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B011C9ED-B1A1-46A5-8B27-7BE1B59DAA95}" xr6:coauthVersionLast="47" xr6:coauthVersionMax="47" xr10:uidLastSave="{00000000-0000-0000-0000-000000000000}"/>
  <bookViews>
    <workbookView xWindow="-120" yWindow="-120" windowWidth="20730" windowHeight="11160" firstSheet="1" activeTab="3" xr2:uid="{7F849E5A-21CD-4E9A-96D7-1AE846259EB9}"/>
  </bookViews>
  <sheets>
    <sheet name="Customer (2)" sheetId="9" r:id="rId1"/>
    <sheet name="pivot table" sheetId="11" r:id="rId2"/>
    <sheet name="All customer details real" sheetId="10" r:id="rId3"/>
    <sheet name="dashboard" sheetId="12" r:id="rId4"/>
    <sheet name="Recommendation" sheetId="13" r:id="rId5"/>
    <sheet name="All customer details" sheetId="2" r:id="rId6"/>
    <sheet name="task" sheetId="8" r:id="rId7"/>
    <sheet name="Accounts" sheetId="1" r:id="rId8"/>
    <sheet name="Loan" sheetId="3" r:id="rId9"/>
    <sheet name="Transaction" sheetId="4" r:id="rId10"/>
    <sheet name="Transaction time" sheetId="7" r:id="rId11"/>
  </sheets>
  <definedNames>
    <definedName name="balance">'pivot table'!$D$97</definedName>
    <definedName name="customer">'pivot table'!$B$24</definedName>
    <definedName name="deposit">'pivot table'!$B$16</definedName>
    <definedName name="ExternalData_1" localSheetId="2" hidden="1">'All customer details real'!$A$1:$P$3001</definedName>
    <definedName name="loan">'pivot table'!$B$49</definedName>
    <definedName name="Slicer_Account_type">#N/A</definedName>
    <definedName name="Slicer_Sex">#N/A</definedName>
  </definedNames>
  <calcPr calcId="191028"/>
  <pivotCaches>
    <pivotCache cacheId="3"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10" l="1"/>
  <c r="R3" i="10"/>
  <c r="R4" i="10"/>
  <c r="R5" i="10"/>
  <c r="R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R109" i="10"/>
  <c r="R110" i="10"/>
  <c r="R111" i="10"/>
  <c r="R112" i="10"/>
  <c r="R113" i="10"/>
  <c r="R114" i="10"/>
  <c r="R115" i="10"/>
  <c r="R116" i="10"/>
  <c r="R117" i="10"/>
  <c r="R118" i="10"/>
  <c r="R119" i="10"/>
  <c r="R120" i="10"/>
  <c r="R121" i="10"/>
  <c r="R122" i="10"/>
  <c r="R123" i="10"/>
  <c r="R124" i="10"/>
  <c r="R125" i="10"/>
  <c r="R126" i="10"/>
  <c r="R127" i="10"/>
  <c r="R128" i="10"/>
  <c r="R129" i="10"/>
  <c r="R130" i="10"/>
  <c r="R131" i="10"/>
  <c r="R132" i="10"/>
  <c r="R133" i="10"/>
  <c r="R134" i="10"/>
  <c r="R135" i="10"/>
  <c r="R136" i="10"/>
  <c r="R137" i="10"/>
  <c r="R138" i="10"/>
  <c r="R139" i="10"/>
  <c r="R140" i="10"/>
  <c r="R141" i="10"/>
  <c r="R142" i="10"/>
  <c r="R143" i="10"/>
  <c r="R144" i="10"/>
  <c r="R145" i="10"/>
  <c r="R146" i="10"/>
  <c r="R147" i="10"/>
  <c r="R148" i="10"/>
  <c r="R149" i="10"/>
  <c r="R150" i="10"/>
  <c r="R151" i="10"/>
  <c r="R152" i="10"/>
  <c r="R153" i="10"/>
  <c r="R154" i="10"/>
  <c r="R155" i="10"/>
  <c r="R156" i="10"/>
  <c r="R157" i="10"/>
  <c r="R158" i="10"/>
  <c r="R159" i="10"/>
  <c r="R160" i="10"/>
  <c r="R161" i="10"/>
  <c r="R162" i="10"/>
  <c r="R163" i="10"/>
  <c r="R164" i="10"/>
  <c r="R165" i="10"/>
  <c r="R166" i="10"/>
  <c r="R167" i="10"/>
  <c r="R168" i="10"/>
  <c r="R169" i="10"/>
  <c r="R170" i="10"/>
  <c r="R171" i="10"/>
  <c r="R172" i="10"/>
  <c r="R173" i="10"/>
  <c r="R174" i="10"/>
  <c r="R175" i="10"/>
  <c r="R176" i="10"/>
  <c r="R177" i="10"/>
  <c r="R178" i="10"/>
  <c r="R179" i="10"/>
  <c r="R180" i="10"/>
  <c r="R181" i="10"/>
  <c r="R182" i="10"/>
  <c r="R183" i="10"/>
  <c r="R184" i="10"/>
  <c r="R185" i="10"/>
  <c r="R186" i="10"/>
  <c r="R187" i="10"/>
  <c r="R188" i="10"/>
  <c r="R189" i="10"/>
  <c r="R190" i="10"/>
  <c r="R191" i="10"/>
  <c r="R192" i="10"/>
  <c r="R193" i="10"/>
  <c r="R194" i="10"/>
  <c r="R195" i="10"/>
  <c r="R196" i="10"/>
  <c r="R197" i="10"/>
  <c r="R198" i="10"/>
  <c r="R199" i="10"/>
  <c r="R200" i="10"/>
  <c r="R201" i="10"/>
  <c r="R202" i="10"/>
  <c r="R203" i="10"/>
  <c r="R204" i="10"/>
  <c r="R205" i="10"/>
  <c r="R206" i="10"/>
  <c r="R207" i="10"/>
  <c r="R208" i="10"/>
  <c r="R209" i="10"/>
  <c r="R210" i="10"/>
  <c r="R211" i="10"/>
  <c r="R212" i="10"/>
  <c r="R213" i="10"/>
  <c r="R214" i="10"/>
  <c r="R215" i="10"/>
  <c r="R216" i="10"/>
  <c r="R217" i="10"/>
  <c r="R218" i="10"/>
  <c r="R219" i="10"/>
  <c r="R220" i="10"/>
  <c r="R221" i="10"/>
  <c r="R222" i="10"/>
  <c r="R223" i="10"/>
  <c r="R224" i="10"/>
  <c r="R225" i="10"/>
  <c r="R226" i="10"/>
  <c r="R227" i="10"/>
  <c r="R228" i="10"/>
  <c r="R229" i="10"/>
  <c r="R230" i="10"/>
  <c r="R231" i="10"/>
  <c r="R232" i="10"/>
  <c r="R233" i="10"/>
  <c r="R234" i="10"/>
  <c r="R235" i="10"/>
  <c r="R236" i="10"/>
  <c r="R237" i="10"/>
  <c r="R238" i="10"/>
  <c r="R239" i="10"/>
  <c r="R240" i="10"/>
  <c r="R241" i="10"/>
  <c r="R242" i="10"/>
  <c r="R243" i="10"/>
  <c r="R244" i="10"/>
  <c r="R245" i="10"/>
  <c r="R246" i="10"/>
  <c r="R247" i="10"/>
  <c r="R248" i="10"/>
  <c r="R249" i="10"/>
  <c r="R250" i="10"/>
  <c r="R251" i="10"/>
  <c r="R252" i="10"/>
  <c r="R253" i="10"/>
  <c r="R254" i="10"/>
  <c r="R255" i="10"/>
  <c r="R256" i="10"/>
  <c r="R257" i="10"/>
  <c r="R258" i="10"/>
  <c r="R259" i="10"/>
  <c r="R260" i="10"/>
  <c r="R261" i="10"/>
  <c r="R262" i="10"/>
  <c r="R263" i="10"/>
  <c r="R264" i="10"/>
  <c r="R265" i="10"/>
  <c r="R266" i="10"/>
  <c r="R267" i="10"/>
  <c r="R268" i="10"/>
  <c r="R269" i="10"/>
  <c r="R270" i="10"/>
  <c r="R271" i="10"/>
  <c r="R272" i="10"/>
  <c r="R273" i="10"/>
  <c r="R274" i="10"/>
  <c r="R275" i="10"/>
  <c r="R276" i="10"/>
  <c r="R277" i="10"/>
  <c r="R278" i="10"/>
  <c r="R279" i="10"/>
  <c r="R280" i="10"/>
  <c r="R281" i="10"/>
  <c r="R282" i="10"/>
  <c r="R283" i="10"/>
  <c r="R284" i="10"/>
  <c r="R285" i="10"/>
  <c r="R286" i="10"/>
  <c r="R287" i="10"/>
  <c r="R288" i="10"/>
  <c r="R289" i="10"/>
  <c r="R290" i="10"/>
  <c r="R291" i="10"/>
  <c r="R292" i="10"/>
  <c r="R293" i="10"/>
  <c r="R294" i="10"/>
  <c r="R295" i="10"/>
  <c r="R296" i="10"/>
  <c r="R297" i="10"/>
  <c r="R298" i="10"/>
  <c r="R299" i="10"/>
  <c r="R300" i="10"/>
  <c r="R301" i="10"/>
  <c r="R302" i="10"/>
  <c r="R303" i="10"/>
  <c r="R304" i="10"/>
  <c r="R305" i="10"/>
  <c r="R306" i="10"/>
  <c r="R307" i="10"/>
  <c r="R308" i="10"/>
  <c r="R309" i="10"/>
  <c r="R310" i="10"/>
  <c r="R311" i="10"/>
  <c r="R312" i="10"/>
  <c r="R313" i="10"/>
  <c r="R314" i="10"/>
  <c r="R315" i="10"/>
  <c r="R316" i="10"/>
  <c r="R317" i="10"/>
  <c r="R318" i="10"/>
  <c r="R319" i="10"/>
  <c r="R320" i="10"/>
  <c r="R321" i="10"/>
  <c r="R322" i="10"/>
  <c r="R323" i="10"/>
  <c r="R324" i="10"/>
  <c r="R325" i="10"/>
  <c r="R326" i="10"/>
  <c r="R327" i="10"/>
  <c r="R328" i="10"/>
  <c r="R329" i="10"/>
  <c r="R330" i="10"/>
  <c r="R331" i="10"/>
  <c r="R332" i="10"/>
  <c r="R333" i="10"/>
  <c r="R334" i="10"/>
  <c r="R335" i="10"/>
  <c r="R336" i="10"/>
  <c r="R337" i="10"/>
  <c r="R338" i="10"/>
  <c r="R339" i="10"/>
  <c r="R340" i="10"/>
  <c r="R341" i="10"/>
  <c r="R342" i="10"/>
  <c r="R343" i="10"/>
  <c r="R344" i="10"/>
  <c r="R345" i="10"/>
  <c r="R346" i="10"/>
  <c r="R347" i="10"/>
  <c r="R348" i="10"/>
  <c r="R349" i="10"/>
  <c r="R350" i="10"/>
  <c r="R351" i="10"/>
  <c r="R352" i="10"/>
  <c r="R353" i="10"/>
  <c r="R354" i="10"/>
  <c r="R355" i="10"/>
  <c r="R356" i="10"/>
  <c r="R357" i="10"/>
  <c r="R358" i="10"/>
  <c r="R359" i="10"/>
  <c r="R360" i="10"/>
  <c r="R361" i="10"/>
  <c r="R362" i="10"/>
  <c r="R363" i="10"/>
  <c r="R364" i="10"/>
  <c r="R365" i="10"/>
  <c r="R366" i="10"/>
  <c r="R367" i="10"/>
  <c r="R368" i="10"/>
  <c r="R369" i="10"/>
  <c r="R370" i="10"/>
  <c r="R371" i="10"/>
  <c r="R372" i="10"/>
  <c r="R373" i="10"/>
  <c r="R374" i="10"/>
  <c r="R375" i="10"/>
  <c r="R376" i="10"/>
  <c r="R377" i="10"/>
  <c r="R378" i="10"/>
  <c r="R379" i="10"/>
  <c r="R380" i="10"/>
  <c r="R381" i="10"/>
  <c r="R382" i="10"/>
  <c r="R383" i="10"/>
  <c r="R384" i="10"/>
  <c r="R385" i="10"/>
  <c r="R386" i="10"/>
  <c r="R387" i="10"/>
  <c r="R388" i="10"/>
  <c r="R389" i="10"/>
  <c r="R390" i="10"/>
  <c r="R391" i="10"/>
  <c r="R392" i="10"/>
  <c r="R393" i="10"/>
  <c r="R394" i="10"/>
  <c r="R395" i="10"/>
  <c r="R396" i="10"/>
  <c r="R397" i="10"/>
  <c r="R398" i="10"/>
  <c r="R399" i="10"/>
  <c r="R400" i="10"/>
  <c r="R401" i="10"/>
  <c r="R402" i="10"/>
  <c r="R403" i="10"/>
  <c r="R404" i="10"/>
  <c r="R405" i="10"/>
  <c r="R406" i="10"/>
  <c r="R407" i="10"/>
  <c r="R408" i="10"/>
  <c r="R409" i="10"/>
  <c r="R410" i="10"/>
  <c r="R411" i="10"/>
  <c r="R412" i="10"/>
  <c r="R413" i="10"/>
  <c r="R414" i="10"/>
  <c r="R415" i="10"/>
  <c r="R416" i="10"/>
  <c r="R417" i="10"/>
  <c r="R418" i="10"/>
  <c r="R419" i="10"/>
  <c r="R420" i="10"/>
  <c r="R421" i="10"/>
  <c r="R422" i="10"/>
  <c r="R423" i="10"/>
  <c r="R424" i="10"/>
  <c r="R425" i="10"/>
  <c r="R426" i="10"/>
  <c r="R427" i="10"/>
  <c r="R428" i="10"/>
  <c r="R429" i="10"/>
  <c r="R430" i="10"/>
  <c r="R431" i="10"/>
  <c r="R432" i="10"/>
  <c r="R433" i="10"/>
  <c r="R434" i="10"/>
  <c r="R435" i="10"/>
  <c r="R436" i="10"/>
  <c r="R437" i="10"/>
  <c r="R438" i="10"/>
  <c r="R439" i="10"/>
  <c r="R440" i="10"/>
  <c r="R441" i="10"/>
  <c r="R442" i="10"/>
  <c r="R443" i="10"/>
  <c r="R444" i="10"/>
  <c r="R445" i="10"/>
  <c r="R446" i="10"/>
  <c r="R447" i="10"/>
  <c r="R448" i="10"/>
  <c r="R449" i="10"/>
  <c r="R450" i="10"/>
  <c r="R451" i="10"/>
  <c r="R452" i="10"/>
  <c r="R453" i="10"/>
  <c r="R454" i="10"/>
  <c r="R455" i="10"/>
  <c r="R456" i="10"/>
  <c r="R457" i="10"/>
  <c r="R458" i="10"/>
  <c r="R459" i="10"/>
  <c r="R460" i="10"/>
  <c r="R461" i="10"/>
  <c r="R462" i="10"/>
  <c r="R463" i="10"/>
  <c r="R464" i="10"/>
  <c r="R465" i="10"/>
  <c r="R466" i="10"/>
  <c r="R467" i="10"/>
  <c r="R468" i="10"/>
  <c r="R469" i="10"/>
  <c r="R470" i="10"/>
  <c r="R471" i="10"/>
  <c r="R472" i="10"/>
  <c r="R473" i="10"/>
  <c r="R474" i="10"/>
  <c r="R475" i="10"/>
  <c r="R476" i="10"/>
  <c r="R477" i="10"/>
  <c r="R478" i="10"/>
  <c r="R479" i="10"/>
  <c r="R480" i="10"/>
  <c r="R481" i="10"/>
  <c r="R482" i="10"/>
  <c r="R483" i="10"/>
  <c r="R484" i="10"/>
  <c r="R485" i="10"/>
  <c r="R486" i="10"/>
  <c r="R487" i="10"/>
  <c r="R488" i="10"/>
  <c r="R489" i="10"/>
  <c r="R490" i="10"/>
  <c r="R491" i="10"/>
  <c r="R492" i="10"/>
  <c r="R493" i="10"/>
  <c r="R494" i="10"/>
  <c r="R495" i="10"/>
  <c r="R496" i="10"/>
  <c r="R497" i="10"/>
  <c r="R498" i="10"/>
  <c r="R499" i="10"/>
  <c r="R500" i="10"/>
  <c r="R501" i="10"/>
  <c r="R502" i="10"/>
  <c r="R503" i="10"/>
  <c r="R504" i="10"/>
  <c r="R505" i="10"/>
  <c r="R506" i="10"/>
  <c r="R507" i="10"/>
  <c r="R508" i="10"/>
  <c r="R509" i="10"/>
  <c r="R510" i="10"/>
  <c r="R511" i="10"/>
  <c r="R512" i="10"/>
  <c r="R513" i="10"/>
  <c r="R514" i="10"/>
  <c r="R515" i="10"/>
  <c r="R516" i="10"/>
  <c r="R517" i="10"/>
  <c r="R518" i="10"/>
  <c r="R519" i="10"/>
  <c r="R520" i="10"/>
  <c r="R521" i="10"/>
  <c r="R522" i="10"/>
  <c r="R523" i="10"/>
  <c r="R524" i="10"/>
  <c r="R525" i="10"/>
  <c r="R526" i="10"/>
  <c r="R527" i="10"/>
  <c r="R528" i="10"/>
  <c r="R529" i="10"/>
  <c r="R530" i="10"/>
  <c r="R531" i="10"/>
  <c r="R532" i="10"/>
  <c r="R533" i="10"/>
  <c r="R534" i="10"/>
  <c r="R535" i="10"/>
  <c r="R536" i="10"/>
  <c r="R537" i="10"/>
  <c r="R538" i="10"/>
  <c r="R539" i="10"/>
  <c r="R540" i="10"/>
  <c r="R541" i="10"/>
  <c r="R542" i="10"/>
  <c r="R543" i="10"/>
  <c r="R544" i="10"/>
  <c r="R545" i="10"/>
  <c r="R546" i="10"/>
  <c r="R547" i="10"/>
  <c r="R548" i="10"/>
  <c r="R549" i="10"/>
  <c r="R550" i="10"/>
  <c r="R551" i="10"/>
  <c r="R552" i="10"/>
  <c r="R553" i="10"/>
  <c r="R554" i="10"/>
  <c r="R555" i="10"/>
  <c r="R556" i="10"/>
  <c r="R557" i="10"/>
  <c r="R558" i="10"/>
  <c r="R559" i="10"/>
  <c r="R560" i="10"/>
  <c r="R561" i="10"/>
  <c r="R562" i="10"/>
  <c r="R563" i="10"/>
  <c r="R564" i="10"/>
  <c r="R565" i="10"/>
  <c r="R566" i="10"/>
  <c r="R567" i="10"/>
  <c r="R568" i="10"/>
  <c r="R569" i="10"/>
  <c r="R570" i="10"/>
  <c r="R571" i="10"/>
  <c r="R572" i="10"/>
  <c r="R573" i="10"/>
  <c r="R574" i="10"/>
  <c r="R575" i="10"/>
  <c r="R576" i="10"/>
  <c r="R577" i="10"/>
  <c r="R578" i="10"/>
  <c r="R579" i="10"/>
  <c r="R580" i="10"/>
  <c r="R581" i="10"/>
  <c r="R582" i="10"/>
  <c r="R583" i="10"/>
  <c r="R584" i="10"/>
  <c r="R585" i="10"/>
  <c r="R586" i="10"/>
  <c r="R587" i="10"/>
  <c r="R588" i="10"/>
  <c r="R589" i="10"/>
  <c r="R590" i="10"/>
  <c r="R591" i="10"/>
  <c r="R592" i="10"/>
  <c r="R593" i="10"/>
  <c r="R594" i="10"/>
  <c r="R595" i="10"/>
  <c r="R596" i="10"/>
  <c r="R597" i="10"/>
  <c r="R598" i="10"/>
  <c r="R599" i="10"/>
  <c r="R600" i="10"/>
  <c r="R601" i="10"/>
  <c r="R602" i="10"/>
  <c r="R603" i="10"/>
  <c r="R604" i="10"/>
  <c r="R605" i="10"/>
  <c r="R606" i="10"/>
  <c r="R607" i="10"/>
  <c r="R608" i="10"/>
  <c r="R609" i="10"/>
  <c r="R610" i="10"/>
  <c r="R611" i="10"/>
  <c r="R612" i="10"/>
  <c r="R613" i="10"/>
  <c r="R614" i="10"/>
  <c r="R615" i="10"/>
  <c r="R616" i="10"/>
  <c r="R617" i="10"/>
  <c r="R618" i="10"/>
  <c r="R619" i="10"/>
  <c r="R620" i="10"/>
  <c r="R621" i="10"/>
  <c r="R622" i="10"/>
  <c r="R623" i="10"/>
  <c r="R624" i="10"/>
  <c r="R625" i="10"/>
  <c r="R626" i="10"/>
  <c r="R627" i="10"/>
  <c r="R628" i="10"/>
  <c r="R629" i="10"/>
  <c r="R630" i="10"/>
  <c r="R631" i="10"/>
  <c r="R632" i="10"/>
  <c r="R633" i="10"/>
  <c r="R634" i="10"/>
  <c r="R635" i="10"/>
  <c r="R636" i="10"/>
  <c r="R637" i="10"/>
  <c r="R638" i="10"/>
  <c r="R639" i="10"/>
  <c r="R640" i="10"/>
  <c r="R641" i="10"/>
  <c r="R642" i="10"/>
  <c r="R643" i="10"/>
  <c r="R644" i="10"/>
  <c r="R645" i="10"/>
  <c r="R646" i="10"/>
  <c r="R647" i="10"/>
  <c r="R648" i="10"/>
  <c r="R649" i="10"/>
  <c r="R650" i="10"/>
  <c r="R651" i="10"/>
  <c r="R652" i="10"/>
  <c r="R653" i="10"/>
  <c r="R654" i="10"/>
  <c r="R655" i="10"/>
  <c r="R656" i="10"/>
  <c r="R657" i="10"/>
  <c r="R658" i="10"/>
  <c r="R659" i="10"/>
  <c r="R660" i="10"/>
  <c r="R661" i="10"/>
  <c r="R662" i="10"/>
  <c r="R663" i="10"/>
  <c r="R664" i="10"/>
  <c r="R665" i="10"/>
  <c r="R666" i="10"/>
  <c r="R667" i="10"/>
  <c r="R668" i="10"/>
  <c r="R669" i="10"/>
  <c r="R670" i="10"/>
  <c r="R671" i="10"/>
  <c r="R672" i="10"/>
  <c r="R673" i="10"/>
  <c r="R674" i="10"/>
  <c r="R675" i="10"/>
  <c r="R676" i="10"/>
  <c r="R677" i="10"/>
  <c r="R678" i="10"/>
  <c r="R679" i="10"/>
  <c r="R680" i="10"/>
  <c r="R681" i="10"/>
  <c r="R682" i="10"/>
  <c r="R683" i="10"/>
  <c r="R684" i="10"/>
  <c r="R685" i="10"/>
  <c r="R686" i="10"/>
  <c r="R687" i="10"/>
  <c r="R688" i="10"/>
  <c r="R689" i="10"/>
  <c r="R690" i="10"/>
  <c r="R691" i="10"/>
  <c r="R692" i="10"/>
  <c r="R693" i="10"/>
  <c r="R694" i="10"/>
  <c r="R695" i="10"/>
  <c r="R696" i="10"/>
  <c r="R697" i="10"/>
  <c r="R698" i="10"/>
  <c r="R699" i="10"/>
  <c r="R700" i="10"/>
  <c r="R701" i="10"/>
  <c r="R702" i="10"/>
  <c r="R703" i="10"/>
  <c r="R704" i="10"/>
  <c r="R705" i="10"/>
  <c r="R706" i="10"/>
  <c r="R707" i="10"/>
  <c r="R708" i="10"/>
  <c r="R709" i="10"/>
  <c r="R710" i="10"/>
  <c r="R711" i="10"/>
  <c r="R712" i="10"/>
  <c r="R713" i="10"/>
  <c r="R714" i="10"/>
  <c r="R715" i="10"/>
  <c r="R716" i="10"/>
  <c r="R717" i="10"/>
  <c r="R718" i="10"/>
  <c r="R719" i="10"/>
  <c r="R720" i="10"/>
  <c r="R721" i="10"/>
  <c r="R722" i="10"/>
  <c r="R723" i="10"/>
  <c r="R724" i="10"/>
  <c r="R725" i="10"/>
  <c r="R726" i="10"/>
  <c r="R727" i="10"/>
  <c r="R728" i="10"/>
  <c r="R729" i="10"/>
  <c r="R730" i="10"/>
  <c r="R731" i="10"/>
  <c r="R732" i="10"/>
  <c r="R733" i="10"/>
  <c r="R734" i="10"/>
  <c r="R735" i="10"/>
  <c r="R736" i="10"/>
  <c r="R737" i="10"/>
  <c r="R738" i="10"/>
  <c r="R739" i="10"/>
  <c r="R740" i="10"/>
  <c r="R741" i="10"/>
  <c r="R742" i="10"/>
  <c r="R743" i="10"/>
  <c r="R744" i="10"/>
  <c r="R745" i="10"/>
  <c r="R746" i="10"/>
  <c r="R747" i="10"/>
  <c r="R748" i="10"/>
  <c r="R749" i="10"/>
  <c r="R750" i="10"/>
  <c r="R751" i="10"/>
  <c r="R752" i="10"/>
  <c r="R753" i="10"/>
  <c r="R754" i="10"/>
  <c r="R755" i="10"/>
  <c r="R756" i="10"/>
  <c r="R757" i="10"/>
  <c r="R758" i="10"/>
  <c r="R759" i="10"/>
  <c r="R760" i="10"/>
  <c r="R761" i="10"/>
  <c r="R762" i="10"/>
  <c r="R763" i="10"/>
  <c r="R764" i="10"/>
  <c r="R765" i="10"/>
  <c r="R766" i="10"/>
  <c r="R767" i="10"/>
  <c r="R768" i="10"/>
  <c r="R769" i="10"/>
  <c r="R770" i="10"/>
  <c r="R771" i="10"/>
  <c r="R772" i="10"/>
  <c r="R773" i="10"/>
  <c r="R774" i="10"/>
  <c r="R775" i="10"/>
  <c r="R776" i="10"/>
  <c r="R777" i="10"/>
  <c r="R778" i="10"/>
  <c r="R779" i="10"/>
  <c r="R780" i="10"/>
  <c r="R781" i="10"/>
  <c r="R782" i="10"/>
  <c r="R783" i="10"/>
  <c r="R784" i="10"/>
  <c r="R785" i="10"/>
  <c r="R786" i="10"/>
  <c r="R787" i="10"/>
  <c r="R788" i="10"/>
  <c r="R789" i="10"/>
  <c r="R790" i="10"/>
  <c r="R791" i="10"/>
  <c r="R792" i="10"/>
  <c r="R793" i="10"/>
  <c r="R794" i="10"/>
  <c r="R795" i="10"/>
  <c r="R796" i="10"/>
  <c r="R797" i="10"/>
  <c r="R798" i="10"/>
  <c r="R799" i="10"/>
  <c r="R800" i="10"/>
  <c r="R801" i="10"/>
  <c r="R802" i="10"/>
  <c r="R803" i="10"/>
  <c r="R804" i="10"/>
  <c r="R805" i="10"/>
  <c r="R806" i="10"/>
  <c r="R807" i="10"/>
  <c r="R808" i="10"/>
  <c r="R809" i="10"/>
  <c r="R810" i="10"/>
  <c r="R811" i="10"/>
  <c r="R812" i="10"/>
  <c r="R813" i="10"/>
  <c r="R814" i="10"/>
  <c r="R815" i="10"/>
  <c r="R816" i="10"/>
  <c r="R817" i="10"/>
  <c r="R818" i="10"/>
  <c r="R819" i="10"/>
  <c r="R820" i="10"/>
  <c r="R821" i="10"/>
  <c r="R822" i="10"/>
  <c r="R823" i="10"/>
  <c r="R824" i="10"/>
  <c r="R825" i="10"/>
  <c r="R826" i="10"/>
  <c r="R827" i="10"/>
  <c r="R828" i="10"/>
  <c r="R829" i="10"/>
  <c r="R830" i="10"/>
  <c r="R831" i="10"/>
  <c r="R832" i="10"/>
  <c r="R833" i="10"/>
  <c r="R834" i="10"/>
  <c r="R835" i="10"/>
  <c r="R836" i="10"/>
  <c r="R837" i="10"/>
  <c r="R838" i="10"/>
  <c r="R839" i="10"/>
  <c r="R840" i="10"/>
  <c r="R841" i="10"/>
  <c r="R842" i="10"/>
  <c r="R843" i="10"/>
  <c r="R844" i="10"/>
  <c r="R845" i="10"/>
  <c r="R846" i="10"/>
  <c r="R847" i="10"/>
  <c r="R848" i="10"/>
  <c r="R849" i="10"/>
  <c r="R850" i="10"/>
  <c r="R851" i="10"/>
  <c r="R852" i="10"/>
  <c r="R853" i="10"/>
  <c r="R854" i="10"/>
  <c r="R855" i="10"/>
  <c r="R856" i="10"/>
  <c r="R857" i="10"/>
  <c r="R858" i="10"/>
  <c r="R859" i="10"/>
  <c r="R860" i="10"/>
  <c r="R861" i="10"/>
  <c r="R862" i="10"/>
  <c r="R863" i="10"/>
  <c r="R864" i="10"/>
  <c r="R865" i="10"/>
  <c r="R866" i="10"/>
  <c r="R867" i="10"/>
  <c r="R868" i="10"/>
  <c r="R869" i="10"/>
  <c r="R870" i="10"/>
  <c r="R871" i="10"/>
  <c r="R872" i="10"/>
  <c r="R873" i="10"/>
  <c r="R874" i="10"/>
  <c r="R875" i="10"/>
  <c r="R876" i="10"/>
  <c r="R877" i="10"/>
  <c r="R878" i="10"/>
  <c r="R879" i="10"/>
  <c r="R880" i="10"/>
  <c r="R881" i="10"/>
  <c r="R882" i="10"/>
  <c r="R883" i="10"/>
  <c r="R884" i="10"/>
  <c r="R885" i="10"/>
  <c r="R886" i="10"/>
  <c r="R887" i="10"/>
  <c r="R888" i="10"/>
  <c r="R889" i="10"/>
  <c r="R890" i="10"/>
  <c r="R891" i="10"/>
  <c r="R892" i="10"/>
  <c r="R893" i="10"/>
  <c r="R894" i="10"/>
  <c r="R895" i="10"/>
  <c r="R896" i="10"/>
  <c r="R897" i="10"/>
  <c r="R898" i="10"/>
  <c r="R899" i="10"/>
  <c r="R900" i="10"/>
  <c r="R901" i="10"/>
  <c r="R902" i="10"/>
  <c r="R903" i="10"/>
  <c r="R904" i="10"/>
  <c r="R905" i="10"/>
  <c r="R906" i="10"/>
  <c r="R907" i="10"/>
  <c r="R908" i="10"/>
  <c r="R909" i="10"/>
  <c r="R910" i="10"/>
  <c r="R911" i="10"/>
  <c r="R912" i="10"/>
  <c r="R913" i="10"/>
  <c r="R914" i="10"/>
  <c r="R915" i="10"/>
  <c r="R916" i="10"/>
  <c r="R917" i="10"/>
  <c r="R918" i="10"/>
  <c r="R919" i="10"/>
  <c r="R920" i="10"/>
  <c r="R921" i="10"/>
  <c r="R922" i="10"/>
  <c r="R923" i="10"/>
  <c r="R924" i="10"/>
  <c r="R925" i="10"/>
  <c r="R926" i="10"/>
  <c r="R927" i="10"/>
  <c r="R928" i="10"/>
  <c r="R929" i="10"/>
  <c r="R930" i="10"/>
  <c r="R931" i="10"/>
  <c r="R932" i="10"/>
  <c r="R933" i="10"/>
  <c r="R934" i="10"/>
  <c r="R935" i="10"/>
  <c r="R936" i="10"/>
  <c r="R937" i="10"/>
  <c r="R938" i="10"/>
  <c r="R939" i="10"/>
  <c r="R940" i="10"/>
  <c r="R941" i="10"/>
  <c r="R942" i="10"/>
  <c r="R943" i="10"/>
  <c r="R944" i="10"/>
  <c r="R945" i="10"/>
  <c r="R946" i="10"/>
  <c r="R947" i="10"/>
  <c r="R948" i="10"/>
  <c r="R949" i="10"/>
  <c r="R950" i="10"/>
  <c r="R951" i="10"/>
  <c r="R952" i="10"/>
  <c r="R953" i="10"/>
  <c r="R954" i="10"/>
  <c r="R955" i="10"/>
  <c r="R956" i="10"/>
  <c r="R957" i="10"/>
  <c r="R958" i="10"/>
  <c r="R959" i="10"/>
  <c r="R960" i="10"/>
  <c r="R961" i="10"/>
  <c r="R962" i="10"/>
  <c r="R963" i="10"/>
  <c r="R964" i="10"/>
  <c r="R965" i="10"/>
  <c r="R966" i="10"/>
  <c r="R967" i="10"/>
  <c r="R968" i="10"/>
  <c r="R969" i="10"/>
  <c r="R970" i="10"/>
  <c r="R971" i="10"/>
  <c r="R972" i="10"/>
  <c r="R973" i="10"/>
  <c r="R974" i="10"/>
  <c r="R975" i="10"/>
  <c r="R976" i="10"/>
  <c r="R977" i="10"/>
  <c r="R978" i="10"/>
  <c r="R979" i="10"/>
  <c r="R980" i="10"/>
  <c r="R981" i="10"/>
  <c r="R982" i="10"/>
  <c r="R983" i="10"/>
  <c r="R984" i="10"/>
  <c r="R985" i="10"/>
  <c r="R986" i="10"/>
  <c r="R987" i="10"/>
  <c r="R988" i="10"/>
  <c r="R989" i="10"/>
  <c r="R990" i="10"/>
  <c r="R991" i="10"/>
  <c r="R992" i="10"/>
  <c r="R993" i="10"/>
  <c r="R994" i="10"/>
  <c r="R995" i="10"/>
  <c r="R996" i="10"/>
  <c r="R997" i="10"/>
  <c r="R998" i="10"/>
  <c r="R999" i="10"/>
  <c r="R1000" i="10"/>
  <c r="R1001" i="10"/>
  <c r="R1002" i="10"/>
  <c r="R1003" i="10"/>
  <c r="R1004" i="10"/>
  <c r="R1005" i="10"/>
  <c r="R1006" i="10"/>
  <c r="R1007" i="10"/>
  <c r="R1008" i="10"/>
  <c r="R1009" i="10"/>
  <c r="R1010" i="10"/>
  <c r="R1011" i="10"/>
  <c r="R1012" i="10"/>
  <c r="R1013" i="10"/>
  <c r="R1014" i="10"/>
  <c r="R1015" i="10"/>
  <c r="R1016" i="10"/>
  <c r="R1017" i="10"/>
  <c r="R1018" i="10"/>
  <c r="R1019" i="10"/>
  <c r="R1020" i="10"/>
  <c r="R1021" i="10"/>
  <c r="R1022" i="10"/>
  <c r="R1023" i="10"/>
  <c r="R1024" i="10"/>
  <c r="R1025" i="10"/>
  <c r="R1026" i="10"/>
  <c r="R1027" i="10"/>
  <c r="R1028" i="10"/>
  <c r="R1029" i="10"/>
  <c r="R1030" i="10"/>
  <c r="R1031" i="10"/>
  <c r="R1032" i="10"/>
  <c r="R1033" i="10"/>
  <c r="R1034" i="10"/>
  <c r="R1035" i="10"/>
  <c r="R1036" i="10"/>
  <c r="R1037" i="10"/>
  <c r="R1038" i="10"/>
  <c r="R1039" i="10"/>
  <c r="R1040" i="10"/>
  <c r="R1041" i="10"/>
  <c r="R1042" i="10"/>
  <c r="R1043" i="10"/>
  <c r="R1044" i="10"/>
  <c r="R1045" i="10"/>
  <c r="R1046" i="10"/>
  <c r="R1047" i="10"/>
  <c r="R1048" i="10"/>
  <c r="R1049" i="10"/>
  <c r="R1050" i="10"/>
  <c r="R1051" i="10"/>
  <c r="R1052" i="10"/>
  <c r="R1053" i="10"/>
  <c r="R1054" i="10"/>
  <c r="R1055" i="10"/>
  <c r="R1056" i="10"/>
  <c r="R1057" i="10"/>
  <c r="R1058" i="10"/>
  <c r="R1059" i="10"/>
  <c r="R1060" i="10"/>
  <c r="R1061" i="10"/>
  <c r="R1062" i="10"/>
  <c r="R1063" i="10"/>
  <c r="R1064" i="10"/>
  <c r="R1065" i="10"/>
  <c r="R1066" i="10"/>
  <c r="R1067" i="10"/>
  <c r="R1068" i="10"/>
  <c r="R1069" i="10"/>
  <c r="R1070" i="10"/>
  <c r="R1071" i="10"/>
  <c r="R1072" i="10"/>
  <c r="R1073" i="10"/>
  <c r="R1074" i="10"/>
  <c r="R1075" i="10"/>
  <c r="R1076" i="10"/>
  <c r="R1077" i="10"/>
  <c r="R1078" i="10"/>
  <c r="R1079" i="10"/>
  <c r="R1080" i="10"/>
  <c r="R1081" i="10"/>
  <c r="R1082" i="10"/>
  <c r="R1083" i="10"/>
  <c r="R1084" i="10"/>
  <c r="R1085" i="10"/>
  <c r="R1086" i="10"/>
  <c r="R1087" i="10"/>
  <c r="R1088" i="10"/>
  <c r="R1089" i="10"/>
  <c r="R1090" i="10"/>
  <c r="R1091" i="10"/>
  <c r="R1092" i="10"/>
  <c r="R1093" i="10"/>
  <c r="R1094" i="10"/>
  <c r="R1095" i="10"/>
  <c r="R1096" i="10"/>
  <c r="R1097" i="10"/>
  <c r="R1098" i="10"/>
  <c r="R1099" i="10"/>
  <c r="R1100" i="10"/>
  <c r="R1101" i="10"/>
  <c r="R1102" i="10"/>
  <c r="R1103" i="10"/>
  <c r="R1104" i="10"/>
  <c r="R1105" i="10"/>
  <c r="R1106" i="10"/>
  <c r="R1107" i="10"/>
  <c r="R1108" i="10"/>
  <c r="R1109" i="10"/>
  <c r="R1110" i="10"/>
  <c r="R1111" i="10"/>
  <c r="R1112" i="10"/>
  <c r="R1113" i="10"/>
  <c r="R1114" i="10"/>
  <c r="R1115" i="10"/>
  <c r="R1116" i="10"/>
  <c r="R1117" i="10"/>
  <c r="R1118" i="10"/>
  <c r="R1119" i="10"/>
  <c r="R1120" i="10"/>
  <c r="R1121" i="10"/>
  <c r="R1122" i="10"/>
  <c r="R1123" i="10"/>
  <c r="R1124" i="10"/>
  <c r="R1125" i="10"/>
  <c r="R1126" i="10"/>
  <c r="R1127" i="10"/>
  <c r="R1128" i="10"/>
  <c r="R1129" i="10"/>
  <c r="R1130" i="10"/>
  <c r="R1131" i="10"/>
  <c r="R1132" i="10"/>
  <c r="R1133" i="10"/>
  <c r="R1134" i="10"/>
  <c r="R1135" i="10"/>
  <c r="R1136" i="10"/>
  <c r="R1137" i="10"/>
  <c r="R1138" i="10"/>
  <c r="R1139" i="10"/>
  <c r="R1140" i="10"/>
  <c r="R1141" i="10"/>
  <c r="R1142" i="10"/>
  <c r="R1143" i="10"/>
  <c r="R1144" i="10"/>
  <c r="R1145" i="10"/>
  <c r="R1146" i="10"/>
  <c r="R1147" i="10"/>
  <c r="R1148" i="10"/>
  <c r="R1149" i="10"/>
  <c r="R1150" i="10"/>
  <c r="R1151" i="10"/>
  <c r="R1152" i="10"/>
  <c r="R1153" i="10"/>
  <c r="R1154" i="10"/>
  <c r="R1155" i="10"/>
  <c r="R1156" i="10"/>
  <c r="R1157" i="10"/>
  <c r="R1158" i="10"/>
  <c r="R1159" i="10"/>
  <c r="R1160" i="10"/>
  <c r="R1161" i="10"/>
  <c r="R1162" i="10"/>
  <c r="R1163" i="10"/>
  <c r="R1164" i="10"/>
  <c r="R1165" i="10"/>
  <c r="R1166" i="10"/>
  <c r="R1167" i="10"/>
  <c r="R1168" i="10"/>
  <c r="R1169" i="10"/>
  <c r="R1170" i="10"/>
  <c r="R1171" i="10"/>
  <c r="R1172" i="10"/>
  <c r="R1173" i="10"/>
  <c r="R1174" i="10"/>
  <c r="R1175" i="10"/>
  <c r="R1176" i="10"/>
  <c r="R1177" i="10"/>
  <c r="R1178" i="10"/>
  <c r="R1179" i="10"/>
  <c r="R1180" i="10"/>
  <c r="R1181" i="10"/>
  <c r="R1182" i="10"/>
  <c r="R1183" i="10"/>
  <c r="R1184" i="10"/>
  <c r="R1185" i="10"/>
  <c r="R1186" i="10"/>
  <c r="R1187" i="10"/>
  <c r="R1188" i="10"/>
  <c r="R1189" i="10"/>
  <c r="R1190" i="10"/>
  <c r="R1191" i="10"/>
  <c r="R1192" i="10"/>
  <c r="R1193" i="10"/>
  <c r="R1194" i="10"/>
  <c r="R1195" i="10"/>
  <c r="R1196" i="10"/>
  <c r="R1197" i="10"/>
  <c r="R1198" i="10"/>
  <c r="R1199" i="10"/>
  <c r="R1200" i="10"/>
  <c r="R1201" i="10"/>
  <c r="R1202" i="10"/>
  <c r="R1203" i="10"/>
  <c r="R1204" i="10"/>
  <c r="R1205" i="10"/>
  <c r="R1206" i="10"/>
  <c r="R1207" i="10"/>
  <c r="R1208" i="10"/>
  <c r="R1209" i="10"/>
  <c r="R1210" i="10"/>
  <c r="R1211" i="10"/>
  <c r="R1212" i="10"/>
  <c r="R1213" i="10"/>
  <c r="R1214" i="10"/>
  <c r="R1215" i="10"/>
  <c r="R1216" i="10"/>
  <c r="R1217" i="10"/>
  <c r="R1218" i="10"/>
  <c r="R1219" i="10"/>
  <c r="R1220" i="10"/>
  <c r="R1221" i="10"/>
  <c r="R1222" i="10"/>
  <c r="R1223" i="10"/>
  <c r="R1224" i="10"/>
  <c r="R1225" i="10"/>
  <c r="R1226" i="10"/>
  <c r="R1227" i="10"/>
  <c r="R1228" i="10"/>
  <c r="R1229" i="10"/>
  <c r="R1230" i="10"/>
  <c r="R1231" i="10"/>
  <c r="R1232" i="10"/>
  <c r="R1233" i="10"/>
  <c r="R1234" i="10"/>
  <c r="R1235" i="10"/>
  <c r="R1236" i="10"/>
  <c r="R1237" i="10"/>
  <c r="R1238" i="10"/>
  <c r="R1239" i="10"/>
  <c r="R1240" i="10"/>
  <c r="R1241" i="10"/>
  <c r="R1242" i="10"/>
  <c r="R1243" i="10"/>
  <c r="R1244" i="10"/>
  <c r="R1245" i="10"/>
  <c r="R1246" i="10"/>
  <c r="R1247" i="10"/>
  <c r="R1248" i="10"/>
  <c r="R1249" i="10"/>
  <c r="R1250" i="10"/>
  <c r="R1251" i="10"/>
  <c r="R1252" i="10"/>
  <c r="R1253" i="10"/>
  <c r="R1254" i="10"/>
  <c r="R1255" i="10"/>
  <c r="R1256" i="10"/>
  <c r="R1257" i="10"/>
  <c r="R1258" i="10"/>
  <c r="R1259" i="10"/>
  <c r="R1260" i="10"/>
  <c r="R1261" i="10"/>
  <c r="R1262" i="10"/>
  <c r="R1263" i="10"/>
  <c r="R1264" i="10"/>
  <c r="R1265" i="10"/>
  <c r="R1266" i="10"/>
  <c r="R1267" i="10"/>
  <c r="R1268" i="10"/>
  <c r="R1269" i="10"/>
  <c r="R1270" i="10"/>
  <c r="R1271" i="10"/>
  <c r="R1272" i="10"/>
  <c r="R1273" i="10"/>
  <c r="R1274" i="10"/>
  <c r="R1275" i="10"/>
  <c r="R1276" i="10"/>
  <c r="R1277" i="10"/>
  <c r="R1278" i="10"/>
  <c r="R1279" i="10"/>
  <c r="R1280" i="10"/>
  <c r="R1281" i="10"/>
  <c r="R1282" i="10"/>
  <c r="R1283" i="10"/>
  <c r="R1284" i="10"/>
  <c r="R1285" i="10"/>
  <c r="R1286" i="10"/>
  <c r="R1287" i="10"/>
  <c r="R1288" i="10"/>
  <c r="R1289" i="10"/>
  <c r="R1290" i="10"/>
  <c r="R1291" i="10"/>
  <c r="R1292" i="10"/>
  <c r="R1293" i="10"/>
  <c r="R1294" i="10"/>
  <c r="R1295" i="10"/>
  <c r="R1296" i="10"/>
  <c r="R1297" i="10"/>
  <c r="R1298" i="10"/>
  <c r="R1299" i="10"/>
  <c r="R1300" i="10"/>
  <c r="R1301" i="10"/>
  <c r="R1302" i="10"/>
  <c r="R1303" i="10"/>
  <c r="R1304" i="10"/>
  <c r="R1305" i="10"/>
  <c r="R1306" i="10"/>
  <c r="R1307" i="10"/>
  <c r="R1308" i="10"/>
  <c r="R1309" i="10"/>
  <c r="R1310" i="10"/>
  <c r="R1311" i="10"/>
  <c r="R1312" i="10"/>
  <c r="R1313" i="10"/>
  <c r="R1314" i="10"/>
  <c r="R1315" i="10"/>
  <c r="R1316" i="10"/>
  <c r="R1317" i="10"/>
  <c r="R1318" i="10"/>
  <c r="R1319" i="10"/>
  <c r="R1320" i="10"/>
  <c r="R1321" i="10"/>
  <c r="R1322" i="10"/>
  <c r="R1323" i="10"/>
  <c r="R1324" i="10"/>
  <c r="R1325" i="10"/>
  <c r="R1326" i="10"/>
  <c r="R1327" i="10"/>
  <c r="R1328" i="10"/>
  <c r="R1329" i="10"/>
  <c r="R1330" i="10"/>
  <c r="R1331" i="10"/>
  <c r="R1332" i="10"/>
  <c r="R1333" i="10"/>
  <c r="R1334" i="10"/>
  <c r="R1335" i="10"/>
  <c r="R1336" i="10"/>
  <c r="R1337" i="10"/>
  <c r="R1338" i="10"/>
  <c r="R1339" i="10"/>
  <c r="R1340" i="10"/>
  <c r="R1341" i="10"/>
  <c r="R1342" i="10"/>
  <c r="R1343" i="10"/>
  <c r="R1344" i="10"/>
  <c r="R1345" i="10"/>
  <c r="R1346" i="10"/>
  <c r="R1347" i="10"/>
  <c r="R1348" i="10"/>
  <c r="R1349" i="10"/>
  <c r="R1350" i="10"/>
  <c r="R1351" i="10"/>
  <c r="R1352" i="10"/>
  <c r="R1353" i="10"/>
  <c r="R1354" i="10"/>
  <c r="R1355" i="10"/>
  <c r="R1356" i="10"/>
  <c r="R1357" i="10"/>
  <c r="R1358" i="10"/>
  <c r="R1359" i="10"/>
  <c r="R1360" i="10"/>
  <c r="R1361" i="10"/>
  <c r="R1362" i="10"/>
  <c r="R1363" i="10"/>
  <c r="R1364" i="10"/>
  <c r="R1365" i="10"/>
  <c r="R1366" i="10"/>
  <c r="R1367" i="10"/>
  <c r="R1368" i="10"/>
  <c r="R1369" i="10"/>
  <c r="R1370" i="10"/>
  <c r="R1371" i="10"/>
  <c r="R1372" i="10"/>
  <c r="R1373" i="10"/>
  <c r="R1374" i="10"/>
  <c r="R1375" i="10"/>
  <c r="R1376" i="10"/>
  <c r="R1377" i="10"/>
  <c r="R1378" i="10"/>
  <c r="R1379" i="10"/>
  <c r="R1380" i="10"/>
  <c r="R1381" i="10"/>
  <c r="R1382" i="10"/>
  <c r="R1383" i="10"/>
  <c r="R1384" i="10"/>
  <c r="R1385" i="10"/>
  <c r="R1386" i="10"/>
  <c r="R1387" i="10"/>
  <c r="R1388" i="10"/>
  <c r="R1389" i="10"/>
  <c r="R1390" i="10"/>
  <c r="R1391" i="10"/>
  <c r="R1392" i="10"/>
  <c r="R1393" i="10"/>
  <c r="R1394" i="10"/>
  <c r="R1395" i="10"/>
  <c r="R1396" i="10"/>
  <c r="R1397" i="10"/>
  <c r="R1398" i="10"/>
  <c r="R1399" i="10"/>
  <c r="R1400" i="10"/>
  <c r="R1401" i="10"/>
  <c r="R1402" i="10"/>
  <c r="R1403" i="10"/>
  <c r="R1404" i="10"/>
  <c r="R1405" i="10"/>
  <c r="R1406" i="10"/>
  <c r="R1407" i="10"/>
  <c r="R1408" i="10"/>
  <c r="R1409" i="10"/>
  <c r="R1410" i="10"/>
  <c r="R1411" i="10"/>
  <c r="R1412" i="10"/>
  <c r="R1413" i="10"/>
  <c r="R1414" i="10"/>
  <c r="R1415" i="10"/>
  <c r="R1416" i="10"/>
  <c r="R1417" i="10"/>
  <c r="R1418" i="10"/>
  <c r="R1419" i="10"/>
  <c r="R1420" i="10"/>
  <c r="R1421" i="10"/>
  <c r="R1422" i="10"/>
  <c r="R1423" i="10"/>
  <c r="R1424" i="10"/>
  <c r="R1425" i="10"/>
  <c r="R1426" i="10"/>
  <c r="R1427" i="10"/>
  <c r="R1428" i="10"/>
  <c r="R1429" i="10"/>
  <c r="R1430" i="10"/>
  <c r="R1431" i="10"/>
  <c r="R1432" i="10"/>
  <c r="R1433" i="10"/>
  <c r="R1434" i="10"/>
  <c r="R1435" i="10"/>
  <c r="R1436" i="10"/>
  <c r="R1437" i="10"/>
  <c r="R1438" i="10"/>
  <c r="R1439" i="10"/>
  <c r="R1440" i="10"/>
  <c r="R1441" i="10"/>
  <c r="R1442" i="10"/>
  <c r="R1443" i="10"/>
  <c r="R1444" i="10"/>
  <c r="R1445" i="10"/>
  <c r="R1446" i="10"/>
  <c r="R1447" i="10"/>
  <c r="R1448" i="10"/>
  <c r="R1449" i="10"/>
  <c r="R1450" i="10"/>
  <c r="R1451" i="10"/>
  <c r="R1452" i="10"/>
  <c r="R1453" i="10"/>
  <c r="R1454" i="10"/>
  <c r="R1455" i="10"/>
  <c r="R1456" i="10"/>
  <c r="R1457" i="10"/>
  <c r="R1458" i="10"/>
  <c r="R1459" i="10"/>
  <c r="R1460" i="10"/>
  <c r="R1461" i="10"/>
  <c r="R1462" i="10"/>
  <c r="R1463" i="10"/>
  <c r="R1464" i="10"/>
  <c r="R1465" i="10"/>
  <c r="R1466" i="10"/>
  <c r="R1467" i="10"/>
  <c r="R1468" i="10"/>
  <c r="R1469" i="10"/>
  <c r="R1470" i="10"/>
  <c r="R1471" i="10"/>
  <c r="R1472" i="10"/>
  <c r="R1473" i="10"/>
  <c r="R1474" i="10"/>
  <c r="R1475" i="10"/>
  <c r="R1476" i="10"/>
  <c r="R1477" i="10"/>
  <c r="R1478" i="10"/>
  <c r="R1479" i="10"/>
  <c r="R1480" i="10"/>
  <c r="R1481" i="10"/>
  <c r="R1482" i="10"/>
  <c r="R1483" i="10"/>
  <c r="R1484" i="10"/>
  <c r="R1485" i="10"/>
  <c r="R1486" i="10"/>
  <c r="R1487" i="10"/>
  <c r="R1488" i="10"/>
  <c r="R1489" i="10"/>
  <c r="R1490" i="10"/>
  <c r="R1491" i="10"/>
  <c r="R1492" i="10"/>
  <c r="R1493" i="10"/>
  <c r="R1494" i="10"/>
  <c r="R1495" i="10"/>
  <c r="R1496" i="10"/>
  <c r="R1497" i="10"/>
  <c r="R1498" i="10"/>
  <c r="R1499" i="10"/>
  <c r="R1500" i="10"/>
  <c r="R1501" i="10"/>
  <c r="R1502" i="10"/>
  <c r="R1503" i="10"/>
  <c r="R1504" i="10"/>
  <c r="R1505" i="10"/>
  <c r="R1506" i="10"/>
  <c r="R1507" i="10"/>
  <c r="R1508" i="10"/>
  <c r="R1509" i="10"/>
  <c r="R1510" i="10"/>
  <c r="R1511" i="10"/>
  <c r="R1512" i="10"/>
  <c r="R1513" i="10"/>
  <c r="R1514" i="10"/>
  <c r="R1515" i="10"/>
  <c r="R1516" i="10"/>
  <c r="R1517" i="10"/>
  <c r="R1518" i="10"/>
  <c r="R1519" i="10"/>
  <c r="R1520" i="10"/>
  <c r="R1521" i="10"/>
  <c r="R1522" i="10"/>
  <c r="R1523" i="10"/>
  <c r="R1524" i="10"/>
  <c r="R1525" i="10"/>
  <c r="R1526" i="10"/>
  <c r="R1527" i="10"/>
  <c r="R1528" i="10"/>
  <c r="R1529" i="10"/>
  <c r="R1530" i="10"/>
  <c r="R1531" i="10"/>
  <c r="R1532" i="10"/>
  <c r="R1533" i="10"/>
  <c r="R1534" i="10"/>
  <c r="R1535" i="10"/>
  <c r="R1536" i="10"/>
  <c r="R1537" i="10"/>
  <c r="R1538" i="10"/>
  <c r="R1539" i="10"/>
  <c r="R1540" i="10"/>
  <c r="R1541" i="10"/>
  <c r="R1542" i="10"/>
  <c r="R1543" i="10"/>
  <c r="R1544" i="10"/>
  <c r="R1545" i="10"/>
  <c r="R1546" i="10"/>
  <c r="R1547" i="10"/>
  <c r="R1548" i="10"/>
  <c r="R1549" i="10"/>
  <c r="R1550" i="10"/>
  <c r="R1551" i="10"/>
  <c r="R1552" i="10"/>
  <c r="R1553" i="10"/>
  <c r="R1554" i="10"/>
  <c r="R1555" i="10"/>
  <c r="R1556" i="10"/>
  <c r="R1557" i="10"/>
  <c r="R1558" i="10"/>
  <c r="R1559" i="10"/>
  <c r="R1560" i="10"/>
  <c r="R1561" i="10"/>
  <c r="R1562" i="10"/>
  <c r="R1563" i="10"/>
  <c r="R1564" i="10"/>
  <c r="R1565" i="10"/>
  <c r="R1566" i="10"/>
  <c r="R1567" i="10"/>
  <c r="R1568" i="10"/>
  <c r="R1569" i="10"/>
  <c r="R1570" i="10"/>
  <c r="R1571" i="10"/>
  <c r="R1572" i="10"/>
  <c r="R1573" i="10"/>
  <c r="R1574" i="10"/>
  <c r="R1575" i="10"/>
  <c r="R1576" i="10"/>
  <c r="R1577" i="10"/>
  <c r="R1578" i="10"/>
  <c r="R1579" i="10"/>
  <c r="R1580" i="10"/>
  <c r="R1581" i="10"/>
  <c r="R1582" i="10"/>
  <c r="R1583" i="10"/>
  <c r="R1584" i="10"/>
  <c r="R1585" i="10"/>
  <c r="R1586" i="10"/>
  <c r="R1587" i="10"/>
  <c r="R1588" i="10"/>
  <c r="R1589" i="10"/>
  <c r="R1590" i="10"/>
  <c r="R1591" i="10"/>
  <c r="R1592" i="10"/>
  <c r="R1593" i="10"/>
  <c r="R1594" i="10"/>
  <c r="R1595" i="10"/>
  <c r="R1596" i="10"/>
  <c r="R1597" i="10"/>
  <c r="R1598" i="10"/>
  <c r="R1599" i="10"/>
  <c r="R1600" i="10"/>
  <c r="R1601" i="10"/>
  <c r="R1602" i="10"/>
  <c r="R1603" i="10"/>
  <c r="R1604" i="10"/>
  <c r="R1605" i="10"/>
  <c r="R1606" i="10"/>
  <c r="R1607" i="10"/>
  <c r="R1608" i="10"/>
  <c r="R1609" i="10"/>
  <c r="R1610" i="10"/>
  <c r="R1611" i="10"/>
  <c r="R1612" i="10"/>
  <c r="R1613" i="10"/>
  <c r="R1614" i="10"/>
  <c r="R1615" i="10"/>
  <c r="R1616" i="10"/>
  <c r="R1617" i="10"/>
  <c r="R1618" i="10"/>
  <c r="R1619" i="10"/>
  <c r="R1620" i="10"/>
  <c r="R1621" i="10"/>
  <c r="R1622" i="10"/>
  <c r="R1623" i="10"/>
  <c r="R1624" i="10"/>
  <c r="R1625" i="10"/>
  <c r="R1626" i="10"/>
  <c r="R1627" i="10"/>
  <c r="R1628" i="10"/>
  <c r="R1629" i="10"/>
  <c r="R1630" i="10"/>
  <c r="R1631" i="10"/>
  <c r="R1632" i="10"/>
  <c r="R1633" i="10"/>
  <c r="R1634" i="10"/>
  <c r="R1635" i="10"/>
  <c r="R1636" i="10"/>
  <c r="R1637" i="10"/>
  <c r="R1638" i="10"/>
  <c r="R1639" i="10"/>
  <c r="R1640" i="10"/>
  <c r="R1641" i="10"/>
  <c r="R1642" i="10"/>
  <c r="R1643" i="10"/>
  <c r="R1644" i="10"/>
  <c r="R1645" i="10"/>
  <c r="R1646" i="10"/>
  <c r="R1647" i="10"/>
  <c r="R1648" i="10"/>
  <c r="R1649" i="10"/>
  <c r="R1650" i="10"/>
  <c r="R1651" i="10"/>
  <c r="R1652" i="10"/>
  <c r="R1653" i="10"/>
  <c r="R1654" i="10"/>
  <c r="R1655" i="10"/>
  <c r="R1656" i="10"/>
  <c r="R1657" i="10"/>
  <c r="R1658" i="10"/>
  <c r="R1659" i="10"/>
  <c r="R1660" i="10"/>
  <c r="R1661" i="10"/>
  <c r="R1662" i="10"/>
  <c r="R1663" i="10"/>
  <c r="R1664" i="10"/>
  <c r="R1665" i="10"/>
  <c r="R1666" i="10"/>
  <c r="R1667" i="10"/>
  <c r="R1668" i="10"/>
  <c r="R1669" i="10"/>
  <c r="R1670" i="10"/>
  <c r="R1671" i="10"/>
  <c r="R1672" i="10"/>
  <c r="R1673" i="10"/>
  <c r="R1674" i="10"/>
  <c r="R1675" i="10"/>
  <c r="R1676" i="10"/>
  <c r="R1677" i="10"/>
  <c r="R1678" i="10"/>
  <c r="R1679" i="10"/>
  <c r="R1680" i="10"/>
  <c r="R1681" i="10"/>
  <c r="R1682" i="10"/>
  <c r="R1683" i="10"/>
  <c r="R1684" i="10"/>
  <c r="R1685" i="10"/>
  <c r="R1686" i="10"/>
  <c r="R1687" i="10"/>
  <c r="R1688" i="10"/>
  <c r="R1689" i="10"/>
  <c r="R1690" i="10"/>
  <c r="R1691" i="10"/>
  <c r="R1692" i="10"/>
  <c r="R1693" i="10"/>
  <c r="R1694" i="10"/>
  <c r="R1695" i="10"/>
  <c r="R1696" i="10"/>
  <c r="R1697" i="10"/>
  <c r="R1698" i="10"/>
  <c r="R1699" i="10"/>
  <c r="R1700" i="10"/>
  <c r="R1701" i="10"/>
  <c r="R1702" i="10"/>
  <c r="R1703" i="10"/>
  <c r="R1704" i="10"/>
  <c r="R1705" i="10"/>
  <c r="R1706" i="10"/>
  <c r="R1707" i="10"/>
  <c r="R1708" i="10"/>
  <c r="R1709" i="10"/>
  <c r="R1710" i="10"/>
  <c r="R1711" i="10"/>
  <c r="R1712" i="10"/>
  <c r="R1713" i="10"/>
  <c r="R1714" i="10"/>
  <c r="R1715" i="10"/>
  <c r="R1716" i="10"/>
  <c r="R1717" i="10"/>
  <c r="R1718" i="10"/>
  <c r="R1719" i="10"/>
  <c r="R1720" i="10"/>
  <c r="R1721" i="10"/>
  <c r="R1722" i="10"/>
  <c r="R1723" i="10"/>
  <c r="R1724" i="10"/>
  <c r="R1725" i="10"/>
  <c r="R1726" i="10"/>
  <c r="R1727" i="10"/>
  <c r="R1728" i="10"/>
  <c r="R1729" i="10"/>
  <c r="R1730" i="10"/>
  <c r="R1731" i="10"/>
  <c r="R1732" i="10"/>
  <c r="R1733" i="10"/>
  <c r="R1734" i="10"/>
  <c r="R1735" i="10"/>
  <c r="R1736" i="10"/>
  <c r="R1737" i="10"/>
  <c r="R1738" i="10"/>
  <c r="R1739" i="10"/>
  <c r="R1740" i="10"/>
  <c r="R1741" i="10"/>
  <c r="R1742" i="10"/>
  <c r="R1743" i="10"/>
  <c r="R1744" i="10"/>
  <c r="R1745" i="10"/>
  <c r="R1746" i="10"/>
  <c r="R1747" i="10"/>
  <c r="R1748" i="10"/>
  <c r="R1749" i="10"/>
  <c r="R1750" i="10"/>
  <c r="R1751" i="10"/>
  <c r="R1752" i="10"/>
  <c r="R1753" i="10"/>
  <c r="R1754" i="10"/>
  <c r="R1755" i="10"/>
  <c r="R1756" i="10"/>
  <c r="R1757" i="10"/>
  <c r="R1758" i="10"/>
  <c r="R1759" i="10"/>
  <c r="R1760" i="10"/>
  <c r="R1761" i="10"/>
  <c r="R1762" i="10"/>
  <c r="R1763" i="10"/>
  <c r="R1764" i="10"/>
  <c r="R1765" i="10"/>
  <c r="R1766" i="10"/>
  <c r="R1767" i="10"/>
  <c r="R1768" i="10"/>
  <c r="R1769" i="10"/>
  <c r="R1770" i="10"/>
  <c r="R1771" i="10"/>
  <c r="R1772" i="10"/>
  <c r="R1773" i="10"/>
  <c r="R1774" i="10"/>
  <c r="R1775" i="10"/>
  <c r="R1776" i="10"/>
  <c r="R1777" i="10"/>
  <c r="R1778" i="10"/>
  <c r="R1779" i="10"/>
  <c r="R1780" i="10"/>
  <c r="R1781" i="10"/>
  <c r="R1782" i="10"/>
  <c r="R1783" i="10"/>
  <c r="R1784" i="10"/>
  <c r="R1785" i="10"/>
  <c r="R1786" i="10"/>
  <c r="R1787" i="10"/>
  <c r="R1788" i="10"/>
  <c r="R1789" i="10"/>
  <c r="R1790" i="10"/>
  <c r="R1791" i="10"/>
  <c r="R1792" i="10"/>
  <c r="R1793" i="10"/>
  <c r="R1794" i="10"/>
  <c r="R1795" i="10"/>
  <c r="R1796" i="10"/>
  <c r="R1797" i="10"/>
  <c r="R1798" i="10"/>
  <c r="R1799" i="10"/>
  <c r="R1800" i="10"/>
  <c r="R1801" i="10"/>
  <c r="R1802" i="10"/>
  <c r="R1803" i="10"/>
  <c r="R1804" i="10"/>
  <c r="R1805" i="10"/>
  <c r="R1806" i="10"/>
  <c r="R1807" i="10"/>
  <c r="R1808" i="10"/>
  <c r="R1809" i="10"/>
  <c r="R1810" i="10"/>
  <c r="R1811" i="10"/>
  <c r="R1812" i="10"/>
  <c r="R1813" i="10"/>
  <c r="R1814" i="10"/>
  <c r="R1815" i="10"/>
  <c r="R1816" i="10"/>
  <c r="R1817" i="10"/>
  <c r="R1818" i="10"/>
  <c r="R1819" i="10"/>
  <c r="R1820" i="10"/>
  <c r="R1821" i="10"/>
  <c r="R1822" i="10"/>
  <c r="R1823" i="10"/>
  <c r="R1824" i="10"/>
  <c r="R1825" i="10"/>
  <c r="R1826" i="10"/>
  <c r="R1827" i="10"/>
  <c r="R1828" i="10"/>
  <c r="R1829" i="10"/>
  <c r="R1830" i="10"/>
  <c r="R1831" i="10"/>
  <c r="R1832" i="10"/>
  <c r="R1833" i="10"/>
  <c r="R1834" i="10"/>
  <c r="R1835" i="10"/>
  <c r="R1836" i="10"/>
  <c r="R1837" i="10"/>
  <c r="R1838" i="10"/>
  <c r="R1839" i="10"/>
  <c r="R1840" i="10"/>
  <c r="R1841" i="10"/>
  <c r="R1842" i="10"/>
  <c r="R1843" i="10"/>
  <c r="R1844" i="10"/>
  <c r="R1845" i="10"/>
  <c r="R1846" i="10"/>
  <c r="R1847" i="10"/>
  <c r="R1848" i="10"/>
  <c r="R1849" i="10"/>
  <c r="R1850" i="10"/>
  <c r="R1851" i="10"/>
  <c r="R1852" i="10"/>
  <c r="R1853" i="10"/>
  <c r="R1854" i="10"/>
  <c r="R1855" i="10"/>
  <c r="R1856" i="10"/>
  <c r="R1857" i="10"/>
  <c r="R1858" i="10"/>
  <c r="R1859" i="10"/>
  <c r="R1860" i="10"/>
  <c r="R1861" i="10"/>
  <c r="R1862" i="10"/>
  <c r="R1863" i="10"/>
  <c r="R1864" i="10"/>
  <c r="R1865" i="10"/>
  <c r="R1866" i="10"/>
  <c r="R1867" i="10"/>
  <c r="R1868" i="10"/>
  <c r="R1869" i="10"/>
  <c r="R1870" i="10"/>
  <c r="R1871" i="10"/>
  <c r="R1872" i="10"/>
  <c r="R1873" i="10"/>
  <c r="R1874" i="10"/>
  <c r="R1875" i="10"/>
  <c r="R1876" i="10"/>
  <c r="R1877" i="10"/>
  <c r="R1878" i="10"/>
  <c r="R1879" i="10"/>
  <c r="R1880" i="10"/>
  <c r="R1881" i="10"/>
  <c r="R1882" i="10"/>
  <c r="R1883" i="10"/>
  <c r="R1884" i="10"/>
  <c r="R1885" i="10"/>
  <c r="R1886" i="10"/>
  <c r="R1887" i="10"/>
  <c r="R1888" i="10"/>
  <c r="R1889" i="10"/>
  <c r="R1890" i="10"/>
  <c r="R1891" i="10"/>
  <c r="R1892" i="10"/>
  <c r="R1893" i="10"/>
  <c r="R1894" i="10"/>
  <c r="R1895" i="10"/>
  <c r="R1896" i="10"/>
  <c r="R1897" i="10"/>
  <c r="R1898" i="10"/>
  <c r="R1899" i="10"/>
  <c r="R1900" i="10"/>
  <c r="R1901" i="10"/>
  <c r="R1902" i="10"/>
  <c r="R1903" i="10"/>
  <c r="R1904" i="10"/>
  <c r="R1905" i="10"/>
  <c r="R1906" i="10"/>
  <c r="R1907" i="10"/>
  <c r="R1908" i="10"/>
  <c r="R1909" i="10"/>
  <c r="R1910" i="10"/>
  <c r="R1911" i="10"/>
  <c r="R1912" i="10"/>
  <c r="R1913" i="10"/>
  <c r="R1914" i="10"/>
  <c r="R1915" i="10"/>
  <c r="R1916" i="10"/>
  <c r="R1917" i="10"/>
  <c r="R1918" i="10"/>
  <c r="R1919" i="10"/>
  <c r="R1920" i="10"/>
  <c r="R1921" i="10"/>
  <c r="R1922" i="10"/>
  <c r="R1923" i="10"/>
  <c r="R1924" i="10"/>
  <c r="R1925" i="10"/>
  <c r="R1926" i="10"/>
  <c r="R1927" i="10"/>
  <c r="R1928" i="10"/>
  <c r="R1929" i="10"/>
  <c r="R1930" i="10"/>
  <c r="R1931" i="10"/>
  <c r="R1932" i="10"/>
  <c r="R1933" i="10"/>
  <c r="R1934" i="10"/>
  <c r="R1935" i="10"/>
  <c r="R1936" i="10"/>
  <c r="R1937" i="10"/>
  <c r="R1938" i="10"/>
  <c r="R1939" i="10"/>
  <c r="R1940" i="10"/>
  <c r="R1941" i="10"/>
  <c r="R1942" i="10"/>
  <c r="R1943" i="10"/>
  <c r="R1944" i="10"/>
  <c r="R1945" i="10"/>
  <c r="R1946" i="10"/>
  <c r="R1947" i="10"/>
  <c r="R1948" i="10"/>
  <c r="R1949" i="10"/>
  <c r="R1950" i="10"/>
  <c r="R1951" i="10"/>
  <c r="R1952" i="10"/>
  <c r="R1953" i="10"/>
  <c r="R1954" i="10"/>
  <c r="R1955" i="10"/>
  <c r="R1956" i="10"/>
  <c r="R1957" i="10"/>
  <c r="R1958" i="10"/>
  <c r="R1959" i="10"/>
  <c r="R1960" i="10"/>
  <c r="R1961" i="10"/>
  <c r="R1962" i="10"/>
  <c r="R1963" i="10"/>
  <c r="R1964" i="10"/>
  <c r="R1965" i="10"/>
  <c r="R1966" i="10"/>
  <c r="R1967" i="10"/>
  <c r="R1968" i="10"/>
  <c r="R1969" i="10"/>
  <c r="R1970" i="10"/>
  <c r="R1971" i="10"/>
  <c r="R1972" i="10"/>
  <c r="R1973" i="10"/>
  <c r="R1974" i="10"/>
  <c r="R1975" i="10"/>
  <c r="R1976" i="10"/>
  <c r="R1977" i="10"/>
  <c r="R1978" i="10"/>
  <c r="R1979" i="10"/>
  <c r="R1980" i="10"/>
  <c r="R1981" i="10"/>
  <c r="R1982" i="10"/>
  <c r="R1983" i="10"/>
  <c r="R1984" i="10"/>
  <c r="R1985" i="10"/>
  <c r="R1986" i="10"/>
  <c r="R1987" i="10"/>
  <c r="R1988" i="10"/>
  <c r="R1989" i="10"/>
  <c r="R1990" i="10"/>
  <c r="R1991" i="10"/>
  <c r="R1992" i="10"/>
  <c r="R1993" i="10"/>
  <c r="R1994" i="10"/>
  <c r="R1995" i="10"/>
  <c r="R1996" i="10"/>
  <c r="R1997" i="10"/>
  <c r="R1998" i="10"/>
  <c r="R1999" i="10"/>
  <c r="R2000" i="10"/>
  <c r="R2001" i="10"/>
  <c r="R2002" i="10"/>
  <c r="R2003" i="10"/>
  <c r="R2004" i="10"/>
  <c r="R2005" i="10"/>
  <c r="R2006" i="10"/>
  <c r="R2007" i="10"/>
  <c r="R2008" i="10"/>
  <c r="R2009" i="10"/>
  <c r="R2010" i="10"/>
  <c r="R2011" i="10"/>
  <c r="R2012" i="10"/>
  <c r="R2013" i="10"/>
  <c r="R2014" i="10"/>
  <c r="R2015" i="10"/>
  <c r="R2016" i="10"/>
  <c r="R2017" i="10"/>
  <c r="R2018" i="10"/>
  <c r="R2019" i="10"/>
  <c r="R2020" i="10"/>
  <c r="R2021" i="10"/>
  <c r="R2022" i="10"/>
  <c r="R2023" i="10"/>
  <c r="R2024" i="10"/>
  <c r="R2025" i="10"/>
  <c r="R2026" i="10"/>
  <c r="R2027" i="10"/>
  <c r="R2028" i="10"/>
  <c r="R2029" i="10"/>
  <c r="R2030" i="10"/>
  <c r="R2031" i="10"/>
  <c r="R2032" i="10"/>
  <c r="R2033" i="10"/>
  <c r="R2034" i="10"/>
  <c r="R2035" i="10"/>
  <c r="R2036" i="10"/>
  <c r="R2037" i="10"/>
  <c r="R2038" i="10"/>
  <c r="R2039" i="10"/>
  <c r="R2040" i="10"/>
  <c r="R2041" i="10"/>
  <c r="R2042" i="10"/>
  <c r="R2043" i="10"/>
  <c r="R2044" i="10"/>
  <c r="R2045" i="10"/>
  <c r="R2046" i="10"/>
  <c r="R2047" i="10"/>
  <c r="R2048" i="10"/>
  <c r="R2049" i="10"/>
  <c r="R2050" i="10"/>
  <c r="R2051" i="10"/>
  <c r="R2052" i="10"/>
  <c r="R2053" i="10"/>
  <c r="R2054" i="10"/>
  <c r="R2055" i="10"/>
  <c r="R2056" i="10"/>
  <c r="R2057" i="10"/>
  <c r="R2058" i="10"/>
  <c r="R2059" i="10"/>
  <c r="R2060" i="10"/>
  <c r="R2061" i="10"/>
  <c r="R2062" i="10"/>
  <c r="R2063" i="10"/>
  <c r="R2064" i="10"/>
  <c r="R2065" i="10"/>
  <c r="R2066" i="10"/>
  <c r="R2067" i="10"/>
  <c r="R2068" i="10"/>
  <c r="R2069" i="10"/>
  <c r="R2070" i="10"/>
  <c r="R2071" i="10"/>
  <c r="R2072" i="10"/>
  <c r="R2073" i="10"/>
  <c r="R2074" i="10"/>
  <c r="R2075" i="10"/>
  <c r="R2076" i="10"/>
  <c r="R2077" i="10"/>
  <c r="R2078" i="10"/>
  <c r="R2079" i="10"/>
  <c r="R2080" i="10"/>
  <c r="R2081" i="10"/>
  <c r="R2082" i="10"/>
  <c r="R2083" i="10"/>
  <c r="R2084" i="10"/>
  <c r="R2085" i="10"/>
  <c r="R2086" i="10"/>
  <c r="R2087" i="10"/>
  <c r="R2088" i="10"/>
  <c r="R2089" i="10"/>
  <c r="R2090" i="10"/>
  <c r="R2091" i="10"/>
  <c r="R2092" i="10"/>
  <c r="R2093" i="10"/>
  <c r="R2094" i="10"/>
  <c r="R2095" i="10"/>
  <c r="R2096" i="10"/>
  <c r="R2097" i="10"/>
  <c r="R2098" i="10"/>
  <c r="R2099" i="10"/>
  <c r="R2100" i="10"/>
  <c r="R2101" i="10"/>
  <c r="R2102" i="10"/>
  <c r="R2103" i="10"/>
  <c r="R2104" i="10"/>
  <c r="R2105" i="10"/>
  <c r="R2106" i="10"/>
  <c r="R2107" i="10"/>
  <c r="R2108" i="10"/>
  <c r="R2109" i="10"/>
  <c r="R2110" i="10"/>
  <c r="R2111" i="10"/>
  <c r="R2112" i="10"/>
  <c r="R2113" i="10"/>
  <c r="R2114" i="10"/>
  <c r="R2115" i="10"/>
  <c r="R2116" i="10"/>
  <c r="R2117" i="10"/>
  <c r="R2118" i="10"/>
  <c r="R2119" i="10"/>
  <c r="R2120" i="10"/>
  <c r="R2121" i="10"/>
  <c r="R2122" i="10"/>
  <c r="R2123" i="10"/>
  <c r="R2124" i="10"/>
  <c r="R2125" i="10"/>
  <c r="R2126" i="10"/>
  <c r="R2127" i="10"/>
  <c r="R2128" i="10"/>
  <c r="R2129" i="10"/>
  <c r="R2130" i="10"/>
  <c r="R2131" i="10"/>
  <c r="R2132" i="10"/>
  <c r="R2133" i="10"/>
  <c r="R2134" i="10"/>
  <c r="R2135" i="10"/>
  <c r="R2136" i="10"/>
  <c r="R2137" i="10"/>
  <c r="R2138" i="10"/>
  <c r="R2139" i="10"/>
  <c r="R2140" i="10"/>
  <c r="R2141" i="10"/>
  <c r="R2142" i="10"/>
  <c r="R2143" i="10"/>
  <c r="R2144" i="10"/>
  <c r="R2145" i="10"/>
  <c r="R2146" i="10"/>
  <c r="R2147" i="10"/>
  <c r="R2148" i="10"/>
  <c r="R2149" i="10"/>
  <c r="R2150" i="10"/>
  <c r="R2151" i="10"/>
  <c r="R2152" i="10"/>
  <c r="R2153" i="10"/>
  <c r="R2154" i="10"/>
  <c r="R2155" i="10"/>
  <c r="R2156" i="10"/>
  <c r="R2157" i="10"/>
  <c r="R2158" i="10"/>
  <c r="R2159" i="10"/>
  <c r="R2160" i="10"/>
  <c r="R2161" i="10"/>
  <c r="R2162" i="10"/>
  <c r="R2163" i="10"/>
  <c r="R2164" i="10"/>
  <c r="R2165" i="10"/>
  <c r="R2166" i="10"/>
  <c r="R2167" i="10"/>
  <c r="R2168" i="10"/>
  <c r="R2169" i="10"/>
  <c r="R2170" i="10"/>
  <c r="R2171" i="10"/>
  <c r="R2172" i="10"/>
  <c r="R2173" i="10"/>
  <c r="R2174" i="10"/>
  <c r="R2175" i="10"/>
  <c r="R2176" i="10"/>
  <c r="R2177" i="10"/>
  <c r="R2178" i="10"/>
  <c r="R2179" i="10"/>
  <c r="R2180" i="10"/>
  <c r="R2181" i="10"/>
  <c r="R2182" i="10"/>
  <c r="R2183" i="10"/>
  <c r="R2184" i="10"/>
  <c r="R2185" i="10"/>
  <c r="R2186" i="10"/>
  <c r="R2187" i="10"/>
  <c r="R2188" i="10"/>
  <c r="R2189" i="10"/>
  <c r="R2190" i="10"/>
  <c r="R2191" i="10"/>
  <c r="R2192" i="10"/>
  <c r="R2193" i="10"/>
  <c r="R2194" i="10"/>
  <c r="R2195" i="10"/>
  <c r="R2196" i="10"/>
  <c r="R2197" i="10"/>
  <c r="R2198" i="10"/>
  <c r="R2199" i="10"/>
  <c r="R2200" i="10"/>
  <c r="R2201" i="10"/>
  <c r="R2202" i="10"/>
  <c r="R2203" i="10"/>
  <c r="R2204" i="10"/>
  <c r="R2205" i="10"/>
  <c r="R2206" i="10"/>
  <c r="R2207" i="10"/>
  <c r="R2208" i="10"/>
  <c r="R2209" i="10"/>
  <c r="R2210" i="10"/>
  <c r="R2211" i="10"/>
  <c r="R2212" i="10"/>
  <c r="R2213" i="10"/>
  <c r="R2214" i="10"/>
  <c r="R2215" i="10"/>
  <c r="R2216" i="10"/>
  <c r="R2217" i="10"/>
  <c r="R2218" i="10"/>
  <c r="R2219" i="10"/>
  <c r="R2220" i="10"/>
  <c r="R2221" i="10"/>
  <c r="R2222" i="10"/>
  <c r="R2223" i="10"/>
  <c r="R2224" i="10"/>
  <c r="R2225" i="10"/>
  <c r="R2226" i="10"/>
  <c r="R2227" i="10"/>
  <c r="R2228" i="10"/>
  <c r="R2229" i="10"/>
  <c r="R2230" i="10"/>
  <c r="R2231" i="10"/>
  <c r="R2232" i="10"/>
  <c r="R2233" i="10"/>
  <c r="R2234" i="10"/>
  <c r="R2235" i="10"/>
  <c r="R2236" i="10"/>
  <c r="R2237" i="10"/>
  <c r="R2238" i="10"/>
  <c r="R2239" i="10"/>
  <c r="R2240" i="10"/>
  <c r="R2241" i="10"/>
  <c r="R2242" i="10"/>
  <c r="R2243" i="10"/>
  <c r="R2244" i="10"/>
  <c r="R2245" i="10"/>
  <c r="R2246" i="10"/>
  <c r="R2247" i="10"/>
  <c r="R2248" i="10"/>
  <c r="R2249" i="10"/>
  <c r="R2250" i="10"/>
  <c r="R2251" i="10"/>
  <c r="R2252" i="10"/>
  <c r="R2253" i="10"/>
  <c r="R2254" i="10"/>
  <c r="R2255" i="10"/>
  <c r="R2256" i="10"/>
  <c r="R2257" i="10"/>
  <c r="R2258" i="10"/>
  <c r="R2259" i="10"/>
  <c r="R2260" i="10"/>
  <c r="R2261" i="10"/>
  <c r="R2262" i="10"/>
  <c r="R2263" i="10"/>
  <c r="R2264" i="10"/>
  <c r="R2265" i="10"/>
  <c r="R2266" i="10"/>
  <c r="R2267" i="10"/>
  <c r="R2268" i="10"/>
  <c r="R2269" i="10"/>
  <c r="R2270" i="10"/>
  <c r="R2271" i="10"/>
  <c r="R2272" i="10"/>
  <c r="R2273" i="10"/>
  <c r="R2274" i="10"/>
  <c r="R2275" i="10"/>
  <c r="R2276" i="10"/>
  <c r="R2277" i="10"/>
  <c r="R2278" i="10"/>
  <c r="R2279" i="10"/>
  <c r="R2280" i="10"/>
  <c r="R2281" i="10"/>
  <c r="R2282" i="10"/>
  <c r="R2283" i="10"/>
  <c r="R2284" i="10"/>
  <c r="R2285" i="10"/>
  <c r="R2286" i="10"/>
  <c r="R2287" i="10"/>
  <c r="R2288" i="10"/>
  <c r="R2289" i="10"/>
  <c r="R2290" i="10"/>
  <c r="R2291" i="10"/>
  <c r="R2292" i="10"/>
  <c r="R2293" i="10"/>
  <c r="R2294" i="10"/>
  <c r="R2295" i="10"/>
  <c r="R2296" i="10"/>
  <c r="R2297" i="10"/>
  <c r="R2298" i="10"/>
  <c r="R2299" i="10"/>
  <c r="R2300" i="10"/>
  <c r="R2301" i="10"/>
  <c r="R2302" i="10"/>
  <c r="R2303" i="10"/>
  <c r="R2304" i="10"/>
  <c r="R2305" i="10"/>
  <c r="R2306" i="10"/>
  <c r="R2307" i="10"/>
  <c r="R2308" i="10"/>
  <c r="R2309" i="10"/>
  <c r="R2310" i="10"/>
  <c r="R2311" i="10"/>
  <c r="R2312" i="10"/>
  <c r="R2313" i="10"/>
  <c r="R2314" i="10"/>
  <c r="R2315" i="10"/>
  <c r="R2316" i="10"/>
  <c r="R2317" i="10"/>
  <c r="R2318" i="10"/>
  <c r="R2319" i="10"/>
  <c r="R2320" i="10"/>
  <c r="R2321" i="10"/>
  <c r="R2322" i="10"/>
  <c r="R2323" i="10"/>
  <c r="R2324" i="10"/>
  <c r="R2325" i="10"/>
  <c r="R2326" i="10"/>
  <c r="R2327" i="10"/>
  <c r="R2328" i="10"/>
  <c r="R2329" i="10"/>
  <c r="R2330" i="10"/>
  <c r="R2331" i="10"/>
  <c r="R2332" i="10"/>
  <c r="R2333" i="10"/>
  <c r="R2334" i="10"/>
  <c r="R2335" i="10"/>
  <c r="R2336" i="10"/>
  <c r="R2337" i="10"/>
  <c r="R2338" i="10"/>
  <c r="R2339" i="10"/>
  <c r="R2340" i="10"/>
  <c r="R2341" i="10"/>
  <c r="R2342" i="10"/>
  <c r="R2343" i="10"/>
  <c r="R2344" i="10"/>
  <c r="R2345" i="10"/>
  <c r="R2346" i="10"/>
  <c r="R2347" i="10"/>
  <c r="R2348" i="10"/>
  <c r="R2349" i="10"/>
  <c r="R2350" i="10"/>
  <c r="R2351" i="10"/>
  <c r="R2352" i="10"/>
  <c r="R2353" i="10"/>
  <c r="R2354" i="10"/>
  <c r="R2355" i="10"/>
  <c r="R2356" i="10"/>
  <c r="R2357" i="10"/>
  <c r="R2358" i="10"/>
  <c r="R2359" i="10"/>
  <c r="R2360" i="10"/>
  <c r="R2361" i="10"/>
  <c r="R2362" i="10"/>
  <c r="R2363" i="10"/>
  <c r="R2364" i="10"/>
  <c r="R2365" i="10"/>
  <c r="R2366" i="10"/>
  <c r="R2367" i="10"/>
  <c r="R2368" i="10"/>
  <c r="R2369" i="10"/>
  <c r="R2370" i="10"/>
  <c r="R2371" i="10"/>
  <c r="R2372" i="10"/>
  <c r="R2373" i="10"/>
  <c r="R2374" i="10"/>
  <c r="R2375" i="10"/>
  <c r="R2376" i="10"/>
  <c r="R2377" i="10"/>
  <c r="R2378" i="10"/>
  <c r="R2379" i="10"/>
  <c r="R2380" i="10"/>
  <c r="R2381" i="10"/>
  <c r="R2382" i="10"/>
  <c r="R2383" i="10"/>
  <c r="R2384" i="10"/>
  <c r="R2385" i="10"/>
  <c r="R2386" i="10"/>
  <c r="R2387" i="10"/>
  <c r="R2388" i="10"/>
  <c r="R2389" i="10"/>
  <c r="R2390" i="10"/>
  <c r="R2391" i="10"/>
  <c r="R2392" i="10"/>
  <c r="R2393" i="10"/>
  <c r="R2394" i="10"/>
  <c r="R2395" i="10"/>
  <c r="R2396" i="10"/>
  <c r="R2397" i="10"/>
  <c r="R2398" i="10"/>
  <c r="R2399" i="10"/>
  <c r="R2400" i="10"/>
  <c r="R2401" i="10"/>
  <c r="R2402" i="10"/>
  <c r="R2403" i="10"/>
  <c r="R2404" i="10"/>
  <c r="R2405" i="10"/>
  <c r="R2406" i="10"/>
  <c r="R2407" i="10"/>
  <c r="R2408" i="10"/>
  <c r="R2409" i="10"/>
  <c r="R2410" i="10"/>
  <c r="R2411" i="10"/>
  <c r="R2412" i="10"/>
  <c r="R2413" i="10"/>
  <c r="R2414" i="10"/>
  <c r="R2415" i="10"/>
  <c r="R2416" i="10"/>
  <c r="R2417" i="10"/>
  <c r="R2418" i="10"/>
  <c r="R2419" i="10"/>
  <c r="R2420" i="10"/>
  <c r="R2421" i="10"/>
  <c r="R2422" i="10"/>
  <c r="R2423" i="10"/>
  <c r="R2424" i="10"/>
  <c r="R2425" i="10"/>
  <c r="R2426" i="10"/>
  <c r="R2427" i="10"/>
  <c r="R2428" i="10"/>
  <c r="R2429" i="10"/>
  <c r="R2430" i="10"/>
  <c r="R2431" i="10"/>
  <c r="R2432" i="10"/>
  <c r="R2433" i="10"/>
  <c r="R2434" i="10"/>
  <c r="R2435" i="10"/>
  <c r="R2436" i="10"/>
  <c r="R2437" i="10"/>
  <c r="R2438" i="10"/>
  <c r="R2439" i="10"/>
  <c r="R2440" i="10"/>
  <c r="R2441" i="10"/>
  <c r="R2442" i="10"/>
  <c r="R2443" i="10"/>
  <c r="R2444" i="10"/>
  <c r="R2445" i="10"/>
  <c r="R2446" i="10"/>
  <c r="R2447" i="10"/>
  <c r="R2448" i="10"/>
  <c r="R2449" i="10"/>
  <c r="R2450" i="10"/>
  <c r="R2451" i="10"/>
  <c r="R2452" i="10"/>
  <c r="R2453" i="10"/>
  <c r="R2454" i="10"/>
  <c r="R2455" i="10"/>
  <c r="R2456" i="10"/>
  <c r="R2457" i="10"/>
  <c r="R2458" i="10"/>
  <c r="R2459" i="10"/>
  <c r="R2460" i="10"/>
  <c r="R2461" i="10"/>
  <c r="R2462" i="10"/>
  <c r="R2463" i="10"/>
  <c r="R2464" i="10"/>
  <c r="R2465" i="10"/>
  <c r="R2466" i="10"/>
  <c r="R2467" i="10"/>
  <c r="R2468" i="10"/>
  <c r="R2469" i="10"/>
  <c r="R2470" i="10"/>
  <c r="R2471" i="10"/>
  <c r="R2472" i="10"/>
  <c r="R2473" i="10"/>
  <c r="R2474" i="10"/>
  <c r="R2475" i="10"/>
  <c r="R2476" i="10"/>
  <c r="R2477" i="10"/>
  <c r="R2478" i="10"/>
  <c r="R2479" i="10"/>
  <c r="R2480" i="10"/>
  <c r="R2481" i="10"/>
  <c r="R2482" i="10"/>
  <c r="R2483" i="10"/>
  <c r="R2484" i="10"/>
  <c r="R2485" i="10"/>
  <c r="R2486" i="10"/>
  <c r="R2487" i="10"/>
  <c r="R2488" i="10"/>
  <c r="R2489" i="10"/>
  <c r="R2490" i="10"/>
  <c r="R2491" i="10"/>
  <c r="R2492" i="10"/>
  <c r="R2493" i="10"/>
  <c r="R2494" i="10"/>
  <c r="R2495" i="10"/>
  <c r="R2496" i="10"/>
  <c r="R2497" i="10"/>
  <c r="R2498" i="10"/>
  <c r="R2499" i="10"/>
  <c r="R2500" i="10"/>
  <c r="R2501" i="10"/>
  <c r="R2502" i="10"/>
  <c r="R2503" i="10"/>
  <c r="R2504" i="10"/>
  <c r="R2505" i="10"/>
  <c r="R2506" i="10"/>
  <c r="R2507" i="10"/>
  <c r="R2508" i="10"/>
  <c r="R2509" i="10"/>
  <c r="R2510" i="10"/>
  <c r="R2511" i="10"/>
  <c r="R2512" i="10"/>
  <c r="R2513" i="10"/>
  <c r="R2514" i="10"/>
  <c r="R2515" i="10"/>
  <c r="R2516" i="10"/>
  <c r="R2517" i="10"/>
  <c r="R2518" i="10"/>
  <c r="R2519" i="10"/>
  <c r="R2520" i="10"/>
  <c r="R2521" i="10"/>
  <c r="R2522" i="10"/>
  <c r="R2523" i="10"/>
  <c r="R2524" i="10"/>
  <c r="R2525" i="10"/>
  <c r="R2526" i="10"/>
  <c r="R2527" i="10"/>
  <c r="R2528" i="10"/>
  <c r="R2529" i="10"/>
  <c r="R2530" i="10"/>
  <c r="R2531" i="10"/>
  <c r="R2532" i="10"/>
  <c r="R2533" i="10"/>
  <c r="R2534" i="10"/>
  <c r="R2535" i="10"/>
  <c r="R2536" i="10"/>
  <c r="R2537" i="10"/>
  <c r="R2538" i="10"/>
  <c r="R2539" i="10"/>
  <c r="R2540" i="10"/>
  <c r="R2541" i="10"/>
  <c r="R2542" i="10"/>
  <c r="R2543" i="10"/>
  <c r="R2544" i="10"/>
  <c r="R2545" i="10"/>
  <c r="R2546" i="10"/>
  <c r="R2547" i="10"/>
  <c r="R2548" i="10"/>
  <c r="R2549" i="10"/>
  <c r="R2550" i="10"/>
  <c r="R2551" i="10"/>
  <c r="R2552" i="10"/>
  <c r="R2553" i="10"/>
  <c r="R2554" i="10"/>
  <c r="R2555" i="10"/>
  <c r="R2556" i="10"/>
  <c r="R2557" i="10"/>
  <c r="R2558" i="10"/>
  <c r="R2559" i="10"/>
  <c r="R2560" i="10"/>
  <c r="R2561" i="10"/>
  <c r="R2562" i="10"/>
  <c r="R2563" i="10"/>
  <c r="R2564" i="10"/>
  <c r="R2565" i="10"/>
  <c r="R2566" i="10"/>
  <c r="R2567" i="10"/>
  <c r="R2568" i="10"/>
  <c r="R2569" i="10"/>
  <c r="R2570" i="10"/>
  <c r="R2571" i="10"/>
  <c r="R2572" i="10"/>
  <c r="R2573" i="10"/>
  <c r="R2574" i="10"/>
  <c r="R2575" i="10"/>
  <c r="R2576" i="10"/>
  <c r="R2577" i="10"/>
  <c r="R2578" i="10"/>
  <c r="R2579" i="10"/>
  <c r="R2580" i="10"/>
  <c r="R2581" i="10"/>
  <c r="R2582" i="10"/>
  <c r="R2583" i="10"/>
  <c r="R2584" i="10"/>
  <c r="R2585" i="10"/>
  <c r="R2586" i="10"/>
  <c r="R2587" i="10"/>
  <c r="R2588" i="10"/>
  <c r="R2589" i="10"/>
  <c r="R2590" i="10"/>
  <c r="R2591" i="10"/>
  <c r="R2592" i="10"/>
  <c r="R2593" i="10"/>
  <c r="R2594" i="10"/>
  <c r="R2595" i="10"/>
  <c r="R2596" i="10"/>
  <c r="R2597" i="10"/>
  <c r="R2598" i="10"/>
  <c r="R2599" i="10"/>
  <c r="R2600" i="10"/>
  <c r="R2601" i="10"/>
  <c r="R2602" i="10"/>
  <c r="R2603" i="10"/>
  <c r="R2604" i="10"/>
  <c r="R2605" i="10"/>
  <c r="R2606" i="10"/>
  <c r="R2607" i="10"/>
  <c r="R2608" i="10"/>
  <c r="R2609" i="10"/>
  <c r="R2610" i="10"/>
  <c r="R2611" i="10"/>
  <c r="R2612" i="10"/>
  <c r="R2613" i="10"/>
  <c r="R2614" i="10"/>
  <c r="R2615" i="10"/>
  <c r="R2616" i="10"/>
  <c r="R2617" i="10"/>
  <c r="R2618" i="10"/>
  <c r="R2619" i="10"/>
  <c r="R2620" i="10"/>
  <c r="R2621" i="10"/>
  <c r="R2622" i="10"/>
  <c r="R2623" i="10"/>
  <c r="R2624" i="10"/>
  <c r="R2625" i="10"/>
  <c r="R2626" i="10"/>
  <c r="R2627" i="10"/>
  <c r="R2628" i="10"/>
  <c r="R2629" i="10"/>
  <c r="R2630" i="10"/>
  <c r="R2631" i="10"/>
  <c r="R2632" i="10"/>
  <c r="R2633" i="10"/>
  <c r="R2634" i="10"/>
  <c r="R2635" i="10"/>
  <c r="R2636" i="10"/>
  <c r="R2637" i="10"/>
  <c r="R2638" i="10"/>
  <c r="R2639" i="10"/>
  <c r="R2640" i="10"/>
  <c r="R2641" i="10"/>
  <c r="R2642" i="10"/>
  <c r="R2643" i="10"/>
  <c r="R2644" i="10"/>
  <c r="R2645" i="10"/>
  <c r="R2646" i="10"/>
  <c r="R2647" i="10"/>
  <c r="R2648" i="10"/>
  <c r="R2649" i="10"/>
  <c r="R2650" i="10"/>
  <c r="R2651" i="10"/>
  <c r="R2652" i="10"/>
  <c r="R2653" i="10"/>
  <c r="R2654" i="10"/>
  <c r="R2655" i="10"/>
  <c r="R2656" i="10"/>
  <c r="R2657" i="10"/>
  <c r="R2658" i="10"/>
  <c r="R2659" i="10"/>
  <c r="R2660" i="10"/>
  <c r="R2661" i="10"/>
  <c r="R2662" i="10"/>
  <c r="R2663" i="10"/>
  <c r="R2664" i="10"/>
  <c r="R2665" i="10"/>
  <c r="R2666" i="10"/>
  <c r="R2667" i="10"/>
  <c r="R2668" i="10"/>
  <c r="R2669" i="10"/>
  <c r="R2670" i="10"/>
  <c r="R2671" i="10"/>
  <c r="R2672" i="10"/>
  <c r="R2673" i="10"/>
  <c r="R2674" i="10"/>
  <c r="R2675" i="10"/>
  <c r="R2676" i="10"/>
  <c r="R2677" i="10"/>
  <c r="R2678" i="10"/>
  <c r="R2679" i="10"/>
  <c r="R2680" i="10"/>
  <c r="R2681" i="10"/>
  <c r="R2682" i="10"/>
  <c r="R2683" i="10"/>
  <c r="R2684" i="10"/>
  <c r="R2685" i="10"/>
  <c r="R2686" i="10"/>
  <c r="R2687" i="10"/>
  <c r="R2688" i="10"/>
  <c r="R2689" i="10"/>
  <c r="R2690" i="10"/>
  <c r="R2691" i="10"/>
  <c r="R2692" i="10"/>
  <c r="R2693" i="10"/>
  <c r="R2694" i="10"/>
  <c r="R2695" i="10"/>
  <c r="R2696" i="10"/>
  <c r="R2697" i="10"/>
  <c r="R2698" i="10"/>
  <c r="R2699" i="10"/>
  <c r="R2700" i="10"/>
  <c r="R2701" i="10"/>
  <c r="R2702" i="10"/>
  <c r="R2703" i="10"/>
  <c r="R2704" i="10"/>
  <c r="R2705" i="10"/>
  <c r="R2706" i="10"/>
  <c r="R2707" i="10"/>
  <c r="R2708" i="10"/>
  <c r="R2709" i="10"/>
  <c r="R2710" i="10"/>
  <c r="R2711" i="10"/>
  <c r="R2712" i="10"/>
  <c r="R2713" i="10"/>
  <c r="R2714" i="10"/>
  <c r="R2715" i="10"/>
  <c r="R2716" i="10"/>
  <c r="R2717" i="10"/>
  <c r="R2718" i="10"/>
  <c r="R2719" i="10"/>
  <c r="R2720" i="10"/>
  <c r="R2721" i="10"/>
  <c r="R2722" i="10"/>
  <c r="R2723" i="10"/>
  <c r="R2724" i="10"/>
  <c r="R2725" i="10"/>
  <c r="R2726" i="10"/>
  <c r="R2727" i="10"/>
  <c r="R2728" i="10"/>
  <c r="R2729" i="10"/>
  <c r="R2730" i="10"/>
  <c r="R2731" i="10"/>
  <c r="R2732" i="10"/>
  <c r="R2733" i="10"/>
  <c r="R2734" i="10"/>
  <c r="R2735" i="10"/>
  <c r="R2736" i="10"/>
  <c r="R2737" i="10"/>
  <c r="R2738" i="10"/>
  <c r="R2739" i="10"/>
  <c r="R2740" i="10"/>
  <c r="R2741" i="10"/>
  <c r="R2742" i="10"/>
  <c r="R2743" i="10"/>
  <c r="R2744" i="10"/>
  <c r="R2745" i="10"/>
  <c r="R2746" i="10"/>
  <c r="R2747" i="10"/>
  <c r="R2748" i="10"/>
  <c r="R2749" i="10"/>
  <c r="R2750" i="10"/>
  <c r="R2751" i="10"/>
  <c r="R2752" i="10"/>
  <c r="R2753" i="10"/>
  <c r="R2754" i="10"/>
  <c r="R2755" i="10"/>
  <c r="R2756" i="10"/>
  <c r="R2757" i="10"/>
  <c r="R2758" i="10"/>
  <c r="R2759" i="10"/>
  <c r="R2760" i="10"/>
  <c r="R2761" i="10"/>
  <c r="R2762" i="10"/>
  <c r="R2763" i="10"/>
  <c r="R2764" i="10"/>
  <c r="R2765" i="10"/>
  <c r="R2766" i="10"/>
  <c r="R2767" i="10"/>
  <c r="R2768" i="10"/>
  <c r="R2769" i="10"/>
  <c r="R2770" i="10"/>
  <c r="R2771" i="10"/>
  <c r="R2772" i="10"/>
  <c r="R2773" i="10"/>
  <c r="R2774" i="10"/>
  <c r="R2775" i="10"/>
  <c r="R2776" i="10"/>
  <c r="R2777" i="10"/>
  <c r="R2778" i="10"/>
  <c r="R2779" i="10"/>
  <c r="R2780" i="10"/>
  <c r="R2781" i="10"/>
  <c r="R2782" i="10"/>
  <c r="R2783" i="10"/>
  <c r="R2784" i="10"/>
  <c r="R2785" i="10"/>
  <c r="R2786" i="10"/>
  <c r="R2787" i="10"/>
  <c r="R2788" i="10"/>
  <c r="R2789" i="10"/>
  <c r="R2790" i="10"/>
  <c r="R2791" i="10"/>
  <c r="R2792" i="10"/>
  <c r="R2793" i="10"/>
  <c r="R2794" i="10"/>
  <c r="R2795" i="10"/>
  <c r="R2796" i="10"/>
  <c r="R2797" i="10"/>
  <c r="R2798" i="10"/>
  <c r="R2799" i="10"/>
  <c r="R2800" i="10"/>
  <c r="R2801" i="10"/>
  <c r="R2802" i="10"/>
  <c r="R2803" i="10"/>
  <c r="R2804" i="10"/>
  <c r="R2805" i="10"/>
  <c r="R2806" i="10"/>
  <c r="R2807" i="10"/>
  <c r="R2808" i="10"/>
  <c r="R2809" i="10"/>
  <c r="R2810" i="10"/>
  <c r="R2811" i="10"/>
  <c r="R2812" i="10"/>
  <c r="R2813" i="10"/>
  <c r="R2814" i="10"/>
  <c r="R2815" i="10"/>
  <c r="R2816" i="10"/>
  <c r="R2817" i="10"/>
  <c r="R2818" i="10"/>
  <c r="R2819" i="10"/>
  <c r="R2820" i="10"/>
  <c r="R2821" i="10"/>
  <c r="R2822" i="10"/>
  <c r="R2823" i="10"/>
  <c r="R2824" i="10"/>
  <c r="R2825" i="10"/>
  <c r="R2826" i="10"/>
  <c r="R2827" i="10"/>
  <c r="R2828" i="10"/>
  <c r="R2829" i="10"/>
  <c r="R2830" i="10"/>
  <c r="R2831" i="10"/>
  <c r="R2832" i="10"/>
  <c r="R2833" i="10"/>
  <c r="R2834" i="10"/>
  <c r="R2835" i="10"/>
  <c r="R2836" i="10"/>
  <c r="R2837" i="10"/>
  <c r="R2838" i="10"/>
  <c r="R2839" i="10"/>
  <c r="R2840" i="10"/>
  <c r="R2841" i="10"/>
  <c r="R2842" i="10"/>
  <c r="R2843" i="10"/>
  <c r="R2844" i="10"/>
  <c r="R2845" i="10"/>
  <c r="R2846" i="10"/>
  <c r="R2847" i="10"/>
  <c r="R2848" i="10"/>
  <c r="R2849" i="10"/>
  <c r="R2850" i="10"/>
  <c r="R2851" i="10"/>
  <c r="R2852" i="10"/>
  <c r="R2853" i="10"/>
  <c r="R2854" i="10"/>
  <c r="R2855" i="10"/>
  <c r="R2856" i="10"/>
  <c r="R2857" i="10"/>
  <c r="R2858" i="10"/>
  <c r="R2859" i="10"/>
  <c r="R2860" i="10"/>
  <c r="R2861" i="10"/>
  <c r="R2862" i="10"/>
  <c r="R2863" i="10"/>
  <c r="R2864" i="10"/>
  <c r="R2865" i="10"/>
  <c r="R2866" i="10"/>
  <c r="R2867" i="10"/>
  <c r="R2868" i="10"/>
  <c r="R2869" i="10"/>
  <c r="R2870" i="10"/>
  <c r="R2871" i="10"/>
  <c r="R2872" i="10"/>
  <c r="R2873" i="10"/>
  <c r="R2874" i="10"/>
  <c r="R2875" i="10"/>
  <c r="R2876" i="10"/>
  <c r="R2877" i="10"/>
  <c r="R2878" i="10"/>
  <c r="R2879" i="10"/>
  <c r="R2880" i="10"/>
  <c r="R2881" i="10"/>
  <c r="R2882" i="10"/>
  <c r="R2883" i="10"/>
  <c r="R2884" i="10"/>
  <c r="R2885" i="10"/>
  <c r="R2886" i="10"/>
  <c r="R2887" i="10"/>
  <c r="R2888" i="10"/>
  <c r="R2889" i="10"/>
  <c r="R2890" i="10"/>
  <c r="R2891" i="10"/>
  <c r="R2892" i="10"/>
  <c r="R2893" i="10"/>
  <c r="R2894" i="10"/>
  <c r="R2895" i="10"/>
  <c r="R2896" i="10"/>
  <c r="R2897" i="10"/>
  <c r="R2898" i="10"/>
  <c r="R2899" i="10"/>
  <c r="R2900" i="10"/>
  <c r="R2901" i="10"/>
  <c r="R2902" i="10"/>
  <c r="R2903" i="10"/>
  <c r="R2904" i="10"/>
  <c r="R2905" i="10"/>
  <c r="R2906" i="10"/>
  <c r="R2907" i="10"/>
  <c r="R2908" i="10"/>
  <c r="R2909" i="10"/>
  <c r="R2910" i="10"/>
  <c r="R2911" i="10"/>
  <c r="R2912" i="10"/>
  <c r="R2913" i="10"/>
  <c r="R2914" i="10"/>
  <c r="R2915" i="10"/>
  <c r="R2916" i="10"/>
  <c r="R2917" i="10"/>
  <c r="R2918" i="10"/>
  <c r="R2919" i="10"/>
  <c r="R2920" i="10"/>
  <c r="R2921" i="10"/>
  <c r="R2922" i="10"/>
  <c r="R2923" i="10"/>
  <c r="R2924" i="10"/>
  <c r="R2925" i="10"/>
  <c r="R2926" i="10"/>
  <c r="R2927" i="10"/>
  <c r="R2928" i="10"/>
  <c r="R2929" i="10"/>
  <c r="R2930" i="10"/>
  <c r="R2931" i="10"/>
  <c r="R2932" i="10"/>
  <c r="R2933" i="10"/>
  <c r="R2934" i="10"/>
  <c r="R2935" i="10"/>
  <c r="R2936" i="10"/>
  <c r="R2937" i="10"/>
  <c r="R2938" i="10"/>
  <c r="R2939" i="10"/>
  <c r="R2940" i="10"/>
  <c r="R2941" i="10"/>
  <c r="R2942" i="10"/>
  <c r="R2943" i="10"/>
  <c r="R2944" i="10"/>
  <c r="R2945" i="10"/>
  <c r="R2946" i="10"/>
  <c r="R2947" i="10"/>
  <c r="R2948" i="10"/>
  <c r="R2949" i="10"/>
  <c r="R2950" i="10"/>
  <c r="R2951" i="10"/>
  <c r="R2952" i="10"/>
  <c r="R2953" i="10"/>
  <c r="R2954" i="10"/>
  <c r="R2955" i="10"/>
  <c r="R2956" i="10"/>
  <c r="R2957" i="10"/>
  <c r="R2958" i="10"/>
  <c r="R2959" i="10"/>
  <c r="R2960" i="10"/>
  <c r="R2961" i="10"/>
  <c r="R2962" i="10"/>
  <c r="R2963" i="10"/>
  <c r="R2964" i="10"/>
  <c r="R2965" i="10"/>
  <c r="R2966" i="10"/>
  <c r="R2967" i="10"/>
  <c r="R2968" i="10"/>
  <c r="R2969" i="10"/>
  <c r="R2970" i="10"/>
  <c r="R2971" i="10"/>
  <c r="R2972" i="10"/>
  <c r="R2973" i="10"/>
  <c r="R2974" i="10"/>
  <c r="R2975" i="10"/>
  <c r="R2976" i="10"/>
  <c r="R2977" i="10"/>
  <c r="R2978" i="10"/>
  <c r="R2979" i="10"/>
  <c r="R2980" i="10"/>
  <c r="R2981" i="10"/>
  <c r="R2982" i="10"/>
  <c r="R2983" i="10"/>
  <c r="R2984" i="10"/>
  <c r="R2985" i="10"/>
  <c r="R2986" i="10"/>
  <c r="R2987" i="10"/>
  <c r="R2988" i="10"/>
  <c r="R2989" i="10"/>
  <c r="R2990" i="10"/>
  <c r="R2991" i="10"/>
  <c r="R2992" i="10"/>
  <c r="R2993" i="10"/>
  <c r="R2994" i="10"/>
  <c r="R2995" i="10"/>
  <c r="R2996" i="10"/>
  <c r="R2997" i="10"/>
  <c r="R2998" i="10"/>
  <c r="R2999" i="10"/>
  <c r="R3000" i="10"/>
  <c r="R3001" i="10"/>
  <c r="Q2" i="10"/>
  <c r="Q3"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243" i="10"/>
  <c r="Q244" i="10"/>
  <c r="Q245" i="10"/>
  <c r="Q246" i="10"/>
  <c r="Q247" i="10"/>
  <c r="Q248" i="10"/>
  <c r="Q249" i="10"/>
  <c r="Q250" i="10"/>
  <c r="Q251" i="10"/>
  <c r="Q252" i="10"/>
  <c r="Q253" i="10"/>
  <c r="Q254" i="10"/>
  <c r="Q255" i="10"/>
  <c r="Q256" i="10"/>
  <c r="Q257" i="10"/>
  <c r="Q258" i="10"/>
  <c r="Q259" i="10"/>
  <c r="Q260" i="10"/>
  <c r="Q261" i="10"/>
  <c r="Q262" i="10"/>
  <c r="Q263" i="10"/>
  <c r="Q264" i="10"/>
  <c r="Q265" i="10"/>
  <c r="Q266" i="10"/>
  <c r="Q267" i="10"/>
  <c r="Q268" i="10"/>
  <c r="Q269" i="10"/>
  <c r="Q270" i="10"/>
  <c r="Q271" i="10"/>
  <c r="Q272" i="10"/>
  <c r="Q273" i="10"/>
  <c r="Q274" i="10"/>
  <c r="Q275" i="10"/>
  <c r="Q276" i="10"/>
  <c r="Q277" i="10"/>
  <c r="Q278" i="10"/>
  <c r="Q279" i="10"/>
  <c r="Q280" i="10"/>
  <c r="Q281" i="10"/>
  <c r="Q282" i="10"/>
  <c r="Q283" i="10"/>
  <c r="Q284" i="10"/>
  <c r="Q285" i="10"/>
  <c r="Q286" i="10"/>
  <c r="Q287" i="10"/>
  <c r="Q288" i="10"/>
  <c r="Q289" i="10"/>
  <c r="Q290" i="10"/>
  <c r="Q291" i="10"/>
  <c r="Q292" i="10"/>
  <c r="Q293" i="10"/>
  <c r="Q294" i="10"/>
  <c r="Q295" i="10"/>
  <c r="Q296" i="10"/>
  <c r="Q297" i="10"/>
  <c r="Q298" i="10"/>
  <c r="Q299" i="10"/>
  <c r="Q300" i="10"/>
  <c r="Q301" i="10"/>
  <c r="Q302" i="10"/>
  <c r="Q303" i="10"/>
  <c r="Q304" i="10"/>
  <c r="Q305" i="10"/>
  <c r="Q306" i="10"/>
  <c r="Q307" i="10"/>
  <c r="Q308" i="10"/>
  <c r="Q309" i="10"/>
  <c r="Q310" i="10"/>
  <c r="Q311" i="10"/>
  <c r="Q312" i="10"/>
  <c r="Q313" i="10"/>
  <c r="Q314" i="10"/>
  <c r="Q315" i="10"/>
  <c r="Q316" i="10"/>
  <c r="Q317" i="10"/>
  <c r="Q318" i="10"/>
  <c r="Q319" i="10"/>
  <c r="Q320" i="10"/>
  <c r="Q321" i="10"/>
  <c r="Q322" i="10"/>
  <c r="Q323" i="10"/>
  <c r="Q324" i="10"/>
  <c r="Q325" i="10"/>
  <c r="Q326" i="10"/>
  <c r="Q327" i="10"/>
  <c r="Q328" i="10"/>
  <c r="Q329" i="10"/>
  <c r="Q330" i="10"/>
  <c r="Q331" i="10"/>
  <c r="Q332" i="10"/>
  <c r="Q333" i="10"/>
  <c r="Q334" i="10"/>
  <c r="Q335" i="10"/>
  <c r="Q336" i="10"/>
  <c r="Q337" i="10"/>
  <c r="Q338" i="10"/>
  <c r="Q339" i="10"/>
  <c r="Q340" i="10"/>
  <c r="Q341" i="10"/>
  <c r="Q342" i="10"/>
  <c r="Q343" i="10"/>
  <c r="Q344" i="10"/>
  <c r="Q345" i="10"/>
  <c r="Q346" i="10"/>
  <c r="Q347" i="10"/>
  <c r="Q348" i="10"/>
  <c r="Q349" i="10"/>
  <c r="Q350" i="10"/>
  <c r="Q351" i="10"/>
  <c r="Q352" i="10"/>
  <c r="Q353" i="10"/>
  <c r="Q354" i="10"/>
  <c r="Q355" i="10"/>
  <c r="Q356" i="10"/>
  <c r="Q357" i="10"/>
  <c r="Q358" i="10"/>
  <c r="Q359" i="10"/>
  <c r="Q360" i="10"/>
  <c r="Q361" i="10"/>
  <c r="Q362" i="10"/>
  <c r="Q363" i="10"/>
  <c r="Q364" i="10"/>
  <c r="Q365" i="10"/>
  <c r="Q366" i="10"/>
  <c r="Q367" i="10"/>
  <c r="Q368" i="10"/>
  <c r="Q369" i="10"/>
  <c r="Q370" i="10"/>
  <c r="Q371" i="10"/>
  <c r="Q372" i="10"/>
  <c r="Q373" i="10"/>
  <c r="Q374" i="10"/>
  <c r="Q375" i="10"/>
  <c r="Q376" i="10"/>
  <c r="Q377" i="10"/>
  <c r="Q378" i="10"/>
  <c r="Q379" i="10"/>
  <c r="Q380" i="10"/>
  <c r="Q381" i="10"/>
  <c r="Q382" i="10"/>
  <c r="Q383" i="10"/>
  <c r="Q384" i="10"/>
  <c r="Q385" i="10"/>
  <c r="Q386" i="10"/>
  <c r="Q387" i="10"/>
  <c r="Q388" i="10"/>
  <c r="Q389" i="10"/>
  <c r="Q390" i="10"/>
  <c r="Q391" i="10"/>
  <c r="Q392" i="10"/>
  <c r="Q393" i="10"/>
  <c r="Q394" i="10"/>
  <c r="Q395" i="10"/>
  <c r="Q396" i="10"/>
  <c r="Q397" i="10"/>
  <c r="Q398" i="10"/>
  <c r="Q399" i="10"/>
  <c r="Q400" i="10"/>
  <c r="Q401" i="10"/>
  <c r="Q402" i="10"/>
  <c r="Q403" i="10"/>
  <c r="Q404" i="10"/>
  <c r="Q405" i="10"/>
  <c r="Q406" i="10"/>
  <c r="Q407" i="10"/>
  <c r="Q408" i="10"/>
  <c r="Q409" i="10"/>
  <c r="Q410" i="10"/>
  <c r="Q411" i="10"/>
  <c r="Q412" i="10"/>
  <c r="Q413" i="10"/>
  <c r="Q414" i="10"/>
  <c r="Q415" i="10"/>
  <c r="Q416" i="10"/>
  <c r="Q417" i="10"/>
  <c r="Q418" i="10"/>
  <c r="Q419" i="10"/>
  <c r="Q420" i="10"/>
  <c r="Q421" i="10"/>
  <c r="Q422" i="10"/>
  <c r="Q423" i="10"/>
  <c r="Q424" i="10"/>
  <c r="Q425" i="10"/>
  <c r="Q426" i="10"/>
  <c r="Q427" i="10"/>
  <c r="Q428" i="10"/>
  <c r="Q429" i="10"/>
  <c r="Q430" i="10"/>
  <c r="Q431" i="10"/>
  <c r="Q432" i="10"/>
  <c r="Q433" i="10"/>
  <c r="Q434" i="10"/>
  <c r="Q435" i="10"/>
  <c r="Q436" i="10"/>
  <c r="Q437" i="10"/>
  <c r="Q438" i="10"/>
  <c r="Q439" i="10"/>
  <c r="Q440" i="10"/>
  <c r="Q441" i="10"/>
  <c r="Q442" i="10"/>
  <c r="Q443" i="10"/>
  <c r="Q444" i="10"/>
  <c r="Q445" i="10"/>
  <c r="Q446" i="10"/>
  <c r="Q447" i="10"/>
  <c r="Q448" i="10"/>
  <c r="Q449" i="10"/>
  <c r="Q450" i="10"/>
  <c r="Q451" i="10"/>
  <c r="Q452" i="10"/>
  <c r="Q453" i="10"/>
  <c r="Q454" i="10"/>
  <c r="Q455" i="10"/>
  <c r="Q456" i="10"/>
  <c r="Q457" i="10"/>
  <c r="Q458" i="10"/>
  <c r="Q459" i="10"/>
  <c r="Q460" i="10"/>
  <c r="Q461" i="10"/>
  <c r="Q462" i="10"/>
  <c r="Q463" i="10"/>
  <c r="Q464" i="10"/>
  <c r="Q465" i="10"/>
  <c r="Q466" i="10"/>
  <c r="Q467"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503" i="10"/>
  <c r="Q504" i="10"/>
  <c r="Q505" i="10"/>
  <c r="Q506" i="10"/>
  <c r="Q507" i="10"/>
  <c r="Q508" i="10"/>
  <c r="Q509" i="10"/>
  <c r="Q510" i="10"/>
  <c r="Q511" i="10"/>
  <c r="Q512" i="10"/>
  <c r="Q513" i="10"/>
  <c r="Q514" i="10"/>
  <c r="Q515" i="10"/>
  <c r="Q516" i="10"/>
  <c r="Q517" i="10"/>
  <c r="Q518" i="10"/>
  <c r="Q519" i="10"/>
  <c r="Q520" i="10"/>
  <c r="Q521" i="10"/>
  <c r="Q522" i="10"/>
  <c r="Q523" i="10"/>
  <c r="Q524" i="10"/>
  <c r="Q525" i="10"/>
  <c r="Q526" i="10"/>
  <c r="Q527" i="10"/>
  <c r="Q528" i="10"/>
  <c r="Q529" i="10"/>
  <c r="Q530" i="10"/>
  <c r="Q531" i="10"/>
  <c r="Q532" i="10"/>
  <c r="Q533" i="10"/>
  <c r="Q534" i="10"/>
  <c r="Q535" i="10"/>
  <c r="Q536" i="10"/>
  <c r="Q537" i="10"/>
  <c r="Q538" i="10"/>
  <c r="Q539" i="10"/>
  <c r="Q540" i="10"/>
  <c r="Q541" i="10"/>
  <c r="Q542" i="10"/>
  <c r="Q543" i="10"/>
  <c r="Q544" i="10"/>
  <c r="Q545" i="10"/>
  <c r="Q546" i="10"/>
  <c r="Q547" i="10"/>
  <c r="Q548" i="10"/>
  <c r="Q549" i="10"/>
  <c r="Q550" i="10"/>
  <c r="Q551" i="10"/>
  <c r="Q552" i="10"/>
  <c r="Q553" i="10"/>
  <c r="Q554" i="10"/>
  <c r="Q555" i="10"/>
  <c r="Q556" i="10"/>
  <c r="Q557" i="10"/>
  <c r="Q558" i="10"/>
  <c r="Q559" i="10"/>
  <c r="Q560" i="10"/>
  <c r="Q561" i="10"/>
  <c r="Q562" i="10"/>
  <c r="Q563" i="10"/>
  <c r="Q564" i="10"/>
  <c r="Q565" i="10"/>
  <c r="Q566" i="10"/>
  <c r="Q567" i="10"/>
  <c r="Q568" i="10"/>
  <c r="Q569" i="10"/>
  <c r="Q570" i="10"/>
  <c r="Q571" i="10"/>
  <c r="Q572" i="10"/>
  <c r="Q573" i="10"/>
  <c r="Q574" i="10"/>
  <c r="Q575" i="10"/>
  <c r="Q576" i="10"/>
  <c r="Q577" i="10"/>
  <c r="Q578" i="10"/>
  <c r="Q579" i="10"/>
  <c r="Q580" i="10"/>
  <c r="Q581" i="10"/>
  <c r="Q582" i="10"/>
  <c r="Q583" i="10"/>
  <c r="Q584" i="10"/>
  <c r="Q585" i="10"/>
  <c r="Q586" i="10"/>
  <c r="Q587" i="10"/>
  <c r="Q588" i="10"/>
  <c r="Q589" i="10"/>
  <c r="Q590" i="10"/>
  <c r="Q591" i="10"/>
  <c r="Q592" i="10"/>
  <c r="Q593" i="10"/>
  <c r="Q594" i="10"/>
  <c r="Q595" i="10"/>
  <c r="Q596" i="10"/>
  <c r="Q597" i="10"/>
  <c r="Q598" i="10"/>
  <c r="Q599" i="10"/>
  <c r="Q600" i="10"/>
  <c r="Q601" i="10"/>
  <c r="Q602" i="10"/>
  <c r="Q603" i="10"/>
  <c r="Q604" i="10"/>
  <c r="Q605" i="10"/>
  <c r="Q606" i="10"/>
  <c r="Q607" i="10"/>
  <c r="Q608" i="10"/>
  <c r="Q609" i="10"/>
  <c r="Q610" i="10"/>
  <c r="Q611" i="10"/>
  <c r="Q612" i="10"/>
  <c r="Q613" i="10"/>
  <c r="Q614" i="10"/>
  <c r="Q615" i="10"/>
  <c r="Q616" i="10"/>
  <c r="Q617" i="10"/>
  <c r="Q618" i="10"/>
  <c r="Q619" i="10"/>
  <c r="Q620" i="10"/>
  <c r="Q621" i="10"/>
  <c r="Q622" i="10"/>
  <c r="Q623" i="10"/>
  <c r="Q624" i="10"/>
  <c r="Q625" i="10"/>
  <c r="Q626" i="10"/>
  <c r="Q627" i="10"/>
  <c r="Q628" i="10"/>
  <c r="Q629" i="10"/>
  <c r="Q630" i="10"/>
  <c r="Q631" i="10"/>
  <c r="Q632" i="10"/>
  <c r="Q633" i="10"/>
  <c r="Q634" i="10"/>
  <c r="Q635" i="10"/>
  <c r="Q636" i="10"/>
  <c r="Q637" i="10"/>
  <c r="Q638" i="10"/>
  <c r="Q639" i="10"/>
  <c r="Q640" i="10"/>
  <c r="Q641" i="10"/>
  <c r="Q642" i="10"/>
  <c r="Q643" i="10"/>
  <c r="Q644" i="10"/>
  <c r="Q645" i="10"/>
  <c r="Q646" i="10"/>
  <c r="Q647" i="10"/>
  <c r="Q648" i="10"/>
  <c r="Q649" i="10"/>
  <c r="Q650" i="10"/>
  <c r="Q651" i="10"/>
  <c r="Q652" i="10"/>
  <c r="Q653" i="10"/>
  <c r="Q654" i="10"/>
  <c r="Q655" i="10"/>
  <c r="Q656" i="10"/>
  <c r="Q657" i="10"/>
  <c r="Q658" i="10"/>
  <c r="Q659" i="10"/>
  <c r="Q660" i="10"/>
  <c r="Q661" i="10"/>
  <c r="Q662" i="10"/>
  <c r="Q663" i="10"/>
  <c r="Q664" i="10"/>
  <c r="Q665" i="10"/>
  <c r="Q666" i="10"/>
  <c r="Q667" i="10"/>
  <c r="Q668" i="10"/>
  <c r="Q669" i="10"/>
  <c r="Q670" i="10"/>
  <c r="Q671" i="10"/>
  <c r="Q672" i="10"/>
  <c r="Q673" i="10"/>
  <c r="Q674" i="10"/>
  <c r="Q675" i="10"/>
  <c r="Q676" i="10"/>
  <c r="Q677" i="10"/>
  <c r="Q678" i="10"/>
  <c r="Q679" i="10"/>
  <c r="Q680" i="10"/>
  <c r="Q681" i="10"/>
  <c r="Q682" i="10"/>
  <c r="Q683" i="10"/>
  <c r="Q684" i="10"/>
  <c r="Q685" i="10"/>
  <c r="Q686" i="10"/>
  <c r="Q687" i="10"/>
  <c r="Q688" i="10"/>
  <c r="Q689" i="10"/>
  <c r="Q690" i="10"/>
  <c r="Q691" i="10"/>
  <c r="Q692" i="10"/>
  <c r="Q693" i="10"/>
  <c r="Q694" i="10"/>
  <c r="Q695" i="10"/>
  <c r="Q696" i="10"/>
  <c r="Q697" i="10"/>
  <c r="Q698" i="10"/>
  <c r="Q699" i="10"/>
  <c r="Q700" i="10"/>
  <c r="Q701" i="10"/>
  <c r="Q702" i="10"/>
  <c r="Q703" i="10"/>
  <c r="Q704" i="10"/>
  <c r="Q705" i="10"/>
  <c r="Q706" i="10"/>
  <c r="Q707" i="10"/>
  <c r="Q708" i="10"/>
  <c r="Q709" i="10"/>
  <c r="Q710" i="10"/>
  <c r="Q711" i="10"/>
  <c r="Q712" i="10"/>
  <c r="Q713" i="10"/>
  <c r="Q714" i="10"/>
  <c r="Q715" i="10"/>
  <c r="Q716" i="10"/>
  <c r="Q717" i="10"/>
  <c r="Q718" i="10"/>
  <c r="Q719" i="10"/>
  <c r="Q720" i="10"/>
  <c r="Q721" i="10"/>
  <c r="Q722" i="10"/>
  <c r="Q723" i="10"/>
  <c r="Q724" i="10"/>
  <c r="Q725" i="10"/>
  <c r="Q726" i="10"/>
  <c r="Q727" i="10"/>
  <c r="Q728" i="10"/>
  <c r="Q729" i="10"/>
  <c r="Q730" i="10"/>
  <c r="Q731" i="10"/>
  <c r="Q732" i="10"/>
  <c r="Q733" i="10"/>
  <c r="Q734" i="10"/>
  <c r="Q735" i="10"/>
  <c r="Q736" i="10"/>
  <c r="Q737" i="10"/>
  <c r="Q738" i="10"/>
  <c r="Q739" i="10"/>
  <c r="Q740" i="10"/>
  <c r="Q741" i="10"/>
  <c r="Q742" i="10"/>
  <c r="Q743" i="10"/>
  <c r="Q744" i="10"/>
  <c r="Q745" i="10"/>
  <c r="Q746" i="10"/>
  <c r="Q747" i="10"/>
  <c r="Q748" i="10"/>
  <c r="Q749" i="10"/>
  <c r="Q750" i="10"/>
  <c r="Q751" i="10"/>
  <c r="Q752" i="10"/>
  <c r="Q753" i="10"/>
  <c r="Q754" i="10"/>
  <c r="Q755" i="10"/>
  <c r="Q756" i="10"/>
  <c r="Q757" i="10"/>
  <c r="Q758" i="10"/>
  <c r="Q759" i="10"/>
  <c r="Q760" i="10"/>
  <c r="Q761" i="10"/>
  <c r="Q762" i="10"/>
  <c r="Q763" i="10"/>
  <c r="Q764" i="10"/>
  <c r="Q765" i="10"/>
  <c r="Q766" i="10"/>
  <c r="Q767" i="10"/>
  <c r="Q768" i="10"/>
  <c r="Q769" i="10"/>
  <c r="Q770" i="10"/>
  <c r="Q771" i="10"/>
  <c r="Q772" i="10"/>
  <c r="Q773" i="10"/>
  <c r="Q774" i="10"/>
  <c r="Q775" i="10"/>
  <c r="Q776" i="10"/>
  <c r="Q777" i="10"/>
  <c r="Q778" i="10"/>
  <c r="Q779" i="10"/>
  <c r="Q780" i="10"/>
  <c r="Q781" i="10"/>
  <c r="Q782" i="10"/>
  <c r="Q783" i="10"/>
  <c r="Q784" i="10"/>
  <c r="Q785" i="10"/>
  <c r="Q786" i="10"/>
  <c r="Q787" i="10"/>
  <c r="Q788" i="10"/>
  <c r="Q789" i="10"/>
  <c r="Q790" i="10"/>
  <c r="Q791" i="10"/>
  <c r="Q792" i="10"/>
  <c r="Q793" i="10"/>
  <c r="Q794" i="10"/>
  <c r="Q795" i="10"/>
  <c r="Q796" i="10"/>
  <c r="Q797" i="10"/>
  <c r="Q798" i="10"/>
  <c r="Q799" i="10"/>
  <c r="Q800" i="10"/>
  <c r="Q801" i="10"/>
  <c r="Q802" i="10"/>
  <c r="Q803" i="10"/>
  <c r="Q804" i="10"/>
  <c r="Q805" i="10"/>
  <c r="Q806" i="10"/>
  <c r="Q807" i="10"/>
  <c r="Q808" i="10"/>
  <c r="Q809" i="10"/>
  <c r="Q810" i="10"/>
  <c r="Q811" i="10"/>
  <c r="Q812" i="10"/>
  <c r="Q813" i="10"/>
  <c r="Q814" i="10"/>
  <c r="Q815" i="10"/>
  <c r="Q816" i="10"/>
  <c r="Q817" i="10"/>
  <c r="Q818" i="10"/>
  <c r="Q819" i="10"/>
  <c r="Q820" i="10"/>
  <c r="Q821" i="10"/>
  <c r="Q822" i="10"/>
  <c r="Q823" i="10"/>
  <c r="Q824" i="10"/>
  <c r="Q825" i="10"/>
  <c r="Q826" i="10"/>
  <c r="Q827" i="10"/>
  <c r="Q828" i="10"/>
  <c r="Q829" i="10"/>
  <c r="Q830" i="10"/>
  <c r="Q831" i="10"/>
  <c r="Q832" i="10"/>
  <c r="Q833" i="10"/>
  <c r="Q834" i="10"/>
  <c r="Q835" i="10"/>
  <c r="Q836" i="10"/>
  <c r="Q837" i="10"/>
  <c r="Q838" i="10"/>
  <c r="Q839" i="10"/>
  <c r="Q840" i="10"/>
  <c r="Q841" i="10"/>
  <c r="Q842" i="10"/>
  <c r="Q843" i="10"/>
  <c r="Q844" i="10"/>
  <c r="Q845" i="10"/>
  <c r="Q846" i="10"/>
  <c r="Q847" i="10"/>
  <c r="Q848" i="10"/>
  <c r="Q849" i="10"/>
  <c r="Q850" i="10"/>
  <c r="Q851" i="10"/>
  <c r="Q852" i="10"/>
  <c r="Q853" i="10"/>
  <c r="Q854" i="10"/>
  <c r="Q855" i="10"/>
  <c r="Q856" i="10"/>
  <c r="Q857" i="10"/>
  <c r="Q858" i="10"/>
  <c r="Q859" i="10"/>
  <c r="Q860" i="10"/>
  <c r="Q861" i="10"/>
  <c r="Q862" i="10"/>
  <c r="Q863" i="10"/>
  <c r="Q864" i="10"/>
  <c r="Q865" i="10"/>
  <c r="Q866" i="10"/>
  <c r="Q867" i="10"/>
  <c r="Q868" i="10"/>
  <c r="Q869" i="10"/>
  <c r="Q870" i="10"/>
  <c r="Q871" i="10"/>
  <c r="Q872" i="10"/>
  <c r="Q873" i="10"/>
  <c r="Q874" i="10"/>
  <c r="Q875" i="10"/>
  <c r="Q876" i="10"/>
  <c r="Q877" i="10"/>
  <c r="Q878" i="10"/>
  <c r="Q879" i="10"/>
  <c r="Q880" i="10"/>
  <c r="Q881" i="10"/>
  <c r="Q882" i="10"/>
  <c r="Q883" i="10"/>
  <c r="Q884" i="10"/>
  <c r="Q885" i="10"/>
  <c r="Q886" i="10"/>
  <c r="Q887" i="10"/>
  <c r="Q888" i="10"/>
  <c r="Q889" i="10"/>
  <c r="Q890" i="10"/>
  <c r="Q891" i="10"/>
  <c r="Q892" i="10"/>
  <c r="Q893" i="10"/>
  <c r="Q894" i="10"/>
  <c r="Q895" i="10"/>
  <c r="Q896" i="10"/>
  <c r="Q897" i="10"/>
  <c r="Q898" i="10"/>
  <c r="Q899" i="10"/>
  <c r="Q900" i="10"/>
  <c r="Q901" i="10"/>
  <c r="Q902" i="10"/>
  <c r="Q903" i="10"/>
  <c r="Q904" i="10"/>
  <c r="Q905" i="10"/>
  <c r="Q906" i="10"/>
  <c r="Q907" i="10"/>
  <c r="Q908" i="10"/>
  <c r="Q909" i="10"/>
  <c r="Q910" i="10"/>
  <c r="Q911" i="10"/>
  <c r="Q912" i="10"/>
  <c r="Q913" i="10"/>
  <c r="Q914" i="10"/>
  <c r="Q915" i="10"/>
  <c r="Q916" i="10"/>
  <c r="Q917" i="10"/>
  <c r="Q918" i="10"/>
  <c r="Q919" i="10"/>
  <c r="Q920" i="10"/>
  <c r="Q921" i="10"/>
  <c r="Q922" i="10"/>
  <c r="Q923" i="10"/>
  <c r="Q924" i="10"/>
  <c r="Q925" i="10"/>
  <c r="Q926" i="10"/>
  <c r="Q927" i="10"/>
  <c r="Q928" i="10"/>
  <c r="Q929" i="10"/>
  <c r="Q930" i="10"/>
  <c r="Q931" i="10"/>
  <c r="Q932" i="10"/>
  <c r="Q933" i="10"/>
  <c r="Q934" i="10"/>
  <c r="Q935" i="10"/>
  <c r="Q936" i="10"/>
  <c r="Q937" i="10"/>
  <c r="Q938" i="10"/>
  <c r="Q939" i="10"/>
  <c r="Q940" i="10"/>
  <c r="Q941" i="10"/>
  <c r="Q942" i="10"/>
  <c r="Q943" i="10"/>
  <c r="Q944" i="10"/>
  <c r="Q945" i="10"/>
  <c r="Q946" i="10"/>
  <c r="Q947" i="10"/>
  <c r="Q948" i="10"/>
  <c r="Q949" i="10"/>
  <c r="Q950" i="10"/>
  <c r="Q951" i="10"/>
  <c r="Q952" i="10"/>
  <c r="Q953" i="10"/>
  <c r="Q954" i="10"/>
  <c r="Q955" i="10"/>
  <c r="Q956" i="10"/>
  <c r="Q957" i="10"/>
  <c r="Q958" i="10"/>
  <c r="Q959" i="10"/>
  <c r="Q960" i="10"/>
  <c r="Q961" i="10"/>
  <c r="Q962" i="10"/>
  <c r="Q963" i="10"/>
  <c r="Q964" i="10"/>
  <c r="Q965" i="10"/>
  <c r="Q966" i="10"/>
  <c r="Q967" i="10"/>
  <c r="Q968" i="10"/>
  <c r="Q969" i="10"/>
  <c r="Q970" i="10"/>
  <c r="Q971" i="10"/>
  <c r="Q972" i="10"/>
  <c r="Q973" i="10"/>
  <c r="Q974" i="10"/>
  <c r="Q975" i="10"/>
  <c r="Q976" i="10"/>
  <c r="Q977" i="10"/>
  <c r="Q978" i="10"/>
  <c r="Q979" i="10"/>
  <c r="Q980" i="10"/>
  <c r="Q981" i="10"/>
  <c r="Q982" i="10"/>
  <c r="Q983" i="10"/>
  <c r="Q984" i="10"/>
  <c r="Q985" i="10"/>
  <c r="Q986" i="10"/>
  <c r="Q987" i="10"/>
  <c r="Q988" i="10"/>
  <c r="Q989" i="10"/>
  <c r="Q990" i="10"/>
  <c r="Q991" i="10"/>
  <c r="Q992" i="10"/>
  <c r="Q993" i="10"/>
  <c r="Q994" i="10"/>
  <c r="Q995" i="10"/>
  <c r="Q996" i="10"/>
  <c r="Q997" i="10"/>
  <c r="Q998" i="10"/>
  <c r="Q999" i="10"/>
  <c r="Q1000" i="10"/>
  <c r="Q1001" i="10"/>
  <c r="Q1002" i="10"/>
  <c r="Q1003" i="10"/>
  <c r="Q1004" i="10"/>
  <c r="Q1005" i="10"/>
  <c r="Q1006" i="10"/>
  <c r="Q1007" i="10"/>
  <c r="Q1008" i="10"/>
  <c r="Q1009" i="10"/>
  <c r="Q1010" i="10"/>
  <c r="Q1011" i="10"/>
  <c r="Q1012" i="10"/>
  <c r="Q1013" i="10"/>
  <c r="Q1014" i="10"/>
  <c r="Q1015" i="10"/>
  <c r="Q1016" i="10"/>
  <c r="Q1017" i="10"/>
  <c r="Q1018" i="10"/>
  <c r="Q1019" i="10"/>
  <c r="Q1020" i="10"/>
  <c r="Q1021" i="10"/>
  <c r="Q1022" i="10"/>
  <c r="Q1023" i="10"/>
  <c r="Q1024" i="10"/>
  <c r="Q1025" i="10"/>
  <c r="Q1026" i="10"/>
  <c r="Q1027" i="10"/>
  <c r="Q1028" i="10"/>
  <c r="Q1029" i="10"/>
  <c r="Q1030" i="10"/>
  <c r="Q1031" i="10"/>
  <c r="Q1032" i="10"/>
  <c r="Q1033" i="10"/>
  <c r="Q1034" i="10"/>
  <c r="Q1035" i="10"/>
  <c r="Q1036" i="10"/>
  <c r="Q1037" i="10"/>
  <c r="Q1038" i="10"/>
  <c r="Q1039" i="10"/>
  <c r="Q1040" i="10"/>
  <c r="Q1041" i="10"/>
  <c r="Q1042" i="10"/>
  <c r="Q1043" i="10"/>
  <c r="Q1044" i="10"/>
  <c r="Q1045" i="10"/>
  <c r="Q1046" i="10"/>
  <c r="Q1047" i="10"/>
  <c r="Q1048" i="10"/>
  <c r="Q1049" i="10"/>
  <c r="Q1050" i="10"/>
  <c r="Q1051" i="10"/>
  <c r="Q1052" i="10"/>
  <c r="Q1053" i="10"/>
  <c r="Q1054" i="10"/>
  <c r="Q1055" i="10"/>
  <c r="Q1056" i="10"/>
  <c r="Q1057" i="10"/>
  <c r="Q1058" i="10"/>
  <c r="Q1059" i="10"/>
  <c r="Q1060" i="10"/>
  <c r="Q1061" i="10"/>
  <c r="Q1062" i="10"/>
  <c r="Q1063" i="10"/>
  <c r="Q1064" i="10"/>
  <c r="Q1065" i="10"/>
  <c r="Q1066" i="10"/>
  <c r="Q1067" i="10"/>
  <c r="Q1068" i="10"/>
  <c r="Q1069" i="10"/>
  <c r="Q1070" i="10"/>
  <c r="Q1071" i="10"/>
  <c r="Q1072" i="10"/>
  <c r="Q1073" i="10"/>
  <c r="Q1074" i="10"/>
  <c r="Q1075" i="10"/>
  <c r="Q1076" i="10"/>
  <c r="Q1077" i="10"/>
  <c r="Q1078" i="10"/>
  <c r="Q1079" i="10"/>
  <c r="Q1080" i="10"/>
  <c r="Q1081" i="10"/>
  <c r="Q1082" i="10"/>
  <c r="Q1083" i="10"/>
  <c r="Q1084" i="10"/>
  <c r="Q1085" i="10"/>
  <c r="Q1086" i="10"/>
  <c r="Q1087" i="10"/>
  <c r="Q1088" i="10"/>
  <c r="Q1089" i="10"/>
  <c r="Q1090" i="10"/>
  <c r="Q1091" i="10"/>
  <c r="Q1092" i="10"/>
  <c r="Q1093" i="10"/>
  <c r="Q1094" i="10"/>
  <c r="Q1095" i="10"/>
  <c r="Q1096" i="10"/>
  <c r="Q1097" i="10"/>
  <c r="Q1098" i="10"/>
  <c r="Q1099" i="10"/>
  <c r="Q1100" i="10"/>
  <c r="Q1101" i="10"/>
  <c r="Q1102" i="10"/>
  <c r="Q1103" i="10"/>
  <c r="Q1104" i="10"/>
  <c r="Q1105" i="10"/>
  <c r="Q1106" i="10"/>
  <c r="Q1107" i="10"/>
  <c r="Q1108" i="10"/>
  <c r="Q1109" i="10"/>
  <c r="Q1110" i="10"/>
  <c r="Q1111" i="10"/>
  <c r="Q1112" i="10"/>
  <c r="Q1113" i="10"/>
  <c r="Q1114" i="10"/>
  <c r="Q1115" i="10"/>
  <c r="Q1116" i="10"/>
  <c r="Q1117" i="10"/>
  <c r="Q1118" i="10"/>
  <c r="Q1119" i="10"/>
  <c r="Q1120" i="10"/>
  <c r="Q1121" i="10"/>
  <c r="Q1122" i="10"/>
  <c r="Q1123" i="10"/>
  <c r="Q1124" i="10"/>
  <c r="Q1125" i="10"/>
  <c r="Q1126" i="10"/>
  <c r="Q1127" i="10"/>
  <c r="Q1128" i="10"/>
  <c r="Q1129" i="10"/>
  <c r="Q1130" i="10"/>
  <c r="Q1131" i="10"/>
  <c r="Q1132" i="10"/>
  <c r="Q1133" i="10"/>
  <c r="Q1134" i="10"/>
  <c r="Q1135" i="10"/>
  <c r="Q1136" i="10"/>
  <c r="Q1137" i="10"/>
  <c r="Q1138" i="10"/>
  <c r="Q1139" i="10"/>
  <c r="Q1140" i="10"/>
  <c r="Q1141" i="10"/>
  <c r="Q1142" i="10"/>
  <c r="Q1143" i="10"/>
  <c r="Q1144" i="10"/>
  <c r="Q1145" i="10"/>
  <c r="Q1146" i="10"/>
  <c r="Q1147" i="10"/>
  <c r="Q1148" i="10"/>
  <c r="Q1149" i="10"/>
  <c r="Q1150" i="10"/>
  <c r="Q1151" i="10"/>
  <c r="Q1152" i="10"/>
  <c r="Q1153" i="10"/>
  <c r="Q1154" i="10"/>
  <c r="Q1155" i="10"/>
  <c r="Q1156" i="10"/>
  <c r="Q1157" i="10"/>
  <c r="Q1158" i="10"/>
  <c r="Q1159" i="10"/>
  <c r="Q1160" i="10"/>
  <c r="Q1161" i="10"/>
  <c r="Q1162" i="10"/>
  <c r="Q1163" i="10"/>
  <c r="Q1164" i="10"/>
  <c r="Q1165" i="10"/>
  <c r="Q1166" i="10"/>
  <c r="Q1167" i="10"/>
  <c r="Q1168" i="10"/>
  <c r="Q1169" i="10"/>
  <c r="Q1170" i="10"/>
  <c r="Q1171" i="10"/>
  <c r="Q1172" i="10"/>
  <c r="Q1173" i="10"/>
  <c r="Q1174" i="10"/>
  <c r="Q1175" i="10"/>
  <c r="Q1176" i="10"/>
  <c r="Q1177" i="10"/>
  <c r="Q1178" i="10"/>
  <c r="Q1179" i="10"/>
  <c r="Q1180" i="10"/>
  <c r="Q1181" i="10"/>
  <c r="Q1182" i="10"/>
  <c r="Q1183" i="10"/>
  <c r="Q1184" i="10"/>
  <c r="Q1185" i="10"/>
  <c r="Q1186" i="10"/>
  <c r="Q1187" i="10"/>
  <c r="Q1188" i="10"/>
  <c r="Q1189" i="10"/>
  <c r="Q1190" i="10"/>
  <c r="Q1191" i="10"/>
  <c r="Q1192" i="10"/>
  <c r="Q1193" i="10"/>
  <c r="Q1194" i="10"/>
  <c r="Q1195" i="10"/>
  <c r="Q1196" i="10"/>
  <c r="Q1197" i="10"/>
  <c r="Q1198" i="10"/>
  <c r="Q1199" i="10"/>
  <c r="Q1200" i="10"/>
  <c r="Q1201" i="10"/>
  <c r="Q1202" i="10"/>
  <c r="Q1203" i="10"/>
  <c r="Q1204" i="10"/>
  <c r="Q1205" i="10"/>
  <c r="Q1206" i="10"/>
  <c r="Q1207" i="10"/>
  <c r="Q1208" i="10"/>
  <c r="Q1209" i="10"/>
  <c r="Q1210" i="10"/>
  <c r="Q1211" i="10"/>
  <c r="Q1212" i="10"/>
  <c r="Q1213" i="10"/>
  <c r="Q1214" i="10"/>
  <c r="Q1215" i="10"/>
  <c r="Q1216" i="10"/>
  <c r="Q1217" i="10"/>
  <c r="Q1218" i="10"/>
  <c r="Q1219" i="10"/>
  <c r="Q1220" i="10"/>
  <c r="Q1221" i="10"/>
  <c r="Q1222" i="10"/>
  <c r="Q1223" i="10"/>
  <c r="Q1224" i="10"/>
  <c r="Q1225" i="10"/>
  <c r="Q1226" i="10"/>
  <c r="Q1227" i="10"/>
  <c r="Q1228" i="10"/>
  <c r="Q1229" i="10"/>
  <c r="Q1230" i="10"/>
  <c r="Q1231" i="10"/>
  <c r="Q1232" i="10"/>
  <c r="Q1233" i="10"/>
  <c r="Q1234" i="10"/>
  <c r="Q1235" i="10"/>
  <c r="Q1236" i="10"/>
  <c r="Q1237" i="10"/>
  <c r="Q1238" i="10"/>
  <c r="Q1239" i="10"/>
  <c r="Q1240" i="10"/>
  <c r="Q1241" i="10"/>
  <c r="Q1242" i="10"/>
  <c r="Q1243" i="10"/>
  <c r="Q1244" i="10"/>
  <c r="Q1245" i="10"/>
  <c r="Q1246" i="10"/>
  <c r="Q1247" i="10"/>
  <c r="Q1248" i="10"/>
  <c r="Q1249" i="10"/>
  <c r="Q1250" i="10"/>
  <c r="Q1251" i="10"/>
  <c r="Q1252" i="10"/>
  <c r="Q1253" i="10"/>
  <c r="Q1254" i="10"/>
  <c r="Q1255" i="10"/>
  <c r="Q1256" i="10"/>
  <c r="Q1257" i="10"/>
  <c r="Q1258" i="10"/>
  <c r="Q1259" i="10"/>
  <c r="Q1260" i="10"/>
  <c r="Q1261" i="10"/>
  <c r="Q1262" i="10"/>
  <c r="Q1263" i="10"/>
  <c r="Q1264" i="10"/>
  <c r="Q1265" i="10"/>
  <c r="Q1266" i="10"/>
  <c r="Q1267" i="10"/>
  <c r="Q1268" i="10"/>
  <c r="Q1269" i="10"/>
  <c r="Q1270" i="10"/>
  <c r="Q1271" i="10"/>
  <c r="Q1272" i="10"/>
  <c r="Q1273" i="10"/>
  <c r="Q1274" i="10"/>
  <c r="Q1275" i="10"/>
  <c r="Q1276" i="10"/>
  <c r="Q1277" i="10"/>
  <c r="Q1278" i="10"/>
  <c r="Q1279" i="10"/>
  <c r="Q1280" i="10"/>
  <c r="Q1281" i="10"/>
  <c r="Q1282" i="10"/>
  <c r="Q1283" i="10"/>
  <c r="Q1284" i="10"/>
  <c r="Q1285" i="10"/>
  <c r="Q1286" i="10"/>
  <c r="Q1287" i="10"/>
  <c r="Q1288" i="10"/>
  <c r="Q1289" i="10"/>
  <c r="Q1290" i="10"/>
  <c r="Q1291" i="10"/>
  <c r="Q1292" i="10"/>
  <c r="Q1293" i="10"/>
  <c r="Q1294" i="10"/>
  <c r="Q1295" i="10"/>
  <c r="Q1296" i="10"/>
  <c r="Q1297" i="10"/>
  <c r="Q1298" i="10"/>
  <c r="Q1299" i="10"/>
  <c r="Q1300" i="10"/>
  <c r="Q1301" i="10"/>
  <c r="Q1302" i="10"/>
  <c r="Q1303" i="10"/>
  <c r="Q1304" i="10"/>
  <c r="Q1305" i="10"/>
  <c r="Q1306" i="10"/>
  <c r="Q1307" i="10"/>
  <c r="Q1308" i="10"/>
  <c r="Q1309" i="10"/>
  <c r="Q1310" i="10"/>
  <c r="Q1311" i="10"/>
  <c r="Q1312" i="10"/>
  <c r="Q1313" i="10"/>
  <c r="Q1314" i="10"/>
  <c r="Q1315" i="10"/>
  <c r="Q1316" i="10"/>
  <c r="Q1317" i="10"/>
  <c r="Q1318" i="10"/>
  <c r="Q1319" i="10"/>
  <c r="Q1320" i="10"/>
  <c r="Q1321" i="10"/>
  <c r="Q1322" i="10"/>
  <c r="Q1323" i="10"/>
  <c r="Q1324" i="10"/>
  <c r="Q1325" i="10"/>
  <c r="Q1326" i="10"/>
  <c r="Q1327" i="10"/>
  <c r="Q1328" i="10"/>
  <c r="Q1329" i="10"/>
  <c r="Q1330" i="10"/>
  <c r="Q1331" i="10"/>
  <c r="Q1332" i="10"/>
  <c r="Q1333" i="10"/>
  <c r="Q1334" i="10"/>
  <c r="Q1335" i="10"/>
  <c r="Q1336" i="10"/>
  <c r="Q1337" i="10"/>
  <c r="Q1338" i="10"/>
  <c r="Q1339" i="10"/>
  <c r="Q1340" i="10"/>
  <c r="Q1341" i="10"/>
  <c r="Q1342" i="10"/>
  <c r="Q1343" i="10"/>
  <c r="Q1344" i="10"/>
  <c r="Q1345" i="10"/>
  <c r="Q1346" i="10"/>
  <c r="Q1347" i="10"/>
  <c r="Q1348" i="10"/>
  <c r="Q1349" i="10"/>
  <c r="Q1350" i="10"/>
  <c r="Q1351" i="10"/>
  <c r="Q1352" i="10"/>
  <c r="Q1353" i="10"/>
  <c r="Q1354" i="10"/>
  <c r="Q1355" i="10"/>
  <c r="Q1356" i="10"/>
  <c r="Q1357" i="10"/>
  <c r="Q1358" i="10"/>
  <c r="Q1359" i="10"/>
  <c r="Q1360" i="10"/>
  <c r="Q1361" i="10"/>
  <c r="Q1362" i="10"/>
  <c r="Q1363" i="10"/>
  <c r="Q1364" i="10"/>
  <c r="Q1365" i="10"/>
  <c r="Q1366" i="10"/>
  <c r="Q1367" i="10"/>
  <c r="Q1368" i="10"/>
  <c r="Q1369" i="10"/>
  <c r="Q1370" i="10"/>
  <c r="Q1371" i="10"/>
  <c r="Q1372" i="10"/>
  <c r="Q1373" i="10"/>
  <c r="Q1374" i="10"/>
  <c r="Q1375" i="10"/>
  <c r="Q1376" i="10"/>
  <c r="Q1377" i="10"/>
  <c r="Q1378" i="10"/>
  <c r="Q1379" i="10"/>
  <c r="Q1380" i="10"/>
  <c r="Q1381" i="10"/>
  <c r="Q1382" i="10"/>
  <c r="Q1383" i="10"/>
  <c r="Q1384" i="10"/>
  <c r="Q1385" i="10"/>
  <c r="Q1386" i="10"/>
  <c r="Q1387" i="10"/>
  <c r="Q1388" i="10"/>
  <c r="Q1389" i="10"/>
  <c r="Q1390" i="10"/>
  <c r="Q1391" i="10"/>
  <c r="Q1392" i="10"/>
  <c r="Q1393" i="10"/>
  <c r="Q1394" i="10"/>
  <c r="Q1395" i="10"/>
  <c r="Q1396" i="10"/>
  <c r="Q1397" i="10"/>
  <c r="Q1398" i="10"/>
  <c r="Q1399" i="10"/>
  <c r="Q1400" i="10"/>
  <c r="Q1401" i="10"/>
  <c r="Q1402" i="10"/>
  <c r="Q1403" i="10"/>
  <c r="Q1404" i="10"/>
  <c r="Q1405" i="10"/>
  <c r="Q1406" i="10"/>
  <c r="Q1407" i="10"/>
  <c r="Q1408" i="10"/>
  <c r="Q1409" i="10"/>
  <c r="Q1410" i="10"/>
  <c r="Q1411" i="10"/>
  <c r="Q1412" i="10"/>
  <c r="Q1413" i="10"/>
  <c r="Q1414" i="10"/>
  <c r="Q1415" i="10"/>
  <c r="Q1416" i="10"/>
  <c r="Q1417" i="10"/>
  <c r="Q1418" i="10"/>
  <c r="Q1419" i="10"/>
  <c r="Q1420" i="10"/>
  <c r="Q1421" i="10"/>
  <c r="Q1422" i="10"/>
  <c r="Q1423" i="10"/>
  <c r="Q1424" i="10"/>
  <c r="Q1425" i="10"/>
  <c r="Q1426" i="10"/>
  <c r="Q1427" i="10"/>
  <c r="Q1428" i="10"/>
  <c r="Q1429" i="10"/>
  <c r="Q1430" i="10"/>
  <c r="Q1431" i="10"/>
  <c r="Q1432" i="10"/>
  <c r="Q1433" i="10"/>
  <c r="Q1434" i="10"/>
  <c r="Q1435" i="10"/>
  <c r="Q1436" i="10"/>
  <c r="Q1437" i="10"/>
  <c r="Q1438" i="10"/>
  <c r="Q1439" i="10"/>
  <c r="Q1440" i="10"/>
  <c r="Q1441" i="10"/>
  <c r="Q1442" i="10"/>
  <c r="Q1443" i="10"/>
  <c r="Q1444" i="10"/>
  <c r="Q1445" i="10"/>
  <c r="Q1446" i="10"/>
  <c r="Q1447" i="10"/>
  <c r="Q1448" i="10"/>
  <c r="Q1449" i="10"/>
  <c r="Q1450" i="10"/>
  <c r="Q1451" i="10"/>
  <c r="Q1452" i="10"/>
  <c r="Q1453" i="10"/>
  <c r="Q1454" i="10"/>
  <c r="Q1455" i="10"/>
  <c r="Q1456" i="10"/>
  <c r="Q1457" i="10"/>
  <c r="Q1458" i="10"/>
  <c r="Q1459" i="10"/>
  <c r="Q1460" i="10"/>
  <c r="Q1461" i="10"/>
  <c r="Q1462" i="10"/>
  <c r="Q1463" i="10"/>
  <c r="Q1464" i="10"/>
  <c r="Q1465" i="10"/>
  <c r="Q1466" i="10"/>
  <c r="Q1467" i="10"/>
  <c r="Q1468" i="10"/>
  <c r="Q1469" i="10"/>
  <c r="Q1470" i="10"/>
  <c r="Q1471" i="10"/>
  <c r="Q1472" i="10"/>
  <c r="Q1473" i="10"/>
  <c r="Q1474" i="10"/>
  <c r="Q1475" i="10"/>
  <c r="Q1476" i="10"/>
  <c r="Q1477" i="10"/>
  <c r="Q1478" i="10"/>
  <c r="Q1479" i="10"/>
  <c r="Q1480" i="10"/>
  <c r="Q1481" i="10"/>
  <c r="Q1482" i="10"/>
  <c r="Q1483" i="10"/>
  <c r="Q1484" i="10"/>
  <c r="Q1485" i="10"/>
  <c r="Q1486" i="10"/>
  <c r="Q1487" i="10"/>
  <c r="Q1488" i="10"/>
  <c r="Q1489" i="10"/>
  <c r="Q1490" i="10"/>
  <c r="Q1491" i="10"/>
  <c r="Q1492" i="10"/>
  <c r="Q1493" i="10"/>
  <c r="Q1494" i="10"/>
  <c r="Q1495" i="10"/>
  <c r="Q1496" i="10"/>
  <c r="Q1497" i="10"/>
  <c r="Q1498" i="10"/>
  <c r="Q1499" i="10"/>
  <c r="Q1500" i="10"/>
  <c r="Q1501" i="10"/>
  <c r="Q1502" i="10"/>
  <c r="Q1503" i="10"/>
  <c r="Q1504" i="10"/>
  <c r="Q1505" i="10"/>
  <c r="Q1506" i="10"/>
  <c r="Q1507" i="10"/>
  <c r="Q1508" i="10"/>
  <c r="Q1509" i="10"/>
  <c r="Q1510" i="10"/>
  <c r="Q1511" i="10"/>
  <c r="Q1512" i="10"/>
  <c r="Q1513" i="10"/>
  <c r="Q1514" i="10"/>
  <c r="Q1515" i="10"/>
  <c r="Q1516" i="10"/>
  <c r="Q1517" i="10"/>
  <c r="Q1518" i="10"/>
  <c r="Q1519" i="10"/>
  <c r="Q1520" i="10"/>
  <c r="Q1521" i="10"/>
  <c r="Q1522" i="10"/>
  <c r="Q1523" i="10"/>
  <c r="Q1524" i="10"/>
  <c r="Q1525" i="10"/>
  <c r="Q1526" i="10"/>
  <c r="Q1527" i="10"/>
  <c r="Q1528" i="10"/>
  <c r="Q1529" i="10"/>
  <c r="Q1530" i="10"/>
  <c r="Q1531" i="10"/>
  <c r="Q1532" i="10"/>
  <c r="Q1533" i="10"/>
  <c r="Q1534" i="10"/>
  <c r="Q1535" i="10"/>
  <c r="Q1536" i="10"/>
  <c r="Q1537" i="10"/>
  <c r="Q1538" i="10"/>
  <c r="Q1539" i="10"/>
  <c r="Q1540" i="10"/>
  <c r="Q1541" i="10"/>
  <c r="Q1542" i="10"/>
  <c r="Q1543" i="10"/>
  <c r="Q1544" i="10"/>
  <c r="Q1545" i="10"/>
  <c r="Q1546" i="10"/>
  <c r="Q1547" i="10"/>
  <c r="Q1548" i="10"/>
  <c r="Q1549" i="10"/>
  <c r="Q1550" i="10"/>
  <c r="Q1551" i="10"/>
  <c r="Q1552" i="10"/>
  <c r="Q1553" i="10"/>
  <c r="Q1554" i="10"/>
  <c r="Q1555" i="10"/>
  <c r="Q1556" i="10"/>
  <c r="Q1557" i="10"/>
  <c r="Q1558" i="10"/>
  <c r="Q1559" i="10"/>
  <c r="Q1560" i="10"/>
  <c r="Q1561" i="10"/>
  <c r="Q1562" i="10"/>
  <c r="Q1563" i="10"/>
  <c r="Q1564" i="10"/>
  <c r="Q1565" i="10"/>
  <c r="Q1566" i="10"/>
  <c r="Q1567" i="10"/>
  <c r="Q1568" i="10"/>
  <c r="Q1569" i="10"/>
  <c r="Q1570" i="10"/>
  <c r="Q1571" i="10"/>
  <c r="Q1572" i="10"/>
  <c r="Q1573" i="10"/>
  <c r="Q1574" i="10"/>
  <c r="Q1575" i="10"/>
  <c r="Q1576" i="10"/>
  <c r="Q1577" i="10"/>
  <c r="Q1578" i="10"/>
  <c r="Q1579" i="10"/>
  <c r="Q1580" i="10"/>
  <c r="Q1581" i="10"/>
  <c r="Q1582" i="10"/>
  <c r="Q1583" i="10"/>
  <c r="Q1584" i="10"/>
  <c r="Q1585" i="10"/>
  <c r="Q1586" i="10"/>
  <c r="Q1587" i="10"/>
  <c r="Q1588" i="10"/>
  <c r="Q1589" i="10"/>
  <c r="Q1590" i="10"/>
  <c r="Q1591" i="10"/>
  <c r="Q1592" i="10"/>
  <c r="Q1593" i="10"/>
  <c r="Q1594" i="10"/>
  <c r="Q1595" i="10"/>
  <c r="Q1596" i="10"/>
  <c r="Q1597" i="10"/>
  <c r="Q1598" i="10"/>
  <c r="Q1599" i="10"/>
  <c r="Q1600" i="10"/>
  <c r="Q1601" i="10"/>
  <c r="Q1602" i="10"/>
  <c r="Q1603" i="10"/>
  <c r="Q1604" i="10"/>
  <c r="Q1605" i="10"/>
  <c r="Q1606" i="10"/>
  <c r="Q1607" i="10"/>
  <c r="Q1608" i="10"/>
  <c r="Q1609" i="10"/>
  <c r="Q1610" i="10"/>
  <c r="Q1611" i="10"/>
  <c r="Q1612" i="10"/>
  <c r="Q1613" i="10"/>
  <c r="Q1614" i="10"/>
  <c r="Q1615" i="10"/>
  <c r="Q1616" i="10"/>
  <c r="Q1617" i="10"/>
  <c r="Q1618" i="10"/>
  <c r="Q1619" i="10"/>
  <c r="Q1620" i="10"/>
  <c r="Q1621" i="10"/>
  <c r="Q1622" i="10"/>
  <c r="Q1623" i="10"/>
  <c r="Q1624" i="10"/>
  <c r="Q1625" i="10"/>
  <c r="Q1626" i="10"/>
  <c r="Q1627" i="10"/>
  <c r="Q1628" i="10"/>
  <c r="Q1629" i="10"/>
  <c r="Q1630" i="10"/>
  <c r="Q1631" i="10"/>
  <c r="Q1632" i="10"/>
  <c r="Q1633" i="10"/>
  <c r="Q1634" i="10"/>
  <c r="Q1635" i="10"/>
  <c r="Q1636" i="10"/>
  <c r="Q1637" i="10"/>
  <c r="Q1638" i="10"/>
  <c r="Q1639" i="10"/>
  <c r="Q1640" i="10"/>
  <c r="Q1641" i="10"/>
  <c r="Q1642" i="10"/>
  <c r="Q1643" i="10"/>
  <c r="Q1644" i="10"/>
  <c r="Q1645" i="10"/>
  <c r="Q1646" i="10"/>
  <c r="Q1647" i="10"/>
  <c r="Q1648" i="10"/>
  <c r="Q1649" i="10"/>
  <c r="Q1650" i="10"/>
  <c r="Q1651" i="10"/>
  <c r="Q1652" i="10"/>
  <c r="Q1653" i="10"/>
  <c r="Q1654" i="10"/>
  <c r="Q1655" i="10"/>
  <c r="Q1656" i="10"/>
  <c r="Q1657" i="10"/>
  <c r="Q1658" i="10"/>
  <c r="Q1659" i="10"/>
  <c r="Q1660" i="10"/>
  <c r="Q1661" i="10"/>
  <c r="Q1662" i="10"/>
  <c r="Q1663" i="10"/>
  <c r="Q1664" i="10"/>
  <c r="Q1665" i="10"/>
  <c r="Q1666" i="10"/>
  <c r="Q1667" i="10"/>
  <c r="Q1668" i="10"/>
  <c r="Q1669" i="10"/>
  <c r="Q1670" i="10"/>
  <c r="Q1671" i="10"/>
  <c r="Q1672" i="10"/>
  <c r="Q1673" i="10"/>
  <c r="Q1674" i="10"/>
  <c r="Q1675" i="10"/>
  <c r="Q1676" i="10"/>
  <c r="Q1677" i="10"/>
  <c r="Q1678" i="10"/>
  <c r="Q1679" i="10"/>
  <c r="Q1680" i="10"/>
  <c r="Q1681" i="10"/>
  <c r="Q1682" i="10"/>
  <c r="Q1683" i="10"/>
  <c r="Q1684" i="10"/>
  <c r="Q1685" i="10"/>
  <c r="Q1686" i="10"/>
  <c r="Q1687" i="10"/>
  <c r="Q1688" i="10"/>
  <c r="Q1689" i="10"/>
  <c r="Q1690" i="10"/>
  <c r="Q1691" i="10"/>
  <c r="Q1692" i="10"/>
  <c r="Q1693" i="10"/>
  <c r="Q1694" i="10"/>
  <c r="Q1695" i="10"/>
  <c r="Q1696" i="10"/>
  <c r="Q1697" i="10"/>
  <c r="Q1698" i="10"/>
  <c r="Q1699" i="10"/>
  <c r="Q1700" i="10"/>
  <c r="Q1701" i="10"/>
  <c r="Q1702" i="10"/>
  <c r="Q1703" i="10"/>
  <c r="Q1704" i="10"/>
  <c r="Q1705" i="10"/>
  <c r="Q1706" i="10"/>
  <c r="Q1707" i="10"/>
  <c r="Q1708" i="10"/>
  <c r="Q1709" i="10"/>
  <c r="Q1710" i="10"/>
  <c r="Q1711" i="10"/>
  <c r="Q1712" i="10"/>
  <c r="Q1713" i="10"/>
  <c r="Q1714" i="10"/>
  <c r="Q1715" i="10"/>
  <c r="Q1716" i="10"/>
  <c r="Q1717" i="10"/>
  <c r="Q1718" i="10"/>
  <c r="Q1719" i="10"/>
  <c r="Q1720" i="10"/>
  <c r="Q1721" i="10"/>
  <c r="Q1722" i="10"/>
  <c r="Q1723" i="10"/>
  <c r="Q1724" i="10"/>
  <c r="Q1725" i="10"/>
  <c r="Q1726" i="10"/>
  <c r="Q1727" i="10"/>
  <c r="Q1728" i="10"/>
  <c r="Q1729" i="10"/>
  <c r="Q1730" i="10"/>
  <c r="Q1731" i="10"/>
  <c r="Q1732" i="10"/>
  <c r="Q1733" i="10"/>
  <c r="Q1734" i="10"/>
  <c r="Q1735" i="10"/>
  <c r="Q1736" i="10"/>
  <c r="Q1737" i="10"/>
  <c r="Q1738" i="10"/>
  <c r="Q1739" i="10"/>
  <c r="Q1740" i="10"/>
  <c r="Q1741" i="10"/>
  <c r="Q1742" i="10"/>
  <c r="Q1743" i="10"/>
  <c r="Q1744" i="10"/>
  <c r="Q1745" i="10"/>
  <c r="Q1746" i="10"/>
  <c r="Q1747" i="10"/>
  <c r="Q1748" i="10"/>
  <c r="Q1749" i="10"/>
  <c r="Q1750" i="10"/>
  <c r="Q1751" i="10"/>
  <c r="Q1752" i="10"/>
  <c r="Q1753" i="10"/>
  <c r="Q1754" i="10"/>
  <c r="Q1755" i="10"/>
  <c r="Q1756" i="10"/>
  <c r="Q1757" i="10"/>
  <c r="Q1758" i="10"/>
  <c r="Q1759" i="10"/>
  <c r="Q1760" i="10"/>
  <c r="Q1761" i="10"/>
  <c r="Q1762" i="10"/>
  <c r="Q1763" i="10"/>
  <c r="Q1764" i="10"/>
  <c r="Q1765" i="10"/>
  <c r="Q1766" i="10"/>
  <c r="Q1767" i="10"/>
  <c r="Q1768" i="10"/>
  <c r="Q1769" i="10"/>
  <c r="Q1770" i="10"/>
  <c r="Q1771" i="10"/>
  <c r="Q1772" i="10"/>
  <c r="Q1773" i="10"/>
  <c r="Q1774" i="10"/>
  <c r="Q1775" i="10"/>
  <c r="Q1776" i="10"/>
  <c r="Q1777" i="10"/>
  <c r="Q1778" i="10"/>
  <c r="Q1779" i="10"/>
  <c r="Q1780" i="10"/>
  <c r="Q1781" i="10"/>
  <c r="Q1782" i="10"/>
  <c r="Q1783" i="10"/>
  <c r="Q1784" i="10"/>
  <c r="Q1785" i="10"/>
  <c r="Q1786" i="10"/>
  <c r="Q1787" i="10"/>
  <c r="Q1788" i="10"/>
  <c r="Q1789" i="10"/>
  <c r="Q1790" i="10"/>
  <c r="Q1791" i="10"/>
  <c r="Q1792" i="10"/>
  <c r="Q1793" i="10"/>
  <c r="Q1794" i="10"/>
  <c r="Q1795" i="10"/>
  <c r="Q1796" i="10"/>
  <c r="Q1797" i="10"/>
  <c r="Q1798" i="10"/>
  <c r="Q1799" i="10"/>
  <c r="Q1800" i="10"/>
  <c r="Q1801" i="10"/>
  <c r="Q1802" i="10"/>
  <c r="Q1803" i="10"/>
  <c r="Q1804" i="10"/>
  <c r="Q1805" i="10"/>
  <c r="Q1806" i="10"/>
  <c r="Q1807" i="10"/>
  <c r="Q1808" i="10"/>
  <c r="Q1809" i="10"/>
  <c r="Q1810" i="10"/>
  <c r="Q1811" i="10"/>
  <c r="Q1812" i="10"/>
  <c r="Q1813" i="10"/>
  <c r="Q1814" i="10"/>
  <c r="Q1815" i="10"/>
  <c r="Q1816" i="10"/>
  <c r="Q1817" i="10"/>
  <c r="Q1818" i="10"/>
  <c r="Q1819" i="10"/>
  <c r="Q1820" i="10"/>
  <c r="Q1821" i="10"/>
  <c r="Q1822" i="10"/>
  <c r="Q1823" i="10"/>
  <c r="Q1824" i="10"/>
  <c r="Q1825" i="10"/>
  <c r="Q1826" i="10"/>
  <c r="Q1827" i="10"/>
  <c r="Q1828" i="10"/>
  <c r="Q1829" i="10"/>
  <c r="Q1830" i="10"/>
  <c r="Q1831" i="10"/>
  <c r="Q1832" i="10"/>
  <c r="Q1833" i="10"/>
  <c r="Q1834" i="10"/>
  <c r="Q1835" i="10"/>
  <c r="Q1836" i="10"/>
  <c r="Q1837" i="10"/>
  <c r="Q1838" i="10"/>
  <c r="Q1839" i="10"/>
  <c r="Q1840" i="10"/>
  <c r="Q1841" i="10"/>
  <c r="Q1842" i="10"/>
  <c r="Q1843" i="10"/>
  <c r="Q1844" i="10"/>
  <c r="Q1845" i="10"/>
  <c r="Q1846" i="10"/>
  <c r="Q1847" i="10"/>
  <c r="Q1848" i="10"/>
  <c r="Q1849" i="10"/>
  <c r="Q1850" i="10"/>
  <c r="Q1851" i="10"/>
  <c r="Q1852" i="10"/>
  <c r="Q1853" i="10"/>
  <c r="Q1854" i="10"/>
  <c r="Q1855" i="10"/>
  <c r="Q1856" i="10"/>
  <c r="Q1857" i="10"/>
  <c r="Q1858" i="10"/>
  <c r="Q1859" i="10"/>
  <c r="Q1860" i="10"/>
  <c r="Q1861" i="10"/>
  <c r="Q1862" i="10"/>
  <c r="Q1863" i="10"/>
  <c r="Q1864" i="10"/>
  <c r="Q1865" i="10"/>
  <c r="Q1866" i="10"/>
  <c r="Q1867" i="10"/>
  <c r="Q1868" i="10"/>
  <c r="Q1869" i="10"/>
  <c r="Q1870" i="10"/>
  <c r="Q1871" i="10"/>
  <c r="Q1872" i="10"/>
  <c r="Q1873" i="10"/>
  <c r="Q1874" i="10"/>
  <c r="Q1875" i="10"/>
  <c r="Q1876" i="10"/>
  <c r="Q1877" i="10"/>
  <c r="Q1878" i="10"/>
  <c r="Q1879" i="10"/>
  <c r="Q1880" i="10"/>
  <c r="Q1881" i="10"/>
  <c r="Q1882" i="10"/>
  <c r="Q1883" i="10"/>
  <c r="Q1884" i="10"/>
  <c r="Q1885" i="10"/>
  <c r="Q1886" i="10"/>
  <c r="Q1887" i="10"/>
  <c r="Q1888" i="10"/>
  <c r="Q1889" i="10"/>
  <c r="Q1890" i="10"/>
  <c r="Q1891" i="10"/>
  <c r="Q1892" i="10"/>
  <c r="Q1893" i="10"/>
  <c r="Q1894" i="10"/>
  <c r="Q1895" i="10"/>
  <c r="Q1896" i="10"/>
  <c r="Q1897" i="10"/>
  <c r="Q1898" i="10"/>
  <c r="Q1899" i="10"/>
  <c r="Q1900" i="10"/>
  <c r="Q1901" i="10"/>
  <c r="Q1902" i="10"/>
  <c r="Q1903" i="10"/>
  <c r="Q1904" i="10"/>
  <c r="Q1905" i="10"/>
  <c r="Q1906" i="10"/>
  <c r="Q1907" i="10"/>
  <c r="Q1908" i="10"/>
  <c r="Q1909" i="10"/>
  <c r="Q1910" i="10"/>
  <c r="Q1911" i="10"/>
  <c r="Q1912" i="10"/>
  <c r="Q1913" i="10"/>
  <c r="Q1914" i="10"/>
  <c r="Q1915" i="10"/>
  <c r="Q1916" i="10"/>
  <c r="Q1917" i="10"/>
  <c r="Q1918" i="10"/>
  <c r="Q1919" i="10"/>
  <c r="Q1920" i="10"/>
  <c r="Q1921" i="10"/>
  <c r="Q1922" i="10"/>
  <c r="Q1923" i="10"/>
  <c r="Q1924" i="10"/>
  <c r="Q1925" i="10"/>
  <c r="Q1926" i="10"/>
  <c r="Q1927" i="10"/>
  <c r="Q1928" i="10"/>
  <c r="Q1929" i="10"/>
  <c r="Q1930" i="10"/>
  <c r="Q1931" i="10"/>
  <c r="Q1932" i="10"/>
  <c r="Q1933" i="10"/>
  <c r="Q1934" i="10"/>
  <c r="Q1935" i="10"/>
  <c r="Q1936" i="10"/>
  <c r="Q1937" i="10"/>
  <c r="Q1938" i="10"/>
  <c r="Q1939" i="10"/>
  <c r="Q1940" i="10"/>
  <c r="Q1941" i="10"/>
  <c r="Q1942" i="10"/>
  <c r="Q1943" i="10"/>
  <c r="Q1944" i="10"/>
  <c r="Q1945" i="10"/>
  <c r="Q1946" i="10"/>
  <c r="Q1947" i="10"/>
  <c r="Q1948" i="10"/>
  <c r="Q1949" i="10"/>
  <c r="Q1950" i="10"/>
  <c r="Q1951" i="10"/>
  <c r="Q1952" i="10"/>
  <c r="Q1953" i="10"/>
  <c r="Q1954" i="10"/>
  <c r="Q1955" i="10"/>
  <c r="Q1956" i="10"/>
  <c r="Q1957" i="10"/>
  <c r="Q1958" i="10"/>
  <c r="Q1959" i="10"/>
  <c r="Q1960" i="10"/>
  <c r="Q1961" i="10"/>
  <c r="Q1962" i="10"/>
  <c r="Q1963" i="10"/>
  <c r="Q1964" i="10"/>
  <c r="Q1965" i="10"/>
  <c r="Q1966" i="10"/>
  <c r="Q1967" i="10"/>
  <c r="Q1968" i="10"/>
  <c r="Q1969" i="10"/>
  <c r="Q1970" i="10"/>
  <c r="Q1971" i="10"/>
  <c r="Q1972" i="10"/>
  <c r="Q1973" i="10"/>
  <c r="Q1974" i="10"/>
  <c r="Q1975" i="10"/>
  <c r="Q1976" i="10"/>
  <c r="Q1977" i="10"/>
  <c r="Q1978" i="10"/>
  <c r="Q1979" i="10"/>
  <c r="Q1980" i="10"/>
  <c r="Q1981" i="10"/>
  <c r="Q1982" i="10"/>
  <c r="Q1983" i="10"/>
  <c r="Q1984" i="10"/>
  <c r="Q1985" i="10"/>
  <c r="Q1986" i="10"/>
  <c r="Q1987" i="10"/>
  <c r="Q1988" i="10"/>
  <c r="Q1989" i="10"/>
  <c r="Q1990" i="10"/>
  <c r="Q1991" i="10"/>
  <c r="Q1992" i="10"/>
  <c r="Q1993" i="10"/>
  <c r="Q1994" i="10"/>
  <c r="Q1995" i="10"/>
  <c r="Q1996" i="10"/>
  <c r="Q1997" i="10"/>
  <c r="Q1998" i="10"/>
  <c r="Q1999" i="10"/>
  <c r="Q2000" i="10"/>
  <c r="Q2001" i="10"/>
  <c r="Q2002" i="10"/>
  <c r="Q2003" i="10"/>
  <c r="Q2004" i="10"/>
  <c r="Q2005" i="10"/>
  <c r="Q2006" i="10"/>
  <c r="Q2007" i="10"/>
  <c r="Q2008" i="10"/>
  <c r="Q2009" i="10"/>
  <c r="Q2010" i="10"/>
  <c r="Q2011" i="10"/>
  <c r="Q2012" i="10"/>
  <c r="Q2013" i="10"/>
  <c r="Q2014" i="10"/>
  <c r="Q2015" i="10"/>
  <c r="Q2016" i="10"/>
  <c r="Q2017" i="10"/>
  <c r="Q2018" i="10"/>
  <c r="Q2019" i="10"/>
  <c r="Q2020" i="10"/>
  <c r="Q2021" i="10"/>
  <c r="Q2022" i="10"/>
  <c r="Q2023" i="10"/>
  <c r="Q2024" i="10"/>
  <c r="Q2025" i="10"/>
  <c r="Q2026" i="10"/>
  <c r="Q2027" i="10"/>
  <c r="Q2028" i="10"/>
  <c r="Q2029" i="10"/>
  <c r="Q2030" i="10"/>
  <c r="Q2031" i="10"/>
  <c r="Q2032" i="10"/>
  <c r="Q2033" i="10"/>
  <c r="Q2034" i="10"/>
  <c r="Q2035" i="10"/>
  <c r="Q2036" i="10"/>
  <c r="Q2037" i="10"/>
  <c r="Q2038" i="10"/>
  <c r="Q2039" i="10"/>
  <c r="Q2040" i="10"/>
  <c r="Q2041" i="10"/>
  <c r="Q2042" i="10"/>
  <c r="Q2043" i="10"/>
  <c r="Q2044" i="10"/>
  <c r="Q2045" i="10"/>
  <c r="Q2046" i="10"/>
  <c r="Q2047" i="10"/>
  <c r="Q2048" i="10"/>
  <c r="Q2049" i="10"/>
  <c r="Q2050" i="10"/>
  <c r="Q2051" i="10"/>
  <c r="Q2052" i="10"/>
  <c r="Q2053" i="10"/>
  <c r="Q2054" i="10"/>
  <c r="Q2055" i="10"/>
  <c r="Q2056" i="10"/>
  <c r="Q2057" i="10"/>
  <c r="Q2058" i="10"/>
  <c r="Q2059" i="10"/>
  <c r="Q2060" i="10"/>
  <c r="Q2061" i="10"/>
  <c r="Q2062" i="10"/>
  <c r="Q2063" i="10"/>
  <c r="Q2064" i="10"/>
  <c r="Q2065" i="10"/>
  <c r="Q2066" i="10"/>
  <c r="Q2067" i="10"/>
  <c r="Q2068" i="10"/>
  <c r="Q2069" i="10"/>
  <c r="Q2070" i="10"/>
  <c r="Q2071" i="10"/>
  <c r="Q2072" i="10"/>
  <c r="Q2073" i="10"/>
  <c r="Q2074" i="10"/>
  <c r="Q2075" i="10"/>
  <c r="Q2076" i="10"/>
  <c r="Q2077" i="10"/>
  <c r="Q2078" i="10"/>
  <c r="Q2079" i="10"/>
  <c r="Q2080" i="10"/>
  <c r="Q2081" i="10"/>
  <c r="Q2082" i="10"/>
  <c r="Q2083" i="10"/>
  <c r="Q2084" i="10"/>
  <c r="Q2085" i="10"/>
  <c r="Q2086" i="10"/>
  <c r="Q2087" i="10"/>
  <c r="Q2088" i="10"/>
  <c r="Q2089" i="10"/>
  <c r="Q2090" i="10"/>
  <c r="Q2091" i="10"/>
  <c r="Q2092" i="10"/>
  <c r="Q2093" i="10"/>
  <c r="Q2094" i="10"/>
  <c r="Q2095" i="10"/>
  <c r="Q2096" i="10"/>
  <c r="Q2097" i="10"/>
  <c r="Q2098" i="10"/>
  <c r="Q2099" i="10"/>
  <c r="Q2100" i="10"/>
  <c r="Q2101" i="10"/>
  <c r="Q2102" i="10"/>
  <c r="Q2103" i="10"/>
  <c r="Q2104" i="10"/>
  <c r="Q2105" i="10"/>
  <c r="Q2106" i="10"/>
  <c r="Q2107" i="10"/>
  <c r="Q2108" i="10"/>
  <c r="Q2109" i="10"/>
  <c r="Q2110" i="10"/>
  <c r="Q2111" i="10"/>
  <c r="Q2112" i="10"/>
  <c r="Q2113" i="10"/>
  <c r="Q2114" i="10"/>
  <c r="Q2115" i="10"/>
  <c r="Q2116" i="10"/>
  <c r="Q2117" i="10"/>
  <c r="Q2118" i="10"/>
  <c r="Q2119" i="10"/>
  <c r="Q2120" i="10"/>
  <c r="Q2121" i="10"/>
  <c r="Q2122" i="10"/>
  <c r="Q2123" i="10"/>
  <c r="Q2124" i="10"/>
  <c r="Q2125" i="10"/>
  <c r="Q2126" i="10"/>
  <c r="Q2127" i="10"/>
  <c r="Q2128" i="10"/>
  <c r="Q2129" i="10"/>
  <c r="Q2130" i="10"/>
  <c r="Q2131" i="10"/>
  <c r="Q2132" i="10"/>
  <c r="Q2133" i="10"/>
  <c r="Q2134" i="10"/>
  <c r="Q2135" i="10"/>
  <c r="Q2136" i="10"/>
  <c r="Q2137" i="10"/>
  <c r="Q2138" i="10"/>
  <c r="Q2139" i="10"/>
  <c r="Q2140" i="10"/>
  <c r="Q2141" i="10"/>
  <c r="Q2142" i="10"/>
  <c r="Q2143" i="10"/>
  <c r="Q2144" i="10"/>
  <c r="Q2145" i="10"/>
  <c r="Q2146" i="10"/>
  <c r="Q2147" i="10"/>
  <c r="Q2148" i="10"/>
  <c r="Q2149" i="10"/>
  <c r="Q2150" i="10"/>
  <c r="Q2151" i="10"/>
  <c r="Q2152" i="10"/>
  <c r="Q2153" i="10"/>
  <c r="Q2154" i="10"/>
  <c r="Q2155" i="10"/>
  <c r="Q2156" i="10"/>
  <c r="Q2157" i="10"/>
  <c r="Q2158" i="10"/>
  <c r="Q2159" i="10"/>
  <c r="Q2160" i="10"/>
  <c r="Q2161" i="10"/>
  <c r="Q2162" i="10"/>
  <c r="Q2163" i="10"/>
  <c r="Q2164" i="10"/>
  <c r="Q2165" i="10"/>
  <c r="Q2166" i="10"/>
  <c r="Q2167" i="10"/>
  <c r="Q2168" i="10"/>
  <c r="Q2169" i="10"/>
  <c r="Q2170" i="10"/>
  <c r="Q2171" i="10"/>
  <c r="Q2172" i="10"/>
  <c r="Q2173" i="10"/>
  <c r="Q2174" i="10"/>
  <c r="Q2175" i="10"/>
  <c r="Q2176" i="10"/>
  <c r="Q2177" i="10"/>
  <c r="Q2178" i="10"/>
  <c r="Q2179" i="10"/>
  <c r="Q2180" i="10"/>
  <c r="Q2181" i="10"/>
  <c r="Q2182" i="10"/>
  <c r="Q2183" i="10"/>
  <c r="Q2184" i="10"/>
  <c r="Q2185" i="10"/>
  <c r="Q2186" i="10"/>
  <c r="Q2187" i="10"/>
  <c r="Q2188" i="10"/>
  <c r="Q2189" i="10"/>
  <c r="Q2190" i="10"/>
  <c r="Q2191" i="10"/>
  <c r="Q2192" i="10"/>
  <c r="Q2193" i="10"/>
  <c r="Q2194" i="10"/>
  <c r="Q2195" i="10"/>
  <c r="Q2196" i="10"/>
  <c r="Q2197" i="10"/>
  <c r="Q2198" i="10"/>
  <c r="Q2199" i="10"/>
  <c r="Q2200" i="10"/>
  <c r="Q2201" i="10"/>
  <c r="Q2202" i="10"/>
  <c r="Q2203" i="10"/>
  <c r="Q2204" i="10"/>
  <c r="Q2205" i="10"/>
  <c r="Q2206" i="10"/>
  <c r="Q2207" i="10"/>
  <c r="Q2208" i="10"/>
  <c r="Q2209" i="10"/>
  <c r="Q2210" i="10"/>
  <c r="Q2211" i="10"/>
  <c r="Q2212" i="10"/>
  <c r="Q2213" i="10"/>
  <c r="Q2214" i="10"/>
  <c r="Q2215" i="10"/>
  <c r="Q2216" i="10"/>
  <c r="Q2217" i="10"/>
  <c r="Q2218" i="10"/>
  <c r="Q2219" i="10"/>
  <c r="Q2220" i="10"/>
  <c r="Q2221" i="10"/>
  <c r="Q2222" i="10"/>
  <c r="Q2223" i="10"/>
  <c r="Q2224" i="10"/>
  <c r="Q2225" i="10"/>
  <c r="Q2226" i="10"/>
  <c r="Q2227" i="10"/>
  <c r="Q2228" i="10"/>
  <c r="Q2229" i="10"/>
  <c r="Q2230" i="10"/>
  <c r="Q2231" i="10"/>
  <c r="Q2232" i="10"/>
  <c r="Q2233" i="10"/>
  <c r="Q2234" i="10"/>
  <c r="Q2235" i="10"/>
  <c r="Q2236" i="10"/>
  <c r="Q2237" i="10"/>
  <c r="Q2238" i="10"/>
  <c r="Q2239" i="10"/>
  <c r="Q2240" i="10"/>
  <c r="Q2241" i="10"/>
  <c r="Q2242" i="10"/>
  <c r="Q2243" i="10"/>
  <c r="Q2244" i="10"/>
  <c r="Q2245" i="10"/>
  <c r="Q2246" i="10"/>
  <c r="Q2247" i="10"/>
  <c r="Q2248" i="10"/>
  <c r="Q2249" i="10"/>
  <c r="Q2250" i="10"/>
  <c r="Q2251" i="10"/>
  <c r="Q2252" i="10"/>
  <c r="Q2253" i="10"/>
  <c r="Q2254" i="10"/>
  <c r="Q2255" i="10"/>
  <c r="Q2256" i="10"/>
  <c r="Q2257" i="10"/>
  <c r="Q2258" i="10"/>
  <c r="Q2259" i="10"/>
  <c r="Q2260" i="10"/>
  <c r="Q2261" i="10"/>
  <c r="Q2262" i="10"/>
  <c r="Q2263" i="10"/>
  <c r="Q2264" i="10"/>
  <c r="Q2265" i="10"/>
  <c r="Q2266" i="10"/>
  <c r="Q2267" i="10"/>
  <c r="Q2268" i="10"/>
  <c r="Q2269" i="10"/>
  <c r="Q2270" i="10"/>
  <c r="Q2271" i="10"/>
  <c r="Q2272" i="10"/>
  <c r="Q2273" i="10"/>
  <c r="Q2274" i="10"/>
  <c r="Q2275" i="10"/>
  <c r="Q2276" i="10"/>
  <c r="Q2277" i="10"/>
  <c r="Q2278" i="10"/>
  <c r="Q2279" i="10"/>
  <c r="Q2280" i="10"/>
  <c r="Q2281" i="10"/>
  <c r="Q2282" i="10"/>
  <c r="Q2283" i="10"/>
  <c r="Q2284" i="10"/>
  <c r="Q2285" i="10"/>
  <c r="Q2286" i="10"/>
  <c r="Q2287" i="10"/>
  <c r="Q2288" i="10"/>
  <c r="Q2289" i="10"/>
  <c r="Q2290" i="10"/>
  <c r="Q2291" i="10"/>
  <c r="Q2292" i="10"/>
  <c r="Q2293" i="10"/>
  <c r="Q2294" i="10"/>
  <c r="Q2295" i="10"/>
  <c r="Q2296" i="10"/>
  <c r="Q2297" i="10"/>
  <c r="Q2298" i="10"/>
  <c r="Q2299" i="10"/>
  <c r="Q2300" i="10"/>
  <c r="Q2301" i="10"/>
  <c r="Q2302" i="10"/>
  <c r="Q2303" i="10"/>
  <c r="Q2304" i="10"/>
  <c r="Q2305" i="10"/>
  <c r="Q2306" i="10"/>
  <c r="Q2307" i="10"/>
  <c r="Q2308" i="10"/>
  <c r="Q2309" i="10"/>
  <c r="Q2310" i="10"/>
  <c r="Q2311" i="10"/>
  <c r="Q2312" i="10"/>
  <c r="Q2313" i="10"/>
  <c r="Q2314" i="10"/>
  <c r="Q2315" i="10"/>
  <c r="Q2316" i="10"/>
  <c r="Q2317" i="10"/>
  <c r="Q2318" i="10"/>
  <c r="Q2319" i="10"/>
  <c r="Q2320" i="10"/>
  <c r="Q2321" i="10"/>
  <c r="Q2322" i="10"/>
  <c r="Q2323" i="10"/>
  <c r="Q2324" i="10"/>
  <c r="Q2325" i="10"/>
  <c r="Q2326" i="10"/>
  <c r="Q2327" i="10"/>
  <c r="Q2328" i="10"/>
  <c r="Q2329" i="10"/>
  <c r="Q2330" i="10"/>
  <c r="Q2331" i="10"/>
  <c r="Q2332" i="10"/>
  <c r="Q2333" i="10"/>
  <c r="Q2334" i="10"/>
  <c r="Q2335" i="10"/>
  <c r="Q2336" i="10"/>
  <c r="Q2337" i="10"/>
  <c r="Q2338" i="10"/>
  <c r="Q2339" i="10"/>
  <c r="Q2340" i="10"/>
  <c r="Q2341" i="10"/>
  <c r="Q2342" i="10"/>
  <c r="Q2343" i="10"/>
  <c r="Q2344" i="10"/>
  <c r="Q2345" i="10"/>
  <c r="Q2346" i="10"/>
  <c r="Q2347" i="10"/>
  <c r="Q2348" i="10"/>
  <c r="Q2349" i="10"/>
  <c r="Q2350" i="10"/>
  <c r="Q2351" i="10"/>
  <c r="Q2352" i="10"/>
  <c r="Q2353" i="10"/>
  <c r="Q2354" i="10"/>
  <c r="Q2355" i="10"/>
  <c r="Q2356" i="10"/>
  <c r="Q2357" i="10"/>
  <c r="Q2358" i="10"/>
  <c r="Q2359" i="10"/>
  <c r="Q2360" i="10"/>
  <c r="Q2361" i="10"/>
  <c r="Q2362" i="10"/>
  <c r="Q2363" i="10"/>
  <c r="Q2364" i="10"/>
  <c r="Q2365" i="10"/>
  <c r="Q2366" i="10"/>
  <c r="Q2367" i="10"/>
  <c r="Q2368" i="10"/>
  <c r="Q2369" i="10"/>
  <c r="Q2370" i="10"/>
  <c r="Q2371" i="10"/>
  <c r="Q2372" i="10"/>
  <c r="Q2373" i="10"/>
  <c r="Q2374" i="10"/>
  <c r="Q2375" i="10"/>
  <c r="Q2376" i="10"/>
  <c r="Q2377" i="10"/>
  <c r="Q2378" i="10"/>
  <c r="Q2379" i="10"/>
  <c r="Q2380" i="10"/>
  <c r="Q2381" i="10"/>
  <c r="Q2382" i="10"/>
  <c r="Q2383" i="10"/>
  <c r="Q2384" i="10"/>
  <c r="Q2385" i="10"/>
  <c r="Q2386" i="10"/>
  <c r="Q2387" i="10"/>
  <c r="Q2388" i="10"/>
  <c r="Q2389" i="10"/>
  <c r="Q2390" i="10"/>
  <c r="Q2391" i="10"/>
  <c r="Q2392" i="10"/>
  <c r="Q2393" i="10"/>
  <c r="Q2394" i="10"/>
  <c r="Q2395" i="10"/>
  <c r="Q2396" i="10"/>
  <c r="Q2397" i="10"/>
  <c r="Q2398" i="10"/>
  <c r="Q2399" i="10"/>
  <c r="Q2400" i="10"/>
  <c r="Q2401" i="10"/>
  <c r="Q2402" i="10"/>
  <c r="Q2403" i="10"/>
  <c r="Q2404" i="10"/>
  <c r="Q2405" i="10"/>
  <c r="Q2406" i="10"/>
  <c r="Q2407" i="10"/>
  <c r="Q2408" i="10"/>
  <c r="Q2409" i="10"/>
  <c r="Q2410" i="10"/>
  <c r="Q2411" i="10"/>
  <c r="Q2412" i="10"/>
  <c r="Q2413" i="10"/>
  <c r="Q2414" i="10"/>
  <c r="Q2415" i="10"/>
  <c r="Q2416" i="10"/>
  <c r="Q2417" i="10"/>
  <c r="Q2418" i="10"/>
  <c r="Q2419" i="10"/>
  <c r="Q2420" i="10"/>
  <c r="Q2421" i="10"/>
  <c r="Q2422" i="10"/>
  <c r="Q2423" i="10"/>
  <c r="Q2424" i="10"/>
  <c r="Q2425" i="10"/>
  <c r="Q2426" i="10"/>
  <c r="Q2427" i="10"/>
  <c r="Q2428" i="10"/>
  <c r="Q2429" i="10"/>
  <c r="Q2430" i="10"/>
  <c r="Q2431" i="10"/>
  <c r="Q2432" i="10"/>
  <c r="Q2433" i="10"/>
  <c r="Q2434" i="10"/>
  <c r="Q2435" i="10"/>
  <c r="Q2436" i="10"/>
  <c r="Q2437" i="10"/>
  <c r="Q2438" i="10"/>
  <c r="Q2439" i="10"/>
  <c r="Q2440" i="10"/>
  <c r="Q2441" i="10"/>
  <c r="Q2442" i="10"/>
  <c r="Q2443" i="10"/>
  <c r="Q2444" i="10"/>
  <c r="Q2445" i="10"/>
  <c r="Q2446" i="10"/>
  <c r="Q2447" i="10"/>
  <c r="Q2448" i="10"/>
  <c r="Q2449" i="10"/>
  <c r="Q2450" i="10"/>
  <c r="Q2451" i="10"/>
  <c r="Q2452" i="10"/>
  <c r="Q2453" i="10"/>
  <c r="Q2454" i="10"/>
  <c r="Q2455" i="10"/>
  <c r="Q2456" i="10"/>
  <c r="Q2457" i="10"/>
  <c r="Q2458" i="10"/>
  <c r="Q2459" i="10"/>
  <c r="Q2460" i="10"/>
  <c r="Q2461" i="10"/>
  <c r="Q2462" i="10"/>
  <c r="Q2463" i="10"/>
  <c r="Q2464" i="10"/>
  <c r="Q2465" i="10"/>
  <c r="Q2466" i="10"/>
  <c r="Q2467" i="10"/>
  <c r="Q2468" i="10"/>
  <c r="Q2469" i="10"/>
  <c r="Q2470" i="10"/>
  <c r="Q2471" i="10"/>
  <c r="Q2472" i="10"/>
  <c r="Q2473" i="10"/>
  <c r="Q2474" i="10"/>
  <c r="Q2475" i="10"/>
  <c r="Q2476" i="10"/>
  <c r="Q2477" i="10"/>
  <c r="Q2478" i="10"/>
  <c r="Q2479" i="10"/>
  <c r="Q2480" i="10"/>
  <c r="Q2481" i="10"/>
  <c r="Q2482" i="10"/>
  <c r="Q2483" i="10"/>
  <c r="Q2484" i="10"/>
  <c r="Q2485" i="10"/>
  <c r="Q2486" i="10"/>
  <c r="Q2487" i="10"/>
  <c r="Q2488" i="10"/>
  <c r="Q2489" i="10"/>
  <c r="Q2490" i="10"/>
  <c r="Q2491" i="10"/>
  <c r="Q2492" i="10"/>
  <c r="Q2493" i="10"/>
  <c r="Q2494" i="10"/>
  <c r="Q2495" i="10"/>
  <c r="Q2496" i="10"/>
  <c r="Q2497" i="10"/>
  <c r="Q2498" i="10"/>
  <c r="Q2499" i="10"/>
  <c r="Q2500" i="10"/>
  <c r="Q2501" i="10"/>
  <c r="Q2502" i="10"/>
  <c r="Q2503" i="10"/>
  <c r="Q2504" i="10"/>
  <c r="Q2505" i="10"/>
  <c r="Q2506" i="10"/>
  <c r="Q2507" i="10"/>
  <c r="Q2508" i="10"/>
  <c r="Q2509" i="10"/>
  <c r="Q2510" i="10"/>
  <c r="Q2511" i="10"/>
  <c r="Q2512" i="10"/>
  <c r="Q2513" i="10"/>
  <c r="Q2514" i="10"/>
  <c r="Q2515" i="10"/>
  <c r="Q2516" i="10"/>
  <c r="Q2517" i="10"/>
  <c r="Q2518" i="10"/>
  <c r="Q2519" i="10"/>
  <c r="Q2520" i="10"/>
  <c r="Q2521" i="10"/>
  <c r="Q2522" i="10"/>
  <c r="Q2523" i="10"/>
  <c r="Q2524" i="10"/>
  <c r="Q2525" i="10"/>
  <c r="Q2526" i="10"/>
  <c r="Q2527" i="10"/>
  <c r="Q2528" i="10"/>
  <c r="Q2529" i="10"/>
  <c r="Q2530" i="10"/>
  <c r="Q2531" i="10"/>
  <c r="Q2532" i="10"/>
  <c r="Q2533" i="10"/>
  <c r="Q2534" i="10"/>
  <c r="Q2535" i="10"/>
  <c r="Q2536" i="10"/>
  <c r="Q2537" i="10"/>
  <c r="Q2538" i="10"/>
  <c r="Q2539" i="10"/>
  <c r="Q2540" i="10"/>
  <c r="Q2541" i="10"/>
  <c r="Q2542" i="10"/>
  <c r="Q2543" i="10"/>
  <c r="Q2544" i="10"/>
  <c r="Q2545" i="10"/>
  <c r="Q2546" i="10"/>
  <c r="Q2547" i="10"/>
  <c r="Q2548" i="10"/>
  <c r="Q2549" i="10"/>
  <c r="Q2550" i="10"/>
  <c r="Q2551" i="10"/>
  <c r="Q2552" i="10"/>
  <c r="Q2553" i="10"/>
  <c r="Q2554" i="10"/>
  <c r="Q2555" i="10"/>
  <c r="Q2556" i="10"/>
  <c r="Q2557" i="10"/>
  <c r="Q2558" i="10"/>
  <c r="Q2559" i="10"/>
  <c r="Q2560" i="10"/>
  <c r="Q2561" i="10"/>
  <c r="Q2562" i="10"/>
  <c r="Q2563" i="10"/>
  <c r="Q2564" i="10"/>
  <c r="Q2565" i="10"/>
  <c r="Q2566" i="10"/>
  <c r="Q2567" i="10"/>
  <c r="Q2568" i="10"/>
  <c r="Q2569" i="10"/>
  <c r="Q2570" i="10"/>
  <c r="Q2571" i="10"/>
  <c r="Q2572" i="10"/>
  <c r="Q2573" i="10"/>
  <c r="Q2574" i="10"/>
  <c r="Q2575" i="10"/>
  <c r="Q2576" i="10"/>
  <c r="Q2577" i="10"/>
  <c r="Q2578" i="10"/>
  <c r="Q2579" i="10"/>
  <c r="Q2580" i="10"/>
  <c r="Q2581" i="10"/>
  <c r="Q2582" i="10"/>
  <c r="Q2583" i="10"/>
  <c r="Q2584" i="10"/>
  <c r="Q2585" i="10"/>
  <c r="Q2586" i="10"/>
  <c r="Q2587" i="10"/>
  <c r="Q2588" i="10"/>
  <c r="Q2589" i="10"/>
  <c r="Q2590" i="10"/>
  <c r="Q2591" i="10"/>
  <c r="Q2592" i="10"/>
  <c r="Q2593" i="10"/>
  <c r="Q2594" i="10"/>
  <c r="Q2595" i="10"/>
  <c r="Q2596" i="10"/>
  <c r="Q2597" i="10"/>
  <c r="Q2598" i="10"/>
  <c r="Q2599" i="10"/>
  <c r="Q2600" i="10"/>
  <c r="Q2601" i="10"/>
  <c r="Q2602" i="10"/>
  <c r="Q2603" i="10"/>
  <c r="Q2604" i="10"/>
  <c r="Q2605" i="10"/>
  <c r="Q2606" i="10"/>
  <c r="Q2607" i="10"/>
  <c r="Q2608" i="10"/>
  <c r="Q2609" i="10"/>
  <c r="Q2610" i="10"/>
  <c r="Q2611" i="10"/>
  <c r="Q2612" i="10"/>
  <c r="Q2613" i="10"/>
  <c r="Q2614" i="10"/>
  <c r="Q2615" i="10"/>
  <c r="Q2616" i="10"/>
  <c r="Q2617" i="10"/>
  <c r="Q2618" i="10"/>
  <c r="Q2619" i="10"/>
  <c r="Q2620" i="10"/>
  <c r="Q2621" i="10"/>
  <c r="Q2622" i="10"/>
  <c r="Q2623" i="10"/>
  <c r="Q2624" i="10"/>
  <c r="Q2625" i="10"/>
  <c r="Q2626" i="10"/>
  <c r="Q2627" i="10"/>
  <c r="Q2628" i="10"/>
  <c r="Q2629" i="10"/>
  <c r="Q2630" i="10"/>
  <c r="Q2631" i="10"/>
  <c r="Q2632" i="10"/>
  <c r="Q2633" i="10"/>
  <c r="Q2634" i="10"/>
  <c r="Q2635" i="10"/>
  <c r="Q2636" i="10"/>
  <c r="Q2637" i="10"/>
  <c r="Q2638" i="10"/>
  <c r="Q2639" i="10"/>
  <c r="Q2640" i="10"/>
  <c r="Q2641" i="10"/>
  <c r="Q2642" i="10"/>
  <c r="Q2643" i="10"/>
  <c r="Q2644" i="10"/>
  <c r="Q2645" i="10"/>
  <c r="Q2646" i="10"/>
  <c r="Q2647" i="10"/>
  <c r="Q2648" i="10"/>
  <c r="Q2649" i="10"/>
  <c r="Q2650" i="10"/>
  <c r="Q2651" i="10"/>
  <c r="Q2652" i="10"/>
  <c r="Q2653" i="10"/>
  <c r="Q2654" i="10"/>
  <c r="Q2655" i="10"/>
  <c r="Q2656" i="10"/>
  <c r="Q2657" i="10"/>
  <c r="Q2658" i="10"/>
  <c r="Q2659" i="10"/>
  <c r="Q2660" i="10"/>
  <c r="Q2661" i="10"/>
  <c r="Q2662" i="10"/>
  <c r="Q2663" i="10"/>
  <c r="Q2664" i="10"/>
  <c r="Q2665" i="10"/>
  <c r="Q2666" i="10"/>
  <c r="Q2667" i="10"/>
  <c r="Q2668" i="10"/>
  <c r="Q2669" i="10"/>
  <c r="Q2670" i="10"/>
  <c r="Q2671" i="10"/>
  <c r="Q2672" i="10"/>
  <c r="Q2673" i="10"/>
  <c r="Q2674" i="10"/>
  <c r="Q2675" i="10"/>
  <c r="Q2676" i="10"/>
  <c r="Q2677" i="10"/>
  <c r="Q2678" i="10"/>
  <c r="Q2679" i="10"/>
  <c r="Q2680" i="10"/>
  <c r="Q2681" i="10"/>
  <c r="Q2682" i="10"/>
  <c r="Q2683" i="10"/>
  <c r="Q2684" i="10"/>
  <c r="Q2685" i="10"/>
  <c r="Q2686" i="10"/>
  <c r="Q2687" i="10"/>
  <c r="Q2688" i="10"/>
  <c r="Q2689" i="10"/>
  <c r="Q2690" i="10"/>
  <c r="Q2691" i="10"/>
  <c r="Q2692" i="10"/>
  <c r="Q2693" i="10"/>
  <c r="Q2694" i="10"/>
  <c r="Q2695" i="10"/>
  <c r="Q2696" i="10"/>
  <c r="Q2697" i="10"/>
  <c r="Q2698" i="10"/>
  <c r="Q2699" i="10"/>
  <c r="Q2700" i="10"/>
  <c r="Q2701" i="10"/>
  <c r="Q2702" i="10"/>
  <c r="Q2703" i="10"/>
  <c r="Q2704" i="10"/>
  <c r="Q2705" i="10"/>
  <c r="Q2706" i="10"/>
  <c r="Q2707" i="10"/>
  <c r="Q2708" i="10"/>
  <c r="Q2709" i="10"/>
  <c r="Q2710" i="10"/>
  <c r="Q2711" i="10"/>
  <c r="Q2712" i="10"/>
  <c r="Q2713" i="10"/>
  <c r="Q2714" i="10"/>
  <c r="Q2715" i="10"/>
  <c r="Q2716" i="10"/>
  <c r="Q2717" i="10"/>
  <c r="Q2718" i="10"/>
  <c r="Q2719" i="10"/>
  <c r="Q2720" i="10"/>
  <c r="Q2721" i="10"/>
  <c r="Q2722" i="10"/>
  <c r="Q2723" i="10"/>
  <c r="Q2724" i="10"/>
  <c r="Q2725" i="10"/>
  <c r="Q2726" i="10"/>
  <c r="Q2727" i="10"/>
  <c r="Q2728" i="10"/>
  <c r="Q2729" i="10"/>
  <c r="Q2730" i="10"/>
  <c r="Q2731" i="10"/>
  <c r="Q2732" i="10"/>
  <c r="Q2733" i="10"/>
  <c r="Q2734" i="10"/>
  <c r="Q2735" i="10"/>
  <c r="Q2736" i="10"/>
  <c r="Q2737" i="10"/>
  <c r="Q2738" i="10"/>
  <c r="Q2739" i="10"/>
  <c r="Q2740" i="10"/>
  <c r="Q2741" i="10"/>
  <c r="Q2742" i="10"/>
  <c r="Q2743" i="10"/>
  <c r="Q2744" i="10"/>
  <c r="Q2745" i="10"/>
  <c r="Q2746" i="10"/>
  <c r="Q2747" i="10"/>
  <c r="Q2748" i="10"/>
  <c r="Q2749" i="10"/>
  <c r="Q2750" i="10"/>
  <c r="Q2751" i="10"/>
  <c r="Q2752" i="10"/>
  <c r="Q2753" i="10"/>
  <c r="Q2754" i="10"/>
  <c r="Q2755" i="10"/>
  <c r="Q2756" i="10"/>
  <c r="Q2757" i="10"/>
  <c r="Q2758" i="10"/>
  <c r="Q2759" i="10"/>
  <c r="Q2760" i="10"/>
  <c r="Q2761" i="10"/>
  <c r="Q2762" i="10"/>
  <c r="Q2763" i="10"/>
  <c r="Q2764" i="10"/>
  <c r="Q2765" i="10"/>
  <c r="Q2766" i="10"/>
  <c r="Q2767" i="10"/>
  <c r="Q2768" i="10"/>
  <c r="Q2769" i="10"/>
  <c r="Q2770" i="10"/>
  <c r="Q2771" i="10"/>
  <c r="Q2772" i="10"/>
  <c r="Q2773" i="10"/>
  <c r="Q2774" i="10"/>
  <c r="Q2775" i="10"/>
  <c r="Q2776" i="10"/>
  <c r="Q2777" i="10"/>
  <c r="Q2778" i="10"/>
  <c r="Q2779" i="10"/>
  <c r="Q2780" i="10"/>
  <c r="Q2781" i="10"/>
  <c r="Q2782" i="10"/>
  <c r="Q2783" i="10"/>
  <c r="Q2784" i="10"/>
  <c r="Q2785" i="10"/>
  <c r="Q2786" i="10"/>
  <c r="Q2787" i="10"/>
  <c r="Q2788" i="10"/>
  <c r="Q2789" i="10"/>
  <c r="Q2790" i="10"/>
  <c r="Q2791" i="10"/>
  <c r="Q2792" i="10"/>
  <c r="Q2793" i="10"/>
  <c r="Q2794" i="10"/>
  <c r="Q2795" i="10"/>
  <c r="Q2796" i="10"/>
  <c r="Q2797" i="10"/>
  <c r="Q2798" i="10"/>
  <c r="Q2799" i="10"/>
  <c r="Q2800" i="10"/>
  <c r="Q2801" i="10"/>
  <c r="Q2802" i="10"/>
  <c r="Q2803" i="10"/>
  <c r="Q2804" i="10"/>
  <c r="Q2805" i="10"/>
  <c r="Q2806" i="10"/>
  <c r="Q2807" i="10"/>
  <c r="Q2808" i="10"/>
  <c r="Q2809" i="10"/>
  <c r="Q2810" i="10"/>
  <c r="Q2811" i="10"/>
  <c r="Q2812" i="10"/>
  <c r="Q2813" i="10"/>
  <c r="Q2814" i="10"/>
  <c r="Q2815" i="10"/>
  <c r="Q2816" i="10"/>
  <c r="Q2817" i="10"/>
  <c r="Q2818" i="10"/>
  <c r="Q2819" i="10"/>
  <c r="Q2820" i="10"/>
  <c r="Q2821" i="10"/>
  <c r="Q2822" i="10"/>
  <c r="Q2823" i="10"/>
  <c r="Q2824" i="10"/>
  <c r="Q2825" i="10"/>
  <c r="Q2826" i="10"/>
  <c r="Q2827" i="10"/>
  <c r="Q2828" i="10"/>
  <c r="Q2829" i="10"/>
  <c r="Q2830" i="10"/>
  <c r="Q2831" i="10"/>
  <c r="Q2832" i="10"/>
  <c r="Q2833" i="10"/>
  <c r="Q2834" i="10"/>
  <c r="Q2835" i="10"/>
  <c r="Q2836" i="10"/>
  <c r="Q2837" i="10"/>
  <c r="Q2838" i="10"/>
  <c r="Q2839" i="10"/>
  <c r="Q2840" i="10"/>
  <c r="Q2841" i="10"/>
  <c r="Q2842" i="10"/>
  <c r="Q2843" i="10"/>
  <c r="Q2844" i="10"/>
  <c r="Q2845" i="10"/>
  <c r="Q2846" i="10"/>
  <c r="Q2847" i="10"/>
  <c r="Q2848" i="10"/>
  <c r="Q2849" i="10"/>
  <c r="Q2850" i="10"/>
  <c r="Q2851" i="10"/>
  <c r="Q2852" i="10"/>
  <c r="Q2853" i="10"/>
  <c r="Q2854" i="10"/>
  <c r="Q2855" i="10"/>
  <c r="Q2856" i="10"/>
  <c r="Q2857" i="10"/>
  <c r="Q2858" i="10"/>
  <c r="Q2859" i="10"/>
  <c r="Q2860" i="10"/>
  <c r="Q2861" i="10"/>
  <c r="Q2862" i="10"/>
  <c r="Q2863" i="10"/>
  <c r="Q2864" i="10"/>
  <c r="Q2865" i="10"/>
  <c r="Q2866" i="10"/>
  <c r="Q2867" i="10"/>
  <c r="Q2868" i="10"/>
  <c r="Q2869" i="10"/>
  <c r="Q2870" i="10"/>
  <c r="Q2871" i="10"/>
  <c r="Q2872" i="10"/>
  <c r="Q2873" i="10"/>
  <c r="Q2874" i="10"/>
  <c r="Q2875" i="10"/>
  <c r="Q2876" i="10"/>
  <c r="Q2877" i="10"/>
  <c r="Q2878" i="10"/>
  <c r="Q2879" i="10"/>
  <c r="Q2880" i="10"/>
  <c r="Q2881" i="10"/>
  <c r="Q2882" i="10"/>
  <c r="Q2883" i="10"/>
  <c r="Q2884" i="10"/>
  <c r="Q2885" i="10"/>
  <c r="Q2886" i="10"/>
  <c r="Q2887" i="10"/>
  <c r="Q2888" i="10"/>
  <c r="Q2889" i="10"/>
  <c r="Q2890" i="10"/>
  <c r="Q2891" i="10"/>
  <c r="Q2892" i="10"/>
  <c r="Q2893" i="10"/>
  <c r="Q2894" i="10"/>
  <c r="Q2895" i="10"/>
  <c r="Q2896" i="10"/>
  <c r="Q2897" i="10"/>
  <c r="Q2898" i="10"/>
  <c r="Q2899" i="10"/>
  <c r="Q2900" i="10"/>
  <c r="Q2901" i="10"/>
  <c r="Q2902" i="10"/>
  <c r="Q2903" i="10"/>
  <c r="Q2904" i="10"/>
  <c r="Q2905" i="10"/>
  <c r="Q2906" i="10"/>
  <c r="Q2907" i="10"/>
  <c r="Q2908" i="10"/>
  <c r="Q2909" i="10"/>
  <c r="Q2910" i="10"/>
  <c r="Q2911" i="10"/>
  <c r="Q2912" i="10"/>
  <c r="Q2913" i="10"/>
  <c r="Q2914" i="10"/>
  <c r="Q2915" i="10"/>
  <c r="Q2916" i="10"/>
  <c r="Q2917" i="10"/>
  <c r="Q2918" i="10"/>
  <c r="Q2919" i="10"/>
  <c r="Q2920" i="10"/>
  <c r="Q2921" i="10"/>
  <c r="Q2922" i="10"/>
  <c r="Q2923" i="10"/>
  <c r="Q2924" i="10"/>
  <c r="Q2925" i="10"/>
  <c r="Q2926" i="10"/>
  <c r="Q2927" i="10"/>
  <c r="Q2928" i="10"/>
  <c r="Q2929" i="10"/>
  <c r="Q2930" i="10"/>
  <c r="Q2931" i="10"/>
  <c r="Q2932" i="10"/>
  <c r="Q2933" i="10"/>
  <c r="Q2934" i="10"/>
  <c r="Q2935" i="10"/>
  <c r="Q2936" i="10"/>
  <c r="Q2937" i="10"/>
  <c r="Q2938" i="10"/>
  <c r="Q2939" i="10"/>
  <c r="Q2940" i="10"/>
  <c r="Q2941" i="10"/>
  <c r="Q2942" i="10"/>
  <c r="Q2943" i="10"/>
  <c r="Q2944" i="10"/>
  <c r="Q2945" i="10"/>
  <c r="Q2946" i="10"/>
  <c r="Q2947" i="10"/>
  <c r="Q2948" i="10"/>
  <c r="Q2949" i="10"/>
  <c r="Q2950" i="10"/>
  <c r="Q2951" i="10"/>
  <c r="Q2952" i="10"/>
  <c r="Q2953" i="10"/>
  <c r="Q2954" i="10"/>
  <c r="Q2955" i="10"/>
  <c r="Q2956" i="10"/>
  <c r="Q2957" i="10"/>
  <c r="Q2958" i="10"/>
  <c r="Q2959" i="10"/>
  <c r="Q2960" i="10"/>
  <c r="Q2961" i="10"/>
  <c r="Q2962" i="10"/>
  <c r="Q2963" i="10"/>
  <c r="Q2964" i="10"/>
  <c r="Q2965" i="10"/>
  <c r="Q2966" i="10"/>
  <c r="Q2967" i="10"/>
  <c r="Q2968" i="10"/>
  <c r="Q2969" i="10"/>
  <c r="Q2970" i="10"/>
  <c r="Q2971" i="10"/>
  <c r="Q2972" i="10"/>
  <c r="Q2973" i="10"/>
  <c r="Q2974" i="10"/>
  <c r="Q2975" i="10"/>
  <c r="Q2976" i="10"/>
  <c r="Q2977" i="10"/>
  <c r="Q2978" i="10"/>
  <c r="Q2979" i="10"/>
  <c r="Q2980" i="10"/>
  <c r="Q2981" i="10"/>
  <c r="Q2982" i="10"/>
  <c r="Q2983" i="10"/>
  <c r="Q2984" i="10"/>
  <c r="Q2985" i="10"/>
  <c r="Q2986" i="10"/>
  <c r="Q2987" i="10"/>
  <c r="Q2988" i="10"/>
  <c r="Q2989" i="10"/>
  <c r="Q2990" i="10"/>
  <c r="Q2991" i="10"/>
  <c r="Q2992" i="10"/>
  <c r="Q2993" i="10"/>
  <c r="Q2994" i="10"/>
  <c r="Q2995" i="10"/>
  <c r="Q2996" i="10"/>
  <c r="Q2997" i="10"/>
  <c r="Q2998" i="10"/>
  <c r="Q2999" i="10"/>
  <c r="Q3000" i="10"/>
  <c r="Q3001" i="10"/>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2" i="2"/>
  <c r="G3001" i="9"/>
  <c r="F3001" i="9"/>
  <c r="E3001" i="9"/>
  <c r="G3000" i="9"/>
  <c r="F3000" i="9"/>
  <c r="E3000" i="9"/>
  <c r="G2999" i="9"/>
  <c r="F2999" i="9"/>
  <c r="E2999" i="9"/>
  <c r="G2998" i="9"/>
  <c r="F2998" i="9"/>
  <c r="E2998" i="9"/>
  <c r="G2997" i="9"/>
  <c r="F2997" i="9"/>
  <c r="E2997" i="9"/>
  <c r="G2996" i="9"/>
  <c r="F2996" i="9"/>
  <c r="E2996" i="9"/>
  <c r="G2995" i="9"/>
  <c r="F2995" i="9"/>
  <c r="E2995" i="9"/>
  <c r="G2994" i="9"/>
  <c r="F2994" i="9"/>
  <c r="E2994" i="9"/>
  <c r="G2993" i="9"/>
  <c r="F2993" i="9"/>
  <c r="E2993" i="9"/>
  <c r="G2992" i="9"/>
  <c r="F2992" i="9"/>
  <c r="E2992" i="9"/>
  <c r="G2991" i="9"/>
  <c r="F2991" i="9"/>
  <c r="E2991" i="9"/>
  <c r="G2990" i="9"/>
  <c r="F2990" i="9"/>
  <c r="E2990" i="9"/>
  <c r="G2989" i="9"/>
  <c r="F2989" i="9"/>
  <c r="E2989" i="9"/>
  <c r="G2988" i="9"/>
  <c r="F2988" i="9"/>
  <c r="E2988" i="9"/>
  <c r="G2987" i="9"/>
  <c r="F2987" i="9"/>
  <c r="E2987" i="9"/>
  <c r="G2986" i="9"/>
  <c r="F2986" i="9"/>
  <c r="E2986" i="9"/>
  <c r="G2985" i="9"/>
  <c r="F2985" i="9"/>
  <c r="E2985" i="9"/>
  <c r="G2984" i="9"/>
  <c r="F2984" i="9"/>
  <c r="E2984" i="9"/>
  <c r="G2983" i="9"/>
  <c r="F2983" i="9"/>
  <c r="E2983" i="9"/>
  <c r="G2982" i="9"/>
  <c r="F2982" i="9"/>
  <c r="E2982" i="9"/>
  <c r="G2981" i="9"/>
  <c r="F2981" i="9"/>
  <c r="E2981" i="9"/>
  <c r="G2980" i="9"/>
  <c r="F2980" i="9"/>
  <c r="E2980" i="9"/>
  <c r="G2979" i="9"/>
  <c r="F2979" i="9"/>
  <c r="E2979" i="9"/>
  <c r="G2978" i="9"/>
  <c r="F2978" i="9"/>
  <c r="E2978" i="9"/>
  <c r="G2977" i="9"/>
  <c r="F2977" i="9"/>
  <c r="E2977" i="9"/>
  <c r="G2976" i="9"/>
  <c r="F2976" i="9"/>
  <c r="E2976" i="9"/>
  <c r="G2975" i="9"/>
  <c r="F2975" i="9"/>
  <c r="E2975" i="9"/>
  <c r="G2974" i="9"/>
  <c r="F2974" i="9"/>
  <c r="E2974" i="9"/>
  <c r="G2973" i="9"/>
  <c r="F2973" i="9"/>
  <c r="E2973" i="9"/>
  <c r="G2972" i="9"/>
  <c r="F2972" i="9"/>
  <c r="E2972" i="9"/>
  <c r="G2971" i="9"/>
  <c r="F2971" i="9"/>
  <c r="E2971" i="9"/>
  <c r="G2970" i="9"/>
  <c r="F2970" i="9"/>
  <c r="E2970" i="9"/>
  <c r="G2969" i="9"/>
  <c r="F2969" i="9"/>
  <c r="E2969" i="9"/>
  <c r="G2968" i="9"/>
  <c r="F2968" i="9"/>
  <c r="E2968" i="9"/>
  <c r="G2967" i="9"/>
  <c r="F2967" i="9"/>
  <c r="E2967" i="9"/>
  <c r="G2966" i="9"/>
  <c r="F2966" i="9"/>
  <c r="E2966" i="9"/>
  <c r="G2965" i="9"/>
  <c r="F2965" i="9"/>
  <c r="E2965" i="9"/>
  <c r="G2964" i="9"/>
  <c r="F2964" i="9"/>
  <c r="E2964" i="9"/>
  <c r="G2963" i="9"/>
  <c r="F2963" i="9"/>
  <c r="E2963" i="9"/>
  <c r="G2962" i="9"/>
  <c r="F2962" i="9"/>
  <c r="E2962" i="9"/>
  <c r="G2961" i="9"/>
  <c r="F2961" i="9"/>
  <c r="E2961" i="9"/>
  <c r="G2960" i="9"/>
  <c r="F2960" i="9"/>
  <c r="E2960" i="9"/>
  <c r="G2959" i="9"/>
  <c r="F2959" i="9"/>
  <c r="E2959" i="9"/>
  <c r="G2958" i="9"/>
  <c r="F2958" i="9"/>
  <c r="E2958" i="9"/>
  <c r="G2957" i="9"/>
  <c r="F2957" i="9"/>
  <c r="E2957" i="9"/>
  <c r="G2956" i="9"/>
  <c r="F2956" i="9"/>
  <c r="E2956" i="9"/>
  <c r="G2955" i="9"/>
  <c r="F2955" i="9"/>
  <c r="E2955" i="9"/>
  <c r="G2954" i="9"/>
  <c r="F2954" i="9"/>
  <c r="E2954" i="9"/>
  <c r="G2953" i="9"/>
  <c r="F2953" i="9"/>
  <c r="E2953" i="9"/>
  <c r="G2952" i="9"/>
  <c r="F2952" i="9"/>
  <c r="E2952" i="9"/>
  <c r="G2951" i="9"/>
  <c r="F2951" i="9"/>
  <c r="E2951" i="9"/>
  <c r="G2950" i="9"/>
  <c r="F2950" i="9"/>
  <c r="E2950" i="9"/>
  <c r="G2949" i="9"/>
  <c r="F2949" i="9"/>
  <c r="E2949" i="9"/>
  <c r="G2948" i="9"/>
  <c r="F2948" i="9"/>
  <c r="E2948" i="9"/>
  <c r="G2947" i="9"/>
  <c r="F2947" i="9"/>
  <c r="E2947" i="9"/>
  <c r="G2946" i="9"/>
  <c r="F2946" i="9"/>
  <c r="E2946" i="9"/>
  <c r="G2945" i="9"/>
  <c r="F2945" i="9"/>
  <c r="E2945" i="9"/>
  <c r="G2944" i="9"/>
  <c r="F2944" i="9"/>
  <c r="E2944" i="9"/>
  <c r="G2943" i="9"/>
  <c r="F2943" i="9"/>
  <c r="E2943" i="9"/>
  <c r="G2942" i="9"/>
  <c r="F2942" i="9"/>
  <c r="E2942" i="9"/>
  <c r="K2914" i="9"/>
  <c r="G2828" i="2"/>
  <c r="G2979" i="2"/>
  <c r="G762" i="2"/>
  <c r="G2073" i="2"/>
  <c r="G2307" i="2"/>
  <c r="G76" i="2"/>
  <c r="G20" i="2"/>
  <c r="G2600" i="2"/>
  <c r="G1992" i="2"/>
  <c r="G528" i="2"/>
  <c r="G2116" i="2"/>
  <c r="G136" i="2"/>
  <c r="G2335" i="2"/>
  <c r="G2792" i="2"/>
  <c r="G2903" i="2"/>
  <c r="G1271" i="2"/>
  <c r="G1068" i="2"/>
  <c r="G2182" i="2"/>
  <c r="G2907" i="2"/>
  <c r="G274" i="2"/>
  <c r="G472" i="2"/>
  <c r="G920" i="2"/>
  <c r="G613" i="2"/>
  <c r="G1503" i="2"/>
  <c r="G992" i="2"/>
  <c r="G238" i="2"/>
  <c r="G1556" i="2"/>
  <c r="G365" i="2"/>
  <c r="G665" i="2"/>
  <c r="G464" i="2"/>
  <c r="G1743" i="2"/>
  <c r="G1445" i="2"/>
  <c r="G188" i="2"/>
  <c r="G767" i="2"/>
  <c r="G2704" i="2"/>
  <c r="G1871" i="2"/>
  <c r="G51" i="2"/>
  <c r="G1181" i="2"/>
  <c r="G1349" i="2"/>
  <c r="G758" i="2"/>
  <c r="G2710" i="2"/>
  <c r="G822" i="2"/>
  <c r="G1684" i="2"/>
  <c r="G2749" i="2"/>
  <c r="G2114" i="2"/>
  <c r="G428" i="2"/>
  <c r="G2359" i="2"/>
  <c r="G2224" i="2"/>
  <c r="G1574" i="2"/>
  <c r="G731" i="2"/>
  <c r="G2057" i="2"/>
  <c r="G1584" i="2"/>
  <c r="G994" i="2"/>
  <c r="G311" i="2"/>
  <c r="G618" i="2"/>
  <c r="G1867" i="2"/>
  <c r="G2306" i="2"/>
  <c r="G2172" i="2"/>
  <c r="G859" i="2"/>
  <c r="G1371" i="2"/>
  <c r="E2828" i="2"/>
  <c r="E2979" i="2"/>
  <c r="E762" i="2"/>
  <c r="E2073" i="2"/>
  <c r="E2307" i="2"/>
  <c r="E76" i="2"/>
  <c r="E20" i="2"/>
  <c r="E2600" i="2"/>
  <c r="E1992" i="2"/>
  <c r="E528" i="2"/>
  <c r="E2116" i="2"/>
  <c r="E136" i="2"/>
  <c r="E2335" i="2"/>
  <c r="E2792" i="2"/>
  <c r="E2903" i="2"/>
  <c r="E1271" i="2"/>
  <c r="E1068" i="2"/>
  <c r="E2182" i="2"/>
  <c r="E2907" i="2"/>
  <c r="E274" i="2"/>
  <c r="E472" i="2"/>
  <c r="E920" i="2"/>
  <c r="E613" i="2"/>
  <c r="E1503" i="2"/>
  <c r="E992" i="2"/>
  <c r="E238" i="2"/>
  <c r="E1556" i="2"/>
  <c r="E365" i="2"/>
  <c r="E665" i="2"/>
  <c r="E464" i="2"/>
  <c r="E1743" i="2"/>
  <c r="E1445" i="2"/>
  <c r="E188" i="2"/>
  <c r="E767" i="2"/>
  <c r="E2704" i="2"/>
  <c r="E1871" i="2"/>
  <c r="E51" i="2"/>
  <c r="E1181" i="2"/>
  <c r="E1349" i="2"/>
  <c r="E758" i="2"/>
  <c r="E2710" i="2"/>
  <c r="E822" i="2"/>
  <c r="E1684" i="2"/>
  <c r="E2749" i="2"/>
  <c r="E2114" i="2"/>
  <c r="E428" i="2"/>
  <c r="E2359" i="2"/>
  <c r="E2224" i="2"/>
  <c r="E1574" i="2"/>
  <c r="E731" i="2"/>
  <c r="E2057" i="2"/>
  <c r="E1584" i="2"/>
  <c r="E994" i="2"/>
  <c r="E311" i="2"/>
  <c r="E618" i="2"/>
  <c r="E1867" i="2"/>
  <c r="E2306" i="2"/>
  <c r="E2172" i="2"/>
  <c r="E859" i="2"/>
  <c r="E1371" i="2"/>
  <c r="F2979" i="2"/>
  <c r="F762" i="2"/>
  <c r="F2073" i="2"/>
  <c r="F2307" i="2"/>
  <c r="F76" i="2"/>
  <c r="F20" i="2"/>
  <c r="F2600" i="2"/>
  <c r="F1992" i="2"/>
  <c r="F528" i="2"/>
  <c r="F2116" i="2"/>
  <c r="F136" i="2"/>
  <c r="F2335" i="2"/>
  <c r="F2792" i="2"/>
  <c r="F2903" i="2"/>
  <c r="F1271" i="2"/>
  <c r="F1068" i="2"/>
  <c r="F2182" i="2"/>
  <c r="F2907" i="2"/>
  <c r="F274" i="2"/>
  <c r="F472" i="2"/>
  <c r="F920" i="2"/>
  <c r="F613" i="2"/>
  <c r="F1503" i="2"/>
  <c r="F992" i="2"/>
  <c r="F238" i="2"/>
  <c r="F1556" i="2"/>
  <c r="F365" i="2"/>
  <c r="F665" i="2"/>
  <c r="F464" i="2"/>
  <c r="F1743" i="2"/>
  <c r="F1445" i="2"/>
  <c r="F188" i="2"/>
  <c r="F767" i="2"/>
  <c r="F2704" i="2"/>
  <c r="F1871" i="2"/>
  <c r="F51" i="2"/>
  <c r="F1181" i="2"/>
  <c r="F1349" i="2"/>
  <c r="F758" i="2"/>
  <c r="F2710" i="2"/>
  <c r="F822" i="2"/>
  <c r="F1684" i="2"/>
  <c r="F2749" i="2"/>
  <c r="F2114" i="2"/>
  <c r="F428" i="2"/>
  <c r="F2359" i="2"/>
  <c r="F2224" i="2"/>
  <c r="F1574" i="2"/>
  <c r="F731" i="2"/>
  <c r="F2057" i="2"/>
  <c r="F1584" i="2"/>
  <c r="F994" i="2"/>
  <c r="F311" i="2"/>
  <c r="F618" i="2"/>
  <c r="F1867" i="2"/>
  <c r="F2306" i="2"/>
  <c r="F2172" i="2"/>
  <c r="F859" i="2"/>
  <c r="F2828" i="2"/>
  <c r="F1371" i="2"/>
  <c r="K551" i="2"/>
  <c r="A1174" i="4"/>
  <c r="A1579" i="4"/>
  <c r="A1822" i="4"/>
  <c r="A2618" i="4"/>
  <c r="A2173" i="4"/>
  <c r="A1673" i="4"/>
  <c r="A503" i="4"/>
  <c r="A2954" i="4"/>
  <c r="A2550" i="4"/>
  <c r="A451" i="4"/>
  <c r="A132" i="4"/>
  <c r="A2482" i="4"/>
  <c r="A952" i="4"/>
  <c r="A1890" i="4"/>
  <c r="A825" i="4"/>
  <c r="A2023" i="4"/>
  <c r="A886" i="4"/>
  <c r="A2598" i="4"/>
  <c r="A1324" i="4"/>
  <c r="A327" i="4"/>
  <c r="A2460" i="4"/>
  <c r="A370" i="4"/>
  <c r="A2403" i="4"/>
  <c r="A1288" i="4"/>
  <c r="A1964" i="4"/>
  <c r="A1194" i="4"/>
  <c r="A605" i="4"/>
  <c r="A2658" i="4"/>
  <c r="A2041" i="4"/>
  <c r="A425" i="4"/>
  <c r="A2540" i="4"/>
  <c r="A2562" i="4"/>
  <c r="A297" i="4"/>
  <c r="A856" i="4"/>
  <c r="A119" i="4"/>
  <c r="A1189" i="4"/>
  <c r="A1543" i="4"/>
  <c r="A1375" i="4"/>
  <c r="A673" i="4"/>
  <c r="A932" i="4"/>
  <c r="A2730" i="4"/>
  <c r="A665" i="4"/>
  <c r="A83" i="4"/>
  <c r="A53" i="4"/>
  <c r="A2126" i="4"/>
  <c r="A1312" i="4"/>
  <c r="A2212" i="4"/>
  <c r="A875" i="4"/>
  <c r="A1879" i="4"/>
  <c r="A130" i="4"/>
  <c r="A1129" i="4"/>
  <c r="A690" i="4"/>
  <c r="A2970" i="4"/>
  <c r="A2537" i="4"/>
  <c r="A346" i="4"/>
  <c r="A1099" i="4"/>
  <c r="A1215" i="4"/>
  <c r="A580" i="4"/>
  <c r="A456" i="4"/>
  <c r="A2972" i="4"/>
  <c r="A2771" i="4"/>
  <c r="A2945" i="4"/>
  <c r="A1827" i="4"/>
  <c r="A181" i="4"/>
  <c r="A1762" i="4"/>
  <c r="A2288" i="4"/>
  <c r="A832" i="4"/>
  <c r="A1951" i="4"/>
  <c r="A255" i="4"/>
  <c r="A413" i="4"/>
  <c r="A987" i="4"/>
  <c r="A439" i="4"/>
  <c r="A1622" i="4"/>
  <c r="A90" i="4"/>
  <c r="A2328" i="4"/>
  <c r="A2803" i="4"/>
  <c r="A2845" i="4"/>
  <c r="A2184" i="4"/>
  <c r="A1931" i="4"/>
  <c r="A761" i="4"/>
  <c r="A2933" i="4"/>
  <c r="A2963" i="4"/>
  <c r="A2004" i="4"/>
  <c r="A2389" i="4"/>
  <c r="A79" i="4"/>
  <c r="A968" i="4"/>
  <c r="A2957" i="4"/>
  <c r="A228" i="4"/>
  <c r="A746" i="4"/>
  <c r="A1393" i="4"/>
  <c r="A2306" i="4"/>
  <c r="A2410" i="4"/>
  <c r="A2322" i="4"/>
  <c r="A2775" i="4"/>
  <c r="A1062" i="4"/>
  <c r="A2382" i="4"/>
  <c r="A1010" i="4"/>
  <c r="A675" i="4"/>
  <c r="A518" i="4"/>
  <c r="A857" i="4"/>
  <c r="A2315" i="4"/>
  <c r="A2211" i="4"/>
  <c r="A2574" i="4"/>
  <c r="A354" i="4"/>
  <c r="A2158" i="4"/>
  <c r="A2175" i="4"/>
  <c r="A1386" i="4"/>
  <c r="A1943" i="4"/>
  <c r="A2822" i="4"/>
  <c r="A1669" i="4"/>
  <c r="A1573" i="4"/>
  <c r="A347" i="4"/>
  <c r="A1979" i="4"/>
  <c r="A2656" i="4"/>
  <c r="A1301" i="4"/>
  <c r="A1667" i="4"/>
  <c r="A1517" i="4"/>
  <c r="A1509" i="4"/>
  <c r="A384" i="4"/>
  <c r="A1529" i="4"/>
  <c r="A2925" i="4"/>
  <c r="A1051" i="4"/>
  <c r="A1244" i="4"/>
  <c r="A2385" i="4"/>
  <c r="A1883" i="4"/>
  <c r="A2153" i="4"/>
  <c r="A1494" i="4"/>
  <c r="A694" i="4"/>
  <c r="A35" i="4"/>
  <c r="A271" i="4"/>
  <c r="A859" i="4"/>
  <c r="A29" i="4"/>
  <c r="A175" i="4"/>
  <c r="A771" i="4"/>
  <c r="A2795" i="4"/>
  <c r="A85" i="4"/>
  <c r="A1806" i="4"/>
  <c r="A514" i="4"/>
  <c r="A18" i="4"/>
  <c r="A1218" i="4"/>
  <c r="A1924" i="4"/>
  <c r="A1739" i="4"/>
  <c r="A448" i="4"/>
  <c r="A314" i="4"/>
  <c r="A2601" i="4"/>
  <c r="A774" i="4"/>
  <c r="A2705" i="4"/>
  <c r="A847" i="4"/>
  <c r="A1489" i="4"/>
  <c r="A1583" i="4"/>
  <c r="A1791" i="4"/>
  <c r="A647" i="4"/>
  <c r="A2334" i="4"/>
  <c r="A2879" i="4"/>
  <c r="A941" i="4"/>
  <c r="A428" i="4"/>
  <c r="A2902" i="4"/>
  <c r="A1204" i="4"/>
  <c r="A890" i="4"/>
  <c r="A139" i="4"/>
  <c r="A122" i="4"/>
  <c r="A2843" i="4"/>
  <c r="A162" i="4"/>
  <c r="A994" i="4"/>
  <c r="A2610" i="4"/>
  <c r="A2042" i="4"/>
  <c r="A1044" i="4"/>
  <c r="A699" i="4"/>
  <c r="A2164" i="4"/>
  <c r="A1616" i="4"/>
  <c r="A280" i="4"/>
  <c r="A14" i="4"/>
  <c r="A1043" i="4"/>
  <c r="A458" i="4"/>
  <c r="A1544" i="4"/>
  <c r="A849" i="4"/>
  <c r="A312" i="4"/>
  <c r="A2589" i="4"/>
  <c r="A1983" i="4"/>
  <c r="A2470" i="4"/>
  <c r="A1107" i="4"/>
  <c r="A1650" i="4"/>
  <c r="A225" i="4"/>
  <c r="A866" i="4"/>
  <c r="A427" i="4"/>
  <c r="A269" i="4"/>
  <c r="A563" i="4"/>
  <c r="A1565" i="4"/>
  <c r="A2833" i="4"/>
  <c r="A149" i="4"/>
  <c r="A2899" i="4"/>
  <c r="A2968" i="4"/>
  <c r="A348" i="4"/>
  <c r="A176" i="4"/>
  <c r="A1275" i="4"/>
  <c r="A27" i="4"/>
  <c r="A2571" i="4"/>
  <c r="A129" i="4"/>
  <c r="A1256" i="4"/>
  <c r="A863" i="4"/>
  <c r="A1186" i="4"/>
  <c r="A253" i="4"/>
  <c r="A401" i="4"/>
  <c r="A2310" i="4"/>
  <c r="A2046" i="4"/>
  <c r="A2935" i="4"/>
  <c r="A88" i="4"/>
  <c r="A1395" i="4"/>
  <c r="A2120" i="4"/>
  <c r="A319" i="4"/>
  <c r="A1291" i="4"/>
  <c r="A1311" i="4"/>
  <c r="A780" i="4"/>
  <c r="A637" i="4"/>
  <c r="A394" i="4"/>
  <c r="A1776" i="4"/>
  <c r="A1409" i="4"/>
  <c r="A1591" i="4"/>
  <c r="A1716" i="4"/>
  <c r="A2814" i="4"/>
  <c r="A591" i="4"/>
  <c r="A144" i="4"/>
  <c r="A373" i="4"/>
  <c r="A2316" i="4"/>
  <c r="A258" i="4"/>
  <c r="A1430" i="4"/>
  <c r="A8" i="4"/>
  <c r="A1629" i="4"/>
  <c r="A2486" i="4"/>
  <c r="A200" i="4"/>
  <c r="A2099" i="4"/>
  <c r="A1660" i="4"/>
  <c r="A2926" i="4"/>
  <c r="A2784" i="4"/>
  <c r="A1600" i="4"/>
  <c r="A984" i="4"/>
  <c r="A2447" i="4"/>
  <c r="A414" i="4"/>
  <c r="A972" i="4"/>
  <c r="A935" i="4"/>
  <c r="A1388" i="4"/>
  <c r="A2312" i="4"/>
  <c r="A2650" i="4"/>
  <c r="A2462" i="4"/>
  <c r="A1878" i="4"/>
  <c r="A1265" i="4"/>
  <c r="A1403" i="4"/>
  <c r="A1068" i="4"/>
  <c r="A1423" i="4"/>
  <c r="A1163" i="4"/>
  <c r="A846" i="4"/>
  <c r="A2906" i="4"/>
  <c r="A940" i="4"/>
  <c r="A2135" i="4"/>
  <c r="A2914" i="4"/>
  <c r="A1379" i="4"/>
  <c r="A2997" i="4"/>
  <c r="A1342" i="4"/>
  <c r="A1228" i="4"/>
  <c r="A715" i="4"/>
  <c r="A67" i="4"/>
  <c r="A491" i="4"/>
  <c r="A899" i="4"/>
  <c r="A188" i="4"/>
  <c r="A1485" i="4"/>
  <c r="A827" i="4"/>
  <c r="A2974" i="4"/>
  <c r="A2323" i="4"/>
  <c r="A2224" i="4"/>
  <c r="A763" i="4"/>
  <c r="A186" i="4"/>
  <c r="A2966" i="4"/>
  <c r="A2112" i="4"/>
  <c r="A65" i="4"/>
  <c r="A383" i="4"/>
  <c r="A115" i="4"/>
  <c r="A2503" i="4"/>
  <c r="A2625" i="4"/>
  <c r="A706" i="4"/>
  <c r="A2437" i="4"/>
  <c r="A113" i="4"/>
  <c r="A2445" i="4"/>
  <c r="A281" i="4"/>
  <c r="A1740" i="4"/>
  <c r="A907" i="4"/>
  <c r="A1851" i="4"/>
  <c r="A601" i="4"/>
  <c r="A1482" i="4"/>
  <c r="A1875" i="4"/>
  <c r="A1887" i="4"/>
  <c r="A2069" i="4"/>
  <c r="A1085" i="4"/>
  <c r="A2344" i="4"/>
  <c r="A164" i="4"/>
  <c r="A2973" i="4"/>
  <c r="A2261" i="4"/>
  <c r="A1921" i="4"/>
  <c r="A2745" i="4"/>
  <c r="A1290" i="4"/>
  <c r="A1259" i="4"/>
  <c r="A1506" i="4"/>
  <c r="A982" i="4"/>
  <c r="A239" i="4"/>
  <c r="A2055" i="4"/>
  <c r="A963" i="4"/>
  <c r="A1645" i="4"/>
  <c r="A2140" i="4"/>
  <c r="A419" i="4"/>
  <c r="A152" i="4"/>
  <c r="A2231" i="4"/>
  <c r="A804" i="4"/>
  <c r="A2317" i="4"/>
  <c r="A2671" i="4"/>
  <c r="A233" i="4"/>
  <c r="A2979" i="4"/>
  <c r="A1525" i="4"/>
  <c r="A78" i="4"/>
  <c r="A2415" i="4"/>
  <c r="A195" i="4"/>
  <c r="A76" i="4"/>
  <c r="A2051" i="4"/>
  <c r="A869" i="4"/>
  <c r="A449" i="4"/>
  <c r="A2781" i="4"/>
  <c r="A1854" i="4"/>
  <c r="A2808" i="4"/>
  <c r="A91" i="4"/>
  <c r="A1872" i="4"/>
  <c r="A751" i="4"/>
  <c r="A652" i="4"/>
  <c r="A1306" i="4"/>
  <c r="A1072" i="4"/>
  <c r="A549" i="4"/>
  <c r="A2703" i="4"/>
  <c r="A292" i="4"/>
  <c r="A1294" i="4"/>
  <c r="A2134" i="4"/>
  <c r="A1325" i="4"/>
  <c r="A2108" i="4"/>
  <c r="A372" i="4"/>
  <c r="A739" i="4"/>
  <c r="A1962" i="4"/>
  <c r="A68" i="4"/>
  <c r="A2146" i="4"/>
  <c r="A1713" i="4"/>
  <c r="A1846" i="4"/>
  <c r="A2372" i="4"/>
  <c r="A2732" i="4"/>
  <c r="A2366" i="4"/>
  <c r="A1892" i="4"/>
  <c r="A2530" i="4"/>
  <c r="A1904" i="4"/>
  <c r="A2600" i="4"/>
  <c r="A415" i="4"/>
  <c r="A447" i="4"/>
  <c r="A1245" i="4"/>
  <c r="A1532" i="4"/>
  <c r="A60" i="4"/>
  <c r="A1884" i="4"/>
  <c r="A1348" i="4"/>
  <c r="A2673" i="4"/>
  <c r="A2275" i="4"/>
  <c r="A871" i="4"/>
  <c r="A1328" i="4"/>
  <c r="A218" i="4"/>
  <c r="A1353" i="4"/>
  <c r="A59" i="4"/>
  <c r="A1528" i="4"/>
  <c r="A2646" i="4"/>
  <c r="A465" i="4"/>
  <c r="A2638" i="4"/>
  <c r="A1252" i="4"/>
  <c r="A1607" i="4"/>
  <c r="A685" i="4"/>
  <c r="A1138" i="4"/>
  <c r="A1535" i="4"/>
  <c r="A697" i="4"/>
  <c r="A2374" i="4"/>
  <c r="A1495" i="4"/>
  <c r="A2709" i="4"/>
  <c r="A1109" i="4"/>
  <c r="A2946" i="4"/>
  <c r="A2981" i="4"/>
  <c r="A872" i="4"/>
  <c r="A2393" i="4"/>
  <c r="A215" i="4"/>
  <c r="A2706" i="4"/>
  <c r="A1157" i="4"/>
  <c r="A1729" i="4"/>
  <c r="A1759" i="4"/>
  <c r="A836" i="4"/>
  <c r="A2430" i="4"/>
  <c r="A656" i="4"/>
  <c r="A2370" i="4"/>
  <c r="A474" i="4"/>
  <c r="A2692" i="4"/>
  <c r="A2038" i="4"/>
  <c r="A517" i="4"/>
  <c r="A2103" i="4"/>
  <c r="A478" i="4"/>
  <c r="A910" i="4"/>
  <c r="A732" i="4"/>
  <c r="A2054" i="4"/>
  <c r="A1977" i="4"/>
  <c r="A2443" i="4"/>
  <c r="A1542" i="4"/>
  <c r="A1570" i="4"/>
  <c r="A330" i="4"/>
  <c r="A301" i="4"/>
  <c r="A2624" i="4"/>
  <c r="A2451" i="4"/>
  <c r="A488" i="4"/>
  <c r="A223" i="4"/>
  <c r="A1483" i="4"/>
  <c r="A2402" i="4"/>
  <c r="A1601" i="4"/>
  <c r="A1382" i="4"/>
  <c r="A777" i="4"/>
  <c r="A75" i="4"/>
  <c r="A1974" i="4"/>
  <c r="A2532" i="4"/>
  <c r="A721" i="4"/>
  <c r="A1988" i="4"/>
  <c r="A1678" i="4"/>
  <c r="A2965" i="4"/>
  <c r="A2614" i="4"/>
  <c r="A2733" i="4"/>
  <c r="A2711" i="4"/>
  <c r="A417" i="4"/>
  <c r="A246" i="4"/>
  <c r="A1315" i="4"/>
  <c r="A2352" i="4"/>
  <c r="A2327" i="4"/>
  <c r="A1209" i="4"/>
  <c r="A2548" i="4"/>
  <c r="A1373" i="4"/>
  <c r="A833" i="4"/>
  <c r="A1180" i="4"/>
  <c r="A1261" i="4"/>
  <c r="A501" i="4"/>
  <c r="A622" i="4"/>
  <c r="A1242" i="4"/>
  <c r="A2499" i="4"/>
  <c r="A1123" i="4"/>
  <c r="A2169" i="4"/>
  <c r="A786" i="4"/>
  <c r="A2870" i="4"/>
  <c r="A480" i="4"/>
  <c r="A1126" i="4"/>
  <c r="A209" i="4"/>
  <c r="A986" i="4"/>
  <c r="A2432" i="4"/>
  <c r="A1936" i="4"/>
  <c r="A432" i="4"/>
  <c r="A2667" i="4"/>
  <c r="A1918" i="4"/>
  <c r="A2359" i="4"/>
  <c r="A1920" i="4"/>
  <c r="A1685" i="4"/>
  <c r="A275" i="4"/>
  <c r="A655" i="4"/>
  <c r="A1443" i="4"/>
  <c r="A2304" i="4"/>
  <c r="A756" i="4"/>
  <c r="A1760" i="4"/>
  <c r="A919" i="4"/>
  <c r="A523" i="4"/>
  <c r="A759" i="4"/>
  <c r="A1876" i="4"/>
  <c r="A2923" i="4"/>
  <c r="A2523" i="4"/>
  <c r="A1321" i="4"/>
  <c r="A1898" i="4"/>
  <c r="A1014" i="4"/>
  <c r="A2631" i="4"/>
  <c r="A339" i="4"/>
  <c r="A245" i="4"/>
  <c r="A1767" i="4"/>
  <c r="A1627" i="4"/>
  <c r="A1433" i="4"/>
  <c r="A2488" i="4"/>
  <c r="A31" i="4"/>
  <c r="A1609" i="4"/>
  <c r="A1655" i="4"/>
  <c r="A2086" i="4"/>
  <c r="A991" i="4"/>
  <c r="A1727" i="4"/>
  <c r="A320" i="4"/>
  <c r="A2500" i="4"/>
  <c r="A914" i="4"/>
  <c r="A1203" i="4"/>
  <c r="A1005" i="4"/>
  <c r="A821" i="4"/>
  <c r="A469" i="4"/>
  <c r="A1361" i="4"/>
  <c r="A625" i="4"/>
  <c r="A1049" i="4"/>
  <c r="A2431" i="4"/>
  <c r="A1426" i="4"/>
  <c r="A2168" i="4"/>
  <c r="A943" i="4"/>
  <c r="A2456" i="4"/>
  <c r="A1302" i="4"/>
  <c r="A268" i="4"/>
  <c r="A2903" i="4"/>
  <c r="A2010" i="4"/>
  <c r="A1185" i="4"/>
  <c r="A2666" i="4"/>
  <c r="A1720" i="4"/>
  <c r="A1825" i="4"/>
  <c r="A2824" i="4"/>
  <c r="A1195" i="4"/>
  <c r="A2786" i="4"/>
  <c r="A1996" i="4"/>
  <c r="A145" i="4"/>
  <c r="A19" i="4"/>
  <c r="A1501" i="4"/>
  <c r="A1908" i="4"/>
  <c r="A2206" i="4"/>
  <c r="A324" i="4"/>
  <c r="A2162" i="4"/>
  <c r="A2289" i="4"/>
  <c r="A1310" i="4"/>
  <c r="A2463" i="4"/>
  <c r="A1670" i="4"/>
  <c r="A1857" i="4"/>
  <c r="A1512" i="4"/>
  <c r="A1612" i="4"/>
  <c r="A1912" i="4"/>
  <c r="A2111" i="4"/>
  <c r="A2012" i="4"/>
  <c r="A318" i="4"/>
  <c r="A2220" i="4"/>
  <c r="A2680" i="4"/>
  <c r="A1840" i="4"/>
  <c r="A2842" i="4"/>
  <c r="A2904" i="4"/>
  <c r="A2172" i="4"/>
  <c r="A2476" i="4"/>
  <c r="A723" i="4"/>
  <c r="A2872" i="4"/>
  <c r="A812" i="4"/>
  <c r="A2379" i="4"/>
  <c r="A2615" i="4"/>
  <c r="A544" i="4"/>
  <c r="A1990" i="4"/>
  <c r="A1732" i="4"/>
  <c r="A1894" i="4"/>
  <c r="A1550" i="4"/>
  <c r="A587" i="4"/>
  <c r="A2232" i="4"/>
  <c r="A2245" i="4"/>
  <c r="A300" i="4"/>
  <c r="A1002" i="4"/>
  <c r="A613" i="4"/>
  <c r="A2165" i="4"/>
  <c r="A2684" i="4"/>
  <c r="A2575" i="4"/>
  <c r="A1726" i="4"/>
  <c r="A94" i="4"/>
  <c r="A1471" i="4"/>
  <c r="A66" i="4"/>
  <c r="A2878" i="4"/>
  <c r="A1602" i="4"/>
  <c r="A2472" i="4"/>
  <c r="A595" i="4"/>
  <c r="A852" i="4"/>
  <c r="A959" i="4"/>
  <c r="A2052" i="4"/>
  <c r="A2427" i="4"/>
  <c r="A1703" i="4"/>
  <c r="A2180" i="4"/>
  <c r="A2278" i="4"/>
  <c r="A2262" i="4"/>
  <c r="A581" i="4"/>
  <c r="A2891" i="4"/>
  <c r="A2760" i="4"/>
  <c r="A2271" i="4"/>
  <c r="A658" i="4"/>
  <c r="A2063" i="4"/>
  <c r="A406" i="4"/>
  <c r="A2077" i="4"/>
  <c r="A2645" i="4"/>
  <c r="A2078" i="4"/>
  <c r="A2724" i="4"/>
  <c r="A1369" i="4"/>
  <c r="A2919" i="4"/>
  <c r="A2145" i="4"/>
  <c r="A2633" i="4"/>
  <c r="A2668" i="4"/>
  <c r="A877" i="4"/>
  <c r="A2007" i="4"/>
  <c r="A909" i="4"/>
  <c r="A1833" i="4"/>
  <c r="A1108" i="4"/>
  <c r="A177" i="4"/>
  <c r="A1332" i="4"/>
  <c r="A2295" i="4"/>
  <c r="A564" i="4"/>
  <c r="A1212" i="4"/>
  <c r="A1648" i="4"/>
  <c r="A2303" i="4"/>
  <c r="A2375" i="4"/>
  <c r="A810" i="4"/>
  <c r="A927" i="4"/>
  <c r="A2828" i="4"/>
  <c r="A1401" i="4"/>
  <c r="A2075" i="4"/>
  <c r="A2861" i="4"/>
  <c r="A1284" i="4"/>
  <c r="A1923" i="4"/>
  <c r="A692" i="4"/>
  <c r="A2687" i="4"/>
  <c r="A1316" i="4"/>
  <c r="A343" i="4"/>
  <c r="A1102" i="4"/>
  <c r="A2137" i="4"/>
  <c r="A2119" i="4"/>
  <c r="A1141" i="4"/>
  <c r="A2905" i="4"/>
  <c r="A498" i="4"/>
  <c r="A2976" i="4"/>
  <c r="A701" i="4"/>
  <c r="A784" i="4"/>
  <c r="A2937" i="4"/>
  <c r="A2235" i="4"/>
  <c r="A1420" i="4"/>
  <c r="A2307" i="4"/>
  <c r="A2251" i="4"/>
  <c r="A109" i="4"/>
  <c r="A521" i="4"/>
  <c r="A1792" i="4"/>
  <c r="A1511" i="4"/>
  <c r="A1545" i="4"/>
  <c r="A2871" i="4"/>
  <c r="A2767" i="4"/>
  <c r="A1534" i="4"/>
  <c r="A2950" i="4"/>
  <c r="A510" i="4"/>
  <c r="A104" i="4"/>
  <c r="A1084" i="4"/>
  <c r="A1623" i="4"/>
  <c r="A620" i="4"/>
  <c r="A1027" i="4"/>
  <c r="A1752" i="4"/>
  <c r="A2418" i="4"/>
  <c r="A2016" i="4"/>
  <c r="A747" i="4"/>
  <c r="A331" i="4"/>
  <c r="A1304" i="4"/>
  <c r="A2859" i="4"/>
  <c r="A1866" i="4"/>
  <c r="A2003" i="4"/>
  <c r="A1764" i="4"/>
  <c r="A889" i="4"/>
  <c r="A2959" i="4"/>
  <c r="A878" i="4"/>
  <c r="A1914" i="4"/>
  <c r="A1349" i="4"/>
  <c r="A2157" i="4"/>
  <c r="A1540" i="4"/>
  <c r="A574" i="4"/>
  <c r="A2265" i="4"/>
  <c r="A2394" i="4"/>
  <c r="A2852" i="4"/>
  <c r="A2916" i="4"/>
  <c r="A2293" i="4"/>
  <c r="A1390" i="4"/>
  <c r="A2552" i="4"/>
  <c r="A506" i="4"/>
  <c r="A20" i="4"/>
  <c r="A2887" i="4"/>
  <c r="A990" i="4"/>
  <c r="A1225" i="4"/>
  <c r="A234" i="4"/>
  <c r="A2267" i="4"/>
  <c r="A87" i="4"/>
  <c r="A608" i="4"/>
  <c r="A1241" i="4"/>
  <c r="A1464" i="4"/>
  <c r="A1829" i="4"/>
  <c r="A955" i="4"/>
  <c r="A1117" i="4"/>
  <c r="A1861" i="4"/>
  <c r="A290" i="4"/>
  <c r="A2227" i="4"/>
  <c r="A1956" i="4"/>
  <c r="A1971" i="4"/>
  <c r="A868" i="4"/>
  <c r="A2663" i="4"/>
  <c r="A2178" i="4"/>
  <c r="A1417" i="4"/>
  <c r="A550" i="4"/>
  <c r="A1913" i="4"/>
  <c r="A37" i="4"/>
  <c r="A2412" i="4"/>
  <c r="A2728" i="4"/>
  <c r="A1223" i="4"/>
  <c r="A1621" i="4"/>
  <c r="A933" i="4"/>
  <c r="A2297" i="4"/>
  <c r="A2587" i="4"/>
  <c r="A2877" i="4"/>
  <c r="A1488" i="4"/>
  <c r="A2677" i="4"/>
  <c r="A1572" i="4"/>
  <c r="A2091" i="4"/>
  <c r="A242" i="4"/>
  <c r="A2151" i="4"/>
  <c r="A1893" i="4"/>
  <c r="A614" i="4"/>
  <c r="A230" i="4"/>
  <c r="A1697" i="4"/>
  <c r="A2045" i="4"/>
  <c r="A713" i="4"/>
  <c r="A939" i="4"/>
  <c r="A2358" i="4"/>
  <c r="A2623" i="4"/>
  <c r="A1308" i="4"/>
  <c r="A1441" i="4"/>
  <c r="A1477" i="4"/>
  <c r="A1793" i="4"/>
  <c r="A45" i="4"/>
  <c r="A1984" i="4"/>
  <c r="A2452" i="4"/>
  <c r="A1144" i="4"/>
  <c r="A2401" i="4"/>
  <c r="A2057" i="4"/>
  <c r="A758" i="4"/>
  <c r="A1731" i="4"/>
  <c r="A2875" i="4"/>
  <c r="A2864" i="4"/>
  <c r="A1128" i="4"/>
  <c r="A798" i="4"/>
  <c r="A593" i="4"/>
  <c r="A1581" i="4"/>
  <c r="A573" i="4"/>
  <c r="A530" i="4"/>
  <c r="A395" i="4"/>
  <c r="A1813" i="4"/>
  <c r="A2604" i="4"/>
  <c r="A1595" i="4"/>
  <c r="A582" i="4"/>
  <c r="A2022" i="4"/>
  <c r="A861" i="4"/>
  <c r="A1137" i="4"/>
  <c r="A2770" i="4"/>
  <c r="A2789" i="4"/>
  <c r="A2094" i="4"/>
  <c r="A217" i="4"/>
  <c r="A3" i="4"/>
  <c r="A789" i="4"/>
  <c r="A839" i="4"/>
  <c r="A1811" i="4"/>
  <c r="A462" i="4"/>
  <c r="A2821" i="4"/>
  <c r="A24" i="4"/>
  <c r="A2778" i="4"/>
  <c r="A482" i="4"/>
  <c r="A1293" i="4"/>
  <c r="A1220" i="4"/>
  <c r="A2794" i="4"/>
  <c r="A1948" i="4"/>
  <c r="A1341" i="4"/>
  <c r="A964" i="4"/>
  <c r="A1170" i="4"/>
  <c r="A2308" i="4"/>
  <c r="A2698" i="4"/>
  <c r="A1873" i="4"/>
  <c r="A178" i="4"/>
  <c r="A334" i="4"/>
  <c r="A504" i="4"/>
  <c r="A2448" i="4"/>
  <c r="A1577" i="4"/>
  <c r="A254" i="4"/>
  <c r="A1214" i="4"/>
  <c r="A2913" i="4"/>
  <c r="A508" i="4"/>
  <c r="A2546" i="4"/>
  <c r="A1708" i="4"/>
  <c r="A1824" i="4"/>
  <c r="A463" i="4"/>
  <c r="A1399" i="4"/>
  <c r="A2453" i="4"/>
  <c r="A1413" i="4"/>
  <c r="A736" i="4"/>
  <c r="A2405" i="4"/>
  <c r="A1368" i="4"/>
  <c r="A1247" i="4"/>
  <c r="A1522" i="4"/>
  <c r="A126" i="4"/>
  <c r="A1909" i="4"/>
  <c r="A490" i="4"/>
  <c r="A2900" i="4"/>
  <c r="A1198" i="4"/>
  <c r="A2799" i="4"/>
  <c r="A1114" i="4"/>
  <c r="A2177" i="4"/>
  <c r="A611" i="4"/>
  <c r="A77" i="4"/>
  <c r="A189" i="4"/>
  <c r="A824" i="4"/>
  <c r="A522" i="4"/>
  <c r="A1737" i="4"/>
  <c r="A1888" i="4"/>
  <c r="A1975" i="4"/>
  <c r="A1013" i="4"/>
  <c r="A2065" i="4"/>
  <c r="A1437" i="4"/>
  <c r="A2088" i="4"/>
  <c r="A1724" i="4"/>
  <c r="A1934" i="4"/>
  <c r="A1343" i="4"/>
  <c r="A915" i="4"/>
  <c r="A663" i="4"/>
  <c r="A542" i="4"/>
  <c r="A2831" i="4"/>
  <c r="A2800" i="4"/>
  <c r="A284" i="4"/>
  <c r="A1150" i="4"/>
  <c r="A2215" i="4"/>
  <c r="A796" i="4"/>
  <c r="A1823" i="4"/>
  <c r="A2596" i="4"/>
  <c r="A755" i="4"/>
  <c r="A965" i="4"/>
  <c r="A781" i="4"/>
  <c r="A382" i="4"/>
  <c r="A137" i="4"/>
  <c r="A929" i="4"/>
  <c r="A1038" i="4"/>
  <c r="A2975" i="4"/>
  <c r="A440" i="4"/>
  <c r="A270" i="4"/>
  <c r="A1993" i="4"/>
  <c r="A1396" i="4"/>
  <c r="A1036" i="4"/>
  <c r="A2734" i="4"/>
  <c r="A123" i="4"/>
  <c r="A1249" i="4"/>
  <c r="A1187" i="4"/>
  <c r="A2772" i="4"/>
  <c r="A512" i="4"/>
  <c r="A1358" i="4"/>
  <c r="A1470" i="4"/>
  <c r="A1706" i="4"/>
  <c r="A788" i="4"/>
  <c r="A1933" i="4"/>
  <c r="A708" i="4"/>
  <c r="A1886" i="4"/>
  <c r="A981" i="4"/>
  <c r="A2661" i="4"/>
  <c r="A2519" i="4"/>
  <c r="A531" i="4"/>
  <c r="A2008" i="4"/>
  <c r="A1360" i="4"/>
  <c r="A483" i="4"/>
  <c r="A1510" i="4"/>
  <c r="A1486" i="4"/>
  <c r="A1674" i="4"/>
  <c r="A2465" i="4"/>
  <c r="A2766" i="4"/>
  <c r="A838" i="4"/>
  <c r="A1889" i="4"/>
  <c r="A2948" i="4"/>
  <c r="A2505" i="4"/>
  <c r="A1681" i="4"/>
  <c r="A505" i="4"/>
  <c r="A2138" i="4"/>
  <c r="A1268" i="4"/>
  <c r="A1071" i="4"/>
  <c r="A1183" i="4"/>
  <c r="A2510" i="4"/>
  <c r="A802" i="4"/>
  <c r="A1789" i="4"/>
  <c r="A893" i="4"/>
  <c r="A2581" i="4"/>
  <c r="A2577" i="4"/>
  <c r="A1584" i="4"/>
  <c r="A2520" i="4"/>
  <c r="A2812" i="4"/>
  <c r="A1376" i="4"/>
  <c r="A2457" i="4"/>
  <c r="A752" i="4"/>
  <c r="A2170" i="4"/>
  <c r="A2746" i="4"/>
  <c r="A2756" i="4"/>
  <c r="A1317" i="4"/>
  <c r="A818" i="4"/>
  <c r="A2210" i="4"/>
  <c r="A1536" i="4"/>
  <c r="A34" i="4"/>
  <c r="A2221" i="4"/>
  <c r="A1659" i="4"/>
  <c r="A2567" i="4"/>
  <c r="A2148" i="4"/>
  <c r="A1105" i="4"/>
  <c r="A1232" i="4"/>
  <c r="A636" i="4"/>
  <c r="A2426" i="4"/>
  <c r="A1394" i="4"/>
  <c r="A1333" i="4"/>
  <c r="A2450" i="4"/>
  <c r="A988" i="4"/>
  <c r="A1817" i="4"/>
  <c r="A2070" i="4"/>
  <c r="A2390" i="4"/>
  <c r="A1089" i="4"/>
  <c r="A2339" i="4"/>
  <c r="A1642" i="4"/>
  <c r="A9" i="4"/>
  <c r="A1289" i="4"/>
  <c r="A150" i="4"/>
  <c r="A1121" i="4"/>
  <c r="A953" i="4"/>
  <c r="A2619" i="4"/>
  <c r="A618" i="4"/>
  <c r="A2988" i="4"/>
  <c r="A2279" i="4"/>
  <c r="A2018" i="4"/>
  <c r="A1098" i="4"/>
  <c r="A2181" i="4"/>
  <c r="A2009" i="4"/>
  <c r="A2237" i="4"/>
  <c r="A1896" i="4"/>
  <c r="A1548" i="4"/>
  <c r="A2097" i="4"/>
  <c r="A2655" i="4"/>
  <c r="A2163" i="4"/>
  <c r="A666" i="4"/>
  <c r="A874" i="4"/>
  <c r="A2556" i="4"/>
  <c r="A1665" i="4"/>
  <c r="A2226" i="4"/>
  <c r="A2167" i="4"/>
  <c r="A1865" i="4"/>
  <c r="A1842" i="4"/>
  <c r="A2021" i="4"/>
  <c r="A1498" i="4"/>
  <c r="A2747" i="4"/>
  <c r="A2133" i="4"/>
  <c r="A817" i="4"/>
  <c r="A610" i="4"/>
  <c r="A985" i="4"/>
  <c r="A403" i="4"/>
  <c r="A1646" i="4"/>
  <c r="A26" i="4"/>
  <c r="A493" i="4"/>
  <c r="A2250" i="4"/>
  <c r="A2644" i="4"/>
  <c r="A2857" i="4"/>
  <c r="A634" i="4"/>
  <c r="A1319" i="4"/>
  <c r="A534" i="4"/>
  <c r="A1484" i="4"/>
  <c r="A1597" i="4"/>
  <c r="A2549" i="4"/>
  <c r="A1902" i="4"/>
  <c r="A2841" i="4"/>
  <c r="A1355" i="4"/>
  <c r="A1446" i="4"/>
  <c r="A2080" i="4"/>
  <c r="A2325" i="4"/>
  <c r="A2252" i="4"/>
  <c r="A2682" i="4"/>
  <c r="A489" i="4"/>
  <c r="A2377" i="4"/>
  <c r="A845" i="4"/>
  <c r="A606" i="4"/>
  <c r="A1159" i="4"/>
  <c r="A2270" i="4"/>
  <c r="A2277" i="4"/>
  <c r="A48" i="4"/>
  <c r="A1026" i="4"/>
  <c r="A698" i="4"/>
  <c r="A2651" i="4"/>
  <c r="A1496" i="4"/>
  <c r="A450" i="4"/>
  <c r="A2826" i="4"/>
  <c r="A741" i="4"/>
  <c r="A2123" i="4"/>
  <c r="A1143" i="4"/>
  <c r="A1803" i="4"/>
  <c r="A901" i="4"/>
  <c r="A843" i="4"/>
  <c r="A1698" i="4"/>
  <c r="A913" i="4"/>
  <c r="A2244" i="4"/>
  <c r="A2159" i="4"/>
  <c r="A1925" i="4"/>
  <c r="A1991" i="4"/>
  <c r="A1415" i="4"/>
  <c r="A2238" i="4"/>
  <c r="A541" i="4"/>
  <c r="A2508" i="4"/>
  <c r="A2969" i="4"/>
  <c r="A1997" i="4"/>
  <c r="A2908" i="4"/>
  <c r="A1338" i="4"/>
  <c r="A2161" i="4"/>
  <c r="A2964" i="4"/>
  <c r="A1523" i="4"/>
  <c r="A2035" i="4"/>
  <c r="A431" i="4"/>
  <c r="A2017" i="4"/>
  <c r="A2701" i="4"/>
  <c r="A101" i="4"/>
  <c r="A1400" i="4"/>
  <c r="A2280" i="4"/>
  <c r="A702" i="4"/>
  <c r="A2449" i="4"/>
  <c r="A2422" i="4"/>
  <c r="A1809" i="4"/>
  <c r="A1862" i="4"/>
  <c r="A1285" i="4"/>
  <c r="A1158" i="4"/>
  <c r="A1578" i="4"/>
  <c r="A2723" i="4"/>
  <c r="A342" i="4"/>
  <c r="A1274" i="4"/>
  <c r="A1356" i="4"/>
  <c r="A2068" i="4"/>
  <c r="A2660" i="4"/>
  <c r="A1385" i="4"/>
  <c r="A1730" i="4"/>
  <c r="A783" i="4"/>
  <c r="A102" i="4"/>
  <c r="A424" i="4"/>
  <c r="A1905" i="4"/>
  <c r="A2985" i="4"/>
  <c r="A667" i="4"/>
  <c r="A651" i="4"/>
  <c r="A1012" i="4"/>
  <c r="A1292" i="4"/>
  <c r="A567" i="4"/>
  <c r="A192" i="4"/>
  <c r="A243" i="4"/>
  <c r="A936" i="4"/>
  <c r="A1897" i="4"/>
  <c r="A213" i="4"/>
  <c r="A2553" i="4"/>
  <c r="A1586" i="4"/>
  <c r="A2037" i="4"/>
  <c r="A287" i="4"/>
  <c r="A887" i="4"/>
  <c r="A1481" i="4"/>
  <c r="A22" i="4"/>
  <c r="A1507" i="4"/>
  <c r="A1260" i="4"/>
  <c r="A855" i="4"/>
  <c r="A2609" i="4"/>
  <c r="A2398" i="4"/>
  <c r="A2222" i="4"/>
  <c r="A1632" i="4"/>
  <c r="A116" i="4"/>
  <c r="A1351" i="4"/>
  <c r="A1362" i="4"/>
  <c r="A308" i="4"/>
  <c r="A2076" i="4"/>
  <c r="A349" i="4"/>
  <c r="A1877" i="4"/>
  <c r="A2853" i="4"/>
  <c r="A402" i="4"/>
  <c r="A2639" i="4"/>
  <c r="A547" i="4"/>
  <c r="A1676" i="4"/>
  <c r="A977" i="4"/>
  <c r="A1491" i="4"/>
  <c r="A1377" i="4"/>
  <c r="A566" i="4"/>
  <c r="A2820" i="4"/>
  <c r="A2171" i="4"/>
  <c r="A485" i="4"/>
  <c r="A2580" i="4"/>
  <c r="A724" i="4"/>
  <c r="A1780" i="4"/>
  <c r="A830" i="4"/>
  <c r="A766" i="4"/>
  <c r="A92" i="4"/>
  <c r="A2247" i="4"/>
  <c r="A773" i="4"/>
  <c r="A2697" i="4"/>
  <c r="A900" i="4"/>
  <c r="A1520" i="4"/>
  <c r="A548" i="4"/>
  <c r="A552" i="4"/>
  <c r="A1164" i="4"/>
  <c r="A967" i="4"/>
  <c r="A829" i="4"/>
  <c r="A2607" i="4"/>
  <c r="A1133" i="4"/>
  <c r="A180" i="4"/>
  <c r="A1537" i="4"/>
  <c r="A1516" i="4"/>
  <c r="A190" i="4"/>
  <c r="A2595" i="4"/>
  <c r="A1751" i="4"/>
  <c r="A922" i="4"/>
  <c r="A1856" i="4"/>
  <c r="A1935" i="4"/>
  <c r="A2897" i="4"/>
  <c r="A2176" i="4"/>
  <c r="A2674" i="4"/>
  <c r="A1006" i="4"/>
  <c r="A958" i="4"/>
  <c r="A1798" i="4"/>
  <c r="A917" i="4"/>
  <c r="A1901" i="4"/>
  <c r="A2590" i="4"/>
  <c r="A1960" i="4"/>
  <c r="A584" i="4"/>
  <c r="A1634" i="4"/>
  <c r="A203" i="4"/>
  <c r="A2239" i="4"/>
  <c r="A2458" i="4"/>
  <c r="A2679" i="4"/>
  <c r="A2353" i="4"/>
  <c r="A1222" i="4"/>
  <c r="A1651" i="4"/>
  <c r="A1078" i="4"/>
  <c r="A2156" i="4"/>
  <c r="A1295" i="4"/>
  <c r="A2269" i="4"/>
  <c r="A306" i="4"/>
  <c r="A1106" i="4"/>
  <c r="A1227" i="4"/>
  <c r="A1411" i="4"/>
  <c r="A2494" i="4"/>
  <c r="A1735" i="4"/>
  <c r="A1169" i="4"/>
  <c r="A520" i="4"/>
  <c r="A454" i="4"/>
  <c r="A657" i="4"/>
  <c r="A749" i="4"/>
  <c r="A668" i="4"/>
  <c r="A6" i="4"/>
  <c r="A1832" i="4"/>
  <c r="A597" i="4"/>
  <c r="A2254" i="4"/>
  <c r="A1104" i="4"/>
  <c r="A1808" i="4"/>
  <c r="A2934" i="4"/>
  <c r="A2013" i="4"/>
  <c r="A89" i="4"/>
  <c r="A2689" i="4"/>
  <c r="A820" i="4"/>
  <c r="A208" i="4"/>
  <c r="A1617" i="4"/>
  <c r="A1296" i="4"/>
  <c r="A23" i="4"/>
  <c r="A992" i="4"/>
  <c r="A206" i="4"/>
  <c r="A711" i="4"/>
  <c r="A446" i="4"/>
  <c r="A1969" i="4"/>
  <c r="A678" i="4"/>
  <c r="A799" i="4"/>
  <c r="A718" i="4"/>
  <c r="A2236" i="4"/>
  <c r="A1626" i="4"/>
  <c r="A1431" i="4"/>
  <c r="A229" i="4"/>
  <c r="A2572" i="4"/>
  <c r="A2365" i="4"/>
  <c r="A2329" i="4"/>
  <c r="A2217" i="4"/>
  <c r="A1843" i="4"/>
  <c r="A1556" i="4"/>
  <c r="A1266" i="4"/>
  <c r="A797" i="4"/>
  <c r="A2093" i="4"/>
  <c r="A1782" i="4"/>
  <c r="A1850" i="4"/>
  <c r="A237" i="4"/>
  <c r="A2669" i="4"/>
  <c r="A235" i="4"/>
  <c r="A155" i="4"/>
  <c r="A412" i="4"/>
  <c r="A633" i="4"/>
  <c r="A555" i="4"/>
  <c r="A1370" i="4"/>
  <c r="A2044" i="4"/>
  <c r="A2740" i="4"/>
  <c r="A1097" i="4"/>
  <c r="A244" i="4"/>
  <c r="A1153" i="4"/>
  <c r="A2378" i="4"/>
  <c r="A816" i="4"/>
  <c r="A1246" i="4"/>
  <c r="A2634" i="4"/>
  <c r="A894" i="4"/>
  <c r="A557" i="4"/>
  <c r="A2719" i="4"/>
  <c r="A779" i="4"/>
  <c r="A355" i="4"/>
  <c r="A1439" i="4"/>
  <c r="A1352" i="4"/>
  <c r="A473" i="4"/>
  <c r="A2468" i="4"/>
  <c r="A371" i="4"/>
  <c r="A2670" i="4"/>
  <c r="A2397" i="4"/>
  <c r="A2559" i="4"/>
  <c r="A1838" i="4"/>
  <c r="A1763" i="4"/>
  <c r="A842" i="4"/>
  <c r="A1847" i="4"/>
  <c r="A1882" i="4"/>
  <c r="A1374" i="4"/>
  <c r="A1134" i="4"/>
  <c r="A25" i="4"/>
  <c r="A1869" i="4"/>
  <c r="A1305" i="4"/>
  <c r="A2621" i="4"/>
  <c r="A362" i="4"/>
  <c r="A526" i="4"/>
  <c r="A464" i="4"/>
  <c r="A2956" i="4"/>
  <c r="A2082" i="4"/>
  <c r="A391" i="4"/>
  <c r="A1558" i="4"/>
  <c r="A1955" i="4"/>
  <c r="A1926" i="4"/>
  <c r="A2960" i="4"/>
  <c r="A1631" i="4"/>
  <c r="A2117" i="4"/>
  <c r="A785" i="4"/>
  <c r="A2406" i="4"/>
  <c r="A442" i="4"/>
  <c r="A286" i="4"/>
  <c r="A1336" i="4"/>
  <c r="A822" i="4"/>
  <c r="A2193" i="4"/>
  <c r="A1618" i="4"/>
  <c r="A2436" i="4"/>
  <c r="A2738" i="4"/>
  <c r="A1989" i="4"/>
  <c r="A1468" i="4"/>
  <c r="A1421" i="4"/>
  <c r="A1635" i="4"/>
  <c r="A2287" i="4"/>
  <c r="A309" i="4"/>
  <c r="A885" i="4"/>
  <c r="A2441" i="4"/>
  <c r="A2626" i="4"/>
  <c r="A2216" i="4"/>
  <c r="A2793" i="4"/>
  <c r="A727" i="4"/>
  <c r="A644" i="4"/>
  <c r="A1066" i="4"/>
  <c r="A2636" i="4"/>
  <c r="A645" i="4"/>
  <c r="A376" i="4"/>
  <c r="A1450" i="4"/>
  <c r="A42" i="4"/>
  <c r="A2019" i="4"/>
  <c r="A2118" i="4"/>
  <c r="A2895" i="4"/>
  <c r="A1331" i="4"/>
  <c r="A962" i="4"/>
  <c r="A803" i="4"/>
  <c r="A1952" i="4"/>
  <c r="A108" i="4"/>
  <c r="A1366" i="4"/>
  <c r="A989" i="4"/>
  <c r="A2425" i="4"/>
  <c r="A1939" i="4"/>
  <c r="A344" i="4"/>
  <c r="A2368" i="4"/>
  <c r="A338" i="4"/>
  <c r="A380" i="4"/>
  <c r="A2343" i="4"/>
  <c r="A1206" i="4"/>
  <c r="A1779" i="4"/>
  <c r="A1874" i="4"/>
  <c r="A2011" i="4"/>
  <c r="A1094" i="4"/>
  <c r="A2314" i="4"/>
  <c r="A949" i="4"/>
  <c r="A1161" i="4"/>
  <c r="A1035" i="4"/>
  <c r="A466" i="4"/>
  <c r="A1508" i="4"/>
  <c r="A978" i="4"/>
  <c r="A1057" i="4"/>
  <c r="A616" i="4"/>
  <c r="A920" i="4"/>
  <c r="A1701" i="4"/>
  <c r="A1339" i="4"/>
  <c r="A2715" i="4"/>
  <c r="A2565" i="4"/>
  <c r="A1592" i="4"/>
  <c r="A1340" i="4"/>
  <c r="A1115" i="4"/>
  <c r="A2313" i="4"/>
  <c r="A1966" i="4"/>
  <c r="A1702" i="4"/>
  <c r="A426" i="4"/>
  <c r="A2542" i="4"/>
  <c r="A1958" i="4"/>
  <c r="A2130" i="4"/>
  <c r="A73" i="4"/>
  <c r="A2941" i="4"/>
  <c r="A1946" i="4"/>
  <c r="A70" i="4"/>
  <c r="A1770" i="4"/>
  <c r="A1264" i="4"/>
  <c r="A2085" i="4"/>
  <c r="A2566" i="4"/>
  <c r="A2751" i="4"/>
  <c r="A2947" i="4"/>
  <c r="A1656" i="4"/>
  <c r="A2050" i="4"/>
  <c r="A2182" i="4"/>
  <c r="A1721" i="4"/>
  <c r="A2107" i="4"/>
  <c r="A2002" i="4"/>
  <c r="A2001" i="4"/>
  <c r="A2071" i="4"/>
  <c r="A558" i="4"/>
  <c r="A1243" i="4"/>
  <c r="A2490" i="4"/>
  <c r="A1008" i="4"/>
  <c r="A421" i="4"/>
  <c r="A15" i="4"/>
  <c r="A2507" i="4"/>
  <c r="A2834" i="4"/>
  <c r="A1860" i="4"/>
  <c r="A492" i="4"/>
  <c r="A795" i="4"/>
  <c r="A740" i="4"/>
  <c r="A882" i="4"/>
  <c r="A356" i="4"/>
  <c r="A1959" i="4"/>
  <c r="A453" i="4"/>
  <c r="A2387" i="4"/>
  <c r="A2915" i="4"/>
  <c r="A232" i="4"/>
  <c r="A377" i="4"/>
  <c r="A1063" i="4"/>
  <c r="A1029" i="4"/>
  <c r="A1976" i="4"/>
  <c r="A2939" i="4"/>
  <c r="A2809" i="4"/>
  <c r="A158" i="4"/>
  <c r="A2940" i="4"/>
  <c r="A2531" i="4"/>
  <c r="A1712" i="4"/>
  <c r="A1658" i="4"/>
  <c r="A1205" i="4"/>
  <c r="A2659" i="4"/>
  <c r="A2351" i="4"/>
  <c r="A1269" i="4"/>
  <c r="A1598" i="4"/>
  <c r="A2416" i="4"/>
  <c r="A100" i="4"/>
  <c r="A2528" i="4"/>
  <c r="A133" i="4"/>
  <c r="A16" i="4"/>
  <c r="A2067" i="4"/>
  <c r="A336" i="4"/>
  <c r="A207" i="4"/>
  <c r="A975" i="4"/>
  <c r="A13" i="4"/>
  <c r="A1048" i="4"/>
  <c r="A1932" i="4"/>
  <c r="A1930" i="4"/>
  <c r="A851" i="4"/>
  <c r="A2893" i="4"/>
  <c r="A864" i="4"/>
  <c r="A2424" i="4"/>
  <c r="A1213" i="4"/>
  <c r="A54" i="4"/>
  <c r="A1758" i="4"/>
  <c r="A1345" i="4"/>
  <c r="A1112" i="4"/>
  <c r="A511" i="4"/>
  <c r="A2083" i="4"/>
  <c r="A470" i="4"/>
  <c r="A476" i="4"/>
  <c r="A1440" i="4"/>
  <c r="A263" i="4"/>
  <c r="A2702" i="4"/>
  <c r="A998" i="4"/>
  <c r="A1696" i="4"/>
  <c r="A1176" i="4"/>
  <c r="A2502" i="4"/>
  <c r="A2474" i="4"/>
  <c r="A1371" i="4"/>
  <c r="A2136" i="4"/>
  <c r="A837" i="4"/>
  <c r="A167" i="4"/>
  <c r="A1552" i="4"/>
  <c r="A1745" i="4"/>
  <c r="A1463" i="4"/>
  <c r="A615" i="4"/>
  <c r="A2473" i="4"/>
  <c r="A2783" i="4"/>
  <c r="A1087" i="4"/>
  <c r="A714" i="4"/>
  <c r="A2665" i="4"/>
  <c r="A2475" i="4"/>
  <c r="A329" i="4"/>
  <c r="A2664" i="4"/>
  <c r="A398" i="4"/>
  <c r="A589" i="4"/>
  <c r="A1271" i="4"/>
  <c r="A664" i="4"/>
  <c r="A2802" i="4"/>
  <c r="A2695" i="4"/>
  <c r="A2129" i="4"/>
  <c r="A214" i="4"/>
  <c r="A2524" i="4"/>
  <c r="A1046" i="4"/>
  <c r="A2205" i="4"/>
  <c r="A1554" i="4"/>
  <c r="A1030" i="4"/>
  <c r="A2555" i="4"/>
  <c r="A496" i="4"/>
  <c r="A826" i="4"/>
  <c r="A1746" i="4"/>
  <c r="A2152" i="4"/>
  <c r="A2027" i="4"/>
  <c r="A1774" i="4"/>
  <c r="A2" i="4"/>
  <c r="A1753" i="4"/>
  <c r="A452" i="4"/>
  <c r="A1323" i="4"/>
  <c r="A710" i="4"/>
  <c r="A2005" i="4"/>
  <c r="A729" i="4"/>
  <c r="A2484" i="4"/>
  <c r="A2179" i="4"/>
  <c r="A2990" i="4"/>
  <c r="A640" i="4"/>
  <c r="A1234" i="4"/>
  <c r="A11" i="4"/>
  <c r="A387" i="4"/>
  <c r="A1636" i="4"/>
  <c r="A2273" i="4"/>
  <c r="A1624" i="4"/>
  <c r="A1777" i="4"/>
  <c r="A993" i="4"/>
  <c r="A358" i="4"/>
  <c r="A2744" i="4"/>
  <c r="A1461" i="4"/>
  <c r="A1880" i="4"/>
  <c r="A1500" i="4"/>
  <c r="A2434" i="4"/>
  <c r="A1200" i="4"/>
  <c r="A1147" i="4"/>
  <c r="A1132" i="4"/>
  <c r="A285" i="4"/>
  <c r="A471" i="4"/>
  <c r="A2971" i="4"/>
  <c r="A455" i="4"/>
  <c r="A1347" i="4"/>
  <c r="A2584" i="4"/>
  <c r="A2652" i="4"/>
  <c r="A2253" i="4"/>
  <c r="A2048" i="4"/>
  <c r="A1683" i="4"/>
  <c r="A976" i="4"/>
  <c r="A1944" i="4"/>
  <c r="A2605" i="4"/>
  <c r="A865" i="4"/>
  <c r="A205" i="4"/>
  <c r="A1065" i="4"/>
  <c r="A1320" i="4"/>
  <c r="A1790" i="4"/>
  <c r="A1566" i="4"/>
  <c r="A676" i="4"/>
  <c r="A954" i="4"/>
  <c r="A1539" i="4"/>
  <c r="A153" i="4"/>
  <c r="A2391" i="4"/>
  <c r="A744" i="4"/>
  <c r="A1238" i="4"/>
  <c r="A2998" i="4"/>
  <c r="A2750" i="4"/>
  <c r="A282" i="4"/>
  <c r="A2298" i="4"/>
  <c r="A507" i="4"/>
  <c r="A1219" i="4"/>
  <c r="A535" i="4"/>
  <c r="A1652" i="4"/>
  <c r="A2642" i="4"/>
  <c r="A2229" i="4"/>
  <c r="A1608" i="4"/>
  <c r="A1473" i="4"/>
  <c r="A1502" i="4"/>
  <c r="A1633" i="4"/>
  <c r="A127" i="4"/>
  <c r="A288" i="4"/>
  <c r="A1003" i="4"/>
  <c r="A1031" i="4"/>
  <c r="A1679" i="4"/>
  <c r="A997" i="4"/>
  <c r="A1053" i="4"/>
  <c r="A996" i="4"/>
  <c r="A2155" i="4"/>
  <c r="A1812" i="4"/>
  <c r="A1428" i="4"/>
  <c r="A2131" i="4"/>
  <c r="A201" i="4"/>
  <c r="A1775" i="4"/>
  <c r="A1567" i="4"/>
  <c r="A1986" i="4"/>
  <c r="A98" i="4"/>
  <c r="A1427" i="4"/>
  <c r="A2089" i="4"/>
  <c r="A1938" i="4"/>
  <c r="A966" i="4"/>
  <c r="A1995" i="4"/>
  <c r="A2630" i="4"/>
  <c r="A1278" i="4"/>
  <c r="A1715" i="4"/>
  <c r="A2404" i="4"/>
  <c r="A352" i="4"/>
  <c r="A69" i="4"/>
  <c r="A691" i="4"/>
  <c r="A896" i="4"/>
  <c r="A2579" i="4"/>
  <c r="A2337" i="4"/>
  <c r="A1970" i="4"/>
  <c r="A2513" i="4"/>
  <c r="A2079" i="4"/>
  <c r="A1871" i="4"/>
  <c r="A381" i="4"/>
  <c r="A867" i="4"/>
  <c r="A197" i="4"/>
  <c r="A980" i="4"/>
  <c r="A1083" i="4"/>
  <c r="A2648" i="4"/>
  <c r="A931" i="4"/>
  <c r="A1412" i="4"/>
  <c r="A1784" i="4"/>
  <c r="A2296" i="4"/>
  <c r="A283" i="4"/>
  <c r="A221" i="4"/>
  <c r="A2699" i="4"/>
  <c r="A422" i="4"/>
  <c r="A854" i="4"/>
  <c r="A626" i="4"/>
  <c r="A1630" i="4"/>
  <c r="A2198" i="4"/>
  <c r="A1334" i="4"/>
  <c r="A2234" i="4"/>
  <c r="A298" i="4"/>
  <c r="A999" i="4"/>
  <c r="A443" i="4"/>
  <c r="A2243" i="4"/>
  <c r="A173" i="4"/>
  <c r="A2829" i="4"/>
  <c r="A1664" i="4"/>
  <c r="A337" i="4"/>
  <c r="A1257" i="4"/>
  <c r="A979" i="4"/>
  <c r="A588" i="4"/>
  <c r="A2901" i="4"/>
  <c r="A2643" i="4"/>
  <c r="A835" i="4"/>
  <c r="A2201" i="4"/>
  <c r="A1076" i="4"/>
  <c r="A1079" i="4"/>
  <c r="A249" i="4"/>
  <c r="A2242" i="4"/>
  <c r="A2506" i="4"/>
  <c r="A2284" i="4"/>
  <c r="A1711" i="4"/>
  <c r="A528" i="4"/>
  <c r="A687" i="4"/>
  <c r="A1419" i="4"/>
  <c r="A2142" i="4"/>
  <c r="A1466" i="4"/>
  <c r="A2030" i="4"/>
  <c r="A274" i="4"/>
  <c r="A2943" i="4"/>
  <c r="A2717" i="4"/>
  <c r="A2438" i="4"/>
  <c r="A2478" i="4"/>
  <c r="A1116" i="4"/>
  <c r="A2962" i="4"/>
  <c r="A2594" i="4"/>
  <c r="A2258" i="4"/>
  <c r="A174" i="4"/>
  <c r="A1056" i="4"/>
  <c r="A2597" i="4"/>
  <c r="A2483" i="4"/>
  <c r="A2942" i="4"/>
  <c r="A345" i="4"/>
  <c r="A2399" i="4"/>
  <c r="A748" i="4"/>
  <c r="A303" i="4"/>
  <c r="A923" i="4"/>
  <c r="A848" i="4"/>
  <c r="A1818" i="4"/>
  <c r="A1054" i="4"/>
  <c r="A1802" i="4"/>
  <c r="A2459" i="4"/>
  <c r="A2498" i="4"/>
  <c r="A461" i="4"/>
  <c r="A1171" i="4"/>
  <c r="A2409" i="4"/>
  <c r="A2240" i="4"/>
  <c r="A2268" i="4"/>
  <c r="A1378" i="4"/>
  <c r="A467" i="4"/>
  <c r="A2817" i="4"/>
  <c r="A631" i="4"/>
  <c r="A778" i="4"/>
  <c r="A916" i="4"/>
  <c r="A2446" i="4"/>
  <c r="A650" i="4"/>
  <c r="A1410" i="4"/>
  <c r="A1505" i="4"/>
  <c r="A416" i="4"/>
  <c r="A730" i="4"/>
  <c r="A1449" i="4"/>
  <c r="A56" i="4"/>
  <c r="A50" i="4"/>
  <c r="A2635" i="4"/>
  <c r="A693" i="4"/>
  <c r="A1445" i="4"/>
  <c r="A1276" i="4"/>
  <c r="A2081" i="4"/>
  <c r="A1668" i="4"/>
  <c r="A2095" i="4"/>
  <c r="A2290" i="4"/>
  <c r="A733" i="4"/>
  <c r="A1682" i="4"/>
  <c r="A840" i="4"/>
  <c r="A219" i="4"/>
  <c r="A834" i="4"/>
  <c r="A1273" i="4"/>
  <c r="A379" i="4"/>
  <c r="A1527" i="4"/>
  <c r="A1451" i="4"/>
  <c r="A2444" i="4"/>
  <c r="A1569" i="4"/>
  <c r="A937" i="4"/>
  <c r="A2742" i="4"/>
  <c r="A378" i="4"/>
  <c r="A2994" i="4"/>
  <c r="A731" i="4"/>
  <c r="A2039" i="4"/>
  <c r="A1786" i="4"/>
  <c r="A159" i="4"/>
  <c r="A2762" i="4"/>
  <c r="A400" i="4"/>
  <c r="A2124" i="4"/>
  <c r="A1604" i="4"/>
  <c r="A1165" i="4"/>
  <c r="A873" i="4"/>
  <c r="A1058" i="4"/>
  <c r="A2125" i="4"/>
  <c r="A539" i="4"/>
  <c r="A1903" i="4"/>
  <c r="A719" i="4"/>
  <c r="A2000" i="4"/>
  <c r="A475" i="4"/>
  <c r="A2683" i="4"/>
  <c r="A179" i="4"/>
  <c r="A1074" i="4"/>
  <c r="A1524" i="4"/>
  <c r="A1638" i="4"/>
  <c r="A2033" i="4"/>
  <c r="A1821" i="4"/>
  <c r="A96" i="4"/>
  <c r="A332" i="4"/>
  <c r="A1077" i="4"/>
  <c r="A2360" i="4"/>
  <c r="A1695" i="4"/>
  <c r="A1680" i="4"/>
  <c r="A111" i="4"/>
  <c r="A1704" i="4"/>
  <c r="A583" i="4"/>
  <c r="A2560" i="4"/>
  <c r="A2350" i="4"/>
  <c r="A1202" i="4"/>
  <c r="A1216" i="4"/>
  <c r="A2300" i="4"/>
  <c r="A1322" i="4"/>
  <c r="A1487" i="4"/>
  <c r="A1110" i="4"/>
  <c r="A361" i="4"/>
  <c r="A660" i="4"/>
  <c r="A902" i="4"/>
  <c r="A1299" i="4"/>
  <c r="A1981" i="4"/>
  <c r="A1841" i="4"/>
  <c r="A51" i="4"/>
  <c r="A2647" i="4"/>
  <c r="A944" i="4"/>
  <c r="A2396" i="4"/>
  <c r="A2779" i="4"/>
  <c r="A2380" i="4"/>
  <c r="A457" i="4"/>
  <c r="A1145" i="4"/>
  <c r="A2419" i="4"/>
  <c r="A957" i="4"/>
  <c r="A1852" i="4"/>
  <c r="A335" i="4"/>
  <c r="A2256" i="4"/>
  <c r="A2141" i="4"/>
  <c r="A357" i="4"/>
  <c r="A93" i="4"/>
  <c r="A891" i="4"/>
  <c r="A2984" i="4"/>
  <c r="A1088" i="4"/>
  <c r="A2640" i="4"/>
  <c r="A1687" i="4"/>
  <c r="A1940" i="4"/>
  <c r="A669" i="4"/>
  <c r="A1531" i="4"/>
  <c r="A1166" i="4"/>
  <c r="A62" i="4"/>
  <c r="A310" i="4"/>
  <c r="A1307" i="4"/>
  <c r="A2884" i="4"/>
  <c r="A2818" i="4"/>
  <c r="A1593" i="4"/>
  <c r="A1549" i="4"/>
  <c r="A1040" i="4"/>
  <c r="A844" i="4"/>
  <c r="A2539" i="4"/>
  <c r="A199" i="4"/>
  <c r="A418" i="4"/>
  <c r="A2034" i="4"/>
  <c r="A38" i="4"/>
  <c r="A143" i="4"/>
  <c r="A2260" i="4"/>
  <c r="A1124" i="4"/>
  <c r="A2388" i="4"/>
  <c r="A2185" i="4"/>
  <c r="A1326" i="4"/>
  <c r="A1754" i="4"/>
  <c r="A612" i="4"/>
  <c r="A121" i="4"/>
  <c r="A433" i="4"/>
  <c r="A2230" i="4"/>
  <c r="A293" i="4"/>
  <c r="A1458" i="4"/>
  <c r="A2881" i="4"/>
  <c r="A1182" i="4"/>
  <c r="A1435" i="4"/>
  <c r="A2685" i="4"/>
  <c r="A2031" i="4"/>
  <c r="A1184" i="4"/>
  <c r="A2363" i="4"/>
  <c r="A2032" i="4"/>
  <c r="A2084" i="4"/>
  <c r="A683" i="4"/>
  <c r="A2311" i="4"/>
  <c r="A2515" i="4"/>
  <c r="A2873" i="4"/>
  <c r="A1462" i="4"/>
  <c r="A904" i="4"/>
  <c r="A1963" i="4"/>
  <c r="A2362" i="4"/>
  <c r="A661" i="4"/>
  <c r="A241" i="4"/>
  <c r="A2790" i="4"/>
  <c r="A2806" i="4"/>
  <c r="A1804" i="4"/>
  <c r="A393" i="4"/>
  <c r="A1181" i="4"/>
  <c r="A2951" i="4"/>
  <c r="A222" i="4"/>
  <c r="A2127" i="4"/>
  <c r="A2710" i="4"/>
  <c r="A2691" i="4"/>
  <c r="A819" i="4"/>
  <c r="A1007" i="4"/>
  <c r="A646" i="4"/>
  <c r="A404" i="4"/>
  <c r="A1237" i="4"/>
  <c r="A2364" i="4"/>
  <c r="A169" i="4"/>
  <c r="A430" i="4"/>
  <c r="A148" i="4"/>
  <c r="A604" i="4"/>
  <c r="A2807" i="4"/>
  <c r="A1513" i="4"/>
  <c r="A2860" i="4"/>
  <c r="A2187" i="4"/>
  <c r="A36" i="4"/>
  <c r="A1282" i="4"/>
  <c r="A596" i="4"/>
  <c r="A1175" i="4"/>
  <c r="A2514" i="4"/>
  <c r="A1101" i="4"/>
  <c r="A375" i="4"/>
  <c r="A1710" i="4"/>
  <c r="A2302" i="4"/>
  <c r="A1199" i="4"/>
  <c r="A313" i="4"/>
  <c r="A2518" i="4"/>
  <c r="A260" i="4"/>
  <c r="A1254" i="4"/>
  <c r="A1819" i="4"/>
  <c r="A2106" i="4"/>
  <c r="A1226" i="4"/>
  <c r="A2753" i="4"/>
  <c r="A2536" i="4"/>
  <c r="A2741" i="4"/>
  <c r="A248" i="4"/>
  <c r="A2354" i="4"/>
  <c r="A2006" i="4"/>
  <c r="A590" i="4"/>
  <c r="A1563" i="4"/>
  <c r="A2982" i="4"/>
  <c r="A853" i="4"/>
  <c r="A540" i="4"/>
  <c r="A559" i="4"/>
  <c r="A1052" i="4"/>
  <c r="A1258" i="4"/>
  <c r="A1564" i="4"/>
  <c r="A185" i="4"/>
  <c r="A1915" i="4"/>
  <c r="A2321" i="4"/>
  <c r="A2735" i="4"/>
  <c r="A264" i="4"/>
  <c r="A49" i="4"/>
  <c r="A472" i="4"/>
  <c r="A1127" i="4"/>
  <c r="A2281" i="4"/>
  <c r="A58" i="4"/>
  <c r="A2713" i="4"/>
  <c r="A628" i="4"/>
  <c r="A543" i="4"/>
  <c r="A1641" i="4"/>
  <c r="A1118" i="4"/>
  <c r="A726" i="4"/>
  <c r="A1831" i="4"/>
  <c r="A1606" i="4"/>
  <c r="A2869" i="4"/>
  <c r="A930" i="4"/>
  <c r="A627" i="4"/>
  <c r="A2333" i="4"/>
  <c r="A1188" i="4"/>
  <c r="A40" i="4"/>
  <c r="A1422" i="4"/>
  <c r="A61" i="4"/>
  <c r="A2776" i="4"/>
  <c r="A2839" i="4"/>
  <c r="A1919" i="4"/>
  <c r="A1033" i="4"/>
  <c r="A2883" i="4"/>
  <c r="A259" i="4"/>
  <c r="A811" i="4"/>
  <c r="A2653" i="4"/>
  <c r="A2266" i="4"/>
  <c r="A2780" i="4"/>
  <c r="A1718" i="4"/>
  <c r="A2467" i="4"/>
  <c r="A2657" i="4"/>
  <c r="A1383" i="4"/>
  <c r="A2714" i="4"/>
  <c r="A1580" i="4"/>
  <c r="A1968" i="4"/>
  <c r="A2889" i="4"/>
  <c r="A831" i="4"/>
  <c r="A216" i="4"/>
  <c r="A770" i="4"/>
  <c r="A2150" i="4"/>
  <c r="A2355" i="4"/>
  <c r="A32" i="4"/>
  <c r="A1034" i="4"/>
  <c r="A1156" i="4"/>
  <c r="A2805" i="4"/>
  <c r="A561" i="4"/>
  <c r="A1643" i="4"/>
  <c r="A2649" i="4"/>
  <c r="A1705" i="4"/>
  <c r="A757" i="4"/>
  <c r="A265" i="4"/>
  <c r="A703" i="4"/>
  <c r="A2104" i="4"/>
  <c r="A1160" i="4"/>
  <c r="A103" i="4"/>
  <c r="A707" i="4"/>
  <c r="A568" i="4"/>
  <c r="A365" i="4"/>
  <c r="A2986" i="4"/>
  <c r="A1640" i="4"/>
  <c r="A2349" i="4"/>
  <c r="A1980" i="4"/>
  <c r="A1620" i="4"/>
  <c r="A2330" i="4"/>
  <c r="A161" i="4"/>
  <c r="A671" i="4"/>
  <c r="A1100" i="4"/>
  <c r="A1596" i="4"/>
  <c r="A1041" i="4"/>
  <c r="A1755" i="4"/>
  <c r="A1279" i="4"/>
  <c r="A1000" i="4"/>
  <c r="A256" i="4"/>
  <c r="A168" i="4"/>
  <c r="A1139" i="4"/>
  <c r="A2429" i="4"/>
  <c r="A2712" i="4"/>
  <c r="A1309" i="4"/>
  <c r="A1080" i="4"/>
  <c r="A1287" i="4"/>
  <c r="A1255" i="4"/>
  <c r="A1557" i="4"/>
  <c r="A1820" i="4"/>
  <c r="A2029" i="4"/>
  <c r="A2285" i="4"/>
  <c r="A1469" i="4"/>
  <c r="A571" i="4"/>
  <c r="A2582" i="4"/>
  <c r="A2319" i="4"/>
  <c r="A500" i="4"/>
  <c r="A434" i="4"/>
  <c r="A1248" i="4"/>
  <c r="A390" i="4"/>
  <c r="A1885" i="4"/>
  <c r="A202" i="4"/>
  <c r="A734" i="4"/>
  <c r="A1961" i="4"/>
  <c r="A435" i="4"/>
  <c r="A599" i="4"/>
  <c r="A2726" i="4"/>
  <c r="A2632" i="4"/>
  <c r="A21" i="4"/>
  <c r="A898" i="4"/>
  <c r="A1514" i="4"/>
  <c r="A515" i="4"/>
  <c r="A635" i="4"/>
  <c r="A1778" i="4"/>
  <c r="A704" i="4"/>
  <c r="A2259" i="4"/>
  <c r="A1662" i="4"/>
  <c r="A194" i="4"/>
  <c r="A712" i="4"/>
  <c r="A1541" i="4"/>
  <c r="A1454" i="4"/>
  <c r="A951" i="4"/>
  <c r="A30" i="4"/>
  <c r="A2569" i="4"/>
  <c r="A750" i="4"/>
  <c r="A527" i="4"/>
  <c r="A4" i="4"/>
  <c r="A1722" i="4"/>
  <c r="A1086" i="4"/>
  <c r="A1748" i="4"/>
  <c r="A1859" i="4"/>
  <c r="A603" i="4"/>
  <c r="A662" i="4"/>
  <c r="A146" i="4"/>
  <c r="A2599" i="4"/>
  <c r="A1499" i="4"/>
  <c r="A2743" i="4"/>
  <c r="A311" i="4"/>
  <c r="A2154" i="4"/>
  <c r="A1460" i="4"/>
  <c r="A2912" i="4"/>
  <c r="A2105" i="4"/>
  <c r="A1337" i="4"/>
  <c r="A411" i="4"/>
  <c r="A1240" i="4"/>
  <c r="A1637" i="4"/>
  <c r="A2737" i="4"/>
  <c r="A1868" i="4"/>
  <c r="A623" i="4"/>
  <c r="A429" i="4"/>
  <c r="A1992" i="4"/>
  <c r="A643" i="4"/>
  <c r="A2461" i="4"/>
  <c r="A359" i="4"/>
  <c r="A725" i="4"/>
  <c r="A956" i="4"/>
  <c r="A2907" i="4"/>
  <c r="A1021" i="4"/>
  <c r="A2608" i="4"/>
  <c r="A366" i="4"/>
  <c r="A1444" i="4"/>
  <c r="A1055" i="4"/>
  <c r="A407" i="4"/>
  <c r="A484" i="4"/>
  <c r="A519" i="4"/>
  <c r="A1733" i="4"/>
  <c r="A2955" i="4"/>
  <c r="A1042" i="4"/>
  <c r="A2759" i="4"/>
  <c r="A1281" i="4"/>
  <c r="A276" i="4"/>
  <c r="A1839" i="4"/>
  <c r="A2885" i="4"/>
  <c r="A684" i="4"/>
  <c r="A2274" i="4"/>
  <c r="A2816" i="4"/>
  <c r="A2331" i="4"/>
  <c r="A1452" i="4"/>
  <c r="A486" i="4"/>
  <c r="A630" i="4"/>
  <c r="A2276" i="4"/>
  <c r="A55" i="4"/>
  <c r="A2357" i="4"/>
  <c r="A2641" i="4"/>
  <c r="A2292" i="4"/>
  <c r="A689" i="4"/>
  <c r="A2917" i="4"/>
  <c r="A2361" i="4"/>
  <c r="A1350" i="4"/>
  <c r="A1814" i="4"/>
  <c r="A1392" i="4"/>
  <c r="A921" i="4"/>
  <c r="A1217" i="4"/>
  <c r="A1019" i="4"/>
  <c r="A1978" i="4"/>
  <c r="A807" i="4"/>
  <c r="A1900" i="4"/>
  <c r="A2765" i="4"/>
  <c r="A2342" i="4"/>
  <c r="A800" i="4"/>
  <c r="A1497" i="4"/>
  <c r="A892" i="4"/>
  <c r="A1474" i="4"/>
  <c r="A1416" i="4"/>
  <c r="A1546" i="4"/>
  <c r="A681" i="4"/>
  <c r="A2867" i="4"/>
  <c r="A1300" i="4"/>
  <c r="A2408" i="4"/>
  <c r="A1587" i="4"/>
  <c r="A579" i="4"/>
  <c r="A1193" i="4"/>
  <c r="A1405" i="4"/>
  <c r="A2796" i="4"/>
  <c r="A2053" i="4"/>
  <c r="A787" i="4"/>
  <c r="A2797" i="4"/>
  <c r="A1922" i="4"/>
  <c r="A2024" i="4"/>
  <c r="A1769" i="4"/>
  <c r="A1714" i="4"/>
  <c r="A2122" i="4"/>
  <c r="A420" i="4"/>
  <c r="A1741" i="4"/>
  <c r="A2995" i="4"/>
  <c r="A2345" i="4"/>
  <c r="A2109" i="4"/>
  <c r="A525" i="4"/>
  <c r="A1314" i="4"/>
  <c r="A1455" i="4"/>
  <c r="A2326" i="4"/>
  <c r="A1911" i="4"/>
  <c r="A1272" i="4"/>
  <c r="A441" i="4"/>
  <c r="A2525" i="4"/>
  <c r="A648" i="4"/>
  <c r="A1039" i="4"/>
  <c r="A328" i="4"/>
  <c r="A2073" i="4"/>
  <c r="A322" i="4"/>
  <c r="A2967" i="4"/>
  <c r="A2439" i="4"/>
  <c r="A2189" i="4"/>
  <c r="A2928" i="4"/>
  <c r="A2233" i="4"/>
  <c r="A524" i="4"/>
  <c r="A1472" i="4"/>
  <c r="A776" i="4"/>
  <c r="A924" i="4"/>
  <c r="A1590" i="4"/>
  <c r="A2585" i="4"/>
  <c r="A2255" i="4"/>
  <c r="A2517" i="4"/>
  <c r="A1693" i="4"/>
  <c r="A1719" i="4"/>
  <c r="A1826" i="4"/>
  <c r="A905" i="4"/>
  <c r="A1111" i="4"/>
  <c r="A1950" i="4"/>
  <c r="A2832" i="4"/>
  <c r="A191" i="4"/>
  <c r="A1130" i="4"/>
  <c r="A2909" i="4"/>
  <c r="A1800" i="4"/>
  <c r="A2338" i="4"/>
  <c r="A911" i="4"/>
  <c r="A43" i="4"/>
  <c r="A1467" i="4"/>
  <c r="A142" i="4"/>
  <c r="A2676" i="4"/>
  <c r="A1864" i="4"/>
  <c r="A220" i="4"/>
  <c r="A1456" i="4"/>
  <c r="A154" i="4"/>
  <c r="A2147" i="4"/>
  <c r="A368" i="4"/>
  <c r="A2847" i="4"/>
  <c r="A2371" i="4"/>
  <c r="A1081" i="4"/>
  <c r="A562" i="4"/>
  <c r="A2504" i="4"/>
  <c r="A74" i="4"/>
  <c r="A247" i="4"/>
  <c r="A883" i="4"/>
  <c r="A973" i="4"/>
  <c r="A1270" i="4"/>
  <c r="A2858" i="4"/>
  <c r="A1799" i="4"/>
  <c r="A1459" i="4"/>
  <c r="A2511" i="4"/>
  <c r="A529" i="4"/>
  <c r="A1047" i="4"/>
  <c r="A553" i="4"/>
  <c r="A497" i="4"/>
  <c r="A2576" i="4"/>
  <c r="A1796" i="4"/>
  <c r="A481" i="4"/>
  <c r="A2049" i="4"/>
  <c r="A1761" i="4"/>
  <c r="A1929" i="4"/>
  <c r="A546" i="4"/>
  <c r="A2866" i="4"/>
  <c r="A801" i="4"/>
  <c r="A1298" i="4"/>
  <c r="A2894" i="4"/>
  <c r="A2383" i="4"/>
  <c r="A2708" i="4"/>
  <c r="A1917" i="4"/>
  <c r="A2116" i="4"/>
  <c r="A586" i="4"/>
  <c r="A2993" i="4"/>
  <c r="A2282" i="4"/>
  <c r="A760" i="4"/>
  <c r="A1576" i="4"/>
  <c r="A806" i="4"/>
  <c r="A1286" i="4"/>
  <c r="A1742" i="4"/>
  <c r="A809" i="4"/>
  <c r="A495" i="4"/>
  <c r="A1280" i="4"/>
  <c r="A479" i="4"/>
  <c r="A2529" i="4"/>
  <c r="A1686" i="4"/>
  <c r="A2785" i="4"/>
  <c r="A1553" i="4"/>
  <c r="A1178" i="4"/>
  <c r="A107" i="4"/>
  <c r="A1381" i="4"/>
  <c r="A1210" i="4"/>
  <c r="A2395" i="4"/>
  <c r="A1093" i="4"/>
  <c r="A808" i="4"/>
  <c r="A80" i="4"/>
  <c r="A2739" i="4"/>
  <c r="A278" i="4"/>
  <c r="A1957" i="4"/>
  <c r="A183" i="4"/>
  <c r="A1807" i="4"/>
  <c r="A1025" i="4"/>
  <c r="A2257" i="4"/>
  <c r="A2040" i="4"/>
  <c r="A2420" i="4"/>
  <c r="A649" i="4"/>
  <c r="A1113" i="4"/>
  <c r="A2823" i="4"/>
  <c r="A2810" i="4"/>
  <c r="A2480" i="4"/>
  <c r="A2464" i="4"/>
  <c r="A52" i="4"/>
  <c r="A2246" i="4"/>
  <c r="A1346" i="4"/>
  <c r="A315" i="4"/>
  <c r="A945" i="4"/>
  <c r="A745" i="4"/>
  <c r="A1942" i="4"/>
  <c r="A2214" i="4"/>
  <c r="A2693" i="4"/>
  <c r="A459" i="4"/>
  <c r="A1221" i="4"/>
  <c r="A705" i="4"/>
  <c r="A2836" i="4"/>
  <c r="A2203" i="4"/>
  <c r="A436" i="4"/>
  <c r="A2727" i="4"/>
  <c r="A969" i="4"/>
  <c r="A621" i="4"/>
  <c r="A1103" i="4"/>
  <c r="A805" i="4"/>
  <c r="A1794" i="4"/>
  <c r="A160" i="4"/>
  <c r="A141" i="4"/>
  <c r="A1016" i="4"/>
  <c r="A2060" i="4"/>
  <c r="A1478" i="4"/>
  <c r="A3000" i="4"/>
  <c r="A1521" i="4"/>
  <c r="A768" i="4"/>
  <c r="A2827" i="4"/>
  <c r="A2602" i="4"/>
  <c r="A1448" i="4"/>
  <c r="A2213" i="4"/>
  <c r="A995" i="4"/>
  <c r="A1344" i="4"/>
  <c r="A2074" i="4"/>
  <c r="A2188" i="4"/>
  <c r="A1858" i="4"/>
  <c r="A638" i="4"/>
  <c r="A166" i="4"/>
  <c r="A2299" i="4"/>
  <c r="A813" i="4"/>
  <c r="A1783" i="4"/>
  <c r="A1432" i="4"/>
  <c r="A743" i="4"/>
  <c r="A2718" i="4"/>
  <c r="A2593" i="4"/>
  <c r="A134" i="4"/>
  <c r="A1671" i="4"/>
  <c r="A2066" i="4"/>
  <c r="A2149" i="4"/>
  <c r="A1815" i="4"/>
  <c r="A2886" i="4"/>
  <c r="A1895" i="4"/>
  <c r="A1594" i="4"/>
  <c r="A983" i="4"/>
  <c r="A2110" i="4"/>
  <c r="A2204" i="4"/>
  <c r="A170" i="4"/>
  <c r="A460" i="4"/>
  <c r="A1095" i="4"/>
  <c r="A2128" i="4"/>
  <c r="A2264" i="4"/>
  <c r="A1614" i="4"/>
  <c r="A1020" i="4"/>
  <c r="A2628" i="4"/>
  <c r="A1766" i="4"/>
  <c r="A2534" i="4"/>
  <c r="A2920" i="4"/>
  <c r="A2716" i="4"/>
  <c r="A1828" i="4"/>
  <c r="A2208" i="4"/>
  <c r="A57" i="4"/>
  <c r="A2882" i="4"/>
  <c r="A2983" i="4"/>
  <c r="A2160" i="4"/>
  <c r="A1937" i="4"/>
  <c r="A2411" i="4"/>
  <c r="A1906" i="4"/>
  <c r="A2813" i="4"/>
  <c r="A1560" i="4"/>
  <c r="A1251" i="4"/>
  <c r="A536" i="4"/>
  <c r="A227" i="4"/>
  <c r="A1196" i="4"/>
  <c r="A251" i="4"/>
  <c r="A1994" i="4"/>
  <c r="A47" i="4"/>
  <c r="A753" i="4"/>
  <c r="A2541" i="4"/>
  <c r="A2485" i="4"/>
  <c r="A120" i="4"/>
  <c r="A947" i="4"/>
  <c r="A502" i="4"/>
  <c r="A2563" i="4"/>
  <c r="A2059" i="4"/>
  <c r="A1172" i="4"/>
  <c r="A641" i="4"/>
  <c r="A1173" i="4"/>
  <c r="A2090" i="4"/>
  <c r="A95" i="4"/>
  <c r="A1032" i="4"/>
  <c r="A1453" i="4"/>
  <c r="A1297" i="4"/>
  <c r="A2804" i="4"/>
  <c r="A1024" i="4"/>
  <c r="A128" i="4"/>
  <c r="A364" i="4"/>
  <c r="A737" i="4"/>
  <c r="A2223" i="4"/>
  <c r="A2752" i="4"/>
  <c r="A1017" i="4"/>
  <c r="A1515" i="4"/>
  <c r="A1408" i="4"/>
  <c r="A2554" i="4"/>
  <c r="A182" i="4"/>
  <c r="A351" i="4"/>
  <c r="A1229" i="4"/>
  <c r="A607" i="4"/>
  <c r="A1146" i="4"/>
  <c r="A1561" i="4"/>
  <c r="A2373" i="4"/>
  <c r="A2058" i="4"/>
  <c r="A1073" i="4"/>
  <c r="A1480" i="4"/>
  <c r="A2811" i="4"/>
  <c r="A2696" i="4"/>
  <c r="A1096" i="4"/>
  <c r="A1363" i="4"/>
  <c r="A2612" i="4"/>
  <c r="A1526" i="4"/>
  <c r="A578" i="4"/>
  <c r="A2072" i="4"/>
  <c r="A722" i="4"/>
  <c r="A2100" i="4"/>
  <c r="A1045" i="4"/>
  <c r="A1649" i="4"/>
  <c r="A1357" i="4"/>
  <c r="A3001" i="4"/>
  <c r="A688" i="4"/>
  <c r="A1653" i="4"/>
  <c r="A2543" i="4"/>
  <c r="A316" i="4"/>
  <c r="A487" i="4"/>
  <c r="A2862" i="4"/>
  <c r="A2840" i="4"/>
  <c r="A2731" i="4"/>
  <c r="A1447" i="4"/>
  <c r="A1574" i="4"/>
  <c r="A114" i="4"/>
  <c r="A2617" i="4"/>
  <c r="A392" i="4"/>
  <c r="A71" i="4"/>
  <c r="A1476" i="4"/>
  <c r="A1700" i="4"/>
  <c r="A1647" i="4"/>
  <c r="A204" i="4"/>
  <c r="A1167" i="4"/>
  <c r="A1599" i="4"/>
  <c r="A1985" i="4"/>
  <c r="A2219" i="4"/>
  <c r="A350" i="4"/>
  <c r="A686" i="4"/>
  <c r="A325" i="4"/>
  <c r="A240" i="4"/>
  <c r="A2755" i="4"/>
  <c r="A629" i="4"/>
  <c r="A1568" i="4"/>
  <c r="A1772" i="4"/>
  <c r="A1575" i="4"/>
  <c r="A151" i="4"/>
  <c r="A1736" i="4"/>
  <c r="A2497" i="4"/>
  <c r="A790" i="4"/>
  <c r="A1657" i="4"/>
  <c r="A2777" i="4"/>
  <c r="A1663" i="4"/>
  <c r="A1504" i="4"/>
  <c r="A695" i="4"/>
  <c r="A333" i="4"/>
  <c r="A2591" i="4"/>
  <c r="A117" i="4"/>
  <c r="A906" i="4"/>
  <c r="A1585" i="4"/>
  <c r="A1613" i="4"/>
  <c r="A2611" i="4"/>
  <c r="A1037" i="4"/>
  <c r="A2335" i="4"/>
  <c r="A106" i="4"/>
  <c r="A2367" i="4"/>
  <c r="A1018" i="4"/>
  <c r="A1836" i="4"/>
  <c r="A2758" i="4"/>
  <c r="A1863" i="4"/>
  <c r="A1391" i="4"/>
  <c r="A2890" i="4"/>
  <c r="A2992" i="4"/>
  <c r="A273" i="4"/>
  <c r="A1530" i="4"/>
  <c r="A1136" i="4"/>
  <c r="A2725" i="4"/>
  <c r="A1725" i="4"/>
  <c r="A1236" i="4"/>
  <c r="A2570" i="4"/>
  <c r="A135" i="4"/>
  <c r="A659" i="4"/>
  <c r="A1414" i="4"/>
  <c r="A1064" i="4"/>
  <c r="A39" i="4"/>
  <c r="A28" i="4"/>
  <c r="A236" i="4"/>
  <c r="A1011" i="4"/>
  <c r="A2892" i="4"/>
  <c r="A577" i="4"/>
  <c r="A1303" i="4"/>
  <c r="A624" i="4"/>
  <c r="A1756" i="4"/>
  <c r="A2471" i="4"/>
  <c r="A2218" i="4"/>
  <c r="A2428" i="4"/>
  <c r="A538" i="4"/>
  <c r="A110" i="4"/>
  <c r="A1070" i="4"/>
  <c r="A2564" i="4"/>
  <c r="A304" i="4"/>
  <c r="A291" i="4"/>
  <c r="A323" i="4"/>
  <c r="A138" i="4"/>
  <c r="A2545" i="4"/>
  <c r="A1619" i="4"/>
  <c r="A720" i="4"/>
  <c r="A2830" i="4"/>
  <c r="A1723" i="4"/>
  <c r="A570" i="4"/>
  <c r="A1424" i="4"/>
  <c r="A2764" i="4"/>
  <c r="A410" i="4"/>
  <c r="A554" i="4"/>
  <c r="A1639" i="4"/>
  <c r="A302" i="4"/>
  <c r="A1699" i="4"/>
  <c r="A876" i="4"/>
  <c r="A2896" i="4"/>
  <c r="A1151" i="4"/>
  <c r="A677" i="4"/>
  <c r="A895" i="4"/>
  <c r="A2196" i="4"/>
  <c r="A2332" i="4"/>
  <c r="A2469" i="4"/>
  <c r="A1891" i="4"/>
  <c r="A1845" i="4"/>
  <c r="A1610" i="4"/>
  <c r="A2521" i="4"/>
  <c r="A619" i="4"/>
  <c r="A1475" i="4"/>
  <c r="A2209" i="4"/>
  <c r="A405" i="4"/>
  <c r="A2340" i="4"/>
  <c r="A1425" i="4"/>
  <c r="A1749" i="4"/>
  <c r="A1661" i="4"/>
  <c r="A7" i="4"/>
  <c r="A1717" i="4"/>
  <c r="A1231" i="4"/>
  <c r="A1559" i="4"/>
  <c r="A2200" i="4"/>
  <c r="A2932" i="4"/>
  <c r="A2538" i="4"/>
  <c r="A2190" i="4"/>
  <c r="A2921" i="4"/>
  <c r="A2856" i="4"/>
  <c r="A2627" i="4"/>
  <c r="A2272" i="4"/>
  <c r="A277" i="4"/>
  <c r="A1283" i="4"/>
  <c r="A112" i="4"/>
  <c r="A2348" i="4"/>
  <c r="A211" i="4"/>
  <c r="A1061" i="4"/>
  <c r="A2999" i="4"/>
  <c r="A617" i="4"/>
  <c r="A556" i="4"/>
  <c r="A172" i="4"/>
  <c r="A1050" i="4"/>
  <c r="A1907" i="4"/>
  <c r="A1168" i="4"/>
  <c r="A2675" i="4"/>
  <c r="A252" i="4"/>
  <c r="A1910" i="4"/>
  <c r="A1125" i="4"/>
  <c r="A171" i="4"/>
  <c r="A1551" i="4"/>
  <c r="A1067" i="4"/>
  <c r="A2455" i="4"/>
  <c r="A1801" i="4"/>
  <c r="A2551" i="4"/>
  <c r="A2863" i="4"/>
  <c r="A156" i="4"/>
  <c r="A326" i="4"/>
  <c r="A2026" i="4"/>
  <c r="A560" i="4"/>
  <c r="A2707" i="4"/>
  <c r="A1797" i="4"/>
  <c r="A1364" i="4"/>
  <c r="A1197" i="4"/>
  <c r="A2336" i="4"/>
  <c r="A1479" i="4"/>
  <c r="A1262" i="4"/>
  <c r="A2195" i="4"/>
  <c r="A2283" i="4"/>
  <c r="A1927" i="4"/>
  <c r="A1190" i="4"/>
  <c r="A2774" i="4"/>
  <c r="A2139" i="4"/>
  <c r="A1666" i="4"/>
  <c r="A2087" i="4"/>
  <c r="A764" i="4"/>
  <c r="A84" i="4"/>
  <c r="A2056" i="4"/>
  <c r="A2672" i="4"/>
  <c r="A1837" i="4"/>
  <c r="A1091" i="4"/>
  <c r="A305" i="4"/>
  <c r="A1684" i="4"/>
  <c r="A423" i="4"/>
  <c r="A1028" i="4"/>
  <c r="A2121" i="4"/>
  <c r="A1688" i="4"/>
  <c r="A2487" i="4"/>
  <c r="A2944" i="4"/>
  <c r="A672" i="4"/>
  <c r="A814" i="4"/>
  <c r="A2025" i="4"/>
  <c r="A600" i="4"/>
  <c r="A2629" i="4"/>
  <c r="A445" i="4"/>
  <c r="A1327" i="4"/>
  <c r="A341" i="4"/>
  <c r="A1457" i="4"/>
  <c r="A2736" i="4"/>
  <c r="A1849" i="4"/>
  <c r="A815" i="4"/>
  <c r="A2197" i="4"/>
  <c r="A1810" i="4"/>
  <c r="A1179" i="4"/>
  <c r="A2501" i="4"/>
  <c r="A2953" i="4"/>
  <c r="A2654" i="4"/>
  <c r="A700" i="4"/>
  <c r="A738" i="4"/>
  <c r="A1547" i="4"/>
  <c r="A717" i="4"/>
  <c r="A2801" i="4"/>
  <c r="A2557" i="4"/>
  <c r="A2061" i="4"/>
  <c r="A1972" i="4"/>
  <c r="A948" i="4"/>
  <c r="A1848" i="4"/>
  <c r="A2678" i="4"/>
  <c r="A679" i="4"/>
  <c r="A2263" i="4"/>
  <c r="A735" i="4"/>
  <c r="A2064" i="4"/>
  <c r="A2101" i="4"/>
  <c r="A1947" i="4"/>
  <c r="A537" i="4"/>
  <c r="A2186" i="4"/>
  <c r="A1987" i="4"/>
  <c r="A147" i="4"/>
  <c r="A2301" i="4"/>
  <c r="A509" i="4"/>
  <c r="A2865" i="4"/>
  <c r="A340" i="4"/>
  <c r="A2846" i="4"/>
  <c r="A2815" i="4"/>
  <c r="A1675" i="4"/>
  <c r="A2686" i="4"/>
  <c r="A2991" i="4"/>
  <c r="A86" i="4"/>
  <c r="A2481" i="4"/>
  <c r="A1973" i="4"/>
  <c r="A2294" i="4"/>
  <c r="A1207" i="4"/>
  <c r="A1744" i="4"/>
  <c r="A1628" i="4"/>
  <c r="A2489" i="4"/>
  <c r="A1707" i="4"/>
  <c r="A1982" i="4"/>
  <c r="A438" i="4"/>
  <c r="A238" i="4"/>
  <c r="A2754" i="4"/>
  <c r="A2421" i="4"/>
  <c r="A187" i="4"/>
  <c r="A2700" i="4"/>
  <c r="A934" i="4"/>
  <c r="A2720" i="4"/>
  <c r="A2561" i="4"/>
  <c r="A2704" i="4"/>
  <c r="A1672" i="4"/>
  <c r="A266" i="4"/>
  <c r="A1060" i="4"/>
  <c r="A2098" i="4"/>
  <c r="A946" i="4"/>
  <c r="A1805" i="4"/>
  <c r="A2192" i="4"/>
  <c r="A1692" i="4"/>
  <c r="A1208" i="4"/>
  <c r="A1589" i="4"/>
  <c r="A1603" i="4"/>
  <c r="A1367" i="4"/>
  <c r="A46" i="4"/>
  <c r="A2578" i="4"/>
  <c r="A2773" i="4"/>
  <c r="A64" i="4"/>
  <c r="A1148" i="4"/>
  <c r="A2113" i="4"/>
  <c r="A1533" i="4"/>
  <c r="A2936" i="4"/>
  <c r="A82" i="4"/>
  <c r="A828" i="4"/>
  <c r="A1750" i="4"/>
  <c r="A2527" i="4"/>
  <c r="A791" i="4"/>
  <c r="A2844" i="4"/>
  <c r="A212" i="4"/>
  <c r="A44" i="4"/>
  <c r="A2248" i="4"/>
  <c r="A1654" i="4"/>
  <c r="A1191" i="4"/>
  <c r="A105" i="4"/>
  <c r="A2748" i="4"/>
  <c r="A2132" i="4"/>
  <c r="A2547" i="4"/>
  <c r="A2092" i="4"/>
  <c r="A140" i="4"/>
  <c r="A2851" i="4"/>
  <c r="A1318" i="4"/>
  <c r="A674" i="4"/>
  <c r="A1154" i="4"/>
  <c r="A2911" i="4"/>
  <c r="A1465" i="4"/>
  <c r="A2423" i="4"/>
  <c r="A118" i="4"/>
  <c r="A1788" i="4"/>
  <c r="A226" i="4"/>
  <c r="A1004" i="4"/>
  <c r="A1192" i="4"/>
  <c r="A1555" i="4"/>
  <c r="A2174" i="4"/>
  <c r="A1120" i="4"/>
  <c r="A598" i="4"/>
  <c r="A716" i="4"/>
  <c r="A272" i="4"/>
  <c r="A131" i="4"/>
  <c r="A2526" i="4"/>
  <c r="A2291" i="4"/>
  <c r="A262" i="4"/>
  <c r="A2850" i="4"/>
  <c r="A317" i="4"/>
  <c r="A1092" i="4"/>
  <c r="A1571" i="4"/>
  <c r="A363" i="4"/>
  <c r="A399" i="4"/>
  <c r="A1131" i="4"/>
  <c r="A950" i="4"/>
  <c r="A754" i="4"/>
  <c r="A1694" i="4"/>
  <c r="A1384" i="4"/>
  <c r="A903" i="4"/>
  <c r="A72" i="4"/>
  <c r="A533" i="4"/>
  <c r="A2062" i="4"/>
  <c r="A1967" i="4"/>
  <c r="A1625" i="4"/>
  <c r="A1162" i="4"/>
  <c r="A2207" i="4"/>
  <c r="A2868" i="4"/>
  <c r="A1142" i="4"/>
  <c r="A938" i="4"/>
  <c r="A654" i="4"/>
  <c r="A2493" i="4"/>
  <c r="A279" i="4"/>
  <c r="A2568" i="4"/>
  <c r="A2183" i="4"/>
  <c r="A1250" i="4"/>
  <c r="A2241" i="4"/>
  <c r="A1235" i="4"/>
  <c r="A2533" i="4"/>
  <c r="A850" i="4"/>
  <c r="A2202" i="4"/>
  <c r="A1022" i="4"/>
  <c r="A880" i="4"/>
  <c r="A2888" i="4"/>
  <c r="A1119" i="4"/>
  <c r="A565" i="4"/>
  <c r="A2376" i="4"/>
  <c r="A2929" i="4"/>
  <c r="A2036" i="4"/>
  <c r="A881" i="4"/>
  <c r="A2918" i="4"/>
  <c r="A769" i="4"/>
  <c r="A2769" i="4"/>
  <c r="A1518" i="4"/>
  <c r="A1490" i="4"/>
  <c r="A289" i="4"/>
  <c r="A1253" i="4"/>
  <c r="A971" i="4"/>
  <c r="A2874" i="4"/>
  <c r="A2729" i="4"/>
  <c r="A1122" i="4"/>
  <c r="A926" i="4"/>
  <c r="A1135" i="4"/>
  <c r="A1059" i="4"/>
  <c r="A210" i="4"/>
  <c r="A2854" i="4"/>
  <c r="A2491" i="4"/>
  <c r="A41" i="4"/>
  <c r="A1588" i="4"/>
  <c r="A409" i="4"/>
  <c r="A397" i="4"/>
  <c r="A2798" i="4"/>
  <c r="A2346" i="4"/>
  <c r="A2838" i="4"/>
  <c r="A1771" i="4"/>
  <c r="A2047" i="4"/>
  <c r="A908" i="4"/>
  <c r="A2286" i="4"/>
  <c r="A224" i="4"/>
  <c r="A2191" i="4"/>
  <c r="A2989" i="4"/>
  <c r="A1709" i="4"/>
  <c r="A1224" i="4"/>
  <c r="A81" i="4"/>
  <c r="A2788" i="4"/>
  <c r="A2115" i="4"/>
  <c r="A585" i="4"/>
  <c r="A576" i="4"/>
  <c r="A2722" i="4"/>
  <c r="A1492" i="4"/>
  <c r="A2495" i="4"/>
  <c r="A2522" i="4"/>
  <c r="A2194" i="4"/>
  <c r="A642" i="4"/>
  <c r="A1429" i="4"/>
  <c r="A2096" i="4"/>
  <c r="A1075" i="4"/>
  <c r="A388" i="4"/>
  <c r="A2015" i="4"/>
  <c r="A762" i="4"/>
  <c r="A1380" i="4"/>
  <c r="A2996" i="4"/>
  <c r="A2622" i="4"/>
  <c r="A367" i="4"/>
  <c r="A928" i="4"/>
  <c r="A884" i="4"/>
  <c r="A2931" i="4"/>
  <c r="A1397" i="4"/>
  <c r="A2435" i="4"/>
  <c r="A2384" i="4"/>
  <c r="A2588" i="4"/>
  <c r="A1689" i="4"/>
  <c r="A2386" i="4"/>
  <c r="A1233" i="4"/>
  <c r="A765" i="4"/>
  <c r="A709" i="4"/>
  <c r="A1387" i="4"/>
  <c r="A1239" i="4"/>
  <c r="A494" i="4"/>
  <c r="A974" i="4"/>
  <c r="A386" i="4"/>
  <c r="A841" i="4"/>
  <c r="A2927" i="4"/>
  <c r="A2454" i="4"/>
  <c r="A1230" i="4"/>
  <c r="A970" i="4"/>
  <c r="A1434" i="4"/>
  <c r="A193" i="4"/>
  <c r="A124" i="4"/>
  <c r="A1881" i="4"/>
  <c r="A1965" i="4"/>
  <c r="A960" i="4"/>
  <c r="A1954" i="4"/>
  <c r="A2880" i="4"/>
  <c r="A602" i="4"/>
  <c r="A2442" i="4"/>
  <c r="A1582" i="4"/>
  <c r="A1329" i="4"/>
  <c r="A775" i="4"/>
  <c r="A1069" i="4"/>
  <c r="A63" i="4"/>
  <c r="A163" i="4"/>
  <c r="A2721" i="4"/>
  <c r="A888" i="4"/>
  <c r="A961" i="4"/>
  <c r="A870" i="4"/>
  <c r="A772" i="4"/>
  <c r="A1644" i="4"/>
  <c r="A912" i="4"/>
  <c r="A569" i="4"/>
  <c r="A2407" i="4"/>
  <c r="A1834" i="4"/>
  <c r="A2347" i="4"/>
  <c r="A444" i="4"/>
  <c r="A1867" i="4"/>
  <c r="A157" i="4"/>
  <c r="A1835" i="4"/>
  <c r="A862" i="4"/>
  <c r="A575" i="4"/>
  <c r="A257" i="4"/>
  <c r="A360" i="4"/>
  <c r="A2586" i="4"/>
  <c r="A632" i="4"/>
  <c r="A1436" i="4"/>
  <c r="A499" i="4"/>
  <c r="A12" i="4"/>
  <c r="A165" i="4"/>
  <c r="A592" i="4"/>
  <c r="A680" i="4"/>
  <c r="A307" i="4"/>
  <c r="A2020" i="4"/>
  <c r="A2381" i="4"/>
  <c r="A2392" i="4"/>
  <c r="A1402" i="4"/>
  <c r="A2613" i="4"/>
  <c r="A2544" i="4"/>
  <c r="A1211" i="4"/>
  <c r="A353" i="4"/>
  <c r="A1155" i="4"/>
  <c r="A2924" i="4"/>
  <c r="A1816" i="4"/>
  <c r="A2028" i="4"/>
  <c r="A1001" i="4"/>
  <c r="A532" i="4"/>
  <c r="A2309" i="4"/>
  <c r="A2369" i="4"/>
  <c r="A2749" i="4"/>
  <c r="A2835" i="4"/>
  <c r="A1015" i="4"/>
  <c r="A572" i="4"/>
  <c r="A2952" i="4"/>
  <c r="A33" i="4"/>
  <c r="A231" i="4"/>
  <c r="A99" i="4"/>
  <c r="A1728" i="4"/>
  <c r="A250" i="4"/>
  <c r="A1916" i="4"/>
  <c r="A1277" i="4"/>
  <c r="A321" i="4"/>
  <c r="A1765" i="4"/>
  <c r="A1690" i="4"/>
  <c r="A551" i="4"/>
  <c r="A1365" i="4"/>
  <c r="A1998" i="4"/>
  <c r="A1773" i="4"/>
  <c r="A2855" i="4"/>
  <c r="A670" i="4"/>
  <c r="A1830" i="4"/>
  <c r="A925" i="4"/>
  <c r="A437" i="4"/>
  <c r="A1785" i="4"/>
  <c r="A2466" i="4"/>
  <c r="A2761" i="4"/>
  <c r="A2819" i="4"/>
  <c r="A1438" i="4"/>
  <c r="A1941" i="4"/>
  <c r="A918" i="4"/>
  <c r="A1795" i="4"/>
  <c r="A728" i="4"/>
  <c r="A2249" i="4"/>
  <c r="A2341" i="4"/>
  <c r="A782" i="4"/>
  <c r="A2014" i="4"/>
  <c r="A1605" i="4"/>
  <c r="A1743" i="4"/>
  <c r="A2978" i="4"/>
  <c r="A1611" i="4"/>
  <c r="A295" i="4"/>
  <c r="A2414" i="4"/>
  <c r="A10" i="4"/>
  <c r="A1082" i="4"/>
  <c r="A1519" i="4"/>
  <c r="A1406" i="4"/>
  <c r="A2228" i="4"/>
  <c r="A1757" i="4"/>
  <c r="A2768" i="4"/>
  <c r="A792" i="4"/>
  <c r="A2898" i="4"/>
  <c r="A860" i="4"/>
  <c r="A2980" i="4"/>
  <c r="A2583" i="4"/>
  <c r="A97" i="4"/>
  <c r="A296" i="4"/>
  <c r="A198" i="4"/>
  <c r="A639" i="4"/>
  <c r="A2512" i="4"/>
  <c r="A396" i="4"/>
  <c r="A2987" i="4"/>
  <c r="A184" i="4"/>
  <c r="A2763" i="4"/>
  <c r="A2492" i="4"/>
  <c r="A2433" i="4"/>
  <c r="A2144" i="4"/>
  <c r="A1870" i="4"/>
  <c r="A2413" i="4"/>
  <c r="A1263" i="4"/>
  <c r="A2320" i="4"/>
  <c r="A2417" i="4"/>
  <c r="A1418" i="4"/>
  <c r="A374" i="4"/>
  <c r="A2356" i="4"/>
  <c r="A2496" i="4"/>
  <c r="A385" i="4"/>
  <c r="A2225" i="4"/>
  <c r="A2690" i="4"/>
  <c r="A794" i="4"/>
  <c r="A1404" i="4"/>
  <c r="A2477" i="4"/>
  <c r="A2787" i="4"/>
  <c r="A389" i="4"/>
  <c r="A2958" i="4"/>
  <c r="A1503" i="4"/>
  <c r="A1768" i="4"/>
  <c r="A2558" i="4"/>
  <c r="A1945" i="4"/>
  <c r="A2324" i="4"/>
  <c r="A858" i="4"/>
  <c r="A2143" i="4"/>
  <c r="A1949" i="4"/>
  <c r="A513" i="4"/>
  <c r="A2616" i="4"/>
  <c r="A2102" i="4"/>
  <c r="A1149" i="4"/>
  <c r="A767" i="4"/>
  <c r="A2114" i="4"/>
  <c r="A1398" i="4"/>
  <c r="A267" i="4"/>
  <c r="A1359" i="4"/>
  <c r="A2400" i="4"/>
  <c r="A2930" i="4"/>
  <c r="A196" i="4"/>
  <c r="A2837" i="4"/>
  <c r="A136" i="4"/>
  <c r="A1372" i="4"/>
  <c r="A2782" i="4"/>
  <c r="A2938" i="4"/>
  <c r="A2637" i="4"/>
  <c r="A1677" i="4"/>
  <c r="A2910" i="4"/>
  <c r="A2961" i="4"/>
  <c r="A1781" i="4"/>
  <c r="A594" i="4"/>
  <c r="A1855" i="4"/>
  <c r="A2479" i="4"/>
  <c r="A1853" i="4"/>
  <c r="A1354" i="4"/>
  <c r="A2318" i="4"/>
  <c r="A2688" i="4"/>
  <c r="A17" i="4"/>
  <c r="A1201" i="4"/>
  <c r="A2792" i="4"/>
  <c r="A2535" i="4"/>
  <c r="A1023" i="4"/>
  <c r="A294" i="4"/>
  <c r="A1734" i="4"/>
  <c r="A1140" i="4"/>
  <c r="A1152" i="4"/>
  <c r="A2848" i="4"/>
  <c r="A299" i="4"/>
  <c r="A1538" i="4"/>
  <c r="A1844" i="4"/>
  <c r="A653" i="4"/>
  <c r="A5" i="4"/>
  <c r="A2606" i="4"/>
  <c r="A2166" i="4"/>
  <c r="A1442" i="4"/>
  <c r="A879" i="4"/>
  <c r="A477" i="4"/>
  <c r="A2849" i="4"/>
  <c r="A1267" i="4"/>
  <c r="A1691" i="4"/>
  <c r="A696" i="4"/>
  <c r="A2573" i="4"/>
  <c r="A2876" i="4"/>
  <c r="A2516" i="4"/>
  <c r="A1313" i="4"/>
  <c r="A793" i="4"/>
  <c r="A2825" i="4"/>
  <c r="A516" i="4"/>
  <c r="A1928" i="4"/>
  <c r="A2681" i="4"/>
  <c r="A1999" i="4"/>
  <c r="A2043" i="4"/>
  <c r="A2509" i="4"/>
  <c r="A682" i="4"/>
  <c r="A261" i="4"/>
  <c r="A468" i="4"/>
  <c r="A942" i="4"/>
  <c r="A1562" i="4"/>
  <c r="A742" i="4"/>
  <c r="A2305" i="4"/>
  <c r="A897" i="4"/>
  <c r="A2694" i="4"/>
  <c r="A1899" i="4"/>
  <c r="A2199" i="4"/>
  <c r="A2603" i="4"/>
  <c r="A1953" i="4"/>
  <c r="A1787" i="4"/>
  <c r="A2922" i="4"/>
  <c r="A369" i="4"/>
  <c r="A2757" i="4"/>
  <c r="A1335" i="4"/>
  <c r="A2791" i="4"/>
  <c r="A408" i="4"/>
  <c r="A1615" i="4"/>
  <c r="A2440" i="4"/>
  <c r="A1330" i="4"/>
  <c r="A125" i="4"/>
  <c r="A545" i="4"/>
  <c r="A1009" i="4"/>
  <c r="A2620" i="4"/>
  <c r="A1389" i="4"/>
  <c r="A2977" i="4"/>
  <c r="A1407" i="4"/>
  <c r="A823" i="4"/>
  <c r="A1493" i="4"/>
  <c r="A1090" i="4"/>
  <c r="A609" i="4"/>
  <c r="A2662" i="4"/>
  <c r="A2949" i="4"/>
  <c r="A1738" i="4"/>
  <c r="A1177" i="4"/>
  <c r="A1747" i="4"/>
  <c r="A259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E02DA0-E3F9-4351-9AE1-A33A965D65F4}"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<sst xmlns="http://schemas.openxmlformats.org/spreadsheetml/2006/main" count="94303" uniqueCount="15568">
  <si>
    <t>Customer_id</t>
  </si>
  <si>
    <t>Account Number</t>
  </si>
  <si>
    <t>Age</t>
  </si>
  <si>
    <t>Date of Birth</t>
  </si>
  <si>
    <t>Sex</t>
  </si>
  <si>
    <t>Occupation</t>
  </si>
  <si>
    <t>City</t>
  </si>
  <si>
    <t>Bank Deposit</t>
  </si>
  <si>
    <t>Saving Accounts</t>
  </si>
  <si>
    <t>Full name</t>
  </si>
  <si>
    <t>NZ78803</t>
  </si>
  <si>
    <t>23</t>
  </si>
  <si>
    <t>Female</t>
  </si>
  <si>
    <t>Computer Systems Analyst II</t>
  </si>
  <si>
    <t>Lagos</t>
  </si>
  <si>
    <t>455923.6864_x0002_</t>
  </si>
  <si>
    <t>Charles Martin</t>
  </si>
  <si>
    <t>NZ33202</t>
  </si>
  <si>
    <t>32</t>
  </si>
  <si>
    <t>Help Desk Operator</t>
  </si>
  <si>
    <t>744629.027436_x0002_</t>
  </si>
  <si>
    <t>Ernest Davis</t>
  </si>
  <si>
    <t>NZ82919</t>
  </si>
  <si>
    <t>80</t>
  </si>
  <si>
    <t>Web Designer IV</t>
  </si>
  <si>
    <t>128075.883088_x0002_</t>
  </si>
  <si>
    <t>Nancy Gilbert</t>
  </si>
  <si>
    <t>NZ57563</t>
  </si>
  <si>
    <t>33</t>
  </si>
  <si>
    <t>Statistician II</t>
  </si>
  <si>
    <t>3056394.35322_x0002_</t>
  </si>
  <si>
    <t>Willie Owens</t>
  </si>
  <si>
    <t>NZ59334</t>
  </si>
  <si>
    <t>85</t>
  </si>
  <si>
    <t>Budget/Accounting Analyst III</t>
  </si>
  <si>
    <t>549814.16554_x0002_</t>
  </si>
  <si>
    <t>William Hart</t>
  </si>
  <si>
    <t>NZ55460</t>
  </si>
  <si>
    <t>64</t>
  </si>
  <si>
    <t>Staff Accountant II</t>
  </si>
  <si>
    <t>117251.7464_x0002_</t>
  </si>
  <si>
    <t>Karen Matthews</t>
  </si>
  <si>
    <t>NZ39119</t>
  </si>
  <si>
    <t>22</t>
  </si>
  <si>
    <t>566112.053815_x0002_</t>
  </si>
  <si>
    <t>Jimmy Brown</t>
  </si>
  <si>
    <t>NZ73045</t>
  </si>
  <si>
    <t>37</t>
  </si>
  <si>
    <t>Account Representative IV</t>
  </si>
  <si>
    <t>1192558.973085_x0002_</t>
  </si>
  <si>
    <t>Johnny Coleman</t>
  </si>
  <si>
    <t>NZ84955</t>
  </si>
  <si>
    <t>67</t>
  </si>
  <si>
    <t>Automation Specialist II</t>
  </si>
  <si>
    <t>994585.043376_x0002_</t>
  </si>
  <si>
    <t>Jesse Tucker</t>
  </si>
  <si>
    <t>NZ38386</t>
  </si>
  <si>
    <t>29</t>
  </si>
  <si>
    <t>Statistician I</t>
  </si>
  <si>
    <t>463704.675075_x0002_</t>
  </si>
  <si>
    <t>Martin Martinez</t>
  </si>
  <si>
    <t>NZ63272</t>
  </si>
  <si>
    <t>60</t>
  </si>
  <si>
    <t>Engineer IV</t>
  </si>
  <si>
    <t>76544.844606_x0002_</t>
  </si>
  <si>
    <t>Janet Nguyen</t>
  </si>
  <si>
    <t>NZ40471</t>
  </si>
  <si>
    <t>59</t>
  </si>
  <si>
    <t>Assistant Manager</t>
  </si>
  <si>
    <t>433178.571735_x0002_</t>
  </si>
  <si>
    <t>Lisa Barnes</t>
  </si>
  <si>
    <t>NZ34064</t>
  </si>
  <si>
    <t>27</t>
  </si>
  <si>
    <t>Staff Scientist</t>
  </si>
  <si>
    <t>866277.319375_x0002_</t>
  </si>
  <si>
    <t>George Palmer</t>
  </si>
  <si>
    <t>NZ14385</t>
  </si>
  <si>
    <t>58</t>
  </si>
  <si>
    <t>Account Representative III</t>
  </si>
  <si>
    <t>349786.12704_x0002_</t>
  </si>
  <si>
    <t>Antonio Robinson</t>
  </si>
  <si>
    <t>NZ88784</t>
  </si>
  <si>
    <t>76</t>
  </si>
  <si>
    <t>Accounting Assistant I</t>
  </si>
  <si>
    <t>682905.64914_x0002_</t>
  </si>
  <si>
    <t>Doris Palmer</t>
  </si>
  <si>
    <t>NZ24185</t>
  </si>
  <si>
    <t>77</t>
  </si>
  <si>
    <t>Database Administrator I</t>
  </si>
  <si>
    <t>2092998.25665_x0002_</t>
  </si>
  <si>
    <t>Frank Harper</t>
  </si>
  <si>
    <t>NZ74794</t>
  </si>
  <si>
    <t>43</t>
  </si>
  <si>
    <t>General Manager</t>
  </si>
  <si>
    <t>257445.07425_x0002_</t>
  </si>
  <si>
    <t>Lillian Nelson</t>
  </si>
  <si>
    <t>NZ16593</t>
  </si>
  <si>
    <t>Web Developer II</t>
  </si>
  <si>
    <t>87804.104024_x0002_</t>
  </si>
  <si>
    <t>Samuel Vasquez</t>
  </si>
  <si>
    <t>NZ38755</t>
  </si>
  <si>
    <t>70</t>
  </si>
  <si>
    <t>Research Assistant III</t>
  </si>
  <si>
    <t>1027401.63372_x0002_</t>
  </si>
  <si>
    <t>Susan Clark</t>
  </si>
  <si>
    <t>NZ72250</t>
  </si>
  <si>
    <t>Software Engineer III</t>
  </si>
  <si>
    <t>235217.945088_x0002_</t>
  </si>
  <si>
    <t>Rose Bell</t>
  </si>
  <si>
    <t>NZ70068</t>
  </si>
  <si>
    <t>Food Chemist</t>
  </si>
  <si>
    <t>224401.8112_x0002_</t>
  </si>
  <si>
    <t>Anthony Bennett</t>
  </si>
  <si>
    <t>NZ97211</t>
  </si>
  <si>
    <t>66</t>
  </si>
  <si>
    <t>Statistician III</t>
  </si>
  <si>
    <t>271006.1056_x0002_</t>
  </si>
  <si>
    <t>Alan Bennett</t>
  </si>
  <si>
    <t>NZ93556</t>
  </si>
  <si>
    <t>54</t>
  </si>
  <si>
    <t>Computer Systems Analyst III</t>
  </si>
  <si>
    <t>600057.9792_x0002_</t>
  </si>
  <si>
    <t>Rose West</t>
  </si>
  <si>
    <t>NZ76839</t>
  </si>
  <si>
    <t>84</t>
  </si>
  <si>
    <t>Research Associate</t>
  </si>
  <si>
    <t>256500.320544_x0002_</t>
  </si>
  <si>
    <t>Henry Williamson</t>
  </si>
  <si>
    <t>NZ59415</t>
  </si>
  <si>
    <t>81</t>
  </si>
  <si>
    <t>Geologist I</t>
  </si>
  <si>
    <t>512980.160238_x0002_</t>
  </si>
  <si>
    <t>Lori Wilson</t>
  </si>
  <si>
    <t>NZ97245</t>
  </si>
  <si>
    <t>20</t>
  </si>
  <si>
    <t>Automation Specialist IV</t>
  </si>
  <si>
    <t>_x0002_</t>
  </si>
  <si>
    <t>Robert Harrison</t>
  </si>
  <si>
    <t>NZ28776</t>
  </si>
  <si>
    <t>Office Assistant III</t>
  </si>
  <si>
    <t>93779.227048_x0002_</t>
  </si>
  <si>
    <t>Diana Walker</t>
  </si>
  <si>
    <t>NZ90041</t>
  </si>
  <si>
    <t>28</t>
  </si>
  <si>
    <t>320943.1104_x0002_</t>
  </si>
  <si>
    <t>Andrew Diaz</t>
  </si>
  <si>
    <t>NZ36167</t>
  </si>
  <si>
    <t>Systems Administrator II</t>
  </si>
  <si>
    <t>2404549.759744_x0002_</t>
  </si>
  <si>
    <t>Evelyn Flores</t>
  </si>
  <si>
    <t>NZ26937</t>
  </si>
  <si>
    <t>487858.69664_x0002_</t>
  </si>
  <si>
    <t>Justin Brown</t>
  </si>
  <si>
    <t>NZ55731</t>
  </si>
  <si>
    <t>41</t>
  </si>
  <si>
    <t>Geologist II</t>
  </si>
  <si>
    <t>136512.061776_x0002_</t>
  </si>
  <si>
    <t>Lois Griffin</t>
  </si>
  <si>
    <t>NZ78861</t>
  </si>
  <si>
    <t>108466.282656_x0002_</t>
  </si>
  <si>
    <t>Henry Roberts</t>
  </si>
  <si>
    <t>NZ96489</t>
  </si>
  <si>
    <t>79</t>
  </si>
  <si>
    <t>Research Assistant IV</t>
  </si>
  <si>
    <t>452216.519676_x0002_</t>
  </si>
  <si>
    <t>Mark Cox</t>
  </si>
  <si>
    <t>NZ48638</t>
  </si>
  <si>
    <t>71</t>
  </si>
  <si>
    <t>Payment Adjustment Coordinator</t>
  </si>
  <si>
    <t>188913.436544_x0002_</t>
  </si>
  <si>
    <t>Benjamin Collins</t>
  </si>
  <si>
    <t>NZ69752</t>
  </si>
  <si>
    <t>Associate Professor</t>
  </si>
  <si>
    <t>1264219.1406_x0002_</t>
  </si>
  <si>
    <t>Kevin Williams</t>
  </si>
  <si>
    <t>NZ31054</t>
  </si>
  <si>
    <t>Accountant I</t>
  </si>
  <si>
    <t>449340.5664_x0002_</t>
  </si>
  <si>
    <t>Mary Bennett</t>
  </si>
  <si>
    <t>NZ19422</t>
  </si>
  <si>
    <t>24</t>
  </si>
  <si>
    <t>Occupational Therapist</t>
  </si>
  <si>
    <t>425839.204224_x0002_</t>
  </si>
  <si>
    <t>Stephen Allen</t>
  </si>
  <si>
    <t>NZ90914</t>
  </si>
  <si>
    <t>Sales Associate</t>
  </si>
  <si>
    <t>965288.7288_x0002_</t>
  </si>
  <si>
    <t>Doris Clark</t>
  </si>
  <si>
    <t>NZ47520</t>
  </si>
  <si>
    <t>61</t>
  </si>
  <si>
    <t>Professor</t>
  </si>
  <si>
    <t>204987.250044_x0002_</t>
  </si>
  <si>
    <t>Brandon Burton</t>
  </si>
  <si>
    <t>NZ34216</t>
  </si>
  <si>
    <t>38</t>
  </si>
  <si>
    <t>Biostatistician II</t>
  </si>
  <si>
    <t>220857.247008_x0002_</t>
  </si>
  <si>
    <t>Carl Jordan</t>
  </si>
  <si>
    <t>NZ55883</t>
  </si>
  <si>
    <t>Accountant II</t>
  </si>
  <si>
    <t>643768.667136_x0002_</t>
  </si>
  <si>
    <t>Carolyn Kelly</t>
  </si>
  <si>
    <t>NZ72578</t>
  </si>
  <si>
    <t>47</t>
  </si>
  <si>
    <t>Quality Engineer</t>
  </si>
  <si>
    <t>2785992.893376_x0002_</t>
  </si>
  <si>
    <t>Christopher Cooper</t>
  </si>
  <si>
    <t>NZ60784</t>
  </si>
  <si>
    <t>Chemical Engineer</t>
  </si>
  <si>
    <t>315905.159672_x0002_</t>
  </si>
  <si>
    <t>Peter Marshall</t>
  </si>
  <si>
    <t>NZ31887</t>
  </si>
  <si>
    <t>56</t>
  </si>
  <si>
    <t>Human Resources Assistant III</t>
  </si>
  <si>
    <t>742630.221216_x0002_</t>
  </si>
  <si>
    <t>Andrew Ford</t>
  </si>
  <si>
    <t>NZ71984</t>
  </si>
  <si>
    <t>17</t>
  </si>
  <si>
    <t>1110461.949828_x0002_</t>
  </si>
  <si>
    <t>Anthony Oliver</t>
  </si>
  <si>
    <t>NZ81866</t>
  </si>
  <si>
    <t>30</t>
  </si>
  <si>
    <t>Administrative Assistant I</t>
  </si>
  <si>
    <t>312040.4736_x0002_</t>
  </si>
  <si>
    <t>Anna Cole</t>
  </si>
  <si>
    <t>NZ26303</t>
  </si>
  <si>
    <t>36</t>
  </si>
  <si>
    <t>Web Developer IV</t>
  </si>
  <si>
    <t>2377830.1148_x0002_</t>
  </si>
  <si>
    <t>Philip Nichols</t>
  </si>
  <si>
    <t>NZ91231</t>
  </si>
  <si>
    <t>Administrative Officer</t>
  </si>
  <si>
    <t>405062.9856_x0002_</t>
  </si>
  <si>
    <t>Paula Robinson</t>
  </si>
  <si>
    <t>NZ30404</t>
  </si>
  <si>
    <t>292712.1216_x0002_</t>
  </si>
  <si>
    <t>Angela Welch</t>
  </si>
  <si>
    <t>NZ57908</t>
  </si>
  <si>
    <t>Douglas Weaver</t>
  </si>
  <si>
    <t>NZ28425</t>
  </si>
  <si>
    <t>62</t>
  </si>
  <si>
    <t>Marketing Manager</t>
  </si>
  <si>
    <t>119417.92956_x0002_</t>
  </si>
  <si>
    <t>Peter Murphy</t>
  </si>
  <si>
    <t>NZ91317</t>
  </si>
  <si>
    <t>69</t>
  </si>
  <si>
    <t>Office Assistant II</t>
  </si>
  <si>
    <t>199185.61836_x0002_</t>
  </si>
  <si>
    <t>Barbara Larson</t>
  </si>
  <si>
    <t>NZ83420</t>
  </si>
  <si>
    <t>73</t>
  </si>
  <si>
    <t>Budget/Accounting Analyst I</t>
  </si>
  <si>
    <t>556885.56_x0002_</t>
  </si>
  <si>
    <t>Jonathan Carr</t>
  </si>
  <si>
    <t>NZ96154</t>
  </si>
  <si>
    <t>53</t>
  </si>
  <si>
    <t>Dental Hygienist</t>
  </si>
  <si>
    <t>257313.4893_x0002_</t>
  </si>
  <si>
    <t>Matthew Morris</t>
  </si>
  <si>
    <t>NZ78028</t>
  </si>
  <si>
    <t>Staff Accountant III</t>
  </si>
  <si>
    <t>3179840.774472_x0002_</t>
  </si>
  <si>
    <t>Louis Hayes</t>
  </si>
  <si>
    <t>NZ67268</t>
  </si>
  <si>
    <t>Health Coach III</t>
  </si>
  <si>
    <t>23967.847384_x0002_</t>
  </si>
  <si>
    <t>Peter Simmons</t>
  </si>
  <si>
    <t>NZ51390</t>
  </si>
  <si>
    <t>74</t>
  </si>
  <si>
    <t>Human Resources Assistant IV</t>
  </si>
  <si>
    <t>435733.318656_x0002_</t>
  </si>
  <si>
    <t>Juan Hamilton</t>
  </si>
  <si>
    <t>NZ27518</t>
  </si>
  <si>
    <t>65</t>
  </si>
  <si>
    <t>VP Marketing</t>
  </si>
  <si>
    <t>1338614.549469_x0002_</t>
  </si>
  <si>
    <t>Larry Cooper</t>
  </si>
  <si>
    <t>NZ56121</t>
  </si>
  <si>
    <t>2345848.6626_x0002_</t>
  </si>
  <si>
    <t>Johnny Watkins</t>
  </si>
  <si>
    <t>NZ99221</t>
  </si>
  <si>
    <t>63</t>
  </si>
  <si>
    <t>Programmer Analyst IV</t>
  </si>
  <si>
    <t>1244326.9861_x0002_</t>
  </si>
  <si>
    <t>Phillip Welch</t>
  </si>
  <si>
    <t>NZ89960</t>
  </si>
  <si>
    <t>Design Engineer</t>
  </si>
  <si>
    <t>392429.762928_x0002_</t>
  </si>
  <si>
    <t>Ernest Butler</t>
  </si>
  <si>
    <t>NZ66087</t>
  </si>
  <si>
    <t>Graphic Designer</t>
  </si>
  <si>
    <t>398694.708096_x0002_</t>
  </si>
  <si>
    <t>Jean Cooper</t>
  </si>
  <si>
    <t>NZ17839</t>
  </si>
  <si>
    <t>Senior Quality Engineer</t>
  </si>
  <si>
    <t>817996.865616_x0002_</t>
  </si>
  <si>
    <t>Anthony Alexander</t>
  </si>
  <si>
    <t>NZ32885</t>
  </si>
  <si>
    <t>18</t>
  </si>
  <si>
    <t>1688758.589475_x0002_</t>
  </si>
  <si>
    <t>Roger Hayes</t>
  </si>
  <si>
    <t>NZ34900</t>
  </si>
  <si>
    <t>2340038.025216_x0002_</t>
  </si>
  <si>
    <t>Peter Jones</t>
  </si>
  <si>
    <t>NZ38255</t>
  </si>
  <si>
    <t>Staff Accountant I</t>
  </si>
  <si>
    <t>141038.3744_x0002_</t>
  </si>
  <si>
    <t>Shawn Duncan</t>
  </si>
  <si>
    <t>NZ39952</t>
  </si>
  <si>
    <t>46</t>
  </si>
  <si>
    <t>Analyst Programmer</t>
  </si>
  <si>
    <t>475859.820744_x0002_</t>
  </si>
  <si>
    <t>Andrew Rodriguez</t>
  </si>
  <si>
    <t>NZ86823</t>
  </si>
  <si>
    <t>Web Designer II</t>
  </si>
  <si>
    <t>27001.693824_x0002_</t>
  </si>
  <si>
    <t>Cynthia Mcdonald</t>
  </si>
  <si>
    <t>NZ89837</t>
  </si>
  <si>
    <t>Speech Pathologist</t>
  </si>
  <si>
    <t>1218185.0457_x0002_</t>
  </si>
  <si>
    <t>Douglas West</t>
  </si>
  <si>
    <t>NZ52692</t>
  </si>
  <si>
    <t>50</t>
  </si>
  <si>
    <t>Research Nurse</t>
  </si>
  <si>
    <t>86604.908216_x0002_</t>
  </si>
  <si>
    <t>Nancy James</t>
  </si>
  <si>
    <t>NZ59778</t>
  </si>
  <si>
    <t>Compensation Analyst</t>
  </si>
  <si>
    <t>551246.281641_x0002_</t>
  </si>
  <si>
    <t>Julie Hawkins</t>
  </si>
  <si>
    <t>NZ62602</t>
  </si>
  <si>
    <t>Human Resources Assistant II</t>
  </si>
  <si>
    <t>2316791.39328_x0002_</t>
  </si>
  <si>
    <t>Ralph Gutierrez</t>
  </si>
  <si>
    <t>NZ84825</t>
  </si>
  <si>
    <t>68</t>
  </si>
  <si>
    <t>Accounting Assistant IV</t>
  </si>
  <si>
    <t>359209.20815_x0002_</t>
  </si>
  <si>
    <t>Patricia Burke</t>
  </si>
  <si>
    <t>NZ61531</t>
  </si>
  <si>
    <t>Operator</t>
  </si>
  <si>
    <t>763141.84_x0002_</t>
  </si>
  <si>
    <t>Ann James</t>
  </si>
  <si>
    <t>NZ22602</t>
  </si>
  <si>
    <t>Software Test Engineer I</t>
  </si>
  <si>
    <t>672909.66771_x0002_</t>
  </si>
  <si>
    <t>Julie Crawford</t>
  </si>
  <si>
    <t>NZ33495</t>
  </si>
  <si>
    <t>44</t>
  </si>
  <si>
    <t>Paralegal</t>
  </si>
  <si>
    <t>136891.31625_x0002_</t>
  </si>
  <si>
    <t>Billy Williamson</t>
  </si>
  <si>
    <t>NZ57328</t>
  </si>
  <si>
    <t>Administrative Assistant IV</t>
  </si>
  <si>
    <t>183267.915607_x0002_</t>
  </si>
  <si>
    <t>Adam Hughes</t>
  </si>
  <si>
    <t>NZ21547</t>
  </si>
  <si>
    <t>26</t>
  </si>
  <si>
    <t>741521.088_x0002_</t>
  </si>
  <si>
    <t>Tina Hunter</t>
  </si>
  <si>
    <t>NZ76864</t>
  </si>
  <si>
    <t>Senior Cost Accountant</t>
  </si>
  <si>
    <t>1756142.5266_x0002_</t>
  </si>
  <si>
    <t>Lawrence Williamson</t>
  </si>
  <si>
    <t>NZ15069</t>
  </si>
  <si>
    <t>21</t>
  </si>
  <si>
    <t>Data Coordiator</t>
  </si>
  <si>
    <t>393421.81995_x0002_</t>
  </si>
  <si>
    <t>Kevin Mcdonald</t>
  </si>
  <si>
    <t>NZ63136</t>
  </si>
  <si>
    <t>Account Representative I</t>
  </si>
  <si>
    <t>1337340.89673_x0002_</t>
  </si>
  <si>
    <t>Randy Barnes</t>
  </si>
  <si>
    <t>NZ42335</t>
  </si>
  <si>
    <t>433211.84192_x0002_</t>
  </si>
  <si>
    <t>Howard Simmons</t>
  </si>
  <si>
    <t>NZ69783</t>
  </si>
  <si>
    <t>385891.92096_x0002_</t>
  </si>
  <si>
    <t>Carolyn Rose</t>
  </si>
  <si>
    <t>NZ52398</t>
  </si>
  <si>
    <t>83</t>
  </si>
  <si>
    <t>Cost Accountant</t>
  </si>
  <si>
    <t>128258.4816_x0002_</t>
  </si>
  <si>
    <t>Dennis Oliver</t>
  </si>
  <si>
    <t>NZ16848</t>
  </si>
  <si>
    <t>Technical Writer</t>
  </si>
  <si>
    <t>718547.05165_x0002_</t>
  </si>
  <si>
    <t>Martin Chapman</t>
  </si>
  <si>
    <t>NZ91662</t>
  </si>
  <si>
    <t>42</t>
  </si>
  <si>
    <t>685716.26544_x0002_</t>
  </si>
  <si>
    <t>Stephen Watson</t>
  </si>
  <si>
    <t>NZ88872</t>
  </si>
  <si>
    <t>Karen Morrison</t>
  </si>
  <si>
    <t>NZ22736</t>
  </si>
  <si>
    <t>Nurse Practicioner</t>
  </si>
  <si>
    <t>249992.78541_x0002_</t>
  </si>
  <si>
    <t>Christopher Diaz</t>
  </si>
  <si>
    <t>NZ35276</t>
  </si>
  <si>
    <t>Web Designer I</t>
  </si>
  <si>
    <t>247751.559792_x0002_</t>
  </si>
  <si>
    <t>Ralph Cunningham</t>
  </si>
  <si>
    <t>NZ98413</t>
  </si>
  <si>
    <t>35</t>
  </si>
  <si>
    <t>Project Manager</t>
  </si>
  <si>
    <t>549847.645584_x0002_</t>
  </si>
  <si>
    <t>Debra Morgan</t>
  </si>
  <si>
    <t>NZ45344</t>
  </si>
  <si>
    <t>Systems Administrator III</t>
  </si>
  <si>
    <t>887296.882176_x0002_</t>
  </si>
  <si>
    <t>Richard Reynolds</t>
  </si>
  <si>
    <t>NZ16958</t>
  </si>
  <si>
    <t>177175.279008_x0002_</t>
  </si>
  <si>
    <t>Janet Morrison</t>
  </si>
  <si>
    <t>NZ48905</t>
  </si>
  <si>
    <t>160279.8912_x0002_</t>
  </si>
  <si>
    <t>Jack Gardner</t>
  </si>
  <si>
    <t>NZ64118</t>
  </si>
  <si>
    <t>Executive Secretary</t>
  </si>
  <si>
    <t>145886.63067_x0002_</t>
  </si>
  <si>
    <t>Timothy Carpenter</t>
  </si>
  <si>
    <t>NZ71401</t>
  </si>
  <si>
    <t>Office Assistant I</t>
  </si>
  <si>
    <t>369235.447875_x0002_</t>
  </si>
  <si>
    <t>Harry Holmes</t>
  </si>
  <si>
    <t>NZ76081</t>
  </si>
  <si>
    <t>Clinical Specialist</t>
  </si>
  <si>
    <t>884874.66444_x0002_</t>
  </si>
  <si>
    <t>Paula Hart</t>
  </si>
  <si>
    <t>NZ43584</t>
  </si>
  <si>
    <t>Safety Technician I</t>
  </si>
  <si>
    <t>147773.074617_x0002_</t>
  </si>
  <si>
    <t>Jeffrey Hughes</t>
  </si>
  <si>
    <t>NZ35684</t>
  </si>
  <si>
    <t>45</t>
  </si>
  <si>
    <t>751406.7744_x0002_</t>
  </si>
  <si>
    <t>Tina Reid</t>
  </si>
  <si>
    <t>NZ41076</t>
  </si>
  <si>
    <t>Junior Executive</t>
  </si>
  <si>
    <t>1564149.276201_x0002_</t>
  </si>
  <si>
    <t>Juan Reyes</t>
  </si>
  <si>
    <t>NZ98856</t>
  </si>
  <si>
    <t>Assistant Professor</t>
  </si>
  <si>
    <t>1199695.669083_x0002_</t>
  </si>
  <si>
    <t>Benjamin Pierce</t>
  </si>
  <si>
    <t>NZ77478</t>
  </si>
  <si>
    <t>33252.224064_x0002_</t>
  </si>
  <si>
    <t>Joan Castillo</t>
  </si>
  <si>
    <t>NZ82740</t>
  </si>
  <si>
    <t>372344.355_x0002_</t>
  </si>
  <si>
    <t>Russell Gilbert</t>
  </si>
  <si>
    <t>NZ38378</t>
  </si>
  <si>
    <t>51</t>
  </si>
  <si>
    <t>Accountant IV</t>
  </si>
  <si>
    <t>92375.972325_x0002_</t>
  </si>
  <si>
    <t>Thomas Hernandez</t>
  </si>
  <si>
    <t>NZ65600</t>
  </si>
  <si>
    <t>302540.596275_x0002_</t>
  </si>
  <si>
    <t>Christopher Evans</t>
  </si>
  <si>
    <t>NZ67155</t>
  </si>
  <si>
    <t>136205.185536_x0002_</t>
  </si>
  <si>
    <t>Cynthia Wheeler</t>
  </si>
  <si>
    <t>NZ37683</t>
  </si>
  <si>
    <t>Programmer Analyst I</t>
  </si>
  <si>
    <t>811487.486592_x0002_</t>
  </si>
  <si>
    <t>Chris Hill</t>
  </si>
  <si>
    <t>NZ90888</t>
  </si>
  <si>
    <t>1937545.942464_x0002_</t>
  </si>
  <si>
    <t>Stephen Freeman</t>
  </si>
  <si>
    <t>NZ29085</t>
  </si>
  <si>
    <t>82</t>
  </si>
  <si>
    <t>Quality Control Specialist</t>
  </si>
  <si>
    <t>192492.01062_x0002_</t>
  </si>
  <si>
    <t>Robin Clark</t>
  </si>
  <si>
    <t>NZ40198</t>
  </si>
  <si>
    <t>Civil Engineer</t>
  </si>
  <si>
    <t>1157818.61376_x0002_</t>
  </si>
  <si>
    <t>Richard Moore</t>
  </si>
  <si>
    <t>NZ65418</t>
  </si>
  <si>
    <t>31</t>
  </si>
  <si>
    <t>95583.92662_x0002_</t>
  </si>
  <si>
    <t>Joshua Bryant</t>
  </si>
  <si>
    <t>NZ35725</t>
  </si>
  <si>
    <t>Help Desk Technician</t>
  </si>
  <si>
    <t>3498983.548625_x0002_</t>
  </si>
  <si>
    <t>Wayne Hart</t>
  </si>
  <si>
    <t>NZ49429</t>
  </si>
  <si>
    <t>Accountant III</t>
  </si>
  <si>
    <t>22023.9097_x0002_</t>
  </si>
  <si>
    <t>Karen Simpson</t>
  </si>
  <si>
    <t>NZ70766</t>
  </si>
  <si>
    <t>Budget/Accounting Analyst II</t>
  </si>
  <si>
    <t>532750.140384_x0002_</t>
  </si>
  <si>
    <t>Eugene Morales</t>
  </si>
  <si>
    <t>NZ66163</t>
  </si>
  <si>
    <t>547459.736175_x0002_</t>
  </si>
  <si>
    <t>Roger Boyd</t>
  </si>
  <si>
    <t>NZ98780</t>
  </si>
  <si>
    <t>19</t>
  </si>
  <si>
    <t>Web Designer III</t>
  </si>
  <si>
    <t>2588381.09712_x0002_</t>
  </si>
  <si>
    <t>Scott Franklin</t>
  </si>
  <si>
    <t>NZ77366</t>
  </si>
  <si>
    <t>840089.649984_x0002_</t>
  </si>
  <si>
    <t>Fred Ford</t>
  </si>
  <si>
    <t>NZ48103</t>
  </si>
  <si>
    <t>341386.34304_x0002_</t>
  </si>
  <si>
    <t>Karen Black</t>
  </si>
  <si>
    <t>NZ78611</t>
  </si>
  <si>
    <t>Database Administrator II</t>
  </si>
  <si>
    <t>749007.94425_x0002_</t>
  </si>
  <si>
    <t>David Johnston</t>
  </si>
  <si>
    <t>NZ77256</t>
  </si>
  <si>
    <t>34</t>
  </si>
  <si>
    <t>Health Coach II</t>
  </si>
  <si>
    <t>868648.4163_x0002_</t>
  </si>
  <si>
    <t>Joshua Howard</t>
  </si>
  <si>
    <t>NZ54417</t>
  </si>
  <si>
    <t>25</t>
  </si>
  <si>
    <t>Computer Systems Analyst IV</t>
  </si>
  <si>
    <t>724809.529158_x0002_</t>
  </si>
  <si>
    <t>Edward Tucker</t>
  </si>
  <si>
    <t>NZ62447</t>
  </si>
  <si>
    <t>Developer IV</t>
  </si>
  <si>
    <t>2137439.338016_x0002_</t>
  </si>
  <si>
    <t>Bobby Jenkins</t>
  </si>
  <si>
    <t>NZ99006</t>
  </si>
  <si>
    <t>Media Manager III</t>
  </si>
  <si>
    <t>1151166.489408_x0002_</t>
  </si>
  <si>
    <t>Andrew Rivera</t>
  </si>
  <si>
    <t>NZ45589</t>
  </si>
  <si>
    <t>1680282.305988_x0002_</t>
  </si>
  <si>
    <t>Clarence Willis</t>
  </si>
  <si>
    <t>NZ30151</t>
  </si>
  <si>
    <t>1133682.3423_x0002_</t>
  </si>
  <si>
    <t>Harry Lawson</t>
  </si>
  <si>
    <t>NZ49907</t>
  </si>
  <si>
    <t>1349926.194944_x0002_</t>
  </si>
  <si>
    <t>Roy Lee</t>
  </si>
  <si>
    <t>NZ93572</t>
  </si>
  <si>
    <t>51260.521312_x0002_</t>
  </si>
  <si>
    <t>Lawrence Vasquez</t>
  </si>
  <si>
    <t>NZ72946</t>
  </si>
  <si>
    <t>894793.434261_x0002_</t>
  </si>
  <si>
    <t>Paul Powell</t>
  </si>
  <si>
    <t>NZ22904</t>
  </si>
  <si>
    <t>294532.292096_x0002_</t>
  </si>
  <si>
    <t>Cynthia Jones</t>
  </si>
  <si>
    <t>NZ54373</t>
  </si>
  <si>
    <t>Database Administrator III</t>
  </si>
  <si>
    <t>2146327.167936_x0002_</t>
  </si>
  <si>
    <t>Jesse Kelly</t>
  </si>
  <si>
    <t>NZ56621</t>
  </si>
  <si>
    <t>10157.0436_x0002_</t>
  </si>
  <si>
    <t>Heather Hawkins</t>
  </si>
  <si>
    <t>NZ84445</t>
  </si>
  <si>
    <t>48</t>
  </si>
  <si>
    <t>Safety Technician II</t>
  </si>
  <si>
    <t>107355.608838_x0002_</t>
  </si>
  <si>
    <t>Jeffrey Little</t>
  </si>
  <si>
    <t>NZ41594</t>
  </si>
  <si>
    <t>VP Product Management</t>
  </si>
  <si>
    <t>523836.092472_x0002_</t>
  </si>
  <si>
    <t>Christine Ryan</t>
  </si>
  <si>
    <t>NZ23112</t>
  </si>
  <si>
    <t>354800.461248_x0002_</t>
  </si>
  <si>
    <t>Barbara Lynch</t>
  </si>
  <si>
    <t>NZ72603</t>
  </si>
  <si>
    <t>52</t>
  </si>
  <si>
    <t>Human Resources Assistant I</t>
  </si>
  <si>
    <t>369789.851648_x0002_</t>
  </si>
  <si>
    <t>Christine Allen</t>
  </si>
  <si>
    <t>NZ66908</t>
  </si>
  <si>
    <t>49</t>
  </si>
  <si>
    <t>Pharmacist</t>
  </si>
  <si>
    <t>285173.38645_x0002_</t>
  </si>
  <si>
    <t>Sean Myers</t>
  </si>
  <si>
    <t>NZ23903</t>
  </si>
  <si>
    <t>916690.986876_x0002_</t>
  </si>
  <si>
    <t>Jonathan Pierce</t>
  </si>
  <si>
    <t>NZ39056</t>
  </si>
  <si>
    <t>397889.372712_x0002_</t>
  </si>
  <si>
    <t>Alice Gibson</t>
  </si>
  <si>
    <t>NZ80022</t>
  </si>
  <si>
    <t>743986.892484_x0002_</t>
  </si>
  <si>
    <t>Linda Brooks</t>
  </si>
  <si>
    <t>NZ27188</t>
  </si>
  <si>
    <t>Social Worker</t>
  </si>
  <si>
    <t>2285481.935952_x0002_</t>
  </si>
  <si>
    <t>Keith Moreno</t>
  </si>
  <si>
    <t>NZ66827</t>
  </si>
  <si>
    <t>Media Manager IV</t>
  </si>
  <si>
    <t>536225.46432_x0002_</t>
  </si>
  <si>
    <t>Jason Chavez</t>
  </si>
  <si>
    <t>NZ64445</t>
  </si>
  <si>
    <t>568965.619482_x0002_</t>
  </si>
  <si>
    <t>Aaron Ferguson</t>
  </si>
  <si>
    <t>NZ98618</t>
  </si>
  <si>
    <t>Geologist IV</t>
  </si>
  <si>
    <t>355418.815094_x0002_</t>
  </si>
  <si>
    <t>George Bailey</t>
  </si>
  <si>
    <t>NZ80436</t>
  </si>
  <si>
    <t>Programmer Analyst II</t>
  </si>
  <si>
    <t>540168.0908_x0002_</t>
  </si>
  <si>
    <t>Willie Garcia</t>
  </si>
  <si>
    <t>NZ89482</t>
  </si>
  <si>
    <t>57</t>
  </si>
  <si>
    <t>70248.6_x0002_</t>
  </si>
  <si>
    <t>Fred Larson</t>
  </si>
  <si>
    <t>NZ22297</t>
  </si>
  <si>
    <t>Web Developer III</t>
  </si>
  <si>
    <t>1452744.849548_x0002_</t>
  </si>
  <si>
    <t>Carlos Rogers</t>
  </si>
  <si>
    <t>NZ45324</t>
  </si>
  <si>
    <t>905498.813674_x0002_</t>
  </si>
  <si>
    <t>Lisa Medina</t>
  </si>
  <si>
    <t>NZ73608</t>
  </si>
  <si>
    <t>1136736.20736_x0002_</t>
  </si>
  <si>
    <t>Antonio Moreno</t>
  </si>
  <si>
    <t>NZ81099</t>
  </si>
  <si>
    <t>Programmer IV</t>
  </si>
  <si>
    <t>2077135.916544_x0002_</t>
  </si>
  <si>
    <t>Fred Lynch</t>
  </si>
  <si>
    <t>NZ80280</t>
  </si>
  <si>
    <t>291883.217824_x0002_</t>
  </si>
  <si>
    <t>Russell Gibson</t>
  </si>
  <si>
    <t>NZ19657</t>
  </si>
  <si>
    <t>1958573.4375_x0002_</t>
  </si>
  <si>
    <t>Jeremy Thomas</t>
  </si>
  <si>
    <t>NZ32319</t>
  </si>
  <si>
    <t>561714.633216_x0002_</t>
  </si>
  <si>
    <t>Laura Gray</t>
  </si>
  <si>
    <t>NZ59881</t>
  </si>
  <si>
    <t>949361.043312_x0002_</t>
  </si>
  <si>
    <t>Victor Carter</t>
  </si>
  <si>
    <t>NZ45192</t>
  </si>
  <si>
    <t>Recruiter</t>
  </si>
  <si>
    <t>160468.516476_x0002_</t>
  </si>
  <si>
    <t>Rebecca Cunningham</t>
  </si>
  <si>
    <t>NZ31097</t>
  </si>
  <si>
    <t>137999.048352_x0002_</t>
  </si>
  <si>
    <t>Antonio Gilbert</t>
  </si>
  <si>
    <t>NZ93864</t>
  </si>
  <si>
    <t>1088456.339945_x0002_</t>
  </si>
  <si>
    <t>Katherine Gardner</t>
  </si>
  <si>
    <t>NZ17448</t>
  </si>
  <si>
    <t>522621.1064_x0002_</t>
  </si>
  <si>
    <t>Amanda Burke</t>
  </si>
  <si>
    <t>NZ63563</t>
  </si>
  <si>
    <t>Joseph Austin</t>
  </si>
  <si>
    <t>NZ35242</t>
  </si>
  <si>
    <t>94195.902063_x0002_</t>
  </si>
  <si>
    <t>Nancy Rogers</t>
  </si>
  <si>
    <t>NZ39671</t>
  </si>
  <si>
    <t>Software Test Engineer III</t>
  </si>
  <si>
    <t>129332.337552_x0002_</t>
  </si>
  <si>
    <t>Jacqueline Williamson</t>
  </si>
  <si>
    <t>NZ52971</t>
  </si>
  <si>
    <t>352259.68338_x0002_</t>
  </si>
  <si>
    <t>Brian Cook</t>
  </si>
  <si>
    <t>NZ33691</t>
  </si>
  <si>
    <t>78</t>
  </si>
  <si>
    <t>188138.625024_x0002_</t>
  </si>
  <si>
    <t>Aaron Williams</t>
  </si>
  <si>
    <t>NZ24037</t>
  </si>
  <si>
    <t>Senior Editor</t>
  </si>
  <si>
    <t>201141.119376_x0002_</t>
  </si>
  <si>
    <t>Joan Martinez</t>
  </si>
  <si>
    <t>NZ85074</t>
  </si>
  <si>
    <t>402601.3376_x0002_</t>
  </si>
  <si>
    <t>Angela Oliver</t>
  </si>
  <si>
    <t>NZ93006</t>
  </si>
  <si>
    <t>557088.286626_x0002_</t>
  </si>
  <si>
    <t>Albert Cruz</t>
  </si>
  <si>
    <t>NZ55471</t>
  </si>
  <si>
    <t>Software Test Engineer II</t>
  </si>
  <si>
    <t>449208.342_x0002_</t>
  </si>
  <si>
    <t>Kimberly Nelson</t>
  </si>
  <si>
    <t>NZ40082</t>
  </si>
  <si>
    <t>917484.851712_x0002_</t>
  </si>
  <si>
    <t>Howard Hunter</t>
  </si>
  <si>
    <t>NZ73329</t>
  </si>
  <si>
    <t>Engineer II</t>
  </si>
  <si>
    <t>245076.806358_x0002_</t>
  </si>
  <si>
    <t>Kelly Lawrence</t>
  </si>
  <si>
    <t>NZ67788</t>
  </si>
  <si>
    <t>2999025.746055_x0002_</t>
  </si>
  <si>
    <t>Timothy Reed</t>
  </si>
  <si>
    <t>NZ45303</t>
  </si>
  <si>
    <t>559640.537472_x0002_</t>
  </si>
  <si>
    <t>Sandra George</t>
  </si>
  <si>
    <t>NZ84879</t>
  </si>
  <si>
    <t>645257.48_x0002_</t>
  </si>
  <si>
    <t>Matthew Ramos</t>
  </si>
  <si>
    <t>NZ42857</t>
  </si>
  <si>
    <t>67101.73345_x0002_</t>
  </si>
  <si>
    <t>Debra Montgomery</t>
  </si>
  <si>
    <t>NZ21808</t>
  </si>
  <si>
    <t>72</t>
  </si>
  <si>
    <t>Senior Financial Analyst</t>
  </si>
  <si>
    <t>259379.021423_x0002_</t>
  </si>
  <si>
    <t>Johnny Castillo</t>
  </si>
  <si>
    <t>NZ29309</t>
  </si>
  <si>
    <t>414520.800876_x0002_</t>
  </si>
  <si>
    <t>Paula Wheeler</t>
  </si>
  <si>
    <t>NZ92942</t>
  </si>
  <si>
    <t>117721.18911_x0002_</t>
  </si>
  <si>
    <t>Scott Ross</t>
  </si>
  <si>
    <t>NZ48964</t>
  </si>
  <si>
    <t>433338.88_x0002_</t>
  </si>
  <si>
    <t>William Carroll</t>
  </si>
  <si>
    <t>NZ69834</t>
  </si>
  <si>
    <t>27640.07987_x0002_</t>
  </si>
  <si>
    <t>Norma Palmer</t>
  </si>
  <si>
    <t>NZ25035</t>
  </si>
  <si>
    <t>304991.232_x0002_</t>
  </si>
  <si>
    <t>William Holmes</t>
  </si>
  <si>
    <t>NZ46502</t>
  </si>
  <si>
    <t>1055041.27344_x0002_</t>
  </si>
  <si>
    <t>Steven Greene</t>
  </si>
  <si>
    <t>NZ97355</t>
  </si>
  <si>
    <t>Programmer I</t>
  </si>
  <si>
    <t>157298.681124_x0002_</t>
  </si>
  <si>
    <t>Jose Martin</t>
  </si>
  <si>
    <t>NZ24335</t>
  </si>
  <si>
    <t>49515.34896_x0002_</t>
  </si>
  <si>
    <t>Ralph Harvey</t>
  </si>
  <si>
    <t>NZ27859</t>
  </si>
  <si>
    <t>1251739.722322_x0002_</t>
  </si>
  <si>
    <t>Nicholas Watkins</t>
  </si>
  <si>
    <t>NZ53254</t>
  </si>
  <si>
    <t>Accounting Assistant III</t>
  </si>
  <si>
    <t>717787.702008_x0002_</t>
  </si>
  <si>
    <t>Phillip Perez</t>
  </si>
  <si>
    <t>NZ44084</t>
  </si>
  <si>
    <t>908877.7008_x0002_</t>
  </si>
  <si>
    <t>Christopher West</t>
  </si>
  <si>
    <t>NZ84355</t>
  </si>
  <si>
    <t>1336149.111996_x0002_</t>
  </si>
  <si>
    <t>Joseph Gray</t>
  </si>
  <si>
    <t>NZ66207</t>
  </si>
  <si>
    <t>88598.224539_x0002_</t>
  </si>
  <si>
    <t>Timothy Long</t>
  </si>
  <si>
    <t>NZ40496</t>
  </si>
  <si>
    <t>336228.36872_x0002_</t>
  </si>
  <si>
    <t>Todd Davis</t>
  </si>
  <si>
    <t>NZ95525</t>
  </si>
  <si>
    <t>114656.82597_x0002_</t>
  </si>
  <si>
    <t>Deborah Diaz</t>
  </si>
  <si>
    <t>NZ64701</t>
  </si>
  <si>
    <t>Research Assistant I</t>
  </si>
  <si>
    <t>592875.773568_x0002_</t>
  </si>
  <si>
    <t>Andrew Cox</t>
  </si>
  <si>
    <t>NZ12762</t>
  </si>
  <si>
    <t>118423.5952_x0002_</t>
  </si>
  <si>
    <t>Harry Payne</t>
  </si>
  <si>
    <t>NZ92500</t>
  </si>
  <si>
    <t>1976402.578125_x0002_</t>
  </si>
  <si>
    <t>Mark Pierce</t>
  </si>
  <si>
    <t>NZ36608</t>
  </si>
  <si>
    <t>616814.995624_x0002_</t>
  </si>
  <si>
    <t>Louis James</t>
  </si>
  <si>
    <t>NZ15767</t>
  </si>
  <si>
    <t>Environmental Specialist</t>
  </si>
  <si>
    <t>321318.752256_x0002_</t>
  </si>
  <si>
    <t>Chris White</t>
  </si>
  <si>
    <t>NZ17543</t>
  </si>
  <si>
    <t>Nurse</t>
  </si>
  <si>
    <t>1281296.338875_x0002_</t>
  </si>
  <si>
    <t>Thomas Gomez</t>
  </si>
  <si>
    <t>NZ97391</t>
  </si>
  <si>
    <t>1168651.98528_x0002_</t>
  </si>
  <si>
    <t>Diane Phillips</t>
  </si>
  <si>
    <t>NZ13753</t>
  </si>
  <si>
    <t>Human Resources Manager</t>
  </si>
  <si>
    <t>36214.181524_x0002_</t>
  </si>
  <si>
    <t>Joe Moore</t>
  </si>
  <si>
    <t>NZ26205</t>
  </si>
  <si>
    <t>639661.306275_x0002_</t>
  </si>
  <si>
    <t>Gerald Ramos</t>
  </si>
  <si>
    <t>NZ77331</t>
  </si>
  <si>
    <t>1146054.3744_x0002_</t>
  </si>
  <si>
    <t>William Rose</t>
  </si>
  <si>
    <t>NZ99578</t>
  </si>
  <si>
    <t>Developer I</t>
  </si>
  <si>
    <t>285198.46875_x0002_</t>
  </si>
  <si>
    <t>Dennis Owens</t>
  </si>
  <si>
    <t>NZ19580</t>
  </si>
  <si>
    <t>350433.955582_x0002_</t>
  </si>
  <si>
    <t>Joe Mason</t>
  </si>
  <si>
    <t>NZ28319</t>
  </si>
  <si>
    <t>1194875.515154_x0002_</t>
  </si>
  <si>
    <t>Adam Campbell</t>
  </si>
  <si>
    <t>NZ94273</t>
  </si>
  <si>
    <t>Product Engineer</t>
  </si>
  <si>
    <t>122419.714302_x0002_</t>
  </si>
  <si>
    <t>Jeffrey Collins</t>
  </si>
  <si>
    <t>NZ97227</t>
  </si>
  <si>
    <t>1609057.227225_x0002_</t>
  </si>
  <si>
    <t>Aaron Turner</t>
  </si>
  <si>
    <t>NZ88639</t>
  </si>
  <si>
    <t>78331.550724_x0002_</t>
  </si>
  <si>
    <t>Peter Johnston</t>
  </si>
  <si>
    <t>NZ43909</t>
  </si>
  <si>
    <t>140280.047721_x0002_</t>
  </si>
  <si>
    <t>Timothy Cook</t>
  </si>
  <si>
    <t>NZ31346</t>
  </si>
  <si>
    <t>Marketing Assistant</t>
  </si>
  <si>
    <t>812470.793472_x0002_</t>
  </si>
  <si>
    <t>Andrew Moore</t>
  </si>
  <si>
    <t>NZ57231</t>
  </si>
  <si>
    <t>210065.06664_x0002_</t>
  </si>
  <si>
    <t>Kevin Ward</t>
  </si>
  <si>
    <t>NZ60147</t>
  </si>
  <si>
    <t>Senior Developer</t>
  </si>
  <si>
    <t>303439.381848_x0002_</t>
  </si>
  <si>
    <t>Albert Burton</t>
  </si>
  <si>
    <t>NZ87901</t>
  </si>
  <si>
    <t>Systems Administrator I</t>
  </si>
  <si>
    <t>186230.016_x0002_</t>
  </si>
  <si>
    <t>Earl Butler</t>
  </si>
  <si>
    <t>NZ30260</t>
  </si>
  <si>
    <t>119341.195776_x0002_</t>
  </si>
  <si>
    <t>Ralph Porter</t>
  </si>
  <si>
    <t>NZ92239</t>
  </si>
  <si>
    <t>Budget/Accounting Analyst IV</t>
  </si>
  <si>
    <t>467088.248304_x0002_</t>
  </si>
  <si>
    <t>Denise Hayes</t>
  </si>
  <si>
    <t>NZ93571</t>
  </si>
  <si>
    <t>Office Assistant IV</t>
  </si>
  <si>
    <t>600275.716656_x0002_</t>
  </si>
  <si>
    <t>Gary Bell</t>
  </si>
  <si>
    <t>NZ47190</t>
  </si>
  <si>
    <t>208859.643392_x0002_</t>
  </si>
  <si>
    <t>Joshua Bennett</t>
  </si>
  <si>
    <t>NZ30520</t>
  </si>
  <si>
    <t>412040.348928_x0002_</t>
  </si>
  <si>
    <t>Patrick Howell</t>
  </si>
  <si>
    <t>NZ36692</t>
  </si>
  <si>
    <t>223456.29696_x0002_</t>
  </si>
  <si>
    <t>Juan Perez</t>
  </si>
  <si>
    <t>NZ59407</t>
  </si>
  <si>
    <t>338535.57_x0002_</t>
  </si>
  <si>
    <t>Jennifer Rice</t>
  </si>
  <si>
    <t>NZ49418</t>
  </si>
  <si>
    <t>1044347.892336_x0002_</t>
  </si>
  <si>
    <t>Christina Boyd</t>
  </si>
  <si>
    <t>NZ70365</t>
  </si>
  <si>
    <t>Developer III</t>
  </si>
  <si>
    <t>852991.316352_x0002_</t>
  </si>
  <si>
    <t>George Shaw</t>
  </si>
  <si>
    <t>NZ21853</t>
  </si>
  <si>
    <t>Web Developer I</t>
  </si>
  <si>
    <t>361818.944384_x0002_</t>
  </si>
  <si>
    <t>Joan Miller</t>
  </si>
  <si>
    <t>NZ45102</t>
  </si>
  <si>
    <t>627022.950288_x0002_</t>
  </si>
  <si>
    <t>Bobby Reid</t>
  </si>
  <si>
    <t>NZ69949</t>
  </si>
  <si>
    <t>779074.21995_x0002_</t>
  </si>
  <si>
    <t>Joe West</t>
  </si>
  <si>
    <t>NZ53173</t>
  </si>
  <si>
    <t>55</t>
  </si>
  <si>
    <t>459218.954832_x0002_</t>
  </si>
  <si>
    <t>Jesse Gray</t>
  </si>
  <si>
    <t>NZ85664</t>
  </si>
  <si>
    <t>1553625.538614_x0002_</t>
  </si>
  <si>
    <t>Phyllis Reed</t>
  </si>
  <si>
    <t>NZ17528</t>
  </si>
  <si>
    <t>75</t>
  </si>
  <si>
    <t>Analog Circuit Design manager</t>
  </si>
  <si>
    <t>156772.43064_x0002_</t>
  </si>
  <si>
    <t>Justin Robinson</t>
  </si>
  <si>
    <t>NZ16052</t>
  </si>
  <si>
    <t>Internal Auditor</t>
  </si>
  <si>
    <t>231379.4772_x0002_</t>
  </si>
  <si>
    <t>Kimberly Ortiz</t>
  </si>
  <si>
    <t>NZ50366</t>
  </si>
  <si>
    <t>567479.901186_x0002_</t>
  </si>
  <si>
    <t>Harold Gilbert</t>
  </si>
  <si>
    <t>NZ22467</t>
  </si>
  <si>
    <t>Engineer III</t>
  </si>
  <si>
    <t>261295.522488_x0002_</t>
  </si>
  <si>
    <t>Kevin Matthews</t>
  </si>
  <si>
    <t>NZ86434</t>
  </si>
  <si>
    <t>Biostatistician III</t>
  </si>
  <si>
    <t>841209.179842_x0002_</t>
  </si>
  <si>
    <t>Matthew Lane</t>
  </si>
  <si>
    <t>NZ20616</t>
  </si>
  <si>
    <t>40</t>
  </si>
  <si>
    <t>866009.636352_x0002_</t>
  </si>
  <si>
    <t>Eugene Austin</t>
  </si>
  <si>
    <t>NZ66416</t>
  </si>
  <si>
    <t>Registered Nurse</t>
  </si>
  <si>
    <t>1420246.290372_x0002_</t>
  </si>
  <si>
    <t>Billy Wilson</t>
  </si>
  <si>
    <t>NZ57208</t>
  </si>
  <si>
    <t>742185.410304_x0002_</t>
  </si>
  <si>
    <t>Albert Banks</t>
  </si>
  <si>
    <t>NZ65151</t>
  </si>
  <si>
    <t>964257.439488_x0002_</t>
  </si>
  <si>
    <t>Jimmy Hamilton</t>
  </si>
  <si>
    <t>NZ74197</t>
  </si>
  <si>
    <t>0_x0002_</t>
  </si>
  <si>
    <t>Victor Hill</t>
  </si>
  <si>
    <t>NZ89144</t>
  </si>
  <si>
    <t>320802.146964_x0002_</t>
  </si>
  <si>
    <t>Keith Gonzalez</t>
  </si>
  <si>
    <t>NZ47218</t>
  </si>
  <si>
    <t>Automation Specialist III</t>
  </si>
  <si>
    <t>812601.79_x0002_</t>
  </si>
  <si>
    <t>Ann Oliver</t>
  </si>
  <si>
    <t>NZ94947</t>
  </si>
  <si>
    <t>717212.3072_x0002_</t>
  </si>
  <si>
    <t>Charles Richards</t>
  </si>
  <si>
    <t>NZ88367</t>
  </si>
  <si>
    <t>524488.64_x0002_</t>
  </si>
  <si>
    <t>Charles Bryant</t>
  </si>
  <si>
    <t>NZ75034</t>
  </si>
  <si>
    <t>450709.2096_x0002_</t>
  </si>
  <si>
    <t>Paul White</t>
  </si>
  <si>
    <t>NZ39698</t>
  </si>
  <si>
    <t>333012.00896_x0002_</t>
  </si>
  <si>
    <t>Gary Jenkins</t>
  </si>
  <si>
    <t>NZ15556</t>
  </si>
  <si>
    <t>550867.608574_x0002_</t>
  </si>
  <si>
    <t>Paul Meyer</t>
  </si>
  <si>
    <t>NZ30509</t>
  </si>
  <si>
    <t>860495.017626_x0002_</t>
  </si>
  <si>
    <t>Martha Reynolds</t>
  </si>
  <si>
    <t>NZ65931</t>
  </si>
  <si>
    <t>966281.3433_x0002_</t>
  </si>
  <si>
    <t>Mary Fox</t>
  </si>
  <si>
    <t>NZ95431</t>
  </si>
  <si>
    <t>476645.876532_x0002_</t>
  </si>
  <si>
    <t>Richard Richards</t>
  </si>
  <si>
    <t>NZ33221</t>
  </si>
  <si>
    <t>1234416.485568_x0002_</t>
  </si>
  <si>
    <t>Christine Stephens</t>
  </si>
  <si>
    <t>NZ90271</t>
  </si>
  <si>
    <t>Desktop Support Technician</t>
  </si>
  <si>
    <t>129195.693_x0002_</t>
  </si>
  <si>
    <t>Bruce Smith</t>
  </si>
  <si>
    <t>NZ77027</t>
  </si>
  <si>
    <t>98391.812664_x0002_</t>
  </si>
  <si>
    <t>Brandon Andrews</t>
  </si>
  <si>
    <t>NZ30005</t>
  </si>
  <si>
    <t>Sales Representative</t>
  </si>
  <si>
    <t>1597694.609784_x0002_</t>
  </si>
  <si>
    <t>Willie Sullivan</t>
  </si>
  <si>
    <t>NZ54849</t>
  </si>
  <si>
    <t>Research Assistant II</t>
  </si>
  <si>
    <t>2113412.250404_x0002_</t>
  </si>
  <si>
    <t>Eric Sullivan</t>
  </si>
  <si>
    <t>NZ34442</t>
  </si>
  <si>
    <t>Biostatistician IV</t>
  </si>
  <si>
    <t>647719.456176_x0002_</t>
  </si>
  <si>
    <t>Teresa Graham</t>
  </si>
  <si>
    <t>NZ95274</t>
  </si>
  <si>
    <t>329165.3757_x0002_</t>
  </si>
  <si>
    <t>Theresa Burke</t>
  </si>
  <si>
    <t>NZ15664</t>
  </si>
  <si>
    <t>914049.579168_x0002_</t>
  </si>
  <si>
    <t>Anne Garrett</t>
  </si>
  <si>
    <t>NZ96295</t>
  </si>
  <si>
    <t>Accounting Assistant II</t>
  </si>
  <si>
    <t>443691.728028_x0002_</t>
  </si>
  <si>
    <t>Justin Miller</t>
  </si>
  <si>
    <t>NZ29999</t>
  </si>
  <si>
    <t>505423.7856_x0002_</t>
  </si>
  <si>
    <t>Kimberly Frazier</t>
  </si>
  <si>
    <t>NZ68280</t>
  </si>
  <si>
    <t>635861.073792_x0002_</t>
  </si>
  <si>
    <t>Patrick Stephens</t>
  </si>
  <si>
    <t>NZ29701</t>
  </si>
  <si>
    <t>1110950.28928_x0002_</t>
  </si>
  <si>
    <t>Maria Gardner</t>
  </si>
  <si>
    <t>NZ28766</t>
  </si>
  <si>
    <t>Teacher</t>
  </si>
  <si>
    <t>219556.121592_x0002_</t>
  </si>
  <si>
    <t>Dorothy Kennedy</t>
  </si>
  <si>
    <t>NZ12660</t>
  </si>
  <si>
    <t>553783.573824_x0002_</t>
  </si>
  <si>
    <t>Beverly Richards</t>
  </si>
  <si>
    <t>NZ35319</t>
  </si>
  <si>
    <t>Financial Analyst</t>
  </si>
  <si>
    <t>148409.625728_x0002_</t>
  </si>
  <si>
    <t>Aaron Simpson</t>
  </si>
  <si>
    <t>NZ19493</t>
  </si>
  <si>
    <t>Safety Technician III</t>
  </si>
  <si>
    <t>136187.5032_x0002_</t>
  </si>
  <si>
    <t>Jeremy Morris</t>
  </si>
  <si>
    <t>NZ29462</t>
  </si>
  <si>
    <t>VP Accounting</t>
  </si>
  <si>
    <t>806418.602496_x0002_</t>
  </si>
  <si>
    <t>Richard Simpson</t>
  </si>
  <si>
    <t>NZ67206</t>
  </si>
  <si>
    <t>308369.869734_x0002_</t>
  </si>
  <si>
    <t>Matthew Nguyen</t>
  </si>
  <si>
    <t>NZ78066</t>
  </si>
  <si>
    <t>Administrative Assistant II</t>
  </si>
  <si>
    <t>222820.0128_x0002_</t>
  </si>
  <si>
    <t>Heather Stewart</t>
  </si>
  <si>
    <t>NZ82767</t>
  </si>
  <si>
    <t>Director of Sales</t>
  </si>
  <si>
    <t>323203.7332_x0002_</t>
  </si>
  <si>
    <t>Denise Wood</t>
  </si>
  <si>
    <t>NZ95974</t>
  </si>
  <si>
    <t>707944.290732_x0002_</t>
  </si>
  <si>
    <t>Justin Walker</t>
  </si>
  <si>
    <t>956524.889157_x0002_</t>
  </si>
  <si>
    <t>Johnny Baker</t>
  </si>
  <si>
    <t>NZ47276</t>
  </si>
  <si>
    <t>103857.782784_x0002_</t>
  </si>
  <si>
    <t>Marie Armstrong</t>
  </si>
  <si>
    <t>NZ63334</t>
  </si>
  <si>
    <t>Editor</t>
  </si>
  <si>
    <t>2080505.711424_x0002_</t>
  </si>
  <si>
    <t>Eric Mendoza</t>
  </si>
  <si>
    <t>NZ77398</t>
  </si>
  <si>
    <t>380438.93376_x0002_</t>
  </si>
  <si>
    <t>Rose Howard</t>
  </si>
  <si>
    <t>NZ34968</t>
  </si>
  <si>
    <t>2769328.8_x0002_</t>
  </si>
  <si>
    <t>Robert Gibson</t>
  </si>
  <si>
    <t>NZ31659</t>
  </si>
  <si>
    <t>696479.15256_x0002_</t>
  </si>
  <si>
    <t>Albert Reid</t>
  </si>
  <si>
    <t>NZ36038</t>
  </si>
  <si>
    <t>104217.466496_x0002_</t>
  </si>
  <si>
    <t>Laura Simmons</t>
  </si>
  <si>
    <t>NZ50691</t>
  </si>
  <si>
    <t>1249137.189116_x0002_</t>
  </si>
  <si>
    <t>Randy Gonzalez</t>
  </si>
  <si>
    <t>NZ70928</t>
  </si>
  <si>
    <t>1308502.51758_x0002_</t>
  </si>
  <si>
    <t>Gary Hanson</t>
  </si>
  <si>
    <t>NZ62351</t>
  </si>
  <si>
    <t>191978.83931_x0002_</t>
  </si>
  <si>
    <t>Keith Mason</t>
  </si>
  <si>
    <t>NZ17939</t>
  </si>
  <si>
    <t>77122.46064_x0002_</t>
  </si>
  <si>
    <t>Jessica Howard</t>
  </si>
  <si>
    <t>NZ24188</t>
  </si>
  <si>
    <t>196462.17504_x0002_</t>
  </si>
  <si>
    <t>Michael Ramirez</t>
  </si>
  <si>
    <t>NZ52847</t>
  </si>
  <si>
    <t>Librarian</t>
  </si>
  <si>
    <t>158765.069044_x0002_</t>
  </si>
  <si>
    <t>Lois Elliott</t>
  </si>
  <si>
    <t>NZ14935</t>
  </si>
  <si>
    <t>167320.364424_x0002_</t>
  </si>
  <si>
    <t>Joe Lawrence</t>
  </si>
  <si>
    <t>NZ41593</t>
  </si>
  <si>
    <t>Software Engineer IV</t>
  </si>
  <si>
    <t>3784994.647824_x0002_</t>
  </si>
  <si>
    <t>Harry Gibson</t>
  </si>
  <si>
    <t>NZ73002</t>
  </si>
  <si>
    <t>170837.1_x0002_</t>
  </si>
  <si>
    <t>Billy Gutierrez</t>
  </si>
  <si>
    <t>NZ28381</t>
  </si>
  <si>
    <t>15416.58318_x0002_</t>
  </si>
  <si>
    <t>Rebecca Hanson</t>
  </si>
  <si>
    <t>NZ36364</t>
  </si>
  <si>
    <t>278099.946_x0002_</t>
  </si>
  <si>
    <t>Kevin Warren</t>
  </si>
  <si>
    <t>NZ24309</t>
  </si>
  <si>
    <t>215398.61882_x0002_</t>
  </si>
  <si>
    <t>Kenneth Hughes</t>
  </si>
  <si>
    <t>NZ53121</t>
  </si>
  <si>
    <t>1608492.24855_x0002_</t>
  </si>
  <si>
    <t>Kenneth Lane</t>
  </si>
  <si>
    <t>NZ53908</t>
  </si>
  <si>
    <t>1143536.605848_x0002_</t>
  </si>
  <si>
    <t>Lisa Pierce</t>
  </si>
  <si>
    <t>NZ79287</t>
  </si>
  <si>
    <t>Health Coach IV</t>
  </si>
  <si>
    <t>327707.82768_x0002_</t>
  </si>
  <si>
    <t>William Bishop</t>
  </si>
  <si>
    <t>NZ44786</t>
  </si>
  <si>
    <t>659087.253_x0002_</t>
  </si>
  <si>
    <t>Martha Robinson</t>
  </si>
  <si>
    <t>NZ96364</t>
  </si>
  <si>
    <t>Mechanical Systems Engineer</t>
  </si>
  <si>
    <t>28887.890544_x0002_</t>
  </si>
  <si>
    <t>Sara Mason</t>
  </si>
  <si>
    <t>NZ24235</t>
  </si>
  <si>
    <t>227310.08454_x0002_</t>
  </si>
  <si>
    <t>Ralph Barnes</t>
  </si>
  <si>
    <t>NZ35417</t>
  </si>
  <si>
    <t>Information Systems Manager</t>
  </si>
  <si>
    <t>198962.546468_x0002_</t>
  </si>
  <si>
    <t>George Nguyen</t>
  </si>
  <si>
    <t>NZ25773</t>
  </si>
  <si>
    <t>Male</t>
  </si>
  <si>
    <t>964355.022684_x0002_</t>
  </si>
  <si>
    <t>Larry Coleman</t>
  </si>
  <si>
    <t>NZ76695</t>
  </si>
  <si>
    <t>107265.814656_x0002_</t>
  </si>
  <si>
    <t>Judith Fox</t>
  </si>
  <si>
    <t>NZ50159</t>
  </si>
  <si>
    <t>665597.43998_x0002_</t>
  </si>
  <si>
    <t>Terry Carpenter</t>
  </si>
  <si>
    <t>NZ97246</t>
  </si>
  <si>
    <t>615087.9788_x0002_</t>
  </si>
  <si>
    <t>Carol Mason</t>
  </si>
  <si>
    <t>NZ53747</t>
  </si>
  <si>
    <t>1138431.289275_x0002_</t>
  </si>
  <si>
    <t>Larry Kelley</t>
  </si>
  <si>
    <t>NZ81613</t>
  </si>
  <si>
    <t>674893.23264_x0002_</t>
  </si>
  <si>
    <t>Jesse Austin</t>
  </si>
  <si>
    <t>NZ79604</t>
  </si>
  <si>
    <t>1638779.8728_x0002_</t>
  </si>
  <si>
    <t>Matthew Cruz</t>
  </si>
  <si>
    <t>NZ53717</t>
  </si>
  <si>
    <t>95126.01945_x0002_</t>
  </si>
  <si>
    <t>Ronald Foster</t>
  </si>
  <si>
    <t>NZ74305</t>
  </si>
  <si>
    <t>1301697.8156_x0002_</t>
  </si>
  <si>
    <t>Terry Fox</t>
  </si>
  <si>
    <t>NZ83150</t>
  </si>
  <si>
    <t>532457.60265_x0002_</t>
  </si>
  <si>
    <t>George Gilbert</t>
  </si>
  <si>
    <t>NZ68220</t>
  </si>
  <si>
    <t>403236.864_x0002_</t>
  </si>
  <si>
    <t>Phillip Evans</t>
  </si>
  <si>
    <t>NZ71090</t>
  </si>
  <si>
    <t>768909.4695_x0002_</t>
  </si>
  <si>
    <t>Frank James</t>
  </si>
  <si>
    <t>NZ18081</t>
  </si>
  <si>
    <t>1298187.4536_x0002_</t>
  </si>
  <si>
    <t>Samuel White</t>
  </si>
  <si>
    <t>NZ49616</t>
  </si>
  <si>
    <t>1278524.303568_x0002_</t>
  </si>
  <si>
    <t>Randy Shaw</t>
  </si>
  <si>
    <t>NZ91448</t>
  </si>
  <si>
    <t>67632.208092_x0002_</t>
  </si>
  <si>
    <t>Harold Graham</t>
  </si>
  <si>
    <t>NZ98838</t>
  </si>
  <si>
    <t>1399302.306024_x0002_</t>
  </si>
  <si>
    <t>Debra Mendoza</t>
  </si>
  <si>
    <t>NZ62645</t>
  </si>
  <si>
    <t>911326.283616_x0002_</t>
  </si>
  <si>
    <t>Ruth Kennedy</t>
  </si>
  <si>
    <t>NZ13907</t>
  </si>
  <si>
    <t>Software Consultant</t>
  </si>
  <si>
    <t>2021380.944_x0002_</t>
  </si>
  <si>
    <t>Cheryl Hunter</t>
  </si>
  <si>
    <t>NZ60929</t>
  </si>
  <si>
    <t>558283.302786_x0002_</t>
  </si>
  <si>
    <t>Bobby Gordon</t>
  </si>
  <si>
    <t>NZ95576</t>
  </si>
  <si>
    <t>618018.80344_x0002_</t>
  </si>
  <si>
    <t>Christopher Garcia</t>
  </si>
  <si>
    <t>NZ97969</t>
  </si>
  <si>
    <t>2113374.195036_x0002_</t>
  </si>
  <si>
    <t>Kenneth Perez</t>
  </si>
  <si>
    <t>NZ47180</t>
  </si>
  <si>
    <t>397013.27526_x0002_</t>
  </si>
  <si>
    <t>Ernest Jenkins</t>
  </si>
  <si>
    <t>NZ69161</t>
  </si>
  <si>
    <t>142521.83105_x0002_</t>
  </si>
  <si>
    <t>Cheryl Turner</t>
  </si>
  <si>
    <t>NZ69349</t>
  </si>
  <si>
    <t>309361.938102_x0002_</t>
  </si>
  <si>
    <t>Philip Fisher</t>
  </si>
  <si>
    <t>NZ99256</t>
  </si>
  <si>
    <t>691789.7907_x0002_</t>
  </si>
  <si>
    <t>NZ58198</t>
  </si>
  <si>
    <t>463697.409024_x0002_</t>
  </si>
  <si>
    <t>Nicole Hall</t>
  </si>
  <si>
    <t>NZ38742</t>
  </si>
  <si>
    <t>111160.227156_x0002_</t>
  </si>
  <si>
    <t>Joe Ward</t>
  </si>
  <si>
    <t>NZ83063</t>
  </si>
  <si>
    <t>709304.82506_x0002_</t>
  </si>
  <si>
    <t>Carl Palmer</t>
  </si>
  <si>
    <t>NZ93216</t>
  </si>
  <si>
    <t>763100.6328_x0002_</t>
  </si>
  <si>
    <t>Ashley Howard</t>
  </si>
  <si>
    <t>NZ17087</t>
  </si>
  <si>
    <t>1407701.30144_x0002_</t>
  </si>
  <si>
    <t>Howard Patterson</t>
  </si>
  <si>
    <t>NZ25709</t>
  </si>
  <si>
    <t>455460.3875_x0002_</t>
  </si>
  <si>
    <t>George Young</t>
  </si>
  <si>
    <t>NZ19945</t>
  </si>
  <si>
    <t>832390.542336_x0002_</t>
  </si>
  <si>
    <t>Fred White</t>
  </si>
  <si>
    <t>NZ51597</t>
  </si>
  <si>
    <t>188426.915728_x0002_</t>
  </si>
  <si>
    <t>Carolyn Thompson</t>
  </si>
  <si>
    <t>NZ75884</t>
  </si>
  <si>
    <t>130151.840625_x0002_</t>
  </si>
  <si>
    <t>Kathleen Mitchell</t>
  </si>
  <si>
    <t>NZ59205</t>
  </si>
  <si>
    <t>Media Manager I</t>
  </si>
  <si>
    <t>285189.071508_x0002_</t>
  </si>
  <si>
    <t>Carl King</t>
  </si>
  <si>
    <t>NZ63929</t>
  </si>
  <si>
    <t>39</t>
  </si>
  <si>
    <t>474517.291248_x0002_</t>
  </si>
  <si>
    <t>Nicholas Chavez</t>
  </si>
  <si>
    <t>NZ61397</t>
  </si>
  <si>
    <t>296574.400612_x0002_</t>
  </si>
  <si>
    <t>Brian Stewart</t>
  </si>
  <si>
    <t>NZ33884</t>
  </si>
  <si>
    <t>503726.7752_x0002_</t>
  </si>
  <si>
    <t>Phillip Long</t>
  </si>
  <si>
    <t>NZ44846</t>
  </si>
  <si>
    <t>260544.94515_x0002_</t>
  </si>
  <si>
    <t>Carl Mitchell</t>
  </si>
  <si>
    <t>NZ30950</t>
  </si>
  <si>
    <t>418166.68192_x0002_</t>
  </si>
  <si>
    <t>Bobby Gardner</t>
  </si>
  <si>
    <t>NZ50596</t>
  </si>
  <si>
    <t>869859.48075_x0002_</t>
  </si>
  <si>
    <t>Lawrence Wilson</t>
  </si>
  <si>
    <t>NZ33792</t>
  </si>
  <si>
    <t>Database Administrator IV</t>
  </si>
  <si>
    <t>575717.5_x0002_</t>
  </si>
  <si>
    <t>Ann Henry</t>
  </si>
  <si>
    <t>NZ35253</t>
  </si>
  <si>
    <t>86942.183445_x0002_</t>
  </si>
  <si>
    <t>Timothy Bradley</t>
  </si>
  <si>
    <t>NZ70843</t>
  </si>
  <si>
    <t>144974.241792_x0002_</t>
  </si>
  <si>
    <t>David Fernandez</t>
  </si>
  <si>
    <t>NZ90241</t>
  </si>
  <si>
    <t>756163.861218_x0002_</t>
  </si>
  <si>
    <t>Larry Graham</t>
  </si>
  <si>
    <t>NZ41707</t>
  </si>
  <si>
    <t>156752.08768_x0002_</t>
  </si>
  <si>
    <t>Samuel Gomez</t>
  </si>
  <si>
    <t>NZ18812</t>
  </si>
  <si>
    <t>475504.3293_x0002_</t>
  </si>
  <si>
    <t>Randy Spencer</t>
  </si>
  <si>
    <t>NZ43437</t>
  </si>
  <si>
    <t>1284147.65872_x0002_</t>
  </si>
  <si>
    <t>Carolyn Wagner</t>
  </si>
  <si>
    <t>NZ90860</t>
  </si>
  <si>
    <t>Software Engineer I</t>
  </si>
  <si>
    <t>859187.785796_x0002_</t>
  </si>
  <si>
    <t>Bobby Rice</t>
  </si>
  <si>
    <t>NZ38886</t>
  </si>
  <si>
    <t>822927.446915_x0002_</t>
  </si>
  <si>
    <t>Gary Berry</t>
  </si>
  <si>
    <t>NZ33384</t>
  </si>
  <si>
    <t>334449.401598_x0002_</t>
  </si>
  <si>
    <t>Brandon Davis</t>
  </si>
  <si>
    <t>NZ74222</t>
  </si>
  <si>
    <t>Programmer III</t>
  </si>
  <si>
    <t>133990.387845_x0002_</t>
  </si>
  <si>
    <t>Joshua Turner</t>
  </si>
  <si>
    <t>NZ64440</t>
  </si>
  <si>
    <t>19577.679912_x0002_</t>
  </si>
  <si>
    <t>Catherine Bell</t>
  </si>
  <si>
    <t>NZ55441</t>
  </si>
  <si>
    <t>192069.956052_x0002_</t>
  </si>
  <si>
    <t>Brian Rose</t>
  </si>
  <si>
    <t>NZ60970</t>
  </si>
  <si>
    <t>2379512.821048_x0002_</t>
  </si>
  <si>
    <t>Adam Fuller</t>
  </si>
  <si>
    <t>NZ84529</t>
  </si>
  <si>
    <t>211383.963895_x0002_</t>
  </si>
  <si>
    <t>Keith Hernandez</t>
  </si>
  <si>
    <t>NZ63865</t>
  </si>
  <si>
    <t>227890.4544_x0002_</t>
  </si>
  <si>
    <t>Aaron Burke</t>
  </si>
  <si>
    <t>NZ26157</t>
  </si>
  <si>
    <t>2937041.970264_x0002_</t>
  </si>
  <si>
    <t>Joseph Grant</t>
  </si>
  <si>
    <t>NZ20160</t>
  </si>
  <si>
    <t>106528.131136_x0002_</t>
  </si>
  <si>
    <t>Joan Duncan</t>
  </si>
  <si>
    <t>NZ22756</t>
  </si>
  <si>
    <t>Biostatistician I</t>
  </si>
  <si>
    <t>1818216.15625_x0002_</t>
  </si>
  <si>
    <t>Mark Mccoy</t>
  </si>
  <si>
    <t>NZ68024</t>
  </si>
  <si>
    <t>269460.700704_x0002_</t>
  </si>
  <si>
    <t>Martin Shaw</t>
  </si>
  <si>
    <t>NZ42387</t>
  </si>
  <si>
    <t>21912.76032_x0002_</t>
  </si>
  <si>
    <t>Pamela Carpenter</t>
  </si>
  <si>
    <t>NZ97632</t>
  </si>
  <si>
    <t>499696.30125_x0002_</t>
  </si>
  <si>
    <t>Billy Fields</t>
  </si>
  <si>
    <t>NZ83619</t>
  </si>
  <si>
    <t>968531.373436_x0002_</t>
  </si>
  <si>
    <t>Evelyn Reynolds</t>
  </si>
  <si>
    <t>NZ82060</t>
  </si>
  <si>
    <t>194915.478414_x0002_</t>
  </si>
  <si>
    <t>Theresa Woods</t>
  </si>
  <si>
    <t>NZ73501</t>
  </si>
  <si>
    <t>665273.413536_x0002_</t>
  </si>
  <si>
    <t>Juan Riley</t>
  </si>
  <si>
    <t>NZ26169</t>
  </si>
  <si>
    <t>74747.863125_x0002_</t>
  </si>
  <si>
    <t>George Thomas</t>
  </si>
  <si>
    <t>NZ90885</t>
  </si>
  <si>
    <t>Lillian Gonzalez</t>
  </si>
  <si>
    <t>NZ47672</t>
  </si>
  <si>
    <t>Business Systems Development Analyst</t>
  </si>
  <si>
    <t>267320.98125_x0002_</t>
  </si>
  <si>
    <t>Billy Turner</t>
  </si>
  <si>
    <t>NZ65548</t>
  </si>
  <si>
    <t>Structural Analysis Engineer</t>
  </si>
  <si>
    <t>1034707.968_x0002_</t>
  </si>
  <si>
    <t>Juan Cole</t>
  </si>
  <si>
    <t>NZ26008</t>
  </si>
  <si>
    <t>124384.22504_x0002_</t>
  </si>
  <si>
    <t>Denise Garza</t>
  </si>
  <si>
    <t>NZ61446</t>
  </si>
  <si>
    <t>298094.8074_x0002_</t>
  </si>
  <si>
    <t>Frances Ray</t>
  </si>
  <si>
    <t>NZ69222</t>
  </si>
  <si>
    <t>209516.456871_x0002_</t>
  </si>
  <si>
    <t>Timothy Richards</t>
  </si>
  <si>
    <t>NZ78119</t>
  </si>
  <si>
    <t>303063.201504_x0002_</t>
  </si>
  <si>
    <t>Roy Graham</t>
  </si>
  <si>
    <t>NZ97733</t>
  </si>
  <si>
    <t>289254.175_x0002_</t>
  </si>
  <si>
    <t>Shirley Parker</t>
  </si>
  <si>
    <t>NZ54112</t>
  </si>
  <si>
    <t>310706.366495_x0002_</t>
  </si>
  <si>
    <t>Albert Wells</t>
  </si>
  <si>
    <t>NZ53480</t>
  </si>
  <si>
    <t>382944.190464_x0002_</t>
  </si>
  <si>
    <t>Nicole Garrett</t>
  </si>
  <si>
    <t>NZ54924</t>
  </si>
  <si>
    <t>1620762.637824_x0002_</t>
  </si>
  <si>
    <t>Chris Meyer</t>
  </si>
  <si>
    <t>NZ98632</t>
  </si>
  <si>
    <t>Actuary</t>
  </si>
  <si>
    <t>1637696.359105_x0002_</t>
  </si>
  <si>
    <t>Thomas Gonzalez</t>
  </si>
  <si>
    <t>NZ84755</t>
  </si>
  <si>
    <t>453952.591596_x0002_</t>
  </si>
  <si>
    <t>Ruby Stewart</t>
  </si>
  <si>
    <t>NZ92968</t>
  </si>
  <si>
    <t>197645.50597_x0002_</t>
  </si>
  <si>
    <t>Andrea Gonzales</t>
  </si>
  <si>
    <t>NZ20371</t>
  </si>
  <si>
    <t>651520.195172_x0002_</t>
  </si>
  <si>
    <t>Larry Ward</t>
  </si>
  <si>
    <t>NZ93672</t>
  </si>
  <si>
    <t>342290.019456_x0002_</t>
  </si>
  <si>
    <t>Laura Burton</t>
  </si>
  <si>
    <t>NZ98830</t>
  </si>
  <si>
    <t>127718.624862_x0002_</t>
  </si>
  <si>
    <t>Timothy Price</t>
  </si>
  <si>
    <t>NZ88021</t>
  </si>
  <si>
    <t>37777.2997_x0002_</t>
  </si>
  <si>
    <t>George Alexander</t>
  </si>
  <si>
    <t>NZ62022</t>
  </si>
  <si>
    <t>Robert Dean</t>
  </si>
  <si>
    <t>NZ79743</t>
  </si>
  <si>
    <t>1866884.48622_x0002_</t>
  </si>
  <si>
    <t>Donald Coleman</t>
  </si>
  <si>
    <t>NZ74300</t>
  </si>
  <si>
    <t>668835.4176_x0002_</t>
  </si>
  <si>
    <t>Louis Smith</t>
  </si>
  <si>
    <t>NZ84211</t>
  </si>
  <si>
    <t>674389.1875_x0002_</t>
  </si>
  <si>
    <t>Dennis Alexander</t>
  </si>
  <si>
    <t>NZ23075</t>
  </si>
  <si>
    <t>329957.29876_x0002_</t>
  </si>
  <si>
    <t>Jason Watson</t>
  </si>
  <si>
    <t>NZ39582</t>
  </si>
  <si>
    <t>Engineer I</t>
  </si>
  <si>
    <t>360444.89376_x0002_</t>
  </si>
  <si>
    <t>Eugene Robinson</t>
  </si>
  <si>
    <t>NZ75610</t>
  </si>
  <si>
    <t>1636294.103808_x0002_</t>
  </si>
  <si>
    <t>Howard Stephens</t>
  </si>
  <si>
    <t>NZ33629</t>
  </si>
  <si>
    <t>923978.357172_x0002_</t>
  </si>
  <si>
    <t>Juan Rivera</t>
  </si>
  <si>
    <t>NZ77225</t>
  </si>
  <si>
    <t>270036.510208_x0002_</t>
  </si>
  <si>
    <t>Mildred Hansen</t>
  </si>
  <si>
    <t>NZ25291</t>
  </si>
  <si>
    <t>2507452.997742_x0002_</t>
  </si>
  <si>
    <t>Charles Lopez</t>
  </si>
  <si>
    <t>NZ36682</t>
  </si>
  <si>
    <t>Health Coach I</t>
  </si>
  <si>
    <t>130415.9488_x0002_</t>
  </si>
  <si>
    <t>Angela Roberts</t>
  </si>
  <si>
    <t>NZ18751</t>
  </si>
  <si>
    <t>289123.0368_x0002_</t>
  </si>
  <si>
    <t>Howard Carr</t>
  </si>
  <si>
    <t>NZ45923</t>
  </si>
  <si>
    <t>1924837.5447_x0002_</t>
  </si>
  <si>
    <t>Jimmy Ray</t>
  </si>
  <si>
    <t>NZ50658</t>
  </si>
  <si>
    <t>Phillip Weaver</t>
  </si>
  <si>
    <t>NZ47104</t>
  </si>
  <si>
    <t>Recruiting Manager</t>
  </si>
  <si>
    <t>2129776.627535_x0002_</t>
  </si>
  <si>
    <t>Bobby Wood</t>
  </si>
  <si>
    <t>NZ25060</t>
  </si>
  <si>
    <t>VP Sales</t>
  </si>
  <si>
    <t>1913918.67612_x0002_</t>
  </si>
  <si>
    <t>Antonio Austin</t>
  </si>
  <si>
    <t>NZ59974</t>
  </si>
  <si>
    <t>1463854.888538_x0002_</t>
  </si>
  <si>
    <t>Keith Hughes</t>
  </si>
  <si>
    <t>NZ50424</t>
  </si>
  <si>
    <t>453483.46368_x0002_</t>
  </si>
  <si>
    <t>John Daniels</t>
  </si>
  <si>
    <t>NZ55690</t>
  </si>
  <si>
    <t>93238.895_x0002_</t>
  </si>
  <si>
    <t>Michael Henry</t>
  </si>
  <si>
    <t>NZ77083</t>
  </si>
  <si>
    <t>553673.856397_x0002_</t>
  </si>
  <si>
    <t>Kelly Price</t>
  </si>
  <si>
    <t>NZ87284</t>
  </si>
  <si>
    <t>184050.277576_x0002_</t>
  </si>
  <si>
    <t>Anne Wright</t>
  </si>
  <si>
    <t>NZ15796</t>
  </si>
  <si>
    <t>34697.587158_x0002_</t>
  </si>
  <si>
    <t>Mark Vasquez</t>
  </si>
  <si>
    <t>NZ76818</t>
  </si>
  <si>
    <t>Account Coordinator</t>
  </si>
  <si>
    <t>1404992.14362_x0002_</t>
  </si>
  <si>
    <t>Judy Fuller</t>
  </si>
  <si>
    <t>NZ67029</t>
  </si>
  <si>
    <t>3243585.67092_x0002_</t>
  </si>
  <si>
    <t>Timothy Franklin</t>
  </si>
  <si>
    <t>NZ15648</t>
  </si>
  <si>
    <t>1871808.4917_x0002_</t>
  </si>
  <si>
    <t>Thomas Gibson</t>
  </si>
  <si>
    <t>NZ37241</t>
  </si>
  <si>
    <t>32128.279083_x0002_</t>
  </si>
  <si>
    <t>Jeffrey Mason</t>
  </si>
  <si>
    <t>NZ68590</t>
  </si>
  <si>
    <t>657031.987956_x0002_</t>
  </si>
  <si>
    <t>Russell Reyes</t>
  </si>
  <si>
    <t>256292.323317_x0002_</t>
  </si>
  <si>
    <t>Kathy Carter</t>
  </si>
  <si>
    <t>NZ49496</t>
  </si>
  <si>
    <t>123112.6875_x0002_</t>
  </si>
  <si>
    <t>Fred Reyes</t>
  </si>
  <si>
    <t>NZ56740</t>
  </si>
  <si>
    <t>293506.387328_x0002_</t>
  </si>
  <si>
    <t>Julie Bennett</t>
  </si>
  <si>
    <t>NZ84401</t>
  </si>
  <si>
    <t>Statistician IV</t>
  </si>
  <si>
    <t>404575.535616_x0002_</t>
  </si>
  <si>
    <t>Phyllis Lawrence</t>
  </si>
  <si>
    <t>NZ87264</t>
  </si>
  <si>
    <t>491904.518963_x0002_</t>
  </si>
  <si>
    <t>Michael Reed</t>
  </si>
  <si>
    <t>NZ24573</t>
  </si>
  <si>
    <t>3049414.76385_x0002_</t>
  </si>
  <si>
    <t>Frank Fox</t>
  </si>
  <si>
    <t>NZ12887</t>
  </si>
  <si>
    <t>189799.419375_x0002_</t>
  </si>
  <si>
    <t>Kathleen Johnston</t>
  </si>
  <si>
    <t>NZ32848</t>
  </si>
  <si>
    <t>888439.608225_x0002_</t>
  </si>
  <si>
    <t>Roger Riley</t>
  </si>
  <si>
    <t>NZ38845</t>
  </si>
  <si>
    <t>343279.5168_x0002_</t>
  </si>
  <si>
    <t>Ronald Phillips</t>
  </si>
  <si>
    <t>NZ51488</t>
  </si>
  <si>
    <t>Software Engineer II</t>
  </si>
  <si>
    <t>1765097.85231_x0002_</t>
  </si>
  <si>
    <t>Judy Gomez</t>
  </si>
  <si>
    <t>NZ45825</t>
  </si>
  <si>
    <t>389773.144_x0002_</t>
  </si>
  <si>
    <t>Barbara Gomez</t>
  </si>
  <si>
    <t>NZ78657</t>
  </si>
  <si>
    <t>195007.85664_x0002_</t>
  </si>
  <si>
    <t>Gary Long</t>
  </si>
  <si>
    <t>NZ20946</t>
  </si>
  <si>
    <t>Programmer II</t>
  </si>
  <si>
    <t>87355.4418_x0002_</t>
  </si>
  <si>
    <t>Ronald Austin</t>
  </si>
  <si>
    <t>NZ80677</t>
  </si>
  <si>
    <t>598410.213638_x0002_</t>
  </si>
  <si>
    <t>Joe Miller</t>
  </si>
  <si>
    <t>NZ84908</t>
  </si>
  <si>
    <t>895456.59399_x0002_</t>
  </si>
  <si>
    <t>Julia Crawford</t>
  </si>
  <si>
    <t>NZ90385</t>
  </si>
  <si>
    <t>248235.07555_x0002_</t>
  </si>
  <si>
    <t>Lawrence Henry</t>
  </si>
  <si>
    <t>NZ50412</t>
  </si>
  <si>
    <t>1472296.810752_x0002_</t>
  </si>
  <si>
    <t>Howard Webb</t>
  </si>
  <si>
    <t>NZ53609</t>
  </si>
  <si>
    <t>152238.452184_x0002_</t>
  </si>
  <si>
    <t>Donna Fox</t>
  </si>
  <si>
    <t>NZ56452</t>
  </si>
  <si>
    <t>Staff Accountant IV</t>
  </si>
  <si>
    <t>797102.0758_x0002_</t>
  </si>
  <si>
    <t>Eric Evans</t>
  </si>
  <si>
    <t>NZ54772</t>
  </si>
  <si>
    <t>49304.0647_x0002_</t>
  </si>
  <si>
    <t>Roy Hernandez</t>
  </si>
  <si>
    <t>NZ83499</t>
  </si>
  <si>
    <t>247721.876424_x0002_</t>
  </si>
  <si>
    <t>Raymond Greene</t>
  </si>
  <si>
    <t>NZ57469</t>
  </si>
  <si>
    <t>199009.078676_x0002_</t>
  </si>
  <si>
    <t>Daniel Tucker</t>
  </si>
  <si>
    <t>NZ54827</t>
  </si>
  <si>
    <t>462110.268004_x0002_</t>
  </si>
  <si>
    <t>Christopher Cox</t>
  </si>
  <si>
    <t>NZ79745</t>
  </si>
  <si>
    <t>681503.616_x0002_</t>
  </si>
  <si>
    <t>William Gray</t>
  </si>
  <si>
    <t>NZ81182</t>
  </si>
  <si>
    <t>Community Outreach Specialist</t>
  </si>
  <si>
    <t>54931.972095_x0002_</t>
  </si>
  <si>
    <t>Stephanie Ryan</t>
  </si>
  <si>
    <t>NZ90265</t>
  </si>
  <si>
    <t>254105.558784_x0002_</t>
  </si>
  <si>
    <t>Walter Duncan</t>
  </si>
  <si>
    <t>NZ26467</t>
  </si>
  <si>
    <t>406893.791232_x0002_</t>
  </si>
  <si>
    <t>David Little</t>
  </si>
  <si>
    <t>NZ22943</t>
  </si>
  <si>
    <t>364665.327031_x0002_</t>
  </si>
  <si>
    <t>Julia Nichols</t>
  </si>
  <si>
    <t>NZ76672</t>
  </si>
  <si>
    <t>95426.122113_x0002_</t>
  </si>
  <si>
    <t>Margaret Bowman</t>
  </si>
  <si>
    <t>NZ32278</t>
  </si>
  <si>
    <t>118972.180908_x0002_</t>
  </si>
  <si>
    <t>Terry Stewart</t>
  </si>
  <si>
    <t>NZ60926</t>
  </si>
  <si>
    <t>Safety Technician IV</t>
  </si>
  <si>
    <t>1040579.99752_x0002_</t>
  </si>
  <si>
    <t>Michael Bailey</t>
  </si>
  <si>
    <t>NZ71352</t>
  </si>
  <si>
    <t>388803.81024_x0002_</t>
  </si>
  <si>
    <t>Christina Larson</t>
  </si>
  <si>
    <t>NZ62222</t>
  </si>
  <si>
    <t>245564.568918_x0002_</t>
  </si>
  <si>
    <t>Kelly Burton</t>
  </si>
  <si>
    <t>NZ27181</t>
  </si>
  <si>
    <t>550592.005392_x0002_</t>
  </si>
  <si>
    <t>Stephen Rose</t>
  </si>
  <si>
    <t>NZ78463</t>
  </si>
  <si>
    <t>1908522.193625_x0002_</t>
  </si>
  <si>
    <t>Wayne Fields</t>
  </si>
  <si>
    <t>NZ67674</t>
  </si>
  <si>
    <t>59947.954659_x0002_</t>
  </si>
  <si>
    <t>Gerald Griffin</t>
  </si>
  <si>
    <t>NZ61947</t>
  </si>
  <si>
    <t>1146047.712406_x0002_</t>
  </si>
  <si>
    <t>Earl Little</t>
  </si>
  <si>
    <t>NZ21788</t>
  </si>
  <si>
    <t>496487.76192_x0002_</t>
  </si>
  <si>
    <t>David Graham</t>
  </si>
  <si>
    <t>NZ72913</t>
  </si>
  <si>
    <t>1218779.87_x0002_</t>
  </si>
  <si>
    <t>Jennifer Oliver</t>
  </si>
  <si>
    <t>NZ56699</t>
  </si>
  <si>
    <t>502813.3362_x0002_</t>
  </si>
  <si>
    <t>Carol Duncan</t>
  </si>
  <si>
    <t>NZ29921</t>
  </si>
  <si>
    <t>173003.695128_x0002_</t>
  </si>
  <si>
    <t>Victor Gardner</t>
  </si>
  <si>
    <t>NZ68800</t>
  </si>
  <si>
    <t>332126.045185_x0002_</t>
  </si>
  <si>
    <t>Johnny Murphy</t>
  </si>
  <si>
    <t>NZ45348</t>
  </si>
  <si>
    <t>166042.89387_x0002_</t>
  </si>
  <si>
    <t>Richard Olson</t>
  </si>
  <si>
    <t>NZ75976</t>
  </si>
  <si>
    <t>GIS Technical Architect</t>
  </si>
  <si>
    <t>1525936.44555_x0002_</t>
  </si>
  <si>
    <t>Carol Freeman</t>
  </si>
  <si>
    <t>NZ21564</t>
  </si>
  <si>
    <t>909407.950176_x0002_</t>
  </si>
  <si>
    <t>Juan Lopez</t>
  </si>
  <si>
    <t>NZ32204</t>
  </si>
  <si>
    <t>78916.104064_x0002_</t>
  </si>
  <si>
    <t>Cynthia Snyder</t>
  </si>
  <si>
    <t>NZ41735</t>
  </si>
  <si>
    <t>115585.789536_x0002_</t>
  </si>
  <si>
    <t>Eugene Collins</t>
  </si>
  <si>
    <t>NZ35221</t>
  </si>
  <si>
    <t>73076.61792_x0002_</t>
  </si>
  <si>
    <t>Keith Weaver</t>
  </si>
  <si>
    <t>NZ24344</t>
  </si>
  <si>
    <t>151985.079324_x0002_</t>
  </si>
  <si>
    <t>Teresa Lawson</t>
  </si>
  <si>
    <t>NZ86957</t>
  </si>
  <si>
    <t>97403.12475_x0002_</t>
  </si>
  <si>
    <t>David Larson</t>
  </si>
  <si>
    <t>NZ88778</t>
  </si>
  <si>
    <t>776427.978924_x0002_</t>
  </si>
  <si>
    <t>Judy Williamson</t>
  </si>
  <si>
    <t>NZ58136</t>
  </si>
  <si>
    <t>2087859.949868_x0002_</t>
  </si>
  <si>
    <t>Christopher Harper</t>
  </si>
  <si>
    <t>NZ23172</t>
  </si>
  <si>
    <t>150126.270496_x0002_</t>
  </si>
  <si>
    <t>Joshua Warren</t>
  </si>
  <si>
    <t>NZ23640</t>
  </si>
  <si>
    <t>116891.759484_x0002_</t>
  </si>
  <si>
    <t>Willie Wheeler</t>
  </si>
  <si>
    <t>NZ27704</t>
  </si>
  <si>
    <t>Systems Administrator IV</t>
  </si>
  <si>
    <t>490144.280256_x0002_</t>
  </si>
  <si>
    <t>James Payne</t>
  </si>
  <si>
    <t>NZ59532</t>
  </si>
  <si>
    <t>1476110.496784_x0002_</t>
  </si>
  <si>
    <t>Ryan Mason</t>
  </si>
  <si>
    <t>NZ91185</t>
  </si>
  <si>
    <t>143851.72725_x0002_</t>
  </si>
  <si>
    <t>Linda Ramos</t>
  </si>
  <si>
    <t>NZ70868</t>
  </si>
  <si>
    <t>65263.54757_x0002_</t>
  </si>
  <si>
    <t>Michelle Little</t>
  </si>
  <si>
    <t>NZ63354</t>
  </si>
  <si>
    <t>674919.713602_x0002_</t>
  </si>
  <si>
    <t>Julia Gilbert</t>
  </si>
  <si>
    <t>NZ69875</t>
  </si>
  <si>
    <t>Nuclear Power Engineer</t>
  </si>
  <si>
    <t>396539.887104_x0002_</t>
  </si>
  <si>
    <t>Anne Phillips</t>
  </si>
  <si>
    <t>NZ29679</t>
  </si>
  <si>
    <t>1181619.7888_x0002_</t>
  </si>
  <si>
    <t>Jonathan Gomez</t>
  </si>
  <si>
    <t>NZ39781</t>
  </si>
  <si>
    <t>33214.212504_x0002_</t>
  </si>
  <si>
    <t>Jack Richardson</t>
  </si>
  <si>
    <t>NZ96722</t>
  </si>
  <si>
    <t>81827.200004_x0002_</t>
  </si>
  <si>
    <t>Joseph Fuller</t>
  </si>
  <si>
    <t>NZ53034</t>
  </si>
  <si>
    <t>145605.379456_x0002_</t>
  </si>
  <si>
    <t>Amanda Miller</t>
  </si>
  <si>
    <t>NZ84388</t>
  </si>
  <si>
    <t>364617.942304_x0002_</t>
  </si>
  <si>
    <t>Ryan Perkins</t>
  </si>
  <si>
    <t>NZ43327</t>
  </si>
  <si>
    <t>Carol Carpenter</t>
  </si>
  <si>
    <t>NZ53757</t>
  </si>
  <si>
    <t>85130.64_x0002_</t>
  </si>
  <si>
    <t>Shirley Jenkins</t>
  </si>
  <si>
    <t>NZ45315</t>
  </si>
  <si>
    <t>659002.46535_x0002_</t>
  </si>
  <si>
    <t>Gerald Montgomery</t>
  </si>
  <si>
    <t>NZ70754</t>
  </si>
  <si>
    <t>1089441.995904_x0002_</t>
  </si>
  <si>
    <t>Stephen Perry</t>
  </si>
  <si>
    <t>NZ70559</t>
  </si>
  <si>
    <t>374674.97984_x0002_</t>
  </si>
  <si>
    <t>Aaron Russell</t>
  </si>
  <si>
    <t>NZ86656</t>
  </si>
  <si>
    <t>502106.339328_x0002_</t>
  </si>
  <si>
    <t>Judith Matthews</t>
  </si>
  <si>
    <t>NZ97660</t>
  </si>
  <si>
    <t>186144.375_x0002_</t>
  </si>
  <si>
    <t>Dennis Hanson</t>
  </si>
  <si>
    <t>NZ74203</t>
  </si>
  <si>
    <t>398822.424_x0002_</t>
  </si>
  <si>
    <t>Steven Ryan</t>
  </si>
  <si>
    <t>NZ35485</t>
  </si>
  <si>
    <t>21065.1175_x0002_</t>
  </si>
  <si>
    <t>Shirley Tucker</t>
  </si>
  <si>
    <t>NZ77723</t>
  </si>
  <si>
    <t>140284.196_x0002_</t>
  </si>
  <si>
    <t>Paul Sims</t>
  </si>
  <si>
    <t>NZ62715</t>
  </si>
  <si>
    <t>253711.480576_x0002_</t>
  </si>
  <si>
    <t>Norma Sanchez</t>
  </si>
  <si>
    <t>NZ54719</t>
  </si>
  <si>
    <t>1239213.428744_x0002_</t>
  </si>
  <si>
    <t>Samuel Bradley</t>
  </si>
  <si>
    <t>NZ25670</t>
  </si>
  <si>
    <t>862058.4544_x0002_</t>
  </si>
  <si>
    <t>Steve Peters</t>
  </si>
  <si>
    <t>NZ46699</t>
  </si>
  <si>
    <t>219769.85568_x0002_</t>
  </si>
  <si>
    <t>Eric Hanson</t>
  </si>
  <si>
    <t>NZ71996</t>
  </si>
  <si>
    <t>1418542.674148_x0002_</t>
  </si>
  <si>
    <t>Jacqueline Hill</t>
  </si>
  <si>
    <t>NZ71818</t>
  </si>
  <si>
    <t>264557.54325_x0002_</t>
  </si>
  <si>
    <t>James Parker</t>
  </si>
  <si>
    <t>NZ53714</t>
  </si>
  <si>
    <t>37979.773425_x0002_</t>
  </si>
  <si>
    <t>Amy Martinez</t>
  </si>
  <si>
    <t>NZ23438</t>
  </si>
  <si>
    <t>Administrative Assistant III</t>
  </si>
  <si>
    <t>117381.126282_x0002_</t>
  </si>
  <si>
    <t>Dorothy Ross</t>
  </si>
  <si>
    <t>NZ29284</t>
  </si>
  <si>
    <t>98253.570688_x0002_</t>
  </si>
  <si>
    <t>Cynthia Rogers</t>
  </si>
  <si>
    <t>NZ35349</t>
  </si>
  <si>
    <t>Software Test Engineer IV</t>
  </si>
  <si>
    <t>528227.022336_x0002_</t>
  </si>
  <si>
    <t>Carl Knight</t>
  </si>
  <si>
    <t>NZ19673</t>
  </si>
  <si>
    <t>918754.755264_x0002_</t>
  </si>
  <si>
    <t>Bobby Fowler</t>
  </si>
  <si>
    <t>NZ91152</t>
  </si>
  <si>
    <t>71388.9774_x0002_</t>
  </si>
  <si>
    <t>David Austin</t>
  </si>
  <si>
    <t>NZ57702</t>
  </si>
  <si>
    <t>861107.96898_x0002_</t>
  </si>
  <si>
    <t>Bobby Gomez</t>
  </si>
  <si>
    <t>NZ55475</t>
  </si>
  <si>
    <t>1122750.57336_x0002_</t>
  </si>
  <si>
    <t>Amanda Mitchell</t>
  </si>
  <si>
    <t>NZ67149</t>
  </si>
  <si>
    <t>508775.2824_x0002_</t>
  </si>
  <si>
    <t>Bruce Greene</t>
  </si>
  <si>
    <t>NZ17557</t>
  </si>
  <si>
    <t>Developer II</t>
  </si>
  <si>
    <t>54596.757215_x0002_</t>
  </si>
  <si>
    <t>Stephanie Bryant</t>
  </si>
  <si>
    <t>NZ48530</t>
  </si>
  <si>
    <t>105428.925_x0002_</t>
  </si>
  <si>
    <t>Fred Woods</t>
  </si>
  <si>
    <t>NZ91720</t>
  </si>
  <si>
    <t>525947.012336_x0002_</t>
  </si>
  <si>
    <t>Mildred Willis</t>
  </si>
  <si>
    <t>NZ33086</t>
  </si>
  <si>
    <t>506526.40836_x0002_</t>
  </si>
  <si>
    <t>David Gomez</t>
  </si>
  <si>
    <t>NZ32785</t>
  </si>
  <si>
    <t>640602.90805_x0002_</t>
  </si>
  <si>
    <t>Katherine Young</t>
  </si>
  <si>
    <t>NZ84352</t>
  </si>
  <si>
    <t>1932207.606252_x0002_</t>
  </si>
  <si>
    <t>Harold Oliver</t>
  </si>
  <si>
    <t>NZ96719</t>
  </si>
  <si>
    <t>1099352.8326_x0002_</t>
  </si>
  <si>
    <t>Phillip Hansen</t>
  </si>
  <si>
    <t>NZ41646</t>
  </si>
  <si>
    <t>34050.75894_x0002_</t>
  </si>
  <si>
    <t>Amy Ryan</t>
  </si>
  <si>
    <t>NZ42511</t>
  </si>
  <si>
    <t>Financial Advisor</t>
  </si>
  <si>
    <t>254722.426448_x0002_</t>
  </si>
  <si>
    <t>Jesse Richards</t>
  </si>
  <si>
    <t>NZ44333</t>
  </si>
  <si>
    <t>180482.65015_x0002_</t>
  </si>
  <si>
    <t>Ronald Reynolds</t>
  </si>
  <si>
    <t>NZ66490</t>
  </si>
  <si>
    <t>361468.586178_x0002_</t>
  </si>
  <si>
    <t>Lori Baker</t>
  </si>
  <si>
    <t>NZ30737</t>
  </si>
  <si>
    <t>572485.418934_x0002_</t>
  </si>
  <si>
    <t>Clarence Lawrence</t>
  </si>
  <si>
    <t>NZ26113</t>
  </si>
  <si>
    <t>451472.9175_x0002_</t>
  </si>
  <si>
    <t>Barbara Barnes</t>
  </si>
  <si>
    <t>NZ20002</t>
  </si>
  <si>
    <t>110150.1972_x0002_</t>
  </si>
  <si>
    <t>Jeffrey Watson</t>
  </si>
  <si>
    <t>NZ93310</t>
  </si>
  <si>
    <t>1689110.102016_x0002_</t>
  </si>
  <si>
    <t>Richard Knight</t>
  </si>
  <si>
    <t>NZ57142</t>
  </si>
  <si>
    <t>257863.7754_x0002_</t>
  </si>
  <si>
    <t>Robin Hawkins</t>
  </si>
  <si>
    <t>NZ91327</t>
  </si>
  <si>
    <t>141945.925_x0002_</t>
  </si>
  <si>
    <t>Shirley Olson</t>
  </si>
  <si>
    <t>NZ76422</t>
  </si>
  <si>
    <t>125832.4875_x0002_</t>
  </si>
  <si>
    <t>Kathleen Smith</t>
  </si>
  <si>
    <t>NZ71139</t>
  </si>
  <si>
    <t>2206729.569792_x0002_</t>
  </si>
  <si>
    <t>Victor Flores</t>
  </si>
  <si>
    <t>NZ61913</t>
  </si>
  <si>
    <t>208470.984384_x0002_</t>
  </si>
  <si>
    <t>Larry Green</t>
  </si>
  <si>
    <t>NZ47091</t>
  </si>
  <si>
    <t>377600.320656_x0002_</t>
  </si>
  <si>
    <t>Wayne Taylor</t>
  </si>
  <si>
    <t>NZ88064</t>
  </si>
  <si>
    <t>1168395.307875_x0002_</t>
  </si>
  <si>
    <t>Brian Hudson</t>
  </si>
  <si>
    <t>NZ24921</t>
  </si>
  <si>
    <t>Physical Therapy Assistant</t>
  </si>
  <si>
    <t>307847.8312_x0002_</t>
  </si>
  <si>
    <t>Frances Hughes</t>
  </si>
  <si>
    <t>NZ25843</t>
  </si>
  <si>
    <t>345042.497925_x0002_</t>
  </si>
  <si>
    <t>Frank Rivera</t>
  </si>
  <si>
    <t>NZ63877</t>
  </si>
  <si>
    <t>60243.15_x0002_</t>
  </si>
  <si>
    <t>Elizabeth Diaz</t>
  </si>
  <si>
    <t>NZ96715</t>
  </si>
  <si>
    <t>Tax Accountant</t>
  </si>
  <si>
    <t>952781.823567_x0002_</t>
  </si>
  <si>
    <t>Brandon Morrison</t>
  </si>
  <si>
    <t>NZ55034</t>
  </si>
  <si>
    <t>359436.79_x0002_</t>
  </si>
  <si>
    <t>Ann Bradley</t>
  </si>
  <si>
    <t>NZ94106</t>
  </si>
  <si>
    <t>108209.2_x0002_</t>
  </si>
  <si>
    <t>Elizabeth Greene</t>
  </si>
  <si>
    <t>NZ84015</t>
  </si>
  <si>
    <t>275577.7248_x0002_</t>
  </si>
  <si>
    <t>Jacqueline Wells</t>
  </si>
  <si>
    <t>NZ95415</t>
  </si>
  <si>
    <t>313186.083336_x0002_</t>
  </si>
  <si>
    <t>Sandra Moreno</t>
  </si>
  <si>
    <t>NZ52319</t>
  </si>
  <si>
    <t>Geologist III</t>
  </si>
  <si>
    <t>206964.2322_x0002_</t>
  </si>
  <si>
    <t>Ronald Riley</t>
  </si>
  <si>
    <t>NZ81069</t>
  </si>
  <si>
    <t>1607891.8752_x0002_</t>
  </si>
  <si>
    <t>John Snyder</t>
  </si>
  <si>
    <t>NZ39963</t>
  </si>
  <si>
    <t>80368.812574_x0002_</t>
  </si>
  <si>
    <t>Dorothy Reed</t>
  </si>
  <si>
    <t>NZ63480</t>
  </si>
  <si>
    <t>228001.872735_x0002_</t>
  </si>
  <si>
    <t>Jeffrey Gardner</t>
  </si>
  <si>
    <t>NZ39713</t>
  </si>
  <si>
    <t>1109608.7859_x0002_</t>
  </si>
  <si>
    <t>Samuel Cunningham</t>
  </si>
  <si>
    <t>NZ91174</t>
  </si>
  <si>
    <t>147522.020148_x0002_</t>
  </si>
  <si>
    <t>Ernest Fernandez</t>
  </si>
  <si>
    <t>NZ78396</t>
  </si>
  <si>
    <t>1233484.261776_x0002_</t>
  </si>
  <si>
    <t>Victor Ellis</t>
  </si>
  <si>
    <t>NZ99904</t>
  </si>
  <si>
    <t>1053001.482948_x0002_</t>
  </si>
  <si>
    <t>Jonathan Nelson</t>
  </si>
  <si>
    <t>NZ57043</t>
  </si>
  <si>
    <t>Account Executive</t>
  </si>
  <si>
    <t>297694.656_x0002_</t>
  </si>
  <si>
    <t>Tina Franklin</t>
  </si>
  <si>
    <t>NZ58620</t>
  </si>
  <si>
    <t>828226.5224_x0002_</t>
  </si>
  <si>
    <t>Carol Gonzalez</t>
  </si>
  <si>
    <t>NZ72516</t>
  </si>
  <si>
    <t>281401.575_x0002_</t>
  </si>
  <si>
    <t>Emily Sullivan</t>
  </si>
  <si>
    <t>NZ62445</t>
  </si>
  <si>
    <t>1292973.235632_x0002_</t>
  </si>
  <si>
    <t>Stephen Daniels</t>
  </si>
  <si>
    <t>NZ98982</t>
  </si>
  <si>
    <t>229651.61184_x0002_</t>
  </si>
  <si>
    <t>Jesse Wright</t>
  </si>
  <si>
    <t>NZ66679</t>
  </si>
  <si>
    <t>1397639.792784_x0002_</t>
  </si>
  <si>
    <t>Helen Bradley</t>
  </si>
  <si>
    <t>NZ44382</t>
  </si>
  <si>
    <t>99007.560277_x0002_</t>
  </si>
  <si>
    <t>Ruby Griffin</t>
  </si>
  <si>
    <t>NZ70133</t>
  </si>
  <si>
    <t>198995.4288_x0002_</t>
  </si>
  <si>
    <t>NZ16937</t>
  </si>
  <si>
    <t>1347664.84425_x0002_</t>
  </si>
  <si>
    <t>Ryan Young</t>
  </si>
  <si>
    <t>NZ43476</t>
  </si>
  <si>
    <t>481184.562586_x0002_</t>
  </si>
  <si>
    <t>George Reid</t>
  </si>
  <si>
    <t>NZ56175</t>
  </si>
  <si>
    <t>521357.752248_x0002_</t>
  </si>
  <si>
    <t>Maria King</t>
  </si>
  <si>
    <t>NZ66158</t>
  </si>
  <si>
    <t>175550.1696_x0002_</t>
  </si>
  <si>
    <t>Eric Taylor</t>
  </si>
  <si>
    <t>NZ51633</t>
  </si>
  <si>
    <t>339973.410276_x0002_</t>
  </si>
  <si>
    <t>Amy Powell</t>
  </si>
  <si>
    <t>NZ38702</t>
  </si>
  <si>
    <t>605550.518272_x0002_</t>
  </si>
  <si>
    <t>Larry Phillips</t>
  </si>
  <si>
    <t>NZ56058</t>
  </si>
  <si>
    <t>64712.427066_x0002_</t>
  </si>
  <si>
    <t>Jose Walker</t>
  </si>
  <si>
    <t>NZ45804</t>
  </si>
  <si>
    <t>280994.88048_x0002_</t>
  </si>
  <si>
    <t>Joe Garcia</t>
  </si>
  <si>
    <t>NZ88761</t>
  </si>
  <si>
    <t>277273.3992_x0002_</t>
  </si>
  <si>
    <t>Anthony Green</t>
  </si>
  <si>
    <t>NZ86154</t>
  </si>
  <si>
    <t>856873.58848_x0002_</t>
  </si>
  <si>
    <t>Jeremy Woods</t>
  </si>
  <si>
    <t>NZ16622</t>
  </si>
  <si>
    <t>408152.380812_x0002_</t>
  </si>
  <si>
    <t>Raymond Willis</t>
  </si>
  <si>
    <t>NZ24899</t>
  </si>
  <si>
    <t>48551.96832_x0002_</t>
  </si>
  <si>
    <t>Jesse White</t>
  </si>
  <si>
    <t>NZ50848</t>
  </si>
  <si>
    <t>1393358.9922_x0002_</t>
  </si>
  <si>
    <t>Joshua Clark</t>
  </si>
  <si>
    <t>NZ56317</t>
  </si>
  <si>
    <t>1065811.1322_x0002_</t>
  </si>
  <si>
    <t>Betty Meyer</t>
  </si>
  <si>
    <t>NZ77616</t>
  </si>
  <si>
    <t>432454.76737_x0002_</t>
  </si>
  <si>
    <t>Katherine Reynolds</t>
  </si>
  <si>
    <t>NZ81954</t>
  </si>
  <si>
    <t>439854.5592_x0002_</t>
  </si>
  <si>
    <t>Earl Kennedy</t>
  </si>
  <si>
    <t>NZ43465</t>
  </si>
  <si>
    <t>1895319.072768_x0002_</t>
  </si>
  <si>
    <t>Jesse Garrett</t>
  </si>
  <si>
    <t>NZ51890</t>
  </si>
  <si>
    <t>553397.322816_x0002_</t>
  </si>
  <si>
    <t>Richard Sanchez</t>
  </si>
  <si>
    <t>NZ89708</t>
  </si>
  <si>
    <t>435820.8496_x0002_</t>
  </si>
  <si>
    <t>Jonathan Weaver</t>
  </si>
  <si>
    <t>NZ56044</t>
  </si>
  <si>
    <t>447804.619695_x0002_</t>
  </si>
  <si>
    <t>Angela Alvarez</t>
  </si>
  <si>
    <t>NZ82997</t>
  </si>
  <si>
    <t>981482.258925_x0002_</t>
  </si>
  <si>
    <t>Richard Gomez</t>
  </si>
  <si>
    <t>NZ70757</t>
  </si>
  <si>
    <t>VP Quality Control</t>
  </si>
  <si>
    <t>44044.2936_x0002_</t>
  </si>
  <si>
    <t>Sandra Schmidt</t>
  </si>
  <si>
    <t>NZ19165</t>
  </si>
  <si>
    <t>1325711.675648_x0002_</t>
  </si>
  <si>
    <t>Samuel Ramirez</t>
  </si>
  <si>
    <t>NZ24180</t>
  </si>
  <si>
    <t>322763.9856_x0002_</t>
  </si>
  <si>
    <t>Patrick Thomas</t>
  </si>
  <si>
    <t>NZ32618</t>
  </si>
  <si>
    <t>410491.1205_x0002_</t>
  </si>
  <si>
    <t>Roy Cunningham</t>
  </si>
  <si>
    <t>NZ82705</t>
  </si>
  <si>
    <t>342138.313125_x0002_</t>
  </si>
  <si>
    <t>Kathleen Riley</t>
  </si>
  <si>
    <t>NZ45633</t>
  </si>
  <si>
    <t>163980.21024_x0002_</t>
  </si>
  <si>
    <t>Joyce Stevens</t>
  </si>
  <si>
    <t>NZ73526</t>
  </si>
  <si>
    <t>243863.036928_x0002_</t>
  </si>
  <si>
    <t>Marilyn Flores</t>
  </si>
  <si>
    <t>NZ16745</t>
  </si>
  <si>
    <t>992941.982018_x0002_</t>
  </si>
  <si>
    <t>Patricia Stewart</t>
  </si>
  <si>
    <t>NZ81707</t>
  </si>
  <si>
    <t>1963838.875557_x0002_</t>
  </si>
  <si>
    <t>Helen Pierce</t>
  </si>
  <si>
    <t>NZ47860</t>
  </si>
  <si>
    <t>354828.55414_x0002_</t>
  </si>
  <si>
    <t>William Wagner</t>
  </si>
  <si>
    <t>NZ52506</t>
  </si>
  <si>
    <t>459302.33888_x0002_</t>
  </si>
  <si>
    <t>Jesse Hughes</t>
  </si>
  <si>
    <t>NZ72150</t>
  </si>
  <si>
    <t>654671.2032_x0002_</t>
  </si>
  <si>
    <t>Matthew Ross</t>
  </si>
  <si>
    <t>NZ70877</t>
  </si>
  <si>
    <t>Abuja</t>
  </si>
  <si>
    <t>2066780.567528_x0002_</t>
  </si>
  <si>
    <t>Patrick Stone</t>
  </si>
  <si>
    <t>NZ36951</t>
  </si>
  <si>
    <t>191858.0175_x0002_</t>
  </si>
  <si>
    <t>Billy Hall</t>
  </si>
  <si>
    <t>NZ58356</t>
  </si>
  <si>
    <t>315547.37676_x0002_</t>
  </si>
  <si>
    <t>Ralph Parker</t>
  </si>
  <si>
    <t>NZ21608</t>
  </si>
  <si>
    <t>226137.94_x0002_</t>
  </si>
  <si>
    <t>Elizabeth Adams</t>
  </si>
  <si>
    <t>NZ57619</t>
  </si>
  <si>
    <t>873786.281225_x0002_</t>
  </si>
  <si>
    <t>Michael Carroll</t>
  </si>
  <si>
    <t>NZ53190</t>
  </si>
  <si>
    <t>1485828.636672_x0002_</t>
  </si>
  <si>
    <t>Raymond Mills</t>
  </si>
  <si>
    <t>NZ81046</t>
  </si>
  <si>
    <t>1619706.117888_x0002_</t>
  </si>
  <si>
    <t>Victor Moreno</t>
  </si>
  <si>
    <t>NZ91353</t>
  </si>
  <si>
    <t>373578.970512_x0002_</t>
  </si>
  <si>
    <t>Keith Wright</t>
  </si>
  <si>
    <t>NZ82699</t>
  </si>
  <si>
    <t>2150327.79_x0002_</t>
  </si>
  <si>
    <t>Daniel Martin</t>
  </si>
  <si>
    <t>NZ72590</t>
  </si>
  <si>
    <t>433119.984375_x0002_</t>
  </si>
  <si>
    <t>Dennis Long</t>
  </si>
  <si>
    <t>NZ58718</t>
  </si>
  <si>
    <t>364000.718592_x0002_</t>
  </si>
  <si>
    <t>Walter Stanley</t>
  </si>
  <si>
    <t>NZ59872</t>
  </si>
  <si>
    <t>420132.51072_x0002_</t>
  </si>
  <si>
    <t>Juan Rose</t>
  </si>
  <si>
    <t>NZ62657</t>
  </si>
  <si>
    <t>1619690.629248_x0002_</t>
  </si>
  <si>
    <t>Shawn Knight</t>
  </si>
  <si>
    <t>NZ96983</t>
  </si>
  <si>
    <t>723632.37492_x0002_</t>
  </si>
  <si>
    <t>Sharon Wilson</t>
  </si>
  <si>
    <t>NZ71795</t>
  </si>
  <si>
    <t>3667387.277664_x0002_</t>
  </si>
  <si>
    <t>John Frazier</t>
  </si>
  <si>
    <t>NZ77657</t>
  </si>
  <si>
    <t>Senior Sales Associate</t>
  </si>
  <si>
    <t>1201314.9456_x0002_</t>
  </si>
  <si>
    <t>John Spencer</t>
  </si>
  <si>
    <t>NZ35211</t>
  </si>
  <si>
    <t>1485080.777712_x0002_</t>
  </si>
  <si>
    <t>Eugene Kelly</t>
  </si>
  <si>
    <t>NZ96083</t>
  </si>
  <si>
    <t>367026.66834_x0002_</t>
  </si>
  <si>
    <t>Ruby Robinson</t>
  </si>
  <si>
    <t>NZ76683</t>
  </si>
  <si>
    <t>917838.784863_x0002_</t>
  </si>
  <si>
    <t>Brandon Daniels</t>
  </si>
  <si>
    <t>NZ79704</t>
  </si>
  <si>
    <t>412699.064904_x0002_</t>
  </si>
  <si>
    <t>Ernest Reynolds</t>
  </si>
  <si>
    <t>NZ15294</t>
  </si>
  <si>
    <t>929108.735632_x0002_</t>
  </si>
  <si>
    <t>Gloria Gibson</t>
  </si>
  <si>
    <t>NZ63836</t>
  </si>
  <si>
    <t>2195313.278409_x0002_</t>
  </si>
  <si>
    <t>Arthur Snyder</t>
  </si>
  <si>
    <t>NZ29653</t>
  </si>
  <si>
    <t>307164.552408_x0002_</t>
  </si>
  <si>
    <t>Kathy Allen</t>
  </si>
  <si>
    <t>NZ72001</t>
  </si>
  <si>
    <t>278287.04393_x0002_</t>
  </si>
  <si>
    <t>Robert Parker</t>
  </si>
  <si>
    <t>NZ89040</t>
  </si>
  <si>
    <t>93661.6252_x0002_</t>
  </si>
  <si>
    <t>Paul Simmons</t>
  </si>
  <si>
    <t>NZ57163</t>
  </si>
  <si>
    <t>673491.823004_x0002_</t>
  </si>
  <si>
    <t>Michael Alexander</t>
  </si>
  <si>
    <t>NZ49684</t>
  </si>
  <si>
    <t>155881.1056_x0002_</t>
  </si>
  <si>
    <t>Phillip Kennedy</t>
  </si>
  <si>
    <t>NZ36436</t>
  </si>
  <si>
    <t>329191.591104_x0002_</t>
  </si>
  <si>
    <t>Antonio Ruiz</t>
  </si>
  <si>
    <t>NZ96496</t>
  </si>
  <si>
    <t>1229634.117712_x0002_</t>
  </si>
  <si>
    <t>Beverly Sullivan</t>
  </si>
  <si>
    <t>NZ41393</t>
  </si>
  <si>
    <t>3890598.08458_x0002_</t>
  </si>
  <si>
    <t>Ronald Reed</t>
  </si>
  <si>
    <t>NZ92647</t>
  </si>
  <si>
    <t>189392.618844_x0002_</t>
  </si>
  <si>
    <t>Shawn Simmons</t>
  </si>
  <si>
    <t>NZ49190</t>
  </si>
  <si>
    <t>1141059.618_x0002_</t>
  </si>
  <si>
    <t>Jose Thomas</t>
  </si>
  <si>
    <t>NZ15747</t>
  </si>
  <si>
    <t>550849.92_x0002_</t>
  </si>
  <si>
    <t>Jennifer Bennett</t>
  </si>
  <si>
    <t>NZ84566</t>
  </si>
  <si>
    <t>94983.709248_x0002_</t>
  </si>
  <si>
    <t>Annie Washington</t>
  </si>
  <si>
    <t>NZ82494</t>
  </si>
  <si>
    <t>881345.760012_x0002_</t>
  </si>
  <si>
    <t>Harold Williams</t>
  </si>
  <si>
    <t>NZ57498</t>
  </si>
  <si>
    <t>318996.716993_x0002_</t>
  </si>
  <si>
    <t>Harold Wood</t>
  </si>
  <si>
    <t>NZ58811</t>
  </si>
  <si>
    <t>391066.1352_x0002_</t>
  </si>
  <si>
    <t>Frances Austin</t>
  </si>
  <si>
    <t>NZ90414</t>
  </si>
  <si>
    <t>281503.38888_x0002_</t>
  </si>
  <si>
    <t>Catherine Weaver</t>
  </si>
  <si>
    <t>NZ17683</t>
  </si>
  <si>
    <t>153198.483438_x0002_</t>
  </si>
  <si>
    <t>Stephanie Lopez</t>
  </si>
  <si>
    <t>NZ65960</t>
  </si>
  <si>
    <t>1788480.14904_x0002_</t>
  </si>
  <si>
    <t>Terry Gibson</t>
  </si>
  <si>
    <t>NZ15036</t>
  </si>
  <si>
    <t>656176.232712_x0002_</t>
  </si>
  <si>
    <t>Lawrence Rice</t>
  </si>
  <si>
    <t>NZ90735</t>
  </si>
  <si>
    <t>1087915.486924_x0002_</t>
  </si>
  <si>
    <t>Steve Grant</t>
  </si>
  <si>
    <t>NZ39658</t>
  </si>
  <si>
    <t>1169129.700032_x0002_</t>
  </si>
  <si>
    <t>Douglas Olson</t>
  </si>
  <si>
    <t>NZ37028</t>
  </si>
  <si>
    <t>484137.84375_x0002_</t>
  </si>
  <si>
    <t>Kathleen Carpenter</t>
  </si>
  <si>
    <t>NZ93355</t>
  </si>
  <si>
    <t>934240.451928_x0002_</t>
  </si>
  <si>
    <t>Matthew Marshall</t>
  </si>
  <si>
    <t>NZ16961</t>
  </si>
  <si>
    <t>1090941.38496_x0002_</t>
  </si>
  <si>
    <t>Christina Crawford</t>
  </si>
  <si>
    <t>NZ24103</t>
  </si>
  <si>
    <t>154460.69982_x0002_</t>
  </si>
  <si>
    <t>Anthony King</t>
  </si>
  <si>
    <t>NZ91417</t>
  </si>
  <si>
    <t>199916.455428_x0002_</t>
  </si>
  <si>
    <t>Jesse Martinez</t>
  </si>
  <si>
    <t>NZ31444</t>
  </si>
  <si>
    <t>656009.473509_x0002_</t>
  </si>
  <si>
    <t>Brandon Rose</t>
  </si>
  <si>
    <t>Account Representative II</t>
  </si>
  <si>
    <t>991058.21712_x0002_</t>
  </si>
  <si>
    <t>Diane Clark</t>
  </si>
  <si>
    <t>NZ42415</t>
  </si>
  <si>
    <t>380570.295_x0002_</t>
  </si>
  <si>
    <t>Robert Thomas</t>
  </si>
  <si>
    <t>NZ19405</t>
  </si>
  <si>
    <t>37712.0448_x0002_</t>
  </si>
  <si>
    <t>Kimberly Austin</t>
  </si>
  <si>
    <t>NZ84197</t>
  </si>
  <si>
    <t>491522.7629_x0002_</t>
  </si>
  <si>
    <t>Lillian Moore</t>
  </si>
  <si>
    <t>NZ97314</t>
  </si>
  <si>
    <t>589372.988967_x0002_</t>
  </si>
  <si>
    <t>Sarah Porter</t>
  </si>
  <si>
    <t>NZ31020</t>
  </si>
  <si>
    <t>337430.3647_x0002_</t>
  </si>
  <si>
    <t>Amy Mills</t>
  </si>
  <si>
    <t>NZ20489</t>
  </si>
  <si>
    <t>240865.25958_x0002_</t>
  </si>
  <si>
    <t>Jerry Hudson</t>
  </si>
  <si>
    <t>NZ66583</t>
  </si>
  <si>
    <t>276501.04944_x0002_</t>
  </si>
  <si>
    <t>Arthur Hanson</t>
  </si>
  <si>
    <t>NZ78943</t>
  </si>
  <si>
    <t>635126.82471_x0002_</t>
  </si>
  <si>
    <t>Ernest Gutierrez</t>
  </si>
  <si>
    <t>NZ48525</t>
  </si>
  <si>
    <t>2847399.631648_x0002_</t>
  </si>
  <si>
    <t>Arthur Hicks</t>
  </si>
  <si>
    <t>NZ90197</t>
  </si>
  <si>
    <t>94268.589337_x0002_</t>
  </si>
  <si>
    <t>Scott Lawrence</t>
  </si>
  <si>
    <t>NZ79699</t>
  </si>
  <si>
    <t>1378832.699944_x0002_</t>
  </si>
  <si>
    <t>Douglas Gonzalez</t>
  </si>
  <si>
    <t>NZ53485</t>
  </si>
  <si>
    <t>203854.7628_x0002_</t>
  </si>
  <si>
    <t>Heather Day</t>
  </si>
  <si>
    <t>NZ93719</t>
  </si>
  <si>
    <t>687505.093925_x0002_</t>
  </si>
  <si>
    <t>Kevin Davis</t>
  </si>
  <si>
    <t>NZ69382</t>
  </si>
  <si>
    <t>532977.582852_x0002_</t>
  </si>
  <si>
    <t>Michael Cunningham</t>
  </si>
  <si>
    <t>NZ52986</t>
  </si>
  <si>
    <t>530390.606361_x0002_</t>
  </si>
  <si>
    <t>Lawrence Morgan</t>
  </si>
  <si>
    <t>NZ62018</t>
  </si>
  <si>
    <t>1795181.910192_x0002_</t>
  </si>
  <si>
    <t>Harry Ward</t>
  </si>
  <si>
    <t>NZ50748</t>
  </si>
  <si>
    <t>152857.32_x0002_</t>
  </si>
  <si>
    <t>Ann Spencer</t>
  </si>
  <si>
    <t>NZ92575</t>
  </si>
  <si>
    <t>183434.4846_x0002_</t>
  </si>
  <si>
    <t>Willie Henry</t>
  </si>
  <si>
    <t>NZ75987</t>
  </si>
  <si>
    <t>871636.9472_x0002_</t>
  </si>
  <si>
    <t>Douglas Gomez</t>
  </si>
  <si>
    <t>NZ94518</t>
  </si>
  <si>
    <t>590851.317675_x0002_</t>
  </si>
  <si>
    <t>Kevin Schmidt</t>
  </si>
  <si>
    <t>NZ26448</t>
  </si>
  <si>
    <t>Geological Engineer</t>
  </si>
  <si>
    <t>842029.374648_x0002_</t>
  </si>
  <si>
    <t>Douglas Freeman</t>
  </si>
  <si>
    <t>NZ77446</t>
  </si>
  <si>
    <t>185097.7656_x0002_</t>
  </si>
  <si>
    <t>Kimberly Schmidt</t>
  </si>
  <si>
    <t>NZ70570</t>
  </si>
  <si>
    <t>1838374.29846_x0002_</t>
  </si>
  <si>
    <t>Ronald Gutierrez</t>
  </si>
  <si>
    <t>NZ96324</t>
  </si>
  <si>
    <t>635381.896448_x0002_</t>
  </si>
  <si>
    <t>Howard Hill</t>
  </si>
  <si>
    <t>NZ50034</t>
  </si>
  <si>
    <t>354030.899264_x0002_</t>
  </si>
  <si>
    <t>Samuel Harvey</t>
  </si>
  <si>
    <t>NZ16827</t>
  </si>
  <si>
    <t>251496.87255_x0002_</t>
  </si>
  <si>
    <t>Ronald Fisher</t>
  </si>
  <si>
    <t>NZ32064</t>
  </si>
  <si>
    <t>815830.63353_x0002_</t>
  </si>
  <si>
    <t>Evelyn Gilbert</t>
  </si>
  <si>
    <t>NZ37063</t>
  </si>
  <si>
    <t>141515.998092_x0002_</t>
  </si>
  <si>
    <t>Harry Fields</t>
  </si>
  <si>
    <t>NZ59364</t>
  </si>
  <si>
    <t>Media Manager II</t>
  </si>
  <si>
    <t>590910.2288_x0002_</t>
  </si>
  <si>
    <t>Jacqueline Thompson</t>
  </si>
  <si>
    <t>NZ65893</t>
  </si>
  <si>
    <t>484750.895625_x0002_</t>
  </si>
  <si>
    <t>Fred Welch</t>
  </si>
  <si>
    <t>NZ70227</t>
  </si>
  <si>
    <t>606505.38495_x0002_</t>
  </si>
  <si>
    <t>George Johnston</t>
  </si>
  <si>
    <t>NZ80050</t>
  </si>
  <si>
    <t>Assistant Media Planner</t>
  </si>
  <si>
    <t>372282.660288_x0002_</t>
  </si>
  <si>
    <t>Eugene Brooks</t>
  </si>
  <si>
    <t>NZ86054</t>
  </si>
  <si>
    <t>457214.443_x0002_</t>
  </si>
  <si>
    <t>Bonnie Stone</t>
  </si>
  <si>
    <t>NZ51774</t>
  </si>
  <si>
    <t>328323.971976_x0002_</t>
  </si>
  <si>
    <t>Lawrence Ferguson</t>
  </si>
  <si>
    <t>NZ20637</t>
  </si>
  <si>
    <t>1701548.215068_x0002_</t>
  </si>
  <si>
    <t>Carlos Wilson</t>
  </si>
  <si>
    <t>NZ12811</t>
  </si>
  <si>
    <t>1112405.110344_x0002_</t>
  </si>
  <si>
    <t>Linda Fisher</t>
  </si>
  <si>
    <t>NZ64752</t>
  </si>
  <si>
    <t>569217.375_x0002_</t>
  </si>
  <si>
    <t>Gregory Rivera</t>
  </si>
  <si>
    <t>NZ54844</t>
  </si>
  <si>
    <t>148572.30348_x0002_</t>
  </si>
  <si>
    <t>Larry Weaver</t>
  </si>
  <si>
    <t>NZ16110</t>
  </si>
  <si>
    <t>930896.890625_x0002_</t>
  </si>
  <si>
    <t>Gregory Hill</t>
  </si>
  <si>
    <t>NZ54963</t>
  </si>
  <si>
    <t>442236.128488_x0002_</t>
  </si>
  <si>
    <t>Jacqueline Hughes</t>
  </si>
  <si>
    <t>NZ15581</t>
  </si>
  <si>
    <t>1211126.423528_x0002_</t>
  </si>
  <si>
    <t>Christina Hunt</t>
  </si>
  <si>
    <t>NZ50588</t>
  </si>
  <si>
    <t>105557.7256_x0002_</t>
  </si>
  <si>
    <t>Nancy Morris</t>
  </si>
  <si>
    <t>NZ32126</t>
  </si>
  <si>
    <t>133076.74296_x0002_</t>
  </si>
  <si>
    <t>Mildred Hanson</t>
  </si>
  <si>
    <t>NZ88473</t>
  </si>
  <si>
    <t>319805.84736_x0002_</t>
  </si>
  <si>
    <t>Craig Lee</t>
  </si>
  <si>
    <t>NZ32603</t>
  </si>
  <si>
    <t>137423.9744_x0002_</t>
  </si>
  <si>
    <t>Alan Kennedy</t>
  </si>
  <si>
    <t>NZ32945</t>
  </si>
  <si>
    <t>177146.436896_x0002_</t>
  </si>
  <si>
    <t>Norma Perez</t>
  </si>
  <si>
    <t>NZ47332</t>
  </si>
  <si>
    <t>893388.785364_x0002_</t>
  </si>
  <si>
    <t>Wayne Baker</t>
  </si>
  <si>
    <t>NZ21667</t>
  </si>
  <si>
    <t>565070.6025_x0002_</t>
  </si>
  <si>
    <t>Fred Schmidt</t>
  </si>
  <si>
    <t>NZ71190</t>
  </si>
  <si>
    <t>201446.595_x0002_</t>
  </si>
  <si>
    <t>Alan Wallace</t>
  </si>
  <si>
    <t>NZ17053</t>
  </si>
  <si>
    <t>359098.5384_x0002_</t>
  </si>
  <si>
    <t>Jessica Moreno</t>
  </si>
  <si>
    <t>NZ71301</t>
  </si>
  <si>
    <t>2258828.403255_x0002_</t>
  </si>
  <si>
    <t>Timothy Fields</t>
  </si>
  <si>
    <t>NZ33337</t>
  </si>
  <si>
    <t>234545.716875_x0002_</t>
  </si>
  <si>
    <t>George Murray</t>
  </si>
  <si>
    <t>NZ23104</t>
  </si>
  <si>
    <t>87689.129088_x0002_</t>
  </si>
  <si>
    <t>Roy Lane</t>
  </si>
  <si>
    <t>NZ15455</t>
  </si>
  <si>
    <t>Electrical Engineer</t>
  </si>
  <si>
    <t>434681.424112_x0002_</t>
  </si>
  <si>
    <t>Jacqueline Martin</t>
  </si>
  <si>
    <t>NZ46745</t>
  </si>
  <si>
    <t>76925.992_x0002_</t>
  </si>
  <si>
    <t>Jonathan Morris</t>
  </si>
  <si>
    <t>NZ13491</t>
  </si>
  <si>
    <t>490931.676571_x0002_</t>
  </si>
  <si>
    <t>Julie Wheeler</t>
  </si>
  <si>
    <t>NZ59380</t>
  </si>
  <si>
    <t>Ruby Wallace</t>
  </si>
  <si>
    <t>NZ89715</t>
  </si>
  <si>
    <t>287770.64976_x0002_</t>
  </si>
  <si>
    <t>Brandon Roberts</t>
  </si>
  <si>
    <t>NZ79266</t>
  </si>
  <si>
    <t>99957.673325_x0002_</t>
  </si>
  <si>
    <t>Scott Mitchell</t>
  </si>
  <si>
    <t>NZ23354</t>
  </si>
  <si>
    <t>1333557.63819_x0002_</t>
  </si>
  <si>
    <t>Larry Arnold</t>
  </si>
  <si>
    <t>NZ25922</t>
  </si>
  <si>
    <t>950337.244452_x0002_</t>
  </si>
  <si>
    <t>Eugene Boyd</t>
  </si>
  <si>
    <t>NZ51353</t>
  </si>
  <si>
    <t>2211018.053175_x0002_</t>
  </si>
  <si>
    <t>Samuel Nichols</t>
  </si>
  <si>
    <t>NZ13486</t>
  </si>
  <si>
    <t>2061726.77376_x0002_</t>
  </si>
  <si>
    <t>Ralph Burns</t>
  </si>
  <si>
    <t>NZ94008</t>
  </si>
  <si>
    <t>1388245.063128_x0002_</t>
  </si>
  <si>
    <t>Eugene Oliver</t>
  </si>
  <si>
    <t>NZ57483</t>
  </si>
  <si>
    <t>Chief Design Engineer</t>
  </si>
  <si>
    <t>208376.057175_x0002_</t>
  </si>
  <si>
    <t>NZ28563</t>
  </si>
  <si>
    <t>922185.417774_x0002_</t>
  </si>
  <si>
    <t>Thomas Robertson</t>
  </si>
  <si>
    <t>NZ48166</t>
  </si>
  <si>
    <t>407298.358928_x0002_</t>
  </si>
  <si>
    <t>Daniel Fields</t>
  </si>
  <si>
    <t>NZ77494</t>
  </si>
  <si>
    <t>1114277.6365_x0002_</t>
  </si>
  <si>
    <t>Jimmy Harper</t>
  </si>
  <si>
    <t>NZ99522</t>
  </si>
  <si>
    <t>942512.2609_x0002_</t>
  </si>
  <si>
    <t>Sarah Burke</t>
  </si>
  <si>
    <t>NZ20899</t>
  </si>
  <si>
    <t>876651.006816_x0002_</t>
  </si>
  <si>
    <t>Paula King</t>
  </si>
  <si>
    <t>NZ21388</t>
  </si>
  <si>
    <t>2704170.354552_x0002_</t>
  </si>
  <si>
    <t>James Grant</t>
  </si>
  <si>
    <t>108528.9101_x0002_</t>
  </si>
  <si>
    <t>Harry Martin</t>
  </si>
  <si>
    <t>NZ15955</t>
  </si>
  <si>
    <t>984045.53888_x0002_</t>
  </si>
  <si>
    <t>Clarence Matthews</t>
  </si>
  <si>
    <t>NZ68013</t>
  </si>
  <si>
    <t>149507.527275_x0002_</t>
  </si>
  <si>
    <t>Lillian Fisher</t>
  </si>
  <si>
    <t>NZ16812</t>
  </si>
  <si>
    <t>793170.716208_x0002_</t>
  </si>
  <si>
    <t>Jesse George</t>
  </si>
  <si>
    <t>NZ68679</t>
  </si>
  <si>
    <t>484219.57045_x0002_</t>
  </si>
  <si>
    <t>Harry Oliver</t>
  </si>
  <si>
    <t>NZ78162</t>
  </si>
  <si>
    <t>684283.253976_x0002_</t>
  </si>
  <si>
    <t>Jacqueline Boyd</t>
  </si>
  <si>
    <t>NZ94962</t>
  </si>
  <si>
    <t>1017631.6578_x0002_</t>
  </si>
  <si>
    <t>Samuel Anderson</t>
  </si>
  <si>
    <t>NZ88769</t>
  </si>
  <si>
    <t>274935.740625_x0002_</t>
  </si>
  <si>
    <t>Kathleen Bradley</t>
  </si>
  <si>
    <t>NZ68824</t>
  </si>
  <si>
    <t>205810.176792_x0002_</t>
  </si>
  <si>
    <t>Evelyn Ramirez</t>
  </si>
  <si>
    <t>NZ20560</t>
  </si>
  <si>
    <t>1547427.105_x0002_</t>
  </si>
  <si>
    <t>Daniel Stewart</t>
  </si>
  <si>
    <t>NZ16141</t>
  </si>
  <si>
    <t>33299.914752_x0002_</t>
  </si>
  <si>
    <t>Marie Medina</t>
  </si>
  <si>
    <t>NZ29174</t>
  </si>
  <si>
    <t>Legal Assistant</t>
  </si>
  <si>
    <t>39921.31845_x0002_</t>
  </si>
  <si>
    <t>Janice Gray</t>
  </si>
  <si>
    <t>NZ41219</t>
  </si>
  <si>
    <t>294751.52704_x0002_</t>
  </si>
  <si>
    <t>Todd Sims</t>
  </si>
  <si>
    <t>NZ55634</t>
  </si>
  <si>
    <t>483549.191496_x0002_</t>
  </si>
  <si>
    <t>Irene Bell</t>
  </si>
  <si>
    <t>NZ35926</t>
  </si>
  <si>
    <t>2856010.5_x0002_</t>
  </si>
  <si>
    <t>Daniel Crawford</t>
  </si>
  <si>
    <t>NZ76287</t>
  </si>
  <si>
    <t>119123.35308_x0002_</t>
  </si>
  <si>
    <t>Joyce Smith</t>
  </si>
  <si>
    <t>NZ77048</t>
  </si>
  <si>
    <t>701987.985216_x0002_</t>
  </si>
  <si>
    <t>Annie Morrison</t>
  </si>
  <si>
    <t>NZ56930</t>
  </si>
  <si>
    <t>774807.1166_x0002_</t>
  </si>
  <si>
    <t>NZ71913</t>
  </si>
  <si>
    <t>346860.2592_x0002_</t>
  </si>
  <si>
    <t>Walter Matthews</t>
  </si>
  <si>
    <t>NZ33238</t>
  </si>
  <si>
    <t>780674.580504_x0002_</t>
  </si>
  <si>
    <t>Joshua Porter</t>
  </si>
  <si>
    <t>NZ93187</t>
  </si>
  <si>
    <t>97133.47875_x0002_</t>
  </si>
  <si>
    <t>Billy Oliver</t>
  </si>
  <si>
    <t>NZ29277</t>
  </si>
  <si>
    <t>292403.23638_x0002_</t>
  </si>
  <si>
    <t>Kenneth Hart</t>
  </si>
  <si>
    <t>NZ52032</t>
  </si>
  <si>
    <t>170188.9862_x0002_</t>
  </si>
  <si>
    <t>Brian Ramos</t>
  </si>
  <si>
    <t>NZ17798</t>
  </si>
  <si>
    <t>478878.830848_x0002_</t>
  </si>
  <si>
    <t>Judith Tucker</t>
  </si>
  <si>
    <t>NZ37613</t>
  </si>
  <si>
    <t>594917.1405_x0002_</t>
  </si>
  <si>
    <t>Craig Young</t>
  </si>
  <si>
    <t>NZ90967</t>
  </si>
  <si>
    <t>38471.75514_x0002_</t>
  </si>
  <si>
    <t>Janice Foster</t>
  </si>
  <si>
    <t>NZ84868</t>
  </si>
  <si>
    <t>2446251.572376_x0002_</t>
  </si>
  <si>
    <t>Jack Coleman</t>
  </si>
  <si>
    <t>NZ88698</t>
  </si>
  <si>
    <t>295345.612935_x0002_</t>
  </si>
  <si>
    <t>Kathy Wheeler</t>
  </si>
  <si>
    <t>NZ49213</t>
  </si>
  <si>
    <t>359180.227424_x0002_</t>
  </si>
  <si>
    <t>Joseph Kennedy</t>
  </si>
  <si>
    <t>NZ76215</t>
  </si>
  <si>
    <t>106097.8688_x0002_</t>
  </si>
  <si>
    <t>Peter Weaver</t>
  </si>
  <si>
    <t>NZ30786</t>
  </si>
  <si>
    <t>1559547.3582_x0002_</t>
  </si>
  <si>
    <t>Antonio Ferguson</t>
  </si>
  <si>
    <t>NZ28379</t>
  </si>
  <si>
    <t>1252407.5712_x0002_</t>
  </si>
  <si>
    <t>Larry Russell</t>
  </si>
  <si>
    <t>NZ70765</t>
  </si>
  <si>
    <t>Johnny Duncan</t>
  </si>
  <si>
    <t>NZ50507</t>
  </si>
  <si>
    <t>405245.568_x0002_</t>
  </si>
  <si>
    <t>Jeffrey Carroll</t>
  </si>
  <si>
    <t>NZ28345</t>
  </si>
  <si>
    <t>467665.089641_x0002_</t>
  </si>
  <si>
    <t>Carlos Myers</t>
  </si>
  <si>
    <t>NZ44029</t>
  </si>
  <si>
    <t>930137.400192_x0002_</t>
  </si>
  <si>
    <t>Jonathan Harrison</t>
  </si>
  <si>
    <t>NZ52634</t>
  </si>
  <si>
    <t>921893.168328_x0002_</t>
  </si>
  <si>
    <t>Aaron Edwards</t>
  </si>
  <si>
    <t>NZ70721</t>
  </si>
  <si>
    <t>584732.436912_x0002_</t>
  </si>
  <si>
    <t>Andrew Tucker</t>
  </si>
  <si>
    <t>NZ95921</t>
  </si>
  <si>
    <t>604936.993584_x0002_</t>
  </si>
  <si>
    <t>Jonathan Mendoza</t>
  </si>
  <si>
    <t>NZ35919</t>
  </si>
  <si>
    <t>1190649.746432_x0002_</t>
  </si>
  <si>
    <t>Michael Perkins</t>
  </si>
  <si>
    <t>NZ60238</t>
  </si>
  <si>
    <t>284288.864832_x0002_</t>
  </si>
  <si>
    <t>Amy Webb</t>
  </si>
  <si>
    <t>NZ46654</t>
  </si>
  <si>
    <t>2248046.72001_x0002_</t>
  </si>
  <si>
    <t>Justin Bryant</t>
  </si>
  <si>
    <t>NZ62435</t>
  </si>
  <si>
    <t>1484654.39227_x0002_</t>
  </si>
  <si>
    <t>Ruth Stone</t>
  </si>
  <si>
    <t>NZ84180</t>
  </si>
  <si>
    <t>2609169.92_x0002_</t>
  </si>
  <si>
    <t>Jeffrey Parker</t>
  </si>
  <si>
    <t>NZ70814</t>
  </si>
  <si>
    <t>104336.326656_x0002_</t>
  </si>
  <si>
    <t>Nicole Sanchez</t>
  </si>
  <si>
    <t>NZ27266</t>
  </si>
  <si>
    <t>496049.8725_x0002_</t>
  </si>
  <si>
    <t>Samuel Young</t>
  </si>
  <si>
    <t>NZ36235</t>
  </si>
  <si>
    <t>603125.129088_x0002_</t>
  </si>
  <si>
    <t>Chris Cox</t>
  </si>
  <si>
    <t>NZ34318</t>
  </si>
  <si>
    <t>1601165.6333_x0002_</t>
  </si>
  <si>
    <t>Jimmy Warren</t>
  </si>
  <si>
    <t>NZ55010</t>
  </si>
  <si>
    <t>68399.88672_x0002_</t>
  </si>
  <si>
    <t>Judith Mason</t>
  </si>
  <si>
    <t>NZ99855</t>
  </si>
  <si>
    <t>68640.032352_x0002_</t>
  </si>
  <si>
    <t>Paul Snyder</t>
  </si>
  <si>
    <t>NZ41835</t>
  </si>
  <si>
    <t>24813.983232_x0002_</t>
  </si>
  <si>
    <t>Walter Griffin</t>
  </si>
  <si>
    <t>NZ95008</t>
  </si>
  <si>
    <t>105527.85_x0002_</t>
  </si>
  <si>
    <t>Jennifer Alvarez</t>
  </si>
  <si>
    <t>NZ76171</t>
  </si>
  <si>
    <t>606032.72_x0002_</t>
  </si>
  <si>
    <t>Rachel Adams</t>
  </si>
  <si>
    <t>NZ67173</t>
  </si>
  <si>
    <t>1012792.29633_x0002_</t>
  </si>
  <si>
    <t>Margaret Dixon</t>
  </si>
  <si>
    <t>NZ72327</t>
  </si>
  <si>
    <t>622135.225152_x0002_</t>
  </si>
  <si>
    <t>Gregory Cunningham</t>
  </si>
  <si>
    <t>NZ64291</t>
  </si>
  <si>
    <t>650421.080314_x0002_</t>
  </si>
  <si>
    <t>Kelly Gonzalez</t>
  </si>
  <si>
    <t>NZ50172</t>
  </si>
  <si>
    <t>295130.1654_x0002_</t>
  </si>
  <si>
    <t>Thomas Jones</t>
  </si>
  <si>
    <t>NZ87267</t>
  </si>
  <si>
    <t>Structural Engineer</t>
  </si>
  <si>
    <t>1013382_x0002_</t>
  </si>
  <si>
    <t>Russell Watson</t>
  </si>
  <si>
    <t>NZ70825</t>
  </si>
  <si>
    <t>81662.323635_x0002_</t>
  </si>
  <si>
    <t>Carlos Hudson</t>
  </si>
  <si>
    <t>NZ81391</t>
  </si>
  <si>
    <t>321400.458046_x0002_</t>
  </si>
  <si>
    <t>Brandon Patterson</t>
  </si>
  <si>
    <t>NZ52334</t>
  </si>
  <si>
    <t>168330.37336_x0002_</t>
  </si>
  <si>
    <t>Anne Weaver</t>
  </si>
  <si>
    <t>NZ31862</t>
  </si>
  <si>
    <t>2134158.43456_x0002_</t>
  </si>
  <si>
    <t>NZ36571</t>
  </si>
  <si>
    <t>367693.547148_x0002_</t>
  </si>
  <si>
    <t>Clarence Burton</t>
  </si>
  <si>
    <t>NZ21309</t>
  </si>
  <si>
    <t>2662747.867432_x0002_</t>
  </si>
  <si>
    <t>Sean Thompson</t>
  </si>
  <si>
    <t>NZ70083</t>
  </si>
  <si>
    <t>74432.02752_x0002_</t>
  </si>
  <si>
    <t>Joseph Arnold</t>
  </si>
  <si>
    <t>NZ86953</t>
  </si>
  <si>
    <t>77019.887168_x0002_</t>
  </si>
  <si>
    <t>Joshua Allen</t>
  </si>
  <si>
    <t>NZ76794</t>
  </si>
  <si>
    <t>313284.24_x0002_</t>
  </si>
  <si>
    <t>Russell Mason</t>
  </si>
  <si>
    <t>NZ25593</t>
  </si>
  <si>
    <t>349048.33416_x0002_</t>
  </si>
  <si>
    <t>Nicholas Meyer</t>
  </si>
  <si>
    <t>NZ52252</t>
  </si>
  <si>
    <t>Jane Hicks</t>
  </si>
  <si>
    <t>NZ36108</t>
  </si>
  <si>
    <t>193003.458459_x0002_</t>
  </si>
  <si>
    <t>Joshua Powell</t>
  </si>
  <si>
    <t>NZ38266</t>
  </si>
  <si>
    <t>1769348.3625_x0002_</t>
  </si>
  <si>
    <t>Brian Robinson</t>
  </si>
  <si>
    <t>NZ81185</t>
  </si>
  <si>
    <t>1051950.52528_x0002_</t>
  </si>
  <si>
    <t>Nicholas Mitchell</t>
  </si>
  <si>
    <t>NZ53269</t>
  </si>
  <si>
    <t>1052777.803968_x0002_</t>
  </si>
  <si>
    <t>Chris Ortiz</t>
  </si>
  <si>
    <t>NZ76385</t>
  </si>
  <si>
    <t>72449.063808_x0002_</t>
  </si>
  <si>
    <t>Nicholas Garrett</t>
  </si>
  <si>
    <t>NZ97275</t>
  </si>
  <si>
    <t>111178.81125_x0002_</t>
  </si>
  <si>
    <t>Billy Hamilton</t>
  </si>
  <si>
    <t>NZ28503</t>
  </si>
  <si>
    <t>110588.521428_x0002_</t>
  </si>
  <si>
    <t>Amy Spencer</t>
  </si>
  <si>
    <t>NZ86966</t>
  </si>
  <si>
    <t>670840.541184_x0002_</t>
  </si>
  <si>
    <t>Laura Dean</t>
  </si>
  <si>
    <t>NZ47625</t>
  </si>
  <si>
    <t>164323.59867_x0002_</t>
  </si>
  <si>
    <t>Gloria Williamson</t>
  </si>
  <si>
    <t>NZ36748</t>
  </si>
  <si>
    <t>39778.775919_x0002_</t>
  </si>
  <si>
    <t>Rebecca Martinez</t>
  </si>
  <si>
    <t>NZ78182</t>
  </si>
  <si>
    <t>748509.9375_x0002_</t>
  </si>
  <si>
    <t>Dennis Day</t>
  </si>
  <si>
    <t>NZ57502</t>
  </si>
  <si>
    <t>204450.828_x0002_</t>
  </si>
  <si>
    <t>Kevin Weaver</t>
  </si>
  <si>
    <t>NZ34060</t>
  </si>
  <si>
    <t>312542.572032_x0002_</t>
  </si>
  <si>
    <t>Carlos Armstrong</t>
  </si>
  <si>
    <t>NZ76903</t>
  </si>
  <si>
    <t>396416.249856_x0002_</t>
  </si>
  <si>
    <t>Virginia Gardner</t>
  </si>
  <si>
    <t>NZ35620</t>
  </si>
  <si>
    <t>319150.194928_x0002_</t>
  </si>
  <si>
    <t>Howard Cox</t>
  </si>
  <si>
    <t>NZ28314</t>
  </si>
  <si>
    <t>55923.374592_x0002_</t>
  </si>
  <si>
    <t>Amy White</t>
  </si>
  <si>
    <t>NZ25120</t>
  </si>
  <si>
    <t>60794.496_x0002_</t>
  </si>
  <si>
    <t>Anna Duncan</t>
  </si>
  <si>
    <t>NZ69069</t>
  </si>
  <si>
    <t>173410.991744_x0002_</t>
  </si>
  <si>
    <t>Sharon Cook</t>
  </si>
  <si>
    <t>NZ55336</t>
  </si>
  <si>
    <t>244297.86381_x0002_</t>
  </si>
  <si>
    <t>Robin Brown</t>
  </si>
  <si>
    <t>NZ67420</t>
  </si>
  <si>
    <t>1713018.715478_x0002_</t>
  </si>
  <si>
    <t>Joshua Meyer</t>
  </si>
  <si>
    <t>NZ70604</t>
  </si>
  <si>
    <t>207162.431872_x0002_</t>
  </si>
  <si>
    <t>Joan Williams</t>
  </si>
  <si>
    <t>NZ65149</t>
  </si>
  <si>
    <t>52990.536845_x0002_</t>
  </si>
  <si>
    <t>Ruby Harper</t>
  </si>
  <si>
    <t>NZ96211</t>
  </si>
  <si>
    <t>Environmental Tech</t>
  </si>
  <si>
    <t>266295.045632_x0002_</t>
  </si>
  <si>
    <t>Cynthia Edwards</t>
  </si>
  <si>
    <t>NZ63683</t>
  </si>
  <si>
    <t>572524.48512_x0002_</t>
  </si>
  <si>
    <t>Ralph Foster</t>
  </si>
  <si>
    <t>NZ20426</t>
  </si>
  <si>
    <t>407859.6_x0002_</t>
  </si>
  <si>
    <t>Jennifer Sims</t>
  </si>
  <si>
    <t>NZ61862</t>
  </si>
  <si>
    <t>620185.118076_x0002_</t>
  </si>
  <si>
    <t>Annie Price</t>
  </si>
  <si>
    <t>NZ96019</t>
  </si>
  <si>
    <t>1988033.001948_x0002_</t>
  </si>
  <si>
    <t>Joseph Morrison</t>
  </si>
  <si>
    <t>NZ15278</t>
  </si>
  <si>
    <t>303177.13776_x0002_</t>
  </si>
  <si>
    <t>Jason Allen</t>
  </si>
  <si>
    <t>NZ19235</t>
  </si>
  <si>
    <t>149314.450246_x0002_</t>
  </si>
  <si>
    <t>Kathryn Johnson</t>
  </si>
  <si>
    <t>NZ70950</t>
  </si>
  <si>
    <t>665784.054225_x0002_</t>
  </si>
  <si>
    <t>Roger Hernandez</t>
  </si>
  <si>
    <t>NZ62941</t>
  </si>
  <si>
    <t>125695.253088_x0002_</t>
  </si>
  <si>
    <t>Joyce Castillo</t>
  </si>
  <si>
    <t>NZ31198</t>
  </si>
  <si>
    <t>193153.031136_x0002_</t>
  </si>
  <si>
    <t>Kevin Perez</t>
  </si>
  <si>
    <t>NZ99892</t>
  </si>
  <si>
    <t>758995.412098_x0002_</t>
  </si>
  <si>
    <t>Ruby Oliver</t>
  </si>
  <si>
    <t>NZ43480</t>
  </si>
  <si>
    <t>1340823.217536_x0002_</t>
  </si>
  <si>
    <t>Douglas Gibson</t>
  </si>
  <si>
    <t>NZ71904</t>
  </si>
  <si>
    <t>1429313.732_x0002_</t>
  </si>
  <si>
    <t>Philip Jackson</t>
  </si>
  <si>
    <t>NZ43915</t>
  </si>
  <si>
    <t>1532568.00258_x0002_</t>
  </si>
  <si>
    <t>Ryan Carr</t>
  </si>
  <si>
    <t>NZ14313</t>
  </si>
  <si>
    <t>103871.63325_x0002_</t>
  </si>
  <si>
    <t>Aaron Marshall</t>
  </si>
  <si>
    <t>NZ14968</t>
  </si>
  <si>
    <t>369716.663176_x0002_</t>
  </si>
  <si>
    <t>NZ48318</t>
  </si>
  <si>
    <t>88823.512596_x0002_</t>
  </si>
  <si>
    <t>Michelle Martin</t>
  </si>
  <si>
    <t>NZ94851</t>
  </si>
  <si>
    <t>96969.33792_x0002_</t>
  </si>
  <si>
    <t>Cynthia Hudson</t>
  </si>
  <si>
    <t>NZ90107</t>
  </si>
  <si>
    <t>507310.626816_x0002_</t>
  </si>
  <si>
    <t>Kelly Richards</t>
  </si>
  <si>
    <t>NZ98898</t>
  </si>
  <si>
    <t>738171.454976_x0002_</t>
  </si>
  <si>
    <t>Eric Armstrong</t>
  </si>
  <si>
    <t>NZ41873</t>
  </si>
  <si>
    <t>613776.676392_x0002_</t>
  </si>
  <si>
    <t>Christopher Wright</t>
  </si>
  <si>
    <t>NZ12706</t>
  </si>
  <si>
    <t>277509.672044_x0002_</t>
  </si>
  <si>
    <t>Evelyn Peterson</t>
  </si>
  <si>
    <t>NZ56106</t>
  </si>
  <si>
    <t>3808500.261056_x0002_</t>
  </si>
  <si>
    <t>Craig Hansen</t>
  </si>
  <si>
    <t>NZ23592</t>
  </si>
  <si>
    <t>239846.504436_x0002_</t>
  </si>
  <si>
    <t>Ralph Morgan</t>
  </si>
  <si>
    <t>NZ85558</t>
  </si>
  <si>
    <t>463600.4625_x0002_</t>
  </si>
  <si>
    <t>Daniel Morrison</t>
  </si>
  <si>
    <t>NZ99607</t>
  </si>
  <si>
    <t>2181586.391616_x0002_</t>
  </si>
  <si>
    <t>Eric Jordan</t>
  </si>
  <si>
    <t>NZ91954</t>
  </si>
  <si>
    <t>607089.96432_x0002_</t>
  </si>
  <si>
    <t>Jose Berry</t>
  </si>
  <si>
    <t>NZ24079</t>
  </si>
  <si>
    <t>1510274.84202_x0002_</t>
  </si>
  <si>
    <t>Terry Bowman</t>
  </si>
  <si>
    <t>NZ21504</t>
  </si>
  <si>
    <t>1011369.954672_x0002_</t>
  </si>
  <si>
    <t>Benjamin Greene</t>
  </si>
  <si>
    <t>NZ54922</t>
  </si>
  <si>
    <t>661146.897072_x0002_</t>
  </si>
  <si>
    <t>Fred Baker</t>
  </si>
  <si>
    <t>NZ78256</t>
  </si>
  <si>
    <t>638236.7577_x0002_</t>
  </si>
  <si>
    <t>Larry Johnston</t>
  </si>
  <si>
    <t>NZ87324</t>
  </si>
  <si>
    <t>509618.03984_x0002_</t>
  </si>
  <si>
    <t>Lisa Fernandez</t>
  </si>
  <si>
    <t>NZ87243</t>
  </si>
  <si>
    <t>705779.698176_x0002_</t>
  </si>
  <si>
    <t>Stephen Bell</t>
  </si>
  <si>
    <t>NZ71551</t>
  </si>
  <si>
    <t>1166846.934532_x0002_</t>
  </si>
  <si>
    <t>Daniel Jordan</t>
  </si>
  <si>
    <t>NZ57665</t>
  </si>
  <si>
    <t>2434167.7776_x0002_</t>
  </si>
  <si>
    <t>Aaron Wilson</t>
  </si>
  <si>
    <t>NZ65318</t>
  </si>
  <si>
    <t>2569398.609492_x0002_</t>
  </si>
  <si>
    <t>Edward Wilson</t>
  </si>
  <si>
    <t>NZ94783</t>
  </si>
  <si>
    <t>656372.921465_x0002_</t>
  </si>
  <si>
    <t>Earl Wagner</t>
  </si>
  <si>
    <t>NZ67880</t>
  </si>
  <si>
    <t>535094.203176_x0002_</t>
  </si>
  <si>
    <t>Arthur Vasquez</t>
  </si>
  <si>
    <t>NZ72103</t>
  </si>
  <si>
    <t>408104.612832_x0002_</t>
  </si>
  <si>
    <t>Sarah Hill</t>
  </si>
  <si>
    <t>NZ58197</t>
  </si>
  <si>
    <t>37028.98044_x0002_</t>
  </si>
  <si>
    <t>Willie Hanson</t>
  </si>
  <si>
    <t>NZ40901</t>
  </si>
  <si>
    <t>1572704.648436_x0002_</t>
  </si>
  <si>
    <t>Todd Lawrence</t>
  </si>
  <si>
    <t>NZ76632</t>
  </si>
  <si>
    <t>410883.31548_x0002_</t>
  </si>
  <si>
    <t>Ralph Jacobs</t>
  </si>
  <si>
    <t>NZ98980</t>
  </si>
  <si>
    <t>403053.662856_x0002_</t>
  </si>
  <si>
    <t>Christine Robertson</t>
  </si>
  <si>
    <t>NZ23783</t>
  </si>
  <si>
    <t>226872.989343_x0002_</t>
  </si>
  <si>
    <t>Doris Stewart</t>
  </si>
  <si>
    <t>NZ71580</t>
  </si>
  <si>
    <t>585929.247596_x0002_</t>
  </si>
  <si>
    <t>Evelyn Hamilton</t>
  </si>
  <si>
    <t>NZ13675</t>
  </si>
  <si>
    <t>519403.265088_x0002_</t>
  </si>
  <si>
    <t>Fred Ray</t>
  </si>
  <si>
    <t>NZ14696</t>
  </si>
  <si>
    <t>205426.243_x0002_</t>
  </si>
  <si>
    <t>Martin Weaver</t>
  </si>
  <si>
    <t>NZ51161</t>
  </si>
  <si>
    <t>1133099.265024_x0002_</t>
  </si>
  <si>
    <t>David Grant</t>
  </si>
  <si>
    <t>NZ39167</t>
  </si>
  <si>
    <t>59044.118616_x0002_</t>
  </si>
  <si>
    <t>Kathy Ellis</t>
  </si>
  <si>
    <t>NZ44323</t>
  </si>
  <si>
    <t>897649.480338_x0002_</t>
  </si>
  <si>
    <t>Matthew Owens</t>
  </si>
  <si>
    <t>NZ35995</t>
  </si>
  <si>
    <t>834515.640675_x0002_</t>
  </si>
  <si>
    <t>Lillian Ellis</t>
  </si>
  <si>
    <t>NZ54434</t>
  </si>
  <si>
    <t>2542970.72952_x0002_</t>
  </si>
  <si>
    <t>Scott Phillips</t>
  </si>
  <si>
    <t>NZ56267</t>
  </si>
  <si>
    <t>260575.308315_x0002_</t>
  </si>
  <si>
    <t>Lori Webb</t>
  </si>
  <si>
    <t>NZ41616</t>
  </si>
  <si>
    <t>1781157.80224_x0002_</t>
  </si>
  <si>
    <t>Todd Russell</t>
  </si>
  <si>
    <t>NZ17926</t>
  </si>
  <si>
    <t>76787.30664_x0002_</t>
  </si>
  <si>
    <t>Ralph Long</t>
  </si>
  <si>
    <t>NZ62378</t>
  </si>
  <si>
    <t>1689560.427324_x0002_</t>
  </si>
  <si>
    <t>Bobby Spencer</t>
  </si>
  <si>
    <t>NZ91469</t>
  </si>
  <si>
    <t>660940.8192_x0002_</t>
  </si>
  <si>
    <t>John Torres</t>
  </si>
  <si>
    <t>NZ15735</t>
  </si>
  <si>
    <t>Imo</t>
  </si>
  <si>
    <t>1005529.0752_x0002_</t>
  </si>
  <si>
    <t>John Moreno</t>
  </si>
  <si>
    <t>NZ71164</t>
  </si>
  <si>
    <t>228419.997696_x0002_</t>
  </si>
  <si>
    <t>Judith Jacobs</t>
  </si>
  <si>
    <t>NZ92223</t>
  </si>
  <si>
    <t>419517.803016_x0002_</t>
  </si>
  <si>
    <t>Paula Shaw</t>
  </si>
  <si>
    <t>NZ78351</t>
  </si>
  <si>
    <t>192729.768_x0002_</t>
  </si>
  <si>
    <t>Amy Sims</t>
  </si>
  <si>
    <t>NZ23054</t>
  </si>
  <si>
    <t>110338.455744_x0002_</t>
  </si>
  <si>
    <t>Laura Griffin</t>
  </si>
  <si>
    <t>NZ85021</t>
  </si>
  <si>
    <t>52344.548802_x0002_</t>
  </si>
  <si>
    <t>Stephanie Morris</t>
  </si>
  <si>
    <t>NZ15919</t>
  </si>
  <si>
    <t>821290.211612_x0002_</t>
  </si>
  <si>
    <t>Harry Medina</t>
  </si>
  <si>
    <t>NZ71338</t>
  </si>
  <si>
    <t>492769.9519_x0002_</t>
  </si>
  <si>
    <t>Martin Scott</t>
  </si>
  <si>
    <t>NZ56539</t>
  </si>
  <si>
    <t>1748950.021665_x0002_</t>
  </si>
  <si>
    <t>Justin Murphy</t>
  </si>
  <si>
    <t>NZ50985</t>
  </si>
  <si>
    <t>491151.702877_x0002_</t>
  </si>
  <si>
    <t>Louise Hunt</t>
  </si>
  <si>
    <t>NZ78744</t>
  </si>
  <si>
    <t>114548.564592_x0002_</t>
  </si>
  <si>
    <t>Denise Gordon</t>
  </si>
  <si>
    <t>NZ29870</t>
  </si>
  <si>
    <t>497932.0416_x0002_</t>
  </si>
  <si>
    <t>Nicholas Ray</t>
  </si>
  <si>
    <t>NZ31075</t>
  </si>
  <si>
    <t>597364.283376_x0002_</t>
  </si>
  <si>
    <t>Bobby Williamson</t>
  </si>
  <si>
    <t>NZ12704</t>
  </si>
  <si>
    <t>283788.238425_x0002_</t>
  </si>
  <si>
    <t>Peter Chapman</t>
  </si>
  <si>
    <t>NZ84870</t>
  </si>
  <si>
    <t>188987.845253_x0002_</t>
  </si>
  <si>
    <t>Christopher Gonzales</t>
  </si>
  <si>
    <t>NZ53584</t>
  </si>
  <si>
    <t>165213.860544_x0002_</t>
  </si>
  <si>
    <t>Sandra Knight</t>
  </si>
  <si>
    <t>NZ32999</t>
  </si>
  <si>
    <t>2264886.400356_x0002_</t>
  </si>
  <si>
    <t>Margaret Washington</t>
  </si>
  <si>
    <t>NZ85245</t>
  </si>
  <si>
    <t>253960.00785_x0002_</t>
  </si>
  <si>
    <t>Richard Young</t>
  </si>
  <si>
    <t>NZ51947</t>
  </si>
  <si>
    <t>26910.57024_x0002_</t>
  </si>
  <si>
    <t>Jean Watson</t>
  </si>
  <si>
    <t>NZ86703</t>
  </si>
  <si>
    <t>1395620.0352_x0002_</t>
  </si>
  <si>
    <t>John Lane</t>
  </si>
  <si>
    <t>NZ15640</t>
  </si>
  <si>
    <t>1193658.0864_x0002_</t>
  </si>
  <si>
    <t>Steve Dean</t>
  </si>
  <si>
    <t>NZ27490</t>
  </si>
  <si>
    <t>1056916.373409_x0002_</t>
  </si>
  <si>
    <t>Harold Hall</t>
  </si>
  <si>
    <t>NZ89151</t>
  </si>
  <si>
    <t>317246.6688_x0002_</t>
  </si>
  <si>
    <t>Jason Sims</t>
  </si>
  <si>
    <t>NZ29257</t>
  </si>
  <si>
    <t>1340974.785787_x0002_</t>
  </si>
  <si>
    <t>Nicholas Fox</t>
  </si>
  <si>
    <t>NZ87450</t>
  </si>
  <si>
    <t>133212.482928_x0002_</t>
  </si>
  <si>
    <t>Jeffrey Allen</t>
  </si>
  <si>
    <t>NZ99962</t>
  </si>
  <si>
    <t>24209.922_x0002_</t>
  </si>
  <si>
    <t>NZ62312</t>
  </si>
  <si>
    <t>669212.77125_x0002_</t>
  </si>
  <si>
    <t>Kevin Diaz</t>
  </si>
  <si>
    <t>NZ92840</t>
  </si>
  <si>
    <t>1735991.734074_x0002_</t>
  </si>
  <si>
    <t>Thomas Washington</t>
  </si>
  <si>
    <t>NZ71064</t>
  </si>
  <si>
    <t>827479.834672_x0002_</t>
  </si>
  <si>
    <t>Donald Jordan</t>
  </si>
  <si>
    <t>NZ23121</t>
  </si>
  <si>
    <t>249977.321856_x0002_</t>
  </si>
  <si>
    <t>Walter Scott</t>
  </si>
  <si>
    <t>NZ92064</t>
  </si>
  <si>
    <t>572741.07345_x0002_</t>
  </si>
  <si>
    <t>Frank Ferguson</t>
  </si>
  <si>
    <t>NZ70183</t>
  </si>
  <si>
    <t>92758.867968_x0002_</t>
  </si>
  <si>
    <t>Marie Mason</t>
  </si>
  <si>
    <t>NZ49261</t>
  </si>
  <si>
    <t>694245.60216_x0002_</t>
  </si>
  <si>
    <t>NZ19327</t>
  </si>
  <si>
    <t>118553.711232_x0002_</t>
  </si>
  <si>
    <t>Michael Edwards</t>
  </si>
  <si>
    <t>NZ80870</t>
  </si>
  <si>
    <t>178854.71_x0002_</t>
  </si>
  <si>
    <t>NZ97262</t>
  </si>
  <si>
    <t>879489.48095_x0002_</t>
  </si>
  <si>
    <t>Lillian Gonzales</t>
  </si>
  <si>
    <t>NZ46289</t>
  </si>
  <si>
    <t>296923.21848_x0002_</t>
  </si>
  <si>
    <t>Steve Woods</t>
  </si>
  <si>
    <t>NZ42515</t>
  </si>
  <si>
    <t>48562.80492_x0002_</t>
  </si>
  <si>
    <t>Peter Diaz</t>
  </si>
  <si>
    <t>NZ60609</t>
  </si>
  <si>
    <t>836531.264097_x0002_</t>
  </si>
  <si>
    <t>Tammy Pierce</t>
  </si>
  <si>
    <t>NZ45334</t>
  </si>
  <si>
    <t>749893.65841_x0002_</t>
  </si>
  <si>
    <t>Tammy Bryant</t>
  </si>
  <si>
    <t>NZ45293</t>
  </si>
  <si>
    <t>118377.034524_x0002_</t>
  </si>
  <si>
    <t>Wayne Woods</t>
  </si>
  <si>
    <t>NZ35529</t>
  </si>
  <si>
    <t>997276.077535_x0002_</t>
  </si>
  <si>
    <t>Joe Anderson</t>
  </si>
  <si>
    <t>NZ70935</t>
  </si>
  <si>
    <t>132716.339568_x0002_</t>
  </si>
  <si>
    <t>Amy Hawkins</t>
  </si>
  <si>
    <t>NZ23455</t>
  </si>
  <si>
    <t>1043861.98_x0002_</t>
  </si>
  <si>
    <t>Jennifer Mcdonald</t>
  </si>
  <si>
    <t>NZ46268</t>
  </si>
  <si>
    <t>305496.550576_x0002_</t>
  </si>
  <si>
    <t>Keith Hansen</t>
  </si>
  <si>
    <t>NZ20154</t>
  </si>
  <si>
    <t>135237.780312_x0002_</t>
  </si>
  <si>
    <t>Heather Welch</t>
  </si>
  <si>
    <t>NZ44531</t>
  </si>
  <si>
    <t>800525.172629_x0002_</t>
  </si>
  <si>
    <t>Stephanie Grant</t>
  </si>
  <si>
    <t>NZ59198</t>
  </si>
  <si>
    <t>2232448.40625_x0002_</t>
  </si>
  <si>
    <t>Gregory Gonzalez</t>
  </si>
  <si>
    <t>NZ48400</t>
  </si>
  <si>
    <t>300043.58625_x0002_</t>
  </si>
  <si>
    <t>Kathleen Reed</t>
  </si>
  <si>
    <t>NZ83250</t>
  </si>
  <si>
    <t>198561.712284_x0002_</t>
  </si>
  <si>
    <t>Carl Shaw</t>
  </si>
  <si>
    <t>NZ80931</t>
  </si>
  <si>
    <t>253759.06772_x0002_</t>
  </si>
  <si>
    <t>Kenneth Grant</t>
  </si>
  <si>
    <t>NZ67225</t>
  </si>
  <si>
    <t>1995533.936384_x0002_</t>
  </si>
  <si>
    <t>Mark Medina</t>
  </si>
  <si>
    <t>NZ77948</t>
  </si>
  <si>
    <t>159081.75_x0002_</t>
  </si>
  <si>
    <t>Emily Garza</t>
  </si>
  <si>
    <t>NZ46043</t>
  </si>
  <si>
    <t>149576.514836_x0002_</t>
  </si>
  <si>
    <t>Julia Duncan</t>
  </si>
  <si>
    <t>NZ34342</t>
  </si>
  <si>
    <t>153656.186112_x0002_</t>
  </si>
  <si>
    <t>Richard Hawkins</t>
  </si>
  <si>
    <t>NZ30407</t>
  </si>
  <si>
    <t>530781.48_x0002_</t>
  </si>
  <si>
    <t>Kimberly Garza</t>
  </si>
  <si>
    <t>NZ81334</t>
  </si>
  <si>
    <t>517296.343248_x0002_</t>
  </si>
  <si>
    <t>Joshua Moreno</t>
  </si>
  <si>
    <t>NZ51561</t>
  </si>
  <si>
    <t>611071.698816_x0002_</t>
  </si>
  <si>
    <t>Jean Reed</t>
  </si>
  <si>
    <t>NZ66045</t>
  </si>
  <si>
    <t>317381.3447_x0002_</t>
  </si>
  <si>
    <t>Barbara Butler</t>
  </si>
  <si>
    <t>NZ36600</t>
  </si>
  <si>
    <t>122771.652156_x0002_</t>
  </si>
  <si>
    <t>Melissa Rivera</t>
  </si>
  <si>
    <t>NZ34748</t>
  </si>
  <si>
    <t>115980.826281_x0002_</t>
  </si>
  <si>
    <t>Michelle Davis</t>
  </si>
  <si>
    <t>NZ13011</t>
  </si>
  <si>
    <t>79273.686368_x0002_</t>
  </si>
  <si>
    <t>Jesse Frazier</t>
  </si>
  <si>
    <t>NZ21018</t>
  </si>
  <si>
    <t>634924.3392_x0002_</t>
  </si>
  <si>
    <t>Nicole Burke</t>
  </si>
  <si>
    <t>NZ16285</t>
  </si>
  <si>
    <t>540484.337547_x0002_</t>
  </si>
  <si>
    <t>Gloria Hall</t>
  </si>
  <si>
    <t>NZ46880</t>
  </si>
  <si>
    <t>158143.358208_x0002_</t>
  </si>
  <si>
    <t>Billy Wright</t>
  </si>
  <si>
    <t>NZ38737</t>
  </si>
  <si>
    <t>1030232.556849_x0002_</t>
  </si>
  <si>
    <t>Larry Snyder</t>
  </si>
  <si>
    <t>NZ33767</t>
  </si>
  <si>
    <t>252864.880974_x0002_</t>
  </si>
  <si>
    <t>Raymond Murphy</t>
  </si>
  <si>
    <t>NZ77741</t>
  </si>
  <si>
    <t>730384.02115_x0002_</t>
  </si>
  <si>
    <t>Ruth Bishop</t>
  </si>
  <si>
    <t>NZ67270</t>
  </si>
  <si>
    <t>636897.33198_x0002_</t>
  </si>
  <si>
    <t>James Gardner</t>
  </si>
  <si>
    <t>NZ48221</t>
  </si>
  <si>
    <t>14079.182832_x0002_</t>
  </si>
  <si>
    <t>Joyce Gilbert</t>
  </si>
  <si>
    <t>NZ71712</t>
  </si>
  <si>
    <t>1016709.906432_x0002_</t>
  </si>
  <si>
    <t>Phillip Ward</t>
  </si>
  <si>
    <t>NZ94561</t>
  </si>
  <si>
    <t>374513.1936_x0002_</t>
  </si>
  <si>
    <t>Lisa Butler</t>
  </si>
  <si>
    <t>NZ45135</t>
  </si>
  <si>
    <t>269723.697152_x0002_</t>
  </si>
  <si>
    <t>Jason Bradley</t>
  </si>
  <si>
    <t>NZ48432</t>
  </si>
  <si>
    <t>235700.921475_x0002_</t>
  </si>
  <si>
    <t>Christina Evans</t>
  </si>
  <si>
    <t>NZ26793</t>
  </si>
  <si>
    <t>713832.78267_x0002_</t>
  </si>
  <si>
    <t>Phyllis Berry</t>
  </si>
  <si>
    <t>NZ45884</t>
  </si>
  <si>
    <t>537536.436144_x0002_</t>
  </si>
  <si>
    <t>Sharon Johnston</t>
  </si>
  <si>
    <t>NZ29107</t>
  </si>
  <si>
    <t>919850.40036_x0002_</t>
  </si>
  <si>
    <t>Clarence Reed</t>
  </si>
  <si>
    <t>NZ88607</t>
  </si>
  <si>
    <t>351614.293628_x0002_</t>
  </si>
  <si>
    <t>Carolyn Snyder</t>
  </si>
  <si>
    <t>NZ55044</t>
  </si>
  <si>
    <t>882077.910588_x0002_</t>
  </si>
  <si>
    <t>Ernest Stewart</t>
  </si>
  <si>
    <t>NZ24529</t>
  </si>
  <si>
    <t>1065754.4324_x0002_</t>
  </si>
  <si>
    <t>Karen Meyer</t>
  </si>
  <si>
    <t>NZ35689</t>
  </si>
  <si>
    <t>152556.659625_x0002_</t>
  </si>
  <si>
    <t>Lillian Arnold</t>
  </si>
  <si>
    <t>NZ27026</t>
  </si>
  <si>
    <t>990980.398926_x0002_</t>
  </si>
  <si>
    <t>Charles Powell</t>
  </si>
  <si>
    <t>NZ22303</t>
  </si>
  <si>
    <t>679198.459914_x0002_</t>
  </si>
  <si>
    <t>NZ97501</t>
  </si>
  <si>
    <t>878001.60576_x0002_</t>
  </si>
  <si>
    <t>Patrick Lee</t>
  </si>
  <si>
    <t>NZ96627</t>
  </si>
  <si>
    <t>687073.574912_x0002_</t>
  </si>
  <si>
    <t>Raymond Grant</t>
  </si>
  <si>
    <t>NZ46447</t>
  </si>
  <si>
    <t>437447.484144_x0002_</t>
  </si>
  <si>
    <t>Doris Lynch</t>
  </si>
  <si>
    <t>NZ57999</t>
  </si>
  <si>
    <t>288823.42125_x0002_</t>
  </si>
  <si>
    <t>Samuel Barnes</t>
  </si>
  <si>
    <t>NZ69386</t>
  </si>
  <si>
    <t>980086.56732_x0002_</t>
  </si>
  <si>
    <t>Douglas Sullivan</t>
  </si>
  <si>
    <t>NZ35821</t>
  </si>
  <si>
    <t>38406.799296_x0002_</t>
  </si>
  <si>
    <t>Carlos Little</t>
  </si>
  <si>
    <t>NZ94339</t>
  </si>
  <si>
    <t>137449.4508_x0002_</t>
  </si>
  <si>
    <t>Frank Arnold</t>
  </si>
  <si>
    <t>NZ26959</t>
  </si>
  <si>
    <t>191149.27205_x0002_</t>
  </si>
  <si>
    <t>Ronald Scott</t>
  </si>
  <si>
    <t>NZ31886</t>
  </si>
  <si>
    <t>1029868.13358_x0002_</t>
  </si>
  <si>
    <t>Eugene Ryan</t>
  </si>
  <si>
    <t>NZ39614</t>
  </si>
  <si>
    <t>200417.34167_x0002_</t>
  </si>
  <si>
    <t>Stephanie Jordan</t>
  </si>
  <si>
    <t>NZ61104</t>
  </si>
  <si>
    <t>641482.789563_x0002_</t>
  </si>
  <si>
    <t>Julia Spencer</t>
  </si>
  <si>
    <t>NZ71119</t>
  </si>
  <si>
    <t>173531.5707_x0002_</t>
  </si>
  <si>
    <t>Billy Burke</t>
  </si>
  <si>
    <t>NZ69736</t>
  </si>
  <si>
    <t>941649.196608_x0002_</t>
  </si>
  <si>
    <t>Fred Castillo</t>
  </si>
  <si>
    <t>NZ19481</t>
  </si>
  <si>
    <t>Osun</t>
  </si>
  <si>
    <t>941401.349488_x0002_</t>
  </si>
  <si>
    <t>Beverly Carter</t>
  </si>
  <si>
    <t>NZ72909</t>
  </si>
  <si>
    <t>609698.1312_x0002_</t>
  </si>
  <si>
    <t>John Warren</t>
  </si>
  <si>
    <t>NZ83525</t>
  </si>
  <si>
    <t>623735.0592_x0002_</t>
  </si>
  <si>
    <t>Judith Burke</t>
  </si>
  <si>
    <t>NZ66192</t>
  </si>
  <si>
    <t>202809.744_x0002_</t>
  </si>
  <si>
    <t>Heather Fowler</t>
  </si>
  <si>
    <t>NZ58912</t>
  </si>
  <si>
    <t>153872.4717_x0002_</t>
  </si>
  <si>
    <t>Kenneth Kelley</t>
  </si>
  <si>
    <t>NZ56629</t>
  </si>
  <si>
    <t>508649.830165_x0002_</t>
  </si>
  <si>
    <t>Kathryn Campbell</t>
  </si>
  <si>
    <t>NZ47675</t>
  </si>
  <si>
    <t>213337.18_x0002_</t>
  </si>
  <si>
    <t>Jessica Morris</t>
  </si>
  <si>
    <t>NZ39571</t>
  </si>
  <si>
    <t>425498.08704_x0002_</t>
  </si>
  <si>
    <t>Steven Wilson</t>
  </si>
  <si>
    <t>NZ89128</t>
  </si>
  <si>
    <t>514861.521515_x0002_</t>
  </si>
  <si>
    <t>Dorothy Harris</t>
  </si>
  <si>
    <t>NZ99278</t>
  </si>
  <si>
    <t>2380126.611928_x0002_</t>
  </si>
  <si>
    <t>Louis Schmidt</t>
  </si>
  <si>
    <t>NZ37844</t>
  </si>
  <si>
    <t>151010.291376_x0002_</t>
  </si>
  <si>
    <t>Rebecca Torres</t>
  </si>
  <si>
    <t>NZ63630</t>
  </si>
  <si>
    <t>513784.674_x0002_</t>
  </si>
  <si>
    <t>Paul Porter</t>
  </si>
  <si>
    <t>NZ51146</t>
  </si>
  <si>
    <t>855084.96116_x0002_</t>
  </si>
  <si>
    <t>Donald Wagner</t>
  </si>
  <si>
    <t>NZ76489</t>
  </si>
  <si>
    <t>207152.25_x0002_</t>
  </si>
  <si>
    <t>Shirley Henry</t>
  </si>
  <si>
    <t>NZ29286</t>
  </si>
  <si>
    <t>476277.946828_x0002_</t>
  </si>
  <si>
    <t>Ruby Gonzalez</t>
  </si>
  <si>
    <t>NZ46908</t>
  </si>
  <si>
    <t>307762.401968_x0002_</t>
  </si>
  <si>
    <t>Donald Butler</t>
  </si>
  <si>
    <t>NZ34775</t>
  </si>
  <si>
    <t>1011443.267952_x0002_</t>
  </si>
  <si>
    <t>Andrew Hamilton</t>
  </si>
  <si>
    <t>NZ30192</t>
  </si>
  <si>
    <t>627661.988055_x0002_</t>
  </si>
  <si>
    <t>Shawn Garza</t>
  </si>
  <si>
    <t>NZ23568</t>
  </si>
  <si>
    <t>1166648.171346_x0002_</t>
  </si>
  <si>
    <t>Stephen Jordan</t>
  </si>
  <si>
    <t>NZ72037</t>
  </si>
  <si>
    <t>484808.703379_x0002_</t>
  </si>
  <si>
    <t>Lawrence Harrison</t>
  </si>
  <si>
    <t>NZ86489</t>
  </si>
  <si>
    <t>350343.258188_x0002_</t>
  </si>
  <si>
    <t>Lawrence Jenkins</t>
  </si>
  <si>
    <t>NZ64905</t>
  </si>
  <si>
    <t>160756.04736_x0002_</t>
  </si>
  <si>
    <t>Amy Gomez</t>
  </si>
  <si>
    <t>NZ52037</t>
  </si>
  <si>
    <t>1769278.68_x0002_</t>
  </si>
  <si>
    <t>Daniel Flores</t>
  </si>
  <si>
    <t>NZ96585</t>
  </si>
  <si>
    <t>3123544.46547_x0002_</t>
  </si>
  <si>
    <t>Michael Patterson</t>
  </si>
  <si>
    <t>NZ53005</t>
  </si>
  <si>
    <t>391405.923536_x0002_</t>
  </si>
  <si>
    <t>Bobby Lee</t>
  </si>
  <si>
    <t>NZ29216</t>
  </si>
  <si>
    <t>1282034.4867_x0002_</t>
  </si>
  <si>
    <t>Willie Wagner</t>
  </si>
  <si>
    <t>NZ98400</t>
  </si>
  <si>
    <t>66334.720256_x0002_</t>
  </si>
  <si>
    <t>Patrick Butler</t>
  </si>
  <si>
    <t>NZ55647</t>
  </si>
  <si>
    <t>301089.990177_x0002_</t>
  </si>
  <si>
    <t>NZ80791</t>
  </si>
  <si>
    <t>1236148.337268_x0002_</t>
  </si>
  <si>
    <t>Carlos Martin</t>
  </si>
  <si>
    <t>NZ45638</t>
  </si>
  <si>
    <t>963625.906044_x0002_</t>
  </si>
  <si>
    <t>Kathy Patterson</t>
  </si>
  <si>
    <t>NZ79442</t>
  </si>
  <si>
    <t>868683.639684_x0002_</t>
  </si>
  <si>
    <t>Julia Foster</t>
  </si>
  <si>
    <t>NZ49489</t>
  </si>
  <si>
    <t>1182517.837824_x0002_</t>
  </si>
  <si>
    <t>Raymond King</t>
  </si>
  <si>
    <t>NZ56276</t>
  </si>
  <si>
    <t>2709947.017624_x0002_</t>
  </si>
  <si>
    <t>Lawrence Morales</t>
  </si>
  <si>
    <t>NZ73125</t>
  </si>
  <si>
    <t>549058.651141_x0002_</t>
  </si>
  <si>
    <t>Jose Fox</t>
  </si>
  <si>
    <t>NZ91334</t>
  </si>
  <si>
    <t>826021.007658_x0002_</t>
  </si>
  <si>
    <t>Doris Anderson</t>
  </si>
  <si>
    <t>NZ34903</t>
  </si>
  <si>
    <t>178265.1429_x0002_</t>
  </si>
  <si>
    <t>Jane Montgomery</t>
  </si>
  <si>
    <t>NZ33951</t>
  </si>
  <si>
    <t>1073972.857104_x0002_</t>
  </si>
  <si>
    <t>Annie James</t>
  </si>
  <si>
    <t>NZ59922</t>
  </si>
  <si>
    <t>951121.8531_x0002_</t>
  </si>
  <si>
    <t>Samuel Carr</t>
  </si>
  <si>
    <t>NZ49852</t>
  </si>
  <si>
    <t>443776.8291_x0002_</t>
  </si>
  <si>
    <t>Shawn Alvarez</t>
  </si>
  <si>
    <t>NZ94530</t>
  </si>
  <si>
    <t>528116.2512_x0002_</t>
  </si>
  <si>
    <t>Melissa Young</t>
  </si>
  <si>
    <t>NZ82642</t>
  </si>
  <si>
    <t>204249.005195_x0002_</t>
  </si>
  <si>
    <t>Michelle Elliott</t>
  </si>
  <si>
    <t>NZ94086</t>
  </si>
  <si>
    <t>167605.97256_x0002_</t>
  </si>
  <si>
    <t>Joshua Williams</t>
  </si>
  <si>
    <t>NZ60913</t>
  </si>
  <si>
    <t>1505541.47029_x0002_</t>
  </si>
  <si>
    <t>Edward Jackson</t>
  </si>
  <si>
    <t>NZ52376</t>
  </si>
  <si>
    <t>1357515.559232_x0002_</t>
  </si>
  <si>
    <t>Joshua Phillips</t>
  </si>
  <si>
    <t>NZ77317</t>
  </si>
  <si>
    <t>258168.253425_x0002_</t>
  </si>
  <si>
    <t>Jimmy Thompson</t>
  </si>
  <si>
    <t>NZ38595</t>
  </si>
  <si>
    <t>383742.533772_x0002_</t>
  </si>
  <si>
    <t>Irene Simmons</t>
  </si>
  <si>
    <t>NZ33084</t>
  </si>
  <si>
    <t>32527.755_x0002_</t>
  </si>
  <si>
    <t>Billy Perez</t>
  </si>
  <si>
    <t>NZ30713</t>
  </si>
  <si>
    <t>41045.709312_x0002_</t>
  </si>
  <si>
    <t>Sara Phillips</t>
  </si>
  <si>
    <t>NZ15083</t>
  </si>
  <si>
    <t>1620094.698672_x0002_</t>
  </si>
  <si>
    <t>Jack Scott</t>
  </si>
  <si>
    <t>NZ96593</t>
  </si>
  <si>
    <t>139422.325056_x0002_</t>
  </si>
  <si>
    <t>Christine Black</t>
  </si>
  <si>
    <t>NZ80461</t>
  </si>
  <si>
    <t>350286.783336_x0002_</t>
  </si>
  <si>
    <t>Justin Bailey</t>
  </si>
  <si>
    <t>NZ62329</t>
  </si>
  <si>
    <t>1145916.754164_x0002_</t>
  </si>
  <si>
    <t>Wayne Harrison</t>
  </si>
  <si>
    <t>NZ62031</t>
  </si>
  <si>
    <t>1112801.540544_x0002_</t>
  </si>
  <si>
    <t>Gregory Reed</t>
  </si>
  <si>
    <t>NZ95777</t>
  </si>
  <si>
    <t>556830.61_x0002_</t>
  </si>
  <si>
    <t>Jennifer Bailey</t>
  </si>
  <si>
    <t>NZ62228</t>
  </si>
  <si>
    <t>94157.697024_x0002_</t>
  </si>
  <si>
    <t>Walter Sanchez</t>
  </si>
  <si>
    <t>NZ31180</t>
  </si>
  <si>
    <t>2006627.383488_x0002_</t>
  </si>
  <si>
    <t>John Gonzalez</t>
  </si>
  <si>
    <t>NZ59076</t>
  </si>
  <si>
    <t>169677.1584_x0002_</t>
  </si>
  <si>
    <t>Anna Shaw</t>
  </si>
  <si>
    <t>NZ48448</t>
  </si>
  <si>
    <t>47282.744079_x0002_</t>
  </si>
  <si>
    <t>Janet Castillo</t>
  </si>
  <si>
    <t>NZ67517</t>
  </si>
  <si>
    <t>204597.05292_x0002_</t>
  </si>
  <si>
    <t>Janet Frazier</t>
  </si>
  <si>
    <t>NZ38403</t>
  </si>
  <si>
    <t>762328.24704_x0002_</t>
  </si>
  <si>
    <t>Ralph Wright</t>
  </si>
  <si>
    <t>NZ73340</t>
  </si>
  <si>
    <t>442275.47136_x0002_</t>
  </si>
  <si>
    <t>Gary Baker</t>
  </si>
  <si>
    <t>NZ32922</t>
  </si>
  <si>
    <t>74293.469818_x0002_</t>
  </si>
  <si>
    <t>Melissa Miller</t>
  </si>
  <si>
    <t>NZ35875</t>
  </si>
  <si>
    <t>3384843.561792_x0002_</t>
  </si>
  <si>
    <t>Timothy Hunter</t>
  </si>
  <si>
    <t>NZ12702</t>
  </si>
  <si>
    <t>2419115.172672_x0002_</t>
  </si>
  <si>
    <t>Earl Freeman</t>
  </si>
  <si>
    <t>NZ78167</t>
  </si>
  <si>
    <t>80407.61379_x0002_</t>
  </si>
  <si>
    <t>Kathy Larson</t>
  </si>
  <si>
    <t>NZ31616</t>
  </si>
  <si>
    <t>2036733.037482_x0002_</t>
  </si>
  <si>
    <t>Michael Owens</t>
  </si>
  <si>
    <t>NZ33044</t>
  </si>
  <si>
    <t>702159.576426_x0002_</t>
  </si>
  <si>
    <t>Arthur Fields</t>
  </si>
  <si>
    <t>NZ27430</t>
  </si>
  <si>
    <t>1933423.951068_x0002_</t>
  </si>
  <si>
    <t>Carlos Ray</t>
  </si>
  <si>
    <t>NZ37643</t>
  </si>
  <si>
    <t>321683.08572_x0002_</t>
  </si>
  <si>
    <t>Margaret Romero</t>
  </si>
  <si>
    <t>NZ42566</t>
  </si>
  <si>
    <t>34566.958125_x0002_</t>
  </si>
  <si>
    <t>Thomas Evans</t>
  </si>
  <si>
    <t>NZ40048</t>
  </si>
  <si>
    <t>1206148.129272_x0002_</t>
  </si>
  <si>
    <t>Ryan Shaw</t>
  </si>
  <si>
    <t>NZ40136</t>
  </si>
  <si>
    <t>224120.45844_x0002_</t>
  </si>
  <si>
    <t>Katherine Larson</t>
  </si>
  <si>
    <t>NZ33047</t>
  </si>
  <si>
    <t>2632942.215845_x0002_</t>
  </si>
  <si>
    <t>Earl Schmidt</t>
  </si>
  <si>
    <t>NZ84488</t>
  </si>
  <si>
    <t>27280.61375_x0002_</t>
  </si>
  <si>
    <t>Brenda Montgomery</t>
  </si>
  <si>
    <t>NZ34576</t>
  </si>
  <si>
    <t>964879.397664_x0002_</t>
  </si>
  <si>
    <t>Bobby Martin</t>
  </si>
  <si>
    <t>NZ74692</t>
  </si>
  <si>
    <t>300687.958272_x0002_</t>
  </si>
  <si>
    <t>Steven Owens</t>
  </si>
  <si>
    <t>NZ57160</t>
  </si>
  <si>
    <t>1591120.172544_x0002_</t>
  </si>
  <si>
    <t>Antonio Stephens</t>
  </si>
  <si>
    <t>NZ94590</t>
  </si>
  <si>
    <t>794956.82784_x0002_</t>
  </si>
  <si>
    <t>Eugene Scott</t>
  </si>
  <si>
    <t>NZ25143</t>
  </si>
  <si>
    <t>789183.240384_x0002_</t>
  </si>
  <si>
    <t>Samuel Bailey</t>
  </si>
  <si>
    <t>NZ65635</t>
  </si>
  <si>
    <t>619711.8543_x0002_</t>
  </si>
  <si>
    <t>Alan Cook</t>
  </si>
  <si>
    <t>NZ73212</t>
  </si>
  <si>
    <t>602427.9959_x0002_</t>
  </si>
  <si>
    <t>Sean Morris</t>
  </si>
  <si>
    <t>NZ80089</t>
  </si>
  <si>
    <t>372862.000912_x0002_</t>
  </si>
  <si>
    <t>Jesse Rice</t>
  </si>
  <si>
    <t>NZ69719</t>
  </si>
  <si>
    <t>117731.252596_x0002_</t>
  </si>
  <si>
    <t>Larry Marshall</t>
  </si>
  <si>
    <t>NZ42900</t>
  </si>
  <si>
    <t>82101.24_x0002_</t>
  </si>
  <si>
    <t>Fred Armstrong</t>
  </si>
  <si>
    <t>NZ86031</t>
  </si>
  <si>
    <t>399400.321075_x0002_</t>
  </si>
  <si>
    <t>Martin Lawson</t>
  </si>
  <si>
    <t>NZ48913</t>
  </si>
  <si>
    <t>132191.31212_x0002_</t>
  </si>
  <si>
    <t>George Watson</t>
  </si>
  <si>
    <t>NZ72898</t>
  </si>
  <si>
    <t>999829.197696_x0002_</t>
  </si>
  <si>
    <t>Eric Nichols</t>
  </si>
  <si>
    <t>NZ51069</t>
  </si>
  <si>
    <t>801883.53_x0002_</t>
  </si>
  <si>
    <t>Jacqueline Watkins</t>
  </si>
  <si>
    <t>NZ70193</t>
  </si>
  <si>
    <t>822290.11657_x0002_</t>
  </si>
  <si>
    <t>Albert Bryant</t>
  </si>
  <si>
    <t>NZ95299</t>
  </si>
  <si>
    <t>925053.09184_x0002_</t>
  </si>
  <si>
    <t>Nicholas Watson</t>
  </si>
  <si>
    <t>NZ47871</t>
  </si>
  <si>
    <t>288932.898096_x0002_</t>
  </si>
  <si>
    <t>Donna Moreno</t>
  </si>
  <si>
    <t>NZ81572</t>
  </si>
  <si>
    <t>Oyo</t>
  </si>
  <si>
    <t>1307269.4085_x0002_</t>
  </si>
  <si>
    <t>Samuel Hudson</t>
  </si>
  <si>
    <t>NZ30719</t>
  </si>
  <si>
    <t>998011.901952_x0002_</t>
  </si>
  <si>
    <t>Richard Wilson</t>
  </si>
  <si>
    <t>NZ21526</t>
  </si>
  <si>
    <t>2830536.6075_x0002_</t>
  </si>
  <si>
    <t>Martin Stephens</t>
  </si>
  <si>
    <t>NZ80690</t>
  </si>
  <si>
    <t>202406.31856_x0002_</t>
  </si>
  <si>
    <t>Nicholas Gilbert</t>
  </si>
  <si>
    <t>NZ69214</t>
  </si>
  <si>
    <t>127319.241312_x0002_</t>
  </si>
  <si>
    <t>NZ65802</t>
  </si>
  <si>
    <t>89494.093568_x0002_</t>
  </si>
  <si>
    <t>Judith Schmidt</t>
  </si>
  <si>
    <t>NZ57417</t>
  </si>
  <si>
    <t>1003542.575952_x0002_</t>
  </si>
  <si>
    <t>Jacqueline Stephens</t>
  </si>
  <si>
    <t>NZ40338</t>
  </si>
  <si>
    <t>233951.104_x0002_</t>
  </si>
  <si>
    <t>Denise Payne</t>
  </si>
  <si>
    <t>NZ36400</t>
  </si>
  <si>
    <t>2112808.810752_x0002_</t>
  </si>
  <si>
    <t>Timothy Perry</t>
  </si>
  <si>
    <t>NZ38724</t>
  </si>
  <si>
    <t>269465.47056_x0002_</t>
  </si>
  <si>
    <t>NZ83985</t>
  </si>
  <si>
    <t>239051.294415_x0002_</t>
  </si>
  <si>
    <t>Thomas Burton</t>
  </si>
  <si>
    <t>NZ16810</t>
  </si>
  <si>
    <t>1728292.5673_x0002_</t>
  </si>
  <si>
    <t>Carol Jones</t>
  </si>
  <si>
    <t>NZ14543</t>
  </si>
  <si>
    <t>629275.499034_x0002_</t>
  </si>
  <si>
    <t>Tammy Harrison</t>
  </si>
  <si>
    <t>NZ57917</t>
  </si>
  <si>
    <t>439865.441064_x0002_</t>
  </si>
  <si>
    <t>Thomas Martinez</t>
  </si>
  <si>
    <t>NZ94872</t>
  </si>
  <si>
    <t>268682.9985_x0002_</t>
  </si>
  <si>
    <t>Howard Frazier</t>
  </si>
  <si>
    <t>NZ83107</t>
  </si>
  <si>
    <t>914994.544_x0002_</t>
  </si>
  <si>
    <t>Brian Lawrence</t>
  </si>
  <si>
    <t>NZ74615</t>
  </si>
  <si>
    <t>430835.277012_x0002_</t>
  </si>
  <si>
    <t>Johnny Butler</t>
  </si>
  <si>
    <t>NZ31252</t>
  </si>
  <si>
    <t>135917.432448_x0002_</t>
  </si>
  <si>
    <t>Benjamin Alvarez</t>
  </si>
  <si>
    <t>NZ32146</t>
  </si>
  <si>
    <t>93762.032832_x0002_</t>
  </si>
  <si>
    <t>Paula Hawkins</t>
  </si>
  <si>
    <t>NZ86149</t>
  </si>
  <si>
    <t>327206.3808_x0002_</t>
  </si>
  <si>
    <t>Charles Day</t>
  </si>
  <si>
    <t>90992.643976_x0002_</t>
  </si>
  <si>
    <t>Fred Jordan</t>
  </si>
  <si>
    <t>NZ32172</t>
  </si>
  <si>
    <t>311874.1728_x0002_</t>
  </si>
  <si>
    <t>Ralph Weaver</t>
  </si>
  <si>
    <t>NZ37324</t>
  </si>
  <si>
    <t>136113.77601_x0002_</t>
  </si>
  <si>
    <t>Louise Barnes</t>
  </si>
  <si>
    <t>NZ59612</t>
  </si>
  <si>
    <t>52060.334592_x0002_</t>
  </si>
  <si>
    <t>Aaron Stone</t>
  </si>
  <si>
    <t>NZ37311</t>
  </si>
  <si>
    <t>2001516.824076_x0002_</t>
  </si>
  <si>
    <t>Ryan Ray</t>
  </si>
  <si>
    <t>NZ29049</t>
  </si>
  <si>
    <t>2098819.503112_x0002_</t>
  </si>
  <si>
    <t>Henry Grant</t>
  </si>
  <si>
    <t>NZ90272</t>
  </si>
  <si>
    <t>3252169.606752_x0002_</t>
  </si>
  <si>
    <t>Larry Pierce</t>
  </si>
  <si>
    <t>NZ22264</t>
  </si>
  <si>
    <t>2774465.907664_x0002_</t>
  </si>
  <si>
    <t>Earl Jordan</t>
  </si>
  <si>
    <t>NZ40950</t>
  </si>
  <si>
    <t>64132.442632_x0002_</t>
  </si>
  <si>
    <t>Mildred Patterson</t>
  </si>
  <si>
    <t>NZ87140</t>
  </si>
  <si>
    <t>1061383.89775_x0002_</t>
  </si>
  <si>
    <t>Martin Carpenter</t>
  </si>
  <si>
    <t>NZ97338</t>
  </si>
  <si>
    <t>720791.31564_x0002_</t>
  </si>
  <si>
    <t>Bobby Smith</t>
  </si>
  <si>
    <t>NZ80718</t>
  </si>
  <si>
    <t>303726.329856_x0002_</t>
  </si>
  <si>
    <t>Juan Torres</t>
  </si>
  <si>
    <t>NZ37323</t>
  </si>
  <si>
    <t>579578.98496_x0002_</t>
  </si>
  <si>
    <t>Diane Watson</t>
  </si>
  <si>
    <t>NZ31625</t>
  </si>
  <si>
    <t>NZ56584</t>
  </si>
  <si>
    <t>241112.034828_x0002_</t>
  </si>
  <si>
    <t>Marie Peterson</t>
  </si>
  <si>
    <t>NZ58524</t>
  </si>
  <si>
    <t>1360829.730288_x0002_</t>
  </si>
  <si>
    <t>Sarah Stephens</t>
  </si>
  <si>
    <t>NZ87800</t>
  </si>
  <si>
    <t>1808858.539143_x0002_</t>
  </si>
  <si>
    <t>John Banks</t>
  </si>
  <si>
    <t>NZ46155</t>
  </si>
  <si>
    <t>39035.570652_x0002_</t>
  </si>
  <si>
    <t>Kevin Ellis</t>
  </si>
  <si>
    <t>NZ58182</t>
  </si>
  <si>
    <t>1020703.056942_x0002_</t>
  </si>
  <si>
    <t>Helen Meyer</t>
  </si>
  <si>
    <t>NZ46352</t>
  </si>
  <si>
    <t>76733.376096_x0002_</t>
  </si>
  <si>
    <t>Jessica Martin</t>
  </si>
  <si>
    <t>NZ29786</t>
  </si>
  <si>
    <t>348646.350195_x0002_</t>
  </si>
  <si>
    <t>Michael Rodriguez</t>
  </si>
  <si>
    <t>NZ74978</t>
  </si>
  <si>
    <t>205369.667055_x0002_</t>
  </si>
  <si>
    <t>Justin Hart</t>
  </si>
  <si>
    <t>NZ54095</t>
  </si>
  <si>
    <t>334596.569888_x0002_</t>
  </si>
  <si>
    <t>Louis Rodriguez</t>
  </si>
  <si>
    <t>NZ41611</t>
  </si>
  <si>
    <t>472841.79624_x0002_</t>
  </si>
  <si>
    <t>Jack Wood</t>
  </si>
  <si>
    <t>NZ27808</t>
  </si>
  <si>
    <t>535215.687642_x0002_</t>
  </si>
  <si>
    <t>Virginia Richardson</t>
  </si>
  <si>
    <t>NZ60054</t>
  </si>
  <si>
    <t>88257.43476_x0002_</t>
  </si>
  <si>
    <t>Harold Ryan</t>
  </si>
  <si>
    <t>NZ24875</t>
  </si>
  <si>
    <t>Thomas Hanson</t>
  </si>
  <si>
    <t>NZ15970</t>
  </si>
  <si>
    <t>943481.739024_x0002_</t>
  </si>
  <si>
    <t>Doris Hill</t>
  </si>
  <si>
    <t>NZ23721</t>
  </si>
  <si>
    <t>845860.823808_x0002_</t>
  </si>
  <si>
    <t>Lisa Garrett</t>
  </si>
  <si>
    <t>NZ17023</t>
  </si>
  <si>
    <t>1042355.5968_x0002_</t>
  </si>
  <si>
    <t>Frank Franklin</t>
  </si>
  <si>
    <t>NZ22626</t>
  </si>
  <si>
    <t>Gregory Johnston</t>
  </si>
  <si>
    <t>NZ57357</t>
  </si>
  <si>
    <t>298830.63_x0002_</t>
  </si>
  <si>
    <t>Emily Bishop</t>
  </si>
  <si>
    <t>NZ93272</t>
  </si>
  <si>
    <t>594521.88435_x0002_</t>
  </si>
  <si>
    <t>Harold Young</t>
  </si>
  <si>
    <t>NZ86268</t>
  </si>
  <si>
    <t>1620734.08_x0002_</t>
  </si>
  <si>
    <t>William Berry</t>
  </si>
  <si>
    <t>NZ82367</t>
  </si>
  <si>
    <t>87414.654024_x0002_</t>
  </si>
  <si>
    <t>Johnny Gray</t>
  </si>
  <si>
    <t>NZ19935</t>
  </si>
  <si>
    <t>215573.820672_x0002_</t>
  </si>
  <si>
    <t>Aaron Stephens</t>
  </si>
  <si>
    <t>NZ24753</t>
  </si>
  <si>
    <t>1208603.8294_x0002_</t>
  </si>
  <si>
    <t>Phillip Mcdonald</t>
  </si>
  <si>
    <t>NZ86529</t>
  </si>
  <si>
    <t>672473.829888_x0002_</t>
  </si>
  <si>
    <t>Frank Howell</t>
  </si>
  <si>
    <t>NZ65488</t>
  </si>
  <si>
    <t>700948.828125_x0002_</t>
  </si>
  <si>
    <t>Dennis Palmer</t>
  </si>
  <si>
    <t>NZ23033</t>
  </si>
  <si>
    <t>333646.2234_x0002_</t>
  </si>
  <si>
    <t>Jessica King</t>
  </si>
  <si>
    <t>NZ77518</t>
  </si>
  <si>
    <t>19275.251292_x0002_</t>
  </si>
  <si>
    <t>Mark Ward</t>
  </si>
  <si>
    <t>NZ23889</t>
  </si>
  <si>
    <t>2350808.685_x0002_</t>
  </si>
  <si>
    <t>Daniel Johnson</t>
  </si>
  <si>
    <t>NZ48477</t>
  </si>
  <si>
    <t>167557.2237_x0002_</t>
  </si>
  <si>
    <t>Mary Peters</t>
  </si>
  <si>
    <t>NZ70927</t>
  </si>
  <si>
    <t>86682.998_x0002_</t>
  </si>
  <si>
    <t>Terry Hayes</t>
  </si>
  <si>
    <t>NZ49606</t>
  </si>
  <si>
    <t>531829.43198_x0002_</t>
  </si>
  <si>
    <t>Walter Parker</t>
  </si>
  <si>
    <t>NZ92467</t>
  </si>
  <si>
    <t>1065152.146149_x0002_</t>
  </si>
  <si>
    <t>Charles Rose</t>
  </si>
  <si>
    <t>NZ64241</t>
  </si>
  <si>
    <t>268653.242088_x0002_</t>
  </si>
  <si>
    <t>Ralph Chapman</t>
  </si>
  <si>
    <t>NZ65273</t>
  </si>
  <si>
    <t>1447898.55_x0002_</t>
  </si>
  <si>
    <t>Walter Carr</t>
  </si>
  <si>
    <t>NZ62324</t>
  </si>
  <si>
    <t>46434.060324_x0002_</t>
  </si>
  <si>
    <t>Donna Meyer</t>
  </si>
  <si>
    <t>NZ93115</t>
  </si>
  <si>
    <t>461900.112984_x0002_</t>
  </si>
  <si>
    <t>Sean Fernandez</t>
  </si>
  <si>
    <t>NZ86812</t>
  </si>
  <si>
    <t>698949.3888_x0002_</t>
  </si>
  <si>
    <t>Andrew Long</t>
  </si>
  <si>
    <t>NZ13570</t>
  </si>
  <si>
    <t>865205.86122_x0002_</t>
  </si>
  <si>
    <t>Karen Ray</t>
  </si>
  <si>
    <t>NZ17524</t>
  </si>
  <si>
    <t>122186.427264_x0002_</t>
  </si>
  <si>
    <t>Jack White</t>
  </si>
  <si>
    <t>NZ53604</t>
  </si>
  <si>
    <t>519934.043132_x0002_</t>
  </si>
  <si>
    <t>Eric Castillo</t>
  </si>
  <si>
    <t>NZ43567</t>
  </si>
  <si>
    <t>162594.164736_x0002_</t>
  </si>
  <si>
    <t>Gary Griffin</t>
  </si>
  <si>
    <t>NZ40674</t>
  </si>
  <si>
    <t>1512888.591816_x0002_</t>
  </si>
  <si>
    <t>Anthony Murray</t>
  </si>
  <si>
    <t>NZ76306</t>
  </si>
  <si>
    <t>1536138.391361_x0002_</t>
  </si>
  <si>
    <t>Joshua Webb</t>
  </si>
  <si>
    <t>NZ49091</t>
  </si>
  <si>
    <t>2168648.471396_x0002_</t>
  </si>
  <si>
    <t>Jose Jacobs</t>
  </si>
  <si>
    <t>NZ39191</t>
  </si>
  <si>
    <t>803847.895695_x0002_</t>
  </si>
  <si>
    <t>Ernest Gomez</t>
  </si>
  <si>
    <t>NZ59714</t>
  </si>
  <si>
    <t>1061350.987068_x0002_</t>
  </si>
  <si>
    <t>Walter Banks</t>
  </si>
  <si>
    <t>NZ90097</t>
  </si>
  <si>
    <t>541630.836288_x0002_</t>
  </si>
  <si>
    <t>Joseph Bradley</t>
  </si>
  <si>
    <t>NZ93185</t>
  </si>
  <si>
    <t>582515.42848_x0002_</t>
  </si>
  <si>
    <t>Douglas Gilbert</t>
  </si>
  <si>
    <t>NZ79565</t>
  </si>
  <si>
    <t>53855.785762_x0002_</t>
  </si>
  <si>
    <t>Patricia Elliott</t>
  </si>
  <si>
    <t>NZ40619</t>
  </si>
  <si>
    <t>90680.459548_x0002_</t>
  </si>
  <si>
    <t>Joseph Butler</t>
  </si>
  <si>
    <t>NZ66272</t>
  </si>
  <si>
    <t>781992.09375_x0002_</t>
  </si>
  <si>
    <t>Dennis Baker</t>
  </si>
  <si>
    <t>NZ49463</t>
  </si>
  <si>
    <t>217372.23315_x0002_</t>
  </si>
  <si>
    <t>Jeffrey Morgan</t>
  </si>
  <si>
    <t>NZ22951</t>
  </si>
  <si>
    <t>Kaduna</t>
  </si>
  <si>
    <t>115235.21541_x0002_</t>
  </si>
  <si>
    <t>Jose Stewart</t>
  </si>
  <si>
    <t>NZ25908</t>
  </si>
  <si>
    <t>1354185.49304_x0002_</t>
  </si>
  <si>
    <t>Joe Henderson</t>
  </si>
  <si>
    <t>NZ78342</t>
  </si>
  <si>
    <t>303143.844528_x0002_</t>
  </si>
  <si>
    <t>Roy Hughes</t>
  </si>
  <si>
    <t>NZ27001</t>
  </si>
  <si>
    <t>1335604.45824_x0002_</t>
  </si>
  <si>
    <t>Jimmy Palmer</t>
  </si>
  <si>
    <t>NZ94165</t>
  </si>
  <si>
    <t>1045397.520716_x0002_</t>
  </si>
  <si>
    <t>Matthew Gonzalez</t>
  </si>
  <si>
    <t>NZ35589</t>
  </si>
  <si>
    <t>397157.76_x0002_</t>
  </si>
  <si>
    <t>Annie Knight</t>
  </si>
  <si>
    <t>NZ80508</t>
  </si>
  <si>
    <t>75793.008312_x0002_</t>
  </si>
  <si>
    <t>Lori Hernandez</t>
  </si>
  <si>
    <t>NZ68640</t>
  </si>
  <si>
    <t>299267.219328_x0002_</t>
  </si>
  <si>
    <t>Benjamin Freeman</t>
  </si>
  <si>
    <t>NZ86610</t>
  </si>
  <si>
    <t>902647.644592_x0002_</t>
  </si>
  <si>
    <t>Katherine Oliver</t>
  </si>
  <si>
    <t>160456.612992_x0002_</t>
  </si>
  <si>
    <t>Diana Wilson</t>
  </si>
  <si>
    <t>NZ85541</t>
  </si>
  <si>
    <t>319263.392736_x0002_</t>
  </si>
  <si>
    <t>Carlos Black</t>
  </si>
  <si>
    <t>NZ52119</t>
  </si>
  <si>
    <t>2178976.815_x0002_</t>
  </si>
  <si>
    <t>Russell Thompson</t>
  </si>
  <si>
    <t>NZ45614</t>
  </si>
  <si>
    <t>686320.34432_x0002_</t>
  </si>
  <si>
    <t>Douglas Vasquez</t>
  </si>
  <si>
    <t>NZ47240</t>
  </si>
  <si>
    <t>195130.6379_x0002_</t>
  </si>
  <si>
    <t>Ronald Fernandez</t>
  </si>
  <si>
    <t>NZ40932</t>
  </si>
  <si>
    <t>221234.789472_x0002_</t>
  </si>
  <si>
    <t>Antonio Matthews</t>
  </si>
  <si>
    <t>NZ43964</t>
  </si>
  <si>
    <t>2365411.6728_x0002_</t>
  </si>
  <si>
    <t>Ashley Burns</t>
  </si>
  <si>
    <t>NZ62132</t>
  </si>
  <si>
    <t>567228.21408_x0002_</t>
  </si>
  <si>
    <t>Ralph Garcia</t>
  </si>
  <si>
    <t>NZ45563</t>
  </si>
  <si>
    <t>Brian Morgan</t>
  </si>
  <si>
    <t>NZ17085</t>
  </si>
  <si>
    <t>2031820.309101_x0002_</t>
  </si>
  <si>
    <t>Evelyn Murray</t>
  </si>
  <si>
    <t>NZ58923</t>
  </si>
  <si>
    <t>593952.759552_x0002_</t>
  </si>
  <si>
    <t>Donald White</t>
  </si>
  <si>
    <t>NZ77099</t>
  </si>
  <si>
    <t>478134.748_x0002_</t>
  </si>
  <si>
    <t>Philip Bryant</t>
  </si>
  <si>
    <t>NZ19265</t>
  </si>
  <si>
    <t>822783.558996_x0002_</t>
  </si>
  <si>
    <t>Benjamin Price</t>
  </si>
  <si>
    <t>NZ62569</t>
  </si>
  <si>
    <t>103753.786504_x0002_</t>
  </si>
  <si>
    <t>Peter Reid</t>
  </si>
  <si>
    <t>NZ57724</t>
  </si>
  <si>
    <t>225722.820042_x0002_</t>
  </si>
  <si>
    <t>Kathy Gilbert</t>
  </si>
  <si>
    <t>NZ83055</t>
  </si>
  <si>
    <t>449282.422512_x0002_</t>
  </si>
  <si>
    <t>Stephen Kim</t>
  </si>
  <si>
    <t>NZ85295</t>
  </si>
  <si>
    <t>79099.254_x0002_</t>
  </si>
  <si>
    <t>Sandra Austin</t>
  </si>
  <si>
    <t>NZ48488</t>
  </si>
  <si>
    <t>48331.615248_x0002_</t>
  </si>
  <si>
    <t>Mark Nelson</t>
  </si>
  <si>
    <t>NZ18498</t>
  </si>
  <si>
    <t>253946.589568_x0002_</t>
  </si>
  <si>
    <t>Arthur Duncan</t>
  </si>
  <si>
    <t>NZ18304</t>
  </si>
  <si>
    <t>259142.8752_x0002_</t>
  </si>
  <si>
    <t>Ruby Russell</t>
  </si>
  <si>
    <t>NZ19583</t>
  </si>
  <si>
    <t>265216.000896_x0002_</t>
  </si>
  <si>
    <t>Jack Morrison</t>
  </si>
  <si>
    <t>NZ63200</t>
  </si>
  <si>
    <t>108607.094512_x0002_</t>
  </si>
  <si>
    <t>Carolyn Alexander</t>
  </si>
  <si>
    <t>NZ54473</t>
  </si>
  <si>
    <t>744626.913744_x0002_</t>
  </si>
  <si>
    <t>Mark Richards</t>
  </si>
  <si>
    <t>NZ24422</t>
  </si>
  <si>
    <t>351609.976484_x0002_</t>
  </si>
  <si>
    <t>Louise Olson</t>
  </si>
  <si>
    <t>NZ21170</t>
  </si>
  <si>
    <t>309304.55232_x0002_</t>
  </si>
  <si>
    <t>Chris Barnes</t>
  </si>
  <si>
    <t>NZ80417</t>
  </si>
  <si>
    <t>257214.804_x0002_</t>
  </si>
  <si>
    <t>Wayne Stephens</t>
  </si>
  <si>
    <t>NZ84835</t>
  </si>
  <si>
    <t>31217.838912_x0002_</t>
  </si>
  <si>
    <t>Mark Rose</t>
  </si>
  <si>
    <t>NZ34917</t>
  </si>
  <si>
    <t>1344990.097216_x0002_</t>
  </si>
  <si>
    <t>Eric Thompson</t>
  </si>
  <si>
    <t>NZ28663</t>
  </si>
  <si>
    <t>1020310.16256_x0002_</t>
  </si>
  <si>
    <t>Howard Clark</t>
  </si>
  <si>
    <t>NZ69570</t>
  </si>
  <si>
    <t>1356428.644794_x0002_</t>
  </si>
  <si>
    <t>Timothy Holmes</t>
  </si>
  <si>
    <t>NZ47326</t>
  </si>
  <si>
    <t>1621386.244392_x0002_</t>
  </si>
  <si>
    <t>Keith Ray</t>
  </si>
  <si>
    <t>NZ33915</t>
  </si>
  <si>
    <t>805006.721529_x0002_</t>
  </si>
  <si>
    <t>Irene Willis</t>
  </si>
  <si>
    <t>NZ65691</t>
  </si>
  <si>
    <t>218097.361132_x0002_</t>
  </si>
  <si>
    <t>Ruby Butler</t>
  </si>
  <si>
    <t>NZ94167</t>
  </si>
  <si>
    <t>364749.7689_x0002_</t>
  </si>
  <si>
    <t>Ashley Robertson</t>
  </si>
  <si>
    <t>NZ52571</t>
  </si>
  <si>
    <t>44438.067072_x0002_</t>
  </si>
  <si>
    <t>Marilyn Coleman</t>
  </si>
  <si>
    <t>NZ60030</t>
  </si>
  <si>
    <t>1209655.584_x0002_</t>
  </si>
  <si>
    <t>Ronald Larson</t>
  </si>
  <si>
    <t>NZ81264</t>
  </si>
  <si>
    <t>1119262.60485_x0002_</t>
  </si>
  <si>
    <t>Frank Turner</t>
  </si>
  <si>
    <t>NZ39449</t>
  </si>
  <si>
    <t>1816438.358421_x0002_</t>
  </si>
  <si>
    <t>Timothy Dixon</t>
  </si>
  <si>
    <t>NZ32711</t>
  </si>
  <si>
    <t>1070724.125576_x0002_</t>
  </si>
  <si>
    <t>Samuel Thompson</t>
  </si>
  <si>
    <t>NZ56244</t>
  </si>
  <si>
    <t>189166.650064_x0002_</t>
  </si>
  <si>
    <t>Clarence Butler</t>
  </si>
  <si>
    <t>NZ89010</t>
  </si>
  <si>
    <t>1167758.981991_x0002_</t>
  </si>
  <si>
    <t>Ruth Hughes</t>
  </si>
  <si>
    <t>NZ94614</t>
  </si>
  <si>
    <t>413340.199668_x0002_</t>
  </si>
  <si>
    <t>Doris Griffin</t>
  </si>
  <si>
    <t>NZ30423</t>
  </si>
  <si>
    <t>2680738.313344_x0002_</t>
  </si>
  <si>
    <t>Albert Fox</t>
  </si>
  <si>
    <t>NZ97304</t>
  </si>
  <si>
    <t>1188540.58908_x0002_</t>
  </si>
  <si>
    <t>Aaron Palmer</t>
  </si>
  <si>
    <t>NZ93705</t>
  </si>
  <si>
    <t>154279.104772_x0002_</t>
  </si>
  <si>
    <t>Philip Fuller</t>
  </si>
  <si>
    <t>NZ46444</t>
  </si>
  <si>
    <t>328315.764672_x0002_</t>
  </si>
  <si>
    <t>Jeffrey Fuller</t>
  </si>
  <si>
    <t>NZ14819</t>
  </si>
  <si>
    <t>1528432.2_x0002_</t>
  </si>
  <si>
    <t>Russell Wagner</t>
  </si>
  <si>
    <t>NZ86466</t>
  </si>
  <si>
    <t>1486770.79872_x0002_</t>
  </si>
  <si>
    <t>Craig Baker</t>
  </si>
  <si>
    <t>NZ94600</t>
  </si>
  <si>
    <t>379435.566875_x0002_</t>
  </si>
  <si>
    <t>Kelly Evans</t>
  </si>
  <si>
    <t>NZ76341</t>
  </si>
  <si>
    <t>946880.84817_x0002_</t>
  </si>
  <si>
    <t>Bobby Wright</t>
  </si>
  <si>
    <t>NZ31753</t>
  </si>
  <si>
    <t>697496.015568_x0002_</t>
  </si>
  <si>
    <t>Craig Ryan</t>
  </si>
  <si>
    <t>NZ13711</t>
  </si>
  <si>
    <t>180850.887168_x0002_</t>
  </si>
  <si>
    <t>Cynthia Jacobs</t>
  </si>
  <si>
    <t>NZ40382</t>
  </si>
  <si>
    <t>Programmer Analyst III</t>
  </si>
  <si>
    <t>548661.4425_x0002_</t>
  </si>
  <si>
    <t>George Watkins</t>
  </si>
  <si>
    <t>NZ25425</t>
  </si>
  <si>
    <t>135583.483343_x0002_</t>
  </si>
  <si>
    <t>Michelle Morales</t>
  </si>
  <si>
    <t>NZ50912</t>
  </si>
  <si>
    <t>1221609.5094_x0002_</t>
  </si>
  <si>
    <t>Russell Watkins</t>
  </si>
  <si>
    <t>NZ59219</t>
  </si>
  <si>
    <t>325521.191424_x0002_</t>
  </si>
  <si>
    <t>Jeremy Freeman</t>
  </si>
  <si>
    <t>NZ45574</t>
  </si>
  <si>
    <t>445903.5672_x0002_</t>
  </si>
  <si>
    <t>Roy Young</t>
  </si>
  <si>
    <t>NZ24886</t>
  </si>
  <si>
    <t>351795.140775_x0002_</t>
  </si>
  <si>
    <t>Raymond Palmer</t>
  </si>
  <si>
    <t>NZ39027</t>
  </si>
  <si>
    <t>2845491.669504_x0002_</t>
  </si>
  <si>
    <t>Samuel Hicks</t>
  </si>
  <si>
    <t>NZ79088</t>
  </si>
  <si>
    <t>226244.058304_x0002_</t>
  </si>
  <si>
    <t>Norma Knight</t>
  </si>
  <si>
    <t>NZ85414</t>
  </si>
  <si>
    <t>191567.380604_x0002_</t>
  </si>
  <si>
    <t>Rebecca Williams</t>
  </si>
  <si>
    <t>NZ92115</t>
  </si>
  <si>
    <t>343870.8955_x0002_</t>
  </si>
  <si>
    <t>Michael Harris</t>
  </si>
  <si>
    <t>NZ35674</t>
  </si>
  <si>
    <t>464391.25416_x0002_</t>
  </si>
  <si>
    <t>Amy Sullivan</t>
  </si>
  <si>
    <t>NZ36189</t>
  </si>
  <si>
    <t>83150.4947_x0002_</t>
  </si>
  <si>
    <t>Cheryl Duncan</t>
  </si>
  <si>
    <t>NZ47130</t>
  </si>
  <si>
    <t>181819.971072_x0002_</t>
  </si>
  <si>
    <t>Patrick Payne</t>
  </si>
  <si>
    <t>NZ68544</t>
  </si>
  <si>
    <t>260002.5885_x0002_</t>
  </si>
  <si>
    <t>Robin Hudson</t>
  </si>
  <si>
    <t>NZ92423</t>
  </si>
  <si>
    <t>284761.279892_x0002_</t>
  </si>
  <si>
    <t>Christine Dixon</t>
  </si>
  <si>
    <t>NZ99483</t>
  </si>
  <si>
    <t>1009283.792896_x0002_</t>
  </si>
  <si>
    <t>Phillip Gonzales</t>
  </si>
  <si>
    <t>NZ88663</t>
  </si>
  <si>
    <t>2463156.654048_x0002_</t>
  </si>
  <si>
    <t>Larry Austin</t>
  </si>
  <si>
    <t>NZ91167</t>
  </si>
  <si>
    <t>130298.126904_x0002_</t>
  </si>
  <si>
    <t>Jack Griffin</t>
  </si>
  <si>
    <t>NZ69892</t>
  </si>
  <si>
    <t>Anambra</t>
  </si>
  <si>
    <t>58475.92_x0002_</t>
  </si>
  <si>
    <t>Emily Ruiz</t>
  </si>
  <si>
    <t>NZ22504</t>
  </si>
  <si>
    <t>506306.831328_x0002_</t>
  </si>
  <si>
    <t>Anne Richards</t>
  </si>
  <si>
    <t>NZ86286</t>
  </si>
  <si>
    <t>826638.74552_x0002_</t>
  </si>
  <si>
    <t>Ruth Sims</t>
  </si>
  <si>
    <t>NZ15060</t>
  </si>
  <si>
    <t>380432.812032_x0002_</t>
  </si>
  <si>
    <t>Kevin Medina</t>
  </si>
  <si>
    <t>NZ35322</t>
  </si>
  <si>
    <t>1048812.5916_x0002_</t>
  </si>
  <si>
    <t>Carlos Watkins</t>
  </si>
  <si>
    <t>NZ95810</t>
  </si>
  <si>
    <t>111513.23136_x0002_</t>
  </si>
  <si>
    <t>Chris Walker</t>
  </si>
  <si>
    <t>NZ75766</t>
  </si>
  <si>
    <t>200745.022784_x0002_</t>
  </si>
  <si>
    <t>Joshua Little</t>
  </si>
  <si>
    <t>NZ17593</t>
  </si>
  <si>
    <t>252870.483096_x0002_</t>
  </si>
  <si>
    <t>Catherine Garrett</t>
  </si>
  <si>
    <t>NZ28531</t>
  </si>
  <si>
    <t>782142.516357_x0002_</t>
  </si>
  <si>
    <t>Nicholas Gonzales</t>
  </si>
  <si>
    <t>NZ28190</t>
  </si>
  <si>
    <t>265391.678664_x0002_</t>
  </si>
  <si>
    <t>Diana Ross</t>
  </si>
  <si>
    <t>NZ61793</t>
  </si>
  <si>
    <t>431263.656648_x0002_</t>
  </si>
  <si>
    <t>Jeffrey Edwards</t>
  </si>
  <si>
    <t>NZ99980</t>
  </si>
  <si>
    <t>1347837.64664_x0002_</t>
  </si>
  <si>
    <t>Jose Sanders</t>
  </si>
  <si>
    <t>NZ59517</t>
  </si>
  <si>
    <t>86326.274496_x0002_</t>
  </si>
  <si>
    <t>Benjamin Gonzales</t>
  </si>
  <si>
    <t>NZ38633</t>
  </si>
  <si>
    <t>183586.557_x0002_</t>
  </si>
  <si>
    <t>Mildred Young</t>
  </si>
  <si>
    <t>NZ25223</t>
  </si>
  <si>
    <t>162718.2336_x0002_</t>
  </si>
  <si>
    <t>Anna Holmes</t>
  </si>
  <si>
    <t>NZ38628</t>
  </si>
  <si>
    <t>267545.782996_x0002_</t>
  </si>
  <si>
    <t>Christine Graham</t>
  </si>
  <si>
    <t>NZ90240</t>
  </si>
  <si>
    <t>788559.560704_x0002_</t>
  </si>
  <si>
    <t>Jason Green</t>
  </si>
  <si>
    <t>NZ78763</t>
  </si>
  <si>
    <t>1829962.9917_x0002_</t>
  </si>
  <si>
    <t>Margaret Sullivan</t>
  </si>
  <si>
    <t>NZ37011</t>
  </si>
  <si>
    <t>540423.013779_x0002_</t>
  </si>
  <si>
    <t>Ashley Howell</t>
  </si>
  <si>
    <t>NZ83165</t>
  </si>
  <si>
    <t>Anthony Howard</t>
  </si>
  <si>
    <t>NZ95786</t>
  </si>
  <si>
    <t>141104.5376_x0002_</t>
  </si>
  <si>
    <t>Angela Green</t>
  </si>
  <si>
    <t>NZ74667</t>
  </si>
  <si>
    <t>361203.0408_x0002_</t>
  </si>
  <si>
    <t>Earl Alexander</t>
  </si>
  <si>
    <t>NZ45732</t>
  </si>
  <si>
    <t>562156.09905_x0002_</t>
  </si>
  <si>
    <t>Robin Watkins</t>
  </si>
  <si>
    <t>NZ27394</t>
  </si>
  <si>
    <t>1102267.5048_x0002_</t>
  </si>
  <si>
    <t>Jerry Morrison</t>
  </si>
  <si>
    <t>NZ64879</t>
  </si>
  <si>
    <t>688411.852515_x0002_</t>
  </si>
  <si>
    <t>Adam Nichols</t>
  </si>
  <si>
    <t>NZ67930</t>
  </si>
  <si>
    <t>165720.266793_x0002_</t>
  </si>
  <si>
    <t>Joseph Burton</t>
  </si>
  <si>
    <t>NZ70122</t>
  </si>
  <si>
    <t>272917.580958_x0002_</t>
  </si>
  <si>
    <t>Jimmy Willis</t>
  </si>
  <si>
    <t>NZ50904</t>
  </si>
  <si>
    <t>648147.5352_x0002_</t>
  </si>
  <si>
    <t>Chris Reyes</t>
  </si>
  <si>
    <t>NZ36415</t>
  </si>
  <si>
    <t>228238.256648_x0002_</t>
  </si>
  <si>
    <t>Norma Stone</t>
  </si>
  <si>
    <t>NZ46401</t>
  </si>
  <si>
    <t>1151114.1039_x0002_</t>
  </si>
  <si>
    <t>Jose West</t>
  </si>
  <si>
    <t>NZ59595</t>
  </si>
  <si>
    <t>Joe Knight</t>
  </si>
  <si>
    <t>NZ25691</t>
  </si>
  <si>
    <t>136811.3604_x0002_</t>
  </si>
  <si>
    <t>Bruce Vasquez</t>
  </si>
  <si>
    <t>NZ77703</t>
  </si>
  <si>
    <t>342379.300032_x0002_</t>
  </si>
  <si>
    <t>Jack Allen</t>
  </si>
  <si>
    <t>NZ90486</t>
  </si>
  <si>
    <t>355410.536805_x0002_</t>
  </si>
  <si>
    <t>Arthur Arnold</t>
  </si>
  <si>
    <t>NZ68727</t>
  </si>
  <si>
    <t>391853.141856_x0002_</t>
  </si>
  <si>
    <t>Eric Ward</t>
  </si>
  <si>
    <t>NZ51003</t>
  </si>
  <si>
    <t>889337.232_x0002_</t>
  </si>
  <si>
    <t>Eric Davis</t>
  </si>
  <si>
    <t>NZ96321</t>
  </si>
  <si>
    <t>444257.947864_x0002_</t>
  </si>
  <si>
    <t>Virginia Scott</t>
  </si>
  <si>
    <t>NZ82874</t>
  </si>
  <si>
    <t>289579.71_x0002_</t>
  </si>
  <si>
    <t>Bonnie Romero</t>
  </si>
  <si>
    <t>NZ76613</t>
  </si>
  <si>
    <t>995012.6984_x0002_</t>
  </si>
  <si>
    <t>Walter Mccoy</t>
  </si>
  <si>
    <t>NZ35165</t>
  </si>
  <si>
    <t>1313496.67392_x0002_</t>
  </si>
  <si>
    <t>David Russell</t>
  </si>
  <si>
    <t>NZ26254</t>
  </si>
  <si>
    <t>966718.76652_x0002_</t>
  </si>
  <si>
    <t>Annie Powell</t>
  </si>
  <si>
    <t>NZ59891</t>
  </si>
  <si>
    <t>428170.128968_x0002_</t>
  </si>
  <si>
    <t>Antonio Arnold</t>
  </si>
  <si>
    <t>NZ28717</t>
  </si>
  <si>
    <t>267088.43616_x0002_</t>
  </si>
  <si>
    <t>Jean Crawford</t>
  </si>
  <si>
    <t>NZ76373</t>
  </si>
  <si>
    <t>1879473.251022_x0002_</t>
  </si>
  <si>
    <t>Billy Schmidt</t>
  </si>
  <si>
    <t>NZ48252</t>
  </si>
  <si>
    <t>97927.531_x0002_</t>
  </si>
  <si>
    <t>Tammy Kennedy</t>
  </si>
  <si>
    <t>NZ71679</t>
  </si>
  <si>
    <t>72128.928924_x0002_</t>
  </si>
  <si>
    <t>Brandon Little</t>
  </si>
  <si>
    <t>NZ47388</t>
  </si>
  <si>
    <t>102705.977088_x0002_</t>
  </si>
  <si>
    <t>Laura Taylor</t>
  </si>
  <si>
    <t>NZ40475</t>
  </si>
  <si>
    <t>1961308.544_x0002_</t>
  </si>
  <si>
    <t>Shawn Dean</t>
  </si>
  <si>
    <t>NZ33193</t>
  </si>
  <si>
    <t>175922.722304_x0002_</t>
  </si>
  <si>
    <t>Andrea Anderson</t>
  </si>
  <si>
    <t>NZ92034</t>
  </si>
  <si>
    <t>206363.598_x0002_</t>
  </si>
  <si>
    <t>Walter Andrews</t>
  </si>
  <si>
    <t>NZ15739</t>
  </si>
  <si>
    <t>Anthony Parker</t>
  </si>
  <si>
    <t>NZ53772</t>
  </si>
  <si>
    <t>353911.491225_x0002_</t>
  </si>
  <si>
    <t>Andrew Collins</t>
  </si>
  <si>
    <t>NZ32752</t>
  </si>
  <si>
    <t>259910.39648_x0002_</t>
  </si>
  <si>
    <t>Christopher Sanchez</t>
  </si>
  <si>
    <t>NZ76365</t>
  </si>
  <si>
    <t>303466.757376_x0002_</t>
  </si>
  <si>
    <t>Jean Stevens</t>
  </si>
  <si>
    <t>NZ22908</t>
  </si>
  <si>
    <t>444066.5376_x0002_</t>
  </si>
  <si>
    <t>Thomas Dean</t>
  </si>
  <si>
    <t>NZ77195</t>
  </si>
  <si>
    <t>1708745.42592_x0002_</t>
  </si>
  <si>
    <t>Scott Johnson</t>
  </si>
  <si>
    <t>NZ41463</t>
  </si>
  <si>
    <t>518507.0091_x0002_</t>
  </si>
  <si>
    <t>John Carr</t>
  </si>
  <si>
    <t>NZ97484</t>
  </si>
  <si>
    <t>379581.89227_x0002_</t>
  </si>
  <si>
    <t>Patricia Mitchell</t>
  </si>
  <si>
    <t>NZ13419</t>
  </si>
  <si>
    <t>175782.179727_x0002_</t>
  </si>
  <si>
    <t>Lori Oliver</t>
  </si>
  <si>
    <t>NZ94895</t>
  </si>
  <si>
    <t>321886.022_x0002_</t>
  </si>
  <si>
    <t>Todd Peters</t>
  </si>
  <si>
    <t>NZ65408</t>
  </si>
  <si>
    <t>26319.362316_x0002_</t>
  </si>
  <si>
    <t>Edward Taylor</t>
  </si>
  <si>
    <t>NZ28236</t>
  </si>
  <si>
    <t>140632.742188_x0002_</t>
  </si>
  <si>
    <t>Barbara Rice</t>
  </si>
  <si>
    <t>NZ95154</t>
  </si>
  <si>
    <t>65946.867714_x0002_</t>
  </si>
  <si>
    <t>Sean Chavez</t>
  </si>
  <si>
    <t>NZ45185</t>
  </si>
  <si>
    <t>2266816.162734_x0002_</t>
  </si>
  <si>
    <t>Timothy Washington</t>
  </si>
  <si>
    <t>NZ47710</t>
  </si>
  <si>
    <t>688654.248009_x0002_</t>
  </si>
  <si>
    <t>Billy Ford</t>
  </si>
  <si>
    <t>NZ70297</t>
  </si>
  <si>
    <t>Anna Henry</t>
  </si>
  <si>
    <t>NZ40216</t>
  </si>
  <si>
    <t>972181.041376_x0002_</t>
  </si>
  <si>
    <t>Irene Wood</t>
  </si>
  <si>
    <t>NZ85690</t>
  </si>
  <si>
    <t>424789.33536_x0002_</t>
  </si>
  <si>
    <t>Antonio Owens</t>
  </si>
  <si>
    <t>NZ33307</t>
  </si>
  <si>
    <t>2311699.746825_x0002_</t>
  </si>
  <si>
    <t>Martin Morrison</t>
  </si>
  <si>
    <t>NZ73297</t>
  </si>
  <si>
    <t>426926.00776_x0002_</t>
  </si>
  <si>
    <t>Christine Butler</t>
  </si>
  <si>
    <t>NZ35375</t>
  </si>
  <si>
    <t>1785745.06332_x0002_</t>
  </si>
  <si>
    <t>Bobby Mitchell</t>
  </si>
  <si>
    <t>NZ60474</t>
  </si>
  <si>
    <t>1385972.003232_x0002_</t>
  </si>
  <si>
    <t>Ryan Gray</t>
  </si>
  <si>
    <t>NZ30675</t>
  </si>
  <si>
    <t>370857.62484_x0002_</t>
  </si>
  <si>
    <t>Terry Lee</t>
  </si>
  <si>
    <t>NZ51261</t>
  </si>
  <si>
    <t>1063704.14244_x0002_</t>
  </si>
  <si>
    <t>Timothy Larson</t>
  </si>
  <si>
    <t>NZ75661</t>
  </si>
  <si>
    <t>1472790.521673_x0002_</t>
  </si>
  <si>
    <t>Katherine Howell</t>
  </si>
  <si>
    <t>NZ66161</t>
  </si>
  <si>
    <t>307345.995495_x0002_</t>
  </si>
  <si>
    <t>Justin Spencer</t>
  </si>
  <si>
    <t>NZ94695</t>
  </si>
  <si>
    <t>1030675.8147_x0002_</t>
  </si>
  <si>
    <t>Sarah Nichols</t>
  </si>
  <si>
    <t>NZ88225</t>
  </si>
  <si>
    <t>511215.37614_x0002_</t>
  </si>
  <si>
    <t>Marie Burns</t>
  </si>
  <si>
    <t>NZ31800</t>
  </si>
  <si>
    <t>15830.35648_x0002_</t>
  </si>
  <si>
    <t>Patrick Sims</t>
  </si>
  <si>
    <t>NZ53122</t>
  </si>
  <si>
    <t>Kwara</t>
  </si>
  <si>
    <t>3466323.3482_x0002_</t>
  </si>
  <si>
    <t>Martin Marshall</t>
  </si>
  <si>
    <t>NZ32547</t>
  </si>
  <si>
    <t>Kano</t>
  </si>
  <si>
    <t>1776637.415644_x0002_</t>
  </si>
  <si>
    <t>Julie Fox</t>
  </si>
  <si>
    <t>NZ25041</t>
  </si>
  <si>
    <t>Adamawa</t>
  </si>
  <si>
    <t>147698.371464_x0002_</t>
  </si>
  <si>
    <t>Brian Richardson</t>
  </si>
  <si>
    <t>NZ53299</t>
  </si>
  <si>
    <t>Delta</t>
  </si>
  <si>
    <t>1419823.591056_x0002_</t>
  </si>
  <si>
    <t>Andrew Gray</t>
  </si>
  <si>
    <t>NZ65057</t>
  </si>
  <si>
    <t>Sokoto</t>
  </si>
  <si>
    <t>144206.47512_x0002_</t>
  </si>
  <si>
    <t>Jeffrey Black</t>
  </si>
  <si>
    <t>NZ69809</t>
  </si>
  <si>
    <t>Abia</t>
  </si>
  <si>
    <t>3170634.07782_x0002_</t>
  </si>
  <si>
    <t>Arthur Mitchell</t>
  </si>
  <si>
    <t>NZ44868</t>
  </si>
  <si>
    <t>785365.133652_x0002_</t>
  </si>
  <si>
    <t>Keith Gordon</t>
  </si>
  <si>
    <t>NZ24384</t>
  </si>
  <si>
    <t>554546.138944_x0002_</t>
  </si>
  <si>
    <t>Donald Allen</t>
  </si>
  <si>
    <t>NZ43475</t>
  </si>
  <si>
    <t>River</t>
  </si>
  <si>
    <t>291375.611904_x0002_</t>
  </si>
  <si>
    <t>Raymond Williams</t>
  </si>
  <si>
    <t>NZ56967</t>
  </si>
  <si>
    <t>Edo</t>
  </si>
  <si>
    <t>810074.565216_x0002_</t>
  </si>
  <si>
    <t>Eugene Henderson</t>
  </si>
  <si>
    <t>NZ63000</t>
  </si>
  <si>
    <t>693314.739954_x0002_</t>
  </si>
  <si>
    <t>Donna Hayes</t>
  </si>
  <si>
    <t>NZ46205</t>
  </si>
  <si>
    <t>Bayelsa</t>
  </si>
  <si>
    <t>175088.882304_x0002_</t>
  </si>
  <si>
    <t>Eugene Myers</t>
  </si>
  <si>
    <t>NZ20659</t>
  </si>
  <si>
    <t>Kogi</t>
  </si>
  <si>
    <t>843027.102164_x0002_</t>
  </si>
  <si>
    <t>NZ35166</t>
  </si>
  <si>
    <t>1333928.0306_x0002_</t>
  </si>
  <si>
    <t>Bruce Hicks</t>
  </si>
  <si>
    <t>NZ76509</t>
  </si>
  <si>
    <t>Ogun</t>
  </si>
  <si>
    <t>657336.866877_x0002_</t>
  </si>
  <si>
    <t>Richard Grant</t>
  </si>
  <si>
    <t>NZ24266</t>
  </si>
  <si>
    <t>1468580.205744_x0002_</t>
  </si>
  <si>
    <t>Juan Howell</t>
  </si>
  <si>
    <t>NZ15214</t>
  </si>
  <si>
    <t>Cross River</t>
  </si>
  <si>
    <t>30355.174278_x0002_</t>
  </si>
  <si>
    <t>Mark Owens</t>
  </si>
  <si>
    <t>NZ47238</t>
  </si>
  <si>
    <t>1125389.667508_x0002_</t>
  </si>
  <si>
    <t>Helen Jenkins</t>
  </si>
  <si>
    <t>NZ59125</t>
  </si>
  <si>
    <t>Plateau</t>
  </si>
  <si>
    <t>489630.617136_x0002_</t>
  </si>
  <si>
    <t>Diane Riley</t>
  </si>
  <si>
    <t>849591.133884_x0002_</t>
  </si>
  <si>
    <t>Annie Dunn</t>
  </si>
  <si>
    <t>NZ70540</t>
  </si>
  <si>
    <t>1542257.998848_x0002_</t>
  </si>
  <si>
    <t>Peter Foster</t>
  </si>
  <si>
    <t>NZ60299</t>
  </si>
  <si>
    <t>412333.437684_x0002_</t>
  </si>
  <si>
    <t>Ann Stephens</t>
  </si>
  <si>
    <t>NZ26575</t>
  </si>
  <si>
    <t>976955.689728_x0002_</t>
  </si>
  <si>
    <t>John Flores</t>
  </si>
  <si>
    <t>NZ95034</t>
  </si>
  <si>
    <t>86517.21456_x0002_</t>
  </si>
  <si>
    <t>Catherine Robinson</t>
  </si>
  <si>
    <t>NZ87900</t>
  </si>
  <si>
    <t>593330.550528_x0002_</t>
  </si>
  <si>
    <t>NZ33992</t>
  </si>
  <si>
    <t>671936.6016_x0002_</t>
  </si>
  <si>
    <t>Chris Hunter</t>
  </si>
  <si>
    <t>NZ42280</t>
  </si>
  <si>
    <t>600265.16586_x0002_</t>
  </si>
  <si>
    <t>Carolyn Hunt</t>
  </si>
  <si>
    <t>NZ62889</t>
  </si>
  <si>
    <t>470678.845056_x0002_</t>
  </si>
  <si>
    <t>Ronald Payne</t>
  </si>
  <si>
    <t>NZ42043</t>
  </si>
  <si>
    <t>Benue</t>
  </si>
  <si>
    <t>61344.464748_x0002_</t>
  </si>
  <si>
    <t>Susan Thompson</t>
  </si>
  <si>
    <t>NZ31340</t>
  </si>
  <si>
    <t>914288.18328_x0002_</t>
  </si>
  <si>
    <t>Craig Morgan</t>
  </si>
  <si>
    <t>NZ61025</t>
  </si>
  <si>
    <t>1224257.625_x0002_</t>
  </si>
  <si>
    <t>Daniel Burke</t>
  </si>
  <si>
    <t>NZ78424</t>
  </si>
  <si>
    <t>289060.893_x0002_</t>
  </si>
  <si>
    <t>Shawn Lane</t>
  </si>
  <si>
    <t>NZ75515</t>
  </si>
  <si>
    <t>442832.364096_x0002_</t>
  </si>
  <si>
    <t>Karen White</t>
  </si>
  <si>
    <t>NZ93676</t>
  </si>
  <si>
    <t>663468.69015_x0002_</t>
  </si>
  <si>
    <t>Charles Thompson</t>
  </si>
  <si>
    <t>NZ51542</t>
  </si>
  <si>
    <t>196577.789328_x0002_</t>
  </si>
  <si>
    <t>NZ35748</t>
  </si>
  <si>
    <t>124497.1008_x0002_</t>
  </si>
  <si>
    <t>John Bennett</t>
  </si>
  <si>
    <t>NZ38949</t>
  </si>
  <si>
    <t>508705.4256_x0002_</t>
  </si>
  <si>
    <t>Diane Fuller</t>
  </si>
  <si>
    <t>NZ72147</t>
  </si>
  <si>
    <t>521012.089024_x0002_</t>
  </si>
  <si>
    <t>Stephen Bennett</t>
  </si>
  <si>
    <t>NZ42259</t>
  </si>
  <si>
    <t>Barbara Smith</t>
  </si>
  <si>
    <t>NZ59059</t>
  </si>
  <si>
    <t>500375.94084_x0002_</t>
  </si>
  <si>
    <t>Ryan Weaver</t>
  </si>
  <si>
    <t>NZ27091</t>
  </si>
  <si>
    <t>1268649.173052_x0002_</t>
  </si>
  <si>
    <t>NZ31048</t>
  </si>
  <si>
    <t>26828.577792_x0002_</t>
  </si>
  <si>
    <t>Nicholas Payne</t>
  </si>
  <si>
    <t>NZ17042</t>
  </si>
  <si>
    <t>33293.5472_x0002_</t>
  </si>
  <si>
    <t>Earl Ramos</t>
  </si>
  <si>
    <t>NZ20398</t>
  </si>
  <si>
    <t>30902.147433_x0002_</t>
  </si>
  <si>
    <t>Margaret Rivera</t>
  </si>
  <si>
    <t>NZ34130</t>
  </si>
  <si>
    <t>273568.246479_x0002_</t>
  </si>
  <si>
    <t>Julie Burton</t>
  </si>
  <si>
    <t>NZ22385</t>
  </si>
  <si>
    <t>603889.377_x0002_</t>
  </si>
  <si>
    <t>Anthony Campbell</t>
  </si>
  <si>
    <t>NZ40311</t>
  </si>
  <si>
    <t>310841.16_x0002_</t>
  </si>
  <si>
    <t>Jennifer Butler</t>
  </si>
  <si>
    <t>NZ90911</t>
  </si>
  <si>
    <t>1339990.6267_x0002_</t>
  </si>
  <si>
    <t>Shawn Fields</t>
  </si>
  <si>
    <t>NZ16203</t>
  </si>
  <si>
    <t>187124.166656_x0002_</t>
  </si>
  <si>
    <t>Pamela Bailey</t>
  </si>
  <si>
    <t>NZ71359</t>
  </si>
  <si>
    <t>414811.811064_x0002_</t>
  </si>
  <si>
    <t>Heather Mendoza</t>
  </si>
  <si>
    <t>NZ34739</t>
  </si>
  <si>
    <t>1348164.866192_x0002_</t>
  </si>
  <si>
    <t>Jesse Cox</t>
  </si>
  <si>
    <t>NZ69225</t>
  </si>
  <si>
    <t>128811.005568_x0002_</t>
  </si>
  <si>
    <t>Cynthia Gibson</t>
  </si>
  <si>
    <t>521113.4028_x0002_</t>
  </si>
  <si>
    <t>Mary Fowler</t>
  </si>
  <si>
    <t>NZ80593</t>
  </si>
  <si>
    <t>Enugu</t>
  </si>
  <si>
    <t>373370.7744_x0002_</t>
  </si>
  <si>
    <t>John Murray</t>
  </si>
  <si>
    <t>NZ56438</t>
  </si>
  <si>
    <t>1974608.14068_x0002_</t>
  </si>
  <si>
    <t>Harold Crawford</t>
  </si>
  <si>
    <t>NZ17984</t>
  </si>
  <si>
    <t>632728.67988_x0002_</t>
  </si>
  <si>
    <t>Jonathan Larson</t>
  </si>
  <si>
    <t>NZ82834</t>
  </si>
  <si>
    <t>831510.27603_x0002_</t>
  </si>
  <si>
    <t>Irene Parker</t>
  </si>
  <si>
    <t>NZ37041</t>
  </si>
  <si>
    <t>1363870.18656_x0002_</t>
  </si>
  <si>
    <t>Steven Welch</t>
  </si>
  <si>
    <t>NZ31057</t>
  </si>
  <si>
    <t>1036987.57536_x0002_</t>
  </si>
  <si>
    <t>Fred Cook</t>
  </si>
  <si>
    <t>NZ91488</t>
  </si>
  <si>
    <t>162136.215072_x0002_</t>
  </si>
  <si>
    <t>Richard Armstrong</t>
  </si>
  <si>
    <t>NZ42982</t>
  </si>
  <si>
    <t>621905.517254_x0002_</t>
  </si>
  <si>
    <t>Philip Hansen</t>
  </si>
  <si>
    <t>NZ50683</t>
  </si>
  <si>
    <t>418230.26595_x0002_</t>
  </si>
  <si>
    <t>Maria Larson</t>
  </si>
  <si>
    <t>NZ44974</t>
  </si>
  <si>
    <t>1049952.798804_x0002_</t>
  </si>
  <si>
    <t>Clarence Chavez</t>
  </si>
  <si>
    <t>NZ60303</t>
  </si>
  <si>
    <t>317919.568768_x0002_</t>
  </si>
  <si>
    <t>Douglas Washington</t>
  </si>
  <si>
    <t>NZ63717</t>
  </si>
  <si>
    <t>469279.743522_x0002_</t>
  </si>
  <si>
    <t>Rebecca Murray</t>
  </si>
  <si>
    <t>NZ19447</t>
  </si>
  <si>
    <t>456995.6352_x0002_</t>
  </si>
  <si>
    <t>Anna Wilson</t>
  </si>
  <si>
    <t>NZ18560</t>
  </si>
  <si>
    <t>99189.09_x0002_</t>
  </si>
  <si>
    <t>Robert Foster</t>
  </si>
  <si>
    <t>NZ46044</t>
  </si>
  <si>
    <t>1207014.596046_x0002_</t>
  </si>
  <si>
    <t>Henry Stanley</t>
  </si>
  <si>
    <t>NZ24265</t>
  </si>
  <si>
    <t>363898.114272_x0002_</t>
  </si>
  <si>
    <t>Lois Foster</t>
  </si>
  <si>
    <t>NZ33515</t>
  </si>
  <si>
    <t>1312115.539768_x0002_</t>
  </si>
  <si>
    <t>Anne Hunter</t>
  </si>
  <si>
    <t>NZ64051</t>
  </si>
  <si>
    <t>61603.089912_x0002_</t>
  </si>
  <si>
    <t>Rebecca Bowman</t>
  </si>
  <si>
    <t>NZ94271</t>
  </si>
  <si>
    <t>390366.077409_x0002_</t>
  </si>
  <si>
    <t>Linda Long</t>
  </si>
  <si>
    <t>NZ84384</t>
  </si>
  <si>
    <t>477508.081128_x0002_</t>
  </si>
  <si>
    <t>Carolyn Wilson</t>
  </si>
  <si>
    <t>NZ89378</t>
  </si>
  <si>
    <t>279570.0765_x0002_</t>
  </si>
  <si>
    <t>Bruce Ford</t>
  </si>
  <si>
    <t>NZ69251</t>
  </si>
  <si>
    <t>104154.637104_x0002_</t>
  </si>
  <si>
    <t>Jesse Murphy</t>
  </si>
  <si>
    <t>NZ67799</t>
  </si>
  <si>
    <t>1137025.720656_x0002_</t>
  </si>
  <si>
    <t>Anthony Anderson</t>
  </si>
  <si>
    <t>NZ92735</t>
  </si>
  <si>
    <t>519093.788428_x0002_</t>
  </si>
  <si>
    <t>Donald Fields</t>
  </si>
  <si>
    <t>NZ81435</t>
  </si>
  <si>
    <t>243600.03261_x0002_</t>
  </si>
  <si>
    <t>Ashley Coleman</t>
  </si>
  <si>
    <t>NZ65162</t>
  </si>
  <si>
    <t>672373.89792_x0002_</t>
  </si>
  <si>
    <t>Anne Garcia</t>
  </si>
  <si>
    <t>NZ66671</t>
  </si>
  <si>
    <t>1498393.769256_x0002_</t>
  </si>
  <si>
    <t>Adam Murphy</t>
  </si>
  <si>
    <t>NZ87876</t>
  </si>
  <si>
    <t>251604.014868_x0002_</t>
  </si>
  <si>
    <t>Joshua Walker</t>
  </si>
  <si>
    <t>NZ98364</t>
  </si>
  <si>
    <t>98532.891072_x0002_</t>
  </si>
  <si>
    <t>Aaron Gray</t>
  </si>
  <si>
    <t>NZ54504</t>
  </si>
  <si>
    <t>Jack Spencer</t>
  </si>
  <si>
    <t>NZ21838</t>
  </si>
  <si>
    <t>480535.384896_x0002_</t>
  </si>
  <si>
    <t>Chris Gutierrez</t>
  </si>
  <si>
    <t>NZ22162</t>
  </si>
  <si>
    <t>324404.483711_x0002_</t>
  </si>
  <si>
    <t>Adam Spencer</t>
  </si>
  <si>
    <t>NZ48902</t>
  </si>
  <si>
    <t>363948.226656_x0002_</t>
  </si>
  <si>
    <t>Virginia Allen</t>
  </si>
  <si>
    <t>NZ59366</t>
  </si>
  <si>
    <t>1136002.85952_x0002_</t>
  </si>
  <si>
    <t>Carl Thompson</t>
  </si>
  <si>
    <t>NZ17019</t>
  </si>
  <si>
    <t>298804.8832_x0002_</t>
  </si>
  <si>
    <t>Victor Jenkins</t>
  </si>
  <si>
    <t>NZ25396</t>
  </si>
  <si>
    <t>439429.26384_x0002_</t>
  </si>
  <si>
    <t>Anthony Berry</t>
  </si>
  <si>
    <t>NZ90177</t>
  </si>
  <si>
    <t>1157055.6483_x0002_</t>
  </si>
  <si>
    <t>Annie West</t>
  </si>
  <si>
    <t>NZ62564</t>
  </si>
  <si>
    <t>638808.86516_x0002_</t>
  </si>
  <si>
    <t>Karen Bradley</t>
  </si>
  <si>
    <t>NZ28537</t>
  </si>
  <si>
    <t>258024.281584_x0002_</t>
  </si>
  <si>
    <t>Carolyn Tucker</t>
  </si>
  <si>
    <t>NZ97714</t>
  </si>
  <si>
    <t>365701.5918_x0002_</t>
  </si>
  <si>
    <t>Annie Reyes</t>
  </si>
  <si>
    <t>NZ24817</t>
  </si>
  <si>
    <t>99197.925417_x0002_</t>
  </si>
  <si>
    <t>Jeffrey Hunt</t>
  </si>
  <si>
    <t>NZ47171</t>
  </si>
  <si>
    <t>519994.308262_x0002_</t>
  </si>
  <si>
    <t>Michael Little</t>
  </si>
  <si>
    <t>NZ28225</t>
  </si>
  <si>
    <t>75457.276734_x0002_</t>
  </si>
  <si>
    <t>Jose Stanley</t>
  </si>
  <si>
    <t>NZ86179</t>
  </si>
  <si>
    <t>272673.22896_x0002_</t>
  </si>
  <si>
    <t>Keith Smith</t>
  </si>
  <si>
    <t>NZ70182</t>
  </si>
  <si>
    <t>230097.350208_x0002_</t>
  </si>
  <si>
    <t>Mildred Greene</t>
  </si>
  <si>
    <t>NZ90131</t>
  </si>
  <si>
    <t>160834.72131_x0002_</t>
  </si>
  <si>
    <t>Sean Larson</t>
  </si>
  <si>
    <t>NZ13509</t>
  </si>
  <si>
    <t>624483.3726_x0002_</t>
  </si>
  <si>
    <t>Richard Henry</t>
  </si>
  <si>
    <t>NZ51370</t>
  </si>
  <si>
    <t>116399.864217_x0002_</t>
  </si>
  <si>
    <t>Lisa Johnston</t>
  </si>
  <si>
    <t>NZ46584</t>
  </si>
  <si>
    <t>Computer Systems Analyst I</t>
  </si>
  <si>
    <t>30560.824704_x0002_</t>
  </si>
  <si>
    <t>Joshua Green</t>
  </si>
  <si>
    <t>NZ54576</t>
  </si>
  <si>
    <t>515950.016036_x0002_</t>
  </si>
  <si>
    <t>Steve Price</t>
  </si>
  <si>
    <t>NZ75584</t>
  </si>
  <si>
    <t>1893592.31688_x0002_</t>
  </si>
  <si>
    <t>Jerry Mitchell</t>
  </si>
  <si>
    <t>NZ65820</t>
  </si>
  <si>
    <t>527832.843472_x0002_</t>
  </si>
  <si>
    <t>Sharon Warren</t>
  </si>
  <si>
    <t>NZ64186</t>
  </si>
  <si>
    <t>600544.064736_x0002_</t>
  </si>
  <si>
    <t>Lois Oliver</t>
  </si>
  <si>
    <t>NZ33290</t>
  </si>
  <si>
    <t>298332.570232_x0002_</t>
  </si>
  <si>
    <t>Sharon Lee</t>
  </si>
  <si>
    <t>NZ45186</t>
  </si>
  <si>
    <t>264490.459732_x0002_</t>
  </si>
  <si>
    <t>Rebecca Hamilton</t>
  </si>
  <si>
    <t>NZ86593</t>
  </si>
  <si>
    <t>1962821.3085_x0002_</t>
  </si>
  <si>
    <t>Gerald Owens</t>
  </si>
  <si>
    <t>NZ89861</t>
  </si>
  <si>
    <t>687595.1328_x0002_</t>
  </si>
  <si>
    <t>Mary Austin</t>
  </si>
  <si>
    <t>NZ68221</t>
  </si>
  <si>
    <t>150917.766736_x0002_</t>
  </si>
  <si>
    <t>Beverly Griffin</t>
  </si>
  <si>
    <t>NZ83697</t>
  </si>
  <si>
    <t>1492857.10728_x0002_</t>
  </si>
  <si>
    <t>Jack Sanchez</t>
  </si>
  <si>
    <t>NZ30193</t>
  </si>
  <si>
    <t>336146.6304_x0002_</t>
  </si>
  <si>
    <t>Robin Moore</t>
  </si>
  <si>
    <t>NZ34623</t>
  </si>
  <si>
    <t>144554.629857_x0002_</t>
  </si>
  <si>
    <t>Dorothy Reyes</t>
  </si>
  <si>
    <t>NZ66931</t>
  </si>
  <si>
    <t>1436044.5288_x0002_</t>
  </si>
  <si>
    <t>Jacqueline Moreno</t>
  </si>
  <si>
    <t>NZ72258</t>
  </si>
  <si>
    <t>806858.37248_x0002_</t>
  </si>
  <si>
    <t>Craig Hall</t>
  </si>
  <si>
    <t>NZ50993</t>
  </si>
  <si>
    <t>321916.53348_x0002_</t>
  </si>
  <si>
    <t>Kenneth Clark</t>
  </si>
  <si>
    <t>NZ74213</t>
  </si>
  <si>
    <t>3017361.20595_x0002_</t>
  </si>
  <si>
    <t>Martin Baker</t>
  </si>
  <si>
    <t>NZ17406</t>
  </si>
  <si>
    <t>26021.941048_x0002_</t>
  </si>
  <si>
    <t>Jesse Lane</t>
  </si>
  <si>
    <t>NZ87099</t>
  </si>
  <si>
    <t>173284.9475_x0002_</t>
  </si>
  <si>
    <t>Emily Stewart</t>
  </si>
  <si>
    <t>NZ25757</t>
  </si>
  <si>
    <t>361688.547872_x0002_</t>
  </si>
  <si>
    <t>William Griffin</t>
  </si>
  <si>
    <t>NZ23792</t>
  </si>
  <si>
    <t>169559.474796_x0002_</t>
  </si>
  <si>
    <t>Terry Graham</t>
  </si>
  <si>
    <t>NZ29986</t>
  </si>
  <si>
    <t>507996.3812_x0002_</t>
  </si>
  <si>
    <t>Phillip Morales</t>
  </si>
  <si>
    <t>NZ36995</t>
  </si>
  <si>
    <t>99616.374_x0002_</t>
  </si>
  <si>
    <t>Heather Palmer</t>
  </si>
  <si>
    <t>NZ78689</t>
  </si>
  <si>
    <t>686462.45303_x0002_</t>
  </si>
  <si>
    <t>Albert Adams</t>
  </si>
  <si>
    <t>NZ69060</t>
  </si>
  <si>
    <t>537082.8768_x0002_</t>
  </si>
  <si>
    <t>Frank Ramirez</t>
  </si>
  <si>
    <t>NZ28975</t>
  </si>
  <si>
    <t>136662.313365_x0002_</t>
  </si>
  <si>
    <t>Carl Webb</t>
  </si>
  <si>
    <t>NZ76281</t>
  </si>
  <si>
    <t>195027.48_x0002_</t>
  </si>
  <si>
    <t>Ann Hill</t>
  </si>
  <si>
    <t>NZ93906</t>
  </si>
  <si>
    <t>1142056.345248_x0002_</t>
  </si>
  <si>
    <t>Clarence Sullivan</t>
  </si>
  <si>
    <t>NZ27796</t>
  </si>
  <si>
    <t>495892.863125_x0002_</t>
  </si>
  <si>
    <t>Wanda Wagner</t>
  </si>
  <si>
    <t>NZ12649</t>
  </si>
  <si>
    <t>3180324.801904_x0002_</t>
  </si>
  <si>
    <t>Gary Mccoy</t>
  </si>
  <si>
    <t>NZ27626</t>
  </si>
  <si>
    <t>215160.770775_x0002_</t>
  </si>
  <si>
    <t>Jose Anderson</t>
  </si>
  <si>
    <t>263951.926576_x0002_</t>
  </si>
  <si>
    <t>Adam Simpson</t>
  </si>
  <si>
    <t>NZ90506</t>
  </si>
  <si>
    <t>214791.36112_x0002_</t>
  </si>
  <si>
    <t>Joan Ortiz</t>
  </si>
  <si>
    <t>NZ66755</t>
  </si>
  <si>
    <t>453440.060289_x0002_</t>
  </si>
  <si>
    <t>NZ21443</t>
  </si>
  <si>
    <t>870403.2_x0002_</t>
  </si>
  <si>
    <t>Anna West</t>
  </si>
  <si>
    <t>NZ66784</t>
  </si>
  <si>
    <t>346256.748544_x0002_</t>
  </si>
  <si>
    <t>NZ83407</t>
  </si>
  <si>
    <t>310811.1754_x0002_</t>
  </si>
  <si>
    <t>Bruce Peterson</t>
  </si>
  <si>
    <t>NZ93375</t>
  </si>
  <si>
    <t>685540.128828_x0002_</t>
  </si>
  <si>
    <t>Anne Johnston</t>
  </si>
  <si>
    <t>NZ30869</t>
  </si>
  <si>
    <t>414346.995135_x0002_</t>
  </si>
  <si>
    <t>Scott Hudson</t>
  </si>
  <si>
    <t>NZ78750</t>
  </si>
  <si>
    <t>210336.226848_x0002_</t>
  </si>
  <si>
    <t>Louis Brooks</t>
  </si>
  <si>
    <t>NZ60533</t>
  </si>
  <si>
    <t>1015970.509576_x0002_</t>
  </si>
  <si>
    <t>Willie Greene</t>
  </si>
  <si>
    <t>NZ68708</t>
  </si>
  <si>
    <t>367935.507925_x0002_</t>
  </si>
  <si>
    <t>Juan Evans</t>
  </si>
  <si>
    <t>NZ54599</t>
  </si>
  <si>
    <t>984888_x0002_</t>
  </si>
  <si>
    <t>Robert Sims</t>
  </si>
  <si>
    <t>NZ94062</t>
  </si>
  <si>
    <t>963737.053576_x0002_</t>
  </si>
  <si>
    <t>Jonathan Gonzales</t>
  </si>
  <si>
    <t>NZ91267</t>
  </si>
  <si>
    <t>580085.14338_x0002_</t>
  </si>
  <si>
    <t>Irene Reynolds</t>
  </si>
  <si>
    <t>NZ41887</t>
  </si>
  <si>
    <t>47898.397092_x0002_</t>
  </si>
  <si>
    <t>Lisa Miller</t>
  </si>
  <si>
    <t>NZ17259</t>
  </si>
  <si>
    <t>Automation Specialist I</t>
  </si>
  <si>
    <t>207515.075805_x0002_</t>
  </si>
  <si>
    <t>Jeffrey Campbell</t>
  </si>
  <si>
    <t>NZ85846</t>
  </si>
  <si>
    <t>244487.125328_x0002_</t>
  </si>
  <si>
    <t>Howard Reed</t>
  </si>
  <si>
    <t>NZ49334</t>
  </si>
  <si>
    <t>218455.091058_x0002_</t>
  </si>
  <si>
    <t>Norma Little</t>
  </si>
  <si>
    <t>NZ18901</t>
  </si>
  <si>
    <t>557439.613213_x0002_</t>
  </si>
  <si>
    <t>Joe Wells</t>
  </si>
  <si>
    <t>NZ52253</t>
  </si>
  <si>
    <t>490080.030732_x0002_</t>
  </si>
  <si>
    <t>Terry Tucker</t>
  </si>
  <si>
    <t>NZ33562</t>
  </si>
  <si>
    <t>588831.435981_x0002_</t>
  </si>
  <si>
    <t>Craig Myers</t>
  </si>
  <si>
    <t>NZ38340</t>
  </si>
  <si>
    <t>529324.3008_x0002_</t>
  </si>
  <si>
    <t>John Cruz</t>
  </si>
  <si>
    <t>NZ77399</t>
  </si>
  <si>
    <t>564498.4632_x0002_</t>
  </si>
  <si>
    <t>Christine Bell</t>
  </si>
  <si>
    <t>NZ40107</t>
  </si>
  <si>
    <t>336511.164416_x0002_</t>
  </si>
  <si>
    <t>Frank Bennett</t>
  </si>
  <si>
    <t>NZ80350</t>
  </si>
  <si>
    <t>423245.41056_x0002_</t>
  </si>
  <si>
    <t>Louis Harper</t>
  </si>
  <si>
    <t>1115098.0911_x0002_</t>
  </si>
  <si>
    <t>Cheryl Stewart</t>
  </si>
  <si>
    <t>NZ43704</t>
  </si>
  <si>
    <t>370436.765094_x0002_</t>
  </si>
  <si>
    <t>Edward Gordon</t>
  </si>
  <si>
    <t>NZ61248</t>
  </si>
  <si>
    <t>1503846.78112_x0002_</t>
  </si>
  <si>
    <t>Roy Snyder</t>
  </si>
  <si>
    <t>NZ64411</t>
  </si>
  <si>
    <t>82899.339686_x0002_</t>
  </si>
  <si>
    <t>Norma Washington</t>
  </si>
  <si>
    <t>NZ34886</t>
  </si>
  <si>
    <t>217504.275975_x0002_</t>
  </si>
  <si>
    <t>Howard Coleman</t>
  </si>
  <si>
    <t>NZ58643</t>
  </si>
  <si>
    <t>1459002.1134_x0002_</t>
  </si>
  <si>
    <t>Paul Cruz</t>
  </si>
  <si>
    <t>NZ73492</t>
  </si>
  <si>
    <t>1667275.463_x0002_</t>
  </si>
  <si>
    <t>Eugene Jordan</t>
  </si>
  <si>
    <t>NZ71718</t>
  </si>
  <si>
    <t>2220189.283044_x0002_</t>
  </si>
  <si>
    <t>Larry Mcdonald</t>
  </si>
  <si>
    <t>NZ96775</t>
  </si>
  <si>
    <t>556187.693536_x0002_</t>
  </si>
  <si>
    <t>Diane James</t>
  </si>
  <si>
    <t>NZ24501</t>
  </si>
  <si>
    <t>459149.48586_x0002_</t>
  </si>
  <si>
    <t>Brian Kelley</t>
  </si>
  <si>
    <t>NZ35800</t>
  </si>
  <si>
    <t>1098166.00176_x0002_</t>
  </si>
  <si>
    <t>NZ36106</t>
  </si>
  <si>
    <t>1390316.98239_x0002_</t>
  </si>
  <si>
    <t>Albert George</t>
  </si>
  <si>
    <t>NZ85859</t>
  </si>
  <si>
    <t>1484238.168_x0002_</t>
  </si>
  <si>
    <t>John Coleman</t>
  </si>
  <si>
    <t>NZ69939</t>
  </si>
  <si>
    <t>923024.775876_x0002_</t>
  </si>
  <si>
    <t>Susan Dixon</t>
  </si>
  <si>
    <t>NZ59827</t>
  </si>
  <si>
    <t>513488.66205_x0002_</t>
  </si>
  <si>
    <t>Lisa Carroll</t>
  </si>
  <si>
    <t>NZ83513</t>
  </si>
  <si>
    <t>687194.2476_x0002_</t>
  </si>
  <si>
    <t>Howard White</t>
  </si>
  <si>
    <t>NZ65519</t>
  </si>
  <si>
    <t>133610.01192_x0002_</t>
  </si>
  <si>
    <t>Sara Daniels</t>
  </si>
  <si>
    <t>NZ40866</t>
  </si>
  <si>
    <t>423833.1812_x0002_</t>
  </si>
  <si>
    <t>Randy Garrett</t>
  </si>
  <si>
    <t>NZ97223</t>
  </si>
  <si>
    <t>207011.523015_x0002_</t>
  </si>
  <si>
    <t>Irene Barnes</t>
  </si>
  <si>
    <t>NZ50261</t>
  </si>
  <si>
    <t>261207.096576_x0002_</t>
  </si>
  <si>
    <t>Jean Richards</t>
  </si>
  <si>
    <t>NZ84771</t>
  </si>
  <si>
    <t>1724818.2966_x0002_</t>
  </si>
  <si>
    <t>Maria Clark</t>
  </si>
  <si>
    <t>NZ50427</t>
  </si>
  <si>
    <t>581438.60577_x0002_</t>
  </si>
  <si>
    <t>Terry Diaz</t>
  </si>
  <si>
    <t>NZ20615</t>
  </si>
  <si>
    <t>65074.833332_x0002_</t>
  </si>
  <si>
    <t>William Hernandez</t>
  </si>
  <si>
    <t>NZ33219</t>
  </si>
  <si>
    <t>179229.074301_x0002_</t>
  </si>
  <si>
    <t>Donna Hamilton</t>
  </si>
  <si>
    <t>NZ37456</t>
  </si>
  <si>
    <t>146937.2565_x0002_</t>
  </si>
  <si>
    <t>Karen Thomas</t>
  </si>
  <si>
    <t>NZ56981</t>
  </si>
  <si>
    <t>534604.2933_x0002_</t>
  </si>
  <si>
    <t>Lawrence Watkins</t>
  </si>
  <si>
    <t>NZ52278</t>
  </si>
  <si>
    <t>2064017.376_x0002_</t>
  </si>
  <si>
    <t>Tina Smith</t>
  </si>
  <si>
    <t>NZ57365</t>
  </si>
  <si>
    <t>222362.17518_x0002_</t>
  </si>
  <si>
    <t>Larry Baker</t>
  </si>
  <si>
    <t>NZ27926</t>
  </si>
  <si>
    <t>634688.83088_x0002_</t>
  </si>
  <si>
    <t>Samuel Gilbert</t>
  </si>
  <si>
    <t>NZ75973</t>
  </si>
  <si>
    <t>262988.535279_x0002_</t>
  </si>
  <si>
    <t>Randy Wheeler</t>
  </si>
  <si>
    <t>NZ53799</t>
  </si>
  <si>
    <t>646178.74272_x0002_</t>
  </si>
  <si>
    <t>Theresa Crawford</t>
  </si>
  <si>
    <t>NZ89996</t>
  </si>
  <si>
    <t>2834869.98528_x0002_</t>
  </si>
  <si>
    <t>Ralph Campbell</t>
  </si>
  <si>
    <t>NZ46069</t>
  </si>
  <si>
    <t>190187.838396_x0002_</t>
  </si>
  <si>
    <t>Sean Peters</t>
  </si>
  <si>
    <t>NZ62166</t>
  </si>
  <si>
    <t>355267.559192_x0002_</t>
  </si>
  <si>
    <t>Jonathan Rodriguez</t>
  </si>
  <si>
    <t>NZ13004</t>
  </si>
  <si>
    <t>43137.338706_x0002_</t>
  </si>
  <si>
    <t>Andrea Freeman</t>
  </si>
  <si>
    <t>NZ78694</t>
  </si>
  <si>
    <t>302699.026171_x0002_</t>
  </si>
  <si>
    <t>Rebecca Harper</t>
  </si>
  <si>
    <t>NZ32423</t>
  </si>
  <si>
    <t>224109.861516_x0002_</t>
  </si>
  <si>
    <t>Philip Cunningham</t>
  </si>
  <si>
    <t>NZ65833</t>
  </si>
  <si>
    <t>177967.69032_x0002_</t>
  </si>
  <si>
    <t>Philip Robinson</t>
  </si>
  <si>
    <t>NZ95042</t>
  </si>
  <si>
    <t>859353.80544_x0002_</t>
  </si>
  <si>
    <t>Jeremy Sullivan</t>
  </si>
  <si>
    <t>NZ86889</t>
  </si>
  <si>
    <t>600552.838656_x0002_</t>
  </si>
  <si>
    <t>Anne Hill</t>
  </si>
  <si>
    <t>NZ48157</t>
  </si>
  <si>
    <t>151853.6628_x0002_</t>
  </si>
  <si>
    <t>Elizabeth Lane</t>
  </si>
  <si>
    <t>NZ48642</t>
  </si>
  <si>
    <t>222029.978004_x0002_</t>
  </si>
  <si>
    <t>Samuel Boyd</t>
  </si>
  <si>
    <t>NZ32434</t>
  </si>
  <si>
    <t>136175.349024_x0002_</t>
  </si>
  <si>
    <t>Janet Gordon</t>
  </si>
  <si>
    <t>NZ47852</t>
  </si>
  <si>
    <t>na</t>
  </si>
  <si>
    <t>Lisa Cunningham</t>
  </si>
  <si>
    <t>NZ43809</t>
  </si>
  <si>
    <t>157256.393308_x0002_</t>
  </si>
  <si>
    <t>Kenneth Myers</t>
  </si>
  <si>
    <t>NZ74791</t>
  </si>
  <si>
    <t>279591.24424_x0002_</t>
  </si>
  <si>
    <t>Gloria Carpenter</t>
  </si>
  <si>
    <t>NZ77134</t>
  </si>
  <si>
    <t>947081.614584_x0002_</t>
  </si>
  <si>
    <t>Steve Hill</t>
  </si>
  <si>
    <t>NZ50968</t>
  </si>
  <si>
    <t>316130.575376_x0002_</t>
  </si>
  <si>
    <t>Roger Spencer</t>
  </si>
  <si>
    <t>NZ60465</t>
  </si>
  <si>
    <t>501098.1701_x0002_</t>
  </si>
  <si>
    <t>Kevin Perkins</t>
  </si>
  <si>
    <t>NZ53894</t>
  </si>
  <si>
    <t>1026866.9376_x0002_</t>
  </si>
  <si>
    <t>Tina Gutierrez</t>
  </si>
  <si>
    <t>NZ34939</t>
  </si>
  <si>
    <t>417648.817152_x0002_</t>
  </si>
  <si>
    <t>Roy Armstrong</t>
  </si>
  <si>
    <t>NZ72540</t>
  </si>
  <si>
    <t>172941.291108_x0002_</t>
  </si>
  <si>
    <t>Johnny Torres</t>
  </si>
  <si>
    <t>NZ45691</t>
  </si>
  <si>
    <t>255155.3776_x0002_</t>
  </si>
  <si>
    <t>Joan Montgomery</t>
  </si>
  <si>
    <t>NZ68508</t>
  </si>
  <si>
    <t>1159087.33296_x0002_</t>
  </si>
  <si>
    <t>Timothy Wheeler</t>
  </si>
  <si>
    <t>NZ41456</t>
  </si>
  <si>
    <t>905790.50978_x0002_</t>
  </si>
  <si>
    <t>Jonathan Bryant</t>
  </si>
  <si>
    <t>NZ19548</t>
  </si>
  <si>
    <t>199546.75_x0002_</t>
  </si>
  <si>
    <t>Emily Bryant</t>
  </si>
  <si>
    <t>NZ19308</t>
  </si>
  <si>
    <t>611167.113_x0002_</t>
  </si>
  <si>
    <t>Earl Carter</t>
  </si>
  <si>
    <t>NZ21947</t>
  </si>
  <si>
    <t>854088.27516_x0002_</t>
  </si>
  <si>
    <t>Patricia Hudson</t>
  </si>
  <si>
    <t>NZ50934</t>
  </si>
  <si>
    <t>6602.04027_x0002_</t>
  </si>
  <si>
    <t>Timothy Diaz</t>
  </si>
  <si>
    <t>NZ79787</t>
  </si>
  <si>
    <t>58857.680908_x0002_</t>
  </si>
  <si>
    <t>Rebecca Simmons</t>
  </si>
  <si>
    <t>NZ51180</t>
  </si>
  <si>
    <t>473855.636016_x0002_</t>
  </si>
  <si>
    <t>Charles Cole</t>
  </si>
  <si>
    <t>NZ46964</t>
  </si>
  <si>
    <t>322752.2298_x0002_</t>
  </si>
  <si>
    <t>Lawrence Evans</t>
  </si>
  <si>
    <t>NZ39526</t>
  </si>
  <si>
    <t>617206.196376_x0002_</t>
  </si>
  <si>
    <t>Lawrence Perry</t>
  </si>
  <si>
    <t>NZ20755</t>
  </si>
  <si>
    <t>837966.4059_x0002_</t>
  </si>
  <si>
    <t>Shawn Rice</t>
  </si>
  <si>
    <t>NZ49649</t>
  </si>
  <si>
    <t>136948.97475_x0002_</t>
  </si>
  <si>
    <t>Sean Diaz</t>
  </si>
  <si>
    <t>NZ70426</t>
  </si>
  <si>
    <t>135130.507488_x0002_</t>
  </si>
  <si>
    <t>Peter Fernandez</t>
  </si>
  <si>
    <t>NZ73731</t>
  </si>
  <si>
    <t>275056.63614_x0002_</t>
  </si>
  <si>
    <t>Annie Lewis</t>
  </si>
  <si>
    <t>NZ24057</t>
  </si>
  <si>
    <t>421648.797024_x0002_</t>
  </si>
  <si>
    <t>Paula Ross</t>
  </si>
  <si>
    <t>NZ16798</t>
  </si>
  <si>
    <t>460917.093516_x0002_</t>
  </si>
  <si>
    <t>Helen Brooks</t>
  </si>
  <si>
    <t>NZ86901</t>
  </si>
  <si>
    <t>106658.24_x0002_</t>
  </si>
  <si>
    <t>Angela Ramos</t>
  </si>
  <si>
    <t>NZ67594</t>
  </si>
  <si>
    <t>150965.010625_x0002_</t>
  </si>
  <si>
    <t>Lillian Harris</t>
  </si>
  <si>
    <t>NZ44723</t>
  </si>
  <si>
    <t>292189.209792_x0002_</t>
  </si>
  <si>
    <t>Patrick Howard</t>
  </si>
  <si>
    <t>NZ72283</t>
  </si>
  <si>
    <t>197265.75048_x0002_</t>
  </si>
  <si>
    <t>Nicholas Rodriguez</t>
  </si>
  <si>
    <t>NZ25477</t>
  </si>
  <si>
    <t>15516.823725_x0002_</t>
  </si>
  <si>
    <t>Jerry Burton</t>
  </si>
  <si>
    <t>NZ63930</t>
  </si>
  <si>
    <t>340347.540892_x0002_</t>
  </si>
  <si>
    <t>Paul Welch</t>
  </si>
  <si>
    <t>126886.3272_x0002_</t>
  </si>
  <si>
    <t>Heather Nguyen</t>
  </si>
  <si>
    <t>NZ70209</t>
  </si>
  <si>
    <t>80956.107666_x0002_</t>
  </si>
  <si>
    <t>Philip Williamson</t>
  </si>
  <si>
    <t>NZ15798</t>
  </si>
  <si>
    <t>3210117.998906_x0002_</t>
  </si>
  <si>
    <t>Terry Harrison</t>
  </si>
  <si>
    <t>NZ33945</t>
  </si>
  <si>
    <t>815334.4296_x0002_</t>
  </si>
  <si>
    <t>George Jones</t>
  </si>
  <si>
    <t>NZ52609</t>
  </si>
  <si>
    <t>545505.680268_x0002_</t>
  </si>
  <si>
    <t>Justin Rice</t>
  </si>
  <si>
    <t>NZ21386</t>
  </si>
  <si>
    <t>446223.12345_x0002_</t>
  </si>
  <si>
    <t>Frank Owens</t>
  </si>
  <si>
    <t>NZ71938</t>
  </si>
  <si>
    <t>154325.50245_x0002_</t>
  </si>
  <si>
    <t>Thomas Peters</t>
  </si>
  <si>
    <t>NZ70392</t>
  </si>
  <si>
    <t>410358.750186_x0002_</t>
  </si>
  <si>
    <t>Andrea Spencer</t>
  </si>
  <si>
    <t>NZ43081</t>
  </si>
  <si>
    <t>149967.924489_x0002_</t>
  </si>
  <si>
    <t>Mark Long</t>
  </si>
  <si>
    <t>NZ15088</t>
  </si>
  <si>
    <t>2214193.38_x0002_</t>
  </si>
  <si>
    <t>Philip Watkins</t>
  </si>
  <si>
    <t>NZ47424</t>
  </si>
  <si>
    <t>1241580.583936_x0002_</t>
  </si>
  <si>
    <t>Louis Ramirez</t>
  </si>
  <si>
    <t>NZ84491</t>
  </si>
  <si>
    <t>827446.846095_x0002_</t>
  </si>
  <si>
    <t>Craig Wagner</t>
  </si>
  <si>
    <t>NZ28276</t>
  </si>
  <si>
    <t>90353.829888_x0002_</t>
  </si>
  <si>
    <t>Frank Moreno</t>
  </si>
  <si>
    <t>NZ72682</t>
  </si>
  <si>
    <t>63984.192948_x0002_</t>
  </si>
  <si>
    <t>Sara Day</t>
  </si>
  <si>
    <t>NZ87992</t>
  </si>
  <si>
    <t>1904110.555488_x0002_</t>
  </si>
  <si>
    <t>Henry Mills</t>
  </si>
  <si>
    <t>NZ85219</t>
  </si>
  <si>
    <t>-</t>
  </si>
  <si>
    <t>Joshua Pierce</t>
  </si>
  <si>
    <t>NZ39352</t>
  </si>
  <si>
    <t>237131.97984_x0002_</t>
  </si>
  <si>
    <t>Eugene Fuller</t>
  </si>
  <si>
    <t>NZ13219</t>
  </si>
  <si>
    <t>948718.035_x0002_</t>
  </si>
  <si>
    <t>Robert Powell</t>
  </si>
  <si>
    <t>NZ19117</t>
  </si>
  <si>
    <t>260867.384334_x0002_</t>
  </si>
  <si>
    <t>Justin Long</t>
  </si>
  <si>
    <t>238841.501184_x0002_</t>
  </si>
  <si>
    <t>Judith Day</t>
  </si>
  <si>
    <t>NZ56356</t>
  </si>
  <si>
    <t>1485047.929536_x0002_</t>
  </si>
  <si>
    <t>John Howell</t>
  </si>
  <si>
    <t>NZ50738</t>
  </si>
  <si>
    <t>63685.813248_x0002_</t>
  </si>
  <si>
    <t>Nicole Hayes</t>
  </si>
  <si>
    <t>NZ75060</t>
  </si>
  <si>
    <t>229116.195_x0002_</t>
  </si>
  <si>
    <t>Mary Young</t>
  </si>
  <si>
    <t>NZ94996</t>
  </si>
  <si>
    <t>176252.262186_x0002_</t>
  </si>
  <si>
    <t>Clarence Foster</t>
  </si>
  <si>
    <t>NZ83086</t>
  </si>
  <si>
    <t>519360.193115_x0002_</t>
  </si>
  <si>
    <t>Matthew Garza</t>
  </si>
  <si>
    <t>NZ43946</t>
  </si>
  <si>
    <t>1028685.152984_x0002_</t>
  </si>
  <si>
    <t>Brandon Reid</t>
  </si>
  <si>
    <t>NZ92305</t>
  </si>
  <si>
    <t>2048428.668384_x0002_</t>
  </si>
  <si>
    <t>Paul Perry</t>
  </si>
  <si>
    <t>NZ86039</t>
  </si>
  <si>
    <t>955300.502808_x0002_</t>
  </si>
  <si>
    <t>Wayne Johnston</t>
  </si>
  <si>
    <t>NZ34425</t>
  </si>
  <si>
    <t>340772.824656_x0002_</t>
  </si>
  <si>
    <t>Jack Rodriguez</t>
  </si>
  <si>
    <t>NZ24774</t>
  </si>
  <si>
    <t>585083.66_x0002_</t>
  </si>
  <si>
    <t>Ann Fernandez</t>
  </si>
  <si>
    <t>NZ32150</t>
  </si>
  <si>
    <t>358100.58879_x0002_</t>
  </si>
  <si>
    <t>Benjamin Crawford</t>
  </si>
  <si>
    <t>NZ47099</t>
  </si>
  <si>
    <t>153777.145392_x0002_</t>
  </si>
  <si>
    <t>Jeffrey Martin</t>
  </si>
  <si>
    <t>NZ52181</t>
  </si>
  <si>
    <t>666451.208932_x0002_</t>
  </si>
  <si>
    <t>Christine Mason</t>
  </si>
  <si>
    <t>NZ24755</t>
  </si>
  <si>
    <t>1020279.18168_x0002_</t>
  </si>
  <si>
    <t>Gregory Jackson</t>
  </si>
  <si>
    <t>NZ46652</t>
  </si>
  <si>
    <t>740926.486656_x0002_</t>
  </si>
  <si>
    <t>Donna Frazier</t>
  </si>
  <si>
    <t>NZ89076</t>
  </si>
  <si>
    <t>1030505.469952_x0002_</t>
  </si>
  <si>
    <t>Jonathan Harper</t>
  </si>
  <si>
    <t>NZ75924</t>
  </si>
  <si>
    <t>310314.517344_x0002_</t>
  </si>
  <si>
    <t>Kevin Cunningham</t>
  </si>
  <si>
    <t>NZ58727</t>
  </si>
  <si>
    <t>784168.26642_x0002_</t>
  </si>
  <si>
    <t>Julie Stanley</t>
  </si>
  <si>
    <t>NZ62400</t>
  </si>
  <si>
    <t>2069961.097491_x0002_</t>
  </si>
  <si>
    <t>Brandon George</t>
  </si>
  <si>
    <t>NZ19589</t>
  </si>
  <si>
    <t>391486.78296_x0002_</t>
  </si>
  <si>
    <t>Jimmy Berry</t>
  </si>
  <si>
    <t>NZ58447</t>
  </si>
  <si>
    <t>1719012.001676_x0002_</t>
  </si>
  <si>
    <t>Jack Willis</t>
  </si>
  <si>
    <t>NZ67912</t>
  </si>
  <si>
    <t>862135.023708_x0002_</t>
  </si>
  <si>
    <t>Harold Butler</t>
  </si>
  <si>
    <t>NZ87062</t>
  </si>
  <si>
    <t>170981.8214_x0002_</t>
  </si>
  <si>
    <t>George Simmons</t>
  </si>
  <si>
    <t>NZ96193</t>
  </si>
  <si>
    <t>229477.32612_x0002_</t>
  </si>
  <si>
    <t>Louise Morrison</t>
  </si>
  <si>
    <t>NZ58253</t>
  </si>
  <si>
    <t>2720079.9_x0002_</t>
  </si>
  <si>
    <t>Daniel Gomez</t>
  </si>
  <si>
    <t>NZ61230</t>
  </si>
  <si>
    <t>350878.5585_x0002_</t>
  </si>
  <si>
    <t>Cheryl Clark</t>
  </si>
  <si>
    <t>NZ18734</t>
  </si>
  <si>
    <t>650368.821088_x0002_</t>
  </si>
  <si>
    <t>Todd Miller</t>
  </si>
  <si>
    <t>NZ67150</t>
  </si>
  <si>
    <t>290795.532_x0002_</t>
  </si>
  <si>
    <t>Amanda Diaz</t>
  </si>
  <si>
    <t>NZ23784</t>
  </si>
  <si>
    <t>226675.84392_x0002_</t>
  </si>
  <si>
    <t>Craig Hudson</t>
  </si>
  <si>
    <t>NZ83760</t>
  </si>
  <si>
    <t>762603.377472_x0002_</t>
  </si>
  <si>
    <t>Carlos Marshall</t>
  </si>
  <si>
    <t>NZ59583</t>
  </si>
  <si>
    <t>426895.024864_x0002_</t>
  </si>
  <si>
    <t>Bobby Brooks</t>
  </si>
  <si>
    <t>NZ80847</t>
  </si>
  <si>
    <t>123393.78168_x0002_</t>
  </si>
  <si>
    <t>Martin Snyder</t>
  </si>
  <si>
    <t>NZ56474</t>
  </si>
  <si>
    <t>1685740.6992_x0002_</t>
  </si>
  <si>
    <t>Roy West</t>
  </si>
  <si>
    <t>NZ96087</t>
  </si>
  <si>
    <t>1309431.56224_x0002_</t>
  </si>
  <si>
    <t>Jason Garcia</t>
  </si>
  <si>
    <t>NZ58319</t>
  </si>
  <si>
    <t>1936626.2784_x0002_</t>
  </si>
  <si>
    <t>NZ83362</t>
  </si>
  <si>
    <t>123081.342175_x0002_</t>
  </si>
  <si>
    <t>Wanda Gonzales</t>
  </si>
  <si>
    <t>NZ73374</t>
  </si>
  <si>
    <t>394022.58732_x0002_</t>
  </si>
  <si>
    <t>William Long</t>
  </si>
  <si>
    <t>NZ15624</t>
  </si>
  <si>
    <t>1492675.371516_x0002_</t>
  </si>
  <si>
    <t>Carlos Kelly</t>
  </si>
  <si>
    <t>NZ70347</t>
  </si>
  <si>
    <t>250481.407275_x0002_</t>
  </si>
  <si>
    <t>Wanda Murray</t>
  </si>
  <si>
    <t>NZ21399</t>
  </si>
  <si>
    <t>1392924.888576_x0002_</t>
  </si>
  <si>
    <t>Scott Wells</t>
  </si>
  <si>
    <t>NZ70647</t>
  </si>
  <si>
    <t>195183.257088_x0002_</t>
  </si>
  <si>
    <t>NZ96098</t>
  </si>
  <si>
    <t>166547.6736_x0002_</t>
  </si>
  <si>
    <t>Anna Warren</t>
  </si>
  <si>
    <t>NZ82914</t>
  </si>
  <si>
    <t>86494.073679_x0002_</t>
  </si>
  <si>
    <t>NZ96031</t>
  </si>
  <si>
    <t>415274.03739_x0002_</t>
  </si>
  <si>
    <t>Craig James</t>
  </si>
  <si>
    <t>NZ77117</t>
  </si>
  <si>
    <t>213338.1845_x0002_</t>
  </si>
  <si>
    <t>Anthony Wagner</t>
  </si>
  <si>
    <t>NZ95121</t>
  </si>
  <si>
    <t>977415.205536_x0002_</t>
  </si>
  <si>
    <t>Chris Ross</t>
  </si>
  <si>
    <t>NZ33616</t>
  </si>
  <si>
    <t>1771992.833205_x0002_</t>
  </si>
  <si>
    <t>George George</t>
  </si>
  <si>
    <t>NZ19321</t>
  </si>
  <si>
    <t>1086576.221952_x0002_</t>
  </si>
  <si>
    <t>Stephen Perkins</t>
  </si>
  <si>
    <t>NZ80616</t>
  </si>
  <si>
    <t>135513.2592_x0002_</t>
  </si>
  <si>
    <t>Mary Jenkins</t>
  </si>
  <si>
    <t>NZ66999</t>
  </si>
  <si>
    <t>40303.494_x0002_</t>
  </si>
  <si>
    <t>Heather Ryan</t>
  </si>
  <si>
    <t>NZ74286</t>
  </si>
  <si>
    <t>671422.5_x0002_</t>
  </si>
  <si>
    <t>Russell Holmes</t>
  </si>
  <si>
    <t>NZ42851</t>
  </si>
  <si>
    <t>66531.737389_x0002_</t>
  </si>
  <si>
    <t>Tammy Kim</t>
  </si>
  <si>
    <t>NZ26283</t>
  </si>
  <si>
    <t>304826.370816_x0002_</t>
  </si>
  <si>
    <t>Roger Greene</t>
  </si>
  <si>
    <t>NZ55928</t>
  </si>
  <si>
    <t>598631.920596_x0002_</t>
  </si>
  <si>
    <t>Justin Moore</t>
  </si>
  <si>
    <t>NZ36046</t>
  </si>
  <si>
    <t>888786.1962_x0002_</t>
  </si>
  <si>
    <t>Thomas Ortiz</t>
  </si>
  <si>
    <t>NZ95672</t>
  </si>
  <si>
    <t>2939594.203989_x0002_</t>
  </si>
  <si>
    <t>Brandon Nelson</t>
  </si>
  <si>
    <t>NZ23356</t>
  </si>
  <si>
    <t>1571606.986752_x0002_</t>
  </si>
  <si>
    <t>Jason Freeman</t>
  </si>
  <si>
    <t>NZ48741</t>
  </si>
  <si>
    <t>1251600.7572_x0002_</t>
  </si>
  <si>
    <t>Earl Powell</t>
  </si>
  <si>
    <t>NZ70337</t>
  </si>
  <si>
    <t>495105.8904_x0002_</t>
  </si>
  <si>
    <t>Mary Price</t>
  </si>
  <si>
    <t>NZ37253</t>
  </si>
  <si>
    <t>103800.53077_x0002_</t>
  </si>
  <si>
    <t>Rebecca Walker</t>
  </si>
  <si>
    <t>NZ46536</t>
  </si>
  <si>
    <t>1724459.004864_x0002_</t>
  </si>
  <si>
    <t>Harold Knight</t>
  </si>
  <si>
    <t>NZ16568</t>
  </si>
  <si>
    <t>450175.653165_x0002_</t>
  </si>
  <si>
    <t>Jose Peters</t>
  </si>
  <si>
    <t>NZ46000</t>
  </si>
  <si>
    <t>965827.89_x0002_</t>
  </si>
  <si>
    <t>Jennifer Fisher</t>
  </si>
  <si>
    <t>NZ74432</t>
  </si>
  <si>
    <t>94179.543108_x0002_</t>
  </si>
  <si>
    <t>Peter Riley</t>
  </si>
  <si>
    <t>NZ89391</t>
  </si>
  <si>
    <t>1373494.4496_x0002_</t>
  </si>
  <si>
    <t>Eric Harrison</t>
  </si>
  <si>
    <t>NZ92033</t>
  </si>
  <si>
    <t>410333.535872_x0002_</t>
  </si>
  <si>
    <t>Steven Miller</t>
  </si>
  <si>
    <t>NZ60682</t>
  </si>
  <si>
    <t>269797.106_x0002_</t>
  </si>
  <si>
    <t>Randy Watson</t>
  </si>
  <si>
    <t>NZ37935</t>
  </si>
  <si>
    <t>160532.35592_x0002_</t>
  </si>
  <si>
    <t>Joshua Castillo</t>
  </si>
  <si>
    <t>NZ25889</t>
  </si>
  <si>
    <t>28379.405652_x0002_</t>
  </si>
  <si>
    <t>Michelle Rose</t>
  </si>
  <si>
    <t>NZ99015</t>
  </si>
  <si>
    <t>964151.398483_x0002_</t>
  </si>
  <si>
    <t>Kelly Sullivan</t>
  </si>
  <si>
    <t>NZ94544</t>
  </si>
  <si>
    <t>269765.95104_x0002_</t>
  </si>
  <si>
    <t>Ryan Perry</t>
  </si>
  <si>
    <t>515252.112864_x0002_</t>
  </si>
  <si>
    <t>Betty Davis</t>
  </si>
  <si>
    <t>NZ67285</t>
  </si>
  <si>
    <t>160695.2256_x0002_</t>
  </si>
  <si>
    <t>Angela Williams</t>
  </si>
  <si>
    <t>NZ72586</t>
  </si>
  <si>
    <t>1032296.832336_x0002_</t>
  </si>
  <si>
    <t>Carl Ross</t>
  </si>
  <si>
    <t>NZ53599</t>
  </si>
  <si>
    <t>784312.32825_x0002_</t>
  </si>
  <si>
    <t>Samuel Jackson</t>
  </si>
  <si>
    <t>NZ47886</t>
  </si>
  <si>
    <t>2570251.904_x0002_</t>
  </si>
  <si>
    <t>Jeffrey Wagner</t>
  </si>
  <si>
    <t>NZ30891</t>
  </si>
  <si>
    <t>1048157.49372_x0002_</t>
  </si>
  <si>
    <t>Virginia Garza</t>
  </si>
  <si>
    <t>NZ14614</t>
  </si>
  <si>
    <t>447927.903656_x0002_</t>
  </si>
  <si>
    <t>Harry Walker</t>
  </si>
  <si>
    <t>NZ38016</t>
  </si>
  <si>
    <t>975039.79125_x0002_</t>
  </si>
  <si>
    <t>Harry Thomas</t>
  </si>
  <si>
    <t>NZ89099</t>
  </si>
  <si>
    <t>192955.962832_x0002_</t>
  </si>
  <si>
    <t>Michelle Anderson</t>
  </si>
  <si>
    <t>NZ14072</t>
  </si>
  <si>
    <t>353151.112012_x0002_</t>
  </si>
  <si>
    <t>Rebecca Snyder</t>
  </si>
  <si>
    <t>NZ92174</t>
  </si>
  <si>
    <t>2695701.3975_x0002_</t>
  </si>
  <si>
    <t>Daniel Thompson</t>
  </si>
  <si>
    <t>NZ44023</t>
  </si>
  <si>
    <t>268319.471616_x0002_</t>
  </si>
  <si>
    <t>Susan Webb</t>
  </si>
  <si>
    <t>NZ74738</t>
  </si>
  <si>
    <t>51067.1385_x0002_</t>
  </si>
  <si>
    <t>Howard Larson</t>
  </si>
  <si>
    <t>NZ73333</t>
  </si>
  <si>
    <t>2844789.791272_x0002_</t>
  </si>
  <si>
    <t>Clarence Carr</t>
  </si>
  <si>
    <t>NZ27949</t>
  </si>
  <si>
    <t>1312646.5286_x0002_</t>
  </si>
  <si>
    <t>NZ62101</t>
  </si>
  <si>
    <t>687188.318208_x0002_</t>
  </si>
  <si>
    <t>Frank Alvarez</t>
  </si>
  <si>
    <t>NZ37255</t>
  </si>
  <si>
    <t>429505.98656_x0002_</t>
  </si>
  <si>
    <t>Pamela Oliver</t>
  </si>
  <si>
    <t>NZ42481</t>
  </si>
  <si>
    <t>1119155.407968_x0002_</t>
  </si>
  <si>
    <t>Diane Mccoy</t>
  </si>
  <si>
    <t>NZ47890</t>
  </si>
  <si>
    <t>677452.097_x0002_</t>
  </si>
  <si>
    <t>Jessica Thompson</t>
  </si>
  <si>
    <t>NZ99910</t>
  </si>
  <si>
    <t>127418.481281_x0002_</t>
  </si>
  <si>
    <t>Scott Hughes</t>
  </si>
  <si>
    <t>NZ34868</t>
  </si>
  <si>
    <t>114627.120804_x0002_</t>
  </si>
  <si>
    <t>Anne Johnson</t>
  </si>
  <si>
    <t>NZ63534</t>
  </si>
  <si>
    <t>77182.1856_x0002_</t>
  </si>
  <si>
    <t>Heather Perez</t>
  </si>
  <si>
    <t>NZ14766</t>
  </si>
  <si>
    <t>1169638.9892_x0002_</t>
  </si>
  <si>
    <t>Lillian Garrett</t>
  </si>
  <si>
    <t>NZ95185</t>
  </si>
  <si>
    <t>458924.739_x0002_</t>
  </si>
  <si>
    <t>Lisa Wells</t>
  </si>
  <si>
    <t>NZ81583</t>
  </si>
  <si>
    <t>1019190.522645_x0002_</t>
  </si>
  <si>
    <t>Harold Hart</t>
  </si>
  <si>
    <t>NZ21979</t>
  </si>
  <si>
    <t>495285.810624_x0002_</t>
  </si>
  <si>
    <t>Richard Edwards</t>
  </si>
  <si>
    <t>NZ52909</t>
  </si>
  <si>
    <t>737355.66624_x0002_</t>
  </si>
  <si>
    <t>Martha Jenkins</t>
  </si>
  <si>
    <t>NZ93338</t>
  </si>
  <si>
    <t>886831.784425_x0002_</t>
  </si>
  <si>
    <t>Billy Evans</t>
  </si>
  <si>
    <t>NZ33338</t>
  </si>
  <si>
    <t>331611.658434_x0002_</t>
  </si>
  <si>
    <t>Ruby Davis</t>
  </si>
  <si>
    <t>NZ59337</t>
  </si>
  <si>
    <t>286537.865656_x0002_</t>
  </si>
  <si>
    <t>Ruth Flores</t>
  </si>
  <si>
    <t>955895.973704_x0002_</t>
  </si>
  <si>
    <t>Steve Coleman</t>
  </si>
  <si>
    <t>NZ53125</t>
  </si>
  <si>
    <t>829387.325052_x0002_</t>
  </si>
  <si>
    <t>Teresa Ryan</t>
  </si>
  <si>
    <t>NZ53006</t>
  </si>
  <si>
    <t>148859.6688_x0002_</t>
  </si>
  <si>
    <t>Jesse Matthews</t>
  </si>
  <si>
    <t>NZ51619</t>
  </si>
  <si>
    <t>185439.746464_x0002_</t>
  </si>
  <si>
    <t>NZ31637</t>
  </si>
  <si>
    <t>383486.660098_x0002_</t>
  </si>
  <si>
    <t>Joe Harper</t>
  </si>
  <si>
    <t>NZ81366</t>
  </si>
  <si>
    <t>879980.8512_x0002_</t>
  </si>
  <si>
    <t>Charles Hicks</t>
  </si>
  <si>
    <t>NZ94833</t>
  </si>
  <si>
    <t>403463.42568_x0002_</t>
  </si>
  <si>
    <t>Ernest Sims</t>
  </si>
  <si>
    <t>NZ55262</t>
  </si>
  <si>
    <t>1109558.523072_x0002_</t>
  </si>
  <si>
    <t>Samuel Riley</t>
  </si>
  <si>
    <t>NZ67868</t>
  </si>
  <si>
    <t>86611.900482_x0002_</t>
  </si>
  <si>
    <t>Jeffrey Ramirez</t>
  </si>
  <si>
    <t>NZ35234</t>
  </si>
  <si>
    <t>890641.958778_x0002_</t>
  </si>
  <si>
    <t>Teresa Nelson</t>
  </si>
  <si>
    <t>NZ59038</t>
  </si>
  <si>
    <t>349580.77596_x0002_</t>
  </si>
  <si>
    <t>Jesse Ferguson</t>
  </si>
  <si>
    <t>NZ68883</t>
  </si>
  <si>
    <t>1234872.76437_x0002_</t>
  </si>
  <si>
    <t>Daniel Ray</t>
  </si>
  <si>
    <t>NZ46116</t>
  </si>
  <si>
    <t>673238.003328_x0002_</t>
  </si>
  <si>
    <t>David Stevens</t>
  </si>
  <si>
    <t>NZ49363</t>
  </si>
  <si>
    <t>689154.213888_x0002_</t>
  </si>
  <si>
    <t>Debra Moreno</t>
  </si>
  <si>
    <t>NZ26127</t>
  </si>
  <si>
    <t>1752305.155584_x0002_</t>
  </si>
  <si>
    <t>Eugene Sanchez</t>
  </si>
  <si>
    <t>NZ35484</t>
  </si>
  <si>
    <t>2101187.048202_x0002_</t>
  </si>
  <si>
    <t>Brandon Shaw</t>
  </si>
  <si>
    <t>NZ69088</t>
  </si>
  <si>
    <t>430063.79856_x0002_</t>
  </si>
  <si>
    <t>Victor Ryan</t>
  </si>
  <si>
    <t>NZ56739</t>
  </si>
  <si>
    <t>645661.428_x0002_</t>
  </si>
  <si>
    <t>Carol Collins</t>
  </si>
  <si>
    <t>NZ53925</t>
  </si>
  <si>
    <t>436494.573441_x0002_</t>
  </si>
  <si>
    <t>Gary King</t>
  </si>
  <si>
    <t>NZ87283</t>
  </si>
  <si>
    <t>1860597.153792_x0002_</t>
  </si>
  <si>
    <t>NZ15167</t>
  </si>
  <si>
    <t>3145143.41625_x0002_</t>
  </si>
  <si>
    <t>Brian Garza</t>
  </si>
  <si>
    <t>NZ95869</t>
  </si>
  <si>
    <t>764881.330176_x0002_</t>
  </si>
  <si>
    <t>Nicole Scott</t>
  </si>
  <si>
    <t>NZ86491</t>
  </si>
  <si>
    <t>95899.26632_x0002_</t>
  </si>
  <si>
    <t>Michael Sims</t>
  </si>
  <si>
    <t>NZ76462</t>
  </si>
  <si>
    <t>254470.0131_x0002_</t>
  </si>
  <si>
    <t>Irene Thomas</t>
  </si>
  <si>
    <t>NZ62606</t>
  </si>
  <si>
    <t>113314.3392_x0002_</t>
  </si>
  <si>
    <t>Terry Bennett</t>
  </si>
  <si>
    <t>NZ13182</t>
  </si>
  <si>
    <t>88035.7716_x0002_</t>
  </si>
  <si>
    <t>Anthony Moore</t>
  </si>
  <si>
    <t>NZ51766</t>
  </si>
  <si>
    <t>1711330.15248_x0002_</t>
  </si>
  <si>
    <t>Scott Patterson</t>
  </si>
  <si>
    <t>NZ18821</t>
  </si>
  <si>
    <t>417528.26505_x0002_</t>
  </si>
  <si>
    <t>Frances Hunt</t>
  </si>
  <si>
    <t>NZ81423</t>
  </si>
  <si>
    <t>745869.05783_x0002_</t>
  </si>
  <si>
    <t>Joe Carroll</t>
  </si>
  <si>
    <t>NZ93695</t>
  </si>
  <si>
    <t>869732.474752_x0002_</t>
  </si>
  <si>
    <t>Fred Fernandez</t>
  </si>
  <si>
    <t>NZ15006</t>
  </si>
  <si>
    <t>1120917.37_x0002_</t>
  </si>
  <si>
    <t>Ann Harper</t>
  </si>
  <si>
    <t>NZ60181</t>
  </si>
  <si>
    <t>676425.112839_x0002_</t>
  </si>
  <si>
    <t>Richard Matthews</t>
  </si>
  <si>
    <t>NZ70737</t>
  </si>
  <si>
    <t>2065707.803394_x0002_</t>
  </si>
  <si>
    <t>Phillip Howell</t>
  </si>
  <si>
    <t>NZ31739</t>
  </si>
  <si>
    <t>103372.728608_x0002_</t>
  </si>
  <si>
    <t>Anna Bennett</t>
  </si>
  <si>
    <t>NZ85022</t>
  </si>
  <si>
    <t>363561.048_x0002_</t>
  </si>
  <si>
    <t>Mary Johnston</t>
  </si>
  <si>
    <t>NZ40556</t>
  </si>
  <si>
    <t>696707.00715_x0002_</t>
  </si>
  <si>
    <t>Lawrence Mitchell</t>
  </si>
  <si>
    <t>NZ52284</t>
  </si>
  <si>
    <t>95358.503394_x0002_</t>
  </si>
  <si>
    <t>Catherine Carter</t>
  </si>
  <si>
    <t>NZ88518</t>
  </si>
  <si>
    <t>Patrick Perez</t>
  </si>
  <si>
    <t>NZ62450</t>
  </si>
  <si>
    <t>150843.39192_x0002_</t>
  </si>
  <si>
    <t>Donald Hanson</t>
  </si>
  <si>
    <t>NZ99234</t>
  </si>
  <si>
    <t>173962.4705_x0002_</t>
  </si>
  <si>
    <t>Barbara Duncan</t>
  </si>
  <si>
    <t>NZ86236</t>
  </si>
  <si>
    <t>439061.303044_x0002_</t>
  </si>
  <si>
    <t>Lisa Marshall</t>
  </si>
  <si>
    <t>NZ35064</t>
  </si>
  <si>
    <t>935505.524112_x0002_</t>
  </si>
  <si>
    <t>Jason Stone</t>
  </si>
  <si>
    <t>NZ79892</t>
  </si>
  <si>
    <t>503727.82128_x0002_</t>
  </si>
  <si>
    <t>Jesse Perry</t>
  </si>
  <si>
    <t>NZ81288</t>
  </si>
  <si>
    <t>793479.628032_x0002_</t>
  </si>
  <si>
    <t>NZ91861</t>
  </si>
  <si>
    <t>346491.25938_x0002_</t>
  </si>
  <si>
    <t>Russell Gutierrez</t>
  </si>
  <si>
    <t>NZ58749</t>
  </si>
  <si>
    <t>360033.204375_x0002_</t>
  </si>
  <si>
    <t>Kathleen Ford</t>
  </si>
  <si>
    <t>NZ90409</t>
  </si>
  <si>
    <t>782700.65568_x0002_</t>
  </si>
  <si>
    <t>Barbara Riley</t>
  </si>
  <si>
    <t>NZ30571</t>
  </si>
  <si>
    <t>1188019.347142_x0002_</t>
  </si>
  <si>
    <t>Walter Arnold</t>
  </si>
  <si>
    <t>NZ50411</t>
  </si>
  <si>
    <t>655045.492101_x0002_</t>
  </si>
  <si>
    <t>Stephanie Baker</t>
  </si>
  <si>
    <t>NZ91035</t>
  </si>
  <si>
    <t>398228.092392_x0002_</t>
  </si>
  <si>
    <t>Jesse Daniels</t>
  </si>
  <si>
    <t>NZ18979</t>
  </si>
  <si>
    <t>1268890.972272_x0002_</t>
  </si>
  <si>
    <t>Randy Gardner</t>
  </si>
  <si>
    <t>NZ70050</t>
  </si>
  <si>
    <t>384533.631504_x0002_</t>
  </si>
  <si>
    <t>Carlos Ryan</t>
  </si>
  <si>
    <t>NZ25277</t>
  </si>
  <si>
    <t>2646971.314448_x0002_</t>
  </si>
  <si>
    <t>Todd Mccoy</t>
  </si>
  <si>
    <t>NZ72496</t>
  </si>
  <si>
    <t>1006135.4502_x0002_</t>
  </si>
  <si>
    <t>Jack Watkins</t>
  </si>
  <si>
    <t>NZ28755</t>
  </si>
  <si>
    <t>206792.295648_x0002_</t>
  </si>
  <si>
    <t>Amanda Myers</t>
  </si>
  <si>
    <t>NZ39612</t>
  </si>
  <si>
    <t>334392.316566_x0002_</t>
  </si>
  <si>
    <t>Deborah Freeman</t>
  </si>
  <si>
    <t>NZ50255</t>
  </si>
  <si>
    <t>60890.8096_x0002_</t>
  </si>
  <si>
    <t>Angela Lynch</t>
  </si>
  <si>
    <t>NZ79142</t>
  </si>
  <si>
    <t>2262409.29036_x0002_</t>
  </si>
  <si>
    <t>Larry Gibson</t>
  </si>
  <si>
    <t>NZ94482</t>
  </si>
  <si>
    <t>154796.16_x0002_</t>
  </si>
  <si>
    <t>Ann White</t>
  </si>
  <si>
    <t>NZ13115</t>
  </si>
  <si>
    <t>220878.09728_x0002_</t>
  </si>
  <si>
    <t>Sean Weaver</t>
  </si>
  <si>
    <t>NZ61906</t>
  </si>
  <si>
    <t>580517.061792_x0002_</t>
  </si>
  <si>
    <t>Carlos Cook</t>
  </si>
  <si>
    <t>NZ70317</t>
  </si>
  <si>
    <t>557125.874368_x0002_</t>
  </si>
  <si>
    <t>Steven Alexander</t>
  </si>
  <si>
    <t>NZ57459</t>
  </si>
  <si>
    <t>265852.329984_x0002_</t>
  </si>
  <si>
    <t>Roy Knight</t>
  </si>
  <si>
    <t>NZ54314</t>
  </si>
  <si>
    <t>1998613.002672_x0002_</t>
  </si>
  <si>
    <t>Chris Hall</t>
  </si>
  <si>
    <t>NZ32055</t>
  </si>
  <si>
    <t>2100661.0432_x0002_</t>
  </si>
  <si>
    <t>Alan Cole</t>
  </si>
  <si>
    <t>NZ20451</t>
  </si>
  <si>
    <t>642034.66118_x0002_</t>
  </si>
  <si>
    <t>Clarence Price</t>
  </si>
  <si>
    <t>NZ16245</t>
  </si>
  <si>
    <t>56422.6572_x0002_</t>
  </si>
  <si>
    <t>Anthony Ferguson</t>
  </si>
  <si>
    <t>1553973.85504_x0002_</t>
  </si>
  <si>
    <t>Adam Thompson</t>
  </si>
  <si>
    <t>NZ69120</t>
  </si>
  <si>
    <t>653231.9682_x0002_</t>
  </si>
  <si>
    <t>Mary Lynch</t>
  </si>
  <si>
    <t>NZ94313</t>
  </si>
  <si>
    <t>589706.090606_x0002_</t>
  </si>
  <si>
    <t>Robert Washington</t>
  </si>
  <si>
    <t>NZ48640</t>
  </si>
  <si>
    <t>23935.075296_x0002_</t>
  </si>
  <si>
    <t>Norma Hunter</t>
  </si>
  <si>
    <t>NZ16744</t>
  </si>
  <si>
    <t>1042672.6539_x0002_</t>
  </si>
  <si>
    <t>Stephen Carr</t>
  </si>
  <si>
    <t>NZ63102</t>
  </si>
  <si>
    <t>250159.574016_x0002_</t>
  </si>
  <si>
    <t>Jerry Graham</t>
  </si>
  <si>
    <t>NZ76383</t>
  </si>
  <si>
    <t>802404.790758_x0002_</t>
  </si>
  <si>
    <t>Jose Williamson</t>
  </si>
  <si>
    <t>NZ68011</t>
  </si>
  <si>
    <t>91350.741168_x0002_</t>
  </si>
  <si>
    <t>Charles Martinez</t>
  </si>
  <si>
    <t>NZ89369</t>
  </si>
  <si>
    <t>629108.144936_x0002_</t>
  </si>
  <si>
    <t>Gary Wheeler</t>
  </si>
  <si>
    <t>NZ50054</t>
  </si>
  <si>
    <t>358650.444126_x0002_</t>
  </si>
  <si>
    <t>Robert Dixon</t>
  </si>
  <si>
    <t>NZ52128</t>
  </si>
  <si>
    <t>428657.451264_x0002_</t>
  </si>
  <si>
    <t>Joshua Stephens</t>
  </si>
  <si>
    <t>NZ68936</t>
  </si>
  <si>
    <t>2027877.93475_x0002_</t>
  </si>
  <si>
    <t>Martin Jordan</t>
  </si>
  <si>
    <t>NZ29699</t>
  </si>
  <si>
    <t>1215970.9824_x0002_</t>
  </si>
  <si>
    <t>Martin Phillips</t>
  </si>
  <si>
    <t>490797.264005_x0002_</t>
  </si>
  <si>
    <t>Tammy Welch</t>
  </si>
  <si>
    <t>NZ72414</t>
  </si>
  <si>
    <t>678377.588_x0002_</t>
  </si>
  <si>
    <t>Mark Garza</t>
  </si>
  <si>
    <t>878322.560016_x0002_</t>
  </si>
  <si>
    <t>NZ31525</t>
  </si>
  <si>
    <t>84598.859046_x0002_</t>
  </si>
  <si>
    <t>Joshua Wheeler</t>
  </si>
  <si>
    <t>NZ55021</t>
  </si>
  <si>
    <t>1290257.178447_x0002_</t>
  </si>
  <si>
    <t>Patricia George</t>
  </si>
  <si>
    <t>NZ87256</t>
  </si>
  <si>
    <t>786746.11743_x0002_</t>
  </si>
  <si>
    <t>Brandon Fox</t>
  </si>
  <si>
    <t>NZ96624</t>
  </si>
  <si>
    <t>181465.92_x0002_</t>
  </si>
  <si>
    <t>Tina West</t>
  </si>
  <si>
    <t>NZ33681</t>
  </si>
  <si>
    <t>540814.57_x0002_</t>
  </si>
  <si>
    <t>Jennifer Tucker</t>
  </si>
  <si>
    <t>NZ34780</t>
  </si>
  <si>
    <t>1241571.37566_x0002_</t>
  </si>
  <si>
    <t>Lawrence Berry</t>
  </si>
  <si>
    <t>NZ36717</t>
  </si>
  <si>
    <t>670053.708_x0002_</t>
  </si>
  <si>
    <t>Mary Mills</t>
  </si>
  <si>
    <t>NZ68596</t>
  </si>
  <si>
    <t>2192804.8752_x0002_</t>
  </si>
  <si>
    <t>Terry Flores</t>
  </si>
  <si>
    <t>NZ98821</t>
  </si>
  <si>
    <t>1195910.279613_x0002_</t>
  </si>
  <si>
    <t>Charles Tucker</t>
  </si>
  <si>
    <t>NZ48435</t>
  </si>
  <si>
    <t>466271.689248_x0002_</t>
  </si>
  <si>
    <t>Carlos Castillo</t>
  </si>
  <si>
    <t>NZ48208</t>
  </si>
  <si>
    <t>1667444.1678_x0002_</t>
  </si>
  <si>
    <t>Arthur Burns</t>
  </si>
  <si>
    <t>NZ27009</t>
  </si>
  <si>
    <t>141670.89776_x0002_</t>
  </si>
  <si>
    <t>Antonio Hernandez</t>
  </si>
  <si>
    <t>NZ34695</t>
  </si>
  <si>
    <t>12299.167476_x0002_</t>
  </si>
  <si>
    <t>Raymond Warren</t>
  </si>
  <si>
    <t>NZ46105</t>
  </si>
  <si>
    <t>518662.84878_x0002_</t>
  </si>
  <si>
    <t>Richard Bishop</t>
  </si>
  <si>
    <t>NZ42840</t>
  </si>
  <si>
    <t>1057007.942144_x0002_</t>
  </si>
  <si>
    <t>Frank Daniels</t>
  </si>
  <si>
    <t>NZ47563</t>
  </si>
  <si>
    <t>993806.11044_x0002_</t>
  </si>
  <si>
    <t>Linda Palmer</t>
  </si>
  <si>
    <t>NZ69409</t>
  </si>
  <si>
    <t>157897.6128_x0002_</t>
  </si>
  <si>
    <t>Beverly Black</t>
  </si>
  <si>
    <t>NZ35876</t>
  </si>
  <si>
    <t>571620.9525_x0002_</t>
  </si>
  <si>
    <t>Shawn Gardner</t>
  </si>
  <si>
    <t>NZ47039</t>
  </si>
  <si>
    <t>193911.293952_x0002_</t>
  </si>
  <si>
    <t>Rose Cook</t>
  </si>
  <si>
    <t>NZ78545</t>
  </si>
  <si>
    <t>505712.978496_x0002_</t>
  </si>
  <si>
    <t>Adam Cook</t>
  </si>
  <si>
    <t>880868.88855_x0002_</t>
  </si>
  <si>
    <t>Frank Walker</t>
  </si>
  <si>
    <t>NZ98674</t>
  </si>
  <si>
    <t>78922.9035_x0002_</t>
  </si>
  <si>
    <t>NZ64345</t>
  </si>
  <si>
    <t>96217.429869_x0002_</t>
  </si>
  <si>
    <t>Christopher Lewis</t>
  </si>
  <si>
    <t>NZ54908</t>
  </si>
  <si>
    <t>550649.796_x0002_</t>
  </si>
  <si>
    <t>Brian Payne</t>
  </si>
  <si>
    <t>243778.097268_x0002_</t>
  </si>
  <si>
    <t>Stephen Hamilton</t>
  </si>
  <si>
    <t>NZ88327</t>
  </si>
  <si>
    <t>1100932.884_x0002_</t>
  </si>
  <si>
    <t>Roger Williams</t>
  </si>
  <si>
    <t>NZ50377</t>
  </si>
  <si>
    <t>137954.689353_x0002_</t>
  </si>
  <si>
    <t>Judy Burton</t>
  </si>
  <si>
    <t>NZ77629</t>
  </si>
  <si>
    <t>1373913.586125_x0002_</t>
  </si>
  <si>
    <t>Roger Mitchell</t>
  </si>
  <si>
    <t>NZ26204</t>
  </si>
  <si>
    <t>469244.54088_x0002_</t>
  </si>
  <si>
    <t>Joseph Burns</t>
  </si>
  <si>
    <t>NZ76764</t>
  </si>
  <si>
    <t>147745.296_x0002_</t>
  </si>
  <si>
    <t>Earl Weaver</t>
  </si>
  <si>
    <t>NZ37319</t>
  </si>
  <si>
    <t>249304.356_x0002_</t>
  </si>
  <si>
    <t>Marilyn Washington</t>
  </si>
  <si>
    <t>NZ71842</t>
  </si>
  <si>
    <t>59107.815_x0002_</t>
  </si>
  <si>
    <t>NZ59107</t>
  </si>
  <si>
    <t>254260.92429_x0002_</t>
  </si>
  <si>
    <t>Raymond Mccoy</t>
  </si>
  <si>
    <t>NZ84095</t>
  </si>
  <si>
    <t>1153249.453125_x0002_</t>
  </si>
  <si>
    <t>Jeremy Bowman</t>
  </si>
  <si>
    <t>NZ15396</t>
  </si>
  <si>
    <t>100838.155176_x0002_</t>
  </si>
  <si>
    <t>Sara Thompson</t>
  </si>
  <si>
    <t>NZ93663</t>
  </si>
  <si>
    <t>200763.087616_x0002_</t>
  </si>
  <si>
    <t>Jeremy Alexander</t>
  </si>
  <si>
    <t>NZ36468</t>
  </si>
  <si>
    <t>1246515.54885_x0002_</t>
  </si>
  <si>
    <t>Teresa Campbell</t>
  </si>
  <si>
    <t>NZ79472</t>
  </si>
  <si>
    <t>111414.82338_x0002_</t>
  </si>
  <si>
    <t>Willie Richards</t>
  </si>
  <si>
    <t>NZ72498</t>
  </si>
  <si>
    <t>286280.412369_x0002_</t>
  </si>
  <si>
    <t>Gary Morgan</t>
  </si>
  <si>
    <t>NZ39354</t>
  </si>
  <si>
    <t>259129.27125_x0002_</t>
  </si>
  <si>
    <t>Kathleen Scott</t>
  </si>
  <si>
    <t>NZ82540</t>
  </si>
  <si>
    <t>676061.1583_x0002_</t>
  </si>
  <si>
    <t>Shawn Welch</t>
  </si>
  <si>
    <t>NZ70008</t>
  </si>
  <si>
    <t>721992.5289_x0002_</t>
  </si>
  <si>
    <t>Brian Torres</t>
  </si>
  <si>
    <t>NZ58185</t>
  </si>
  <si>
    <t>1643958.51885_x0002_</t>
  </si>
  <si>
    <t>Willie Shaw</t>
  </si>
  <si>
    <t>NZ29475</t>
  </si>
  <si>
    <t>1690117.4161_x0002_</t>
  </si>
  <si>
    <t>Peter Adams</t>
  </si>
  <si>
    <t>NZ85299</t>
  </si>
  <si>
    <t>1588226.817712_x0002_</t>
  </si>
  <si>
    <t>Victor Nichols</t>
  </si>
  <si>
    <t>NZ40540</t>
  </si>
  <si>
    <t>1848766.471804_x0002_</t>
  </si>
  <si>
    <t>Joshua Frazier</t>
  </si>
  <si>
    <t>NZ18810</t>
  </si>
  <si>
    <t>94217.5152_x0002_</t>
  </si>
  <si>
    <t>Heather Shaw</t>
  </si>
  <si>
    <t>NZ87362</t>
  </si>
  <si>
    <t>500037.873504_x0002_</t>
  </si>
  <si>
    <t>Antonio Collins</t>
  </si>
  <si>
    <t>NZ97689</t>
  </si>
  <si>
    <t>695971.479022_x0002_</t>
  </si>
  <si>
    <t>Bobby Adams</t>
  </si>
  <si>
    <t>NZ42163</t>
  </si>
  <si>
    <t>593465.249964_x0002_</t>
  </si>
  <si>
    <t>Katherine Williams</t>
  </si>
  <si>
    <t>NZ29637</t>
  </si>
  <si>
    <t>527117.154599_x0002_</t>
  </si>
  <si>
    <t>Maria Welch</t>
  </si>
  <si>
    <t>NZ90057</t>
  </si>
  <si>
    <t>283791.873556_x0002_</t>
  </si>
  <si>
    <t>Russell Peterson</t>
  </si>
  <si>
    <t>NZ35744</t>
  </si>
  <si>
    <t>425301.019268_x0002_</t>
  </si>
  <si>
    <t>Andrea Oliver</t>
  </si>
  <si>
    <t>NZ17070</t>
  </si>
  <si>
    <t>268710.527844_x0002_</t>
  </si>
  <si>
    <t>Douglas Flores</t>
  </si>
  <si>
    <t>NZ68120</t>
  </si>
  <si>
    <t>593455.894122_x0002_</t>
  </si>
  <si>
    <t>Lisa Owens</t>
  </si>
  <si>
    <t>NZ65897</t>
  </si>
  <si>
    <t>489210.025381_x0002_</t>
  </si>
  <si>
    <t>Lawrence Medina</t>
  </si>
  <si>
    <t>NZ93026</t>
  </si>
  <si>
    <t>258202.48685_x0002_</t>
  </si>
  <si>
    <t>NZ72422</t>
  </si>
  <si>
    <t>770470.049262_x0002_</t>
  </si>
  <si>
    <t>Jose Fernandez</t>
  </si>
  <si>
    <t>NZ70450</t>
  </si>
  <si>
    <t>30171.759732_x0002_</t>
  </si>
  <si>
    <t>Ernest Nguyen</t>
  </si>
  <si>
    <t>NZ93267</t>
  </si>
  <si>
    <t>524300.799288_x0002_</t>
  </si>
  <si>
    <t>Carl Bailey</t>
  </si>
  <si>
    <t>NZ73281</t>
  </si>
  <si>
    <t>435466.0224_x0002_</t>
  </si>
  <si>
    <t>John Chapman</t>
  </si>
  <si>
    <t>NZ60309</t>
  </si>
  <si>
    <t>223047.828471_x0002_</t>
  </si>
  <si>
    <t>Norma Gibson</t>
  </si>
  <si>
    <t>NZ20476</t>
  </si>
  <si>
    <t>424422_x0002_</t>
  </si>
  <si>
    <t>Jeremy Fowler</t>
  </si>
  <si>
    <t>NZ56906</t>
  </si>
  <si>
    <t>279791.284824_x0002_</t>
  </si>
  <si>
    <t>Carlos Miller</t>
  </si>
  <si>
    <t>NZ64775</t>
  </si>
  <si>
    <t>181593.103692_x0002_</t>
  </si>
  <si>
    <t>Lawrence Rose</t>
  </si>
  <si>
    <t>NZ58635</t>
  </si>
  <si>
    <t>65615.312672_x0002_</t>
  </si>
  <si>
    <t>Henry Chapman</t>
  </si>
  <si>
    <t>NZ54309</t>
  </si>
  <si>
    <t>247701.74484_x0002_</t>
  </si>
  <si>
    <t>Terry Ray</t>
  </si>
  <si>
    <t>NZ78530</t>
  </si>
  <si>
    <t>1980490.166928_x0002_</t>
  </si>
  <si>
    <t>Johnny White</t>
  </si>
  <si>
    <t>NZ56377</t>
  </si>
  <si>
    <t>426703.085568_x0002_</t>
  </si>
  <si>
    <t>Christina Perry</t>
  </si>
  <si>
    <t>NZ59374</t>
  </si>
  <si>
    <t>914948.326656_x0002_</t>
  </si>
  <si>
    <t>Steven Kelly</t>
  </si>
  <si>
    <t>NZ54321</t>
  </si>
  <si>
    <t>1526188.74688_x0002_</t>
  </si>
  <si>
    <t>Maria Phillips</t>
  </si>
  <si>
    <t>NZ38977</t>
  </si>
  <si>
    <t>1031441.2192_x0002_</t>
  </si>
  <si>
    <t>Matthew James</t>
  </si>
  <si>
    <t>NZ14959</t>
  </si>
  <si>
    <t>1580167.608515_x0002_</t>
  </si>
  <si>
    <t>Juan Garza</t>
  </si>
  <si>
    <t>NZ57450</t>
  </si>
  <si>
    <t>868454.286336_x0002_</t>
  </si>
  <si>
    <t>Ernest Knight</t>
  </si>
  <si>
    <t>NZ51347</t>
  </si>
  <si>
    <t>152384.269401_x0002_</t>
  </si>
  <si>
    <t>Timothy Harrison</t>
  </si>
  <si>
    <t>NZ45403</t>
  </si>
  <si>
    <t>1515691.2408_x0002_</t>
  </si>
  <si>
    <t>Brian Stevens</t>
  </si>
  <si>
    <t>NZ40870</t>
  </si>
  <si>
    <t>182978.338984_x0002_</t>
  </si>
  <si>
    <t>Eugene Castillo</t>
  </si>
  <si>
    <t>NZ67593</t>
  </si>
  <si>
    <t>302800.111794_x0002_</t>
  </si>
  <si>
    <t>Christopher Roberts</t>
  </si>
  <si>
    <t>NZ34196</t>
  </si>
  <si>
    <t>2114375.844288_x0002_</t>
  </si>
  <si>
    <t>Roy George</t>
  </si>
  <si>
    <t>NZ62295</t>
  </si>
  <si>
    <t>1506675.712_x0002_</t>
  </si>
  <si>
    <t>Alan Sims</t>
  </si>
  <si>
    <t>NZ67115</t>
  </si>
  <si>
    <t>992388.86397_x0002_</t>
  </si>
  <si>
    <t>James Ross</t>
  </si>
  <si>
    <t>NZ29589</t>
  </si>
  <si>
    <t>2140190.290368_x0002_</t>
  </si>
  <si>
    <t>Gary Taylor</t>
  </si>
  <si>
    <t>NZ95645</t>
  </si>
  <si>
    <t>380147.711648_x0002_</t>
  </si>
  <si>
    <t>Nicholas Griffin</t>
  </si>
  <si>
    <t>NZ15990</t>
  </si>
  <si>
    <t>1002810.164832_x0002_</t>
  </si>
  <si>
    <t>Marilyn Campbell</t>
  </si>
  <si>
    <t>NZ85060</t>
  </si>
  <si>
    <t>2057795.30852_x0002_</t>
  </si>
  <si>
    <t>Clarence Murray</t>
  </si>
  <si>
    <t>NZ93836</t>
  </si>
  <si>
    <t>103201.622631_x0002_</t>
  </si>
  <si>
    <t>Carl Peterson</t>
  </si>
  <si>
    <t>NZ95957</t>
  </si>
  <si>
    <t>628660.1984_x0002_</t>
  </si>
  <si>
    <t>Anna Welch</t>
  </si>
  <si>
    <t>NZ32424</t>
  </si>
  <si>
    <t>2278565.883896_x0002_</t>
  </si>
  <si>
    <t>Bobby Reed</t>
  </si>
  <si>
    <t>NZ38794</t>
  </si>
  <si>
    <t>392769.714688_x0002_</t>
  </si>
  <si>
    <t>Howard Little</t>
  </si>
  <si>
    <t>NZ45051</t>
  </si>
  <si>
    <t>1638584.7075_x0002_</t>
  </si>
  <si>
    <t>Shawn Watkins</t>
  </si>
  <si>
    <t>NZ78617</t>
  </si>
  <si>
    <t>319216.361024_x0002_</t>
  </si>
  <si>
    <t>Laura Lawrence</t>
  </si>
  <si>
    <t>NZ59614</t>
  </si>
  <si>
    <t>588292.831692_x0002_</t>
  </si>
  <si>
    <t>Benjamin Ray</t>
  </si>
  <si>
    <t>NZ22892</t>
  </si>
  <si>
    <t>444874.2507_x0002_</t>
  </si>
  <si>
    <t>Shawn Howell</t>
  </si>
  <si>
    <t>NZ27052</t>
  </si>
  <si>
    <t>1305930.601472_x0002_</t>
  </si>
  <si>
    <t>Frank Cole</t>
  </si>
  <si>
    <t>NZ29371</t>
  </si>
  <si>
    <t>389075.569336_x0002_</t>
  </si>
  <si>
    <t>Albert Tucker</t>
  </si>
  <si>
    <t>NZ89615</t>
  </si>
  <si>
    <t>12788.441112_x0002_</t>
  </si>
  <si>
    <t>Kenneth Walker</t>
  </si>
  <si>
    <t>NZ29124</t>
  </si>
  <si>
    <t>1095366.69792_x0002_</t>
  </si>
  <si>
    <t>David Jackson</t>
  </si>
  <si>
    <t>NZ79190</t>
  </si>
  <si>
    <t>2470522.795398_x0002_</t>
  </si>
  <si>
    <t>NZ13323</t>
  </si>
  <si>
    <t>87108.718708_x0002_</t>
  </si>
  <si>
    <t>Mildred Mason</t>
  </si>
  <si>
    <t>NZ91337</t>
  </si>
  <si>
    <t>1529895.321792_x0002_</t>
  </si>
  <si>
    <t>Joseph Ray</t>
  </si>
  <si>
    <t>NZ14798</t>
  </si>
  <si>
    <t>1717828.070288_x0002_</t>
  </si>
  <si>
    <t>Patrick Edwards</t>
  </si>
  <si>
    <t>NZ88994</t>
  </si>
  <si>
    <t>96516.78957_x0002_</t>
  </si>
  <si>
    <t>Timothy Johnston</t>
  </si>
  <si>
    <t>NZ86759</t>
  </si>
  <si>
    <t>487406.1738_x0002_</t>
  </si>
  <si>
    <t>Steve Ross</t>
  </si>
  <si>
    <t>NZ17470</t>
  </si>
  <si>
    <t>495556.4068_x0002_</t>
  </si>
  <si>
    <t>Carolyn Reid</t>
  </si>
  <si>
    <t>NZ15466</t>
  </si>
  <si>
    <t>563490.91638_x0002_</t>
  </si>
  <si>
    <t>Jose Howell</t>
  </si>
  <si>
    <t>NZ40991</t>
  </si>
  <si>
    <t>150163.54816_x0002_</t>
  </si>
  <si>
    <t>Beverly Armstrong</t>
  </si>
  <si>
    <t>NZ89653</t>
  </si>
  <si>
    <t>201402.846_x0002_</t>
  </si>
  <si>
    <t>Russell Fowler</t>
  </si>
  <si>
    <t>NZ48333</t>
  </si>
  <si>
    <t>1572645.2676_x0002_</t>
  </si>
  <si>
    <t>Cheryl Garrett</t>
  </si>
  <si>
    <t>NZ82371</t>
  </si>
  <si>
    <t>209527.499817_x0002_</t>
  </si>
  <si>
    <t>Irene Rogers</t>
  </si>
  <si>
    <t>NZ65980</t>
  </si>
  <si>
    <t>345229.205376_x0002_</t>
  </si>
  <si>
    <t>Jane Freeman</t>
  </si>
  <si>
    <t>NZ77016</t>
  </si>
  <si>
    <t>290695.757824_x0002_</t>
  </si>
  <si>
    <t>Pamela Nichols</t>
  </si>
  <si>
    <t>NZ71997</t>
  </si>
  <si>
    <t>212193.81792_x0002_</t>
  </si>
  <si>
    <t>Benjamin Boyd</t>
  </si>
  <si>
    <t>NZ30612</t>
  </si>
  <si>
    <t>153203.863968_x0002_</t>
  </si>
  <si>
    <t>Carlos Griffin</t>
  </si>
  <si>
    <t>NZ31796</t>
  </si>
  <si>
    <t>501416.018432_x0002_</t>
  </si>
  <si>
    <t>Louis Hall</t>
  </si>
  <si>
    <t>NZ61268</t>
  </si>
  <si>
    <t>146402.0246_x0002_</t>
  </si>
  <si>
    <t>Randy Simpson</t>
  </si>
  <si>
    <t>NZ98600</t>
  </si>
  <si>
    <t>1938117.3588_x0002_</t>
  </si>
  <si>
    <t>Samuel Matthews</t>
  </si>
  <si>
    <t>NZ76028</t>
  </si>
  <si>
    <t>386699.093152_x0002_</t>
  </si>
  <si>
    <t>Kenneth Freeman</t>
  </si>
  <si>
    <t>NZ34087</t>
  </si>
  <si>
    <t>616036.594752_x0002_</t>
  </si>
  <si>
    <t>Phyllis Payne</t>
  </si>
  <si>
    <t>NZ35191</t>
  </si>
  <si>
    <t>26183.524185_x0002_</t>
  </si>
  <si>
    <t>Sean Palmer</t>
  </si>
  <si>
    <t>NZ50358</t>
  </si>
  <si>
    <t>363305.25088_x0002_</t>
  </si>
  <si>
    <t>Virginia Greene</t>
  </si>
  <si>
    <t>NZ38974</t>
  </si>
  <si>
    <t>383172.49236_x0002_</t>
  </si>
  <si>
    <t>Alice Watson</t>
  </si>
  <si>
    <t>NZ19395</t>
  </si>
  <si>
    <t>110577.7008_x0002_</t>
  </si>
  <si>
    <t>Rose Holmes</t>
  </si>
  <si>
    <t>NZ24003</t>
  </si>
  <si>
    <t>685843.309888_x0002_</t>
  </si>
  <si>
    <t>Judith Dixon</t>
  </si>
  <si>
    <t>NZ32855</t>
  </si>
  <si>
    <t>153113.14107_x0002_</t>
  </si>
  <si>
    <t>Mark Lawrence</t>
  </si>
  <si>
    <t>NZ68994</t>
  </si>
  <si>
    <t>544808.0064_x0002_</t>
  </si>
  <si>
    <t>Charles Andrews</t>
  </si>
  <si>
    <t>NZ98943</t>
  </si>
  <si>
    <t>375603.205068_x0002_</t>
  </si>
  <si>
    <t>Lisa Alexander</t>
  </si>
  <si>
    <t>NZ82550</t>
  </si>
  <si>
    <t>1667020.53744_x0002_</t>
  </si>
  <si>
    <t>Carlos Howard</t>
  </si>
  <si>
    <t>NZ62595</t>
  </si>
  <si>
    <t>124295.589432_x0002_</t>
  </si>
  <si>
    <t>Annie Lee</t>
  </si>
  <si>
    <t>NZ16655</t>
  </si>
  <si>
    <t>1419528.48786_x0002_</t>
  </si>
  <si>
    <t>Justin Lynch</t>
  </si>
  <si>
    <t>NZ75463</t>
  </si>
  <si>
    <t>595996.5825_x0002_</t>
  </si>
  <si>
    <t>Russell Gray</t>
  </si>
  <si>
    <t>NZ36962</t>
  </si>
  <si>
    <t>1274097.82864_x0002_</t>
  </si>
  <si>
    <t>Eugene Berry</t>
  </si>
  <si>
    <t>NZ26855</t>
  </si>
  <si>
    <t>1263252.43746_x0002_</t>
  </si>
  <si>
    <t>Margaret Carroll</t>
  </si>
  <si>
    <t>NZ64096</t>
  </si>
  <si>
    <t>52572.31776_x0002_</t>
  </si>
  <si>
    <t>Rose Garza</t>
  </si>
  <si>
    <t>NZ38793</t>
  </si>
  <si>
    <t>29873.716758_x0002_</t>
  </si>
  <si>
    <t>Benjamin Wheeler</t>
  </si>
  <si>
    <t>NZ48073</t>
  </si>
  <si>
    <t>291092.435205_x0002_</t>
  </si>
  <si>
    <t>Ashley Griffin</t>
  </si>
  <si>
    <t>NZ21271</t>
  </si>
  <si>
    <t>407035.701954_x0002_</t>
  </si>
  <si>
    <t>Larry Bowman</t>
  </si>
  <si>
    <t>NZ70846</t>
  </si>
  <si>
    <t>2822698.5865_x0002_</t>
  </si>
  <si>
    <t>Paul Wagner</t>
  </si>
  <si>
    <t>NZ91319</t>
  </si>
  <si>
    <t>1586142.659136_x0002_</t>
  </si>
  <si>
    <t>Jack Kelly</t>
  </si>
  <si>
    <t>NZ47214</t>
  </si>
  <si>
    <t>341798.748928_x0002_</t>
  </si>
  <si>
    <t>Debra Nichols</t>
  </si>
  <si>
    <t>NZ42006</t>
  </si>
  <si>
    <t>494708.985_x0002_</t>
  </si>
  <si>
    <t>Stephen Watkins</t>
  </si>
  <si>
    <t>NZ13447</t>
  </si>
  <si>
    <t>448853.201874_x0002_</t>
  </si>
  <si>
    <t>Lawrence Lopez</t>
  </si>
  <si>
    <t>NZ49045</t>
  </si>
  <si>
    <t>1099013.67_x0002_</t>
  </si>
  <si>
    <t>Daniel Porter</t>
  </si>
  <si>
    <t>NZ91852</t>
  </si>
  <si>
    <t>721069.20576_x0002_</t>
  </si>
  <si>
    <t>Jesse Porter</t>
  </si>
  <si>
    <t>NZ59471</t>
  </si>
  <si>
    <t>426296.95875_x0002_</t>
  </si>
  <si>
    <t>Fred Wilson</t>
  </si>
  <si>
    <t>NZ89139</t>
  </si>
  <si>
    <t>78211.3725_x0002_</t>
  </si>
  <si>
    <t>Kathleen Stone</t>
  </si>
  <si>
    <t>NZ30559</t>
  </si>
  <si>
    <t>1325449.20816_x0002_</t>
  </si>
  <si>
    <t>Maria Robertson</t>
  </si>
  <si>
    <t>NZ65594</t>
  </si>
  <si>
    <t>1117595.6064_x0002_</t>
  </si>
  <si>
    <t>Walter Williams</t>
  </si>
  <si>
    <t>NZ61272</t>
  </si>
  <si>
    <t>49572.125184_x0002_</t>
  </si>
  <si>
    <t>Donald Bennett</t>
  </si>
  <si>
    <t>NZ40781</t>
  </si>
  <si>
    <t>745858.4539_x0002_</t>
  </si>
  <si>
    <t>Sarah Wagner</t>
  </si>
  <si>
    <t>NZ87787</t>
  </si>
  <si>
    <t>725322.051213_x0002_</t>
  </si>
  <si>
    <t>Jose Gibson</t>
  </si>
  <si>
    <t>NZ88814</t>
  </si>
  <si>
    <t>273886.115832_x0002_</t>
  </si>
  <si>
    <t>Catherine Walker</t>
  </si>
  <si>
    <t>NZ37278</t>
  </si>
  <si>
    <t>419869.96485_x0002_</t>
  </si>
  <si>
    <t>NZ82515</t>
  </si>
  <si>
    <t>775590.381252_x0002_</t>
  </si>
  <si>
    <t>David Porter</t>
  </si>
  <si>
    <t>NZ96807</t>
  </si>
  <si>
    <t>2077864.550048_x0002_</t>
  </si>
  <si>
    <t>Edward Bell</t>
  </si>
  <si>
    <t>NZ97485</t>
  </si>
  <si>
    <t>144824.69795_x0002_</t>
  </si>
  <si>
    <t>Helen Evans</t>
  </si>
  <si>
    <t>NZ69891</t>
  </si>
  <si>
    <t>195432.805224_x0002_</t>
  </si>
  <si>
    <t>Jonathan Moreno</t>
  </si>
  <si>
    <t>NZ69031</t>
  </si>
  <si>
    <t>430924.984952_x0002_</t>
  </si>
  <si>
    <t>Arthur Bell</t>
  </si>
  <si>
    <t>NZ36471</t>
  </si>
  <si>
    <t>449101.827564_x0002_</t>
  </si>
  <si>
    <t>Brian Powell</t>
  </si>
  <si>
    <t>NZ80021</t>
  </si>
  <si>
    <t>635576.561696_x0002_</t>
  </si>
  <si>
    <t>Brian Flores</t>
  </si>
  <si>
    <t>NZ92210</t>
  </si>
  <si>
    <t>653857.3125_x0002_</t>
  </si>
  <si>
    <t>Joan Mendoza</t>
  </si>
  <si>
    <t>NZ63638</t>
  </si>
  <si>
    <t>221946.103872_x0002_</t>
  </si>
  <si>
    <t>Antonio Reed</t>
  </si>
  <si>
    <t>NZ13898</t>
  </si>
  <si>
    <t>498848.11632_x0002_</t>
  </si>
  <si>
    <t>Sean Pierce</t>
  </si>
  <si>
    <t>NZ15988</t>
  </si>
  <si>
    <t>402365.319092_x0002_</t>
  </si>
  <si>
    <t>Russell Ortiz</t>
  </si>
  <si>
    <t>NZ49707</t>
  </si>
  <si>
    <t>1304703.247936_x0002_</t>
  </si>
  <si>
    <t>Louis Edwards</t>
  </si>
  <si>
    <t>NZ27269</t>
  </si>
  <si>
    <t>532420.81632_x0002_</t>
  </si>
  <si>
    <t>Louis Black</t>
  </si>
  <si>
    <t>NZ83621</t>
  </si>
  <si>
    <t>1868783.8455_x0002_</t>
  </si>
  <si>
    <t>Roger Romero</t>
  </si>
  <si>
    <t>NZ79163</t>
  </si>
  <si>
    <t>88271.977472_x0002_</t>
  </si>
  <si>
    <t>Matthew Rodriguez</t>
  </si>
  <si>
    <t>NZ22081</t>
  </si>
  <si>
    <t>317542.212_x0002_</t>
  </si>
  <si>
    <t>Andrew Mills</t>
  </si>
  <si>
    <t>NZ74089</t>
  </si>
  <si>
    <t>778015.334383_x0002_</t>
  </si>
  <si>
    <t>Randy Peterson</t>
  </si>
  <si>
    <t>NZ42541</t>
  </si>
  <si>
    <t>619174.658376_x0002_</t>
  </si>
  <si>
    <t>Gerald Moore</t>
  </si>
  <si>
    <t>NZ18836</t>
  </si>
  <si>
    <t>913709.354538_x0002_</t>
  </si>
  <si>
    <t>Adam Fisher</t>
  </si>
  <si>
    <t>NZ18049</t>
  </si>
  <si>
    <t>826697.104667_x0002_</t>
  </si>
  <si>
    <t>Nicholas Rice</t>
  </si>
  <si>
    <t>NZ26697</t>
  </si>
  <si>
    <t>283729.314816_x0002_</t>
  </si>
  <si>
    <t>Earl Payne</t>
  </si>
  <si>
    <t>NZ25680</t>
  </si>
  <si>
    <t>309048.590336_x0002_</t>
  </si>
  <si>
    <t>Marie Alvarez</t>
  </si>
  <si>
    <t>NZ99553</t>
  </si>
  <si>
    <t>391029.949596_x0002_</t>
  </si>
  <si>
    <t>Michael Nichols</t>
  </si>
  <si>
    <t>NZ63171</t>
  </si>
  <si>
    <t>429040.499652_x0002_</t>
  </si>
  <si>
    <t>Richard Torres</t>
  </si>
  <si>
    <t>NZ20248</t>
  </si>
  <si>
    <t>1204938.598136_x0002_</t>
  </si>
  <si>
    <t>Jane Cruz</t>
  </si>
  <si>
    <t>NZ26629</t>
  </si>
  <si>
    <t>124273.6506_x0002_</t>
  </si>
  <si>
    <t>Roger Wright</t>
  </si>
  <si>
    <t>NZ48405</t>
  </si>
  <si>
    <t>979092.977184_x0002_</t>
  </si>
  <si>
    <t>Ryan Austin</t>
  </si>
  <si>
    <t>NZ21502</t>
  </si>
  <si>
    <t>490114.98063_x0002_</t>
  </si>
  <si>
    <t>NZ68750</t>
  </si>
  <si>
    <t>nan</t>
  </si>
  <si>
    <t>Scott Jones</t>
  </si>
  <si>
    <t>NZ48810</t>
  </si>
  <si>
    <t>3245233.125316_x0002_</t>
  </si>
  <si>
    <t>Sean Harrison</t>
  </si>
  <si>
    <t>NZ27930</t>
  </si>
  <si>
    <t>309035.873146_x0002_</t>
  </si>
  <si>
    <t>Stephanie Oliver</t>
  </si>
  <si>
    <t>NZ44199</t>
  </si>
  <si>
    <t>262181.49804_x0002_</t>
  </si>
  <si>
    <t>Jerry Jackson</t>
  </si>
  <si>
    <t>NZ19003</t>
  </si>
  <si>
    <t>153125.321265_x0002_</t>
  </si>
  <si>
    <t>Jeffrey Gutierrez</t>
  </si>
  <si>
    <t>NZ86705</t>
  </si>
  <si>
    <t>123042.74976_x0002_</t>
  </si>
  <si>
    <t>Mildred Austin</t>
  </si>
  <si>
    <t>NZ95683</t>
  </si>
  <si>
    <t>450525.370224_x0002_</t>
  </si>
  <si>
    <t>Patrick Richardson</t>
  </si>
  <si>
    <t>NZ47950</t>
  </si>
  <si>
    <t>3047678.106377_x0002_</t>
  </si>
  <si>
    <t>Gary Hunt</t>
  </si>
  <si>
    <t>NZ23452</t>
  </si>
  <si>
    <t>413197.819872_x0002_</t>
  </si>
  <si>
    <t>Ryan Hansen</t>
  </si>
  <si>
    <t>NZ69547</t>
  </si>
  <si>
    <t>773797.130968_x0002_</t>
  </si>
  <si>
    <t>Betty Hall</t>
  </si>
  <si>
    <t>NZ85827</t>
  </si>
  <si>
    <t>448114.797612_x0002_</t>
  </si>
  <si>
    <t>Gerald Cooper</t>
  </si>
  <si>
    <t>NZ44357</t>
  </si>
  <si>
    <t>45857.721728_x0002_</t>
  </si>
  <si>
    <t>Aaron Vasquez</t>
  </si>
  <si>
    <t>NZ84018</t>
  </si>
  <si>
    <t>1233460.620288_x0002_</t>
  </si>
  <si>
    <t>Steven Ferguson</t>
  </si>
  <si>
    <t>NZ76909</t>
  </si>
  <si>
    <t>2568583.2732_x0002_</t>
  </si>
  <si>
    <t>Philip Cox</t>
  </si>
  <si>
    <t>NZ93882</t>
  </si>
  <si>
    <t>316284.637032_x0002_</t>
  </si>
  <si>
    <t>Gloria Ferguson</t>
  </si>
  <si>
    <t>NZ21000</t>
  </si>
  <si>
    <t>24846.15168_x0002_</t>
  </si>
  <si>
    <t>Juan Diaz</t>
  </si>
  <si>
    <t>NZ70060</t>
  </si>
  <si>
    <t>1843725.88512_x0002_</t>
  </si>
  <si>
    <t>Albert Hudson</t>
  </si>
  <si>
    <t>NZ76461</t>
  </si>
  <si>
    <t>1207274.416992_x0002_</t>
  </si>
  <si>
    <t>Ruth Murphy</t>
  </si>
  <si>
    <t>NZ86325</t>
  </si>
  <si>
    <t>1136705.63328_x0002_</t>
  </si>
  <si>
    <t>Ralph Robertson</t>
  </si>
  <si>
    <t>NZ74531</t>
  </si>
  <si>
    <t>108744.407552_x0002_</t>
  </si>
  <si>
    <t>Laura Nguyen</t>
  </si>
  <si>
    <t>NZ35302</t>
  </si>
  <si>
    <t>1131215.027888_x0002_</t>
  </si>
  <si>
    <t>Nicholas Ward</t>
  </si>
  <si>
    <t>NZ63281</t>
  </si>
  <si>
    <t>1641146.992128_x0002_</t>
  </si>
  <si>
    <t>Eugene Rodriguez</t>
  </si>
  <si>
    <t>NZ54739</t>
  </si>
  <si>
    <t>287081.202996_x0002_</t>
  </si>
  <si>
    <t>Timothy Kelly</t>
  </si>
  <si>
    <t>NZ78069</t>
  </si>
  <si>
    <t>53513.773632_x0002_</t>
  </si>
  <si>
    <t>Chris Wallace</t>
  </si>
  <si>
    <t>NZ94420</t>
  </si>
  <si>
    <t>174297.345936_x0002_</t>
  </si>
  <si>
    <t>Rebecca Harvey</t>
  </si>
  <si>
    <t>NZ24672</t>
  </si>
  <si>
    <t>1023932.012598_x0002_</t>
  </si>
  <si>
    <t>Benjamin Wood</t>
  </si>
  <si>
    <t>NZ45092</t>
  </si>
  <si>
    <t>149252.54176_x0002_</t>
  </si>
  <si>
    <t>Craig Stewart</t>
  </si>
  <si>
    <t>NZ58104</t>
  </si>
  <si>
    <t>542037.00177_x0002_</t>
  </si>
  <si>
    <t>Daniel Harris</t>
  </si>
  <si>
    <t>NZ36665</t>
  </si>
  <si>
    <t>1279046.5446_x0002_</t>
  </si>
  <si>
    <t>NZ19399</t>
  </si>
  <si>
    <t>764580.53952_x0002_</t>
  </si>
  <si>
    <t>Marilyn Webb</t>
  </si>
  <si>
    <t>NZ28622</t>
  </si>
  <si>
    <t>3363785.325_x0002_</t>
  </si>
  <si>
    <t>533403.623708_x0002_</t>
  </si>
  <si>
    <t>Willie Walker</t>
  </si>
  <si>
    <t>NZ86944</t>
  </si>
  <si>
    <t>124809.29064_x0002_</t>
  </si>
  <si>
    <t>Christina Alvarez</t>
  </si>
  <si>
    <t>NZ49142</t>
  </si>
  <si>
    <t>745757.791632_x0002_</t>
  </si>
  <si>
    <t>Alice Marshall</t>
  </si>
  <si>
    <t>NZ33984</t>
  </si>
  <si>
    <t>2570376.879882_x0002_</t>
  </si>
  <si>
    <t>George Cooper</t>
  </si>
  <si>
    <t>NZ56480</t>
  </si>
  <si>
    <t>203074.463592_x0002_</t>
  </si>
  <si>
    <t>Lawrence Tucker</t>
  </si>
  <si>
    <t>NZ46130</t>
  </si>
  <si>
    <t>570748.363416_x0002_</t>
  </si>
  <si>
    <t>Joe Freeman</t>
  </si>
  <si>
    <t>NZ29416</t>
  </si>
  <si>
    <t>382095.462891_x0002_</t>
  </si>
  <si>
    <t>Earl Murray</t>
  </si>
  <si>
    <t>314626.9224_x0002_</t>
  </si>
  <si>
    <t>Edward Mendoza</t>
  </si>
  <si>
    <t>NZ98787</t>
  </si>
  <si>
    <t>256902.3_x0002_</t>
  </si>
  <si>
    <t>Kathleen Lee</t>
  </si>
  <si>
    <t>NZ55402</t>
  </si>
  <si>
    <t>156466.454256_x0002_</t>
  </si>
  <si>
    <t>Roy Tucker</t>
  </si>
  <si>
    <t>NZ25515</t>
  </si>
  <si>
    <t>302394.06848_x0002_</t>
  </si>
  <si>
    <t>Louis Crawford</t>
  </si>
  <si>
    <t>NZ61687</t>
  </si>
  <si>
    <t>910625.496858_x0002_</t>
  </si>
  <si>
    <t>Ernest Oliver</t>
  </si>
  <si>
    <t>NZ71917</t>
  </si>
  <si>
    <t>914426.931456_x0002_</t>
  </si>
  <si>
    <t>Peter Reed</t>
  </si>
  <si>
    <t>NZ15365</t>
  </si>
  <si>
    <t>873130.821281_x0002_</t>
  </si>
  <si>
    <t>Matthew Snyder</t>
  </si>
  <si>
    <t>NZ96933</t>
  </si>
  <si>
    <t>361620.067968_x0002_</t>
  </si>
  <si>
    <t>Wayne Bennett</t>
  </si>
  <si>
    <t>NZ33489</t>
  </si>
  <si>
    <t>49923.510272_x0002_</t>
  </si>
  <si>
    <t>Marie Lawrence</t>
  </si>
  <si>
    <t>NZ54572</t>
  </si>
  <si>
    <t>765153.58992_x0002_</t>
  </si>
  <si>
    <t>Louise Sanders</t>
  </si>
  <si>
    <t>NZ73753</t>
  </si>
  <si>
    <t>126048.486312_x0002_</t>
  </si>
  <si>
    <t>Ernest Long</t>
  </si>
  <si>
    <t>NZ80645</t>
  </si>
  <si>
    <t>636679.1872_x0002_</t>
  </si>
  <si>
    <t>Craig Bell</t>
  </si>
  <si>
    <t>NZ48919</t>
  </si>
  <si>
    <t>556226.556867_x0002_</t>
  </si>
  <si>
    <t>Justin Alvarez</t>
  </si>
  <si>
    <t>NZ85232</t>
  </si>
  <si>
    <t>61904.566516_x0002_</t>
  </si>
  <si>
    <t>Sharon Davis</t>
  </si>
  <si>
    <t>NZ98512</t>
  </si>
  <si>
    <t>175234.706025_x0002_</t>
  </si>
  <si>
    <t>Ruby Evans</t>
  </si>
  <si>
    <t>NZ54218</t>
  </si>
  <si>
    <t>888080.409216_x0002_</t>
  </si>
  <si>
    <t>Eugene Spencer</t>
  </si>
  <si>
    <t>787720.565184_x0002_</t>
  </si>
  <si>
    <t>Daniel White</t>
  </si>
  <si>
    <t>NZ84182</t>
  </si>
  <si>
    <t>150388.35_x0002_</t>
  </si>
  <si>
    <t>Bonnie Brown</t>
  </si>
  <si>
    <t>NZ43922</t>
  </si>
  <si>
    <t>630755.22375_x0002_</t>
  </si>
  <si>
    <t>Fred Richardson</t>
  </si>
  <si>
    <t>NZ52344</t>
  </si>
  <si>
    <t>368369.8125_x0002_</t>
  </si>
  <si>
    <t>Gregory Roberts</t>
  </si>
  <si>
    <t>NZ94380</t>
  </si>
  <si>
    <t>357947.959923_x0002_</t>
  </si>
  <si>
    <t>Benjamin Schmidt</t>
  </si>
  <si>
    <t>NZ13368</t>
  </si>
  <si>
    <t>681478.109568_x0002_</t>
  </si>
  <si>
    <t>Russell Perry</t>
  </si>
  <si>
    <t>NZ23466</t>
  </si>
  <si>
    <t>255292.9092_x0002_</t>
  </si>
  <si>
    <t>Carolyn Price</t>
  </si>
  <si>
    <t>NZ43779</t>
  </si>
  <si>
    <t>349744.2816_x0002_</t>
  </si>
  <si>
    <t>Jessica Black</t>
  </si>
  <si>
    <t>NZ14852</t>
  </si>
  <si>
    <t>48977.703936_x0002_</t>
  </si>
  <si>
    <t>Patrick Bowman</t>
  </si>
  <si>
    <t>NZ73499</t>
  </si>
  <si>
    <t>953947.78515_x0002_</t>
  </si>
  <si>
    <t>Frank Cruz</t>
  </si>
  <si>
    <t>NZ93407</t>
  </si>
  <si>
    <t>982426.135968_x0002_</t>
  </si>
  <si>
    <t>Henry Little</t>
  </si>
  <si>
    <t>NZ34231</t>
  </si>
  <si>
    <t>161232.62428_x0002_</t>
  </si>
  <si>
    <t>Douglas Gardner</t>
  </si>
  <si>
    <t>NZ14237</t>
  </si>
  <si>
    <t>329098.5022_x0002_</t>
  </si>
  <si>
    <t>Lillian Simmons</t>
  </si>
  <si>
    <t>NZ44048</t>
  </si>
  <si>
    <t>463032.458735_x0002_</t>
  </si>
  <si>
    <t>Arthur Garza</t>
  </si>
  <si>
    <t>NZ59654</t>
  </si>
  <si>
    <t>506131.99992_x0002_</t>
  </si>
  <si>
    <t>Katherine Hudson</t>
  </si>
  <si>
    <t>NZ37750</t>
  </si>
  <si>
    <t>516071.8862_x0002_</t>
  </si>
  <si>
    <t>Steve Scott</t>
  </si>
  <si>
    <t>NZ56984</t>
  </si>
  <si>
    <t>1626699.648145_x0002_</t>
  </si>
  <si>
    <t>Edward Mitchell</t>
  </si>
  <si>
    <t>NZ21887</t>
  </si>
  <si>
    <t>1374639.73339_x0002_</t>
  </si>
  <si>
    <t>Johnny Spencer</t>
  </si>
  <si>
    <t>NZ42846</t>
  </si>
  <si>
    <t>1052953.512602_x0002_</t>
  </si>
  <si>
    <t>Willie Scott</t>
  </si>
  <si>
    <t>NZ41761</t>
  </si>
  <si>
    <t>1700635.847296_x0002_</t>
  </si>
  <si>
    <t>Juan Ramirez</t>
  </si>
  <si>
    <t>NZ37918</t>
  </si>
  <si>
    <t>331476.755456_x0002_</t>
  </si>
  <si>
    <t>NZ13684</t>
  </si>
  <si>
    <t>375760.722866_x0002_</t>
  </si>
  <si>
    <t>Adam Chapman</t>
  </si>
  <si>
    <t>NZ78532</t>
  </si>
  <si>
    <t>2261814.33006_x0002_</t>
  </si>
  <si>
    <t>NZ76099</t>
  </si>
  <si>
    <t>106873.101648_x0002_</t>
  </si>
  <si>
    <t>Samuel Fowler</t>
  </si>
  <si>
    <t>NZ91436</t>
  </si>
  <si>
    <t>1016581.356_x0002_</t>
  </si>
  <si>
    <t>Sean Carr</t>
  </si>
  <si>
    <t>NZ73620</t>
  </si>
  <si>
    <t>357419.79_x0002_</t>
  </si>
  <si>
    <t>Kevin Kelley</t>
  </si>
  <si>
    <t>NZ80015</t>
  </si>
  <si>
    <t>816992.11405_x0002_</t>
  </si>
  <si>
    <t>George Roberts</t>
  </si>
  <si>
    <t>NZ22819</t>
  </si>
  <si>
    <t>1927415.8575_x0002_</t>
  </si>
  <si>
    <t>Robert Stewart</t>
  </si>
  <si>
    <t>NZ15764</t>
  </si>
  <si>
    <t>743620.883256_x0002_</t>
  </si>
  <si>
    <t>Jane Reynolds</t>
  </si>
  <si>
    <t>NZ42134</t>
  </si>
  <si>
    <t>605732.445216_x0002_</t>
  </si>
  <si>
    <t>Gregory Price</t>
  </si>
  <si>
    <t>NZ34859</t>
  </si>
  <si>
    <t>606812.225922_x0002_</t>
  </si>
  <si>
    <t>Charles Porter</t>
  </si>
  <si>
    <t>NZ96454</t>
  </si>
  <si>
    <t>74733.11202_x0002_</t>
  </si>
  <si>
    <t>Christopher Woods</t>
  </si>
  <si>
    <t>NZ50027</t>
  </si>
  <si>
    <t>228896.076992_x0002_</t>
  </si>
  <si>
    <t>Johnny Garrett</t>
  </si>
  <si>
    <t>NZ70508</t>
  </si>
  <si>
    <t>384271.047739_x0002_</t>
  </si>
  <si>
    <t>Katherine Myers</t>
  </si>
  <si>
    <t>NZ95893</t>
  </si>
  <si>
    <t>757522.014678_x0002_</t>
  </si>
  <si>
    <t>Linda Lane</t>
  </si>
  <si>
    <t>NZ63920</t>
  </si>
  <si>
    <t>959454.453125_x0002_</t>
  </si>
  <si>
    <t>Dennis Berry</t>
  </si>
  <si>
    <t>NZ81510</t>
  </si>
  <si>
    <t>590538.4695_x0002_</t>
  </si>
  <si>
    <t>Anthony Hall</t>
  </si>
  <si>
    <t>NZ79396</t>
  </si>
  <si>
    <t>817932.095104_x0002_</t>
  </si>
  <si>
    <t>Louis Bennett</t>
  </si>
  <si>
    <t>NZ47511</t>
  </si>
  <si>
    <t>578676.440398_x0002_</t>
  </si>
  <si>
    <t>Ruby Willis</t>
  </si>
  <si>
    <t>NZ38076</t>
  </si>
  <si>
    <t>390039.91578_x0002_</t>
  </si>
  <si>
    <t>Annie Collins</t>
  </si>
  <si>
    <t>NZ38822</t>
  </si>
  <si>
    <t>1251565.579305_x0002_</t>
  </si>
  <si>
    <t>John Hart</t>
  </si>
  <si>
    <t>NZ19004</t>
  </si>
  <si>
    <t>99553.881744_x0002_</t>
  </si>
  <si>
    <t>Todd Torres</t>
  </si>
  <si>
    <t>NZ41747</t>
  </si>
  <si>
    <t>1646094.20608_x0002_</t>
  </si>
  <si>
    <t>Harry Weaver</t>
  </si>
  <si>
    <t>NZ97947</t>
  </si>
  <si>
    <t>1238231.25_x0002_</t>
  </si>
  <si>
    <t>Gregory Reyes</t>
  </si>
  <si>
    <t>NZ74826</t>
  </si>
  <si>
    <t>473972.2425_x0002_</t>
  </si>
  <si>
    <t>Harry Burke</t>
  </si>
  <si>
    <t>NZ70343</t>
  </si>
  <si>
    <t>679740.55875_x0002_</t>
  </si>
  <si>
    <t>Todd Roberts</t>
  </si>
  <si>
    <t>NZ26295</t>
  </si>
  <si>
    <t>67339.03456_x0002_</t>
  </si>
  <si>
    <t>Jean Wallace</t>
  </si>
  <si>
    <t>NZ96867</t>
  </si>
  <si>
    <t>390933.7333_x0002_</t>
  </si>
  <si>
    <t>Jimmy Ramos</t>
  </si>
  <si>
    <t>NZ22592</t>
  </si>
  <si>
    <t>711169.736704_x0002_</t>
  </si>
  <si>
    <t>Phyllis Knight</t>
  </si>
  <si>
    <t>NZ19975</t>
  </si>
  <si>
    <t>224955.85344_x0002_</t>
  </si>
  <si>
    <t>Amanda Rodriguez</t>
  </si>
  <si>
    <t>NZ23766</t>
  </si>
  <si>
    <t>550490.747544_x0002_</t>
  </si>
  <si>
    <t>Diana Meyer</t>
  </si>
  <si>
    <t>NZ90516</t>
  </si>
  <si>
    <t>1079135.784_x0002_</t>
  </si>
  <si>
    <t>Robin Burns</t>
  </si>
  <si>
    <t>NZ68054</t>
  </si>
  <si>
    <t>267004.585154_x0002_</t>
  </si>
  <si>
    <t>Johnny Fields</t>
  </si>
  <si>
    <t>NZ40294</t>
  </si>
  <si>
    <t>563604.788175_x0002_</t>
  </si>
  <si>
    <t>Brenda Murray</t>
  </si>
  <si>
    <t>NZ33862</t>
  </si>
  <si>
    <t>1446402.95136_x0002_</t>
  </si>
  <si>
    <t>Christina Marshall</t>
  </si>
  <si>
    <t>NZ47674</t>
  </si>
  <si>
    <t>470005.078125_x0002_</t>
  </si>
  <si>
    <t>Gregory West</t>
  </si>
  <si>
    <t>NZ85411</t>
  </si>
  <si>
    <t>1227071.646108_x0002_</t>
  </si>
  <si>
    <t>Justin Ryan</t>
  </si>
  <si>
    <t>NZ46573</t>
  </si>
  <si>
    <t>272517.7728_x0002_</t>
  </si>
  <si>
    <t>Shawn Bennett</t>
  </si>
  <si>
    <t>NZ42408</t>
  </si>
  <si>
    <t>487782.534_x0002_</t>
  </si>
  <si>
    <t>Melissa Sanders</t>
  </si>
  <si>
    <t>NZ66682</t>
  </si>
  <si>
    <t>280450.10916_x0002_</t>
  </si>
  <si>
    <t>Victor Williams</t>
  </si>
  <si>
    <t>NZ40435</t>
  </si>
  <si>
    <t>65617.663248_x0002_</t>
  </si>
  <si>
    <t>Amy Nguyen</t>
  </si>
  <si>
    <t>NZ46113</t>
  </si>
  <si>
    <t>892214.745984_x0002_</t>
  </si>
  <si>
    <t>Patrick Coleman</t>
  </si>
  <si>
    <t>NZ51658</t>
  </si>
  <si>
    <t>791771.1104_x0002_</t>
  </si>
  <si>
    <t>Anna Jordan</t>
  </si>
  <si>
    <t>NZ38207</t>
  </si>
  <si>
    <t>599402.15376_x0002_</t>
  </si>
  <si>
    <t>Keith Larson</t>
  </si>
  <si>
    <t>NZ21279</t>
  </si>
  <si>
    <t>548877.966384_x0002_</t>
  </si>
  <si>
    <t>Amanda Rice</t>
  </si>
  <si>
    <t>NZ39837</t>
  </si>
  <si>
    <t>2918088.548712_x0002_</t>
  </si>
  <si>
    <t>Timothy Austin</t>
  </si>
  <si>
    <t>NZ31357</t>
  </si>
  <si>
    <t>60731.764632_x0002_</t>
  </si>
  <si>
    <t>Catherine Edwards</t>
  </si>
  <si>
    <t>NZ15092</t>
  </si>
  <si>
    <t>342515.249372_x0002_</t>
  </si>
  <si>
    <t>Mildred Hall</t>
  </si>
  <si>
    <t>NZ96795</t>
  </si>
  <si>
    <t>47812.3776_x0002_</t>
  </si>
  <si>
    <t>Charles Banks</t>
  </si>
  <si>
    <t>NZ34869</t>
  </si>
  <si>
    <t>127377.0576_x0002_</t>
  </si>
  <si>
    <t>Howard Evans</t>
  </si>
  <si>
    <t>NZ95665</t>
  </si>
  <si>
    <t>211848.57078_x0002_</t>
  </si>
  <si>
    <t>Jonathan Duncan</t>
  </si>
  <si>
    <t>NZ27334</t>
  </si>
  <si>
    <t>1654622.90704_x0002_</t>
  </si>
  <si>
    <t>Harry Watson</t>
  </si>
  <si>
    <t>NZ66104</t>
  </si>
  <si>
    <t>385805.425344_x0002_</t>
  </si>
  <si>
    <t>Clarence Baker</t>
  </si>
  <si>
    <t>NZ93947</t>
  </si>
  <si>
    <t>153422.33445_x0002_</t>
  </si>
  <si>
    <t>Thomas Welch</t>
  </si>
  <si>
    <t>NZ46865</t>
  </si>
  <si>
    <t>82393.982784_x0002_</t>
  </si>
  <si>
    <t>Rose Howell</t>
  </si>
  <si>
    <t>NZ18241</t>
  </si>
  <si>
    <t>447985.605184_x0002_</t>
  </si>
  <si>
    <t>Beverly Taylor</t>
  </si>
  <si>
    <t>32052.295_x0002_</t>
  </si>
  <si>
    <t>Ronald Watson</t>
  </si>
  <si>
    <t>NZ96246</t>
  </si>
  <si>
    <t>541414.860888_x0002_</t>
  </si>
  <si>
    <t>Alice Hawkins</t>
  </si>
  <si>
    <t>NZ64778</t>
  </si>
  <si>
    <t>39388.071528_x0002_</t>
  </si>
  <si>
    <t>Kevin Little</t>
  </si>
  <si>
    <t>NZ36875</t>
  </si>
  <si>
    <t>617153.904_x0002_</t>
  </si>
  <si>
    <t>Carlos Moreno</t>
  </si>
  <si>
    <t>NZ51758</t>
  </si>
  <si>
    <t>644225.202816_x0002_</t>
  </si>
  <si>
    <t>Diana Daniels</t>
  </si>
  <si>
    <t>NZ97061</t>
  </si>
  <si>
    <t>875102.8187_x0002_</t>
  </si>
  <si>
    <t>Ashley Greene</t>
  </si>
  <si>
    <t>NZ99653</t>
  </si>
  <si>
    <t>924637.87332_x0002_</t>
  </si>
  <si>
    <t>Steve Sullivan</t>
  </si>
  <si>
    <t>NZ63712</t>
  </si>
  <si>
    <t>77375.926656_x0002_</t>
  </si>
  <si>
    <t>Eugene Allen</t>
  </si>
  <si>
    <t>NZ17734</t>
  </si>
  <si>
    <t>188879.376384_x0002_</t>
  </si>
  <si>
    <t>Samuel Stevens</t>
  </si>
  <si>
    <t>NZ65022</t>
  </si>
  <si>
    <t>17503.971804_x0002_</t>
  </si>
  <si>
    <t>Jerry Rogers</t>
  </si>
  <si>
    <t>NZ33304</t>
  </si>
  <si>
    <t>532664.3784_x0002_</t>
  </si>
  <si>
    <t>Philip Ray</t>
  </si>
  <si>
    <t>NZ84219</t>
  </si>
  <si>
    <t>45080.559972_x0002_</t>
  </si>
  <si>
    <t>Justin Ramirez</t>
  </si>
  <si>
    <t>NZ80720</t>
  </si>
  <si>
    <t>782751.873733_x0002_</t>
  </si>
  <si>
    <t>Joe Green</t>
  </si>
  <si>
    <t>NZ97771</t>
  </si>
  <si>
    <t>348671.71859_x0002_</t>
  </si>
  <si>
    <t>Larry Ramirez</t>
  </si>
  <si>
    <t>NZ86849</t>
  </si>
  <si>
    <t>725666.601186_x0002_</t>
  </si>
  <si>
    <t>Julia Roberts</t>
  </si>
  <si>
    <t>NZ65796</t>
  </si>
  <si>
    <t>2182842.9807_x0002_</t>
  </si>
  <si>
    <t>Kevin Cruz</t>
  </si>
  <si>
    <t>NZ91899</t>
  </si>
  <si>
    <t>185133.667056_x0002_</t>
  </si>
  <si>
    <t>Jesse Day</t>
  </si>
  <si>
    <t>NZ38895</t>
  </si>
  <si>
    <t>378083.17096_x0002_</t>
  </si>
  <si>
    <t>Jack Harris</t>
  </si>
  <si>
    <t>712489.373343_x0002_</t>
  </si>
  <si>
    <t>Larry Ray</t>
  </si>
  <si>
    <t>NZ82575</t>
  </si>
  <si>
    <t>203555.765_x0002_</t>
  </si>
  <si>
    <t>Shirley Cole</t>
  </si>
  <si>
    <t>NZ69076</t>
  </si>
  <si>
    <t>39450.13475_x0002_</t>
  </si>
  <si>
    <t>Frances Gilbert</t>
  </si>
  <si>
    <t>NZ65658</t>
  </si>
  <si>
    <t>540406.217592_x0002_</t>
  </si>
  <si>
    <t>Jose King</t>
  </si>
  <si>
    <t>NZ40646</t>
  </si>
  <si>
    <t>2905686.92889_x0002_</t>
  </si>
  <si>
    <t>Thomas Burns</t>
  </si>
  <si>
    <t>NZ38173</t>
  </si>
  <si>
    <t>30069.145552_x0002_</t>
  </si>
  <si>
    <t>Denise Long</t>
  </si>
  <si>
    <t>NZ80344</t>
  </si>
  <si>
    <t>2340901.8368_x0002_</t>
  </si>
  <si>
    <t>William Mcdonald</t>
  </si>
  <si>
    <t>NZ43923</t>
  </si>
  <si>
    <t>499893.162525_x0002_</t>
  </si>
  <si>
    <t>Julie Barnes</t>
  </si>
  <si>
    <t>NZ68021</t>
  </si>
  <si>
    <t>165852.2921_x0002_</t>
  </si>
  <si>
    <t>Shawn Hill</t>
  </si>
  <si>
    <t>NZ18529</t>
  </si>
  <si>
    <t>651093.051582_x0002_</t>
  </si>
  <si>
    <t>Donna Mcdonald</t>
  </si>
  <si>
    <t>NZ43888</t>
  </si>
  <si>
    <t>209303.4216_x0002_</t>
  </si>
  <si>
    <t>Walter Simmons</t>
  </si>
  <si>
    <t>NZ68353</t>
  </si>
  <si>
    <t>114149.55375_x0002_</t>
  </si>
  <si>
    <t>NZ35225</t>
  </si>
  <si>
    <t>432786.097062_x0002_</t>
  </si>
  <si>
    <t>Joe Gordon</t>
  </si>
  <si>
    <t>NZ61299</t>
  </si>
  <si>
    <t>2140826.251473_x0002_</t>
  </si>
  <si>
    <t>Kenneth Harper</t>
  </si>
  <si>
    <t>NZ55454</t>
  </si>
  <si>
    <t>31912.5534_x0002_</t>
  </si>
  <si>
    <t>Anthony Simmons</t>
  </si>
  <si>
    <t>NZ62679</t>
  </si>
  <si>
    <t>257730.543616_x0002_</t>
  </si>
  <si>
    <t>Jason Harvey</t>
  </si>
  <si>
    <t>NZ39451</t>
  </si>
  <si>
    <t>496839.121279_x0002_</t>
  </si>
  <si>
    <t>Debra Murray</t>
  </si>
  <si>
    <t>NZ53812</t>
  </si>
  <si>
    <t>834989.685156_x0002_</t>
  </si>
  <si>
    <t>Jesse Dunn</t>
  </si>
  <si>
    <t>NZ56891</t>
  </si>
  <si>
    <t>1260515.575784_x0002_</t>
  </si>
  <si>
    <t>Brandon Cox</t>
  </si>
  <si>
    <t>NZ28222</t>
  </si>
  <si>
    <t>972403.539968_x0002_</t>
  </si>
  <si>
    <t>Raymond Collins</t>
  </si>
  <si>
    <t>NZ28199</t>
  </si>
  <si>
    <t>357572.126464_x0002_</t>
  </si>
  <si>
    <t>Phyllis Elliott</t>
  </si>
  <si>
    <t>NZ43447</t>
  </si>
  <si>
    <t>202534.189416_x0002_</t>
  </si>
  <si>
    <t>Willie Simpson</t>
  </si>
  <si>
    <t>NZ49677</t>
  </si>
  <si>
    <t>446980.039047_x0002_</t>
  </si>
  <si>
    <t>James Burton</t>
  </si>
  <si>
    <t>NZ53489</t>
  </si>
  <si>
    <t>39702.855024_x0002_</t>
  </si>
  <si>
    <t>Nicholas Porter</t>
  </si>
  <si>
    <t>98856.336384_x0002_</t>
  </si>
  <si>
    <t>NZ29987</t>
  </si>
  <si>
    <t>2894745.6972_x0002_</t>
  </si>
  <si>
    <t>Philip Nelson</t>
  </si>
  <si>
    <t>NZ21305</t>
  </si>
  <si>
    <t>188774.562816_x0002_</t>
  </si>
  <si>
    <t>Nicole Elliott</t>
  </si>
  <si>
    <t>NZ50590</t>
  </si>
  <si>
    <t>1415618.52795_x0002_</t>
  </si>
  <si>
    <t>Frank Gilbert</t>
  </si>
  <si>
    <t>NZ93121</t>
  </si>
  <si>
    <t>761183.703168_x0002_</t>
  </si>
  <si>
    <t>Nicholas Turner</t>
  </si>
  <si>
    <t>NZ21058</t>
  </si>
  <si>
    <t>482275.023516_x0002_</t>
  </si>
  <si>
    <t>Paula Nichols</t>
  </si>
  <si>
    <t>NZ34637</t>
  </si>
  <si>
    <t>533783.805468_x0002_</t>
  </si>
  <si>
    <t>Jimmy Rogers</t>
  </si>
  <si>
    <t>NZ31341</t>
  </si>
  <si>
    <t>336806.304768_x0002_</t>
  </si>
  <si>
    <t>Juan Burton</t>
  </si>
  <si>
    <t>NZ96410</t>
  </si>
  <si>
    <t>673120.45632_x0002_</t>
  </si>
  <si>
    <t>Jeremy Garza</t>
  </si>
  <si>
    <t>NZ18663</t>
  </si>
  <si>
    <t>1748132.825292_x0002_</t>
  </si>
  <si>
    <t>Ernest Wood</t>
  </si>
  <si>
    <t>NZ61194</t>
  </si>
  <si>
    <t>430087.041306_x0002_</t>
  </si>
  <si>
    <t>Justin Day</t>
  </si>
  <si>
    <t>NZ96387</t>
  </si>
  <si>
    <t>976566.950325_x0002_</t>
  </si>
  <si>
    <t>Richard Campbell</t>
  </si>
  <si>
    <t>NZ59876</t>
  </si>
  <si>
    <t>1972356.38631_x0002_</t>
  </si>
  <si>
    <t>James Cole</t>
  </si>
  <si>
    <t>NZ59368</t>
  </si>
  <si>
    <t>129506.13312_x0002_</t>
  </si>
  <si>
    <t>Janet Weaver</t>
  </si>
  <si>
    <t>NZ59695</t>
  </si>
  <si>
    <t>976553.209044_x0002_</t>
  </si>
  <si>
    <t>Larry Foster</t>
  </si>
  <si>
    <t>NZ46101</t>
  </si>
  <si>
    <t>543892.25_x0002_</t>
  </si>
  <si>
    <t>Gregory Garrett</t>
  </si>
  <si>
    <t>NZ79357</t>
  </si>
  <si>
    <t>448672.114_x0002_</t>
  </si>
  <si>
    <t>Phillip Scott</t>
  </si>
  <si>
    <t>NZ49543</t>
  </si>
  <si>
    <t>524154.784725_x0002_</t>
  </si>
  <si>
    <t>Doris Rose</t>
  </si>
  <si>
    <t>NZ99616</t>
  </si>
  <si>
    <t>1433363.93568_x0002_</t>
  </si>
  <si>
    <t>Timothy Peterson</t>
  </si>
  <si>
    <t>NZ76021</t>
  </si>
  <si>
    <t>268103.610368_x0002_</t>
  </si>
  <si>
    <t>Pamela Davis</t>
  </si>
  <si>
    <t>NZ97419</t>
  </si>
  <si>
    <t>696871.504854_x0002_</t>
  </si>
  <si>
    <t>Sarah Gray</t>
  </si>
  <si>
    <t>NZ50293</t>
  </si>
  <si>
    <t>480600.227306_x0002_</t>
  </si>
  <si>
    <t>Adam Webb</t>
  </si>
  <si>
    <t>NZ73388</t>
  </si>
  <si>
    <t>64848.760704_x0002_</t>
  </si>
  <si>
    <t>Marilyn Rivera</t>
  </si>
  <si>
    <t>NZ65458</t>
  </si>
  <si>
    <t>2217834.368_x0002_</t>
  </si>
  <si>
    <t>Alan Nichols</t>
  </si>
  <si>
    <t>NZ52011</t>
  </si>
  <si>
    <t>296190.680048_x0002_</t>
  </si>
  <si>
    <t>NZ30644</t>
  </si>
  <si>
    <t>123840.325224_x0002_</t>
  </si>
  <si>
    <t>Lori Lopez</t>
  </si>
  <si>
    <t>NZ19058</t>
  </si>
  <si>
    <t>185375.78496_x0002_</t>
  </si>
  <si>
    <t>Brenda Wells</t>
  </si>
  <si>
    <t>NZ92294</t>
  </si>
  <si>
    <t>963526.30478_x0002_</t>
  </si>
  <si>
    <t>Virginia Willis</t>
  </si>
  <si>
    <t>NZ55096</t>
  </si>
  <si>
    <t>117015.7806_x0002_</t>
  </si>
  <si>
    <t>Justin Romero</t>
  </si>
  <si>
    <t>NZ14292</t>
  </si>
  <si>
    <t>329499.38322_x0002_</t>
  </si>
  <si>
    <t>Joseph Riley</t>
  </si>
  <si>
    <t>NZ22525</t>
  </si>
  <si>
    <t>38234.0154_x0002_</t>
  </si>
  <si>
    <t>Lillian Bell</t>
  </si>
  <si>
    <t>NZ99321</t>
  </si>
  <si>
    <t>46348.6394_x0002_</t>
  </si>
  <si>
    <t>Jessica Ruiz</t>
  </si>
  <si>
    <t>NZ67727</t>
  </si>
  <si>
    <t>176184.237075_x0002_</t>
  </si>
  <si>
    <t>Arthur Ramos</t>
  </si>
  <si>
    <t>NZ95344</t>
  </si>
  <si>
    <t>592417.136672_x0002_</t>
  </si>
  <si>
    <t>Jonathan Peterson</t>
  </si>
  <si>
    <t>NZ52657</t>
  </si>
  <si>
    <t>105668.66032_x0002_</t>
  </si>
  <si>
    <t>Jimmy Watson</t>
  </si>
  <si>
    <t>NZ88751</t>
  </si>
  <si>
    <t>437621.19052_x0002_</t>
  </si>
  <si>
    <t>Barbara Harper</t>
  </si>
  <si>
    <t>NZ25256</t>
  </si>
  <si>
    <t>2737514.227425_x0002_</t>
  </si>
  <si>
    <t>Wayne Grant</t>
  </si>
  <si>
    <t>NZ42646</t>
  </si>
  <si>
    <t>255753.367716_x0002_</t>
  </si>
  <si>
    <t>Lawrence Collins</t>
  </si>
  <si>
    <t>NZ31656</t>
  </si>
  <si>
    <t>2326151.825088_x0002_</t>
  </si>
  <si>
    <t>Victor Stephens</t>
  </si>
  <si>
    <t>NZ57646</t>
  </si>
  <si>
    <t>904884.794604_x0002_</t>
  </si>
  <si>
    <t>Gerald Stone</t>
  </si>
  <si>
    <t>NZ56505</t>
  </si>
  <si>
    <t>333106.939344_x0002_</t>
  </si>
  <si>
    <t>Denise Murray</t>
  </si>
  <si>
    <t>NZ68149</t>
  </si>
  <si>
    <t>504571.638285_x0002_</t>
  </si>
  <si>
    <t>Kathy Barnes</t>
  </si>
  <si>
    <t>NZ49097</t>
  </si>
  <si>
    <t>450061.725177_x0002_</t>
  </si>
  <si>
    <t>Irene Hall</t>
  </si>
  <si>
    <t>NZ59330</t>
  </si>
  <si>
    <t>411362.396667_x0002_</t>
  </si>
  <si>
    <t>NZ43846</t>
  </si>
  <si>
    <t>1184493.51552_x0002_</t>
  </si>
  <si>
    <t>Jane Parker</t>
  </si>
  <si>
    <t>NZ20282</t>
  </si>
  <si>
    <t>1980580.446208_x0002_</t>
  </si>
  <si>
    <t>Phillip Fox</t>
  </si>
  <si>
    <t>NZ35812</t>
  </si>
  <si>
    <t>1217834.194395_x0002_</t>
  </si>
  <si>
    <t>Helen Harrison</t>
  </si>
  <si>
    <t>NZ85958</t>
  </si>
  <si>
    <t>537259.3191_x0002_</t>
  </si>
  <si>
    <t>Alan Cunningham</t>
  </si>
  <si>
    <t>NZ76758</t>
  </si>
  <si>
    <t>75741.152607_x0002_</t>
  </si>
  <si>
    <t>Carl Kim</t>
  </si>
  <si>
    <t>NZ54707</t>
  </si>
  <si>
    <t>1059510.157312_x0002_</t>
  </si>
  <si>
    <t>Phillip Cox</t>
  </si>
  <si>
    <t>NZ20255</t>
  </si>
  <si>
    <t>3368735.5392_x0002_</t>
  </si>
  <si>
    <t>William Perry</t>
  </si>
  <si>
    <t>NZ61936</t>
  </si>
  <si>
    <t>2109610.090688_x0002_</t>
  </si>
  <si>
    <t>Bobby Flores</t>
  </si>
  <si>
    <t>NZ91449</t>
  </si>
  <si>
    <t>1589656.942188_x0002_</t>
  </si>
  <si>
    <t>Ernest Boyd</t>
  </si>
  <si>
    <t>NZ47894</t>
  </si>
  <si>
    <t>189929.593323_x0002_</t>
  </si>
  <si>
    <t>Katherine Lawson</t>
  </si>
  <si>
    <t>NZ51913</t>
  </si>
  <si>
    <t>631578.066056_x0002_</t>
  </si>
  <si>
    <t>Tammy Howard</t>
  </si>
  <si>
    <t>NZ51423</t>
  </si>
  <si>
    <t>817895.515008_x0002_</t>
  </si>
  <si>
    <t>Jeremy Lopez</t>
  </si>
  <si>
    <t>NZ67109</t>
  </si>
  <si>
    <t>67947.49125_x0002_</t>
  </si>
  <si>
    <t>Billy Ellis</t>
  </si>
  <si>
    <t>NZ50523</t>
  </si>
  <si>
    <t>324926.87_x0002_</t>
  </si>
  <si>
    <t>Rachel Collins</t>
  </si>
  <si>
    <t>NZ18504</t>
  </si>
  <si>
    <t>22559.04_x0002_</t>
  </si>
  <si>
    <t>Kimberly Young</t>
  </si>
  <si>
    <t>NZ41553</t>
  </si>
  <si>
    <t>744622.594016_x0002_</t>
  </si>
  <si>
    <t>NZ79491</t>
  </si>
  <si>
    <t>699992.064_x0002_</t>
  </si>
  <si>
    <t>Anna Reed</t>
  </si>
  <si>
    <t>NZ15894</t>
  </si>
  <si>
    <t>1066417.10325_x0002_</t>
  </si>
  <si>
    <t>Samuel Alvarez</t>
  </si>
  <si>
    <t>NZ69610</t>
  </si>
  <si>
    <t>36372.038409_x0002_</t>
  </si>
  <si>
    <t>Carl Peters</t>
  </si>
  <si>
    <t>NZ41288</t>
  </si>
  <si>
    <t>544795.8912_x0002_</t>
  </si>
  <si>
    <t>Charles Gardner</t>
  </si>
  <si>
    <t>NZ47522</t>
  </si>
  <si>
    <t>950183.95977_x0002_</t>
  </si>
  <si>
    <t>Phillip Ramirez</t>
  </si>
  <si>
    <t>NZ50994</t>
  </si>
  <si>
    <t>612080.097696_x0002_</t>
  </si>
  <si>
    <t>NZ74796</t>
  </si>
  <si>
    <t>46784.322036_x0002_</t>
  </si>
  <si>
    <t>Peter Porter</t>
  </si>
  <si>
    <t>NZ82314</t>
  </si>
  <si>
    <t>505043.4528_x0002_</t>
  </si>
  <si>
    <t>Roy Hudson</t>
  </si>
  <si>
    <t>NZ64873</t>
  </si>
  <si>
    <t>160252.62912_x0002_</t>
  </si>
  <si>
    <t>Joyce Sanders</t>
  </si>
  <si>
    <t>NZ76102</t>
  </si>
  <si>
    <t>3760505.447175_x0002_</t>
  </si>
  <si>
    <t>Johnny Patterson</t>
  </si>
  <si>
    <t>NZ98755</t>
  </si>
  <si>
    <t>461512.763712_x0002_</t>
  </si>
  <si>
    <t>Jack Sullivan</t>
  </si>
  <si>
    <t>NZ93920</t>
  </si>
  <si>
    <t>37664.312832_x0002_</t>
  </si>
  <si>
    <t>Andrew Phillips</t>
  </si>
  <si>
    <t>NZ45778</t>
  </si>
  <si>
    <t>578948.644935_x0002_</t>
  </si>
  <si>
    <t>Thomas Barnes</t>
  </si>
  <si>
    <t>NZ24069</t>
  </si>
  <si>
    <t>880756.7616_x0002_</t>
  </si>
  <si>
    <t>Tina Medina</t>
  </si>
  <si>
    <t>NZ79795</t>
  </si>
  <si>
    <t>1838008.119024_x0002_</t>
  </si>
  <si>
    <t>Jerry Oliver</t>
  </si>
  <si>
    <t>NZ43367</t>
  </si>
  <si>
    <t>1156977.9648_x0002_</t>
  </si>
  <si>
    <t>Matthew Webb</t>
  </si>
  <si>
    <t>NZ41811</t>
  </si>
  <si>
    <t>81313.25112_x0002_</t>
  </si>
  <si>
    <t>Brian Smith</t>
  </si>
  <si>
    <t>NZ27143</t>
  </si>
  <si>
    <t>113852.1566_x0002_</t>
  </si>
  <si>
    <t>Frances Bell</t>
  </si>
  <si>
    <t>NZ99412</t>
  </si>
  <si>
    <t>811860.87024_x0002_</t>
  </si>
  <si>
    <t>Gerald Berry</t>
  </si>
  <si>
    <t>NZ15192</t>
  </si>
  <si>
    <t>1015453.756736_x0002_</t>
  </si>
  <si>
    <t>Todd Henderson</t>
  </si>
  <si>
    <t>NZ43444</t>
  </si>
  <si>
    <t>1559826.725184_x0002_</t>
  </si>
  <si>
    <t>Scott Kelly</t>
  </si>
  <si>
    <t>NZ80498</t>
  </si>
  <si>
    <t>1418385.135888_x0002_</t>
  </si>
  <si>
    <t>Jane Bowman</t>
  </si>
  <si>
    <t>NZ58681</t>
  </si>
  <si>
    <t>2683281.65_x0002_</t>
  </si>
  <si>
    <t>Walter Hart</t>
  </si>
  <si>
    <t>NZ66621</t>
  </si>
  <si>
    <t>493046.848224_x0002_</t>
  </si>
  <si>
    <t>Justin Kim</t>
  </si>
  <si>
    <t>NZ13283</t>
  </si>
  <si>
    <t>103189.392992_x0002_</t>
  </si>
  <si>
    <t>Earl Peters</t>
  </si>
  <si>
    <t>NZ50842</t>
  </si>
  <si>
    <t>1506304.19016_x0002_</t>
  </si>
  <si>
    <t>Ryan Smith</t>
  </si>
  <si>
    <t>NZ21281</t>
  </si>
  <si>
    <t>270551.975616_x0002_</t>
  </si>
  <si>
    <t>Paula Perkins</t>
  </si>
  <si>
    <t>NZ41653</t>
  </si>
  <si>
    <t>122739.52_x0002_</t>
  </si>
  <si>
    <t>Ann Gonzales</t>
  </si>
  <si>
    <t>NZ38267</t>
  </si>
  <si>
    <t>49633.476184_x0002_</t>
  </si>
  <si>
    <t>NZ39500</t>
  </si>
  <si>
    <t>106324.340907_x0002_</t>
  </si>
  <si>
    <t>Tammy Dunn</t>
  </si>
  <si>
    <t>NZ93078</t>
  </si>
  <si>
    <t>352507.060752_x0002_</t>
  </si>
  <si>
    <t>Diane Lewis</t>
  </si>
  <si>
    <t>NZ82676</t>
  </si>
  <si>
    <t>472148.795118_x0002_</t>
  </si>
  <si>
    <t>Eric Chavez</t>
  </si>
  <si>
    <t>NZ21974</t>
  </si>
  <si>
    <t>507901.824_x0002_</t>
  </si>
  <si>
    <t>Charles Howard</t>
  </si>
  <si>
    <t>NZ99500</t>
  </si>
  <si>
    <t>248082.598206_x0002_</t>
  </si>
  <si>
    <t>Mark Shaw</t>
  </si>
  <si>
    <t>NZ95530</t>
  </si>
  <si>
    <t>855843.8772_x0002_</t>
  </si>
  <si>
    <t>Donald Martin</t>
  </si>
  <si>
    <t>NZ20053</t>
  </si>
  <si>
    <t>1675743.2943_x0002_</t>
  </si>
  <si>
    <t>Carol Gibson</t>
  </si>
  <si>
    <t>226275.797808_x0002_</t>
  </si>
  <si>
    <t>Karen Nelson</t>
  </si>
  <si>
    <t>NZ21889</t>
  </si>
  <si>
    <t>219305.240448_x0002_</t>
  </si>
  <si>
    <t>NZ90777</t>
  </si>
  <si>
    <t>871947.697824_x0002_</t>
  </si>
  <si>
    <t>Douglas Andrews</t>
  </si>
  <si>
    <t>NZ60443</t>
  </si>
  <si>
    <t>89287.596783_x0002_</t>
  </si>
  <si>
    <t>Evelyn Davis</t>
  </si>
  <si>
    <t>NZ25459</t>
  </si>
  <si>
    <t>322644.27104_x0002_</t>
  </si>
  <si>
    <t>Aaron Bryant</t>
  </si>
  <si>
    <t>NZ25702</t>
  </si>
  <si>
    <t>156565.342551_x0002_</t>
  </si>
  <si>
    <t>Michelle Pierce</t>
  </si>
  <si>
    <t>NZ45882</t>
  </si>
  <si>
    <t>478960.243344_x0002_</t>
  </si>
  <si>
    <t>Virginia Edwards</t>
  </si>
  <si>
    <t>NZ62985</t>
  </si>
  <si>
    <t>216390.404692_x0002_</t>
  </si>
  <si>
    <t>Christopher Price</t>
  </si>
  <si>
    <t>NZ87995</t>
  </si>
  <si>
    <t>2674642.6857_x0002_</t>
  </si>
  <si>
    <t>Louis Thomas</t>
  </si>
  <si>
    <t>NZ93058</t>
  </si>
  <si>
    <t>2262231.900704_x0002_</t>
  </si>
  <si>
    <t>Russell Hansen</t>
  </si>
  <si>
    <t>NZ31640</t>
  </si>
  <si>
    <t>54859.24017_x0002_</t>
  </si>
  <si>
    <t>Marie Hart</t>
  </si>
  <si>
    <t>NZ74369</t>
  </si>
  <si>
    <t>859290.27525_x0002_</t>
  </si>
  <si>
    <t>Cheryl Gordon</t>
  </si>
  <si>
    <t>NZ78571</t>
  </si>
  <si>
    <t>796059.427635_x0002_</t>
  </si>
  <si>
    <t>Benjamin Garza</t>
  </si>
  <si>
    <t>NZ90650</t>
  </si>
  <si>
    <t>781027.693908_x0002_</t>
  </si>
  <si>
    <t>Ruth Cook</t>
  </si>
  <si>
    <t>599215.260316_x0002_</t>
  </si>
  <si>
    <t>Todd Elliott</t>
  </si>
  <si>
    <t>NZ21262</t>
  </si>
  <si>
    <t>502316.836956_x0002_</t>
  </si>
  <si>
    <t>Scott Ward</t>
  </si>
  <si>
    <t>NZ18100</t>
  </si>
  <si>
    <t>309391.566939_x0002_</t>
  </si>
  <si>
    <t>Ruby Andrews</t>
  </si>
  <si>
    <t>NZ86089</t>
  </si>
  <si>
    <t>837308.14965_x0002_</t>
  </si>
  <si>
    <t>Roger Hamilton</t>
  </si>
  <si>
    <t>NZ20140</t>
  </si>
  <si>
    <t>827644.3218_x0002_</t>
  </si>
  <si>
    <t>Alan Wheeler</t>
  </si>
  <si>
    <t>NZ32917</t>
  </si>
  <si>
    <t>193940.5692_x0002_</t>
  </si>
  <si>
    <t>Anthony Stephens</t>
  </si>
  <si>
    <t>NZ16415</t>
  </si>
  <si>
    <t>1531869.08952_x0002_</t>
  </si>
  <si>
    <t>Lawrence Myers</t>
  </si>
  <si>
    <t>NZ18823</t>
  </si>
  <si>
    <t>807585.351336_x0002_</t>
  </si>
  <si>
    <t>Joseph Nichols</t>
  </si>
  <si>
    <t>NZ37670</t>
  </si>
  <si>
    <t>1616824.900656_x0002_</t>
  </si>
  <si>
    <t>Juan Bailey</t>
  </si>
  <si>
    <t>NZ20655</t>
  </si>
  <si>
    <t>186137.935872_x0002_</t>
  </si>
  <si>
    <t>Pamela Butler</t>
  </si>
  <si>
    <t>NZ53058</t>
  </si>
  <si>
    <t>729409.644016_x0002_</t>
  </si>
  <si>
    <t>Christine Carr</t>
  </si>
  <si>
    <t>NZ71563</t>
  </si>
  <si>
    <t>599816.801574_x0002_</t>
  </si>
  <si>
    <t>Gary Reynolds</t>
  </si>
  <si>
    <t>NZ47623</t>
  </si>
  <si>
    <t>489611.491201_x0002_</t>
  </si>
  <si>
    <t>Sarah Griffin</t>
  </si>
  <si>
    <t>NZ14347</t>
  </si>
  <si>
    <t>1763179.743024_x0002_</t>
  </si>
  <si>
    <t>Victor Morrison</t>
  </si>
  <si>
    <t>NZ67670</t>
  </si>
  <si>
    <t>97270.63775_x0002_</t>
  </si>
  <si>
    <t>Lillian Jackson</t>
  </si>
  <si>
    <t>NZ48176</t>
  </si>
  <si>
    <t>752092.2_x0002_</t>
  </si>
  <si>
    <t>Jennifer Barnes</t>
  </si>
  <si>
    <t>NZ66341</t>
  </si>
  <si>
    <t>227354.434146_x0002_</t>
  </si>
  <si>
    <t>James Sanchez</t>
  </si>
  <si>
    <t>NZ43511</t>
  </si>
  <si>
    <t>1755886.454475_x0002_</t>
  </si>
  <si>
    <t>NZ98233</t>
  </si>
  <si>
    <t>476989.040385_x0002_</t>
  </si>
  <si>
    <t>Doris Carroll</t>
  </si>
  <si>
    <t>NZ54557</t>
  </si>
  <si>
    <t>2263283.541376_x0002_</t>
  </si>
  <si>
    <t>194535.849375_x0002_</t>
  </si>
  <si>
    <t>Kathleen Stewart</t>
  </si>
  <si>
    <t>NZ60956</t>
  </si>
  <si>
    <t>3144472.58554_x0002_</t>
  </si>
  <si>
    <t>Michael Bishop</t>
  </si>
  <si>
    <t>NZ71573</t>
  </si>
  <si>
    <t>1827640.068192_x0002_</t>
  </si>
  <si>
    <t>Carlos King</t>
  </si>
  <si>
    <t>NZ23132</t>
  </si>
  <si>
    <t>93146.241708_x0002_</t>
  </si>
  <si>
    <t>Carlos Day</t>
  </si>
  <si>
    <t>NZ61218</t>
  </si>
  <si>
    <t>565013.46096_x0002_</t>
  </si>
  <si>
    <t>Martha Green</t>
  </si>
  <si>
    <t>NZ82641</t>
  </si>
  <si>
    <t>230628.402576_x0002_</t>
  </si>
  <si>
    <t>Clarence Rivera</t>
  </si>
  <si>
    <t>NZ54495</t>
  </si>
  <si>
    <t>217684.776237_x0002_</t>
  </si>
  <si>
    <t>NZ54277</t>
  </si>
  <si>
    <t>2426964.8896_x0002_</t>
  </si>
  <si>
    <t>William Cruz</t>
  </si>
  <si>
    <t>NZ64632</t>
  </si>
  <si>
    <t>436763.0336_x0002_</t>
  </si>
  <si>
    <t>Gary Garcia</t>
  </si>
  <si>
    <t>NZ43149</t>
  </si>
  <si>
    <t>816157.07012_x0002_</t>
  </si>
  <si>
    <t>Bobby Franklin</t>
  </si>
  <si>
    <t>NZ61166</t>
  </si>
  <si>
    <t>243942.316928_x0002_</t>
  </si>
  <si>
    <t>Kenneth Perkins</t>
  </si>
  <si>
    <t>NZ62950</t>
  </si>
  <si>
    <t>633403.899555_x0002_</t>
  </si>
  <si>
    <t>Sarah Andrews</t>
  </si>
  <si>
    <t>NZ29312</t>
  </si>
  <si>
    <t>413381.567872_x0002_</t>
  </si>
  <si>
    <t>Douglas Hughes</t>
  </si>
  <si>
    <t>NZ44913</t>
  </si>
  <si>
    <t>42186.425344_x0002_</t>
  </si>
  <si>
    <t>Joan Allen</t>
  </si>
  <si>
    <t>NZ64751</t>
  </si>
  <si>
    <t>213097.672944_x0002_</t>
  </si>
  <si>
    <t>Keith Banks</t>
  </si>
  <si>
    <t>NZ51790</t>
  </si>
  <si>
    <t>2796610.6575_x0002_</t>
  </si>
  <si>
    <t>Russell Cox</t>
  </si>
  <si>
    <t>NZ69109</t>
  </si>
  <si>
    <t>296880.200992_x0002_</t>
  </si>
  <si>
    <t>Howard Hunt</t>
  </si>
  <si>
    <t>NZ55869</t>
  </si>
  <si>
    <t>1502607.252744_x0002_</t>
  </si>
  <si>
    <t>Judy Cruz</t>
  </si>
  <si>
    <t>NZ89792</t>
  </si>
  <si>
    <t>66858.130852_x0002_</t>
  </si>
  <si>
    <t>Kenneth Schmidt</t>
  </si>
  <si>
    <t>NZ60063</t>
  </si>
  <si>
    <t>1045776.75_x0002_</t>
  </si>
  <si>
    <t>Jennifer Cox</t>
  </si>
  <si>
    <t>NZ76572</t>
  </si>
  <si>
    <t>1246002.331392_x0002_</t>
  </si>
  <si>
    <t>Ralph Sullivan</t>
  </si>
  <si>
    <t>1032771.072256_x0002_</t>
  </si>
  <si>
    <t>Albert Duncan</t>
  </si>
  <si>
    <t>1114463.809368_x0002_</t>
  </si>
  <si>
    <t>Henry Harrison</t>
  </si>
  <si>
    <t>NZ67567</t>
  </si>
  <si>
    <t>311496.336_x0002_</t>
  </si>
  <si>
    <t>Heather Patterson</t>
  </si>
  <si>
    <t>NZ66556</t>
  </si>
  <si>
    <t>667288.86784_x0002_</t>
  </si>
  <si>
    <t>Frank Adams</t>
  </si>
  <si>
    <t>NZ48072</t>
  </si>
  <si>
    <t>173259.150696_x0002_</t>
  </si>
  <si>
    <t>Sean Flores</t>
  </si>
  <si>
    <t>NZ34612</t>
  </si>
  <si>
    <t>368643.57504_x0002_</t>
  </si>
  <si>
    <t>Betty Rose</t>
  </si>
  <si>
    <t>NZ61615</t>
  </si>
  <si>
    <t>242511.71296_x0002_</t>
  </si>
  <si>
    <t>Beverly Arnold</t>
  </si>
  <si>
    <t>335672.995725_x0002_</t>
  </si>
  <si>
    <t>Sean Hart</t>
  </si>
  <si>
    <t>NZ23534</t>
  </si>
  <si>
    <t>1152844.4718_x0002_</t>
  </si>
  <si>
    <t>Douglas Carr</t>
  </si>
  <si>
    <t>NZ54595</t>
  </si>
  <si>
    <t>1247148.92835_x0002_</t>
  </si>
  <si>
    <t>James Gilbert</t>
  </si>
  <si>
    <t>NZ34986</t>
  </si>
  <si>
    <t>286708.172692_x0002_</t>
  </si>
  <si>
    <t>Roger Gonzales</t>
  </si>
  <si>
    <t>NZ95651</t>
  </si>
  <si>
    <t>448356.37366_x0002_</t>
  </si>
  <si>
    <t>Melissa Gonzales</t>
  </si>
  <si>
    <t>73199.447132_x0002_</t>
  </si>
  <si>
    <t>NZ96437</t>
  </si>
  <si>
    <t>272225.316_x0002_</t>
  </si>
  <si>
    <t>Wanda Patterson</t>
  </si>
  <si>
    <t>NZ46886</t>
  </si>
  <si>
    <t>295042.597696_x0002_</t>
  </si>
  <si>
    <t>NZ75181</t>
  </si>
  <si>
    <t>128237.954184_x0002_</t>
  </si>
  <si>
    <t>Edward Fowler</t>
  </si>
  <si>
    <t>NZ68777</t>
  </si>
  <si>
    <t>594754.667892_x0002_</t>
  </si>
  <si>
    <t>Christine Davis</t>
  </si>
  <si>
    <t>NZ85031</t>
  </si>
  <si>
    <t>117544.129888_x0002_</t>
  </si>
  <si>
    <t>Denise Mason</t>
  </si>
  <si>
    <t>NZ19846</t>
  </si>
  <si>
    <t>1146228.682752_x0002_</t>
  </si>
  <si>
    <t>Ralph Boyd</t>
  </si>
  <si>
    <t>NZ45023</t>
  </si>
  <si>
    <t>2603230.625268_x0002_</t>
  </si>
  <si>
    <t>Gerald Harrison</t>
  </si>
  <si>
    <t>NZ75623</t>
  </si>
  <si>
    <t>483072.1497_x0002_</t>
  </si>
  <si>
    <t>Anthony Morris</t>
  </si>
  <si>
    <t>NZ27463</t>
  </si>
  <si>
    <t>180778.17216_x0002_</t>
  </si>
  <si>
    <t>Antonio Weaver</t>
  </si>
  <si>
    <t>NZ28842</t>
  </si>
  <si>
    <t>752220.147054_x0002_</t>
  </si>
  <si>
    <t>Theresa Cooper</t>
  </si>
  <si>
    <t>NZ98793</t>
  </si>
  <si>
    <t>2640689.23122_x0002_</t>
  </si>
  <si>
    <t>Johnny Richardson</t>
  </si>
  <si>
    <t>NZ90203</t>
  </si>
  <si>
    <t>530295.825312_x0002_</t>
  </si>
  <si>
    <t>Terry Black</t>
  </si>
  <si>
    <t>NZ67265</t>
  </si>
  <si>
    <t>561513.286425_x0002_</t>
  </si>
  <si>
    <t>Beverly Stewart</t>
  </si>
  <si>
    <t>NZ79950</t>
  </si>
  <si>
    <t>727295.4384_x0002_</t>
  </si>
  <si>
    <t>Amanda Watkins</t>
  </si>
  <si>
    <t>NZ73867</t>
  </si>
  <si>
    <t>770258.340978_x0002_</t>
  </si>
  <si>
    <t>Tammy Baker</t>
  </si>
  <si>
    <t>NZ35314</t>
  </si>
  <si>
    <t>206388.476928_x0002_</t>
  </si>
  <si>
    <t>Richard Price</t>
  </si>
  <si>
    <t>NZ24725</t>
  </si>
  <si>
    <t>211125.773264_x0002_</t>
  </si>
  <si>
    <t>Donald Alexander</t>
  </si>
  <si>
    <t>NZ20569</t>
  </si>
  <si>
    <t>188233.400448_x0002_</t>
  </si>
  <si>
    <t>Teresa Shaw</t>
  </si>
  <si>
    <t>NZ69465</t>
  </si>
  <si>
    <t>131688.69615_x0002_</t>
  </si>
  <si>
    <t>Victor Young</t>
  </si>
  <si>
    <t>NZ79201</t>
  </si>
  <si>
    <t>163700.579592_x0002_</t>
  </si>
  <si>
    <t>Jerry Fernandez</t>
  </si>
  <si>
    <t>NZ17254</t>
  </si>
  <si>
    <t>81825.79504_x0002_</t>
  </si>
  <si>
    <t>Larry Brooks</t>
  </si>
  <si>
    <t>NZ69975</t>
  </si>
  <si>
    <t>637259.9484_x0002_</t>
  </si>
  <si>
    <t>Russell Long</t>
  </si>
  <si>
    <t>NZ87812</t>
  </si>
  <si>
    <t>91304.2368_x0002_</t>
  </si>
  <si>
    <t>Chris Larson</t>
  </si>
  <si>
    <t>NZ38675</t>
  </si>
  <si>
    <t>1012079.5347_x0002_</t>
  </si>
  <si>
    <t>Steve Alvarez</t>
  </si>
  <si>
    <t>NZ40533</t>
  </si>
  <si>
    <t>1863378.058752_x0002_</t>
  </si>
  <si>
    <t>Frank Nelson</t>
  </si>
  <si>
    <t>NZ36407</t>
  </si>
  <si>
    <t>1104737.107968_x0002_</t>
  </si>
  <si>
    <t>Juan Austin</t>
  </si>
  <si>
    <t>NZ99895</t>
  </si>
  <si>
    <t>Phillip Banks</t>
  </si>
  <si>
    <t>NZ80068</t>
  </si>
  <si>
    <t>140517.6388_x0002_</t>
  </si>
  <si>
    <t>Ronald Duncan</t>
  </si>
  <si>
    <t>NZ92008</t>
  </si>
  <si>
    <t>1084086.695196_x0002_</t>
  </si>
  <si>
    <t>Stephen Schmidt</t>
  </si>
  <si>
    <t>NZ48804</t>
  </si>
  <si>
    <t>581228.136_x0002_</t>
  </si>
  <si>
    <t>Tina Alvarez</t>
  </si>
  <si>
    <t>NZ40270</t>
  </si>
  <si>
    <t>569570.558976_x0002_</t>
  </si>
  <si>
    <t>Jean Austin</t>
  </si>
  <si>
    <t>NZ25443</t>
  </si>
  <si>
    <t>1146381.805071_x0002_</t>
  </si>
  <si>
    <t>Margaret Grant</t>
  </si>
  <si>
    <t>NZ26976</t>
  </si>
  <si>
    <t>2323735.377804_x0002_</t>
  </si>
  <si>
    <t>Joseph Nelson</t>
  </si>
  <si>
    <t>NZ96601</t>
  </si>
  <si>
    <t>153846.132608_x0002_</t>
  </si>
  <si>
    <t>Aaron Rice</t>
  </si>
  <si>
    <t>NZ71100</t>
  </si>
  <si>
    <t>219285.141504_x0002_</t>
  </si>
  <si>
    <t>Jeremy Hunter</t>
  </si>
  <si>
    <t>NZ73969</t>
  </si>
  <si>
    <t>137641.65948_x0002_</t>
  </si>
  <si>
    <t>Andrew Williams</t>
  </si>
  <si>
    <t>NZ48658</t>
  </si>
  <si>
    <t>153984.335488_x0002_</t>
  </si>
  <si>
    <t>Deborah Armstrong</t>
  </si>
  <si>
    <t>NZ38406</t>
  </si>
  <si>
    <t>307856.449224_x0002_</t>
  </si>
  <si>
    <t>Joyce Nelson</t>
  </si>
  <si>
    <t>NZ70906</t>
  </si>
  <si>
    <t>287835.90777_x0002_</t>
  </si>
  <si>
    <t>Kathryn Lane</t>
  </si>
  <si>
    <t>NZ52716</t>
  </si>
  <si>
    <t>455464.40758_x0002_</t>
  </si>
  <si>
    <t>Jack Palmer</t>
  </si>
  <si>
    <t>NZ52066</t>
  </si>
  <si>
    <t>570860.324649_x0002_</t>
  </si>
  <si>
    <t>John Powell</t>
  </si>
  <si>
    <t>NZ82819</t>
  </si>
  <si>
    <t>855645.412752_x0002_</t>
  </si>
  <si>
    <t>Scott Tucker</t>
  </si>
  <si>
    <t>NZ92553</t>
  </si>
  <si>
    <t>1119286.514196_x0002_</t>
  </si>
  <si>
    <t>Jose Hall</t>
  </si>
  <si>
    <t>NZ21489</t>
  </si>
  <si>
    <t>Carl Reed</t>
  </si>
  <si>
    <t>NZ14562</t>
  </si>
  <si>
    <t>657037.305012_x0002_</t>
  </si>
  <si>
    <t>Evelyn Roberts</t>
  </si>
  <si>
    <t>NZ16101</t>
  </si>
  <si>
    <t>63120.436379_x0002_</t>
  </si>
  <si>
    <t>Lawrence Ruiz</t>
  </si>
  <si>
    <t>NZ34798</t>
  </si>
  <si>
    <t>310034.07792_x0002_</t>
  </si>
  <si>
    <t>Eugene Brown</t>
  </si>
  <si>
    <t>190655.688384_x0002_</t>
  </si>
  <si>
    <t>Susan Fowler</t>
  </si>
  <si>
    <t>NZ27629</t>
  </si>
  <si>
    <t>1204591.4694_x0002_</t>
  </si>
  <si>
    <t>Phillip Gordon</t>
  </si>
  <si>
    <t>NZ87428</t>
  </si>
  <si>
    <t>96495.56712_x0002_</t>
  </si>
  <si>
    <t>Nicholas Barnes</t>
  </si>
  <si>
    <t>NZ42135</t>
  </si>
  <si>
    <t>51426.537752_x0002_</t>
  </si>
  <si>
    <t>NZ59202</t>
  </si>
  <si>
    <t>439503.7556_x0002_</t>
  </si>
  <si>
    <t>Matthew Carter</t>
  </si>
  <si>
    <t>NZ94410</t>
  </si>
  <si>
    <t>89360.507_x0002_</t>
  </si>
  <si>
    <t>Jimmy Wheeler</t>
  </si>
  <si>
    <t>NZ33502</t>
  </si>
  <si>
    <t>45415.827376_x0002_</t>
  </si>
  <si>
    <t>Denise Hamilton</t>
  </si>
  <si>
    <t>NZ46455</t>
  </si>
  <si>
    <t>605981.984616_x0002_</t>
  </si>
  <si>
    <t>Stephen Peters</t>
  </si>
  <si>
    <t>NZ29305</t>
  </si>
  <si>
    <t>537205.51512_x0002_</t>
  </si>
  <si>
    <t>Terry Hanson</t>
  </si>
  <si>
    <t>NZ49322</t>
  </si>
  <si>
    <t>370664.47845_x0002_</t>
  </si>
  <si>
    <t>Randy Ross</t>
  </si>
  <si>
    <t>NZ72934</t>
  </si>
  <si>
    <t>118109.8061_x0002_</t>
  </si>
  <si>
    <t>Wanda Morris</t>
  </si>
  <si>
    <t>NZ28042</t>
  </si>
  <si>
    <t>58388.04785_x0002_</t>
  </si>
  <si>
    <t>Aaron Reynolds</t>
  </si>
  <si>
    <t>NZ25027</t>
  </si>
  <si>
    <t>322387.404204_x0002_</t>
  </si>
  <si>
    <t>Paul Boyd</t>
  </si>
  <si>
    <t>NZ48032</t>
  </si>
  <si>
    <t>816460.50654_x0002_</t>
  </si>
  <si>
    <t>Harold Kelly</t>
  </si>
  <si>
    <t>NZ76090</t>
  </si>
  <si>
    <t>302759.34976_x0002_</t>
  </si>
  <si>
    <t>Aaron Harvey</t>
  </si>
  <si>
    <t>NZ61086</t>
  </si>
  <si>
    <t>156983.131136_x0002_</t>
  </si>
  <si>
    <t>Carl Martin</t>
  </si>
  <si>
    <t>NZ73710</t>
  </si>
  <si>
    <t>1303676.98285_x0002_</t>
  </si>
  <si>
    <t>Earl Harris</t>
  </si>
  <si>
    <t>NZ85584</t>
  </si>
  <si>
    <t>225096.121016_x0002_</t>
  </si>
  <si>
    <t>Karen Reynolds</t>
  </si>
  <si>
    <t>NZ43853</t>
  </si>
  <si>
    <t>1721388.649572_x0002_</t>
  </si>
  <si>
    <t>Timothy Tucker</t>
  </si>
  <si>
    <t>NZ62970</t>
  </si>
  <si>
    <t>250220.191744_x0002_</t>
  </si>
  <si>
    <t>Marie Reynolds</t>
  </si>
  <si>
    <t>NZ18126</t>
  </si>
  <si>
    <t>672823.008_x0002_</t>
  </si>
  <si>
    <t>Victor Martin</t>
  </si>
  <si>
    <t>NZ82789</t>
  </si>
  <si>
    <t>1231355.556288_x0002_</t>
  </si>
  <si>
    <t>Teresa Gordon</t>
  </si>
  <si>
    <t>NZ88500</t>
  </si>
  <si>
    <t>1184816.697856_x0002_</t>
  </si>
  <si>
    <t>Judith Frazier</t>
  </si>
  <si>
    <t>NZ36784</t>
  </si>
  <si>
    <t>1746173.838225_x0002_</t>
  </si>
  <si>
    <t>Patricia Carr</t>
  </si>
  <si>
    <t>NZ32828</t>
  </si>
  <si>
    <t>1020870.61587_x0002_</t>
  </si>
  <si>
    <t>Ernest Dunn</t>
  </si>
  <si>
    <t>NZ71163</t>
  </si>
  <si>
    <t>322882.287138_x0002_</t>
  </si>
  <si>
    <t>Joshua Gray</t>
  </si>
  <si>
    <t>NZ20927</t>
  </si>
  <si>
    <t>224891.618664_x0002_</t>
  </si>
  <si>
    <t>Harold Matthews</t>
  </si>
  <si>
    <t>NZ59824</t>
  </si>
  <si>
    <t>558792.338976_x0002_</t>
  </si>
  <si>
    <t>Annie Henderson</t>
  </si>
  <si>
    <t>NZ55512</t>
  </si>
  <si>
    <t>1139558.388804_x0002_</t>
  </si>
  <si>
    <t>Douglas Jacobs</t>
  </si>
  <si>
    <t>NZ66550</t>
  </si>
  <si>
    <t>246249.977985_x0002_</t>
  </si>
  <si>
    <t>Douglas Schmidt</t>
  </si>
  <si>
    <t>NZ47226</t>
  </si>
  <si>
    <t>171005.2344_x0002_</t>
  </si>
  <si>
    <t>Ralph Ford</t>
  </si>
  <si>
    <t>NZ59220</t>
  </si>
  <si>
    <t>358570.1196_x0002_</t>
  </si>
  <si>
    <t>Earl Mccoy</t>
  </si>
  <si>
    <t>NZ72265</t>
  </si>
  <si>
    <t>420518.011914_x0002_</t>
  </si>
  <si>
    <t>Johnny Hawkins</t>
  </si>
  <si>
    <t>NZ96473</t>
  </si>
  <si>
    <t>1098831.525192_x0002_</t>
  </si>
  <si>
    <t>David Lane</t>
  </si>
  <si>
    <t>NZ88782</t>
  </si>
  <si>
    <t>381602.52804_x0002_</t>
  </si>
  <si>
    <t>Joshua Robertson</t>
  </si>
  <si>
    <t>NZ56540</t>
  </si>
  <si>
    <t>899355.700464_x0002_</t>
  </si>
  <si>
    <t>Brian Owens</t>
  </si>
  <si>
    <t>NZ17499</t>
  </si>
  <si>
    <t>540636.915888_x0002_</t>
  </si>
  <si>
    <t>Betty Fisher</t>
  </si>
  <si>
    <t>NZ24649</t>
  </si>
  <si>
    <t>323213.561536_x0002_</t>
  </si>
  <si>
    <t>Russell Arnold</t>
  </si>
  <si>
    <t>NZ31280</t>
  </si>
  <si>
    <t>640243.855251_x0002_</t>
  </si>
  <si>
    <t>Michael Peters</t>
  </si>
  <si>
    <t>NZ61808</t>
  </si>
  <si>
    <t>211212.828672_x0002_</t>
  </si>
  <si>
    <t>Gary Ellis</t>
  </si>
  <si>
    <t>NZ43545</t>
  </si>
  <si>
    <t>962053.566912_x0002_</t>
  </si>
  <si>
    <t>Todd Lee</t>
  </si>
  <si>
    <t>NZ77434</t>
  </si>
  <si>
    <t>570531.334968_x0002_</t>
  </si>
  <si>
    <t>Marie Fuller</t>
  </si>
  <si>
    <t>NZ96588</t>
  </si>
  <si>
    <t>223869.042432_x0002_</t>
  </si>
  <si>
    <t>Marilyn Mendoza</t>
  </si>
  <si>
    <t>NZ33223</t>
  </si>
  <si>
    <t>1848506.270832_x0002_</t>
  </si>
  <si>
    <t>Scott Andrews</t>
  </si>
  <si>
    <t>NZ24876</t>
  </si>
  <si>
    <t>348199.4204_x0002_</t>
  </si>
  <si>
    <t>Janet Richards</t>
  </si>
  <si>
    <t>NZ63043</t>
  </si>
  <si>
    <t>641428.502_x0002_</t>
  </si>
  <si>
    <t>Phillip Collins</t>
  </si>
  <si>
    <t>NZ23940</t>
  </si>
  <si>
    <t>96693.036_x0002_</t>
  </si>
  <si>
    <t>Wanda Robertson</t>
  </si>
  <si>
    <t>1394833.03764_x0002_</t>
  </si>
  <si>
    <t>Adam Woods</t>
  </si>
  <si>
    <t>NZ88808</t>
  </si>
  <si>
    <t>55301.514912_x0002_</t>
  </si>
  <si>
    <t>Carl Gutierrez</t>
  </si>
  <si>
    <t>NZ99978</t>
  </si>
  <si>
    <t>976104.229512_x0002_</t>
  </si>
  <si>
    <t>Johnny Cruz</t>
  </si>
  <si>
    <t>NZ25754</t>
  </si>
  <si>
    <t>562292.527104_x0002_</t>
  </si>
  <si>
    <t>Nicole Oliver</t>
  </si>
  <si>
    <t>NZ88371</t>
  </si>
  <si>
    <t>1568405.3218_x0002_</t>
  </si>
  <si>
    <t>Eric Burke</t>
  </si>
  <si>
    <t>NZ26450</t>
  </si>
  <si>
    <t>831504.7629_x0002_</t>
  </si>
  <si>
    <t>Frank Marshall</t>
  </si>
  <si>
    <t>NZ86574</t>
  </si>
  <si>
    <t>242133.591744_x0002_</t>
  </si>
  <si>
    <t>Chris Hernandez</t>
  </si>
  <si>
    <t>NZ27565</t>
  </si>
  <si>
    <t>231597.847712_x0002_</t>
  </si>
  <si>
    <t>Matthew Garrett</t>
  </si>
  <si>
    <t>NZ36120</t>
  </si>
  <si>
    <t>972009.247146_x0002_</t>
  </si>
  <si>
    <t>Jason Morgan</t>
  </si>
  <si>
    <t>NZ98187</t>
  </si>
  <si>
    <t>474054.307044_x0002_</t>
  </si>
  <si>
    <t>Betty Ray</t>
  </si>
  <si>
    <t>NZ39173</t>
  </si>
  <si>
    <t>344791.351296_x0002_</t>
  </si>
  <si>
    <t>Nicole Porter</t>
  </si>
  <si>
    <t>NZ28884</t>
  </si>
  <si>
    <t>1290644.5824_x0002_</t>
  </si>
  <si>
    <t>Alan Long</t>
  </si>
  <si>
    <t>NZ52289</t>
  </si>
  <si>
    <t>424237.2651_x0002_</t>
  </si>
  <si>
    <t>Ralph West</t>
  </si>
  <si>
    <t>NZ38948</t>
  </si>
  <si>
    <t>459765.96512_x0002_</t>
  </si>
  <si>
    <t>Christopher Watson</t>
  </si>
  <si>
    <t>NZ96568</t>
  </si>
  <si>
    <t>727382.034225_x0002_</t>
  </si>
  <si>
    <t>Aaron Hawkins</t>
  </si>
  <si>
    <t>NZ45617</t>
  </si>
  <si>
    <t>2178798.945498_x0002_</t>
  </si>
  <si>
    <t>Kenneth Bailey</t>
  </si>
  <si>
    <t>NZ75455</t>
  </si>
  <si>
    <t>1128622.556861_x0002_</t>
  </si>
  <si>
    <t>Carlos Anderson</t>
  </si>
  <si>
    <t>NZ80231</t>
  </si>
  <si>
    <t>276912.362896_x0002_</t>
  </si>
  <si>
    <t>Amanda Hill</t>
  </si>
  <si>
    <t>NZ56102</t>
  </si>
  <si>
    <t>410919.005952_x0002_</t>
  </si>
  <si>
    <t>Kevin Phillips</t>
  </si>
  <si>
    <t>NZ91458</t>
  </si>
  <si>
    <t>603246.7168_x0002_</t>
  </si>
  <si>
    <t>Howard Mitchell</t>
  </si>
  <si>
    <t>NZ71868</t>
  </si>
  <si>
    <t>206647.94304_x0002_</t>
  </si>
  <si>
    <t>Arthur Austin</t>
  </si>
  <si>
    <t>NZ34367</t>
  </si>
  <si>
    <t>1112826.27096_x0002_</t>
  </si>
  <si>
    <t>Brian Clark</t>
  </si>
  <si>
    <t>NZ60540</t>
  </si>
  <si>
    <t>886280.206464_x0002_</t>
  </si>
  <si>
    <t>Fred Rivera</t>
  </si>
  <si>
    <t>NZ88033</t>
  </si>
  <si>
    <t>270776.163114_x0002_</t>
  </si>
  <si>
    <t>Jeffrey Shaw</t>
  </si>
  <si>
    <t>NZ79633</t>
  </si>
  <si>
    <t>563684.9664_x0002_</t>
  </si>
  <si>
    <t>William Moore</t>
  </si>
  <si>
    <t>NZ82331</t>
  </si>
  <si>
    <t>958605.57_x0002_</t>
  </si>
  <si>
    <t>Robert Simmons</t>
  </si>
  <si>
    <t>NZ38441</t>
  </si>
  <si>
    <t>348631.4436_x0002_</t>
  </si>
  <si>
    <t>Ronald Turner</t>
  </si>
  <si>
    <t>NZ73140</t>
  </si>
  <si>
    <t>591197.26592_x0002_</t>
  </si>
  <si>
    <t>Douglas Russell</t>
  </si>
  <si>
    <t>NZ42138</t>
  </si>
  <si>
    <t>334496.434432_x0002_</t>
  </si>
  <si>
    <t>Joe Phillips</t>
  </si>
  <si>
    <t>NZ95215</t>
  </si>
  <si>
    <t>405753.404004_x0002_</t>
  </si>
  <si>
    <t>Paula Ray</t>
  </si>
  <si>
    <t>NZ78133</t>
  </si>
  <si>
    <t>468512.751132_x0002_</t>
  </si>
  <si>
    <t>Wayne George</t>
  </si>
  <si>
    <t>NZ49223</t>
  </si>
  <si>
    <t>445914.24479_x0002_</t>
  </si>
  <si>
    <t>Matthew Brown</t>
  </si>
  <si>
    <t>NZ45822</t>
  </si>
  <si>
    <t>276215.84784_x0002_</t>
  </si>
  <si>
    <t>Mildred Watson</t>
  </si>
  <si>
    <t>NZ89924</t>
  </si>
  <si>
    <t>1380431.1129_x0002_</t>
  </si>
  <si>
    <t>Lillian King</t>
  </si>
  <si>
    <t>NZ49390</t>
  </si>
  <si>
    <t>130522.578836_x0002_</t>
  </si>
  <si>
    <t>Joseph Morris</t>
  </si>
  <si>
    <t>NZ23636</t>
  </si>
  <si>
    <t>287273.493738_x0002_</t>
  </si>
  <si>
    <t>Jason Foster</t>
  </si>
  <si>
    <t>NZ62637</t>
  </si>
  <si>
    <t>214860.892032_x0002_</t>
  </si>
  <si>
    <t>Victor Black</t>
  </si>
  <si>
    <t>NZ65854</t>
  </si>
  <si>
    <t>615712.779864_x0002_</t>
  </si>
  <si>
    <t>Jeremy Ortiz</t>
  </si>
  <si>
    <t>NZ82903</t>
  </si>
  <si>
    <t>217030.905_x0002_</t>
  </si>
  <si>
    <t>NZ52186</t>
  </si>
  <si>
    <t>576677.74052_x0002_</t>
  </si>
  <si>
    <t>Christine Bailey</t>
  </si>
  <si>
    <t>NZ15111</t>
  </si>
  <si>
    <t>539509.158144_x0002_</t>
  </si>
  <si>
    <t>Willie Lopez</t>
  </si>
  <si>
    <t>NZ13801</t>
  </si>
  <si>
    <t>983146.699512_x0002_</t>
  </si>
  <si>
    <t>Jonathan Fisher</t>
  </si>
  <si>
    <t>NZ44502</t>
  </si>
  <si>
    <t>544267.996376_x0002_</t>
  </si>
  <si>
    <t>Dorothy Lane</t>
  </si>
  <si>
    <t>NZ66083</t>
  </si>
  <si>
    <t>378215.142375_x0002_</t>
  </si>
  <si>
    <t>David Holmes</t>
  </si>
  <si>
    <t>NZ31182</t>
  </si>
  <si>
    <t>451924.446585_x0002_</t>
  </si>
  <si>
    <t>Tammy Carter</t>
  </si>
  <si>
    <t>NZ70495</t>
  </si>
  <si>
    <t>1209300.202449_x0002_</t>
  </si>
  <si>
    <t>Donald Howell</t>
  </si>
  <si>
    <t>NZ18899</t>
  </si>
  <si>
    <t>531819.138336_x0002_</t>
  </si>
  <si>
    <t>Amanda Davis</t>
  </si>
  <si>
    <t>NZ26273</t>
  </si>
  <si>
    <t>131201.579439_x0002_</t>
  </si>
  <si>
    <t>Anne Burton</t>
  </si>
  <si>
    <t>NZ30445</t>
  </si>
  <si>
    <t>655907.8113_x0002_</t>
  </si>
  <si>
    <t>Ernest Montgomery</t>
  </si>
  <si>
    <t>NZ55587</t>
  </si>
  <si>
    <t>1457664.192_x0002_</t>
  </si>
  <si>
    <t>Eric Carr</t>
  </si>
  <si>
    <t>NZ20303</t>
  </si>
  <si>
    <t>682831.256454_x0002_</t>
  </si>
  <si>
    <t>Sean Hall</t>
  </si>
  <si>
    <t>NZ52886</t>
  </si>
  <si>
    <t>592604.240112_x0002_</t>
  </si>
  <si>
    <t>Annie Grant</t>
  </si>
  <si>
    <t>NZ60476</t>
  </si>
  <si>
    <t>548418.294116_x0002_</t>
  </si>
  <si>
    <t>Gloria Welch</t>
  </si>
  <si>
    <t>NZ40602</t>
  </si>
  <si>
    <t>542700.29745_x0002_</t>
  </si>
  <si>
    <t>Joseph West</t>
  </si>
  <si>
    <t>NZ52448</t>
  </si>
  <si>
    <t>250162.3418_x0002_</t>
  </si>
  <si>
    <t>Albert Weaver</t>
  </si>
  <si>
    <t>NZ48116</t>
  </si>
  <si>
    <t>1883360.07968_x0002_</t>
  </si>
  <si>
    <t>NZ95385</t>
  </si>
  <si>
    <t>147842.9225_x0002_</t>
  </si>
  <si>
    <t>Anthony Gardner</t>
  </si>
  <si>
    <t>240122.723224_x0002_</t>
  </si>
  <si>
    <t>Kelly Moore</t>
  </si>
  <si>
    <t>NZ36598</t>
  </si>
  <si>
    <t>410132.13048_x0002_</t>
  </si>
  <si>
    <t>Eugene Banks</t>
  </si>
  <si>
    <t>NZ59774</t>
  </si>
  <si>
    <t>1874804.3801_x0002_</t>
  </si>
  <si>
    <t>Brian Jacobs</t>
  </si>
  <si>
    <t>677674.913252_x0002_</t>
  </si>
  <si>
    <t>Jonathan Medina</t>
  </si>
  <si>
    <t>NZ30551</t>
  </si>
  <si>
    <t>1743380.7948_x0002_</t>
  </si>
  <si>
    <t>Larry Young</t>
  </si>
  <si>
    <t>NZ56605</t>
  </si>
  <si>
    <t>99660.189888_x0002_</t>
  </si>
  <si>
    <t>Albert Kim</t>
  </si>
  <si>
    <t>NZ15980</t>
  </si>
  <si>
    <t>1056468.655935_x0002_</t>
  </si>
  <si>
    <t>Justin Bishop</t>
  </si>
  <si>
    <t>NZ65402</t>
  </si>
  <si>
    <t>132960.519_x0002_</t>
  </si>
  <si>
    <t>Anne Nguyen</t>
  </si>
  <si>
    <t>NZ58778</t>
  </si>
  <si>
    <t>817822.44505_x0002_</t>
  </si>
  <si>
    <t>Karen Fields</t>
  </si>
  <si>
    <t>NZ53486</t>
  </si>
  <si>
    <t>101502.37118_x0002_</t>
  </si>
  <si>
    <t>Carolyn Holmes</t>
  </si>
  <si>
    <t>NZ40402</t>
  </si>
  <si>
    <t>283273.741296_x0002_</t>
  </si>
  <si>
    <t>Scott Hunt</t>
  </si>
  <si>
    <t>NZ22235</t>
  </si>
  <si>
    <t>823333.502068_x0002_</t>
  </si>
  <si>
    <t>Ryan Hernandez</t>
  </si>
  <si>
    <t>NZ23045</t>
  </si>
  <si>
    <t>501310.5552_x0002_</t>
  </si>
  <si>
    <t>Gregory Brown</t>
  </si>
  <si>
    <t>NZ32364</t>
  </si>
  <si>
    <t>166878.163296_x0002_</t>
  </si>
  <si>
    <t>Kenneth Moreno</t>
  </si>
  <si>
    <t>NZ65265</t>
  </si>
  <si>
    <t>1600437.13941_x0002_</t>
  </si>
  <si>
    <t>Earl Ortiz</t>
  </si>
  <si>
    <t>NZ65740</t>
  </si>
  <si>
    <t>254032.812_x0002_</t>
  </si>
  <si>
    <t>NZ52432</t>
  </si>
  <si>
    <t>3359892.49984_x0002_</t>
  </si>
  <si>
    <t>Fred Cole</t>
  </si>
  <si>
    <t>NZ67603</t>
  </si>
  <si>
    <t>375968.35197_x0002_</t>
  </si>
  <si>
    <t>NZ75964</t>
  </si>
  <si>
    <t>784410.9336_x0002_</t>
  </si>
  <si>
    <t>Michael Murphy</t>
  </si>
  <si>
    <t>NZ41934</t>
  </si>
  <si>
    <t>557684.655616_x0002_</t>
  </si>
  <si>
    <t>Laura Hicks</t>
  </si>
  <si>
    <t>NZ17740</t>
  </si>
  <si>
    <t>1252548.199356_x0002_</t>
  </si>
  <si>
    <t>Julia Cole</t>
  </si>
  <si>
    <t>NZ92276</t>
  </si>
  <si>
    <t>499909.490352_x0002_</t>
  </si>
  <si>
    <t>Antonio Fisher</t>
  </si>
  <si>
    <t>NZ67391</t>
  </si>
  <si>
    <t>1259138.56032_x0002_</t>
  </si>
  <si>
    <t>Eric Cunningham</t>
  </si>
  <si>
    <t>NZ35181</t>
  </si>
  <si>
    <t>616330.92885_x0002_</t>
  </si>
  <si>
    <t>Wayne Foster</t>
  </si>
  <si>
    <t>NZ27469</t>
  </si>
  <si>
    <t>3085020.891108_x0002_</t>
  </si>
  <si>
    <t>Harold Marshall</t>
  </si>
  <si>
    <t>NZ45063</t>
  </si>
  <si>
    <t>753986.848248_x0002_</t>
  </si>
  <si>
    <t>Wayne Alvarez</t>
  </si>
  <si>
    <t>NZ25733</t>
  </si>
  <si>
    <t>92897.495184_x0002_</t>
  </si>
  <si>
    <t>Nancy Black</t>
  </si>
  <si>
    <t>NZ35866</t>
  </si>
  <si>
    <t>1221003.76_x0002_</t>
  </si>
  <si>
    <t>Ann Flores</t>
  </si>
  <si>
    <t>NZ83479</t>
  </si>
  <si>
    <t>90491.87412_x0002_</t>
  </si>
  <si>
    <t>Julia Weaver</t>
  </si>
  <si>
    <t>NZ81280</t>
  </si>
  <si>
    <t>408648.561696_x0002_</t>
  </si>
  <si>
    <t>Jean Morgan</t>
  </si>
  <si>
    <t>NZ67058</t>
  </si>
  <si>
    <t>347282.579457_x0002_</t>
  </si>
  <si>
    <t>Dorothy Rice</t>
  </si>
  <si>
    <t>851935.54432_x0002_</t>
  </si>
  <si>
    <t>NZ78041</t>
  </si>
  <si>
    <t>252327.87_x0002_</t>
  </si>
  <si>
    <t>Dennis Chapman</t>
  </si>
  <si>
    <t>NZ86910</t>
  </si>
  <si>
    <t>152112.114048_x0002_</t>
  </si>
  <si>
    <t>Kenneth Black</t>
  </si>
  <si>
    <t>NZ21599</t>
  </si>
  <si>
    <t>315419.824368_x0002_</t>
  </si>
  <si>
    <t>Keith Alvarez</t>
  </si>
  <si>
    <t>NZ99131</t>
  </si>
  <si>
    <t>572521.482918_x0002_</t>
  </si>
  <si>
    <t>Kathryn Daniels</t>
  </si>
  <si>
    <t>NZ82385</t>
  </si>
  <si>
    <t>370924.282422_x0002_</t>
  </si>
  <si>
    <t>Mark Henderson</t>
  </si>
  <si>
    <t>NZ38237</t>
  </si>
  <si>
    <t>237591.71672_x0002_</t>
  </si>
  <si>
    <t>Justin Davis</t>
  </si>
  <si>
    <t>NZ67190</t>
  </si>
  <si>
    <t>1702162.839328_x0002_</t>
  </si>
  <si>
    <t>Mark Patterson</t>
  </si>
  <si>
    <t>NZ40740</t>
  </si>
  <si>
    <t>1242347.2152_x0002_</t>
  </si>
  <si>
    <t>Philip Day</t>
  </si>
  <si>
    <t>NZ31435</t>
  </si>
  <si>
    <t>339201.75_x0002_</t>
  </si>
  <si>
    <t>Shirley Carr</t>
  </si>
  <si>
    <t>NZ91822</t>
  </si>
  <si>
    <t>75106.640808_x0002_</t>
  </si>
  <si>
    <t>Rebecca Fowler</t>
  </si>
  <si>
    <t>NZ31953</t>
  </si>
  <si>
    <t>189500.5368_x0002_</t>
  </si>
  <si>
    <t>Karen Hayes</t>
  </si>
  <si>
    <t>NZ71789</t>
  </si>
  <si>
    <t>177800.7112_x0002_</t>
  </si>
  <si>
    <t>Michelle Garcia</t>
  </si>
  <si>
    <t>NZ62555</t>
  </si>
  <si>
    <t>1211730.465762_x0002_</t>
  </si>
  <si>
    <t>Jason Woods</t>
  </si>
  <si>
    <t>NZ22605</t>
  </si>
  <si>
    <t>936383.122584_x0002_</t>
  </si>
  <si>
    <t>Judy Allen</t>
  </si>
  <si>
    <t>NZ93388</t>
  </si>
  <si>
    <t>226948.558848_x0002_</t>
  </si>
  <si>
    <t>Denise Greene</t>
  </si>
  <si>
    <t>NZ76263</t>
  </si>
  <si>
    <t>54158.914432_x0002_</t>
  </si>
  <si>
    <t>Cynthia Roberts</t>
  </si>
  <si>
    <t>NZ77110</t>
  </si>
  <si>
    <t>130679.293248_x0002_</t>
  </si>
  <si>
    <t>Cynthia Porter</t>
  </si>
  <si>
    <t>NZ58836</t>
  </si>
  <si>
    <t>533504.828376_x0002_</t>
  </si>
  <si>
    <t>Kevin Cole</t>
  </si>
  <si>
    <t>NZ73056</t>
  </si>
  <si>
    <t>192758.589_x0002_</t>
  </si>
  <si>
    <t>Ryan Watson</t>
  </si>
  <si>
    <t>NZ21371</t>
  </si>
  <si>
    <t>1783850.989284_x0002_</t>
  </si>
  <si>
    <t>Terry Chavez</t>
  </si>
  <si>
    <t>NZ73287</t>
  </si>
  <si>
    <t>1324552.518016_x0002_</t>
  </si>
  <si>
    <t>Steven Jacobs</t>
  </si>
  <si>
    <t>NZ90697</t>
  </si>
  <si>
    <t>1248443.534988_x0002_</t>
  </si>
  <si>
    <t>Judy Lawrence</t>
  </si>
  <si>
    <t>NZ80666</t>
  </si>
  <si>
    <t>82808.378744_x0002_</t>
  </si>
  <si>
    <t>Kenneth Simmons</t>
  </si>
  <si>
    <t>NZ71261</t>
  </si>
  <si>
    <t>1050537.34575_x0002_</t>
  </si>
  <si>
    <t>Lillian Burns</t>
  </si>
  <si>
    <t>NZ83694</t>
  </si>
  <si>
    <t>397287.48213_x0002_</t>
  </si>
  <si>
    <t>Harold Hanson</t>
  </si>
  <si>
    <t>NZ49953</t>
  </si>
  <si>
    <t>511243.390336_x0002_</t>
  </si>
  <si>
    <t>Juan Allen</t>
  </si>
  <si>
    <t>NZ21009</t>
  </si>
  <si>
    <t>97468.621677_x0002_</t>
  </si>
  <si>
    <t>Donna Robertson</t>
  </si>
  <si>
    <t>NZ68422</t>
  </si>
  <si>
    <t>3863355.49548_x0002_</t>
  </si>
  <si>
    <t>Harry Burns</t>
  </si>
  <si>
    <t>NZ74106</t>
  </si>
  <si>
    <t>1517817.469644_x0002_</t>
  </si>
  <si>
    <t>Gerald Lee</t>
  </si>
  <si>
    <t>NZ96220</t>
  </si>
  <si>
    <t>522543.96388_x0002_</t>
  </si>
  <si>
    <t>Daniel Sims</t>
  </si>
  <si>
    <t>NZ32518</t>
  </si>
  <si>
    <t>505169.748928_x0002_</t>
  </si>
  <si>
    <t>Jeremy Hamilton</t>
  </si>
  <si>
    <t>NZ75932</t>
  </si>
  <si>
    <t>98975.527264_x0002_</t>
  </si>
  <si>
    <t>Michael Stone</t>
  </si>
  <si>
    <t>NZ14540</t>
  </si>
  <si>
    <t>97662.155968_x0002_</t>
  </si>
  <si>
    <t>Joan Vasquez</t>
  </si>
  <si>
    <t>NZ36643</t>
  </si>
  <si>
    <t>1635153.760098_x0002_</t>
  </si>
  <si>
    <t>Gerald Richards</t>
  </si>
  <si>
    <t>NZ79465</t>
  </si>
  <si>
    <t>283228.403524_x0002_</t>
  </si>
  <si>
    <t>Kathryn Brooks</t>
  </si>
  <si>
    <t>NZ36967</t>
  </si>
  <si>
    <t>880569.5855_x0002_</t>
  </si>
  <si>
    <t>Kevin Harris</t>
  </si>
  <si>
    <t>NZ88284</t>
  </si>
  <si>
    <t>308029.90605_x0002_</t>
  </si>
  <si>
    <t>Katherine Watkins</t>
  </si>
  <si>
    <t>NZ64966</t>
  </si>
  <si>
    <t>383668.25_x0002_</t>
  </si>
  <si>
    <t>NZ86878</t>
  </si>
  <si>
    <t>850010.848362_x0002_</t>
  </si>
  <si>
    <t>Bruce Day</t>
  </si>
  <si>
    <t>NZ32903</t>
  </si>
  <si>
    <t>33627.168768_x0002_</t>
  </si>
  <si>
    <t>Pamela Jacobs</t>
  </si>
  <si>
    <t>NZ35560</t>
  </si>
  <si>
    <t>474980.565645_x0002_</t>
  </si>
  <si>
    <t>Timothy Myers</t>
  </si>
  <si>
    <t>NZ37064</t>
  </si>
  <si>
    <t>1699245.608116_x0002_</t>
  </si>
  <si>
    <t>Carl Nichols</t>
  </si>
  <si>
    <t>NZ87002</t>
  </si>
  <si>
    <t>365564.09214_x0002_</t>
  </si>
  <si>
    <t>Kathy Torres</t>
  </si>
  <si>
    <t>NZ32576</t>
  </si>
  <si>
    <t>410349.821024_x0002_</t>
  </si>
  <si>
    <t>Henry Garrett</t>
  </si>
  <si>
    <t>2156888.490975_x0002_</t>
  </si>
  <si>
    <t>Samuel Gonzalez</t>
  </si>
  <si>
    <t>NZ40038</t>
  </si>
  <si>
    <t>63866.951568_x0002_</t>
  </si>
  <si>
    <t>Timothy Duncan</t>
  </si>
  <si>
    <t>NZ49313</t>
  </si>
  <si>
    <t>594355.5504_x0002_</t>
  </si>
  <si>
    <t>Patrick Sullivan</t>
  </si>
  <si>
    <t>NZ85018</t>
  </si>
  <si>
    <t>161814.091888_x0002_</t>
  </si>
  <si>
    <t>Kenneth Cole</t>
  </si>
  <si>
    <t>NZ96476</t>
  </si>
  <si>
    <t>285012.152172_x0002_</t>
  </si>
  <si>
    <t>Ralph Johnston</t>
  </si>
  <si>
    <t>NZ68515</t>
  </si>
  <si>
    <t>163502.976_x0002_</t>
  </si>
  <si>
    <t>Charles Kelly</t>
  </si>
  <si>
    <t>NZ73247</t>
  </si>
  <si>
    <t>1769697.670275_x0002_</t>
  </si>
  <si>
    <t>Bobby Watkins</t>
  </si>
  <si>
    <t>NZ24135</t>
  </si>
  <si>
    <t>65425.864064_x0002_</t>
  </si>
  <si>
    <t>Paul Armstrong</t>
  </si>
  <si>
    <t>NZ98549</t>
  </si>
  <si>
    <t>211625.76_x0002_</t>
  </si>
  <si>
    <t>NZ16521</t>
  </si>
  <si>
    <t>147432.651795_x0002_</t>
  </si>
  <si>
    <t>Brandon Harris</t>
  </si>
  <si>
    <t>NZ91902</t>
  </si>
  <si>
    <t>573794.835075_x0002_</t>
  </si>
  <si>
    <t>Lawrence Ray</t>
  </si>
  <si>
    <t>NZ87441</t>
  </si>
  <si>
    <t>720211.853312_x0002_</t>
  </si>
  <si>
    <t>Louis Banks</t>
  </si>
  <si>
    <t>NZ92250</t>
  </si>
  <si>
    <t>1568622.873447_x0002_</t>
  </si>
  <si>
    <t>Justin Bowman</t>
  </si>
  <si>
    <t>NZ50174</t>
  </si>
  <si>
    <t>203097.341304_x0002_</t>
  </si>
  <si>
    <t>Clarence Moreno</t>
  </si>
  <si>
    <t>NZ82994</t>
  </si>
  <si>
    <t>853648.421559_x0002_</t>
  </si>
  <si>
    <t>Julie Snyder</t>
  </si>
  <si>
    <t>NZ47036</t>
  </si>
  <si>
    <t>405882_x0002_</t>
  </si>
  <si>
    <t>Daniel Garcia</t>
  </si>
  <si>
    <t>NZ76186</t>
  </si>
  <si>
    <t>1100759.210928_x0002_</t>
  </si>
  <si>
    <t>Jimmy Andrews</t>
  </si>
  <si>
    <t>NZ60176</t>
  </si>
  <si>
    <t>144968.603472_x0002_</t>
  </si>
  <si>
    <t>Christopher Murphy</t>
  </si>
  <si>
    <t>NZ73983</t>
  </si>
  <si>
    <t>196999.428525_x0002_</t>
  </si>
  <si>
    <t>Scott Evans</t>
  </si>
  <si>
    <t>NZ15363</t>
  </si>
  <si>
    <t>92083.785688_x0002_</t>
  </si>
  <si>
    <t>Walter Warren</t>
  </si>
  <si>
    <t>NZ73841</t>
  </si>
  <si>
    <t>681186.571353_x0002_</t>
  </si>
  <si>
    <t>James Schmidt</t>
  </si>
  <si>
    <t>NZ74150</t>
  </si>
  <si>
    <t>630729.90276_x0002_</t>
  </si>
  <si>
    <t>Adam Robertson</t>
  </si>
  <si>
    <t>NZ92786</t>
  </si>
  <si>
    <t>334083.20312_x0002_</t>
  </si>
  <si>
    <t>Craig Ruiz</t>
  </si>
  <si>
    <t>NZ80929</t>
  </si>
  <si>
    <t>646434.223263_x0002_</t>
  </si>
  <si>
    <t>Virginia Harper</t>
  </si>
  <si>
    <t>NZ93358</t>
  </si>
  <si>
    <t>756310.000512_x0002_</t>
  </si>
  <si>
    <t>Andrew Johnson</t>
  </si>
  <si>
    <t>NZ33470</t>
  </si>
  <si>
    <t>2677607.1_x0002_</t>
  </si>
  <si>
    <t>Russell Moore</t>
  </si>
  <si>
    <t>NZ86960</t>
  </si>
  <si>
    <t>283112.888688_x0002_</t>
  </si>
  <si>
    <t>Joyce Johnston</t>
  </si>
  <si>
    <t>NZ53003</t>
  </si>
  <si>
    <t>686288.947071_x0002_</t>
  </si>
  <si>
    <t>John Riley</t>
  </si>
  <si>
    <t>NZ33962</t>
  </si>
  <si>
    <t>279314.422332_x0002_</t>
  </si>
  <si>
    <t>Theresa Ward</t>
  </si>
  <si>
    <t>NZ94055</t>
  </si>
  <si>
    <t>802862.969228_x0002_</t>
  </si>
  <si>
    <t>Carlos Moore</t>
  </si>
  <si>
    <t>NZ59398</t>
  </si>
  <si>
    <t>563246.333856_x0002_</t>
  </si>
  <si>
    <t>Juan Griffin</t>
  </si>
  <si>
    <t>NZ52021</t>
  </si>
  <si>
    <t>838261.602562_x0002_</t>
  </si>
  <si>
    <t>Daniel Marshall</t>
  </si>
  <si>
    <t>NZ40896</t>
  </si>
  <si>
    <t>1364674.721_x0002_</t>
  </si>
  <si>
    <t>Sean Sims</t>
  </si>
  <si>
    <t>NZ30766</t>
  </si>
  <si>
    <t>325915.339752_x0002_</t>
  </si>
  <si>
    <t>Ann Henderson</t>
  </si>
  <si>
    <t>NZ64549</t>
  </si>
  <si>
    <t>92513.188896_x0002_</t>
  </si>
  <si>
    <t>Keith White</t>
  </si>
  <si>
    <t>NZ79353</t>
  </si>
  <si>
    <t>49719.3249_x0002_</t>
  </si>
  <si>
    <t>Adam Howard</t>
  </si>
  <si>
    <t>NZ83245</t>
  </si>
  <si>
    <t>1072739.033856_x0002_</t>
  </si>
  <si>
    <t>Anthony Mcdonald</t>
  </si>
  <si>
    <t>469912.374375_x0002_</t>
  </si>
  <si>
    <t>Roy Ortiz</t>
  </si>
  <si>
    <t>NZ47775</t>
  </si>
  <si>
    <t>380343.231216_x0002_</t>
  </si>
  <si>
    <t>Gloria Roberts</t>
  </si>
  <si>
    <t>NZ46675</t>
  </si>
  <si>
    <t>891713.77372_x0002_</t>
  </si>
  <si>
    <t>Ryan Mitchell</t>
  </si>
  <si>
    <t>NZ77237</t>
  </si>
  <si>
    <t>260533.736996_x0002_</t>
  </si>
  <si>
    <t>Nicholas Vasquez</t>
  </si>
  <si>
    <t>NZ38662</t>
  </si>
  <si>
    <t>71187.935_x0002_</t>
  </si>
  <si>
    <t>Shirley Chavez</t>
  </si>
  <si>
    <t>NZ85067</t>
  </si>
  <si>
    <t>1500152.068155_x0002_</t>
  </si>
  <si>
    <t>Adam Carter</t>
  </si>
  <si>
    <t>NZ18364</t>
  </si>
  <si>
    <t>446067.709776_x0002_</t>
  </si>
  <si>
    <t>Paula Henderson</t>
  </si>
  <si>
    <t>NZ61281</t>
  </si>
  <si>
    <t>157233.09_x0002_</t>
  </si>
  <si>
    <t>Elizabeth Mendoza</t>
  </si>
  <si>
    <t>NZ47766</t>
  </si>
  <si>
    <t>506969.442_x0002_</t>
  </si>
  <si>
    <t>Robin Woods</t>
  </si>
  <si>
    <t>1716590.6758_x0002_</t>
  </si>
  <si>
    <t>NZ50457</t>
  </si>
  <si>
    <t>836097.3225_x0002_</t>
  </si>
  <si>
    <t>Daniel Lewis</t>
  </si>
  <si>
    <t>NZ27672</t>
  </si>
  <si>
    <t>166642.06438_x0002_</t>
  </si>
  <si>
    <t>Tammy Brooks</t>
  </si>
  <si>
    <t>NZ46965</t>
  </si>
  <si>
    <t>891613.21_x0002_</t>
  </si>
  <si>
    <t>Rachel Snyder</t>
  </si>
  <si>
    <t>NZ91806</t>
  </si>
  <si>
    <t>811897.155117_x0002_</t>
  </si>
  <si>
    <t>Keith Davis</t>
  </si>
  <si>
    <t>NZ41977</t>
  </si>
  <si>
    <t>1076630.496_x0002_</t>
  </si>
  <si>
    <t>Angela Pierce</t>
  </si>
  <si>
    <t>NZ57611</t>
  </si>
  <si>
    <t>530450.17522_x0002_</t>
  </si>
  <si>
    <t>Louise Wells</t>
  </si>
  <si>
    <t>NZ35051</t>
  </si>
  <si>
    <t>1802267.66205_x0002_</t>
  </si>
  <si>
    <t>Roger Hicks</t>
  </si>
  <si>
    <t>NZ62967</t>
  </si>
  <si>
    <t>441638.95272_x0002_</t>
  </si>
  <si>
    <t>Jonathan Hanson</t>
  </si>
  <si>
    <t>324112.573575_x0002_</t>
  </si>
  <si>
    <t>Sean Dixon</t>
  </si>
  <si>
    <t>NZ64425</t>
  </si>
  <si>
    <t>1052128.727832_x0002_</t>
  </si>
  <si>
    <t>Donald Sullivan</t>
  </si>
  <si>
    <t>NZ51179</t>
  </si>
  <si>
    <t>323812.223889_x0002_</t>
  </si>
  <si>
    <t>Joe Baker</t>
  </si>
  <si>
    <t>NZ94650</t>
  </si>
  <si>
    <t>615891.104004_x0002_</t>
  </si>
  <si>
    <t>Samuel Myers</t>
  </si>
  <si>
    <t>NZ61012</t>
  </si>
  <si>
    <t>282111.053763_x0002_</t>
  </si>
  <si>
    <t>Alice Peterson</t>
  </si>
  <si>
    <t>NZ85850</t>
  </si>
  <si>
    <t>284337.9_x0002_</t>
  </si>
  <si>
    <t>Ronald Moreno</t>
  </si>
  <si>
    <t>43408.4353_x0002_</t>
  </si>
  <si>
    <t>Joseph Young</t>
  </si>
  <si>
    <t>NZ37853</t>
  </si>
  <si>
    <t>184556.23392_x0002_</t>
  </si>
  <si>
    <t>NZ92582</t>
  </si>
  <si>
    <t>315219.3408_x0002_</t>
  </si>
  <si>
    <t>Paula Young</t>
  </si>
  <si>
    <t>NZ47756</t>
  </si>
  <si>
    <t>454769.733231_x0002_</t>
  </si>
  <si>
    <t>Andrew Baker</t>
  </si>
  <si>
    <t>NZ73662</t>
  </si>
  <si>
    <t>677419.0808_x0002_</t>
  </si>
  <si>
    <t>Arthur Sanders</t>
  </si>
  <si>
    <t>NZ83783</t>
  </si>
  <si>
    <t>520918.032536_x0002_</t>
  </si>
  <si>
    <t>Deborah Moore</t>
  </si>
  <si>
    <t>NZ63017</t>
  </si>
  <si>
    <t>1353471.659253_x0002_</t>
  </si>
  <si>
    <t>George Medina</t>
  </si>
  <si>
    <t>197108.914944_x0002_</t>
  </si>
  <si>
    <t>Lois Sanchez</t>
  </si>
  <si>
    <t>NZ37741</t>
  </si>
  <si>
    <t>1932621.557022_x0002_</t>
  </si>
  <si>
    <t>Terry Shaw</t>
  </si>
  <si>
    <t>NZ21098</t>
  </si>
  <si>
    <t>791795.414592_x0002_</t>
  </si>
  <si>
    <t>Judy Black</t>
  </si>
  <si>
    <t>NZ50127</t>
  </si>
  <si>
    <t>1425990.31068_x0002_</t>
  </si>
  <si>
    <t>Jacqueline Jacobs</t>
  </si>
  <si>
    <t>NZ59951</t>
  </si>
  <si>
    <t>1206135.003912_x0002_</t>
  </si>
  <si>
    <t>Bobby Baker</t>
  </si>
  <si>
    <t>NZ74437</t>
  </si>
  <si>
    <t>1551055.997568_x0002_</t>
  </si>
  <si>
    <t>Ryan Brooks</t>
  </si>
  <si>
    <t>299302.244528_x0002_</t>
  </si>
  <si>
    <t>Steve Kennedy</t>
  </si>
  <si>
    <t>NZ26284</t>
  </si>
  <si>
    <t>243023.259375_x0002_</t>
  </si>
  <si>
    <t>Kathleen Bryant</t>
  </si>
  <si>
    <t>NZ44815</t>
  </si>
  <si>
    <t>25563.149808_x0002_</t>
  </si>
  <si>
    <t>Carolyn Ross</t>
  </si>
  <si>
    <t>NZ66559</t>
  </si>
  <si>
    <t>11363.74795_x0002_</t>
  </si>
  <si>
    <t>Edward Evans</t>
  </si>
  <si>
    <t>NZ98503</t>
  </si>
  <si>
    <t>34504.451744_x0002_</t>
  </si>
  <si>
    <t>Rebecca Perkins</t>
  </si>
  <si>
    <t>NZ73017</t>
  </si>
  <si>
    <t>58017.84909_x0002_</t>
  </si>
  <si>
    <t>Christopher Alvarez</t>
  </si>
  <si>
    <t>NZ49233</t>
  </si>
  <si>
    <t>388086.429024_x0002_</t>
  </si>
  <si>
    <t>Joshua Fisher</t>
  </si>
  <si>
    <t>NZ36801</t>
  </si>
  <si>
    <t>934865.442672_x0002_</t>
  </si>
  <si>
    <t>Randy Harvey</t>
  </si>
  <si>
    <t>NZ31493</t>
  </si>
  <si>
    <t>65048.48_x0002_</t>
  </si>
  <si>
    <t>Anna Montgomery</t>
  </si>
  <si>
    <t>NZ26350</t>
  </si>
  <si>
    <t>291710.70432_x0002_</t>
  </si>
  <si>
    <t>Mildred Burns</t>
  </si>
  <si>
    <t>NZ55295</t>
  </si>
  <si>
    <t>44965.23805_x0002_</t>
  </si>
  <si>
    <t>Cheryl Long</t>
  </si>
  <si>
    <t>NZ99374</t>
  </si>
  <si>
    <t>117928.07712_x0002_</t>
  </si>
  <si>
    <t>Jesse Wallace</t>
  </si>
  <si>
    <t>NZ50762</t>
  </si>
  <si>
    <t>1209702.562176_x0002_</t>
  </si>
  <si>
    <t>Eric Reynolds</t>
  </si>
  <si>
    <t>NZ54970</t>
  </si>
  <si>
    <t>54706.149225_x0002_</t>
  </si>
  <si>
    <t>Stephanie Thomas</t>
  </si>
  <si>
    <t>NZ60293</t>
  </si>
  <si>
    <t>721232.9748_x0002_</t>
  </si>
  <si>
    <t>Earl Perez</t>
  </si>
  <si>
    <t>NZ92525</t>
  </si>
  <si>
    <t>55118.865984_x0002_</t>
  </si>
  <si>
    <t>Aaron Day</t>
  </si>
  <si>
    <t>NZ47439</t>
  </si>
  <si>
    <t>529821.652583_x0002_</t>
  </si>
  <si>
    <t>Larry Hamilton</t>
  </si>
  <si>
    <t>NZ82305</t>
  </si>
  <si>
    <t>1993409.7813_x0002_</t>
  </si>
  <si>
    <t>Harold Parker</t>
  </si>
  <si>
    <t>NZ34414</t>
  </si>
  <si>
    <t>336606.82839_x0002_</t>
  </si>
  <si>
    <t>Sarah Wright</t>
  </si>
  <si>
    <t>NZ73711</t>
  </si>
  <si>
    <t>295731.267648_x0002_</t>
  </si>
  <si>
    <t>Edward Hicks</t>
  </si>
  <si>
    <t>NZ75100</t>
  </si>
  <si>
    <t>1491077.399112_x0002_</t>
  </si>
  <si>
    <t>Phillip Morrison</t>
  </si>
  <si>
    <t>NZ29817</t>
  </si>
  <si>
    <t>840866.8464_x0002_</t>
  </si>
  <si>
    <t>Tina Snyder</t>
  </si>
  <si>
    <t>NZ32670</t>
  </si>
  <si>
    <t>619282.971325_x0002_</t>
  </si>
  <si>
    <t>Aaron Evans</t>
  </si>
  <si>
    <t>NZ77847</t>
  </si>
  <si>
    <t>151071.076035_x0002_</t>
  </si>
  <si>
    <t>Carl Price</t>
  </si>
  <si>
    <t>NZ71063</t>
  </si>
  <si>
    <t>70903.5625_x0002_</t>
  </si>
  <si>
    <t>Emily Price</t>
  </si>
  <si>
    <t>NZ22770</t>
  </si>
  <si>
    <t>776817.50601_x0002_</t>
  </si>
  <si>
    <t>Beverly Woods</t>
  </si>
  <si>
    <t>NZ55241</t>
  </si>
  <si>
    <t>311802.698974_x0002_</t>
  </si>
  <si>
    <t>Bobby Kim</t>
  </si>
  <si>
    <t>NZ51999</t>
  </si>
  <si>
    <t>613385.92818_x0002_</t>
  </si>
  <si>
    <t>NZ92044</t>
  </si>
  <si>
    <t>149999.468112_x0002_</t>
  </si>
  <si>
    <t>Joan Day</t>
  </si>
  <si>
    <t>NZ56173</t>
  </si>
  <si>
    <t>282744.036315_x0002_</t>
  </si>
  <si>
    <t>Brandon Chapman</t>
  </si>
  <si>
    <t>NZ50214</t>
  </si>
  <si>
    <t>354346.835082_x0002_</t>
  </si>
  <si>
    <t>Joseph Gilbert</t>
  </si>
  <si>
    <t>NZ95041</t>
  </si>
  <si>
    <t>1084092.565283_x0002_</t>
  </si>
  <si>
    <t>Sarah Harper</t>
  </si>
  <si>
    <t>NZ14040</t>
  </si>
  <si>
    <t>2504280.568504_x0002_</t>
  </si>
  <si>
    <t>Clarence Frazier</t>
  </si>
  <si>
    <t>NZ54286</t>
  </si>
  <si>
    <t>231683.182976_x0002_</t>
  </si>
  <si>
    <t>Aaron Jordan</t>
  </si>
  <si>
    <t>NZ18628</t>
  </si>
  <si>
    <t>1599882.980592_x0002_</t>
  </si>
  <si>
    <t>Gary Howard</t>
  </si>
  <si>
    <t>NZ41281</t>
  </si>
  <si>
    <t>1487333.251536_x0002_</t>
  </si>
  <si>
    <t>Harry Ryan</t>
  </si>
  <si>
    <t>NZ41067</t>
  </si>
  <si>
    <t>379297.075556_x0002_</t>
  </si>
  <si>
    <t>Julia Alexander</t>
  </si>
  <si>
    <t>NZ92418</t>
  </si>
  <si>
    <t>449640.3584_x0002_</t>
  </si>
  <si>
    <t>Angela Gilbert</t>
  </si>
  <si>
    <t>NZ71157</t>
  </si>
  <si>
    <t>198246.624576_x0002_</t>
  </si>
  <si>
    <t>Laura Fox</t>
  </si>
  <si>
    <t>NZ40105</t>
  </si>
  <si>
    <t>933331.009536_x0002_</t>
  </si>
  <si>
    <t>Peter Sanchez</t>
  </si>
  <si>
    <t>NZ31565</t>
  </si>
  <si>
    <t>227109.691098_x0002_</t>
  </si>
  <si>
    <t>Janet Hill</t>
  </si>
  <si>
    <t>NZ48222</t>
  </si>
  <si>
    <t>1127561.362592_x0002_</t>
  </si>
  <si>
    <t>Edward Little</t>
  </si>
  <si>
    <t>NZ21031</t>
  </si>
  <si>
    <t>94786.285568_x0002_</t>
  </si>
  <si>
    <t>John Simpson</t>
  </si>
  <si>
    <t>NZ41224</t>
  </si>
  <si>
    <t>165722.2497_x0002_</t>
  </si>
  <si>
    <t>Mary Lawrence</t>
  </si>
  <si>
    <t>NZ71808</t>
  </si>
  <si>
    <t>470476.322208_x0002_</t>
  </si>
  <si>
    <t>Anne Bennett</t>
  </si>
  <si>
    <t>NZ50610</t>
  </si>
  <si>
    <t>247721.86614_x0002_</t>
  </si>
  <si>
    <t>Willie Stephens</t>
  </si>
  <si>
    <t>NZ49380</t>
  </si>
  <si>
    <t>101813.106816_x0002_</t>
  </si>
  <si>
    <t>Chris Richards</t>
  </si>
  <si>
    <t>NZ53236</t>
  </si>
  <si>
    <t>939245.759232_x0002_</t>
  </si>
  <si>
    <t>Bobby Phillips</t>
  </si>
  <si>
    <t>NZ13603</t>
  </si>
  <si>
    <t>452590.997824_x0002_</t>
  </si>
  <si>
    <t>Roy Stewart</t>
  </si>
  <si>
    <t>NZ90712</t>
  </si>
  <si>
    <t>901622.65625_x0002_</t>
  </si>
  <si>
    <t>Gregory Mason</t>
  </si>
  <si>
    <t>NZ82261</t>
  </si>
  <si>
    <t>1334851.751675_x0002_</t>
  </si>
  <si>
    <t>Martin Gonzalez</t>
  </si>
  <si>
    <t>NZ79483</t>
  </si>
  <si>
    <t>Andrew Torres</t>
  </si>
  <si>
    <t>NZ50522</t>
  </si>
  <si>
    <t>224823.6288_x0002_</t>
  </si>
  <si>
    <t>Heather Phillips</t>
  </si>
  <si>
    <t>NZ93181</t>
  </si>
  <si>
    <t>624747.137112_x0002_</t>
  </si>
  <si>
    <t>Richard Harper</t>
  </si>
  <si>
    <t>NZ15290</t>
  </si>
  <si>
    <t>81534.831756_x0002_</t>
  </si>
  <si>
    <t>NZ96115</t>
  </si>
  <si>
    <t>61914.6353_x0002_</t>
  </si>
  <si>
    <t>Kevin Green</t>
  </si>
  <si>
    <t>NZ69484</t>
  </si>
  <si>
    <t>638053.50726_x0002_</t>
  </si>
  <si>
    <t>Kenneth Diaz</t>
  </si>
  <si>
    <t>NZ85936</t>
  </si>
  <si>
    <t>1548129.748464_x0002_</t>
  </si>
  <si>
    <t>Teresa Kennedy</t>
  </si>
  <si>
    <t>NZ51266</t>
  </si>
  <si>
    <t>98999.733168_x0002_</t>
  </si>
  <si>
    <t>NZ17931</t>
  </si>
  <si>
    <t>641260.15245_x0002_</t>
  </si>
  <si>
    <t>Joseph Thomas</t>
  </si>
  <si>
    <t>NZ17713</t>
  </si>
  <si>
    <t>419185.54134_x0002_</t>
  </si>
  <si>
    <t>NZ24592</t>
  </si>
  <si>
    <t>235281.478528_x0002_</t>
  </si>
  <si>
    <t>NZ41923</t>
  </si>
  <si>
    <t>1680247.960404_x0002_</t>
  </si>
  <si>
    <t>Sean Ellis</t>
  </si>
  <si>
    <t>NZ17701</t>
  </si>
  <si>
    <t>571028.484375_x0002_</t>
  </si>
  <si>
    <t>Jeremy Burton</t>
  </si>
  <si>
    <t>NZ56730</t>
  </si>
  <si>
    <t>1747703.688192_x0002_</t>
  </si>
  <si>
    <t>Craig Daniels</t>
  </si>
  <si>
    <t>NZ33571</t>
  </si>
  <si>
    <t>302004.929952_x0002_</t>
  </si>
  <si>
    <t>Ralph Cole</t>
  </si>
  <si>
    <t>NZ87824</t>
  </si>
  <si>
    <t>1489199.08995_x0002_</t>
  </si>
  <si>
    <t>Carlos Lopez</t>
  </si>
  <si>
    <t>NZ43851</t>
  </si>
  <si>
    <t>295854.26094_x0002_</t>
  </si>
  <si>
    <t>Lori Bishop</t>
  </si>
  <si>
    <t>NZ21698</t>
  </si>
  <si>
    <t>286374.4389_x0002_</t>
  </si>
  <si>
    <t>Linda Burke</t>
  </si>
  <si>
    <t>NZ64087</t>
  </si>
  <si>
    <t>102083.149392_x0002_</t>
  </si>
  <si>
    <t>Virginia Duncan</t>
  </si>
  <si>
    <t>NZ83480</t>
  </si>
  <si>
    <t>39461.17824_x0002_</t>
  </si>
  <si>
    <t>Jerry Fowler</t>
  </si>
  <si>
    <t>NZ96926</t>
  </si>
  <si>
    <t>348716.03228_x0002_</t>
  </si>
  <si>
    <t>NZ80061</t>
  </si>
  <si>
    <t>1120243.77612_x0002_</t>
  </si>
  <si>
    <t>Jonathan Parker</t>
  </si>
  <si>
    <t>NZ72739</t>
  </si>
  <si>
    <t>423507.055104_x0002_</t>
  </si>
  <si>
    <t>Douglas Allen</t>
  </si>
  <si>
    <t>NZ18544</t>
  </si>
  <si>
    <t>247346.4325_x0002_</t>
  </si>
  <si>
    <t>Tammy Willis</t>
  </si>
  <si>
    <t>NZ29427</t>
  </si>
  <si>
    <t>49529.0752_x0002_</t>
  </si>
  <si>
    <t>Aaron Cook</t>
  </si>
  <si>
    <t>NZ65466</t>
  </si>
  <si>
    <t>126186.06208_x0002_</t>
  </si>
  <si>
    <t>Todd Weaver</t>
  </si>
  <si>
    <t>NZ24125</t>
  </si>
  <si>
    <t>62216.3927_x0002_</t>
  </si>
  <si>
    <t>Anthony Morales</t>
  </si>
  <si>
    <t>NZ96714</t>
  </si>
  <si>
    <t>245247.3369_x0002_</t>
  </si>
  <si>
    <t>Mary Martinez</t>
  </si>
  <si>
    <t>NZ96346</t>
  </si>
  <si>
    <t>115188.95466_x0002_</t>
  </si>
  <si>
    <t>Joyce Gardner</t>
  </si>
  <si>
    <t>NZ69220</t>
  </si>
  <si>
    <t>763217.78533_x0002_</t>
  </si>
  <si>
    <t>Lisa Phillips</t>
  </si>
  <si>
    <t>NZ85625</t>
  </si>
  <si>
    <t>172082.843712_x0002_</t>
  </si>
  <si>
    <t>Rose Johnson</t>
  </si>
  <si>
    <t>NZ33585</t>
  </si>
  <si>
    <t>1317356.969172_x0002_</t>
  </si>
  <si>
    <t>Jonathan Woods</t>
  </si>
  <si>
    <t>NZ61538</t>
  </si>
  <si>
    <t>391283.91456_x0002_</t>
  </si>
  <si>
    <t>1170583.662304_x0002_</t>
  </si>
  <si>
    <t>Bobby Bailey</t>
  </si>
  <si>
    <t>NZ87086</t>
  </si>
  <si>
    <t>194305.070592_x0002_</t>
  </si>
  <si>
    <t>Kenneth Hayes</t>
  </si>
  <si>
    <t>NZ16777</t>
  </si>
  <si>
    <t>568679.982066_x0002_</t>
  </si>
  <si>
    <t>James Lane</t>
  </si>
  <si>
    <t>323351.54104_x0002_</t>
  </si>
  <si>
    <t>Denise Carpenter</t>
  </si>
  <si>
    <t>NZ38646</t>
  </si>
  <si>
    <t>79482.761673_x0002_</t>
  </si>
  <si>
    <t>Sarah Schmidt</t>
  </si>
  <si>
    <t>NZ54363</t>
  </si>
  <si>
    <t>247129.873458_x0002_</t>
  </si>
  <si>
    <t>Joe Owens</t>
  </si>
  <si>
    <t>NZ32223</t>
  </si>
  <si>
    <t>97304.564175_x0002_</t>
  </si>
  <si>
    <t>Cheryl Fox</t>
  </si>
  <si>
    <t>NZ65968</t>
  </si>
  <si>
    <t>399816.794025_x0002_</t>
  </si>
  <si>
    <t>Jimmy Wright</t>
  </si>
  <si>
    <t>NZ28392</t>
  </si>
  <si>
    <t>142186.3128_x0002_</t>
  </si>
  <si>
    <t>Sandra Sims</t>
  </si>
  <si>
    <t>NZ54629</t>
  </si>
  <si>
    <t>274261.186332_x0002_</t>
  </si>
  <si>
    <t>Carolyn Martinez</t>
  </si>
  <si>
    <t>NZ22373</t>
  </si>
  <si>
    <t>1756146.0922_x0002_</t>
  </si>
  <si>
    <t>Sean Carter</t>
  </si>
  <si>
    <t>NZ98223</t>
  </si>
  <si>
    <t>1047262.446_x0002_</t>
  </si>
  <si>
    <t>Todd Black</t>
  </si>
  <si>
    <t>NZ98826</t>
  </si>
  <si>
    <t>780884.111952_x0002_</t>
  </si>
  <si>
    <t>Jeremy Duncan</t>
  </si>
  <si>
    <t>NZ24058</t>
  </si>
  <si>
    <t>116082.8901_x0002_</t>
  </si>
  <si>
    <t>George Fowler</t>
  </si>
  <si>
    <t>NZ68843</t>
  </si>
  <si>
    <t>96740.842752_x0002_</t>
  </si>
  <si>
    <t>Chris Nelson</t>
  </si>
  <si>
    <t>NZ74969</t>
  </si>
  <si>
    <t>489242.88_x0002_</t>
  </si>
  <si>
    <t>Robert Sanchez</t>
  </si>
  <si>
    <t>NZ65845</t>
  </si>
  <si>
    <t>974941.3575_x0002_</t>
  </si>
  <si>
    <t>Russell Alvarez</t>
  </si>
  <si>
    <t>NZ79409</t>
  </si>
  <si>
    <t>809741.08384_x0002_</t>
  </si>
  <si>
    <t>Jeremy Bryant</t>
  </si>
  <si>
    <t>NZ80195</t>
  </si>
  <si>
    <t>980906.309788_x0002_</t>
  </si>
  <si>
    <t>Clarence Cox</t>
  </si>
  <si>
    <t>NZ77041</t>
  </si>
  <si>
    <t>606081.495096_x0002_</t>
  </si>
  <si>
    <t>Arthur Fuller</t>
  </si>
  <si>
    <t>NZ89957</t>
  </si>
  <si>
    <t>257681.311434_x0002_</t>
  </si>
  <si>
    <t>Paul Riley</t>
  </si>
  <si>
    <t>NZ80012</t>
  </si>
  <si>
    <t>1159374.73392_x0002_</t>
  </si>
  <si>
    <t>Johnny Bennett</t>
  </si>
  <si>
    <t>NZ27011</t>
  </si>
  <si>
    <t>1144704.011451_x0002_</t>
  </si>
  <si>
    <t>Alice Chavez</t>
  </si>
  <si>
    <t>NZ50404</t>
  </si>
  <si>
    <t>954905.244272_x0002_</t>
  </si>
  <si>
    <t>Susan Cole</t>
  </si>
  <si>
    <t>NZ71209</t>
  </si>
  <si>
    <t>1528492.2912_x0002_</t>
  </si>
  <si>
    <t>NZ83308</t>
  </si>
  <si>
    <t>1192095.1296_x0002_</t>
  </si>
  <si>
    <t>NZ14471</t>
  </si>
  <si>
    <t>224557.818624_x0002_</t>
  </si>
  <si>
    <t>Peter Perry</t>
  </si>
  <si>
    <t>NZ50563</t>
  </si>
  <si>
    <t>1280099.98875_x0002_</t>
  </si>
  <si>
    <t>Cheryl Allen</t>
  </si>
  <si>
    <t>NZ36809</t>
  </si>
  <si>
    <t>559642.348455_x0002_</t>
  </si>
  <si>
    <t>Bruce Johnston</t>
  </si>
  <si>
    <t>NZ52274</t>
  </si>
  <si>
    <t>628956.632673_x0002_</t>
  </si>
  <si>
    <t>Mark Hicks</t>
  </si>
  <si>
    <t>NZ45419</t>
  </si>
  <si>
    <t>182272.437672_x0002_</t>
  </si>
  <si>
    <t>Kathryn Rose</t>
  </si>
  <si>
    <t>NZ90597</t>
  </si>
  <si>
    <t>1120446.352236_x0002_</t>
  </si>
  <si>
    <t>Thomas Jenkins</t>
  </si>
  <si>
    <t>NZ46035</t>
  </si>
  <si>
    <t>161117.14304_x0002_</t>
  </si>
  <si>
    <t>Raymond Marshall</t>
  </si>
  <si>
    <t>NZ57481</t>
  </si>
  <si>
    <t>166278.845_x0002_</t>
  </si>
  <si>
    <t>Shirley Gilbert</t>
  </si>
  <si>
    <t>NZ49839</t>
  </si>
  <si>
    <t>619039.874817_x0002_</t>
  </si>
  <si>
    <t>George Martinez</t>
  </si>
  <si>
    <t>NZ75420</t>
  </si>
  <si>
    <t>225281.671524_x0002_</t>
  </si>
  <si>
    <t>Donna Martin</t>
  </si>
  <si>
    <t>NZ25130</t>
  </si>
  <si>
    <t>895244.830272_x0002_</t>
  </si>
  <si>
    <t>Andrew Martinez</t>
  </si>
  <si>
    <t>NZ61510</t>
  </si>
  <si>
    <t>573777.992358_x0002_</t>
  </si>
  <si>
    <t>Gary Rivera</t>
  </si>
  <si>
    <t>NZ39682</t>
  </si>
  <si>
    <t>482897.727596_x0002_</t>
  </si>
  <si>
    <t>Randy Jacobs</t>
  </si>
  <si>
    <t>NZ14568</t>
  </si>
  <si>
    <t>3515972.55984_x0002_</t>
  </si>
  <si>
    <t>Scott Hart</t>
  </si>
  <si>
    <t>NZ40714</t>
  </si>
  <si>
    <t>1058173.90254_x0002_</t>
  </si>
  <si>
    <t>Ernest Smith</t>
  </si>
  <si>
    <t>NZ44460</t>
  </si>
  <si>
    <t>52569.960552_x0002_</t>
  </si>
  <si>
    <t>Edward Perry</t>
  </si>
  <si>
    <t>NZ45220</t>
  </si>
  <si>
    <t>1291352.74112_x0002_</t>
  </si>
  <si>
    <t>Jeremy Jacobs</t>
  </si>
  <si>
    <t>NZ76179</t>
  </si>
  <si>
    <t>672708.902704_x0002_</t>
  </si>
  <si>
    <t>Jesse Wood</t>
  </si>
  <si>
    <t>NZ94127</t>
  </si>
  <si>
    <t>676238.741568_x0002_</t>
  </si>
  <si>
    <t>Jeremy Ray</t>
  </si>
  <si>
    <t>NZ73185</t>
  </si>
  <si>
    <t>1453804.314944_x0002_</t>
  </si>
  <si>
    <t>Howard Jordan</t>
  </si>
  <si>
    <t>NZ27981</t>
  </si>
  <si>
    <t>1599208.312554_x0002_</t>
  </si>
  <si>
    <t>Gerald Dunn</t>
  </si>
  <si>
    <t>NZ82248</t>
  </si>
  <si>
    <t>370769.9424_x0002_</t>
  </si>
  <si>
    <t>Bruce Rose</t>
  </si>
  <si>
    <t>NZ49461</t>
  </si>
  <si>
    <t>199877.0418_x0002_</t>
  </si>
  <si>
    <t>Earl Davis</t>
  </si>
  <si>
    <t>NZ83775</t>
  </si>
  <si>
    <t>814077.7836_x0002_</t>
  </si>
  <si>
    <t>Billy Robertson</t>
  </si>
  <si>
    <t>NZ38878</t>
  </si>
  <si>
    <t>60424.783776_x0002_</t>
  </si>
  <si>
    <t>Mark Duncan</t>
  </si>
  <si>
    <t>NZ56828</t>
  </si>
  <si>
    <t>659353.323132_x0002_</t>
  </si>
  <si>
    <t>Anne Bailey</t>
  </si>
  <si>
    <t>NZ50530</t>
  </si>
  <si>
    <t>386551.753632_x0002_</t>
  </si>
  <si>
    <t>Doris James</t>
  </si>
  <si>
    <t>NZ92265</t>
  </si>
  <si>
    <t>469038.875008_x0002_</t>
  </si>
  <si>
    <t>Jonathan Hunter</t>
  </si>
  <si>
    <t>NZ23675</t>
  </si>
  <si>
    <t>47024.477784_x0002_</t>
  </si>
  <si>
    <t>Willie Price</t>
  </si>
  <si>
    <t>NZ67526</t>
  </si>
  <si>
    <t>481590.33_x0002_</t>
  </si>
  <si>
    <t>Rachel Ellis</t>
  </si>
  <si>
    <t>41200.183332_x0002_</t>
  </si>
  <si>
    <t>Timothy Alexander</t>
  </si>
  <si>
    <t>NZ73582</t>
  </si>
  <si>
    <t>113708.648224_x0002_</t>
  </si>
  <si>
    <t>Karen Carr</t>
  </si>
  <si>
    <t>NZ91553</t>
  </si>
  <si>
    <t>434860.50348_x0002_</t>
  </si>
  <si>
    <t>Alan Taylor</t>
  </si>
  <si>
    <t>NZ88950</t>
  </si>
  <si>
    <t>3386869.408065_x0002_</t>
  </si>
  <si>
    <t>Clarence Hart</t>
  </si>
  <si>
    <t>NZ65738</t>
  </si>
  <si>
    <t>254964.46275_x0002_</t>
  </si>
  <si>
    <t>Harry Smith</t>
  </si>
  <si>
    <t>NZ73702</t>
  </si>
  <si>
    <t>188758.850056_x0002_</t>
  </si>
  <si>
    <t>Joseph Adams</t>
  </si>
  <si>
    <t>1579332.66561_x0002_</t>
  </si>
  <si>
    <t>Gary Stanley</t>
  </si>
  <si>
    <t>NZ44607</t>
  </si>
  <si>
    <t>2500209.690624_x0002_</t>
  </si>
  <si>
    <t>NZ33553</t>
  </si>
  <si>
    <t>758957.496_x0002_</t>
  </si>
  <si>
    <t>Bruce White</t>
  </si>
  <si>
    <t>NZ53170</t>
  </si>
  <si>
    <t>66767.019172_x0002_</t>
  </si>
  <si>
    <t>Sarah Ruiz</t>
  </si>
  <si>
    <t>NZ93602</t>
  </si>
  <si>
    <t>107267.607552_x0002_</t>
  </si>
  <si>
    <t>Benjamin James</t>
  </si>
  <si>
    <t>NZ49888</t>
  </si>
  <si>
    <t>945239.659875_x0002_</t>
  </si>
  <si>
    <t>Henry Holmes</t>
  </si>
  <si>
    <t>NZ54797</t>
  </si>
  <si>
    <t>132877.016496_x0002_</t>
  </si>
  <si>
    <t>Timothy Miller</t>
  </si>
  <si>
    <t>NZ17319</t>
  </si>
  <si>
    <t>105060.54845_x0002_</t>
  </si>
  <si>
    <t>James Stone</t>
  </si>
  <si>
    <t>NZ95487</t>
  </si>
  <si>
    <t>1102563.1656_x0002_</t>
  </si>
  <si>
    <t>Andrew Young</t>
  </si>
  <si>
    <t>NZ17854</t>
  </si>
  <si>
    <t>390386.428128_x0002_</t>
  </si>
  <si>
    <t>Antonio Henderson</t>
  </si>
  <si>
    <t>NZ47843</t>
  </si>
  <si>
    <t>396706.9184_x0002_</t>
  </si>
  <si>
    <t>Jeffrey Taylor</t>
  </si>
  <si>
    <t>NZ23199</t>
  </si>
  <si>
    <t>504109.23885_x0002_</t>
  </si>
  <si>
    <t>NZ57420</t>
  </si>
  <si>
    <t>1003245.945552_x0002_</t>
  </si>
  <si>
    <t>Timothy Ortiz</t>
  </si>
  <si>
    <t>163906.23285_x0002_</t>
  </si>
  <si>
    <t>Mark Henry</t>
  </si>
  <si>
    <t>NZ94566</t>
  </si>
  <si>
    <t>802754.77473_x0002_</t>
  </si>
  <si>
    <t>Jonathan Reed</t>
  </si>
  <si>
    <t>NZ82408</t>
  </si>
  <si>
    <t>1035073.835472_x0002_</t>
  </si>
  <si>
    <t>NZ96756</t>
  </si>
  <si>
    <t>684295.048822_x0002_</t>
  </si>
  <si>
    <t>Lawrence Richardson</t>
  </si>
  <si>
    <t>NZ84558</t>
  </si>
  <si>
    <t>238663.827493_x0002_</t>
  </si>
  <si>
    <t>Stephanie Mills</t>
  </si>
  <si>
    <t>NZ59539</t>
  </si>
  <si>
    <t>175002.722_x0002_</t>
  </si>
  <si>
    <t>Terry Watson</t>
  </si>
  <si>
    <t>NZ92195</t>
  </si>
  <si>
    <t>1553374.77984_x0002_</t>
  </si>
  <si>
    <t>James Olson</t>
  </si>
  <si>
    <t>NZ52771</t>
  </si>
  <si>
    <t>197430.382368_x0002_</t>
  </si>
  <si>
    <t>Jason Cunningham</t>
  </si>
  <si>
    <t>NZ27105</t>
  </si>
  <si>
    <t>1070891.8248_x0002_</t>
  </si>
  <si>
    <t>Matthew Wheeler</t>
  </si>
  <si>
    <t>NZ48107</t>
  </si>
  <si>
    <t>1070053.5824_x0002_</t>
  </si>
  <si>
    <t>Carol Warren</t>
  </si>
  <si>
    <t>NZ32633</t>
  </si>
  <si>
    <t>981961.69148_x0002_</t>
  </si>
  <si>
    <t>Ruth Weaver</t>
  </si>
  <si>
    <t>NZ45460</t>
  </si>
  <si>
    <t>1029891.963825_x0002_</t>
  </si>
  <si>
    <t>Larry Gomez</t>
  </si>
  <si>
    <t>NZ99554</t>
  </si>
  <si>
    <t>Matthew Morgan</t>
  </si>
  <si>
    <t>NZ84942</t>
  </si>
  <si>
    <t>27367.8912_x0002_</t>
  </si>
  <si>
    <t>Charles Green</t>
  </si>
  <si>
    <t>NZ30598</t>
  </si>
  <si>
    <t>404394.212352_x0002_</t>
  </si>
  <si>
    <t>Roger Jacobs</t>
  </si>
  <si>
    <t>NZ60265</t>
  </si>
  <si>
    <t>314269.04888_x0002_</t>
  </si>
  <si>
    <t>Nicholas Garcia</t>
  </si>
  <si>
    <t>NZ72436</t>
  </si>
  <si>
    <t>413171.424512_x0002_</t>
  </si>
  <si>
    <t>Cynthia Perkins</t>
  </si>
  <si>
    <t>NZ92018</t>
  </si>
  <si>
    <t>186712.064_x0002_</t>
  </si>
  <si>
    <t>Angela Tucker</t>
  </si>
  <si>
    <t>NZ60028</t>
  </si>
  <si>
    <t>143853.2608_x0002_</t>
  </si>
  <si>
    <t>Jeffrey James</t>
  </si>
  <si>
    <t>NZ74028</t>
  </si>
  <si>
    <t>1508181.389568_x0002_</t>
  </si>
  <si>
    <t>NZ76900</t>
  </si>
  <si>
    <t>302827.012098_x0002_</t>
  </si>
  <si>
    <t>Rebecca Owens</t>
  </si>
  <si>
    <t>NZ69189</t>
  </si>
  <si>
    <t>985148.61104_x0002_</t>
  </si>
  <si>
    <t>Michael Carpenter</t>
  </si>
  <si>
    <t>101161.42008_x0002_</t>
  </si>
  <si>
    <t>Betty Butler</t>
  </si>
  <si>
    <t>NZ17356</t>
  </si>
  <si>
    <t>1651345.592442_x0002_</t>
  </si>
  <si>
    <t>Joshua Riley</t>
  </si>
  <si>
    <t>NZ17508</t>
  </si>
  <si>
    <t>1247794.68555_x0002_</t>
  </si>
  <si>
    <t>Sean Morrison</t>
  </si>
  <si>
    <t>NZ69918</t>
  </si>
  <si>
    <t>294577.4304_x0002_</t>
  </si>
  <si>
    <t>Mary Wright</t>
  </si>
  <si>
    <t>NZ76782</t>
  </si>
  <si>
    <t>609456.529836_x0002_</t>
  </si>
  <si>
    <t>Sarah Rivera</t>
  </si>
  <si>
    <t>139803.124608_x0002_</t>
  </si>
  <si>
    <t>Theresa Mcdonald</t>
  </si>
  <si>
    <t>NZ28733</t>
  </si>
  <si>
    <t>481042.8702_x0002_</t>
  </si>
  <si>
    <t>Sean Robinson</t>
  </si>
  <si>
    <t>NZ58018</t>
  </si>
  <si>
    <t>200786.439744_x0002_</t>
  </si>
  <si>
    <t>Ashley Powell</t>
  </si>
  <si>
    <t>NZ52234</t>
  </si>
  <si>
    <t>2093007.373064_x0002_</t>
  </si>
  <si>
    <t>Ronald Hill</t>
  </si>
  <si>
    <t>NZ46526</t>
  </si>
  <si>
    <t>1503762.64896_x0002_</t>
  </si>
  <si>
    <t>Steven Hall</t>
  </si>
  <si>
    <t>NZ35316</t>
  </si>
  <si>
    <t>570772.506636_x0002_</t>
  </si>
  <si>
    <t>Annie Hayes</t>
  </si>
  <si>
    <t>NZ89530</t>
  </si>
  <si>
    <t>677319.48856_x0002_</t>
  </si>
  <si>
    <t>Mark Harris</t>
  </si>
  <si>
    <t>NZ54677</t>
  </si>
  <si>
    <t>871132.938368_x0002_</t>
  </si>
  <si>
    <t>Mark Garrett</t>
  </si>
  <si>
    <t>NZ40785</t>
  </si>
  <si>
    <t>1230159.329364_x0002_</t>
  </si>
  <si>
    <t>Ruth Reyes</t>
  </si>
  <si>
    <t>NZ42604</t>
  </si>
  <si>
    <t>1298008.526031_x0002_</t>
  </si>
  <si>
    <t>Justin Johnson</t>
  </si>
  <si>
    <t>NZ70565</t>
  </si>
  <si>
    <t>135602.611248_x0002_</t>
  </si>
  <si>
    <t>Peter Martin</t>
  </si>
  <si>
    <t>NZ28746</t>
  </si>
  <si>
    <t>847815.678236_x0002_</t>
  </si>
  <si>
    <t>Anne Collins</t>
  </si>
  <si>
    <t>NZ26568</t>
  </si>
  <si>
    <t>127040.6025_x0002_</t>
  </si>
  <si>
    <t>Mary Berry</t>
  </si>
  <si>
    <t>NZ65923</t>
  </si>
  <si>
    <t>711965.602128_x0002_</t>
  </si>
  <si>
    <t>Jimmy Gordon</t>
  </si>
  <si>
    <t>NZ97608</t>
  </si>
  <si>
    <t>798969.588543_x0002_</t>
  </si>
  <si>
    <t>Charles Long</t>
  </si>
  <si>
    <t>NZ23002</t>
  </si>
  <si>
    <t>357447.809376_x0002_</t>
  </si>
  <si>
    <t>Paul Bell</t>
  </si>
  <si>
    <t>NZ68811</t>
  </si>
  <si>
    <t>147943.13235_x0002_</t>
  </si>
  <si>
    <t>Brenda Miller</t>
  </si>
  <si>
    <t>NZ12601</t>
  </si>
  <si>
    <t>560116.24416_x0002_</t>
  </si>
  <si>
    <t>Gregory Richards</t>
  </si>
  <si>
    <t>564711.398592_x0002_</t>
  </si>
  <si>
    <t>Laura Ellis</t>
  </si>
  <si>
    <t>NZ20812</t>
  </si>
  <si>
    <t>1712205.920943_x0002_</t>
  </si>
  <si>
    <t>Gerald Bowman</t>
  </si>
  <si>
    <t>361645.82944_x0002_</t>
  </si>
  <si>
    <t>Kelly Sanchez</t>
  </si>
  <si>
    <t>NZ65206</t>
  </si>
  <si>
    <t>1655020.060672_x0002_</t>
  </si>
  <si>
    <t>Jason Edwards</t>
  </si>
  <si>
    <t>NZ87656</t>
  </si>
  <si>
    <t>2253058.982972_x0002_</t>
  </si>
  <si>
    <t>Robert Lane</t>
  </si>
  <si>
    <t>NZ14845</t>
  </si>
  <si>
    <t>288545.159476_x0002_</t>
  </si>
  <si>
    <t>Susan Carter</t>
  </si>
  <si>
    <t>NZ28655</t>
  </si>
  <si>
    <t>Ruth Bailey</t>
  </si>
  <si>
    <t>NZ12731</t>
  </si>
  <si>
    <t>141935.637965_x0002_</t>
  </si>
  <si>
    <t>Nancy Mitchell</t>
  </si>
  <si>
    <t>NZ19266</t>
  </si>
  <si>
    <t>1177321.89292_x0002_</t>
  </si>
  <si>
    <t>Julie Cruz</t>
  </si>
  <si>
    <t>NZ76975</t>
  </si>
  <si>
    <t>73467.268_x0002_</t>
  </si>
  <si>
    <t>Anthony Sims</t>
  </si>
  <si>
    <t>NZ80646</t>
  </si>
  <si>
    <t>327401.6904_x0002_</t>
  </si>
  <si>
    <t>Carolyn Wright</t>
  </si>
  <si>
    <t>NZ25359</t>
  </si>
  <si>
    <t>856487.301462_x0002_</t>
  </si>
  <si>
    <t>Judy Myers</t>
  </si>
  <si>
    <t>NZ57637</t>
  </si>
  <si>
    <t>235512.870625_x0002_</t>
  </si>
  <si>
    <t>Jimmy Evans</t>
  </si>
  <si>
    <t>NZ58373</t>
  </si>
  <si>
    <t>974755.484488_x0002_</t>
  </si>
  <si>
    <t>Louis Price</t>
  </si>
  <si>
    <t>NZ96166</t>
  </si>
  <si>
    <t>229870.476_x0002_</t>
  </si>
  <si>
    <t>Wanda Smith</t>
  </si>
  <si>
    <t>NZ60750</t>
  </si>
  <si>
    <t>199933.90683_x0002_</t>
  </si>
  <si>
    <t>Philip Hanson</t>
  </si>
  <si>
    <t>NZ32087</t>
  </si>
  <si>
    <t>787307.446002_x0002_</t>
  </si>
  <si>
    <t>Ruth Freeman</t>
  </si>
  <si>
    <t>NZ76718</t>
  </si>
  <si>
    <t>202898.0044_x0002_</t>
  </si>
  <si>
    <t>Bonnie Simpson</t>
  </si>
  <si>
    <t>NZ22076</t>
  </si>
  <si>
    <t>395367.358906_x0002_</t>
  </si>
  <si>
    <t>Johnny Campbell</t>
  </si>
  <si>
    <t>NZ45962</t>
  </si>
  <si>
    <t>1108827.78795_x0002_</t>
  </si>
  <si>
    <t>Johnny Nelson</t>
  </si>
  <si>
    <t>NZ43916</t>
  </si>
  <si>
    <t>329466.048912_x0002_</t>
  </si>
  <si>
    <t>Paula Spencer</t>
  </si>
  <si>
    <t>NZ44689</t>
  </si>
  <si>
    <t>734785.456328_x0002_</t>
  </si>
  <si>
    <t>Anne Mason</t>
  </si>
  <si>
    <t>NZ19507</t>
  </si>
  <si>
    <t>408574.685679_x0002_</t>
  </si>
  <si>
    <t>Debra Mills</t>
  </si>
  <si>
    <t>NZ37195</t>
  </si>
  <si>
    <t>1255303.356416_x0002_</t>
  </si>
  <si>
    <t>Harry Phillips</t>
  </si>
  <si>
    <t>NZ64863</t>
  </si>
  <si>
    <t>120010.971615_x0002_</t>
  </si>
  <si>
    <t>Harold Ruiz</t>
  </si>
  <si>
    <t>NZ62007</t>
  </si>
  <si>
    <t>446124.607488_x0002_</t>
  </si>
  <si>
    <t>David Rice</t>
  </si>
  <si>
    <t>NZ25698</t>
  </si>
  <si>
    <t>529249.042364_x0002_</t>
  </si>
  <si>
    <t>Jesse Peterson</t>
  </si>
  <si>
    <t>NZ38710</t>
  </si>
  <si>
    <t>720023.6719_x0002_</t>
  </si>
  <si>
    <t>Steve Peterson</t>
  </si>
  <si>
    <t>NZ63706</t>
  </si>
  <si>
    <t>423754.219224_x0002_</t>
  </si>
  <si>
    <t>Richard Gibson</t>
  </si>
  <si>
    <t>NZ25095</t>
  </si>
  <si>
    <t>473402.120625_x0002_</t>
  </si>
  <si>
    <t>Frank Brown</t>
  </si>
  <si>
    <t>NZ87222</t>
  </si>
  <si>
    <t>426063.72_x0002_</t>
  </si>
  <si>
    <t>Jennifer Fields</t>
  </si>
  <si>
    <t>NZ94282</t>
  </si>
  <si>
    <t>103147.2365_x0002_</t>
  </si>
  <si>
    <t>Shawn Wallace</t>
  </si>
  <si>
    <t>NZ52850</t>
  </si>
  <si>
    <t>1008768.999368_x0002_</t>
  </si>
  <si>
    <t>Charles Simmons</t>
  </si>
  <si>
    <t>NZ22152</t>
  </si>
  <si>
    <t>1040645.144539_x0002_</t>
  </si>
  <si>
    <t>Ruth Hamilton</t>
  </si>
  <si>
    <t>NZ94938</t>
  </si>
  <si>
    <t>1563534.99072_x0002_</t>
  </si>
  <si>
    <t>Todd Howell</t>
  </si>
  <si>
    <t>NZ13977</t>
  </si>
  <si>
    <t>1027108.388367_x0002_</t>
  </si>
  <si>
    <t>Irene Cooper</t>
  </si>
  <si>
    <t>106405.888_x0002_</t>
  </si>
  <si>
    <t>NZ21106</t>
  </si>
  <si>
    <t>307202.08896_x0002_</t>
  </si>
  <si>
    <t>Scott Sanders</t>
  </si>
  <si>
    <t>NZ78937</t>
  </si>
  <si>
    <t>85688.9088_x0002_</t>
  </si>
  <si>
    <t>Jeffrey Cook</t>
  </si>
  <si>
    <t>NZ99246</t>
  </si>
  <si>
    <t>104868.502272_x0002_</t>
  </si>
  <si>
    <t>Irene Phillips</t>
  </si>
  <si>
    <t>NZ97635</t>
  </si>
  <si>
    <t>107038.73307_x0002_</t>
  </si>
  <si>
    <t>Christopher Reynolds</t>
  </si>
  <si>
    <t>NZ65604</t>
  </si>
  <si>
    <t>1225648.64565_x0002_</t>
  </si>
  <si>
    <t>Michael Barnes</t>
  </si>
  <si>
    <t>NZ15003</t>
  </si>
  <si>
    <t>433660.464972_x0002_</t>
  </si>
  <si>
    <t>Michelle Stephens</t>
  </si>
  <si>
    <t>NZ91538</t>
  </si>
  <si>
    <t>876584.28006_x0002_</t>
  </si>
  <si>
    <t>Justin Jones</t>
  </si>
  <si>
    <t>NZ90141</t>
  </si>
  <si>
    <t>1568223.216_x0002_</t>
  </si>
  <si>
    <t>John Parker</t>
  </si>
  <si>
    <t>NZ44710</t>
  </si>
  <si>
    <t>260018.701242_x0002_</t>
  </si>
  <si>
    <t>Keith Price</t>
  </si>
  <si>
    <t>NZ84144</t>
  </si>
  <si>
    <t>61042.6224_x0002_</t>
  </si>
  <si>
    <t>Christine Williams</t>
  </si>
  <si>
    <t>NZ47499</t>
  </si>
  <si>
    <t>73608.21_x0002_</t>
  </si>
  <si>
    <t>NZ21028</t>
  </si>
  <si>
    <t>1504666.46808_x0002_</t>
  </si>
  <si>
    <t>Kenneth Garcia</t>
  </si>
  <si>
    <t>NZ32973</t>
  </si>
  <si>
    <t>326853.42712_x0002_</t>
  </si>
  <si>
    <t>Ralph Sanders</t>
  </si>
  <si>
    <t>NZ96247</t>
  </si>
  <si>
    <t>821381.48056_x0002_</t>
  </si>
  <si>
    <t>Denise Campbell</t>
  </si>
  <si>
    <t>NZ42622</t>
  </si>
  <si>
    <t>419094.98496_x0002_</t>
  </si>
  <si>
    <t>Carlos Romero</t>
  </si>
  <si>
    <t>NZ79955</t>
  </si>
  <si>
    <t>691698.963571_x0002_</t>
  </si>
  <si>
    <t>George Price</t>
  </si>
  <si>
    <t>NZ95721</t>
  </si>
  <si>
    <t>336955.030976_x0002_</t>
  </si>
  <si>
    <t>Adam Knight</t>
  </si>
  <si>
    <t>NZ26586</t>
  </si>
  <si>
    <t>1393024.721305_x0002_</t>
  </si>
  <si>
    <t>Ruth Mitchell</t>
  </si>
  <si>
    <t>NZ71806</t>
  </si>
  <si>
    <t>116331.1568_x0002_</t>
  </si>
  <si>
    <t>Diane Montgomery</t>
  </si>
  <si>
    <t>NZ29470</t>
  </si>
  <si>
    <t>1997338.998785_x0002_</t>
  </si>
  <si>
    <t>Thomas Palmer</t>
  </si>
  <si>
    <t>NZ98847</t>
  </si>
  <si>
    <t>1201703.832_x0002_</t>
  </si>
  <si>
    <t>Thomas Russell</t>
  </si>
  <si>
    <t>NZ97656</t>
  </si>
  <si>
    <t>989380.390482_x0002_</t>
  </si>
  <si>
    <t>Henry Wood</t>
  </si>
  <si>
    <t>NZ31177</t>
  </si>
  <si>
    <t>1020976.755712_x0002_</t>
  </si>
  <si>
    <t>Betty Phillips</t>
  </si>
  <si>
    <t>NZ15625</t>
  </si>
  <si>
    <t>215052.594471_x0002_</t>
  </si>
  <si>
    <t>Martha Davis</t>
  </si>
  <si>
    <t>NZ47000</t>
  </si>
  <si>
    <t>936493.671875_x0002_</t>
  </si>
  <si>
    <t>Dennis Hart</t>
  </si>
  <si>
    <t>NZ66918</t>
  </si>
  <si>
    <t>193381.281792_x0002_</t>
  </si>
  <si>
    <t>David Howell</t>
  </si>
  <si>
    <t>NZ42885</t>
  </si>
  <si>
    <t>448280.973_x0002_</t>
  </si>
  <si>
    <t>NZ21206</t>
  </si>
  <si>
    <t>570888.342612_x0002_</t>
  </si>
  <si>
    <t>Benjamin Duncan</t>
  </si>
  <si>
    <t>NZ93386</t>
  </si>
  <si>
    <t>683612.29656_x0002_</t>
  </si>
  <si>
    <t>Russell Hanson</t>
  </si>
  <si>
    <t>NZ72949</t>
  </si>
  <si>
    <t>1424891.083792_x0002_</t>
  </si>
  <si>
    <t>Willie Kennedy</t>
  </si>
  <si>
    <t>NZ76617</t>
  </si>
  <si>
    <t>NZ45470</t>
  </si>
  <si>
    <t>41509.990458_x0002_</t>
  </si>
  <si>
    <t>Donna Reid</t>
  </si>
  <si>
    <t>NZ27653</t>
  </si>
  <si>
    <t>289365.4016_x0002_</t>
  </si>
  <si>
    <t>Phillip Green</t>
  </si>
  <si>
    <t>NZ53168</t>
  </si>
  <si>
    <t>358461.909036_x0002_</t>
  </si>
  <si>
    <t>Lawrence Powell</t>
  </si>
  <si>
    <t>NZ22142</t>
  </si>
  <si>
    <t>169348.06824_x0002_</t>
  </si>
  <si>
    <t>Philip Martin</t>
  </si>
  <si>
    <t>NZ13072</t>
  </si>
  <si>
    <t>1523757.92022_x0002_</t>
  </si>
  <si>
    <t>Bruce Romero</t>
  </si>
  <si>
    <t>NZ20608</t>
  </si>
  <si>
    <t>611852.16708_x0002_</t>
  </si>
  <si>
    <t>Lawrence Gibson</t>
  </si>
  <si>
    <t>NZ13347</t>
  </si>
  <si>
    <t>191303.258688_x0002_</t>
  </si>
  <si>
    <t>Timothy Moore</t>
  </si>
  <si>
    <t>NZ20631</t>
  </si>
  <si>
    <t>116494.449632_x0002_</t>
  </si>
  <si>
    <t>Roger Hunter</t>
  </si>
  <si>
    <t>NZ86081</t>
  </si>
  <si>
    <t>502389.903644_x0002_</t>
  </si>
  <si>
    <t>Earl Richardson</t>
  </si>
  <si>
    <t>NZ95612</t>
  </si>
  <si>
    <t>370594.474384_x0002_</t>
  </si>
  <si>
    <t>Ronald Walker</t>
  </si>
  <si>
    <t>NZ55583</t>
  </si>
  <si>
    <t>222884.561088_x0002_</t>
  </si>
  <si>
    <t>Lori Marshall</t>
  </si>
  <si>
    <t>NZ17897</t>
  </si>
  <si>
    <t>421426.091712_x0002_</t>
  </si>
  <si>
    <t>Carolyn Black</t>
  </si>
  <si>
    <t>NZ24232</t>
  </si>
  <si>
    <t>1448756.022942_x0002_</t>
  </si>
  <si>
    <t>Adam Reyes</t>
  </si>
  <si>
    <t>NZ93494</t>
  </si>
  <si>
    <t>168183.13095_x0002_</t>
  </si>
  <si>
    <t>Roy Martinez</t>
  </si>
  <si>
    <t>NZ81606</t>
  </si>
  <si>
    <t>77377.4085_x0002_</t>
  </si>
  <si>
    <t>Rebecca Burke</t>
  </si>
  <si>
    <t>NZ36864</t>
  </si>
  <si>
    <t>1118146.5284_x0002_</t>
  </si>
  <si>
    <t>Bruce Banks</t>
  </si>
  <si>
    <t>NZ87020</t>
  </si>
  <si>
    <t>25861.372875_x0002_</t>
  </si>
  <si>
    <t>Brenda Wright</t>
  </si>
  <si>
    <t>NZ29396</t>
  </si>
  <si>
    <t>95070.794_x0002_</t>
  </si>
  <si>
    <t>Lillian Carroll</t>
  </si>
  <si>
    <t>NZ59444</t>
  </si>
  <si>
    <t>994183.247176_x0002_</t>
  </si>
  <si>
    <t>Todd Campbell</t>
  </si>
  <si>
    <t>NZ46331</t>
  </si>
  <si>
    <t>976917.76_x0002_</t>
  </si>
  <si>
    <t>NZ23827</t>
  </si>
  <si>
    <t>934525.894016_x0002_</t>
  </si>
  <si>
    <t>Evelyn Taylor</t>
  </si>
  <si>
    <t>NZ18163</t>
  </si>
  <si>
    <t>437316.134976_x0002_</t>
  </si>
  <si>
    <t>Justin Dean</t>
  </si>
  <si>
    <t>NZ14715</t>
  </si>
  <si>
    <t>678567.869952_x0002_</t>
  </si>
  <si>
    <t>Jonathan Riley</t>
  </si>
  <si>
    <t>NZ24341</t>
  </si>
  <si>
    <t>958002.587613_x0002_</t>
  </si>
  <si>
    <t>Kenneth Riley</t>
  </si>
  <si>
    <t>NZ97044</t>
  </si>
  <si>
    <t>1024647.731919_x0002_</t>
  </si>
  <si>
    <t>NZ52005</t>
  </si>
  <si>
    <t>127045.875988_x0002_</t>
  </si>
  <si>
    <t>Brandon Tucker</t>
  </si>
  <si>
    <t>NZ28479</t>
  </si>
  <si>
    <t>87378.65928_x0002_</t>
  </si>
  <si>
    <t>Jack Lewis</t>
  </si>
  <si>
    <t>NZ70396</t>
  </si>
  <si>
    <t>390050.10135_x0002_</t>
  </si>
  <si>
    <t>Catherine Bryant</t>
  </si>
  <si>
    <t>NZ78244</t>
  </si>
  <si>
    <t>244609.519232_x0002_</t>
  </si>
  <si>
    <t>Michael Martin</t>
  </si>
  <si>
    <t>NZ96395</t>
  </si>
  <si>
    <t>342667.572975_x0002_</t>
  </si>
  <si>
    <t>Frances Harrison</t>
  </si>
  <si>
    <t>NZ97456</t>
  </si>
  <si>
    <t>1089957.0276_x0002_</t>
  </si>
  <si>
    <t>Earl Hall</t>
  </si>
  <si>
    <t>NZ38321</t>
  </si>
  <si>
    <t>669180.329879_x0002_</t>
  </si>
  <si>
    <t>Adam Gonzalez</t>
  </si>
  <si>
    <t>NZ75882</t>
  </si>
  <si>
    <t>818115.3792_x0002_</t>
  </si>
  <si>
    <t>Juan Garcia</t>
  </si>
  <si>
    <t>NZ89674</t>
  </si>
  <si>
    <t>244910.008512_x0002_</t>
  </si>
  <si>
    <t>Kevin Walker</t>
  </si>
  <si>
    <t>NZ90377</t>
  </si>
  <si>
    <t>2438133.21_x0002_</t>
  </si>
  <si>
    <t>Russell Coleman</t>
  </si>
  <si>
    <t>NZ59637</t>
  </si>
  <si>
    <t>694986.093732_x0002_</t>
  </si>
  <si>
    <t>Matthew Ellis</t>
  </si>
  <si>
    <t>NZ60221</t>
  </si>
  <si>
    <t>774143.808172_x0002_</t>
  </si>
  <si>
    <t>Juan Hughes</t>
  </si>
  <si>
    <t>NZ73272</t>
  </si>
  <si>
    <t>280502.976792_x0002_</t>
  </si>
  <si>
    <t>Walter Jenkins</t>
  </si>
  <si>
    <t>NZ86710</t>
  </si>
  <si>
    <t>584228.50896_x0002_</t>
  </si>
  <si>
    <t>Bobby Warren</t>
  </si>
  <si>
    <t>NZ22902</t>
  </si>
  <si>
    <t>455937.820375_x0002_</t>
  </si>
  <si>
    <t>Jose Evans</t>
  </si>
  <si>
    <t>NZ45041</t>
  </si>
  <si>
    <t>1901203.153092_x0002_</t>
  </si>
  <si>
    <t>Gerald Richardson</t>
  </si>
  <si>
    <t>NZ99691</t>
  </si>
  <si>
    <t>523535.696484_x0002_</t>
  </si>
  <si>
    <t>Kathryn Hill</t>
  </si>
  <si>
    <t>NZ20725</t>
  </si>
  <si>
    <t>167595.375024_x0002_</t>
  </si>
  <si>
    <t>Linda Butler</t>
  </si>
  <si>
    <t>NZ19666</t>
  </si>
  <si>
    <t>476404.092_x0002_</t>
  </si>
  <si>
    <t>Robin Myers</t>
  </si>
  <si>
    <t>NZ78584</t>
  </si>
  <si>
    <t>178785.095805_x0002_</t>
  </si>
  <si>
    <t>Sean Hernandez</t>
  </si>
  <si>
    <t>NZ94927</t>
  </si>
  <si>
    <t>687309.2352_x0002_</t>
  </si>
  <si>
    <t>Tina Alexander</t>
  </si>
  <si>
    <t>NZ99025</t>
  </si>
  <si>
    <t>32563.9314_x0002_</t>
  </si>
  <si>
    <t>Amy Williams</t>
  </si>
  <si>
    <t>NZ88721</t>
  </si>
  <si>
    <t>239453.66016_x0002_</t>
  </si>
  <si>
    <t>David Harris</t>
  </si>
  <si>
    <t>NZ98387</t>
  </si>
  <si>
    <t>1112280.662016_x0002_</t>
  </si>
  <si>
    <t>Raymond Austin</t>
  </si>
  <si>
    <t>NZ14605</t>
  </si>
  <si>
    <t>1205689.49591_x0002_</t>
  </si>
  <si>
    <t>Helen Patterson</t>
  </si>
  <si>
    <t>NZ49172</t>
  </si>
  <si>
    <t>991525.199808_x0002_</t>
  </si>
  <si>
    <t>Justin Ferguson</t>
  </si>
  <si>
    <t>NZ51348</t>
  </si>
  <si>
    <t>1719422.74845_x0002_</t>
  </si>
  <si>
    <t>Timothy Scott</t>
  </si>
  <si>
    <t>NZ86832</t>
  </si>
  <si>
    <t>284911.57915_x0002_</t>
  </si>
  <si>
    <t>Wanda Henderson</t>
  </si>
  <si>
    <t>NZ19011</t>
  </si>
  <si>
    <t>531230.57_x0002_</t>
  </si>
  <si>
    <t>Ann Hernandez</t>
  </si>
  <si>
    <t>NZ70507</t>
  </si>
  <si>
    <t>70177.954868_x0002_</t>
  </si>
  <si>
    <t>Michelle Jenkins</t>
  </si>
  <si>
    <t>NZ15178</t>
  </si>
  <si>
    <t>1457194.61376_x0002_</t>
  </si>
  <si>
    <t>Ronald Burns</t>
  </si>
  <si>
    <t>NZ64098</t>
  </si>
  <si>
    <t>Andrew Hudson</t>
  </si>
  <si>
    <t>NZ22846</t>
  </si>
  <si>
    <t>112112.53584_x0002_</t>
  </si>
  <si>
    <t>Nicholas Larson</t>
  </si>
  <si>
    <t>NZ94102</t>
  </si>
  <si>
    <t>729015.7264_x0002_</t>
  </si>
  <si>
    <t>Louis Weaver</t>
  </si>
  <si>
    <t>NZ57827</t>
  </si>
  <si>
    <t>955530.72_x0002_</t>
  </si>
  <si>
    <t>Tina Young</t>
  </si>
  <si>
    <t>NZ76668</t>
  </si>
  <si>
    <t>129367.967544_x0002_</t>
  </si>
  <si>
    <t>Maria Gonzales</t>
  </si>
  <si>
    <t>NZ91691</t>
  </si>
  <si>
    <t>136148.509976_x0002_</t>
  </si>
  <si>
    <t>NZ97134</t>
  </si>
  <si>
    <t>2059977.75192_x0002_</t>
  </si>
  <si>
    <t>Chris Patterson</t>
  </si>
  <si>
    <t>NZ43700</t>
  </si>
  <si>
    <t>443300.088173_x0002_</t>
  </si>
  <si>
    <t>Robert Peters</t>
  </si>
  <si>
    <t>NZ58634</t>
  </si>
  <si>
    <t>1021773.491712_x0002_</t>
  </si>
  <si>
    <t>Ralph Henderson</t>
  </si>
  <si>
    <t>NZ39108</t>
  </si>
  <si>
    <t>921518.1162_x0002_</t>
  </si>
  <si>
    <t>Bruce Lopez</t>
  </si>
  <si>
    <t>NZ54803</t>
  </si>
  <si>
    <t>870565.340736_x0002_</t>
  </si>
  <si>
    <t>Rose Sullivan</t>
  </si>
  <si>
    <t>NZ29763</t>
  </si>
  <si>
    <t>232227.41078_x0002_</t>
  </si>
  <si>
    <t>Carolyn Peterson</t>
  </si>
  <si>
    <t>NZ56484</t>
  </si>
  <si>
    <t>649525.865404_x0002_</t>
  </si>
  <si>
    <t>Brandon Martin</t>
  </si>
  <si>
    <t>NZ13395</t>
  </si>
  <si>
    <t>1067459.0355_x0002_</t>
  </si>
  <si>
    <t>Shawn Rodriguez</t>
  </si>
  <si>
    <t>NZ98087</t>
  </si>
  <si>
    <t>94039.3571_x0002_</t>
  </si>
  <si>
    <t>James Fuller</t>
  </si>
  <si>
    <t>NZ66976</t>
  </si>
  <si>
    <t>636611.625_x0002_</t>
  </si>
  <si>
    <t>Gregory Torres</t>
  </si>
  <si>
    <t>NZ77252</t>
  </si>
  <si>
    <t>346514.6628_x0002_</t>
  </si>
  <si>
    <t>Mary Arnold</t>
  </si>
  <si>
    <t>NZ26679</t>
  </si>
  <si>
    <t>147575.129184_x0002_</t>
  </si>
  <si>
    <t>Norma Austin</t>
  </si>
  <si>
    <t>97134.3048_x0002_</t>
  </si>
  <si>
    <t>Frances Cox</t>
  </si>
  <si>
    <t>NZ37820</t>
  </si>
  <si>
    <t>483785.82_x0002_</t>
  </si>
  <si>
    <t>Jessica Austin</t>
  </si>
  <si>
    <t>NZ30232</t>
  </si>
  <si>
    <t>54702.285012_x0002_</t>
  </si>
  <si>
    <t>Kathy Murphy</t>
  </si>
  <si>
    <t>NZ31787</t>
  </si>
  <si>
    <t>343016.513676_x0002_</t>
  </si>
  <si>
    <t>Andrew Lawrence</t>
  </si>
  <si>
    <t>NZ91520</t>
  </si>
  <si>
    <t>3000645.915505_x0002_</t>
  </si>
  <si>
    <t>Billy Wagner</t>
  </si>
  <si>
    <t>NZ23071</t>
  </si>
  <si>
    <t>917482.585312_x0002_</t>
  </si>
  <si>
    <t>Diane Davis</t>
  </si>
  <si>
    <t>NZ76060</t>
  </si>
  <si>
    <t>204193.221312_x0002_</t>
  </si>
  <si>
    <t>Antonio Ray</t>
  </si>
  <si>
    <t>NZ67659</t>
  </si>
  <si>
    <t>221793.114724_x0002_</t>
  </si>
  <si>
    <t>Roger Myers</t>
  </si>
  <si>
    <t>NZ79637</t>
  </si>
  <si>
    <t>447626.9056_x0002_</t>
  </si>
  <si>
    <t>Jeffrey Hernandez</t>
  </si>
  <si>
    <t>NZ59154</t>
  </si>
  <si>
    <t>154216.53576_x0002_</t>
  </si>
  <si>
    <t>Diana Smith</t>
  </si>
  <si>
    <t>NZ47408</t>
  </si>
  <si>
    <t>32106.068685_x0002_</t>
  </si>
  <si>
    <t>Joe Porter</t>
  </si>
  <si>
    <t>NZ37142</t>
  </si>
  <si>
    <t>858197.397186_x0002_</t>
  </si>
  <si>
    <t>Patrick Ruiz</t>
  </si>
  <si>
    <t>NZ23130</t>
  </si>
  <si>
    <t>970917.691392_x0002_</t>
  </si>
  <si>
    <t>Chris Greene</t>
  </si>
  <si>
    <t>NZ93832</t>
  </si>
  <si>
    <t>1312296.504434_x0002_</t>
  </si>
  <si>
    <t>Bruce Washington</t>
  </si>
  <si>
    <t>NZ88113</t>
  </si>
  <si>
    <t>William Ryan</t>
  </si>
  <si>
    <t>NZ15721</t>
  </si>
  <si>
    <t>137624.612294_x0002_</t>
  </si>
  <si>
    <t>Nancy Long</t>
  </si>
  <si>
    <t>NZ24293</t>
  </si>
  <si>
    <t>1435680.23976_x0002_</t>
  </si>
  <si>
    <t>Carl Robinson</t>
  </si>
  <si>
    <t>NZ56469</t>
  </si>
  <si>
    <t>223771.211712_x0002_</t>
  </si>
  <si>
    <t>Rose Myers</t>
  </si>
  <si>
    <t>NZ85041</t>
  </si>
  <si>
    <t>288457.576304_x0002_</t>
  </si>
  <si>
    <t>Jack Meyer</t>
  </si>
  <si>
    <t>NZ93701</t>
  </si>
  <si>
    <t>413227.379628_x0002_</t>
  </si>
  <si>
    <t>Bobby Gutierrez</t>
  </si>
  <si>
    <t>NZ73558</t>
  </si>
  <si>
    <t>120211.371_x0002_</t>
  </si>
  <si>
    <t>Mary Burns</t>
  </si>
  <si>
    <t>382718.686848_x0002_</t>
  </si>
  <si>
    <t>Betty Bennett</t>
  </si>
  <si>
    <t>NZ30253</t>
  </si>
  <si>
    <t>1013124.647988_x0002_</t>
  </si>
  <si>
    <t>Kenneth Alvarez</t>
  </si>
  <si>
    <t>NZ63518</t>
  </si>
  <si>
    <t>585623.39528_x0002_</t>
  </si>
  <si>
    <t>Betty Harris</t>
  </si>
  <si>
    <t>NZ83050</t>
  </si>
  <si>
    <t>98876.791573_x0002_</t>
  </si>
  <si>
    <t>Nancy Castillo</t>
  </si>
  <si>
    <t>NZ78031</t>
  </si>
  <si>
    <t>704059.5661_x0002_</t>
  </si>
  <si>
    <t>Phillip Snyder</t>
  </si>
  <si>
    <t>NZ26234</t>
  </si>
  <si>
    <t>1292689.042368_x0002_</t>
  </si>
  <si>
    <t>Jesse Riley</t>
  </si>
  <si>
    <t>NZ49841</t>
  </si>
  <si>
    <t>1917355.410702_x0002_</t>
  </si>
  <si>
    <t>Aaron George</t>
  </si>
  <si>
    <t>NZ98869</t>
  </si>
  <si>
    <t>465096.92832_x0002_</t>
  </si>
  <si>
    <t>Ryan Sanchez</t>
  </si>
  <si>
    <t>NZ61440</t>
  </si>
  <si>
    <t>1800941.064_x0002_</t>
  </si>
  <si>
    <t>Shawn Robertson</t>
  </si>
  <si>
    <t>NZ88027</t>
  </si>
  <si>
    <t>610078.86247_x0002_</t>
  </si>
  <si>
    <t>Arthur Bishop</t>
  </si>
  <si>
    <t>NZ40705</t>
  </si>
  <si>
    <t>2604860.923104_x0002_</t>
  </si>
  <si>
    <t>Stephen Washington</t>
  </si>
  <si>
    <t>NZ33607</t>
  </si>
  <si>
    <t>1628718.419976_x0002_</t>
  </si>
  <si>
    <t>Bobby Bradley</t>
  </si>
  <si>
    <t>NZ56074</t>
  </si>
  <si>
    <t>385630.11415_x0002_</t>
  </si>
  <si>
    <t>Paul Hall</t>
  </si>
  <si>
    <t>NZ51034</t>
  </si>
  <si>
    <t>969928.76904_x0002_</t>
  </si>
  <si>
    <t>Ashley Franklin</t>
  </si>
  <si>
    <t>NZ57710</t>
  </si>
  <si>
    <t>1200953.26131_x0002_</t>
  </si>
  <si>
    <t>Gary Lopez</t>
  </si>
  <si>
    <t>NZ51772</t>
  </si>
  <si>
    <t>306455.3712_x0002_</t>
  </si>
  <si>
    <t>Tina Tucker</t>
  </si>
  <si>
    <t>NZ45957</t>
  </si>
  <si>
    <t>24720.14376_x0002_</t>
  </si>
  <si>
    <t>Janet Martinez</t>
  </si>
  <si>
    <t>NZ90745</t>
  </si>
  <si>
    <t>2735303.72661_x0002_</t>
  </si>
  <si>
    <t>NZ63878</t>
  </si>
  <si>
    <t>592813.19876_x0002_</t>
  </si>
  <si>
    <t>Ryan Long</t>
  </si>
  <si>
    <t>NZ18267</t>
  </si>
  <si>
    <t>2034622.233_x0002_</t>
  </si>
  <si>
    <t>Roger Parker</t>
  </si>
  <si>
    <t>NZ13792</t>
  </si>
  <si>
    <t>126741.668888_x0002_</t>
  </si>
  <si>
    <t>Walter Jones</t>
  </si>
  <si>
    <t>NZ67613</t>
  </si>
  <si>
    <t>71222.105112_x0002_</t>
  </si>
  <si>
    <t>Samuel Johnston</t>
  </si>
  <si>
    <t>NZ29266</t>
  </si>
  <si>
    <t>223021.794072_x0002_</t>
  </si>
  <si>
    <t>Bobby Ryan</t>
  </si>
  <si>
    <t>NZ18649</t>
  </si>
  <si>
    <t>609009.519888_x0002_</t>
  </si>
  <si>
    <t>Stephen Stewart</t>
  </si>
  <si>
    <t>251158.7466_x0002_</t>
  </si>
  <si>
    <t>David Miller</t>
  </si>
  <si>
    <t>NZ52559</t>
  </si>
  <si>
    <t>348082.7328_x0002_</t>
  </si>
  <si>
    <t>Shawn Austin</t>
  </si>
  <si>
    <t>NZ67097</t>
  </si>
  <si>
    <t>150704.233776_x0002_</t>
  </si>
  <si>
    <t>NZ25976</t>
  </si>
  <si>
    <t>149993.139912_x0002_</t>
  </si>
  <si>
    <t>Susan Hawkins</t>
  </si>
  <si>
    <t>NZ58661</t>
  </si>
  <si>
    <t>581539.7484_x0002_</t>
  </si>
  <si>
    <t>Paul Wallace</t>
  </si>
  <si>
    <t>NZ66283</t>
  </si>
  <si>
    <t>399326.740416_x0002_</t>
  </si>
  <si>
    <t>Albert Woods</t>
  </si>
  <si>
    <t>NZ81554</t>
  </si>
  <si>
    <t>281809.653888_x0002_</t>
  </si>
  <si>
    <t>NZ79115</t>
  </si>
  <si>
    <t>1059118.668447_x0002_</t>
  </si>
  <si>
    <t>Joshua Gibson</t>
  </si>
  <si>
    <t>NZ37582</t>
  </si>
  <si>
    <t>39648.524949_x0002_</t>
  </si>
  <si>
    <t>Carl Lewis</t>
  </si>
  <si>
    <t>NZ98220</t>
  </si>
  <si>
    <t>300310.90551_x0002_</t>
  </si>
  <si>
    <t>Arthur Sullivan</t>
  </si>
  <si>
    <t>NZ73319</t>
  </si>
  <si>
    <t>1033401.593412_x0002_</t>
  </si>
  <si>
    <t>Stephen Murray</t>
  </si>
  <si>
    <t>NZ60228</t>
  </si>
  <si>
    <t>26915.600472_x0002_</t>
  </si>
  <si>
    <t>Philip Little</t>
  </si>
  <si>
    <t>NZ78049</t>
  </si>
  <si>
    <t>620849.967672_x0002_</t>
  </si>
  <si>
    <t>Jane Price</t>
  </si>
  <si>
    <t>227737.078128_x0002_</t>
  </si>
  <si>
    <t>Marilyn Stewart</t>
  </si>
  <si>
    <t>NZ24996</t>
  </si>
  <si>
    <t>187826.402988_x0002_</t>
  </si>
  <si>
    <t>Timothy Stanley</t>
  </si>
  <si>
    <t>NZ74622</t>
  </si>
  <si>
    <t>284516.149671_x0002_</t>
  </si>
  <si>
    <t>Louise Day</t>
  </si>
  <si>
    <t>NZ95448</t>
  </si>
  <si>
    <t>246783.2832_x0002_</t>
  </si>
  <si>
    <t>Juan Kelley</t>
  </si>
  <si>
    <t>NZ91194</t>
  </si>
  <si>
    <t>93106.147568_x0002_</t>
  </si>
  <si>
    <t>Heather Myers</t>
  </si>
  <si>
    <t>NZ68480</t>
  </si>
  <si>
    <t>118416.322816_x0002_</t>
  </si>
  <si>
    <t>Judith Greene</t>
  </si>
  <si>
    <t>35563.31163_x0002_</t>
  </si>
  <si>
    <t>Catherine Jackson</t>
  </si>
  <si>
    <t>NZ52499</t>
  </si>
  <si>
    <t>628718.2986_x0002_</t>
  </si>
  <si>
    <t>Carol Stanley</t>
  </si>
  <si>
    <t>NZ38924</t>
  </si>
  <si>
    <t>292495.851576_x0002_</t>
  </si>
  <si>
    <t>Stephen Murphy</t>
  </si>
  <si>
    <t>NZ60722</t>
  </si>
  <si>
    <t>917669.163136_x0002_</t>
  </si>
  <si>
    <t>Samuel Peterson</t>
  </si>
  <si>
    <t>NZ13248</t>
  </si>
  <si>
    <t>1658877.637824_x0002_</t>
  </si>
  <si>
    <t>Jerry Frazier</t>
  </si>
  <si>
    <t>NZ84055</t>
  </si>
  <si>
    <t>517758.2208_x0002_</t>
  </si>
  <si>
    <t>Ralph Young</t>
  </si>
  <si>
    <t>NZ63160</t>
  </si>
  <si>
    <t>532843.85115_x0002_</t>
  </si>
  <si>
    <t>Roger Ferguson</t>
  </si>
  <si>
    <t>NZ52133</t>
  </si>
  <si>
    <t>455654.832767926_x0002_</t>
  </si>
  <si>
    <t>EDOSA OSCA</t>
  </si>
  <si>
    <t>NZ95108</t>
  </si>
  <si>
    <t>772856.985723571_x0002_</t>
  </si>
  <si>
    <t>OLAYINKA A</t>
  </si>
  <si>
    <t>NZ99269</t>
  </si>
  <si>
    <t>745845.739505384_x0002_</t>
  </si>
  <si>
    <t>AYOTUNDE S</t>
  </si>
  <si>
    <t>NZ35099</t>
  </si>
  <si>
    <t>516853.239860204_x0002_</t>
  </si>
  <si>
    <t xml:space="preserve">KIENTIMI  </t>
  </si>
  <si>
    <t>NZ72025</t>
  </si>
  <si>
    <t>557613.156096761_x0002_</t>
  </si>
  <si>
    <t>GBENGA OLA</t>
  </si>
  <si>
    <t>NZ79052</t>
  </si>
  <si>
    <t>717894.242792011_x0002_</t>
  </si>
  <si>
    <t>VICTOR OLU</t>
  </si>
  <si>
    <t>NZ15145</t>
  </si>
  <si>
    <t>539798.339798967_x0002_</t>
  </si>
  <si>
    <t>ISAAC  EFU</t>
  </si>
  <si>
    <t>NZ13296</t>
  </si>
  <si>
    <t>947121.274840133_x0002_</t>
  </si>
  <si>
    <t>TOLULOPE A</t>
  </si>
  <si>
    <t>NZ88703</t>
  </si>
  <si>
    <t>88</t>
  </si>
  <si>
    <t>868111.547610097_x0002_</t>
  </si>
  <si>
    <t>EDNNA INTE</t>
  </si>
  <si>
    <t>NZ70196</t>
  </si>
  <si>
    <t>53289.887414856_x0002_</t>
  </si>
  <si>
    <t>PROMISE  C</t>
  </si>
  <si>
    <t>NZ28522</t>
  </si>
  <si>
    <t>319052.357416787_x0002_</t>
  </si>
  <si>
    <t>KPONA LEGB</t>
  </si>
  <si>
    <t>NZ73301</t>
  </si>
  <si>
    <t>633522.630112929_x0002_</t>
  </si>
  <si>
    <t>AIRE  MICH</t>
  </si>
  <si>
    <t>NZ16977</t>
  </si>
  <si>
    <t>761403.277228569_x0002_</t>
  </si>
  <si>
    <t>CHIJIOKE P</t>
  </si>
  <si>
    <t>NZ79851</t>
  </si>
  <si>
    <t>773273.393453667_x0002_</t>
  </si>
  <si>
    <t>ADEDAYO AD</t>
  </si>
  <si>
    <t>NZ94129</t>
  </si>
  <si>
    <t>853812.496932338_x0002_</t>
  </si>
  <si>
    <t>HALIMAT TO</t>
  </si>
  <si>
    <t>NZ96915</t>
  </si>
  <si>
    <t>499900.050930347_x0002_</t>
  </si>
  <si>
    <t>EMMANUEL .</t>
  </si>
  <si>
    <t>NZ49516</t>
  </si>
  <si>
    <t>483614.49834187_x0002_</t>
  </si>
  <si>
    <t>PRINCE IFE</t>
  </si>
  <si>
    <t>NZ44237</t>
  </si>
  <si>
    <t>758526.638825952_x0002_</t>
  </si>
  <si>
    <t>NWORJI JOH</t>
  </si>
  <si>
    <t>NZ75746</t>
  </si>
  <si>
    <t>384041.121989427_x0002_</t>
  </si>
  <si>
    <t>MARTINS  B</t>
  </si>
  <si>
    <t>NZ97042</t>
  </si>
  <si>
    <t>828094.075249334_x0002_</t>
  </si>
  <si>
    <t>SAHEED OLA</t>
  </si>
  <si>
    <t>NZ21229</t>
  </si>
  <si>
    <t>776868.441056101_x0002_</t>
  </si>
  <si>
    <t>JOSEPH  JA</t>
  </si>
  <si>
    <t>NZ26777</t>
  </si>
  <si>
    <t>623909.290507821_x0002_</t>
  </si>
  <si>
    <t>PROSPER TO</t>
  </si>
  <si>
    <t>NZ39399</t>
  </si>
  <si>
    <t>921185.86964103_x0002_</t>
  </si>
  <si>
    <t>IMMANUEL N</t>
  </si>
  <si>
    <t>NZ31161</t>
  </si>
  <si>
    <t>968587.12173755_x0002_</t>
  </si>
  <si>
    <t>Mustopha o</t>
  </si>
  <si>
    <t>NZ55955</t>
  </si>
  <si>
    <t>74749.5714440063_x0002_</t>
  </si>
  <si>
    <t>JOHN CHUKW</t>
  </si>
  <si>
    <t>NZ41655</t>
  </si>
  <si>
    <t>572032.87794152_x0002_</t>
  </si>
  <si>
    <t>FRANKLIN C</t>
  </si>
  <si>
    <t>NZ20167</t>
  </si>
  <si>
    <t>73107.4561090251_x0002_</t>
  </si>
  <si>
    <t xml:space="preserve">SAA-AONDO </t>
  </si>
  <si>
    <t>NZ57474</t>
  </si>
  <si>
    <t>296104.036228774_x0002_</t>
  </si>
  <si>
    <t>OMOLOGE JE</t>
  </si>
  <si>
    <t>NZ23817</t>
  </si>
  <si>
    <t>591721.321290597_x0002_</t>
  </si>
  <si>
    <t>MOHAMMED A</t>
  </si>
  <si>
    <t>NZ32579</t>
  </si>
  <si>
    <t>213426.368641601_x0002_</t>
  </si>
  <si>
    <t>EMMANUEL I</t>
  </si>
  <si>
    <t>NZ26451</t>
  </si>
  <si>
    <t>813793.201700052_x0002_</t>
  </si>
  <si>
    <t>MOSES  OJI</t>
  </si>
  <si>
    <t>NZ62770</t>
  </si>
  <si>
    <t>693032.680354661_x0002_</t>
  </si>
  <si>
    <t>TOSIN DANI</t>
  </si>
  <si>
    <t>NZ54288</t>
  </si>
  <si>
    <t>422389.506140287_x0002_</t>
  </si>
  <si>
    <t>LEKAN BADE</t>
  </si>
  <si>
    <t>NZ18657</t>
  </si>
  <si>
    <t>804974.99254333_x0002_</t>
  </si>
  <si>
    <t>FOM BOT MA</t>
  </si>
  <si>
    <t>NZ35208</t>
  </si>
  <si>
    <t>466850.918570429_x0002_</t>
  </si>
  <si>
    <t>USMAN  GAM</t>
  </si>
  <si>
    <t>NZ91832</t>
  </si>
  <si>
    <t>933509.274387591_x0002_</t>
  </si>
  <si>
    <t>FREEDOM  A</t>
  </si>
  <si>
    <t>NZ66871</t>
  </si>
  <si>
    <t>764031.082910488_x0002_</t>
  </si>
  <si>
    <t>YINA TERSU</t>
  </si>
  <si>
    <t>NZ14559</t>
  </si>
  <si>
    <t>834678.017419784_x0002_</t>
  </si>
  <si>
    <t>FRANKLY AU</t>
  </si>
  <si>
    <t>NZ47299</t>
  </si>
  <si>
    <t>317498.141521095_x0002_</t>
  </si>
  <si>
    <t>DANIEL IDO</t>
  </si>
  <si>
    <t>NZ51577</t>
  </si>
  <si>
    <t>502154.064095297_x0002_</t>
  </si>
  <si>
    <t>CHUKWUEBUK</t>
  </si>
  <si>
    <t>NZ34987</t>
  </si>
  <si>
    <t>675231.012363066_x0002_</t>
  </si>
  <si>
    <t>IFEANYI JA</t>
  </si>
  <si>
    <t>NZ91994</t>
  </si>
  <si>
    <t>251356.254723382_x0002_</t>
  </si>
  <si>
    <t>ADEJIYAN S</t>
  </si>
  <si>
    <t>NZ36562</t>
  </si>
  <si>
    <t>102677.76603885_x0002_</t>
  </si>
  <si>
    <t>HAFEEZ OSH</t>
  </si>
  <si>
    <t>NZ61034</t>
  </si>
  <si>
    <t>950404.401729233_x0002_</t>
  </si>
  <si>
    <t>HASSAN SHE</t>
  </si>
  <si>
    <t>NZ93171</t>
  </si>
  <si>
    <t>820166.868828975_x0002_</t>
  </si>
  <si>
    <t>ANTHONY  O</t>
  </si>
  <si>
    <t>879406.477581772_x0002_</t>
  </si>
  <si>
    <t>UDOUSORO I</t>
  </si>
  <si>
    <t>NZ25512</t>
  </si>
  <si>
    <t>712363.394064363_x0002_</t>
  </si>
  <si>
    <t>GIFT LEO J</t>
  </si>
  <si>
    <t>NZ80594</t>
  </si>
  <si>
    <t>80334.9121834805_x0002_</t>
  </si>
  <si>
    <t>BENJAMIN J</t>
  </si>
  <si>
    <t>NZ76682</t>
  </si>
  <si>
    <t>977166.184492709_x0002_</t>
  </si>
  <si>
    <t>EKEFRE BAR</t>
  </si>
  <si>
    <t>NZ57973</t>
  </si>
  <si>
    <t>314739.716259645_x0002_</t>
  </si>
  <si>
    <t>TOBILOBA J</t>
  </si>
  <si>
    <t>NZ34297</t>
  </si>
  <si>
    <t>157483.816929719_x0002_</t>
  </si>
  <si>
    <t xml:space="preserve">TEMITOPE  </t>
  </si>
  <si>
    <t>NZ71720</t>
  </si>
  <si>
    <t>924993.897914694_x0002_</t>
  </si>
  <si>
    <t>JESSE OSAM</t>
  </si>
  <si>
    <t>NZ58212</t>
  </si>
  <si>
    <t>184502.839462515_x0002_</t>
  </si>
  <si>
    <t>UNITY OSAY</t>
  </si>
  <si>
    <t>NZ41722</t>
  </si>
  <si>
    <t>440661.49970716_x0002_</t>
  </si>
  <si>
    <t xml:space="preserve">AKINNIYI  </t>
  </si>
  <si>
    <t>NZ22254</t>
  </si>
  <si>
    <t>876029.037075291_x0002_</t>
  </si>
  <si>
    <t>FADI SAMIR</t>
  </si>
  <si>
    <t>NZ31246</t>
  </si>
  <si>
    <t>603390.763616089_x0002_</t>
  </si>
  <si>
    <t>KASSIM SAL</t>
  </si>
  <si>
    <t>NZ66753</t>
  </si>
  <si>
    <t>645771.713811876_x0002_</t>
  </si>
  <si>
    <t>LAWRENCE A</t>
  </si>
  <si>
    <t>NZ78997</t>
  </si>
  <si>
    <t>314807.993206189_x0002_</t>
  </si>
  <si>
    <t>JUSTICE MA</t>
  </si>
  <si>
    <t>NZ75139</t>
  </si>
  <si>
    <t>567856.63483157_x0002_</t>
  </si>
  <si>
    <t>ROSEMARY O</t>
  </si>
  <si>
    <t>NZ37475</t>
  </si>
  <si>
    <t>599115.207738903_x0002_</t>
  </si>
  <si>
    <t>CHUKWUEDOZ</t>
  </si>
  <si>
    <t>City id</t>
  </si>
  <si>
    <t>Account_Open_Date</t>
  </si>
  <si>
    <t>Account Type</t>
  </si>
  <si>
    <t>Account officer</t>
  </si>
  <si>
    <t>Opening Balance</t>
  </si>
  <si>
    <t>Riv-HR001</t>
  </si>
  <si>
    <t>Joint</t>
  </si>
  <si>
    <t>Mark Montgomery</t>
  </si>
  <si>
    <t>291120,6408</t>
  </si>
  <si>
    <t>Lag-HR001</t>
  </si>
  <si>
    <t>Savings</t>
  </si>
  <si>
    <t>Benjamin Kim</t>
  </si>
  <si>
    <t>132696,4716</t>
  </si>
  <si>
    <t>Del-HR001</t>
  </si>
  <si>
    <t>207771,2832</t>
  </si>
  <si>
    <t>Kog-HR001</t>
  </si>
  <si>
    <t>Current</t>
  </si>
  <si>
    <t>Shawn Cook</t>
  </si>
  <si>
    <t>253649,8125</t>
  </si>
  <si>
    <t>Enu-HR001</t>
  </si>
  <si>
    <t>Corporate</t>
  </si>
  <si>
    <t>Paul Holmes</t>
  </si>
  <si>
    <t>43815,1168</t>
  </si>
  <si>
    <t>Imo-HR001</t>
  </si>
  <si>
    <t>Domiciliary</t>
  </si>
  <si>
    <t>Jonathan Hawkins</t>
  </si>
  <si>
    <t>137509,26</t>
  </si>
  <si>
    <t>Bay-HR001</t>
  </si>
  <si>
    <t>171662,004</t>
  </si>
  <si>
    <t>Abi-HR001</t>
  </si>
  <si>
    <t>69789,314</t>
  </si>
  <si>
    <t>Pla-HR001</t>
  </si>
  <si>
    <t>Victor Ramos</t>
  </si>
  <si>
    <t>141166,4112</t>
  </si>
  <si>
    <t>Abu-HR001</t>
  </si>
  <si>
    <t>Ernest Rivera</t>
  </si>
  <si>
    <t>143843,288</t>
  </si>
  <si>
    <t>Roy Rice</t>
  </si>
  <si>
    <t>56707,5744</t>
  </si>
  <si>
    <t>57692,88</t>
  </si>
  <si>
    <t>Ogu-HR001</t>
  </si>
  <si>
    <t>Fixed Deposit</t>
  </si>
  <si>
    <t>Jesse Evans</t>
  </si>
  <si>
    <t>73123,68</t>
  </si>
  <si>
    <t>158874,1406</t>
  </si>
  <si>
    <t>Kad-HR001</t>
  </si>
  <si>
    <t>Jeremy Vasquez</t>
  </si>
  <si>
    <t>140915,205</t>
  </si>
  <si>
    <t>111317,58</t>
  </si>
  <si>
    <t>Nicholas Cunningham</t>
  </si>
  <si>
    <t>117097,785</t>
  </si>
  <si>
    <t>Dennis Morris</t>
  </si>
  <si>
    <t>331067,712</t>
  </si>
  <si>
    <t>66283,4532</t>
  </si>
  <si>
    <t>Oyo-HR001</t>
  </si>
  <si>
    <t>Douglas Tucker</t>
  </si>
  <si>
    <t>272405,8944</t>
  </si>
  <si>
    <t>Adam Hernandez</t>
  </si>
  <si>
    <t>87475,5</t>
  </si>
  <si>
    <t>Donald Reynolds</t>
  </si>
  <si>
    <t>21970,9746</t>
  </si>
  <si>
    <t>Nicholas Simmons</t>
  </si>
  <si>
    <t>410110,8704</t>
  </si>
  <si>
    <t>Ana-HR001</t>
  </si>
  <si>
    <t>183442,4768</t>
  </si>
  <si>
    <t>Kwa-HR001</t>
  </si>
  <si>
    <t>Phillip Peters</t>
  </si>
  <si>
    <t>155456,352</t>
  </si>
  <si>
    <t>Cro-HR001</t>
  </si>
  <si>
    <t>Stephen Payne</t>
  </si>
  <si>
    <t>298198,7904</t>
  </si>
  <si>
    <t>92351,201</t>
  </si>
  <si>
    <t>Osu-HR001</t>
  </si>
  <si>
    <t>James Castillo</t>
  </si>
  <si>
    <t>43925,3264</t>
  </si>
  <si>
    <t>Patrick Graham</t>
  </si>
  <si>
    <t>291792,2436</t>
  </si>
  <si>
    <t>Bruce Porter</t>
  </si>
  <si>
    <t>105666,4155</t>
  </si>
  <si>
    <t>56861,3682</t>
  </si>
  <si>
    <t>180555,765</t>
  </si>
  <si>
    <t>Jason Duncan</t>
  </si>
  <si>
    <t>30131,1498</t>
  </si>
  <si>
    <t>329938,2948</t>
  </si>
  <si>
    <t>396733,6422</t>
  </si>
  <si>
    <t>38281,04</t>
  </si>
  <si>
    <t>327053,3511</t>
  </si>
  <si>
    <t>Bobby Burton</t>
  </si>
  <si>
    <t>407606,8728</t>
  </si>
  <si>
    <t>165420,5796</t>
  </si>
  <si>
    <t>167784,4287</t>
  </si>
  <si>
    <t>78862,1676</t>
  </si>
  <si>
    <t>Sok-HR001</t>
  </si>
  <si>
    <t>Raymond Alexander</t>
  </si>
  <si>
    <t>212959,3312</t>
  </si>
  <si>
    <t>91924,7307</t>
  </si>
  <si>
    <t>51004,6875</t>
  </si>
  <si>
    <t>120704,7744</t>
  </si>
  <si>
    <t>Anthony Simpson</t>
  </si>
  <si>
    <t>413015,1204</t>
  </si>
  <si>
    <t>Carl Nguyen</t>
  </si>
  <si>
    <t>283534,125</t>
  </si>
  <si>
    <t>56751,7548</t>
  </si>
  <si>
    <t>36068,2794</t>
  </si>
  <si>
    <t>Edo-HR001</t>
  </si>
  <si>
    <t>Victor Martinez</t>
  </si>
  <si>
    <t>41255,7607</t>
  </si>
  <si>
    <t>60986,6528</t>
  </si>
  <si>
    <t>146540,9556</t>
  </si>
  <si>
    <t>390347,0508</t>
  </si>
  <si>
    <t>Ben-HR001</t>
  </si>
  <si>
    <t>Roger Alexander</t>
  </si>
  <si>
    <t>103072,9728</t>
  </si>
  <si>
    <t>224615,2608</t>
  </si>
  <si>
    <t>263582,2035</t>
  </si>
  <si>
    <t>Anthony Torres</t>
  </si>
  <si>
    <t>97862,3366</t>
  </si>
  <si>
    <t>169087,1749</t>
  </si>
  <si>
    <t>337249,3575</t>
  </si>
  <si>
    <t>211664,1072</t>
  </si>
  <si>
    <t>161349,6</t>
  </si>
  <si>
    <t>47929,9525</t>
  </si>
  <si>
    <t>52311,3472</t>
  </si>
  <si>
    <t>108917,5584</t>
  </si>
  <si>
    <t>226151,901</t>
  </si>
  <si>
    <t>349188</t>
  </si>
  <si>
    <t>132501,1968</t>
  </si>
  <si>
    <t>Keith Griffin</t>
  </si>
  <si>
    <t>76171,9106</t>
  </si>
  <si>
    <t>Joe Price</t>
  </si>
  <si>
    <t>116590,7925</t>
  </si>
  <si>
    <t>Steve Diaz</t>
  </si>
  <si>
    <t>446286,7227</t>
  </si>
  <si>
    <t>165872,6424</t>
  </si>
  <si>
    <t>148213,6215</t>
  </si>
  <si>
    <t>108386,9544</t>
  </si>
  <si>
    <t>165050,6319</t>
  </si>
  <si>
    <t>Paul Larson</t>
  </si>
  <si>
    <t>56531,44</t>
  </si>
  <si>
    <t>Joe Hanson</t>
  </si>
  <si>
    <t>83976,6816</t>
  </si>
  <si>
    <t>77057,7444</t>
  </si>
  <si>
    <t>Gregory Simmons</t>
  </si>
  <si>
    <t>252385,9107</t>
  </si>
  <si>
    <t>91733,4728</t>
  </si>
  <si>
    <t>281200,9122</t>
  </si>
  <si>
    <t>110014,9248</t>
  </si>
  <si>
    <t>126564,2091</t>
  </si>
  <si>
    <t>373528,3188</t>
  </si>
  <si>
    <t>117611,364</t>
  </si>
  <si>
    <t>21380,3968</t>
  </si>
  <si>
    <t>183254,625</t>
  </si>
  <si>
    <t>59404,8</t>
  </si>
  <si>
    <t>64385,5872</t>
  </si>
  <si>
    <t>88444,068</t>
  </si>
  <si>
    <t>119608,0611</t>
  </si>
  <si>
    <t>314447,3475</t>
  </si>
  <si>
    <t>106907,9616</t>
  </si>
  <si>
    <t>Dennis Ruiz</t>
  </si>
  <si>
    <t>39760,11</t>
  </si>
  <si>
    <t>281404,06</t>
  </si>
  <si>
    <t>520192,4352</t>
  </si>
  <si>
    <t>175522,5084</t>
  </si>
  <si>
    <t>91981,5624</t>
  </si>
  <si>
    <t>37825,251</t>
  </si>
  <si>
    <t>75434,2933</t>
  </si>
  <si>
    <t>111485,6</t>
  </si>
  <si>
    <t>193690,9314</t>
  </si>
  <si>
    <t>18691,1361</t>
  </si>
  <si>
    <t>65369,36</t>
  </si>
  <si>
    <t>96390,06</t>
  </si>
  <si>
    <t>191245,9563</t>
  </si>
  <si>
    <t>316713,7536</t>
  </si>
  <si>
    <t>114169,5126</t>
  </si>
  <si>
    <t>17226,8544</t>
  </si>
  <si>
    <t>31634,7876</t>
  </si>
  <si>
    <t>235953,245</t>
  </si>
  <si>
    <t>419145,5488</t>
  </si>
  <si>
    <t>Kan-HR001</t>
  </si>
  <si>
    <t>Bruce Butler</t>
  </si>
  <si>
    <t>361257,6704</t>
  </si>
  <si>
    <t>397676,175</t>
  </si>
  <si>
    <t>Chris Armstrong</t>
  </si>
  <si>
    <t>17871,5625</t>
  </si>
  <si>
    <t>87964,254</t>
  </si>
  <si>
    <t>316487,5374</t>
  </si>
  <si>
    <t>135507,1446</t>
  </si>
  <si>
    <t>62681,875</t>
  </si>
  <si>
    <t>191665,0176</t>
  </si>
  <si>
    <t>Ada-HR001</t>
  </si>
  <si>
    <t>Shawn Long</t>
  </si>
  <si>
    <t>208180,6272</t>
  </si>
  <si>
    <t>188217,2432</t>
  </si>
  <si>
    <t>59131,7424</t>
  </si>
  <si>
    <t>16653,9672</t>
  </si>
  <si>
    <t>135222,08</t>
  </si>
  <si>
    <t>237510,45</t>
  </si>
  <si>
    <t>171731,7316</t>
  </si>
  <si>
    <t>83441,3176</t>
  </si>
  <si>
    <t>62219,7912</t>
  </si>
  <si>
    <t>242230,661</t>
  </si>
  <si>
    <t>122723,9013</t>
  </si>
  <si>
    <t>104251,1248</t>
  </si>
  <si>
    <t>380018,3499</t>
  </si>
  <si>
    <t>58421,2388</t>
  </si>
  <si>
    <t>335306,3</t>
  </si>
  <si>
    <t>114076,48</t>
  </si>
  <si>
    <t>26691,5625</t>
  </si>
  <si>
    <t>282011,7267</t>
  </si>
  <si>
    <t>110486,0952</t>
  </si>
  <si>
    <t>220526,6274</t>
  </si>
  <si>
    <t>92423,37</t>
  </si>
  <si>
    <t>190491,9264</t>
  </si>
  <si>
    <t>338383,13</t>
  </si>
  <si>
    <t>Joshua Ryan</t>
  </si>
  <si>
    <t>137063,355</t>
  </si>
  <si>
    <t>107496,9585</t>
  </si>
  <si>
    <t>410710,56</t>
  </si>
  <si>
    <t>67206,4848</t>
  </si>
  <si>
    <t>96190,3578</t>
  </si>
  <si>
    <t>245875,8015</t>
  </si>
  <si>
    <t>203317,086</t>
  </si>
  <si>
    <t>105811,2</t>
  </si>
  <si>
    <t>440439,3312</t>
  </si>
  <si>
    <t>243163,9808</t>
  </si>
  <si>
    <t>129932,3025</t>
  </si>
  <si>
    <t>172741,1296</t>
  </si>
  <si>
    <t>80225,5423</t>
  </si>
  <si>
    <t>84410,5087</t>
  </si>
  <si>
    <t>82530,07</t>
  </si>
  <si>
    <t>121368,6144</t>
  </si>
  <si>
    <t>158341,7079</t>
  </si>
  <si>
    <t>139337,0472</t>
  </si>
  <si>
    <t>63246,3</t>
  </si>
  <si>
    <t>22388,5116</t>
  </si>
  <si>
    <t>223656,4512</t>
  </si>
  <si>
    <t>168781,1425</t>
  </si>
  <si>
    <t>Jerry Green</t>
  </si>
  <si>
    <t>62697,3984</t>
  </si>
  <si>
    <t>394018,5795</t>
  </si>
  <si>
    <t>266108,6844</t>
  </si>
  <si>
    <t>231926,0559</t>
  </si>
  <si>
    <t>George Lewis</t>
  </si>
  <si>
    <t>84498,1235</t>
  </si>
  <si>
    <t>59075,445</t>
  </si>
  <si>
    <t>110364,7116</t>
  </si>
  <si>
    <t>18687,5037</t>
  </si>
  <si>
    <t>236297,4976</t>
  </si>
  <si>
    <t>143436,72</t>
  </si>
  <si>
    <t>213619,5173</t>
  </si>
  <si>
    <t>124157,088</t>
  </si>
  <si>
    <t>313302,5168</t>
  </si>
  <si>
    <t>171944,3752</t>
  </si>
  <si>
    <t>185228,2173</t>
  </si>
  <si>
    <t>131497,0944</t>
  </si>
  <si>
    <t>59563,84</t>
  </si>
  <si>
    <t>126030,6582</t>
  </si>
  <si>
    <t>159512,3829</t>
  </si>
  <si>
    <t>66802,2317</t>
  </si>
  <si>
    <t>334331,8125</t>
  </si>
  <si>
    <t>117682,74</t>
  </si>
  <si>
    <t>64228,6443</t>
  </si>
  <si>
    <t>304544,0937</t>
  </si>
  <si>
    <t>222185,7857</t>
  </si>
  <si>
    <t>57417,2421</t>
  </si>
  <si>
    <t>71704,224</t>
  </si>
  <si>
    <t>315769,1712</t>
  </si>
  <si>
    <t>119708,9013</t>
  </si>
  <si>
    <t>39235,647</t>
  </si>
  <si>
    <t>140668,5</t>
  </si>
  <si>
    <t>230504,5952</t>
  </si>
  <si>
    <t>385028,64</t>
  </si>
  <si>
    <t>180547,2952</t>
  </si>
  <si>
    <t>148218,4704</t>
  </si>
  <si>
    <t>178166,9226</t>
  </si>
  <si>
    <t>168841,7004</t>
  </si>
  <si>
    <t>100790,48</t>
  </si>
  <si>
    <t>238171,3632</t>
  </si>
  <si>
    <t>71031,7416</t>
  </si>
  <si>
    <t>71863,743</t>
  </si>
  <si>
    <t>35474,9472</t>
  </si>
  <si>
    <t>109996,8213</t>
  </si>
  <si>
    <t>46002,3075</t>
  </si>
  <si>
    <t>151936,068</t>
  </si>
  <si>
    <t>81162,8928</t>
  </si>
  <si>
    <t>109051,9315</t>
  </si>
  <si>
    <t>29125,2561</t>
  </si>
  <si>
    <t>431647,32</t>
  </si>
  <si>
    <t>60561,3568</t>
  </si>
  <si>
    <t>221981,8125</t>
  </si>
  <si>
    <t>41393,514</t>
  </si>
  <si>
    <t>88363,5896</t>
  </si>
  <si>
    <t>114059,46</t>
  </si>
  <si>
    <t>44123,9833</t>
  </si>
  <si>
    <t>129996,1908</t>
  </si>
  <si>
    <t>156566,48</t>
  </si>
  <si>
    <t>59266,748</t>
  </si>
  <si>
    <t>181982,2368</t>
  </si>
  <si>
    <t>343318,2304</t>
  </si>
  <si>
    <t>129850,8926</t>
  </si>
  <si>
    <t>175520,1305</t>
  </si>
  <si>
    <t>256652,0795</t>
  </si>
  <si>
    <t>247280,3457</t>
  </si>
  <si>
    <t>291604,5816</t>
  </si>
  <si>
    <t>291586,7136</t>
  </si>
  <si>
    <t>52989,0136</t>
  </si>
  <si>
    <t>274096,6319</t>
  </si>
  <si>
    <t>355808,1891</t>
  </si>
  <si>
    <t>159742,7793</t>
  </si>
  <si>
    <t>139581,75</t>
  </si>
  <si>
    <t>77904,1065</t>
  </si>
  <si>
    <t>61123,16</t>
  </si>
  <si>
    <t>87687,3175</t>
  </si>
  <si>
    <t>79608,8832</t>
  </si>
  <si>
    <t>71186,0448</t>
  </si>
  <si>
    <t>19637,7777</t>
  </si>
  <si>
    <t>110274,5664</t>
  </si>
  <si>
    <t>110102,322</t>
  </si>
  <si>
    <t>112495,635</t>
  </si>
  <si>
    <t>162947,68</t>
  </si>
  <si>
    <t>312143,0136</t>
  </si>
  <si>
    <t>181394,4132</t>
  </si>
  <si>
    <t>143047,68</t>
  </si>
  <si>
    <t>230457,2911</t>
  </si>
  <si>
    <t>188204,4363</t>
  </si>
  <si>
    <t>107321,5488</t>
  </si>
  <si>
    <t>222087,5988</t>
  </si>
  <si>
    <t>168548,8086</t>
  </si>
  <si>
    <t>83994,6624</t>
  </si>
  <si>
    <t>266959,84</t>
  </si>
  <si>
    <t>61398,259</t>
  </si>
  <si>
    <t>148851,2025</t>
  </si>
  <si>
    <t>96755,9296</t>
  </si>
  <si>
    <t>62701,1924</t>
  </si>
  <si>
    <t>69755,625</t>
  </si>
  <si>
    <t>161205,73</t>
  </si>
  <si>
    <t>301258,4367</t>
  </si>
  <si>
    <t>284451,4374</t>
  </si>
  <si>
    <t>66091,9617</t>
  </si>
  <si>
    <t>330308,9692</t>
  </si>
  <si>
    <t>321086,0712</t>
  </si>
  <si>
    <t>79643,4153</t>
  </si>
  <si>
    <t>153074,8128</t>
  </si>
  <si>
    <t>92257,2189</t>
  </si>
  <si>
    <t>260184,0444</t>
  </si>
  <si>
    <t>214432,05</t>
  </si>
  <si>
    <t>29881,2481</t>
  </si>
  <si>
    <t>94643,6076</t>
  </si>
  <si>
    <t>71411,3253</t>
  </si>
  <si>
    <t>84560,8491</t>
  </si>
  <si>
    <t>56371,968</t>
  </si>
  <si>
    <t>136956,204</t>
  </si>
  <si>
    <t>118938,7776</t>
  </si>
  <si>
    <t>204369,825</t>
  </si>
  <si>
    <t>428779,4688</t>
  </si>
  <si>
    <t>147650,7252</t>
  </si>
  <si>
    <t>173669,6171</t>
  </si>
  <si>
    <t>291163,3692</t>
  </si>
  <si>
    <t>304744,125</t>
  </si>
  <si>
    <t>214088,8644</t>
  </si>
  <si>
    <t>52826,778</t>
  </si>
  <si>
    <t>222610,245</t>
  </si>
  <si>
    <t>97432,2628</t>
  </si>
  <si>
    <t>343263,7974</t>
  </si>
  <si>
    <t>31668,5824</t>
  </si>
  <si>
    <t>210595,728</t>
  </si>
  <si>
    <t>125353,08</t>
  </si>
  <si>
    <t>113585,6925</t>
  </si>
  <si>
    <t>142841,2608</t>
  </si>
  <si>
    <t>168569,0409</t>
  </si>
  <si>
    <t>62204,5008</t>
  </si>
  <si>
    <t>94314,48</t>
  </si>
  <si>
    <t>107085,6</t>
  </si>
  <si>
    <t>123401,696</t>
  </si>
  <si>
    <t>125063,1525</t>
  </si>
  <si>
    <t>123545,4195</t>
  </si>
  <si>
    <t>95884,8705</t>
  </si>
  <si>
    <t>91243,0575</t>
  </si>
  <si>
    <t>310375,3664</t>
  </si>
  <si>
    <t>217152,9152</t>
  </si>
  <si>
    <t>196246,4367</t>
  </si>
  <si>
    <t>125706,3462</t>
  </si>
  <si>
    <t>62316,25</t>
  </si>
  <si>
    <t>157167,4689</t>
  </si>
  <si>
    <t>96295,6143</t>
  </si>
  <si>
    <t>246513,1625</t>
  </si>
  <si>
    <t>429407,792</t>
  </si>
  <si>
    <t>96837,0048</t>
  </si>
  <si>
    <t>147794,79</t>
  </si>
  <si>
    <t>45899,1588</t>
  </si>
  <si>
    <t>82095,1455</t>
  </si>
  <si>
    <t>89200,2519</t>
  </si>
  <si>
    <t>208955,6352</t>
  </si>
  <si>
    <t>188137,9944</t>
  </si>
  <si>
    <t>140159,1136</t>
  </si>
  <si>
    <t>42783,86</t>
  </si>
  <si>
    <t>114615,9808</t>
  </si>
  <si>
    <t>204585,5616</t>
  </si>
  <si>
    <t>114733,1328</t>
  </si>
  <si>
    <t>156939,93</t>
  </si>
  <si>
    <t>306850,5312</t>
  </si>
  <si>
    <t>114869,952</t>
  </si>
  <si>
    <t>84045,3125</t>
  </si>
  <si>
    <t>147956,7936</t>
  </si>
  <si>
    <t>142846,08</t>
  </si>
  <si>
    <t>99093,1407</t>
  </si>
  <si>
    <t>180987,1128</t>
  </si>
  <si>
    <t>475533,0342</t>
  </si>
  <si>
    <t>222899,4612</t>
  </si>
  <si>
    <t>115567,0464</t>
  </si>
  <si>
    <t>257023,8279</t>
  </si>
  <si>
    <t>140846,7456</t>
  </si>
  <si>
    <t>274177,92</t>
  </si>
  <si>
    <t>27514,6875</t>
  </si>
  <si>
    <t>408724,6436</t>
  </si>
  <si>
    <t>384142,6688</t>
  </si>
  <si>
    <t>96488,2461</t>
  </si>
  <si>
    <t>85048,4583</t>
  </si>
  <si>
    <t>358410,87</t>
  </si>
  <si>
    <t>184429,7088</t>
  </si>
  <si>
    <t>177102,5256</t>
  </si>
  <si>
    <t>205568,3328</t>
  </si>
  <si>
    <t>89051,6385</t>
  </si>
  <si>
    <t>185599,4511</t>
  </si>
  <si>
    <t>114845,0163</t>
  </si>
  <si>
    <t>123854,6619</t>
  </si>
  <si>
    <t>129533,6172</t>
  </si>
  <si>
    <t>254376,8178</t>
  </si>
  <si>
    <t>28714,6496</t>
  </si>
  <si>
    <t>172704,565</t>
  </si>
  <si>
    <t>122753,346</t>
  </si>
  <si>
    <t>133700,24</t>
  </si>
  <si>
    <t>190329,696</t>
  </si>
  <si>
    <t>202723,9466</t>
  </si>
  <si>
    <t>268568,8602</t>
  </si>
  <si>
    <t>59875,578</t>
  </si>
  <si>
    <t>217808,5707</t>
  </si>
  <si>
    <t>40985,49</t>
  </si>
  <si>
    <t>157179,5785</t>
  </si>
  <si>
    <t>162388,3275</t>
  </si>
  <si>
    <t>164456,6275</t>
  </si>
  <si>
    <t>65256,6856</t>
  </si>
  <si>
    <t>308476,7712</t>
  </si>
  <si>
    <t>147292,908</t>
  </si>
  <si>
    <t>91082,6644</t>
  </si>
  <si>
    <t>46065,04</t>
  </si>
  <si>
    <t>85435,2495</t>
  </si>
  <si>
    <t>83318,5278</t>
  </si>
  <si>
    <t>70495,4394</t>
  </si>
  <si>
    <t>297850,4116</t>
  </si>
  <si>
    <t>233085,8838</t>
  </si>
  <si>
    <t>203494,9322</t>
  </si>
  <si>
    <t>327183,1452</t>
  </si>
  <si>
    <t>92897,8688</t>
  </si>
  <si>
    <t>81683,4375</t>
  </si>
  <si>
    <t>204262,8108</t>
  </si>
  <si>
    <t>466402,0224</t>
  </si>
  <si>
    <t>197043,6204</t>
  </si>
  <si>
    <t>90061,2081</t>
  </si>
  <si>
    <t>145351,008</t>
  </si>
  <si>
    <t>32301,4668</t>
  </si>
  <si>
    <t>97226,3454</t>
  </si>
  <si>
    <t>266276,8401</t>
  </si>
  <si>
    <t>33978,42</t>
  </si>
  <si>
    <t>140928,7437</t>
  </si>
  <si>
    <t>345819,232</t>
  </si>
  <si>
    <t>186049,4976</t>
  </si>
  <si>
    <t>446844,745</t>
  </si>
  <si>
    <t>116126,7192</t>
  </si>
  <si>
    <t>186416,5653</t>
  </si>
  <si>
    <t>91471,6257</t>
  </si>
  <si>
    <t>52279,488</t>
  </si>
  <si>
    <t>473184,8226</t>
  </si>
  <si>
    <t>180214,7886</t>
  </si>
  <si>
    <t>66677,5296</t>
  </si>
  <si>
    <t>215591,4628</t>
  </si>
  <si>
    <t>100179,1296</t>
  </si>
  <si>
    <t>184887,9183</t>
  </si>
  <si>
    <t>145503,585</t>
  </si>
  <si>
    <t>23800,2975</t>
  </si>
  <si>
    <t>184517,0514</t>
  </si>
  <si>
    <t>235589,5311</t>
  </si>
  <si>
    <t>71176,9968</t>
  </si>
  <si>
    <t>65431,3016</t>
  </si>
  <si>
    <t>267003,8982</t>
  </si>
  <si>
    <t>124124,8525</t>
  </si>
  <si>
    <t>98497,3597</t>
  </si>
  <si>
    <t>391452,5124</t>
  </si>
  <si>
    <t>113891,52</t>
  </si>
  <si>
    <t>148799,0244</t>
  </si>
  <si>
    <t>327746,23</t>
  </si>
  <si>
    <t>124795,755</t>
  </si>
  <si>
    <t>64318,5</t>
  </si>
  <si>
    <t>201990,1422</t>
  </si>
  <si>
    <t>22531,392</t>
  </si>
  <si>
    <t>236135,04</t>
  </si>
  <si>
    <t>36290,4256</t>
  </si>
  <si>
    <t>50144,9721</t>
  </si>
  <si>
    <t>246394,3008</t>
  </si>
  <si>
    <t>119228,8125</t>
  </si>
  <si>
    <t>289639,0224</t>
  </si>
  <si>
    <t>91667,3625</t>
  </si>
  <si>
    <t>17723,125</t>
  </si>
  <si>
    <t>262626</t>
  </si>
  <si>
    <t>277568,265</t>
  </si>
  <si>
    <t>303654,2018</t>
  </si>
  <si>
    <t>142319,8532</t>
  </si>
  <si>
    <t>140671,7235</t>
  </si>
  <si>
    <t>103516,876</t>
  </si>
  <si>
    <t>470606,0544</t>
  </si>
  <si>
    <t>76110,5676</t>
  </si>
  <si>
    <t>330956,046</t>
  </si>
  <si>
    <t>59484,36</t>
  </si>
  <si>
    <t>37203,7974</t>
  </si>
  <si>
    <t>202735,1268</t>
  </si>
  <si>
    <t>227250,8928</t>
  </si>
  <si>
    <t>298316,1636</t>
  </si>
  <si>
    <t>321792,6351</t>
  </si>
  <si>
    <t>151227,3612</t>
  </si>
  <si>
    <t>205225,2384</t>
  </si>
  <si>
    <t>349237,3144</t>
  </si>
  <si>
    <t>149042,7932</t>
  </si>
  <si>
    <t>71909,9289</t>
  </si>
  <si>
    <t>163975,0827</t>
  </si>
  <si>
    <t>275620,6776</t>
  </si>
  <si>
    <t>290003,4384</t>
  </si>
  <si>
    <t>149870,898</t>
  </si>
  <si>
    <t>111451,9653</t>
  </si>
  <si>
    <t>122710,896</t>
  </si>
  <si>
    <t>377580,7812</t>
  </si>
  <si>
    <t>93315,6975</t>
  </si>
  <si>
    <t>80536,4224</t>
  </si>
  <si>
    <t>148433,6</t>
  </si>
  <si>
    <t>448729,1904</t>
  </si>
  <si>
    <t>163181,1456</t>
  </si>
  <si>
    <t>97988,765</t>
  </si>
  <si>
    <t>95819,6736</t>
  </si>
  <si>
    <t>96948,9915</t>
  </si>
  <si>
    <t>128311,7979</t>
  </si>
  <si>
    <t>79692,8704</t>
  </si>
  <si>
    <t>112668,9642</t>
  </si>
  <si>
    <t>192675,5496</t>
  </si>
  <si>
    <t>482954,9568</t>
  </si>
  <si>
    <t>435965,8464</t>
  </si>
  <si>
    <t>225201,8348</t>
  </si>
  <si>
    <t>85194,5875</t>
  </si>
  <si>
    <t>144581,5488</t>
  </si>
  <si>
    <t>170220,8734</t>
  </si>
  <si>
    <t>168060,9375</t>
  </si>
  <si>
    <t>156857,6073</t>
  </si>
  <si>
    <t>215155,9228</t>
  </si>
  <si>
    <t>241627,68</t>
  </si>
  <si>
    <t>274290,8025</t>
  </si>
  <si>
    <t>439472,865</t>
  </si>
  <si>
    <t>338901,7824</t>
  </si>
  <si>
    <t>303730,875</t>
  </si>
  <si>
    <t>240104,6544</t>
  </si>
  <si>
    <t>86774,8992</t>
  </si>
  <si>
    <t>191841</t>
  </si>
  <si>
    <t>249185,8668</t>
  </si>
  <si>
    <t>268515,982</t>
  </si>
  <si>
    <t>61624,0012</t>
  </si>
  <si>
    <t>72989,9199</t>
  </si>
  <si>
    <t>183064,32</t>
  </si>
  <si>
    <t>90493,26</t>
  </si>
  <si>
    <t>153235,9728</t>
  </si>
  <si>
    <t>384161,9712</t>
  </si>
  <si>
    <t>132736,5</t>
  </si>
  <si>
    <t>123895,1808</t>
  </si>
  <si>
    <t>160073,1</t>
  </si>
  <si>
    <t>194912,8192</t>
  </si>
  <si>
    <t>88949,5893</t>
  </si>
  <si>
    <t>84024,486</t>
  </si>
  <si>
    <t>206362,56</t>
  </si>
  <si>
    <t>114353,961</t>
  </si>
  <si>
    <t>111666,9312</t>
  </si>
  <si>
    <t>137924,08</t>
  </si>
  <si>
    <t>53693,8894</t>
  </si>
  <si>
    <t>92159,489</t>
  </si>
  <si>
    <t>90161,2892</t>
  </si>
  <si>
    <t>96545,3676</t>
  </si>
  <si>
    <t>80694,3564</t>
  </si>
  <si>
    <t>212636,9988</t>
  </si>
  <si>
    <t>89882,988</t>
  </si>
  <si>
    <t>140152,038</t>
  </si>
  <si>
    <t>439038,72</t>
  </si>
  <si>
    <t>49932,6914</t>
  </si>
  <si>
    <t>511043,928</t>
  </si>
  <si>
    <t>128308,5041</t>
  </si>
  <si>
    <t>150898,038</t>
  </si>
  <si>
    <t>202929,5525</t>
  </si>
  <si>
    <t>388875,5416</t>
  </si>
  <si>
    <t>156091,7501</t>
  </si>
  <si>
    <t>253484,8512</t>
  </si>
  <si>
    <t>129198,4512</t>
  </si>
  <si>
    <t>65125,7984</t>
  </si>
  <si>
    <t>116238,09</t>
  </si>
  <si>
    <t>356554,0539</t>
  </si>
  <si>
    <t>31697,223</t>
  </si>
  <si>
    <t>260673,27</t>
  </si>
  <si>
    <t>362722,4064</t>
  </si>
  <si>
    <t>309043</t>
  </si>
  <si>
    <t>74059,2348</t>
  </si>
  <si>
    <t>102656,9544</t>
  </si>
  <si>
    <t>98374,083</t>
  </si>
  <si>
    <t>82765,0032</t>
  </si>
  <si>
    <t>81361,422</t>
  </si>
  <si>
    <t>255872,4012</t>
  </si>
  <si>
    <t>154599,3372</t>
  </si>
  <si>
    <t>37871,0171</t>
  </si>
  <si>
    <t>335346,96</t>
  </si>
  <si>
    <t>94278,1875</t>
  </si>
  <si>
    <t>148649,76</t>
  </si>
  <si>
    <t>110634,5856</t>
  </si>
  <si>
    <t>39080,448</t>
  </si>
  <si>
    <t>328563,105</t>
  </si>
  <si>
    <t>304304,4375</t>
  </si>
  <si>
    <t>157986,7328</t>
  </si>
  <si>
    <t>342354,8136</t>
  </si>
  <si>
    <t>206497,2448</t>
  </si>
  <si>
    <t>273197,4375</t>
  </si>
  <si>
    <t>178150,4307</t>
  </si>
  <si>
    <t>215081,6976</t>
  </si>
  <si>
    <t>202472,9784</t>
  </si>
  <si>
    <t>52673,1264</t>
  </si>
  <si>
    <t>50226,875</t>
  </si>
  <si>
    <t>27539,456</t>
  </si>
  <si>
    <t>125156,6514</t>
  </si>
  <si>
    <t>120861,2097</t>
  </si>
  <si>
    <t>82128,1125</t>
  </si>
  <si>
    <t>45810,9846</t>
  </si>
  <si>
    <t>46499,904</t>
  </si>
  <si>
    <t>141515,0244</t>
  </si>
  <si>
    <t>439025,4</t>
  </si>
  <si>
    <t>41508,4375</t>
  </si>
  <si>
    <t>169727,32</t>
  </si>
  <si>
    <t>76337,0256</t>
  </si>
  <si>
    <t>185163,75</t>
  </si>
  <si>
    <t>82385,3025</t>
  </si>
  <si>
    <t>76876,5024</t>
  </si>
  <si>
    <t>85181,04</t>
  </si>
  <si>
    <t>84194,5104</t>
  </si>
  <si>
    <t>30509,2972</t>
  </si>
  <si>
    <t>280477,3125</t>
  </si>
  <si>
    <t>42230,5353</t>
  </si>
  <si>
    <t>114861,3099</t>
  </si>
  <si>
    <t>205230,681</t>
  </si>
  <si>
    <t>58419,2364</t>
  </si>
  <si>
    <t>33978,9897</t>
  </si>
  <si>
    <t>34363,719</t>
  </si>
  <si>
    <t>352957,968</t>
  </si>
  <si>
    <t>198017,127</t>
  </si>
  <si>
    <t>279238,44</t>
  </si>
  <si>
    <t>309505,875</t>
  </si>
  <si>
    <t>80367,5453</t>
  </si>
  <si>
    <t>124277,7536</t>
  </si>
  <si>
    <t>292133,5263</t>
  </si>
  <si>
    <t>446342,2304</t>
  </si>
  <si>
    <t>102785,76</t>
  </si>
  <si>
    <t>291815,0055</t>
  </si>
  <si>
    <t>140111,6556</t>
  </si>
  <si>
    <t>33431,0168</t>
  </si>
  <si>
    <t>317499,064</t>
  </si>
  <si>
    <t>114508,9575</t>
  </si>
  <si>
    <t>291468,645</t>
  </si>
  <si>
    <t>121124,016</t>
  </si>
  <si>
    <t>392641,08</t>
  </si>
  <si>
    <t>97392,0024</t>
  </si>
  <si>
    <t>154622,1875</t>
  </si>
  <si>
    <t>110666,8224</t>
  </si>
  <si>
    <t>32726,268</t>
  </si>
  <si>
    <t>145534,9297</t>
  </si>
  <si>
    <t>224850,8925</t>
  </si>
  <si>
    <t>367602,4764</t>
  </si>
  <si>
    <t>184133,2436</t>
  </si>
  <si>
    <t>73722,0288</t>
  </si>
  <si>
    <t>371154,5847</t>
  </si>
  <si>
    <t>113678,37</t>
  </si>
  <si>
    <t>354870,2856</t>
  </si>
  <si>
    <t>130572,5124</t>
  </si>
  <si>
    <t>86172,3244</t>
  </si>
  <si>
    <t>86007,3984</t>
  </si>
  <si>
    <t>161893,8812</t>
  </si>
  <si>
    <t>328810,0608</t>
  </si>
  <si>
    <t>278807,4576</t>
  </si>
  <si>
    <t>161884,0064</t>
  </si>
  <si>
    <t>252152,64</t>
  </si>
  <si>
    <t>193797,0139</t>
  </si>
  <si>
    <t>303763,68</t>
  </si>
  <si>
    <t>249962,8635</t>
  </si>
  <si>
    <t>52109,1276</t>
  </si>
  <si>
    <t>131729,85</t>
  </si>
  <si>
    <t>133962,1752</t>
  </si>
  <si>
    <t>237907,0848</t>
  </si>
  <si>
    <t>193487,424</t>
  </si>
  <si>
    <t>202863,468</t>
  </si>
  <si>
    <t>79782,4896</t>
  </si>
  <si>
    <t>35234,55</t>
  </si>
  <si>
    <t>179214,8496</t>
  </si>
  <si>
    <t>32062,5228</t>
  </si>
  <si>
    <t>35039,16</t>
  </si>
  <si>
    <t>189556,5516</t>
  </si>
  <si>
    <t>373315,242</t>
  </si>
  <si>
    <t>116813,4825</t>
  </si>
  <si>
    <t>73244,43</t>
  </si>
  <si>
    <t>73501,0368</t>
  </si>
  <si>
    <t>155729,6328</t>
  </si>
  <si>
    <t>148224,72</t>
  </si>
  <si>
    <t>50240,7136</t>
  </si>
  <si>
    <t>60079,8848</t>
  </si>
  <si>
    <t>86127,4624</t>
  </si>
  <si>
    <t>63497,6892</t>
  </si>
  <si>
    <t>387252,6991</t>
  </si>
  <si>
    <t>105795,48</t>
  </si>
  <si>
    <t>445066,83</t>
  </si>
  <si>
    <t>231903,4911</t>
  </si>
  <si>
    <t>329840,7138</t>
  </si>
  <si>
    <t>394145,8092</t>
  </si>
  <si>
    <t>292103,8209</t>
  </si>
  <si>
    <t>106992,5625</t>
  </si>
  <si>
    <t>74607,5112</t>
  </si>
  <si>
    <t>67695,6033</t>
  </si>
  <si>
    <t>72442,6395</t>
  </si>
  <si>
    <t>205039,918</t>
  </si>
  <si>
    <t>305273,4048</t>
  </si>
  <si>
    <t>213206,395</t>
  </si>
  <si>
    <t>164815,0889</t>
  </si>
  <si>
    <t>291925,8496</t>
  </si>
  <si>
    <t>362819,625</t>
  </si>
  <si>
    <t>78421,68</t>
  </si>
  <si>
    <t>261310,764</t>
  </si>
  <si>
    <t>298478,752</t>
  </si>
  <si>
    <t>282275,52</t>
  </si>
  <si>
    <t>131466,9712</t>
  </si>
  <si>
    <t>96059,6847</t>
  </si>
  <si>
    <t>407571,3664</t>
  </si>
  <si>
    <t>20823,1542</t>
  </si>
  <si>
    <t>35261,85</t>
  </si>
  <si>
    <t>94158,3252</t>
  </si>
  <si>
    <t>134525,8816</t>
  </si>
  <si>
    <t>120617,6745</t>
  </si>
  <si>
    <t>158667,2672</t>
  </si>
  <si>
    <t>216722,1225</t>
  </si>
  <si>
    <t>87332,5972</t>
  </si>
  <si>
    <t>266528,745</t>
  </si>
  <si>
    <t>134574,348</t>
  </si>
  <si>
    <t>124351,92</t>
  </si>
  <si>
    <t>38470,88</t>
  </si>
  <si>
    <t>141462,6304</t>
  </si>
  <si>
    <t>215401,05</t>
  </si>
  <si>
    <t>57204,2925</t>
  </si>
  <si>
    <t>60408,5933</t>
  </si>
  <si>
    <t>85918,9095</t>
  </si>
  <si>
    <t>155330,8875</t>
  </si>
  <si>
    <t>70434</t>
  </si>
  <si>
    <t>353210,8284</t>
  </si>
  <si>
    <t>52463,04</t>
  </si>
  <si>
    <t>88000,0704</t>
  </si>
  <si>
    <t>132163,92</t>
  </si>
  <si>
    <t>21648,3057</t>
  </si>
  <si>
    <t>68556,1344</t>
  </si>
  <si>
    <t>196324,9464</t>
  </si>
  <si>
    <t>280981,5912</t>
  </si>
  <si>
    <t>99667,9672</t>
  </si>
  <si>
    <t>131489,1843</t>
  </si>
  <si>
    <t>75751,936</t>
  </si>
  <si>
    <t>310547,5464</t>
  </si>
  <si>
    <t>124127,1045</t>
  </si>
  <si>
    <t>170389,4395</t>
  </si>
  <si>
    <t>31135,26</t>
  </si>
  <si>
    <t>86331,9868</t>
  </si>
  <si>
    <t>170920,4175</t>
  </si>
  <si>
    <t>70008,4476</t>
  </si>
  <si>
    <t>329750,7674</t>
  </si>
  <si>
    <t>48752,34</t>
  </si>
  <si>
    <t>157446,1749</t>
  </si>
  <si>
    <t>137103,4566</t>
  </si>
  <si>
    <t>57690,282</t>
  </si>
  <si>
    <t>177489,7488</t>
  </si>
  <si>
    <t>294401,2544</t>
  </si>
  <si>
    <t>133980,1416</t>
  </si>
  <si>
    <t>85339,6219</t>
  </si>
  <si>
    <t>100215,75</t>
  </si>
  <si>
    <t>123522,6986</t>
  </si>
  <si>
    <t>114218,5216</t>
  </si>
  <si>
    <t>26064,2532</t>
  </si>
  <si>
    <t>118810,16</t>
  </si>
  <si>
    <t>118326,96</t>
  </si>
  <si>
    <t>317479,6812</t>
  </si>
  <si>
    <t>90748,3668</t>
  </si>
  <si>
    <t>121716,3519</t>
  </si>
  <si>
    <t>157834,4782</t>
  </si>
  <si>
    <t>82231,6884</t>
  </si>
  <si>
    <t>510066,3022</t>
  </si>
  <si>
    <t>234162,0372</t>
  </si>
  <si>
    <t>79121,7</t>
  </si>
  <si>
    <t>194156,82</t>
  </si>
  <si>
    <t>157640,3136</t>
  </si>
  <si>
    <t>75223,75</t>
  </si>
  <si>
    <t>307310,1696</t>
  </si>
  <si>
    <t>31880,3125</t>
  </si>
  <si>
    <t>258591,243</t>
  </si>
  <si>
    <t>58715,5044</t>
  </si>
  <si>
    <t>320879,52</t>
  </si>
  <si>
    <t>155402,5296</t>
  </si>
  <si>
    <t>131121,9894</t>
  </si>
  <si>
    <t>88221,815</t>
  </si>
  <si>
    <t>82457,1264</t>
  </si>
  <si>
    <t>83536,4853</t>
  </si>
  <si>
    <t>109137,6864</t>
  </si>
  <si>
    <t>162784,5824</t>
  </si>
  <si>
    <t>282658,4893</t>
  </si>
  <si>
    <t>328107,3156</t>
  </si>
  <si>
    <t>84951,9216</t>
  </si>
  <si>
    <t>161596,71</t>
  </si>
  <si>
    <t>117804,7218</t>
  </si>
  <si>
    <t>444732,6378</t>
  </si>
  <si>
    <t>178742,3104</t>
  </si>
  <si>
    <t>155016,4702</t>
  </si>
  <si>
    <t>224007,7312</t>
  </si>
  <si>
    <t>335256,2421</t>
  </si>
  <si>
    <t>45492,8874</t>
  </si>
  <si>
    <t>93027,8087</t>
  </si>
  <si>
    <t>129276,6612</t>
  </si>
  <si>
    <t>101645,3516</t>
  </si>
  <si>
    <t>59538,6792</t>
  </si>
  <si>
    <t>93963,8976</t>
  </si>
  <si>
    <t>80408,2464</t>
  </si>
  <si>
    <t>80037,9216</t>
  </si>
  <si>
    <t>255803,625</t>
  </si>
  <si>
    <t>204822,528</t>
  </si>
  <si>
    <t>226048,4808</t>
  </si>
  <si>
    <t>67646,5625</t>
  </si>
  <si>
    <t>59368,365</t>
  </si>
  <si>
    <t>384857,8125</t>
  </si>
  <si>
    <t>254494,3604</t>
  </si>
  <si>
    <t>332174,2336</t>
  </si>
  <si>
    <t>390543,2496</t>
  </si>
  <si>
    <t>157185,1008</t>
  </si>
  <si>
    <t>28916,562</t>
  </si>
  <si>
    <t>127005,21</t>
  </si>
  <si>
    <t>91420,5838</t>
  </si>
  <si>
    <t>51567,2325</t>
  </si>
  <si>
    <t>185453,7025</t>
  </si>
  <si>
    <t>88405,3876</t>
  </si>
  <si>
    <t>244088,88</t>
  </si>
  <si>
    <t>374660,4436</t>
  </si>
  <si>
    <t>64432,3797</t>
  </si>
  <si>
    <t>341325,3312</t>
  </si>
  <si>
    <t>293419,065</t>
  </si>
  <si>
    <t>116508,9374</t>
  </si>
  <si>
    <t>40905,2</t>
  </si>
  <si>
    <t>386179,9146</t>
  </si>
  <si>
    <t>282954,63</t>
  </si>
  <si>
    <t>193812,255</t>
  </si>
  <si>
    <t>96507,5712</t>
  </si>
  <si>
    <t>107265,8691</t>
  </si>
  <si>
    <t>130023,3615</t>
  </si>
  <si>
    <t>262208,3904</t>
  </si>
  <si>
    <t>126478,24</t>
  </si>
  <si>
    <t>138457,242</t>
  </si>
  <si>
    <t>297847,225</t>
  </si>
  <si>
    <t>262363,6863</t>
  </si>
  <si>
    <t>143170,1856</t>
  </si>
  <si>
    <t>346125,0147</t>
  </si>
  <si>
    <t>77013,0804</t>
  </si>
  <si>
    <t>45019,5681</t>
  </si>
  <si>
    <t>117375,8952</t>
  </si>
  <si>
    <t>36306,25</t>
  </si>
  <si>
    <t>261370,5644</t>
  </si>
  <si>
    <t>159658,3438</t>
  </si>
  <si>
    <t>91589,4848</t>
  </si>
  <si>
    <t>502309,08</t>
  </si>
  <si>
    <t>260795,3376</t>
  </si>
  <si>
    <t>84773,475</t>
  </si>
  <si>
    <t>116714,9225</t>
  </si>
  <si>
    <t>164952,7136</t>
  </si>
  <si>
    <t>129752,4484</t>
  </si>
  <si>
    <t>176427,4176</t>
  </si>
  <si>
    <t>209915,0625</t>
  </si>
  <si>
    <t>90299,9899</t>
  </si>
  <si>
    <t>231731,0775</t>
  </si>
  <si>
    <t>359289,6034</t>
  </si>
  <si>
    <t>181392,6504</t>
  </si>
  <si>
    <t>57955,1148</t>
  </si>
  <si>
    <t>72648,8534</t>
  </si>
  <si>
    <t>112254,768</t>
  </si>
  <si>
    <t>276078,131</t>
  </si>
  <si>
    <t>80729,6544</t>
  </si>
  <si>
    <t>260944,0275</t>
  </si>
  <si>
    <t>328178,8224</t>
  </si>
  <si>
    <t>73812,596</t>
  </si>
  <si>
    <t>215132,1795</t>
  </si>
  <si>
    <t>33840,7524</t>
  </si>
  <si>
    <t>340982,1988</t>
  </si>
  <si>
    <t>185416,3584</t>
  </si>
  <si>
    <t>428020,8032</t>
  </si>
  <si>
    <t>127182,6864</t>
  </si>
  <si>
    <t>54753,75</t>
  </si>
  <si>
    <t>150499,7775</t>
  </si>
  <si>
    <t>439605,09</t>
  </si>
  <si>
    <t>169625,6991</t>
  </si>
  <si>
    <t>243077,73</t>
  </si>
  <si>
    <t>238781,1309</t>
  </si>
  <si>
    <t>174094,6608</t>
  </si>
  <si>
    <t>165293,4528</t>
  </si>
  <si>
    <t>255296,0256</t>
  </si>
  <si>
    <t>125954,5584</t>
  </si>
  <si>
    <t>106018,176</t>
  </si>
  <si>
    <t>388597,5082</t>
  </si>
  <si>
    <t>54958,0896</t>
  </si>
  <si>
    <t>102807,1344</t>
  </si>
  <si>
    <t>210247,9101</t>
  </si>
  <si>
    <t>64687,8976</t>
  </si>
  <si>
    <t>162559,04</t>
  </si>
  <si>
    <t>472444,6986</t>
  </si>
  <si>
    <t>176480,3619</t>
  </si>
  <si>
    <t>174820,3264</t>
  </si>
  <si>
    <t>146037,504</t>
  </si>
  <si>
    <t>136288,32</t>
  </si>
  <si>
    <t>50651,5625</t>
  </si>
  <si>
    <t>355157,28</t>
  </si>
  <si>
    <t>245836,2775</t>
  </si>
  <si>
    <t>184460,64</t>
  </si>
  <si>
    <t>146788,5</t>
  </si>
  <si>
    <t>152813,0625</t>
  </si>
  <si>
    <t>183339,36</t>
  </si>
  <si>
    <t>259370,6832</t>
  </si>
  <si>
    <t>381103,3044</t>
  </si>
  <si>
    <t>250558,7616</t>
  </si>
  <si>
    <t>65659,8272</t>
  </si>
  <si>
    <t>488895,36</t>
  </si>
  <si>
    <t>110572,2112</t>
  </si>
  <si>
    <t>91093,4424</t>
  </si>
  <si>
    <t>476122,14</t>
  </si>
  <si>
    <t>54339,8676</t>
  </si>
  <si>
    <t>35717,9522</t>
  </si>
  <si>
    <t>40099,9872</t>
  </si>
  <si>
    <t>218227,8304</t>
  </si>
  <si>
    <t>33250,7877</t>
  </si>
  <si>
    <t>204694,7112</t>
  </si>
  <si>
    <t>326034,0138</t>
  </si>
  <si>
    <t>54632,704</t>
  </si>
  <si>
    <t>105267,75</t>
  </si>
  <si>
    <t>253010,88</t>
  </si>
  <si>
    <t>72070,7328</t>
  </si>
  <si>
    <t>142307,106</t>
  </si>
  <si>
    <t>21741,3757</t>
  </si>
  <si>
    <t>84128,4432</t>
  </si>
  <si>
    <t>428363,55</t>
  </si>
  <si>
    <t>209330,6866</t>
  </si>
  <si>
    <t>74534,168</t>
  </si>
  <si>
    <t>108060,7644</t>
  </si>
  <si>
    <t>217568,2761</t>
  </si>
  <si>
    <t>432392,2155</t>
  </si>
  <si>
    <t>105404,4268</t>
  </si>
  <si>
    <t>88949,5425</t>
  </si>
  <si>
    <t>282572,6005</t>
  </si>
  <si>
    <t>329847,84</t>
  </si>
  <si>
    <t>96691,35</t>
  </si>
  <si>
    <t>465670,7328</t>
  </si>
  <si>
    <t>195651,75</t>
  </si>
  <si>
    <t>133713,4344</t>
  </si>
  <si>
    <t>106006,794</t>
  </si>
  <si>
    <t>149882,9475</t>
  </si>
  <si>
    <t>126956,1292</t>
  </si>
  <si>
    <t>256284,5376</t>
  </si>
  <si>
    <t>114141,0144</t>
  </si>
  <si>
    <t>192479,868</t>
  </si>
  <si>
    <t>264217,6064</t>
  </si>
  <si>
    <t>167464,7457</t>
  </si>
  <si>
    <t>87229,375</t>
  </si>
  <si>
    <t>231896,3319</t>
  </si>
  <si>
    <t>98291,31</t>
  </si>
  <si>
    <t>253693,568</t>
  </si>
  <si>
    <t>72431,3396</t>
  </si>
  <si>
    <t>67009,9567</t>
  </si>
  <si>
    <t>26263,1424</t>
  </si>
  <si>
    <t>59748,6105</t>
  </si>
  <si>
    <t>118429,3632</t>
  </si>
  <si>
    <t>231058,464</t>
  </si>
  <si>
    <t>297603,8793</t>
  </si>
  <si>
    <t>109422,0864</t>
  </si>
  <si>
    <t>278325,1284</t>
  </si>
  <si>
    <t>247365,5733</t>
  </si>
  <si>
    <t>144148,4352</t>
  </si>
  <si>
    <t>304960,6706</t>
  </si>
  <si>
    <t>185141,25</t>
  </si>
  <si>
    <t>163505,3217</t>
  </si>
  <si>
    <t>37071,936</t>
  </si>
  <si>
    <t>68808,96</t>
  </si>
  <si>
    <t>85064,6811</t>
  </si>
  <si>
    <t>268015,125</t>
  </si>
  <si>
    <t>150304,4928</t>
  </si>
  <si>
    <t>169542,75</t>
  </si>
  <si>
    <t>228507,5625</t>
  </si>
  <si>
    <t>92487,6506</t>
  </si>
  <si>
    <t>346305,7017</t>
  </si>
  <si>
    <t>52279,7568</t>
  </si>
  <si>
    <t>169541,3655</t>
  </si>
  <si>
    <t>107002,3095</t>
  </si>
  <si>
    <t>305348,0248</t>
  </si>
  <si>
    <t>319205,9145</t>
  </si>
  <si>
    <t>72484,3008</t>
  </si>
  <si>
    <t>307944,3147</t>
  </si>
  <si>
    <t>455401,3191</t>
  </si>
  <si>
    <t>112975,6224</t>
  </si>
  <si>
    <t>57039,7815</t>
  </si>
  <si>
    <t>33391,8879</t>
  </si>
  <si>
    <t>155712,0775</t>
  </si>
  <si>
    <t>68974,1568</t>
  </si>
  <si>
    <t>69702,7968</t>
  </si>
  <si>
    <t>95682,1294</t>
  </si>
  <si>
    <t>183957,4736</t>
  </si>
  <si>
    <t>339802,5736</t>
  </si>
  <si>
    <t>285493,065</t>
  </si>
  <si>
    <t>90613,74</t>
  </si>
  <si>
    <t>253515,328</t>
  </si>
  <si>
    <t>33952,278</t>
  </si>
  <si>
    <t>169548,0585</t>
  </si>
  <si>
    <t>396219,0141</t>
  </si>
  <si>
    <t>192727,1775</t>
  </si>
  <si>
    <t>447928,0644</t>
  </si>
  <si>
    <t>61901,372</t>
  </si>
  <si>
    <t>109036,9256</t>
  </si>
  <si>
    <t>38152,8552</t>
  </si>
  <si>
    <t>484690,9968</t>
  </si>
  <si>
    <t>56227,8024</t>
  </si>
  <si>
    <t>224839,0718</t>
  </si>
  <si>
    <t>156565,4796</t>
  </si>
  <si>
    <t>84036,6292</t>
  </si>
  <si>
    <t>267723,9873</t>
  </si>
  <si>
    <t>173052,0596</t>
  </si>
  <si>
    <t>300114,2931</t>
  </si>
  <si>
    <t>62206,7128</t>
  </si>
  <si>
    <t>265014,945</t>
  </si>
  <si>
    <t>82630,8621</t>
  </si>
  <si>
    <t>256280,3523</t>
  </si>
  <si>
    <t>77959,9808</t>
  </si>
  <si>
    <t>53296,2753</t>
  </si>
  <si>
    <t>91243,0464</t>
  </si>
  <si>
    <t>514809,5744</t>
  </si>
  <si>
    <t>401412,6675</t>
  </si>
  <si>
    <t>87354,9567</t>
  </si>
  <si>
    <t>85500,8506</t>
  </si>
  <si>
    <t>50314,3424</t>
  </si>
  <si>
    <t>218904,1336</t>
  </si>
  <si>
    <t>268884,3576</t>
  </si>
  <si>
    <t>357820,7643</t>
  </si>
  <si>
    <t>82651,2444</t>
  </si>
  <si>
    <t>98369,2934</t>
  </si>
  <si>
    <t>91325,4537</t>
  </si>
  <si>
    <t>63251,0424</t>
  </si>
  <si>
    <t>153118,3134</t>
  </si>
  <si>
    <t>138181,23</t>
  </si>
  <si>
    <t>136517,3264</t>
  </si>
  <si>
    <t>123095,0424</t>
  </si>
  <si>
    <t>80380,188</t>
  </si>
  <si>
    <t>179913,72</t>
  </si>
  <si>
    <t>202228,5603</t>
  </si>
  <si>
    <t>280918,6575</t>
  </si>
  <si>
    <t>423137,735</t>
  </si>
  <si>
    <t>270186,794</t>
  </si>
  <si>
    <t>27244,4368</t>
  </si>
  <si>
    <t>62120,595</t>
  </si>
  <si>
    <t>248004,4392</t>
  </si>
  <si>
    <t>116995,2999</t>
  </si>
  <si>
    <t>203260,4028</t>
  </si>
  <si>
    <t>161766,5418</t>
  </si>
  <si>
    <t>44716,1124</t>
  </si>
  <si>
    <t>60765,1956</t>
  </si>
  <si>
    <t>114270,39</t>
  </si>
  <si>
    <t>221101,2384</t>
  </si>
  <si>
    <t>106918,0713</t>
  </si>
  <si>
    <t>153294,08</t>
  </si>
  <si>
    <t>104350,9632</t>
  </si>
  <si>
    <t>248190,9045</t>
  </si>
  <si>
    <t>118852,3584</t>
  </si>
  <si>
    <t>217040,0232</t>
  </si>
  <si>
    <t>218710,7936</t>
  </si>
  <si>
    <t>311977,5642</t>
  </si>
  <si>
    <t>284185,8918</t>
  </si>
  <si>
    <t>54454,8984</t>
  </si>
  <si>
    <t>147925,26</t>
  </si>
  <si>
    <t>240590,16</t>
  </si>
  <si>
    <t>87019,7328</t>
  </si>
  <si>
    <t>46797,8868</t>
  </si>
  <si>
    <t>75468,5181</t>
  </si>
  <si>
    <t>146247,2616</t>
  </si>
  <si>
    <t>361269,295</t>
  </si>
  <si>
    <t>44822,835</t>
  </si>
  <si>
    <t>130987,3644</t>
  </si>
  <si>
    <t>295561,3617</t>
  </si>
  <si>
    <t>138815,82</t>
  </si>
  <si>
    <t>242469,2436</t>
  </si>
  <si>
    <t>325675,3608</t>
  </si>
  <si>
    <t>41258,8776</t>
  </si>
  <si>
    <t>81645,4548</t>
  </si>
  <si>
    <t>327967,488</t>
  </si>
  <si>
    <t>59176,32</t>
  </si>
  <si>
    <t>130468,4565</t>
  </si>
  <si>
    <t>168233,4225</t>
  </si>
  <si>
    <t>402718,1082</t>
  </si>
  <si>
    <t>64608,7728</t>
  </si>
  <si>
    <t>46525,2192</t>
  </si>
  <si>
    <t>302672,565</t>
  </si>
  <si>
    <t>287612,7345</t>
  </si>
  <si>
    <t>199127,9056</t>
  </si>
  <si>
    <t>96822,5664</t>
  </si>
  <si>
    <t>433365,4875</t>
  </si>
  <si>
    <t>251704,6875</t>
  </si>
  <si>
    <t>30898,92</t>
  </si>
  <si>
    <t>191630,7393</t>
  </si>
  <si>
    <t>220770,8064</t>
  </si>
  <si>
    <t>317955,5328</t>
  </si>
  <si>
    <t>80619,0625</t>
  </si>
  <si>
    <t>124830,4512</t>
  </si>
  <si>
    <t>49043,1277</t>
  </si>
  <si>
    <t>162867,0144</t>
  </si>
  <si>
    <t>57164,1732</t>
  </si>
  <si>
    <t>295246,0728</t>
  </si>
  <si>
    <t>55803,0528</t>
  </si>
  <si>
    <t>265750,4241</t>
  </si>
  <si>
    <t>221165,776</t>
  </si>
  <si>
    <t>158390,3922</t>
  </si>
  <si>
    <t>74128,4196</t>
  </si>
  <si>
    <t>103326,7941</t>
  </si>
  <si>
    <t>231029,022</t>
  </si>
  <si>
    <t>141030,8172</t>
  </si>
  <si>
    <t>84111,5052</t>
  </si>
  <si>
    <t>365596,0014</t>
  </si>
  <si>
    <t>272202,645</t>
  </si>
  <si>
    <t>436829,8368</t>
  </si>
  <si>
    <t>274732,4682</t>
  </si>
  <si>
    <t>145929</t>
  </si>
  <si>
    <t>195942,1728</t>
  </si>
  <si>
    <t>69206,3232</t>
  </si>
  <si>
    <t>34404,16</t>
  </si>
  <si>
    <t>136993,0068</t>
  </si>
  <si>
    <t>86940,945</t>
  </si>
  <si>
    <t>78951,0456</t>
  </si>
  <si>
    <t>96486,3756</t>
  </si>
  <si>
    <t>169368,8832</t>
  </si>
  <si>
    <t>324327,15</t>
  </si>
  <si>
    <t>74408,6892</t>
  </si>
  <si>
    <t>214462,7037</t>
  </si>
  <si>
    <t>70540,204</t>
  </si>
  <si>
    <t>252612,864</t>
  </si>
  <si>
    <t>110074,9824</t>
  </si>
  <si>
    <t>130886,1696</t>
  </si>
  <si>
    <t>44252,9913</t>
  </si>
  <si>
    <t>33068,7</t>
  </si>
  <si>
    <t>77026,8492</t>
  </si>
  <si>
    <t>158091,856</t>
  </si>
  <si>
    <t>123570,3744</t>
  </si>
  <si>
    <t>58211,5716</t>
  </si>
  <si>
    <t>331759,8438</t>
  </si>
  <si>
    <t>41843,49</t>
  </si>
  <si>
    <t>124434,7776</t>
  </si>
  <si>
    <t>44796,75</t>
  </si>
  <si>
    <t>114409,2096</t>
  </si>
  <si>
    <t>211605,6096</t>
  </si>
  <si>
    <t>234921,3324</t>
  </si>
  <si>
    <t>225213,912</t>
  </si>
  <si>
    <t>61674,7968</t>
  </si>
  <si>
    <t>259702,08</t>
  </si>
  <si>
    <t>291034,5069</t>
  </si>
  <si>
    <t>135310,8825</t>
  </si>
  <si>
    <t>52754,0968</t>
  </si>
  <si>
    <t>385996,9783</t>
  </si>
  <si>
    <t>82751,25</t>
  </si>
  <si>
    <t>274475,7939</t>
  </si>
  <si>
    <t>83578,3476</t>
  </si>
  <si>
    <t>266452,2625</t>
  </si>
  <si>
    <t>116733,045</t>
  </si>
  <si>
    <t>491294,8222</t>
  </si>
  <si>
    <t>158077,0731</t>
  </si>
  <si>
    <t>433015,6065</t>
  </si>
  <si>
    <t>61572,9324</t>
  </si>
  <si>
    <t>308261,5296</t>
  </si>
  <si>
    <t>146610,24</t>
  </si>
  <si>
    <t>129188,7207</t>
  </si>
  <si>
    <t>236893,508</t>
  </si>
  <si>
    <t>23368,6908</t>
  </si>
  <si>
    <t>63442,7904</t>
  </si>
  <si>
    <t>58554,3168</t>
  </si>
  <si>
    <t>108075,2832</t>
  </si>
  <si>
    <t>174258,5152</t>
  </si>
  <si>
    <t>198366,9912</t>
  </si>
  <si>
    <t>200099,52</t>
  </si>
  <si>
    <t>162100,5529</t>
  </si>
  <si>
    <t>283690,35</t>
  </si>
  <si>
    <t>149878,4022</t>
  </si>
  <si>
    <t>110249,4211</t>
  </si>
  <si>
    <t>295482,4576</t>
  </si>
  <si>
    <t>230627,7597</t>
  </si>
  <si>
    <t>17987,5053</t>
  </si>
  <si>
    <t>82847,0272</t>
  </si>
  <si>
    <t>212962,8528</t>
  </si>
  <si>
    <t>276516,4437</t>
  </si>
  <si>
    <t>148477,1808</t>
  </si>
  <si>
    <t>81557,8624</t>
  </si>
  <si>
    <t>139312,1268</t>
  </si>
  <si>
    <t>139134,528</t>
  </si>
  <si>
    <t>204251,6124</t>
  </si>
  <si>
    <t>162714,816</t>
  </si>
  <si>
    <t>120699,6375</t>
  </si>
  <si>
    <t>94763,8536</t>
  </si>
  <si>
    <t>56333,2224</t>
  </si>
  <si>
    <t>375589,5052</t>
  </si>
  <si>
    <t>241251,1164</t>
  </si>
  <si>
    <t>174889,4784</t>
  </si>
  <si>
    <t>269208,192</t>
  </si>
  <si>
    <t>327029,2179</t>
  </si>
  <si>
    <t>456670,83</t>
  </si>
  <si>
    <t>54647,5776</t>
  </si>
  <si>
    <t>362707,7004</t>
  </si>
  <si>
    <t>420683,6574</t>
  </si>
  <si>
    <t>131425,9089</t>
  </si>
  <si>
    <t>150279,9599</t>
  </si>
  <si>
    <t>131962,7958</t>
  </si>
  <si>
    <t>36006,0255</t>
  </si>
  <si>
    <t>113530,4352</t>
  </si>
  <si>
    <t>150110,25</t>
  </si>
  <si>
    <t>110263,6272</t>
  </si>
  <si>
    <t>105422,8284</t>
  </si>
  <si>
    <t>176579,0247</t>
  </si>
  <si>
    <t>89581,2198</t>
  </si>
  <si>
    <t>174156,7751</t>
  </si>
  <si>
    <t>58847,0523</t>
  </si>
  <si>
    <t>99307,7928</t>
  </si>
  <si>
    <t>209173,888</t>
  </si>
  <si>
    <t>249247,9044</t>
  </si>
  <si>
    <t>320186,6624</t>
  </si>
  <si>
    <t>58759,68</t>
  </si>
  <si>
    <t>255576,672</t>
  </si>
  <si>
    <t>108466,0032</t>
  </si>
  <si>
    <t>237555,666</t>
  </si>
  <si>
    <t>135796,5</t>
  </si>
  <si>
    <t>56129,1115</t>
  </si>
  <si>
    <t>81291,1632</t>
  </si>
  <si>
    <t>153744,5769</t>
  </si>
  <si>
    <t>285375,4887</t>
  </si>
  <si>
    <t>90398,5332</t>
  </si>
  <si>
    <t>291861,2416</t>
  </si>
  <si>
    <t>401144,8584</t>
  </si>
  <si>
    <t>42638,7</t>
  </si>
  <si>
    <t>42235,024</t>
  </si>
  <si>
    <t>42397,4628</t>
  </si>
  <si>
    <t>411125,76</t>
  </si>
  <si>
    <t>91339,992</t>
  </si>
  <si>
    <t>236954,1383</t>
  </si>
  <si>
    <t>360800,2112</t>
  </si>
  <si>
    <t>69280,848</t>
  </si>
  <si>
    <t>237712,32</t>
  </si>
  <si>
    <t>347506,8324</t>
  </si>
  <si>
    <t>56683,77</t>
  </si>
  <si>
    <t>69757,2844</t>
  </si>
  <si>
    <t>168418,9188</t>
  </si>
  <si>
    <t>102452,224</t>
  </si>
  <si>
    <t>272042,88</t>
  </si>
  <si>
    <t>43063,0965</t>
  </si>
  <si>
    <t>301973,7897</t>
  </si>
  <si>
    <t>70501,0155</t>
  </si>
  <si>
    <t>126016,1244</t>
  </si>
  <si>
    <t>50428,602</t>
  </si>
  <si>
    <t>257268,6336</t>
  </si>
  <si>
    <t>40206,607</t>
  </si>
  <si>
    <t>49503,7683</t>
  </si>
  <si>
    <t>236725,9964</t>
  </si>
  <si>
    <t>129121,92</t>
  </si>
  <si>
    <t>117814,84</t>
  </si>
  <si>
    <t>191832,93</t>
  </si>
  <si>
    <t>520328,3475</t>
  </si>
  <si>
    <t>158271,4716</t>
  </si>
  <si>
    <t>214416</t>
  </si>
  <si>
    <t>81564,5376</t>
  </si>
  <si>
    <t>73154,7936</t>
  </si>
  <si>
    <t>119101,3461</t>
  </si>
  <si>
    <t>294510,4239</t>
  </si>
  <si>
    <t>117573,8895</t>
  </si>
  <si>
    <t>59708,25</t>
  </si>
  <si>
    <t>72706,788</t>
  </si>
  <si>
    <t>89965,1189</t>
  </si>
  <si>
    <t>234074,5185</t>
  </si>
  <si>
    <t>85056,25</t>
  </si>
  <si>
    <t>90051,8528</t>
  </si>
  <si>
    <t>286833,792</t>
  </si>
  <si>
    <t>139358,0304</t>
  </si>
  <si>
    <t>49460,0799</t>
  </si>
  <si>
    <t>74335,2336</t>
  </si>
  <si>
    <t>253601,6175</t>
  </si>
  <si>
    <t>34741,0784</t>
  </si>
  <si>
    <t>45377,5872</t>
  </si>
  <si>
    <t>184463,565</t>
  </si>
  <si>
    <t>289247,024</t>
  </si>
  <si>
    <t>245950,08</t>
  </si>
  <si>
    <t>53516,5593</t>
  </si>
  <si>
    <t>347361,1328</t>
  </si>
  <si>
    <t>129173,2224</t>
  </si>
  <si>
    <t>66889,5744</t>
  </si>
  <si>
    <t>107610,468</t>
  </si>
  <si>
    <t>404760,252</t>
  </si>
  <si>
    <t>356326,5225</t>
  </si>
  <si>
    <t>73990,2009</t>
  </si>
  <si>
    <t>247170,24</t>
  </si>
  <si>
    <t>179780,604</t>
  </si>
  <si>
    <t>185865,9453</t>
  </si>
  <si>
    <t>87389,0937</t>
  </si>
  <si>
    <t>136612,5</t>
  </si>
  <si>
    <t>253368,1916</t>
  </si>
  <si>
    <t>160941,0825</t>
  </si>
  <si>
    <t>201867,4688</t>
  </si>
  <si>
    <t>275122,6374</t>
  </si>
  <si>
    <t>348248,5552</t>
  </si>
  <si>
    <t>205453,1749</t>
  </si>
  <si>
    <t>34993,314</t>
  </si>
  <si>
    <t>172838,3013</t>
  </si>
  <si>
    <t>94100,4336</t>
  </si>
  <si>
    <t>93650,6571</t>
  </si>
  <si>
    <t>65249,0328</t>
  </si>
  <si>
    <t>34495,7584</t>
  </si>
  <si>
    <t>57241,1392</t>
  </si>
  <si>
    <t>91094,4</t>
  </si>
  <si>
    <t>231471,2544</t>
  </si>
  <si>
    <t>48788,1453</t>
  </si>
  <si>
    <t>67982,4639</t>
  </si>
  <si>
    <t>318320,4297</t>
  </si>
  <si>
    <t>175867,549</t>
  </si>
  <si>
    <t>290163,8025</t>
  </si>
  <si>
    <t>39277,602</t>
  </si>
  <si>
    <t>351000,8128</t>
  </si>
  <si>
    <t>20674,1449</t>
  </si>
  <si>
    <t>28009,1007</t>
  </si>
  <si>
    <t>121744,14</t>
  </si>
  <si>
    <t>63514,2848</t>
  </si>
  <si>
    <t>57336,4736</t>
  </si>
  <si>
    <t>522330,2592</t>
  </si>
  <si>
    <t>63066,5178</t>
  </si>
  <si>
    <t>142608,7768</t>
  </si>
  <si>
    <t>81006,8658</t>
  </si>
  <si>
    <t>193785,75</t>
  </si>
  <si>
    <t>83916,9408</t>
  </si>
  <si>
    <t>424394,3301</t>
  </si>
  <si>
    <t>403281,5072</t>
  </si>
  <si>
    <t>51971,25</t>
  </si>
  <si>
    <t>142526,6009</t>
  </si>
  <si>
    <t>66888,6348</t>
  </si>
  <si>
    <t>170998,9743</t>
  </si>
  <si>
    <t>94891,7457</t>
  </si>
  <si>
    <t>116926,9416</t>
  </si>
  <si>
    <t>270692,565</t>
  </si>
  <si>
    <t>189942,0684</t>
  </si>
  <si>
    <t>79840,1175</t>
  </si>
  <si>
    <t>101285,0208</t>
  </si>
  <si>
    <t>70262,8521</t>
  </si>
  <si>
    <t>235695,735</t>
  </si>
  <si>
    <t>126670,72</t>
  </si>
  <si>
    <t>311847,8748</t>
  </si>
  <si>
    <t>181852,0275</t>
  </si>
  <si>
    <t>394720,7719</t>
  </si>
  <si>
    <t>418553,28</t>
  </si>
  <si>
    <t>143055,4356</t>
  </si>
  <si>
    <t>48321,546</t>
  </si>
  <si>
    <t>274099,1211</t>
  </si>
  <si>
    <t>77915,6224</t>
  </si>
  <si>
    <t>150510,5463</t>
  </si>
  <si>
    <t>99791,0982</t>
  </si>
  <si>
    <t>41697,1968</t>
  </si>
  <si>
    <t>92136,0384</t>
  </si>
  <si>
    <t>308349,8187</t>
  </si>
  <si>
    <t>114326,4825</t>
  </si>
  <si>
    <t>214018,8052</t>
  </si>
  <si>
    <t>296513,3472</t>
  </si>
  <si>
    <t>253872,85</t>
  </si>
  <si>
    <t>161778,2706</t>
  </si>
  <si>
    <t>126128,0097</t>
  </si>
  <si>
    <t>172376,6772</t>
  </si>
  <si>
    <t>226527</t>
  </si>
  <si>
    <t>229059,9675</t>
  </si>
  <si>
    <t>67440,7972</t>
  </si>
  <si>
    <t>99704,0625</t>
  </si>
  <si>
    <t>262723,6832</t>
  </si>
  <si>
    <t>77407,7451</t>
  </si>
  <si>
    <t>388550,5169</t>
  </si>
  <si>
    <t>452587,98</t>
  </si>
  <si>
    <t>122483,7504</t>
  </si>
  <si>
    <t>44664,006</t>
  </si>
  <si>
    <t>157581,375</t>
  </si>
  <si>
    <t>298461,735</t>
  </si>
  <si>
    <t>355665,1875</t>
  </si>
  <si>
    <t>205864,2575</t>
  </si>
  <si>
    <t>75941,856</t>
  </si>
  <si>
    <t>111739,6764</t>
  </si>
  <si>
    <t>142392,9408</t>
  </si>
  <si>
    <t>88518,5664</t>
  </si>
  <si>
    <t>166230,048</t>
  </si>
  <si>
    <t>128380,3059</t>
  </si>
  <si>
    <t>84376,7694</t>
  </si>
  <si>
    <t>20080,71</t>
  </si>
  <si>
    <t>37275,3381</t>
  </si>
  <si>
    <t>31919,9244</t>
  </si>
  <si>
    <t>268215,696</t>
  </si>
  <si>
    <t>101067,84</t>
  </si>
  <si>
    <t>185424,3468</t>
  </si>
  <si>
    <t>361526,49</t>
  </si>
  <si>
    <t>21255,9375</t>
  </si>
  <si>
    <t>210134,3972</t>
  </si>
  <si>
    <t>113169,4802</t>
  </si>
  <si>
    <t>78054,21</t>
  </si>
  <si>
    <t>50219,5616</t>
  </si>
  <si>
    <t>96970,5</t>
  </si>
  <si>
    <t>108507,2625</t>
  </si>
  <si>
    <t>364513,86</t>
  </si>
  <si>
    <t>84421,463</t>
  </si>
  <si>
    <t>323798,4288</t>
  </si>
  <si>
    <t>115893,2241</t>
  </si>
  <si>
    <t>260992,4044</t>
  </si>
  <si>
    <t>70879,1175</t>
  </si>
  <si>
    <t>125120,17</t>
  </si>
  <si>
    <t>342396,72</t>
  </si>
  <si>
    <t>141218,6763</t>
  </si>
  <si>
    <t>137731,776</t>
  </si>
  <si>
    <t>96229,965</t>
  </si>
  <si>
    <t>311415,86</t>
  </si>
  <si>
    <t>372641,0625</t>
  </si>
  <si>
    <t>188125,5537</t>
  </si>
  <si>
    <t>35664,8292</t>
  </si>
  <si>
    <t>341681,1117</t>
  </si>
  <si>
    <t>224736,0128</t>
  </si>
  <si>
    <t>309468,8025</t>
  </si>
  <si>
    <t>319611,2256</t>
  </si>
  <si>
    <t>361731,4536</t>
  </si>
  <si>
    <t>158182,0672</t>
  </si>
  <si>
    <t>143783,1988</t>
  </si>
  <si>
    <t>204655,7529</t>
  </si>
  <si>
    <t>187068,3375</t>
  </si>
  <si>
    <t>75703,68</t>
  </si>
  <si>
    <t>159587,3216</t>
  </si>
  <si>
    <t>27107,9424</t>
  </si>
  <si>
    <t>337642,83</t>
  </si>
  <si>
    <t>151559,3222</t>
  </si>
  <si>
    <t>139535,9244</t>
  </si>
  <si>
    <t>110136,6882</t>
  </si>
  <si>
    <t>130687,1566</t>
  </si>
  <si>
    <t>38807,25</t>
  </si>
  <si>
    <t>244571,616</t>
  </si>
  <si>
    <t>121504,3776</t>
  </si>
  <si>
    <t>246327,375</t>
  </si>
  <si>
    <t>198219,3444</t>
  </si>
  <si>
    <t>161123,826</t>
  </si>
  <si>
    <t>264000,64</t>
  </si>
  <si>
    <t>347873,7626</t>
  </si>
  <si>
    <t>126222,11</t>
  </si>
  <si>
    <t>237293,14</t>
  </si>
  <si>
    <t>144729,3354</t>
  </si>
  <si>
    <t>122089,6512</t>
  </si>
  <si>
    <t>98458,0608</t>
  </si>
  <si>
    <t>133539,2567</t>
  </si>
  <si>
    <t>81056,8836</t>
  </si>
  <si>
    <t>337287,4284</t>
  </si>
  <si>
    <t>133671,384</t>
  </si>
  <si>
    <t>139988,2176</t>
  </si>
  <si>
    <t>47139</t>
  </si>
  <si>
    <t>79160,5056</t>
  </si>
  <si>
    <t>325553,4204</t>
  </si>
  <si>
    <t>43256,08</t>
  </si>
  <si>
    <t>206314,5784</t>
  </si>
  <si>
    <t>252488,7072</t>
  </si>
  <si>
    <t>135342,0969</t>
  </si>
  <si>
    <t>60950,9376</t>
  </si>
  <si>
    <t>85031,1693</t>
  </si>
  <si>
    <t>55235,7</t>
  </si>
  <si>
    <t>109646,8656</t>
  </si>
  <si>
    <t>426222,384</t>
  </si>
  <si>
    <t>363674,0625</t>
  </si>
  <si>
    <t>289744,1792</t>
  </si>
  <si>
    <t>102132,0441</t>
  </si>
  <si>
    <t>307054,44</t>
  </si>
  <si>
    <t>394170,2328</t>
  </si>
  <si>
    <t>26102,9196</t>
  </si>
  <si>
    <t>150527,1825</t>
  </si>
  <si>
    <t>71422,0416</t>
  </si>
  <si>
    <t>136861,18</t>
  </si>
  <si>
    <t>433576,044</t>
  </si>
  <si>
    <t>204212,2752</t>
  </si>
  <si>
    <t>83445,12</t>
  </si>
  <si>
    <t>86087,8408</t>
  </si>
  <si>
    <t>127319,9132</t>
  </si>
  <si>
    <t>124291,7676</t>
  </si>
  <si>
    <t>99158,688</t>
  </si>
  <si>
    <t>471737,721</t>
  </si>
  <si>
    <t>163857,918</t>
  </si>
  <si>
    <t>242808,6928</t>
  </si>
  <si>
    <t>87756,875</t>
  </si>
  <si>
    <t>31650,84</t>
  </si>
  <si>
    <t>78586,6599</t>
  </si>
  <si>
    <t>68488,9128</t>
  </si>
  <si>
    <t>260826,748</t>
  </si>
  <si>
    <t>77596,1472</t>
  </si>
  <si>
    <t>235712,1921</t>
  </si>
  <si>
    <t>44231,616</t>
  </si>
  <si>
    <t>90996,096</t>
  </si>
  <si>
    <t>48269,65</t>
  </si>
  <si>
    <t>133956,9024</t>
  </si>
  <si>
    <t>215060,4463</t>
  </si>
  <si>
    <t>49421,8788</t>
  </si>
  <si>
    <t>437883,804</t>
  </si>
  <si>
    <t>21090,7648</t>
  </si>
  <si>
    <t>140412,8544</t>
  </si>
  <si>
    <t>273434,5442</t>
  </si>
  <si>
    <t>141027,4404</t>
  </si>
  <si>
    <t>222608,8773</t>
  </si>
  <si>
    <t>51486,6408</t>
  </si>
  <si>
    <t>82543,125</t>
  </si>
  <si>
    <t>277766,3609</t>
  </si>
  <si>
    <t>279987,3657</t>
  </si>
  <si>
    <t>373301,5719</t>
  </si>
  <si>
    <t>338354,2404</t>
  </si>
  <si>
    <t>325207,8</t>
  </si>
  <si>
    <t>164793,5576</t>
  </si>
  <si>
    <t>452924,3904</t>
  </si>
  <si>
    <t>334954,8909</t>
  </si>
  <si>
    <t>41423,4183</t>
  </si>
  <si>
    <t>289812,5076</t>
  </si>
  <si>
    <t>111956,4685</t>
  </si>
  <si>
    <t>91074,645</t>
  </si>
  <si>
    <t>332196,915</t>
  </si>
  <si>
    <t>146449,5984</t>
  </si>
  <si>
    <t>177192,7488</t>
  </si>
  <si>
    <t>115916,6437</t>
  </si>
  <si>
    <t>390058,2735</t>
  </si>
  <si>
    <t>361904,2014</t>
  </si>
  <si>
    <t>356808,1125</t>
  </si>
  <si>
    <t>39423,0375</t>
  </si>
  <si>
    <t>46550,3896</t>
  </si>
  <si>
    <t>64212,2208</t>
  </si>
  <si>
    <t>253050,0777</t>
  </si>
  <si>
    <t>42229,0479</t>
  </si>
  <si>
    <t>326097,432</t>
  </si>
  <si>
    <t>204271,8895</t>
  </si>
  <si>
    <t>190359,1872</t>
  </si>
  <si>
    <t>42085,3675</t>
  </si>
  <si>
    <t>24459,435</t>
  </si>
  <si>
    <t>38135,1168</t>
  </si>
  <si>
    <t>250712,7392</t>
  </si>
  <si>
    <t>169516,5884</t>
  </si>
  <si>
    <t>245119,056</t>
  </si>
  <si>
    <t>239451,3134</t>
  </si>
  <si>
    <t>205494,12</t>
  </si>
  <si>
    <t>76167,5</t>
  </si>
  <si>
    <t>90677,9475</t>
  </si>
  <si>
    <t>238459,6736</t>
  </si>
  <si>
    <t>124182,24</t>
  </si>
  <si>
    <t>57084,9216</t>
  </si>
  <si>
    <t>114041,1987</t>
  </si>
  <si>
    <t>106275,0294</t>
  </si>
  <si>
    <t>69401,205</t>
  </si>
  <si>
    <t>25072,5561</t>
  </si>
  <si>
    <t>153481,104</t>
  </si>
  <si>
    <t>53067,7068</t>
  </si>
  <si>
    <t>40137,5631</t>
  </si>
  <si>
    <t>234829,6353</t>
  </si>
  <si>
    <t>74899,5072</t>
  </si>
  <si>
    <t>55718,6913</t>
  </si>
  <si>
    <t>227427,2964</t>
  </si>
  <si>
    <t>92116,8875</t>
  </si>
  <si>
    <t>54920,1408</t>
  </si>
  <si>
    <t>330149,927</t>
  </si>
  <si>
    <t>390608,46</t>
  </si>
  <si>
    <t>397666,9164</t>
  </si>
  <si>
    <t>372350,0892</t>
  </si>
  <si>
    <t>139498,464</t>
  </si>
  <si>
    <t>109843,1928</t>
  </si>
  <si>
    <t>380013,4976</t>
  </si>
  <si>
    <t>213666,88</t>
  </si>
  <si>
    <t>336905,3817</t>
  </si>
  <si>
    <t>123889,2271</t>
  </si>
  <si>
    <t>101645,4387</t>
  </si>
  <si>
    <t>347255,2512</t>
  </si>
  <si>
    <t>139421,52</t>
  </si>
  <si>
    <t>53747,1396</t>
  </si>
  <si>
    <t>83258,9706</t>
  </si>
  <si>
    <t>57744,8396</t>
  </si>
  <si>
    <t>277452,63</t>
  </si>
  <si>
    <t>209326,3354</t>
  </si>
  <si>
    <t>56742,3657</t>
  </si>
  <si>
    <t>149540,9955</t>
  </si>
  <si>
    <t>268391,397</t>
  </si>
  <si>
    <t>131274,4482</t>
  </si>
  <si>
    <t>153473,229</t>
  </si>
  <si>
    <t>162116,955</t>
  </si>
  <si>
    <t>474482,25</t>
  </si>
  <si>
    <t>153042,8648</t>
  </si>
  <si>
    <t>348927,5904</t>
  </si>
  <si>
    <t>341878,1928</t>
  </si>
  <si>
    <t>215582,0544</t>
  </si>
  <si>
    <t>159264,1248</t>
  </si>
  <si>
    <t>206026,56</t>
  </si>
  <si>
    <t>318685,7184</t>
  </si>
  <si>
    <t>389998,6816</t>
  </si>
  <si>
    <t>92114,96</t>
  </si>
  <si>
    <t>62086,0416</t>
  </si>
  <si>
    <t>166062,1155</t>
  </si>
  <si>
    <t>66270,4935</t>
  </si>
  <si>
    <t>484083,738</t>
  </si>
  <si>
    <t>125007,5806</t>
  </si>
  <si>
    <t>389746,08</t>
  </si>
  <si>
    <t>17367,2184</t>
  </si>
  <si>
    <t>379568,7</t>
  </si>
  <si>
    <t>178028,6688</t>
  </si>
  <si>
    <t>238756,3904</t>
  </si>
  <si>
    <t>112479,913</t>
  </si>
  <si>
    <t>321119,7624</t>
  </si>
  <si>
    <t>49767,51</t>
  </si>
  <si>
    <t>431338,32</t>
  </si>
  <si>
    <t>149251,4712</t>
  </si>
  <si>
    <t>157903,3902</t>
  </si>
  <si>
    <t>78234,3936</t>
  </si>
  <si>
    <t>95522,3568</t>
  </si>
  <si>
    <t>129060,8774</t>
  </si>
  <si>
    <t>24695,4708</t>
  </si>
  <si>
    <t>159565,952</t>
  </si>
  <si>
    <t>224722,41</t>
  </si>
  <si>
    <t>514507,7925</t>
  </si>
  <si>
    <t>316420,5312</t>
  </si>
  <si>
    <t>94710,6945</t>
  </si>
  <si>
    <t>288440,8065</t>
  </si>
  <si>
    <t>247618,1232</t>
  </si>
  <si>
    <t>312212,9664</t>
  </si>
  <si>
    <t>110393,0742</t>
  </si>
  <si>
    <t>463124,7423</t>
  </si>
  <si>
    <t>71153,1216</t>
  </si>
  <si>
    <t>40231,9764</t>
  </si>
  <si>
    <t>62265,1392</t>
  </si>
  <si>
    <t>249497,4825</t>
  </si>
  <si>
    <t>35192,7093</t>
  </si>
  <si>
    <t>136945,3932</t>
  </si>
  <si>
    <t>239229,984</t>
  </si>
  <si>
    <t>470262,6825</t>
  </si>
  <si>
    <t>282121,4592</t>
  </si>
  <si>
    <t>92773,7499</t>
  </si>
  <si>
    <t>289369,8816</t>
  </si>
  <si>
    <t>336627,375</t>
  </si>
  <si>
    <t>159579,9675</t>
  </si>
  <si>
    <t>204136,6901</t>
  </si>
  <si>
    <t>94054,8804</t>
  </si>
  <si>
    <t>181136,1435</t>
  </si>
  <si>
    <t>96671,0724</t>
  </si>
  <si>
    <t>33648,2496</t>
  </si>
  <si>
    <t>402930,8258</t>
  </si>
  <si>
    <t>331238,88</t>
  </si>
  <si>
    <t>190119,93</t>
  </si>
  <si>
    <t>78098,5899</t>
  </si>
  <si>
    <t>36185,3125</t>
  </si>
  <si>
    <t>208965,848</t>
  </si>
  <si>
    <t>115985,625</t>
  </si>
  <si>
    <t>246045,4656</t>
  </si>
  <si>
    <t>140387,5971</t>
  </si>
  <si>
    <t>342649,034</t>
  </si>
  <si>
    <t>370515,1632</t>
  </si>
  <si>
    <t>29928,5532</t>
  </si>
  <si>
    <t>277253,0475</t>
  </si>
  <si>
    <t>79374,204</t>
  </si>
  <si>
    <t>51930,75</t>
  </si>
  <si>
    <t>427268,01</t>
  </si>
  <si>
    <t>175521,3603</t>
  </si>
  <si>
    <t>201718,0746</t>
  </si>
  <si>
    <t>438620,0832</t>
  </si>
  <si>
    <t>97294,96</t>
  </si>
  <si>
    <t>127999,76</t>
  </si>
  <si>
    <t>30748,38</t>
  </si>
  <si>
    <t>43622,88</t>
  </si>
  <si>
    <t>57825,3168</t>
  </si>
  <si>
    <t>129574,885</t>
  </si>
  <si>
    <t>62223,125</t>
  </si>
  <si>
    <t>126724,1871</t>
  </si>
  <si>
    <t>317895,3364</t>
  </si>
  <si>
    <t>298069,6544</t>
  </si>
  <si>
    <t>44088,512</t>
  </si>
  <si>
    <t>281572,3365</t>
  </si>
  <si>
    <t>261751,3472</t>
  </si>
  <si>
    <t>378564,6132</t>
  </si>
  <si>
    <t>41898,8259</t>
  </si>
  <si>
    <t>95699,3466</t>
  </si>
  <si>
    <t>198144,5376</t>
  </si>
  <si>
    <t>69441,372</t>
  </si>
  <si>
    <t>82414,375</t>
  </si>
  <si>
    <t>82926,45</t>
  </si>
  <si>
    <t>180332,334</t>
  </si>
  <si>
    <t>62999,2704</t>
  </si>
  <si>
    <t>432010,2798</t>
  </si>
  <si>
    <t>215594,5204</t>
  </si>
  <si>
    <t>19831,4874</t>
  </si>
  <si>
    <t>26233,9074</t>
  </si>
  <si>
    <t>104864,6144</t>
  </si>
  <si>
    <t>174354,2703</t>
  </si>
  <si>
    <t>208133,3232</t>
  </si>
  <si>
    <t>305474,8446</t>
  </si>
  <si>
    <t>109218,7008</t>
  </si>
  <si>
    <t>312246</t>
  </si>
  <si>
    <t>211242,4275</t>
  </si>
  <si>
    <t>150098,3736</t>
  </si>
  <si>
    <t>118451,97</t>
  </si>
  <si>
    <t>89620,2216</t>
  </si>
  <si>
    <t>176353,6068</t>
  </si>
  <si>
    <t>38502,756</t>
  </si>
  <si>
    <t>138504,1875</t>
  </si>
  <si>
    <t>84509,075</t>
  </si>
  <si>
    <t>48808,704</t>
  </si>
  <si>
    <t>138500,6896</t>
  </si>
  <si>
    <t>477264,42</t>
  </si>
  <si>
    <t>216551,6451</t>
  </si>
  <si>
    <t>83769,3396</t>
  </si>
  <si>
    <t>108125,2224</t>
  </si>
  <si>
    <t>405403,08</t>
  </si>
  <si>
    <t>71802,8125</t>
  </si>
  <si>
    <t>161632,9624</t>
  </si>
  <si>
    <t>130641,0676</t>
  </si>
  <si>
    <t>147770,4375</t>
  </si>
  <si>
    <t>168187,2962</t>
  </si>
  <si>
    <t>92465,8788</t>
  </si>
  <si>
    <t>173636,4168</t>
  </si>
  <si>
    <t>198553,5916</t>
  </si>
  <si>
    <t>407658,87</t>
  </si>
  <si>
    <t>76595,9616</t>
  </si>
  <si>
    <t>244407,5456</t>
  </si>
  <si>
    <t>43305,8697</t>
  </si>
  <si>
    <t>108265,002</t>
  </si>
  <si>
    <t>70220,0664</t>
  </si>
  <si>
    <t>134185,023</t>
  </si>
  <si>
    <t>262799,9136</t>
  </si>
  <si>
    <t>165248,5824</t>
  </si>
  <si>
    <t>45140,5458</t>
  </si>
  <si>
    <t>193779,175</t>
  </si>
  <si>
    <t>432677,4036</t>
  </si>
  <si>
    <t>136604,2404</t>
  </si>
  <si>
    <t>179434,368</t>
  </si>
  <si>
    <t>43011,5625</t>
  </si>
  <si>
    <t>341885,1429</t>
  </si>
  <si>
    <t>221535,36</t>
  </si>
  <si>
    <t>32073,3528</t>
  </si>
  <si>
    <t>73964,205</t>
  </si>
  <si>
    <t>153831,92</t>
  </si>
  <si>
    <t>209683,6352</t>
  </si>
  <si>
    <t>91768,176</t>
  </si>
  <si>
    <t>42249,87</t>
  </si>
  <si>
    <t>97563,0816</t>
  </si>
  <si>
    <t>128959,8597</t>
  </si>
  <si>
    <t>138843,117</t>
  </si>
  <si>
    <t>105806,9664</t>
  </si>
  <si>
    <t>83735,5008</t>
  </si>
  <si>
    <t>133139,8656</t>
  </si>
  <si>
    <t>132987,8865</t>
  </si>
  <si>
    <t>89771,99</t>
  </si>
  <si>
    <t>181593,3924</t>
  </si>
  <si>
    <t>113018,1384</t>
  </si>
  <si>
    <t>137176,7709</t>
  </si>
  <si>
    <t>122562,9704</t>
  </si>
  <si>
    <t>101348,5935</t>
  </si>
  <si>
    <t>51237,9168</t>
  </si>
  <si>
    <t>208842,24</t>
  </si>
  <si>
    <t>191377,914</t>
  </si>
  <si>
    <t>202276,0556</t>
  </si>
  <si>
    <t>47981,4776</t>
  </si>
  <si>
    <t>191665,9458</t>
  </si>
  <si>
    <t>130272,5226</t>
  </si>
  <si>
    <t>379053,5385</t>
  </si>
  <si>
    <t>111407,9928</t>
  </si>
  <si>
    <t>312028,5969</t>
  </si>
  <si>
    <t>251879,4144</t>
  </si>
  <si>
    <t>219866,95</t>
  </si>
  <si>
    <t>164004,75</t>
  </si>
  <si>
    <t>42052,7646</t>
  </si>
  <si>
    <t>255097,3635</t>
  </si>
  <si>
    <t>72194,1675</t>
  </si>
  <si>
    <t>358617,1741</t>
  </si>
  <si>
    <t>303715,37</t>
  </si>
  <si>
    <t>447613,8777</t>
  </si>
  <si>
    <t>64664,6814</t>
  </si>
  <si>
    <t>238997,4528</t>
  </si>
  <si>
    <t>26242,2699</t>
  </si>
  <si>
    <t>251072,0784</t>
  </si>
  <si>
    <t>139310,3199</t>
  </si>
  <si>
    <t>133624,8402</t>
  </si>
  <si>
    <t>93421,3644</t>
  </si>
  <si>
    <t>52433,5248</t>
  </si>
  <si>
    <t>118836,1867</t>
  </si>
  <si>
    <t>37149,84</t>
  </si>
  <si>
    <t>169503,6306</t>
  </si>
  <si>
    <t>133697,25</t>
  </si>
  <si>
    <t>111793,2354</t>
  </si>
  <si>
    <t>130654,72</t>
  </si>
  <si>
    <t>336120,7304</t>
  </si>
  <si>
    <t>34449,0496</t>
  </si>
  <si>
    <t>397164,126</t>
  </si>
  <si>
    <t>219948,1536</t>
  </si>
  <si>
    <t>359386,368</t>
  </si>
  <si>
    <t>208878,8436</t>
  </si>
  <si>
    <t>69036,2112</t>
  </si>
  <si>
    <t>131150,237</t>
  </si>
  <si>
    <t>101046,9852</t>
  </si>
  <si>
    <t>343198,6635</t>
  </si>
  <si>
    <t>99008</t>
  </si>
  <si>
    <t>461480,832</t>
  </si>
  <si>
    <t>73938,15</t>
  </si>
  <si>
    <t>184915,9287</t>
  </si>
  <si>
    <t>188476,4853</t>
  </si>
  <si>
    <t>253476,2307</t>
  </si>
  <si>
    <t>268503,696</t>
  </si>
  <si>
    <t>207395,9638</t>
  </si>
  <si>
    <t>136851,8688</t>
  </si>
  <si>
    <t>307710,0096</t>
  </si>
  <si>
    <t>138844,4094</t>
  </si>
  <si>
    <t>129372,999</t>
  </si>
  <si>
    <t>173417,2818</t>
  </si>
  <si>
    <t>149332,8636</t>
  </si>
  <si>
    <t>49986,846</t>
  </si>
  <si>
    <t>71898,2433</t>
  </si>
  <si>
    <t>365561,235</t>
  </si>
  <si>
    <t>152124,8256</t>
  </si>
  <si>
    <t>206725,552</t>
  </si>
  <si>
    <t>119834,0352</t>
  </si>
  <si>
    <t>76005,2996</t>
  </si>
  <si>
    <t>256807,6461</t>
  </si>
  <si>
    <t>57954,1248</t>
  </si>
  <si>
    <t>94483,2456</t>
  </si>
  <si>
    <t>150128,7924</t>
  </si>
  <si>
    <t>39515,0336</t>
  </si>
  <si>
    <t>132381,821</t>
  </si>
  <si>
    <t>258577,758</t>
  </si>
  <si>
    <t>64025,9136</t>
  </si>
  <si>
    <t>31129,6875</t>
  </si>
  <si>
    <t>111258,8928</t>
  </si>
  <si>
    <t>233880,8661</t>
  </si>
  <si>
    <t>347759,49</t>
  </si>
  <si>
    <t>123963,048</t>
  </si>
  <si>
    <t>129558,0608</t>
  </si>
  <si>
    <t>186417,2646</t>
  </si>
  <si>
    <t>102208,8724</t>
  </si>
  <si>
    <t>99927,6306</t>
  </si>
  <si>
    <t>451132,2</t>
  </si>
  <si>
    <t>156567,36</t>
  </si>
  <si>
    <t>74335,22</t>
  </si>
  <si>
    <t>216600,384</t>
  </si>
  <si>
    <t>100505,7837</t>
  </si>
  <si>
    <t>126351,8976</t>
  </si>
  <si>
    <t>128079,3657</t>
  </si>
  <si>
    <t>44804,418</t>
  </si>
  <si>
    <t>235533,8916</t>
  </si>
  <si>
    <t>37133,184</t>
  </si>
  <si>
    <t>108561,7592</t>
  </si>
  <si>
    <t>29990,4747</t>
  </si>
  <si>
    <t>160662,6615</t>
  </si>
  <si>
    <t>111558,6483</t>
  </si>
  <si>
    <t>189742,7686</t>
  </si>
  <si>
    <t>323196,7002</t>
  </si>
  <si>
    <t>26777,4039</t>
  </si>
  <si>
    <t>220066,392</t>
  </si>
  <si>
    <t>47428,5056</t>
  </si>
  <si>
    <t>50475,4635</t>
  </si>
  <si>
    <t>93560,1975</t>
  </si>
  <si>
    <t>51317,5</t>
  </si>
  <si>
    <t>158424,7392</t>
  </si>
  <si>
    <t>289884,3108</t>
  </si>
  <si>
    <t>261816,2703</t>
  </si>
  <si>
    <t>190245,7675</t>
  </si>
  <si>
    <t>348995,0772</t>
  </si>
  <si>
    <t>128778,9237</t>
  </si>
  <si>
    <t>338807,392</t>
  </si>
  <si>
    <t>44187,8085</t>
  </si>
  <si>
    <t>234132,48</t>
  </si>
  <si>
    <t>204540,48</t>
  </si>
  <si>
    <t>31366,6932</t>
  </si>
  <si>
    <t>84089,4678</t>
  </si>
  <si>
    <t>109855,4808</t>
  </si>
  <si>
    <t>66391,1376</t>
  </si>
  <si>
    <t>194389,8551</t>
  </si>
  <si>
    <t>39077,376</t>
  </si>
  <si>
    <t>33307,9296</t>
  </si>
  <si>
    <t>117073,7883</t>
  </si>
  <si>
    <t>256234,92</t>
  </si>
  <si>
    <t>86750,7975</t>
  </si>
  <si>
    <t>117125,4162</t>
  </si>
  <si>
    <t>90878,2966</t>
  </si>
  <si>
    <t>61489,89</t>
  </si>
  <si>
    <t>107655,5181</t>
  </si>
  <si>
    <t>358008</t>
  </si>
  <si>
    <t>66477,6801</t>
  </si>
  <si>
    <t>97272,8028</t>
  </si>
  <si>
    <t>52362,9225</t>
  </si>
  <si>
    <t>470170,8462</t>
  </si>
  <si>
    <t>224640,7533</t>
  </si>
  <si>
    <t>316841,8032</t>
  </si>
  <si>
    <t>28060,8596</t>
  </si>
  <si>
    <t>107365,6155</t>
  </si>
  <si>
    <t>30942,074</t>
  </si>
  <si>
    <t>279296,0976</t>
  </si>
  <si>
    <t>130296,2688</t>
  </si>
  <si>
    <t>46631,3139</t>
  </si>
  <si>
    <t>248529,3525</t>
  </si>
  <si>
    <t>355219,5072</t>
  </si>
  <si>
    <t>47336,0384</t>
  </si>
  <si>
    <t>111789,4349</t>
  </si>
  <si>
    <t>142762,8091</t>
  </si>
  <si>
    <t>138442,8903</t>
  </si>
  <si>
    <t>456003,99</t>
  </si>
  <si>
    <t>128148,7053</t>
  </si>
  <si>
    <t>216752,382</t>
  </si>
  <si>
    <t>229363,2775</t>
  </si>
  <si>
    <t>31464,855</t>
  </si>
  <si>
    <t>502062,2484</t>
  </si>
  <si>
    <t>213129,5712</t>
  </si>
  <si>
    <t>104710,71</t>
  </si>
  <si>
    <t>33898,02</t>
  </si>
  <si>
    <t>325866,6642</t>
  </si>
  <si>
    <t>152280,516</t>
  </si>
  <si>
    <t>93000,4416</t>
  </si>
  <si>
    <t>38216,7072</t>
  </si>
  <si>
    <t>156845,1642</t>
  </si>
  <si>
    <t>397914,8964</t>
  </si>
  <si>
    <t>207038,15</t>
  </si>
  <si>
    <t>199546,5303</t>
  </si>
  <si>
    <t>120709,6233</t>
  </si>
  <si>
    <t>111158,784</t>
  </si>
  <si>
    <t>103453,5</t>
  </si>
  <si>
    <t>74853,5025</t>
  </si>
  <si>
    <t>352563,2325</t>
  </si>
  <si>
    <t>168490,2877</t>
  </si>
  <si>
    <t>128108,9754</t>
  </si>
  <si>
    <t>345212,9202</t>
  </si>
  <si>
    <t>402994,1279</t>
  </si>
  <si>
    <t>439388,9175</t>
  </si>
  <si>
    <t>311756,8896</t>
  </si>
  <si>
    <t>111602,892</t>
  </si>
  <si>
    <t>101280,3968</t>
  </si>
  <si>
    <t>308171,0775</t>
  </si>
  <si>
    <t>36030,2976</t>
  </si>
  <si>
    <t>98690,5467</t>
  </si>
  <si>
    <t>108447,3621</t>
  </si>
  <si>
    <t>85251,7575</t>
  </si>
  <si>
    <t>108321,75</t>
  </si>
  <si>
    <t>230267,664</t>
  </si>
  <si>
    <t>136105,536</t>
  </si>
  <si>
    <t>67454,4423</t>
  </si>
  <si>
    <t>170208,96</t>
  </si>
  <si>
    <t>302653,2096</t>
  </si>
  <si>
    <t>244722,66</t>
  </si>
  <si>
    <t>356267,8656</t>
  </si>
  <si>
    <t>66605,5308</t>
  </si>
  <si>
    <t>148807,9296</t>
  </si>
  <si>
    <t>68236,5</t>
  </si>
  <si>
    <t>65580,3148</t>
  </si>
  <si>
    <t>142734,7293</t>
  </si>
  <si>
    <t>368461,7181</t>
  </si>
  <si>
    <t>82561,554</t>
  </si>
  <si>
    <t>190381,9209</t>
  </si>
  <si>
    <t>87282</t>
  </si>
  <si>
    <t>264398,49</t>
  </si>
  <si>
    <t>231444</t>
  </si>
  <si>
    <t>434841,3243</t>
  </si>
  <si>
    <t>154619,5182</t>
  </si>
  <si>
    <t>196645,5</t>
  </si>
  <si>
    <t>165751,6758</t>
  </si>
  <si>
    <t>192430,08</t>
  </si>
  <si>
    <t>78892,5201</t>
  </si>
  <si>
    <t>75923,904</t>
  </si>
  <si>
    <t>287767,5</t>
  </si>
  <si>
    <t>117501,6704</t>
  </si>
  <si>
    <t>86398,7391</t>
  </si>
  <si>
    <t>455859,8875</t>
  </si>
  <si>
    <t>110953,7754</t>
  </si>
  <si>
    <t>74979,1536</t>
  </si>
  <si>
    <t>57604,9152</t>
  </si>
  <si>
    <t>87221,55</t>
  </si>
  <si>
    <t>202033,8811</t>
  </si>
  <si>
    <t>174802,4551</t>
  </si>
  <si>
    <t>197052,2316</t>
  </si>
  <si>
    <t>72376,3287</t>
  </si>
  <si>
    <t>99113,7147</t>
  </si>
  <si>
    <t>162603,456</t>
  </si>
  <si>
    <t>49412,9664</t>
  </si>
  <si>
    <t>203626,1577</t>
  </si>
  <si>
    <t>27469,9152</t>
  </si>
  <si>
    <t>321374,9084</t>
  </si>
  <si>
    <t>275925,0624</t>
  </si>
  <si>
    <t>311940,65</t>
  </si>
  <si>
    <t>90349,7595</t>
  </si>
  <si>
    <t>319195,3812</t>
  </si>
  <si>
    <t>54579,525</t>
  </si>
  <si>
    <t>152605,6392</t>
  </si>
  <si>
    <t>83457,08</t>
  </si>
  <si>
    <t>151820,916</t>
  </si>
  <si>
    <t>74911,1188</t>
  </si>
  <si>
    <t>185224,4415</t>
  </si>
  <si>
    <t>111449,0562</t>
  </si>
  <si>
    <t>131060,16</t>
  </si>
  <si>
    <t>77567,7952</t>
  </si>
  <si>
    <t>112870,08</t>
  </si>
  <si>
    <t>143176,0512</t>
  </si>
  <si>
    <t>217487,04</t>
  </si>
  <si>
    <t>55938,6486</t>
  </si>
  <si>
    <t>122608,8909</t>
  </si>
  <si>
    <t>48676,3956</t>
  </si>
  <si>
    <t>343910,3913</t>
  </si>
  <si>
    <t>408120,18</t>
  </si>
  <si>
    <t>130640,7168</t>
  </si>
  <si>
    <t>105030,5028</t>
  </si>
  <si>
    <t>162215,6533</t>
  </si>
  <si>
    <t>70386,822</t>
  </si>
  <si>
    <t>56674,6992</t>
  </si>
  <si>
    <t>86385,432</t>
  </si>
  <si>
    <t>204170,5952</t>
  </si>
  <si>
    <t>242622,3525</t>
  </si>
  <si>
    <t>151372,0164</t>
  </si>
  <si>
    <t>54649,3248</t>
  </si>
  <si>
    <t>254879,1414</t>
  </si>
  <si>
    <t>98325,12</t>
  </si>
  <si>
    <t>207384,1875</t>
  </si>
  <si>
    <t>380645,1324</t>
  </si>
  <si>
    <t>38002,72</t>
  </si>
  <si>
    <t>137228,52</t>
  </si>
  <si>
    <t>187639,725</t>
  </si>
  <si>
    <t>84463,8704</t>
  </si>
  <si>
    <t>290141,1744</t>
  </si>
  <si>
    <t>216833,8491</t>
  </si>
  <si>
    <t>76947,9228</t>
  </si>
  <si>
    <t>354554,2935</t>
  </si>
  <si>
    <t>169936,3629</t>
  </si>
  <si>
    <t>93484,8</t>
  </si>
  <si>
    <t>19083,6096</t>
  </si>
  <si>
    <t>181827,2904</t>
  </si>
  <si>
    <t>250467,7728</t>
  </si>
  <si>
    <t>59768,75</t>
  </si>
  <si>
    <t>329678,6955</t>
  </si>
  <si>
    <t>173146,1942</t>
  </si>
  <si>
    <t>210939,8829</t>
  </si>
  <si>
    <t>332248,4514</t>
  </si>
  <si>
    <t>109316,4396</t>
  </si>
  <si>
    <t>27917,0892</t>
  </si>
  <si>
    <t>279877,455</t>
  </si>
  <si>
    <t>169831,1316</t>
  </si>
  <si>
    <t>102583,5</t>
  </si>
  <si>
    <t>290195,5072</t>
  </si>
  <si>
    <t>156213,3906</t>
  </si>
  <si>
    <t>167973,75</t>
  </si>
  <si>
    <t>354296,3328</t>
  </si>
  <si>
    <t>133280,5287</t>
  </si>
  <si>
    <t>110879,8129</t>
  </si>
  <si>
    <t>268794,774</t>
  </si>
  <si>
    <t>111485,0457</t>
  </si>
  <si>
    <t>84208,3584</t>
  </si>
  <si>
    <t>121290,3328</t>
  </si>
  <si>
    <t>22120,8064</t>
  </si>
  <si>
    <t>149517,2393</t>
  </si>
  <si>
    <t>200168,25</t>
  </si>
  <si>
    <t>198506,33</t>
  </si>
  <si>
    <t>283076,2809</t>
  </si>
  <si>
    <t>265947,342</t>
  </si>
  <si>
    <t>441082,4844</t>
  </si>
  <si>
    <t>87806,8815</t>
  </si>
  <si>
    <t>69342,6888</t>
  </si>
  <si>
    <t>74824,1676</t>
  </si>
  <si>
    <t>98968,4388</t>
  </si>
  <si>
    <t>67296,9222</t>
  </si>
  <si>
    <t>224773,6716</t>
  </si>
  <si>
    <t>50756,6468</t>
  </si>
  <si>
    <t>68103,9168</t>
  </si>
  <si>
    <t>31801,8591</t>
  </si>
  <si>
    <t>222609,6</t>
  </si>
  <si>
    <t>371047,1131</t>
  </si>
  <si>
    <t>68540,5728</t>
  </si>
  <si>
    <t>233672,1876</t>
  </si>
  <si>
    <t>191715,4008</t>
  </si>
  <si>
    <t>154172,7</t>
  </si>
  <si>
    <t>82937,8125</t>
  </si>
  <si>
    <t>310932,9888</t>
  </si>
  <si>
    <t>46662,9632</t>
  </si>
  <si>
    <t>154578,814</t>
  </si>
  <si>
    <t>179278,4148</t>
  </si>
  <si>
    <t>303829,6872</t>
  </si>
  <si>
    <t>51068,556</t>
  </si>
  <si>
    <t>512987,8047</t>
  </si>
  <si>
    <t>280497,8325</t>
  </si>
  <si>
    <t>424534,08</t>
  </si>
  <si>
    <t>243490,7328</t>
  </si>
  <si>
    <t>155237,1711</t>
  </si>
  <si>
    <t>92225,5796</t>
  </si>
  <si>
    <t>513292,8768</t>
  </si>
  <si>
    <t>183800,0568</t>
  </si>
  <si>
    <t>43597,4115</t>
  </si>
  <si>
    <t>89364,75</t>
  </si>
  <si>
    <t>196588,0884</t>
  </si>
  <si>
    <t>109285,8624</t>
  </si>
  <si>
    <t>55231,6128</t>
  </si>
  <si>
    <t>53646,2829</t>
  </si>
  <si>
    <t>258230,368</t>
  </si>
  <si>
    <t>302021,9442</t>
  </si>
  <si>
    <t>69198,5229</t>
  </si>
  <si>
    <t>183239,5635</t>
  </si>
  <si>
    <t>483167,3361</t>
  </si>
  <si>
    <t>48339,8784</t>
  </si>
  <si>
    <t>31270,4964</t>
  </si>
  <si>
    <t>186157,65</t>
  </si>
  <si>
    <t>172604,838</t>
  </si>
  <si>
    <t>196620,552</t>
  </si>
  <si>
    <t>125473,53</t>
  </si>
  <si>
    <t>392435,568</t>
  </si>
  <si>
    <t>341432,4225</t>
  </si>
  <si>
    <t>191335,584</t>
  </si>
  <si>
    <t>127646,3108</t>
  </si>
  <si>
    <t>103215,1572</t>
  </si>
  <si>
    <t>95229,75</t>
  </si>
  <si>
    <t>74571,4452</t>
  </si>
  <si>
    <t>387437,2675</t>
  </si>
  <si>
    <t>116857,2636</t>
  </si>
  <si>
    <t>108925,0792</t>
  </si>
  <si>
    <t>287617,05</t>
  </si>
  <si>
    <t>422382,6334</t>
  </si>
  <si>
    <t>263680,7712</t>
  </si>
  <si>
    <t>245839,902</t>
  </si>
  <si>
    <t>197866,9056</t>
  </si>
  <si>
    <t>98764,3383</t>
  </si>
  <si>
    <t>366034,24</t>
  </si>
  <si>
    <t>64821,1968</t>
  </si>
  <si>
    <t>160046,4726</t>
  </si>
  <si>
    <t>26996,1138</t>
  </si>
  <si>
    <t>58825,3566</t>
  </si>
  <si>
    <t>72740,5728</t>
  </si>
  <si>
    <t>67931,919</t>
  </si>
  <si>
    <t>129981,3132</t>
  </si>
  <si>
    <t>264059,2811</t>
  </si>
  <si>
    <t>167071,7664</t>
  </si>
  <si>
    <t>57811,9113</t>
  </si>
  <si>
    <t>477341,37</t>
  </si>
  <si>
    <t>114430,6944</t>
  </si>
  <si>
    <t>330112,1187</t>
  </si>
  <si>
    <t>265206,4986</t>
  </si>
  <si>
    <t>355416,3712</t>
  </si>
  <si>
    <t>180948,9787</t>
  </si>
  <si>
    <t>374809,5456</t>
  </si>
  <si>
    <t>136455,4989</t>
  </si>
  <si>
    <t>353467,7757</t>
  </si>
  <si>
    <t>103645,1328</t>
  </si>
  <si>
    <t>55214,5413</t>
  </si>
  <si>
    <t>53241,0368</t>
  </si>
  <si>
    <t>81404,6875</t>
  </si>
  <si>
    <t>468818,091</t>
  </si>
  <si>
    <t>97526,9455</t>
  </si>
  <si>
    <t>44224,88</t>
  </si>
  <si>
    <t>91071,75</t>
  </si>
  <si>
    <t>121752,0576</t>
  </si>
  <si>
    <t>91644,6744</t>
  </si>
  <si>
    <t>210223,4076</t>
  </si>
  <si>
    <t>180510,6699</t>
  </si>
  <si>
    <t>96650,0864</t>
  </si>
  <si>
    <t>333416,498</t>
  </si>
  <si>
    <t>112872,9437</t>
  </si>
  <si>
    <t>118779,0032</t>
  </si>
  <si>
    <t>284371,2768</t>
  </si>
  <si>
    <t>40912,4448</t>
  </si>
  <si>
    <t>96397,4616</t>
  </si>
  <si>
    <t>152911,4688</t>
  </si>
  <si>
    <t>456100,0353</t>
  </si>
  <si>
    <t>242779,896</t>
  </si>
  <si>
    <t>148785,0312</t>
  </si>
  <si>
    <t>471052,3488</t>
  </si>
  <si>
    <t>153146,6244</t>
  </si>
  <si>
    <t>33731,4816</t>
  </si>
  <si>
    <t>128955,645</t>
  </si>
  <si>
    <t>109519,6455</t>
  </si>
  <si>
    <t>439928,1796</t>
  </si>
  <si>
    <t>80157,3696</t>
  </si>
  <si>
    <t>357044,2304</t>
  </si>
  <si>
    <t>69271,9104</t>
  </si>
  <si>
    <t>88541,193</t>
  </si>
  <si>
    <t>141027,4164</t>
  </si>
  <si>
    <t>62305,625</t>
  </si>
  <si>
    <t>340620,9195</t>
  </si>
  <si>
    <t>44569,3908</t>
  </si>
  <si>
    <t>74280,1514</t>
  </si>
  <si>
    <t>93955,2768</t>
  </si>
  <si>
    <t>274736,5632</t>
  </si>
  <si>
    <t>72993,0928</t>
  </si>
  <si>
    <t>94094,4033</t>
  </si>
  <si>
    <t>71822,3367</t>
  </si>
  <si>
    <t>198096,2016</t>
  </si>
  <si>
    <t>53260,9728</t>
  </si>
  <si>
    <t>288372,7</t>
  </si>
  <si>
    <t>342068,3712</t>
  </si>
  <si>
    <t>225936,1728</t>
  </si>
  <si>
    <t>184260,2868</t>
  </si>
  <si>
    <t>295262,976</t>
  </si>
  <si>
    <t>230426,1549</t>
  </si>
  <si>
    <t>47010,6304</t>
  </si>
  <si>
    <t>113345,1693</t>
  </si>
  <si>
    <t>75789,87</t>
  </si>
  <si>
    <t>113038,0713</t>
  </si>
  <si>
    <t>99666,75</t>
  </si>
  <si>
    <t>85014,8079</t>
  </si>
  <si>
    <t>147230,1668</t>
  </si>
  <si>
    <t>220337,0813</t>
  </si>
  <si>
    <t>20835,6327</t>
  </si>
  <si>
    <t>350852,9736</t>
  </si>
  <si>
    <t>66543,5692</t>
  </si>
  <si>
    <t>74966,5125</t>
  </si>
  <si>
    <t>184903,8048</t>
  </si>
  <si>
    <t>170020,8174</t>
  </si>
  <si>
    <t>393650,348</t>
  </si>
  <si>
    <t>165847,3257</t>
  </si>
  <si>
    <t>38120,1106</t>
  </si>
  <si>
    <t>132512,24</t>
  </si>
  <si>
    <t>304782,624</t>
  </si>
  <si>
    <t>35113,5</t>
  </si>
  <si>
    <t>175033,9878</t>
  </si>
  <si>
    <t>275308,0876</t>
  </si>
  <si>
    <t>69503,1264</t>
  </si>
  <si>
    <t>84832,2644</t>
  </si>
  <si>
    <t>168353,2389</t>
  </si>
  <si>
    <t>210198,0672</t>
  </si>
  <si>
    <t>491409,5169</t>
  </si>
  <si>
    <t>111496,5</t>
  </si>
  <si>
    <t>61262,838</t>
  </si>
  <si>
    <t>355068,5952</t>
  </si>
  <si>
    <t>141549</t>
  </si>
  <si>
    <t>263248,9704</t>
  </si>
  <si>
    <t>77686,0119</t>
  </si>
  <si>
    <t>95828,9381</t>
  </si>
  <si>
    <t>61144,4757</t>
  </si>
  <si>
    <t>332853,4356</t>
  </si>
  <si>
    <t>90785,3856</t>
  </si>
  <si>
    <t>147339,8622</t>
  </si>
  <si>
    <t>26171,5038</t>
  </si>
  <si>
    <t>134150,4306</t>
  </si>
  <si>
    <t>362306,1756</t>
  </si>
  <si>
    <t>140855,2212</t>
  </si>
  <si>
    <t>185240,1825</t>
  </si>
  <si>
    <t>151193,95</t>
  </si>
  <si>
    <t>292010,268</t>
  </si>
  <si>
    <t>143860,59</t>
  </si>
  <si>
    <t>180788,004</t>
  </si>
  <si>
    <t>189074,1909</t>
  </si>
  <si>
    <t>157737,216</t>
  </si>
  <si>
    <t>89835,3405</t>
  </si>
  <si>
    <t>84800,04</t>
  </si>
  <si>
    <t>157380,496</t>
  </si>
  <si>
    <t>190660,0696</t>
  </si>
  <si>
    <t>203298,5355</t>
  </si>
  <si>
    <t>357836,9184</t>
  </si>
  <si>
    <t>64521,6</t>
  </si>
  <si>
    <t>292505,4153</t>
  </si>
  <si>
    <t>168229,6875</t>
  </si>
  <si>
    <t>213624,5696</t>
  </si>
  <si>
    <t>82703,8107</t>
  </si>
  <si>
    <t>311721,03</t>
  </si>
  <si>
    <t>332158,75</t>
  </si>
  <si>
    <t>167943,8772</t>
  </si>
  <si>
    <t>74221,728</t>
  </si>
  <si>
    <t>315314,025</t>
  </si>
  <si>
    <t>121293,8752</t>
  </si>
  <si>
    <t>72575,3184</t>
  </si>
  <si>
    <t>336871,5675</t>
  </si>
  <si>
    <t>255812,7936</t>
  </si>
  <si>
    <t>369740,3708</t>
  </si>
  <si>
    <t>206263,6205</t>
  </si>
  <si>
    <t>218888,3088</t>
  </si>
  <si>
    <t>315981,666</t>
  </si>
  <si>
    <t>405968,3126</t>
  </si>
  <si>
    <t>138340,6674</t>
  </si>
  <si>
    <t>304090,8922</t>
  </si>
  <si>
    <t>130428,6096</t>
  </si>
  <si>
    <t>15919,4754</t>
  </si>
  <si>
    <t>333480,2688</t>
  </si>
  <si>
    <t>62559,6696</t>
  </si>
  <si>
    <t>101929,59</t>
  </si>
  <si>
    <t>271200,0403</t>
  </si>
  <si>
    <t>315879,5574</t>
  </si>
  <si>
    <t>40920,8415</t>
  </si>
  <si>
    <t>284819,616</t>
  </si>
  <si>
    <t>138366,6648</t>
  </si>
  <si>
    <t>82419,8144</t>
  </si>
  <si>
    <t>98927,5356</t>
  </si>
  <si>
    <t>235108,1997</t>
  </si>
  <si>
    <t>117770,2296</t>
  </si>
  <si>
    <t>54290,1744</t>
  </si>
  <si>
    <t>306885,6</t>
  </si>
  <si>
    <t>210650,8248</t>
  </si>
  <si>
    <t>63765</t>
  </si>
  <si>
    <t>439739,9808</t>
  </si>
  <si>
    <t>98173,6</t>
  </si>
  <si>
    <t>144109,4256</t>
  </si>
  <si>
    <t>57359,088</t>
  </si>
  <si>
    <t>75930,855</t>
  </si>
  <si>
    <t>92216,16</t>
  </si>
  <si>
    <t>157969,4733</t>
  </si>
  <si>
    <t>30326,3297</t>
  </si>
  <si>
    <t>231177,9425</t>
  </si>
  <si>
    <t>162652,1268</t>
  </si>
  <si>
    <t>52253,838</t>
  </si>
  <si>
    <t>30843,8512</t>
  </si>
  <si>
    <t>49795,2522</t>
  </si>
  <si>
    <t>271874,743</t>
  </si>
  <si>
    <t>324199,8375</t>
  </si>
  <si>
    <t>241146,7968</t>
  </si>
  <si>
    <t>64691,1096</t>
  </si>
  <si>
    <t>98343,504</t>
  </si>
  <si>
    <t>309939,21</t>
  </si>
  <si>
    <t>21844,0625</t>
  </si>
  <si>
    <t>84116,1132</t>
  </si>
  <si>
    <t>149316,8448</t>
  </si>
  <si>
    <t>149346,654</t>
  </si>
  <si>
    <t>75219,8139</t>
  </si>
  <si>
    <t>139596,5526</t>
  </si>
  <si>
    <t>46553,2125</t>
  </si>
  <si>
    <t>84406,7475</t>
  </si>
  <si>
    <t>172375,4175</t>
  </si>
  <si>
    <t>352767,1199</t>
  </si>
  <si>
    <t>36214,4202</t>
  </si>
  <si>
    <t>404829,6615</t>
  </si>
  <si>
    <t>231731,3952</t>
  </si>
  <si>
    <t>86055,552</t>
  </si>
  <si>
    <t>130334,1309</t>
  </si>
  <si>
    <t>287122,2784</t>
  </si>
  <si>
    <t>95532,9375</t>
  </si>
  <si>
    <t>48289,44</t>
  </si>
  <si>
    <t>90635,4834</t>
  </si>
  <si>
    <t>289056,276</t>
  </si>
  <si>
    <t>330725,4027</t>
  </si>
  <si>
    <t>67597,3792</t>
  </si>
  <si>
    <t>50054,16</t>
  </si>
  <si>
    <t>70908,0064</t>
  </si>
  <si>
    <t>75384,7686</t>
  </si>
  <si>
    <t>93309,597</t>
  </si>
  <si>
    <t>323979,45</t>
  </si>
  <si>
    <t>255392,7552</t>
  </si>
  <si>
    <t>65006,535</t>
  </si>
  <si>
    <t>44050,0638</t>
  </si>
  <si>
    <t>76166,2542</t>
  </si>
  <si>
    <t>59086,95</t>
  </si>
  <si>
    <t>42998,48</t>
  </si>
  <si>
    <t>25752,16</t>
  </si>
  <si>
    <t>75934,17</t>
  </si>
  <si>
    <t>265427,2565</t>
  </si>
  <si>
    <t>269309,495</t>
  </si>
  <si>
    <t>193275,84</t>
  </si>
  <si>
    <t>52308,75</t>
  </si>
  <si>
    <t>228140,8308</t>
  </si>
  <si>
    <t>79425,624</t>
  </si>
  <si>
    <t>154263,7707</t>
  </si>
  <si>
    <t>157387,4452</t>
  </si>
  <si>
    <t>143704,176</t>
  </si>
  <si>
    <t>100901,295</t>
  </si>
  <si>
    <t>148197,15</t>
  </si>
  <si>
    <t>130355,7948</t>
  </si>
  <si>
    <t>169791,1668</t>
  </si>
  <si>
    <t>36835,6352</t>
  </si>
  <si>
    <t>155343,5577</t>
  </si>
  <si>
    <t>405234,666</t>
  </si>
  <si>
    <t>189418,6539</t>
  </si>
  <si>
    <t>236680,1184</t>
  </si>
  <si>
    <t>166815,5391</t>
  </si>
  <si>
    <t>61488,504</t>
  </si>
  <si>
    <t>90437,656</t>
  </si>
  <si>
    <t>36326,8633</t>
  </si>
  <si>
    <t>48726,8208</t>
  </si>
  <si>
    <t>62217,7479</t>
  </si>
  <si>
    <t>133180,8784</t>
  </si>
  <si>
    <t>222977,355</t>
  </si>
  <si>
    <t>212433,2351</t>
  </si>
  <si>
    <t>333873,9657</t>
  </si>
  <si>
    <t>74614,5792</t>
  </si>
  <si>
    <t>95144,4789</t>
  </si>
  <si>
    <t>442113,945</t>
  </si>
  <si>
    <t>80104,8696</t>
  </si>
  <si>
    <t>363577,725</t>
  </si>
  <si>
    <t>162007,4976</t>
  </si>
  <si>
    <t>89384,2572</t>
  </si>
  <si>
    <t>86558,08</t>
  </si>
  <si>
    <t>47528,208</t>
  </si>
  <si>
    <t>250193,0925</t>
  </si>
  <si>
    <t>144204,9714</t>
  </si>
  <si>
    <t>405658,1984</t>
  </si>
  <si>
    <t>180874,0608</t>
  </si>
  <si>
    <t>284195,2948</t>
  </si>
  <si>
    <t>348170,4564</t>
  </si>
  <si>
    <t>502742,1696</t>
  </si>
  <si>
    <t>113604,4728</t>
  </si>
  <si>
    <t>113729,4444</t>
  </si>
  <si>
    <t>170196,2112</t>
  </si>
  <si>
    <t>52928,9475</t>
  </si>
  <si>
    <t>85439,62</t>
  </si>
  <si>
    <t>75928,8348</t>
  </si>
  <si>
    <t>259991,82</t>
  </si>
  <si>
    <t>467025,8004</t>
  </si>
  <si>
    <t>361194,75</t>
  </si>
  <si>
    <t>349019,9232</t>
  </si>
  <si>
    <t>223989,1836</t>
  </si>
  <si>
    <t>123939,66</t>
  </si>
  <si>
    <t>51778,4328</t>
  </si>
  <si>
    <t>333378,5952</t>
  </si>
  <si>
    <t>98577,6318</t>
  </si>
  <si>
    <t>121607,6928</t>
  </si>
  <si>
    <t>56797,44</t>
  </si>
  <si>
    <t>295097,5314</t>
  </si>
  <si>
    <t>185334,7932</t>
  </si>
  <si>
    <t>78509,6704</t>
  </si>
  <si>
    <t>191378,0763</t>
  </si>
  <si>
    <t>109428,7425</t>
  </si>
  <si>
    <t>483509,9808</t>
  </si>
  <si>
    <t>246173,1675</t>
  </si>
  <si>
    <t>144158,2296</t>
  </si>
  <si>
    <t>46575,6633</t>
  </si>
  <si>
    <t>41767,7911</t>
  </si>
  <si>
    <t>57450,1536</t>
  </si>
  <si>
    <t>75161,9064</t>
  </si>
  <si>
    <t>121206,4908</t>
  </si>
  <si>
    <t>161586,7572</t>
  </si>
  <si>
    <t>137250,1908</t>
  </si>
  <si>
    <t>47530,5012</t>
  </si>
  <si>
    <t>59980,6656</t>
  </si>
  <si>
    <t>410055,84</t>
  </si>
  <si>
    <t>112823,2</t>
  </si>
  <si>
    <t>207638,8125</t>
  </si>
  <si>
    <t>152255,7057</t>
  </si>
  <si>
    <t>222815,1744</t>
  </si>
  <si>
    <t>336518,026</t>
  </si>
  <si>
    <t>273718,7128</t>
  </si>
  <si>
    <t>156243,6</t>
  </si>
  <si>
    <t>95433,8706</t>
  </si>
  <si>
    <t>149706,4608</t>
  </si>
  <si>
    <t>71958,9</t>
  </si>
  <si>
    <t>76587,3024</t>
  </si>
  <si>
    <t>173201,4207</t>
  </si>
  <si>
    <t>61750,3392</t>
  </si>
  <si>
    <t>232630,3392</t>
  </si>
  <si>
    <t>119319,2</t>
  </si>
  <si>
    <t>296377,2</t>
  </si>
  <si>
    <t>58873,6812</t>
  </si>
  <si>
    <t>129036,1501</t>
  </si>
  <si>
    <t>299641,4876</t>
  </si>
  <si>
    <t>480745,8621</t>
  </si>
  <si>
    <t>162807,39</t>
  </si>
  <si>
    <t>186960,0942</t>
  </si>
  <si>
    <t>263984,7744</t>
  </si>
  <si>
    <t>38769,12</t>
  </si>
  <si>
    <t>148469,0688</t>
  </si>
  <si>
    <t>89107,5654</t>
  </si>
  <si>
    <t>201624,3636</t>
  </si>
  <si>
    <t>194269,9278</t>
  </si>
  <si>
    <t>273277,6011</t>
  </si>
  <si>
    <t>166689,8688</t>
  </si>
  <si>
    <t>184290,8672</t>
  </si>
  <si>
    <t>57992,4384</t>
  </si>
  <si>
    <t>62182,9923</t>
  </si>
  <si>
    <t>143641,4592</t>
  </si>
  <si>
    <t>283418,5788</t>
  </si>
  <si>
    <t>213562,5536</t>
  </si>
  <si>
    <t>87223,6476</t>
  </si>
  <si>
    <t>220180,1616</t>
  </si>
  <si>
    <t>53797,0752</t>
  </si>
  <si>
    <t>229460,7903</t>
  </si>
  <si>
    <t>40981,626</t>
  </si>
  <si>
    <t>98188,9467</t>
  </si>
  <si>
    <t>312678,8852</t>
  </si>
  <si>
    <t>91594,7175</t>
  </si>
  <si>
    <t>63531,7098</t>
  </si>
  <si>
    <t>127187,1458</t>
  </si>
  <si>
    <t>144361,23</t>
  </si>
  <si>
    <t>312138,72</t>
  </si>
  <si>
    <t>63676,0509</t>
  </si>
  <si>
    <t>183024,4122</t>
  </si>
  <si>
    <t>85194,7008</t>
  </si>
  <si>
    <t>247866,5603</t>
  </si>
  <si>
    <t>271912,2208</t>
  </si>
  <si>
    <t>81243,9072</t>
  </si>
  <si>
    <t>50390,73</t>
  </si>
  <si>
    <t>492748,5123</t>
  </si>
  <si>
    <t>258753,8044</t>
  </si>
  <si>
    <t>85465,2414</t>
  </si>
  <si>
    <t>121719,6288</t>
  </si>
  <si>
    <t>373681,17</t>
  </si>
  <si>
    <t>376968,375</t>
  </si>
  <si>
    <t>100945,4781</t>
  </si>
  <si>
    <t>250596,15</t>
  </si>
  <si>
    <t>67275,3382</t>
  </si>
  <si>
    <t>116881,2344</t>
  </si>
  <si>
    <t>142960,3869</t>
  </si>
  <si>
    <t>163869,5025</t>
  </si>
  <si>
    <t>123955,5018</t>
  </si>
  <si>
    <t>77971,4628</t>
  </si>
  <si>
    <t>283653,7275</t>
  </si>
  <si>
    <t>123010,605</t>
  </si>
  <si>
    <t>59749,6116</t>
  </si>
  <si>
    <t>350625,0425</t>
  </si>
  <si>
    <t>322668,5</t>
  </si>
  <si>
    <t>37278,93</t>
  </si>
  <si>
    <t>152311,98</t>
  </si>
  <si>
    <t>55512,3249</t>
  </si>
  <si>
    <t>264913,6875</t>
  </si>
  <si>
    <t>384040,1474</t>
  </si>
  <si>
    <t>262109,9457</t>
  </si>
  <si>
    <t>101574,3744</t>
  </si>
  <si>
    <t>281097,7338</t>
  </si>
  <si>
    <t>146174,0544</t>
  </si>
  <si>
    <t>191265,8849</t>
  </si>
  <si>
    <t>305897,0208</t>
  </si>
  <si>
    <t>401797,8999</t>
  </si>
  <si>
    <t>202295,223</t>
  </si>
  <si>
    <t>39580,8894</t>
  </si>
  <si>
    <t>193729,9364</t>
  </si>
  <si>
    <t>77095,2652</t>
  </si>
  <si>
    <t>90295,857</t>
  </si>
  <si>
    <t>241800,8768</t>
  </si>
  <si>
    <t>383780,4288</t>
  </si>
  <si>
    <t>209992,7595</t>
  </si>
  <si>
    <t>50793,897</t>
  </si>
  <si>
    <t>135831,2328</t>
  </si>
  <si>
    <t>185133,564</t>
  </si>
  <si>
    <t>61641,5744</t>
  </si>
  <si>
    <t>86309,1684</t>
  </si>
  <si>
    <t>30624,6875</t>
  </si>
  <si>
    <t>426380,23</t>
  </si>
  <si>
    <t>274381,4427</t>
  </si>
  <si>
    <t>47361,0064</t>
  </si>
  <si>
    <t>155541,456</t>
  </si>
  <si>
    <t>114440,9484</t>
  </si>
  <si>
    <t>40627,47</t>
  </si>
  <si>
    <t>38161,9665</t>
  </si>
  <si>
    <t>152758,5543</t>
  </si>
  <si>
    <t>41442,0989</t>
  </si>
  <si>
    <t>89651,5425</t>
  </si>
  <si>
    <t>357699,4311</t>
  </si>
  <si>
    <t>138824,9472</t>
  </si>
  <si>
    <t>181040,1666</t>
  </si>
  <si>
    <t>68511,3192</t>
  </si>
  <si>
    <t>189718,0032</t>
  </si>
  <si>
    <t>115657,1724</t>
  </si>
  <si>
    <t>258076,568</t>
  </si>
  <si>
    <t>46666,1475</t>
  </si>
  <si>
    <t>56826,5324</t>
  </si>
  <si>
    <t>126577,5</t>
  </si>
  <si>
    <t>152363,8842</t>
  </si>
  <si>
    <t>280286,6409</t>
  </si>
  <si>
    <t>56697,1488</t>
  </si>
  <si>
    <t>266530,8126</t>
  </si>
  <si>
    <t>140967,36</t>
  </si>
  <si>
    <t>142413</t>
  </si>
  <si>
    <t>95092,1125</t>
  </si>
  <si>
    <t>146380,608</t>
  </si>
  <si>
    <t>409782,3288</t>
  </si>
  <si>
    <t>373997,6772</t>
  </si>
  <si>
    <t>290646,5829</t>
  </si>
  <si>
    <t>104969,7684</t>
  </si>
  <si>
    <t>47809,8159</t>
  </si>
  <si>
    <t>59987,4912</t>
  </si>
  <si>
    <t>46485,7952</t>
  </si>
  <si>
    <t>362402,9448</t>
  </si>
  <si>
    <t>46821,12</t>
  </si>
  <si>
    <t>279342,4704</t>
  </si>
  <si>
    <t>182769,5619</t>
  </si>
  <si>
    <t>185421,504</t>
  </si>
  <si>
    <t>62973,4275</t>
  </si>
  <si>
    <t>273943,4516</t>
  </si>
  <si>
    <t>51160,98</t>
  </si>
  <si>
    <t>192608,6712</t>
  </si>
  <si>
    <t>368494,6626</t>
  </si>
  <si>
    <t>55011,84</t>
  </si>
  <si>
    <t>79572,9405</t>
  </si>
  <si>
    <t>93928,0951</t>
  </si>
  <si>
    <t>231396,2784</t>
  </si>
  <si>
    <t>34363,296</t>
  </si>
  <si>
    <t>66144,8634</t>
  </si>
  <si>
    <t>54580,1004</t>
  </si>
  <si>
    <t>38204,32</t>
  </si>
  <si>
    <t>235490,97</t>
  </si>
  <si>
    <t>178665,8786</t>
  </si>
  <si>
    <t>312862,5545</t>
  </si>
  <si>
    <t>73487,3982</t>
  </si>
  <si>
    <t>408054,7608</t>
  </si>
  <si>
    <t>165861,45</t>
  </si>
  <si>
    <t>217266,4938</t>
  </si>
  <si>
    <t>87143,8425</t>
  </si>
  <si>
    <t>298532,438</t>
  </si>
  <si>
    <t>91923,1716</t>
  </si>
  <si>
    <t>67543,9308</t>
  </si>
  <si>
    <t>54599,9232</t>
  </si>
  <si>
    <t>105503,2992</t>
  </si>
  <si>
    <t>199522,8987</t>
  </si>
  <si>
    <t>36972,0576</t>
  </si>
  <si>
    <t>124233,4912</t>
  </si>
  <si>
    <t>169841,5956</t>
  </si>
  <si>
    <t>22559,391</t>
  </si>
  <si>
    <t>236722,4377</t>
  </si>
  <si>
    <t>90262,4008</t>
  </si>
  <si>
    <t>464731,1175</t>
  </si>
  <si>
    <t>72688,9531</t>
  </si>
  <si>
    <t>234323,7408</t>
  </si>
  <si>
    <t>449829,6075</t>
  </si>
  <si>
    <t>263452,2624</t>
  </si>
  <si>
    <t>89269,83</t>
  </si>
  <si>
    <t>225930,7089</t>
  </si>
  <si>
    <t>156545,5125</t>
  </si>
  <si>
    <t>267268,8312</t>
  </si>
  <si>
    <t>145704,5538</t>
  </si>
  <si>
    <t>91216,944</t>
  </si>
  <si>
    <t>55548,3885</t>
  </si>
  <si>
    <t>165191,04</t>
  </si>
  <si>
    <t>347932,8</t>
  </si>
  <si>
    <t>261957,6</t>
  </si>
  <si>
    <t>211439,7824</t>
  </si>
  <si>
    <t>94396,9992</t>
  </si>
  <si>
    <t>123468,2872</t>
  </si>
  <si>
    <t>147317,8434</t>
  </si>
  <si>
    <t>127936,8948</t>
  </si>
  <si>
    <t>229493,0313</t>
  </si>
  <si>
    <t>105963,9252</t>
  </si>
  <si>
    <t>77420,0477</t>
  </si>
  <si>
    <t>130585,8528</t>
  </si>
  <si>
    <t>40845,8439</t>
  </si>
  <si>
    <t>209712,8619</t>
  </si>
  <si>
    <t>91046,8772</t>
  </si>
  <si>
    <t>296441,0712</t>
  </si>
  <si>
    <t>91056,082</t>
  </si>
  <si>
    <t>141963,4704</t>
  </si>
  <si>
    <t>53692,155</t>
  </si>
  <si>
    <t>29126,2818</t>
  </si>
  <si>
    <t>196216,482</t>
  </si>
  <si>
    <t>74122,7112</t>
  </si>
  <si>
    <t>119770,5984</t>
  </si>
  <si>
    <t>140652,0402</t>
  </si>
  <si>
    <t>144947,04</t>
  </si>
  <si>
    <t>366922,3131</t>
  </si>
  <si>
    <t>146013,2973</t>
  </si>
  <si>
    <t>67402,7424</t>
  </si>
  <si>
    <t>140323,205</t>
  </si>
  <si>
    <t>99151,3235</t>
  </si>
  <si>
    <t>96994,7742</t>
  </si>
  <si>
    <t>145733,4375</t>
  </si>
  <si>
    <t>26707,692</t>
  </si>
  <si>
    <t>315625,9011</t>
  </si>
  <si>
    <t>88340,5117</t>
  </si>
  <si>
    <t>308772,0192</t>
  </si>
  <si>
    <t>129727,9728</t>
  </si>
  <si>
    <t>271368,1152</t>
  </si>
  <si>
    <t>130303,7952</t>
  </si>
  <si>
    <t>77385,8475</t>
  </si>
  <si>
    <t>218434,02</t>
  </si>
  <si>
    <t>89041,0752</t>
  </si>
  <si>
    <t>105340,1412</t>
  </si>
  <si>
    <t>51443,616</t>
  </si>
  <si>
    <t>254049,9255</t>
  </si>
  <si>
    <t>106736,3874</t>
  </si>
  <si>
    <t>146332,4544</t>
  </si>
  <si>
    <t>59897,6532</t>
  </si>
  <si>
    <t>160452,7104</t>
  </si>
  <si>
    <t>89395,04</t>
  </si>
  <si>
    <t>91058,3892</t>
  </si>
  <si>
    <t>31882,9056</t>
  </si>
  <si>
    <t>129586,9056</t>
  </si>
  <si>
    <t>95425,4013</t>
  </si>
  <si>
    <t>49901,3424</t>
  </si>
  <si>
    <t>263795,04</t>
  </si>
  <si>
    <t>39753,5351</t>
  </si>
  <si>
    <t>84601,6596</t>
  </si>
  <si>
    <t>69983,4639</t>
  </si>
  <si>
    <t>39044,9943</t>
  </si>
  <si>
    <t>204807,9316</t>
  </si>
  <si>
    <t>135668,2367</t>
  </si>
  <si>
    <t>291240,7188</t>
  </si>
  <si>
    <t>34790,1312</t>
  </si>
  <si>
    <t>433256,5518</t>
  </si>
  <si>
    <t>80765,88</t>
  </si>
  <si>
    <t>417931,7856</t>
  </si>
  <si>
    <t>231344,3268</t>
  </si>
  <si>
    <t>292770,144</t>
  </si>
  <si>
    <t>271122,5601</t>
  </si>
  <si>
    <t>113118,5748</t>
  </si>
  <si>
    <t>276465,8952</t>
  </si>
  <si>
    <t>150224,4879</t>
  </si>
  <si>
    <t>169935,2252</t>
  </si>
  <si>
    <t>32983,2747</t>
  </si>
  <si>
    <t>123556,5</t>
  </si>
  <si>
    <t>257120,2197</t>
  </si>
  <si>
    <t>282952,6752</t>
  </si>
  <si>
    <t>521159,9844</t>
  </si>
  <si>
    <t>94711,6104</t>
  </si>
  <si>
    <t>125061,12</t>
  </si>
  <si>
    <t>169754,6752</t>
  </si>
  <si>
    <t>107355,8976</t>
  </si>
  <si>
    <t>97918,08</t>
  </si>
  <si>
    <t>364489,6032</t>
  </si>
  <si>
    <t>338592,7272</t>
  </si>
  <si>
    <t>308182,9292</t>
  </si>
  <si>
    <t>103961,088</t>
  </si>
  <si>
    <t>88492,4508</t>
  </si>
  <si>
    <t>161007,264</t>
  </si>
  <si>
    <t>66959,8632</t>
  </si>
  <si>
    <t>340898,8401</t>
  </si>
  <si>
    <t>265344,066</t>
  </si>
  <si>
    <t>88044,48</t>
  </si>
  <si>
    <t>140115,8304</t>
  </si>
  <si>
    <t>78666,9696</t>
  </si>
  <si>
    <t>158330,4228</t>
  </si>
  <si>
    <t>112683,7344</t>
  </si>
  <si>
    <t>202980,6891</t>
  </si>
  <si>
    <t>102181,3056</t>
  </si>
  <si>
    <t>312880,9554</t>
  </si>
  <si>
    <t>86005,36</t>
  </si>
  <si>
    <t>201968,1888</t>
  </si>
  <si>
    <t>72997,5675</t>
  </si>
  <si>
    <t>238307,9872</t>
  </si>
  <si>
    <t>335526,8049</t>
  </si>
  <si>
    <t>466146,2533</t>
  </si>
  <si>
    <t>286607,889</t>
  </si>
  <si>
    <t>61636,2075</t>
  </si>
  <si>
    <t>228548,883</t>
  </si>
  <si>
    <t>86761,116</t>
  </si>
  <si>
    <t>80085,6379</t>
  </si>
  <si>
    <t>91714,8672</t>
  </si>
  <si>
    <t>286163,28</t>
  </si>
  <si>
    <t>58084,4352</t>
  </si>
  <si>
    <t>116049,969</t>
  </si>
  <si>
    <t>102662,3125</t>
  </si>
  <si>
    <t>72711,1056</t>
  </si>
  <si>
    <t>151622,8896</t>
  </si>
  <si>
    <t>130711,68</t>
  </si>
  <si>
    <t>66584,1792</t>
  </si>
  <si>
    <t>178345,92</t>
  </si>
  <si>
    <t>273949,7984</t>
  </si>
  <si>
    <t>49991,1489</t>
  </si>
  <si>
    <t>117951,1389</t>
  </si>
  <si>
    <t>51431,3467</t>
  </si>
  <si>
    <t>30051,28</t>
  </si>
  <si>
    <t>67276,7796</t>
  </si>
  <si>
    <t>139304,5632</t>
  </si>
  <si>
    <t>474908,9751</t>
  </si>
  <si>
    <t>45199,2592</t>
  </si>
  <si>
    <t>89484,8232</t>
  </si>
  <si>
    <t>100123,92</t>
  </si>
  <si>
    <t>271898,88</t>
  </si>
  <si>
    <t>50180,067</t>
  </si>
  <si>
    <t>94766,6394</t>
  </si>
  <si>
    <t>95926,8618</t>
  </si>
  <si>
    <t>229404,5325</t>
  </si>
  <si>
    <t>97850,6763</t>
  </si>
  <si>
    <t>427085,6535</t>
  </si>
  <si>
    <t>37600,4169</t>
  </si>
  <si>
    <t>127957,2321</t>
  </si>
  <si>
    <t>257752,6875</t>
  </si>
  <si>
    <t>235310,46</t>
  </si>
  <si>
    <t>297617,1424</t>
  </si>
  <si>
    <t>196715,2236</t>
  </si>
  <si>
    <t>331797,03</t>
  </si>
  <si>
    <t>242843,2508</t>
  </si>
  <si>
    <t>304130,8659</t>
  </si>
  <si>
    <t>338674,0425</t>
  </si>
  <si>
    <t>184725,6459</t>
  </si>
  <si>
    <t>75068,868</t>
  </si>
  <si>
    <t>92389,0188</t>
  </si>
  <si>
    <t>174099,3408</t>
  </si>
  <si>
    <t>234313,4628</t>
  </si>
  <si>
    <t>212764,9545</t>
  </si>
  <si>
    <t>199850,3595</t>
  </si>
  <si>
    <t>324937,6074</t>
  </si>
  <si>
    <t>227879,19</t>
  </si>
  <si>
    <t>487056,8844</t>
  </si>
  <si>
    <t>412837,035</t>
  </si>
  <si>
    <t>168014,1825</t>
  </si>
  <si>
    <t>245301,8034</t>
  </si>
  <si>
    <t>200436,795</t>
  </si>
  <si>
    <t>417117,077</t>
  </si>
  <si>
    <t>92607,75</t>
  </si>
  <si>
    <t>182033,6145</t>
  </si>
  <si>
    <t>378281,4288</t>
  </si>
  <si>
    <t>229131,6928</t>
  </si>
  <si>
    <t>85695,9488</t>
  </si>
  <si>
    <t>113684,5567</t>
  </si>
  <si>
    <t>200034,648</t>
  </si>
  <si>
    <t>128154,7872</t>
  </si>
  <si>
    <t>67405,47</t>
  </si>
  <si>
    <t>353717,0343</t>
  </si>
  <si>
    <t>82714,71</t>
  </si>
  <si>
    <t>274655,1296</t>
  </si>
  <si>
    <t>256845,42</t>
  </si>
  <si>
    <t>30131,9447</t>
  </si>
  <si>
    <t>26994,24</t>
  </si>
  <si>
    <t>73202,0163</t>
  </si>
  <si>
    <t>36313,7958</t>
  </si>
  <si>
    <t>56874,1971</t>
  </si>
  <si>
    <t>126994,6692</t>
  </si>
  <si>
    <t>192746,0646</t>
  </si>
  <si>
    <t>123519,0828</t>
  </si>
  <si>
    <t>175192,752</t>
  </si>
  <si>
    <t>115626,2625</t>
  </si>
  <si>
    <t>121627,3212</t>
  </si>
  <si>
    <t>287479,6281</t>
  </si>
  <si>
    <t>182458,4664</t>
  </si>
  <si>
    <t>102321,9657</t>
  </si>
  <si>
    <t>155135,6928</t>
  </si>
  <si>
    <t>112050,5568</t>
  </si>
  <si>
    <t>294392,384</t>
  </si>
  <si>
    <t>148323,7184</t>
  </si>
  <si>
    <t>270928,49</t>
  </si>
  <si>
    <t>243019,9824</t>
  </si>
  <si>
    <t>103163,6724</t>
  </si>
  <si>
    <t>119002,9764</t>
  </si>
  <si>
    <t>488443,9656</t>
  </si>
  <si>
    <t>23597,6832</t>
  </si>
  <si>
    <t>183031,56</t>
  </si>
  <si>
    <t>435632,1697</t>
  </si>
  <si>
    <t>29624,9292</t>
  </si>
  <si>
    <t>350850,2624</t>
  </si>
  <si>
    <t>234707,1685</t>
  </si>
  <si>
    <t>205319,7</t>
  </si>
  <si>
    <t>92005,3248</t>
  </si>
  <si>
    <t>89252,5194</t>
  </si>
  <si>
    <t>194118,0864</t>
  </si>
  <si>
    <t>37980,75</t>
  </si>
  <si>
    <t>271347,455</t>
  </si>
  <si>
    <t>86378,6592</t>
  </si>
  <si>
    <t>163043,727</t>
  </si>
  <si>
    <t>146714,88</t>
  </si>
  <si>
    <t>244042,6077</t>
  </si>
  <si>
    <t>157704,75</t>
  </si>
  <si>
    <t>201648,2172</t>
  </si>
  <si>
    <t>126495,3833</t>
  </si>
  <si>
    <t>180724,3392</t>
  </si>
  <si>
    <t>197406,0396</t>
  </si>
  <si>
    <t>50643,4375</t>
  </si>
  <si>
    <t>151080</t>
  </si>
  <si>
    <t>89295,7824</t>
  </si>
  <si>
    <t>141076,9293</t>
  </si>
  <si>
    <t>57704,976</t>
  </si>
  <si>
    <t>78017,16</t>
  </si>
  <si>
    <t>151760,1672</t>
  </si>
  <si>
    <t>138288,5504</t>
  </si>
  <si>
    <t>375292,9092</t>
  </si>
  <si>
    <t>223156,4976</t>
  </si>
  <si>
    <t>345696,5512</t>
  </si>
  <si>
    <t>75632,9184</t>
  </si>
  <si>
    <t>104500,2465</t>
  </si>
  <si>
    <t>68785,3125</t>
  </si>
  <si>
    <t>234556,9407</t>
  </si>
  <si>
    <t>140614,4817</t>
  </si>
  <si>
    <t>352712,9856</t>
  </si>
  <si>
    <t>35372,288</t>
  </si>
  <si>
    <t>97502,5795</t>
  </si>
  <si>
    <t>210111,5136</t>
  </si>
  <si>
    <t>39039,1587</t>
  </si>
  <si>
    <t>327602,6988</t>
  </si>
  <si>
    <t>168308,6121</t>
  </si>
  <si>
    <t>280142,4</t>
  </si>
  <si>
    <t>61730,3125</t>
  </si>
  <si>
    <t>104795,3233</t>
  </si>
  <si>
    <t>53434,5525</t>
  </si>
  <si>
    <t>334843,2269</t>
  </si>
  <si>
    <t>157480,7991</t>
  </si>
  <si>
    <t>341626,9068</t>
  </si>
  <si>
    <t>193730,9766</t>
  </si>
  <si>
    <t>268022,9532</t>
  </si>
  <si>
    <t>62546,715</t>
  </si>
  <si>
    <t>52296,2607</t>
  </si>
  <si>
    <t>60175,2375</t>
  </si>
  <si>
    <t>337285,1016</t>
  </si>
  <si>
    <t>156360,7584</t>
  </si>
  <si>
    <t>29254,29</t>
  </si>
  <si>
    <t>28267,3044</t>
  </si>
  <si>
    <t>252503,568</t>
  </si>
  <si>
    <t>348711,6948</t>
  </si>
  <si>
    <t>82356,126</t>
  </si>
  <si>
    <t>236187,3012</t>
  </si>
  <si>
    <t>72773,4784</t>
  </si>
  <si>
    <t>212002,5</t>
  </si>
  <si>
    <t>191510,4453</t>
  </si>
  <si>
    <t>272379,6997</t>
  </si>
  <si>
    <t>154254,4794</t>
  </si>
  <si>
    <t>165463,5264</t>
  </si>
  <si>
    <t>168035,7489</t>
  </si>
  <si>
    <t>98721,84</t>
  </si>
  <si>
    <t>56772,5301</t>
  </si>
  <si>
    <t>172611,6535</t>
  </si>
  <si>
    <t>280881,18</t>
  </si>
  <si>
    <t>200269,3404</t>
  </si>
  <si>
    <t>93157,4952</t>
  </si>
  <si>
    <t>122947,0368</t>
  </si>
  <si>
    <t>44111,9119</t>
  </si>
  <si>
    <t>182832,9568</t>
  </si>
  <si>
    <t>140464,0666</t>
  </si>
  <si>
    <t>49832,1588</t>
  </si>
  <si>
    <t>92862,0948</t>
  </si>
  <si>
    <t>408476,0953</t>
  </si>
  <si>
    <t>182270,3001</t>
  </si>
  <si>
    <t>106468,9821</t>
  </si>
  <si>
    <t>218312,274</t>
  </si>
  <si>
    <t>29911,84</t>
  </si>
  <si>
    <t>177519,5136</t>
  </si>
  <si>
    <t>75807,3572</t>
  </si>
  <si>
    <t>233362,416</t>
  </si>
  <si>
    <t>75290,1632</t>
  </si>
  <si>
    <t>63751,52</t>
  </si>
  <si>
    <t>66498,894</t>
  </si>
  <si>
    <t>374191,6473</t>
  </si>
  <si>
    <t>229762,9152</t>
  </si>
  <si>
    <t>184005,9104</t>
  </si>
  <si>
    <t>233819,6608</t>
  </si>
  <si>
    <t>217507,2096</t>
  </si>
  <si>
    <t>246615,84</t>
  </si>
  <si>
    <t>261771,1764</t>
  </si>
  <si>
    <t>201218,5728</t>
  </si>
  <si>
    <t>45380,8628</t>
  </si>
  <si>
    <t>230764,8</t>
  </si>
  <si>
    <t>26495,6796</t>
  </si>
  <si>
    <t>172210,3069</t>
  </si>
  <si>
    <t>115637,1888</t>
  </si>
  <si>
    <t>220825,605</t>
  </si>
  <si>
    <t>69438,852</t>
  </si>
  <si>
    <t>87849,4734</t>
  </si>
  <si>
    <t>53882,64</t>
  </si>
  <si>
    <t>251512,7356</t>
  </si>
  <si>
    <t>160020,2175</t>
  </si>
  <si>
    <t>36633,6189</t>
  </si>
  <si>
    <t>119733,2928</t>
  </si>
  <si>
    <t>282804,7552</t>
  </si>
  <si>
    <t>179621,3664</t>
  </si>
  <si>
    <t>341330,1276</t>
  </si>
  <si>
    <t>59762,8491</t>
  </si>
  <si>
    <t>87521,3856</t>
  </si>
  <si>
    <t>446770,8063</t>
  </si>
  <si>
    <t>124589,3747</t>
  </si>
  <si>
    <t>137256,0924</t>
  </si>
  <si>
    <t>21193,4375</t>
  </si>
  <si>
    <t>377880,93</t>
  </si>
  <si>
    <t>219372,7536</t>
  </si>
  <si>
    <t>67064,2875</t>
  </si>
  <si>
    <t>209541,0048</t>
  </si>
  <si>
    <t>30532,88</t>
  </si>
  <si>
    <t>31019,0769</t>
  </si>
  <si>
    <t>282986,8638</t>
  </si>
  <si>
    <t>19662,72</t>
  </si>
  <si>
    <t>87532,1856</t>
  </si>
  <si>
    <t>259866,8334</t>
  </si>
  <si>
    <t>386244,5496</t>
  </si>
  <si>
    <t>347462,0512</t>
  </si>
  <si>
    <t>108847,4742</t>
  </si>
  <si>
    <t>29506,649</t>
  </si>
  <si>
    <t>181216,6884</t>
  </si>
  <si>
    <t>63218,115</t>
  </si>
  <si>
    <t>124234,2681</t>
  </si>
  <si>
    <t>172352,7168</t>
  </si>
  <si>
    <t>54145,8088</t>
  </si>
  <si>
    <t>90964,0875</t>
  </si>
  <si>
    <t>158337,75</t>
  </si>
  <si>
    <t>101642,3499</t>
  </si>
  <si>
    <t>204852,96</t>
  </si>
  <si>
    <t>187601,4666</t>
  </si>
  <si>
    <t>56445</t>
  </si>
  <si>
    <t>162026,28</t>
  </si>
  <si>
    <t>89675,551</t>
  </si>
  <si>
    <t>409671,262</t>
  </si>
  <si>
    <t>341966,2455</t>
  </si>
  <si>
    <t>119065,265</t>
  </si>
  <si>
    <t>212867,655</t>
  </si>
  <si>
    <t>151886,0448</t>
  </si>
  <si>
    <t>197079,3088</t>
  </si>
  <si>
    <t>249651,29</t>
  </si>
  <si>
    <t>282056,2368</t>
  </si>
  <si>
    <t>158603,634</t>
  </si>
  <si>
    <t>229771,566</t>
  </si>
  <si>
    <t>387478,1092</t>
  </si>
  <si>
    <t>181525,44</t>
  </si>
  <si>
    <t>223595,5104</t>
  </si>
  <si>
    <t>26413,8798</t>
  </si>
  <si>
    <t>136269,28</t>
  </si>
  <si>
    <t>177985,983</t>
  </si>
  <si>
    <t>434467,2768</t>
  </si>
  <si>
    <t>150196,4265</t>
  </si>
  <si>
    <t>503138,5344</t>
  </si>
  <si>
    <t>126935,4429</t>
  </si>
  <si>
    <t>146653,8885</t>
  </si>
  <si>
    <t>142534,0176</t>
  </si>
  <si>
    <t>42693,6096</t>
  </si>
  <si>
    <t>440914,6368</t>
  </si>
  <si>
    <t>72256,1008</t>
  </si>
  <si>
    <t>35709,928</t>
  </si>
  <si>
    <t>105509,9904</t>
  </si>
  <si>
    <t>160897,6551</t>
  </si>
  <si>
    <t>128370,2784</t>
  </si>
  <si>
    <t>325636,3341</t>
  </si>
  <si>
    <t>141296,8543</t>
  </si>
  <si>
    <t>112505,6736</t>
  </si>
  <si>
    <t>27292,5312</t>
  </si>
  <si>
    <t>506206,08</t>
  </si>
  <si>
    <t>56041,92</t>
  </si>
  <si>
    <t>75764,5824</t>
  </si>
  <si>
    <t>42676,3392</t>
  </si>
  <si>
    <t>302773,1076</t>
  </si>
  <si>
    <t>22765,743</t>
  </si>
  <si>
    <t>159584,9204</t>
  </si>
  <si>
    <t>77370,4017</t>
  </si>
  <si>
    <t>99734,4738</t>
  </si>
  <si>
    <t>80357,94</t>
  </si>
  <si>
    <t>99114,157</t>
  </si>
  <si>
    <t>71724,6524</t>
  </si>
  <si>
    <t>393255,36</t>
  </si>
  <si>
    <t>70589,9264</t>
  </si>
  <si>
    <t>181474,5075</t>
  </si>
  <si>
    <t>124471,9872</t>
  </si>
  <si>
    <t>275945,1408</t>
  </si>
  <si>
    <t>365061,5394</t>
  </si>
  <si>
    <t>102526,035</t>
  </si>
  <si>
    <t>136921,8888</t>
  </si>
  <si>
    <t>69314,128</t>
  </si>
  <si>
    <t>91782,1075</t>
  </si>
  <si>
    <t>179627,3244</t>
  </si>
  <si>
    <t>73475,1488</t>
  </si>
  <si>
    <t>61720,6284</t>
  </si>
  <si>
    <t>337917,67</t>
  </si>
  <si>
    <t>64108,746</t>
  </si>
  <si>
    <t>189555,9256</t>
  </si>
  <si>
    <t>349933,4111</t>
  </si>
  <si>
    <t>156417,8559</t>
  </si>
  <si>
    <t>225155,2572</t>
  </si>
  <si>
    <t>70523,2352</t>
  </si>
  <si>
    <t>52402,0965</t>
  </si>
  <si>
    <t>236387,58</t>
  </si>
  <si>
    <t>155282,2848</t>
  </si>
  <si>
    <t>150041,2556</t>
  </si>
  <si>
    <t>49999,2768</t>
  </si>
  <si>
    <t>343075,5072</t>
  </si>
  <si>
    <t>206121,63</t>
  </si>
  <si>
    <t>58989,6957</t>
  </si>
  <si>
    <t>289834,314</t>
  </si>
  <si>
    <t>357944,04</t>
  </si>
  <si>
    <t>164075,7888</t>
  </si>
  <si>
    <t>238755,4125</t>
  </si>
  <si>
    <t>71368,2819</t>
  </si>
  <si>
    <t>279904,8384</t>
  </si>
  <si>
    <t>346235,3076</t>
  </si>
  <si>
    <t>154270,545</t>
  </si>
  <si>
    <t>79064,7</t>
  </si>
  <si>
    <t>125518,1625</t>
  </si>
  <si>
    <t>144736,4284</t>
  </si>
  <si>
    <t>131076,3924</t>
  </si>
  <si>
    <t>59012,4045</t>
  </si>
  <si>
    <t>60970,2912</t>
  </si>
  <si>
    <t>67416,1488</t>
  </si>
  <si>
    <t>110037,72</t>
  </si>
  <si>
    <t>287119,3488</t>
  </si>
  <si>
    <t>197781,426</t>
  </si>
  <si>
    <t>135470,9475</t>
  </si>
  <si>
    <t>151421,25</t>
  </si>
  <si>
    <t>35337,2166</t>
  </si>
  <si>
    <t>231817,6476</t>
  </si>
  <si>
    <t>156938,2912</t>
  </si>
  <si>
    <t>265028,3631</t>
  </si>
  <si>
    <t>122579,4094</t>
  </si>
  <si>
    <t>65898,2268</t>
  </si>
  <si>
    <t>69433,5675</t>
  </si>
  <si>
    <t>97698,8922</t>
  </si>
  <si>
    <t>399976,5504</t>
  </si>
  <si>
    <t>131067,008</t>
  </si>
  <si>
    <t>116319,105</t>
  </si>
  <si>
    <t>71815,3074</t>
  </si>
  <si>
    <t>31557,7878</t>
  </si>
  <si>
    <t>78349,893</t>
  </si>
  <si>
    <t>146613,192</t>
  </si>
  <si>
    <t>141689,8098</t>
  </si>
  <si>
    <t>70030,3616</t>
  </si>
  <si>
    <t>54700,24</t>
  </si>
  <si>
    <t>374004,8424</t>
  </si>
  <si>
    <t>42385,1616</t>
  </si>
  <si>
    <t>89464,3017</t>
  </si>
  <si>
    <t>146047,7408</t>
  </si>
  <si>
    <t>227268,804</t>
  </si>
  <si>
    <t>Bank Loans</t>
  </si>
  <si>
    <t>N4116633003</t>
  </si>
  <si>
    <t>N2660428992</t>
  </si>
  <si>
    <t>N9237412968</t>
  </si>
  <si>
    <t>N150301,08</t>
  </si>
  <si>
    <t>N224641419</t>
  </si>
  <si>
    <t>N925870,68</t>
  </si>
  <si>
    <t>N243312676</t>
  </si>
  <si>
    <t>N17472947184</t>
  </si>
  <si>
    <t>N5225742522</t>
  </si>
  <si>
    <t>N4385540984</t>
  </si>
  <si>
    <t>N1724888697</t>
  </si>
  <si>
    <t>N445105269</t>
  </si>
  <si>
    <t>N1936000094</t>
  </si>
  <si>
    <t>N1444612728</t>
  </si>
  <si>
    <t>N1716121056</t>
  </si>
  <si>
    <t>N3904154694</t>
  </si>
  <si>
    <t>N283922,73</t>
  </si>
  <si>
    <t>N479366238</t>
  </si>
  <si>
    <t>N175520,16</t>
  </si>
  <si>
    <t>N5663541888</t>
  </si>
  <si>
    <t>N5740046647</t>
  </si>
  <si>
    <t>N7484371149</t>
  </si>
  <si>
    <t>N214211088</t>
  </si>
  <si>
    <t>N363645436</t>
  </si>
  <si>
    <t>N2055520472</t>
  </si>
  <si>
    <t>N514321281</t>
  </si>
  <si>
    <t>N774853233</t>
  </si>
  <si>
    <t>N865089008</t>
  </si>
  <si>
    <t>N488280256</t>
  </si>
  <si>
    <t>N608489,7</t>
  </si>
  <si>
    <t>N459902124</t>
  </si>
  <si>
    <t>N22665436158</t>
  </si>
  <si>
    <t>N418199085</t>
  </si>
  <si>
    <t>N1955655615</t>
  </si>
  <si>
    <t>N530725888</t>
  </si>
  <si>
    <t>N13215385756</t>
  </si>
  <si>
    <t>N5833559368</t>
  </si>
  <si>
    <t>N780104619</t>
  </si>
  <si>
    <t>N18748735488</t>
  </si>
  <si>
    <t>N73509156</t>
  </si>
  <si>
    <t>N7379551296</t>
  </si>
  <si>
    <t>N4786899444</t>
  </si>
  <si>
    <t>N841410801</t>
  </si>
  <si>
    <t>N12540402056</t>
  </si>
  <si>
    <t>N352774026</t>
  </si>
  <si>
    <t>N3187466184</t>
  </si>
  <si>
    <t>N1886976729</t>
  </si>
  <si>
    <t>N8075816396</t>
  </si>
  <si>
    <t>N2271164904</t>
  </si>
  <si>
    <t>N528083556</t>
  </si>
  <si>
    <t>N782160252</t>
  </si>
  <si>
    <t>N6475207348</t>
  </si>
  <si>
    <t>N1098051012</t>
  </si>
  <si>
    <t>N794809057</t>
  </si>
  <si>
    <t>N9858129456</t>
  </si>
  <si>
    <t>N1525409886</t>
  </si>
  <si>
    <t>N5411343168</t>
  </si>
  <si>
    <t>N5920035528</t>
  </si>
  <si>
    <t>N9895652532</t>
  </si>
  <si>
    <t>N5921858812</t>
  </si>
  <si>
    <t>N164253285</t>
  </si>
  <si>
    <t>N994804785</t>
  </si>
  <si>
    <t>N3530715825</t>
  </si>
  <si>
    <t>N574790,58</t>
  </si>
  <si>
    <t>N6295182894</t>
  </si>
  <si>
    <t>N0</t>
  </si>
  <si>
    <t>N1369673318</t>
  </si>
  <si>
    <t>N327201138</t>
  </si>
  <si>
    <t>N833551236</t>
  </si>
  <si>
    <t>N1589129496</t>
  </si>
  <si>
    <t>N469942,2</t>
  </si>
  <si>
    <t>N2096196048</t>
  </si>
  <si>
    <t>N646340,85</t>
  </si>
  <si>
    <t>N622181,88</t>
  </si>
  <si>
    <t>N13665945168</t>
  </si>
  <si>
    <t>N15036057054</t>
  </si>
  <si>
    <t>N2484743976</t>
  </si>
  <si>
    <t>N364573407</t>
  </si>
  <si>
    <t>N10927485288</t>
  </si>
  <si>
    <t>N15463784144</t>
  </si>
  <si>
    <t>N5152019544</t>
  </si>
  <si>
    <t>N140675535</t>
  </si>
  <si>
    <t>N689264796</t>
  </si>
  <si>
    <t>N5799787104</t>
  </si>
  <si>
    <t>N6653772216</t>
  </si>
  <si>
    <t>N3496661548</t>
  </si>
  <si>
    <t>N4664507904</t>
  </si>
  <si>
    <t>N2489959944</t>
  </si>
  <si>
    <t>N1622899728</t>
  </si>
  <si>
    <t>N1687860504</t>
  </si>
  <si>
    <t>N5089393632</t>
  </si>
  <si>
    <t>N681068,64</t>
  </si>
  <si>
    <t>N446679548</t>
  </si>
  <si>
    <t>N2895792375</t>
  </si>
  <si>
    <t>N2153253564</t>
  </si>
  <si>
    <t>N8752689792</t>
  </si>
  <si>
    <t>N756748224</t>
  </si>
  <si>
    <t>N1364888448</t>
  </si>
  <si>
    <t>N307744,8</t>
  </si>
  <si>
    <t>N765990528</t>
  </si>
  <si>
    <t>N165029704</t>
  </si>
  <si>
    <t>N953558424</t>
  </si>
  <si>
    <t>N4797114995</t>
  </si>
  <si>
    <t>N1592331,86</t>
  </si>
  <si>
    <t>N10009549935</t>
  </si>
  <si>
    <t>N1603655328</t>
  </si>
  <si>
    <t>N4263476272</t>
  </si>
  <si>
    <t>N8165904204</t>
  </si>
  <si>
    <t>N10562101524</t>
  </si>
  <si>
    <t>N491536416</t>
  </si>
  <si>
    <t>N5146602048</t>
  </si>
  <si>
    <t>N2604046934</t>
  </si>
  <si>
    <t>N4648825188</t>
  </si>
  <si>
    <t>N238560062</t>
  </si>
  <si>
    <t>N11443091814</t>
  </si>
  <si>
    <t>N166158,24</t>
  </si>
  <si>
    <t>N4049603376</t>
  </si>
  <si>
    <t>N3924892608</t>
  </si>
  <si>
    <t>N610026255</t>
  </si>
  <si>
    <t>N5667882222</t>
  </si>
  <si>
    <t>N1186715376</t>
  </si>
  <si>
    <t>N8060292702</t>
  </si>
  <si>
    <t>N14240139552</t>
  </si>
  <si>
    <t>N1076621574</t>
  </si>
  <si>
    <t>N273325675</t>
  </si>
  <si>
    <t>N1449724224</t>
  </si>
  <si>
    <t>N2196210608</t>
  </si>
  <si>
    <t>N1103688855</t>
  </si>
  <si>
    <t>N1447905654</t>
  </si>
  <si>
    <t>N113185116</t>
  </si>
  <si>
    <t>N1176441072</t>
  </si>
  <si>
    <t>N13970290516</t>
  </si>
  <si>
    <t>N3108766206</t>
  </si>
  <si>
    <t>N144620706</t>
  </si>
  <si>
    <t>N57099328</t>
  </si>
  <si>
    <t>N985822425</t>
  </si>
  <si>
    <t>N571830,65</t>
  </si>
  <si>
    <t>N197453585</t>
  </si>
  <si>
    <t>N124510614</t>
  </si>
  <si>
    <t>N1339052736</t>
  </si>
  <si>
    <t>N19256600128</t>
  </si>
  <si>
    <t>N921744224</t>
  </si>
  <si>
    <t>N4314616368</t>
  </si>
  <si>
    <t>N552877731</t>
  </si>
  <si>
    <t>N2308525056</t>
  </si>
  <si>
    <t>N3986979264</t>
  </si>
  <si>
    <t>N2569850892</t>
  </si>
  <si>
    <t>N1095186906</t>
  </si>
  <si>
    <t>N1976426928</t>
  </si>
  <si>
    <t>N7467446735</t>
  </si>
  <si>
    <t>N772340,31</t>
  </si>
  <si>
    <t>N183537816</t>
  </si>
  <si>
    <t>N3694697145</t>
  </si>
  <si>
    <t>N10723530202</t>
  </si>
  <si>
    <t>N1914982944</t>
  </si>
  <si>
    <t>N1178373768</t>
  </si>
  <si>
    <t>N1022752848</t>
  </si>
  <si>
    <t>N69727056</t>
  </si>
  <si>
    <t>N11530581986</t>
  </si>
  <si>
    <t>N413468341</t>
  </si>
  <si>
    <t>N198857,89</t>
  </si>
  <si>
    <t>N283138004</t>
  </si>
  <si>
    <t>N319085725</t>
  </si>
  <si>
    <t>N860536,8</t>
  </si>
  <si>
    <t>N4120415178</t>
  </si>
  <si>
    <t>N5721867072</t>
  </si>
  <si>
    <t>N11325110181</t>
  </si>
  <si>
    <t>N2508489264</t>
  </si>
  <si>
    <t>N404115075</t>
  </si>
  <si>
    <t>N325697115</t>
  </si>
  <si>
    <t>N781474,89</t>
  </si>
  <si>
    <t>N1895794646</t>
  </si>
  <si>
    <t>N110720,16</t>
  </si>
  <si>
    <t>N6876172944</t>
  </si>
  <si>
    <t>N3237896011</t>
  </si>
  <si>
    <t>N261803178</t>
  </si>
  <si>
    <t>N431480314</t>
  </si>
  <si>
    <t>N4093709004</t>
  </si>
  <si>
    <t>N721798,22</t>
  </si>
  <si>
    <t>N3736592496</t>
  </si>
  <si>
    <t>N221542776</t>
  </si>
  <si>
    <t>N5224433256</t>
  </si>
  <si>
    <t>N741729275</t>
  </si>
  <si>
    <t>N1016372,58</t>
  </si>
  <si>
    <t>N843582432</t>
  </si>
  <si>
    <t>N450600965</t>
  </si>
  <si>
    <t>N15207829824</t>
  </si>
  <si>
    <t>N7557332076</t>
  </si>
  <si>
    <t>N894827388</t>
  </si>
  <si>
    <t>N174909072</t>
  </si>
  <si>
    <t>N818243624</t>
  </si>
  <si>
    <t>N8705693064</t>
  </si>
  <si>
    <t>N552450375</t>
  </si>
  <si>
    <t>N63118152</t>
  </si>
  <si>
    <t>N901801474</t>
  </si>
  <si>
    <t>N442471308</t>
  </si>
  <si>
    <t>N159503,35</t>
  </si>
  <si>
    <t>N1821347632</t>
  </si>
  <si>
    <t>N645026554</t>
  </si>
  <si>
    <t>N254842,28</t>
  </si>
  <si>
    <t>N2226593538</t>
  </si>
  <si>
    <t>N1121457,2</t>
  </si>
  <si>
    <t>N78656823</t>
  </si>
  <si>
    <t>N58257914</t>
  </si>
  <si>
    <t>N806505549</t>
  </si>
  <si>
    <t>N7226075136</t>
  </si>
  <si>
    <t>N318410,85</t>
  </si>
  <si>
    <t>N834035832</t>
  </si>
  <si>
    <t>N694032384</t>
  </si>
  <si>
    <t>N4982534508</t>
  </si>
  <si>
    <t>N1509138125</t>
  </si>
  <si>
    <t>N190207104</t>
  </si>
  <si>
    <t>N324998882</t>
  </si>
  <si>
    <t>N615293549</t>
  </si>
  <si>
    <t>N1077036768</t>
  </si>
  <si>
    <t>N956521,44</t>
  </si>
  <si>
    <t>N717717504</t>
  </si>
  <si>
    <t>N2147754934</t>
  </si>
  <si>
    <t>N3556593509</t>
  </si>
  <si>
    <t>N6445881261</t>
  </si>
  <si>
    <t>N35997024</t>
  </si>
  <si>
    <t>N3372505962</t>
  </si>
  <si>
    <t>N2716170408</t>
  </si>
  <si>
    <t>N1450442043</t>
  </si>
  <si>
    <t>N4969026015</t>
  </si>
  <si>
    <t>N4086617152</t>
  </si>
  <si>
    <t>N723968,64</t>
  </si>
  <si>
    <t>N1888511592</t>
  </si>
  <si>
    <t>N2138470796</t>
  </si>
  <si>
    <t>N5646514278</t>
  </si>
  <si>
    <t>N3929785065</t>
  </si>
  <si>
    <t>N492002973</t>
  </si>
  <si>
    <t>N3455983872</t>
  </si>
  <si>
    <t>N13612187214</t>
  </si>
  <si>
    <t>N247173696</t>
  </si>
  <si>
    <t>N2686250268</t>
  </si>
  <si>
    <t>N201655496</t>
  </si>
  <si>
    <t>N7777457945</t>
  </si>
  <si>
    <t>N1385634776</t>
  </si>
  <si>
    <t>N361591425</t>
  </si>
  <si>
    <t>N942311232</t>
  </si>
  <si>
    <t>N230104896</t>
  </si>
  <si>
    <t>N5568184384</t>
  </si>
  <si>
    <t>N1571582471</t>
  </si>
  <si>
    <t>N360708096</t>
  </si>
  <si>
    <t>N530279442</t>
  </si>
  <si>
    <t>N3093010515</t>
  </si>
  <si>
    <t>N444775056</t>
  </si>
  <si>
    <t>N6203259972</t>
  </si>
  <si>
    <t>N5632121664</t>
  </si>
  <si>
    <t>N634789316</t>
  </si>
  <si>
    <t>N553308327</t>
  </si>
  <si>
    <t>N16177442391</t>
  </si>
  <si>
    <t>N2984164009</t>
  </si>
  <si>
    <t>N3210413024</t>
  </si>
  <si>
    <t>N1121049,93</t>
  </si>
  <si>
    <t>N7954946704</t>
  </si>
  <si>
    <t>N7973843976</t>
  </si>
  <si>
    <t>N657151,11</t>
  </si>
  <si>
    <t>N5162925768</t>
  </si>
  <si>
    <t>N933761346</t>
  </si>
  <si>
    <t>N4157745312</t>
  </si>
  <si>
    <t>N892576</t>
  </si>
  <si>
    <t>N1518839397</t>
  </si>
  <si>
    <t>N863241705</t>
  </si>
  <si>
    <t>N7255922401</t>
  </si>
  <si>
    <t>N1375931229</t>
  </si>
  <si>
    <t>N4562527437</t>
  </si>
  <si>
    <t>N1066131374</t>
  </si>
  <si>
    <t>N16713932672</t>
  </si>
  <si>
    <t>N900474156</t>
  </si>
  <si>
    <t>N762270088</t>
  </si>
  <si>
    <t>N299906154</t>
  </si>
  <si>
    <t>N882153624</t>
  </si>
  <si>
    <t>N4091372219</t>
  </si>
  <si>
    <t>N5567825416</t>
  </si>
  <si>
    <t>N2862007104</t>
  </si>
  <si>
    <t>N1236855483</t>
  </si>
  <si>
    <t>N287448,7</t>
  </si>
  <si>
    <t>N289385838</t>
  </si>
  <si>
    <t>N948876,15</t>
  </si>
  <si>
    <t>N9316630101</t>
  </si>
  <si>
    <t>N159327,91</t>
  </si>
  <si>
    <t>N386423,99</t>
  </si>
  <si>
    <t>N1932345258</t>
  </si>
  <si>
    <t>N2087280468</t>
  </si>
  <si>
    <t>N7048275568</t>
  </si>
  <si>
    <t>N918056579</t>
  </si>
  <si>
    <t>N1198037844</t>
  </si>
  <si>
    <t>N1459530801</t>
  </si>
  <si>
    <t>N18833663016</t>
  </si>
  <si>
    <t>N321223397</t>
  </si>
  <si>
    <t>N4108031424</t>
  </si>
  <si>
    <t>N4653841192</t>
  </si>
  <si>
    <t>N7960843836</t>
  </si>
  <si>
    <t>N23485920633</t>
  </si>
  <si>
    <t>N8429663558</t>
  </si>
  <si>
    <t>N720377864</t>
  </si>
  <si>
    <t>N12285275568</t>
  </si>
  <si>
    <t>Transaction_id</t>
  </si>
  <si>
    <t>Transaction type</t>
  </si>
  <si>
    <t>Transaction Medium</t>
  </si>
  <si>
    <t>Date_of_transaction</t>
  </si>
  <si>
    <t>Amount</t>
  </si>
  <si>
    <t>MT001</t>
  </si>
  <si>
    <t>Money Transfer</t>
  </si>
  <si>
    <t>Mobile</t>
  </si>
  <si>
    <t>NGN28374.87</t>
  </si>
  <si>
    <t>CH001</t>
  </si>
  <si>
    <t>Checks</t>
  </si>
  <si>
    <t>Bank</t>
  </si>
  <si>
    <t>NGN10768.48</t>
  </si>
  <si>
    <t>ATM</t>
  </si>
  <si>
    <t>NGN7570.55</t>
  </si>
  <si>
    <t>LP001</t>
  </si>
  <si>
    <t>Loan Payment</t>
  </si>
  <si>
    <t>AFT</t>
  </si>
  <si>
    <t>NGN19867.05</t>
  </si>
  <si>
    <t>NGN11009.31</t>
  </si>
  <si>
    <t>Informal Services</t>
  </si>
  <si>
    <t>NGN7630.74</t>
  </si>
  <si>
    <t>MD001</t>
  </si>
  <si>
    <t>Money Deposit</t>
  </si>
  <si>
    <t>NGN24987.6</t>
  </si>
  <si>
    <t>OP001</t>
  </si>
  <si>
    <t>Online Payment</t>
  </si>
  <si>
    <t>NGN19332.12</t>
  </si>
  <si>
    <t>ACH</t>
  </si>
  <si>
    <t>NGN6904.38</t>
  </si>
  <si>
    <t>NGN16531.2</t>
  </si>
  <si>
    <t>NGN32644.92</t>
  </si>
  <si>
    <t>NGN16324.48</t>
  </si>
  <si>
    <t>NGN37631.52</t>
  </si>
  <si>
    <t>NGN1761.3</t>
  </si>
  <si>
    <t>NGN45225.68</t>
  </si>
  <si>
    <t>NGN22769.8</t>
  </si>
  <si>
    <t>NGN11454.25</t>
  </si>
  <si>
    <t>NGN35117.4</t>
  </si>
  <si>
    <t>CW001</t>
  </si>
  <si>
    <t>Cash Withdrawal</t>
  </si>
  <si>
    <t>NGN32454</t>
  </si>
  <si>
    <t>NGN27348.24</t>
  </si>
  <si>
    <t>NGN13229.92</t>
  </si>
  <si>
    <t>NGN33356.88</t>
  </si>
  <si>
    <t>NGN18303.68</t>
  </si>
  <si>
    <t>NGN43339.86</t>
  </si>
  <si>
    <t>NGN14490.06</t>
  </si>
  <si>
    <t>NGN66158.9</t>
  </si>
  <si>
    <t>NGN18073.38</t>
  </si>
  <si>
    <t>NGN4146.8</t>
  </si>
  <si>
    <t>NGN27663.35</t>
  </si>
  <si>
    <t>NGN14289.28</t>
  </si>
  <si>
    <t>NGN35796.48</t>
  </si>
  <si>
    <t>NGN13227.76</t>
  </si>
  <si>
    <t>NGN56124.8</t>
  </si>
  <si>
    <t>NGN52912.5</t>
  </si>
  <si>
    <t>NGN37048.72</t>
  </si>
  <si>
    <t>NGN42700.95</t>
  </si>
  <si>
    <t>NGN20614.6</t>
  </si>
  <si>
    <t>NGN19278</t>
  </si>
  <si>
    <t>NGN32441.5</t>
  </si>
  <si>
    <t>Card</t>
  </si>
  <si>
    <t>NGN27300.3</t>
  </si>
  <si>
    <t>NGN34182.52</t>
  </si>
  <si>
    <t>Internet Banking</t>
  </si>
  <si>
    <t>NGN7048.14</t>
  </si>
  <si>
    <t>POS</t>
  </si>
  <si>
    <t>NGN35028.9</t>
  </si>
  <si>
    <t>NGN26915.7</t>
  </si>
  <si>
    <t>NGN28832.84</t>
  </si>
  <si>
    <t>NGN8430.24</t>
  </si>
  <si>
    <t>NGN43337.31</t>
  </si>
  <si>
    <t>NGN38864.52</t>
  </si>
  <si>
    <t>NGN29582.24</t>
  </si>
  <si>
    <t>NGN15053.6</t>
  </si>
  <si>
    <t>NGN32175.99</t>
  </si>
  <si>
    <t>NGN2847.8</t>
  </si>
  <si>
    <t>NGN44815.46</t>
  </si>
  <si>
    <t>NGN12527.2</t>
  </si>
  <si>
    <t>NGN37779.5</t>
  </si>
  <si>
    <t>NGN38639.16</t>
  </si>
  <si>
    <t>NGN4179.33</t>
  </si>
  <si>
    <t>NGN17739</t>
  </si>
  <si>
    <t>NGN14629.21</t>
  </si>
  <si>
    <t>NGN10956.92</t>
  </si>
  <si>
    <t>NGN4334.88</t>
  </si>
  <si>
    <t>NGN4323.54</t>
  </si>
  <si>
    <t>NGN55813.86</t>
  </si>
  <si>
    <t>NGN55805.05</t>
  </si>
  <si>
    <t>NGN8794.05</t>
  </si>
  <si>
    <t>NGN18698.85</t>
  </si>
  <si>
    <t>NGN7449.68</t>
  </si>
  <si>
    <t>NGN17782.4</t>
  </si>
  <si>
    <t>NGN30906.2</t>
  </si>
  <si>
    <t>NGN19985.18</t>
  </si>
  <si>
    <t>NGN30746.24</t>
  </si>
  <si>
    <t>NGN11108.16</t>
  </si>
  <si>
    <t>NGN20543.25</t>
  </si>
  <si>
    <t>NGN50378.4</t>
  </si>
  <si>
    <t>NGN27518</t>
  </si>
  <si>
    <t>NGN23924.88</t>
  </si>
  <si>
    <t>NGN10237.13</t>
  </si>
  <si>
    <t>NGN23771.1</t>
  </si>
  <si>
    <t>NGN19883.56</t>
  </si>
  <si>
    <t>NGN32993.52</t>
  </si>
  <si>
    <t>NGN24721.74</t>
  </si>
  <si>
    <t>NGN17480.19</t>
  </si>
  <si>
    <t>NGN30977.96</t>
  </si>
  <si>
    <t>NGN28850.94</t>
  </si>
  <si>
    <t>NGN6053.94</t>
  </si>
  <si>
    <t>NGN34263.18</t>
  </si>
  <si>
    <t>NGN28399.72</t>
  </si>
  <si>
    <t>NGN50347.37</t>
  </si>
  <si>
    <t>NGN42297.04</t>
  </si>
  <si>
    <t>NGN7533.34</t>
  </si>
  <si>
    <t>NGN45309.55</t>
  </si>
  <si>
    <t>NGN19900.34</t>
  </si>
  <si>
    <t>NGN37506.24</t>
  </si>
  <si>
    <t>NGN29661.78</t>
  </si>
  <si>
    <t>NGN52532.48</t>
  </si>
  <si>
    <t>NGN11750.2</t>
  </si>
  <si>
    <t>NGN35767.47</t>
  </si>
  <si>
    <t>NGN62081.55</t>
  </si>
  <si>
    <t>NGN48496.64</t>
  </si>
  <si>
    <t>NGN32567.53</t>
  </si>
  <si>
    <t>NGN10715.76</t>
  </si>
  <si>
    <t>NGN49996.64</t>
  </si>
  <si>
    <t>NGN2220.4</t>
  </si>
  <si>
    <t>NGN6820.8</t>
  </si>
  <si>
    <t>NGN7919.9</t>
  </si>
  <si>
    <t>NGN24701.34</t>
  </si>
  <si>
    <t>NGN49597.2</t>
  </si>
  <si>
    <t>NGN13999.46</t>
  </si>
  <si>
    <t>NGN38715.6</t>
  </si>
  <si>
    <t>NGN30446.57</t>
  </si>
  <si>
    <t>NGN16866.9</t>
  </si>
  <si>
    <t>NGN18561.11</t>
  </si>
  <si>
    <t>NGN54688.5</t>
  </si>
  <si>
    <t>NGN15712</t>
  </si>
  <si>
    <t>NGN53799.56</t>
  </si>
  <si>
    <t>NGN9226.35</t>
  </si>
  <si>
    <t>NGN23800.07</t>
  </si>
  <si>
    <t>NGN7541</t>
  </si>
  <si>
    <t>NGN11316.5</t>
  </si>
  <si>
    <t>NGN27357</t>
  </si>
  <si>
    <t>NGN10557.68</t>
  </si>
  <si>
    <t>NGN36643.6</t>
  </si>
  <si>
    <t>NGN67128.88</t>
  </si>
  <si>
    <t>NGN17365.92</t>
  </si>
  <si>
    <t>NGN30751.02</t>
  </si>
  <si>
    <t>NGN48830.25</t>
  </si>
  <si>
    <t>NGN57530.55</t>
  </si>
  <si>
    <t>NGN24472.55</t>
  </si>
  <si>
    <t>NGN25753.56</t>
  </si>
  <si>
    <t>NGN18608.2</t>
  </si>
  <si>
    <t>NGN18695.16</t>
  </si>
  <si>
    <t>NGN30740.48</t>
  </si>
  <si>
    <t>NGN13680.75</t>
  </si>
  <si>
    <t>NGN30254.64</t>
  </si>
  <si>
    <t>NGN25201.26</t>
  </si>
  <si>
    <t>NGN26736</t>
  </si>
  <si>
    <t>NGN14408.16</t>
  </si>
  <si>
    <t>NGN8855.3</t>
  </si>
  <si>
    <t>NGN41258.5</t>
  </si>
  <si>
    <t>NGN42186.24</t>
  </si>
  <si>
    <t>NGN26127.99</t>
  </si>
  <si>
    <t>NGN21218.82</t>
  </si>
  <si>
    <t>NGN10018.32</t>
  </si>
  <si>
    <t>NGN41988.42</t>
  </si>
  <si>
    <t>NGN46771.27</t>
  </si>
  <si>
    <t>NGN49296.45</t>
  </si>
  <si>
    <t>NGN7301</t>
  </si>
  <si>
    <t>NGN13938.5</t>
  </si>
  <si>
    <t>NGN44020.04</t>
  </si>
  <si>
    <t>NGN7323.12</t>
  </si>
  <si>
    <t>NGN21380.34</t>
  </si>
  <si>
    <t>NGN20876.31</t>
  </si>
  <si>
    <t>NGN34412.04</t>
  </si>
  <si>
    <t>NGN2133.82</t>
  </si>
  <si>
    <t>NGN20227.6</t>
  </si>
  <si>
    <t>NGN63045.7</t>
  </si>
  <si>
    <t>NGN22703.14</t>
  </si>
  <si>
    <t>NGN10098.85</t>
  </si>
  <si>
    <t>NGN7490.16</t>
  </si>
  <si>
    <t>NGN26468.52</t>
  </si>
  <si>
    <t>NGN19367.2</t>
  </si>
  <si>
    <t>NGN33819.76</t>
  </si>
  <si>
    <t>NGN12056.88</t>
  </si>
  <si>
    <t>NGN11519.95</t>
  </si>
  <si>
    <t>NGN24981.45</t>
  </si>
  <si>
    <t>NGN25257.05</t>
  </si>
  <si>
    <t>NGN22881.78</t>
  </si>
  <si>
    <t>NGN16519.06</t>
  </si>
  <si>
    <t>NGN29680</t>
  </si>
  <si>
    <t>NGN46947.1</t>
  </si>
  <si>
    <t>NGN25006.88</t>
  </si>
  <si>
    <t>NGN62158.49</t>
  </si>
  <si>
    <t>NGN26341.2</t>
  </si>
  <si>
    <t>NGN9496.42</t>
  </si>
  <si>
    <t>NGN28552.79</t>
  </si>
  <si>
    <t>NGN35463.6</t>
  </si>
  <si>
    <t>NGN9266.4</t>
  </si>
  <si>
    <t>NGN3548.4</t>
  </si>
  <si>
    <t>NGN8102.52</t>
  </si>
  <si>
    <t>NGN63185.92</t>
  </si>
  <si>
    <t>NGN35375.15</t>
  </si>
  <si>
    <t>NGN26186.4</t>
  </si>
  <si>
    <t>NGN14437.8</t>
  </si>
  <si>
    <t>NGN9653.49</t>
  </si>
  <si>
    <t>NGN40311.96</t>
  </si>
  <si>
    <t>NGN15281.45</t>
  </si>
  <si>
    <t>NGN7934.49</t>
  </si>
  <si>
    <t>NGN16740.64</t>
  </si>
  <si>
    <t>NGN48798.54</t>
  </si>
  <si>
    <t>NGN7396.32</t>
  </si>
  <si>
    <t>NGN9373.65</t>
  </si>
  <si>
    <t>NGN28920.28</t>
  </si>
  <si>
    <t>NGN58648.81</t>
  </si>
  <si>
    <t>NGN25373.93</t>
  </si>
  <si>
    <t>NGN15747</t>
  </si>
  <si>
    <t>NGN32686.84</t>
  </si>
  <si>
    <t>NGN45892.74</t>
  </si>
  <si>
    <t>NGN44738.49</t>
  </si>
  <si>
    <t>NGN21705.39</t>
  </si>
  <si>
    <t>NGN19570</t>
  </si>
  <si>
    <t>NGN42073.56</t>
  </si>
  <si>
    <t>NGN64848.72</t>
  </si>
  <si>
    <t>NGN17983.68</t>
  </si>
  <si>
    <t>NGN62016.6</t>
  </si>
  <si>
    <t>NGN42781.52</t>
  </si>
  <si>
    <t>NGN5475.55</t>
  </si>
  <si>
    <t>NGN28571.94</t>
  </si>
  <si>
    <t>NGN42292.65</t>
  </si>
  <si>
    <t>NGN48653.88</t>
  </si>
  <si>
    <t>NGN26256.45</t>
  </si>
  <si>
    <t>NGN12721.59</t>
  </si>
  <si>
    <t>NGN53427.36</t>
  </si>
  <si>
    <t>NGN16547.48</t>
  </si>
  <si>
    <t>NGN44967.51</t>
  </si>
  <si>
    <t>NGN44633.4</t>
  </si>
  <si>
    <t>NGN31359.12</t>
  </si>
  <si>
    <t>NGN14837.84</t>
  </si>
  <si>
    <t>NGN2158.45</t>
  </si>
  <si>
    <t>NGN49391.16</t>
  </si>
  <si>
    <t>NGN31498.25</t>
  </si>
  <si>
    <t>NGN16942.5</t>
  </si>
  <si>
    <t>NGN19066.56</t>
  </si>
  <si>
    <t>NGN59506.26</t>
  </si>
  <si>
    <t>NGN29179.06</t>
  </si>
  <si>
    <t>NGN23677.8</t>
  </si>
  <si>
    <t>NGN49752.78</t>
  </si>
  <si>
    <t>NGN33104.96</t>
  </si>
  <si>
    <t>NGN3422.4</t>
  </si>
  <si>
    <t>NGN63578.75</t>
  </si>
  <si>
    <t>NGN19861.45</t>
  </si>
  <si>
    <t>NGN9166.85</t>
  </si>
  <si>
    <t>NGN27447.68</t>
  </si>
  <si>
    <t>NGN18068.76</t>
  </si>
  <si>
    <t>NGN41186.3</t>
  </si>
  <si>
    <t>NGN47943.96</t>
  </si>
  <si>
    <t>NGN13734</t>
  </si>
  <si>
    <t>NGN1731.01</t>
  </si>
  <si>
    <t>NGN11937.39</t>
  </si>
  <si>
    <t>NGN30937.6</t>
  </si>
  <si>
    <t>NGN18069.64</t>
  </si>
  <si>
    <t>NGN9578.4</t>
  </si>
  <si>
    <t>NGN24996.8</t>
  </si>
  <si>
    <t>NGN25990.47</t>
  </si>
  <si>
    <t>NGN33716.15</t>
  </si>
  <si>
    <t>NGN45881.16</t>
  </si>
  <si>
    <t>NGN2662.49</t>
  </si>
  <si>
    <t>NGN39311</t>
  </si>
  <si>
    <t>NGN5747.28</t>
  </si>
  <si>
    <t>NGN18799.95</t>
  </si>
  <si>
    <t>NGN10340.47</t>
  </si>
  <si>
    <t>NGN67612.16</t>
  </si>
  <si>
    <t>NGN38676.36</t>
  </si>
  <si>
    <t>NGN5995.99</t>
  </si>
  <si>
    <t>NGN42132.86</t>
  </si>
  <si>
    <t>NGN63872.76</t>
  </si>
  <si>
    <t>NGN5771.52</t>
  </si>
  <si>
    <t>NGN8921.28</t>
  </si>
  <si>
    <t>NGN26449.56</t>
  </si>
  <si>
    <t>NGN31953.2</t>
  </si>
  <si>
    <t>NGN37248.12</t>
  </si>
  <si>
    <t>NGN61177.6</t>
  </si>
  <si>
    <t>NGN14667.84</t>
  </si>
  <si>
    <t>NGN9208.94</t>
  </si>
  <si>
    <t>NGN19885.25</t>
  </si>
  <si>
    <t>NGN15831.7</t>
  </si>
  <si>
    <t>NGN45004.7</t>
  </si>
  <si>
    <t>NGN13051.75</t>
  </si>
  <si>
    <t>NGN45424.8</t>
  </si>
  <si>
    <t>NGN46266.9</t>
  </si>
  <si>
    <t>NGN45239.43</t>
  </si>
  <si>
    <t>NGN52648.05</t>
  </si>
  <si>
    <t>NGN8959.3</t>
  </si>
  <si>
    <t>NGN18538.3</t>
  </si>
  <si>
    <t>NGN15167.46</t>
  </si>
  <si>
    <t>NGN27522.88</t>
  </si>
  <si>
    <t>NGN18031.8</t>
  </si>
  <si>
    <t>NGN4487.81</t>
  </si>
  <si>
    <t>NGN21930.35</t>
  </si>
  <si>
    <t>NGN19653.48</t>
  </si>
  <si>
    <t>NGN22631.63</t>
  </si>
  <si>
    <t>NGN23670</t>
  </si>
  <si>
    <t>NGN2396.82</t>
  </si>
  <si>
    <t>NGN40479.12</t>
  </si>
  <si>
    <t>NGN41147.08</t>
  </si>
  <si>
    <t>NGN21378.81</t>
  </si>
  <si>
    <t>NGN12529.68</t>
  </si>
  <si>
    <t>NGN29400.9</t>
  </si>
  <si>
    <t>NGN7143.63</t>
  </si>
  <si>
    <t>NGN58019.35</t>
  </si>
  <si>
    <t>NGN10448.4</t>
  </si>
  <si>
    <t>NGN14281.92</t>
  </si>
  <si>
    <t>NGN60467.3</t>
  </si>
  <si>
    <t>NGN60161.6</t>
  </si>
  <si>
    <t>NGN40020.38</t>
  </si>
  <si>
    <t>NGN33081.12</t>
  </si>
  <si>
    <t>NGN28897.48</t>
  </si>
  <si>
    <t>NGN16043.75</t>
  </si>
  <si>
    <t>NGN60686.4</t>
  </si>
  <si>
    <t>NGN31077.8</t>
  </si>
  <si>
    <t>NGN16566.55</t>
  </si>
  <si>
    <t>NGN17458.89</t>
  </si>
  <si>
    <t>NGN4114.32</t>
  </si>
  <si>
    <t>NGN25803.76</t>
  </si>
  <si>
    <t>NGN67782.4</t>
  </si>
  <si>
    <t>NGN38055.5</t>
  </si>
  <si>
    <t>NGN23770.26</t>
  </si>
  <si>
    <t>NGN51258.31</t>
  </si>
  <si>
    <t>NGN35087.4</t>
  </si>
  <si>
    <t>NGN24844.02</t>
  </si>
  <si>
    <t>NGN61300.8</t>
  </si>
  <si>
    <t>NGN6232.67</t>
  </si>
  <si>
    <t>NGN19180.23</t>
  </si>
  <si>
    <t>NGN35217.6</t>
  </si>
  <si>
    <t>NGN20433.78</t>
  </si>
  <si>
    <t>NGN32413.44</t>
  </si>
  <si>
    <t>NGN23768.64</t>
  </si>
  <si>
    <t>NGN17045.34</t>
  </si>
  <si>
    <t>NGN19769.88</t>
  </si>
  <si>
    <t>NGN21424.08</t>
  </si>
  <si>
    <t>NGN64102.72</t>
  </si>
  <si>
    <t>NGN4492.2</t>
  </si>
  <si>
    <t>NGN35713.6</t>
  </si>
  <si>
    <t>NGN32357.71</t>
  </si>
  <si>
    <t>NGN10094.13</t>
  </si>
  <si>
    <t>NGN41099.52</t>
  </si>
  <si>
    <t>NGN49484.82</t>
  </si>
  <si>
    <t>NGN19188.4</t>
  </si>
  <si>
    <t>NGN7374.9</t>
  </si>
  <si>
    <t>NGN3221.1</t>
  </si>
  <si>
    <t>NGN38725.2</t>
  </si>
  <si>
    <t>NGN25800</t>
  </si>
  <si>
    <t>NGN22229.62</t>
  </si>
  <si>
    <t>NGN47110.05</t>
  </si>
  <si>
    <t>NGN9910.12</t>
  </si>
  <si>
    <t>NGN39652.86</t>
  </si>
  <si>
    <t>NGN22300.56</t>
  </si>
  <si>
    <t>NGN50359.88</t>
  </si>
  <si>
    <t>NGN14037.84</t>
  </si>
  <si>
    <t>NGN2484.16</t>
  </si>
  <si>
    <t>NGN21990.3</t>
  </si>
  <si>
    <t>NGN20668.94</t>
  </si>
  <si>
    <t>NGN36385.95</t>
  </si>
  <si>
    <t>NGN42671.16</t>
  </si>
  <si>
    <t>NGN12737.4</t>
  </si>
  <si>
    <t>NGN15353.25</t>
  </si>
  <si>
    <t>NGN36839.32</t>
  </si>
  <si>
    <t>NGN14806.56</t>
  </si>
  <si>
    <t>NGN58563.49</t>
  </si>
  <si>
    <t>NGN27437.76</t>
  </si>
  <si>
    <t>NGN6995.77</t>
  </si>
  <si>
    <t>NGN26216.72</t>
  </si>
  <si>
    <t>NGN72352</t>
  </si>
  <si>
    <t>NGN11676.21</t>
  </si>
  <si>
    <t>NGN38858.04</t>
  </si>
  <si>
    <t>NGN1606.25</t>
  </si>
  <si>
    <t>NGN21190.16</t>
  </si>
  <si>
    <t>NGN2332.13</t>
  </si>
  <si>
    <t>NGN39398.32</t>
  </si>
  <si>
    <t>NGN29558.01</t>
  </si>
  <si>
    <t>NGN17614.26</t>
  </si>
  <si>
    <t>NGN6083.64</t>
  </si>
  <si>
    <t>NGN53766.3</t>
  </si>
  <si>
    <t>NGN30841.17</t>
  </si>
  <si>
    <t>NGN13184.82</t>
  </si>
  <si>
    <t>NGN69602.45</t>
  </si>
  <si>
    <t>NGN16059.8</t>
  </si>
  <si>
    <t>NGN29579</t>
  </si>
  <si>
    <t>NGN14404.56</t>
  </si>
  <si>
    <t>NGN39626.5</t>
  </si>
  <si>
    <t>NGN3643.12</t>
  </si>
  <si>
    <t>NGN8093.02</t>
  </si>
  <si>
    <t>NGN32114.55</t>
  </si>
  <si>
    <t>NGN14821.2</t>
  </si>
  <si>
    <t>NGN5382.4</t>
  </si>
  <si>
    <t>NGN11891.65</t>
  </si>
  <si>
    <t>NGN35706.54</t>
  </si>
  <si>
    <t>NGN2197.44</t>
  </si>
  <si>
    <t>NGN6358.5</t>
  </si>
  <si>
    <t>NGN14576.85</t>
  </si>
  <si>
    <t>NGN25055.52</t>
  </si>
  <si>
    <t>NGN7178.76</t>
  </si>
  <si>
    <t>NGN25559.55</t>
  </si>
  <si>
    <t>NGN46862.55</t>
  </si>
  <si>
    <t>NGN51674.68</t>
  </si>
  <si>
    <t>NGN33799.58</t>
  </si>
  <si>
    <t>NGN52290.48</t>
  </si>
  <si>
    <t>NGN5466.72</t>
  </si>
  <si>
    <t>NGN22574.57</t>
  </si>
  <si>
    <t>NGN40791.2</t>
  </si>
  <si>
    <t>NGN18891.32</t>
  </si>
  <si>
    <t>NGN61022.76</t>
  </si>
  <si>
    <t>NGN13218.5</t>
  </si>
  <si>
    <t>NGN11691.92</t>
  </si>
  <si>
    <t>NGN36223.6</t>
  </si>
  <si>
    <t>NGN22488.33</t>
  </si>
  <si>
    <t>NGN29719.97</t>
  </si>
  <si>
    <t>NGN11286.88</t>
  </si>
  <si>
    <t>NGN37779.54</t>
  </si>
  <si>
    <t>NGN30067.87</t>
  </si>
  <si>
    <t>NGN23935.52</t>
  </si>
  <si>
    <t>NGN41074.04</t>
  </si>
  <si>
    <t>NGN66073.71</t>
  </si>
  <si>
    <t>NGN36312.85</t>
  </si>
  <si>
    <t>NGN56280.84</t>
  </si>
  <si>
    <t>NGN11282.13</t>
  </si>
  <si>
    <t>NGN14707.68</t>
  </si>
  <si>
    <t>NGN8179.91</t>
  </si>
  <si>
    <t>NGN32421.72</t>
  </si>
  <si>
    <t>NGN58891.42</t>
  </si>
  <si>
    <t>NGN21781.76</t>
  </si>
  <si>
    <t>NGN6427.35</t>
  </si>
  <si>
    <t>NGN8343.79</t>
  </si>
  <si>
    <t>NGN7271.68</t>
  </si>
  <si>
    <t>NGN13675.96</t>
  </si>
  <si>
    <t>NGN9720.62</t>
  </si>
  <si>
    <t>NGN5415.34</t>
  </si>
  <si>
    <t>NGN35163</t>
  </si>
  <si>
    <t>NGN40151.25</t>
  </si>
  <si>
    <t>NGN47992.1</t>
  </si>
  <si>
    <t>NGN13602.18</t>
  </si>
  <si>
    <t>NGN14673.3</t>
  </si>
  <si>
    <t>NGN6635.21</t>
  </si>
  <si>
    <t>NGN11944.34</t>
  </si>
  <si>
    <t>NGN16539.6</t>
  </si>
  <si>
    <t>NGN8266.7</t>
  </si>
  <si>
    <t>NGN50842.89</t>
  </si>
  <si>
    <t>NGN2697.8</t>
  </si>
  <si>
    <t>NGN9176.76</t>
  </si>
  <si>
    <t>NGN22279.95</t>
  </si>
  <si>
    <t>NGN12466.08</t>
  </si>
  <si>
    <t>NGN15256.25</t>
  </si>
  <si>
    <t>NGN52781.6</t>
  </si>
  <si>
    <t>NGN14717.4</t>
  </si>
  <si>
    <t>NGN7407.72</t>
  </si>
  <si>
    <t>NGN32740.68</t>
  </si>
  <si>
    <t>NGN41995.24</t>
  </si>
  <si>
    <t>NGN33054.12</t>
  </si>
  <si>
    <t>NGN11324.96</t>
  </si>
  <si>
    <t>NGN24085.8</t>
  </si>
  <si>
    <t>NGN32556.72</t>
  </si>
  <si>
    <t>NGN11660.31</t>
  </si>
  <si>
    <t>NGN18484.8</t>
  </si>
  <si>
    <t>NGN6668.46</t>
  </si>
  <si>
    <t>NGN17747.2</t>
  </si>
  <si>
    <t>NGN24450.97</t>
  </si>
  <si>
    <t>NGN7193.54</t>
  </si>
  <si>
    <t>NGN49963.5</t>
  </si>
  <si>
    <t>NGN8768</t>
  </si>
  <si>
    <t>NGN56313.84</t>
  </si>
  <si>
    <t>NGN4538.43</t>
  </si>
  <si>
    <t>NGN50281.14</t>
  </si>
  <si>
    <t>NGN26607.36</t>
  </si>
  <si>
    <t>NGN27200.88</t>
  </si>
  <si>
    <t>NGN16256.5</t>
  </si>
  <si>
    <t>NGN31475.04</t>
  </si>
  <si>
    <t>NGN32788.36</t>
  </si>
  <si>
    <t>NGN15025.68</t>
  </si>
  <si>
    <t>NGN23404.32</t>
  </si>
  <si>
    <t>NGN30942.37</t>
  </si>
  <si>
    <t>NGN34583.1</t>
  </si>
  <si>
    <t>NGN19996.4</t>
  </si>
  <si>
    <t>NGN24675.67</t>
  </si>
  <si>
    <t>NGN24291.12</t>
  </si>
  <si>
    <t>NGN24659.52</t>
  </si>
  <si>
    <t>NGN21134.01</t>
  </si>
  <si>
    <t>NGN36720.54</t>
  </si>
  <si>
    <t>NGN23153.4</t>
  </si>
  <si>
    <t>NGN3591.45</t>
  </si>
  <si>
    <t>NGN23594.2</t>
  </si>
  <si>
    <t>NGN48428.15</t>
  </si>
  <si>
    <t>NGN4215</t>
  </si>
  <si>
    <t>NGN2617.5</t>
  </si>
  <si>
    <t>NGN5786.8</t>
  </si>
  <si>
    <t>NGN35660.08</t>
  </si>
  <si>
    <t>NGN33435.36</t>
  </si>
  <si>
    <t>NGN6279.04</t>
  </si>
  <si>
    <t>NGN12126.95</t>
  </si>
  <si>
    <t>NGN3225.47</t>
  </si>
  <si>
    <t>NGN25982.08</t>
  </si>
  <si>
    <t>NGN20070.28</t>
  </si>
  <si>
    <t>NGN25667.88</t>
  </si>
  <si>
    <t>NGN10221.3</t>
  </si>
  <si>
    <t>NGN23903.62</t>
  </si>
  <si>
    <t>NGN39901.68</t>
  </si>
  <si>
    <t>NGN14326.2</t>
  </si>
  <si>
    <t>NGN10370</t>
  </si>
  <si>
    <t>NGN8635.67</t>
  </si>
  <si>
    <t>NGN10407.63</t>
  </si>
  <si>
    <t>NGN10728.7</t>
  </si>
  <si>
    <t>NGN3991.56</t>
  </si>
  <si>
    <t>NGN56993.09</t>
  </si>
  <si>
    <t>NGN32407.92</t>
  </si>
  <si>
    <t>NGN24092.92</t>
  </si>
  <si>
    <t>NGN17667.93</t>
  </si>
  <si>
    <t>NGN5874.18</t>
  </si>
  <si>
    <t>NGN50481.36</t>
  </si>
  <si>
    <t>NGN28804.72</t>
  </si>
  <si>
    <t>NGN11853.45</t>
  </si>
  <si>
    <t>NGN70394.4</t>
  </si>
  <si>
    <t>NGN15011</t>
  </si>
  <si>
    <t>NGN14626.08</t>
  </si>
  <si>
    <t>NGN30793.46</t>
  </si>
  <si>
    <t>NGN28196.64</t>
  </si>
  <si>
    <t>NGN23686.46</t>
  </si>
  <si>
    <t>NGN13797.12</t>
  </si>
  <si>
    <t>NGN60250.52</t>
  </si>
  <si>
    <t>NGN9285.43</t>
  </si>
  <si>
    <t>NGN16254</t>
  </si>
  <si>
    <t>NGN44668.12</t>
  </si>
  <si>
    <t>NGN56550.8</t>
  </si>
  <si>
    <t>NGN17043.68</t>
  </si>
  <si>
    <t>NGN30939.57</t>
  </si>
  <si>
    <t>NGN5281.5</t>
  </si>
  <si>
    <t>NGN20849.4</t>
  </si>
  <si>
    <t>NGN19172.34</t>
  </si>
  <si>
    <t>NGN67065.24</t>
  </si>
  <si>
    <t>NGN12398.02</t>
  </si>
  <si>
    <t>NGN54229.88</t>
  </si>
  <si>
    <t>NGN30341.94</t>
  </si>
  <si>
    <t>NGN6769.95</t>
  </si>
  <si>
    <t>NGN51303.6</t>
  </si>
  <si>
    <t>NGN35024.99</t>
  </si>
  <si>
    <t>NGN25891.2</t>
  </si>
  <si>
    <t>NGN4883.13</t>
  </si>
  <si>
    <t>NGN31921.26</t>
  </si>
  <si>
    <t>NGN54916.4</t>
  </si>
  <si>
    <t>NGN53280</t>
  </si>
  <si>
    <t>NGN28242</t>
  </si>
  <si>
    <t>NGN27849.22</t>
  </si>
  <si>
    <t>NGN17643.42</t>
  </si>
  <si>
    <t>NGN35468.16</t>
  </si>
  <si>
    <t>NGN17507.61</t>
  </si>
  <si>
    <t>NGN17243.2</t>
  </si>
  <si>
    <t>NGN54620.64</t>
  </si>
  <si>
    <t>NGN27065.2</t>
  </si>
  <si>
    <t>NGN6943.76</t>
  </si>
  <si>
    <t>NGN16986.58</t>
  </si>
  <si>
    <t>NGN9009.88</t>
  </si>
  <si>
    <t>NGN39704.4</t>
  </si>
  <si>
    <t>NGN10202.04</t>
  </si>
  <si>
    <t>NGN13662.34</t>
  </si>
  <si>
    <t>NGN32926.04</t>
  </si>
  <si>
    <t>NGN5403.25</t>
  </si>
  <si>
    <t>NGN32758.77</t>
  </si>
  <si>
    <t>NGN2735.2</t>
  </si>
  <si>
    <t>NGN38555</t>
  </si>
  <si>
    <t>NGN37632.9</t>
  </si>
  <si>
    <t>NGN31151.4</t>
  </si>
  <si>
    <t>NGN24787.62</t>
  </si>
  <si>
    <t>NGN9527.23</t>
  </si>
  <si>
    <t>NGN21168</t>
  </si>
  <si>
    <t>NGN14427</t>
  </si>
  <si>
    <t>NGN5442.84</t>
  </si>
  <si>
    <t>NGN25194.68</t>
  </si>
  <si>
    <t>NGN29544.74</t>
  </si>
  <si>
    <t>NGN49539.44</t>
  </si>
  <si>
    <t>NGN7387.2</t>
  </si>
  <si>
    <t>NGN27744.29</t>
  </si>
  <si>
    <t>NGN41536.16</t>
  </si>
  <si>
    <t>NGN26146</t>
  </si>
  <si>
    <t>NGN28229.28</t>
  </si>
  <si>
    <t>NGN7530.17</t>
  </si>
  <si>
    <t>NGN8380.4</t>
  </si>
  <si>
    <t>NGN11743.34</t>
  </si>
  <si>
    <t>NGN18277.2</t>
  </si>
  <si>
    <t>NGN39368</t>
  </si>
  <si>
    <t>NGN12853.32</t>
  </si>
  <si>
    <t>NGN44144.48</t>
  </si>
  <si>
    <t>NGN4258.65</t>
  </si>
  <si>
    <t>NGN1482.03</t>
  </si>
  <si>
    <t>NGN25305.24</t>
  </si>
  <si>
    <t>NGN17906.91</t>
  </si>
  <si>
    <t>NGN42888.81</t>
  </si>
  <si>
    <t>NGN33963.75</t>
  </si>
  <si>
    <t>NGN8935.04</t>
  </si>
  <si>
    <t>NGN12598.74</t>
  </si>
  <si>
    <t>NGN33989.4</t>
  </si>
  <si>
    <t>NGN21319.59</t>
  </si>
  <si>
    <t>NGN54620.02</t>
  </si>
  <si>
    <t>NGN26126.79</t>
  </si>
  <si>
    <t>NGN42927.2</t>
  </si>
  <si>
    <t>NGN25457.4</t>
  </si>
  <si>
    <t>NGN8097.25</t>
  </si>
  <si>
    <t>NGN15855.07</t>
  </si>
  <si>
    <t>NGN18992.4</t>
  </si>
  <si>
    <t>NGN19918.6</t>
  </si>
  <si>
    <t>NGN33745.6</t>
  </si>
  <si>
    <t>NGN15985.84</t>
  </si>
  <si>
    <t>NGN26306.21</t>
  </si>
  <si>
    <t>NGN37318.38</t>
  </si>
  <si>
    <t>NGN23045.2</t>
  </si>
  <si>
    <t>NGN18416.95</t>
  </si>
  <si>
    <t>NGN28180.8</t>
  </si>
  <si>
    <t>NGN14451.86</t>
  </si>
  <si>
    <t>NGN34644.45</t>
  </si>
  <si>
    <t>NGN10652.46</t>
  </si>
  <si>
    <t>NGN34088.67</t>
  </si>
  <si>
    <t>NGN19390.88</t>
  </si>
  <si>
    <t>NGN15909.92</t>
  </si>
  <si>
    <t>NGN32395.96</t>
  </si>
  <si>
    <t>NGN11584.68</t>
  </si>
  <si>
    <t>NGN40090.4</t>
  </si>
  <si>
    <t>NGN8836.8</t>
  </si>
  <si>
    <t>NGN42980.4</t>
  </si>
  <si>
    <t>NGN17165.72</t>
  </si>
  <si>
    <t>NGN32369.71</t>
  </si>
  <si>
    <t>NGN9503.46</t>
  </si>
  <si>
    <t>NGN62933.94</t>
  </si>
  <si>
    <t>NGN22062.3</t>
  </si>
  <si>
    <t>NGN20844.88</t>
  </si>
  <si>
    <t>NGN4872.09</t>
  </si>
  <si>
    <t>NGN21047.14</t>
  </si>
  <si>
    <t>NGN9748.53</t>
  </si>
  <si>
    <t>NGN12362.85</t>
  </si>
  <si>
    <t>NGN35861.04</t>
  </si>
  <si>
    <t>NGN10051.2</t>
  </si>
  <si>
    <t>NGN29961.25</t>
  </si>
  <si>
    <t>NGN17484.47</t>
  </si>
  <si>
    <t>NGN41182.7</t>
  </si>
  <si>
    <t>NGN4185.6</t>
  </si>
  <si>
    <t>NGN23841.48</t>
  </si>
  <si>
    <t>NGN9524.75</t>
  </si>
  <si>
    <t>NGN33075.99</t>
  </si>
  <si>
    <t>NGN40778.75</t>
  </si>
  <si>
    <t>NGN43513.04</t>
  </si>
  <si>
    <t>NGN15591.4</t>
  </si>
  <si>
    <t>NGN9385.35</t>
  </si>
  <si>
    <t>NGN19236.38</t>
  </si>
  <si>
    <t>NGN33876.06</t>
  </si>
  <si>
    <t>NGN16991.7</t>
  </si>
  <si>
    <t>NGN39111.12</t>
  </si>
  <si>
    <t>NGN15567.76</t>
  </si>
  <si>
    <t>NGN2913.3</t>
  </si>
  <si>
    <t>NGN23690.51</t>
  </si>
  <si>
    <t>NGN19835</t>
  </si>
  <si>
    <t>NGN22158.76</t>
  </si>
  <si>
    <t>NGN23513.4</t>
  </si>
  <si>
    <t>NGN19395.6</t>
  </si>
  <si>
    <t>NGN2560.04</t>
  </si>
  <si>
    <t>NGN13919.5</t>
  </si>
  <si>
    <t>NGN47511.36</t>
  </si>
  <si>
    <t>NGN34293.6</t>
  </si>
  <si>
    <t>NGN31529.82</t>
  </si>
  <si>
    <t>NGN13131.9</t>
  </si>
  <si>
    <t>NGN18873.2</t>
  </si>
  <si>
    <t>NGN13902.21</t>
  </si>
  <si>
    <t>NGN24798.2</t>
  </si>
  <si>
    <t>NGN33288</t>
  </si>
  <si>
    <t>NGN17677.95</t>
  </si>
  <si>
    <t>NGN6226.56</t>
  </si>
  <si>
    <t>NGN37430.61</t>
  </si>
  <si>
    <t>NGN31048.08</t>
  </si>
  <si>
    <t>NGN5311</t>
  </si>
  <si>
    <t>NGN25825.8</t>
  </si>
  <si>
    <t>NGN3109.59</t>
  </si>
  <si>
    <t>NGN13876.45</t>
  </si>
  <si>
    <t>NGN37200.5</t>
  </si>
  <si>
    <t>NGN15186.75</t>
  </si>
  <si>
    <t>NGN15224.55</t>
  </si>
  <si>
    <t>NGN18238.48</t>
  </si>
  <si>
    <t>NGN9982.7</t>
  </si>
  <si>
    <t>NGN5792.85</t>
  </si>
  <si>
    <t>NGN5907.2</t>
  </si>
  <si>
    <t>NGN5012</t>
  </si>
  <si>
    <t>NGN14710.1</t>
  </si>
  <si>
    <t>NGN33229.8</t>
  </si>
  <si>
    <t>NGN25906.7</t>
  </si>
  <si>
    <t>NGN3637.2</t>
  </si>
  <si>
    <t>NGN20112.96</t>
  </si>
  <si>
    <t>NGN34975.16</t>
  </si>
  <si>
    <t>NGN36381.42</t>
  </si>
  <si>
    <t>NGN36552.78</t>
  </si>
  <si>
    <t>NGN11784.74</t>
  </si>
  <si>
    <t>NGN9184.59</t>
  </si>
  <si>
    <t>NGN29076.8</t>
  </si>
  <si>
    <t>NGN32140.2</t>
  </si>
  <si>
    <t>NGN35815.5</t>
  </si>
  <si>
    <t>NGN4808.73</t>
  </si>
  <si>
    <t>NGN3496.56</t>
  </si>
  <si>
    <t>NGN30283</t>
  </si>
  <si>
    <t>NGN4873.51</t>
  </si>
  <si>
    <t>NGN13344.3</t>
  </si>
  <si>
    <t>NGN2458.8</t>
  </si>
  <si>
    <t>NGN30999.6</t>
  </si>
  <si>
    <t>NGN57090.72</t>
  </si>
  <si>
    <t>NGN31586.8</t>
  </si>
  <si>
    <t>NGN27387.8</t>
  </si>
  <si>
    <t>NGN64332.66</t>
  </si>
  <si>
    <t>NGN16346.17</t>
  </si>
  <si>
    <t>NGN34793.04</t>
  </si>
  <si>
    <t>NGN21343.5</t>
  </si>
  <si>
    <t>NGN16982.9</t>
  </si>
  <si>
    <t>NGN34598.44</t>
  </si>
  <si>
    <t>NGN68695.54</t>
  </si>
  <si>
    <t>NGN45057.76</t>
  </si>
  <si>
    <t>NGN26152.72</t>
  </si>
  <si>
    <t>NGN6095.43</t>
  </si>
  <si>
    <t>NGN34316.46</t>
  </si>
  <si>
    <t>NGN9998.4</t>
  </si>
  <si>
    <t>NGN63385.74</t>
  </si>
  <si>
    <t>NGN10630.4</t>
  </si>
  <si>
    <t>NGN22993.8</t>
  </si>
  <si>
    <t>NGN35334.9</t>
  </si>
  <si>
    <t>NGN13544.16</t>
  </si>
  <si>
    <t>NGN12999.46</t>
  </si>
  <si>
    <t>NGN25462.8</t>
  </si>
  <si>
    <t>NGN65530.92</t>
  </si>
  <si>
    <t>NGN41772.4</t>
  </si>
  <si>
    <t>NGN28841.45</t>
  </si>
  <si>
    <t>NGN22896.08</t>
  </si>
  <si>
    <t>NGN19192.32</t>
  </si>
  <si>
    <t>NGN50291.64</t>
  </si>
  <si>
    <t>NGN35418.65</t>
  </si>
  <si>
    <t>NGN20749.74</t>
  </si>
  <si>
    <t>NGN43763.58</t>
  </si>
  <si>
    <t>NGN31925.19</t>
  </si>
  <si>
    <t>NGN21807.6</t>
  </si>
  <si>
    <t>NGN24151.17</t>
  </si>
  <si>
    <t>NGN19839.64</t>
  </si>
  <si>
    <t>NGN27447.21</t>
  </si>
  <si>
    <t>NGN18348.33</t>
  </si>
  <si>
    <t>NGN53140.12</t>
  </si>
  <si>
    <t>NGN4758.87</t>
  </si>
  <si>
    <t>NGN53063.2</t>
  </si>
  <si>
    <t>NGN13867.09</t>
  </si>
  <si>
    <t>NGN54635.31</t>
  </si>
  <si>
    <t>NGN5604.02</t>
  </si>
  <si>
    <t>NGN4382.85</t>
  </si>
  <si>
    <t>NGN59905.01</t>
  </si>
  <si>
    <t>NGN19427.85</t>
  </si>
  <si>
    <t>NGN31381.92</t>
  </si>
  <si>
    <t>NGN35502.99</t>
  </si>
  <si>
    <t>NGN11408.21</t>
  </si>
  <si>
    <t>NGN6142.4</t>
  </si>
  <si>
    <t>NGN44615.8</t>
  </si>
  <si>
    <t>NGN56458.62</t>
  </si>
  <si>
    <t>NGN36119.7</t>
  </si>
  <si>
    <t>NGN15027.66</t>
  </si>
  <si>
    <t>NGN58421.6</t>
  </si>
  <si>
    <t>NGN52417.8</t>
  </si>
  <si>
    <t>NGN13855.02</t>
  </si>
  <si>
    <t>NGN46444.5</t>
  </si>
  <si>
    <t>NGN18730.14</t>
  </si>
  <si>
    <t>NGN16309.53</t>
  </si>
  <si>
    <t>NGN11249.7</t>
  </si>
  <si>
    <t>NGN22836.57</t>
  </si>
  <si>
    <t>NGN38248.9</t>
  </si>
  <si>
    <t>NGN27240</t>
  </si>
  <si>
    <t>NGN30070.92</t>
  </si>
  <si>
    <t>NGN58122.08</t>
  </si>
  <si>
    <t>NGN7677.3</t>
  </si>
  <si>
    <t>NGN46738.2</t>
  </si>
  <si>
    <t>NGN11498.34</t>
  </si>
  <si>
    <t>NGN31363.64</t>
  </si>
  <si>
    <t>NGN6799.49</t>
  </si>
  <si>
    <t>NGN42825.9</t>
  </si>
  <si>
    <t>NGN38478</t>
  </si>
  <si>
    <t>NGN25225</t>
  </si>
  <si>
    <t>NGN15575.04</t>
  </si>
  <si>
    <t>NGN14646.6</t>
  </si>
  <si>
    <t>NGN12185.08</t>
  </si>
  <si>
    <t>NGN34262.65</t>
  </si>
  <si>
    <t>NGN53741.76</t>
  </si>
  <si>
    <t>NGN36166.32</t>
  </si>
  <si>
    <t>NGN19271.46</t>
  </si>
  <si>
    <t>NGN17675.79</t>
  </si>
  <si>
    <t>NGN46214.98</t>
  </si>
  <si>
    <t>NGN45816.36</t>
  </si>
  <si>
    <t>NGN22306.27</t>
  </si>
  <si>
    <t>NGN9352.06</t>
  </si>
  <si>
    <t>NGN35115.8</t>
  </si>
  <si>
    <t>NGN36840.36</t>
  </si>
  <si>
    <t>NGN11142.75</t>
  </si>
  <si>
    <t>NGN11258.1</t>
  </si>
  <si>
    <t>NGN18183</t>
  </si>
  <si>
    <t>NGN13505.44</t>
  </si>
  <si>
    <t>NGN20009.16</t>
  </si>
  <si>
    <t>NGN20159.04</t>
  </si>
  <si>
    <t>NGN10342.61</t>
  </si>
  <si>
    <t>NGN29197.56</t>
  </si>
  <si>
    <t>NGN14116.98</t>
  </si>
  <si>
    <t>NGN69313.5</t>
  </si>
  <si>
    <t>NGN30257.88</t>
  </si>
  <si>
    <t>NGN11338.71</t>
  </si>
  <si>
    <t>NGN10513.36</t>
  </si>
  <si>
    <t>NGN1775.5</t>
  </si>
  <si>
    <t>NGN17267.4</t>
  </si>
  <si>
    <t>NGN3466.24</t>
  </si>
  <si>
    <t>NGN13347.69</t>
  </si>
  <si>
    <t>NGN56615.26</t>
  </si>
  <si>
    <t>NGN7043.52</t>
  </si>
  <si>
    <t>NGN43263.48</t>
  </si>
  <si>
    <t>NGN13897.96</t>
  </si>
  <si>
    <t>NGN18322.92</t>
  </si>
  <si>
    <t>NGN18411.2</t>
  </si>
  <si>
    <t>NGN39600</t>
  </si>
  <si>
    <t>NGN21428.55</t>
  </si>
  <si>
    <t>NGN10682.43</t>
  </si>
  <si>
    <t>NGN18332.48</t>
  </si>
  <si>
    <t>NGN2150.05</t>
  </si>
  <si>
    <t>NGN6864</t>
  </si>
  <si>
    <t>NGN10588.25</t>
  </si>
  <si>
    <t>NGN13546.4</t>
  </si>
  <si>
    <t>NGN29429.39</t>
  </si>
  <si>
    <t>NGN32595.12</t>
  </si>
  <si>
    <t>NGN7529.28</t>
  </si>
  <si>
    <t>NGN9191.25</t>
  </si>
  <si>
    <t>NGN74194.47</t>
  </si>
  <si>
    <t>NGN8986.11</t>
  </si>
  <si>
    <t>NGN37196.72</t>
  </si>
  <si>
    <t>NGN50417.61</t>
  </si>
  <si>
    <t>NGN40384.32</t>
  </si>
  <si>
    <t>NGN25646.92</t>
  </si>
  <si>
    <t>NGN21393.4</t>
  </si>
  <si>
    <t>NGN33638.64</t>
  </si>
  <si>
    <t>NGN63336.5</t>
  </si>
  <si>
    <t>NGN19476.72</t>
  </si>
  <si>
    <t>NGN6427.36</t>
  </si>
  <si>
    <t>NGN25161</t>
  </si>
  <si>
    <t>NGN57088.08</t>
  </si>
  <si>
    <t>NGN4599</t>
  </si>
  <si>
    <t>NGN19065.63</t>
  </si>
  <si>
    <t>NGN9049.48</t>
  </si>
  <si>
    <t>NGN2845.12</t>
  </si>
  <si>
    <t>NGN43769.35</t>
  </si>
  <si>
    <t>NGN13287.68</t>
  </si>
  <si>
    <t>NGN61581.24</t>
  </si>
  <si>
    <t>NGN57111.84</t>
  </si>
  <si>
    <t>NGN10116.64</t>
  </si>
  <si>
    <t>NGN5283.64</t>
  </si>
  <si>
    <t>NGN7563.78</t>
  </si>
  <si>
    <t>NGN33631.52</t>
  </si>
  <si>
    <t>NGN57893.5</t>
  </si>
  <si>
    <t>NGN21502.92</t>
  </si>
  <si>
    <t>NGN19668.4</t>
  </si>
  <si>
    <t>NGN13014.8</t>
  </si>
  <si>
    <t>NGN31544.64</t>
  </si>
  <si>
    <t>NGN8733.24</t>
  </si>
  <si>
    <t>NGN53215.19</t>
  </si>
  <si>
    <t>NGN16664.32</t>
  </si>
  <si>
    <t>NGN6954.57</t>
  </si>
  <si>
    <t>NGN34633.17</t>
  </si>
  <si>
    <t>NGN26180.46</t>
  </si>
  <si>
    <t>NGN14002.65</t>
  </si>
  <si>
    <t>NGN48809.2</t>
  </si>
  <si>
    <t>NGN52901.25</t>
  </si>
  <si>
    <t>NGN20240.92</t>
  </si>
  <si>
    <t>NGN5781.28</t>
  </si>
  <si>
    <t>NGN39834.5</t>
  </si>
  <si>
    <t>NGN26561.82</t>
  </si>
  <si>
    <t>NGN28524.5</t>
  </si>
  <si>
    <t>NGN28053.56</t>
  </si>
  <si>
    <t>NGN8208.36</t>
  </si>
  <si>
    <t>NGN53228.44</t>
  </si>
  <si>
    <t>NGN8098.93</t>
  </si>
  <si>
    <t>NGN42697.75</t>
  </si>
  <si>
    <t>NGN14574.56</t>
  </si>
  <si>
    <t>NGN52357.66</t>
  </si>
  <si>
    <t>NGN21262.85</t>
  </si>
  <si>
    <t>NGN13019.3</t>
  </si>
  <si>
    <t>NGN14277.05</t>
  </si>
  <si>
    <t>NGN60082.88</t>
  </si>
  <si>
    <t>NGN17385.55</t>
  </si>
  <si>
    <t>NGN35260</t>
  </si>
  <si>
    <t>NGN10045.6</t>
  </si>
  <si>
    <t>NGN22273.86</t>
  </si>
  <si>
    <t>NGN8747.31</t>
  </si>
  <si>
    <t>NGN35318.52</t>
  </si>
  <si>
    <t>NGN2020.58</t>
  </si>
  <si>
    <t>NGN34283.52</t>
  </si>
  <si>
    <t>NGN23014.26</t>
  </si>
  <si>
    <t>NGN4068.8</t>
  </si>
  <si>
    <t>NGN14770.47</t>
  </si>
  <si>
    <t>NGN2889.27</t>
  </si>
  <si>
    <t>NGN5915.58</t>
  </si>
  <si>
    <t>NGN47236.57</t>
  </si>
  <si>
    <t>NGN7891.84</t>
  </si>
  <si>
    <t>NGN12304.8</t>
  </si>
  <si>
    <t>NGN70885.8</t>
  </si>
  <si>
    <t>NGN37776</t>
  </si>
  <si>
    <t>NGN53907.38</t>
  </si>
  <si>
    <t>NGN21864.18</t>
  </si>
  <si>
    <t>NGN5372.06</t>
  </si>
  <si>
    <t>NGN46332.7</t>
  </si>
  <si>
    <t>NGN16182.3</t>
  </si>
  <si>
    <t>NGN8461.26</t>
  </si>
  <si>
    <t>NGN7975.76</t>
  </si>
  <si>
    <t>NGN2565.6</t>
  </si>
  <si>
    <t>NGN4504.64</t>
  </si>
  <si>
    <t>NGN12440.52</t>
  </si>
  <si>
    <t>NGN29845.8</t>
  </si>
  <si>
    <t>NGN13763.61</t>
  </si>
  <si>
    <t>NGN11913.61</t>
  </si>
  <si>
    <t>NGN19729.5</t>
  </si>
  <si>
    <t>NGN41713.6</t>
  </si>
  <si>
    <t>NGN15155.84</t>
  </si>
  <si>
    <t>NGN32358</t>
  </si>
  <si>
    <t>NGN58828.52</t>
  </si>
  <si>
    <t>NGN57941.64</t>
  </si>
  <si>
    <t>NGN60147.9</t>
  </si>
  <si>
    <t>NGN13654.25</t>
  </si>
  <si>
    <t>NGN61134.84</t>
  </si>
  <si>
    <t>NGN22198.4</t>
  </si>
  <si>
    <t>NGN22214.91</t>
  </si>
  <si>
    <t>NGN55798.82</t>
  </si>
  <si>
    <t>NGN9183.68</t>
  </si>
  <si>
    <t>NGN17554.86</t>
  </si>
  <si>
    <t>NGN24115.52</t>
  </si>
  <si>
    <t>NGN63134.64</t>
  </si>
  <si>
    <t>NGN37405.71</t>
  </si>
  <si>
    <t>NGN13609.62</t>
  </si>
  <si>
    <t>NGN4081.02</t>
  </si>
  <si>
    <t>NGN15895.6</t>
  </si>
  <si>
    <t>NGN30599</t>
  </si>
  <si>
    <t>NGN12422.76</t>
  </si>
  <si>
    <t>NGN17601.5</t>
  </si>
  <si>
    <t>NGN38928.3</t>
  </si>
  <si>
    <t>NGN44809.92</t>
  </si>
  <si>
    <t>NGN12710</t>
  </si>
  <si>
    <t>NGN24412.82</t>
  </si>
  <si>
    <t>NGN16091.79</t>
  </si>
  <si>
    <t>NGN28798</t>
  </si>
  <si>
    <t>NGN13692.28</t>
  </si>
  <si>
    <t>NGN23169.51</t>
  </si>
  <si>
    <t>NGN10259.67</t>
  </si>
  <si>
    <t>NGN53270.12</t>
  </si>
  <si>
    <t>NGN32365.02</t>
  </si>
  <si>
    <t>NGN15258.24</t>
  </si>
  <si>
    <t>NGN22007.78</t>
  </si>
  <si>
    <t>NGN34944.75</t>
  </si>
  <si>
    <t>NGN12691.6</t>
  </si>
  <si>
    <t>NGN48637.6</t>
  </si>
  <si>
    <t>NGN6236.45</t>
  </si>
  <si>
    <t>NGN8139.74</t>
  </si>
  <si>
    <t>NGN36505.6</t>
  </si>
  <si>
    <t>NGN19663.48</t>
  </si>
  <si>
    <t>NGN22223.25</t>
  </si>
  <si>
    <t>NGN55375.32</t>
  </si>
  <si>
    <t>NGN31923.72</t>
  </si>
  <si>
    <t>NGN21749.8</t>
  </si>
  <si>
    <t>NGN24722.72</t>
  </si>
  <si>
    <t>NGN52238.7</t>
  </si>
  <si>
    <t>NGN54076.29</t>
  </si>
  <si>
    <t>NGN28538.8</t>
  </si>
  <si>
    <t>NGN10720.35</t>
  </si>
  <si>
    <t>NGN23677.35</t>
  </si>
  <si>
    <t>NGN26183.52</t>
  </si>
  <si>
    <t>NGN29141.25</t>
  </si>
  <si>
    <t>NGN17690.88</t>
  </si>
  <si>
    <t>NGN36991.36</t>
  </si>
  <si>
    <t>NGN24692.5</t>
  </si>
  <si>
    <t>NGN32310.64</t>
  </si>
  <si>
    <t>NGN28271.26</t>
  </si>
  <si>
    <t>NGN28865.9</t>
  </si>
  <si>
    <t>NGN23457.96</t>
  </si>
  <si>
    <t>NGN22914.64</t>
  </si>
  <si>
    <t>NGN4761.21</t>
  </si>
  <si>
    <t>NGN25598.08</t>
  </si>
  <si>
    <t>NGN38611.96</t>
  </si>
  <si>
    <t>NGN5405</t>
  </si>
  <si>
    <t>NGN13840.26</t>
  </si>
  <si>
    <t>NGN41736.75</t>
  </si>
  <si>
    <t>NGN9808.56</t>
  </si>
  <si>
    <t>NGN4835.53</t>
  </si>
  <si>
    <t>NGN42778.12</t>
  </si>
  <si>
    <t>NGN38376.42</t>
  </si>
  <si>
    <t>NGN29437.18</t>
  </si>
  <si>
    <t>NGN19953.7</t>
  </si>
  <si>
    <t>NGN7726.95</t>
  </si>
  <si>
    <t>NGN16354</t>
  </si>
  <si>
    <t>NGN21625.39</t>
  </si>
  <si>
    <t>NGN17283.63</t>
  </si>
  <si>
    <t>NGN7326.8</t>
  </si>
  <si>
    <t>NGN59178.21</t>
  </si>
  <si>
    <t>NGN54862.2</t>
  </si>
  <si>
    <t>NGN20838.51</t>
  </si>
  <si>
    <t>NGN24554.88</t>
  </si>
  <si>
    <t>NGN45451.7</t>
  </si>
  <si>
    <t>NGN9026.14</t>
  </si>
  <si>
    <t>NGN40513.41</t>
  </si>
  <si>
    <t>NGN44429.6</t>
  </si>
  <si>
    <t>NGN31008</t>
  </si>
  <si>
    <t>NGN33137.08</t>
  </si>
  <si>
    <t>NGN8081.92</t>
  </si>
  <si>
    <t>NGN57559.36</t>
  </si>
  <si>
    <t>NGN22422.05</t>
  </si>
  <si>
    <t>NGN7660</t>
  </si>
  <si>
    <t>NGN51955.82</t>
  </si>
  <si>
    <t>NGN56672.25</t>
  </si>
  <si>
    <t>NGN18400.8</t>
  </si>
  <si>
    <t>NGN14589.12</t>
  </si>
  <si>
    <t>NGN29360.74</t>
  </si>
  <si>
    <t>NGN33204.18</t>
  </si>
  <si>
    <t>NGN29740.38</t>
  </si>
  <si>
    <t>NGN35218.4</t>
  </si>
  <si>
    <t>NGN40432.6</t>
  </si>
  <si>
    <t>NGN67354.12</t>
  </si>
  <si>
    <t>NGN21385.62</t>
  </si>
  <si>
    <t>NGN57262.6</t>
  </si>
  <si>
    <t>NGN12567.71</t>
  </si>
  <si>
    <t>NGN14258.76</t>
  </si>
  <si>
    <t>NGN23352.6</t>
  </si>
  <si>
    <t>NGN15789.44</t>
  </si>
  <si>
    <t>NGN27648.39</t>
  </si>
  <si>
    <t>NGN23746.94</t>
  </si>
  <si>
    <t>NGN9069.36</t>
  </si>
  <si>
    <t>NGN28646.4</t>
  </si>
  <si>
    <t>NGN3279.5</t>
  </si>
  <si>
    <t>NGN15225.6</t>
  </si>
  <si>
    <t>NGN27261.15</t>
  </si>
  <si>
    <t>NGN16450.96</t>
  </si>
  <si>
    <t>NGN47984.5</t>
  </si>
  <si>
    <t>NGN22124.7</t>
  </si>
  <si>
    <t>NGN11627.84</t>
  </si>
  <si>
    <t>NGN24993.15</t>
  </si>
  <si>
    <t>NGN35734.4</t>
  </si>
  <si>
    <t>NGN17939.02</t>
  </si>
  <si>
    <t>NGN32561.76</t>
  </si>
  <si>
    <t>NGN3712.25</t>
  </si>
  <si>
    <t>NGN44720.64</t>
  </si>
  <si>
    <t>NGN37850.85</t>
  </si>
  <si>
    <t>NGN37142.98</t>
  </si>
  <si>
    <t>NGN15968.46</t>
  </si>
  <si>
    <t>NGN32484</t>
  </si>
  <si>
    <t>NGN23897.5</t>
  </si>
  <si>
    <t>NGN66917.12</t>
  </si>
  <si>
    <t>NGN23662.8</t>
  </si>
  <si>
    <t>NGN21559.34</t>
  </si>
  <si>
    <t>NGN29599.72</t>
  </si>
  <si>
    <t>NGN27812.61</t>
  </si>
  <si>
    <t>NGN45693.12</t>
  </si>
  <si>
    <t>NGN15203.16</t>
  </si>
  <si>
    <t>NGN7674.8</t>
  </si>
  <si>
    <t>NGN27853.84</t>
  </si>
  <si>
    <t>NGN5650.56</t>
  </si>
  <si>
    <t>NGN3331.5</t>
  </si>
  <si>
    <t>NGN11675.43</t>
  </si>
  <si>
    <t>NGN12012.35</t>
  </si>
  <si>
    <t>NGN49416</t>
  </si>
  <si>
    <t>NGN3728.64</t>
  </si>
  <si>
    <t>NGN21074.73</t>
  </si>
  <si>
    <t>NGN6980.26</t>
  </si>
  <si>
    <t>NGN51346.71</t>
  </si>
  <si>
    <t>NGN13255.32</t>
  </si>
  <si>
    <t>NGN18414</t>
  </si>
  <si>
    <t>NGN21721.8</t>
  </si>
  <si>
    <t>NGN15836.61</t>
  </si>
  <si>
    <t>NGN19533.21</t>
  </si>
  <si>
    <t>NGN11072.16</t>
  </si>
  <si>
    <t>NGN40640.6</t>
  </si>
  <si>
    <t>NGN36389.4</t>
  </si>
  <si>
    <t>NGN32733.84</t>
  </si>
  <si>
    <t>NGN6751.49</t>
  </si>
  <si>
    <t>NGN24730.79</t>
  </si>
  <si>
    <t>NGN13605.3</t>
  </si>
  <si>
    <t>NGN63394.57</t>
  </si>
  <si>
    <t>NGN44571.24</t>
  </si>
  <si>
    <t>NGN10373.1</t>
  </si>
  <si>
    <t>NGN32198.4</t>
  </si>
  <si>
    <t>NGN1875.06</t>
  </si>
  <si>
    <t>NGN46770.04</t>
  </si>
  <si>
    <t>NGN26423.08</t>
  </si>
  <si>
    <t>NGN17371.53</t>
  </si>
  <si>
    <t>NGN42685.02</t>
  </si>
  <si>
    <t>NGN10576</t>
  </si>
  <si>
    <t>NGN43658.61</t>
  </si>
  <si>
    <t>NGN28929.82</t>
  </si>
  <si>
    <t>NGN23942.8</t>
  </si>
  <si>
    <t>NGN18082.61</t>
  </si>
  <si>
    <t>NGN6251.31</t>
  </si>
  <si>
    <t>NGN19656</t>
  </si>
  <si>
    <t>NGN15488.38</t>
  </si>
  <si>
    <t>NGN9751.08</t>
  </si>
  <si>
    <t>NGN7540.83</t>
  </si>
  <si>
    <t>NGN19645.74</t>
  </si>
  <si>
    <t>NGN6308.19</t>
  </si>
  <si>
    <t>NGN26160.46</t>
  </si>
  <si>
    <t>NGN15035.54</t>
  </si>
  <si>
    <t>NGN11722.05</t>
  </si>
  <si>
    <t>NGN69209.96</t>
  </si>
  <si>
    <t>NGN17416.8</t>
  </si>
  <si>
    <t>NGN31224.76</t>
  </si>
  <si>
    <t>NGN9115.5</t>
  </si>
  <si>
    <t>NGN10408.53</t>
  </si>
  <si>
    <t>NGN18705</t>
  </si>
  <si>
    <t>NGN24297.42</t>
  </si>
  <si>
    <t>NGN38548.44</t>
  </si>
  <si>
    <t>NGN26405.44</t>
  </si>
  <si>
    <t>NGN41342.34</t>
  </si>
  <si>
    <t>NGN52998.3</t>
  </si>
  <si>
    <t>NGN40635.63</t>
  </si>
  <si>
    <t>NGN7268.17</t>
  </si>
  <si>
    <t>NGN18142.88</t>
  </si>
  <si>
    <t>NGN2577.4</t>
  </si>
  <si>
    <t>NGN3078.27</t>
  </si>
  <si>
    <t>NGN60196.5</t>
  </si>
  <si>
    <t>NGN53911.08</t>
  </si>
  <si>
    <t>NGN8250.1</t>
  </si>
  <si>
    <t>NGN16720.78</t>
  </si>
  <si>
    <t>NGN23695.98</t>
  </si>
  <si>
    <t>NGN31623.41</t>
  </si>
  <si>
    <t>NGN11242.8</t>
  </si>
  <si>
    <t>NGN13658.75</t>
  </si>
  <si>
    <t>NGN5533.44</t>
  </si>
  <si>
    <t>NGN7947.32</t>
  </si>
  <si>
    <t>NGN36168</t>
  </si>
  <si>
    <t>NGN50088.75</t>
  </si>
  <si>
    <t>NGN27622.72</t>
  </si>
  <si>
    <t>NGN26844.09</t>
  </si>
  <si>
    <t>NGN20226.48</t>
  </si>
  <si>
    <t>NGN71109</t>
  </si>
  <si>
    <t>NGN6336.09</t>
  </si>
  <si>
    <t>NGN45816.45</t>
  </si>
  <si>
    <t>NGN12973.5</t>
  </si>
  <si>
    <t>NGN10300.29</t>
  </si>
  <si>
    <t>NGN25814.83</t>
  </si>
  <si>
    <t>NGN14898.87</t>
  </si>
  <si>
    <t>NGN4138.29</t>
  </si>
  <si>
    <t>NGN27175.62</t>
  </si>
  <si>
    <t>NGN22282.8</t>
  </si>
  <si>
    <t>NGN15389.2</t>
  </si>
  <si>
    <t>NGN62413.95</t>
  </si>
  <si>
    <t>NGN39531.78</t>
  </si>
  <si>
    <t>NGN70427.7</t>
  </si>
  <si>
    <t>NGN33157.35</t>
  </si>
  <si>
    <t>NGN24810.88</t>
  </si>
  <si>
    <t>NGN4757.76</t>
  </si>
  <si>
    <t>NGN3260.16</t>
  </si>
  <si>
    <t>NGN8588.72</t>
  </si>
  <si>
    <t>NGN31081.95</t>
  </si>
  <si>
    <t>NGN5068.8</t>
  </si>
  <si>
    <t>NGN37999.42</t>
  </si>
  <si>
    <t>NGN9774.29</t>
  </si>
  <si>
    <t>NGN36666.96</t>
  </si>
  <si>
    <t>NGN9129.9</t>
  </si>
  <si>
    <t>NGN11070.02</t>
  </si>
  <si>
    <t>NGN6608.58</t>
  </si>
  <si>
    <t>NGN19296.7</t>
  </si>
  <si>
    <t>NGN6109.81</t>
  </si>
  <si>
    <t>NGN3434.67</t>
  </si>
  <si>
    <t>NGN17432.82</t>
  </si>
  <si>
    <t>NGN31512.96</t>
  </si>
  <si>
    <t>NGN56270.88</t>
  </si>
  <si>
    <t>NGN13258.42</t>
  </si>
  <si>
    <t>NGN31907.84</t>
  </si>
  <si>
    <t>NGN22150.44</t>
  </si>
  <si>
    <t>NGN38391.76</t>
  </si>
  <si>
    <t>NGN6106.65</t>
  </si>
  <si>
    <t>NGN15838.9</t>
  </si>
  <si>
    <t>NGN24091.08</t>
  </si>
  <si>
    <t>NGN45349.15</t>
  </si>
  <si>
    <t>NGN19243.32</t>
  </si>
  <si>
    <t>NGN7047.04</t>
  </si>
  <si>
    <t>NGN59875.7</t>
  </si>
  <si>
    <t>NGN55051.27</t>
  </si>
  <si>
    <t>NGN27620.74</t>
  </si>
  <si>
    <t>NGN12405.91</t>
  </si>
  <si>
    <t>NGN18611.45</t>
  </si>
  <si>
    <t>NGN13713.06</t>
  </si>
  <si>
    <t>NGN9205.2</t>
  </si>
  <si>
    <t>NGN42077.04</t>
  </si>
  <si>
    <t>NGN23433.76</t>
  </si>
  <si>
    <t>NGN47536.45</t>
  </si>
  <si>
    <t>NGN28230.63</t>
  </si>
  <si>
    <t>NGN28966.5</t>
  </si>
  <si>
    <t>NGN73595.55</t>
  </si>
  <si>
    <t>NGN8181.42</t>
  </si>
  <si>
    <t>NGN44449.14</t>
  </si>
  <si>
    <t>NGN44036.8</t>
  </si>
  <si>
    <t>NGN18316.8</t>
  </si>
  <si>
    <t>NGN7878.06</t>
  </si>
  <si>
    <t>NGN29922</t>
  </si>
  <si>
    <t>NGN46425.08</t>
  </si>
  <si>
    <t>NGN34530.6</t>
  </si>
  <si>
    <t>NGN5713.37</t>
  </si>
  <si>
    <t>NGN31343.76</t>
  </si>
  <si>
    <t>NGN29340.5</t>
  </si>
  <si>
    <t>NGN36492.82</t>
  </si>
  <si>
    <t>NGN27761.94</t>
  </si>
  <si>
    <t>NGN27127.75</t>
  </si>
  <si>
    <t>NGN10274.1</t>
  </si>
  <si>
    <t>NGN66077.96</t>
  </si>
  <si>
    <t>NGN11739.91</t>
  </si>
  <si>
    <t>NGN42472.24</t>
  </si>
  <si>
    <t>NGN23701.5</t>
  </si>
  <si>
    <t>NGN47025.14</t>
  </si>
  <si>
    <t>NGN26695.2</t>
  </si>
  <si>
    <t>NGN64560.14</t>
  </si>
  <si>
    <t>NGN5254.59</t>
  </si>
  <si>
    <t>NGN53135.67</t>
  </si>
  <si>
    <t>NGN43771.52</t>
  </si>
  <si>
    <t>NGN30778.8</t>
  </si>
  <si>
    <t>NGN33143.46</t>
  </si>
  <si>
    <t>NGN36389.68</t>
  </si>
  <si>
    <t>NGN4001.19</t>
  </si>
  <si>
    <t>NGN24191.09</t>
  </si>
  <si>
    <t>NGN22744.8</t>
  </si>
  <si>
    <t>NGN3049.92</t>
  </si>
  <si>
    <t>NGN20248.8</t>
  </si>
  <si>
    <t>NGN31578.36</t>
  </si>
  <si>
    <t>NGN18932.48</t>
  </si>
  <si>
    <t>NGN7345.65</t>
  </si>
  <si>
    <t>NGN31767.39</t>
  </si>
  <si>
    <t>NGN27418.32</t>
  </si>
  <si>
    <t>NGN4309.76</t>
  </si>
  <si>
    <t>NGN1671.9</t>
  </si>
  <si>
    <t>NGN51955.2</t>
  </si>
  <si>
    <t>NGN24019.2</t>
  </si>
  <si>
    <t>NGN44556.8</t>
  </si>
  <si>
    <t>NGN18154.2</t>
  </si>
  <si>
    <t>NGN12016.69</t>
  </si>
  <si>
    <t>NGN46110.6</t>
  </si>
  <si>
    <t>NGN10815.36</t>
  </si>
  <si>
    <t>NGN8191.44</t>
  </si>
  <si>
    <t>NGN7569</t>
  </si>
  <si>
    <t>NGN61019.11</t>
  </si>
  <si>
    <t>NGN2370.82</t>
  </si>
  <si>
    <t>NGN24291</t>
  </si>
  <si>
    <t>NGN63590.61</t>
  </si>
  <si>
    <t>NGN21982.4</t>
  </si>
  <si>
    <t>NGN15299.84</t>
  </si>
  <si>
    <t>NGN23341.14</t>
  </si>
  <si>
    <t>NGN12327.54</t>
  </si>
  <si>
    <t>NGN47870.12</t>
  </si>
  <si>
    <t>NGN20609.04</t>
  </si>
  <si>
    <t>NGN24360.19</t>
  </si>
  <si>
    <t>NGN53267.68</t>
  </si>
  <si>
    <t>NGN44350.86</t>
  </si>
  <si>
    <t>NGN25979.2</t>
  </si>
  <si>
    <t>NGN33774.78</t>
  </si>
  <si>
    <t>NGN6242.74</t>
  </si>
  <si>
    <t>NGN4688.84</t>
  </si>
  <si>
    <t>NGN22736.22</t>
  </si>
  <si>
    <t>NGN23193.42</t>
  </si>
  <si>
    <t>NGN26119.98</t>
  </si>
  <si>
    <t>NGN30222.36</t>
  </si>
  <si>
    <t>NGN10039.35</t>
  </si>
  <si>
    <t>NGN6990.74</t>
  </si>
  <si>
    <t>NGN16343.46</t>
  </si>
  <si>
    <t>NGN20619.91</t>
  </si>
  <si>
    <t>NGN25427.47</t>
  </si>
  <si>
    <t>NGN36217.49</t>
  </si>
  <si>
    <t>NGN38257.1</t>
  </si>
  <si>
    <t>NGN62194.6</t>
  </si>
  <si>
    <t>NGN45854.76</t>
  </si>
  <si>
    <t>NGN16318.3</t>
  </si>
  <si>
    <t>NGN53761.4</t>
  </si>
  <si>
    <t>NGN19486.72</t>
  </si>
  <si>
    <t>NGN4285.44</t>
  </si>
  <si>
    <t>NGN9258.87</t>
  </si>
  <si>
    <t>NGN17657.88</t>
  </si>
  <si>
    <t>NGN3596.62</t>
  </si>
  <si>
    <t>NGN8805.35</t>
  </si>
  <si>
    <t>NGN25379.58</t>
  </si>
  <si>
    <t>NGN25128</t>
  </si>
  <si>
    <t>NGN13035.47</t>
  </si>
  <si>
    <t>NGN29474.28</t>
  </si>
  <si>
    <t>NGN25859.35</t>
  </si>
  <si>
    <t>NGN12204.72</t>
  </si>
  <si>
    <t>NGN58796.25</t>
  </si>
  <si>
    <t>NGN8347.6</t>
  </si>
  <si>
    <t>NGN8150.87</t>
  </si>
  <si>
    <t>NGN33769.84</t>
  </si>
  <si>
    <t>NGN6127.2</t>
  </si>
  <si>
    <t>NGN40976.39</t>
  </si>
  <si>
    <t>NGN4970.89</t>
  </si>
  <si>
    <t>NGN56286.9</t>
  </si>
  <si>
    <t>NGN3960.75</t>
  </si>
  <si>
    <t>NGN36426.75</t>
  </si>
  <si>
    <t>NGN5071.04</t>
  </si>
  <si>
    <t>NGN31230.16</t>
  </si>
  <si>
    <t>NGN47430.84</t>
  </si>
  <si>
    <t>NGN24394.83</t>
  </si>
  <si>
    <t>NGN15352.04</t>
  </si>
  <si>
    <t>NGN15212.7</t>
  </si>
  <si>
    <t>NGN16324.7</t>
  </si>
  <si>
    <t>NGN48841</t>
  </si>
  <si>
    <t>NGN6467.23</t>
  </si>
  <si>
    <t>NGN11525.8</t>
  </si>
  <si>
    <t>NGN27665.4</t>
  </si>
  <si>
    <t>NGN38636.88</t>
  </si>
  <si>
    <t>NGN17120.25</t>
  </si>
  <si>
    <t>NGN25158.3</t>
  </si>
  <si>
    <t>NGN53905.85</t>
  </si>
  <si>
    <t>NGN50740.24</t>
  </si>
  <si>
    <t>NGN41059.71</t>
  </si>
  <si>
    <t>NGN13828.65</t>
  </si>
  <si>
    <t>NGN15802.16</t>
  </si>
  <si>
    <t>NGN18824.4</t>
  </si>
  <si>
    <t>NGN39525.75</t>
  </si>
  <si>
    <t>NGN31756.02</t>
  </si>
  <si>
    <t>NGN23580.9</t>
  </si>
  <si>
    <t>NGN22468.5</t>
  </si>
  <si>
    <t>NGN26015.9</t>
  </si>
  <si>
    <t>NGN7449.75</t>
  </si>
  <si>
    <t>NGN27744.44</t>
  </si>
  <si>
    <t>NGN24324.48</t>
  </si>
  <si>
    <t>NGN5571.13</t>
  </si>
  <si>
    <t>NGN15015.84</t>
  </si>
  <si>
    <t>NGN5908.95</t>
  </si>
  <si>
    <t>NGN20018.7</t>
  </si>
  <si>
    <t>NGN28886.88</t>
  </si>
  <si>
    <t>NGN18431.28</t>
  </si>
  <si>
    <t>NGN53102.4</t>
  </si>
  <si>
    <t>NGN38045.28</t>
  </si>
  <si>
    <t>NGN65724.8</t>
  </si>
  <si>
    <t>NGN40617.85</t>
  </si>
  <si>
    <t>NGN10693.44</t>
  </si>
  <si>
    <t>NGN60023.81</t>
  </si>
  <si>
    <t>NGN7429.87</t>
  </si>
  <si>
    <t>NGN10241.76</t>
  </si>
  <si>
    <t>NGN44209.95</t>
  </si>
  <si>
    <t>NGN10413.27</t>
  </si>
  <si>
    <t>NGN24477.67</t>
  </si>
  <si>
    <t>NGN28269.72</t>
  </si>
  <si>
    <t>NGN37964.5</t>
  </si>
  <si>
    <t>NGN47111.34</t>
  </si>
  <si>
    <t>NGN35530.34</t>
  </si>
  <si>
    <t>NGN15198.68</t>
  </si>
  <si>
    <t>NGN12944.13</t>
  </si>
  <si>
    <t>NGN57277.4</t>
  </si>
  <si>
    <t>NGN4469.98</t>
  </si>
  <si>
    <t>NGN41508.92</t>
  </si>
  <si>
    <t>NGN16820.31</t>
  </si>
  <si>
    <t>NGN8072</t>
  </si>
  <si>
    <t>NGN13432.22</t>
  </si>
  <si>
    <t>NGN9921.7</t>
  </si>
  <si>
    <t>NGN48900.6</t>
  </si>
  <si>
    <t>NGN30897.72</t>
  </si>
  <si>
    <t>NGN24804.57</t>
  </si>
  <si>
    <t>NGN48672.69</t>
  </si>
  <si>
    <t>NGN16905.82</t>
  </si>
  <si>
    <t>NGN20479.73</t>
  </si>
  <si>
    <t>NGN33245.03</t>
  </si>
  <si>
    <t>NGN18679.98</t>
  </si>
  <si>
    <t>NGN44869.68</t>
  </si>
  <si>
    <t>NGN55703.79</t>
  </si>
  <si>
    <t>NGN29274.48</t>
  </si>
  <si>
    <t>NGN8067.48</t>
  </si>
  <si>
    <t>NGN36752.67</t>
  </si>
  <si>
    <t>NGN39205.33</t>
  </si>
  <si>
    <t>NGN5367.59</t>
  </si>
  <si>
    <t>NGN18881.84</t>
  </si>
  <si>
    <t>NGN15002.9</t>
  </si>
  <si>
    <t>NGN4810.96</t>
  </si>
  <si>
    <t>NGN11742.18</t>
  </si>
  <si>
    <t>NGN18375.55</t>
  </si>
  <si>
    <t>NGN34224.3</t>
  </si>
  <si>
    <t>NGN37634.02</t>
  </si>
  <si>
    <t>NGN47987.28</t>
  </si>
  <si>
    <t>NGN21105</t>
  </si>
  <si>
    <t>NGN29204.84</t>
  </si>
  <si>
    <t>NGN51314.9</t>
  </si>
  <si>
    <t>NGN3422.79</t>
  </si>
  <si>
    <t>NGN29373.76</t>
  </si>
  <si>
    <t>NGN6414.51</t>
  </si>
  <si>
    <t>NGN2471.85</t>
  </si>
  <si>
    <t>NGN8788.81</t>
  </si>
  <si>
    <t>NGN60611.94</t>
  </si>
  <si>
    <t>NGN29491.8</t>
  </si>
  <si>
    <t>NGN10927.53</t>
  </si>
  <si>
    <t>NGN18496</t>
  </si>
  <si>
    <t>NGN54693.79</t>
  </si>
  <si>
    <t>NGN3185.82</t>
  </si>
  <si>
    <t>NGN37224.94</t>
  </si>
  <si>
    <t>NGN18651.46</t>
  </si>
  <si>
    <t>NGN23975.46</t>
  </si>
  <si>
    <t>NGN16824.24</t>
  </si>
  <si>
    <t>NGN34484.4</t>
  </si>
  <si>
    <t>NGN55788.8</t>
  </si>
  <si>
    <t>NGN7874.28</t>
  </si>
  <si>
    <t>NGN12589.42</t>
  </si>
  <si>
    <t>NGN23309.91</t>
  </si>
  <si>
    <t>NGN3230.31</t>
  </si>
  <si>
    <t>NGN7797.3</t>
  </si>
  <si>
    <t>NGN43220.44</t>
  </si>
  <si>
    <t>NGN12166.56</t>
  </si>
  <si>
    <t>NGN34144.88</t>
  </si>
  <si>
    <t>NGN7409.53</t>
  </si>
  <si>
    <t>NGN30078.5</t>
  </si>
  <si>
    <t>NGN26604.85</t>
  </si>
  <si>
    <t>NGN21909.76</t>
  </si>
  <si>
    <t>NGN40525.92</t>
  </si>
  <si>
    <t>NGN10702.23</t>
  </si>
  <si>
    <t>NGN4620.88</t>
  </si>
  <si>
    <t>NGN43548.51</t>
  </si>
  <si>
    <t>NGN44945.22</t>
  </si>
  <si>
    <t>NGN16345.28</t>
  </si>
  <si>
    <t>NGN26774.23</t>
  </si>
  <si>
    <t>NGN29286.71</t>
  </si>
  <si>
    <t>NGN31427.04</t>
  </si>
  <si>
    <t>NGN58154.06</t>
  </si>
  <si>
    <t>NGN16862.25</t>
  </si>
  <si>
    <t>NGN15680.79</t>
  </si>
  <si>
    <t>NGN32553.92</t>
  </si>
  <si>
    <t>NGN22778.92</t>
  </si>
  <si>
    <t>NGN18945.08</t>
  </si>
  <si>
    <t>NGN57781.36</t>
  </si>
  <si>
    <t>NGN16319.02</t>
  </si>
  <si>
    <t>NGN38404.02</t>
  </si>
  <si>
    <t>NGN32874.82</t>
  </si>
  <si>
    <t>NGN36697.68</t>
  </si>
  <si>
    <t>NGN39265.8</t>
  </si>
  <si>
    <t>NGN15960.96</t>
  </si>
  <si>
    <t>NGN10870.86</t>
  </si>
  <si>
    <t>NGN8349.55</t>
  </si>
  <si>
    <t>NGN12797.46</t>
  </si>
  <si>
    <t>NGN31157.8</t>
  </si>
  <si>
    <t>NGN17067.95</t>
  </si>
  <si>
    <t>NGN34034</t>
  </si>
  <si>
    <t>NGN40101.6</t>
  </si>
  <si>
    <t>NGN16050.3</t>
  </si>
  <si>
    <t>NGN59011.2</t>
  </si>
  <si>
    <t>NGN42715.2</t>
  </si>
  <si>
    <t>NGN22878.68</t>
  </si>
  <si>
    <t>NGN24186.96</t>
  </si>
  <si>
    <t>NGN34761.58</t>
  </si>
  <si>
    <t>NGN16082.04</t>
  </si>
  <si>
    <t>NGN22141.44</t>
  </si>
  <si>
    <t>NGN22735.5</t>
  </si>
  <si>
    <t>NGN9585.66</t>
  </si>
  <si>
    <t>NGN12207.3</t>
  </si>
  <si>
    <t>NGN14631.75</t>
  </si>
  <si>
    <t>NGN10313.28</t>
  </si>
  <si>
    <t>NGN40196.2</t>
  </si>
  <si>
    <t>NGN12283.04</t>
  </si>
  <si>
    <t>NGN8353.92</t>
  </si>
  <si>
    <t>NGN7619.4</t>
  </si>
  <si>
    <t>NGN25245.46</t>
  </si>
  <si>
    <t>NGN19103.04</t>
  </si>
  <si>
    <t>NGN25768.05</t>
  </si>
  <si>
    <t>NGN18494.84</t>
  </si>
  <si>
    <t>NGN19029.6</t>
  </si>
  <si>
    <t>NGN43941.96</t>
  </si>
  <si>
    <t>NGN14785.44</t>
  </si>
  <si>
    <t>NGN12134.6</t>
  </si>
  <si>
    <t>NGN29523.37</t>
  </si>
  <si>
    <t>NGN9527.85</t>
  </si>
  <si>
    <t>NGN3919.05</t>
  </si>
  <si>
    <t>NGN29430</t>
  </si>
  <si>
    <t>NGN25500.54</t>
  </si>
  <si>
    <t>NGN10125.05</t>
  </si>
  <si>
    <t>NGN22967</t>
  </si>
  <si>
    <t>NGN21790.44</t>
  </si>
  <si>
    <t>NGN22494.52</t>
  </si>
  <si>
    <t>NGN54472.62</t>
  </si>
  <si>
    <t>NGN67656.8</t>
  </si>
  <si>
    <t>NGN38700.86</t>
  </si>
  <si>
    <t>NGN8938.05</t>
  </si>
  <si>
    <t>NGN7814.52</t>
  </si>
  <si>
    <t>NGN31757.65</t>
  </si>
  <si>
    <t>NGN32313.96</t>
  </si>
  <si>
    <t>NGN15597.1</t>
  </si>
  <si>
    <t>NGN24395</t>
  </si>
  <si>
    <t>NGN20799.1</t>
  </si>
  <si>
    <t>NGN16132.62</t>
  </si>
  <si>
    <t>NGN5710.4</t>
  </si>
  <si>
    <t>NGN9926.8</t>
  </si>
  <si>
    <t>NGN41544.02</t>
  </si>
  <si>
    <t>NGN55445.92</t>
  </si>
  <si>
    <t>NGN7175.54</t>
  </si>
  <si>
    <t>NGN15309</t>
  </si>
  <si>
    <t>NGN18460.16</t>
  </si>
  <si>
    <t>NGN14192.4</t>
  </si>
  <si>
    <t>NGN14572.9</t>
  </si>
  <si>
    <t>NGN35780.3</t>
  </si>
  <si>
    <t>NGN38007.6</t>
  </si>
  <si>
    <t>NGN23921.84</t>
  </si>
  <si>
    <t>NGN21503.24</t>
  </si>
  <si>
    <t>NGN25063.35</t>
  </si>
  <si>
    <t>NGN12681.24</t>
  </si>
  <si>
    <t>NGN31710.43</t>
  </si>
  <si>
    <t>NGN19980.75</t>
  </si>
  <si>
    <t>NGN26283.46</t>
  </si>
  <si>
    <t>NGN71291.72</t>
  </si>
  <si>
    <t>NGN9931.54</t>
  </si>
  <si>
    <t>NGN27700.42</t>
  </si>
  <si>
    <t>NGN20277.27</t>
  </si>
  <si>
    <t>NGN22770.02</t>
  </si>
  <si>
    <t>NGN33801.01</t>
  </si>
  <si>
    <t>NGN20678.56</t>
  </si>
  <si>
    <t>NGN19078.08</t>
  </si>
  <si>
    <t>NGN28591.68</t>
  </si>
  <si>
    <t>NGN13531.05</t>
  </si>
  <si>
    <t>NGN17339.4</t>
  </si>
  <si>
    <t>NGN8018.4</t>
  </si>
  <si>
    <t>NGN6722.56</t>
  </si>
  <si>
    <t>NGN14301.41</t>
  </si>
  <si>
    <t>NGN63305.2</t>
  </si>
  <si>
    <t>NGN22081.79</t>
  </si>
  <si>
    <t>NGN33908.94</t>
  </si>
  <si>
    <t>NGN19894.63</t>
  </si>
  <si>
    <t>NGN29354.82</t>
  </si>
  <si>
    <t>NGN10420.92</t>
  </si>
  <si>
    <t>NGN32374.2</t>
  </si>
  <si>
    <t>NGN19220.88</t>
  </si>
  <si>
    <t>NGN41363.52</t>
  </si>
  <si>
    <t>NGN7869.12</t>
  </si>
  <si>
    <t>NGN28855.93</t>
  </si>
  <si>
    <t>NGN8925</t>
  </si>
  <si>
    <t>NGN9459.79</t>
  </si>
  <si>
    <t>NGN39699.52</t>
  </si>
  <si>
    <t>NGN14270.78</t>
  </si>
  <si>
    <t>NGN31200</t>
  </si>
  <si>
    <t>NGN17980.9</t>
  </si>
  <si>
    <t>NGN27260.9</t>
  </si>
  <si>
    <t>NGN20751.8</t>
  </si>
  <si>
    <t>NGN56679.84</t>
  </si>
  <si>
    <t>NGN22147.4</t>
  </si>
  <si>
    <t>NGN40898.84</t>
  </si>
  <si>
    <t>NGN31582.21</t>
  </si>
  <si>
    <t>NGN22946.34</t>
  </si>
  <si>
    <t>NGN8481.88</t>
  </si>
  <si>
    <t>NGN48129.6</t>
  </si>
  <si>
    <t>NGN14702.6</t>
  </si>
  <si>
    <t>NGN7229.12</t>
  </si>
  <si>
    <t>NGN25288.65</t>
  </si>
  <si>
    <t>NGN13351.5</t>
  </si>
  <si>
    <t>NGN27056.95</t>
  </si>
  <si>
    <t>NGN2012.43</t>
  </si>
  <si>
    <t>NGN41991.38</t>
  </si>
  <si>
    <t>NGN5971.84</t>
  </si>
  <si>
    <t>NGN58158.72</t>
  </si>
  <si>
    <t>NGN2984.52</t>
  </si>
  <si>
    <t>NGN25749.75</t>
  </si>
  <si>
    <t>NGN14225.76</t>
  </si>
  <si>
    <t>NGN20654.19</t>
  </si>
  <si>
    <t>NGN16207.79</t>
  </si>
  <si>
    <t>NGN24319.8</t>
  </si>
  <si>
    <t>NGN21430.61</t>
  </si>
  <si>
    <t>NGN19174</t>
  </si>
  <si>
    <t>NGN16531.71</t>
  </si>
  <si>
    <t>NGN10044.45</t>
  </si>
  <si>
    <t>NGN42861.28</t>
  </si>
  <si>
    <t>NGN24904.1</t>
  </si>
  <si>
    <t>NGN31945.22</t>
  </si>
  <si>
    <t>NGN3676.32</t>
  </si>
  <si>
    <t>NGN19082.67</t>
  </si>
  <si>
    <t>NGN46736.72</t>
  </si>
  <si>
    <t>NGN20000</t>
  </si>
  <si>
    <t>NGN48322.6</t>
  </si>
  <si>
    <t>NGN2620.89</t>
  </si>
  <si>
    <t>NGN40549.12</t>
  </si>
  <si>
    <t>NGN4557.84</t>
  </si>
  <si>
    <t>NGN7059.15</t>
  </si>
  <si>
    <t>NGN20714.37</t>
  </si>
  <si>
    <t>NGN51800.38</t>
  </si>
  <si>
    <t>NGN15558.48</t>
  </si>
  <si>
    <t>NGN3094.2</t>
  </si>
  <si>
    <t>NGN8672.45</t>
  </si>
  <si>
    <t>NGN51135.24</t>
  </si>
  <si>
    <t>NGN27873.12</t>
  </si>
  <si>
    <t>NGN20721.92</t>
  </si>
  <si>
    <t>NGN1974.32</t>
  </si>
  <si>
    <t>NGN39555.54</t>
  </si>
  <si>
    <t>NGN47411.65</t>
  </si>
  <si>
    <t>NGN21094.15</t>
  </si>
  <si>
    <t>NGN18440.98</t>
  </si>
  <si>
    <t>NGN4331.32</t>
  </si>
  <si>
    <t>NGN30304.4</t>
  </si>
  <si>
    <t>NGN24804.12</t>
  </si>
  <si>
    <t>NGN18441.8</t>
  </si>
  <si>
    <t>NGN6161.4</t>
  </si>
  <si>
    <t>NGN32889.56</t>
  </si>
  <si>
    <t>NGN2702.16</t>
  </si>
  <si>
    <t>NGN11081.48</t>
  </si>
  <si>
    <t>NGN24069.96</t>
  </si>
  <si>
    <t>NGN23540.58</t>
  </si>
  <si>
    <t>NGN35311.72</t>
  </si>
  <si>
    <t>NGN4238.41</t>
  </si>
  <si>
    <t>NGN24638.11</t>
  </si>
  <si>
    <t>NGN15558.5</t>
  </si>
  <si>
    <t>NGN11940.28</t>
  </si>
  <si>
    <t>NGN11405.94</t>
  </si>
  <si>
    <t>NGN29699.68</t>
  </si>
  <si>
    <t>NGN56913.94</t>
  </si>
  <si>
    <t>NGN11354</t>
  </si>
  <si>
    <t>NGN17677.2</t>
  </si>
  <si>
    <t>NGN5531.35</t>
  </si>
  <si>
    <t>NGN22553.08</t>
  </si>
  <si>
    <t>NGN27288.72</t>
  </si>
  <si>
    <t>NGN33644.92</t>
  </si>
  <si>
    <t>NGN30420.6</t>
  </si>
  <si>
    <t>NGN16904.71</t>
  </si>
  <si>
    <t>NGN6696.93</t>
  </si>
  <si>
    <t>NGN15479.49</t>
  </si>
  <si>
    <t>NGN5516.55</t>
  </si>
  <si>
    <t>NGN25014.99</t>
  </si>
  <si>
    <t>NGN72063.81</t>
  </si>
  <si>
    <t>NGN25422.7</t>
  </si>
  <si>
    <t>NGN2678.24</t>
  </si>
  <si>
    <t>NGN3631.32</t>
  </si>
  <si>
    <t>NGN53847</t>
  </si>
  <si>
    <t>NGN24738.48</t>
  </si>
  <si>
    <t>NGN19549.32</t>
  </si>
  <si>
    <t>NGN17063.28</t>
  </si>
  <si>
    <t>NGN48330.15</t>
  </si>
  <si>
    <t>NGN24333.14</t>
  </si>
  <si>
    <t>NGN14326.61</t>
  </si>
  <si>
    <t>NGN26743.5</t>
  </si>
  <si>
    <t>NGN6121.57</t>
  </si>
  <si>
    <t>NGN2841.75</t>
  </si>
  <si>
    <t>NGN14677.02</t>
  </si>
  <si>
    <t>NGN38934.5</t>
  </si>
  <si>
    <t>NGN20882.4</t>
  </si>
  <si>
    <t>NGN43267.5</t>
  </si>
  <si>
    <t>NGN35102.76</t>
  </si>
  <si>
    <t>NGN27461.04</t>
  </si>
  <si>
    <t>NGN16818.27</t>
  </si>
  <si>
    <t>NGN38367.58</t>
  </si>
  <si>
    <t>NGN38996.01</t>
  </si>
  <si>
    <t>NGN11373.06</t>
  </si>
  <si>
    <t>NGN4617.34</t>
  </si>
  <si>
    <t>NGN15780.76</t>
  </si>
  <si>
    <t>NGN24854.83</t>
  </si>
  <si>
    <t>NGN7217.21</t>
  </si>
  <si>
    <t>NGN20456.92</t>
  </si>
  <si>
    <t>NGN30503.1</t>
  </si>
  <si>
    <t>NGN14530.06</t>
  </si>
  <si>
    <t>NGN33824.44</t>
  </si>
  <si>
    <t>NGN7820.4</t>
  </si>
  <si>
    <t>NGN29568</t>
  </si>
  <si>
    <t>NGN27583.36</t>
  </si>
  <si>
    <t>NGN29610.42</t>
  </si>
  <si>
    <t>NGN12144.92</t>
  </si>
  <si>
    <t>NGN13471.78</t>
  </si>
  <si>
    <t>NGN70315.52</t>
  </si>
  <si>
    <t>NGN12492.15</t>
  </si>
  <si>
    <t>NGN57977.13</t>
  </si>
  <si>
    <t>NGN56643.14</t>
  </si>
  <si>
    <t>NGN2686.18</t>
  </si>
  <si>
    <t>NGN10232.55</t>
  </si>
  <si>
    <t>NGN34083.75</t>
  </si>
  <si>
    <t>NGN26229.72</t>
  </si>
  <si>
    <t>NGN18547.88</t>
  </si>
  <si>
    <t>NGN7558.96</t>
  </si>
  <si>
    <t>NGN27454.53</t>
  </si>
  <si>
    <t>NGN11230.96</t>
  </si>
  <si>
    <t>NGN57873.27</t>
  </si>
  <si>
    <t>NGN33915.6</t>
  </si>
  <si>
    <t>NGN27284.8</t>
  </si>
  <si>
    <t>NGN14865.43</t>
  </si>
  <si>
    <t>NGN7610</t>
  </si>
  <si>
    <t>NGN34470.9</t>
  </si>
  <si>
    <t>NGN25677.08</t>
  </si>
  <si>
    <t>NGN36638.46</t>
  </si>
  <si>
    <t>NGN32913.69</t>
  </si>
  <si>
    <t>NGN13915.94</t>
  </si>
  <si>
    <t>NGN11687.04</t>
  </si>
  <si>
    <t>NGN23201.51</t>
  </si>
  <si>
    <t>NGN35236.8</t>
  </si>
  <si>
    <t>NGN59932.54</t>
  </si>
  <si>
    <t>NGN9079.68</t>
  </si>
  <si>
    <t>NGN18163.5</t>
  </si>
  <si>
    <t>NGN44184.4</t>
  </si>
  <si>
    <t>NGN33890.56</t>
  </si>
  <si>
    <t>NGN58676.56</t>
  </si>
  <si>
    <t>NGN19666.68</t>
  </si>
  <si>
    <t>NGN21708.82</t>
  </si>
  <si>
    <t>NGN27029.67</t>
  </si>
  <si>
    <t>NGN28243.6</t>
  </si>
  <si>
    <t>NGN34176.57</t>
  </si>
  <si>
    <t>NGN33310.44</t>
  </si>
  <si>
    <t>NGN12588.03</t>
  </si>
  <si>
    <t>NGN10848.6</t>
  </si>
  <si>
    <t>NGN4249.35</t>
  </si>
  <si>
    <t>NGN4823.01</t>
  </si>
  <si>
    <t>NGN12850.1</t>
  </si>
  <si>
    <t>NGN61463.58</t>
  </si>
  <si>
    <t>NGN7367.81</t>
  </si>
  <si>
    <t>NGN46623.69</t>
  </si>
  <si>
    <t>NGN38137.68</t>
  </si>
  <si>
    <t>NGN40560</t>
  </si>
  <si>
    <t>NGN2951</t>
  </si>
  <si>
    <t>NGN9465.3</t>
  </si>
  <si>
    <t>NGN55171.6</t>
  </si>
  <si>
    <t>NGN20333.25</t>
  </si>
  <si>
    <t>NGN30770.25</t>
  </si>
  <si>
    <t>NGN25225.64</t>
  </si>
  <si>
    <t>NGN17772.81</t>
  </si>
  <si>
    <t>NGN21318.64</t>
  </si>
  <si>
    <t>NGN6399.12</t>
  </si>
  <si>
    <t>NGN24532.2</t>
  </si>
  <si>
    <t>NGN32999.38</t>
  </si>
  <si>
    <t>NGN7688.4</t>
  </si>
  <si>
    <t>NGN15580.8</t>
  </si>
  <si>
    <t>NGN27369.65</t>
  </si>
  <si>
    <t>NGN36221.64</t>
  </si>
  <si>
    <t>NGN3723.72</t>
  </si>
  <si>
    <t>NGN38349.6</t>
  </si>
  <si>
    <t>NGN64428.52</t>
  </si>
  <si>
    <t>NGN30367.35</t>
  </si>
  <si>
    <t>NGN6737.21</t>
  </si>
  <si>
    <t>NGN40174.09</t>
  </si>
  <si>
    <t>NGN6816.59</t>
  </si>
  <si>
    <t>NGN10323.78</t>
  </si>
  <si>
    <t>NGN57248</t>
  </si>
  <si>
    <t>NGN47416.16</t>
  </si>
  <si>
    <t>NGN26630.64</t>
  </si>
  <si>
    <t>NGN22015.68</t>
  </si>
  <si>
    <t>NGN17724.72</t>
  </si>
  <si>
    <t>NGN46277.84</t>
  </si>
  <si>
    <t>NGN15039</t>
  </si>
  <si>
    <t>NGN22092.5</t>
  </si>
  <si>
    <t>NGN38312.32</t>
  </si>
  <si>
    <t>NGN25787.58</t>
  </si>
  <si>
    <t>NGN58406.76</t>
  </si>
  <si>
    <t>NGN6843.75</t>
  </si>
  <si>
    <t>NGN11589.76</t>
  </si>
  <si>
    <t>NGN28989.03</t>
  </si>
  <si>
    <t>NGN5827.36</t>
  </si>
  <si>
    <t>NGN23802.24</t>
  </si>
  <si>
    <t>NGN22652.8</t>
  </si>
  <si>
    <t>NGN50071.08</t>
  </si>
  <si>
    <t>NGN40762.26</t>
  </si>
  <si>
    <t>NGN5148.24</t>
  </si>
  <si>
    <t>NGN11175.75</t>
  </si>
  <si>
    <t>NGN5269.6</t>
  </si>
  <si>
    <t>NGN13388.07</t>
  </si>
  <si>
    <t>NGN30141.45</t>
  </si>
  <si>
    <t>NGN33938.46</t>
  </si>
  <si>
    <t>NGN21107.25</t>
  </si>
  <si>
    <t>NGN44053.2</t>
  </si>
  <si>
    <t>NGN42877.11</t>
  </si>
  <si>
    <t>NGN30493.32</t>
  </si>
  <si>
    <t>NGN31407.42</t>
  </si>
  <si>
    <t>NGN47571.93</t>
  </si>
  <si>
    <t>NGN45817.66</t>
  </si>
  <si>
    <t>NGN6392.88</t>
  </si>
  <si>
    <t>NGN5597.73</t>
  </si>
  <si>
    <t>NGN18298.98</t>
  </si>
  <si>
    <t>NGN29101.05</t>
  </si>
  <si>
    <t>NGN8673.72</t>
  </si>
  <si>
    <t>NGN28260.6</t>
  </si>
  <si>
    <t>NGN10976.04</t>
  </si>
  <si>
    <t>NGN35242.02</t>
  </si>
  <si>
    <t>NGN75076.6</t>
  </si>
  <si>
    <t>NGN10365.55</t>
  </si>
  <si>
    <t>NGN23217.14</t>
  </si>
  <si>
    <t>NGN6300.03</t>
  </si>
  <si>
    <t>NGN14742</t>
  </si>
  <si>
    <t>NGN14357.46</t>
  </si>
  <si>
    <t>NGN7269.84</t>
  </si>
  <si>
    <t>NGN20286.4</t>
  </si>
  <si>
    <t>NGN9959.66</t>
  </si>
  <si>
    <t>NGN31036.46</t>
  </si>
  <si>
    <t>NGN6165.88</t>
  </si>
  <si>
    <t>NGN41312.98</t>
  </si>
  <si>
    <t>NGN21681.09</t>
  </si>
  <si>
    <t>NGN16555.86</t>
  </si>
  <si>
    <t>NGN4804.39</t>
  </si>
  <si>
    <t>NGN41945.04</t>
  </si>
  <si>
    <t>NGN51434.35</t>
  </si>
  <si>
    <t>NGN18878.86</t>
  </si>
  <si>
    <t>NGN43629.74</t>
  </si>
  <si>
    <t>NGN11830.83</t>
  </si>
  <si>
    <t>NGN39205.8</t>
  </si>
  <si>
    <t>NGN33685.52</t>
  </si>
  <si>
    <t>NGN20300.16</t>
  </si>
  <si>
    <t>NGN21102.53</t>
  </si>
  <si>
    <t>NGN23184.85</t>
  </si>
  <si>
    <t>NGN61537.71</t>
  </si>
  <si>
    <t>NGN20587.84</t>
  </si>
  <si>
    <t>NGN11445.84</t>
  </si>
  <si>
    <t>NGN44616.11</t>
  </si>
  <si>
    <t>NGN29862.76</t>
  </si>
  <si>
    <t>NGN21179.73</t>
  </si>
  <si>
    <t>NGN2043</t>
  </si>
  <si>
    <t>NGN26852.4</t>
  </si>
  <si>
    <t>NGN11760</t>
  </si>
  <si>
    <t>NGN19354.83</t>
  </si>
  <si>
    <t>NGN27065.79</t>
  </si>
  <si>
    <t>NGN4898.79</t>
  </si>
  <si>
    <t>NGN18478.56</t>
  </si>
  <si>
    <t>NGN25110.87</t>
  </si>
  <si>
    <t>NGN50628.73</t>
  </si>
  <si>
    <t>NGN41330.25</t>
  </si>
  <si>
    <t>NGN8053.5</t>
  </si>
  <si>
    <t>NGN21047.88</t>
  </si>
  <si>
    <t>NGN11099.2</t>
  </si>
  <si>
    <t>NGN6732.96</t>
  </si>
  <si>
    <t>NGN2173.28</t>
  </si>
  <si>
    <t>NGN37078.86</t>
  </si>
  <si>
    <t>NGN15378.9</t>
  </si>
  <si>
    <t>NGN72974.08</t>
  </si>
  <si>
    <t>NGN6493.54</t>
  </si>
  <si>
    <t>NGN16460.64</t>
  </si>
  <si>
    <t>NGN14406.84</t>
  </si>
  <si>
    <t>NGN18022.25</t>
  </si>
  <si>
    <t>NGN61192.8</t>
  </si>
  <si>
    <t>NGN33395.73</t>
  </si>
  <si>
    <t>NGN35599.04</t>
  </si>
  <si>
    <t>NGN48033.37</t>
  </si>
  <si>
    <t>NGN3154.5</t>
  </si>
  <si>
    <t>NGN34968.9</t>
  </si>
  <si>
    <t>NGN17398.92</t>
  </si>
  <si>
    <t>NGN11860.25</t>
  </si>
  <si>
    <t>NGN24678.54</t>
  </si>
  <si>
    <t>NGN26190.96</t>
  </si>
  <si>
    <t>NGN23267.82</t>
  </si>
  <si>
    <t>NGN8156.85</t>
  </si>
  <si>
    <t>NGN31143.84</t>
  </si>
  <si>
    <t>NGN16666.88</t>
  </si>
  <si>
    <t>NGN6664.06</t>
  </si>
  <si>
    <t>NGN35999.6</t>
  </si>
  <si>
    <t>NGN40601.25</t>
  </si>
  <si>
    <t>NGN30222.41</t>
  </si>
  <si>
    <t>NGN14667.12</t>
  </si>
  <si>
    <t>NGN52922.58</t>
  </si>
  <si>
    <t>NGN2125.34</t>
  </si>
  <si>
    <t>NGN64689.68</t>
  </si>
  <si>
    <t>NGN19842.94</t>
  </si>
  <si>
    <t>NGN15868.8</t>
  </si>
  <si>
    <t>NGN6177.33</t>
  </si>
  <si>
    <t>NGN2198.56</t>
  </si>
  <si>
    <t>NGN18944.32</t>
  </si>
  <si>
    <t>NGN21423.29</t>
  </si>
  <si>
    <t>NGN14361.6</t>
  </si>
  <si>
    <t>NGN14605.89</t>
  </si>
  <si>
    <t>NGN32938.43</t>
  </si>
  <si>
    <t>NGN21789.04</t>
  </si>
  <si>
    <t>NGN20687.49</t>
  </si>
  <si>
    <t>NGN40792.8</t>
  </si>
  <si>
    <t>NGN18123.56</t>
  </si>
  <si>
    <t>NGN17196.58</t>
  </si>
  <si>
    <t>NGN36894.06</t>
  </si>
  <si>
    <t>NGN21607.07</t>
  </si>
  <si>
    <t>NGN20608.56</t>
  </si>
  <si>
    <t>NGN4607.33</t>
  </si>
  <si>
    <t>NGN3358.68</t>
  </si>
  <si>
    <t>NGN6005.25</t>
  </si>
  <si>
    <t>NGN21055.44</t>
  </si>
  <si>
    <t>NGN45422.37</t>
  </si>
  <si>
    <t>NGN40894</t>
  </si>
  <si>
    <t>NGN43878.45</t>
  </si>
  <si>
    <t>NGN16016.64</t>
  </si>
  <si>
    <t>NGN19388.05</t>
  </si>
  <si>
    <t>NGN37893.28</t>
  </si>
  <si>
    <t>NGN15464.38</t>
  </si>
  <si>
    <t>NGN58742.3</t>
  </si>
  <si>
    <t>NGN3942.88</t>
  </si>
  <si>
    <t>NGN66808.24</t>
  </si>
  <si>
    <t>NGN21824.6</t>
  </si>
  <si>
    <t>NGN24858.21</t>
  </si>
  <si>
    <t>NGN22415.11</t>
  </si>
  <si>
    <t>NGN26062.22</t>
  </si>
  <si>
    <t>NGN29257.6</t>
  </si>
  <si>
    <t>NGN21116.44</t>
  </si>
  <si>
    <t>NGN47607.3</t>
  </si>
  <si>
    <t>NGN32418.88</t>
  </si>
  <si>
    <t>NGN19083.48</t>
  </si>
  <si>
    <t>NGN10156.25</t>
  </si>
  <si>
    <t>NGN8979.77</t>
  </si>
  <si>
    <t>NGN18960.04</t>
  </si>
  <si>
    <t>NGN3905.8</t>
  </si>
  <si>
    <t>NGN40789.28</t>
  </si>
  <si>
    <t>NGN53716.96</t>
  </si>
  <si>
    <t>NGN7393.47</t>
  </si>
  <si>
    <t>NGN33530.28</t>
  </si>
  <si>
    <t>NGN19224.09</t>
  </si>
  <si>
    <t>NGN36316.7</t>
  </si>
  <si>
    <t>NGN34856.26</t>
  </si>
  <si>
    <t>NGN5956.3</t>
  </si>
  <si>
    <t>NGN4819.5</t>
  </si>
  <si>
    <t>NGN26213.12</t>
  </si>
  <si>
    <t>NGN13588.2</t>
  </si>
  <si>
    <t>NGN25180.61</t>
  </si>
  <si>
    <t>NGN3357.99</t>
  </si>
  <si>
    <t>NGN15311.94</t>
  </si>
  <si>
    <t>NGN47758.72</t>
  </si>
  <si>
    <t>NGN55330.3</t>
  </si>
  <si>
    <t>NGN17654</t>
  </si>
  <si>
    <t>NGN61516.2</t>
  </si>
  <si>
    <t>NGN64475.19</t>
  </si>
  <si>
    <t>NGN44810.67</t>
  </si>
  <si>
    <t>NGN55804.21</t>
  </si>
  <si>
    <t>NGN18940.38</t>
  </si>
  <si>
    <t>NGN7103.25</t>
  </si>
  <si>
    <t>NGN13731.44</t>
  </si>
  <si>
    <t>NGN5161.2</t>
  </si>
  <si>
    <t>NGN19591.2</t>
  </si>
  <si>
    <t>NGN7958.92</t>
  </si>
  <si>
    <t>NGN39890.12</t>
  </si>
  <si>
    <t>NGN30974.79</t>
  </si>
  <si>
    <t>NGN32236.84</t>
  </si>
  <si>
    <t>NGN22710.72</t>
  </si>
  <si>
    <t>NGN12356.99</t>
  </si>
  <si>
    <t>NGN14446.8</t>
  </si>
  <si>
    <t>NGN16395.9</t>
  </si>
  <si>
    <t>NGN68599.8</t>
  </si>
  <si>
    <t>NGN13326.12</t>
  </si>
  <si>
    <t>NGN55883.25</t>
  </si>
  <si>
    <t>NGN54387.26</t>
  </si>
  <si>
    <t>NGN37139.75</t>
  </si>
  <si>
    <t>NGN2812.86</t>
  </si>
  <si>
    <t>NGN4560.36</t>
  </si>
  <si>
    <t>NGN47710.2</t>
  </si>
  <si>
    <t>NGN10827.68</t>
  </si>
  <si>
    <t>NGN31920.69</t>
  </si>
  <si>
    <t>NGN8389.02</t>
  </si>
  <si>
    <t>NGN18874.44</t>
  </si>
  <si>
    <t>NGN15563.67</t>
  </si>
  <si>
    <t>NGN5937.12</t>
  </si>
  <si>
    <t>NGN8996.94</t>
  </si>
  <si>
    <t>NGN26898.4</t>
  </si>
  <si>
    <t>NGN15739.29</t>
  </si>
  <si>
    <t>NGN15887.04</t>
  </si>
  <si>
    <t>NGN21204</t>
  </si>
  <si>
    <t>NGN17049</t>
  </si>
  <si>
    <t>NGN42415.8</t>
  </si>
  <si>
    <t>NGN59393.1</t>
  </si>
  <si>
    <t>NGN24958.15</t>
  </si>
  <si>
    <t>NGN23320.44</t>
  </si>
  <si>
    <t>NGN5516.96</t>
  </si>
  <si>
    <t>NGN14772.02</t>
  </si>
  <si>
    <t>NGN39235.47</t>
  </si>
  <si>
    <t>NGN33481.5</t>
  </si>
  <si>
    <t>NGN32352</t>
  </si>
  <si>
    <t>NGN1960.69</t>
  </si>
  <si>
    <t>NGN31495.38</t>
  </si>
  <si>
    <t>NGN58321.2</t>
  </si>
  <si>
    <t>NGN24462.81</t>
  </si>
  <si>
    <t>NGN6334.02</t>
  </si>
  <si>
    <t>NGN2564.96</t>
  </si>
  <si>
    <t>NGN3059.1</t>
  </si>
  <si>
    <t>NGN15353.04</t>
  </si>
  <si>
    <t>NGN49757.55</t>
  </si>
  <si>
    <t>NGN19043.75</t>
  </si>
  <si>
    <t>NGN41586</t>
  </si>
  <si>
    <t>NGN49660.4</t>
  </si>
  <si>
    <t>NGN26132.34</t>
  </si>
  <si>
    <t>NGN22226.82</t>
  </si>
  <si>
    <t>NGN12139.25</t>
  </si>
  <si>
    <t>NGN42497</t>
  </si>
  <si>
    <t>NGN22084.6</t>
  </si>
  <si>
    <t>NGN4511.56</t>
  </si>
  <si>
    <t>NGN27938.35</t>
  </si>
  <si>
    <t>NGN29786.74</t>
  </si>
  <si>
    <t>NGN7743.89</t>
  </si>
  <si>
    <t>NGN48836.08</t>
  </si>
  <si>
    <t>NGN58870.01</t>
  </si>
  <si>
    <t>NGN29221.08</t>
  </si>
  <si>
    <t>NGN19524.84</t>
  </si>
  <si>
    <t>NGN4390.4</t>
  </si>
  <si>
    <t>NGN21480.88</t>
  </si>
  <si>
    <t>NGN27598.14</t>
  </si>
  <si>
    <t>NGN69381</t>
  </si>
  <si>
    <t>NGN14481.19</t>
  </si>
  <si>
    <t>NGN18617.2</t>
  </si>
  <si>
    <t>NGN4803.99</t>
  </si>
  <si>
    <t>NGN4432.75</t>
  </si>
  <si>
    <t>NGN12271.6</t>
  </si>
  <si>
    <t>NGN4635.45</t>
  </si>
  <si>
    <t>NGN37321.16</t>
  </si>
  <si>
    <t>NGN51660</t>
  </si>
  <si>
    <t>NGN13886.36</t>
  </si>
  <si>
    <t>NGN11390.62</t>
  </si>
  <si>
    <t>NGN45449.6</t>
  </si>
  <si>
    <t>NGN13911.24</t>
  </si>
  <si>
    <t>NGN9488.16</t>
  </si>
  <si>
    <t>NGN30624</t>
  </si>
  <si>
    <t>NGN41829.06</t>
  </si>
  <si>
    <t>NGN28370.88</t>
  </si>
  <si>
    <t>NGN27623.46</t>
  </si>
  <si>
    <t>NGN22887.92</t>
  </si>
  <si>
    <t>NGN25467.42</t>
  </si>
  <si>
    <t>NGN56809.35</t>
  </si>
  <si>
    <t>NGN65213.46</t>
  </si>
  <si>
    <t>NGN51578.8</t>
  </si>
  <si>
    <t>NGN37296.74</t>
  </si>
  <si>
    <t>NGN13141.2</t>
  </si>
  <si>
    <t>NGN5754.72</t>
  </si>
  <si>
    <t>NGN8663.46</t>
  </si>
  <si>
    <t>NGN15151.85</t>
  </si>
  <si>
    <t>NGN10441.06</t>
  </si>
  <si>
    <t>NGN17474.68</t>
  </si>
  <si>
    <t>NGN43179.32</t>
  </si>
  <si>
    <t>NGN6190.38</t>
  </si>
  <si>
    <t>NGN24974.26</t>
  </si>
  <si>
    <t>NGN58881.07</t>
  </si>
  <si>
    <t>NGN75963.9</t>
  </si>
  <si>
    <t>NGN48889.95</t>
  </si>
  <si>
    <t>NGN10781.1</t>
  </si>
  <si>
    <t>NGN30085.36</t>
  </si>
  <si>
    <t>NGN19788.6</t>
  </si>
  <si>
    <t>NGN15785.68</t>
  </si>
  <si>
    <t>NGN14030.64</t>
  </si>
  <si>
    <t>NGN5597.4</t>
  </si>
  <si>
    <t>NGN18205.76</t>
  </si>
  <si>
    <t>NGN16170.23</t>
  </si>
  <si>
    <t>NGN18870.55</t>
  </si>
  <si>
    <t>NGN55895.84</t>
  </si>
  <si>
    <t>NGN17906.4</t>
  </si>
  <si>
    <t>NGN49925.4</t>
  </si>
  <si>
    <t>NGN12138.51</t>
  </si>
  <si>
    <t>NGN29576.96</t>
  </si>
  <si>
    <t>NGN3897.32</t>
  </si>
  <si>
    <t>NGN28068</t>
  </si>
  <si>
    <t>NGN39622</t>
  </si>
  <si>
    <t>NGN2838.43</t>
  </si>
  <si>
    <t>NGN47232.57</t>
  </si>
  <si>
    <t>NGN31234.98</t>
  </si>
  <si>
    <t>NGN38522.84</t>
  </si>
  <si>
    <t>NGN39765.72</t>
  </si>
  <si>
    <t>NGN2692.98</t>
  </si>
  <si>
    <t>NGN12514.5</t>
  </si>
  <si>
    <t>NGN18023.2</t>
  </si>
  <si>
    <t>NGN33478.56</t>
  </si>
  <si>
    <t>NGN19146.8</t>
  </si>
  <si>
    <t>NGN20224.4</t>
  </si>
  <si>
    <t>NGN21217.3</t>
  </si>
  <si>
    <t>NGN19263.88</t>
  </si>
  <si>
    <t>NGN46658.43</t>
  </si>
  <si>
    <t>NGN38722.25</t>
  </si>
  <si>
    <t>NGN11748.96</t>
  </si>
  <si>
    <t>NGN31635.53</t>
  </si>
  <si>
    <t>NGN14206.2</t>
  </si>
  <si>
    <t>NGN18364.12</t>
  </si>
  <si>
    <t>NGN20856</t>
  </si>
  <si>
    <t>NGN27325.54</t>
  </si>
  <si>
    <t>NGN33807.84</t>
  </si>
  <si>
    <t>NGN30058.95</t>
  </si>
  <si>
    <t>NGN9832.5</t>
  </si>
  <si>
    <t>NGN68085.14</t>
  </si>
  <si>
    <t>NGN44052.2</t>
  </si>
  <si>
    <t>NGN17002.7</t>
  </si>
  <si>
    <t>NGN36505.89</t>
  </si>
  <si>
    <t>NGN34026.48</t>
  </si>
  <si>
    <t>NGN7967.12</t>
  </si>
  <si>
    <t>NGN34974.18</t>
  </si>
  <si>
    <t>NGN5272.32</t>
  </si>
  <si>
    <t>NGN1758.51</t>
  </si>
  <si>
    <t>NGN24151.77</t>
  </si>
  <si>
    <t>NGN24034.92</t>
  </si>
  <si>
    <t>NGN15300.52</t>
  </si>
  <si>
    <t>NGN51114.38</t>
  </si>
  <si>
    <t>NGN12335.75</t>
  </si>
  <si>
    <t>NGN9350.64</t>
  </si>
  <si>
    <t>NGN20907.04</t>
  </si>
  <si>
    <t>NGN18778.08</t>
  </si>
  <si>
    <t>NGN13998.9</t>
  </si>
  <si>
    <t>NGN48077.6</t>
  </si>
  <si>
    <t>NGN2017.4</t>
  </si>
  <si>
    <t>NGN37017.6</t>
  </si>
  <si>
    <t>NGN2573.75</t>
  </si>
  <si>
    <t>NGN2229.24</t>
  </si>
  <si>
    <t>NGN8983</t>
  </si>
  <si>
    <t>NGN31806.27</t>
  </si>
  <si>
    <t>NGN14324.8</t>
  </si>
  <si>
    <t>NGN5917.16</t>
  </si>
  <si>
    <t>NGN37398</t>
  </si>
  <si>
    <t>NGN8383.95</t>
  </si>
  <si>
    <t>NGN8991.84</t>
  </si>
  <si>
    <t>NGN52333.89</t>
  </si>
  <si>
    <t>NGN35146.2</t>
  </si>
  <si>
    <t>NGN26307.84</t>
  </si>
  <si>
    <t>NGN29618.94</t>
  </si>
  <si>
    <t>NGN7326.44</t>
  </si>
  <si>
    <t>NGN18388.3</t>
  </si>
  <si>
    <t>NGN3297.6</t>
  </si>
  <si>
    <t>NGN6889.92</t>
  </si>
  <si>
    <t>NGN18233.8</t>
  </si>
  <si>
    <t>NGN10560.2</t>
  </si>
  <si>
    <t>NGN22836.44</t>
  </si>
  <si>
    <t>NGN7845.3</t>
  </si>
  <si>
    <t>NGN51908.65</t>
  </si>
  <si>
    <t>NGN14461.16</t>
  </si>
  <si>
    <t>NGN21277.3</t>
  </si>
  <si>
    <t>NGN21752.8</t>
  </si>
  <si>
    <t>NGN50900.4</t>
  </si>
  <si>
    <t>NGN18748</t>
  </si>
  <si>
    <t>NGN36002.98</t>
  </si>
  <si>
    <t>NGN60103.68</t>
  </si>
  <si>
    <t>NGN14055.06</t>
  </si>
  <si>
    <t>NGN32072.41</t>
  </si>
  <si>
    <t>NGN23002.36</t>
  </si>
  <si>
    <t>NGN24300.21</t>
  </si>
  <si>
    <t>NGN44354.07</t>
  </si>
  <si>
    <t>NGN25983.75</t>
  </si>
  <si>
    <t>NGN8743.95</t>
  </si>
  <si>
    <t>NGN29859.52</t>
  </si>
  <si>
    <t>NGN2728.2</t>
  </si>
  <si>
    <t>NGN20922.84</t>
  </si>
  <si>
    <t>NGN21465.02</t>
  </si>
  <si>
    <t>NGN28588.56</t>
  </si>
  <si>
    <t>NGN44359.14</t>
  </si>
  <si>
    <t>NGN18883.9</t>
  </si>
  <si>
    <t>NGN22277.33</t>
  </si>
  <si>
    <t>NGN19666.64</t>
  </si>
  <si>
    <t>NGN65592.24</t>
  </si>
  <si>
    <t>NGN42264</t>
  </si>
  <si>
    <t>NGN37794.12</t>
  </si>
  <si>
    <t>NGN5731.95</t>
  </si>
  <si>
    <t>NGN24178.7</t>
  </si>
  <si>
    <t>NGN23297.54</t>
  </si>
  <si>
    <t>NGN53218.8</t>
  </si>
  <si>
    <t>NGN10579.84</t>
  </si>
  <si>
    <t>NGN11049.02</t>
  </si>
  <si>
    <t>NGN21999.78</t>
  </si>
  <si>
    <t>NGN39977.76</t>
  </si>
  <si>
    <t>NGN8228.29</t>
  </si>
  <si>
    <t>NGN11507.94</t>
  </si>
  <si>
    <t>NGN4874.8</t>
  </si>
  <si>
    <t>NGN34214.11</t>
  </si>
  <si>
    <t>NGN17088</t>
  </si>
  <si>
    <t>NGN29087.36</t>
  </si>
  <si>
    <t>NGN14425.1</t>
  </si>
  <si>
    <t>NGN55916.76</t>
  </si>
  <si>
    <t>NGN12160.5</t>
  </si>
  <si>
    <t>NGN17359.55</t>
  </si>
  <si>
    <t>NGN43108.7</t>
  </si>
  <si>
    <t>NGN9857.4</t>
  </si>
  <si>
    <t>NGN29534.35</t>
  </si>
  <si>
    <t>NGN31469.9</t>
  </si>
  <si>
    <t>NGN32879.5</t>
  </si>
  <si>
    <t>NGN29763.12</t>
  </si>
  <si>
    <t>NGN14483.42</t>
  </si>
  <si>
    <t>NGN19953.36</t>
  </si>
  <si>
    <t>NGN25636.32</t>
  </si>
  <si>
    <t>NGN4016.32</t>
  </si>
  <si>
    <t>NGN39806.56</t>
  </si>
  <si>
    <t>NGN10056.07</t>
  </si>
  <si>
    <t>NGN68461.12</t>
  </si>
  <si>
    <t>NGN24591.7</t>
  </si>
  <si>
    <t>NGN19317.21</t>
  </si>
  <si>
    <t>NGN22998.46</t>
  </si>
  <si>
    <t>NGN32630.07</t>
  </si>
  <si>
    <t>NGN55892.7</t>
  </si>
  <si>
    <t>NGN32769.66</t>
  </si>
  <si>
    <t>NGN24865.62</t>
  </si>
  <si>
    <t>NGN22685.02</t>
  </si>
  <si>
    <t>NGN53906.58</t>
  </si>
  <si>
    <t>NGN40720.32</t>
  </si>
  <si>
    <t>NGN19088.42</t>
  </si>
  <si>
    <t>NGN5466.78</t>
  </si>
  <si>
    <t>NGN10311.86</t>
  </si>
  <si>
    <t>NGN29622.4</t>
  </si>
  <si>
    <t>NGN20594.93</t>
  </si>
  <si>
    <t>NGN25758.04</t>
  </si>
  <si>
    <t>NGN5697.75</t>
  </si>
  <si>
    <t>NGN53063.4</t>
  </si>
  <si>
    <t>NGN4756.08</t>
  </si>
  <si>
    <t>NGN55930</t>
  </si>
  <si>
    <t>NGN6028.2</t>
  </si>
  <si>
    <t>NGN38794.28</t>
  </si>
  <si>
    <t>NGN57630.5</t>
  </si>
  <si>
    <t>NGN16852.8</t>
  </si>
  <si>
    <t>NGN16039.13</t>
  </si>
  <si>
    <t>NGN39737.4</t>
  </si>
  <si>
    <t>NGN25437.06</t>
  </si>
  <si>
    <t>NGN41769.3</t>
  </si>
  <si>
    <t>NGN24852.28</t>
  </si>
  <si>
    <t>NGN9656.94</t>
  </si>
  <si>
    <t>NGN11784.3</t>
  </si>
  <si>
    <t>NGN31249.41</t>
  </si>
  <si>
    <t>NGN17603.16</t>
  </si>
  <si>
    <t>NGN17404.41</t>
  </si>
  <si>
    <t>NGN1615.14</t>
  </si>
  <si>
    <t>NGN37277.68</t>
  </si>
  <si>
    <t>NGN38743.36</t>
  </si>
  <si>
    <t>NGN21968.1</t>
  </si>
  <si>
    <t>NGN32854.14</t>
  </si>
  <si>
    <t>NGN22115.52</t>
  </si>
  <si>
    <t>NGN9522.63</t>
  </si>
  <si>
    <t>NGN17849.97</t>
  </si>
  <si>
    <t>NGN11339.19</t>
  </si>
  <si>
    <t>NGN23365.26</t>
  </si>
  <si>
    <t>NGN18200.32</t>
  </si>
  <si>
    <t>NGN17095.08</t>
  </si>
  <si>
    <t>NGN7822.8</t>
  </si>
  <si>
    <t>NGN25586.19</t>
  </si>
  <si>
    <t>NGN6975.78</t>
  </si>
  <si>
    <t>NGN63441.05</t>
  </si>
  <si>
    <t>NGN8102.16</t>
  </si>
  <si>
    <t>NGN7795.8</t>
  </si>
  <si>
    <t>NGN66262.14</t>
  </si>
  <si>
    <t>NGN6327.44</t>
  </si>
  <si>
    <t>NGN28551.64</t>
  </si>
  <si>
    <t>NGN14226.3</t>
  </si>
  <si>
    <t>NGN56161.35</t>
  </si>
  <si>
    <t>NGN28002.51</t>
  </si>
  <si>
    <t>NGN33885.5</t>
  </si>
  <si>
    <t>NGN9192</t>
  </si>
  <si>
    <t>NGN4521.9</t>
  </si>
  <si>
    <t>NGN40894.27</t>
  </si>
  <si>
    <t>NGN4509.56</t>
  </si>
  <si>
    <t>NGN56073.06</t>
  </si>
  <si>
    <t>NGN10476.6</t>
  </si>
  <si>
    <t>NGN9772.35</t>
  </si>
  <si>
    <t>NGN22384.79</t>
  </si>
  <si>
    <t>NGN19622.52</t>
  </si>
  <si>
    <t>NGN6165.45</t>
  </si>
  <si>
    <t>NGN18336</t>
  </si>
  <si>
    <t>NGN65018.24</t>
  </si>
  <si>
    <t>NGN21810.06</t>
  </si>
  <si>
    <t>NGN33252.56</t>
  </si>
  <si>
    <t>NGN36222.7</t>
  </si>
  <si>
    <t>NGN42803.09</t>
  </si>
  <si>
    <t>NGN18889.92</t>
  </si>
  <si>
    <t>NGN9279.14</t>
  </si>
  <si>
    <t>NGN6291.81</t>
  </si>
  <si>
    <t>NGN36457.92</t>
  </si>
  <si>
    <t>NGN22934.1</t>
  </si>
  <si>
    <t>NGN10022.88</t>
  </si>
  <si>
    <t>NGN19833</t>
  </si>
  <si>
    <t>NGN16272.62</t>
  </si>
  <si>
    <t>NGN20664.75</t>
  </si>
  <si>
    <t>NGN6694.92</t>
  </si>
  <si>
    <t>NGN31322.83</t>
  </si>
  <si>
    <t>NGN18062.4</t>
  </si>
  <si>
    <t>NGN42675</t>
  </si>
  <si>
    <t>NGN2992.12</t>
  </si>
  <si>
    <t>NGN25132</t>
  </si>
  <si>
    <t>NGN14376</t>
  </si>
  <si>
    <t>NGN5663.7</t>
  </si>
  <si>
    <t>NGN21653.4</t>
  </si>
  <si>
    <t>NGN14003.02</t>
  </si>
  <si>
    <t>NGN49237.65</t>
  </si>
  <si>
    <t>NGN43594.88</t>
  </si>
  <si>
    <t>NGN12654.46</t>
  </si>
  <si>
    <t>NGN49807.36</t>
  </si>
  <si>
    <t>NGN15232.73</t>
  </si>
  <si>
    <t>NGN51505.84</t>
  </si>
  <si>
    <t>NGN7229.99</t>
  </si>
  <si>
    <t>NGN51096.46</t>
  </si>
  <si>
    <t>NGN23237.64</t>
  </si>
  <si>
    <t>NGN10032.32</t>
  </si>
  <si>
    <t>NGN21813.72</t>
  </si>
  <si>
    <t>NGN6094.29</t>
  </si>
  <si>
    <t>NGN19565.65</t>
  </si>
  <si>
    <t>NGN21247.05</t>
  </si>
  <si>
    <t>NGN17541.12</t>
  </si>
  <si>
    <t>NGN38897.7</t>
  </si>
  <si>
    <t>NGN22603.5</t>
  </si>
  <si>
    <t>NGN28365.12</t>
  </si>
  <si>
    <t>NGN58748.04</t>
  </si>
  <si>
    <t>NGN27763.15</t>
  </si>
  <si>
    <t>NGN3751.8</t>
  </si>
  <si>
    <t>NGN15364.6</t>
  </si>
  <si>
    <t>NGN28482.35</t>
  </si>
  <si>
    <t>NGN34867.08</t>
  </si>
  <si>
    <t>NGN11655.54</t>
  </si>
  <si>
    <t>NGN12922.71</t>
  </si>
  <si>
    <t>NGN38744.8</t>
  </si>
  <si>
    <t>NGN26361.51</t>
  </si>
  <si>
    <t>NGN17692</t>
  </si>
  <si>
    <t>NGN53106</t>
  </si>
  <si>
    <t>NGN10530</t>
  </si>
  <si>
    <t>NGN4765.84</t>
  </si>
  <si>
    <t>NGN42267.12</t>
  </si>
  <si>
    <t>NGN53907.62</t>
  </si>
  <si>
    <t>NGN31030.48</t>
  </si>
  <si>
    <t>NGN33724.8</t>
  </si>
  <si>
    <t>NGN30757.47</t>
  </si>
  <si>
    <t>NGN12029.58</t>
  </si>
  <si>
    <t>NGN32717.64</t>
  </si>
  <si>
    <t>NGN20579.97</t>
  </si>
  <si>
    <t>NGN59844.16</t>
  </si>
  <si>
    <t>NGN31198.12</t>
  </si>
  <si>
    <t>NGN43653.6</t>
  </si>
  <si>
    <t>NGN8652.7</t>
  </si>
  <si>
    <t>NGN13832.1</t>
  </si>
  <si>
    <t>NGN14295.24</t>
  </si>
  <si>
    <t>NGN23202.45</t>
  </si>
  <si>
    <t>NGN53198.02</t>
  </si>
  <si>
    <t>NGN3163.86</t>
  </si>
  <si>
    <t>NGN19921.5</t>
  </si>
  <si>
    <t>NGN1662.84</t>
  </si>
  <si>
    <t>NGN29519.35</t>
  </si>
  <si>
    <t>NGN16606.72</t>
  </si>
  <si>
    <t>NGN12441.45</t>
  </si>
  <si>
    <t>NGN42499.8</t>
  </si>
  <si>
    <t>NGN57323.63</t>
  </si>
  <si>
    <t>NGN28648.34</t>
  </si>
  <si>
    <t>NGN50526.44</t>
  </si>
  <si>
    <t>NGN14258.94</t>
  </si>
  <si>
    <t>NGN51605.88</t>
  </si>
  <si>
    <t>NGN59449.08</t>
  </si>
  <si>
    <t>NGN55000.5</t>
  </si>
  <si>
    <t>NGN8541.26</t>
  </si>
  <si>
    <t>NGN53468.1</t>
  </si>
  <si>
    <t>NGN19960.6</t>
  </si>
  <si>
    <t>NGN22807.6</t>
  </si>
  <si>
    <t>NGN30983.2</t>
  </si>
  <si>
    <t>NGN15706.44</t>
  </si>
  <si>
    <t>NGN15708.81</t>
  </si>
  <si>
    <t>NGN4340.7</t>
  </si>
  <si>
    <t>NGN20100.96</t>
  </si>
  <si>
    <t>NGN10189.44</t>
  </si>
  <si>
    <t>NGN11857.04</t>
  </si>
  <si>
    <t>NGN49402.5</t>
  </si>
  <si>
    <t>NGN22510.5</t>
  </si>
  <si>
    <t>NGN31092.6</t>
  </si>
  <si>
    <t>NGN57267.05</t>
  </si>
  <si>
    <t>NGN19648.2</t>
  </si>
  <si>
    <t>NGN28876.88</t>
  </si>
  <si>
    <t>NGN11345.13</t>
  </si>
  <si>
    <t>NGN46121.02</t>
  </si>
  <si>
    <t>NGN7689.95</t>
  </si>
  <si>
    <t>NGN36622.72</t>
  </si>
  <si>
    <t>NGN51064.26</t>
  </si>
  <si>
    <t>NGN11484.92</t>
  </si>
  <si>
    <t>NGN51208.12</t>
  </si>
  <si>
    <t>NGN34325.1</t>
  </si>
  <si>
    <t>NGN13929.16</t>
  </si>
  <si>
    <t>NGN26566.69</t>
  </si>
  <si>
    <t>NGN17828.37</t>
  </si>
  <si>
    <t>NGN12991.26</t>
  </si>
  <si>
    <t>NGN41923.37</t>
  </si>
  <si>
    <t>NGN34072.72</t>
  </si>
  <si>
    <t>NGN43491.8</t>
  </si>
  <si>
    <t>NGN21452.8</t>
  </si>
  <si>
    <t>NGN35155.74</t>
  </si>
  <si>
    <t>NGN5411</t>
  </si>
  <si>
    <t>NGN13824.75</t>
  </si>
  <si>
    <t>NGN48392.1</t>
  </si>
  <si>
    <t>NGN6716.5</t>
  </si>
  <si>
    <t>NGN24260.07</t>
  </si>
  <si>
    <t>NGN45002.16</t>
  </si>
  <si>
    <t>NGN20916</t>
  </si>
  <si>
    <t>NGN22215.87</t>
  </si>
  <si>
    <t>NGN62653.45</t>
  </si>
  <si>
    <t>NGN12609.63</t>
  </si>
  <si>
    <t>NGN28117.39</t>
  </si>
  <si>
    <t>NGN37963.25</t>
  </si>
  <si>
    <t>NGN39033.44</t>
  </si>
  <si>
    <t>NGN7414.89</t>
  </si>
  <si>
    <t>NGN10241.25</t>
  </si>
  <si>
    <t>NGN42622.08</t>
  </si>
  <si>
    <t>NGN19634.79</t>
  </si>
  <si>
    <t>NGN11210.4</t>
  </si>
  <si>
    <t>NGN14719.62</t>
  </si>
  <si>
    <t>NGN14284.58</t>
  </si>
  <si>
    <t>NGN14982.66</t>
  </si>
  <si>
    <t>NGN30044.4</t>
  </si>
  <si>
    <t>NGN41010.03</t>
  </si>
  <si>
    <t>NGN22795.47</t>
  </si>
  <si>
    <t>NGN25539.84</t>
  </si>
  <si>
    <t>NGN52131.6</t>
  </si>
  <si>
    <t>NGN5469.96</t>
  </si>
  <si>
    <t>NGN5854.88</t>
  </si>
  <si>
    <t>NGN11189.45</t>
  </si>
  <si>
    <t>NGN28590.68</t>
  </si>
  <si>
    <t>NGN11941.88</t>
  </si>
  <si>
    <t>NGN45795</t>
  </si>
  <si>
    <t>NGN10341.29</t>
  </si>
  <si>
    <t>NGN12780.3</t>
  </si>
  <si>
    <t>NGN47076.14</t>
  </si>
  <si>
    <t>NGN29395.85</t>
  </si>
  <si>
    <t>NGN25861.14</t>
  </si>
  <si>
    <t>NGN47796.45</t>
  </si>
  <si>
    <t>NGN29841.4</t>
  </si>
  <si>
    <t>NGN25463.28</t>
  </si>
  <si>
    <t>NGN28171.08</t>
  </si>
  <si>
    <t>NGN20385.28</t>
  </si>
  <si>
    <t>NGN24617.6</t>
  </si>
  <si>
    <t>NGN12303.9</t>
  </si>
  <si>
    <t>NGN22136.4</t>
  </si>
  <si>
    <t>NGN13336.37</t>
  </si>
  <si>
    <t>NGN14241.42</t>
  </si>
  <si>
    <t>NGN30792.3</t>
  </si>
  <si>
    <t>NGN16638.75</t>
  </si>
  <si>
    <t>NGN2760.94</t>
  </si>
  <si>
    <t>NGN37170.7</t>
  </si>
  <si>
    <t>NGN18783.52</t>
  </si>
  <si>
    <t>NGN24870.32</t>
  </si>
  <si>
    <t>NGN28919.28</t>
  </si>
  <si>
    <t>NGN2104.62</t>
  </si>
  <si>
    <t>NGN27033.75</t>
  </si>
  <si>
    <t>NGN5348.34</t>
  </si>
  <si>
    <t>NGN30762.96</t>
  </si>
  <si>
    <t>NGN16762.62</t>
  </si>
  <si>
    <t>NGN5158.5</t>
  </si>
  <si>
    <t>NGN34174.16</t>
  </si>
  <si>
    <t>NGN10618</t>
  </si>
  <si>
    <t>NGN27912.8</t>
  </si>
  <si>
    <t>NGN15962.66</t>
  </si>
  <si>
    <t>NGN6405.63</t>
  </si>
  <si>
    <t>NGN13896.6</t>
  </si>
  <si>
    <t>NGN37394.24</t>
  </si>
  <si>
    <t>NGN22298.43</t>
  </si>
  <si>
    <t>NGN21017.1</t>
  </si>
  <si>
    <t>NGN13942.08</t>
  </si>
  <si>
    <t>NGN18972.6</t>
  </si>
  <si>
    <t>NGN17152.18</t>
  </si>
  <si>
    <t>NGN31251.2</t>
  </si>
  <si>
    <t>NGN15019.75</t>
  </si>
  <si>
    <t>NGN8648.8</t>
  </si>
  <si>
    <t>NGN17099.12</t>
  </si>
  <si>
    <t>NGN46291.63</t>
  </si>
  <si>
    <t>NGN11208.98</t>
  </si>
  <si>
    <t>NGN62567</t>
  </si>
  <si>
    <t>NGN19416.4</t>
  </si>
  <si>
    <t>NGN17051.4</t>
  </si>
  <si>
    <t>NGN34902.7</t>
  </si>
  <si>
    <t>NGN5156.8</t>
  </si>
  <si>
    <t>NGN23838</t>
  </si>
  <si>
    <t>NGN7155.47</t>
  </si>
  <si>
    <t>NGN11447</t>
  </si>
  <si>
    <t>NGN20847.33</t>
  </si>
  <si>
    <t>NGN27466.8</t>
  </si>
  <si>
    <t>NGN35319.24</t>
  </si>
  <si>
    <t>NGN33111.54</t>
  </si>
  <si>
    <t>NGN43773.76</t>
  </si>
  <si>
    <t>NGN46272.94</t>
  </si>
  <si>
    <t>NGN42326.4</t>
  </si>
  <si>
    <t>NGN21306.6</t>
  </si>
  <si>
    <t>NGN23992.79</t>
  </si>
  <si>
    <t>NGN10617.09</t>
  </si>
  <si>
    <t>NGN60781.56</t>
  </si>
  <si>
    <t>NGN6760.26</t>
  </si>
  <si>
    <t>NGN20225.7</t>
  </si>
  <si>
    <t>NGN4754.4</t>
  </si>
  <si>
    <t>NGN45622.7</t>
  </si>
  <si>
    <t>NGN23347.32</t>
  </si>
  <si>
    <t>NGN54354.3</t>
  </si>
  <si>
    <t>NGN12903.66</t>
  </si>
  <si>
    <t>NGN26955.98</t>
  </si>
  <si>
    <t>NGN43655.92</t>
  </si>
  <si>
    <t>NGN8835.5</t>
  </si>
  <si>
    <t>NGN46266.3</t>
  </si>
  <si>
    <t>NGN7933.2</t>
  </si>
  <si>
    <t>NGN37668.72</t>
  </si>
  <si>
    <t>NGN33093.98</t>
  </si>
  <si>
    <t>NGN15505.6</t>
  </si>
  <si>
    <t>NGN52216.52</t>
  </si>
  <si>
    <t>NGN47651.76</t>
  </si>
  <si>
    <t>NGN21449.89</t>
  </si>
  <si>
    <t>NGN44848.7</t>
  </si>
  <si>
    <t>NGN23607.71</t>
  </si>
  <si>
    <t>NGN38810.35</t>
  </si>
  <si>
    <t>NGN31774.63</t>
  </si>
  <si>
    <t>NGN42958.44</t>
  </si>
  <si>
    <t>NGN38655.63</t>
  </si>
  <si>
    <t>NGN26765.55</t>
  </si>
  <si>
    <t>NGN16960.05</t>
  </si>
  <si>
    <t>NGN21817.95</t>
  </si>
  <si>
    <t>NGN17913.58</t>
  </si>
  <si>
    <t>NGN19426.62</t>
  </si>
  <si>
    <t>NGN42986.58</t>
  </si>
  <si>
    <t>NGN28488.75</t>
  </si>
  <si>
    <t>NGN20851.74</t>
  </si>
  <si>
    <t>NGN13054.4</t>
  </si>
  <si>
    <t>NGN31953.39</t>
  </si>
  <si>
    <t>NGN18183.9</t>
  </si>
  <si>
    <t>NGN10536.85</t>
  </si>
  <si>
    <t>NGN63260.8</t>
  </si>
  <si>
    <t>NGN28527.36</t>
  </si>
  <si>
    <t>NGN12255.54</t>
  </si>
  <si>
    <t>NGN56647.5</t>
  </si>
  <si>
    <t>NGN4686.79</t>
  </si>
  <si>
    <t>NGN7002.19</t>
  </si>
  <si>
    <t>NGN32798.48</t>
  </si>
  <si>
    <t>NGN17198.36</t>
  </si>
  <si>
    <t>NGN21945</t>
  </si>
  <si>
    <t>NGN18432.38</t>
  </si>
  <si>
    <t>NGN30608.43</t>
  </si>
  <si>
    <t>NGN27913.6</t>
  </si>
  <si>
    <t>NGN29976.54</t>
  </si>
  <si>
    <t>NGN17295.89</t>
  </si>
  <si>
    <t>NGN43812.09</t>
  </si>
  <si>
    <t>NGN20219.16</t>
  </si>
  <si>
    <t>NGN5243.84</t>
  </si>
  <si>
    <t>NGN13511.57</t>
  </si>
  <si>
    <t>NGN21470.62</t>
  </si>
  <si>
    <t>NGN42010.89</t>
  </si>
  <si>
    <t>NGN11458.16</t>
  </si>
  <si>
    <t>NGN8774.4</t>
  </si>
  <si>
    <t>NGN53289.54</t>
  </si>
  <si>
    <t>NGN43425.69</t>
  </si>
  <si>
    <t>NGN21154.76</t>
  </si>
  <si>
    <t>NGN37392.43</t>
  </si>
  <si>
    <t>NGN27422.6</t>
  </si>
  <si>
    <t>NGN46310.4</t>
  </si>
  <si>
    <t>NGN7457.45</t>
  </si>
  <si>
    <t>NGN17809.48</t>
  </si>
  <si>
    <t>NGN12828.24</t>
  </si>
  <si>
    <t>NGN42738.63</t>
  </si>
  <si>
    <t>NGN42962.4</t>
  </si>
  <si>
    <t>NGN22583.88</t>
  </si>
  <si>
    <t>NGN31939.18</t>
  </si>
  <si>
    <t>NGN27987.19</t>
  </si>
  <si>
    <t>NGN26027.43</t>
  </si>
  <si>
    <t>NGN35955</t>
  </si>
  <si>
    <t>NGN72210.32</t>
  </si>
  <si>
    <t>NGN2184.16</t>
  </si>
  <si>
    <t>NGN6881.37</t>
  </si>
  <si>
    <t>NGN20373.08</t>
  </si>
  <si>
    <t>NGN25111.8</t>
  </si>
  <si>
    <t>NGN58417.06</t>
  </si>
  <si>
    <t>NGN27324.85</t>
  </si>
  <si>
    <t>NGN24094.8</t>
  </si>
  <si>
    <t>NGN9375.2</t>
  </si>
  <si>
    <t>NGN50943.2</t>
  </si>
  <si>
    <t>NGN13002.66</t>
  </si>
  <si>
    <t>NGN22598.1</t>
  </si>
  <si>
    <t>NGN27555.69</t>
  </si>
  <si>
    <t>NGN9152.55</t>
  </si>
  <si>
    <t>NGN13183.65</t>
  </si>
  <si>
    <t>NGN34353</t>
  </si>
  <si>
    <t>NGN72542.92</t>
  </si>
  <si>
    <t>NGN4171.3</t>
  </si>
  <si>
    <t>NGN26054.4</t>
  </si>
  <si>
    <t>NGN5473.15</t>
  </si>
  <si>
    <t>NGN28797.84</t>
  </si>
  <si>
    <t>NGN46500.62</t>
  </si>
  <si>
    <t>NGN14015.4</t>
  </si>
  <si>
    <t>NGN31082.22</t>
  </si>
  <si>
    <t>NGN37579.85</t>
  </si>
  <si>
    <t>NGN52079.72</t>
  </si>
  <si>
    <t>NGN25467.44</t>
  </si>
  <si>
    <t>NGN7296.21</t>
  </si>
  <si>
    <t>NGN21920.8</t>
  </si>
  <si>
    <t>NGN20852.16</t>
  </si>
  <si>
    <t>NGN60999.48</t>
  </si>
  <si>
    <t>NGN10063.04</t>
  </si>
  <si>
    <t>NGN39052.02</t>
  </si>
  <si>
    <t>NGN16084.04</t>
  </si>
  <si>
    <t>NGN13223.6</t>
  </si>
  <si>
    <t>NGN6349.5</t>
  </si>
  <si>
    <t>NGN9449.46</t>
  </si>
  <si>
    <t>NGN61785.9</t>
  </si>
  <si>
    <t>NGN4827.24</t>
  </si>
  <si>
    <t>NGN2318</t>
  </si>
  <si>
    <t>NGN20865.12</t>
  </si>
  <si>
    <t>NGN31096.71</t>
  </si>
  <si>
    <t>NGN10312.54</t>
  </si>
  <si>
    <t>NGN27190.65</t>
  </si>
  <si>
    <t>NGN26585.24</t>
  </si>
  <si>
    <t>NGN57912</t>
  </si>
  <si>
    <t>NGN5201.28</t>
  </si>
  <si>
    <t>NGN11302.34</t>
  </si>
  <si>
    <t>NGN39224.97</t>
  </si>
  <si>
    <t>NGN15028.56</t>
  </si>
  <si>
    <t>NGN42939.6</t>
  </si>
  <si>
    <t>NGN12437.9</t>
  </si>
  <si>
    <t>NGN25178.1</t>
  </si>
  <si>
    <t>NGN51646.96</t>
  </si>
  <si>
    <t>NGN55445.6</t>
  </si>
  <si>
    <t>NGN27972.56</t>
  </si>
  <si>
    <t>NGN18801.57</t>
  </si>
  <si>
    <t>NGN33031.88</t>
  </si>
  <si>
    <t>NGN27157.63</t>
  </si>
  <si>
    <t>NGN22048.3</t>
  </si>
  <si>
    <t>NGN52498.9</t>
  </si>
  <si>
    <t>NGN38136.8</t>
  </si>
  <si>
    <t>NGN54309.75</t>
  </si>
  <si>
    <t>NGN47332.48</t>
  </si>
  <si>
    <t>NGN9082.92</t>
  </si>
  <si>
    <t>NGN20300.33</t>
  </si>
  <si>
    <t>NGN43166.5</t>
  </si>
  <si>
    <t>NGN13509.99</t>
  </si>
  <si>
    <t>NGN23670.24</t>
  </si>
  <si>
    <t>NGN23715.42</t>
  </si>
  <si>
    <t>NGN44903.76</t>
  </si>
  <si>
    <t>NGN60272.1</t>
  </si>
  <si>
    <t>NGN6001.5</t>
  </si>
  <si>
    <t>NGN38780.7</t>
  </si>
  <si>
    <t>NGN39148.16</t>
  </si>
  <si>
    <t>NGN11337.46</t>
  </si>
  <si>
    <t>NGN39963.52</t>
  </si>
  <si>
    <t>NGN16443.25</t>
  </si>
  <si>
    <t>NGN14025.96</t>
  </si>
  <si>
    <t>NGN38444.4</t>
  </si>
  <si>
    <t>NGN24159.8</t>
  </si>
  <si>
    <t>NGN15104.13</t>
  </si>
  <si>
    <t>NGN27899.28</t>
  </si>
  <si>
    <t>NGN20350.71</t>
  </si>
  <si>
    <t>NGN45279.99</t>
  </si>
  <si>
    <t>NGN3479.97</t>
  </si>
  <si>
    <t>NGN14790.87</t>
  </si>
  <si>
    <t>NGN44098.11</t>
  </si>
  <si>
    <t>NGN11630.52</t>
  </si>
  <si>
    <t>NGN22634.5</t>
  </si>
  <si>
    <t>NGN32380.2</t>
  </si>
  <si>
    <t>NGN6086.08</t>
  </si>
  <si>
    <t>NGN9845.77</t>
  </si>
  <si>
    <t>NGN3021</t>
  </si>
  <si>
    <t>NGN56172.75</t>
  </si>
  <si>
    <t>NGN8084.52</t>
  </si>
  <si>
    <t>NGN20364.48</t>
  </si>
  <si>
    <t>NGN18591.75</t>
  </si>
  <si>
    <t>NGN19480.56</t>
  </si>
  <si>
    <t>NGN47517.47</t>
  </si>
  <si>
    <t>NGN40904.64</t>
  </si>
  <si>
    <t>NGN35318.72</t>
  </si>
  <si>
    <t>NGN5631.99</t>
  </si>
  <si>
    <t>NGN11651.8</t>
  </si>
  <si>
    <t>NGN21954.24</t>
  </si>
  <si>
    <t>NGN34554.55</t>
  </si>
  <si>
    <t>NGN16513.92</t>
  </si>
  <si>
    <t>NGN15044.85</t>
  </si>
  <si>
    <t>NGN21012.3</t>
  </si>
  <si>
    <t>NGN49066.36</t>
  </si>
  <si>
    <t>NGN38829.05</t>
  </si>
  <si>
    <t>NGN12650.79</t>
  </si>
  <si>
    <t>NGN35970.53</t>
  </si>
  <si>
    <t>NGN52799.45</t>
  </si>
  <si>
    <t>NGN26010.24</t>
  </si>
  <si>
    <t>NGN11774.58</t>
  </si>
  <si>
    <t>NGN9856.08</t>
  </si>
  <si>
    <t>NGN46580.16</t>
  </si>
  <si>
    <t>NGN11829.5</t>
  </si>
  <si>
    <t>NGN19836.32</t>
  </si>
  <si>
    <t>NGN23896.32</t>
  </si>
  <si>
    <t>NGN29577.12</t>
  </si>
  <si>
    <t>NGN7625.84</t>
  </si>
  <si>
    <t>NGN5150.34</t>
  </si>
  <si>
    <t>NGN8012.94</t>
  </si>
  <si>
    <t>NGN5989.66</t>
  </si>
  <si>
    <t>NGN46566.18</t>
  </si>
  <si>
    <t>NGN11283.09</t>
  </si>
  <si>
    <t>NGN17257.5</t>
  </si>
  <si>
    <t>NGN30716.63</t>
  </si>
  <si>
    <t>NGN45987.12</t>
  </si>
  <si>
    <t>NGN45402.12</t>
  </si>
  <si>
    <t>NGN47983.29</t>
  </si>
  <si>
    <t>NGN56475.9</t>
  </si>
  <si>
    <t>NGN43977.3</t>
  </si>
  <si>
    <t>NGN10598.28</t>
  </si>
  <si>
    <t>NGN18739.63</t>
  </si>
  <si>
    <t>NGN25171.2</t>
  </si>
  <si>
    <t>NGN52194.36</t>
  </si>
  <si>
    <t>NGN15049.8</t>
  </si>
  <si>
    <t>NGN22358.31</t>
  </si>
  <si>
    <t>NGN15853.86</t>
  </si>
  <si>
    <t>NGN35806.5</t>
  </si>
  <si>
    <t>NGN35876.79</t>
  </si>
  <si>
    <t>NGN44260.65</t>
  </si>
  <si>
    <t>NGN13216.8</t>
  </si>
  <si>
    <t>NGN42890.4</t>
  </si>
  <si>
    <t>NGN27288.8</t>
  </si>
  <si>
    <t>NGN33099.84</t>
  </si>
  <si>
    <t>NGN37392.82</t>
  </si>
  <si>
    <t>NGN7107.9</t>
  </si>
  <si>
    <t>NGN65026</t>
  </si>
  <si>
    <t>NGN42235.52</t>
  </si>
  <si>
    <t>NGN68760.51</t>
  </si>
  <si>
    <t>NGN30651.24</t>
  </si>
  <si>
    <t>NGN44760.6</t>
  </si>
  <si>
    <t>NGN46366.1</t>
  </si>
  <si>
    <t>NGN31535.25</t>
  </si>
  <si>
    <t>NGN10407.11</t>
  </si>
  <si>
    <t>NGN8246.92</t>
  </si>
  <si>
    <t>NGN54407.76</t>
  </si>
  <si>
    <t>NGN8824.74</t>
  </si>
  <si>
    <t>NGN31473.6</t>
  </si>
  <si>
    <t>NGN17480.96</t>
  </si>
  <si>
    <t>NGN14054.01</t>
  </si>
  <si>
    <t>NGN28433.34</t>
  </si>
  <si>
    <t>NGN55089.36</t>
  </si>
  <si>
    <t>NGN65369.46</t>
  </si>
  <si>
    <t>NGN40382.64</t>
  </si>
  <si>
    <t>NGN6106.25</t>
  </si>
  <si>
    <t>NGN30587.76</t>
  </si>
  <si>
    <t>NGN15078.24</t>
  </si>
  <si>
    <t>NGN58736.61</t>
  </si>
  <si>
    <t>NGN14040.98</t>
  </si>
  <si>
    <t>NGN39323.16</t>
  </si>
  <si>
    <t>NGN8031.52</t>
  </si>
  <si>
    <t>NGN37937.12</t>
  </si>
  <si>
    <t>NGN24005.02</t>
  </si>
  <si>
    <t>NGN25463.16</t>
  </si>
  <si>
    <t>NGN8570.52</t>
  </si>
  <si>
    <t>NGN42528.75</t>
  </si>
  <si>
    <t>NGN66156.81</t>
  </si>
  <si>
    <t>NGN31195.27</t>
  </si>
  <si>
    <t>NGN21429.66</t>
  </si>
  <si>
    <t>NGN26054.34</t>
  </si>
  <si>
    <t>NGN38016.24</t>
  </si>
  <si>
    <t>NGN2133.32</t>
  </si>
  <si>
    <t>NGN3418.72</t>
  </si>
  <si>
    <t>NGN10710.63</t>
  </si>
  <si>
    <t>NGN23520.75</t>
  </si>
  <si>
    <t>NGN56320.23</t>
  </si>
  <si>
    <t>NGN27024.8</t>
  </si>
  <si>
    <t>NGN53516.97</t>
  </si>
  <si>
    <t>NGN4140.92</t>
  </si>
  <si>
    <t>NGN21253.22</t>
  </si>
  <si>
    <t>NGN26716.8</t>
  </si>
  <si>
    <t>NGN20605.37</t>
  </si>
  <si>
    <t>NGN59260.02</t>
  </si>
  <si>
    <t>NGN28839.58</t>
  </si>
  <si>
    <t>NGN15078</t>
  </si>
  <si>
    <t>NGN6798.3</t>
  </si>
  <si>
    <t>NGN35332</t>
  </si>
  <si>
    <t>NGN13855.5</t>
  </si>
  <si>
    <t>NGN50036.27</t>
  </si>
  <si>
    <t>NGN14652.9</t>
  </si>
  <si>
    <t>NGN20290.12</t>
  </si>
  <si>
    <t>NGN41317.32</t>
  </si>
  <si>
    <t>NGN7485.06</t>
  </si>
  <si>
    <t>NGN13088.72</t>
  </si>
  <si>
    <t>NGN19384.68</t>
  </si>
  <si>
    <t>NGN4918</t>
  </si>
  <si>
    <t>NGN17670.6</t>
  </si>
  <si>
    <t>NGN2985.08</t>
  </si>
  <si>
    <t>NGN46244.43</t>
  </si>
  <si>
    <t>NGN18213.8</t>
  </si>
  <si>
    <t>NGN3050.25</t>
  </si>
  <si>
    <t>NGN12394.36</t>
  </si>
  <si>
    <t>NGN54576.28</t>
  </si>
  <si>
    <t>NGN66014.6</t>
  </si>
  <si>
    <t>NGN47300.66</t>
  </si>
  <si>
    <t>NGN20520.08</t>
  </si>
  <si>
    <t>NGN3385.6</t>
  </si>
  <si>
    <t>NGN62695.19</t>
  </si>
  <si>
    <t>NGN13554.6</t>
  </si>
  <si>
    <t>NGN9612.22</t>
  </si>
  <si>
    <t>NGN46636.87</t>
  </si>
  <si>
    <t>NGN8234.64</t>
  </si>
  <si>
    <t>NGN40530.56</t>
  </si>
  <si>
    <t>NGN41408.9</t>
  </si>
  <si>
    <t>NGN39705.63</t>
  </si>
  <si>
    <t>NGN25321.62</t>
  </si>
  <si>
    <t>NGN12646.48</t>
  </si>
  <si>
    <t>NGN29036</t>
  </si>
  <si>
    <t>NGN1991.68</t>
  </si>
  <si>
    <t>NGN7009.92</t>
  </si>
  <si>
    <t>NGN32749.86</t>
  </si>
  <si>
    <t>NGN12587.12</t>
  </si>
  <si>
    <t>NGN10261.08</t>
  </si>
  <si>
    <t>NGN59287.13</t>
  </si>
  <si>
    <t>NGN41223.7</t>
  </si>
  <si>
    <t>NGN29312.54</t>
  </si>
  <si>
    <t>NGN8128</t>
  </si>
  <si>
    <t>NGN28699.3</t>
  </si>
  <si>
    <t>NGN51430.5</t>
  </si>
  <si>
    <t>NGN51908.88</t>
  </si>
  <si>
    <t>NGN18779.1</t>
  </si>
  <si>
    <t>NGN22356.4</t>
  </si>
  <si>
    <t>NGN40414.08</t>
  </si>
  <si>
    <t>NGN62296.62</t>
  </si>
  <si>
    <t>NGN73230.7</t>
  </si>
  <si>
    <t>NGN19776.5</t>
  </si>
  <si>
    <t>NGN49441.92</t>
  </si>
  <si>
    <t>NGN73718.1</t>
  </si>
  <si>
    <t>NGN45646.51</t>
  </si>
  <si>
    <t>NGN49446.89</t>
  </si>
  <si>
    <t>NGN53804.4</t>
  </si>
  <si>
    <t>NGN8531.12</t>
  </si>
  <si>
    <t>NGN26163.36</t>
  </si>
  <si>
    <t>NGN59045.16</t>
  </si>
  <si>
    <t>NGN25702.44</t>
  </si>
  <si>
    <t>NGN9475.87</t>
  </si>
  <si>
    <t>NGN14944.16</t>
  </si>
  <si>
    <t>NGN8929.98</t>
  </si>
  <si>
    <t>NGN37750.72</t>
  </si>
  <si>
    <t>NGN44591.61</t>
  </si>
  <si>
    <t>NGN7851</t>
  </si>
  <si>
    <t>NGN31612.32</t>
  </si>
  <si>
    <t>NGN8712.36</t>
  </si>
  <si>
    <t>NGN26862.21</t>
  </si>
  <si>
    <t>NGN12269.25</t>
  </si>
  <si>
    <t>NGN18655.56</t>
  </si>
  <si>
    <t>NGN14415.44</t>
  </si>
  <si>
    <t>NGN44473.28</t>
  </si>
  <si>
    <t>NGN31244.16</t>
  </si>
  <si>
    <t>NGN4594.86</t>
  </si>
  <si>
    <t>NGN25819.2</t>
  </si>
  <si>
    <t>NGN52633.68</t>
  </si>
  <si>
    <t>NGN8070.03</t>
  </si>
  <si>
    <t>NGN17562.24</t>
  </si>
  <si>
    <t>NGN27827.28</t>
  </si>
  <si>
    <t>NGN61515.78</t>
  </si>
  <si>
    <t>NGN43977.92</t>
  </si>
  <si>
    <t>NGN27105.67</t>
  </si>
  <si>
    <t>NGN15312.15</t>
  </si>
  <si>
    <t>NGN27495.86</t>
  </si>
  <si>
    <t>NGN29361.41</t>
  </si>
  <si>
    <t>NGN9736.3</t>
  </si>
  <si>
    <t>NGN12698.52</t>
  </si>
  <si>
    <t>NGN8845.9</t>
  </si>
  <si>
    <t>NGN16263.99</t>
  </si>
  <si>
    <t>NGN31274.8</t>
  </si>
  <si>
    <t>NGN4791.36</t>
  </si>
  <si>
    <t>NGN21673.08</t>
  </si>
  <si>
    <t>NGN30549</t>
  </si>
  <si>
    <t>NGN15120.8</t>
  </si>
  <si>
    <t>NGN19674.9</t>
  </si>
  <si>
    <t>NGN18207.99</t>
  </si>
  <si>
    <t>NGN33841.26</t>
  </si>
  <si>
    <t>NGN26806.8</t>
  </si>
  <si>
    <t>NGN16928.73</t>
  </si>
  <si>
    <t>NGN21195.13</t>
  </si>
  <si>
    <t>NGN21712.4</t>
  </si>
  <si>
    <t>NGN39675.52</t>
  </si>
  <si>
    <t>NGN21327.57</t>
  </si>
  <si>
    <t>NGN28755.55</t>
  </si>
  <si>
    <t>NGN3330.9</t>
  </si>
  <si>
    <t>NGN47184.72</t>
  </si>
  <si>
    <t>NGN5173.56</t>
  </si>
  <si>
    <t>NGN23986.83</t>
  </si>
  <si>
    <t>NGN27706.32</t>
  </si>
  <si>
    <t>NGN8791.2</t>
  </si>
  <si>
    <t>NGN2725.42</t>
  </si>
  <si>
    <t>NGN22398.15</t>
  </si>
  <si>
    <t>NGN9176.4</t>
  </si>
  <si>
    <t>NGN9861.1</t>
  </si>
  <si>
    <t>NGN28689.62</t>
  </si>
  <si>
    <t>NGN28334.7</t>
  </si>
  <si>
    <t>NGN27030.64</t>
  </si>
  <si>
    <t>NGN23503.92</t>
  </si>
  <si>
    <t>NGN15889.68</t>
  </si>
  <si>
    <t>NGN19534.5</t>
  </si>
  <si>
    <t>NGN13843.76</t>
  </si>
  <si>
    <t>NGN19287.29</t>
  </si>
  <si>
    <t>NGN23901.6</t>
  </si>
  <si>
    <t>NGN42135.6</t>
  </si>
  <si>
    <t>NGN4999.28</t>
  </si>
  <si>
    <t>NGN7290.91</t>
  </si>
  <si>
    <t>NGN17029.26</t>
  </si>
  <si>
    <t>NGN22245.55</t>
  </si>
  <si>
    <t>NGN54963.12</t>
  </si>
  <si>
    <t>NGN24385.3</t>
  </si>
  <si>
    <t>NGN5312.5</t>
  </si>
  <si>
    <t>NGN32434.16</t>
  </si>
  <si>
    <t>NGN27671.77</t>
  </si>
  <si>
    <t>NGN13002.15</t>
  </si>
  <si>
    <t>NGN41052.93</t>
  </si>
  <si>
    <t>NGN14261.98</t>
  </si>
  <si>
    <t>NGN26256.48</t>
  </si>
  <si>
    <t>NGN34408.44</t>
  </si>
  <si>
    <t>NGN15465.58</t>
  </si>
  <si>
    <t>NGN33801.56</t>
  </si>
  <si>
    <t>NGN19555.95</t>
  </si>
  <si>
    <t>NGN53205.75</t>
  </si>
  <si>
    <t>NGN38707.3</t>
  </si>
  <si>
    <t>NGN20830.1</t>
  </si>
  <si>
    <t>NGN8670.27</t>
  </si>
  <si>
    <t>NGN17758.98</t>
  </si>
  <si>
    <t>NGN34372.98</t>
  </si>
  <si>
    <t>NGN30033.42</t>
  </si>
  <si>
    <t>NGN6276</t>
  </si>
  <si>
    <t>NGN63412.96</t>
  </si>
  <si>
    <t>NGN71463.06</t>
  </si>
  <si>
    <t>NGN40011.84</t>
  </si>
  <si>
    <t>NGN18575.7</t>
  </si>
  <si>
    <t>NGN22587.84</t>
  </si>
  <si>
    <t>NGN24063.41</t>
  </si>
  <si>
    <t>NGN38381.85</t>
  </si>
  <si>
    <t>NGN38827.1</t>
  </si>
  <si>
    <t>NGN45714.24</t>
  </si>
  <si>
    <t>NGN15982.04</t>
  </si>
  <si>
    <t>NGN15105.86</t>
  </si>
  <si>
    <t>NGN54564.05</t>
  </si>
  <si>
    <t>NGN18008.42</t>
  </si>
  <si>
    <t>NGN7913.36</t>
  </si>
  <si>
    <t>NGN15820.92</t>
  </si>
  <si>
    <t>NGN24817.3</t>
  </si>
  <si>
    <t>NGN21747</t>
  </si>
  <si>
    <t>NGN20490.24</t>
  </si>
  <si>
    <t>NGN32283.7</t>
  </si>
  <si>
    <t>NGN33993.85</t>
  </si>
  <si>
    <t>NGN7498.34</t>
  </si>
  <si>
    <t>NGN14248.52</t>
  </si>
  <si>
    <t>NGN28244.7</t>
  </si>
  <si>
    <t>NGN4384.06</t>
  </si>
  <si>
    <t>NGN27346.2</t>
  </si>
  <si>
    <t>NGN18376.2</t>
  </si>
  <si>
    <t>NGN20429.5</t>
  </si>
  <si>
    <t>NGN21311.16</t>
  </si>
  <si>
    <t>NGN27954.96</t>
  </si>
  <si>
    <t>NGN7630.77</t>
  </si>
  <si>
    <t>NGN41978.75</t>
  </si>
  <si>
    <t>NGN48135.06</t>
  </si>
  <si>
    <t>NGN10865.88</t>
  </si>
  <si>
    <t>NGN18919.41</t>
  </si>
  <si>
    <t>NGN15147.27</t>
  </si>
  <si>
    <t>NGN18067.5</t>
  </si>
  <si>
    <t>NGN44763.55</t>
  </si>
  <si>
    <t>NGN21898.8</t>
  </si>
  <si>
    <t>NGN23188</t>
  </si>
  <si>
    <t>NGN3640</t>
  </si>
  <si>
    <t>NGN38778.5</t>
  </si>
  <si>
    <t>NGN21017.76</t>
  </si>
  <si>
    <t>NGN46346.7</t>
  </si>
  <si>
    <t>NGN11555.5</t>
  </si>
  <si>
    <t>NGN22771.51</t>
  </si>
  <si>
    <t>NGN10398.05</t>
  </si>
  <si>
    <t>NGN43109.22</t>
  </si>
  <si>
    <t>NGN31962.48</t>
  </si>
  <si>
    <t>NGN17178.13</t>
  </si>
  <si>
    <t>NGN27995.1</t>
  </si>
  <si>
    <t>NGN68340.24</t>
  </si>
  <si>
    <t>NGN27911.1</t>
  </si>
  <si>
    <t>NGN12936</t>
  </si>
  <si>
    <t>NGN21172.21</t>
  </si>
  <si>
    <t>NGN3006.14</t>
  </si>
  <si>
    <t>NGN20154</t>
  </si>
  <si>
    <t>NGN13756.86</t>
  </si>
  <si>
    <t>NGN6794.48</t>
  </si>
  <si>
    <t>NGN3392.04</t>
  </si>
  <si>
    <t>NGN11174.24</t>
  </si>
  <si>
    <t>NGN11962.08</t>
  </si>
  <si>
    <t>NGN20205.12</t>
  </si>
  <si>
    <t>NGN22544.02</t>
  </si>
  <si>
    <t>NGN32997.5</t>
  </si>
  <si>
    <t>NGN33834.06</t>
  </si>
  <si>
    <t>NGN2445.8</t>
  </si>
  <si>
    <t>NGN34698.56</t>
  </si>
  <si>
    <t>NGN40685.84</t>
  </si>
  <si>
    <t>NGN19638.61</t>
  </si>
  <si>
    <t>NGN26983.64</t>
  </si>
  <si>
    <t>NGN18163.2</t>
  </si>
  <si>
    <t>NGN20748.5</t>
  </si>
  <si>
    <t>NGN17836.56</t>
  </si>
  <si>
    <t>NGN4499.2</t>
  </si>
  <si>
    <t>NGN12527.52</t>
  </si>
  <si>
    <t>NGN4357.5</t>
  </si>
  <si>
    <t>NGN31326.96</t>
  </si>
  <si>
    <t>NGN45728.36</t>
  </si>
  <si>
    <t>NGN25967.52</t>
  </si>
  <si>
    <t>NGN27992.25</t>
  </si>
  <si>
    <t>NGN28636.44</t>
  </si>
  <si>
    <t>NGN5764.98</t>
  </si>
  <si>
    <t>NGN11441.77</t>
  </si>
  <si>
    <t>NGN33274.08</t>
  </si>
  <si>
    <t>NGN27619.02</t>
  </si>
  <si>
    <t>NGN9439.2</t>
  </si>
  <si>
    <t>NGN46675.85</t>
  </si>
  <si>
    <t>NGN26051.76</t>
  </si>
  <si>
    <t>NGN13955.7</t>
  </si>
  <si>
    <t>NGN23191.74</t>
  </si>
  <si>
    <t>NGN24420.84</t>
  </si>
  <si>
    <t>NGN61694.34</t>
  </si>
  <si>
    <t>NGN20810.4</t>
  </si>
  <si>
    <t>NGN32124.55</t>
  </si>
  <si>
    <t>NGN12807.68</t>
  </si>
  <si>
    <t>NGN8392.63</t>
  </si>
  <si>
    <t>NGN6549.42</t>
  </si>
  <si>
    <t>NGN8675.45</t>
  </si>
  <si>
    <t>NGN4661.36</t>
  </si>
  <si>
    <t>NGN25252.5</t>
  </si>
  <si>
    <t>NGN32168.4</t>
  </si>
  <si>
    <t>NGN55594.74</t>
  </si>
  <si>
    <t>NGN10631.5</t>
  </si>
  <si>
    <t>NGN27364.8</t>
  </si>
  <si>
    <t>NGN22347.05</t>
  </si>
  <si>
    <t>NGN23891.34</t>
  </si>
  <si>
    <t>NGN7166.8</t>
  </si>
  <si>
    <t>NGN31014</t>
  </si>
  <si>
    <t>NGN13481.5</t>
  </si>
  <si>
    <t>NGN11338.82</t>
  </si>
  <si>
    <t>NGN5591.88</t>
  </si>
  <si>
    <t>NGN5535.5</t>
  </si>
  <si>
    <t>NGN42208.68</t>
  </si>
  <si>
    <t>NGN3271.8</t>
  </si>
  <si>
    <t>NGN15646.37</t>
  </si>
  <si>
    <t>NGN14891.4</t>
  </si>
  <si>
    <t>NGN9966</t>
  </si>
  <si>
    <t>NGN34310.01</t>
  </si>
  <si>
    <t>NGN20241.21</t>
  </si>
  <si>
    <t>NGN17818.09</t>
  </si>
  <si>
    <t>NGN58665.36</t>
  </si>
  <si>
    <t>NGN37344.75</t>
  </si>
  <si>
    <t>NGN4568.48</t>
  </si>
  <si>
    <t>NGN11412.24</t>
  </si>
  <si>
    <t>NGN26321.46</t>
  </si>
  <si>
    <t>NGN6296.72</t>
  </si>
  <si>
    <t>NGN39162.42</t>
  </si>
  <si>
    <t>NGN4569.5</t>
  </si>
  <si>
    <t>NGN25964.12</t>
  </si>
  <si>
    <t>NGN20431.73</t>
  </si>
  <si>
    <t>NGN8391.75</t>
  </si>
  <si>
    <t>NGN6555.36</t>
  </si>
  <si>
    <t>NGN11706.09</t>
  </si>
  <si>
    <t>NGN8059.52</t>
  </si>
  <si>
    <t>NGN33925.15</t>
  </si>
  <si>
    <t>NGN26154.24</t>
  </si>
  <si>
    <t>NGN16855</t>
  </si>
  <si>
    <t>NGN6758</t>
  </si>
  <si>
    <t>NGN2963.48</t>
  </si>
  <si>
    <t>NGN16584.5</t>
  </si>
  <si>
    <t>NGN4078.08</t>
  </si>
  <si>
    <t>NGN21075.83</t>
  </si>
  <si>
    <t>NGN58301.88</t>
  </si>
  <si>
    <t>NGN30138.74</t>
  </si>
  <si>
    <t>NGN12115.65</t>
  </si>
  <si>
    <t>NGN22674.99</t>
  </si>
  <si>
    <t>NGN13632.06</t>
  </si>
  <si>
    <t>NGN34194.5</t>
  </si>
  <si>
    <t>NGN51367.68</t>
  </si>
  <si>
    <t>NGN7794.62</t>
  </si>
  <si>
    <t>NGN1789.08</t>
  </si>
  <si>
    <t>NGN28324.17</t>
  </si>
  <si>
    <t>NGN26395.32</t>
  </si>
  <si>
    <t>NGN21218.4</t>
  </si>
  <si>
    <t>NGN10242.84</t>
  </si>
  <si>
    <t>NGN74548.4</t>
  </si>
  <si>
    <t>NGN19048.16</t>
  </si>
  <si>
    <t>NGN12511.6</t>
  </si>
  <si>
    <t>NGN14034</t>
  </si>
  <si>
    <t>NGN9070.2</t>
  </si>
  <si>
    <t>NGN11321.52</t>
  </si>
  <si>
    <t>NGN12099.78</t>
  </si>
  <si>
    <t>NGN30838.5</t>
  </si>
  <si>
    <t>Transaction time</t>
  </si>
  <si>
    <t>Project Summary</t>
  </si>
  <si>
    <t>1. Clean up the Accounts and Loan worksheet​</t>
  </si>
  <si>
    <t>2. Duplicate the Customer worksheet and rename it to “All_customer_details”. Then using lookup functions, add the following columns to the “All_customer_details” sheet by referencing other worksheets.​</t>
  </si>
  <si>
    <r>
      <t>a)</t>
    </r>
    <r>
      <rPr>
        <sz val="7"/>
        <color theme="1"/>
        <rFont val="Times New Roman"/>
        <family val="1"/>
      </rPr>
      <t xml:space="preserve">    </t>
    </r>
    <r>
      <rPr>
        <sz val="12"/>
        <color theme="1"/>
        <rFont val="Arial"/>
        <family val="2"/>
      </rPr>
      <t>Account type and opening balance from Accounts worksheet​</t>
    </r>
  </si>
  <si>
    <r>
      <t>b)</t>
    </r>
    <r>
      <rPr>
        <sz val="7"/>
        <color theme="1"/>
        <rFont val="Times New Roman"/>
        <family val="1"/>
      </rPr>
      <t xml:space="preserve">    </t>
    </r>
    <r>
      <rPr>
        <sz val="12"/>
        <color theme="1"/>
        <rFont val="Arial"/>
        <family val="2"/>
      </rPr>
      <t>Loan from loan worksheet (for customers that took loan.)​</t>
    </r>
  </si>
  <si>
    <r>
      <t>c)</t>
    </r>
    <r>
      <rPr>
        <sz val="7"/>
        <color theme="1"/>
        <rFont val="Times New Roman"/>
        <family val="1"/>
      </rPr>
      <t xml:space="preserve">    </t>
    </r>
    <r>
      <rPr>
        <sz val="12"/>
        <color theme="1"/>
        <rFont val="Arial"/>
        <family val="2"/>
      </rPr>
      <t>Transaction_date, Transaction type and Transaction medium from Transaction worksheet.​</t>
    </r>
  </si>
  <si>
    <t xml:space="preserve">    3. Calculate the difference between Current_deposit and Saving_deposit call the column “Balance”​</t>
  </si>
  <si>
    <t xml:space="preserve">    4. Reward customers who have above #500,000 in their current account with 2% addition to their money.</t>
  </si>
  <si>
    <t xml:space="preserve">    5. Create an interactive dashboard and share your insights.</t>
  </si>
  <si>
    <t>Column1</t>
  </si>
  <si>
    <t>Account type</t>
  </si>
  <si>
    <t>opening balance</t>
  </si>
  <si>
    <t>bank loan</t>
  </si>
  <si>
    <t>transaction type</t>
  </si>
  <si>
    <t>Transactio date</t>
  </si>
  <si>
    <t>transaction medium</t>
  </si>
  <si>
    <t>Welder</t>
  </si>
  <si>
    <t>Farmer</t>
  </si>
  <si>
    <t>Student</t>
  </si>
  <si>
    <t>Tailor</t>
  </si>
  <si>
    <t>11/26/2006 6:00:00 AM</t>
  </si>
  <si>
    <t>Balance</t>
  </si>
  <si>
    <t>Reward</t>
  </si>
  <si>
    <t>Sum of Bank Deposit</t>
  </si>
  <si>
    <t>Row Labels</t>
  </si>
  <si>
    <t>Grand Total</t>
  </si>
  <si>
    <t>Jan</t>
  </si>
  <si>
    <t>Feb</t>
  </si>
  <si>
    <t>Mar</t>
  </si>
  <si>
    <t>Apr</t>
  </si>
  <si>
    <t>May</t>
  </si>
  <si>
    <t>Jun</t>
  </si>
  <si>
    <t>Jul</t>
  </si>
  <si>
    <t>Aug</t>
  </si>
  <si>
    <t>Sep</t>
  </si>
  <si>
    <t>Oct</t>
  </si>
  <si>
    <t>Nov</t>
  </si>
  <si>
    <t>Dec</t>
  </si>
  <si>
    <t>Count of Customer_id</t>
  </si>
  <si>
    <t>(blank)</t>
  </si>
  <si>
    <t>Sum of Saving Accounts</t>
  </si>
  <si>
    <t>Sum of bank loan</t>
  </si>
  <si>
    <t>Sum of opening balance</t>
  </si>
  <si>
    <t>Column Labels</t>
  </si>
  <si>
    <t>Sum of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</si>
</sst>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h:mm;@"/>
    <numFmt numFmtId="165" formatCode="0.0000"/>
    <numFmt numFmtId="166" formatCode="[$₦-46A]#,##0"/>
    <numFmt numFmtId="167" formatCode="[$₦-46A]#,##0.00"/>
  </numFmts>
  <fonts count="7" x14ac:knownFonts="1">
    <font>
      <sz val="11"/>
      <color theme="1"/>
      <name val="Calibri"/>
      <family val="2"/>
      <scheme val="minor"/>
    </font>
    <font>
      <b/>
      <sz val="11"/>
      <color theme="1"/>
      <name val="Calibri"/>
      <family val="2"/>
      <scheme val="minor"/>
    </font>
    <font>
      <sz val="11"/>
      <color indexed="8"/>
      <name val="Calibri"/>
      <family val="2"/>
    </font>
    <font>
      <b/>
      <sz val="22"/>
      <color theme="1"/>
      <name val="Arial"/>
      <family val="2"/>
    </font>
    <font>
      <sz val="12"/>
      <color theme="1"/>
      <name val="Arial"/>
      <family val="2"/>
    </font>
    <font>
      <sz val="7"/>
      <color theme="1"/>
      <name val="Times New Roman"/>
      <family val="1"/>
    </font>
    <font>
      <u/>
      <sz val="11"/>
      <color theme="1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29">
    <xf numFmtId="0" fontId="0" fillId="0" borderId="0" xfId="0"/>
    <xf numFmtId="0" fontId="2" fillId="0" borderId="0" xfId="0" applyFont="1"/>
    <xf numFmtId="1" fontId="2" fillId="0" borderId="0" xfId="0" applyNumberFormat="1" applyFont="1"/>
    <xf numFmtId="15" fontId="2" fillId="0" borderId="0" xfId="0" applyNumberFormat="1" applyFont="1"/>
    <xf numFmtId="22" fontId="2" fillId="0" borderId="0" xfId="0" applyNumberFormat="1" applyFont="1"/>
    <xf numFmtId="2" fontId="0" fillId="0" borderId="0" xfId="0" applyNumberFormat="1"/>
    <xf numFmtId="164" fontId="0" fillId="0" borderId="0" xfId="0" applyNumberFormat="1"/>
    <xf numFmtId="3" fontId="0" fillId="0" borderId="0" xfId="0" applyNumberFormat="1"/>
    <xf numFmtId="22" fontId="0" fillId="0" borderId="0" xfId="0" applyNumberFormat="1"/>
    <xf numFmtId="165" fontId="0" fillId="0" borderId="0" xfId="0" applyNumberFormat="1"/>
    <xf numFmtId="14" fontId="0" fillId="0" borderId="0" xfId="0" applyNumberFormat="1"/>
    <xf numFmtId="20" fontId="0" fillId="0" borderId="0" xfId="0" applyNumberFormat="1"/>
    <xf numFmtId="3" fontId="2" fillId="0" borderId="0" xfId="0" applyNumberFormat="1" applyFont="1"/>
    <xf numFmtId="0" fontId="1" fillId="0" borderId="0" xfId="0" applyFont="1"/>
    <xf numFmtId="0" fontId="3" fillId="0" borderId="0" xfId="0" applyFont="1" applyAlignment="1">
      <alignment horizontal="left" vertical="center" indent="4"/>
    </xf>
    <xf numFmtId="0" fontId="4" fillId="0" borderId="0" xfId="0" applyFont="1" applyAlignment="1">
      <alignment horizontal="left" vertical="center" indent="1"/>
    </xf>
    <xf numFmtId="0" fontId="4" fillId="0" borderId="0" xfId="0" applyFont="1" applyAlignment="1">
      <alignment vertical="center"/>
    </xf>
    <xf numFmtId="0" fontId="4" fillId="0" borderId="0" xfId="0" applyFont="1" applyAlignment="1">
      <alignment horizontal="left" vertical="center" indent="4"/>
    </xf>
    <xf numFmtId="2" fontId="2" fillId="0" borderId="0" xfId="0" applyNumberFormat="1" applyFont="1"/>
    <xf numFmtId="0" fontId="2" fillId="0" borderId="0" xfId="0" applyNumberFormat="1" applyFont="1"/>
    <xf numFmtId="14" fontId="2" fillId="0" borderId="0" xfId="0" applyNumberFormat="1" applyFont="1"/>
    <xf numFmtId="0" fontId="0" fillId="0" borderId="0" xfId="0" applyNumberFormat="1"/>
    <xf numFmtId="166"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0" fillId="2" borderId="0" xfId="0" applyFill="1"/>
    <xf numFmtId="167" fontId="0" fillId="0" borderId="0" xfId="0" applyNumberFormat="1"/>
    <xf numFmtId="0" fontId="6" fillId="2" borderId="0" xfId="1" quotePrefix="1" applyFill="1"/>
  </cellXfs>
  <cellStyles count="2">
    <cellStyle name="Hyperlink" xfId="1" builtinId="8"/>
    <cellStyle name="Normal" xfId="0" builtinId="0"/>
  </cellStyles>
  <dxfs count="55">
    <dxf>
      <font>
        <b val="0"/>
        <i val="0"/>
        <strike val="0"/>
        <condense val="0"/>
        <extend val="0"/>
        <outline val="0"/>
        <shadow val="0"/>
        <u val="none"/>
        <vertAlign val="baseline"/>
        <sz val="11"/>
        <color indexed="8"/>
        <name val="Calibri"/>
        <family val="2"/>
        <scheme val="none"/>
      </font>
      <numFmt numFmtId="20" formatCode="d\-mmm\-yy"/>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3"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20" formatCode="d\-mmm\-yy"/>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numFmt numFmtId="19" formatCode="m/d/yyyy"/>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27" formatCode="m/d/yyyy\ h:mm"/>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numFmt numFmtId="166" formatCode="[$₦-46A]#,##0"/>
    </dxf>
    <dxf>
      <numFmt numFmtId="166" formatCode="[$₦-46A]#,##0"/>
    </dxf>
    <dxf>
      <numFmt numFmtId="0" formatCode="General"/>
    </dxf>
    <dxf>
      <numFmt numFmtId="27" formatCode="m/d/yyyy\ h:mm"/>
    </dxf>
    <dxf>
      <numFmt numFmtId="0" formatCode="General"/>
    </dxf>
    <dxf>
      <numFmt numFmtId="166" formatCode="[$₦-46A]#,##0"/>
    </dxf>
    <dxf>
      <numFmt numFmtId="166" formatCode="[$₦-46A]#,##0"/>
    </dxf>
    <dxf>
      <numFmt numFmtId="0" formatCode="General"/>
    </dxf>
    <dxf>
      <numFmt numFmtId="0" formatCode="General"/>
    </dxf>
    <dxf>
      <numFmt numFmtId="166" formatCode="[$₦-46A]#,##0"/>
    </dxf>
    <dxf>
      <numFmt numFmtId="166" formatCode="[$₦-46A]#,##0"/>
    </dxf>
    <dxf>
      <numFmt numFmtId="0" formatCode="General"/>
    </dxf>
    <dxf>
      <numFmt numFmtId="0" formatCode="General"/>
    </dxf>
    <dxf>
      <numFmt numFmtId="0" formatCode="General"/>
    </dxf>
    <dxf>
      <numFmt numFmtId="27" formatCode="m/d/yyyy\ h:mm"/>
    </dxf>
    <dxf>
      <numFmt numFmtId="0" formatCode="General"/>
    </dxf>
    <dxf>
      <numFmt numFmtId="166" formatCode="[$₦-46A]#,##0"/>
    </dxf>
    <dxf>
      <numFmt numFmtId="166" formatCode="[$₦-46A]#,##0"/>
    </dxf>
    <dxf>
      <numFmt numFmtId="167" formatCode="[$₦-46A]#,##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Bank deposit by month</a:t>
            </a:r>
          </a:p>
        </c:rich>
      </c:tx>
      <c:layout>
        <c:manualLayout>
          <c:xMode val="edge"/>
          <c:yMode val="edge"/>
          <c:x val="0.33736285575269154"/>
          <c:y val="8.58537121428056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General</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2DA8-4C84-B5FB-FA7E09C2DE66}"/>
            </c:ext>
          </c:extLst>
        </c:ser>
        <c:dLbls>
          <c:showLegendKey val="0"/>
          <c:showVal val="0"/>
          <c:showCatName val="0"/>
          <c:showSerName val="0"/>
          <c:showPercent val="0"/>
          <c:showBubbleSize val="0"/>
        </c:dLbls>
        <c:marker val="1"/>
        <c:smooth val="0"/>
        <c:axId val="2076713792"/>
        <c:axId val="2076712928"/>
      </c:lineChart>
      <c:catAx>
        <c:axId val="207671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2928"/>
        <c:crosses val="autoZero"/>
        <c:auto val="1"/>
        <c:lblAlgn val="ctr"/>
        <c:lblOffset val="100"/>
        <c:noMultiLvlLbl val="0"/>
      </c:catAx>
      <c:valAx>
        <c:axId val="207671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A3-4A2C-8B90-E705B9852E35}"/>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2-D77A-452C-8763-3F7FF6AEF3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table'!$A$22:$A$24</c:f>
              <c:strCache>
                <c:ptCount val="2"/>
                <c:pt idx="0">
                  <c:v>Female</c:v>
                </c:pt>
                <c:pt idx="1">
                  <c:v>Male</c:v>
                </c:pt>
              </c:strCache>
            </c:strRef>
          </c:cat>
          <c:val>
            <c:numRef>
              <c:f>'pivot table'!$B$22:$B$24</c:f>
              <c:numCache>
                <c:formatCode>General</c:formatCode>
                <c:ptCount val="2"/>
                <c:pt idx="0">
                  <c:v>1515</c:v>
                </c:pt>
                <c:pt idx="1">
                  <c:v>1485</c:v>
                </c:pt>
              </c:numCache>
            </c:numRef>
          </c:val>
          <c:extLst>
            <c:ext xmlns:c16="http://schemas.microsoft.com/office/drawing/2014/chart" uri="{C3380CC4-5D6E-409C-BE32-E72D297353CC}">
              <c16:uniqueId val="{00000000-D77A-452C-8763-3F7FF6AEF3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transaction medium</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table'!$B$32</c:f>
              <c:strCache>
                <c:ptCount val="1"/>
                <c:pt idx="0">
                  <c:v>Sum of Bank Deposit</c:v>
                </c:pt>
              </c:strCache>
            </c:strRef>
          </c:tx>
          <c:spPr>
            <a:solidFill>
              <a:schemeClr val="accent1"/>
            </a:solidFill>
            <a:ln>
              <a:noFill/>
            </a:ln>
            <a:effectLst/>
          </c:spPr>
          <c:invertIfNegative val="0"/>
          <c:cat>
            <c:strRef>
              <c:f>'pivot table'!$A$33:$A$38</c:f>
              <c:strCache>
                <c:ptCount val="5"/>
                <c:pt idx="0">
                  <c:v>ATM</c:v>
                </c:pt>
                <c:pt idx="1">
                  <c:v>Bank</c:v>
                </c:pt>
                <c:pt idx="2">
                  <c:v>Informal Services</c:v>
                </c:pt>
                <c:pt idx="3">
                  <c:v>Internet Banking</c:v>
                </c:pt>
                <c:pt idx="4">
                  <c:v>Mobile</c:v>
                </c:pt>
              </c:strCache>
            </c:strRef>
          </c:cat>
          <c:val>
            <c:numRef>
              <c:f>'pivot table'!$B$33:$B$38</c:f>
              <c:numCache>
                <c:formatCode>General</c:formatCode>
                <c:ptCount val="5"/>
                <c:pt idx="0">
                  <c:v>350147759</c:v>
                </c:pt>
                <c:pt idx="1">
                  <c:v>489295240</c:v>
                </c:pt>
                <c:pt idx="2">
                  <c:v>145345913</c:v>
                </c:pt>
                <c:pt idx="3">
                  <c:v>212197232</c:v>
                </c:pt>
                <c:pt idx="4">
                  <c:v>448212317</c:v>
                </c:pt>
              </c:numCache>
            </c:numRef>
          </c:val>
          <c:extLst>
            <c:ext xmlns:c16="http://schemas.microsoft.com/office/drawing/2014/chart" uri="{C3380CC4-5D6E-409C-BE32-E72D297353CC}">
              <c16:uniqueId val="{00000000-4387-4ABA-9FB8-F2AC68765F83}"/>
            </c:ext>
          </c:extLst>
        </c:ser>
        <c:ser>
          <c:idx val="1"/>
          <c:order val="1"/>
          <c:tx>
            <c:strRef>
              <c:f>'pivot table'!$C$32</c:f>
              <c:strCache>
                <c:ptCount val="1"/>
                <c:pt idx="0">
                  <c:v>Sum of Saving Accounts</c:v>
                </c:pt>
              </c:strCache>
            </c:strRef>
          </c:tx>
          <c:spPr>
            <a:solidFill>
              <a:schemeClr val="bg1">
                <a:lumMod val="85000"/>
              </a:schemeClr>
            </a:solidFill>
            <a:ln>
              <a:noFill/>
            </a:ln>
            <a:effectLst/>
          </c:spPr>
          <c:invertIfNegative val="0"/>
          <c:cat>
            <c:strRef>
              <c:f>'pivot table'!$A$33:$A$38</c:f>
              <c:strCache>
                <c:ptCount val="5"/>
                <c:pt idx="0">
                  <c:v>ATM</c:v>
                </c:pt>
                <c:pt idx="1">
                  <c:v>Bank</c:v>
                </c:pt>
                <c:pt idx="2">
                  <c:v>Informal Services</c:v>
                </c:pt>
                <c:pt idx="3">
                  <c:v>Internet Banking</c:v>
                </c:pt>
                <c:pt idx="4">
                  <c:v>Mobile</c:v>
                </c:pt>
              </c:strCache>
            </c:strRef>
          </c:cat>
          <c:val>
            <c:numRef>
              <c:f>'pivot table'!$C$33:$C$38</c:f>
              <c:numCache>
                <c:formatCode>General</c:formatCode>
                <c:ptCount val="5"/>
                <c:pt idx="0">
                  <c:v>124891672.03832981</c:v>
                </c:pt>
                <c:pt idx="1">
                  <c:v>175961125.89063135</c:v>
                </c:pt>
                <c:pt idx="2">
                  <c:v>53386237.902017497</c:v>
                </c:pt>
                <c:pt idx="3">
                  <c:v>71012898.205074221</c:v>
                </c:pt>
                <c:pt idx="4">
                  <c:v>163256937.1636135</c:v>
                </c:pt>
              </c:numCache>
            </c:numRef>
          </c:val>
          <c:extLst>
            <c:ext xmlns:c16="http://schemas.microsoft.com/office/drawing/2014/chart" uri="{C3380CC4-5D6E-409C-BE32-E72D297353CC}">
              <c16:uniqueId val="{00000001-4387-4ABA-9FB8-F2AC68765F83}"/>
            </c:ext>
          </c:extLst>
        </c:ser>
        <c:dLbls>
          <c:showLegendKey val="0"/>
          <c:showVal val="0"/>
          <c:showCatName val="0"/>
          <c:showSerName val="0"/>
          <c:showPercent val="0"/>
          <c:showBubbleSize val="0"/>
        </c:dLbls>
        <c:gapWidth val="150"/>
        <c:overlap val="100"/>
        <c:axId val="16499072"/>
        <c:axId val="1912699184"/>
      </c:barChart>
      <c:catAx>
        <c:axId val="1649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99184"/>
        <c:crosses val="autoZero"/>
        <c:auto val="1"/>
        <c:lblAlgn val="ctr"/>
        <c:lblOffset val="100"/>
        <c:noMultiLvlLbl val="0"/>
      </c:catAx>
      <c:valAx>
        <c:axId val="1912699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Loan by gender</a:t>
            </a:r>
          </a:p>
        </c:rich>
      </c:tx>
      <c:layout>
        <c:manualLayout>
          <c:xMode val="edge"/>
          <c:yMode val="edge"/>
          <c:x val="0.35384996179275069"/>
          <c:y val="8.89719067391389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pivotFmt>
    </c:pivotFmts>
    <c:plotArea>
      <c:layout/>
      <c:barChart>
        <c:barDir val="col"/>
        <c:grouping val="clustered"/>
        <c:varyColors val="0"/>
        <c:ser>
          <c:idx val="0"/>
          <c:order val="0"/>
          <c:tx>
            <c:strRef>
              <c:f>'pivot table'!$B$46</c:f>
              <c:strCache>
                <c:ptCount val="1"/>
                <c:pt idx="0">
                  <c:v>Total</c:v>
                </c:pt>
              </c:strCache>
            </c:strRef>
          </c:tx>
          <c:spPr>
            <a:solidFill>
              <a:schemeClr val="accent1"/>
            </a:solidFill>
            <a:ln>
              <a:noFill/>
            </a:ln>
            <a:effectLst/>
          </c:spPr>
          <c:invertIfNegative val="0"/>
          <c:dPt>
            <c:idx val="1"/>
            <c:invertIfNegative val="0"/>
            <c:bubble3D val="0"/>
            <c:spPr>
              <a:solidFill>
                <a:schemeClr val="bg1">
                  <a:lumMod val="75000"/>
                </a:schemeClr>
              </a:solidFill>
              <a:ln>
                <a:noFill/>
              </a:ln>
              <a:effectLst/>
            </c:spPr>
            <c:extLst>
              <c:ext xmlns:c16="http://schemas.microsoft.com/office/drawing/2014/chart" uri="{C3380CC4-5D6E-409C-BE32-E72D297353CC}">
                <c16:uniqueId val="{00000002-15EF-47B5-9D88-CD06386EEEB5}"/>
              </c:ext>
            </c:extLst>
          </c:dPt>
          <c:cat>
            <c:strRef>
              <c:f>'pivot table'!$A$47:$A$49</c:f>
              <c:strCache>
                <c:ptCount val="2"/>
                <c:pt idx="0">
                  <c:v>Female</c:v>
                </c:pt>
                <c:pt idx="1">
                  <c:v>Male</c:v>
                </c:pt>
              </c:strCache>
            </c:strRef>
          </c:cat>
          <c:val>
            <c:numRef>
              <c:f>'pivot table'!$B$47:$B$49</c:f>
              <c:numCache>
                <c:formatCode>General</c:formatCode>
                <c:ptCount val="2"/>
                <c:pt idx="0">
                  <c:v>552360343799</c:v>
                </c:pt>
                <c:pt idx="1">
                  <c:v>458073592880</c:v>
                </c:pt>
              </c:numCache>
            </c:numRef>
          </c:val>
          <c:extLst>
            <c:ext xmlns:c16="http://schemas.microsoft.com/office/drawing/2014/chart" uri="{C3380CC4-5D6E-409C-BE32-E72D297353CC}">
              <c16:uniqueId val="{00000000-15EF-47B5-9D88-CD06386EEEB5}"/>
            </c:ext>
          </c:extLst>
        </c:ser>
        <c:dLbls>
          <c:showLegendKey val="0"/>
          <c:showVal val="0"/>
          <c:showCatName val="0"/>
          <c:showSerName val="0"/>
          <c:showPercent val="0"/>
          <c:showBubbleSize val="0"/>
        </c:dLbls>
        <c:gapWidth val="219"/>
        <c:overlap val="-27"/>
        <c:axId val="2076715520"/>
        <c:axId val="2076713360"/>
      </c:barChart>
      <c:catAx>
        <c:axId val="207671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3360"/>
        <c:crosses val="autoZero"/>
        <c:auto val="1"/>
        <c:lblAlgn val="ctr"/>
        <c:lblOffset val="100"/>
        <c:noMultiLvlLbl val="0"/>
      </c:catAx>
      <c:valAx>
        <c:axId val="2076713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Opening</a:t>
            </a:r>
            <a:r>
              <a:rPr lang="en-US" baseline="0"/>
              <a:t> balance by city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table'!$B$57:$B$58</c:f>
              <c:strCache>
                <c:ptCount val="1"/>
                <c:pt idx="0">
                  <c:v>Female</c:v>
                </c:pt>
              </c:strCache>
            </c:strRef>
          </c:tx>
          <c:spPr>
            <a:ln w="28575" cap="rnd">
              <a:solidFill>
                <a:schemeClr val="accent1"/>
              </a:solidFill>
              <a:round/>
            </a:ln>
            <a:effectLst/>
          </c:spPr>
          <c:marker>
            <c:symbol val="none"/>
          </c:marker>
          <c:cat>
            <c:strRef>
              <c:f>'pivot table'!$A$59:$A$81</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table'!$B$59:$B$81</c:f>
              <c:numCache>
                <c:formatCode>General</c:formatCode>
                <c:ptCount val="22"/>
                <c:pt idx="0">
                  <c:v>37482386624</c:v>
                </c:pt>
                <c:pt idx="1">
                  <c:v>165386840592</c:v>
                </c:pt>
                <c:pt idx="2">
                  <c:v>63793070413</c:v>
                </c:pt>
                <c:pt idx="3">
                  <c:v>132799928483</c:v>
                </c:pt>
                <c:pt idx="4">
                  <c:v>24620227859</c:v>
                </c:pt>
                <c:pt idx="5">
                  <c:v>50144534207</c:v>
                </c:pt>
                <c:pt idx="6">
                  <c:v>40394705856</c:v>
                </c:pt>
                <c:pt idx="7">
                  <c:v>62401402064</c:v>
                </c:pt>
                <c:pt idx="8">
                  <c:v>40978852716</c:v>
                </c:pt>
                <c:pt idx="9">
                  <c:v>99815077862</c:v>
                </c:pt>
                <c:pt idx="10">
                  <c:v>135250331143</c:v>
                </c:pt>
                <c:pt idx="11">
                  <c:v>103748935155</c:v>
                </c:pt>
                <c:pt idx="12">
                  <c:v>89115175096</c:v>
                </c:pt>
                <c:pt idx="13">
                  <c:v>43913999683</c:v>
                </c:pt>
                <c:pt idx="14">
                  <c:v>24128070399</c:v>
                </c:pt>
                <c:pt idx="15">
                  <c:v>370491844429</c:v>
                </c:pt>
                <c:pt idx="16">
                  <c:v>82742117601</c:v>
                </c:pt>
                <c:pt idx="17">
                  <c:v>96133860351</c:v>
                </c:pt>
                <c:pt idx="18">
                  <c:v>111016532114</c:v>
                </c:pt>
                <c:pt idx="19">
                  <c:v>40729086523</c:v>
                </c:pt>
                <c:pt idx="20">
                  <c:v>94555283280</c:v>
                </c:pt>
                <c:pt idx="21">
                  <c:v>31514362030</c:v>
                </c:pt>
              </c:numCache>
            </c:numRef>
          </c:val>
          <c:smooth val="0"/>
          <c:extLst>
            <c:ext xmlns:c16="http://schemas.microsoft.com/office/drawing/2014/chart" uri="{C3380CC4-5D6E-409C-BE32-E72D297353CC}">
              <c16:uniqueId val="{00000000-AF65-4084-8492-1B1F27A2CCCF}"/>
            </c:ext>
          </c:extLst>
        </c:ser>
        <c:ser>
          <c:idx val="1"/>
          <c:order val="1"/>
          <c:tx>
            <c:strRef>
              <c:f>'pivot table'!$C$57:$C$58</c:f>
              <c:strCache>
                <c:ptCount val="1"/>
                <c:pt idx="0">
                  <c:v>Male</c:v>
                </c:pt>
              </c:strCache>
            </c:strRef>
          </c:tx>
          <c:spPr>
            <a:ln w="28575" cap="rnd">
              <a:solidFill>
                <a:schemeClr val="bg1">
                  <a:lumMod val="75000"/>
                </a:schemeClr>
              </a:solidFill>
              <a:round/>
            </a:ln>
            <a:effectLst/>
          </c:spPr>
          <c:marker>
            <c:symbol val="none"/>
          </c:marker>
          <c:cat>
            <c:strRef>
              <c:f>'pivot table'!$A$59:$A$81</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table'!$C$59:$C$81</c:f>
              <c:numCache>
                <c:formatCode>General</c:formatCode>
                <c:ptCount val="22"/>
                <c:pt idx="0">
                  <c:v>68925950814</c:v>
                </c:pt>
                <c:pt idx="1">
                  <c:v>200636405267</c:v>
                </c:pt>
                <c:pt idx="2">
                  <c:v>48524491498</c:v>
                </c:pt>
                <c:pt idx="3">
                  <c:v>97894063983</c:v>
                </c:pt>
                <c:pt idx="4">
                  <c:v>45294691392</c:v>
                </c:pt>
                <c:pt idx="5">
                  <c:v>39608328837</c:v>
                </c:pt>
                <c:pt idx="6">
                  <c:v>22112871572</c:v>
                </c:pt>
                <c:pt idx="7">
                  <c:v>50773468089</c:v>
                </c:pt>
                <c:pt idx="8">
                  <c:v>47156972265</c:v>
                </c:pt>
                <c:pt idx="9">
                  <c:v>53985492340</c:v>
                </c:pt>
                <c:pt idx="10">
                  <c:v>127950313427</c:v>
                </c:pt>
                <c:pt idx="11">
                  <c:v>105994024193</c:v>
                </c:pt>
                <c:pt idx="12">
                  <c:v>65160674645</c:v>
                </c:pt>
                <c:pt idx="13">
                  <c:v>43478642192</c:v>
                </c:pt>
                <c:pt idx="14">
                  <c:v>25439429250</c:v>
                </c:pt>
                <c:pt idx="15">
                  <c:v>381447079750</c:v>
                </c:pt>
                <c:pt idx="16">
                  <c:v>75158068285</c:v>
                </c:pt>
                <c:pt idx="17">
                  <c:v>93636051530</c:v>
                </c:pt>
                <c:pt idx="18">
                  <c:v>94742731126</c:v>
                </c:pt>
                <c:pt idx="19">
                  <c:v>46466429134</c:v>
                </c:pt>
                <c:pt idx="20">
                  <c:v>67321866642</c:v>
                </c:pt>
                <c:pt idx="21">
                  <c:v>25386065145</c:v>
                </c:pt>
              </c:numCache>
            </c:numRef>
          </c:val>
          <c:smooth val="0"/>
          <c:extLst>
            <c:ext xmlns:c16="http://schemas.microsoft.com/office/drawing/2014/chart" uri="{C3380CC4-5D6E-409C-BE32-E72D297353CC}">
              <c16:uniqueId val="{00000001-4EC6-46C8-993B-8E6C533FFF31}"/>
            </c:ext>
          </c:extLst>
        </c:ser>
        <c:dLbls>
          <c:showLegendKey val="0"/>
          <c:showVal val="0"/>
          <c:showCatName val="0"/>
          <c:showSerName val="0"/>
          <c:showPercent val="0"/>
          <c:showBubbleSize val="0"/>
        </c:dLbls>
        <c:smooth val="0"/>
        <c:axId val="1905124896"/>
        <c:axId val="1905125328"/>
      </c:lineChart>
      <c:catAx>
        <c:axId val="190512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25328"/>
        <c:crosses val="autoZero"/>
        <c:auto val="1"/>
        <c:lblAlgn val="ctr"/>
        <c:lblOffset val="100"/>
        <c:noMultiLvlLbl val="0"/>
      </c:catAx>
      <c:valAx>
        <c:axId val="1905125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2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balance by account type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pivotFmt>
    </c:pivotFmts>
    <c:plotArea>
      <c:layout/>
      <c:barChart>
        <c:barDir val="col"/>
        <c:grouping val="clustered"/>
        <c:varyColors val="0"/>
        <c:ser>
          <c:idx val="0"/>
          <c:order val="0"/>
          <c:tx>
            <c:strRef>
              <c:f>'pivot table'!$B$86:$B$87</c:f>
              <c:strCache>
                <c:ptCount val="1"/>
                <c:pt idx="0">
                  <c:v>Female</c:v>
                </c:pt>
              </c:strCache>
            </c:strRef>
          </c:tx>
          <c:spPr>
            <a:solidFill>
              <a:schemeClr val="accent1"/>
            </a:solidFill>
            <a:ln>
              <a:noFill/>
            </a:ln>
            <a:effectLst/>
          </c:spPr>
          <c:invertIfNegative val="0"/>
          <c:cat>
            <c:strRef>
              <c:f>'pivot table'!$A$88:$A$97</c:f>
              <c:strCache>
                <c:ptCount val="9"/>
                <c:pt idx="0">
                  <c:v>_x0002_</c:v>
                </c:pt>
                <c:pt idx="1">
                  <c:v>11/26/2006 6:00:00 AM</c:v>
                </c:pt>
                <c:pt idx="2">
                  <c:v>Corporate</c:v>
                </c:pt>
                <c:pt idx="3">
                  <c:v>Current</c:v>
                </c:pt>
                <c:pt idx="4">
                  <c:v>Domiciliary</c:v>
                </c:pt>
                <c:pt idx="5">
                  <c:v>Fixed Deposit</c:v>
                </c:pt>
                <c:pt idx="6">
                  <c:v>Joint</c:v>
                </c:pt>
                <c:pt idx="7">
                  <c:v>Savings</c:v>
                </c:pt>
                <c:pt idx="8">
                  <c:v>(blank)</c:v>
                </c:pt>
              </c:strCache>
            </c:strRef>
          </c:cat>
          <c:val>
            <c:numRef>
              <c:f>'pivot table'!$B$88:$B$97</c:f>
              <c:numCache>
                <c:formatCode>General</c:formatCode>
                <c:ptCount val="9"/>
                <c:pt idx="1">
                  <c:v>127708.53326228001</c:v>
                </c:pt>
                <c:pt idx="2">
                  <c:v>19735922.176222812</c:v>
                </c:pt>
                <c:pt idx="3">
                  <c:v>25043988.364336446</c:v>
                </c:pt>
                <c:pt idx="4">
                  <c:v>39754449.230008423</c:v>
                </c:pt>
                <c:pt idx="5">
                  <c:v>5365962.6940780189</c:v>
                </c:pt>
                <c:pt idx="6">
                  <c:v>13979665.50659981</c:v>
                </c:pt>
                <c:pt idx="7">
                  <c:v>15968092.059295718</c:v>
                </c:pt>
                <c:pt idx="8">
                  <c:v>539661573.67147911</c:v>
                </c:pt>
              </c:numCache>
            </c:numRef>
          </c:val>
          <c:extLst>
            <c:ext xmlns:c16="http://schemas.microsoft.com/office/drawing/2014/chart" uri="{C3380CC4-5D6E-409C-BE32-E72D297353CC}">
              <c16:uniqueId val="{00000000-A576-416E-A005-39006FD4197A}"/>
            </c:ext>
          </c:extLst>
        </c:ser>
        <c:ser>
          <c:idx val="1"/>
          <c:order val="1"/>
          <c:tx>
            <c:strRef>
              <c:f>'pivot table'!$C$86:$C$87</c:f>
              <c:strCache>
                <c:ptCount val="1"/>
                <c:pt idx="0">
                  <c:v>Male</c:v>
                </c:pt>
              </c:strCache>
            </c:strRef>
          </c:tx>
          <c:spPr>
            <a:solidFill>
              <a:schemeClr val="bg1">
                <a:lumMod val="75000"/>
              </a:schemeClr>
            </a:solidFill>
            <a:ln>
              <a:noFill/>
            </a:ln>
            <a:effectLst/>
          </c:spPr>
          <c:invertIfNegative val="0"/>
          <c:cat>
            <c:strRef>
              <c:f>'pivot table'!$A$88:$A$97</c:f>
              <c:strCache>
                <c:ptCount val="9"/>
                <c:pt idx="0">
                  <c:v>_x0002_</c:v>
                </c:pt>
                <c:pt idx="1">
                  <c:v>11/26/2006 6:00:00 AM</c:v>
                </c:pt>
                <c:pt idx="2">
                  <c:v>Corporate</c:v>
                </c:pt>
                <c:pt idx="3">
                  <c:v>Current</c:v>
                </c:pt>
                <c:pt idx="4">
                  <c:v>Domiciliary</c:v>
                </c:pt>
                <c:pt idx="5">
                  <c:v>Fixed Deposit</c:v>
                </c:pt>
                <c:pt idx="6">
                  <c:v>Joint</c:v>
                </c:pt>
                <c:pt idx="7">
                  <c:v>Savings</c:v>
                </c:pt>
                <c:pt idx="8">
                  <c:v>(blank)</c:v>
                </c:pt>
              </c:strCache>
            </c:strRef>
          </c:cat>
          <c:val>
            <c:numRef>
              <c:f>'pivot table'!$C$88:$C$97</c:f>
              <c:numCache>
                <c:formatCode>General</c:formatCode>
                <c:ptCount val="9"/>
                <c:pt idx="0">
                  <c:v>-63381.259964808938</c:v>
                </c:pt>
                <c:pt idx="2">
                  <c:v>16367732.735313831</c:v>
                </c:pt>
                <c:pt idx="3">
                  <c:v>23678570.336165909</c:v>
                </c:pt>
                <c:pt idx="4">
                  <c:v>37480226.177446619</c:v>
                </c:pt>
                <c:pt idx="5">
                  <c:v>1919153.3726330597</c:v>
                </c:pt>
                <c:pt idx="6">
                  <c:v>19229500.771622185</c:v>
                </c:pt>
                <c:pt idx="7">
                  <c:v>18272108.832285762</c:v>
                </c:pt>
                <c:pt idx="8">
                  <c:v>513932955.16287971</c:v>
                </c:pt>
              </c:numCache>
            </c:numRef>
          </c:val>
          <c:extLst>
            <c:ext xmlns:c16="http://schemas.microsoft.com/office/drawing/2014/chart" uri="{C3380CC4-5D6E-409C-BE32-E72D297353CC}">
              <c16:uniqueId val="{00000001-9C23-4F66-89ED-94F71033DD10}"/>
            </c:ext>
          </c:extLst>
        </c:ser>
        <c:dLbls>
          <c:showLegendKey val="0"/>
          <c:showVal val="0"/>
          <c:showCatName val="0"/>
          <c:showSerName val="0"/>
          <c:showPercent val="0"/>
          <c:showBubbleSize val="0"/>
        </c:dLbls>
        <c:gapWidth val="219"/>
        <c:overlap val="-27"/>
        <c:axId val="1852695360"/>
        <c:axId val="1852691472"/>
      </c:barChart>
      <c:catAx>
        <c:axId val="185269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691472"/>
        <c:crosses val="autoZero"/>
        <c:auto val="1"/>
        <c:lblAlgn val="ctr"/>
        <c:lblOffset val="100"/>
        <c:noMultiLvlLbl val="0"/>
      </c:catAx>
      <c:valAx>
        <c:axId val="185269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69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transaction medium</a:t>
            </a:r>
          </a:p>
          <a:p>
            <a:pPr>
              <a:defRPr/>
            </a:pPr>
            <a:endParaRPr lang="en-US"/>
          </a:p>
        </c:rich>
      </c:tx>
      <c:layout>
        <c:manualLayout>
          <c:xMode val="edge"/>
          <c:yMode val="edge"/>
          <c:x val="0.23639474060098337"/>
          <c:y val="0.12385170603674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table'!$B$32</c:f>
              <c:strCache>
                <c:ptCount val="1"/>
                <c:pt idx="0">
                  <c:v>Sum of Bank Deposit</c:v>
                </c:pt>
              </c:strCache>
            </c:strRef>
          </c:tx>
          <c:spPr>
            <a:solidFill>
              <a:schemeClr val="accent1"/>
            </a:solidFill>
            <a:ln>
              <a:noFill/>
            </a:ln>
            <a:effectLst/>
          </c:spPr>
          <c:invertIfNegative val="0"/>
          <c:cat>
            <c:strRef>
              <c:f>'pivot table'!$A$33:$A$38</c:f>
              <c:strCache>
                <c:ptCount val="5"/>
                <c:pt idx="0">
                  <c:v>ATM</c:v>
                </c:pt>
                <c:pt idx="1">
                  <c:v>Bank</c:v>
                </c:pt>
                <c:pt idx="2">
                  <c:v>Informal Services</c:v>
                </c:pt>
                <c:pt idx="3">
                  <c:v>Internet Banking</c:v>
                </c:pt>
                <c:pt idx="4">
                  <c:v>Mobile</c:v>
                </c:pt>
              </c:strCache>
            </c:strRef>
          </c:cat>
          <c:val>
            <c:numRef>
              <c:f>'pivot table'!$B$33:$B$38</c:f>
              <c:numCache>
                <c:formatCode>General</c:formatCode>
                <c:ptCount val="5"/>
                <c:pt idx="0">
                  <c:v>350147759</c:v>
                </c:pt>
                <c:pt idx="1">
                  <c:v>489295240</c:v>
                </c:pt>
                <c:pt idx="2">
                  <c:v>145345913</c:v>
                </c:pt>
                <c:pt idx="3">
                  <c:v>212197232</c:v>
                </c:pt>
                <c:pt idx="4">
                  <c:v>448212317</c:v>
                </c:pt>
              </c:numCache>
            </c:numRef>
          </c:val>
          <c:extLst>
            <c:ext xmlns:c16="http://schemas.microsoft.com/office/drawing/2014/chart" uri="{C3380CC4-5D6E-409C-BE32-E72D297353CC}">
              <c16:uniqueId val="{00000000-6515-41A1-A87B-A923F0F76EEA}"/>
            </c:ext>
          </c:extLst>
        </c:ser>
        <c:ser>
          <c:idx val="1"/>
          <c:order val="1"/>
          <c:tx>
            <c:strRef>
              <c:f>'pivot table'!$C$32</c:f>
              <c:strCache>
                <c:ptCount val="1"/>
                <c:pt idx="0">
                  <c:v>Sum of Saving Accounts</c:v>
                </c:pt>
              </c:strCache>
            </c:strRef>
          </c:tx>
          <c:spPr>
            <a:solidFill>
              <a:schemeClr val="bg1">
                <a:lumMod val="85000"/>
              </a:schemeClr>
            </a:solidFill>
            <a:ln>
              <a:noFill/>
            </a:ln>
            <a:effectLst/>
          </c:spPr>
          <c:invertIfNegative val="0"/>
          <c:cat>
            <c:strRef>
              <c:f>'pivot table'!$A$33:$A$38</c:f>
              <c:strCache>
                <c:ptCount val="5"/>
                <c:pt idx="0">
                  <c:v>ATM</c:v>
                </c:pt>
                <c:pt idx="1">
                  <c:v>Bank</c:v>
                </c:pt>
                <c:pt idx="2">
                  <c:v>Informal Services</c:v>
                </c:pt>
                <c:pt idx="3">
                  <c:v>Internet Banking</c:v>
                </c:pt>
                <c:pt idx="4">
                  <c:v>Mobile</c:v>
                </c:pt>
              </c:strCache>
            </c:strRef>
          </c:cat>
          <c:val>
            <c:numRef>
              <c:f>'pivot table'!$C$33:$C$38</c:f>
              <c:numCache>
                <c:formatCode>General</c:formatCode>
                <c:ptCount val="5"/>
                <c:pt idx="0">
                  <c:v>124891672.03832981</c:v>
                </c:pt>
                <c:pt idx="1">
                  <c:v>175961125.89063135</c:v>
                </c:pt>
                <c:pt idx="2">
                  <c:v>53386237.902017497</c:v>
                </c:pt>
                <c:pt idx="3">
                  <c:v>71012898.205074221</c:v>
                </c:pt>
                <c:pt idx="4">
                  <c:v>163256937.1636135</c:v>
                </c:pt>
              </c:numCache>
            </c:numRef>
          </c:val>
          <c:extLst>
            <c:ext xmlns:c16="http://schemas.microsoft.com/office/drawing/2014/chart" uri="{C3380CC4-5D6E-409C-BE32-E72D297353CC}">
              <c16:uniqueId val="{00000001-6515-41A1-A87B-A923F0F76EEA}"/>
            </c:ext>
          </c:extLst>
        </c:ser>
        <c:dLbls>
          <c:showLegendKey val="0"/>
          <c:showVal val="0"/>
          <c:showCatName val="0"/>
          <c:showSerName val="0"/>
          <c:showPercent val="0"/>
          <c:showBubbleSize val="0"/>
        </c:dLbls>
        <c:gapWidth val="150"/>
        <c:overlap val="100"/>
        <c:axId val="16499072"/>
        <c:axId val="1912699184"/>
      </c:barChart>
      <c:catAx>
        <c:axId val="1649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99184"/>
        <c:crosses val="autoZero"/>
        <c:auto val="1"/>
        <c:lblAlgn val="ctr"/>
        <c:lblOffset val="100"/>
        <c:noMultiLvlLbl val="0"/>
      </c:catAx>
      <c:valAx>
        <c:axId val="1912699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Bank deposit by month</a:t>
            </a:r>
          </a:p>
        </c:rich>
      </c:tx>
      <c:layout>
        <c:manualLayout>
          <c:xMode val="edge"/>
          <c:yMode val="edge"/>
          <c:x val="0.33736285575269154"/>
          <c:y val="8.58537121428056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General</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7604-4147-8DEC-1BB12991D935}"/>
            </c:ext>
          </c:extLst>
        </c:ser>
        <c:dLbls>
          <c:showLegendKey val="0"/>
          <c:showVal val="0"/>
          <c:showCatName val="0"/>
          <c:showSerName val="0"/>
          <c:showPercent val="0"/>
          <c:showBubbleSize val="0"/>
        </c:dLbls>
        <c:marker val="1"/>
        <c:smooth val="0"/>
        <c:axId val="2076713792"/>
        <c:axId val="2076712928"/>
      </c:lineChart>
      <c:catAx>
        <c:axId val="207671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2928"/>
        <c:crosses val="autoZero"/>
        <c:auto val="1"/>
        <c:lblAlgn val="ctr"/>
        <c:lblOffset val="100"/>
        <c:noMultiLvlLbl val="0"/>
      </c:catAx>
      <c:valAx>
        <c:axId val="207671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Loan by gender</a:t>
            </a:r>
          </a:p>
        </c:rich>
      </c:tx>
      <c:layout>
        <c:manualLayout>
          <c:xMode val="edge"/>
          <c:yMode val="edge"/>
          <c:x val="0.35384996179275069"/>
          <c:y val="8.89719067391389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pivotFmt>
    </c:pivotFmts>
    <c:plotArea>
      <c:layout>
        <c:manualLayout>
          <c:layoutTarget val="inner"/>
          <c:xMode val="edge"/>
          <c:yMode val="edge"/>
          <c:x val="8.9000236594049167E-2"/>
          <c:y val="2.4710719326187871E-2"/>
          <c:w val="0.73371815550068187"/>
          <c:h val="0.72876447466119521"/>
        </c:manualLayout>
      </c:layout>
      <c:barChart>
        <c:barDir val="col"/>
        <c:grouping val="clustered"/>
        <c:varyColors val="0"/>
        <c:ser>
          <c:idx val="0"/>
          <c:order val="0"/>
          <c:tx>
            <c:strRef>
              <c:f>'pivot table'!$B$46</c:f>
              <c:strCache>
                <c:ptCount val="1"/>
                <c:pt idx="0">
                  <c:v>Total</c:v>
                </c:pt>
              </c:strCache>
            </c:strRef>
          </c:tx>
          <c:spPr>
            <a:solidFill>
              <a:schemeClr val="accent1"/>
            </a:solidFill>
            <a:ln>
              <a:noFill/>
            </a:ln>
            <a:effectLst/>
          </c:spPr>
          <c:invertIfNegative val="0"/>
          <c:dPt>
            <c:idx val="1"/>
            <c:invertIfNegative val="0"/>
            <c:bubble3D val="0"/>
            <c:spPr>
              <a:solidFill>
                <a:schemeClr val="bg1">
                  <a:lumMod val="75000"/>
                </a:schemeClr>
              </a:solidFill>
              <a:ln>
                <a:noFill/>
              </a:ln>
              <a:effectLst/>
            </c:spPr>
            <c:extLst>
              <c:ext xmlns:c16="http://schemas.microsoft.com/office/drawing/2014/chart" uri="{C3380CC4-5D6E-409C-BE32-E72D297353CC}">
                <c16:uniqueId val="{00000001-D3C4-4C14-B3C6-AD7C915721CC}"/>
              </c:ext>
            </c:extLst>
          </c:dPt>
          <c:cat>
            <c:strRef>
              <c:f>'pivot table'!$A$47:$A$49</c:f>
              <c:strCache>
                <c:ptCount val="2"/>
                <c:pt idx="0">
                  <c:v>Female</c:v>
                </c:pt>
                <c:pt idx="1">
                  <c:v>Male</c:v>
                </c:pt>
              </c:strCache>
            </c:strRef>
          </c:cat>
          <c:val>
            <c:numRef>
              <c:f>'pivot table'!$B$47:$B$49</c:f>
              <c:numCache>
                <c:formatCode>General</c:formatCode>
                <c:ptCount val="2"/>
                <c:pt idx="0">
                  <c:v>552360343799</c:v>
                </c:pt>
                <c:pt idx="1">
                  <c:v>458073592880</c:v>
                </c:pt>
              </c:numCache>
            </c:numRef>
          </c:val>
          <c:extLst>
            <c:ext xmlns:c16="http://schemas.microsoft.com/office/drawing/2014/chart" uri="{C3380CC4-5D6E-409C-BE32-E72D297353CC}">
              <c16:uniqueId val="{00000002-D3C4-4C14-B3C6-AD7C915721CC}"/>
            </c:ext>
          </c:extLst>
        </c:ser>
        <c:dLbls>
          <c:showLegendKey val="0"/>
          <c:showVal val="0"/>
          <c:showCatName val="0"/>
          <c:showSerName val="0"/>
          <c:showPercent val="0"/>
          <c:showBubbleSize val="0"/>
        </c:dLbls>
        <c:gapWidth val="219"/>
        <c:overlap val="-27"/>
        <c:axId val="2076715520"/>
        <c:axId val="2076713360"/>
      </c:barChart>
      <c:catAx>
        <c:axId val="207671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3360"/>
        <c:crosses val="autoZero"/>
        <c:auto val="1"/>
        <c:lblAlgn val="ctr"/>
        <c:lblOffset val="100"/>
        <c:noMultiLvlLbl val="0"/>
      </c:catAx>
      <c:valAx>
        <c:axId val="2076713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1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Opening</a:t>
            </a:r>
            <a:r>
              <a:rPr lang="en-US" baseline="0"/>
              <a:t> balance by city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table'!$B$57:$B$58</c:f>
              <c:strCache>
                <c:ptCount val="1"/>
                <c:pt idx="0">
                  <c:v>Female</c:v>
                </c:pt>
              </c:strCache>
            </c:strRef>
          </c:tx>
          <c:spPr>
            <a:ln w="28575" cap="rnd">
              <a:solidFill>
                <a:schemeClr val="accent1"/>
              </a:solidFill>
              <a:round/>
            </a:ln>
            <a:effectLst/>
          </c:spPr>
          <c:marker>
            <c:symbol val="none"/>
          </c:marker>
          <c:cat>
            <c:strRef>
              <c:f>'pivot table'!$A$59:$A$81</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table'!$B$59:$B$81</c:f>
              <c:numCache>
                <c:formatCode>General</c:formatCode>
                <c:ptCount val="22"/>
                <c:pt idx="0">
                  <c:v>37482386624</c:v>
                </c:pt>
                <c:pt idx="1">
                  <c:v>165386840592</c:v>
                </c:pt>
                <c:pt idx="2">
                  <c:v>63793070413</c:v>
                </c:pt>
                <c:pt idx="3">
                  <c:v>132799928483</c:v>
                </c:pt>
                <c:pt idx="4">
                  <c:v>24620227859</c:v>
                </c:pt>
                <c:pt idx="5">
                  <c:v>50144534207</c:v>
                </c:pt>
                <c:pt idx="6">
                  <c:v>40394705856</c:v>
                </c:pt>
                <c:pt idx="7">
                  <c:v>62401402064</c:v>
                </c:pt>
                <c:pt idx="8">
                  <c:v>40978852716</c:v>
                </c:pt>
                <c:pt idx="9">
                  <c:v>99815077862</c:v>
                </c:pt>
                <c:pt idx="10">
                  <c:v>135250331143</c:v>
                </c:pt>
                <c:pt idx="11">
                  <c:v>103748935155</c:v>
                </c:pt>
                <c:pt idx="12">
                  <c:v>89115175096</c:v>
                </c:pt>
                <c:pt idx="13">
                  <c:v>43913999683</c:v>
                </c:pt>
                <c:pt idx="14">
                  <c:v>24128070399</c:v>
                </c:pt>
                <c:pt idx="15">
                  <c:v>370491844429</c:v>
                </c:pt>
                <c:pt idx="16">
                  <c:v>82742117601</c:v>
                </c:pt>
                <c:pt idx="17">
                  <c:v>96133860351</c:v>
                </c:pt>
                <c:pt idx="18">
                  <c:v>111016532114</c:v>
                </c:pt>
                <c:pt idx="19">
                  <c:v>40729086523</c:v>
                </c:pt>
                <c:pt idx="20">
                  <c:v>94555283280</c:v>
                </c:pt>
                <c:pt idx="21">
                  <c:v>31514362030</c:v>
                </c:pt>
              </c:numCache>
            </c:numRef>
          </c:val>
          <c:smooth val="0"/>
          <c:extLst>
            <c:ext xmlns:c16="http://schemas.microsoft.com/office/drawing/2014/chart" uri="{C3380CC4-5D6E-409C-BE32-E72D297353CC}">
              <c16:uniqueId val="{00000000-F0E8-42CD-9518-5C1050B06846}"/>
            </c:ext>
          </c:extLst>
        </c:ser>
        <c:ser>
          <c:idx val="1"/>
          <c:order val="1"/>
          <c:tx>
            <c:strRef>
              <c:f>'pivot table'!$C$57:$C$58</c:f>
              <c:strCache>
                <c:ptCount val="1"/>
                <c:pt idx="0">
                  <c:v>Male</c:v>
                </c:pt>
              </c:strCache>
            </c:strRef>
          </c:tx>
          <c:spPr>
            <a:ln w="28575" cap="rnd">
              <a:solidFill>
                <a:schemeClr val="bg1">
                  <a:lumMod val="75000"/>
                </a:schemeClr>
              </a:solidFill>
              <a:round/>
            </a:ln>
            <a:effectLst/>
          </c:spPr>
          <c:marker>
            <c:symbol val="none"/>
          </c:marker>
          <c:cat>
            <c:strRef>
              <c:f>'pivot table'!$A$59:$A$81</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table'!$C$59:$C$81</c:f>
              <c:numCache>
                <c:formatCode>General</c:formatCode>
                <c:ptCount val="22"/>
                <c:pt idx="0">
                  <c:v>68925950814</c:v>
                </c:pt>
                <c:pt idx="1">
                  <c:v>200636405267</c:v>
                </c:pt>
                <c:pt idx="2">
                  <c:v>48524491498</c:v>
                </c:pt>
                <c:pt idx="3">
                  <c:v>97894063983</c:v>
                </c:pt>
                <c:pt idx="4">
                  <c:v>45294691392</c:v>
                </c:pt>
                <c:pt idx="5">
                  <c:v>39608328837</c:v>
                </c:pt>
                <c:pt idx="6">
                  <c:v>22112871572</c:v>
                </c:pt>
                <c:pt idx="7">
                  <c:v>50773468089</c:v>
                </c:pt>
                <c:pt idx="8">
                  <c:v>47156972265</c:v>
                </c:pt>
                <c:pt idx="9">
                  <c:v>53985492340</c:v>
                </c:pt>
                <c:pt idx="10">
                  <c:v>127950313427</c:v>
                </c:pt>
                <c:pt idx="11">
                  <c:v>105994024193</c:v>
                </c:pt>
                <c:pt idx="12">
                  <c:v>65160674645</c:v>
                </c:pt>
                <c:pt idx="13">
                  <c:v>43478642192</c:v>
                </c:pt>
                <c:pt idx="14">
                  <c:v>25439429250</c:v>
                </c:pt>
                <c:pt idx="15">
                  <c:v>381447079750</c:v>
                </c:pt>
                <c:pt idx="16">
                  <c:v>75158068285</c:v>
                </c:pt>
                <c:pt idx="17">
                  <c:v>93636051530</c:v>
                </c:pt>
                <c:pt idx="18">
                  <c:v>94742731126</c:v>
                </c:pt>
                <c:pt idx="19">
                  <c:v>46466429134</c:v>
                </c:pt>
                <c:pt idx="20">
                  <c:v>67321866642</c:v>
                </c:pt>
                <c:pt idx="21">
                  <c:v>25386065145</c:v>
                </c:pt>
              </c:numCache>
            </c:numRef>
          </c:val>
          <c:smooth val="0"/>
          <c:extLst>
            <c:ext xmlns:c16="http://schemas.microsoft.com/office/drawing/2014/chart" uri="{C3380CC4-5D6E-409C-BE32-E72D297353CC}">
              <c16:uniqueId val="{00000003-F0E8-42CD-9518-5C1050B06846}"/>
            </c:ext>
          </c:extLst>
        </c:ser>
        <c:dLbls>
          <c:showLegendKey val="0"/>
          <c:showVal val="0"/>
          <c:showCatName val="0"/>
          <c:showSerName val="0"/>
          <c:showPercent val="0"/>
          <c:showBubbleSize val="0"/>
        </c:dLbls>
        <c:smooth val="0"/>
        <c:axId val="1905124896"/>
        <c:axId val="1905125328"/>
      </c:lineChart>
      <c:catAx>
        <c:axId val="190512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25328"/>
        <c:crosses val="autoZero"/>
        <c:auto val="1"/>
        <c:lblAlgn val="ctr"/>
        <c:lblOffset val="100"/>
        <c:noMultiLvlLbl val="0"/>
      </c:catAx>
      <c:valAx>
        <c:axId val="1905125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2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balance by account type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table'!$B$86:$B$87</c:f>
              <c:strCache>
                <c:ptCount val="1"/>
                <c:pt idx="0">
                  <c:v>Female</c:v>
                </c:pt>
              </c:strCache>
            </c:strRef>
          </c:tx>
          <c:spPr>
            <a:solidFill>
              <a:schemeClr val="accent1"/>
            </a:solidFill>
            <a:ln>
              <a:noFill/>
            </a:ln>
            <a:effectLst/>
          </c:spPr>
          <c:invertIfNegative val="0"/>
          <c:cat>
            <c:strRef>
              <c:f>'pivot table'!$A$88:$A$97</c:f>
              <c:strCache>
                <c:ptCount val="9"/>
                <c:pt idx="0">
                  <c:v>_x0002_</c:v>
                </c:pt>
                <c:pt idx="1">
                  <c:v>11/26/2006 6:00:00 AM</c:v>
                </c:pt>
                <c:pt idx="2">
                  <c:v>Corporate</c:v>
                </c:pt>
                <c:pt idx="3">
                  <c:v>Current</c:v>
                </c:pt>
                <c:pt idx="4">
                  <c:v>Domiciliary</c:v>
                </c:pt>
                <c:pt idx="5">
                  <c:v>Fixed Deposit</c:v>
                </c:pt>
                <c:pt idx="6">
                  <c:v>Joint</c:v>
                </c:pt>
                <c:pt idx="7">
                  <c:v>Savings</c:v>
                </c:pt>
                <c:pt idx="8">
                  <c:v>(blank)</c:v>
                </c:pt>
              </c:strCache>
            </c:strRef>
          </c:cat>
          <c:val>
            <c:numRef>
              <c:f>'pivot table'!$B$88:$B$97</c:f>
              <c:numCache>
                <c:formatCode>General</c:formatCode>
                <c:ptCount val="9"/>
                <c:pt idx="1">
                  <c:v>127708.53326228001</c:v>
                </c:pt>
                <c:pt idx="2">
                  <c:v>19735922.176222812</c:v>
                </c:pt>
                <c:pt idx="3">
                  <c:v>25043988.364336446</c:v>
                </c:pt>
                <c:pt idx="4">
                  <c:v>39754449.230008423</c:v>
                </c:pt>
                <c:pt idx="5">
                  <c:v>5365962.6940780189</c:v>
                </c:pt>
                <c:pt idx="6">
                  <c:v>13979665.50659981</c:v>
                </c:pt>
                <c:pt idx="7">
                  <c:v>15968092.059295718</c:v>
                </c:pt>
                <c:pt idx="8">
                  <c:v>539661573.67147911</c:v>
                </c:pt>
              </c:numCache>
            </c:numRef>
          </c:val>
          <c:extLst>
            <c:ext xmlns:c16="http://schemas.microsoft.com/office/drawing/2014/chart" uri="{C3380CC4-5D6E-409C-BE32-E72D297353CC}">
              <c16:uniqueId val="{00000000-1BEF-4670-90CA-A0EBC7E001FC}"/>
            </c:ext>
          </c:extLst>
        </c:ser>
        <c:ser>
          <c:idx val="1"/>
          <c:order val="1"/>
          <c:tx>
            <c:strRef>
              <c:f>'pivot table'!$C$86:$C$87</c:f>
              <c:strCache>
                <c:ptCount val="1"/>
                <c:pt idx="0">
                  <c:v>Male</c:v>
                </c:pt>
              </c:strCache>
            </c:strRef>
          </c:tx>
          <c:spPr>
            <a:solidFill>
              <a:schemeClr val="bg1">
                <a:lumMod val="75000"/>
              </a:schemeClr>
            </a:solidFill>
            <a:ln>
              <a:noFill/>
            </a:ln>
            <a:effectLst/>
          </c:spPr>
          <c:invertIfNegative val="0"/>
          <c:cat>
            <c:strRef>
              <c:f>'pivot table'!$A$88:$A$97</c:f>
              <c:strCache>
                <c:ptCount val="9"/>
                <c:pt idx="0">
                  <c:v>_x0002_</c:v>
                </c:pt>
                <c:pt idx="1">
                  <c:v>11/26/2006 6:00:00 AM</c:v>
                </c:pt>
                <c:pt idx="2">
                  <c:v>Corporate</c:v>
                </c:pt>
                <c:pt idx="3">
                  <c:v>Current</c:v>
                </c:pt>
                <c:pt idx="4">
                  <c:v>Domiciliary</c:v>
                </c:pt>
                <c:pt idx="5">
                  <c:v>Fixed Deposit</c:v>
                </c:pt>
                <c:pt idx="6">
                  <c:v>Joint</c:v>
                </c:pt>
                <c:pt idx="7">
                  <c:v>Savings</c:v>
                </c:pt>
                <c:pt idx="8">
                  <c:v>(blank)</c:v>
                </c:pt>
              </c:strCache>
            </c:strRef>
          </c:cat>
          <c:val>
            <c:numRef>
              <c:f>'pivot table'!$C$88:$C$97</c:f>
              <c:numCache>
                <c:formatCode>General</c:formatCode>
                <c:ptCount val="9"/>
                <c:pt idx="0">
                  <c:v>-63381.259964808938</c:v>
                </c:pt>
                <c:pt idx="2">
                  <c:v>16367732.735313831</c:v>
                </c:pt>
                <c:pt idx="3">
                  <c:v>23678570.336165909</c:v>
                </c:pt>
                <c:pt idx="4">
                  <c:v>37480226.177446619</c:v>
                </c:pt>
                <c:pt idx="5">
                  <c:v>1919153.3726330597</c:v>
                </c:pt>
                <c:pt idx="6">
                  <c:v>19229500.771622185</c:v>
                </c:pt>
                <c:pt idx="7">
                  <c:v>18272108.832285762</c:v>
                </c:pt>
                <c:pt idx="8">
                  <c:v>513932955.16287971</c:v>
                </c:pt>
              </c:numCache>
            </c:numRef>
          </c:val>
          <c:extLst>
            <c:ext xmlns:c16="http://schemas.microsoft.com/office/drawing/2014/chart" uri="{C3380CC4-5D6E-409C-BE32-E72D297353CC}">
              <c16:uniqueId val="{00000003-1BEF-4670-90CA-A0EBC7E001FC}"/>
            </c:ext>
          </c:extLst>
        </c:ser>
        <c:dLbls>
          <c:showLegendKey val="0"/>
          <c:showVal val="0"/>
          <c:showCatName val="0"/>
          <c:showSerName val="0"/>
          <c:showPercent val="0"/>
          <c:showBubbleSize val="0"/>
        </c:dLbls>
        <c:gapWidth val="219"/>
        <c:overlap val="-27"/>
        <c:axId val="1852695360"/>
        <c:axId val="1852691472"/>
      </c:barChart>
      <c:catAx>
        <c:axId val="185269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691472"/>
        <c:crosses val="autoZero"/>
        <c:auto val="1"/>
        <c:lblAlgn val="ctr"/>
        <c:lblOffset val="100"/>
        <c:noMultiLvlLbl val="0"/>
      </c:catAx>
      <c:valAx>
        <c:axId val="185269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69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 (4).xlsx]pivot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bg1">
              <a:lumMod val="7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bg1">
              <a:lumMod val="75000"/>
            </a:schemeClr>
          </a:solidFill>
          <a:ln w="19050">
            <a:solidFill>
              <a:schemeClr val="lt1"/>
            </a:solidFill>
          </a:ln>
          <a:effectLst/>
        </c:spPr>
      </c:pivotFmt>
    </c:pivotFmts>
    <c:plotArea>
      <c:layout/>
      <c:doughnutChart>
        <c:varyColors val="1"/>
        <c:ser>
          <c:idx val="0"/>
          <c:order val="0"/>
          <c:tx>
            <c:strRef>
              <c:f>'pivot table'!$B$21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F-4F3B-BF37-F5C82A93DFEE}"/>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FF6F-4F3B-BF37-F5C82A93DF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table'!$A$22:$A$24</c:f>
              <c:strCache>
                <c:ptCount val="2"/>
                <c:pt idx="0">
                  <c:v>Female</c:v>
                </c:pt>
                <c:pt idx="1">
                  <c:v>Male</c:v>
                </c:pt>
              </c:strCache>
            </c:strRef>
          </c:cat>
          <c:val>
            <c:numRef>
              <c:f>'pivot table'!$B$22:$B$24</c:f>
              <c:numCache>
                <c:formatCode>General</c:formatCode>
                <c:ptCount val="2"/>
                <c:pt idx="0">
                  <c:v>1515</c:v>
                </c:pt>
                <c:pt idx="1">
                  <c:v>1485</c:v>
                </c:pt>
              </c:numCache>
            </c:numRef>
          </c:val>
          <c:extLst>
            <c:ext xmlns:c16="http://schemas.microsoft.com/office/drawing/2014/chart" uri="{C3380CC4-5D6E-409C-BE32-E72D297353CC}">
              <c16:uniqueId val="{00000004-FF6F-4F3B-BF37-F5C82A93DF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hyperlink" Target="#'All customer details real'!A1"/><Relationship Id="rId3" Type="http://schemas.openxmlformats.org/officeDocument/2006/relationships/chart" Target="../charts/chart9.xml"/><Relationship Id="rId7" Type="http://schemas.openxmlformats.org/officeDocument/2006/relationships/hyperlink" Target="#'pivot table'!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hyperlink" Target="#Recommendation!A1"/></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3</xdr:col>
      <xdr:colOff>0</xdr:colOff>
      <xdr:row>4</xdr:row>
      <xdr:rowOff>19049</xdr:rowOff>
    </xdr:from>
    <xdr:to>
      <xdr:col>8</xdr:col>
      <xdr:colOff>600075</xdr:colOff>
      <xdr:row>14</xdr:row>
      <xdr:rowOff>152400</xdr:rowOff>
    </xdr:to>
    <xdr:graphicFrame macro="">
      <xdr:nvGraphicFramePr>
        <xdr:cNvPr id="2" name="Chart 1">
          <a:extLst>
            <a:ext uri="{FF2B5EF4-FFF2-40B4-BE49-F238E27FC236}">
              <a16:creationId xmlns:a16="http://schemas.microsoft.com/office/drawing/2014/main" id="{57A03083-DFDB-4F80-8C8A-638F06896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176212</xdr:colOff>
      <xdr:row>15</xdr:row>
      <xdr:rowOff>119062</xdr:rowOff>
    </xdr:from>
    <xdr:to>
      <xdr:col>8</xdr:col>
      <xdr:colOff>476250</xdr:colOff>
      <xdr:row>25</xdr:row>
      <xdr:rowOff>57150</xdr:rowOff>
    </xdr:to>
    <xdr:graphicFrame macro="">
      <xdr:nvGraphicFramePr>
        <xdr:cNvPr id="4" name="Chart 3">
          <a:extLst>
            <a:ext uri="{FF2B5EF4-FFF2-40B4-BE49-F238E27FC236}">
              <a16:creationId xmlns:a16="http://schemas.microsoft.com/office/drawing/2014/main" id="{050DE564-21E6-4346-B58B-3737EBC91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514349</xdr:colOff>
      <xdr:row>28</xdr:row>
      <xdr:rowOff>161926</xdr:rowOff>
    </xdr:from>
    <xdr:to>
      <xdr:col>9</xdr:col>
      <xdr:colOff>238125</xdr:colOff>
      <xdr:row>41</xdr:row>
      <xdr:rowOff>123826</xdr:rowOff>
    </xdr:to>
    <xdr:graphicFrame macro="">
      <xdr:nvGraphicFramePr>
        <xdr:cNvPr id="6" name="Chart 5">
          <a:extLst>
            <a:ext uri="{FF2B5EF4-FFF2-40B4-BE49-F238E27FC236}">
              <a16:creationId xmlns:a16="http://schemas.microsoft.com/office/drawing/2014/main" id="{1239A0E0-B7B6-48E8-B737-7666872AC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1000125</xdr:colOff>
      <xdr:row>43</xdr:row>
      <xdr:rowOff>100012</xdr:rowOff>
    </xdr:from>
    <xdr:to>
      <xdr:col>7</xdr:col>
      <xdr:colOff>95250</xdr:colOff>
      <xdr:row>53</xdr:row>
      <xdr:rowOff>161925</xdr:rowOff>
    </xdr:to>
    <xdr:graphicFrame macro="">
      <xdr:nvGraphicFramePr>
        <xdr:cNvPr id="7" name="Chart 6">
          <a:extLst>
            <a:ext uri="{FF2B5EF4-FFF2-40B4-BE49-F238E27FC236}">
              <a16:creationId xmlns:a16="http://schemas.microsoft.com/office/drawing/2014/main" id="{C5DAA993-DAEB-480E-B2F8-171E3CD7F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171450</xdr:colOff>
      <xdr:row>58</xdr:row>
      <xdr:rowOff>128587</xdr:rowOff>
    </xdr:from>
    <xdr:to>
      <xdr:col>11</xdr:col>
      <xdr:colOff>476250</xdr:colOff>
      <xdr:row>73</xdr:row>
      <xdr:rowOff>14287</xdr:rowOff>
    </xdr:to>
    <xdr:graphicFrame macro="">
      <xdr:nvGraphicFramePr>
        <xdr:cNvPr id="9" name="Chart 8">
          <a:extLst>
            <a:ext uri="{FF2B5EF4-FFF2-40B4-BE49-F238E27FC236}">
              <a16:creationId xmlns:a16="http://schemas.microsoft.com/office/drawing/2014/main" id="{5F60D44A-9834-4522-AD29-F3BC46647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28575</xdr:colOff>
      <xdr:row>83</xdr:row>
      <xdr:rowOff>152400</xdr:rowOff>
    </xdr:from>
    <xdr:to>
      <xdr:col>11</xdr:col>
      <xdr:colOff>133350</xdr:colOff>
      <xdr:row>97</xdr:row>
      <xdr:rowOff>66675</xdr:rowOff>
    </xdr:to>
    <xdr:graphicFrame macro="">
      <xdr:nvGraphicFramePr>
        <xdr:cNvPr id="10" name="Chart 9">
          <a:extLst>
            <a:ext uri="{FF2B5EF4-FFF2-40B4-BE49-F238E27FC236}">
              <a16:creationId xmlns:a16="http://schemas.microsoft.com/office/drawing/2014/main" id="{FBF5FE0A-90B7-424C-8CFB-27101B0C1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438150</xdr:colOff>
      <xdr:row>3</xdr:row>
      <xdr:rowOff>95250</xdr:rowOff>
    </xdr:from>
    <xdr:to>
      <xdr:col>16</xdr:col>
      <xdr:colOff>438150</xdr:colOff>
      <xdr:row>16</xdr:row>
      <xdr:rowOff>142875</xdr:rowOff>
    </xdr:to>
    <mc:AlternateContent xmlns:mc="http://schemas.openxmlformats.org/markup-compatibility/2006" xmlns:a14="http://schemas.microsoft.com/office/drawing/2010/main">
      <mc:Choice Requires="a14">
        <xdr:graphicFrame macro="">
          <xdr:nvGraphicFramePr>
            <xdr:cNvPr id="3" name="Sex">
              <a:extLst>
                <a:ext uri="{FF2B5EF4-FFF2-40B4-BE49-F238E27FC236}">
                  <a16:creationId xmlns:a16="http://schemas.microsoft.com/office/drawing/2014/main" id="{8C850796-0B97-4EDD-B2B5-EEA0582E405C}"/>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10382250" y="666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3</xdr:row>
      <xdr:rowOff>114300</xdr:rowOff>
    </xdr:from>
    <xdr:to>
      <xdr:col>13</xdr:col>
      <xdr:colOff>161925</xdr:colOff>
      <xdr:row>19</xdr:row>
      <xdr:rowOff>28575</xdr:rowOff>
    </xdr:to>
    <mc:AlternateContent xmlns:mc="http://schemas.openxmlformats.org/markup-compatibility/2006" xmlns:a14="http://schemas.microsoft.com/office/drawing/2010/main">
      <mc:Choice Requires="a14">
        <xdr:graphicFrame macro="">
          <xdr:nvGraphicFramePr>
            <xdr:cNvPr id="5" name="Account type">
              <a:extLst>
                <a:ext uri="{FF2B5EF4-FFF2-40B4-BE49-F238E27FC236}">
                  <a16:creationId xmlns:a16="http://schemas.microsoft.com/office/drawing/2014/main" id="{8DF2072D-85DD-4DFE-AA26-DA1F3F1ACEF9}"/>
                </a:ext>
              </a:extLst>
            </xdr:cNvPr>
            <xdr:cNvGraphicFramePr/>
          </xdr:nvGraphicFramePr>
          <xdr:xfrm>
            <a:off x="0" y="0"/>
            <a:ext cx="0" cy="0"/>
          </xdr:xfrm>
          <a:graphic>
            <a:graphicData uri="http://schemas.microsoft.com/office/drawing/2010/slicer">
              <sle:slicer xmlns:sle="http://schemas.microsoft.com/office/drawing/2010/slicer" name="Account type"/>
            </a:graphicData>
          </a:graphic>
        </xdr:graphicFrame>
      </mc:Choice>
      <mc:Fallback xmlns="">
        <xdr:sp macro="" textlink="">
          <xdr:nvSpPr>
            <xdr:cNvPr id="0" name=""/>
            <xdr:cNvSpPr>
              <a:spLocks noTextEdit="1"/>
            </xdr:cNvSpPr>
          </xdr:nvSpPr>
          <xdr:spPr>
            <a:xfrm>
              <a:off x="7610475" y="685800"/>
              <a:ext cx="2495550" cy="2962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536864</xdr:colOff>
      <xdr:row>2</xdr:row>
      <xdr:rowOff>1</xdr:rowOff>
    </xdr:from>
    <xdr:to>
      <xdr:col>12</xdr:col>
      <xdr:colOff>415637</xdr:colOff>
      <xdr:row>5</xdr:row>
      <xdr:rowOff>155864</xdr:rowOff>
    </xdr:to>
    <xdr:sp macro="" textlink="">
      <xdr:nvSpPr>
        <xdr:cNvPr id="11" name="Arrow: Left 10">
          <a:hlinkClick xmlns:r="http://schemas.openxmlformats.org/officeDocument/2006/relationships" r:id="rId7"/>
          <a:extLst>
            <a:ext uri="{FF2B5EF4-FFF2-40B4-BE49-F238E27FC236}">
              <a16:creationId xmlns:a16="http://schemas.microsoft.com/office/drawing/2014/main" id="{80E92B62-44EB-4426-8664-76EA34EC77C1}"/>
            </a:ext>
          </a:extLst>
        </xdr:cNvPr>
        <xdr:cNvSpPr/>
      </xdr:nvSpPr>
      <xdr:spPr>
        <a:xfrm>
          <a:off x="20586989" y="4572001"/>
          <a:ext cx="1707573" cy="72736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Dashboard</a:t>
          </a: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466725</xdr:colOff>
      <xdr:row>4</xdr:row>
      <xdr:rowOff>142875</xdr:rowOff>
    </xdr:from>
    <xdr:to>
      <xdr:col>21</xdr:col>
      <xdr:colOff>304800</xdr:colOff>
      <xdr:row>7</xdr:row>
      <xdr:rowOff>9525</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B653D3A1-23FE-4FE3-A08F-1D0F7AC3D13F}"/>
            </a:ext>
          </a:extLst>
        </xdr:cNvPr>
        <xdr:cNvSpPr/>
      </xdr:nvSpPr>
      <xdr:spPr>
        <a:xfrm>
          <a:off x="21374100" y="904875"/>
          <a:ext cx="1057275" cy="4381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76200</xdr:colOff>
      <xdr:row>41</xdr:row>
      <xdr:rowOff>161925</xdr:rowOff>
    </xdr:to>
    <xdr:sp macro="" textlink="">
      <xdr:nvSpPr>
        <xdr:cNvPr id="2" name="Rectangle: Rounded Corners 1">
          <a:extLst>
            <a:ext uri="{FF2B5EF4-FFF2-40B4-BE49-F238E27FC236}">
              <a16:creationId xmlns:a16="http://schemas.microsoft.com/office/drawing/2014/main" id="{B50F92FC-5454-48FD-B69D-DD94641547C7}"/>
            </a:ext>
          </a:extLst>
        </xdr:cNvPr>
        <xdr:cNvSpPr/>
      </xdr:nvSpPr>
      <xdr:spPr>
        <a:xfrm>
          <a:off x="0" y="0"/>
          <a:ext cx="19583400" cy="7972425"/>
        </a:xfrm>
        <a:prstGeom prst="roundRect">
          <a:avLst>
            <a:gd name="adj" fmla="val 0"/>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2060"/>
            </a:solidFill>
          </a:endParaRPr>
        </a:p>
      </xdr:txBody>
    </xdr:sp>
    <xdr:clientData/>
  </xdr:twoCellAnchor>
  <xdr:twoCellAnchor>
    <xdr:from>
      <xdr:col>0</xdr:col>
      <xdr:colOff>494432</xdr:colOff>
      <xdr:row>3</xdr:row>
      <xdr:rowOff>64942</xdr:rowOff>
    </xdr:from>
    <xdr:to>
      <xdr:col>31</xdr:col>
      <xdr:colOff>242455</xdr:colOff>
      <xdr:row>40</xdr:row>
      <xdr:rowOff>69273</xdr:rowOff>
    </xdr:to>
    <xdr:sp macro="" textlink="">
      <xdr:nvSpPr>
        <xdr:cNvPr id="3" name="Rectangle: Rounded Corners 2">
          <a:extLst>
            <a:ext uri="{FF2B5EF4-FFF2-40B4-BE49-F238E27FC236}">
              <a16:creationId xmlns:a16="http://schemas.microsoft.com/office/drawing/2014/main" id="{C822CB2F-A7B9-48B2-8102-1CCB998CF183}"/>
            </a:ext>
          </a:extLst>
        </xdr:cNvPr>
        <xdr:cNvSpPr/>
      </xdr:nvSpPr>
      <xdr:spPr>
        <a:xfrm>
          <a:off x="494432" y="636442"/>
          <a:ext cx="19785159" cy="7052831"/>
        </a:xfrm>
        <a:prstGeom prst="roundRect">
          <a:avLst>
            <a:gd name="adj" fmla="val 5157"/>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571499</xdr:colOff>
      <xdr:row>8</xdr:row>
      <xdr:rowOff>138547</xdr:rowOff>
    </xdr:from>
    <xdr:to>
      <xdr:col>12</xdr:col>
      <xdr:colOff>536864</xdr:colOff>
      <xdr:row>24</xdr:row>
      <xdr:rowOff>121229</xdr:rowOff>
    </xdr:to>
    <xdr:sp macro="" textlink="">
      <xdr:nvSpPr>
        <xdr:cNvPr id="4" name="Rectangle: Rounded Corners 3">
          <a:extLst>
            <a:ext uri="{FF2B5EF4-FFF2-40B4-BE49-F238E27FC236}">
              <a16:creationId xmlns:a16="http://schemas.microsoft.com/office/drawing/2014/main" id="{AC247DD6-799A-4271-B7E1-F2554B9A0E46}"/>
            </a:ext>
          </a:extLst>
        </xdr:cNvPr>
        <xdr:cNvSpPr/>
      </xdr:nvSpPr>
      <xdr:spPr>
        <a:xfrm>
          <a:off x="2996044" y="1662547"/>
          <a:ext cx="4814456" cy="3030682"/>
        </a:xfrm>
        <a:prstGeom prst="roundRect">
          <a:avLst/>
        </a:prstGeom>
        <a:solidFill>
          <a:schemeClr val="bg1"/>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17319</xdr:colOff>
      <xdr:row>8</xdr:row>
      <xdr:rowOff>173182</xdr:rowOff>
    </xdr:from>
    <xdr:to>
      <xdr:col>21</xdr:col>
      <xdr:colOff>225136</xdr:colOff>
      <xdr:row>24</xdr:row>
      <xdr:rowOff>0</xdr:rowOff>
    </xdr:to>
    <xdr:sp macro="" textlink="">
      <xdr:nvSpPr>
        <xdr:cNvPr id="5" name="Rectangle: Rounded Corners 4">
          <a:extLst>
            <a:ext uri="{FF2B5EF4-FFF2-40B4-BE49-F238E27FC236}">
              <a16:creationId xmlns:a16="http://schemas.microsoft.com/office/drawing/2014/main" id="{F6A563F5-82B5-4B2E-8E63-C5BFD5BAE194}"/>
            </a:ext>
          </a:extLst>
        </xdr:cNvPr>
        <xdr:cNvSpPr/>
      </xdr:nvSpPr>
      <xdr:spPr>
        <a:xfrm>
          <a:off x="7897092" y="1697182"/>
          <a:ext cx="4987635" cy="2874818"/>
        </a:xfrm>
        <a:prstGeom prst="roundRect">
          <a:avLst/>
        </a:prstGeom>
        <a:solidFill>
          <a:schemeClr val="bg1"/>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519546</xdr:colOff>
      <xdr:row>8</xdr:row>
      <xdr:rowOff>151532</xdr:rowOff>
    </xdr:from>
    <xdr:to>
      <xdr:col>30</xdr:col>
      <xdr:colOff>9526</xdr:colOff>
      <xdr:row>24</xdr:row>
      <xdr:rowOff>121227</xdr:rowOff>
    </xdr:to>
    <xdr:sp macro="" textlink="">
      <xdr:nvSpPr>
        <xdr:cNvPr id="6" name="Rectangle: Rounded Corners 5">
          <a:extLst>
            <a:ext uri="{FF2B5EF4-FFF2-40B4-BE49-F238E27FC236}">
              <a16:creationId xmlns:a16="http://schemas.microsoft.com/office/drawing/2014/main" id="{A4D7F299-7B60-4104-AF7E-473E368311EF}"/>
            </a:ext>
          </a:extLst>
        </xdr:cNvPr>
        <xdr:cNvSpPr/>
      </xdr:nvSpPr>
      <xdr:spPr>
        <a:xfrm>
          <a:off x="13179137" y="1675532"/>
          <a:ext cx="4945207" cy="3017695"/>
        </a:xfrm>
        <a:prstGeom prst="roundRect">
          <a:avLst/>
        </a:prstGeom>
        <a:solidFill>
          <a:schemeClr val="bg1"/>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467591</xdr:colOff>
      <xdr:row>24</xdr:row>
      <xdr:rowOff>155865</xdr:rowOff>
    </xdr:from>
    <xdr:to>
      <xdr:col>30</xdr:col>
      <xdr:colOff>113433</xdr:colOff>
      <xdr:row>39</xdr:row>
      <xdr:rowOff>186171</xdr:rowOff>
    </xdr:to>
    <xdr:sp macro="" textlink="">
      <xdr:nvSpPr>
        <xdr:cNvPr id="7" name="Rectangle: Rounded Corners 6">
          <a:extLst>
            <a:ext uri="{FF2B5EF4-FFF2-40B4-BE49-F238E27FC236}">
              <a16:creationId xmlns:a16="http://schemas.microsoft.com/office/drawing/2014/main" id="{D4C7050E-F227-43FD-9CC7-7AA74A86759A}"/>
            </a:ext>
          </a:extLst>
        </xdr:cNvPr>
        <xdr:cNvSpPr/>
      </xdr:nvSpPr>
      <xdr:spPr>
        <a:xfrm>
          <a:off x="13127182" y="4727865"/>
          <a:ext cx="5101069" cy="2887806"/>
        </a:xfrm>
        <a:prstGeom prst="roundRect">
          <a:avLst/>
        </a:prstGeom>
        <a:solidFill>
          <a:schemeClr val="bg1"/>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190499</xdr:colOff>
      <xdr:row>24</xdr:row>
      <xdr:rowOff>51956</xdr:rowOff>
    </xdr:from>
    <xdr:to>
      <xdr:col>21</xdr:col>
      <xdr:colOff>277091</xdr:colOff>
      <xdr:row>40</xdr:row>
      <xdr:rowOff>1</xdr:rowOff>
    </xdr:to>
    <xdr:sp macro="" textlink="">
      <xdr:nvSpPr>
        <xdr:cNvPr id="8" name="Rectangle: Rounded Corners 7">
          <a:extLst>
            <a:ext uri="{FF2B5EF4-FFF2-40B4-BE49-F238E27FC236}">
              <a16:creationId xmlns:a16="http://schemas.microsoft.com/office/drawing/2014/main" id="{55E26A2E-CF8B-4528-844F-114DC7224F24}"/>
            </a:ext>
          </a:extLst>
        </xdr:cNvPr>
        <xdr:cNvSpPr/>
      </xdr:nvSpPr>
      <xdr:spPr>
        <a:xfrm>
          <a:off x="8070272" y="4623956"/>
          <a:ext cx="4866410" cy="2996045"/>
        </a:xfrm>
        <a:prstGeom prst="roundRect">
          <a:avLst/>
        </a:prstGeom>
        <a:solidFill>
          <a:schemeClr val="bg1"/>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6058</xdr:colOff>
      <xdr:row>24</xdr:row>
      <xdr:rowOff>173183</xdr:rowOff>
    </xdr:from>
    <xdr:to>
      <xdr:col>13</xdr:col>
      <xdr:colOff>103909</xdr:colOff>
      <xdr:row>39</xdr:row>
      <xdr:rowOff>173183</xdr:rowOff>
    </xdr:to>
    <xdr:sp macro="" textlink="">
      <xdr:nvSpPr>
        <xdr:cNvPr id="9" name="Rectangle: Rounded Corners 8">
          <a:extLst>
            <a:ext uri="{FF2B5EF4-FFF2-40B4-BE49-F238E27FC236}">
              <a16:creationId xmlns:a16="http://schemas.microsoft.com/office/drawing/2014/main" id="{1CF2A365-2869-4E34-9538-133806D001EC}"/>
            </a:ext>
          </a:extLst>
        </xdr:cNvPr>
        <xdr:cNvSpPr/>
      </xdr:nvSpPr>
      <xdr:spPr>
        <a:xfrm>
          <a:off x="3036740" y="4745183"/>
          <a:ext cx="4946942" cy="2857500"/>
        </a:xfrm>
        <a:prstGeom prst="roundRect">
          <a:avLst/>
        </a:prstGeom>
        <a:solidFill>
          <a:schemeClr val="bg1"/>
        </a:solidFill>
        <a:ln>
          <a:no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346364</xdr:colOff>
      <xdr:row>9</xdr:row>
      <xdr:rowOff>17318</xdr:rowOff>
    </xdr:from>
    <xdr:to>
      <xdr:col>12</xdr:col>
      <xdr:colOff>519546</xdr:colOff>
      <xdr:row>23</xdr:row>
      <xdr:rowOff>155864</xdr:rowOff>
    </xdr:to>
    <xdr:graphicFrame macro="">
      <xdr:nvGraphicFramePr>
        <xdr:cNvPr id="10" name="Chart 9">
          <a:extLst>
            <a:ext uri="{FF2B5EF4-FFF2-40B4-BE49-F238E27FC236}">
              <a16:creationId xmlns:a16="http://schemas.microsoft.com/office/drawing/2014/main" id="{C5F89EFB-6CDE-4FAA-9634-5FB3C7098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138548</xdr:colOff>
      <xdr:row>7</xdr:row>
      <xdr:rowOff>121228</xdr:rowOff>
    </xdr:from>
    <xdr:to>
      <xdr:col>21</xdr:col>
      <xdr:colOff>69274</xdr:colOff>
      <xdr:row>20</xdr:row>
      <xdr:rowOff>155864</xdr:rowOff>
    </xdr:to>
    <xdr:graphicFrame macro="">
      <xdr:nvGraphicFramePr>
        <xdr:cNvPr id="11" name="Chart 10">
          <a:extLst>
            <a:ext uri="{FF2B5EF4-FFF2-40B4-BE49-F238E27FC236}">
              <a16:creationId xmlns:a16="http://schemas.microsoft.com/office/drawing/2014/main" id="{E9D3C158-60F6-450E-8978-0F145F375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51955</xdr:colOff>
      <xdr:row>8</xdr:row>
      <xdr:rowOff>155863</xdr:rowOff>
    </xdr:from>
    <xdr:to>
      <xdr:col>29</xdr:col>
      <xdr:colOff>432954</xdr:colOff>
      <xdr:row>23</xdr:row>
      <xdr:rowOff>121227</xdr:rowOff>
    </xdr:to>
    <xdr:graphicFrame macro="">
      <xdr:nvGraphicFramePr>
        <xdr:cNvPr id="12" name="Chart 11">
          <a:extLst>
            <a:ext uri="{FF2B5EF4-FFF2-40B4-BE49-F238E27FC236}">
              <a16:creationId xmlns:a16="http://schemas.microsoft.com/office/drawing/2014/main" id="{AA91749D-A51D-42E9-A2A5-F8D2767A2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121227</xdr:colOff>
      <xdr:row>25</xdr:row>
      <xdr:rowOff>34637</xdr:rowOff>
    </xdr:from>
    <xdr:to>
      <xdr:col>13</xdr:col>
      <xdr:colOff>6058</xdr:colOff>
      <xdr:row>39</xdr:row>
      <xdr:rowOff>110837</xdr:rowOff>
    </xdr:to>
    <xdr:graphicFrame macro="">
      <xdr:nvGraphicFramePr>
        <xdr:cNvPr id="13" name="Chart 12">
          <a:extLst>
            <a:ext uri="{FF2B5EF4-FFF2-40B4-BE49-F238E27FC236}">
              <a16:creationId xmlns:a16="http://schemas.microsoft.com/office/drawing/2014/main" id="{496FEB84-954C-4B5E-88F8-CFD3B92B3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259773</xdr:colOff>
      <xdr:row>24</xdr:row>
      <xdr:rowOff>121227</xdr:rowOff>
    </xdr:from>
    <xdr:to>
      <xdr:col>20</xdr:col>
      <xdr:colOff>588818</xdr:colOff>
      <xdr:row>39</xdr:row>
      <xdr:rowOff>69273</xdr:rowOff>
    </xdr:to>
    <xdr:graphicFrame macro="">
      <xdr:nvGraphicFramePr>
        <xdr:cNvPr id="14" name="Chart 13">
          <a:extLst>
            <a:ext uri="{FF2B5EF4-FFF2-40B4-BE49-F238E27FC236}">
              <a16:creationId xmlns:a16="http://schemas.microsoft.com/office/drawing/2014/main" id="{AC9A7895-CD1B-46A4-AE48-438F357DF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17318</xdr:colOff>
      <xdr:row>25</xdr:row>
      <xdr:rowOff>1</xdr:rowOff>
    </xdr:from>
    <xdr:to>
      <xdr:col>30</xdr:col>
      <xdr:colOff>34637</xdr:colOff>
      <xdr:row>39</xdr:row>
      <xdr:rowOff>69273</xdr:rowOff>
    </xdr:to>
    <xdr:graphicFrame macro="">
      <xdr:nvGraphicFramePr>
        <xdr:cNvPr id="15" name="Chart 14">
          <a:extLst>
            <a:ext uri="{FF2B5EF4-FFF2-40B4-BE49-F238E27FC236}">
              <a16:creationId xmlns:a16="http://schemas.microsoft.com/office/drawing/2014/main" id="{01A4D6B5-C17A-4284-8CAE-47AE6D947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51954</xdr:colOff>
      <xdr:row>5</xdr:row>
      <xdr:rowOff>103909</xdr:rowOff>
    </xdr:from>
    <xdr:to>
      <xdr:col>10</xdr:col>
      <xdr:colOff>190499</xdr:colOff>
      <xdr:row>8</xdr:row>
      <xdr:rowOff>121227</xdr:rowOff>
    </xdr:to>
    <xdr:sp macro="" textlink="customer">
      <xdr:nvSpPr>
        <xdr:cNvPr id="16" name="Rectangle 15">
          <a:extLst>
            <a:ext uri="{FF2B5EF4-FFF2-40B4-BE49-F238E27FC236}">
              <a16:creationId xmlns:a16="http://schemas.microsoft.com/office/drawing/2014/main" id="{C4F474E4-BA2C-49CC-8556-2AE179685868}"/>
            </a:ext>
          </a:extLst>
        </xdr:cNvPr>
        <xdr:cNvSpPr/>
      </xdr:nvSpPr>
      <xdr:spPr>
        <a:xfrm>
          <a:off x="4294909" y="1056409"/>
          <a:ext cx="1956954" cy="588818"/>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0F32C9B-2288-407D-847E-5416E8A32C5B}" type="TxLink">
            <a:rPr lang="en-US" sz="2400" b="0" i="0" u="none" strike="noStrike">
              <a:solidFill>
                <a:srgbClr val="000000"/>
              </a:solidFill>
              <a:latin typeface="Calibri"/>
              <a:cs typeface="Calibri"/>
            </a:rPr>
            <a:pPr algn="ctr"/>
            <a:t>3000</a:t>
          </a:fld>
          <a:endParaRPr lang="en-US" sz="2400"/>
        </a:p>
      </xdr:txBody>
    </xdr:sp>
    <xdr:clientData/>
  </xdr:twoCellAnchor>
  <xdr:twoCellAnchor>
    <xdr:from>
      <xdr:col>11</xdr:col>
      <xdr:colOff>259774</xdr:colOff>
      <xdr:row>5</xdr:row>
      <xdr:rowOff>121228</xdr:rowOff>
    </xdr:from>
    <xdr:to>
      <xdr:col>16</xdr:col>
      <xdr:colOff>121227</xdr:colOff>
      <xdr:row>8</xdr:row>
      <xdr:rowOff>121228</xdr:rowOff>
    </xdr:to>
    <xdr:sp macro="" textlink="loan">
      <xdr:nvSpPr>
        <xdr:cNvPr id="17" name="Rectangle 16">
          <a:extLst>
            <a:ext uri="{FF2B5EF4-FFF2-40B4-BE49-F238E27FC236}">
              <a16:creationId xmlns:a16="http://schemas.microsoft.com/office/drawing/2014/main" id="{086A42CA-7B04-4068-A73C-4A0E01F6107C}"/>
            </a:ext>
          </a:extLst>
        </xdr:cNvPr>
        <xdr:cNvSpPr/>
      </xdr:nvSpPr>
      <xdr:spPr>
        <a:xfrm>
          <a:off x="6927274" y="1073728"/>
          <a:ext cx="2822862" cy="571500"/>
        </a:xfrm>
        <a:prstGeom prst="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9100C4-2DA4-40AA-8303-848A423E7D44}" type="TxLink">
            <a:rPr lang="en-US" sz="2400" b="0" i="0" u="none" strike="noStrike">
              <a:solidFill>
                <a:srgbClr val="000000"/>
              </a:solidFill>
              <a:latin typeface="Calibri"/>
              <a:cs typeface="Calibri"/>
            </a:rPr>
            <a:pPr algn="l"/>
            <a:t>₦1,010,433,936,679</a:t>
          </a:fld>
          <a:endParaRPr lang="en-US" sz="2400"/>
        </a:p>
      </xdr:txBody>
    </xdr:sp>
    <xdr:clientData/>
  </xdr:twoCellAnchor>
  <xdr:twoCellAnchor>
    <xdr:from>
      <xdr:col>17</xdr:col>
      <xdr:colOff>155863</xdr:colOff>
      <xdr:row>5</xdr:row>
      <xdr:rowOff>103908</xdr:rowOff>
    </xdr:from>
    <xdr:to>
      <xdr:col>21</xdr:col>
      <xdr:colOff>432954</xdr:colOff>
      <xdr:row>8</xdr:row>
      <xdr:rowOff>169717</xdr:rowOff>
    </xdr:to>
    <xdr:sp macro="" textlink="balance">
      <xdr:nvSpPr>
        <xdr:cNvPr id="18" name="Rectangle 17">
          <a:extLst>
            <a:ext uri="{FF2B5EF4-FFF2-40B4-BE49-F238E27FC236}">
              <a16:creationId xmlns:a16="http://schemas.microsoft.com/office/drawing/2014/main" id="{EFA2DF09-2120-4463-A1CD-E102468FF51C}"/>
            </a:ext>
          </a:extLst>
        </xdr:cNvPr>
        <xdr:cNvSpPr/>
      </xdr:nvSpPr>
      <xdr:spPr>
        <a:xfrm>
          <a:off x="10390908" y="1056408"/>
          <a:ext cx="2701637" cy="637309"/>
        </a:xfrm>
        <a:prstGeom prst="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2FFC9C-3288-44AE-BC1B-41405FA4220B}" type="TxLink">
            <a:rPr lang="en-US" sz="2400" b="0" i="0" u="none" strike="noStrike">
              <a:solidFill>
                <a:srgbClr val="000000"/>
              </a:solidFill>
              <a:latin typeface="Calibri"/>
              <a:cs typeface="Calibri"/>
            </a:rPr>
            <a:pPr algn="l"/>
            <a:t>₦1,290,454,228.36</a:t>
          </a:fld>
          <a:endParaRPr lang="en-US" sz="2400"/>
        </a:p>
      </xdr:txBody>
    </xdr:sp>
    <xdr:clientData/>
  </xdr:twoCellAnchor>
  <xdr:twoCellAnchor>
    <xdr:from>
      <xdr:col>23</xdr:col>
      <xdr:colOff>494433</xdr:colOff>
      <xdr:row>5</xdr:row>
      <xdr:rowOff>99578</xdr:rowOff>
    </xdr:from>
    <xdr:to>
      <xdr:col>27</xdr:col>
      <xdr:colOff>519546</xdr:colOff>
      <xdr:row>8</xdr:row>
      <xdr:rowOff>165387</xdr:rowOff>
    </xdr:to>
    <xdr:sp macro="" textlink="deposit">
      <xdr:nvSpPr>
        <xdr:cNvPr id="19" name="Rectangle 18">
          <a:extLst>
            <a:ext uri="{FF2B5EF4-FFF2-40B4-BE49-F238E27FC236}">
              <a16:creationId xmlns:a16="http://schemas.microsoft.com/office/drawing/2014/main" id="{ECC81027-D12D-48AC-87A9-82BEF0428BAB}"/>
            </a:ext>
          </a:extLst>
        </xdr:cNvPr>
        <xdr:cNvSpPr/>
      </xdr:nvSpPr>
      <xdr:spPr>
        <a:xfrm>
          <a:off x="14366297" y="1052078"/>
          <a:ext cx="2449658" cy="637309"/>
        </a:xfrm>
        <a:prstGeom prst="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2C745C7-C5A5-4F8A-9F61-40194A03160D}" type="TxLink">
            <a:rPr lang="en-US" sz="2400" b="0" i="0" u="none" strike="noStrike">
              <a:solidFill>
                <a:srgbClr val="000000"/>
              </a:solidFill>
              <a:latin typeface="Calibri"/>
              <a:cs typeface="Calibri"/>
            </a:rPr>
            <a:pPr algn="l"/>
            <a:t>₦2,006,139,911</a:t>
          </a:fld>
          <a:endParaRPr lang="en-US" sz="2400"/>
        </a:p>
      </xdr:txBody>
    </xdr:sp>
    <xdr:clientData/>
  </xdr:twoCellAnchor>
  <xdr:twoCellAnchor>
    <xdr:from>
      <xdr:col>6</xdr:col>
      <xdr:colOff>346365</xdr:colOff>
      <xdr:row>3</xdr:row>
      <xdr:rowOff>103909</xdr:rowOff>
    </xdr:from>
    <xdr:to>
      <xdr:col>10</xdr:col>
      <xdr:colOff>398319</xdr:colOff>
      <xdr:row>5</xdr:row>
      <xdr:rowOff>86591</xdr:rowOff>
    </xdr:to>
    <xdr:sp macro="" textlink="">
      <xdr:nvSpPr>
        <xdr:cNvPr id="20" name="Rectangle 19">
          <a:extLst>
            <a:ext uri="{FF2B5EF4-FFF2-40B4-BE49-F238E27FC236}">
              <a16:creationId xmlns:a16="http://schemas.microsoft.com/office/drawing/2014/main" id="{4C58D0A1-5185-4A40-B907-7167138359AB}"/>
            </a:ext>
          </a:extLst>
        </xdr:cNvPr>
        <xdr:cNvSpPr/>
      </xdr:nvSpPr>
      <xdr:spPr>
        <a:xfrm>
          <a:off x="3983183" y="675409"/>
          <a:ext cx="2476500" cy="36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a:t>
          </a:r>
          <a:r>
            <a:rPr lang="en-US" sz="1800" b="1" baseline="0">
              <a:solidFill>
                <a:schemeClr val="tx1"/>
              </a:solidFill>
            </a:rPr>
            <a:t> Customer</a:t>
          </a:r>
          <a:endParaRPr lang="en-US" sz="1800" b="1">
            <a:solidFill>
              <a:schemeClr val="tx1"/>
            </a:solidFill>
          </a:endParaRPr>
        </a:p>
      </xdr:txBody>
    </xdr:sp>
    <xdr:clientData/>
  </xdr:twoCellAnchor>
  <xdr:twoCellAnchor>
    <xdr:from>
      <xdr:col>23</xdr:col>
      <xdr:colOff>269295</xdr:colOff>
      <xdr:row>3</xdr:row>
      <xdr:rowOff>86591</xdr:rowOff>
    </xdr:from>
    <xdr:to>
      <xdr:col>27</xdr:col>
      <xdr:colOff>442477</xdr:colOff>
      <xdr:row>5</xdr:row>
      <xdr:rowOff>116897</xdr:rowOff>
    </xdr:to>
    <xdr:sp macro="" textlink="">
      <xdr:nvSpPr>
        <xdr:cNvPr id="21" name="Rectangle 20">
          <a:extLst>
            <a:ext uri="{FF2B5EF4-FFF2-40B4-BE49-F238E27FC236}">
              <a16:creationId xmlns:a16="http://schemas.microsoft.com/office/drawing/2014/main" id="{08EDE2BD-9A86-4AA5-9EC4-123CD0B17EC0}"/>
            </a:ext>
          </a:extLst>
        </xdr:cNvPr>
        <xdr:cNvSpPr/>
      </xdr:nvSpPr>
      <xdr:spPr>
        <a:xfrm>
          <a:off x="14141159" y="658091"/>
          <a:ext cx="2597727" cy="41130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deposit</a:t>
          </a:r>
        </a:p>
      </xdr:txBody>
    </xdr:sp>
    <xdr:clientData/>
  </xdr:twoCellAnchor>
  <xdr:twoCellAnchor>
    <xdr:from>
      <xdr:col>16</xdr:col>
      <xdr:colOff>404378</xdr:colOff>
      <xdr:row>3</xdr:row>
      <xdr:rowOff>86591</xdr:rowOff>
    </xdr:from>
    <xdr:to>
      <xdr:col>20</xdr:col>
      <xdr:colOff>577559</xdr:colOff>
      <xdr:row>5</xdr:row>
      <xdr:rowOff>96115</xdr:rowOff>
    </xdr:to>
    <xdr:sp macro="" textlink="">
      <xdr:nvSpPr>
        <xdr:cNvPr id="22" name="Rectangle 21">
          <a:extLst>
            <a:ext uri="{FF2B5EF4-FFF2-40B4-BE49-F238E27FC236}">
              <a16:creationId xmlns:a16="http://schemas.microsoft.com/office/drawing/2014/main" id="{F0E4375B-EC01-4E16-9721-BD6F897E3189}"/>
            </a:ext>
          </a:extLst>
        </xdr:cNvPr>
        <xdr:cNvSpPr/>
      </xdr:nvSpPr>
      <xdr:spPr>
        <a:xfrm>
          <a:off x="10033287" y="658091"/>
          <a:ext cx="2597727" cy="3905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a:t>
          </a:r>
          <a:r>
            <a:rPr lang="en-US" sz="1800" b="1" baseline="0">
              <a:solidFill>
                <a:schemeClr val="tx1"/>
              </a:solidFill>
            </a:rPr>
            <a:t> Balance</a:t>
          </a:r>
          <a:endParaRPr lang="en-US" sz="1800" b="1">
            <a:solidFill>
              <a:schemeClr val="tx1"/>
            </a:solidFill>
          </a:endParaRPr>
        </a:p>
      </xdr:txBody>
    </xdr:sp>
    <xdr:clientData/>
  </xdr:twoCellAnchor>
  <xdr:twoCellAnchor>
    <xdr:from>
      <xdr:col>11</xdr:col>
      <xdr:colOff>89187</xdr:colOff>
      <xdr:row>3</xdr:row>
      <xdr:rowOff>69273</xdr:rowOff>
    </xdr:from>
    <xdr:to>
      <xdr:col>15</xdr:col>
      <xdr:colOff>262369</xdr:colOff>
      <xdr:row>5</xdr:row>
      <xdr:rowOff>109969</xdr:rowOff>
    </xdr:to>
    <xdr:sp macro="" textlink="">
      <xdr:nvSpPr>
        <xdr:cNvPr id="23" name="Rectangle 22">
          <a:extLst>
            <a:ext uri="{FF2B5EF4-FFF2-40B4-BE49-F238E27FC236}">
              <a16:creationId xmlns:a16="http://schemas.microsoft.com/office/drawing/2014/main" id="{74EAA4A7-4FA3-46E7-850F-F0FAEB61EB14}"/>
            </a:ext>
          </a:extLst>
        </xdr:cNvPr>
        <xdr:cNvSpPr/>
      </xdr:nvSpPr>
      <xdr:spPr>
        <a:xfrm>
          <a:off x="6756687" y="640773"/>
          <a:ext cx="2597727" cy="42169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a:t>
          </a:r>
          <a:r>
            <a:rPr lang="en-US" sz="1800" b="1" baseline="0">
              <a:solidFill>
                <a:schemeClr val="tx1"/>
              </a:solidFill>
            </a:rPr>
            <a:t> Bank Loan</a:t>
          </a:r>
          <a:endParaRPr lang="en-US" sz="1800" b="1">
            <a:solidFill>
              <a:schemeClr val="tx1"/>
            </a:solidFill>
          </a:endParaRPr>
        </a:p>
      </xdr:txBody>
    </xdr:sp>
    <xdr:clientData/>
  </xdr:twoCellAnchor>
  <xdr:twoCellAnchor>
    <xdr:from>
      <xdr:col>1</xdr:col>
      <xdr:colOff>86591</xdr:colOff>
      <xdr:row>4</xdr:row>
      <xdr:rowOff>155864</xdr:rowOff>
    </xdr:from>
    <xdr:to>
      <xdr:col>4</xdr:col>
      <xdr:colOff>536864</xdr:colOff>
      <xdr:row>10</xdr:row>
      <xdr:rowOff>86592</xdr:rowOff>
    </xdr:to>
    <xdr:sp macro="" textlink="">
      <xdr:nvSpPr>
        <xdr:cNvPr id="24" name="Rectangle: Top Corners Rounded 23">
          <a:extLst>
            <a:ext uri="{FF2B5EF4-FFF2-40B4-BE49-F238E27FC236}">
              <a16:creationId xmlns:a16="http://schemas.microsoft.com/office/drawing/2014/main" id="{A8735426-A8B4-428A-904B-BB748FFD70CB}"/>
            </a:ext>
          </a:extLst>
        </xdr:cNvPr>
        <xdr:cNvSpPr/>
      </xdr:nvSpPr>
      <xdr:spPr>
        <a:xfrm>
          <a:off x="692727" y="917864"/>
          <a:ext cx="2268682" cy="1073728"/>
        </a:xfrm>
        <a:prstGeom prst="round2SameRect">
          <a:avLst/>
        </a:prstGeom>
        <a:solidFill>
          <a:srgbClr val="002060"/>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Bank Details Analysis</a:t>
          </a:r>
        </a:p>
      </xdr:txBody>
    </xdr:sp>
    <xdr:clientData/>
  </xdr:twoCellAnchor>
  <xdr:twoCellAnchor editAs="oneCell">
    <xdr:from>
      <xdr:col>1</xdr:col>
      <xdr:colOff>34638</xdr:colOff>
      <xdr:row>11</xdr:row>
      <xdr:rowOff>82261</xdr:rowOff>
    </xdr:from>
    <xdr:to>
      <xdr:col>4</xdr:col>
      <xdr:colOff>311729</xdr:colOff>
      <xdr:row>25</xdr:row>
      <xdr:rowOff>17319</xdr:rowOff>
    </xdr:to>
    <mc:AlternateContent xmlns:mc="http://schemas.openxmlformats.org/markup-compatibility/2006" xmlns:a14="http://schemas.microsoft.com/office/drawing/2010/main">
      <mc:Choice Requires="a14">
        <xdr:graphicFrame macro="">
          <xdr:nvGraphicFramePr>
            <xdr:cNvPr id="25" name="Account type 1">
              <a:extLst>
                <a:ext uri="{FF2B5EF4-FFF2-40B4-BE49-F238E27FC236}">
                  <a16:creationId xmlns:a16="http://schemas.microsoft.com/office/drawing/2014/main" id="{22CB2E49-6B47-48D9-802C-3CF90A83361D}"/>
                </a:ext>
              </a:extLst>
            </xdr:cNvPr>
            <xdr:cNvGraphicFramePr/>
          </xdr:nvGraphicFramePr>
          <xdr:xfrm>
            <a:off x="0" y="0"/>
            <a:ext cx="0" cy="0"/>
          </xdr:xfrm>
          <a:graphic>
            <a:graphicData uri="http://schemas.microsoft.com/office/drawing/2010/slicer">
              <sle:slicer xmlns:sle="http://schemas.microsoft.com/office/drawing/2010/slicer" name="Account type 1"/>
            </a:graphicData>
          </a:graphic>
        </xdr:graphicFrame>
      </mc:Choice>
      <mc:Fallback xmlns="">
        <xdr:sp macro="" textlink="">
          <xdr:nvSpPr>
            <xdr:cNvPr id="0" name=""/>
            <xdr:cNvSpPr>
              <a:spLocks noTextEdit="1"/>
            </xdr:cNvSpPr>
          </xdr:nvSpPr>
          <xdr:spPr>
            <a:xfrm>
              <a:off x="640774" y="2177761"/>
              <a:ext cx="2095500" cy="2602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26842</xdr:colOff>
      <xdr:row>25</xdr:row>
      <xdr:rowOff>69273</xdr:rowOff>
    </xdr:from>
    <xdr:to>
      <xdr:col>4</xdr:col>
      <xdr:colOff>277092</xdr:colOff>
      <xdr:row>35</xdr:row>
      <xdr:rowOff>17318</xdr:rowOff>
    </xdr:to>
    <mc:AlternateContent xmlns:mc="http://schemas.openxmlformats.org/markup-compatibility/2006" xmlns:a14="http://schemas.microsoft.com/office/drawing/2010/main">
      <mc:Choice Requires="a14">
        <xdr:graphicFrame macro="">
          <xdr:nvGraphicFramePr>
            <xdr:cNvPr id="26" name="Sex 1">
              <a:extLst>
                <a:ext uri="{FF2B5EF4-FFF2-40B4-BE49-F238E27FC236}">
                  <a16:creationId xmlns:a16="http://schemas.microsoft.com/office/drawing/2014/main" id="{E3E063A8-601F-4E7D-8BE3-C839EF39CBFB}"/>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632978" y="4831773"/>
              <a:ext cx="2068659" cy="1853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346364</xdr:colOff>
      <xdr:row>15</xdr:row>
      <xdr:rowOff>17318</xdr:rowOff>
    </xdr:from>
    <xdr:to>
      <xdr:col>36</xdr:col>
      <xdr:colOff>34637</xdr:colOff>
      <xdr:row>19</xdr:row>
      <xdr:rowOff>51955</xdr:rowOff>
    </xdr:to>
    <xdr:sp macro="" textlink="">
      <xdr:nvSpPr>
        <xdr:cNvPr id="27" name="Arrow: Left 26">
          <a:hlinkClick xmlns:r="http://schemas.openxmlformats.org/officeDocument/2006/relationships" r:id="rId7"/>
          <a:extLst>
            <a:ext uri="{FF2B5EF4-FFF2-40B4-BE49-F238E27FC236}">
              <a16:creationId xmlns:a16="http://schemas.microsoft.com/office/drawing/2014/main" id="{253CB91F-1D7C-4B84-9DAA-F78465FF8132}"/>
            </a:ext>
          </a:extLst>
        </xdr:cNvPr>
        <xdr:cNvSpPr/>
      </xdr:nvSpPr>
      <xdr:spPr>
        <a:xfrm>
          <a:off x="20279591" y="2874818"/>
          <a:ext cx="1506682" cy="79663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Pivot</a:t>
          </a:r>
          <a:r>
            <a:rPr lang="en-US" sz="1400" b="1" baseline="0">
              <a:solidFill>
                <a:schemeClr val="tx1"/>
              </a:solidFill>
            </a:rPr>
            <a:t> </a:t>
          </a:r>
          <a:r>
            <a:rPr lang="en-US" sz="1800" b="1" baseline="0">
              <a:solidFill>
                <a:schemeClr val="tx1"/>
              </a:solidFill>
            </a:rPr>
            <a:t>table</a:t>
          </a:r>
          <a:endParaRPr lang="en-US" sz="1800" b="1">
            <a:solidFill>
              <a:schemeClr val="tx1"/>
            </a:solidFill>
          </a:endParaRPr>
        </a:p>
      </xdr:txBody>
    </xdr:sp>
    <xdr:clientData/>
  </xdr:twoCellAnchor>
  <xdr:twoCellAnchor>
    <xdr:from>
      <xdr:col>33</xdr:col>
      <xdr:colOff>467591</xdr:colOff>
      <xdr:row>25</xdr:row>
      <xdr:rowOff>0</xdr:rowOff>
    </xdr:from>
    <xdr:to>
      <xdr:col>36</xdr:col>
      <xdr:colOff>121228</xdr:colOff>
      <xdr:row>29</xdr:row>
      <xdr:rowOff>17318</xdr:rowOff>
    </xdr:to>
    <xdr:sp macro="" textlink="">
      <xdr:nvSpPr>
        <xdr:cNvPr id="29" name="Arrow: Left 28">
          <a:hlinkClick xmlns:r="http://schemas.openxmlformats.org/officeDocument/2006/relationships" r:id="rId8"/>
          <a:extLst>
            <a:ext uri="{FF2B5EF4-FFF2-40B4-BE49-F238E27FC236}">
              <a16:creationId xmlns:a16="http://schemas.microsoft.com/office/drawing/2014/main" id="{C7828702-6725-4317-B86C-FFF5DE10219A}"/>
            </a:ext>
          </a:extLst>
        </xdr:cNvPr>
        <xdr:cNvSpPr/>
      </xdr:nvSpPr>
      <xdr:spPr>
        <a:xfrm>
          <a:off x="20400818" y="4762500"/>
          <a:ext cx="1472046" cy="77931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All</a:t>
          </a:r>
          <a:r>
            <a:rPr lang="en-US" sz="1600" b="1" baseline="0">
              <a:solidFill>
                <a:schemeClr val="tx1"/>
              </a:solidFill>
            </a:rPr>
            <a:t> Customer details</a:t>
          </a:r>
          <a:endParaRPr lang="en-US" sz="1600" b="1">
            <a:solidFill>
              <a:schemeClr val="tx1"/>
            </a:solidFill>
          </a:endParaRPr>
        </a:p>
      </xdr:txBody>
    </xdr:sp>
    <xdr:clientData/>
  </xdr:twoCellAnchor>
  <xdr:twoCellAnchor>
    <xdr:from>
      <xdr:col>33</xdr:col>
      <xdr:colOff>329047</xdr:colOff>
      <xdr:row>8</xdr:row>
      <xdr:rowOff>0</xdr:rowOff>
    </xdr:from>
    <xdr:to>
      <xdr:col>36</xdr:col>
      <xdr:colOff>346364</xdr:colOff>
      <xdr:row>11</xdr:row>
      <xdr:rowOff>69273</xdr:rowOff>
    </xdr:to>
    <xdr:sp macro="" textlink="">
      <xdr:nvSpPr>
        <xdr:cNvPr id="30" name="Arrow: Left 29">
          <a:hlinkClick xmlns:r="http://schemas.openxmlformats.org/officeDocument/2006/relationships" r:id="rId9"/>
          <a:extLst>
            <a:ext uri="{FF2B5EF4-FFF2-40B4-BE49-F238E27FC236}">
              <a16:creationId xmlns:a16="http://schemas.microsoft.com/office/drawing/2014/main" id="{64307946-ED67-447A-9763-8B32B7476F15}"/>
            </a:ext>
          </a:extLst>
        </xdr:cNvPr>
        <xdr:cNvSpPr/>
      </xdr:nvSpPr>
      <xdr:spPr>
        <a:xfrm>
          <a:off x="20262274" y="1524000"/>
          <a:ext cx="1835726" cy="64077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Recommendation</a:t>
          </a:r>
        </a:p>
      </xdr:txBody>
    </xdr:sp>
    <xdr:clientData/>
  </xdr:twoCellAnchor>
  <xdr:twoCellAnchor>
    <xdr:from>
      <xdr:col>1</xdr:col>
      <xdr:colOff>294409</xdr:colOff>
      <xdr:row>34</xdr:row>
      <xdr:rowOff>155861</xdr:rowOff>
    </xdr:from>
    <xdr:to>
      <xdr:col>2</xdr:col>
      <xdr:colOff>602672</xdr:colOff>
      <xdr:row>38</xdr:row>
      <xdr:rowOff>69272</xdr:rowOff>
    </xdr:to>
    <xdr:sp macro="" textlink="">
      <xdr:nvSpPr>
        <xdr:cNvPr id="31" name="Plus Sign 30">
          <a:extLst>
            <a:ext uri="{FF2B5EF4-FFF2-40B4-BE49-F238E27FC236}">
              <a16:creationId xmlns:a16="http://schemas.microsoft.com/office/drawing/2014/main" id="{F0280EB9-FAF0-41C5-B99F-26E4CBB96392}"/>
            </a:ext>
          </a:extLst>
        </xdr:cNvPr>
        <xdr:cNvSpPr/>
      </xdr:nvSpPr>
      <xdr:spPr>
        <a:xfrm>
          <a:off x="900545" y="6632861"/>
          <a:ext cx="914400" cy="675411"/>
        </a:xfrm>
        <a:prstGeom prst="mathPlus">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363682</xdr:colOff>
      <xdr:row>36</xdr:row>
      <xdr:rowOff>173179</xdr:rowOff>
    </xdr:from>
    <xdr:to>
      <xdr:col>2</xdr:col>
      <xdr:colOff>519545</xdr:colOff>
      <xdr:row>40</xdr:row>
      <xdr:rowOff>121227</xdr:rowOff>
    </xdr:to>
    <xdr:sp macro="" textlink="">
      <xdr:nvSpPr>
        <xdr:cNvPr id="32" name="Minus Sign 31">
          <a:extLst>
            <a:ext uri="{FF2B5EF4-FFF2-40B4-BE49-F238E27FC236}">
              <a16:creationId xmlns:a16="http://schemas.microsoft.com/office/drawing/2014/main" id="{836FCA0C-A897-4EE5-B207-A86581E40026}"/>
            </a:ext>
          </a:extLst>
        </xdr:cNvPr>
        <xdr:cNvSpPr/>
      </xdr:nvSpPr>
      <xdr:spPr>
        <a:xfrm>
          <a:off x="969818" y="7031179"/>
          <a:ext cx="762000" cy="710048"/>
        </a:xfrm>
        <a:prstGeom prst="mathMinus">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286613</xdr:colOff>
      <xdr:row>24</xdr:row>
      <xdr:rowOff>186169</xdr:rowOff>
    </xdr:from>
    <xdr:to>
      <xdr:col>31</xdr:col>
      <xdr:colOff>200021</xdr:colOff>
      <xdr:row>28</xdr:row>
      <xdr:rowOff>64942</xdr:rowOff>
    </xdr:to>
    <xdr:sp macro="" textlink="">
      <xdr:nvSpPr>
        <xdr:cNvPr id="33" name="Arrow: Left 32">
          <a:hlinkClick xmlns:r="http://schemas.openxmlformats.org/officeDocument/2006/relationships" r:id="rId8"/>
          <a:extLst>
            <a:ext uri="{FF2B5EF4-FFF2-40B4-BE49-F238E27FC236}">
              <a16:creationId xmlns:a16="http://schemas.microsoft.com/office/drawing/2014/main" id="{9C332CB5-0D2A-4225-A672-A1A9BD59FDC4}"/>
            </a:ext>
          </a:extLst>
        </xdr:cNvPr>
        <xdr:cNvSpPr/>
      </xdr:nvSpPr>
      <xdr:spPr>
        <a:xfrm>
          <a:off x="18401431" y="4758169"/>
          <a:ext cx="1835726" cy="64077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All</a:t>
          </a:r>
          <a:r>
            <a:rPr lang="en-US" sz="1600" b="1" baseline="0">
              <a:solidFill>
                <a:schemeClr val="tx1"/>
              </a:solidFill>
            </a:rPr>
            <a:t> customers</a:t>
          </a:r>
        </a:p>
        <a:p>
          <a:pPr algn="l"/>
          <a:endParaRPr lang="en-US" sz="1600" b="1">
            <a:solidFill>
              <a:schemeClr val="tx1"/>
            </a:solidFill>
          </a:endParaRPr>
        </a:p>
      </xdr:txBody>
    </xdr:sp>
    <xdr:clientData/>
  </xdr:twoCellAnchor>
  <xdr:twoCellAnchor>
    <xdr:from>
      <xdr:col>30</xdr:col>
      <xdr:colOff>161923</xdr:colOff>
      <xdr:row>13</xdr:row>
      <xdr:rowOff>26842</xdr:rowOff>
    </xdr:from>
    <xdr:to>
      <xdr:col>31</xdr:col>
      <xdr:colOff>242455</xdr:colOff>
      <xdr:row>16</xdr:row>
      <xdr:rowOff>96115</xdr:rowOff>
    </xdr:to>
    <xdr:sp macro="" textlink="">
      <xdr:nvSpPr>
        <xdr:cNvPr id="35" name="Arrow: Left 34">
          <a:hlinkClick xmlns:r="http://schemas.openxmlformats.org/officeDocument/2006/relationships" r:id="rId9"/>
          <a:extLst>
            <a:ext uri="{FF2B5EF4-FFF2-40B4-BE49-F238E27FC236}">
              <a16:creationId xmlns:a16="http://schemas.microsoft.com/office/drawing/2014/main" id="{7D8EB535-C65B-488D-8AE4-4B7441C17C10}"/>
            </a:ext>
          </a:extLst>
        </xdr:cNvPr>
        <xdr:cNvSpPr/>
      </xdr:nvSpPr>
      <xdr:spPr>
        <a:xfrm>
          <a:off x="18276741" y="2503342"/>
          <a:ext cx="2002850" cy="64077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Recommendation</a:t>
          </a:r>
        </a:p>
      </xdr:txBody>
    </xdr:sp>
    <xdr:clientData/>
  </xdr:twoCellAnchor>
  <xdr:twoCellAnchor>
    <xdr:from>
      <xdr:col>30</xdr:col>
      <xdr:colOff>234660</xdr:colOff>
      <xdr:row>18</xdr:row>
      <xdr:rowOff>82261</xdr:rowOff>
    </xdr:from>
    <xdr:to>
      <xdr:col>31</xdr:col>
      <xdr:colOff>148068</xdr:colOff>
      <xdr:row>21</xdr:row>
      <xdr:rowOff>151534</xdr:rowOff>
    </xdr:to>
    <xdr:sp macro="" textlink="">
      <xdr:nvSpPr>
        <xdr:cNvPr id="42" name="Arrow: Left 41">
          <a:hlinkClick xmlns:r="http://schemas.openxmlformats.org/officeDocument/2006/relationships" r:id="rId7"/>
          <a:extLst>
            <a:ext uri="{FF2B5EF4-FFF2-40B4-BE49-F238E27FC236}">
              <a16:creationId xmlns:a16="http://schemas.microsoft.com/office/drawing/2014/main" id="{87C861BB-5A52-4911-8988-4B1D6E85C0CE}"/>
            </a:ext>
          </a:extLst>
        </xdr:cNvPr>
        <xdr:cNvSpPr/>
      </xdr:nvSpPr>
      <xdr:spPr>
        <a:xfrm>
          <a:off x="18349478" y="3511261"/>
          <a:ext cx="1835726" cy="64077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Pivot</a:t>
          </a:r>
          <a:r>
            <a:rPr lang="en-US" sz="1600" b="1" baseline="0">
              <a:solidFill>
                <a:schemeClr val="tx1"/>
              </a:solidFill>
            </a:rPr>
            <a:t> table</a:t>
          </a:r>
        </a:p>
        <a:p>
          <a:pPr algn="l"/>
          <a:endParaRPr lang="en-US" sz="1600" b="1">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152400</xdr:colOff>
      <xdr:row>0</xdr:row>
      <xdr:rowOff>0</xdr:rowOff>
    </xdr:from>
    <xdr:to>
      <xdr:col>12</xdr:col>
      <xdr:colOff>523875</xdr:colOff>
      <xdr:row>25</xdr:row>
      <xdr:rowOff>142875</xdr:rowOff>
    </xdr:to>
    <xdr:sp macro="" textlink="">
      <xdr:nvSpPr>
        <xdr:cNvPr id="2" name="Rectangle: Top Corners Rounded 1">
          <a:extLst>
            <a:ext uri="{FF2B5EF4-FFF2-40B4-BE49-F238E27FC236}">
              <a16:creationId xmlns:a16="http://schemas.microsoft.com/office/drawing/2014/main" id="{30143C06-8B40-4528-99BC-7A8109C8D77A}"/>
            </a:ext>
          </a:extLst>
        </xdr:cNvPr>
        <xdr:cNvSpPr/>
      </xdr:nvSpPr>
      <xdr:spPr>
        <a:xfrm>
          <a:off x="3810000" y="0"/>
          <a:ext cx="4029075" cy="4905375"/>
        </a:xfrm>
        <a:prstGeom prst="round2SameRect">
          <a:avLst>
            <a:gd name="adj1" fmla="val 13583"/>
            <a:gd name="adj2" fmla="val 0"/>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390526</xdr:colOff>
      <xdr:row>1</xdr:row>
      <xdr:rowOff>19051</xdr:rowOff>
    </xdr:from>
    <xdr:to>
      <xdr:col>12</xdr:col>
      <xdr:colOff>342900</xdr:colOff>
      <xdr:row>23</xdr:row>
      <xdr:rowOff>142875</xdr:rowOff>
    </xdr:to>
    <xdr:sp macro="" textlink="">
      <xdr:nvSpPr>
        <xdr:cNvPr id="3" name="Rectangle: Top Corners Rounded 2">
          <a:extLst>
            <a:ext uri="{FF2B5EF4-FFF2-40B4-BE49-F238E27FC236}">
              <a16:creationId xmlns:a16="http://schemas.microsoft.com/office/drawing/2014/main" id="{3A0EC119-90EF-4014-8C9E-AE08E360BECA}"/>
            </a:ext>
          </a:extLst>
        </xdr:cNvPr>
        <xdr:cNvSpPr/>
      </xdr:nvSpPr>
      <xdr:spPr>
        <a:xfrm>
          <a:off x="4048126" y="209551"/>
          <a:ext cx="3609974" cy="4314824"/>
        </a:xfrm>
        <a:prstGeom prst="round2SameRect">
          <a:avLst>
            <a:gd name="adj1" fmla="val 6476"/>
            <a:gd name="adj2" fmla="val 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INSIGHTS </a:t>
          </a:r>
        </a:p>
        <a:p>
          <a:pPr algn="ctr"/>
          <a:endParaRPr lang="en-US" sz="1100" b="1">
            <a:solidFill>
              <a:schemeClr val="tx1"/>
            </a:solidFill>
          </a:endParaRPr>
        </a:p>
        <a:p>
          <a:pPr algn="l"/>
          <a:r>
            <a:rPr lang="en-US" sz="1100" b="1">
              <a:solidFill>
                <a:schemeClr val="tx1"/>
              </a:solidFill>
            </a:rPr>
            <a:t>The</a:t>
          </a:r>
          <a:r>
            <a:rPr lang="en-US" sz="1100" b="1" baseline="0">
              <a:solidFill>
                <a:schemeClr val="tx1"/>
              </a:solidFill>
            </a:rPr>
            <a:t> bank has a total of 3000 customers,the total loan is 1.01 trillion,total deposit is #2.006 billion while total balance is #1.29 billion.</a:t>
          </a:r>
        </a:p>
        <a:p>
          <a:pPr algn="ctr"/>
          <a:endParaRPr lang="en-US" sz="1100" b="1" baseline="0">
            <a:solidFill>
              <a:schemeClr val="tx1"/>
            </a:solidFill>
          </a:endParaRPr>
        </a:p>
        <a:p>
          <a:pPr algn="ctr"/>
          <a:endParaRPr lang="en-US" sz="1100" b="1" baseline="0">
            <a:solidFill>
              <a:schemeClr val="tx1"/>
            </a:solidFill>
          </a:endParaRPr>
        </a:p>
        <a:p>
          <a:pPr algn="ctr"/>
          <a:r>
            <a:rPr lang="en-US" sz="1100" b="1" baseline="0">
              <a:solidFill>
                <a:schemeClr val="tx1"/>
              </a:solidFill>
            </a:rPr>
            <a:t>RECOMMENDATION</a:t>
          </a:r>
        </a:p>
        <a:p>
          <a:pPr algn="l"/>
          <a:r>
            <a:rPr lang="en-US" sz="1100" b="1" baseline="0">
              <a:solidFill>
                <a:schemeClr val="tx1"/>
              </a:solidFill>
            </a:rPr>
            <a:t>- The bank should focus more on their customer strategy to enhance their growth.</a:t>
          </a:r>
        </a:p>
        <a:p>
          <a:pPr algn="l"/>
          <a:r>
            <a:rPr lang="en-US" sz="1100" b="1" baseline="0">
              <a:solidFill>
                <a:schemeClr val="tx1"/>
              </a:solidFill>
            </a:rPr>
            <a:t>- In cities where their is lack of involvement,the bank can do a bank marketing like,advertising and building strong customer relationships through content marketing.</a:t>
          </a:r>
        </a:p>
        <a:p>
          <a:pPr algn="ctr"/>
          <a:endParaRPr lang="en-US" sz="1100" b="1" baseline="0">
            <a:solidFill>
              <a:schemeClr val="tx1"/>
            </a:solidFill>
          </a:endParaRPr>
        </a:p>
        <a:p>
          <a:pPr algn="ctr"/>
          <a:endParaRPr lang="en-US" sz="1100" b="1" baseline="0">
            <a:solidFill>
              <a:schemeClr val="tx1"/>
            </a:solidFill>
          </a:endParaRPr>
        </a:p>
      </xdr:txBody>
    </xdr:sp>
    <xdr:clientData/>
  </xdr:twoCellAnchor>
  <xdr:twoCellAnchor>
    <xdr:from>
      <xdr:col>16</xdr:col>
      <xdr:colOff>133350</xdr:colOff>
      <xdr:row>5</xdr:row>
      <xdr:rowOff>142876</xdr:rowOff>
    </xdr:from>
    <xdr:to>
      <xdr:col>18</xdr:col>
      <xdr:colOff>104775</xdr:colOff>
      <xdr:row>8</xdr:row>
      <xdr:rowOff>66676</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D5614B2-1903-4FCC-B1AC-93B435351913}"/>
            </a:ext>
          </a:extLst>
        </xdr:cNvPr>
        <xdr:cNvSpPr/>
      </xdr:nvSpPr>
      <xdr:spPr>
        <a:xfrm>
          <a:off x="9886950" y="1095376"/>
          <a:ext cx="1190625" cy="4953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2.001598958333" createdVersion="7" refreshedVersion="7" minRefreshableVersion="3" recordCount="3000" xr:uid="{D7902DA3-35A6-4E75-BD93-1FBC4165094C}">
  <cacheSource type="worksheet">
    <worksheetSource name="Table1_2"/>
  </cacheSource>
  <cacheFields count="20">
    <cacheField name="Customer_id" numFmtId="0">
      <sharedItems/>
    </cacheField>
    <cacheField name="Account Number" numFmtId="0">
      <sharedItems containsSemiMixedTypes="0" containsString="0" containsNumber="1" containsInteger="1" minValue="695281" maxValue="999351529"/>
    </cacheField>
    <cacheField name="Age" numFmtId="0">
      <sharedItems containsSemiMixedTypes="0" containsString="0" containsNumber="1" containsInteger="1" minValue="17" maxValue="88"/>
    </cacheField>
    <cacheField name="Date of Birth" numFmtId="22">
      <sharedItems containsSemiMixedTypes="0" containsNonDate="0" containsDate="1" containsString="0" minDate="1937-05-24T18:00:00" maxDate="2006-11-26T06:00:00"/>
    </cacheField>
    <cacheField name="Sex" numFmtId="0">
      <sharedItems count="2">
        <s v="Female"/>
        <s v="Male"/>
      </sharedItems>
    </cacheField>
    <cacheField name="Occupation" numFmtId="0">
      <sharedItems containsBlank="1"/>
    </cacheField>
    <cacheField name="City" numFmtId="0">
      <sharedItems count="22">
        <s v="Oyo"/>
        <s v="Kano"/>
        <s v="Lagos"/>
        <s v="Osun"/>
        <s v="Imo"/>
        <s v="Abuja"/>
        <s v="Sokoto"/>
        <s v="Kwara"/>
        <s v="Benue"/>
        <s v="Anambra"/>
        <s v="Bayelsa"/>
        <s v="Enugu"/>
        <s v="Kogi"/>
        <s v="River"/>
        <s v="Kaduna"/>
        <s v="Adamawa"/>
        <s v="Cross River"/>
        <s v="Delta"/>
        <s v="Abia"/>
        <s v="Plateau"/>
        <s v="Ogun"/>
        <s v="Edo"/>
      </sharedItems>
    </cacheField>
    <cacheField name="Bank Deposit" numFmtId="166">
      <sharedItems containsString="0" containsBlank="1" containsNumber="1" containsInteger="1" minValue="0" maxValue="3890598" count="2967">
        <n v="560116"/>
        <n v="3180325"/>
        <n v="553784"/>
        <n v="2419115"/>
        <n v="283788"/>
        <n v="277510"/>
        <n v="141936"/>
        <n v="118424"/>
        <n v="1112405"/>
        <n v="189799"/>
        <n v="43137"/>
        <n v="79274"/>
        <n v="1523758"/>
        <n v="220878"/>
        <n v="88036"/>
        <n v="948718"/>
        <n v="1658878"/>
        <n v="103189"/>
        <n v="947121"/>
        <n v="87109"/>
        <n v="191303"/>
        <n v="681478"/>
        <n v="1067459"/>
        <n v="175782"/>
        <n v="448853"/>
        <n v="2061727"/>
        <n v="490932"/>
        <n v="624483"/>
        <n v="865206"/>
        <n v="452591"/>
        <n v="519403"/>
        <n v="375761"/>
        <n v="180851"/>
        <n v="36214"/>
        <n v="126742"/>
        <n v="983147"/>
        <n v="498848"/>
        <n v="2021381"/>
        <n v="1027108"/>
        <n v="2504281"/>
        <n v="353151"/>
        <n v="329099"/>
        <n v="329499"/>
        <n v="103872"/>
        <n v="1763180"/>
        <n v="349786"/>
        <n v="224558"/>
        <n v="97662"/>
        <n v="629275"/>
        <n v="834678"/>
        <n v="657037"/>
        <n v="3515973"/>
        <n v="1205689"/>
        <n v="447928"/>
        <n v="205426"/>
        <n v="678568"/>
        <n v="1169639"/>
        <n v="1717828"/>
        <n v="1528432"/>
        <n v="288545"/>
        <n v="48978"/>
        <n v="167320"/>
        <n v="1580168"/>
        <n v="369717"/>
        <n v="433660"/>
        <n v="1120917"/>
        <n v="656176"/>
        <n v="380433"/>
        <n v="393422"/>
        <n v="1620095"/>
        <n v="2214193"/>
        <n v="43408"/>
        <n v="342515"/>
        <n v="539509"/>
        <n v="539798"/>
        <n v="3145143"/>
        <n v="1457195"/>
        <n v="1015454"/>
        <n v="30355"/>
        <n v="303177"/>
        <n v="81535"/>
        <n v="929109"/>
        <n v="92084"/>
        <n v="873131"/>
        <n v="100838"/>
        <n v="434681"/>
        <n v="563491"/>
        <n v="550868"/>
        <n v="1211126"/>
        <n v="1492675"/>
        <n v="215053"/>
        <n v="1193658"/>
        <n v="1871808"/>
        <n v="914050"/>
        <n v="137625"/>
        <n v="1005529"/>
        <n v="0"/>
        <n v="550850"/>
        <n v="743621"/>
        <n v="321319"/>
        <n v="34698"/>
        <n v="3210118"/>
        <n v="1066417"/>
        <n v="821290"/>
        <n v="984046"/>
        <n v="197109"/>
        <n v="943482"/>
        <n v="1056469"/>
        <n v="402365"/>
        <n v="1002810"/>
        <n v="231379"/>
        <n v="63120"/>
        <n v="930897"/>
        <n v="33300"/>
        <n v="187124"/>
        <n v="56423"/>
        <n v="540484"/>
        <n v="1531869"/>
        <n v="147433"/>
        <n v="450176"/>
        <n v="87804"/>
        <n v="408152"/>
        <n v="1419528"/>
        <n v="1042673"/>
        <n v="992942"/>
        <n v="568680"/>
        <n v="460917"/>
        <n v="1728293"/>
        <n v="793171"/>
        <n v="251497"/>
        <n v="718547"/>
        <n v="1347665"/>
        <n v="177175"/>
        <n v="1090941"/>
        <n v="761403"/>
        <n v="298805"/>
        <n v="314627"/>
        <n v="1042356"/>
        <n v="33294"/>
        <n v="359099"/>
        <n v="268711"/>
        <n v="2031820"/>
        <n v="1407701"/>
        <n v="81826"/>
        <n v="207515"/>
        <n v="105061"/>
        <n v="1651346"/>
        <n v="26022"/>
        <n v="522621"/>
        <n v="495556"/>
        <n v="540637"/>
        <n v="1247795"/>
        <n v="122186"/>
        <n v="156772"/>
        <n v="1281296"/>
        <n v="54597"/>
        <n v="252870"/>
        <n v="153198"/>
        <n v="571028"/>
        <n v="419186"/>
        <n v="188879"/>
        <n v="1252548"/>
        <n v="478879"/>
        <n v="817997"/>
        <n v="390386"/>
        <n v="421426"/>
        <n v="76787"/>
        <n v="641260"/>
        <n v="77122"/>
        <n v="632729"/>
        <n v="826697"/>
        <n v="1298187"/>
        <n v="309392"/>
        <n v="672823"/>
        <n v="437316"/>
        <n v="447986"/>
        <n v="2034622"/>
        <n v="259143"/>
        <n v="446068"/>
        <n v="253947"/>
        <n v="22559"/>
        <n v="651093"/>
        <n v="247346"/>
        <n v="99189"/>
        <n v="1599883"/>
        <n v="609010"/>
        <n v="804975"/>
        <n v="1748133"/>
        <n v="650369"/>
        <n v="289123"/>
        <n v="94218"/>
        <n v="475504"/>
        <n v="73199"/>
        <n v="417528"/>
        <n v="807585"/>
        <n v="913709"/>
        <n v="531819"/>
        <n v="557440"/>
        <n v="1268891"/>
        <n v="153125"/>
        <n v="99554"/>
        <n v="531231"/>
        <n v="185376"/>
        <n v="260867"/>
        <n v="1325712"/>
        <n v="149314"/>
        <n v="822784"/>
        <n v="1177322"/>
        <n v="611167"/>
        <n v="1086576"/>
        <n v="118554"/>
        <n v="110578"/>
        <n v="764581"/>
        <n v="37712"/>
        <n v="425839"/>
        <n v="456996"/>
        <n v="941401"/>
        <n v="136188"/>
        <n v="408575"/>
        <n v="199547"/>
        <n v="350434"/>
        <n v="265216"/>
        <n v="391487"/>
        <n v="1958573"/>
        <n v="476404"/>
        <n v="918755"/>
        <n v="227737"/>
        <n v="1146229"/>
        <n v="215574"/>
        <n v="832391"/>
        <n v="224956"/>
        <n v="110150"/>
        <n v="1675743"/>
        <n v="827644"/>
        <n v="135238"/>
        <n v="106528"/>
        <n v="73107"/>
        <n v="1204939"/>
        <n v="3368736"/>
        <n v="1980580"/>
        <n v="682831"/>
        <n v="651520"/>
        <n v="30902"/>
        <n v="407860"/>
        <n v="642035"/>
        <n v="424422"/>
        <n v="240865"/>
        <n v="1547427"/>
        <n v="188233"/>
        <n v="611852"/>
        <n v="65075"/>
        <n v="866010"/>
        <n v="116494"/>
        <n v="1701548"/>
        <n v="186138"/>
        <n v="843027"/>
        <n v="167595"/>
        <n v="837966"/>
        <n v="1712206"/>
        <n v="876651"/>
        <n v="224892"/>
        <n v="87355"/>
        <n v="24846"/>
        <n v="97469"/>
        <n v="634924"/>
        <n v="1504666"/>
        <n v="94786"/>
        <n v="482275"/>
        <n v="791795"/>
        <n v="307202"/>
        <n v="309305"/>
        <n v="570888"/>
        <n v="776868"/>
        <n v="502317"/>
        <n v="407036"/>
        <n v="548878"/>
        <n v="270552"/>
        <n v="188775"/>
        <n v="2662748"/>
        <n v="1783851"/>
        <n v="446223"/>
        <n v="2704170"/>
        <n v="1392925"/>
        <n v="870403"/>
        <m/>
        <n v="490115"/>
        <n v="1011370"/>
        <n v="2830537"/>
        <n v="741521"/>
        <n v="909408"/>
        <n v="315420"/>
        <n v="226138"/>
        <n v="565071"/>
        <n v="286374"/>
        <n v="496488"/>
        <n v="259379"/>
        <n v="480535"/>
        <n v="361819"/>
        <n v="1374640"/>
        <n v="219305"/>
        <n v="854088"/>
        <n v="507902"/>
        <n v="495286"/>
        <n v="395367"/>
        <n v="317542"/>
        <n v="169348"/>
        <n v="1040645"/>
        <n v="324404"/>
        <n v="823334"/>
        <n v="876029"/>
        <n v="2774466"/>
        <n v="1452745"/>
        <n v="679198"/>
        <n v="1756146"/>
        <n v="603889"/>
        <n v="261296"/>
        <n v="506307"/>
        <n v="38234"/>
        <n v="711170"/>
        <n v="672910"/>
        <n v="936383"/>
        <n v="249993"/>
        <n v="1818216"/>
        <n v="776818"/>
        <n v="1927416"/>
        <n v="112113"/>
        <n v="444874"/>
        <n v="455938"/>
        <n v="294532"/>
        <n v="444067"/>
        <n v="364665"/>
        <n v="115235"/>
        <n v="357448"/>
        <n v="333646"/>
        <n v="501311"/>
        <n v="110338"/>
        <n v="917483"/>
        <n v="329957"/>
        <n v="87689"/>
        <n v="354800"/>
        <n v="249977"/>
        <n v="970918"/>
        <n v="93146"/>
        <n v="150126"/>
        <n v="504109"/>
        <n v="1333558"/>
        <n v="1571607"/>
        <n v="117381"/>
        <n v="413198"/>
        <n v="1043862"/>
        <n v="255293"/>
        <n v="1152844"/>
        <n v="1166648"/>
        <n v="239847"/>
        <n v="287273"/>
        <n v="116892"/>
        <n v="47024"/>
        <n v="845861"/>
        <n v="550491"/>
        <n v="226873"/>
        <n v="226676"/>
        <n v="169559"/>
        <n v="591721"/>
        <n v="934526"/>
        <n v="2350809"/>
        <n v="916691"/>
        <n v="96693"/>
        <n v="685843"/>
        <n v="201141"/>
        <n v="421649"/>
        <n v="116083"/>
        <n v="880757"/>
        <n v="1510275"/>
        <n v="154461"/>
        <n v="62216"/>
        <n v="65426"/>
        <n v="322764"/>
        <n v="2092998"/>
        <n v="196462"/>
        <n v="1448756"/>
        <n v="227310"/>
        <n v="363898"/>
        <n v="1468580"/>
        <n v="1435680"/>
        <n v="215399"/>
        <n v="49515"/>
        <n v="958003"/>
        <n v="151985"/>
        <n v="554546"/>
        <n v="351610"/>
        <n v="459149"/>
        <n v="1065754"/>
        <n v="3049415"/>
        <n v="235281"/>
        <n v="323214"/>
        <n v="1023932"/>
        <n v="211126"/>
        <n v="1208604"/>
        <n v="1020279"/>
        <n v="585084"/>
        <n v="99198"/>
        <n v="348199"/>
        <n v="351795"/>
        <n v="48552"/>
        <n v="307848"/>
        <n v="187826"/>
        <n v="322387"/>
        <n v="304991"/>
        <n v="147698"/>
        <n v="1913919"/>
        <n v="473402"/>
        <n v="60794"/>
        <n v="895245"/>
        <n v="789183"/>
        <n v="162718"/>
        <n v="2737514"/>
        <n v="2646971"/>
        <n v="2507453"/>
        <n v="856487"/>
        <n v="439429"/>
        <n v="135583"/>
        <n v="1146382"/>
        <n v="322644"/>
        <n v="15517"/>
        <n v="712363"/>
        <n v="302394"/>
        <n v="349048"/>
        <n v="862058"/>
        <n v="309049"/>
        <n v="136811"/>
        <n v="529249"/>
        <n v="156565"/>
        <n v="455460"/>
        <n v="92897"/>
        <n v="562293"/>
        <n v="361689"/>
        <n v="964355"/>
        <n v="345042"/>
        <n v="28379"/>
        <n v="1354185"/>
        <n v="950337"/>
        <n v="149993"/>
        <n v="124384"/>
        <n v="451473"/>
        <n v="1752305"/>
        <n v="2937042"/>
        <n v="74748"/>
        <n v="469245"/>
        <n v="639661"/>
        <n v="1292689"/>
        <n v="966719"/>
        <n v="131202"/>
        <n v="304826"/>
        <n v="98856"/>
        <n v="243023"/>
        <n v="67339"/>
        <n v="2377830"/>
        <n v="291711"/>
        <n v="842029"/>
        <n v="831505"/>
        <n v="813793"/>
        <n v="406894"/>
        <n v="127041"/>
        <n v="976956"/>
        <n v="1393025"/>
        <n v="124274"/>
        <n v="147575"/>
        <n v="283729"/>
        <n v="623909"/>
        <n v="713833"/>
        <n v="1263252"/>
        <n v="487859"/>
        <n v="191149"/>
        <n v="2323735"/>
        <n v="1335604"/>
        <n v="141671"/>
        <n v="1144704"/>
        <n v="990980"/>
        <n v="1305931"/>
        <n v="1268649"/>
        <n v="533404"/>
        <n v="1070892"/>
        <n v="113852"/>
        <n v="550592"/>
        <n v="2285482"/>
        <n v="496050"/>
        <n v="532421"/>
        <n v="1654623"/>
        <n v="1102268"/>
        <n v="1933424"/>
        <n v="180778"/>
        <n v="3085021"/>
        <n v="1056916"/>
        <n v="1338615"/>
        <n v="231598"/>
        <n v="215161"/>
        <n v="1204591"/>
        <n v="289365"/>
        <n v="166642"/>
        <n v="490144"/>
        <n v="495893"/>
        <n v="535216"/>
        <n v="1251740"/>
        <n v="634689"/>
        <n v="309036"/>
        <n v="1312647"/>
        <n v="1599208"/>
        <n v="58388"/>
        <n v="265392"/>
        <n v="357572"/>
        <n v="1032771"/>
        <n v="972404"/>
        <n v="75457"/>
        <n v="140633"/>
        <n v="90354"/>
        <n v="55923"/>
        <n v="1194876"/>
        <n v="467665"/>
        <n v="1252408"/>
        <n v="15417"/>
        <n v="142186"/>
        <n v="119418"/>
        <n v="87379"/>
        <n v="110589"/>
        <n v="319052"/>
        <n v="782143"/>
        <n v="258024"/>
        <n v="922185"/>
        <n v="3363785"/>
        <n v="1020310"/>
        <n v="267088"/>
        <n v="481043"/>
        <n v="847816"/>
        <n v="206792"/>
        <n v="219556"/>
        <n v="93779"/>
        <n v="752220"/>
        <n v="1290645"/>
        <n v="136662"/>
        <n v="2098820"/>
        <n v="192492"/>
        <n v="919850"/>
        <n v="1095367"/>
        <n v="39921"/>
        <n v="1282034"/>
        <n v="1340975"/>
        <n v="223022"/>
        <n v="292403"/>
        <n v="98254"/>
        <n v="476278"/>
        <n v="537206"/>
        <n v="414521"/>
        <n v="413382"/>
        <n v="389076"/>
        <n v="95071"/>
        <n v="382095"/>
        <n v="49529"/>
        <n v="806419"/>
        <n v="1997339"/>
        <n v="1690117"/>
        <n v="2140190"/>
        <n v="527117"/>
        <n v="307165"/>
        <n v="1181620"/>
        <n v="1215971"/>
        <n v="1110950"/>
        <n v="232227"/>
        <n v="348646"/>
        <n v="840867"/>
        <n v="497932"/>
        <n v="173004"/>
        <n v="507996"/>
        <n v="2894746"/>
        <n v="505424"/>
        <n v="1597695"/>
        <n v="1133682"/>
        <n v="627662"/>
        <n v="336147"/>
        <n v="54702"/>
        <n v="1013125"/>
        <n v="119341"/>
        <n v="292712"/>
        <n v="530781"/>
        <n v="2680738"/>
        <n v="655908"/>
        <n v="860495"/>
        <n v="412040"/>
        <n v="1743381"/>
        <n v="1325449"/>
        <n v="1188019"/>
        <n v="404394"/>
        <n v="153204"/>
        <n v="123840"/>
        <n v="370858"/>
        <n v="41046"/>
        <n v="998012"/>
        <n v="572485"/>
        <n v="325915"/>
        <n v="1559547"/>
        <n v="414347"/>
        <n v="1048157"/>
        <n v="418167"/>
        <n v="337430"/>
        <n v="26829"/>
        <n v="449341"/>
        <n v="1036988"/>
        <n v="597364"/>
        <n v="137999"/>
        <n v="968587"/>
        <n v="1020977"/>
        <n v="2006627"/>
        <n v="451924"/>
        <n v="193153"/>
        <n v="603391"/>
        <n v="135917"/>
        <n v="640244"/>
        <n v="914288"/>
        <n v="336806"/>
        <n v="812471"/>
        <n v="60732"/>
        <n v="339202"/>
        <n v="656009"/>
        <n v="65048"/>
        <n v="84599"/>
        <n v="227110"/>
        <n v="2036733"/>
        <n v="383487"/>
        <n v="54859"/>
        <n v="2326152"/>
        <n v="1716591"/>
        <n v="696479"/>
        <n v="103373"/>
        <n v="697496"/>
        <n v="343017"/>
        <n v="501416"/>
        <n v="15830"/>
        <n v="2134158"/>
        <n v="1029868"/>
        <n v="742630"/>
        <n v="490797"/>
        <n v="189501"/>
        <n v="2100661"/>
        <n v="815831"/>
        <n v="787307"/>
        <n v="133077"/>
        <n v="93762"/>
        <n v="358101"/>
        <n v="311874"/>
        <n v="78916"/>
        <n v="97305"/>
        <n v="118972"/>
        <n v="561715"/>
        <n v="166878"/>
        <n v="224110"/>
        <n v="2278566"/>
        <n v="136175"/>
        <n v="505170"/>
        <n v="1776637"/>
        <n v="410350"/>
        <n v="213426"/>
        <n v="137424"/>
        <n v="410491"/>
        <n v="981962"/>
        <n v="619283"/>
        <n v="1070724"/>
        <n v="259910"/>
        <n v="263952"/>
        <n v="640603"/>
        <n v="1020871"/>
        <n v="888440"/>
        <n v="153113"/>
        <n v="1688759"/>
        <n v="33627"/>
        <n v="193941"/>
        <n v="74293"/>
        <n v="177146"/>
        <n v="326853"/>
        <n v="2264886"/>
        <n v="702160"/>
        <n v="2632942"/>
        <n v="32528"/>
        <n v="506526"/>
        <n v="175923"/>
        <n v="744629"/>
        <n v="179229"/>
        <n v="1234416"/>
        <n v="1848506"/>
        <n v="780675"/>
        <n v="298333"/>
        <n v="532664"/>
        <n v="2311700"/>
        <n v="234546"/>
        <n v="331612"/>
        <n v="334449"/>
        <n v="2677607"/>
        <n v="49924"/>
        <n v="136891"/>
        <n v="45416"/>
        <n v="1312116"/>
        <n v="758957"/>
        <n v="588831"/>
        <n v="302005"/>
        <n v="1317357"/>
        <n v="1628718"/>
        <n v="1771993"/>
        <n v="923978"/>
        <n v="540815"/>
        <n v="188139"/>
        <n v="252865"/>
        <n v="575718"/>
        <n v="1446403"/>
        <n v="503727"/>
        <n v="805007"/>
        <n v="815334"/>
        <n v="1073973"/>
        <n v="279314"/>
        <n v="2570377"/>
        <n v="671937"/>
        <n v="312543"/>
        <n v="866277"/>
        <n v="616037"/>
        <n v="273568"/>
        <n v="2114376"/>
        <n v="220857"/>
        <n v="161233"/>
        <n v="157484"/>
        <n v="1601166"/>
        <n v="153656"/>
        <n v="1112826"/>
        <n v="336607"/>
        <n v="340773"/>
        <n v="647719"/>
        <n v="964879"/>
        <n v="368644"/>
        <n v="144555"/>
        <n v="533784"/>
        <n v="12299"/>
        <n v="1348165"/>
        <n v="115981"/>
        <n v="1011443"/>
        <n v="1241571"/>
        <n v="310034"/>
        <n v="606812"/>
        <n v="114627"/>
        <n v="127377"/>
        <n v="217504"/>
        <n v="2340038"/>
        <n v="178265"/>
        <n v="1344990"/>
        <n v="417649"/>
        <n v="2769329"/>
        <n v="286708"/>
        <n v="675231"/>
        <n v="1802268"/>
        <n v="324113"/>
        <n v="935506"/>
        <n v="516853"/>
        <n v="1313497"/>
        <n v="1333928"/>
        <n v="616331"/>
        <n v="26184"/>
        <n v="466851"/>
        <n v="1485081"/>
        <n v="73077"/>
        <n v="432786"/>
        <n v="890642"/>
        <n v="94196"/>
        <n v="86942"/>
        <n v="247752"/>
        <n v="1131215"/>
        <n v="206388"/>
        <n v="570773"/>
        <n v="148410"/>
        <n v="1048813"/>
        <n v="528227"/>
        <n v="1785745"/>
        <n v="198963"/>
        <n v="2101187"/>
        <n v="21065"/>
        <n v="238842"/>
        <n v="997276"/>
        <n v="474981"/>
        <n v="397158"/>
        <n v="106406"/>
        <n v="319150"/>
        <n v="464391"/>
        <n v="751407"/>
        <n v="152557"/>
        <n v="3498984"/>
        <n v="425301"/>
        <n v="124497"/>
        <n v="1098166"/>
        <n v="1217834"/>
        <n v="38407"/>
        <n v="1221004"/>
        <n v="3384844"/>
        <n v="571621"/>
        <n v="1190650"/>
        <n v="2856010"/>
        <n v="834516"/>
        <n v="104217"/>
        <n v="888786"/>
        <n v="1390317"/>
        <n v="193003"/>
        <n v="972009"/>
        <n v="2404550"/>
        <n v="108529"/>
        <n v="83150"/>
        <n v="603125"/>
        <n v="278100"/>
        <n v="2112809"/>
        <n v="1104737"/>
        <n v="228238"/>
        <n v="329192"/>
        <n v="1246516"/>
        <n v="449102"/>
        <n v="102678"/>
        <n v="367694"/>
        <n v="410132"/>
        <n v="122772"/>
        <n v="616815"/>
        <n v="1635154"/>
        <n v="1279047"/>
        <n v="130416"/>
        <n v="223456"/>
        <n v="670054"/>
        <n v="39779"/>
        <n v="1746174"/>
        <n v="934865"/>
        <n v="559642"/>
        <n v="1118147"/>
        <n v="617154"/>
        <n v="191858"/>
        <n v="1274098"/>
        <n v="880570"/>
        <n v="99616"/>
        <n v="540423"/>
        <n v="484138"/>
        <n v="1363870"/>
        <n v="141516"/>
        <n v="1699246"/>
        <n v="858197"/>
        <n v="1255303"/>
        <n v="32128"/>
        <n v="103801"/>
        <n v="429506"/>
        <n v="419870"/>
        <n v="2001517"/>
        <n v="249304"/>
        <n v="579579"/>
        <n v="564711"/>
        <n v="136114"/>
        <n v="146937"/>
        <n v="599115"/>
        <n v="39649"/>
        <n v="594917"/>
        <n v="321683"/>
        <n v="1616825"/>
        <n v="811487"/>
        <n v="1932622"/>
        <n v="516072"/>
        <n v="483786"/>
        <n v="151010"/>
        <n v="184556"/>
        <n v="331477"/>
        <n v="160532"/>
        <n v="975040"/>
        <n v="390040"/>
        <n v="30069"/>
        <n v="599402"/>
        <n v="237592"/>
        <n v="141038"/>
        <n v="1769348"/>
        <n v="49633"/>
        <n v="669180"/>
        <n v="529324"/>
        <n v="92376"/>
        <n v="463705"/>
        <n v="762328"/>
        <n v="307856"/>
        <n v="348631"/>
        <n v="383743"/>
        <n v="267546"/>
        <n v="183587"/>
        <n v="79483"/>
        <n v="71188"/>
        <n v="1012080"/>
        <n v="605551"/>
        <n v="720024"/>
        <n v="269465"/>
        <n v="1030233"/>
        <n v="111160"/>
        <n v="1027402"/>
        <n v="29874"/>
        <n v="392770"/>
        <n v="1251566"/>
        <n v="343280"/>
        <n v="60425"/>
        <n v="822927"/>
        <n v="378083"/>
        <n v="292496"/>
        <n v="459766"/>
        <n v="508705"/>
        <n v="383172"/>
        <n v="1031441"/>
        <n v="2845492"/>
        <n v="397889"/>
        <n v="921518"/>
        <n v="566112"/>
        <n v="59044"/>
        <n v="344791"/>
        <n v="803848"/>
        <n v="237132"/>
        <n v="259129"/>
        <n v="921186"/>
        <n v="1816438"/>
        <n v="496839"/>
        <n v="106324"/>
        <n v="617206"/>
        <n v="425498"/>
        <n v="360445"/>
        <n v="334392"/>
        <n v="200417"/>
        <n v="1169130"/>
        <n v="129332"/>
        <n v="482898"/>
        <n v="333012"/>
        <n v="1109609"/>
        <n v="33214"/>
        <n v="2918089"/>
        <n v="475860"/>
        <n v="80369"/>
        <n v="63867"/>
        <n v="1206148"/>
        <n v="880869"/>
        <n v="917485"/>
        <n v="933331"/>
        <n v="336511"/>
        <n v="224120"/>
        <n v="1157819"/>
        <n v="972181"/>
        <n v="569571"/>
        <n v="563605"/>
        <n v="310841"/>
        <n v="233951"/>
        <n v="548661"/>
        <n v="283274"/>
        <n v="65618"/>
        <n v="433179"/>
        <n v="1961309"/>
        <n v="336228"/>
        <n v="1863378"/>
        <n v="1848766"/>
        <n v="696707"/>
        <n v="542700"/>
        <n v="90680"/>
        <n v="2905687"/>
        <n v="1512889"/>
        <n v="2604861"/>
        <n v="1058174"/>
        <n v="1242347"/>
        <n v="745858"/>
        <n v="1230159"/>
        <n v="423833"/>
        <n v="182978"/>
        <n v="1364675"/>
        <n v="1572705"/>
        <n v="221235"/>
        <n v="64132"/>
        <n v="150164"/>
        <n v="379297"/>
        <n v="1564149"/>
        <n v="294752"/>
        <n v="165722"/>
        <n v="1487333"/>
        <n v="544796"/>
        <n v="3890598"/>
        <n v="905791"/>
        <n v="518507"/>
        <n v="744623"/>
        <n v="3784995"/>
        <n v="523836"/>
        <n v="472842"/>
        <n v="1781158"/>
        <n v="34051"/>
        <n v="122740"/>
        <n v="572033"/>
        <n v="156752"/>
        <n v="440661"/>
        <n v="115586"/>
        <n v="1646094"/>
        <n v="1700636"/>
        <n v="81313"/>
        <n v="24814"/>
        <n v="613777"/>
        <n v="47898"/>
        <n v="1680248"/>
        <n v="557685"/>
        <n v="1076630"/>
        <n v="494709"/>
        <n v="61344"/>
        <n v="605732"/>
        <n v="51427"/>
        <n v="334496"/>
        <n v="593465"/>
        <n v="600265"/>
        <n v="433212"/>
        <n v="21913"/>
        <n v="487783"/>
        <n v="380570"/>
        <n v="1119155"/>
        <n v="254722"/>
        <n v="48563"/>
        <n v="619175"/>
        <n v="34567"/>
        <n v="1298009"/>
        <n v="419095"/>
        <n v="255753"/>
        <n v="1057008"/>
        <n v="1052954"/>
        <n v="66532"/>
        <n v="67102"/>
        <n v="448281"/>
        <n v="82101"/>
        <n v="621906"/>
        <n v="149968"/>
        <n v="851936"/>
        <n v="816157"/>
        <n v="1156978"/>
        <n v="1284148"/>
        <n v="1559827"/>
        <n v="202534"/>
        <n v="1895319"/>
        <n v="291376"/>
        <n v="481185"/>
        <n v="1340823"/>
        <n v="1755886"/>
        <n v="962054"/>
        <n v="162594"/>
        <n v="147773"/>
        <n v="443300"/>
        <n v="370437"/>
        <n v="349744"/>
        <n v="157256"/>
        <n v="1184494"/>
        <n v="295854"/>
        <n v="1721389"/>
        <n v="209303"/>
        <n v="140280"/>
        <n v="1532568"/>
        <n v="329466"/>
        <n v="630755"/>
        <n v="499893"/>
        <n v="1028685"/>
        <n v="2365412"/>
        <n v="268319"/>
        <n v="930137"/>
        <n v="463032"/>
        <n v="908878"/>
        <n v="262181"/>
        <n v="758527"/>
        <n v="897649"/>
        <n v="180483"/>
        <n v="45858"/>
        <n v="99008"/>
        <n v="52570"/>
        <n v="544268"/>
        <n v="800525"/>
        <n v="2500210"/>
        <n v="734785"/>
        <n v="260019"/>
        <n v="292189"/>
        <n v="659087"/>
        <n v="25563"/>
        <n v="260545"/>
        <n v="785365"/>
        <n v="42186"/>
        <n v="1049953"/>
        <n v="2603231"/>
        <n v="1901203"/>
        <n v="1638585"/>
        <n v="753987"/>
        <n v="149253"/>
        <n v="627023"/>
        <n v="269724"/>
        <n v="2266816"/>
        <n v="264490"/>
        <n v="160469"/>
        <n v="1291353"/>
        <n v="118377"/>
        <n v="559641"/>
        <n v="126886"/>
        <n v="659002"/>
        <n v="905499"/>
        <n v="749894"/>
        <n v="887297"/>
        <n v="166043"/>
        <n v="1515691"/>
        <n v="182272"/>
        <n v="1029892"/>
        <n v="41510"/>
        <n v="445904"/>
        <n v="1680282"/>
        <n v="686320"/>
        <n v="2178799"/>
        <n v="163980"/>
        <n v="963626"/>
        <n v="255155"/>
        <n v="562156"/>
        <n v="578949"/>
        <n v="280995"/>
        <n v="276216"/>
        <n v="389773"/>
        <n v="478960"/>
        <n v="537536"/>
        <n v="1924838"/>
        <n v="24720"/>
        <n v="1108828"/>
        <n v="965828"/>
        <n v="161117"/>
        <n v="149577"/>
        <n v="1207015"/>
        <n v="190188"/>
        <n v="543892"/>
        <n v="518663"/>
        <n v="892215"/>
        <n v="673238"/>
        <n v="570748"/>
        <n v="39036"/>
        <n v="32052"/>
        <n v="175089"/>
        <n v="305497"/>
        <n v="296923"/>
        <n v="976918"/>
        <n v="76733"/>
        <n v="1151114"/>
        <n v="328316"/>
        <n v="437447"/>
        <n v="605982"/>
        <n v="1055041"/>
        <n v="787721"/>
        <n v="1503763"/>
        <n v="1724459"/>
        <n v="272518"/>
        <n v="30561"/>
        <n v="740926"/>
        <n v="2248047"/>
        <n v="891714"/>
        <n v="219770"/>
        <n v="76926"/>
        <n v="82394"/>
        <n v="158143"/>
        <n v="295043"/>
        <n v="307762"/>
        <n v="322752"/>
        <n v="891613"/>
        <n v="936494"/>
        <n v="405882"/>
        <n v="193911"/>
        <n v="377600"/>
        <n v="153777"/>
        <n v="2129777"/>
        <n v="181820"/>
        <n v="519994"/>
        <n v="397013"/>
        <n v="208860"/>
        <n v="341799"/>
        <n v="812602"/>
        <n v="171005"/>
        <n v="1125390"/>
        <n v="195131"/>
        <n v="103858"/>
        <n v="317498"/>
        <n v="1621386"/>
        <n v="893389"/>
        <n v="102706"/>
        <n v="32106"/>
        <n v="1241581"/>
        <n v="529822"/>
        <n v="73608"/>
        <n v="578676"/>
        <n v="204987"/>
        <n v="950184"/>
        <n v="993806"/>
        <n v="489611"/>
        <n v="164324"/>
        <n v="267321"/>
        <n v="470005"/>
        <n v="213337"/>
        <n v="688654"/>
        <n v="454770"/>
        <n v="506969"/>
        <n v="380343"/>
        <n v="396707"/>
        <n v="354829"/>
        <n v="288933"/>
        <n v="2570252"/>
        <n v="677452"/>
        <n v="189930"/>
        <n v="3047678"/>
        <n v="816461"/>
        <n v="173259"/>
        <n v="291092"/>
        <n v="341386"/>
        <n v="1114464"/>
        <n v="323352"/>
        <n v="1070054"/>
        <n v="1883360"/>
        <n v="151854"/>
        <n v="407298"/>
        <n v="752092"/>
        <n v="1667444"/>
        <n v="14079"/>
        <n v="1127561"/>
        <n v="97928"/>
        <n v="88824"/>
        <n v="1572645"/>
        <n v="300044"/>
        <n v="979093"/>
        <n v="235701"/>
        <n v="466272"/>
        <n v="47283"/>
        <n v="167557"/>
        <n v="48332"/>
        <n v="2847400"/>
        <n v="105429"/>
        <n v="188913"/>
        <n v="23935"/>
        <n v="222030"/>
        <n v="153984"/>
        <n v="1251601"/>
        <n v="581228"/>
        <n v="3245233"/>
        <n v="363948"/>
        <n v="160280"/>
        <n v="132191"/>
        <n v="556227"/>
        <n v="433339"/>
        <n v="1099014"/>
        <n v="2168648"/>
        <n v="450062"/>
        <n v="745758"/>
        <n v="991525"/>
        <n v="1141060"/>
        <n v="359180"/>
        <n v="445914"/>
        <n v="388086"/>
        <n v="694246"/>
        <n v="594356"/>
        <n v="370664"/>
        <n v="218455"/>
        <n v="689154"/>
        <n v="101813"/>
        <n v="130523"/>
        <n v="1044348"/>
        <n v="22024"/>
        <n v="199877"/>
        <n v="217372"/>
        <n v="1182518"/>
        <n v="90993"/>
        <n v="123113"/>
        <n v="483614"/>
        <n v="524155"/>
        <n v="531829"/>
        <n v="1278524"/>
        <n v="136949"/>
        <n v="446980"/>
        <n v="155881"/>
        <n v="1304703"/>
        <n v="619040"/>
        <n v="1917355"/>
        <n v="443777"/>
        <n v="945240"/>
        <n v="1349926"/>
        <n v="511243"/>
        <n v="228896"/>
        <n v="354031"/>
        <n v="358650"/>
        <n v="1425990"/>
        <n v="665597"/>
        <n v="295130"/>
        <n v="203097"/>
        <n v="354347"/>
        <n v="60891"/>
        <n v="261207"/>
        <n v="480600"/>
        <n v="363305"/>
        <n v="567480"/>
        <n v="137955"/>
        <n v="954905"/>
        <n v="655045"/>
        <n v="1472297"/>
        <n v="453483"/>
        <n v="581439"/>
        <n v="836097"/>
        <n v="405246"/>
        <n v="224824"/>
        <n v="324927"/>
        <n v="386552"/>
        <n v="1280100"/>
        <n v="105558"/>
        <n v="1415619"/>
        <n v="869859"/>
        <n v="247722"/>
        <n v="1553974"/>
        <n v="418230"/>
        <n v="1249137"/>
        <n v="63686"/>
        <n v="97134"/>
        <n v="152857"/>
        <n v="1209703"/>
        <n v="1506304"/>
        <n v="1393359"/>
        <n v="648148"/>
        <n v="1221610"/>
        <n v="6602"/>
        <n v="316131"/>
        <n v="491152"/>
        <n v="321917"/>
        <n v="612080"/>
        <n v="889337"/>
        <n v="969929"/>
        <n v="801884"/>
        <n v="855085"/>
        <n v="1133099"/>
        <n v="323812"/>
        <n v="473856"/>
        <n v="1063704"/>
        <n v="99000"/>
        <n v="152384"/>
        <n v="1719423"/>
        <n v="2211018"/>
        <n v="116400"/>
        <n v="435733"/>
        <n v="817896"/>
        <n v="1765098"/>
        <n v="196578"/>
        <n v="611072"/>
        <n v="502154"/>
        <n v="188427"/>
        <n v="185440"/>
        <n v="339973"/>
        <n v="791771"/>
        <n v="644225"/>
        <n v="1711330"/>
        <n v="306455"/>
        <n v="328324"/>
        <n v="2796611"/>
        <n v="553397"/>
        <n v="631578"/>
        <n v="26911"/>
        <n v="613386"/>
        <n v="127046"/>
        <n v="296191"/>
        <n v="838262"/>
        <n v="170189"/>
        <n v="1769279"/>
        <n v="570860"/>
        <n v="2178977"/>
        <n v="428657"/>
        <n v="455655"/>
        <n v="666451"/>
        <n v="576678"/>
        <n v="2093007"/>
        <n v="490080"/>
        <n v="628957"/>
        <n v="2064017"/>
        <n v="95359"/>
        <n v="424237"/>
        <n v="206964"/>
        <n v="168330"/>
        <n v="368370"/>
        <n v="1357516"/>
        <n v="128258"/>
        <n v="3359892"/>
        <n v="250162"/>
        <n v="628718"/>
        <n v="459302"/>
        <n v="348083"/>
        <n v="44438"/>
        <n v="545506"/>
        <n v="921893"/>
        <n v="105669"/>
        <n v="86605"/>
        <n v="455464"/>
        <n v="197430"/>
        <n v="158765"/>
        <n v="1008769"/>
        <n v="592604"/>
        <n v="737356"/>
        <n v="41200"/>
        <n v="352260"/>
        <n v="530391"/>
        <n v="686289"/>
        <n v="391406"/>
        <n v="148860"/>
        <n v="145605"/>
        <n v="729410"/>
        <n v="1608492"/>
        <n v="3466323"/>
        <n v="829387"/>
        <n v="358462"/>
        <n v="66767"/>
        <n v="459219"/>
        <n v="1485829"/>
        <n v="939246"/>
        <n v="717788"/>
        <n v="1052778"/>
        <n v="1419824"/>
        <n v="382944"/>
        <n v="203855"/>
        <n v="101502"/>
        <n v="39703"/>
        <n v="165214"/>
        <n v="784312"/>
        <n v="519934"/>
        <n v="152238"/>
        <n v="37980"/>
        <n v="95126"/>
        <n v="1138431"/>
        <n v="85131"/>
        <n v="353911"/>
        <n v="646179"/>
        <n v="834990"/>
        <n v="1026867"/>
        <n v="1143537"/>
        <n v="436495"/>
        <n v="334597"/>
        <n v="515252"/>
        <n v="310706"/>
        <n v="888080"/>
        <n v="2426965"/>
        <n v="231683"/>
        <n v="422390"/>
        <n v="247702"/>
        <n v="1998613"/>
        <n v="251159"/>
        <n v="1526189"/>
        <n v="247130"/>
        <n v="2146327"/>
        <n v="724810"/>
        <n v="2542971"/>
        <n v="744627"/>
        <n v="217685"/>
        <n v="2263284"/>
        <n v="765154"/>
        <n v="515950"/>
        <n v="1247149"/>
        <n v="984888"/>
        <n v="274261"/>
        <n v="871133"/>
        <n v="1059510"/>
        <n v="1239213"/>
        <n v="287081"/>
        <n v="49304"/>
        <n v="132877"/>
        <n v="870565"/>
        <n v="462110"/>
        <n v="148572"/>
        <n v="2113412"/>
        <n v="550650"/>
        <n v="661147"/>
        <n v="1620763"/>
        <n v="442236"/>
        <n v="54706"/>
        <n v="68400"/>
        <n v="1290257"/>
        <n v="359437"/>
        <n v="882078"/>
        <n v="117016"/>
        <n v="311803"/>
        <n v="1109559"/>
        <n v="44965"/>
        <n v="244298"/>
        <n v="156466"/>
        <n v="192070"/>
        <n v="31913"/>
        <n v="117252"/>
        <n v="449208"/>
        <n v="1122751"/>
        <n v="1139558"/>
        <n v="222885"/>
        <n v="1457664"/>
        <n v="483549"/>
        <n v="301090"/>
        <n v="93239"/>
        <n v="136512"/>
        <n v="1502607"/>
        <n v="643769"/>
        <n v="598632"/>
        <n v="74750"/>
        <n v="447805"/>
        <n v="64712"/>
        <n v="385630"/>
        <n v="410919"/>
        <n v="3808500"/>
        <n v="2345849"/>
        <n v="282744"/>
        <n v="521358"/>
        <n v="189167"/>
        <n v="260575"/>
        <n v="2709947"/>
        <n v="1065811"/>
        <n v="1485048"/>
        <n v="426703"/>
        <n v="1974608"/>
        <n v="797102"/>
        <n v="223771"/>
        <n v="1685741"/>
        <n v="203074"/>
        <n v="649526"/>
        <n v="333107"/>
        <n v="1748950"/>
        <n v="899356"/>
        <n v="241112"/>
        <n v="99660"/>
        <n v="10157"/>
        <n v="508650"/>
        <n v="502813"/>
        <n v="1747704"/>
        <n v="645661"/>
        <n v="293506"/>
        <n v="659353"/>
        <n v="1260516"/>
        <n v="279791"/>
        <n v="774807"/>
        <n v="810075"/>
        <n v="534604"/>
        <n v="1626700"/>
        <n v="297695"/>
        <n v="257864"/>
        <n v="1591120"/>
        <n v="673492"/>
        <n v="742185"/>
        <n v="210065"/>
        <n v="183268"/>
        <n v="298831"/>
        <n v="222362"/>
        <n v="1003543"/>
        <n v="1003246"/>
        <n v="868454"/>
        <n v="265852"/>
        <n v="199009"/>
        <n v="296104"/>
        <n v="166279"/>
        <n v="208376"/>
        <n v="1579333"/>
        <n v="318997"/>
        <n v="204451"/>
        <n v="3056394"/>
        <n v="530450"/>
        <n v="873786"/>
        <n v="235513"/>
        <n v="904885"/>
        <n v="2434168"/>
        <n v="861108"/>
        <n v="1200953"/>
        <n v="225723"/>
        <n v="955531"/>
        <n v="439865"/>
        <n v="314740"/>
        <n v="288823"/>
        <n v="200786"/>
        <n v="542037"/>
        <n v="2087860"/>
        <n v="1020703"/>
        <n v="1643959"/>
        <n v="37029"/>
        <n v="101161"/>
        <n v="463697"/>
        <n v="184503"/>
        <n v="2720080"/>
        <n v="1936626"/>
        <n v="315547"/>
        <n v="974755"/>
        <n v="1719012"/>
        <n v="1360830"/>
        <n v="828227"/>
        <n v="1021773"/>
        <n v="65615"/>
        <n v="1459002"/>
        <n v="581540"/>
        <n v="2683282"/>
        <n v="364001"/>
        <n v="784168"/>
        <n v="360033"/>
        <n v="817822"/>
        <n v="391066"/>
        <n v="533505"/>
        <n v="153872"/>
        <n v="593953"/>
        <n v="349581"/>
        <n v="500376"/>
        <n v="169677"/>
        <n v="254261"/>
        <n v="489631"/>
        <n v="154217"/>
        <n v="2232448"/>
        <n v="439504"/>
        <n v="285189"/>
        <n v="325521"/>
        <n v="358570"/>
        <n v="411362"/>
        <n v="549814"/>
        <n v="286538"/>
        <n v="590910"/>
        <n v="1136003"/>
        <n v="129506"/>
        <n v="914948"/>
        <n v="563246"/>
        <n v="338536"/>
        <n v="512980"/>
        <n v="994183"/>
        <n v="426297"/>
        <n v="86326"/>
        <n v="1476110"/>
        <n v="175003"/>
        <n v="426895"/>
        <n v="52060"/>
        <n v="588293"/>
        <n v="694986"/>
        <n v="506132"/>
        <n v="976553"/>
        <n v="1061351"/>
        <n v="1874804"/>
        <n v="551246"/>
        <n v="558792"/>
        <n v="513489"/>
        <n v="420133"/>
        <n v="1972356"/>
        <n v="949361"/>
        <n v="428170"/>
        <n v="951122"/>
        <n v="1206135"/>
        <n v="1463855"/>
        <n v="143853"/>
        <n v="1209656"/>
        <n v="88257"/>
        <n v="1045777"/>
        <n v="303439"/>
        <n v="144969"/>
        <n v="676425"/>
        <n v="774144"/>
        <n v="26916"/>
        <n v="284289"/>
        <n v="314269"/>
        <n v="721233"/>
        <n v="412333"/>
        <n v="317920"/>
        <n v="223048"/>
        <n v="89288"/>
        <n v="501098"/>
        <n v="1385972"/>
        <n v="548418"/>
        <n v="1015971"/>
        <n v="886280"/>
        <n v="836531"/>
        <n v="269797"/>
        <n v="917669"/>
        <n v="199934"/>
        <n v="315905"/>
        <n v="1505541"/>
        <n v="1040580"/>
        <n v="558283"/>
        <n v="3144473"/>
        <n v="2379513"/>
        <n v="282111"/>
        <n v="1224258"/>
        <n v="950404"/>
        <n v="156983"/>
        <n v="641483"/>
        <n v="243942"/>
        <n v="430087"/>
        <n v="565013"/>
        <n v="350879"/>
        <n v="1503847"/>
        <n v="146402"/>
        <n v="49572"/>
        <n v="157233"/>
        <n v="2140826"/>
        <n v="296574"/>
        <n v="1800941"/>
        <n v="298095"/>
        <n v="573778"/>
        <n v="763142"/>
        <n v="391284"/>
        <n v="242512"/>
        <n v="910625"/>
        <n v="431264"/>
        <n v="211213"/>
        <n v="620185"/>
        <n v="580517"/>
        <n v="208471"/>
        <n v="2109610"/>
        <n v="1146048"/>
        <n v="446125"/>
        <n v="1795182"/>
        <n v="849591"/>
        <n v="1112802"/>
        <n v="687188"/>
        <n v="567228"/>
        <n v="355268"/>
        <n v="245565"/>
        <n v="94158"/>
        <n v="1506676"/>
        <n v="669213"/>
        <n v="46434"/>
        <n v="1145917"/>
        <n v="191979"/>
        <n v="1689560"/>
        <n v="2069961"/>
        <n v="1484654"/>
        <n v="1292973"/>
        <n v="2137439"/>
        <n v="150843"/>
        <n v="1211730"/>
        <n v="638809"/>
        <n v="103754"/>
        <n v="124296"/>
        <n v="2316791"/>
        <n v="113314"/>
        <n v="214861"/>
        <n v="911326"/>
        <n v="1619691"/>
        <n v="257731"/>
        <n v="253711"/>
        <n v="693033"/>
        <n v="470679"/>
        <n v="125695"/>
        <n v="633404"/>
        <n v="441639"/>
        <n v="250220"/>
        <n v="216390"/>
        <n v="693315"/>
        <n v="1353472"/>
        <n v="641429"/>
        <n v="250160"/>
        <n v="1337341"/>
        <n v="532844"/>
        <n v="429040"/>
        <n v="108607"/>
        <n v="76545"/>
        <n v="1641147"/>
        <n v="2080506"/>
        <n v="674920"/>
        <n v="228002"/>
        <n v="585623"/>
        <n v="77182"/>
        <n v="513785"/>
        <n v="221946"/>
        <n v="572524"/>
        <n v="423754"/>
        <n v="77376"/>
        <n v="469280"/>
        <n v="2195313"/>
        <n v="227890"/>
        <n v="60243"/>
        <n v="592813"/>
        <n v="959454"/>
        <n v="474517"/>
        <n v="340348"/>
        <n v="61603"/>
        <n v="102083"/>
        <n v="52572"/>
        <n v="145887"/>
        <n v="600544"/>
        <n v="268653"/>
        <n v="650421"/>
        <n v="96217"/>
        <n v="82899"/>
        <n v="1052129"/>
        <n v="19578"/>
        <n v="568966"/>
        <n v="92513"/>
        <n v="436763"/>
        <n v="592876"/>
        <n v="213098"/>
        <n v="569217"/>
        <n v="181593"/>
        <n v="39388"/>
        <n v="120011"/>
        <n v="160253"/>
        <n v="688412"/>
        <n v="160756"/>
        <n v="383668"/>
        <n v="17504"/>
        <n v="144206"/>
        <n v="52991"/>
        <n v="964257"/>
        <n v="672374"/>
        <n v="1655020"/>
        <n v="1600437"/>
        <n v="1447899"/>
        <n v="2569399"/>
        <n v="132961"/>
        <n v="26319"/>
        <n v="95584"/>
        <n v="2217834"/>
        <n v="126186"/>
        <n v="700949"/>
        <n v="133610"/>
        <n v="1034708"/>
        <n v="1117596"/>
        <n v="302541"/>
        <n v="1225649"/>
        <n v="619712"/>
        <n v="540406"/>
        <n v="218097"/>
        <n v="254964"/>
        <n v="254033"/>
        <n v="2182843"/>
        <n v="89494"/>
        <n v="527833"/>
        <n v="177968"/>
        <n v="974941"/>
        <n v="615713"/>
        <n v="484751"/>
        <n v="489210"/>
        <n v="711966"/>
        <n v="966281"/>
        <n v="1788480"/>
        <n v="399817"/>
        <n v="163906"/>
        <n v="345229"/>
        <n v="317381"/>
        <n v="378215"/>
        <n v="398695"/>
        <n v="385805"/>
        <n v="175550"/>
        <n v="307346"/>
        <n v="547460"/>
        <n v="712489"/>
        <n v="202810"/>
        <n v="88598"/>
        <n v="781992"/>
        <n v="399327"/>
        <n v="227354"/>
        <n v="1420246"/>
        <n v="256292"/>
        <n v="361469"/>
        <n v="246250"/>
        <n v="667289"/>
        <n v="11364"/>
        <n v="276501"/>
        <n v="493047"/>
        <n v="1498394"/>
        <n v="1397640"/>
        <n v="280450"/>
        <n v="645772"/>
        <n v="453440"/>
        <n v="346257"/>
        <n v="536225"/>
        <n v="764031"/>
        <n v="285173"/>
        <n v="193381"/>
        <n v="1436045"/>
        <n v="636612"/>
        <n v="40303"/>
        <n v="3243586"/>
        <n v="347283"/>
        <n v="150704"/>
        <n v="67947"/>
        <n v="992389"/>
        <n v="508775"/>
        <n v="290796"/>
        <n v="136205"/>
        <n v="1012792"/>
        <n v="1702163"/>
        <n v="308370"/>
        <n v="1995534"/>
        <n v="561513"/>
        <n v="23968"/>
        <n v="636897"/>
        <n v="160695"/>
        <n v="1259139"/>
        <n v="1713019"/>
        <n v="204597"/>
        <n v="481590"/>
        <n v="311496"/>
        <n v="302800"/>
        <n v="150965"/>
        <n v="375968"/>
        <n v="71222"/>
        <n v="221793"/>
        <n v="97271"/>
        <n v="59948"/>
        <n v="176184"/>
        <n v="2999026"/>
        <n v="1137026"/>
        <n v="86612"/>
        <n v="535094"/>
        <n v="862135"/>
        <n v="243778"/>
        <n v="165720"/>
        <n v="91351"/>
        <n v="149508"/>
        <n v="165852"/>
        <n v="269461"/>
        <n v="267005"/>
        <n v="593456"/>
        <n v="504572"/>
        <n v="403237"/>
        <n v="150918"/>
        <n v="635861"/>
        <n v="114150"/>
        <n v="3863355"/>
        <n v="118416"/>
        <n v="1159087"/>
        <n v="163503"/>
        <n v="260003"/>
        <n v="657032"/>
        <n v="2192805"/>
        <n v="299267"/>
        <n v="484220"/>
        <n v="367936"/>
        <n v="391853"/>
        <n v="594755"/>
        <n v="332126"/>
        <n v="147943"/>
        <n v="205810"/>
        <n v="96741"/>
        <n v="1234873"/>
        <n v="2027878"/>
        <n v="544808"/>
        <n v="430925"/>
        <n v="537083"/>
        <n v="173411"/>
        <n v="39450"/>
        <n v="430064"/>
        <n v="296880"/>
        <n v="653232"/>
        <n v="142522"/>
        <n v="985149"/>
        <n v="127319"/>
        <n v="763218"/>
        <n v="209516"/>
        <n v="128811"/>
        <n v="104155"/>
        <n v="309362"/>
        <n v="532978"/>
        <n v="980087"/>
        <n v="157898"/>
        <n v="131689"/>
        <n v="638054"/>
        <n v="773797"/>
        <n v="1356429"/>
        <n v="36372"/>
        <n v="117731"/>
        <n v="941649"/>
        <n v="1264219"/>
        <n v="385892"/>
        <n v="3170634"/>
        <n v="27640"/>
        <n v="160457"/>
        <n v="396540"/>
        <n v="195433"/>
        <n v="58476"/>
        <n v="294577"/>
        <n v="923025"/>
        <n v="779074"/>
        <n v="637260"/>
        <n v="721993"/>
        <n v="384534"/>
        <n v="1843726"/>
        <n v="224402"/>
        <n v="74432"/>
        <n v="272918"/>
        <n v="240123"/>
        <n v="198995"/>
        <n v="230097"/>
        <n v="92759"/>
        <n v="822290"/>
        <n v="53290"/>
        <n v="80956"/>
        <n v="606505"/>
        <n v="557126"/>
        <n v="495106"/>
        <n v="679741"/>
        <n v="250481"/>
        <n v="852991"/>
        <n v="410359"/>
        <n v="390050"/>
        <n v="135131"/>
        <n v="30172"/>
        <n v="1209300"/>
        <n v="70178"/>
        <n v="384271"/>
        <n v="1542258"/>
        <n v="374675"/>
        <n v="135603"/>
        <n v="1838374"/>
        <n v="207162"/>
        <n v="195183"/>
        <n v="584732"/>
        <n v="2065708"/>
        <n v="1089442"/>
        <n v="44044"/>
        <n v="532750"/>
        <n v="104336"/>
        <n v="81662"/>
        <n v="144974"/>
        <n v="2822699"/>
        <n v="65264"/>
        <n v="2066781"/>
        <n v="287836"/>
        <n v="86683"/>
        <n v="1308503"/>
        <n v="132716"/>
        <n v="665784"/>
        <n v="70904"/>
        <n v="827480"/>
        <n v="768909"/>
        <n v="219285"/>
        <n v="173532"/>
        <n v="2206730"/>
        <n v="198247"/>
        <n v="322882"/>
        <n v="228420"/>
        <n v="201447"/>
        <n v="1528492"/>
        <n v="382719"/>
        <n v="1050537"/>
        <n v="2258828"/>
        <n v="492770"/>
        <n v="388804"/>
        <n v="414812"/>
        <n v="369235"/>
        <n v="1166847"/>
        <n v="599817"/>
        <n v="1827640"/>
        <n v="585929"/>
        <n v="72129"/>
        <n v="677675"/>
        <n v="1016710"/>
        <n v="2220189"/>
        <n v="924994"/>
        <n v="177801"/>
        <n v="3667387"/>
        <n v="116331"/>
        <n v="470476"/>
        <n v="264558"/>
        <n v="59108"/>
        <n v="206648"/>
        <n v="1429314"/>
        <n v="346860"/>
        <n v="914427"/>
        <n v="154326"/>
        <n v="1110462"/>
        <n v="1418543"/>
        <n v="212194"/>
        <n v="278287"/>
        <n v="557613"/>
        <n v="484809"/>
        <n v="408105"/>
        <n v="521012"/>
        <n v="654671"/>
        <n v="235218"/>
        <n v="806858"/>
        <n v="420518"/>
        <n v="197266"/>
        <n v="622135"/>
        <n v="678378"/>
        <n v="770470"/>
        <n v="413171"/>
        <n v="1006135"/>
        <n v="286280"/>
        <n v="281402"/>
        <n v="172941"/>
        <n v="2785993"/>
        <n v="1032297"/>
        <n v="433120"/>
        <n v="369790"/>
        <n v="63984"/>
        <n v="423507"/>
        <n v="999829"/>
        <n v="609698"/>
        <n v="1218780"/>
        <n v="118110"/>
        <n v="894793"/>
        <n v="1424891"/>
        <n v="170837"/>
        <n v="58018"/>
        <n v="1192559"/>
        <n v="192759"/>
        <n v="549059"/>
        <n v="591197"/>
        <n v="1453804"/>
        <n v="602428"/>
        <n v="1769698"/>
        <n v="280503"/>
        <n v="435466"/>
        <n v="1324553"/>
        <n v="879406"/>
        <n v="426926"/>
        <n v="633523"/>
        <n v="1033402"/>
        <n v="245077"/>
        <n v="2844790"/>
        <n v="442275"/>
        <n v="394023"/>
        <n v="64849"/>
        <n v="1667275"/>
        <n v="953948"/>
        <n v="665273"/>
        <n v="243863"/>
        <n v="120211"/>
        <n v="113709"/>
        <n v="1136736"/>
        <n v="357420"/>
        <n v="677419"/>
        <n v="188759"/>
        <n v="1303677"/>
        <n v="295731"/>
        <n v="275057"/>
        <n v="126048"/>
        <n v="681187"/>
        <n v="770258"/>
        <n v="137642"/>
        <n v="196999"/>
        <n v="1508181"/>
        <n v="778015"/>
        <n v="1517817"/>
        <n v="630730"/>
        <n v="398822"/>
        <n v="599215"/>
        <n v="3017361"/>
        <n v="133990"/>
        <n v="671422"/>
        <n v="668835"/>
        <n v="1301698"/>
        <n v="521113"/>
        <n v="859290"/>
        <n v="94180"/>
        <n v="1551056"/>
        <n v="108744"/>
        <n v="430835"/>
        <n v="284516"/>
        <n v="361203"/>
        <n v="300688"/>
        <n v="51067"/>
        <n v="279591"/>
        <n v="257445"/>
        <n v="46784"/>
        <n v="473972"/>
        <n v="489243"/>
        <n v="205370"/>
        <n v="450709"/>
        <n v="229116"/>
        <n v="1491077"/>
        <n v="567857"/>
        <n v="128238"/>
        <n v="225282"/>
        <n v="1128623"/>
        <n v="595997"/>
        <n v="442832"/>
        <n v="1893592"/>
        <n v="1636294"/>
        <n v="483072"/>
        <n v="1472791"/>
        <n v="384041"/>
        <n v="200745"/>
        <n v="818115"/>
        <n v="130152"/>
        <n v="310315"/>
        <n v="98976"/>
        <n v="784411"/>
        <n v="262989"/>
        <n v="1525936"/>
        <n v="871637"/>
        <n v="268104"/>
        <n v="386699"/>
        <n v="204193"/>
        <n v="884875"/>
        <n v="302759"/>
        <n v="106873"/>
        <n v="3760505"/>
        <n v="606033"/>
        <n v="672709"/>
        <n v="1100759"/>
        <n v="106098"/>
        <n v="54159"/>
        <n v="195027"/>
        <n v="119123"/>
        <n v="1536138"/>
        <n v="946881"/>
        <n v="303467"/>
        <n v="1879473"/>
        <n v="802405"/>
        <n v="72449"/>
        <n v="125832"/>
        <n v="1207274"/>
        <n v="254470"/>
        <n v="1394833"/>
        <n v="207152"/>
        <n v="657337"/>
        <n v="1246002"/>
        <n v="995013"/>
        <n v="410883"/>
        <n v="129368"/>
        <n v="95426"/>
        <n v="977166"/>
        <n v="917839"/>
        <n v="107266"/>
        <n v="202898"/>
        <n v="75741"/>
        <n v="147745"/>
        <n v="609457"/>
        <n v="313284"/>
        <n v="1404992"/>
        <n v="256500"/>
        <n v="1756143"/>
        <n v="302827"/>
        <n v="396416"/>
        <n v="2568583"/>
        <n v="73467"/>
        <n v="290696"/>
        <n v="98392"/>
        <n v="606081"/>
        <n v="701988"/>
        <n v="553674"/>
        <n v="478135"/>
        <n v="130679"/>
        <n v="213338"/>
        <n v="947082"/>
        <n v="1708745"/>
        <n v="270037"/>
        <n v="260534"/>
        <n v="346515"/>
        <n v="868648"/>
        <n v="258168"/>
        <n v="1146054"/>
        <n v="840090"/>
        <n v="380439"/>
        <n v="564498"/>
        <n v="570531"/>
        <n v="185098"/>
        <n v="33252"/>
        <n v="1114278"/>
        <n v="19275"/>
        <n v="432455"/>
        <n v="1373914"/>
        <n v="1201315"/>
        <n v="342379"/>
        <n v="140284"/>
        <n v="730384"/>
        <n v="151071"/>
        <n v="159082"/>
        <n v="3179841"/>
        <n v="704060"/>
        <n v="252328"/>
        <n v="620850"/>
        <n v="222820"/>
        <n v="53514"/>
        <n v="303063"/>
        <n v="468513"/>
        <n v="684283"/>
        <n v="80408"/>
        <n v="748510"/>
        <n v="244610"/>
        <n v="638237"/>
        <n v="303144"/>
        <n v="192730"/>
        <n v="1233484"/>
        <n v="289061"/>
        <n v="1908522"/>
        <n v="1980490"/>
        <n v="2261814"/>
        <n v="505713"/>
        <n v="796059"/>
        <n v="178785"/>
        <n v="749008"/>
        <n v="319216"/>
        <n v="195008"/>
        <n v="686462"/>
        <n v="302699"/>
        <n v="114549"/>
        <n v="210336"/>
        <n v="1829963"/>
        <n v="455924"/>
        <n v="108466"/>
        <n v="85689"/>
        <n v="635127"/>
        <n v="314808"/>
        <n v="717894"/>
        <n v="226244"/>
        <n v="1059119"/>
        <n v="2262409"/>
        <n v="88272"/>
        <n v="2470523"/>
        <n v="163701"/>
        <n v="99958"/>
        <n v="327708"/>
        <n v="49719"/>
        <n v="448672"/>
        <n v="817932"/>
        <n v="809741"/>
        <n v="868684"/>
        <n v="283228"/>
        <n v="111415"/>
        <n v="699992"/>
        <n v="53856"/>
        <n v="1638780"/>
        <n v="563685"/>
        <n v="447627"/>
        <n v="1378833"/>
        <n v="412699"/>
        <n v="1866884"/>
        <n v="681504"/>
        <n v="58858"/>
        <n v="1838008"/>
        <n v="773273"/>
        <n v="503728"/>
        <n v="727295"/>
        <n v="691699"/>
        <n v="1159375"/>
        <n v="816992"/>
        <n v="635577"/>
        <n v="743987"/>
        <n v="372283"/>
        <n v="1120244"/>
        <n v="140518"/>
        <n v="372862"/>
        <n v="955896"/>
        <n v="980906"/>
        <n v="276912"/>
        <n v="291883"/>
        <n v="2340902"/>
        <n v="423245"/>
        <n v="257215"/>
        <n v="540168"/>
        <n v="350287"/>
        <n v="1418385"/>
        <n v="75793"/>
        <n v="373371"/>
        <n v="80335"/>
        <n v="135513"/>
        <n v="636679"/>
        <n v="327402"/>
        <n v="82808"/>
        <n v="598410"/>
        <n v="202406"/>
        <n v="303726"/>
        <n v="782752"/>
        <n v="1236148"/>
        <n v="123394"/>
        <n v="178855"/>
        <n v="646434"/>
        <n v="253759"/>
        <n v="1619706"/>
        <n v="1607892"/>
        <n v="2077136"/>
        <n v="54932"/>
        <n v="226276"/>
        <n v="1051951"/>
        <n v="1119263"/>
        <n v="408649"/>
        <n v="793480"/>
        <n v="517296"/>
        <n v="879981"/>
        <n v="321400"/>
        <n v="745869"/>
        <n v="243600"/>
        <n v="590538"/>
        <n v="281810"/>
        <n v="1307269"/>
        <n v="1019191"/>
        <n v="77377"/>
        <n v="674893"/>
        <n v="1963839"/>
        <n v="312040"/>
        <n v="439855"/>
        <n v="194915"/>
        <n v="370770"/>
        <n v="1334852"/>
        <n v="1993410"/>
        <n v="505043"/>
        <n v="958606"/>
        <n v="87415"/>
        <n v="209527"/>
        <n v="370924"/>
        <n v="1035074"/>
        <n v="881346"/>
        <n v="775590"/>
        <n v="676061"/>
        <n v="1667021"/>
        <n v="203556"/>
        <n v="230628"/>
        <n v="204249"/>
        <n v="472149"/>
        <n v="2150328"/>
        <n v="342138"/>
        <n v="372344"/>
        <n v="323204"/>
        <n v="1231356"/>
        <n v="855645"/>
        <n v="831510"/>
        <n v="289580"/>
        <n v="217031"/>
        <n v="86494"/>
        <n v="128076"/>
        <n v="853648"/>
        <n v="981482"/>
        <n v="98877"/>
        <n v="449282"/>
        <n v="709305"/>
        <n v="519360"/>
        <n v="914995"/>
        <n v="532458"/>
        <n v="1072739"/>
        <n v="198562"/>
        <n v="1192095"/>
        <n v="123081"/>
        <n v="310811"/>
        <n v="556886"/>
        <n v="90492"/>
        <n v="39461"/>
        <n v="687194"/>
        <n v="623735"/>
        <n v="968531"/>
        <n v="1868784"/>
        <n v="397287"/>
        <n v="1492857"/>
        <n v="762603"/>
        <n v="814078"/>
        <n v="520918"/>
        <n v="239051"/>
        <n v="275578"/>
        <n v="1233461"/>
        <n v="517758"/>
        <n v="1153249"/>
        <n v="61043"/>
        <n v="2609170"/>
        <n v="150388"/>
        <n v="491523"/>
        <n v="674389"/>
        <n v="45081"/>
        <n v="1932208"/>
        <n v="1336149"/>
        <n v="477508"/>
        <n v="364618"/>
        <n v="404576"/>
        <n v="107356"/>
        <n v="27281"/>
        <n v="827447"/>
        <n v="211384"/>
        <n v="238664"/>
        <n v="94984"/>
        <n v="453953"/>
        <n v="1724818"/>
        <n v="359209"/>
        <n v="956525"/>
        <n v="31218"/>
        <n v="2446252"/>
        <n v="188988"/>
        <n v="645257"/>
        <n v="895457"/>
        <n v="27368"/>
        <n v="994585"/>
        <n v="161814"/>
        <n v="52345"/>
        <n v="363561"/>
        <n v="117544"/>
        <n v="288458"/>
        <n v="2057795"/>
        <n v="1500152"/>
        <n v="402601"/>
        <n v="61905"/>
        <n v="299302"/>
        <n v="253960"/>
        <n v="79099"/>
        <n v="1588227"/>
        <n v="1227072"/>
        <n v="191567"/>
        <n v="319263"/>
        <n v="463600"/>
        <n v="225096"/>
        <n v="172083"/>
        <n v="1553626"/>
        <n v="424789"/>
        <n v="448115"/>
        <n v="244487"/>
        <n v="284338"/>
        <n v="1484238"/>
        <n v="1548130"/>
        <n v="537259"/>
        <n v="335673"/>
        <n v="399400"/>
        <n v="955301"/>
        <n v="457214"/>
        <n v="502390"/>
        <n v="837308"/>
        <n v="327206"/>
        <n v="856874"/>
        <n v="272673"/>
        <n v="439061"/>
        <n v="1620734"/>
        <n v="826639"/>
        <n v="1136706"/>
        <n v="841209"/>
        <n v="1486771"/>
        <n v="350343"/>
        <n v="95899"/>
        <n v="672474"/>
        <n v="242134"/>
        <n v="1962821"/>
        <n v="902648"/>
        <n v="2156888"/>
        <n v="502106"/>
        <n v="1395620"/>
        <n v="123043"/>
        <n v="584229"/>
        <n v="487406"/>
        <n v="698949"/>
        <n v="27002"/>
        <n v="284912"/>
        <n v="725667"/>
        <n v="850011"/>
        <n v="600553"/>
        <n v="106658"/>
        <n v="152112"/>
        <n v="124809"/>
        <n v="77020"/>
        <n v="97403"/>
        <n v="283113"/>
        <n v="670841"/>
        <n v="365564"/>
        <n v="25861"/>
        <n v="170982"/>
        <n v="194305"/>
        <n v="173285"/>
        <n v="1061384"/>
        <n v="426064"/>
        <n v="705780"/>
        <n v="786746"/>
        <n v="190656"/>
        <n v="491905"/>
        <n v="1013382"/>
        <n v="1860597"/>
        <n v="184050"/>
        <n v="509618"/>
        <n v="500038"/>
        <n v="96496"/>
        <n v="720212"/>
        <n v="133212"/>
        <n v="2253059"/>
        <n v="725322"/>
        <n v="1808859"/>
        <n v="91304"/>
        <n v="1489199"/>
        <n v="251604"/>
        <n v="593331"/>
        <n v="186230"/>
        <n v="878323"/>
        <n v="1904111"/>
        <n v="2674643"/>
        <n v="37777"/>
        <n v="610079"/>
        <n v="270776"/>
        <n v="1168395"/>
        <n v="511215"/>
        <n v="308030"/>
        <n v="1100933"/>
        <n v="524489"/>
        <n v="1568405"/>
        <n v="319806"/>
        <n v="1184817"/>
        <n v="351614"/>
        <n v="78332"/>
        <n v="2463157"/>
        <n v="295346"/>
        <n v="868112"/>
        <n v="239454"/>
        <n v="437621"/>
        <n v="277273"/>
        <n v="274936"/>
        <n v="1170584"/>
        <n v="776428"/>
        <n v="381603"/>
        <n v="682906"/>
        <n v="55302"/>
        <n v="273886"/>
        <n v="3386869"/>
        <n v="96517"/>
        <n v="1167759"/>
        <n v="93662"/>
        <n v="1115098"/>
        <n v="1030505"/>
        <n v="192956"/>
        <n v="514862"/>
        <n v="78211"/>
        <n v="320802"/>
        <n v="317247"/>
        <n v="629108"/>
        <n v="279570"/>
        <n v="1373494"/>
        <n v="70249"/>
        <n v="677319"/>
        <n v="12788"/>
        <n v="201403"/>
        <n v="244910"/>
        <n v="435821"/>
        <n v="991058"/>
        <n v="287771"/>
        <n v="66858"/>
        <n v="1218185"/>
        <n v="687595"/>
        <n v="1380431"/>
        <n v="257681"/>
        <n v="392430"/>
        <n v="2834870"/>
        <n v="320943"/>
        <n v="283792"/>
        <n v="541631"/>
        <n v="507311"/>
        <n v="160835"/>
        <n v="1568223"/>
        <n v="1157056"/>
        <n v="94269"/>
        <n v="530296"/>
        <n v="788560"/>
        <n v="756164"/>
        <n v="254106"/>
        <n v="129196"/>
        <n v="3252170"/>
        <n v="2438133"/>
        <n v="248235"/>
        <n v="782701"/>
        <n v="281503"/>
        <n v="355411"/>
        <n v="214791"/>
        <n v="1079136"/>
        <n v="1120446"/>
        <n v="781028"/>
        <n v="1248444"/>
        <n v="901623"/>
        <n v="1087915"/>
        <n v="2735304"/>
        <n v="871948"/>
        <n v="859188"/>
        <n v="1937546"/>
        <n v="1339991"/>
        <n v="965289"/>
        <n v="38472"/>
        <n v="398228"/>
        <n v="71389"/>
        <n v="130298"/>
        <n v="147522"/>
        <n v="143852"/>
        <n v="93106"/>
        <n v="405063"/>
        <n v="580085"/>
        <n v="199186"/>
        <n v="1586143"/>
        <n v="141946"/>
        <n v="826021"/>
        <n v="1529895"/>
        <n v="373579"/>
        <n v="199916"/>
        <n v="1016581"/>
        <n v="67632"/>
        <n v="1589657"/>
        <n v="603247"/>
        <n v="660941"/>
        <n v="162136"/>
        <n v="3000646"/>
        <n v="876584"/>
        <n v="434861"/>
        <n v="685716"/>
        <n v="136149"/>
        <n v="525947"/>
        <n v="811897"/>
        <n v="75107"/>
        <n v="933509"/>
        <n v="721069"/>
        <n v="346491"/>
        <n v="185134"/>
        <n v="573795"/>
        <n v="607090"/>
        <n v="251356"/>
        <n v="1084087"/>
        <n v="186712"/>
        <n v="410334"/>
        <n v="206364"/>
        <n v="149999"/>
        <n v="572741"/>
        <n v="343871"/>
        <n v="2695701"/>
        <n v="1553375"/>
        <n v="653857"/>
        <n v="419518"/>
        <n v="467088"/>
        <n v="1568623"/>
        <n v="469039"/>
        <n v="499909"/>
        <n v="963526"/>
        <n v="2048429"/>
        <n v="449640"/>
        <n v="284761"/>
        <n v="1065152"/>
        <n v="1976403"/>
        <n v="55119"/>
        <n v="1119287"/>
        <n v="183434"/>
        <n v="315219"/>
        <n v="189393"/>
        <n v="519094"/>
        <n v="334083"/>
        <n v="1735992"/>
        <n v="117721"/>
        <n v="197646"/>
        <n v="557088"/>
        <n v="258202"/>
        <n v="2262232"/>
        <n v="35563"/>
        <n v="352507"/>
        <n v="461900"/>
        <n v="761184"/>
        <n v="820167"/>
        <n v="624747"/>
        <n v="582515"/>
        <n v="97133"/>
        <n v="763101"/>
        <n v="524301"/>
        <n v="594522"/>
        <n v="1689110"/>
        <n v="886832"/>
        <n v="934240"/>
        <n v="756310"/>
        <n v="685540"/>
        <n v="683612"/>
        <n v="226949"/>
        <n v="982426"/>
        <n v="168183"/>
        <n v="600058"/>
        <n v="600276"/>
        <n v="51261"/>
        <n v="107268"/>
        <n v="200763"/>
        <n v="342290"/>
        <n v="663469"/>
        <n v="869732"/>
        <n v="413227"/>
        <n v="154279"/>
        <n v="687505"/>
        <n v="1312297"/>
        <n v="103202"/>
        <n v="1088456"/>
        <n v="316285"/>
        <n v="1142056"/>
        <n v="37664"/>
        <n v="153422"/>
        <n v="1388245"/>
        <n v="802863"/>
        <n v="469912"/>
        <n v="963737"/>
        <n v="194536"/>
        <n v="167606"/>
        <n v="729016"/>
        <n v="108209"/>
        <n v="676239"/>
        <n v="853812"/>
        <n v="1045398"/>
        <n v="364750"/>
        <n v="390366"/>
        <n v="122420"/>
        <n v="103147"/>
        <n v="589706"/>
        <n v="137449"/>
        <n v="357948"/>
        <n v="89361"/>
        <n v="174297"/>
        <n v="154796"/>
        <n v="590851"/>
        <n v="528116"/>
        <n v="269766"/>
        <n v="374513"/>
        <n v="802755"/>
        <n v="794957"/>
        <n v="379436"/>
        <n v="413340"/>
        <n v="615891"/>
        <n v="1030676"/>
        <n v="656373"/>
        <n v="403463"/>
        <n v="96969"/>
        <n v="268683"/>
        <n v="321886"/>
        <n v="687309"/>
        <n v="1563535"/>
        <n v="717212"/>
        <n v="1017632"/>
        <n v="176252"/>
        <n v="105528"/>
        <n v="86517"/>
        <n v="1084093"/>
        <n v="859354"/>
        <n v="772857"/>
        <n v="977415"/>
        <n v="65947"/>
        <n v="458925"/>
        <n v="405753"/>
        <n v="329165"/>
        <n v="925053"/>
        <n v="592417"/>
        <n v="147843"/>
        <n v="313186"/>
        <n v="476646"/>
        <n v="246783"/>
        <n v="1102563"/>
        <n v="114657"/>
        <n v="855844"/>
        <n v="618019"/>
        <n v="370594"/>
        <n v="380148"/>
        <n v="448356"/>
        <n v="211849"/>
        <n v="2939594"/>
        <n v="450525"/>
        <n v="336955"/>
        <n v="556831"/>
        <n v="141105"/>
        <n v="111513"/>
        <n v="764881"/>
        <n v="757522"/>
        <n v="604937"/>
        <n v="628660"/>
        <n v="707944"/>
        <n v="1988033"/>
        <n v="415274"/>
        <n v="367027"/>
        <n v="1309432"/>
        <n v="166548"/>
        <n v="61915"/>
        <n v="257313"/>
        <n v="229870"/>
        <n v="229477"/>
        <n v="139803"/>
        <n v="266295"/>
        <n v="522544"/>
        <n v="541415"/>
        <n v="821381"/>
        <n v="443692"/>
        <n v="444258"/>
        <n v="635382"/>
        <n v="115189"/>
        <n v="28888"/>
        <n v="976567"/>
        <n v="342668"/>
        <n v="673120"/>
        <n v="272225"/>
        <n v="74733"/>
        <n v="1098832"/>
        <n v="285012"/>
        <n v="452217"/>
        <n v="1229634"/>
        <n v="727382"/>
        <n v="3123544"/>
        <n v="223869"/>
        <n v="139422"/>
        <n v="153846"/>
        <n v="181466"/>
        <n v="687074"/>
        <n v="245247"/>
        <n v="952782"/>
        <n v="1099353"/>
        <n v="81827"/>
        <n v="684295"/>
        <n v="556188"/>
        <n v="47812"/>
        <n v="2077865"/>
        <n v="390934"/>
        <n v="499900"/>
        <n v="348716"/>
        <n v="361620"/>
        <n v="723632"/>
        <n v="828094"/>
        <n v="1024648"/>
        <n v="875103"/>
        <n v="2059978"/>
        <n v="271006"/>
        <n v="207012"/>
        <n v="1609057"/>
        <n v="615088"/>
        <n v="879489"/>
        <n v="111179"/>
        <n v="1188541"/>
        <n v="589373"/>
        <n v="361646"/>
        <n v="720791"/>
        <n v="157299"/>
        <n v="1168652"/>
        <n v="696872"/>
        <n v="1089957"/>
        <n v="379582"/>
        <n v="144825"/>
        <n v="878002"/>
        <n v="798970"/>
        <n v="499696"/>
        <n v="107039"/>
        <n v="989380"/>
        <n v="186144"/>
        <n v="695971"/>
        <n v="365702"/>
        <n v="289254"/>
        <n v="348672"/>
        <n v="1238231"/>
        <n v="2113374"/>
        <n v="94039"/>
        <n v="474054"/>
        <n v="300311"/>
        <n v="1047262"/>
        <n v="476989"/>
        <n v="98533"/>
        <n v="1112281"/>
        <n v="66335"/>
        <n v="549848"/>
        <n v="34504"/>
        <n v="175235"/>
        <n v="211626"/>
        <n v="1938117"/>
        <n v="355419"/>
        <n v="1637696"/>
        <n v="78923"/>
        <n v="461513"/>
        <n v="2588381"/>
        <n v="256902"/>
        <n v="2640689"/>
        <n v="1195910"/>
        <n v="780884"/>
        <n v="127719"/>
        <n v="1399302"/>
        <n v="1201704"/>
        <n v="1199696"/>
        <n v="465097"/>
        <n v="738171"/>
        <n v="375603"/>
        <n v="403054"/>
        <n v="229652"/>
        <n v="1151166"/>
        <n v="964151"/>
        <n v="32564"/>
        <n v="572521"/>
        <n v="1244327"/>
        <n v="173962"/>
        <n v="104869"/>
        <n v="691790"/>
        <n v="745846"/>
        <n v="2380127"/>
        <n v="46349"/>
        <n v="117928"/>
        <n v="811861"/>
        <n v="1009284"/>
        <n v="248083"/>
        <n v="942512"/>
        <n v="391030"/>
        <n v="285198"/>
        <n v="2181586"/>
        <n v="1433364"/>
        <n v="924638"/>
        <n v="523536"/>
        <n v="68640"/>
        <n v="758995"/>
        <n v="1053001"/>
        <n v="127418"/>
        <n v="24210"/>
        <n v="976104"/>
        <n v="1347838"/>
      </sharedItems>
    </cacheField>
    <cacheField name="Saving Accounts" numFmtId="166">
      <sharedItems containsString="0" containsBlank="1" containsNumber="1" minValue="0" maxValue="1724118.361424" count="2966">
        <n v="137539.65551040001"/>
        <n v="344771.51674143999"/>
        <n v="272317.05304128001"/>
        <n v="714332.35289856"/>
        <n v="87837.352693199995"/>
        <n v="70386.544091160002"/>
        <n v="107978.2060896"/>
        <n v="17950.523904000001"/>
        <n v="709354.89511128003"/>
        <n v="111956.350842"/>
        <n v="29260.276186679999"/>
        <n v="52963.392622079999"/>
        <n v="197728.5868128"/>
        <n v="33298.129596799998"/>
        <n v="78037.423253999994"/>
        <n v="239203.440558"/>
        <n v="226210.58697599999"/>
        <n v="14446.51501888"/>
        <n v="328364.20801755355"/>
        <n v="58671.936987840003"/>
        <n v="208032.91621247999"/>
        <n v="382298.04769535997"/>
        <n v="414853.3978875"/>
        <n v="215821.45399815001"/>
        <n v="70825.537698300002"/>
        <n v="320999.4046368"/>
        <n v="133457.15479599999"/>
        <n v="133223.119488"/>
        <n v="492563.70889920002"/>
        <n v="178041.311644"/>
        <n v="179262.46899024001"/>
        <n v="276331.90237730002"/>
        <n v="159826.97153472001"/>
        <n v="14355.95016832"/>
        <n v="138701.7982056"/>
        <n v="180854.97121620001"/>
        <n v="166567.43609999999"/>
        <n v="1021939.896384"/>
        <n v="467720.86287464999"/>
        <n v="874221.58027776005"/>
        <n v="56504.177921920003"/>
        <n v="252054.8107376"/>
        <n v="97608.223087199993"/>
        <n v="133711.12062"/>
        <n v="195798.26662452001"/>
        <n v="60476.180385599997"/>
        <n v="98728.006464000006"/>
        <n v="48728.275714559997"/>
        <n v="252028.82011944"/>
        <n v="904789.52055840101"/>
        <n v="229963.05675419999"/>
        <n v="1173793.9161312"/>
        <n v="121695.762204"/>
        <n v="65913.441519"/>
        <n v="36406.831581999999"/>
        <n v="75959.089919999999"/>
        <n v="775409.08989279997"/>
        <n v="447638.40955679998"/>
        <n v="675057.55500000005"/>
        <n v="163440.22247462001"/>
        <n v="10674.258416639999"/>
        <n v="54616.363730639998"/>
        <n v="732073.62426704995"/>
        <n v="188455.57479727999"/>
        <n v="197601.8911146"/>
        <n v="437157.77429999999"/>
        <n v="162254.48663423999"/>
        <n v="190216.40601599999"/>
        <n v="79496.589682799997"/>
        <n v="773983.59748200001"/>
        <n v="1141100.37405"/>
        <n v="15960.032923999999"/>
        <n v="317213.31643452001"/>
        <n v="182798.39711232"/>
        <n v="587185.79420699319"/>
        <n v="703861.40591249999"/>
        <n v="145258.32384"/>
        <n v="469209.6669056"/>
        <n v="15045.6081204"/>
        <n v="81560.594707199998"/>
        <n v="38213.683411680002"/>
        <n v="890617.08801296004"/>
        <n v="57091.94712656"/>
        <n v="576086.31507200003"/>
        <n v="74694.929759999999"/>
        <n v="135325.34901599999"/>
        <n v="323394.786792"/>
        <n v="174471.51143688001"/>
        <n v="454672.41514464002"/>
        <n v="373931.52372575999"/>
        <n v="96018.077315160001"/>
        <n v="226244.11729920001"/>
        <n v="280771.27375499997"/>
        <n v="276007.12782719999"/>
        <n v="102569.286521"/>
        <n v="279034.31836799998"/>
        <n v="0"/>
        <n v="294704.7072"/>
        <n v="221825.8905984"/>
        <n v="105321.1465728"/>
        <n v="17439.309023760001"/>
        <n v="708475.08701969997"/>
        <n v="182791.79088300001"/>
        <n v="305644.7116632"/>
        <n v="383293.80334079999"/>
        <n v="83559.442821119999"/>
        <n v="458017.49876256002"/>
        <n v="251540.15617500001"/>
        <n v="110056.80900081999"/>
        <n v="239480.61793487999"/>
        <n v="46854.344132999999"/>
        <n v="41290.602342990001"/>
        <n v="255735.9937925"/>
        <n v="10562.3167104"/>
        <n v="102625.9101504"/>
        <n v="36755.330975999997"/>
        <n v="320430.00011715002"/>
        <n v="283495.25358000002"/>
        <n v="60838.020757799997"/>
        <n v="231735.2801526"/>
        <n v="43935.18563616"/>
        <n v="190213.08367841999"/>
        <n v="246051.6045624"/>
        <n v="524354.58989549999"/>
        <n v="277760.14204945997"/>
        <n v="159627.14845434"/>
        <n v="293608.49620608002"/>
        <n v="302826.91505299998"/>
        <n v="309872.50548072002"/>
        <n v="182998.26980820001"/>
        <n v="322650.80512799998"/>
        <n v="564485.30712000001"/>
        <n v="128792.7989712"/>
        <n v="245461.81161599999"/>
        <n v="419969.94741943938"/>
        <n v="72797.544527999999"/>
        <n v="51939.231288000003"/>
        <n v="389208.134448"/>
        <n v="6943.0138880000004"/>
        <n v="60533.753616000002"/>
        <n v="119698.3260396"/>
        <n v="1218924.26642679"/>
        <n v="223710.36898560001"/>
        <n v="45424.1780784"/>
        <n v="198231.50662425"/>
        <n v="24374.047240399999"/>
        <n v="542709.14169654006"/>
        <n v="14769.209784000001"/>
        <n v="298121.257216"/>
        <n v="349713.003822"/>
        <n v="429863.86269648001"/>
        <n v="108429.05543399999"/>
        <n v="72812.002792319996"/>
        <n v="50689.752573600003"/>
        <n v="155952.06867450001"/>
        <n v="11453.319727849999"/>
        <n v="35321.591289600001"/>
        <n v="45959.545031399997"/>
        <n v="73548.468787499995"/>
        <n v="109531.6294131"/>
        <n v="51039.096191999997"/>
        <n v="379901.31624503998"/>
        <n v="436704.84290400002"/>
        <n v="124971.74335800001"/>
        <n v="181221.48926783999"/>
        <n v="69584.308166400006"/>
        <n v="94169.160597599999"/>
        <n v="396615.01209749997"/>
        <n v="46306.063339200002"/>
        <n v="334543.48484699999"/>
        <n v="339792.03829619999"/>
        <n v="617937.22791360004"/>
        <n v="182541.02449400999"/>
        <n v="136734.99840000001"/>
        <n v="163640.87631359999"/>
        <n v="172133.59938319999"/>
        <n v="859062.7206"/>
        <n v="163827.99575999999"/>
        <n v="157381.83811583999"/>
        <n v="103475.19896448001"/>
        <n v="18114.90912"/>
        <n v="388083.61148616002"/>
        <n v="162184.1165"/>
        <n v="18052.414379999998"/>
        <n v="759995.36746848002"/>
        <n v="109621.71357984"/>
        <n v="531122.91536748072"/>
        <n v="753084.52187975997"/>
        <n v="355684.46560191998"/>
        <n v="50040.525600000001"/>
        <n v="85298.257094400004"/>
        <n v="279596.5456284"/>
        <n v="19210.599090340002"/>
        <n v="244800.0335547"/>
        <n v="306661.17724703997"/>
        <n v="405830.68297626002"/>
        <n v="111913.24476288"/>
        <n v="169785.04249769999"/>
        <n v="252097.54415999999"/>
        <n v="84595.023976049997"/>
        <n v="14100.990115680001"/>
        <n v="306891.90028900001"/>
        <n v="103607.6848128"/>
        <n v="70013.439924480001"/>
        <n v="500651.11515647999"/>
        <n v="53879.383314120001"/>
        <n v="282233.89523700002"/>
        <n v="335708.19412679999"/>
        <n v="282495.02111999999"/>
        <n v="366385.87694592"/>
        <n v="44416.761121919997"/>
        <n v="33403.68045"/>
        <n v="232286.84962560001"/>
        <n v="22796.9310816"/>
        <n v="177507.71039232"/>
        <n v="148523.58144000001"/>
        <n v="365816.285263"/>
        <n v="63554.168160000001"/>
        <n v="237624.14462676001"/>
        <n v="191085.96780000001"/>
        <n v="239445.76845588"/>
        <n v="263367.52573823999"/>
        <n v="34330.379428799999"/>
        <n v="697722.20137499995"/>
        <n v="157107.48278399999"/>
        <n v="198778.04154144"/>
        <n v="101668.33845"/>
        <n v="253284.69920256"/>
        <n v="272161.94859839999"/>
        <n v="233836.02735359999"/>
        <n v="41152.250145600003"/>
        <n v="88661.246448000005"/>
        <n v="237955.54779059999"/>
        <n v="253758.87224999999"/>
        <n v="87793.706563200001"/>
        <n v="28706.52796928"/>
        <n v="564745.32290745096"/>
        <n v="195445.12515527999"/>
        <n v="188649.1901952"/>
        <n v="1199179.5670400001"/>
        <n v="554874.61665761995"/>
        <n v="378515.9363986"/>
        <n v="13107.032777070001"/>
        <n v="199688.06015999999"/>
        <n v="272338.47308249999"/>
        <n v="119517.2352"/>
        <n v="218785.94411849999"/>
        <n v="338370.72696"/>
        <n v="83504.23092288"/>
        <n v="457697.20550400001"/>
        <n v="47173.115030480003"/>
        <n v="353723.69789567997"/>
        <n v="60689.8503728"/>
        <n v="743216.38824576"/>
        <n v="122414.77688832"/>
        <n v="123682.46937228"/>
        <n v="24123.576708000001"/>
        <n v="402223.874832"/>
        <n v="1087320.3616655101"/>
        <n v="232087.7344968"/>
        <n v="56944.255140959998"/>
        <n v="88086.050949600001"/>
        <n v="5310.8649216000003"/>
        <n v="13862.203971839999"/>
        <n v="168784.05350400001"/>
        <n v="130120.5279"/>
        <n v="38070.412723200003"/>
        <n v="513622.90004454"/>
        <n v="326869.38910079998"/>
        <n v="149465.63174400001"/>
        <n v="78185.317391999997"/>
        <n v="258802.71531743999"/>
        <n v="376088.38841226848"/>
        <n v="121007.56162176"/>
        <n v="199951.78597758"/>
        <n v="183277.51225344001"/>
        <n v="197156.08069248"/>
        <n v="47567.257026239997"/>
        <n v="1326814.4339429999"/>
        <n v="243830.84222952"/>
        <n v="253157.2520373"/>
        <n v="1452705.4695383999"/>
        <n v="330016.05052415997"/>
        <n v="454350.47039999999"/>
        <m/>
        <n v="278523.92737619998"/>
        <n v="411133.64668991999"/>
        <n v="369795.91162500001"/>
        <n v="182908.53503999999"/>
        <n v="330336.29325311998"/>
        <n v="57205.686328559997"/>
        <n v="358926.13836799999"/>
        <n v="532673.22129000002"/>
        <n v="72316.777499999997"/>
        <n v="339783.812064"/>
        <n v="52646.237021499997"/>
        <n v="254617.0129692"/>
        <n v="129873.95793152"/>
        <n v="291940.81466550002"/>
        <n v="92108.200988159995"/>
        <n v="393636.43690560001"/>
        <n v="134086.08153600001"/>
        <n v="193503.04256448001"/>
        <n v="336297.12676845997"/>
        <n v="71284.155540000007"/>
        <n v="115934.0217984"/>
        <n v="371746.42936431"/>
        <n v="99435.441748719997"/>
        <n v="87412.355576700094"/>
        <n v="664850.51298486791"/>
        <n v="164360.76516288001"/>
        <n v="333601.11654583999"/>
        <n v="233046.96092652"/>
        <n v="183123.64768319999"/>
        <n v="313159.77692999999"/>
        <n v="269335.38471840002"/>
        <n v="319668.23468160001"/>
        <n v="7799.7391416"/>
        <n v="115946.06600192"/>
        <n v="178223.0653896"/>
        <n v="170069.58423000001"/>
        <n v="52649.082999600003"/>
        <n v="886562.19778749999"/>
        <n v="249264.518412"/>
        <n v="317638.13331599999"/>
        <n v="30733.458194399998"/>
        <n v="89541.053731799999"/>
        <n v="108104.13554125"/>
        <n v="242989.14097919999"/>
        <n v="132289.5361536"/>
        <n v="149780.42835942999"/>
        <n v="87621.842296799994"/>
        <n v="319627.52502911998"/>
        <n v="323160.19923600001"/>
        <n v="336945.67779599997"/>
        <n v="28086.152371200002"/>
        <n v="388664.60553648003"/>
        <n v="152164.77369999999"/>
        <n v="13198.50347376"/>
        <n v="62392.038557760003"/>
        <n v="226021.16184479999"/>
        <n v="271856.95358976"/>
        <n v="12284.5043412"/>
        <n v="54707.779160159997"/>
        <n v="287822.37018149998"/>
        <n v="240797.0033214"/>
        <n v="1021790.10498048"/>
        <n v="116287.71305088"/>
        <n v="35900.794185600003"/>
        <n v="798554.41469999996"/>
        <n v="97011.305496000001"/>
        <n v="366557.48715599999"/>
        <n v="389467.50983280002"/>
        <n v="109893.30748704"/>
        <n v="181568.00429459999"/>
        <n v="93055.008530399995"/>
        <n v="24784.665937919999"/>
        <n v="622404.84354048001"/>
        <n v="185976.60389999999"/>
        <n v="112199.00563872"/>
        <n v="56240.114788799998"/>
        <n v="70947.253927800004"/>
        <n v="674317.81270841532"/>
        <n v="161495.34251136001"/>
        <n v="1426470.7100579999"/>
        <n v="412852.99296990002"/>
        <n v="64450.303632000003"/>
        <n v="408856.13678096002"/>
        <n v="45653.740911000001"/>
        <n v="241583.13767952"/>
        <n v="40560.727482000002"/>
        <n v="550252.78680959996"/>
        <n v="725329.36491749994"/>
        <n v="107043.7167324"/>
        <n v="38636.379866700001"/>
        <n v="17939.349824000001"/>
        <n v="360356.49686399999"/>
        <n v="599062.61212559999"/>
        <n v="80109.145512000003"/>
        <n v="382206.16910592001"/>
        <n v="73669.131944099994"/>
        <n v="43162.35966504"/>
        <n v="593881.92779580003"/>
        <n v="526487.51478960004"/>
        <n v="246037.2154625"/>
        <n v="36011.162880000003"/>
        <n v="271735.32516569999"/>
        <n v="54675.658023479999"/>
        <n v="266182.14669312001"/>
        <n v="61420.476904800002"/>
        <n v="103575.58169399999"/>
        <n v="280356.1071584"/>
        <n v="569224.08925199998"/>
        <n v="162622.84298784001"/>
        <n v="180814.14405599999"/>
        <n v="353931.22823057999"/>
        <n v="56231.547415679997"/>
        <n v="160854.1823856"/>
        <n v="513823.93232939998"/>
        <n v="218528.74700999999"/>
        <n v="99406.76315472"/>
        <n v="98433.297690000007"/>
        <n v="340068.63608249999"/>
        <n v="31690.000943999999"/>
        <n v="219803.35147679999"/>
        <n v="70287.238853999996"/>
        <n v="284272.89335213997"/>
        <n v="49103.588351999999"/>
        <n v="61895.922180959999"/>
        <n v="675321.76863359998"/>
        <n v="179682.40489500001"/>
        <n v="34044.917759999997"/>
        <n v="178073.37873935999"/>
        <n v="292636.10891592002"/>
        <n v="97834.337952000002"/>
        <n v="809926.62314849999"/>
        <n v="675570.29070240003"/>
        <n v="276331.55485319998"/>
        <n v="176275.33520688"/>
        <n v="72191.950488000002"/>
        <n v="59093.9333061"/>
        <n v="668070.30721535999"/>
        <n v="368275.38937280001"/>
        <n v="18906.652908"/>
        <n v="279325.01499897102"/>
        <n v="69685.633102399996"/>
        <n v="154240.88592959999"/>
        <n v="434013.27569600003"/>
        <n v="277660.84288000001"/>
        <n v="71888.151192000005"/>
        <n v="144184.60397376001"/>
        <n v="104514.75131045999"/>
        <n v="248252.70297499999"/>
        <n v="84624.359763839995"/>
        <n v="206173.92660480001"/>
        <n v="110656.22271216"/>
        <n v="453725.61847415997"/>
        <n v="123090.7162968"/>
        <n v="20010.158287080001"/>
        <n v="237654.3853816"/>
        <n v="146365.32067722001"/>
        <n v="18320.590660680002"/>
        <n v="40097.54623"/>
        <n v="120234.36645"/>
        <n v="819634.56643583998"/>
        <n v="1661769.8336102399"/>
        <n v="39677.92452"/>
        <n v="140263.31385000001"/>
        <n v="337824.37768799998"/>
        <n v="722446.37609759998"/>
        <n v="376850.71915919997"/>
        <n v="79890.070648499997"/>
        <n v="98429.418447360003"/>
        <n v="13573.73541888"/>
        <n v="80100.466289999997"/>
        <n v="20280.932761600001"/>
        <n v="428349.11068039999"/>
        <n v="362474.0751744"/>
        <n v="290414.21288880002"/>
        <n v="138214.56947759999"/>
        <n v="195926.00309018724"/>
        <n v="179033.26814207999"/>
        <n v="43306.729829999997"/>
        <n v="270976.65709823999"/>
        <n v="342169.01347685"/>
        <n v="36600.891465599998"/>
        <n v="139270.90157568001"/>
        <n v="88118.734970880003"/>
        <n v="424797.65457712789"/>
        <n v="132798.6212805"/>
        <n v="545047.21021139994"/>
        <n v="349985.58672000002"/>
        <n v="173076.97723799999"/>
        <n v="784850.04318438005"/>
        <n v="719171.63136"/>
        <n v="55027.959235200004"/>
        <n v="570935.87705153995"/>
        <n v="333090.75857777998"/>
        <n v="222474.60603647999"/>
        <n v="231573.14482752001"/>
        <n v="284601.26231399999"/>
        <n v="571703.24989680003"/>
        <n v="110734.3590808"/>
        <n v="78083.957128320006"/>
        <n v="837428.49561600003"/>
        <n v="51589.186739999997"/>
        <n v="98023.7776896"/>
        <n v="279191.43482079997"/>
        <n v="574097.65874999994"/>
        <n v="1053435.8469623399"/>
        <n v="123690.32832"/>
        <n v="1371926.93745744"/>
        <n v="424009.98039113998"/>
        <n v="225570.79216583999"/>
        <n v="175825.30479359999"/>
        <n v="86868.647639999996"/>
        <n v="622445.26473359996"/>
        <n v="82390.221619200005"/>
        <n v="54675.472262399999"/>
        <n v="112847.1715008"/>
        <n v="177980.45669250001"/>
        <n v="141072.28310070001"/>
        <n v="271243.12723072001"/>
        <n v="187532.5866336"/>
        <n v="61807.174629200003"/>
        <n v="845800.93712400005"/>
        <n v="351435.77795393998"/>
        <n v="64460.404826400001"/>
        <n v="165798.07168428"/>
        <n v="99832.860665440006"/>
        <n v="232169.65486176001"/>
        <n v="328186.1947392"/>
        <n v="43700.077533000003"/>
        <n v="111084.90539850001"/>
        <n v="24274.524476160001"/>
        <n v="65492.485355520002"/>
        <n v="403706.81731101999"/>
        <n v="171943.72675341001"/>
        <n v="405478.05407999997"/>
        <n v="10945.774057799999"/>
        <n v="98664.937055999995"/>
        <n v="91498.841200800001"/>
        <n v="75066.211836000002"/>
        <n v="127074.4028631"/>
        <n v="702430.25258699676"/>
        <n v="157044.36352049999"/>
        <n v="56705.3363016"/>
        <n v="328404.159567"/>
        <n v="1574475.784455"/>
        <n v="429217.01549999998"/>
        <n v="322509.28666320001"/>
        <n v="253767.54311999999"/>
        <n v="207337.1015092"/>
        <n v="61857.869306879998"/>
        <n v="117898.6296768"/>
        <n v="30313.50149984"/>
        <n v="398767.30687199999"/>
        <n v="265066.13111040002"/>
        <n v="43300.375076700002"/>
        <n v="424345.83052356"/>
        <n v="103395.7085616"/>
        <n v="195279.71614199999"/>
        <n v="333372.47327999998"/>
        <n v="14653.472184"/>
        <n v="572699.43244799995"/>
        <n v="376317.64854684001"/>
        <n v="95313.466737719995"/>
        <n v="155982.00230339999"/>
        <n v="20878.883771199999"/>
        <n v="341354.27641152003"/>
        <n v="93209.869202400005"/>
        <n v="178562.80653120001"/>
        <n v="41854.883747040003"/>
        <n v="112189.7515464"/>
        <n v="47565.419355999999"/>
        <n v="56949.2600742"/>
        <n v="64558.898201600001"/>
        <n v="378680.73542207998"/>
        <n v="641447.57486159995"/>
        <n v="327416.53943619999"/>
        <n v="430644.70009391999"/>
        <n v="122920.17680775"/>
        <n v="221006.79153504001"/>
        <n v="182613.96736000001"/>
        <n v="486780.641664"/>
        <n v="243373.43201600001"/>
        <n v="56868.712453799999"/>
        <n v="103131.0532395"/>
        <n v="169434.66954959999"/>
        <n v="349634.89007999998"/>
        <n v="84444.506324639995"/>
        <n v="74814.012503999998"/>
        <n v="463159.311552"/>
        <n v="292471.89726719999"/>
        <n v="251878.16364983999"/>
        <n v="646556.94006119994"/>
        <n v="386775.49534199998"/>
        <n v="92029.477478400004"/>
        <n v="27114.774607799998"/>
        <n v="240473.73720167999"/>
        <n v="53040.531455999997"/>
        <n v="217192.39422720001"/>
        <n v="641714.80932"/>
        <n v="361899.67230143998"/>
        <n v="162415.26756000001"/>
        <n v="269621.77218948002"/>
        <n v="251708.17785984001"/>
        <n v="243826.023216"/>
        <n v="463127.54685119999"/>
        <n v="458113.93530080002"/>
        <n v="310470.39528960001"/>
        <n v="22129.4470176"/>
        <n v="62824.393558080003"/>
        <n v="113859.7971"/>
        <n v="53435.4326784"/>
        <n v="136672.18546176"/>
        <n v="136755.95741808001"/>
        <n v="159730.785324"/>
        <n v="633733.946352"/>
        <n v="143391.99382199999"/>
        <n v="234685.01932560001"/>
        <n v="127576.27584"/>
        <n v="424057.9419648"/>
        <n v="23402.101824000001"/>
        <n v="217430.907408"/>
        <n v="479606.75360400003"/>
        <n v="113641.44343272"/>
        <n v="34808.444169839997"/>
        <n v="586426.59258849593"/>
        <n v="275337.8803968"/>
        <n v="436441.45590864"/>
        <n v="127682.9575668"/>
        <n v="60174.598161599999"/>
        <n v="640495.93434169376"/>
        <n v="142349.2395192"/>
        <n v="96529.073560920006"/>
        <n v="309004.6954572"/>
        <n v="100059.53970815999"/>
        <n v="179681.04086400001"/>
        <n v="42338.715914879998"/>
        <n v="236084.41800000001"/>
        <n v="212782.55999715001"/>
        <n v="38980.301639999998"/>
        <n v="33107.195286360002"/>
        <n v="48093.816938399999"/>
        <n v="773673.69647567999"/>
        <n v="201931.48310832001"/>
        <n v="57497.708387699997"/>
        <n v="785451.42674544"/>
        <n v="476431.93938340002"/>
        <n v="118266.2172648"/>
        <n v="64771.519824000003"/>
        <n v="238939.51344119999"/>
        <n v="290972.62884239998"/>
        <n v="164750.97748480001"/>
        <n v="13609.4505856"/>
        <n v="1096077.7059328"/>
        <n v="349792.53579270002"/>
        <n v="56411.334111600001"/>
        <n v="218063.0881845"/>
        <n v="186134.11549920001"/>
        <n v="997420.12157439999"/>
        <n v="339210.24109829997"/>
        <n v="467620.92675143998"/>
        <n v="90148.761360000004"/>
        <n v="67737.058334400004"/>
        <n v="162841.5309024"/>
        <n v="83507.800896000001"/>
        <n v="52761.052431360004"/>
        <n v="29191.369252500001"/>
        <n v="55228.138716239999"/>
        <n v="458435.73815424001"/>
        <n v="76303.601562240001"/>
        <n v="69437.317748400004"/>
        <n v="1414641.83605272"/>
        <n v="91289.858980320001"/>
        <n v="98362.378998"/>
        <n v="1225362.3495859201"/>
        <n v="125879.14228032"/>
        <n v="945855.81121432793"/>
        <n v="75153.736000000004"/>
        <n v="55971.671606999997"/>
        <n v="341623.64728799998"/>
        <n v="301532.888484"/>
        <n v="508795.98306852003"/>
        <n v="108849.2214656"/>
        <n v="64772.023330559998"/>
        <n v="223767.035604"/>
        <n v="225295.58419200001"/>
        <n v="108981.92527560001"/>
        <n v="64928.847937799997"/>
        <n v="377156.08498275001"/>
        <n v="20523.081438720001"/>
        <n v="131879.58705599999"/>
        <n v="14035.20008128"/>
        <n v="70553.149867200002"/>
        <n v="152986.9175296"/>
        <n v="719976.08336519997"/>
        <n v="172530.63877896001"/>
        <n v="712403.72821079998"/>
        <n v="25501.75992"/>
        <n v="243793.36263240001"/>
        <n v="90704.562923520003"/>
        <n v="206014.03092396"/>
        <n v="55760.156449200003"/>
        <n v="496393.01228159998"/>
        <n v="326332.45319688"/>
        <n v="229271.79785328"/>
        <n v="103907.05129056"/>
        <n v="155537.99849279999"/>
        <n v="297538.12870424998"/>
        <n v="61257.822525000003"/>
        <n v="174618.52260552"/>
        <n v="696177.84600000002"/>
        <n v="13814.771358079999"/>
        <n v="93195.608103000006"/>
        <n v="26353.131411599999"/>
        <n v="837675.34657664003"/>
        <n v="205332.50073599999"/>
        <n v="122324.98218444"/>
        <n v="166560.2947008"/>
        <n v="475821.47244719998"/>
        <n v="138505.1884704"/>
        <n v="622462.44486719999"/>
        <n v="256729.55695920001"/>
        <n v="139151.588861"/>
        <n v="61145.0531328"/>
        <n v="283297.39121052"/>
        <n v="277726.12199999997"/>
        <n v="341511.80796000001"/>
        <n v="218434.247064"/>
        <n v="712214.54889683996"/>
        <n v="406707.99782400002"/>
        <n v="181444.88796336"/>
        <n v="150224.04593856001"/>
        <n v="1173483.3394468799"/>
        <n v="132520.82975999999"/>
        <n v="26913.388147199999"/>
        <n v="199549.52839250001"/>
        <n v="366958.01481984003"/>
        <n v="140555.64663756001"/>
        <n v="1349469.2888543999"/>
        <n v="241664.32448928"/>
        <n v="49307.568874199998"/>
        <n v="992719.45172781125"/>
        <n v="136357.33135200001"/>
        <n v="47612.076557760003"/>
        <n v="267854.69545200001"/>
        <n v="128306.6028216"/>
        <n v="138580.94869344"/>
        <n v="438456.24725760001"/>
        <n v="317756.04570527998"/>
        <n v="213538.751712"/>
        <n v="43564.408997999999"/>
        <n v="88599.361153499995"/>
        <n v="12899.021609040001"/>
        <n v="626896.66277927998"/>
        <n v="55758.329313959999"/>
        <n v="210004.15031388"/>
        <n v="344253.88143299997"/>
        <n v="170075.8370304"/>
        <n v="118885.6605888"/>
        <n v="28791.635637240001"/>
        <n v="29860.121771999999"/>
        <n v="127208.92940595"/>
        <n v="936015.21008640004"/>
        <n v="75294.362051999997"/>
        <n v="525303.87881408003"/>
        <n v="229010.76807168001"/>
        <n v="466170.348"/>
        <n v="106821.9159546"/>
        <n v="512709.47447198653"/>
        <n v="695274.81362639996"/>
        <n v="87369.476355000006"/>
        <n v="582011.59208831994"/>
        <n v="368844.68904796062"/>
        <n v="548432.45182079996"/>
        <n v="226767.76520200001"/>
        <n v="138738.2173632"/>
        <n v="14025.2616504"/>
        <n v="743853.58405940898"/>
        <n v="242423.74948848001"/>
        <n v="52337.658758400001"/>
        <n v="160195.45085279999"/>
        <n v="152246.48868000001"/>
        <n v="88295.32857528"/>
        <n v="36464.574586050003"/>
        <n v="175453.15007087999"/>
        <n v="397617.62870016001"/>
        <n v="60325.63190208"/>
        <n v="175137.03756252001"/>
        <n v="127049.24031071999"/>
        <n v="496243.73547000001"/>
        <n v="268055.50387199997"/>
        <n v="1176170.3925528"/>
        <n v="133514.34039299999"/>
        <n v="486516.46418100002"/>
        <n v="12744.396087499999"/>
        <n v="96893.654457600001"/>
        <n v="156823.566391"/>
        <n v="94996.113129000005"/>
        <n v="63301.372799999997"/>
        <n v="30186.020352"/>
        <n v="62104.902796800001"/>
        <n v="460521.32704200002"/>
        <n v="126486.80702399999"/>
        <n v="108042.232206"/>
        <n v="986230.74229175004"/>
        <n v="298431.56267279998"/>
        <n v="62995.533004800003"/>
        <n v="280382.80895999999"/>
        <n v="839167.43133405002"/>
        <n v="25028.430874559999"/>
        <n v="742858.68758400006"/>
        <n v="1241535.07247616"/>
        <n v="49247.3436"/>
        <n v="163201.1290368"/>
        <n v="265037.77439999999"/>
        <n v="388708.60105125001"/>
        <n v="65017.487620799999"/>
        <n v="242257.72319280001"/>
        <n v="415070.3612475"/>
        <n v="18255.51509334"/>
        <n v="328123.89828413998"/>
        <n v="292917.87982336001"/>
        <n v="23522.213252199999"/>
        <n v="12407.499904800001"/>
        <n v="248286.51147455999"/>
        <n v="79662.178079999998"/>
        <n v="442493.92074239999"/>
        <n v="234756.63544320001"/>
        <n v="72249.213656160005"/>
        <n v="88665.156182880004"/>
        <n v="230339.027061"/>
        <n v="146845.85338488"/>
        <n v="416380.84497666435"/>
        <n v="96444.209088000003"/>
        <n v="122461.988256"/>
        <n v="119813.299092"/>
        <n v="177439.93024799999"/>
        <n v="540876.39270192001"/>
        <n v="562886.18594999996"/>
        <n v="84900.782668800006"/>
        <n v="22997.3772288"/>
        <n v="203845.22805599999"/>
        <n v="6978.1411993499996"/>
        <n v="852998.19354000001"/>
        <n v="326893.34684160003"/>
        <n v="75617.816531400007"/>
        <n v="657266.85933040001"/>
        <n v="248861.5974"/>
        <n v="113272.973532"/>
        <n v="424938.54341119999"/>
        <n v="185658.155188"/>
        <n v="23741.902470000001"/>
        <n v="60741.760226400002"/>
        <n v="148468.93875"/>
        <n v="296896.91136000003"/>
        <n v="65778.06898656"/>
        <n v="131881.7486896"/>
        <n v="168820.58287710001"/>
        <n v="601830.56486399996"/>
        <n v="28723.808808239999"/>
        <n v="55348.554203799999"/>
        <n v="217638.73662720001"/>
        <n v="148373.35861319999"/>
        <n v="147384.42068196001"/>
        <n v="201372.62565"/>
        <n v="290826.37027488003"/>
        <n v="47415.836908800004"/>
        <n v="137574.27783000001"/>
        <n v="882908.96317357896"/>
        <n v="21104.14468338"/>
        <n v="215129.714355"/>
        <n v="37268.162369999998"/>
        <n v="404752.4497926"/>
        <n v="205126.0035552"/>
        <n v="224774.96580395999"/>
        <n v="167366.0824784"/>
        <n v="258272.51561999999"/>
        <n v="122548.69069632"/>
        <n v="86162.009208000003"/>
        <n v="186396.48266623999"/>
        <n v="115654.1193606"/>
        <n v="295077.83156249998"/>
        <n v="70959.893449800002"/>
        <n v="14274.931204160001"/>
        <n v="401919.73424640001"/>
        <n v="121171.77552720001"/>
        <n v="64749.435519999999"/>
        <n v="536905.71"/>
        <n v="15755.7430212"/>
        <n v="144437.68693231"/>
        <n v="106261.8533856"/>
        <n v="38322.831947400002"/>
        <n v="76047.566712300002"/>
        <n v="65591.992922399993"/>
        <n v="147315.01199904"/>
        <n v="401623.42302719998"/>
        <n v="130472.46148247999"/>
        <n v="236464.93246072001"/>
        <n v="165820.11600000001"/>
        <n v="26055.65153667"/>
        <n v="56978.823173999997"/>
        <n v="551194.08505200001"/>
        <n v="392268.1233408"/>
        <n v="440322.16858499998"/>
        <n v="50265.674315999997"/>
        <n v="539458.94149341004"/>
        <n v="57687.180570359997"/>
        <n v="233995.96392479999"/>
        <n v="28301.415875999999"/>
        <n v="38521.645094400003"/>
        <n v="428967.96718139999"/>
        <n v="530522.88959999999"/>
        <n v="13030.735979519999"/>
        <n v="249132.11179535001"/>
        <n v="69349.776152799997"/>
        <n v="118537.7924808"/>
        <n v="108492.8257952"/>
        <n v="105907.20714"/>
        <n v="63598.733268000004"/>
        <n v="260365.23347519999"/>
        <n v="435192.84357119998"/>
        <n v="171502.62549576"/>
        <n v="421301.32785180002"/>
        <n v="149247.72327849999"/>
        <n v="30440.523375360001"/>
        <n v="129655.9143936"/>
        <n v="359052.0600771"/>
        <n v="154474.5468672"/>
        <n v="192653.97553200001"/>
        <n v="348546.97312778822"/>
        <n v="475358.49115659"/>
        <n v="174113.5327668"/>
        <n v="78330.084060599998"/>
        <n v="420341.46672671998"/>
        <n v="145323.96203520001"/>
        <n v="153789.82133760001"/>
        <n v="103761.43673741999"/>
        <n v="103952.73106400001"/>
        <n v="414009.45848192001"/>
        <n v="76867.332695999998"/>
        <n v="83147.953095999997"/>
        <n v="380882.48524800001"/>
        <n v="635764.73769900005"/>
        <n v="8293.4882131199993"/>
        <n v="534799.37301552005"/>
        <n v="198384.31837224"/>
        <n v="87370.807751679997"/>
        <n v="68713.326128159999"/>
        <n v="266637.82824971998"/>
        <n v="220217.22213750001"/>
        <n v="121478.52315456"/>
        <n v="165406.99557888001"/>
        <n v="37977.688555519999"/>
        <n v="102052.4740956"/>
        <n v="263725.35091199999"/>
        <n v="206329.91250480001"/>
        <n v="251867.45159424"/>
        <n v="433715.56160790002"/>
        <n v="85481.319000000003"/>
        <n v="103246.31616"/>
        <n v="347012.22528000001"/>
        <n v="101488.26539124"/>
        <n v="32371.38053568"/>
        <n v="255051.73487429999"/>
        <n v="328594.616064"/>
        <n v="90781.659554400001"/>
        <n v="543041.60569343995"/>
        <n v="831249.8873224"/>
        <n v="396851.549787"/>
        <n v="364055.25433050003"/>
        <n v="76916.904865920005"/>
        <n v="820908.81796769996"/>
        <n v="604555.08411059994"/>
        <n v="948406.18154831999"/>
        <n v="249583.08597839999"/>
        <n v="279528.12342000002"/>
        <n v="126357.19689599999"/>
        <n v="447715.97104835999"/>
        <n v="87160.047145599994"/>
        <n v="100663.85803824"/>
        <n v="383050.07685999997"/>
        <n v="605843.38770347997"/>
        <n v="46284.646744799997"/>
        <n v="72986.857292159999"/>
        <n v="129793.5364096"/>
        <n v="109926.55611756"/>
        <n v="759609.67534164002"/>
        <n v="51403.649931200001"/>
        <n v="140532.46774560001"/>
        <n v="550313.30306832003"/>
        <n v="189588.9701376"/>
        <n v="482631.15479599999"/>
        <n v="386110.10387039999"/>
        <n v="43208.917425"/>
        <n v="202606.61279039999"/>
        <n v="848030.44641119998"/>
        <n v="207361.07447748"/>
        <n v="119213.44680960001"/>
        <n v="187942.85775359999"/>
        <n v="14641.826344200001"/>
        <n v="45953.676288000002"/>
        <n v="938814.7692275187"/>
        <n v="57451.118928000004"/>
        <n v="654039.50958084827"/>
        <n v="72984.169964159999"/>
        <n v="206699.42435839999"/>
        <n v="639806.78363136004"/>
        <n v="36534.232828799999"/>
        <n v="13120.393633920001"/>
        <n v="136354.70085336"/>
        <n v="30212.835088799999"/>
        <n v="424089.98178690003"/>
        <n v="459139.24203840003"/>
        <n v="728744.26697999996"/>
        <n v="130316.761575"/>
        <n v="9802.5950811599996"/>
        <n v="209987.24767488"/>
        <n v="7181.9819963999998"/>
        <n v="246379.0901376"/>
        <n v="155123.59008960001"/>
        <n v="107419.5453789"/>
        <n v="217439.02065600001"/>
        <n v="9501.2359199999992"/>
        <n v="128351.45232"/>
        <n v="258895.00349999999"/>
        <n v="654609.43474679999"/>
        <n v="63336.387116799997"/>
        <n v="46477.953467400002"/>
        <n v="78126.753642240001"/>
        <n v="5757.8675962500001"/>
        <n v="228166.94090232"/>
        <n v="254367.37281599999"/>
        <n v="169395.08770800001"/>
        <n v="320877.41100800002"/>
        <n v="85225.633301880007"/>
        <n v="43035.085830099997"/>
        <n v="23182.758175999999"/>
        <n v="171841.03964999999"/>
        <n v="33387.837599999999"/>
        <n v="197378.53793503999"/>
        <n v="112149.92613959999"/>
        <n v="218308.483232"/>
        <n v="343339.29627759999"/>
        <n v="115945.72032959999"/>
        <n v="786017.82273280004"/>
        <n v="428352.41606975999"/>
        <n v="89353.318859999999"/>
        <n v="415136.01626111998"/>
        <n v="29866.00022016"/>
        <n v="246923.65711649999"/>
        <n v="885755.94370559999"/>
        <n v="531125.37857429998"/>
        <n v="127803.84022512"/>
        <n v="138713.1467904"/>
        <n v="70516.274203199995"/>
        <n v="93271.528618950004"/>
        <n v="264528.28668024001"/>
        <n v="72397.066291199997"/>
        <n v="106283.6313392"/>
        <n v="134911.80380160001"/>
        <n v="122943.8817684"/>
        <n v="388016.15849472"/>
        <n v="102887.5819608"/>
        <n v="109748.5079229"/>
        <n v="951687.34989479999"/>
        <n v="145978.80321024"/>
        <n v="632353.13698349998"/>
        <n v="124924.75731450001"/>
        <n v="633949.01970336004"/>
        <n v="246315.59568"/>
        <n v="81317.227622399994"/>
        <n v="421098.56845055998"/>
        <n v="105835.99056799999"/>
        <n v="797373.924336"/>
        <n v="172880.89082880001"/>
        <n v="857334.64516153559"/>
        <n v="424949.11481568002"/>
        <n v="123056.352375"/>
        <n v="41206.438524160003"/>
        <n v="44811.093034960002"/>
        <n v="11574.00934776"/>
        <n v="498667.16424720001"/>
        <n v="305079.26359092002"/>
        <n v="755271.67737599998"/>
        <n v="361718.14741216"/>
        <n v="24592.608460979998"/>
        <n v="171961.94376287999"/>
        <n v="267197.53499999997"/>
        <n v="11901.726957119999"/>
        <n v="248111.92320600001"/>
        <n v="263127.29554188001"/>
        <n v="8193.0478694400008"/>
        <n v="475060.61060640001"/>
        <n v="547232.31016272004"/>
        <n v="914432.34582864004"/>
        <n v="730430.64461249998"/>
        <n v="123003.34465535999"/>
        <n v="43021.036699199998"/>
        <n v="360750.74656823999"/>
        <n v="48044.533555200003"/>
        <n v="620166.68603099999"/>
        <n v="215806.28358471999"/>
        <n v="88529.664598200005"/>
        <n v="431733.98854559998"/>
        <n v="39853.601623080001"/>
        <n v="300230.68833792"/>
        <n v="22289.698144800001"/>
        <n v="118620.443763"/>
        <n v="159208.582624"/>
        <n v="590612.44843380002"/>
        <n v="327806.90369280003"/>
        <n v="77868.391608000005"/>
        <n v="359584.68057600001"/>
        <n v="143481.78227448001"/>
        <n v="368131.59558000002"/>
        <n v="7892.0228772"/>
        <n v="192216.28771800001"/>
        <n v="575408.56310651999"/>
        <n v="111022.40863999999"/>
        <n v="563747.09822507994"/>
        <n v="48829.662604800003"/>
        <n v="541771.89828695997"/>
        <n v="131136.43485600001"/>
        <n v="136214.74707750001"/>
        <n v="110458.4033358"/>
        <n v="177152.59330559999"/>
        <n v="44684.596029599998"/>
        <n v="108315.90528000001"/>
        <n v="236227.92248879999"/>
        <n v="321145.24398407998"/>
        <n v="503686.52137440001"/>
        <n v="35397.344314800001"/>
        <n v="285111.46191150002"/>
        <n v="874267.40602800006"/>
        <n v="43199.533977599996"/>
        <n v="42485.21925984"/>
        <n v="536222.65458384005"/>
        <n v="180981.64447944"/>
        <n v="162036.37912"/>
        <n v="259987.20500340001"/>
        <n v="108443.45405232"/>
        <n v="114157.7483904"/>
        <n v="94543.812871200003"/>
        <n v="4864.4326504800001"/>
        <n v="40997.799149999999"/>
        <n v="72661.886156160006"/>
        <n v="275526.95225999999"/>
        <n v="120496.2897852"/>
        <n v="226400.69088000001"/>
        <n v="66617.539472639997"/>
        <n v="402389.45197200001"/>
        <n v="228611.45087423999"/>
        <n v="97829.164635840003"/>
        <n v="369649.01061575999"/>
        <n v="186893.02558079999"/>
        <n v="269920.76247359999"/>
        <n v="989013.12681599997"/>
        <n v="181237.26011904"/>
        <n v="53287.706035199997"/>
        <n v="30442.23045888"/>
        <n v="690433.71867648"/>
        <n v="458785.04489999998"/>
        <n v="88823.956421199997"/>
        <n v="60560.524315199997"/>
        <n v="21923.907719999999"/>
        <n v="51358.915935359997"/>
        <n v="39745.300953600003"/>
        <n v="139843.48579432"/>
        <n v="234087.08549688"/>
        <n v="86011.373447999998"/>
        <n v="426904.40494799998"/>
        <n v="211947.24781875001"/>
        <n v="118842.2496"/>
        <n v="78399.413429759996"/>
        <n v="262839.43888799998"/>
        <n v="96286.075772640004"/>
        <n v="281734.23104400001"/>
        <n v="34011.029882880001"/>
        <n v="162398.22242644001"/>
        <n v="118282.5758016"/>
        <n v="112415.63159039999"/>
        <n v="98877.495225599996"/>
        <n v="542655.47536200006"/>
        <n v="79828.352604"/>
        <n v="198783.78239159999"/>
        <n v="76491.210056800002"/>
        <n v="31449.434849280002"/>
        <n v="929787.42426895304"/>
        <n v="585679.36705823999"/>
        <n v="472970.533428"/>
        <n v="48435.205104000001"/>
        <n v="17078.511760199999"/>
        <n v="500401.31748992001"/>
        <n v="44730.075802140003"/>
        <n v="19108.691316"/>
        <n v="248593.05713536"/>
        <n v="66558.947363280007"/>
        <n v="270691.94202750002"/>
        <n v="430047.00779040001"/>
        <n v="172063.46690778001"/>
        <n v="64064.862754200003"/>
        <n v="132591.20670000001"/>
        <n v="177661.91953124999"/>
        <n v="60222.038240000002"/>
        <n v="95773.107338999995"/>
        <n v="155562.61219488"/>
        <n v="297929.042082"/>
        <n v="151405.86319559999"/>
        <n v="55588.556940800001"/>
        <n v="92389.321643999996"/>
        <n v="72197.553795839995"/>
        <n v="305859.97657599999"/>
        <n v="354791.34108599997"/>
        <n v="107263.20795192001"/>
        <n v="438710.35161860002"/>
        <n v="303904.74410100002"/>
        <n v="102197.7888888"/>
        <n v="37529.272638000002"/>
        <n v="157911.03169919999"/>
        <n v="478033.83823103999"/>
        <n v="127340.94241220001"/>
        <n v="173348.6803488"/>
        <n v="398672.32837120001"/>
        <n v="165788.46950400001"/>
        <n v="118826.49370560001"/>
        <n v="526163.70311999996"/>
        <n v="274495.08104100003"/>
        <n v="11615.325836399999"/>
        <n v="260927.22799136001"/>
        <n v="34510.157760000002"/>
        <n v="24284.013160679999"/>
        <n v="344614.44124800002"/>
        <n v="315565.84111199999"/>
        <n v="99674.875218240006"/>
        <n v="102929.94369"/>
        <n v="209822.26016159999"/>
        <n v="41720.068305000001"/>
        <n v="46245.793741200003"/>
        <n v="40066.208582400002"/>
        <n v="820159.22301455995"/>
        <n v="64494.387719999999"/>
        <n v="121444.35206400001"/>
        <n v="14381.678863200001"/>
        <n v="130076.0531514"/>
        <n v="32359.69318912"/>
        <n v="614675.03853599995"/>
        <n v="224547.803208"/>
        <n v="232278.6723257"/>
        <n v="199727.68536"/>
        <n v="222837.61843199999"/>
        <n v="20663.589315599998"/>
        <n v="316391.23503510002"/>
        <n v="110907.66959999999"/>
        <n v="120012.292764"/>
        <n v="398157.61863327998"/>
        <n v="223579.05057180001"/>
        <n v="190667.97146880001"/>
        <n v="309851.62494000001"/>
        <n v="352168.7598"/>
        <n v="181853.44117248"/>
        <n v="373280.790484"/>
        <n v="124644.22955711999"/>
        <n v="827309.34257400001"/>
        <n v="295779.29155199998"/>
        <n v="195013.12325040001"/>
        <n v="214604.35724951999"/>
        <n v="142753.37287679999"/>
        <n v="43426.118198880002"/>
        <n v="95585.439240720007"/>
        <n v="749319.61275107996"/>
        <n v="22627.623930599999"/>
        <n v="91210.556741399996"/>
        <n v="314274.48655949999"/>
        <n v="169617.40236288001"/>
        <n v="50586.991529359999"/>
        <n v="58831.4496"/>
        <n v="682296.80609738559"/>
        <n v="130297.46719275"/>
        <n v="436849.18976159999"/>
        <n v="402862.16134943999"/>
        <n v="41263.321522500002"/>
        <n v="112541.95091663999"/>
        <n v="60793.631183999998"/>
        <n v="284175.09098879999"/>
        <n v="261765.43277976001"/>
        <n v="789564.19934231997"/>
        <n v="173072.963349"/>
        <n v="110143.88377125"/>
        <n v="177872.62803968001"/>
        <n v="114718.87157472"/>
        <n v="134164.8292864"/>
        <n v="242444.36771296"/>
        <n v="180436.53329831999"/>
        <n v="556405.27594079997"/>
        <n v="143633.3838632"/>
        <n v="52561.277075999998"/>
        <n v="55589.020549920002"/>
        <n v="69316.065821519995"/>
        <n v="21852.189295200002"/>
        <n v="96877.102583040003"/>
        <n v="365148.17270147998"/>
        <n v="224185.92310399999"/>
        <n v="229959.175644"/>
        <n v="55299.785732099997"/>
        <n v="288225.48087312002"/>
        <n v="577519.77836552996"/>
        <n v="317638.08896831999"/>
        <n v="31743.8424576"/>
        <n v="287978.7642336"/>
        <n v="305175.52271250001"/>
        <n v="26594.240399999999"/>
        <n v="95325.218611200005"/>
        <n v="40940.785620000002"/>
        <n v="190855.04765184"/>
        <n v="203034.98952"/>
        <n v="20792.880288"/>
        <n v="167777.01071999999"/>
        <n v="155564.54713799999"/>
        <n v="62844.876107999997"/>
        <n v="199288.25011200001"/>
        <n v="95454.907758000001"/>
        <n v="281428.12697832001"/>
        <n v="43186.942108800002"/>
        <n v="38076.647481599997"/>
        <n v="70620.081839999999"/>
        <n v="332242.25299200002"/>
        <n v="129405.22360919999"/>
        <n v="358292.31228000001"/>
        <n v="185213.06839199999"/>
        <n v="807664.12318200001"/>
        <n v="5359.3032780000003"/>
        <n v="172291.16357991999"/>
        <n v="55021.424942550002"/>
        <n v="80479.133369999996"/>
        <n v="509153.99705712002"/>
        <n v="523374.96103200002"/>
        <n v="237592.46871360001"/>
        <n v="326481.15149999998"/>
        <n v="133476.67686400001"/>
        <n v="618955.47351935995"/>
        <n v="143250.66143388001"/>
        <n v="47159.918060639997"/>
        <n v="232610.0190732"/>
        <n v="68500.868002560004"/>
        <n v="67766.180980680001"/>
        <n v="274783.22036550002"/>
        <n v="278424.49558500003"/>
        <n v="67077.020654280001"/>
        <n v="103486.66318079999"/>
        <n v="280915.65188543999"/>
        <n v="808626.02464800002"/>
        <n v="152893.836144"/>
        <n v="197699.66726399999"/>
        <n v="811785.19340700144"/>
        <n v="128349.40375984"/>
        <n v="199507.58929919999"/>
        <n v="161172.57968639999"/>
        <n v="164193.53401919999"/>
        <n v="258560.65572479999"/>
        <n v="451747.27999439999"/>
        <n v="58711.741532400003"/>
        <n v="83573.374684800001"/>
        <n v="1042762.8938265"/>
        <n v="282805.11462528002"/>
        <n v="482477.6745124"/>
        <n v="14935.366483199999"/>
        <n v="124239.952332"/>
        <n v="23471.187258800001"/>
        <n v="42785.35234392"/>
        <n v="83057.112914400001"/>
        <n v="54500.054418"/>
        <n v="487849.10803200002"/>
        <n v="124992.2933055"/>
        <n v="324812.81055599998"/>
        <n v="382765.88883456"/>
        <n v="519036.25996480894"/>
        <n v="120599.30919078"/>
        <n v="121470.417684"/>
        <n v="801171.42989183997"/>
        <n v="216022.11880950001"/>
        <n v="309282.58763180999"/>
        <n v="440667.709776"/>
        <n v="55398.749590799998"/>
        <n v="67492.292174999995"/>
        <n v="277520.22045000002"/>
        <n v="14733.074262399999"/>
        <n v="76738.799339999998"/>
        <n v="436548.42457407998"/>
        <n v="64642.274726399999"/>
        <n v="452480.25968239998"/>
        <n v="120757.977032"/>
        <n v="329776.41540479998"/>
        <n v="102417.013468"/>
        <n v="45883.632960000003"/>
        <n v="29329.124267520001"/>
        <n v="286478.46692784003"/>
        <n v="284659.38693983998"/>
        <n v="34195.071388800003"/>
        <n v="67878.639382880006"/>
        <n v="66291.908637500004"/>
        <n v="43028.209804320002"/>
        <n v="62526.729060880003"/>
        <n v="186553.17111600001"/>
        <n v="103965.65616"/>
        <n v="329551.48290240002"/>
        <n v="24639.325325999998"/>
        <n v="194889.7178514"/>
        <n v="141345.65250036001"/>
        <n v="334493.77252200001"/>
        <n v="37946.472586880001"/>
        <n v="58163.314140000002"/>
        <n v="100277.79176448"/>
        <n v="178782.95955455999"/>
        <n v="436215.00476400001"/>
        <n v="1566778.1533864001"/>
        <n v="150565.69900944"/>
        <n v="52535.618746380002"/>
        <n v="26633.86890836"/>
        <n v="271976.12937792001"/>
        <n v="607332.45523968001"/>
        <n v="315602.49452160002"/>
        <n v="242934.96953232001"/>
        <n v="161425.92994176"/>
        <n v="205328.33470656001"/>
        <n v="202242.4005888"/>
        <n v="73047.95667"/>
        <n v="99141.850919999997"/>
        <n v="9541.63178892"/>
        <n v="41566.849551359999"/>
        <n v="125489.97252"/>
        <n v="159495.25999175999"/>
        <n v="91794.148205759993"/>
        <n v="52204.924926"/>
        <n v="38050.407780000001"/>
        <n v="403537.55913449998"/>
        <n v="25539.191999999999"/>
        <n v="178176.130065"/>
        <n v="173083.59179999999"/>
        <n v="256364.40063168001"/>
        <n v="482969.74965120002"/>
        <n v="343060.98175440001"/>
        <n v="119688.48016965001"/>
        <n v="28738.636893120001"/>
        <n v="182421.17357568"/>
        <n v="101356.639944"/>
        <n v="160488.81680832"/>
        <n v="807724.25231999997"/>
        <n v="170659.48746"/>
        <n v="467526.55314990575"/>
        <n v="104650.0428996"/>
        <n v="276626.20877892"/>
        <n v="166293.528012"/>
        <n v="164289.7298112"/>
        <n v="188999.02561176001"/>
        <n v="811103.96039904002"/>
        <n v="353534.7178935"/>
        <n v="1038705.7364424"/>
        <n v="479563.75267416"/>
        <n v="253034.18467667999"/>
        <n v="283939.20791807998"/>
        <n v="308192.2434336"/>
        <n v="391700.82850080001"/>
        <n v="285394.08034799999"/>
        <n v="194351.23199999999"/>
        <n v="83681.552666880001"/>
        <n v="364119.51770655997"/>
        <n v="266864.12087296002"/>
        <n v="318922.09751072002"/>
        <n v="123838.950312"/>
        <n v="37273.872913200001"/>
        <n v="106041.0700272"/>
        <n v="783508.80666240002"/>
        <n v="137282.75818949999"/>
        <n v="34192.703886000003"/>
        <n v="653669.47913903999"/>
        <n v="78989.76384"/>
        <n v="203526.03128783999"/>
        <n v="638850.60640895995"/>
        <n v="200257.869504"/>
        <n v="35709.288614999998"/>
        <n v="50833.552175999997"/>
        <n v="571138.62005238002"/>
        <n v="166059.79698000001"/>
        <n v="367252.43801147997"/>
        <n v="23554.144224"/>
        <n v="30640.139237759999"/>
        <n v="106223.91154704"/>
        <n v="18599.968469899999"/>
        <n v="61208.695548000003"/>
        <n v="55322.067754800002"/>
        <n v="55476.950096879998"/>
        <n v="12012.796887"/>
        <n v="24295.652568000001"/>
        <n v="308830.73512500001"/>
        <n v="504017.37695399998"/>
        <n v="656109.37537200004"/>
        <n v="125629.05974976"/>
        <n v="301736.48774399998"/>
        <n v="76431.968978399993"/>
        <n v="113900.14018647"/>
        <n v="25798.796859999999"/>
        <n v="22650.890250240001"/>
        <n v="551212.84861343994"/>
        <n v="397714.29401088"/>
        <n v="85868.277642479996"/>
        <n v="441222.59088224504"/>
        <n v="271999.84307399997"/>
        <n v="12700.569798"/>
        <n v="223033.285692"/>
        <n v="203562.95371776001"/>
        <n v="1724118.361424"/>
        <n v="589221.98760600004"/>
        <n v="98597.920356000002"/>
        <n v="135553.01558447999"/>
        <n v="97219.253762399996"/>
        <n v="123090.8123088"/>
        <n v="585630.10874367994"/>
        <n v="955148.18911200005"/>
        <n v="307756.64329199999"/>
        <n v="295926.49175039999"/>
        <n v="737187.03918720002"/>
        <n v="384180.74695599999"/>
        <n v="46246.050420480002"/>
        <n v="948229.1433"/>
        <n v="18395.381604599999"/>
        <n v="61203.64530384"/>
        <n v="302426.03703599999"/>
        <n v="569658.00705659995"/>
        <n v="357650.75530080002"/>
        <n v="49600.190021759998"/>
        <n v="18633.832872480001"/>
        <n v="6446.3370047999997"/>
        <n v="354622.06469249999"/>
        <n v="120675.200688"/>
        <n v="325214.59170816001"/>
        <n v="287684.27452799998"/>
        <n v="172342.39131648"/>
        <n v="84035.227457999994"/>
        <n v="384457.25061411998"/>
        <n v="118656.01203120001"/>
        <n v="218354.73285999999"/>
        <n v="451327.25776319997"/>
        <n v="44365.213430999996"/>
        <n v="667856.89750065003"/>
        <n v="192757.28976000001"/>
        <n v="130221.206577"/>
        <n v="452631.81750528002"/>
        <n v="145106.87459267999"/>
        <n v="176562.00287232001"/>
        <n v="124557.81195"/>
        <n v="52385.795202720001"/>
        <n v="167643.98342999999"/>
        <n v="38569.014455999997"/>
        <n v="322175.03641176003"/>
        <n v="189291.68784"/>
        <n v="305199.64919808001"/>
        <n v="51020.189798400002"/>
        <n v="89006.353994999998"/>
        <n v="239341.27758769313"/>
        <n v="96907.310866"/>
        <n v="82971.557311500001"/>
        <n v="136808.43472799999"/>
        <n v="142344.76145065"/>
        <n v="35877.822719999996"/>
        <n v="737637.18752879999"/>
        <n v="198079.49580999999"/>
        <n v="237938.72581050001"/>
        <n v="91850.019543749993"/>
        <n v="210404.10671280001"/>
        <n v="668783.21889599995"/>
        <n v="341572.82769539999"/>
        <n v="692422.22429160005"/>
        <n v="188576.08928694"/>
        <n v="186089.60772"/>
        <n v="203635.5477156"/>
        <n v="477754.81896827213"/>
        <n v="78559.970579999994"/>
        <n v="47458.613030400003"/>
        <n v="156643.720695"/>
        <n v="711770.43745500001"/>
        <n v="283888.99976256001"/>
        <n v="524301.40144799999"/>
        <n v="22362.599952"/>
        <n v="42541.605699599997"/>
        <n v="101723.61910464001"/>
        <n v="401667.09571443353"/>
        <n v="1348615.61442"/>
        <n v="245467.3807872"/>
        <n v="115700.704812"/>
        <n v="395777.43233183998"/>
        <n v="408324.22067208"/>
        <n v="829877.42459664005"/>
        <n v="127330.82535679999"/>
        <n v="280987.71022080001"/>
        <n v="63848.746561599997"/>
        <n v="304819.2107688"/>
        <n v="292022.42135040002"/>
        <n v="453282.93587500002"/>
        <n v="265214.96801855997"/>
        <n v="228626.92272420001"/>
        <n v="286874.45724600001"/>
        <n v="410835.51063099998"/>
        <n v="150169.39591679999"/>
        <n v="184674.748284"/>
        <n v="151325.616996"/>
        <n v="145880.59240704001"/>
        <n v="231479.16245999999"/>
        <n v="214795.52582400001"/>
        <n v="68295.056255999996"/>
        <n v="193907.4101559"/>
        <n v="259335.38893824001"/>
        <n v="87132.342704399998"/>
        <n v="732957.46074000001"/>
        <n v="151974.1200614"/>
        <n v="138691.94845967999"/>
        <n v="86670.017216640001"/>
        <n v="85658.417459999997"/>
        <n v="223841.34316197"/>
        <n v="223400.90669629999"/>
        <n v="120345.90357552"/>
        <n v="218525.29216000001"/>
        <n v="169383.11293440001"/>
        <n v="155033.78435999999"/>
        <n v="433544.74555391999"/>
        <n v="207411.656724"/>
        <n v="33853.557000000001"/>
        <n v="597988.30107744003"/>
        <n v="277555.18863324"/>
        <n v="125729.183034"/>
        <n v="42546.521001599998"/>
        <n v="380338.08124928002"/>
        <n v="69377.166052"/>
        <n v="122822.7635096"/>
        <n v="27099.263452800002"/>
        <n v="284934.38855903997"/>
        <n v="151194.93386088"/>
        <n v="182808.8649216"/>
        <n v="471515.90405472001"/>
        <n v="368647.66658736003"/>
        <n v="579249.90502399998"/>
        <n v="320686.18636823999"/>
        <n v="156853.98988800001"/>
        <n v="328068.47045700002"/>
        <n v="140744.3910912"/>
        <n v="326126.83503870002"/>
        <n v="136844.83507199999"/>
        <n v="84981.846126959994"/>
        <n v="301822.66805039998"/>
        <n v="316865.97560399998"/>
        <n v="312885.01434400002"/>
        <n v="12802.940211200001"/>
        <n v="299657.71872"/>
        <n v="32164.9317792"/>
        <n v="679754.88749999995"/>
        <n v="73031.672582640007"/>
        <n v="32683.830600959998"/>
        <n v="138861.52316442001"/>
        <n v="358651.99381284002"/>
        <n v="10655.930350799999"/>
        <n v="218902.42592064"/>
        <n v="27220.153839999999"/>
        <n v="176301.39384"/>
        <n v="114310.25995199999"/>
        <n v="130580.78758367999"/>
        <n v="141843.29702088001"/>
        <n v="19377.62224398"/>
        <n v="63106.040518399997"/>
        <n v="337404.65980319999"/>
        <n v="148927.61727228001"/>
        <n v="466664.57500255998"/>
        <n v="360051.33387600002"/>
        <n v="772573.68390527996"/>
        <n v="168226.4308"/>
        <n v="78946.538299200096"/>
        <n v="152113.6494423"/>
        <n v="401471.88481764001"/>
        <n v="298160.38068960002"/>
        <n v="110516.77215039999"/>
        <n v="147703.29900480001"/>
        <n v="1277139.6347423999"/>
        <n v="259385.06171424"/>
        <n v="84458.814446160002"/>
        <n v="349158.27464999998"/>
        <n v="367675.54486488982"/>
        <n v="46813.775523839999"/>
        <n v="344635.15740192001"/>
        <n v="180559.37354688"/>
        <n v="64096.842930120001"/>
        <n v="275176.8261216"/>
        <n v="190084.64517"/>
        <n v="659812.77521640004"/>
        <n v="117810.57038400001"/>
        <n v="30468.720844799998"/>
        <n v="46603.887876000001"/>
        <n v="396254.82126320997"/>
        <n v="128009.78779904"/>
        <n v="343841.20929600002"/>
        <n v="81402.812789999996"/>
        <n v="125427.13820207999"/>
        <n v="430717.25449600001"/>
        <n v="191832.08758560001"/>
        <n v="79712.545651199995"/>
        <n v="504298.11998412001"/>
        <n v="177499.04184143999"/>
        <n v="161577.81393408001"/>
        <n v="234582.30080207999"/>
        <n v="161019.33100800001"/>
        <n v="134675.945664"/>
        <n v="1112372.3715475199"/>
        <n v="332718.81994563999"/>
        <n v="203823.18004608"/>
        <n v="806695.66850399994"/>
        <n v="356604.69961710001"/>
        <n v="324567.11599199998"/>
        <n v="89457.193566720001"/>
        <n v="249666.35786399999"/>
        <n v="219547.36804"/>
        <n v="167388.96182328"/>
        <n v="32955.193958399999"/>
        <n v="435052.61184000003"/>
        <n v="210003.28511999999"/>
        <n v="9286.8120648000004"/>
        <n v="660587.30534159997"/>
        <n v="107605.35448920001"/>
        <n v="510194.03455019998"/>
        <n v="786446.29348299"/>
        <n v="539466.01614920003"/>
        <n v="440971.92457343999"/>
        <n v="1273038.67344512"/>
        <n v="34951.517639999998"/>
        <n v="113996.77876926"/>
        <n v="301280.08803360001"/>
        <n v="71536.446936120003"/>
        <n v="22983.780923040002"/>
        <n v="946505.81712959998"/>
        <n v="76245.7701504"/>
        <n v="35539.152952320001"/>
        <n v="343470.45227040001"/>
        <n v="260406.07481088"/>
        <n v="82634.855546880004"/>
        <n v="107171.228864"/>
        <n v="812105.49935769674"/>
        <n v="202689.80137728"/>
        <n v="51954.037943039999"/>
        <n v="342304.24185195001"/>
        <n v="257073.42024000001"/>
        <n v="122177.82799999999"/>
        <n v="18547.748973599999"/>
        <n v="402636.11564735998"/>
        <n v="782164.14834725996"/>
        <n v="485736.31105999998"/>
        <n v="135256.73331456"/>
        <n v="535644.88367040001"/>
        <n v="243687.25459259999"/>
        <n v="146761.43988096001"/>
        <n v="19700.821795200001"/>
        <n v="20411.9585616"/>
        <n v="360590.04334079998"/>
        <n v="396175.17209087999"/>
        <n v="96594.014056800006"/>
        <n v="156801.287916"/>
        <n v="144412.23726160001"/>
        <n v="67482.957609599995"/>
        <n v="270329.78232"/>
        <n v="125341.14181823999"/>
        <n v="100191.784896"/>
        <n v="208954.66672080001"/>
        <n v="23627.291889600001"/>
        <n v="446849.76256043999"/>
        <n v="160023.15029409001"/>
        <n v="240098.87160000001"/>
        <n v="31808.3832"/>
        <n v="203354.36367300001"/>
        <n v="73686.101999999999"/>
        <n v="103981.18034304"/>
        <n v="114620.26861008001"/>
        <n v="32837.579283599996"/>
        <n v="56021.240519999999"/>
        <n v="27162.364175999999"/>
        <n v="65219.905476"/>
        <n v="374116.70995776"/>
        <n v="102576.69243359999"/>
        <n v="518191.14522335998"/>
        <n v="13215.4060302"/>
        <n v="58746.125292739998"/>
        <n v="143074.14744167999"/>
        <n v="3719.7591832799999"/>
        <n v="211172.20366242001"/>
        <n v="63260.284356479999"/>
        <n v="352549.66118400003"/>
        <n v="88171.268889600004"/>
        <n v="180641.25814175999"/>
        <n v="49726.829879999998"/>
        <n v="37144.043937000002"/>
        <n v="9392.5401335999995"/>
        <n v="30342.396596999999"/>
        <n v="139241.72885760001"/>
        <n v="323321.52174300002"/>
        <n v="181743.64243199999"/>
        <n v="162982.2726"/>
        <n v="15276.1935744"/>
        <n v="152555.271048"/>
        <n v="20368.6912859"/>
        <n v="604636.83705600002"/>
        <n v="344690.50119839999"/>
        <n v="535295.55087359995"/>
        <n v="196231.94225250001"/>
        <n v="395276.30414999998"/>
        <n v="359536.12710444001"/>
        <n v="22381.687365000002"/>
        <n v="26276.215820400001"/>
        <n v="34086.809320200002"/>
        <n v="838895.84969599999"/>
        <n v="24976.137804800001"/>
        <n v="302809.89374999999"/>
        <n v="178097.19737040001"/>
        <n v="177840.432"/>
        <n v="277802.33644799999"/>
        <n v="153748.9439865"/>
        <n v="326382.520464"/>
        <n v="346802.55770160002"/>
        <n v="78123.942325800002"/>
        <n v="114366.67101552"/>
        <n v="127643.261562"/>
        <n v="50565.899735999999"/>
        <n v="719634.04073400004"/>
        <n v="17675.083479680001"/>
        <n v="171867.52342320001"/>
        <n v="88633.744785600007"/>
        <n v="168469.866576"/>
        <n v="54827.757064079997"/>
        <n v="299640.686949"/>
        <n v="167729.15155919999"/>
        <n v="445036.85916624003"/>
        <n v="396819.53831520001"/>
        <n v="940520.92048199999"/>
        <n v="214645.44578400001"/>
        <n v="61999.314165000003"/>
        <n v="75306.777511680004"/>
        <n v="189894.2698184"/>
        <n v="113862.663915"/>
        <n v="166220.51433119999"/>
        <n v="64701.467233919997"/>
        <n v="74023.654848000006"/>
        <n v="71442.263034450007"/>
        <n v="42985.727433"/>
        <n v="74735.587459169998"/>
        <n v="101709.086616"/>
        <n v="52290.324678899997"/>
        <n v="286209.10631250002"/>
        <n v="80390.778004799999"/>
        <n v="48114.543040199998"/>
        <n v="235234.17034571999"/>
        <n v="78786.158649300007"/>
        <n v="158013.41052924001"/>
        <n v="56363.883849899998"/>
        <n v="499155.9048896"/>
        <n v="4470.9827999999998"/>
        <n v="54941.117616000003"/>
        <n v="250145.80911936"/>
        <n v="265135.63031568"/>
        <n v="288362.09686967998"/>
        <n v="55180.4539104"/>
        <n v="811498.19892957492"/>
        <n v="640543.74832403997"/>
        <n v="129413.45976832"/>
        <n v="170084.01446400001"/>
        <n v="195542.95894175454"/>
        <n v="53376.591091399998"/>
        <n v="108414.38110463999"/>
        <n v="717475.19981759996"/>
        <n v="98089.119180000096"/>
        <n v="6018.6551040000004"/>
        <n v="911671.97253719997"/>
        <n v="121311.03802950001"/>
        <n v="21098.59272864"/>
        <n v="28701.020304000001"/>
        <n v="325718.9496162"/>
        <n v="100367.487528"/>
        <n v="44346.318630000002"/>
        <n v="134989.06780799999"/>
        <n v="466378.50133439997"/>
        <n v="396576.48732408002"/>
        <n v="96707.334405240006"/>
        <n v="811248.91720256"/>
        <n v="427984.19281799998"/>
        <n v="23505.01998624"/>
        <n v="210324.235212"/>
        <n v="119075.16216959999"/>
        <n v="160052.47192800001"/>
        <n v="382273.65019088"/>
        <n v="272234.4315912"/>
        <n v="161043.80635200001"/>
        <n v="306512.39462400001"/>
        <n v="206962.05231413999"/>
        <n v="73337.213056249995"/>
        <n v="144510.13436639999"/>
        <n v="14849.1370092"/>
        <n v="220004.46057299999"/>
        <n v="16587.20349"/>
        <n v="6356.1838450499999"/>
        <n v="66149.172647250001"/>
        <n v="333665.19149504998"/>
        <n v="409599.97984584002"/>
        <n v="48821.760745380001"/>
        <n v="124934.33642507999"/>
        <n v="256386.55933799999"/>
        <n v="41313.972273840001"/>
        <n v="73915.779270960003"/>
        <n v="9460.43292096"/>
        <n v="53822.709819000003"/>
        <n v="62269.996942999998"/>
        <n v="121257.3153168"/>
        <n v="224363.15982197999"/>
        <n v="448352.66726249998"/>
        <n v="173423.1408624"/>
        <n v="169233.47136"/>
        <n v="40993.858594919999"/>
        <n v="767802.24660384003"/>
        <n v="27335.8141875"/>
        <n v="1385917.6549608"/>
        <n v="51955.161635520002"/>
        <n v="556799.31126720004"/>
        <n v="34029.056879999996"/>
        <n v="224468.90140500001"/>
        <n v="291140.56777788"/>
        <n v="497671.36732800002"/>
        <n v="169299.74121984001"/>
        <n v="134562.07010400001"/>
        <n v="108454.547034"/>
        <n v="31293.060765120001"/>
        <n v="301806.35806860001"/>
        <n v="65109.858362999999"/>
        <n v="50664.832709399998"/>
        <n v="29765.934659999999"/>
        <n v="41222.347994880001"/>
        <n v="630804.72954239999"/>
        <n v="246092.79969449999"/>
        <n v="176381.592072"/>
        <n v="281220.52589400002"/>
        <n v="90707.330304000003"/>
        <n v="94741.615001600003"/>
        <n v="13352.353300000001"/>
        <n v="284050.20243599999"/>
        <n v="80097.475848720002"/>
        <n v="376189.03235340002"/>
        <n v="54827.528744800002"/>
        <n v="415800.65514240001"/>
        <n v="80997.505575839998"/>
        <n v="110708.513916"/>
        <n v="248338.62387945"/>
        <n v="124256.61644256"/>
        <n v="25081.562610720001"/>
        <n v="135307.81161576"/>
        <n v="145394.79375564001"/>
        <n v="443739.19379579998"/>
        <n v="64909.649087999998"/>
        <n v="38355.8157345"/>
        <n v="214811.34744419999"/>
        <n v="368212.18795956002"/>
        <n v="176932.89366684001"/>
        <n v="24082.118062379999"/>
        <n v="21087.438518080002"/>
        <n v="362411.03948400001"/>
        <n v="416295.12862079998"/>
        <n v="211567.48922399999"/>
        <n v="497267.80030619999"/>
        <n v="10034.7544206"/>
        <n v="79100.773539839996"/>
        <n v="144853.68817152001"/>
        <n v="111594.32765712"/>
        <n v="34734.696479999999"/>
        <n v="95148.510019199995"/>
        <n v="356023.84212360001"/>
        <n v="277968.92397300003"/>
        <n v="227480.90781"/>
        <n v="192996.07186319999"/>
        <n v="145980.36010799999"/>
        <n v="394217.70569999999"/>
        <n v="217060.6662336"/>
        <n v="55824.020640000002"/>
        <n v="68229.395239499994"/>
        <n v="57926.512612799997"/>
        <n v="68530.235289599994"/>
        <n v="163888.69330943999"/>
        <n v="50481.115176959996"/>
        <n v="240779.3195704"/>
        <n v="583454.13945630542"/>
        <n v="61526.641826159997"/>
        <n v="321804.621897"/>
        <n v="75324.923960159998"/>
        <n v="214820.94466800001"/>
        <n v="239268.67668"/>
        <n v="232264.577655"/>
        <n v="115570.70316288"/>
        <n v="249553.76197751999"/>
        <n v="135217.368468"/>
        <n v="98342.391742559994"/>
        <n v="11964.663342"/>
        <n v="552041.12891357997"/>
        <n v="42305.389774199997"/>
        <n v="124336.41425852"/>
        <n v="359860.1997312"/>
        <n v="337207.48185600003"/>
        <n v="32193.930291119999"/>
        <n v="594795.53251439997"/>
        <n v="115792.89613056"/>
        <n v="99887.902156800003"/>
        <n v="35983.534579200001"/>
        <n v="405935.60322510003"/>
        <n v="601104.39949440002"/>
        <n v="18783.595799999999"/>
        <n v="260897.49832608001"/>
        <n v="25584.136765439998"/>
        <n v="25142.458473899998"/>
        <n v="37512.085063680002"/>
        <n v="1332313.7328280001"/>
        <n v="46324.804897800001"/>
        <n v="395554.64584368002"/>
        <n v="251025.34379039999"/>
        <n v="25658.167408000001"/>
        <n v="287037.11277359998"/>
        <n v="87052.087916639997"/>
        <n v="290972.29036500002"/>
        <n v="35990.648325000002"/>
        <n v="770161.71929471998"/>
        <n v="352445.31831599999"/>
        <n v="99416.292518400005"/>
        <n v="50588.475114000001"/>
        <n v="892479.7413312"/>
        <n v="63213.63960912"/>
        <n v="298979.35961256002"/>
        <n v="50252.39949312"/>
        <n v="66016.926990000007"/>
        <n v="567070.64003520005"/>
        <n v="155041.78292736001"/>
        <n v="237200.27438250001"/>
        <n v="234406.7210925"/>
        <n v="138770.376777"/>
        <n v="152281.492344"/>
        <n v="381286.85649768001"/>
        <n v="115318.06040474999"/>
        <n v="363970.60343199997"/>
        <n v="206879.48920529999"/>
        <n v="649827.57980159996"/>
        <n v="282214.51694127999"/>
        <n v="22322.978772120001"/>
        <n v="477418.16922360001"/>
        <n v="93171.931269120003"/>
        <n v="1195123.1672556"/>
        <n v="375717.97826925432"/>
        <n v="96817.519344"/>
        <n v="1507703.6585951999"/>
        <n v="16547.104200000002"/>
        <n v="61487.994585599998"/>
        <n v="181323.67002749999"/>
        <n v="61763.383500000004"/>
        <n v="161400.0947328"/>
        <n v="438288.84653400001"/>
        <n v="190897.021224"/>
        <n v="245879.24156928001"/>
        <n v="84364.608005999995"/>
        <n v="521388.32501447998"/>
        <n v="163266.2323076"/>
        <n v="79800.032239199994"/>
        <n v="269977.62797039998"/>
        <n v="800854.83660954284"/>
        <n v="249833.88766335999"/>
        <n v="90023.076360000006"/>
        <n v="169230.99432960001"/>
        <n v="129063.75148799999"/>
        <n v="112904.61364224"/>
        <n v="340952.17983039998"/>
        <n v="140172.67063800001"/>
        <n v="85081.575859200006"/>
        <n v="182723.41983167999"/>
        <n v="413153.83424"/>
        <n v="352976.09172731999"/>
        <n v="338505.44565375999"/>
        <n v="239267.279664"/>
        <n v="116189.73169524"/>
        <n v="451930.92945"/>
        <n v="21713.73988356"/>
        <n v="949770.30455999996"/>
        <n v="470234.31825215998"/>
        <n v="230904.92606999999"/>
        <n v="130488.61041664"/>
        <n v="49267.828569960002"/>
        <n v="117180.66532032"/>
        <n v="169196.44803264001"/>
        <n v="279851.44222079997"/>
        <n v="629134.168894"/>
        <n v="51538.824480000003"/>
        <n v="427861.53222984"/>
        <n v="151478.35414272"/>
        <n v="121294.341"/>
        <n v="20257.316465399999"/>
        <n v="432509.25924854999"/>
        <n v="39899.460780000001"/>
        <n v="193966.5141414"/>
        <n v="132236.91786240001"/>
        <n v="378382.04197055998"/>
        <n v="98781.686451000001"/>
        <n v="321053.81356799998"/>
        <n v="198801.54636864"/>
        <n v="252896.8925088"/>
        <n v="411757.52795631997"/>
        <n v="227263.85127902956"/>
        <n v="92197.850611999995"/>
        <n v="606383.92167307227"/>
        <n v="203054.34817919999"/>
        <n v="85600.022674320004"/>
        <n v="386732.26253375999"/>
        <n v="537088.27553280001"/>
        <n v="276559.24996799999"/>
        <n v="39140.859139200002"/>
        <n v="612547.612005"/>
        <n v="550957.84302330005"/>
        <n v="142584.27484704001"/>
        <n v="108722.2706304"/>
        <n v="31254.956460000001"/>
        <n v="47228.754820479997"/>
        <n v="255466.50554879999"/>
        <n v="240571.01250000001"/>
        <n v="143665.631032"/>
        <n v="105704.95603135999"/>
        <n v="441091.21865599998"/>
        <n v="157464.77988864001"/>
        <n v="76726.324817999994"/>
        <n v="17286.649551359998"/>
        <n v="154455.09466725"/>
        <n v="279828.03020340001"/>
        <n v="75465.599507999999"/>
        <n v="54451.527435000004"/>
        <n v="657136.17688319995"/>
        <n v="87591.130361000003"/>
        <n v="181891.29676872"/>
        <n v="357177.38313600002"/>
        <n v="93876.662880000003"/>
        <n v="97707.861476899998"/>
        <n v="508084.69338900002"/>
        <n v="32637.658651199999"/>
        <n v="83659.243499999997"/>
        <n v="343972.50047999999"/>
        <n v="306295.15556639998"/>
        <n v="108275.784804"/>
        <n v="266305.26443400001"/>
        <n v="26792.456228999999"/>
        <n v="840893.93011008005"/>
        <n v="13247.04601088"/>
        <n v="146313.36635160001"/>
        <n v="130625.32593123001"/>
        <n v="174982.80643200001"/>
        <n v="93473.477797440006"/>
        <n v="5471.4791249999998"/>
        <n v="232569.08043599999"/>
        <n v="46827.904031999999"/>
        <n v="26755.79244714"/>
        <n v="149675.44500000001"/>
        <n v="104306.582016"/>
        <n v="19000.186883999999"/>
        <n v="108447.5698176"/>
        <n v="60715.791675"/>
        <n v="226551.29474879999"/>
        <n v="768763.86719936994"/>
        <n v="97061.415486479993"/>
        <n v="114977.09013336"/>
        <n v="225394.98653808"/>
        <n v="317308.58052299998"/>
        <n v="349116.67774080002"/>
        <n v="573815.85360000003"/>
        <n v="809650.90944192"/>
        <n v="130429.480419"/>
        <n v="1076595.28925859"/>
        <n v="372250.36213035637"/>
        <n v="223624.05111599999"/>
        <n v="310202.08127999998"/>
        <n v="36442.515375000003"/>
        <n v="40738.726379519998"/>
        <n v="20460.630549919999"/>
        <n v="168818.87484"/>
        <n v="51169.557394019997"/>
        <n v="194125.6538991"/>
        <n v="138180.092512"/>
        <n v="140838.17782144001"/>
        <n v="170814.32356128001"/>
        <n v="119291.8292928"/>
        <n v="133071.53607540001"/>
        <n v="221230.58200319999"/>
        <n v="17150.108104080002"/>
        <n v="471906.56592000002"/>
        <n v="103025.5624"/>
        <n v="92280.471249959999"/>
        <n v="525118.59280295996"/>
        <n v="35341.565951999997"/>
        <n v="23452.744196"/>
        <n v="109410.41628"/>
        <n v="159426.75420540001"/>
        <n v="777078.12759975996"/>
        <n v="231128.39601"/>
        <n v="194575.7444352"/>
        <n v="238979.38026239999"/>
        <n v="213274.69391736001"/>
        <n v="13914.94519008"/>
        <n v="76036.377779999995"/>
        <n v="575839.46141568001"/>
        <n v="242841.007125"/>
        <n v="365212.00909200002"/>
        <n v="97444.418399999995"/>
        <n v="430668.98174700001"/>
        <n v="582506.08992576005"/>
        <n v="168867.8693856"/>
        <n v="303742.37821619998"/>
        <n v="27178.236571320002"/>
        <n v="39101.435402399999"/>
        <n v="201883.66450866198"/>
        <n v="117279.40028805"/>
        <n v="39493.3226688"/>
        <n v="153043.06617599999"/>
        <n v="87806.585338079996"/>
        <n v="45669.712608000002"/>
        <n v="240914.58120576001"/>
        <n v="23433.661152000001"/>
        <n v="780070.85170560004"/>
        <n v="186061.38636383999"/>
        <n v="104684.340222"/>
        <n v="72267.870005760007"/>
        <n v="189398.8749312"/>
        <n v="299423.4215616"/>
        <n v="60830.897903999998"/>
        <n v="107602.85160703999"/>
        <n v="15399.309203520001"/>
        <n v="65488.286223360003"/>
        <n v="267555.94699680002"/>
        <n v="118725.94034080001"/>
        <n v="125510.37135"/>
        <n v="30989.660970239998"/>
        <n v="39376.133481999997"/>
        <n v="439233.25900860003"/>
        <n v="427186.35648000002"/>
        <n v="219513.55023359999"/>
        <n v="52270.863139039997"/>
        <n v="142071.01174799999"/>
        <n v="304418.817171"/>
        <n v="78349.9009104"/>
        <n v="268606.49400000001"/>
        <n v="266617.92575807997"/>
        <n v="79680.821126399998"/>
        <n v="384459.48525600001"/>
        <n v="168442.58460959999"/>
        <n v="105814.222668"/>
        <n v="36857.465199359998"/>
        <n v="453748.46706"/>
        <n v="5698.7699472000004"/>
        <n v="253264.35138549999"/>
        <n v="170975.91294000001"/>
        <n v="119731.0562448"/>
        <n v="133994.80787615999"/>
        <n v="29912.907024"/>
        <n v="144603.76082600001"/>
        <n v="93293.015375999996"/>
        <n v="131719.68900000001"/>
        <n v="435594.62663999997"/>
        <n v="200144.93301770001"/>
        <n v="133397.33394000001"/>
        <n v="204564.80290752"/>
        <n v="33423.001920000002"/>
        <n v="30324.471724800002"/>
        <n v="38965.268764799999"/>
        <n v="194846.18532372001"/>
        <n v="128077.16753664"/>
        <n v="37910.700872100002"/>
        <n v="373656.16080000001"/>
        <n v="139343.07785216"/>
        <n v="217056.97874699999"/>
        <n v="107399.53348992"/>
        <n v="223391.32199999999"/>
        <n v="174577.81285620001"/>
        <n v="76154.406174000003"/>
        <n v="672852.78991799999"/>
        <n v="809800.42381056002"/>
        <n v="431974.68050160003"/>
        <n v="104848.58393856"/>
        <n v="299355.37081065"/>
        <n v="45084.937203000001"/>
        <n v="513425.235048"/>
        <n v="63480.526339999997"/>
        <n v="102196.3048704"/>
        <n v="311374.03694720002"/>
        <n v="211889.31831969999"/>
        <n v="108984.77716896"/>
        <n v="99924.114343680005"/>
        <n v="624865.4118"/>
        <n v="228189.8050432"/>
        <n v="67179.861449279997"/>
        <n v="12050.0028"/>
        <n v="122791.1861106"/>
        <n v="104681.16541182392"/>
        <n v="838560.42215111351"/>
        <n v="138353.99362048"/>
        <n v="333264.03213915002"/>
        <n v="147297.28571279999"/>
        <n v="46468.890997759998"/>
        <n v="397936.55764800002"/>
        <n v="128132.90820792"/>
        <n v="37062.957524999998"/>
        <n v="114264.91802880001"/>
        <n v="17195.065397999999"/>
        <n v="101359.10939"/>
        <n v="268068.84075839998"/>
        <n v="447070.50994319998"/>
        <n v="149828.00390879999"/>
        <n v="152025.83744084"/>
        <n v="23659.265435400001"/>
        <n v="208160.140032"/>
        <n v="10275.493283440001"/>
        <n v="1025407.977552"/>
        <n v="78915.895296000002"/>
        <n v="84937.205337599997"/>
        <n v="501866.96333676"/>
        <n v="210771.30814740001"/>
        <n v="377737.50334320002"/>
        <n v="142689.81959999999"/>
        <n v="21707.510789119999"/>
        <n v="362031.90223200002"/>
        <n v="485560.66863397229"/>
        <n v="119260.9652544"/>
        <n v="234789.94044000001"/>
        <n v="359475.43129343999"/>
        <n v="326746.6570368"/>
        <n v="348296.638095"/>
        <n v="404551.87194464001"/>
        <n v="109418.67832896"/>
        <n v="45205.751606400001"/>
        <n v="546244.24128119997"/>
        <n v="134896.93324799999"/>
        <n v="124959.1570624"/>
        <n v="384211.65718571999"/>
        <n v="456684.24914720003"/>
        <n v="184869.10140295999"/>
        <n v="86416.572359040001"/>
        <n v="578202.75368960004"/>
        <n v="52905.676319999999"/>
        <n v="76064.626176000005"/>
        <n v="267365.0785"/>
        <n v="188024.90563584"/>
        <n v="563747.99045040004"/>
        <n v="73050.023249279999"/>
        <n v="57965.812725600001"/>
        <n v="331031.86792591057"/>
        <n v="41406.8292"/>
        <n v="216815.07456000001"/>
        <n v="122280.724368"/>
        <n v="55338.840691680001"/>
        <n v="303042.24101331999"/>
        <n v="80786.5219296"/>
        <n v="66819.792568320001"/>
        <n v="136712.69367184001"/>
        <n v="170534.33265960001"/>
        <n v="73656.595833600004"/>
        <n v="27436.312514000001"/>
        <n v="94171.899191400007"/>
        <n v="167218.47531479999"/>
        <n v="306437.94778752001"/>
        <n v="233144.32190400001"/>
        <n v="528029.81457408005"/>
        <n v="21344.9948712"/>
        <n v="152815.09693823999"/>
        <n v="624309.76826399995"/>
        <n v="116403.3109044"/>
        <n v="188218.71988704"/>
        <n v="451291.5384432"/>
        <n v="324275.319648"/>
        <n v="434270.55006719998"/>
        <n v="94176.805357639998"/>
        <n v="233155.25128349999"/>
        <n v="54417.428772300002"/>
        <n v="267598.289322"/>
        <n v="60248.960486399999"/>
        <n v="238310.37143100001"/>
        <n v="387958.53620159999"/>
        <n v="32105.06712"/>
        <n v="152667.38044800001"/>
        <n v="194915.59680761999"/>
        <n v="337705.80255359999"/>
        <n v="249837.38962559999"/>
        <n v="99759.150879840003"/>
        <n v="287852.300736"/>
        <n v="447821.23281999998"/>
        <n v="367673.35966199997"/>
        <n v="81215.443476"/>
        <n v="222460.399278"/>
        <n v="23835.639324960001"/>
        <n v="45600.393508560002"/>
        <n v="366623.71103160002"/>
        <n v="299398.96912607999"/>
        <n v="501157.39294799999"/>
        <n v="236836.07728955999"/>
        <n v="92927.6792136"/>
        <n v="321236.07436799997"/>
        <n v="103732.017844"/>
        <n v="102766.72595904001"/>
        <n v="50869.563558000002"/>
        <n v="109569.73691664"/>
        <n v="293878.13130000001"/>
        <n v="174627.39501899999"/>
        <n v="129973.00285200001"/>
        <n v="191583.26553500001"/>
        <n v="560845.62046656001"/>
        <n v="259436.07707160001"/>
        <n v="392687.43358319998"/>
        <n v="65651.857109999997"/>
        <n v="209796.54149999999"/>
        <n v="77788.863682919997"/>
        <n v="142091.73444480001"/>
        <n v="549815.88627401995"/>
        <n v="592273.77693749999"/>
        <n v="90388.312296450007"/>
        <n v="31824.1715946"/>
        <n v="142284.43057920001"/>
        <n v="80527.601076799998"/>
        <n v="160092.49366400001"/>
        <n v="352361.6488125"/>
        <n v="130261.1683968"/>
        <n v="49013.391084839997"/>
        <n v="424731.95827200002"/>
        <n v="42295.224856499997"/>
        <n v="149754.47542"/>
        <n v="313248.1275"/>
        <n v="33473.691417599999"/>
        <n v="27539.119238399999"/>
        <n v="144330.58800071999"/>
        <n v="88288.099048799893"/>
        <n v="269907.171072"/>
        <n v="357956.38859551999"/>
        <n v="546515.45348400006"/>
        <n v="84832.562360700002"/>
        <n v="400821.90825600002"/>
        <n v="400790.44171584002"/>
        <n v="115318.700604"/>
        <n v="347071.35779712"/>
        <n v="31988.158821000001"/>
        <n v="89759.601792000001"/>
        <n v="196049.07743616001"/>
        <n v="47820.724560000002"/>
        <n v="326415.72521250002"/>
        <n v="25358.66388"/>
        <n v="397898.41279999999"/>
        <n v="96334.480200000005"/>
        <n v="86508.006270400001"/>
        <n v="396217.13543999998"/>
        <n v="15511.590528000001"/>
        <n v="436704.17662872002"/>
        <n v="210588.7187385"/>
        <n v="211602.70897427999"/>
        <n v="81565.507223199995"/>
        <n v="37062.00888768"/>
        <n v="62153.247221999998"/>
        <n v="14479.710375000001"/>
        <n v="399309.83282519999"/>
        <n v="71354.189949899999"/>
        <n v="128275.25057893"/>
        <n v="29128.337502720002"/>
        <n v="301474.26904896001"/>
        <n v="1168238.2748400001"/>
        <n v="148579.100787"/>
        <n v="456290.78375826002"/>
        <n v="21988.216972800001"/>
        <n v="253337.83407072001"/>
        <n v="66145.745838550007"/>
        <n v="104255.17284"/>
        <n v="359004.15740700002"/>
        <n v="6393.8235815999997"/>
        <n v="95929.331603040002"/>
        <n v="79679.49076416"/>
        <n v="11676.8608866"/>
        <n v="73439.331695999994"/>
        <n v="91143.099661839995"/>
        <n v="79108.502432959998"/>
        <n v="530641.31480359996"/>
        <n v="234298.5596523"/>
        <n v="251223.23466240001"/>
        <n v="14615.51716768"/>
        <n v="125706.94270176"/>
        <n v="44136.497916"/>
        <n v="29633.561099999999"/>
        <n v="493118.81033800001"/>
        <n v="396252.32000508002"/>
        <n v="160072.40447079999"/>
        <n v="116636.0058864"/>
        <n v="58413.658275000002"/>
        <n v="51117.758644679998"/>
        <n v="182025.40801536001"/>
        <n v="589817.83961436001"/>
        <n v="140851.20067200001"/>
        <n v="85364.279885519994"/>
        <n v="79094.888923680002"/>
        <n v="168017.85"/>
        <n v="549910.24124400003"/>
        <n v="266490.02678687999"/>
        <n v="233017.04182680001"/>
        <n v="293349.00930749997"/>
        <n v="61842.630360000003"/>
        <n v="207918.3447288"/>
        <n v="274328.66580000002"/>
        <n v="116349.66176112001"/>
        <n v="319541.59903679998"/>
        <n v="216447.0208992"/>
        <n v="263982.97860480001"/>
        <n v="48750.668208000003"/>
        <n v="112033.00501848001"/>
        <n v="361322.40396000003"/>
        <n v="609559.24302000005"/>
        <n v="137194.0549056"/>
        <n v="229988.32422072001"/>
        <n v="438798.30059519998"/>
        <n v="192916.2876256"/>
        <n v="31921.713823999999"/>
        <n v="339719.36870592"/>
        <n v="26689.7254536"/>
        <n v="204912.97631999999"/>
        <n v="431125.96411007998"/>
        <n v="1108161.3758076001"/>
        <n v="379375.57388544001"/>
        <n v="116883.177948"/>
        <n v="127706.466888"/>
        <n v="333930.29500320001"/>
        <n v="278721.34584839997"/>
        <n v="335137.27104000002"/>
        <n v="15477.7566384"/>
        <n v="73869.802157800004"/>
        <n v="506302.24789170001"/>
        <n v="194096.96537399999"/>
        <n v="91260.480383999995"/>
        <n v="99658.793000000005"/>
        <n v="78678.679680000001"/>
        <n v="32508.1976454"/>
        <n v="31433.379514880002"/>
        <n v="18434.822979"/>
        <n v="365739.90953472001"/>
        <n v="93765.212006400005"/>
        <n v="170325.78811560001"/>
        <n v="34813.386562500003"/>
        <n v="51535.932520800001"/>
        <n v="71289.860382719999"/>
        <n v="62382.581100000003"/>
        <n v="148593.745685"/>
        <n v="159518.25676799999"/>
        <n v="181088.21203200001"/>
        <n v="313488.06832979998"/>
        <n v="51554.854511999998"/>
        <n v="255721.55202594001"/>
        <n v="96473.966400000005"/>
        <n v="818662.74766848003"/>
        <n v="63014.441570080002"/>
        <n v="180326.383328"/>
        <n v="284824.20452616003"/>
        <n v="88817.876344799995"/>
        <n v="279467.92093696003"/>
        <n v="83853.752411520007"/>
        <n v="699355.55679499998"/>
        <n v="375811.72447895998"/>
        <n v="808666.17044040002"/>
        <n v="55999.931903999997"/>
        <n v="285013.13969699998"/>
        <n v="177662.47676724"/>
        <n v="281832.01150080003"/>
        <n v="27603.426815999999"/>
        <n v="222191.86923648001"/>
        <n v="412736.07674592"/>
        <n v="1166950.2676649999"/>
        <n v="12248.733879199999"/>
        <n v="598986.51951599994"/>
        <n v="123131.89733183999"/>
        <n v="212728.52502"/>
        <n v="341783.99433359999"/>
        <n v="122358.018126"/>
        <n v="682089.08457599999"/>
        <n v="183112.09643999999"/>
        <n v="478805.42746500002"/>
        <n v="79346.423750400005"/>
        <n v="538822.32100223994"/>
        <n v="134676.45153612"/>
        <n v="78074.947368180001"/>
        <n v="371744.49360384"/>
        <n v="86634.7131276"/>
        <n v="197222.04922918777"/>
        <n v="44548.358025599999"/>
        <n v="125699.70366"/>
        <n v="109324.940256"/>
        <n v="163641.75281999999"/>
        <n v="366055.39948319999"/>
        <n v="323312.57378784003"/>
        <n v="193079.48806800001"/>
        <n v="251640.38465280001"/>
        <n v="71552.398679999998"/>
        <n v="171113.61141504001"/>
        <n v="741795.45357060002"/>
        <n v="66426.261056999996"/>
        <n v="441589.531005"/>
        <n v="40649.1453368"/>
        <n v="721419.98241599998"/>
        <n v="427659.77003007999"/>
        <n v="59707.128121599999"/>
        <n v="154035.28260119999"/>
        <n v="66917.650311000005"/>
        <n v="228098.55218748"/>
        <n v="115869.3888"/>
        <n v="96169.397951999999"/>
        <n v="137243.4921"/>
        <n v="202361.51557439999"/>
        <n v="54878.206319999998"/>
        <n v="242851.8101724"/>
        <n v="7831.8177292800001"/>
        <n v="15435.38205"/>
        <n v="253073.67546239999"/>
        <n v="77862.321935999993"/>
        <n v="233753.0415552"/>
        <n v="53066.858803199997"/>
        <n v="62765.952153300001"/>
        <n v="719102.09075249999"/>
        <n v="507980.00422080001"/>
        <n v="353390.3649024"/>
        <n v="294010.15206240001"/>
        <n v="163979.5795092"/>
        <n v="1549728.9252863999"/>
        <n v="60687.424511999998"/>
        <n v="75553.770927039994"/>
        <n v="154816.14737232"/>
        <n v="145851.80520959999"/>
        <n v="75032.893898099996"/>
        <n v="250915.71455999999"/>
        <n v="232527.58686449999"/>
        <n v="36351.662764560002"/>
        <n v="196918.76825279999"/>
        <n v="265646.00201216002"/>
        <n v="363493.99063151999"/>
        <n v="179850.26771712"/>
        <n v="19766.941029000001"/>
        <n v="941053.3330176"/>
        <n v="1422244.3725000001"/>
        <n v="147006.74604"/>
        <n v="443391.59483999998"/>
        <n v="66220.321003200006"/>
        <n v="112479.6113964"/>
        <n v="162054.4295608"/>
        <n v="299280.324096"/>
        <n v="437538.33093072003"/>
        <n v="567065.48532480001"/>
        <n v="231548.92913880001"/>
        <n v="365193.24068749999"/>
        <n v="440605.77220422"/>
        <n v="518543.74902330001"/>
        <n v="275820.19012799999"/>
        <n v="298167.28668090003"/>
        <n v="564090.08006735996"/>
        <n v="575586.88283250004"/>
        <n v="540561.68812800001"/>
        <n v="8825.8732380000001"/>
        <n v="292751.46251520002"/>
        <n v="32658.578503199999"/>
        <n v="41616.43204752"/>
        <n v="46664.436718080004"/>
        <n v="103573.24361999999"/>
        <n v="32480.308528639998"/>
        <n v="275910.21057599998"/>
        <n v="496253.48394960002"/>
        <n v="81093.974623799993"/>
        <n v="455092.57528224"/>
        <n v="196878.99797500001"/>
        <n v="441629.21146805998"/>
        <n v="220393.61592191999"/>
        <n v="72776.96653392"/>
        <n v="76994.851076999999"/>
        <n v="306506.24171999999"/>
        <n v="27278.323930440001"/>
        <n v="976377.38695181999"/>
        <n v="227377.60863999999"/>
        <n v="79312.898304000002"/>
        <n v="130994.87997024"/>
        <n v="1132694.153535"/>
        <n v="274757.330793"/>
        <n v="85768.713139200001"/>
        <n v="233083.37969999999"/>
        <n v="109541.86048408"/>
        <n v="165164.32790616"/>
        <n v="215679.5496036"/>
        <n v="37222.341986879997"/>
        <n v="223311.49346936576"/>
        <n v="249117.78044160001"/>
        <n v="193836.29879249999"/>
        <n v="56465.768452080003"/>
        <n v="137859.7980375"/>
        <n v="270462.97830720001"/>
        <n v="281327.25879665045"/>
        <n v="140931.27037548"/>
        <n v="47751.610368000001"/>
        <n v="195736.98764047999"/>
        <n v="30129.085308000002"/>
        <n v="101664.11319012"/>
        <n v="156634.0772724"/>
        <n v="71046.717191999996"/>
        <n v="1368697.4562240001"/>
        <n v="354627.03307200002"/>
        <n v="231203.94570000001"/>
        <n v="104556.74475168"/>
        <n v="194702.04876671999"/>
        <n v="171268.00761105001"/>
        <n v="98288.146344959998"/>
        <n v="365131.26065051998"/>
        <n v="854483.32784879999"/>
        <n v="479426.12956223998"/>
        <n v="435532.89215520001"/>
        <n v="152892.57229946001"/>
        <n v="405047.6528553"/>
        <n v="340889.91667499999"/>
        <n v="64095.36701568"/>
        <n v="401483.20617899997"/>
        <n v="57781.862649000002"/>
        <n v="55769.575680000002"/>
        <n v="22037.079138360001"/>
        <n v="131672.57072320001"/>
        <n v="145958.24266039999"/>
        <n v="271014.53690220002"/>
        <n v="52167.6820056"/>
        <n v="205417.32925559999"/>
        <n v="67066.939360799995"/>
        <n v="288060.08351119998"/>
        <n v="385691.9961856"/>
        <n v="15534.9577152"/>
        <n v="44944.650245880002"/>
        <n v="227027.06923103999"/>
        <n v="446450.78937984002"/>
        <n v="229263.24269529578"/>
        <n v="120569.01646104"/>
        <n v="113076.52435199999"/>
        <n v="27793.126053"/>
        <n v="514935.26172000001"/>
        <n v="163667.92861356001"/>
        <n v="251797.50396"/>
        <n v="884436.81730560004"/>
        <n v="116815.12710075"/>
        <n v="660641.46243479999"/>
        <n v="518244.23898720002"/>
        <n v="227246.37141744001"/>
        <n v="196678.619748"/>
        <n v="127718.28765696"/>
        <n v="311937.71707295999"/>
        <n v="117451.1841552"/>
        <n v="621310.03263000003"/>
        <n v="76391.77591584"/>
        <n v="8308.1987788799997"/>
        <n v="108934.08645504"/>
        <n v="97003.318776"/>
        <n v="86583.816285120003"/>
        <n v="80112.715987500007"/>
        <n v="57619.776452320002"/>
        <n v="63034.685028"/>
        <n v="45145.606888200004"/>
        <n v="220755.66790095001"/>
        <n v="499085.9934186"/>
        <n v="77183.950399289999"/>
        <n v="286662.758837"/>
        <n v="240862.9158936"/>
        <n v="216616.26089375999"/>
        <n v="22403.772288"/>
        <n v="46202.040145799998"/>
        <n v="437981.54104320001"/>
        <n v="174051.31522680001"/>
        <n v="265362.28200000001"/>
        <n v="486543.37070460001"/>
        <n v="67931.918601750003"/>
        <n v="84228.2551656"/>
        <n v="190842.336048"/>
        <n v="88082.288799999995"/>
        <n v="333242.64909000002"/>
        <n v="166195.89076950945"/>
        <n v="210911.64412796"/>
        <n v="138695.346009"/>
        <n v="71054.51227182"/>
        <n v="77124.420010260001"/>
        <n v="26368.184458"/>
        <n v="101662.00773264001"/>
        <n v="52943.492160000002"/>
        <n v="91734.570194219996"/>
        <n v="16649.880271999999"/>
        <n v="61447.199923200002"/>
        <n v="33528.848255999997"/>
        <n v="86607.367339200006"/>
        <n v="211564.6428"/>
        <n v="165883.9479264"/>
        <n v="297799.72185600002"/>
        <n v="378828.09594000003"/>
        <n v="231097.30882559999"/>
        <n v="104755.51011249999"/>
        <n v="176358.48519168"/>
        <n v="227763.50261279999"/>
        <n v="165774.24448200001"/>
        <n v="141350.11767345"/>
        <n v="121873.7796192"/>
        <n v="124259.2801632"/>
        <n v="100717.741152"/>
        <n v="29469.220290000001"/>
        <n v="70105.541990400001"/>
        <n v="978422.45669280004"/>
        <n v="128291.3514504"/>
        <n v="264584.23102800001"/>
        <n v="57485.35320528"/>
        <n v="68561.444145000001"/>
        <n v="27809.10468"/>
        <n v="423069.40110707999"/>
        <n v="260285.04684"/>
        <n v="801353.93403653649"/>
        <n v="140688.55231200001"/>
        <n v="52604.57389824"/>
        <n v="173080.18728000001"/>
        <n v="428694.07723037997"/>
        <n v="217090.514046"/>
        <n v="383897.03311359999"/>
        <n v="305050.61515199998"/>
        <n v="73435.691647500003"/>
        <n v="108026.5041072"/>
        <n v="357648.76804608002"/>
        <n v="170306.17199999999"/>
        <n v="239807.488518"/>
        <n v="90510.440679899999"/>
        <n v="185162.13518400001"/>
        <n v="311392.12481760001"/>
        <n v="74588.001806400003"/>
        <n v="183999.75651832001"/>
        <n v="378131.88140000001"/>
        <n v="65815.876203000007"/>
        <n v="644540.55465986999"/>
        <n v="169226.53687392001"/>
        <n v="179949.13058751999"/>
        <n v="290498.52923699998"/>
        <n v="145355.31179519999"/>
        <n v="87816.669695999997"/>
        <n v="196319.54141184001"/>
        <n v="231388.54266527999"/>
        <n v="186717.86607936001"/>
        <n v="352364.0412032"/>
        <n v="293291.2061604"/>
        <n v="783688.37178239995"/>
        <n v="58540.243335300001"/>
        <n v="211869.9151212"/>
        <n v="285210.56215040002"/>
        <n v="38909.700244799998"/>
        <n v="19924.529088800002"/>
        <n v="104605.810344"/>
        <n v="215158.76553599999"/>
        <n v="87840.434707199995"/>
        <n v="58717.312335360002"/>
        <n v="303148.37783999997"/>
        <n v="60404.164632"/>
        <n v="215114.72926416001"/>
        <n v="344331.76277159998"/>
        <n v="71372.346788159994"/>
        <n v="148663.87913888"/>
        <n v="331559.38000224001"/>
        <n v="171290.24183700001"/>
        <n v="17332.734326400001"/>
        <n v="176792.29273125"/>
        <n v="177132.77618399999"/>
        <n v="272419.61544720002"/>
        <n v="239459.287056"/>
        <n v="29965.276723200001"/>
        <n v="171672.51944303999"/>
        <n v="157836.2751801"/>
        <n v="394149.29700456001"/>
        <n v="549058.36473488004"/>
        <n v="280225.23692624999"/>
        <n v="1712270.2842530999"/>
        <n v="168088.33935935999"/>
        <n v="56955.503001600002"/>
        <n v="56208.783449280003"/>
        <n v="100940.41800000001"/>
        <n v="85884.196863999998"/>
        <n v="168948.16542"/>
        <n v="313458.82544465997"/>
        <n v="402363.13673159998"/>
        <n v="28247.197809599998"/>
        <n v="534461.09397604002"/>
        <n v="65208.212345599997"/>
        <n v="34317.334022399999"/>
        <n v="538488.84113920003"/>
        <n v="203705.552765"/>
        <n v="939701.55139518133"/>
        <n v="107467.9408572"/>
        <n v="139046.46142847999"/>
        <n v="436826.86047000001"/>
        <n v="781501.40242873563"/>
        <n v="413930.54070900002"/>
        <n v="536633.29874"/>
        <n v="252191.21568960001"/>
        <n v="72324.754432000002"/>
        <n v="70116.806182500004"/>
        <n v="382006.39207499998"/>
        <n v="243895.755072"/>
        <n v="97762.199145599996"/>
        <n v="67359.535776000004"/>
        <n v="410431.28256000002"/>
        <n v="227428.63574256"/>
        <n v="141675.68575999999"/>
        <n v="484396.19771400001"/>
        <n v="20948.656131"/>
        <n v="647997.37666559999"/>
        <n v="300767.39906975999"/>
        <n v="657849.61932479998"/>
        <n v="67720.096886400002"/>
        <n v="79179.858225000004"/>
        <n v="278378.15617919998"/>
        <n v="143760.17426505001"/>
        <n v="367776.47772000002"/>
        <n v="42557.568570000003"/>
        <n v="227346.98334480001"/>
        <n v="37333.115850000002"/>
        <n v="293623.24288188003"/>
        <n v="75225.459015"/>
        <n v="101007.55791"/>
        <n v="76028.948195200006"/>
        <n v="255967.16399999999"/>
        <n v="445004.83050192002"/>
        <n v="62876.160916399996"/>
        <n v="134802.88965197999"/>
        <n v="144149.23464479999"/>
        <n v="367705.48103999998"/>
        <n v="149745.65025420001"/>
        <n v="60967.226350800003"/>
        <n v="677796.02841599996"/>
        <n v="37557.157791999998"/>
        <n v="181984.97296320001"/>
        <n v="8748.9253913600005"/>
        <n v="86609.153334000002"/>
        <n v="160835.57759999999"/>
        <n v="537504.54750720004"/>
        <n v="92355.445486080003"/>
        <n v="282767.71668000001"/>
        <n v="59770.945584000001"/>
        <n v="265160.06060544"/>
        <n v="320561.04356640001"/>
        <n v="56621.266920000002"/>
        <n v="762865.77790800005"/>
        <n v="409375.54605528002"/>
        <n v="269405.01862344"/>
        <n v="169790.6424636"/>
        <n v="252617.40745920001"/>
        <n v="202229.58772800001"/>
        <n v="339262.77525696001"/>
        <n v="52068.168316800002"/>
        <n v="132558.958464"/>
        <n v="193167.36260640001"/>
        <n v="117057.0744252"/>
        <n v="67033.443455999994"/>
        <n v="126628.31383488"/>
        <n v="203962.74945228"/>
        <n v="9544.1922575999997"/>
        <n v="330127.17620652"/>
        <n v="572390.41360600002"/>
        <n v="101356.028865"/>
        <n v="23815.298580480001"/>
        <n v="297388.22296679998"/>
        <n v="183616.92471378177"/>
        <n v="537973.82324399997"/>
        <n v="32536.744858800001"/>
        <n v="40485.469701599999"/>
        <n v="332664.94195200002"/>
        <n v="431784.22264832002"/>
        <n v="59827.455567359997"/>
        <n v="372569.55254399998"/>
        <n v="194913.39026016"/>
        <n v="108831.735675"/>
        <n v="593637.31107071997"/>
        <n v="375018.488832"/>
        <n v="787734.8575866"/>
        <n v="390292.17485771998"/>
        <n v="49420.82329344"/>
        <n v="306509.38011848001"/>
        <n v="295704.81942786003"/>
        <n v="46915.771141329998"/>
        <n v="9006.0909840000004"/>
        <n v="397786.63452192"/>
        <n v="1051691.2627848"/>
      </sharedItems>
    </cacheField>
    <cacheField name="Full name" numFmtId="0">
      <sharedItems/>
    </cacheField>
    <cacheField name="Account type" numFmtId="0">
      <sharedItems containsBlank="1" count="9">
        <s v="Current"/>
        <s v="Corporate"/>
        <s v="Joint"/>
        <s v="Domiciliary"/>
        <s v="Savings"/>
        <s v="Fixed Deposit"/>
        <s v="11/26/2006 6:00:00 AM"/>
        <m/>
        <s v="_x0002_"/>
      </sharedItems>
    </cacheField>
    <cacheField name="opening balance" numFmtId="166">
      <sharedItems containsSemiMixedTypes="0" containsString="0" containsNumber="1" containsInteger="1" minValue="47139" maxValue="5223302592"/>
    </cacheField>
    <cacheField name="bank loan" numFmtId="166">
      <sharedItems containsSemiMixedTypes="0" containsString="0" containsNumber="1" containsInteger="1" minValue="0" maxValue="23485920633"/>
    </cacheField>
    <cacheField name="transaction type" numFmtId="0">
      <sharedItems/>
    </cacheField>
    <cacheField name="Transactio date" numFmtId="22">
      <sharedItems containsSemiMixedTypes="0" containsNonDate="0" containsDate="1" containsString="0" minDate="2021-01-01T00:00:00" maxDate="2022-05-02T00:00:00" count="486">
        <d v="2021-06-06T00:00:00"/>
        <d v="2021-08-31T00:00:00"/>
        <d v="2022-03-20T00:00:00"/>
        <d v="2021-12-10T00:00:00"/>
        <d v="2021-03-15T00:00:00"/>
        <d v="2021-04-20T00:00:00"/>
        <d v="2021-07-20T00:00:00"/>
        <d v="2021-10-29T00:00:00"/>
        <d v="2021-08-08T00:00:00"/>
        <d v="2022-03-11T00:00:00"/>
        <d v="2022-04-01T00:00:00"/>
        <d v="2021-12-16T00:00:00"/>
        <d v="2021-05-06T00:00:00"/>
        <d v="2022-02-05T00:00:00"/>
        <d v="2021-01-01T00:00:00"/>
        <d v="2021-12-31T00:00:00"/>
        <d v="2021-05-31T00:00:00"/>
        <d v="2021-11-15T00:00:00"/>
        <d v="2021-05-04T00:00:00"/>
        <d v="2022-02-11T00:00:00"/>
        <d v="2022-03-04T00:00:00"/>
        <d v="2021-08-03T00:00:00"/>
        <d v="2021-02-18T00:00:00"/>
        <d v="2021-08-28T00:00:00"/>
        <d v="2021-12-25T00:00:00"/>
        <d v="2021-10-10T00:00:00"/>
        <d v="2021-09-11T00:00:00"/>
        <d v="2021-03-19T00:00:00"/>
        <d v="2021-08-24T00:00:00"/>
        <d v="2021-02-22T00:00:00"/>
        <d v="2021-04-21T00:00:00"/>
        <d v="2021-01-11T00:00:00"/>
        <d v="2021-12-06T00:00:00"/>
        <d v="2022-02-13T00:00:00"/>
        <d v="2022-02-01T00:00:00"/>
        <d v="2021-04-13T00:00:00"/>
        <d v="2021-08-11T00:00:00"/>
        <d v="2021-02-10T00:00:00"/>
        <d v="2021-04-05T00:00:00"/>
        <d v="2021-05-08T00:00:00"/>
        <d v="2021-05-18T00:00:00"/>
        <d v="2021-12-09T00:00:00"/>
        <d v="2021-02-16T00:00:00"/>
        <d v="2021-04-10T00:00:00"/>
        <d v="2022-01-05T00:00:00"/>
        <d v="2021-06-14T00:00:00"/>
        <d v="2021-12-19T00:00:00"/>
        <d v="2021-02-04T00:00:00"/>
        <d v="2021-04-01T00:00:00"/>
        <d v="2021-03-17T00:00:00"/>
        <d v="2022-01-25T00:00:00"/>
        <d v="2021-04-30T00:00:00"/>
        <d v="2021-03-06T00:00:00"/>
        <d v="2021-08-25T00:00:00"/>
        <d v="2021-11-02T00:00:00"/>
        <d v="2021-10-24T00:00:00"/>
        <d v="2021-07-04T00:00:00"/>
        <d v="2021-07-16T00:00:00"/>
        <d v="2021-05-30T00:00:00"/>
        <d v="2021-08-12T00:00:00"/>
        <d v="2022-02-23T00:00:00"/>
        <d v="2021-06-07T00:00:00"/>
        <d v="2022-03-02T00:00:00"/>
        <d v="2022-03-10T00:00:00"/>
        <d v="2021-05-21T00:00:00"/>
        <d v="2021-07-29T00:00:00"/>
        <d v="2021-01-13T00:00:00"/>
        <d v="2021-02-12T00:00:00"/>
        <d v="2022-04-03T00:00:00"/>
        <d v="2021-09-12T00:00:00"/>
        <d v="2022-01-07T00:00:00"/>
        <d v="2021-09-20T00:00:00"/>
        <d v="2021-10-27T00:00:00"/>
        <d v="2021-02-27T00:00:00"/>
        <d v="2021-03-26T00:00:00"/>
        <d v="2021-01-17T00:00:00"/>
        <d v="2021-03-22T00:00:00"/>
        <d v="2021-05-26T00:00:00"/>
        <d v="2021-09-02T00:00:00"/>
        <d v="2021-03-29T00:00:00"/>
        <d v="2021-07-23T00:00:00"/>
        <d v="2021-04-26T00:00:00"/>
        <d v="2021-11-25T00:00:00"/>
        <d v="2022-01-14T00:00:00"/>
        <d v="2021-08-22T00:00:00"/>
        <d v="2022-02-25T00:00:00"/>
        <d v="2021-01-04T00:00:00"/>
        <d v="2022-01-29T00:00:00"/>
        <d v="2021-09-26T00:00:00"/>
        <d v="2021-12-30T00:00:00"/>
        <d v="2021-07-31T00:00:00"/>
        <d v="2021-02-20T00:00:00"/>
        <d v="2021-01-26T00:00:00"/>
        <d v="2021-08-21T00:00:00"/>
        <d v="2022-01-04T00:00:00"/>
        <d v="2021-05-19T00:00:00"/>
        <d v="2021-07-03T00:00:00"/>
        <d v="2021-12-15T00:00:00"/>
        <d v="2021-05-17T00:00:00"/>
        <d v="2022-03-14T00:00:00"/>
        <d v="2021-11-01T00:00:00"/>
        <d v="2021-08-30T00:00:00"/>
        <d v="2021-05-23T00:00:00"/>
        <d v="2021-07-01T00:00:00"/>
        <d v="2021-08-26T00:00:00"/>
        <d v="2022-01-12T00:00:00"/>
        <d v="2022-02-10T00:00:00"/>
        <d v="2022-04-23T00:00:00"/>
        <d v="2021-06-29T00:00:00"/>
        <d v="2021-06-22T00:00:00"/>
        <d v="2022-02-20T00:00:00"/>
        <d v="2021-09-30T00:00:00"/>
        <d v="2021-10-17T00:00:00"/>
        <d v="2021-12-20T00:00:00"/>
        <d v="2022-02-09T00:00:00"/>
        <d v="2022-04-22T00:00:00"/>
        <d v="2021-05-29T00:00:00"/>
        <d v="2021-08-20T00:00:00"/>
        <d v="2021-02-21T00:00:00"/>
        <d v="2021-04-22T00:00:00"/>
        <d v="2022-01-30T00:00:00"/>
        <d v="2022-03-17T00:00:00"/>
        <d v="2021-08-19T00:00:00"/>
        <d v="2021-06-30T00:00:00"/>
        <d v="2021-03-30T00:00:00"/>
        <d v="2022-04-14T00:00:00"/>
        <d v="2021-01-16T00:00:00"/>
        <d v="2022-05-01T00:00:00"/>
        <d v="2021-02-03T00:00:00"/>
        <d v="2021-08-23T00:00:00"/>
        <d v="2021-06-23T00:00:00"/>
        <d v="2021-05-27T00:00:00"/>
        <d v="2021-07-24T00:00:00"/>
        <d v="2022-03-19T00:00:00"/>
        <d v="2022-04-09T00:00:00"/>
        <d v="2021-10-25T00:00:00"/>
        <d v="2021-04-19T00:00:00"/>
        <d v="2021-10-14T00:00:00"/>
        <d v="2022-03-16T00:00:00"/>
        <d v="2021-02-25T00:00:00"/>
        <d v="2021-04-09T00:00:00"/>
        <d v="2021-08-02T00:00:00"/>
        <d v="2021-12-23T00:00:00"/>
        <d v="2022-02-14T00:00:00"/>
        <d v="2021-10-30T00:00:00"/>
        <d v="2022-01-17T00:00:00"/>
        <d v="2021-06-09T00:00:00"/>
        <d v="2022-04-25T00:00:00"/>
        <d v="2021-06-27T00:00:00"/>
        <d v="2021-09-21T00:00:00"/>
        <d v="2022-02-27T00:00:00"/>
        <d v="2022-02-16T00:00:00"/>
        <d v="2021-11-10T00:00:00"/>
        <d v="2021-09-27T00:00:00"/>
        <d v="2021-07-17T00:00:00"/>
        <d v="2021-03-04T00:00:00"/>
        <d v="2021-01-27T00:00:00"/>
        <d v="2021-05-25T00:00:00"/>
        <d v="2021-09-17T00:00:00"/>
        <d v="2022-03-30T00:00:00"/>
        <d v="2021-05-28T00:00:00"/>
        <d v="2021-09-16T00:00:00"/>
        <d v="2021-03-14T00:00:00"/>
        <d v="2021-08-10T00:00:00"/>
        <d v="2022-04-08T00:00:00"/>
        <d v="2021-03-24T00:00:00"/>
        <d v="2022-04-02T00:00:00"/>
        <d v="2021-05-15T00:00:00"/>
        <d v="2021-08-01T00:00:00"/>
        <d v="2022-01-27T00:00:00"/>
        <d v="2021-10-26T00:00:00"/>
        <d v="2021-11-06T00:00:00"/>
        <d v="2022-03-23T00:00:00"/>
        <d v="2021-02-26T00:00:00"/>
        <d v="2022-01-15T00:00:00"/>
        <d v="2021-06-10T00:00:00"/>
        <d v="2021-09-29T00:00:00"/>
        <d v="2021-04-16T00:00:00"/>
        <d v="2021-03-23T00:00:00"/>
        <d v="2021-06-08T00:00:00"/>
        <d v="2021-07-07T00:00:00"/>
        <d v="2022-01-09T00:00:00"/>
        <d v="2021-03-08T00:00:00"/>
        <d v="2021-03-27T00:00:00"/>
        <d v="2021-06-03T00:00:00"/>
        <d v="2021-11-04T00:00:00"/>
        <d v="2021-04-15T00:00:00"/>
        <d v="2021-08-18T00:00:00"/>
        <d v="2021-01-30T00:00:00"/>
        <d v="2021-03-09T00:00:00"/>
        <d v="2021-09-22T00:00:00"/>
        <d v="2021-07-14T00:00:00"/>
        <d v="2021-05-16T00:00:00"/>
        <d v="2021-05-12T00:00:00"/>
        <d v="2021-07-26T00:00:00"/>
        <d v="2021-06-15T00:00:00"/>
        <d v="2021-05-13T00:00:00"/>
        <d v="2021-12-12T00:00:00"/>
        <d v="2021-06-28T00:00:00"/>
        <d v="2021-10-09T00:00:00"/>
        <d v="2021-10-28T00:00:00"/>
        <d v="2022-03-31T00:00:00"/>
        <d v="2021-12-22T00:00:00"/>
        <d v="2021-04-07T00:00:00"/>
        <d v="2022-04-29T00:00:00"/>
        <d v="2021-01-06T00:00:00"/>
        <d v="2021-02-15T00:00:00"/>
        <d v="2022-01-13T00:00:00"/>
        <d v="2021-11-20T00:00:00"/>
        <d v="2021-07-12T00:00:00"/>
        <d v="2021-06-16T00:00:00"/>
        <d v="2022-04-15T00:00:00"/>
        <d v="2021-08-09T00:00:00"/>
        <d v="2021-09-23T00:00:00"/>
        <d v="2021-10-07T00:00:00"/>
        <d v="2021-01-08T00:00:00"/>
        <d v="2021-08-16T00:00:00"/>
        <d v="2021-04-23T00:00:00"/>
        <d v="2022-01-21T00:00:00"/>
        <d v="2021-03-31T00:00:00"/>
        <d v="2021-11-12T00:00:00"/>
        <d v="2021-06-05T00:00:00"/>
        <d v="2022-01-01T00:00:00"/>
        <d v="2021-10-31T00:00:00"/>
        <d v="2021-04-12T00:00:00"/>
        <d v="2022-01-18T00:00:00"/>
        <d v="2022-03-28T00:00:00"/>
        <d v="2021-01-05T00:00:00"/>
        <d v="2022-04-06T00:00:00"/>
        <d v="2022-03-06T00:00:00"/>
        <d v="2021-01-29T00:00:00"/>
        <d v="2021-11-09T00:00:00"/>
        <d v="2022-04-28T00:00:00"/>
        <d v="2021-12-13T00:00:00"/>
        <d v="2021-05-02T00:00:00"/>
        <d v="2021-01-02T00:00:00"/>
        <d v="2022-03-09T00:00:00"/>
        <d v="2021-06-24T00:00:00"/>
        <d v="2021-12-08T00:00:00"/>
        <d v="2021-01-18T00:00:00"/>
        <d v="2021-09-18T00:00:00"/>
        <d v="2021-12-03T00:00:00"/>
        <d v="2021-09-03T00:00:00"/>
        <d v="2022-04-07T00:00:00"/>
        <d v="2021-12-27T00:00:00"/>
        <d v="2021-11-05T00:00:00"/>
        <d v="2021-12-28T00:00:00"/>
        <d v="2021-10-21T00:00:00"/>
        <d v="2022-04-10T00:00:00"/>
        <d v="2021-07-02T00:00:00"/>
        <d v="2021-09-10T00:00:00"/>
        <d v="2021-05-01T00:00:00"/>
        <d v="2021-03-25T00:00:00"/>
        <d v="2021-11-30T00:00:00"/>
        <d v="2021-05-03T00:00:00"/>
        <d v="2021-11-11T00:00:00"/>
        <d v="2021-03-18T00:00:00"/>
        <d v="2021-07-21T00:00:00"/>
        <d v="2021-03-20T00:00:00"/>
        <d v="2021-04-18T00:00:00"/>
        <d v="2022-02-02T00:00:00"/>
        <d v="2021-04-29T00:00:00"/>
        <d v="2021-02-11T00:00:00"/>
        <d v="2021-06-21T00:00:00"/>
        <d v="2021-03-21T00:00:00"/>
        <d v="2022-01-03T00:00:00"/>
        <d v="2022-02-24T00:00:00"/>
        <d v="2022-03-07T00:00:00"/>
        <d v="2021-08-05T00:00:00"/>
        <d v="2021-09-15T00:00:00"/>
        <d v="2022-02-22T00:00:00"/>
        <d v="2021-12-14T00:00:00"/>
        <d v="2021-03-13T00:00:00"/>
        <d v="2021-01-22T00:00:00"/>
        <d v="2021-02-08T00:00:00"/>
        <d v="2022-03-08T00:00:00"/>
        <d v="2022-02-26T00:00:00"/>
        <d v="2021-08-17T00:00:00"/>
        <d v="2022-04-20T00:00:00"/>
        <d v="2021-10-04T00:00:00"/>
        <d v="2022-03-26T00:00:00"/>
        <d v="2022-04-18T00:00:00"/>
        <d v="2021-08-13T00:00:00"/>
        <d v="2021-07-06T00:00:00"/>
        <d v="2021-06-01T00:00:00"/>
        <d v="2021-04-11T00:00:00"/>
        <d v="2021-06-12T00:00:00"/>
        <d v="2021-07-15T00:00:00"/>
        <d v="2021-07-18T00:00:00"/>
        <d v="2021-11-29T00:00:00"/>
        <d v="2021-02-13T00:00:00"/>
        <d v="2021-08-15T00:00:00"/>
        <d v="2021-06-13T00:00:00"/>
        <d v="2022-02-21T00:00:00"/>
        <d v="2021-09-04T00:00:00"/>
        <d v="2022-02-08T00:00:00"/>
        <d v="2021-02-07T00:00:00"/>
        <d v="2021-05-11T00:00:00"/>
        <d v="2021-09-13T00:00:00"/>
        <d v="2021-08-07T00:00:00"/>
        <d v="2021-12-17T00:00:00"/>
        <d v="2022-01-26T00:00:00"/>
        <d v="2021-09-09T00:00:00"/>
        <d v="2021-01-14T00:00:00"/>
        <d v="2022-02-07T00:00:00"/>
        <d v="2021-09-19T00:00:00"/>
        <d v="2021-12-26T00:00:00"/>
        <d v="2021-03-16T00:00:00"/>
        <d v="2021-10-18T00:00:00"/>
        <d v="2021-07-25T00:00:00"/>
        <d v="2021-10-06T00:00:00"/>
        <d v="2021-03-01T00:00:00"/>
        <d v="2022-01-24T00:00:00"/>
        <d v="2022-04-19T00:00:00"/>
        <d v="2021-09-28T00:00:00"/>
        <d v="2021-07-05T00:00:00"/>
        <d v="2022-02-06T00:00:00"/>
        <d v="2021-12-04T00:00:00"/>
        <d v="2021-01-09T00:00:00"/>
        <d v="2022-01-02T00:00:00"/>
        <d v="2022-03-29T00:00:00"/>
        <d v="2022-02-19T00:00:00"/>
        <d v="2022-02-28T00:00:00"/>
        <d v="2021-01-03T00:00:00"/>
        <d v="2021-06-11T00:00:00"/>
        <d v="2021-04-08T00:00:00"/>
        <d v="2021-12-07T00:00:00"/>
        <d v="2022-01-06T00:00:00"/>
        <d v="2021-07-13T00:00:00"/>
        <d v="2022-01-31T00:00:00"/>
        <d v="2021-11-03T00:00:00"/>
        <d v="2022-04-12T00:00:00"/>
        <d v="2022-02-03T00:00:00"/>
        <d v="2022-04-04T00:00:00"/>
        <d v="2021-10-15T00:00:00"/>
        <d v="2021-09-01T00:00:00"/>
        <d v="2021-11-08T00:00:00"/>
        <d v="2021-09-06T00:00:00"/>
        <d v="2021-08-27T00:00:00"/>
        <d v="2021-05-24T00:00:00"/>
        <d v="2022-04-21T00:00:00"/>
        <d v="2021-10-03T00:00:00"/>
        <d v="2022-03-05T00:00:00"/>
        <d v="2021-02-05T00:00:00"/>
        <d v="2021-01-20T00:00:00"/>
        <d v="2021-12-29T00:00:00"/>
        <d v="2022-01-22T00:00:00"/>
        <d v="2021-10-23T00:00:00"/>
        <d v="2021-07-28T00:00:00"/>
        <d v="2021-04-03T00:00:00"/>
        <d v="2021-01-28T00:00:00"/>
        <d v="2021-05-22T00:00:00"/>
        <d v="2022-03-15T00:00:00"/>
        <d v="2021-03-11T00:00:00"/>
        <d v="2021-11-28T00:00:00"/>
        <d v="2021-12-18T00:00:00"/>
        <d v="2021-03-10T00:00:00"/>
        <d v="2022-03-01T00:00:00"/>
        <d v="2022-02-12T00:00:00"/>
        <d v="2022-03-12T00:00:00"/>
        <d v="2021-03-05T00:00:00"/>
        <d v="2022-01-11T00:00:00"/>
        <d v="2021-11-23T00:00:00"/>
        <d v="2021-04-28T00:00:00"/>
        <d v="2022-02-15T00:00:00"/>
        <d v="2022-04-24T00:00:00"/>
        <d v="2021-05-09T00:00:00"/>
        <d v="2022-01-23T00:00:00"/>
        <d v="2021-11-22T00:00:00"/>
        <d v="2021-10-19T00:00:00"/>
        <d v="2022-02-17T00:00:00"/>
        <d v="2022-04-27T00:00:00"/>
        <d v="2021-07-30T00:00:00"/>
        <d v="2021-11-24T00:00:00"/>
        <d v="2021-10-08T00:00:00"/>
        <d v="2021-01-24T00:00:00"/>
        <d v="2022-03-18T00:00:00"/>
        <d v="2022-01-20T00:00:00"/>
        <d v="2021-02-28T00:00:00"/>
        <d v="2021-06-18T00:00:00"/>
        <d v="2021-03-03T00:00:00"/>
        <d v="2021-02-02T00:00:00"/>
        <d v="2021-07-11T00:00:00"/>
        <d v="2022-01-08T00:00:00"/>
        <d v="2021-06-25T00:00:00"/>
        <d v="2021-01-10T00:00:00"/>
        <d v="2021-09-07T00:00:00"/>
        <d v="2022-04-17T00:00:00"/>
        <d v="2022-03-13T00:00:00"/>
        <d v="2021-12-01T00:00:00"/>
        <d v="2022-03-03T00:00:00"/>
        <d v="2021-02-23T00:00:00"/>
        <d v="2022-03-25T00:00:00"/>
        <d v="2021-12-24T00:00:00"/>
        <d v="2021-04-27T00:00:00"/>
        <d v="2021-10-16T00:00:00"/>
        <d v="2021-07-27T00:00:00"/>
        <d v="2021-10-05T00:00:00"/>
        <d v="2021-11-26T00:00:00"/>
        <d v="2021-07-19T00:00:00"/>
        <d v="2022-03-24T00:00:00"/>
        <d v="2022-02-04T00:00:00"/>
        <d v="2021-12-05T00:00:00"/>
        <d v="2022-04-05T00:00:00"/>
        <d v="2021-08-04T00:00:00"/>
        <d v="2022-03-21T00:00:00"/>
        <d v="2021-06-17T00:00:00"/>
        <d v="2021-03-02T00:00:00"/>
        <d v="2021-02-06T00:00:00"/>
        <d v="2022-03-22T00:00:00"/>
        <d v="2021-09-24T00:00:00"/>
        <d v="2021-04-04T00:00:00"/>
        <d v="2022-02-18T00:00:00"/>
        <d v="2022-03-27T00:00:00"/>
        <d v="2021-10-12T00:00:00"/>
        <d v="2021-03-12T00:00:00"/>
        <d v="2022-04-11T00:00:00"/>
        <d v="2021-01-21T00:00:00"/>
        <d v="2021-10-02T00:00:00"/>
        <d v="2021-11-27T00:00:00"/>
        <d v="2021-07-08T00:00:00"/>
        <d v="2021-06-20T00:00:00"/>
        <d v="2021-07-09T00:00:00"/>
        <d v="2021-11-19T00:00:00"/>
        <d v="2021-04-14T00:00:00"/>
        <d v="2021-01-15T00:00:00"/>
        <d v="2021-11-13T00:00:00"/>
        <d v="2021-01-12T00:00:00"/>
        <d v="2021-06-02T00:00:00"/>
        <d v="2021-10-20T00:00:00"/>
        <d v="2021-11-07T00:00:00"/>
        <d v="2022-04-26T00:00:00"/>
        <d v="2022-01-16T00:00:00"/>
        <d v="2021-11-14T00:00:00"/>
        <d v="2021-02-09T00:00:00"/>
        <d v="2022-01-10T00:00:00"/>
        <d v="2021-12-11T00:00:00"/>
        <d v="2022-01-28T00:00:00"/>
        <d v="2021-05-05T00:00:00"/>
        <d v="2021-02-17T00:00:00"/>
        <d v="2021-07-10T00:00:00"/>
        <d v="2021-04-24T00:00:00"/>
        <d v="2021-11-18T00:00:00"/>
        <d v="2021-02-19T00:00:00"/>
        <d v="2022-01-19T00:00:00"/>
        <d v="2021-08-14T00:00:00"/>
        <d v="2021-11-16T00:00:00"/>
        <d v="2021-09-08T00:00:00"/>
        <d v="2021-12-21T00:00:00"/>
        <d v="2021-05-14T00:00:00"/>
        <d v="2021-01-19T00:00:00"/>
        <d v="2021-08-29T00:00:00"/>
        <d v="2021-01-23T00:00:00"/>
        <d v="2021-01-31T00:00:00"/>
        <d v="2021-02-14T00:00:00"/>
        <d v="2021-01-07T00:00:00"/>
        <d v="2021-09-05T00:00:00"/>
        <d v="2021-06-04T00:00:00"/>
        <d v="2021-10-01T00:00:00"/>
        <d v="2022-04-16T00:00:00"/>
        <d v="2021-12-02T00:00:00"/>
        <d v="2021-03-07T00:00:00"/>
        <d v="2021-04-25T00:00:00"/>
        <d v="2021-05-20T00:00:00"/>
        <d v="2021-03-28T00:00:00"/>
        <d v="2021-01-25T00:00:00"/>
        <d v="2021-11-21T00:00:00"/>
        <d v="2021-10-22T00:00:00"/>
        <d v="2021-04-06T00:00:00"/>
        <d v="2022-04-30T00:00:00"/>
        <d v="2021-04-02T00:00:00"/>
        <d v="2021-05-07T00:00:00"/>
        <d v="2021-09-25T00:00:00"/>
        <d v="2022-04-13T00:00:00"/>
        <d v="2021-05-10T00:00:00"/>
        <d v="2021-10-11T00:00:00"/>
        <d v="2021-02-01T00:00:00"/>
        <d v="2021-02-24T00:00:00"/>
        <d v="2021-08-06T00:00:00"/>
        <d v="2021-07-22T00:00:00"/>
        <d v="2021-10-13T00:00:00"/>
        <d v="2021-06-19T00:00:00"/>
        <d v="2021-06-26T00:00:00"/>
        <d v="2021-04-17T00:00:00"/>
        <d v="2021-09-14T00:00:00"/>
        <d v="2021-11-17T00:00:00"/>
      </sharedItems>
      <fieldGroup par="19" base="14">
        <rangePr groupBy="months" startDate="2021-01-01T00:00:00" endDate="2022-05-02T00:00:00"/>
        <groupItems count="14">
          <s v="&lt;1/1/2021"/>
          <s v="Jan"/>
          <s v="Feb"/>
          <s v="Mar"/>
          <s v="Apr"/>
          <s v="May"/>
          <s v="Jun"/>
          <s v="Jul"/>
          <s v="Aug"/>
          <s v="Sep"/>
          <s v="Oct"/>
          <s v="Nov"/>
          <s v="Dec"/>
          <s v="&gt;5/2/2022"/>
        </groupItems>
      </fieldGroup>
    </cacheField>
    <cacheField name="transaction medium" numFmtId="0">
      <sharedItems count="9">
        <s v="Bank"/>
        <s v="ATM"/>
        <s v="Internet Banking"/>
        <s v="Informal Services"/>
        <s v="POS"/>
        <s v="Mobile"/>
        <s v="Card"/>
        <s v="AFT"/>
        <s v="ACH"/>
      </sharedItems>
    </cacheField>
    <cacheField name="Balance" numFmtId="166">
      <sharedItems containsSemiMixedTypes="0" containsString="0" containsNumber="1" minValue="-835235.45172781125" maxValue="3407966.8452039999"/>
    </cacheField>
    <cacheField name="Reward" numFmtId="166">
      <sharedItems containsSemiMixedTypes="0" containsString="0" containsNumber="1" minValue="0" maxValue="3968409.96"/>
    </cacheField>
    <cacheField name="Quarters" numFmtId="0" databaseField="0">
      <fieldGroup base="14">
        <rangePr groupBy="quarters" startDate="2021-01-01T00:00:00" endDate="2022-05-02T00:00:00"/>
        <groupItems count="6">
          <s v="&lt;1/1/2021"/>
          <s v="Qtr1"/>
          <s v="Qtr2"/>
          <s v="Qtr3"/>
          <s v="Qtr4"/>
          <s v="&gt;5/2/2022"/>
        </groupItems>
      </fieldGroup>
    </cacheField>
    <cacheField name="Years" numFmtId="0" databaseField="0">
      <fieldGroup base="14">
        <rangePr groupBy="years" startDate="2021-01-01T00:00:00" endDate="2022-05-02T00:00:00"/>
        <groupItems count="4">
          <s v="&lt;1/1/2021"/>
          <s v="2021"/>
          <s v="2022"/>
          <s v="&gt;5/2/2022"/>
        </groupItems>
      </fieldGroup>
    </cacheField>
  </cacheFields>
  <extLst>
    <ext xmlns:x14="http://schemas.microsoft.com/office/spreadsheetml/2009/9/main" uri="{725AE2AE-9491-48be-B2B4-4EB974FC3084}">
      <x14:pivotCacheDefinition pivotCacheId="1540510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s v="NZ12601"/>
    <n v="259056326"/>
    <n v="60"/>
    <d v="1962-05-25T00:00:00"/>
    <x v="0"/>
    <s v="Senior Developer"/>
    <x v="0"/>
    <x v="0"/>
    <x v="0"/>
    <s v="Gregory Richards"/>
    <x v="0"/>
    <n v="1687811425"/>
    <n v="0"/>
    <s v="Money Deposit"/>
    <x v="0"/>
    <x v="0"/>
    <n v="422576.34448959999"/>
    <n v="571318.31999999995"/>
  </r>
  <r>
    <s v="NZ12649"/>
    <n v="386289914"/>
    <n v="85"/>
    <d v="1937-05-24T18:00:00"/>
    <x v="1"/>
    <s v="Accountant IV"/>
    <x v="1"/>
    <x v="1"/>
    <x v="1"/>
    <s v="Gary Mccoy"/>
    <x v="1"/>
    <n v="2981987904"/>
    <n v="0"/>
    <s v="Cash Withdrawal"/>
    <x v="1"/>
    <x v="1"/>
    <n v="2835553.4832585598"/>
    <n v="3243931.5"/>
  </r>
  <r>
    <s v="NZ12660"/>
    <n v="904665173"/>
    <n v="28"/>
    <d v="1994-05-25T00:00:00"/>
    <x v="0"/>
    <s v="Research Associate"/>
    <x v="2"/>
    <x v="2"/>
    <x v="2"/>
    <s v="Beverly Richards"/>
    <x v="2"/>
    <n v="4807458621"/>
    <n v="0"/>
    <s v="Money Transfer"/>
    <x v="2"/>
    <x v="2"/>
    <n v="281466.94695871999"/>
    <n v="564859.68000000005"/>
  </r>
  <r>
    <s v="NZ12702"/>
    <n v="631528098"/>
    <n v="56"/>
    <d v="1966-05-25T00:00:00"/>
    <x v="1"/>
    <s v="Account Executive"/>
    <x v="3"/>
    <x v="3"/>
    <x v="3"/>
    <s v="Earl Freeman"/>
    <x v="3"/>
    <n v="112254768"/>
    <n v="0"/>
    <s v="Money Transfer"/>
    <x v="3"/>
    <x v="1"/>
    <n v="1704782.64710144"/>
    <n v="2467497.2999999998"/>
  </r>
  <r>
    <s v="NZ12704"/>
    <n v="373928798"/>
    <n v="56"/>
    <d v="1966-05-25T00:00:00"/>
    <x v="1"/>
    <s v="Geological Engineer"/>
    <x v="4"/>
    <x v="4"/>
    <x v="4"/>
    <s v="Peter Chapman"/>
    <x v="3"/>
    <n v="458109846"/>
    <n v="0"/>
    <s v="Money Transfer"/>
    <x v="4"/>
    <x v="0"/>
    <n v="195950.64730680001"/>
    <n v="283788"/>
  </r>
  <r>
    <s v="NZ12706"/>
    <n v="626802694"/>
    <n v="25"/>
    <d v="1997-05-24T18:00:00"/>
    <x v="0"/>
    <s v="Director of Sales"/>
    <x v="5"/>
    <x v="5"/>
    <x v="5"/>
    <s v="Evelyn Peterson"/>
    <x v="2"/>
    <n v="1276463108"/>
    <n v="0"/>
    <s v="Money Deposit"/>
    <x v="5"/>
    <x v="0"/>
    <n v="207123.45590884"/>
    <n v="277510"/>
  </r>
  <r>
    <s v="NZ12731"/>
    <n v="67704835"/>
    <n v="20"/>
    <d v="2002-05-25T00:00:00"/>
    <x v="0"/>
    <s v="VP Accounting"/>
    <x v="0"/>
    <x v="6"/>
    <x v="6"/>
    <s v="Nancy Mitchell"/>
    <x v="4"/>
    <n v="760052996"/>
    <n v="0"/>
    <s v="Money Deposit"/>
    <x v="6"/>
    <x v="0"/>
    <n v="33957.793910399996"/>
    <n v="141936"/>
  </r>
  <r>
    <s v="NZ12762"/>
    <n v="439185918"/>
    <n v="64"/>
    <d v="1958-05-25T00:00:00"/>
    <x v="0"/>
    <s v="Database Administrator II"/>
    <x v="2"/>
    <x v="7"/>
    <x v="7"/>
    <s v="Harry Payne"/>
    <x v="3"/>
    <n v="1267241871"/>
    <n v="0"/>
    <s v="Cash Withdrawal"/>
    <x v="7"/>
    <x v="1"/>
    <n v="100473.476096"/>
    <n v="118424"/>
  </r>
  <r>
    <s v="NZ12811"/>
    <n v="714735047"/>
    <n v="66"/>
    <d v="1956-05-24T12:00:00"/>
    <x v="1"/>
    <s v="Geologist III"/>
    <x v="5"/>
    <x v="8"/>
    <x v="8"/>
    <s v="Linda Fisher"/>
    <x v="1"/>
    <n v="2027239466"/>
    <n v="0"/>
    <s v="Checks"/>
    <x v="8"/>
    <x v="3"/>
    <n v="403050.10488871997"/>
    <n v="1134653.1000000001"/>
  </r>
  <r>
    <s v="NZ12887"/>
    <n v="233834163"/>
    <n v="25"/>
    <d v="1997-05-24T18:00:00"/>
    <x v="1"/>
    <s v="Media Manager I"/>
    <x v="2"/>
    <x v="9"/>
    <x v="9"/>
    <s v="Kathleen Johnston"/>
    <x v="4"/>
    <n v="1216076928"/>
    <n v="0"/>
    <s v="Cash Withdrawal"/>
    <x v="9"/>
    <x v="4"/>
    <n v="77842.649158"/>
    <n v="189799"/>
  </r>
  <r>
    <s v="NZ13004"/>
    <n v="671787046"/>
    <n v="44"/>
    <d v="1978-05-25T00:00:00"/>
    <x v="1"/>
    <s v="Design Engineer"/>
    <x v="6"/>
    <x v="10"/>
    <x v="10"/>
    <s v="Andrea Freeman"/>
    <x v="3"/>
    <n v="358008"/>
    <n v="0"/>
    <s v="Money Deposit"/>
    <x v="10"/>
    <x v="1"/>
    <n v="13876.723813320001"/>
    <n v="43137"/>
  </r>
  <r>
    <s v="NZ13011"/>
    <n v="872982431"/>
    <n v="47"/>
    <d v="1975-05-25T06:00:00"/>
    <x v="1"/>
    <s v="Budget/Accounting Analyst II"/>
    <x v="4"/>
    <x v="11"/>
    <x v="11"/>
    <s v="Jesse Frazier"/>
    <x v="4"/>
    <n v="1847256459"/>
    <n v="0"/>
    <s v="Money Deposit"/>
    <x v="11"/>
    <x v="0"/>
    <n v="26310.607377920001"/>
    <n v="79274"/>
  </r>
  <r>
    <s v="NZ13072"/>
    <n v="763927329"/>
    <n v="79"/>
    <d v="1943-05-25T06:00:00"/>
    <x v="0"/>
    <s v="Accountant II"/>
    <x v="4"/>
    <x v="12"/>
    <x v="12"/>
    <s v="Bruce Romero"/>
    <x v="0"/>
    <n v="2965133472"/>
    <n v="0"/>
    <s v="Money Deposit"/>
    <x v="12"/>
    <x v="1"/>
    <n v="1326029.4131872"/>
    <n v="1554233.16"/>
  </r>
  <r>
    <s v="NZ13115"/>
    <n v="101206409"/>
    <n v="24"/>
    <d v="1998-05-25T00:00:00"/>
    <x v="1"/>
    <s v="Biostatistician II"/>
    <x v="7"/>
    <x v="13"/>
    <x v="13"/>
    <s v="Sean Weaver"/>
    <x v="0"/>
    <n v="1273199132"/>
    <n v="0"/>
    <s v="Online Payment"/>
    <x v="13"/>
    <x v="5"/>
    <n v="187579.87040320001"/>
    <n v="220878"/>
  </r>
  <r>
    <s v="NZ13182"/>
    <n v="125415238"/>
    <n v="63"/>
    <d v="1959-05-25T06:00:00"/>
    <x v="1"/>
    <s v="Paralegal"/>
    <x v="7"/>
    <x v="14"/>
    <x v="14"/>
    <s v="Anthony Moore"/>
    <x v="2"/>
    <n v="976988922"/>
    <n v="0"/>
    <s v="Online Payment"/>
    <x v="14"/>
    <x v="6"/>
    <n v="9998.5767460000061"/>
    <n v="88036"/>
  </r>
  <r>
    <s v="NZ13219"/>
    <n v="938793950"/>
    <n v="27"/>
    <d v="1995-05-25T06:00:00"/>
    <x v="1"/>
    <s v="Chief Design Engineer"/>
    <x v="8"/>
    <x v="15"/>
    <x v="15"/>
    <s v="Robert Powell"/>
    <x v="3"/>
    <n v="2901638025"/>
    <n v="0"/>
    <s v="Money Transfer"/>
    <x v="15"/>
    <x v="5"/>
    <n v="709514.559442"/>
    <n v="967692.36"/>
  </r>
  <r>
    <s v="NZ13248"/>
    <n v="200706423"/>
    <n v="47"/>
    <d v="1975-05-25T06:00:00"/>
    <x v="0"/>
    <s v="Database Administrator III"/>
    <x v="9"/>
    <x v="16"/>
    <x v="16"/>
    <s v="Jerry Frazier"/>
    <x v="0"/>
    <n v="676465625"/>
    <n v="0"/>
    <s v="Money Transfer"/>
    <x v="16"/>
    <x v="5"/>
    <n v="1432667.4130239999"/>
    <n v="1692055.56"/>
  </r>
  <r>
    <s v="NZ13283"/>
    <n v="672710860"/>
    <n v="53"/>
    <d v="1969-05-24T18:00:00"/>
    <x v="0"/>
    <s v="Automation Specialist IV"/>
    <x v="10"/>
    <x v="17"/>
    <x v="17"/>
    <s v="Earl Peters"/>
    <x v="0"/>
    <n v="2168338491"/>
    <n v="530725888"/>
    <s v="Loan Payment"/>
    <x v="17"/>
    <x v="7"/>
    <n v="88742.484981119997"/>
    <n v="103189"/>
  </r>
  <r>
    <s v="NZ13296"/>
    <n v="632742319"/>
    <n v="45"/>
    <d v="2000-03-14T18:00:00"/>
    <x v="1"/>
    <s v="Welder"/>
    <x v="9"/>
    <x v="18"/>
    <x v="18"/>
    <s v="TOLULOPE A"/>
    <x v="3"/>
    <n v="1283803059"/>
    <n v="0"/>
    <s v="Money Transfer"/>
    <x v="18"/>
    <x v="5"/>
    <n v="618756.79198244645"/>
    <n v="966063.42"/>
  </r>
  <r>
    <s v="NZ13323"/>
    <n v="903996598"/>
    <n v="70"/>
    <d v="1952-05-24T12:00:00"/>
    <x v="1"/>
    <s v="Actuary"/>
    <x v="11"/>
    <x v="19"/>
    <x v="19"/>
    <s v="Mildred Mason"/>
    <x v="1"/>
    <n v="1695480585"/>
    <n v="0"/>
    <s v="Online Payment"/>
    <x v="19"/>
    <x v="2"/>
    <n v="28437.063012159997"/>
    <n v="87109"/>
  </r>
  <r>
    <s v="NZ13347"/>
    <n v="21129169"/>
    <n v="48"/>
    <d v="1974-05-25T00:00:00"/>
    <x v="0"/>
    <s v="Community Outreach Specialist"/>
    <x v="4"/>
    <x v="20"/>
    <x v="20"/>
    <s v="Timothy Moore"/>
    <x v="3"/>
    <n v="2802866409"/>
    <n v="0"/>
    <s v="Money Deposit"/>
    <x v="20"/>
    <x v="0"/>
    <n v="-16729.916212479991"/>
    <n v="191303"/>
  </r>
  <r>
    <s v="NZ13368"/>
    <n v="931903128"/>
    <n v="42"/>
    <d v="1980-05-24T12:00:00"/>
    <x v="0"/>
    <s v="Staff Accountant II"/>
    <x v="12"/>
    <x v="21"/>
    <x v="21"/>
    <s v="Russell Perry"/>
    <x v="3"/>
    <n v="4724446986"/>
    <n v="0"/>
    <s v="Checks"/>
    <x v="10"/>
    <x v="3"/>
    <n v="299179.95230464003"/>
    <n v="695107.56"/>
  </r>
  <r>
    <s v="NZ13395"/>
    <n v="847601515"/>
    <n v="73"/>
    <d v="1949-05-24T18:00:00"/>
    <x v="0"/>
    <s v="Programmer Analyst II"/>
    <x v="9"/>
    <x v="22"/>
    <x v="22"/>
    <s v="Shawn Rodriguez"/>
    <x v="2"/>
    <n v="36451386"/>
    <n v="63118152"/>
    <s v="Loan Payment"/>
    <x v="14"/>
    <x v="8"/>
    <n v="652605.6021125"/>
    <n v="1088808.18"/>
  </r>
  <r>
    <s v="NZ13419"/>
    <n v="42504617"/>
    <n v="53"/>
    <d v="1969-05-24T18:00:00"/>
    <x v="1"/>
    <s v="Database Administrator IV"/>
    <x v="9"/>
    <x v="23"/>
    <x v="23"/>
    <s v="Lori Oliver"/>
    <x v="0"/>
    <n v="2029295525"/>
    <n v="0"/>
    <s v="Checks"/>
    <x v="21"/>
    <x v="0"/>
    <n v="-40039.453998150013"/>
    <n v="175782"/>
  </r>
  <r>
    <s v="NZ13447"/>
    <n v="261988651"/>
    <n v="28"/>
    <d v="1994-05-25T00:00:00"/>
    <x v="1"/>
    <s v="Biostatistician IV"/>
    <x v="13"/>
    <x v="24"/>
    <x v="24"/>
    <s v="Lawrence Lopez"/>
    <x v="3"/>
    <n v="84509075"/>
    <n v="0"/>
    <s v="Checks"/>
    <x v="22"/>
    <x v="3"/>
    <n v="378027.46230170003"/>
    <n v="448853"/>
  </r>
  <r>
    <s v="NZ13486"/>
    <n v="983282046"/>
    <n v="35"/>
    <d v="1987-05-25T06:00:00"/>
    <x v="1"/>
    <s v="Research Assistant III"/>
    <x v="5"/>
    <x v="25"/>
    <x v="25"/>
    <s v="Ralph Burns"/>
    <x v="2"/>
    <n v="151820916"/>
    <n v="0"/>
    <s v="Cash Withdrawal"/>
    <x v="23"/>
    <x v="4"/>
    <n v="1740727.5953631999"/>
    <n v="2102961.54"/>
  </r>
  <r>
    <s v="NZ13491"/>
    <n v="876221030"/>
    <n v="46"/>
    <d v="1976-05-24T12:00:00"/>
    <x v="1"/>
    <s v="Help Desk Operator"/>
    <x v="5"/>
    <x v="26"/>
    <x v="26"/>
    <s v="Julie Wheeler"/>
    <x v="3"/>
    <n v="66498894"/>
    <n v="0"/>
    <s v="Cash Withdrawal"/>
    <x v="24"/>
    <x v="0"/>
    <n v="357474.84520400001"/>
    <n v="490932"/>
  </r>
  <r>
    <s v="NZ13509"/>
    <n v="15764858"/>
    <n v="63"/>
    <d v="1959-05-25T06:00:00"/>
    <x v="1"/>
    <s v="Professor"/>
    <x v="7"/>
    <x v="27"/>
    <x v="27"/>
    <s v="Richard Henry"/>
    <x v="3"/>
    <n v="89675551"/>
    <n v="9895652532"/>
    <s v="Loan Payment"/>
    <x v="25"/>
    <x v="8"/>
    <n v="491259.880512"/>
    <n v="636972.66"/>
  </r>
  <r>
    <s v="NZ13570"/>
    <n v="59456070"/>
    <n v="29"/>
    <d v="1993-05-24T18:00:00"/>
    <x v="1"/>
    <s v="Senior Editor"/>
    <x v="0"/>
    <x v="28"/>
    <x v="28"/>
    <s v="Karen Ray"/>
    <x v="2"/>
    <n v="878494734"/>
    <n v="0"/>
    <s v="Money Deposit"/>
    <x v="26"/>
    <x v="1"/>
    <n v="372642.29110079998"/>
    <n v="882510.12"/>
  </r>
  <r>
    <s v="NZ13603"/>
    <n v="992015771"/>
    <n v="73"/>
    <d v="1949-05-24T18:00:00"/>
    <x v="0"/>
    <s v="Sales Associate"/>
    <x v="14"/>
    <x v="29"/>
    <x v="29"/>
    <s v="Roy Stewart"/>
    <x v="4"/>
    <n v="3811033044"/>
    <n v="0"/>
    <s v="Cash Withdrawal"/>
    <x v="27"/>
    <x v="1"/>
    <n v="274549.688356"/>
    <n v="452591"/>
  </r>
  <r>
    <s v="NZ13675"/>
    <n v="600924230"/>
    <n v="34"/>
    <d v="1988-05-24T12:00:00"/>
    <x v="0"/>
    <s v="Accountant I"/>
    <x v="5"/>
    <x v="30"/>
    <x v="30"/>
    <s v="Fred Ray"/>
    <x v="4"/>
    <n v="567423657"/>
    <n v="0"/>
    <s v="Money Deposit"/>
    <x v="28"/>
    <x v="0"/>
    <n v="340140.53100975999"/>
    <n v="529791.06000000006"/>
  </r>
  <r>
    <s v="NZ13684"/>
    <n v="986967108"/>
    <n v="42"/>
    <d v="1980-05-24T12:00:00"/>
    <x v="0"/>
    <s v="Web Designer II"/>
    <x v="15"/>
    <x v="31"/>
    <x v="31"/>
    <s v="Adam Chapman"/>
    <x v="2"/>
    <n v="423851616"/>
    <n v="0"/>
    <s v="Money Transfer"/>
    <x v="29"/>
    <x v="5"/>
    <n v="99429.097622699977"/>
    <n v="375761"/>
  </r>
  <r>
    <s v="NZ13711"/>
    <n v="636582864"/>
    <n v="17"/>
    <d v="2005-05-24T18:00:00"/>
    <x v="1"/>
    <s v="Dental Hygienist"/>
    <x v="14"/>
    <x v="32"/>
    <x v="32"/>
    <s v="Cynthia Jacobs"/>
    <x v="1"/>
    <n v="51068556"/>
    <n v="0"/>
    <s v="Cash Withdrawal"/>
    <x v="30"/>
    <x v="1"/>
    <n v="21024.028465279989"/>
    <n v="180851"/>
  </r>
  <r>
    <s v="NZ13753"/>
    <n v="404799265"/>
    <n v="60"/>
    <d v="1962-05-25T00:00:00"/>
    <x v="0"/>
    <s v="Human Resources Manager"/>
    <x v="2"/>
    <x v="33"/>
    <x v="33"/>
    <s v="Joe Moore"/>
    <x v="4"/>
    <n v="1983669912"/>
    <n v="0"/>
    <s v="Online Payment"/>
    <x v="31"/>
    <x v="5"/>
    <n v="21858.04983168"/>
    <n v="36214"/>
  </r>
  <r>
    <s v="NZ13792"/>
    <n v="147534688"/>
    <n v="63"/>
    <d v="1959-05-25T06:00:00"/>
    <x v="0"/>
    <s v="Administrative Assistant III"/>
    <x v="9"/>
    <x v="34"/>
    <x v="34"/>
    <s v="Walter Jones"/>
    <x v="3"/>
    <n v="19415682"/>
    <n v="0"/>
    <s v="Money Deposit"/>
    <x v="32"/>
    <x v="1"/>
    <n v="-11959.798205600004"/>
    <n v="126742"/>
  </r>
  <r>
    <s v="NZ13801"/>
    <n v="454422255"/>
    <n v="46"/>
    <d v="1976-05-24T12:00:00"/>
    <x v="0"/>
    <s v="Developer I"/>
    <x v="1"/>
    <x v="35"/>
    <x v="35"/>
    <s v="Jonathan Fisher"/>
    <x v="0"/>
    <n v="1257063462"/>
    <n v="16177442391"/>
    <s v="Loan Payment"/>
    <x v="33"/>
    <x v="7"/>
    <n v="802292.02878379996"/>
    <n v="1002809.94"/>
  </r>
  <r>
    <s v="NZ13898"/>
    <n v="484725064"/>
    <n v="69"/>
    <d v="1953-05-24T18:00:00"/>
    <x v="1"/>
    <s v="Health Coach II"/>
    <x v="10"/>
    <x v="36"/>
    <x v="36"/>
    <s v="Sean Pierce"/>
    <x v="4"/>
    <n v="757645824"/>
    <n v="0"/>
    <s v="Online Payment"/>
    <x v="34"/>
    <x v="2"/>
    <n v="332280.56390000001"/>
    <n v="498848"/>
  </r>
  <r>
    <s v="NZ13907"/>
    <n v="844409210"/>
    <n v="62"/>
    <d v="1960-05-24T12:00:00"/>
    <x v="1"/>
    <s v="Software Consultant"/>
    <x v="2"/>
    <x v="37"/>
    <x v="37"/>
    <s v="Cheryl Hunter"/>
    <x v="2"/>
    <n v="24059016"/>
    <n v="0"/>
    <s v="Online Payment"/>
    <x v="35"/>
    <x v="5"/>
    <n v="999441.10361600004"/>
    <n v="2061808.62"/>
  </r>
  <r>
    <s v="NZ13977"/>
    <n v="645643840"/>
    <n v="65"/>
    <d v="1957-05-24T18:00:00"/>
    <x v="0"/>
    <s v="Civil Engineer"/>
    <x v="4"/>
    <x v="38"/>
    <x v="38"/>
    <s v="Irene Cooper"/>
    <x v="0"/>
    <n v="774077451"/>
    <n v="0"/>
    <s v="Cash Withdrawal"/>
    <x v="36"/>
    <x v="1"/>
    <n v="559387.13712535007"/>
    <n v="1047650.16"/>
  </r>
  <r>
    <s v="NZ14040"/>
    <n v="669511197"/>
    <n v="38"/>
    <d v="1984-05-24T12:00:00"/>
    <x v="0"/>
    <s v="Geological Engineer"/>
    <x v="3"/>
    <x v="39"/>
    <x v="39"/>
    <s v="Clarence Frazier"/>
    <x v="5"/>
    <n v="3726410625"/>
    <n v="0"/>
    <s v="Money Transfer"/>
    <x v="3"/>
    <x v="5"/>
    <n v="1630059.41972224"/>
    <n v="2554366.62"/>
  </r>
  <r>
    <s v="NZ14072"/>
    <n v="264240684"/>
    <n v="20"/>
    <d v="2002-05-25T00:00:00"/>
    <x v="1"/>
    <s v="Senior Developer"/>
    <x v="16"/>
    <x v="40"/>
    <x v="40"/>
    <s v="Rebecca Snyder"/>
    <x v="0"/>
    <n v="338407524"/>
    <n v="0"/>
    <s v="Money Transfer"/>
    <x v="28"/>
    <x v="5"/>
    <n v="296646.82207807997"/>
    <n v="353151"/>
  </r>
  <r>
    <s v="NZ14237"/>
    <n v="664315003"/>
    <n v="23"/>
    <d v="1999-05-25T06:00:00"/>
    <x v="0"/>
    <s v="VP Marketing"/>
    <x v="17"/>
    <x v="41"/>
    <x v="41"/>
    <s v="Lillian Simmons"/>
    <x v="5"/>
    <n v="1080752832"/>
    <n v="0"/>
    <s v="Money Transfer"/>
    <x v="37"/>
    <x v="5"/>
    <n v="77044.189262400003"/>
    <n v="329099"/>
  </r>
  <r>
    <s v="NZ14292"/>
    <n v="189397842"/>
    <n v="76"/>
    <d v="1946-05-25T00:00:00"/>
    <x v="0"/>
    <s v="Programmer Analyst I"/>
    <x v="13"/>
    <x v="42"/>
    <x v="42"/>
    <s v="Joseph Riley"/>
    <x v="0"/>
    <n v="16280739"/>
    <n v="0"/>
    <s v="Money Transfer"/>
    <x v="27"/>
    <x v="1"/>
    <n v="231890.77691280001"/>
    <n v="329499"/>
  </r>
  <r>
    <s v="NZ14313"/>
    <n v="1668456"/>
    <n v="26"/>
    <d v="1996-05-24T12:00:00"/>
    <x v="0"/>
    <s v="Media Manager IV"/>
    <x v="5"/>
    <x v="43"/>
    <x v="43"/>
    <s v="Aaron Marshall"/>
    <x v="3"/>
    <n v="1609410825"/>
    <n v="0"/>
    <s v="Money Transfer"/>
    <x v="38"/>
    <x v="5"/>
    <n v="-29839.120620000002"/>
    <n v="103872"/>
  </r>
  <r>
    <s v="NZ14347"/>
    <n v="488680309"/>
    <n v="44"/>
    <d v="1978-05-25T00:00:00"/>
    <x v="0"/>
    <s v="Nurse"/>
    <x v="10"/>
    <x v="44"/>
    <x v="44"/>
    <s v="Victor Morrison"/>
    <x v="0"/>
    <n v="3164205312"/>
    <n v="7954946704"/>
    <s v="Loan Payment"/>
    <x v="39"/>
    <x v="8"/>
    <n v="1567381.7333754799"/>
    <n v="1798443.6"/>
  </r>
  <r>
    <s v="NZ14385"/>
    <n v="747666123"/>
    <n v="58"/>
    <d v="1964-05-24T12:00:00"/>
    <x v="0"/>
    <s v="Account Representative III"/>
    <x v="2"/>
    <x v="45"/>
    <x v="45"/>
    <s v="Antonio Robinson"/>
    <x v="3"/>
    <n v="682365"/>
    <n v="0"/>
    <s v="Online Payment"/>
    <x v="40"/>
    <x v="2"/>
    <n v="289309.81961439998"/>
    <n v="349786"/>
  </r>
  <r>
    <s v="NZ14471"/>
    <n v="228702655"/>
    <n v="28"/>
    <d v="1994-05-25T00:00:00"/>
    <x v="0"/>
    <s v="Geologist III"/>
    <x v="14"/>
    <x v="46"/>
    <x v="46"/>
    <s v="Peter Perry"/>
    <x v="0"/>
    <n v="1813944132"/>
    <n v="7557332076"/>
    <s v="Loan Payment"/>
    <x v="41"/>
    <x v="5"/>
    <n v="125829.99353599999"/>
    <n v="224558"/>
  </r>
  <r>
    <s v="NZ14540"/>
    <n v="693757324"/>
    <n v="60"/>
    <d v="1962-05-25T00:00:00"/>
    <x v="0"/>
    <s v="Database Administrator I"/>
    <x v="11"/>
    <x v="47"/>
    <x v="47"/>
    <s v="Joan Vasquez"/>
    <x v="3"/>
    <n v="1100749824"/>
    <n v="0"/>
    <s v="Money Deposit"/>
    <x v="42"/>
    <x v="0"/>
    <n v="48933.724285440003"/>
    <n v="97662"/>
  </r>
  <r>
    <s v="NZ14543"/>
    <n v="854450415"/>
    <n v="66"/>
    <d v="1956-05-24T12:00:00"/>
    <x v="1"/>
    <s v="Web Designer IV"/>
    <x v="0"/>
    <x v="48"/>
    <x v="48"/>
    <s v="Tammy Harrison"/>
    <x v="3"/>
    <n v="268503696"/>
    <n v="0"/>
    <s v="Money Transfer"/>
    <x v="43"/>
    <x v="5"/>
    <n v="377246.17988056003"/>
    <n v="641860.5"/>
  </r>
  <r>
    <s v="NZ14559"/>
    <n v="497837231"/>
    <n v="51"/>
    <d v="1998-04-02T06:00:00"/>
    <x v="0"/>
    <s v="Welder"/>
    <x v="11"/>
    <x v="49"/>
    <x v="49"/>
    <s v="FRANKLY AU"/>
    <x v="3"/>
    <n v="2178085707"/>
    <n v="0"/>
    <s v="Cash Withdrawal"/>
    <x v="44"/>
    <x v="0"/>
    <n v="-70111.520558401011"/>
    <n v="851371.56"/>
  </r>
  <r>
    <s v="NZ14562"/>
    <n v="235255097"/>
    <n v="65"/>
    <d v="1957-05-24T18:00:00"/>
    <x v="0"/>
    <s v="Programmer IV"/>
    <x v="18"/>
    <x v="50"/>
    <x v="50"/>
    <s v="Evelyn Roberts"/>
    <x v="4"/>
    <n v="316685824"/>
    <n v="0"/>
    <s v="Online Payment"/>
    <x v="45"/>
    <x v="2"/>
    <n v="427073.94324579998"/>
    <n v="670177.74"/>
  </r>
  <r>
    <s v="NZ14568"/>
    <n v="451149977"/>
    <n v="80"/>
    <d v="1942-05-25T00:00:00"/>
    <x v="0"/>
    <s v="Safety Technician III"/>
    <x v="14"/>
    <x v="51"/>
    <x v="51"/>
    <s v="Scott Hart"/>
    <x v="1"/>
    <n v="5668377"/>
    <n v="0"/>
    <s v="Money Transfer"/>
    <x v="46"/>
    <x v="5"/>
    <n v="2342179.0838687997"/>
    <n v="3586292.46"/>
  </r>
  <r>
    <s v="NZ14605"/>
    <n v="834478667"/>
    <n v="31"/>
    <d v="1991-05-25T06:00:00"/>
    <x v="0"/>
    <s v="Automation Specialist II"/>
    <x v="9"/>
    <x v="52"/>
    <x v="52"/>
    <s v="Helen Patterson"/>
    <x v="2"/>
    <n v="7801716"/>
    <n v="0"/>
    <s v="Online Payment"/>
    <x v="47"/>
    <x v="5"/>
    <n v="1083993.237796"/>
    <n v="1229802.78"/>
  </r>
  <r>
    <s v="NZ14614"/>
    <n v="478857998"/>
    <n v="83"/>
    <d v="1939-05-25T06:00:00"/>
    <x v="1"/>
    <s v="Administrative Assistant II"/>
    <x v="1"/>
    <x v="53"/>
    <x v="53"/>
    <s v="Harry Walker"/>
    <x v="4"/>
    <n v="1309873644"/>
    <n v="0"/>
    <s v="Cash Withdrawal"/>
    <x v="48"/>
    <x v="0"/>
    <n v="382014.55848100001"/>
    <n v="447928"/>
  </r>
  <r>
    <s v="NZ14696"/>
    <n v="877103671"/>
    <n v="29"/>
    <d v="1993-05-24T18:00:00"/>
    <x v="0"/>
    <s v="Budget/Accounting Analyst II"/>
    <x v="5"/>
    <x v="54"/>
    <x v="54"/>
    <s v="Martin Weaver"/>
    <x v="1"/>
    <n v="1775195136"/>
    <n v="0"/>
    <s v="Cash Withdrawal"/>
    <x v="49"/>
    <x v="0"/>
    <n v="169019.16841799999"/>
    <n v="205426"/>
  </r>
  <r>
    <s v="NZ14715"/>
    <n v="387078888"/>
    <n v="36"/>
    <d v="1986-05-25T00:00:00"/>
    <x v="0"/>
    <s v="Software Engineer I"/>
    <x v="4"/>
    <x v="55"/>
    <x v="55"/>
    <s v="Jonathan Riley"/>
    <x v="3"/>
    <n v="1093164396"/>
    <n v="0"/>
    <s v="Money Transfer"/>
    <x v="50"/>
    <x v="5"/>
    <n v="602608.91008000006"/>
    <n v="692139.36"/>
  </r>
  <r>
    <s v="NZ14766"/>
    <n v="773420811"/>
    <n v="81"/>
    <d v="1941-05-24T18:00:00"/>
    <x v="1"/>
    <s v="Media Manager III"/>
    <x v="13"/>
    <x v="56"/>
    <x v="56"/>
    <s v="Lillian Garrett"/>
    <x v="3"/>
    <n v="268215696"/>
    <n v="0"/>
    <s v="Cash Withdrawal"/>
    <x v="51"/>
    <x v="1"/>
    <n v="394229.91010720003"/>
    <n v="1193031.78"/>
  </r>
  <r>
    <s v="NZ14798"/>
    <n v="5209569"/>
    <n v="37"/>
    <d v="1985-05-24T18:00:00"/>
    <x v="1"/>
    <s v="Recruiter"/>
    <x v="1"/>
    <x v="57"/>
    <x v="57"/>
    <s v="Patrick Edwards"/>
    <x v="1"/>
    <n v="196377777"/>
    <n v="243312676"/>
    <s v="Loan Payment"/>
    <x v="52"/>
    <x v="8"/>
    <n v="1270189.5904432"/>
    <n v="1752184.56"/>
  </r>
  <r>
    <s v="NZ14819"/>
    <n v="231227309"/>
    <n v="79"/>
    <d v="1943-05-25T06:00:00"/>
    <x v="1"/>
    <s v="Operator"/>
    <x v="14"/>
    <x v="58"/>
    <x v="58"/>
    <s v="Russell Wagner"/>
    <x v="0"/>
    <n v="1235703744"/>
    <n v="0"/>
    <s v="Money Transfer"/>
    <x v="53"/>
    <x v="5"/>
    <n v="853374.44499999995"/>
    <n v="1559000.64"/>
  </r>
  <r>
    <s v="NZ14845"/>
    <n v="244198901"/>
    <n v="21"/>
    <d v="2001-05-24T18:00:00"/>
    <x v="0"/>
    <s v="Engineer IV"/>
    <x v="0"/>
    <x v="59"/>
    <x v="59"/>
    <s v="Susan Carter"/>
    <x v="3"/>
    <n v="883635896"/>
    <n v="0"/>
    <s v="Cash Withdrawal"/>
    <x v="54"/>
    <x v="1"/>
    <n v="125104.77752537999"/>
    <n v="288545"/>
  </r>
  <r>
    <s v="NZ14852"/>
    <n v="744373219"/>
    <n v="42"/>
    <d v="1980-05-24T12:00:00"/>
    <x v="0"/>
    <s v="Staff Accountant II"/>
    <x v="19"/>
    <x v="60"/>
    <x v="60"/>
    <s v="Patrick Bowman"/>
    <x v="0"/>
    <n v="25387285"/>
    <n v="0"/>
    <s v="Cash Withdrawal"/>
    <x v="55"/>
    <x v="1"/>
    <n v="38303.741583360003"/>
    <n v="48978"/>
  </r>
  <r>
    <s v="NZ14935"/>
    <n v="684470860"/>
    <n v="23"/>
    <d v="1999-05-25T06:00:00"/>
    <x v="0"/>
    <s v="Civil Engineer"/>
    <x v="2"/>
    <x v="61"/>
    <x v="61"/>
    <s v="Joe Lawrence"/>
    <x v="2"/>
    <n v="28295463"/>
    <n v="0"/>
    <s v="Cash Withdrawal"/>
    <x v="56"/>
    <x v="1"/>
    <n v="112703.63626935999"/>
    <n v="167320"/>
  </r>
  <r>
    <s v="NZ14959"/>
    <n v="236046688"/>
    <n v="25"/>
    <d v="1997-05-24T18:00:00"/>
    <x v="1"/>
    <s v="Database Administrator I"/>
    <x v="18"/>
    <x v="62"/>
    <x v="62"/>
    <s v="Juan Garza"/>
    <x v="1"/>
    <n v="3820432"/>
    <n v="0"/>
    <s v="Cash Withdrawal"/>
    <x v="57"/>
    <x v="1"/>
    <n v="848094.37573295005"/>
    <n v="1611771.36"/>
  </r>
  <r>
    <s v="NZ14968"/>
    <n v="761624255"/>
    <n v="38"/>
    <d v="1984-05-24T12:00:00"/>
    <x v="0"/>
    <s v="Media Manager III"/>
    <x v="5"/>
    <x v="63"/>
    <x v="63"/>
    <s v="Jesse Hughes"/>
    <x v="3"/>
    <n v="1332805287"/>
    <n v="0"/>
    <s v="Checks"/>
    <x v="33"/>
    <x v="3"/>
    <n v="181261.42520272001"/>
    <n v="369717"/>
  </r>
  <r>
    <s v="NZ15003"/>
    <n v="644201182"/>
    <n v="19"/>
    <d v="2003-05-25T06:00:00"/>
    <x v="0"/>
    <s v="Junior Executive"/>
    <x v="4"/>
    <x v="64"/>
    <x v="64"/>
    <s v="Michelle Stephens"/>
    <x v="2"/>
    <n v="1406717235"/>
    <n v="528083556"/>
    <s v="Loan Payment"/>
    <x v="58"/>
    <x v="7"/>
    <n v="236058.1088854"/>
    <n v="433660"/>
  </r>
  <r>
    <s v="NZ15006"/>
    <n v="62019148"/>
    <n v="28"/>
    <d v="1994-05-25T00:00:00"/>
    <x v="1"/>
    <s v="Human Resources Manager"/>
    <x v="18"/>
    <x v="65"/>
    <x v="65"/>
    <s v="Ann Harper"/>
    <x v="3"/>
    <n v="1168812344"/>
    <n v="0"/>
    <s v="Online Payment"/>
    <x v="59"/>
    <x v="5"/>
    <n v="683759.22570000007"/>
    <n v="1143335.3400000001"/>
  </r>
  <r>
    <s v="NZ15036"/>
    <n v="507007205"/>
    <n v="74"/>
    <d v="1948-05-24T12:00:00"/>
    <x v="1"/>
    <s v="Web Designer I"/>
    <x v="5"/>
    <x v="66"/>
    <x v="66"/>
    <s v="Lawrence Rice"/>
    <x v="1"/>
    <n v="1583417079"/>
    <n v="2096196048"/>
    <s v="Loan Payment"/>
    <x v="60"/>
    <x v="8"/>
    <n v="493921.51336575998"/>
    <n v="669299.52"/>
  </r>
  <r>
    <s v="NZ15060"/>
    <n v="84076632"/>
    <n v="43"/>
    <d v="1979-05-25T06:00:00"/>
    <x v="1"/>
    <s v="Human Resources Assistant IV"/>
    <x v="9"/>
    <x v="67"/>
    <x v="67"/>
    <s v="Kevin Medina"/>
    <x v="0"/>
    <n v="3962190141"/>
    <n v="0"/>
    <s v="Money Transfer"/>
    <x v="61"/>
    <x v="5"/>
    <n v="190216.59398400001"/>
    <n v="380433"/>
  </r>
  <r>
    <s v="NZ15069"/>
    <n v="529183206"/>
    <n v="21"/>
    <d v="2001-05-24T18:00:00"/>
    <x v="0"/>
    <s v="Data Coordiator"/>
    <x v="2"/>
    <x v="68"/>
    <x v="68"/>
    <s v="Kevin Mcdonald"/>
    <x v="3"/>
    <n v="748241676"/>
    <n v="0"/>
    <s v="Money Transfer"/>
    <x v="62"/>
    <x v="5"/>
    <n v="313925.4103172"/>
    <n v="393422"/>
  </r>
  <r>
    <s v="NZ15083"/>
    <n v="360188989"/>
    <n v="71"/>
    <d v="1951-05-25T06:00:00"/>
    <x v="1"/>
    <s v="Staff Accountant I"/>
    <x v="3"/>
    <x v="69"/>
    <x v="69"/>
    <s v="Jack Scott"/>
    <x v="1"/>
    <n v="140152038"/>
    <n v="0"/>
    <s v="Checks"/>
    <x v="27"/>
    <x v="3"/>
    <n v="846111.40251799999"/>
    <n v="1652496.9"/>
  </r>
  <r>
    <s v="NZ15088"/>
    <n v="923530907"/>
    <n v="73"/>
    <d v="1949-05-24T18:00:00"/>
    <x v="1"/>
    <s v="Recruiter"/>
    <x v="20"/>
    <x v="70"/>
    <x v="70"/>
    <s v="Philip Watkins"/>
    <x v="3"/>
    <n v="674544423"/>
    <n v="0"/>
    <s v="Cash Withdrawal"/>
    <x v="63"/>
    <x v="4"/>
    <n v="1073092.62595"/>
    <n v="2258476.86"/>
  </r>
  <r>
    <s v="NZ15088"/>
    <n v="699468373"/>
    <n v="53"/>
    <d v="1969-05-24T18:00:00"/>
    <x v="0"/>
    <s v="Developer IV"/>
    <x v="3"/>
    <x v="71"/>
    <x v="71"/>
    <s v="Joseph Young"/>
    <x v="3"/>
    <n v="674544423"/>
    <n v="0"/>
    <s v="Money Deposit"/>
    <x v="64"/>
    <x v="0"/>
    <n v="27447.967076000001"/>
    <n v="43408"/>
  </r>
  <r>
    <s v="NZ15092"/>
    <n v="467841414"/>
    <n v="39"/>
    <d v="1983-05-25T06:00:00"/>
    <x v="0"/>
    <s v="Human Resources Manager"/>
    <x v="21"/>
    <x v="72"/>
    <x v="72"/>
    <s v="Mildred Hall"/>
    <x v="3"/>
    <n v="210595728"/>
    <n v="0"/>
    <s v="Cash Withdrawal"/>
    <x v="65"/>
    <x v="4"/>
    <n v="25301.683565479994"/>
    <n v="342515"/>
  </r>
  <r>
    <s v="NZ15111"/>
    <n v="853947202"/>
    <n v="27"/>
    <d v="1995-05-25T06:00:00"/>
    <x v="0"/>
    <s v="Staff Accountant I"/>
    <x v="1"/>
    <x v="73"/>
    <x v="73"/>
    <s v="Willie Lopez"/>
    <x v="3"/>
    <n v="3462353076"/>
    <n v="0"/>
    <s v="Checks"/>
    <x v="15"/>
    <x v="3"/>
    <n v="356710.60288768"/>
    <n v="550299.18000000005"/>
  </r>
  <r>
    <s v="NZ15145"/>
    <n v="268424217"/>
    <n v="30"/>
    <d v="2000-06-08T12:00:00"/>
    <x v="1"/>
    <s v="Farmer"/>
    <x v="13"/>
    <x v="74"/>
    <x v="74"/>
    <s v="ISAAC  EFU"/>
    <x v="2"/>
    <n v="4462867227"/>
    <n v="0"/>
    <s v="Online Payment"/>
    <x v="66"/>
    <x v="6"/>
    <n v="-47387.794206993189"/>
    <n v="550593.96"/>
  </r>
  <r>
    <s v="NZ15167"/>
    <n v="512435426"/>
    <n v="61"/>
    <d v="1961-05-24T18:00:00"/>
    <x v="1"/>
    <s v="Accountant I"/>
    <x v="11"/>
    <x v="75"/>
    <x v="75"/>
    <s v="Brian Garza"/>
    <x v="0"/>
    <n v="2189041336"/>
    <n v="0"/>
    <s v="Online Payment"/>
    <x v="67"/>
    <x v="2"/>
    <n v="2441281.5940875001"/>
    <n v="3208045.86"/>
  </r>
  <r>
    <s v="NZ15178"/>
    <n v="998752321"/>
    <n v="61"/>
    <d v="1961-05-24T18:00:00"/>
    <x v="0"/>
    <s v="Web Designer I"/>
    <x v="9"/>
    <x v="76"/>
    <x v="76"/>
    <s v="Ronald Burns"/>
    <x v="0"/>
    <n v="1135856925"/>
    <n v="0"/>
    <s v="Money Transfer"/>
    <x v="68"/>
    <x v="5"/>
    <n v="1311936.67616"/>
    <n v="1486338.9"/>
  </r>
  <r>
    <s v="NZ15192"/>
    <n v="302995517"/>
    <n v="75"/>
    <d v="1947-05-25T06:00:00"/>
    <x v="0"/>
    <s v="Software Engineer II"/>
    <x v="15"/>
    <x v="77"/>
    <x v="77"/>
    <s v="Todd Henderson"/>
    <x v="4"/>
    <n v="2428086928"/>
    <n v="0"/>
    <s v="Money Deposit"/>
    <x v="69"/>
    <x v="1"/>
    <n v="546244.3330944"/>
    <n v="1035763.08"/>
  </r>
  <r>
    <s v="NZ15214"/>
    <n v="464585211"/>
    <n v="83"/>
    <d v="1939-05-25T06:00:00"/>
    <x v="1"/>
    <s v="Office Assistant II"/>
    <x v="16"/>
    <x v="78"/>
    <x v="78"/>
    <s v="Mark Owens"/>
    <x v="2"/>
    <n v="363268633"/>
    <n v="0"/>
    <s v="Money Transfer"/>
    <x v="70"/>
    <x v="5"/>
    <n v="15309.3918796"/>
    <n v="30355"/>
  </r>
  <r>
    <s v="NZ15278"/>
    <n v="542215836"/>
    <n v="84"/>
    <d v="1938-05-25T00:00:00"/>
    <x v="0"/>
    <s v="Actuary"/>
    <x v="5"/>
    <x v="79"/>
    <x v="79"/>
    <s v="Jason Allen"/>
    <x v="4"/>
    <n v="607651956"/>
    <n v="0"/>
    <s v="Money Deposit"/>
    <x v="71"/>
    <x v="0"/>
    <n v="221616.40529279999"/>
    <n v="303177"/>
  </r>
  <r>
    <s v="NZ15290"/>
    <n v="772851714"/>
    <n v="81"/>
    <d v="1941-05-24T18:00:00"/>
    <x v="0"/>
    <s v="Senior Developer"/>
    <x v="14"/>
    <x v="80"/>
    <x v="80"/>
    <s v="Harold Butler"/>
    <x v="3"/>
    <n v="2274272964"/>
    <n v="0"/>
    <s v="Cash Withdrawal"/>
    <x v="72"/>
    <x v="0"/>
    <n v="43321.316588319998"/>
    <n v="81535"/>
  </r>
  <r>
    <s v="NZ15294"/>
    <n v="228862962"/>
    <n v="18"/>
    <d v="2004-05-24T12:00:00"/>
    <x v="1"/>
    <s v="Web Designer IV"/>
    <x v="5"/>
    <x v="81"/>
    <x v="81"/>
    <s v="Gloria Gibson"/>
    <x v="2"/>
    <n v="664776801"/>
    <n v="0"/>
    <s v="Online Payment"/>
    <x v="56"/>
    <x v="6"/>
    <n v="38491.911987039959"/>
    <n v="947691.18"/>
  </r>
  <r>
    <s v="NZ15363"/>
    <n v="924740704"/>
    <n v="71"/>
    <d v="1951-05-25T06:00:00"/>
    <x v="0"/>
    <s v="Human Resources Manager"/>
    <x v="11"/>
    <x v="82"/>
    <x v="82"/>
    <s v="Walter Warren"/>
    <x v="5"/>
    <n v="146380608"/>
    <n v="0"/>
    <s v="Cash Withdrawal"/>
    <x v="73"/>
    <x v="1"/>
    <n v="34992.05287344"/>
    <n v="92084"/>
  </r>
  <r>
    <s v="NZ15365"/>
    <n v="151570772"/>
    <n v="38"/>
    <d v="1984-05-24T12:00:00"/>
    <x v="0"/>
    <s v="Web Developer I"/>
    <x v="20"/>
    <x v="83"/>
    <x v="83"/>
    <s v="Matthew Snyder"/>
    <x v="3"/>
    <n v="552357"/>
    <n v="0"/>
    <s v="Money Deposit"/>
    <x v="74"/>
    <x v="0"/>
    <n v="297044.68492799997"/>
    <n v="890593.62"/>
  </r>
  <r>
    <s v="NZ15396"/>
    <n v="174833834"/>
    <n v="79"/>
    <d v="1943-05-25T06:00:00"/>
    <x v="1"/>
    <s v="Software Engineer I"/>
    <x v="10"/>
    <x v="84"/>
    <x v="84"/>
    <s v="Sara Thompson"/>
    <x v="4"/>
    <n v="9522975"/>
    <n v="552450375"/>
    <s v="Loan Payment"/>
    <x v="75"/>
    <x v="8"/>
    <n v="26143.070240000001"/>
    <n v="100838"/>
  </r>
  <r>
    <s v="NZ15455"/>
    <n v="992396243"/>
    <n v="29"/>
    <d v="1993-05-24T18:00:00"/>
    <x v="1"/>
    <s v="Electrical Engineer"/>
    <x v="5"/>
    <x v="85"/>
    <x v="85"/>
    <s v="Jacqueline Martin"/>
    <x v="3"/>
    <n v="600798848"/>
    <n v="0"/>
    <s v="Money Transfer"/>
    <x v="66"/>
    <x v="5"/>
    <n v="299355.65098400001"/>
    <n v="434681"/>
  </r>
  <r>
    <s v="NZ15466"/>
    <n v="719469045"/>
    <n v="70"/>
    <d v="1952-05-24T12:00:00"/>
    <x v="1"/>
    <s v="Office Assistant II"/>
    <x v="1"/>
    <x v="86"/>
    <x v="86"/>
    <s v="Jose Howell"/>
    <x v="2"/>
    <n v="1212064908"/>
    <n v="0"/>
    <s v="Money Transfer"/>
    <x v="76"/>
    <x v="1"/>
    <n v="240096.213208"/>
    <n v="574760.81999999995"/>
  </r>
  <r>
    <s v="NZ15556"/>
    <n v="160327357"/>
    <n v="24"/>
    <d v="1998-05-25T00:00:00"/>
    <x v="0"/>
    <s v="Operator"/>
    <x v="2"/>
    <x v="87"/>
    <x v="87"/>
    <s v="Paul Meyer"/>
    <x v="2"/>
    <n v="2523859107"/>
    <n v="0"/>
    <s v="Online Payment"/>
    <x v="77"/>
    <x v="5"/>
    <n v="376396.48856312002"/>
    <n v="561885.36"/>
  </r>
  <r>
    <s v="NZ15581"/>
    <n v="101979748"/>
    <n v="23"/>
    <d v="1999-05-25T06:00:00"/>
    <x v="1"/>
    <s v="Media Manager IV"/>
    <x v="5"/>
    <x v="88"/>
    <x v="88"/>
    <s v="Christina Hunt"/>
    <x v="4"/>
    <n v="352957968"/>
    <n v="882153624"/>
    <s v="Loan Payment"/>
    <x v="78"/>
    <x v="8"/>
    <n v="756453.58485535998"/>
    <n v="1235348.52"/>
  </r>
  <r>
    <s v="NZ15624"/>
    <n v="466022540"/>
    <n v="45"/>
    <d v="1977-05-24T18:00:00"/>
    <x v="1"/>
    <s v="Editor"/>
    <x v="20"/>
    <x v="89"/>
    <x v="89"/>
    <s v="Carlos Kelly"/>
    <x v="0"/>
    <n v="4914095169"/>
    <n v="0"/>
    <s v="Checks"/>
    <x v="79"/>
    <x v="3"/>
    <n v="1118743.4762742401"/>
    <n v="1522528.5"/>
  </r>
  <r>
    <s v="NZ15625"/>
    <n v="616952413"/>
    <n v="51"/>
    <d v="1971-05-25T06:00:00"/>
    <x v="0"/>
    <s v="Database Administrator IV"/>
    <x v="4"/>
    <x v="90"/>
    <x v="90"/>
    <s v="Martha Davis"/>
    <x v="3"/>
    <n v="196620552"/>
    <n v="0"/>
    <s v="Money Deposit"/>
    <x v="39"/>
    <x v="0"/>
    <n v="119034.92268484"/>
    <n v="215053"/>
  </r>
  <r>
    <s v="NZ15640"/>
    <n v="420775631"/>
    <n v="45"/>
    <d v="1977-05-24T18:00:00"/>
    <x v="1"/>
    <s v="Librarian"/>
    <x v="4"/>
    <x v="91"/>
    <x v="91"/>
    <s v="Steve Dean"/>
    <x v="3"/>
    <n v="989684388"/>
    <n v="0"/>
    <s v="Cash Withdrawal"/>
    <x v="80"/>
    <x v="1"/>
    <n v="967413.88270079996"/>
    <n v="1217531.1599999999"/>
  </r>
  <r>
    <s v="NZ15648"/>
    <n v="17142593"/>
    <n v="28"/>
    <d v="1994-05-25T00:00:00"/>
    <x v="1"/>
    <s v="Programmer I"/>
    <x v="2"/>
    <x v="92"/>
    <x v="92"/>
    <s v="Thomas Gibson"/>
    <x v="3"/>
    <n v="744086892"/>
    <n v="0"/>
    <s v="Checks"/>
    <x v="81"/>
    <x v="3"/>
    <n v="1591036.726245"/>
    <n v="1909244.16"/>
  </r>
  <r>
    <s v="NZ15664"/>
    <n v="81816055"/>
    <n v="82"/>
    <d v="1940-05-24T12:00:00"/>
    <x v="0"/>
    <s v="Operator"/>
    <x v="2"/>
    <x v="93"/>
    <x v="93"/>
    <s v="Anne Garrett"/>
    <x v="4"/>
    <n v="2336721876"/>
    <n v="0"/>
    <s v="Online Payment"/>
    <x v="70"/>
    <x v="6"/>
    <n v="638042.87217280001"/>
    <n v="932331"/>
  </r>
  <r>
    <s v="NZ15721"/>
    <n v="969029741"/>
    <n v="46"/>
    <d v="1976-05-24T12:00:00"/>
    <x v="0"/>
    <s v="Account Executive"/>
    <x v="9"/>
    <x v="94"/>
    <x v="94"/>
    <s v="Nancy Long"/>
    <x v="2"/>
    <n v="679824639"/>
    <n v="0"/>
    <s v="Money Transfer"/>
    <x v="82"/>
    <x v="0"/>
    <n v="35055.713478999998"/>
    <n v="137625"/>
  </r>
  <r>
    <s v="NZ15735"/>
    <n v="372447587"/>
    <n v="46"/>
    <d v="1976-05-24T12:00:00"/>
    <x v="1"/>
    <s v="Compensation Analyst"/>
    <x v="4"/>
    <x v="95"/>
    <x v="95"/>
    <s v="John Moreno"/>
    <x v="1"/>
    <n v="922255796"/>
    <n v="0"/>
    <s v="Cash Withdrawal"/>
    <x v="64"/>
    <x v="1"/>
    <n v="726494.68163200002"/>
    <n v="1025639.58"/>
  </r>
  <r>
    <s v="NZ15739"/>
    <n v="330775749"/>
    <n v="58"/>
    <d v="1964-05-24T12:00:00"/>
    <x v="1"/>
    <s v="Automation Specialist II"/>
    <x v="9"/>
    <x v="96"/>
    <x v="96"/>
    <s v="Anthony Parker"/>
    <x v="1"/>
    <n v="2055683328"/>
    <n v="0"/>
    <s v="Money Deposit"/>
    <x v="83"/>
    <x v="0"/>
    <n v="0"/>
    <n v="0"/>
  </r>
  <r>
    <s v="NZ15747"/>
    <n v="536250463"/>
    <n v="79"/>
    <d v="1943-05-25T06:00:00"/>
    <x v="1"/>
    <s v="Developer I"/>
    <x v="5"/>
    <x v="97"/>
    <x v="97"/>
    <s v="Jennifer Bennett"/>
    <x v="1"/>
    <n v="3623061756"/>
    <n v="0"/>
    <s v="Money Transfer"/>
    <x v="84"/>
    <x v="5"/>
    <n v="256145.2928"/>
    <n v="561867"/>
  </r>
  <r>
    <s v="NZ15764"/>
    <n v="268405505"/>
    <n v="52"/>
    <d v="1970-05-25T00:00:00"/>
    <x v="0"/>
    <s v="Product Engineer"/>
    <x v="13"/>
    <x v="98"/>
    <x v="98"/>
    <s v="Jane Reynolds"/>
    <x v="1"/>
    <n v="2912407188"/>
    <n v="101637258"/>
    <s v="Loan Payment"/>
    <x v="85"/>
    <x v="8"/>
    <n v="521795.10940159997"/>
    <n v="758493.42"/>
  </r>
  <r>
    <s v="NZ15767"/>
    <n v="748656439"/>
    <n v="31"/>
    <d v="1991-05-25T06:00:00"/>
    <x v="0"/>
    <s v="Environmental Specialist"/>
    <x v="2"/>
    <x v="99"/>
    <x v="99"/>
    <s v="Chris White"/>
    <x v="2"/>
    <n v="582115716"/>
    <n v="0"/>
    <s v="Money Transfer"/>
    <x v="86"/>
    <x v="5"/>
    <n v="215997.8534272"/>
    <n v="321319"/>
  </r>
  <r>
    <s v="NZ15796"/>
    <n v="842020221"/>
    <n v="17"/>
    <d v="2005-05-24T18:00:00"/>
    <x v="1"/>
    <s v="Developer I"/>
    <x v="2"/>
    <x v="100"/>
    <x v="100"/>
    <s v="Mark Vasquez"/>
    <x v="4"/>
    <n v="41071056"/>
    <n v="0"/>
    <s v="Online Payment"/>
    <x v="87"/>
    <x v="6"/>
    <n v="17258.690976239999"/>
    <n v="34698"/>
  </r>
  <r>
    <s v="NZ15798"/>
    <n v="930816191"/>
    <n v="36"/>
    <d v="1986-05-25T00:00:00"/>
    <x v="1"/>
    <s v="Graphic Designer"/>
    <x v="12"/>
    <x v="101"/>
    <x v="101"/>
    <s v="Terry Harrison"/>
    <x v="0"/>
    <n v="98374083"/>
    <n v="0"/>
    <s v="Cash Withdrawal"/>
    <x v="88"/>
    <x v="1"/>
    <n v="2501642.9129802999"/>
    <n v="3274320.36"/>
  </r>
  <r>
    <s v="NZ15894"/>
    <n v="22939715"/>
    <n v="32"/>
    <d v="1990-05-25T00:00:00"/>
    <x v="0"/>
    <s v="Assistant Manager"/>
    <x v="13"/>
    <x v="102"/>
    <x v="102"/>
    <s v="Samuel Alvarez"/>
    <x v="3"/>
    <n v="3432637974"/>
    <n v="0"/>
    <s v="Cash Withdrawal"/>
    <x v="46"/>
    <x v="1"/>
    <n v="883625.20911699999"/>
    <n v="1087745.3400000001"/>
  </r>
  <r>
    <s v="NZ15919"/>
    <n v="330939456"/>
    <n v="83"/>
    <d v="1939-05-25T06:00:00"/>
    <x v="1"/>
    <s v="Financial Advisor"/>
    <x v="4"/>
    <x v="103"/>
    <x v="103"/>
    <s v="Harry Medina"/>
    <x v="2"/>
    <n v="3270533511"/>
    <n v="0"/>
    <s v="Money Deposit"/>
    <x v="89"/>
    <x v="0"/>
    <n v="515645.2883368"/>
    <n v="837715.8"/>
  </r>
  <r>
    <s v="NZ15955"/>
    <n v="370740071"/>
    <n v="57"/>
    <d v="1965-05-24T18:00:00"/>
    <x v="1"/>
    <s v="Web Developer I"/>
    <x v="5"/>
    <x v="104"/>
    <x v="104"/>
    <s v="Clarence Matthews"/>
    <x v="5"/>
    <n v="11367837"/>
    <n v="0"/>
    <s v="Checks"/>
    <x v="90"/>
    <x v="0"/>
    <n v="600752.19665920001"/>
    <n v="1003726.92"/>
  </r>
  <r>
    <s v="NZ15955"/>
    <n v="218163207"/>
    <n v="85"/>
    <d v="1937-05-24T18:00:00"/>
    <x v="0"/>
    <s v="Geologist II"/>
    <x v="3"/>
    <x v="105"/>
    <x v="105"/>
    <s v="Lois Sanchez"/>
    <x v="5"/>
    <n v="11367837"/>
    <n v="0"/>
    <s v="Money Deposit"/>
    <x v="91"/>
    <x v="1"/>
    <n v="113549.55717888"/>
    <n v="197109"/>
  </r>
  <r>
    <s v="NZ15970"/>
    <n v="375118877"/>
    <n v="65"/>
    <d v="1957-05-24T18:00:00"/>
    <x v="1"/>
    <s v="Account Representative II"/>
    <x v="0"/>
    <x v="106"/>
    <x v="106"/>
    <s v="Doris Hill"/>
    <x v="4"/>
    <n v="33179703"/>
    <n v="0"/>
    <s v="Checks"/>
    <x v="92"/>
    <x v="3"/>
    <n v="485464.50123743998"/>
    <n v="962351.64"/>
  </r>
  <r>
    <s v="NZ15980"/>
    <n v="100254813"/>
    <n v="58"/>
    <d v="1964-05-24T12:00:00"/>
    <x v="0"/>
    <s v="Software Test Engineer I"/>
    <x v="1"/>
    <x v="107"/>
    <x v="107"/>
    <s v="Justin Bishop"/>
    <x v="5"/>
    <n v="674161488"/>
    <n v="0"/>
    <s v="Money Transfer"/>
    <x v="93"/>
    <x v="5"/>
    <n v="804928.84382499999"/>
    <n v="1077598.3799999999"/>
  </r>
  <r>
    <s v="NZ15988"/>
    <n v="435998583"/>
    <n v="17"/>
    <d v="2005-05-24T18:00:00"/>
    <x v="1"/>
    <s v="Dental Hygienist"/>
    <x v="13"/>
    <x v="108"/>
    <x v="108"/>
    <s v="Russell Ortiz"/>
    <x v="2"/>
    <n v="2081806272"/>
    <n v="0"/>
    <s v="Cash Withdrawal"/>
    <x v="94"/>
    <x v="1"/>
    <n v="292308.19099918002"/>
    <n v="402365"/>
  </r>
  <r>
    <s v="NZ15990"/>
    <n v="523307003"/>
    <n v="51"/>
    <d v="1971-05-25T06:00:00"/>
    <x v="1"/>
    <s v="Media Manager III"/>
    <x v="19"/>
    <x v="109"/>
    <x v="109"/>
    <s v="Marilyn Campbell"/>
    <x v="3"/>
    <n v="2901411744"/>
    <n v="0"/>
    <s v="Money Deposit"/>
    <x v="95"/>
    <x v="0"/>
    <n v="763329.38206512004"/>
    <n v="1022866.2"/>
  </r>
  <r>
    <s v="NZ16052"/>
    <n v="379943259"/>
    <n v="35"/>
    <d v="1987-05-25T06:00:00"/>
    <x v="0"/>
    <s v="Internal Auditor"/>
    <x v="2"/>
    <x v="110"/>
    <x v="110"/>
    <s v="Kimberly Ortiz"/>
    <x v="0"/>
    <n v="320733528"/>
    <n v="0"/>
    <s v="Money Transfer"/>
    <x v="96"/>
    <x v="5"/>
    <n v="184524.65586699999"/>
    <n v="231379"/>
  </r>
  <r>
    <s v="NZ16101"/>
    <n v="79144862"/>
    <n v="26"/>
    <d v="1996-05-24T12:00:00"/>
    <x v="0"/>
    <s v="GIS Technical Architect"/>
    <x v="12"/>
    <x v="111"/>
    <x v="111"/>
    <s v="Lawrence Ruiz"/>
    <x v="0"/>
    <n v="1235454195"/>
    <n v="0"/>
    <s v="Money Deposit"/>
    <x v="97"/>
    <x v="0"/>
    <n v="21829.397657009999"/>
    <n v="63120"/>
  </r>
  <r>
    <s v="NZ16110"/>
    <n v="31819356"/>
    <n v="18"/>
    <d v="2004-05-24T12:00:00"/>
    <x v="1"/>
    <s v="Budget/Accounting Analyst IV"/>
    <x v="5"/>
    <x v="112"/>
    <x v="112"/>
    <s v="Gregory Hill"/>
    <x v="3"/>
    <n v="1941180864"/>
    <n v="3187466184"/>
    <s v="Loan Payment"/>
    <x v="98"/>
    <x v="7"/>
    <n v="675161.0062075"/>
    <n v="949514.94"/>
  </r>
  <r>
    <s v="NZ16141"/>
    <n v="74276439"/>
    <n v="29"/>
    <d v="1993-05-24T18:00:00"/>
    <x v="1"/>
    <s v="Database Administrator I"/>
    <x v="5"/>
    <x v="113"/>
    <x v="113"/>
    <s v="Marie Medina"/>
    <x v="3"/>
    <n v="3406209195"/>
    <n v="0"/>
    <s v="Money Transfer"/>
    <x v="99"/>
    <x v="0"/>
    <n v="22737.683289599998"/>
    <n v="33300"/>
  </r>
  <r>
    <s v="NZ16203"/>
    <n v="815014753"/>
    <n v="37"/>
    <d v="1985-05-24T18:00:00"/>
    <x v="1"/>
    <s v="Programmer Analyst II"/>
    <x v="7"/>
    <x v="114"/>
    <x v="114"/>
    <s v="Pamela Bailey"/>
    <x v="3"/>
    <n v="453775872"/>
    <n v="0"/>
    <s v="Money Transfer"/>
    <x v="100"/>
    <x v="0"/>
    <n v="84498.089849600001"/>
    <n v="187124"/>
  </r>
  <r>
    <s v="NZ16245"/>
    <n v="21470943"/>
    <n v="48"/>
    <d v="1974-05-25T00:00:00"/>
    <x v="1"/>
    <s v="Web Developer IV"/>
    <x v="18"/>
    <x v="115"/>
    <x v="115"/>
    <s v="Anthony Ferguson"/>
    <x v="2"/>
    <n v="87756875"/>
    <n v="0"/>
    <s v="Money Transfer"/>
    <x v="101"/>
    <x v="5"/>
    <n v="19667.669024000003"/>
    <n v="56423"/>
  </r>
  <r>
    <s v="NZ16285"/>
    <n v="839510673"/>
    <n v="83"/>
    <d v="1939-05-25T06:00:00"/>
    <x v="1"/>
    <s v="Associate Professor"/>
    <x v="4"/>
    <x v="116"/>
    <x v="116"/>
    <s v="Gloria Hall"/>
    <x v="1"/>
    <n v="1626521268"/>
    <n v="0"/>
    <s v="Money Deposit"/>
    <x v="102"/>
    <x v="1"/>
    <n v="220053.99988284998"/>
    <n v="551293.68000000005"/>
  </r>
  <r>
    <s v="NZ16415"/>
    <n v="536584783"/>
    <n v="18"/>
    <d v="2004-05-24T12:00:00"/>
    <x v="0"/>
    <s v="Business Systems Development Analyst"/>
    <x v="20"/>
    <x v="117"/>
    <x v="117"/>
    <s v="Lawrence Myers"/>
    <x v="3"/>
    <n v="280608596"/>
    <n v="0"/>
    <s v="Cash Withdrawal"/>
    <x v="4"/>
    <x v="4"/>
    <n v="1248373.74642"/>
    <n v="1562506.38"/>
  </r>
  <r>
    <s v="NZ16521"/>
    <n v="298370602"/>
    <n v="68"/>
    <d v="1954-05-25T00:00:00"/>
    <x v="0"/>
    <s v="VP Sales"/>
    <x v="11"/>
    <x v="118"/>
    <x v="118"/>
    <s v="Brandon Harris"/>
    <x v="4"/>
    <n v="1436414592"/>
    <n v="5663541888"/>
    <s v="Loan Payment"/>
    <x v="103"/>
    <x v="8"/>
    <n v="86594.979242200003"/>
    <n v="147433"/>
  </r>
  <r>
    <s v="NZ16568"/>
    <n v="867972632"/>
    <n v="19"/>
    <d v="2003-05-25T06:00:00"/>
    <x v="1"/>
    <s v="Account Executive"/>
    <x v="17"/>
    <x v="119"/>
    <x v="119"/>
    <s v="Jose Peters"/>
    <x v="3"/>
    <n v="1427347293"/>
    <n v="0"/>
    <s v="Checks"/>
    <x v="104"/>
    <x v="3"/>
    <n v="218440.7198474"/>
    <n v="450176"/>
  </r>
  <r>
    <s v="NZ16593"/>
    <n v="66154412"/>
    <n v="33"/>
    <d v="1989-05-24T18:00:00"/>
    <x v="0"/>
    <s v="Web Developer II"/>
    <x v="2"/>
    <x v="120"/>
    <x v="120"/>
    <s v="Samuel Vasquez"/>
    <x v="3"/>
    <n v="9260775"/>
    <n v="0"/>
    <s v="Online Payment"/>
    <x v="20"/>
    <x v="5"/>
    <n v="43868.81436384"/>
    <n v="87804"/>
  </r>
  <r>
    <s v="NZ16622"/>
    <n v="759994906"/>
    <n v="18"/>
    <d v="2004-05-24T12:00:00"/>
    <x v="1"/>
    <s v="Registered Nurse"/>
    <x v="2"/>
    <x v="121"/>
    <x v="121"/>
    <s v="Raymond Willis"/>
    <x v="3"/>
    <n v="180788004"/>
    <n v="0"/>
    <s v="Online Payment"/>
    <x v="105"/>
    <x v="6"/>
    <n v="217938.91632158001"/>
    <n v="408152"/>
  </r>
  <r>
    <s v="NZ16655"/>
    <n v="342657219"/>
    <n v="50"/>
    <d v="1972-05-24T12:00:00"/>
    <x v="1"/>
    <s v="Office Assistant II"/>
    <x v="6"/>
    <x v="122"/>
    <x v="122"/>
    <s v="Justin Lynch"/>
    <x v="4"/>
    <n v="1763536068"/>
    <n v="0"/>
    <s v="Cash Withdrawal"/>
    <x v="105"/>
    <x v="1"/>
    <n v="1173476.3954376001"/>
    <n v="1447918.56"/>
  </r>
  <r>
    <s v="NZ16744"/>
    <n v="738194151"/>
    <n v="81"/>
    <d v="1941-05-24T18:00:00"/>
    <x v="1"/>
    <s v="Systems Administrator IV"/>
    <x v="12"/>
    <x v="123"/>
    <x v="123"/>
    <s v="Stephen Carr"/>
    <x v="3"/>
    <n v="2150604463"/>
    <n v="0"/>
    <s v="Money Deposit"/>
    <x v="106"/>
    <x v="0"/>
    <n v="518318.41010450001"/>
    <n v="1063526.46"/>
  </r>
  <r>
    <s v="NZ16745"/>
    <n v="599020472"/>
    <n v="58"/>
    <d v="1964-05-24T12:00:00"/>
    <x v="1"/>
    <s v="Computer Systems Analyst II"/>
    <x v="2"/>
    <x v="124"/>
    <x v="124"/>
    <s v="Patricia Stewart"/>
    <x v="3"/>
    <n v="1441094256"/>
    <n v="0"/>
    <s v="Checks"/>
    <x v="107"/>
    <x v="3"/>
    <n v="715181.85795054003"/>
    <n v="1012800.84"/>
  </r>
  <r>
    <s v="NZ16777"/>
    <n v="914960771"/>
    <n v="53"/>
    <d v="1969-05-24T18:00:00"/>
    <x v="0"/>
    <s v="Computer Systems Analyst IV"/>
    <x v="14"/>
    <x v="125"/>
    <x v="125"/>
    <s v="James Lane"/>
    <x v="3"/>
    <n v="1206996375"/>
    <n v="0"/>
    <s v="Cash Withdrawal"/>
    <x v="38"/>
    <x v="4"/>
    <n v="409052.85154566"/>
    <n v="580053.6"/>
  </r>
  <r>
    <s v="NZ16798"/>
    <n v="579536924"/>
    <n v="17"/>
    <d v="2005-05-24T18:00:00"/>
    <x v="1"/>
    <s v="Senior Financial Analyst"/>
    <x v="20"/>
    <x v="126"/>
    <x v="126"/>
    <s v="Helen Brooks"/>
    <x v="3"/>
    <n v="2650283631"/>
    <n v="4786899444"/>
    <s v="Loan Payment"/>
    <x v="96"/>
    <x v="7"/>
    <n v="167308.50379391998"/>
    <n v="460917"/>
  </r>
  <r>
    <s v="NZ16810"/>
    <n v="443868936"/>
    <n v="36"/>
    <d v="1986-05-25T00:00:00"/>
    <x v="1"/>
    <s v="Computer Systems Analyst II"/>
    <x v="0"/>
    <x v="127"/>
    <x v="127"/>
    <s v="Carol Jones"/>
    <x v="4"/>
    <n v="626973984"/>
    <n v="0"/>
    <s v="Checks"/>
    <x v="108"/>
    <x v="3"/>
    <n v="1425466.084947"/>
    <n v="1762858.86"/>
  </r>
  <r>
    <s v="NZ16812"/>
    <n v="943053239"/>
    <n v="18"/>
    <d v="2004-05-24T12:00:00"/>
    <x v="1"/>
    <s v="Associate Professor"/>
    <x v="5"/>
    <x v="128"/>
    <x v="128"/>
    <s v="Jesse George"/>
    <x v="2"/>
    <n v="1515593222"/>
    <n v="0"/>
    <s v="Money Transfer"/>
    <x v="86"/>
    <x v="5"/>
    <n v="483298.49451927998"/>
    <n v="809034.42"/>
  </r>
  <r>
    <s v="NZ16827"/>
    <n v="36351620"/>
    <n v="49"/>
    <d v="1973-05-24T18:00:00"/>
    <x v="1"/>
    <s v="Internal Auditor"/>
    <x v="5"/>
    <x v="129"/>
    <x v="129"/>
    <s v="Ronald Fisher"/>
    <x v="2"/>
    <n v="2719122208"/>
    <n v="0"/>
    <s v="Online Payment"/>
    <x v="109"/>
    <x v="5"/>
    <n v="68498.730191799987"/>
    <n v="251497"/>
  </r>
  <r>
    <s v="NZ16848"/>
    <n v="744593171"/>
    <n v="61"/>
    <d v="1961-05-24T18:00:00"/>
    <x v="0"/>
    <s v="Technical Writer"/>
    <x v="2"/>
    <x v="130"/>
    <x v="130"/>
    <s v="Martin Chapman"/>
    <x v="3"/>
    <n v="1982193444"/>
    <n v="0"/>
    <s v="Money Deposit"/>
    <x v="92"/>
    <x v="0"/>
    <n v="395896.19487200002"/>
    <n v="732917.94"/>
  </r>
  <r>
    <s v="NZ16937"/>
    <n v="295650834"/>
    <n v="65"/>
    <d v="1957-05-24T18:00:00"/>
    <x v="1"/>
    <s v="Sales Representative"/>
    <x v="2"/>
    <x v="131"/>
    <x v="131"/>
    <s v="Ryan Young"/>
    <x v="3"/>
    <n v="567075744"/>
    <n v="0"/>
    <s v="Cash Withdrawal"/>
    <x v="110"/>
    <x v="4"/>
    <n v="783179.69287999999"/>
    <n v="1374618.3"/>
  </r>
  <r>
    <s v="NZ16958"/>
    <n v="282574873"/>
    <n v="54"/>
    <d v="1968-05-24T12:00:00"/>
    <x v="0"/>
    <s v="Help Desk Operator"/>
    <x v="2"/>
    <x v="132"/>
    <x v="132"/>
    <s v="Janet Morrison"/>
    <x v="5"/>
    <n v="916673625"/>
    <n v="0"/>
    <s v="Money Transfer"/>
    <x v="111"/>
    <x v="5"/>
    <n v="48382.201028800002"/>
    <n v="177175"/>
  </r>
  <r>
    <s v="NZ16961"/>
    <n v="212430363"/>
    <n v="84"/>
    <d v="1938-05-25T00:00:00"/>
    <x v="1"/>
    <s v="Operator"/>
    <x v="5"/>
    <x v="133"/>
    <x v="133"/>
    <s v="Christina Crawford"/>
    <x v="1"/>
    <n v="3697403708"/>
    <n v="0"/>
    <s v="Money Transfer"/>
    <x v="112"/>
    <x v="5"/>
    <n v="845479.18838399998"/>
    <n v="1112759.82"/>
  </r>
  <r>
    <s v="NZ16977"/>
    <n v="886640959"/>
    <n v="81"/>
    <d v="2005-05-30T06:00:00"/>
    <x v="0"/>
    <s v="Student"/>
    <x v="4"/>
    <x v="134"/>
    <x v="134"/>
    <s v="CHIJIOKE P"/>
    <x v="2"/>
    <n v="1187790032"/>
    <n v="0"/>
    <s v="Online Payment"/>
    <x v="113"/>
    <x v="5"/>
    <n v="341433.05258056062"/>
    <n v="776631.06"/>
  </r>
  <r>
    <s v="NZ17019"/>
    <n v="267465259"/>
    <n v="43"/>
    <d v="1979-05-25T06:00:00"/>
    <x v="1"/>
    <s v="Paralegal"/>
    <x v="1"/>
    <x v="135"/>
    <x v="135"/>
    <s v="Victor Jenkins"/>
    <x v="2"/>
    <n v="2412511164"/>
    <n v="0"/>
    <s v="Cash Withdrawal"/>
    <x v="114"/>
    <x v="4"/>
    <n v="226007.455472"/>
    <n v="298805"/>
  </r>
  <r>
    <s v="NZ17019"/>
    <n v="892038287"/>
    <n v="75"/>
    <d v="1947-05-25T06:00:00"/>
    <x v="0"/>
    <s v="Automation Specialist IV"/>
    <x v="21"/>
    <x v="136"/>
    <x v="136"/>
    <s v="Edward Mendoza"/>
    <x v="2"/>
    <n v="2412511164"/>
    <n v="0"/>
    <s v="Money Transfer"/>
    <x v="6"/>
    <x v="0"/>
    <n v="262687.76871199999"/>
    <n v="314627"/>
  </r>
  <r>
    <s v="NZ17023"/>
    <n v="544751140"/>
    <n v="27"/>
    <d v="1995-05-25T06:00:00"/>
    <x v="1"/>
    <s v="Research Assistant IV"/>
    <x v="0"/>
    <x v="137"/>
    <x v="137"/>
    <s v="Frank Franklin"/>
    <x v="2"/>
    <n v="331067712"/>
    <n v="0"/>
    <s v="Money Transfer"/>
    <x v="82"/>
    <x v="0"/>
    <n v="653147.865552"/>
    <n v="1063203.1200000001"/>
  </r>
  <r>
    <s v="NZ17042"/>
    <n v="355478532"/>
    <n v="48"/>
    <d v="1974-05-25T00:00:00"/>
    <x v="1"/>
    <s v="Account Representative III"/>
    <x v="21"/>
    <x v="138"/>
    <x v="138"/>
    <s v="Earl Ramos"/>
    <x v="3"/>
    <n v="133671384"/>
    <n v="0"/>
    <s v="Cash Withdrawal"/>
    <x v="115"/>
    <x v="0"/>
    <n v="26350.986111999999"/>
    <n v="33294"/>
  </r>
  <r>
    <s v="NZ17053"/>
    <n v="552263215"/>
    <n v="66"/>
    <d v="1956-05-24T12:00:00"/>
    <x v="1"/>
    <s v="Media Manager I"/>
    <x v="5"/>
    <x v="139"/>
    <x v="139"/>
    <s v="Jessica Moreno"/>
    <x v="3"/>
    <n v="840453125"/>
    <n v="0"/>
    <s v="Online Payment"/>
    <x v="10"/>
    <x v="2"/>
    <n v="298565.246384"/>
    <n v="359099"/>
  </r>
  <r>
    <s v="NZ17070"/>
    <n v="833256310"/>
    <n v="68"/>
    <d v="1954-05-25T00:00:00"/>
    <x v="1"/>
    <s v="Physical Therapy Assistant"/>
    <x v="18"/>
    <x v="140"/>
    <x v="140"/>
    <s v="Douglas Flores"/>
    <x v="0"/>
    <n v="75941856"/>
    <n v="0"/>
    <s v="Money Deposit"/>
    <x v="116"/>
    <x v="1"/>
    <n v="149012.67396039999"/>
    <n v="268711"/>
  </r>
  <r>
    <s v="NZ17085"/>
    <n v="833544299"/>
    <n v="44"/>
    <d v="1978-05-25T00:00:00"/>
    <x v="1"/>
    <s v="Dental Hygienist"/>
    <x v="14"/>
    <x v="141"/>
    <x v="141"/>
    <s v="Evelyn Murray"/>
    <x v="0"/>
    <n v="106018176"/>
    <n v="0"/>
    <s v="Checks"/>
    <x v="117"/>
    <x v="3"/>
    <n v="812895.73357320996"/>
    <n v="2072456.4"/>
  </r>
  <r>
    <s v="NZ17087"/>
    <n v="239492799"/>
    <n v="52"/>
    <d v="1970-05-25T00:00:00"/>
    <x v="1"/>
    <s v="General Manager"/>
    <x v="2"/>
    <x v="142"/>
    <x v="142"/>
    <s v="Howard Patterson"/>
    <x v="4"/>
    <n v="907483668"/>
    <n v="0"/>
    <s v="Online Payment"/>
    <x v="118"/>
    <x v="5"/>
    <n v="1183990.6310143999"/>
    <n v="1435855.02"/>
  </r>
  <r>
    <s v="NZ17254"/>
    <n v="922881556"/>
    <n v="30"/>
    <d v="1992-05-24T12:00:00"/>
    <x v="0"/>
    <s v="Desktop Support Technician"/>
    <x v="15"/>
    <x v="143"/>
    <x v="143"/>
    <s v="Larry Brooks"/>
    <x v="1"/>
    <n v="1848879183"/>
    <n v="0"/>
    <s v="Money Transfer"/>
    <x v="119"/>
    <x v="5"/>
    <n v="36401.8219216"/>
    <n v="81826"/>
  </r>
  <r>
    <s v="NZ17259"/>
    <n v="256904457"/>
    <n v="67"/>
    <d v="1955-05-25T06:00:00"/>
    <x v="1"/>
    <s v="Automation Specialist I"/>
    <x v="13"/>
    <x v="144"/>
    <x v="144"/>
    <s v="Jeffrey Campbell"/>
    <x v="3"/>
    <n v="1314891843"/>
    <n v="0"/>
    <s v="Money Deposit"/>
    <x v="37"/>
    <x v="1"/>
    <n v="9283.4933757499966"/>
    <n v="207515"/>
  </r>
  <r>
    <s v="NZ17319"/>
    <n v="33068496"/>
    <n v="26"/>
    <d v="1996-05-24T12:00:00"/>
    <x v="0"/>
    <s v="Engineer III"/>
    <x v="0"/>
    <x v="145"/>
    <x v="145"/>
    <s v="James Stone"/>
    <x v="3"/>
    <n v="529890136"/>
    <n v="0"/>
    <s v="Money Transfer"/>
    <x v="61"/>
    <x v="0"/>
    <n v="80686.952759599997"/>
    <n v="105061"/>
  </r>
  <r>
    <s v="NZ17356"/>
    <n v="482795531"/>
    <n v="18"/>
    <d v="2004-05-24T12:00:00"/>
    <x v="0"/>
    <s v="Research Assistant IV"/>
    <x v="0"/>
    <x v="146"/>
    <x v="146"/>
    <s v="Joshua Riley"/>
    <x v="4"/>
    <n v="36152649"/>
    <n v="615293549"/>
    <s v="Loan Payment"/>
    <x v="76"/>
    <x v="7"/>
    <n v="1108636.8583034598"/>
    <n v="1684372.92"/>
  </r>
  <r>
    <s v="NZ17406"/>
    <n v="522802009"/>
    <n v="82"/>
    <d v="1940-05-24T12:00:00"/>
    <x v="1"/>
    <s v="Operator"/>
    <x v="16"/>
    <x v="147"/>
    <x v="147"/>
    <s v="Jesse Lane"/>
    <x v="0"/>
    <n v="336518026"/>
    <n v="0"/>
    <s v="Online Payment"/>
    <x v="17"/>
    <x v="6"/>
    <n v="11252.790215999999"/>
    <n v="26022"/>
  </r>
  <r>
    <s v="NZ17448"/>
    <n v="888123952"/>
    <n v="83"/>
    <d v="1939-05-25T06:00:00"/>
    <x v="0"/>
    <s v="Recruiter"/>
    <x v="2"/>
    <x v="148"/>
    <x v="148"/>
    <s v="Amanda Burke"/>
    <x v="3"/>
    <n v="465252192"/>
    <n v="0"/>
    <s v="Money Transfer"/>
    <x v="120"/>
    <x v="2"/>
    <n v="224499.742784"/>
    <n v="533073.42000000004"/>
  </r>
  <r>
    <s v="NZ17470"/>
    <n v="743583179"/>
    <n v="57"/>
    <d v="1965-05-24T18:00:00"/>
    <x v="1"/>
    <s v="Accounting Assistant I"/>
    <x v="8"/>
    <x v="149"/>
    <x v="149"/>
    <s v="Carolyn Reid"/>
    <x v="0"/>
    <n v="121124016"/>
    <n v="0"/>
    <s v="Money Transfer"/>
    <x v="121"/>
    <x v="5"/>
    <n v="145842.996178"/>
    <n v="495556"/>
  </r>
  <r>
    <s v="NZ17499"/>
    <n v="391021354"/>
    <n v="51"/>
    <d v="1971-05-25T06:00:00"/>
    <x v="0"/>
    <s v="Human Resources Manager"/>
    <x v="7"/>
    <x v="150"/>
    <x v="150"/>
    <s v="Betty Fisher"/>
    <x v="3"/>
    <n v="1306407168"/>
    <n v="0"/>
    <s v="Money Transfer"/>
    <x v="74"/>
    <x v="5"/>
    <n v="110773.13730351999"/>
    <n v="551449.74"/>
  </r>
  <r>
    <s v="NZ17508"/>
    <n v="585592113"/>
    <n v="65"/>
    <d v="1957-05-24T18:00:00"/>
    <x v="0"/>
    <s v="Health Coach II"/>
    <x v="0"/>
    <x v="151"/>
    <x v="151"/>
    <s v="Sean Morrison"/>
    <x v="0"/>
    <n v="41393514"/>
    <n v="0"/>
    <s v="Cash Withdrawal"/>
    <x v="80"/>
    <x v="1"/>
    <n v="1139365.944566"/>
    <n v="1272750.8999999999"/>
  </r>
  <r>
    <s v="NZ17524"/>
    <n v="506229434"/>
    <n v="67"/>
    <d v="1955-05-25T06:00:00"/>
    <x v="1"/>
    <s v="Budget/Accounting Analyst II"/>
    <x v="0"/>
    <x v="152"/>
    <x v="152"/>
    <s v="Jack White"/>
    <x v="0"/>
    <n v="1197089013"/>
    <n v="0"/>
    <s v="Money Transfer"/>
    <x v="122"/>
    <x v="2"/>
    <n v="49373.997207680004"/>
    <n v="122186"/>
  </r>
  <r>
    <s v="NZ17528"/>
    <n v="91234414"/>
    <n v="75"/>
    <d v="1947-05-25T06:00:00"/>
    <x v="0"/>
    <s v="Analog Circuit Design manager"/>
    <x v="2"/>
    <x v="153"/>
    <x v="153"/>
    <s v="Justin Robinson"/>
    <x v="2"/>
    <n v="1562133906"/>
    <n v="0"/>
    <s v="Money Transfer"/>
    <x v="123"/>
    <x v="2"/>
    <n v="106082.24742639999"/>
    <n v="156772"/>
  </r>
  <r>
    <s v="NZ17543"/>
    <n v="827408332"/>
    <n v="26"/>
    <d v="1996-05-24T12:00:00"/>
    <x v="0"/>
    <s v="Nurse"/>
    <x v="2"/>
    <x v="154"/>
    <x v="154"/>
    <s v="Thomas Gomez"/>
    <x v="0"/>
    <n v="2661086844"/>
    <n v="0"/>
    <s v="Money Transfer"/>
    <x v="124"/>
    <x v="5"/>
    <n v="1125343.9313254999"/>
    <n v="1306921.92"/>
  </r>
  <r>
    <s v="NZ17557"/>
    <n v="915295189"/>
    <n v="57"/>
    <d v="1965-05-24T18:00:00"/>
    <x v="1"/>
    <s v="Developer II"/>
    <x v="2"/>
    <x v="155"/>
    <x v="155"/>
    <s v="Stephanie Bryant"/>
    <x v="3"/>
    <n v="8253007"/>
    <n v="0"/>
    <s v="Cash Withdrawal"/>
    <x v="125"/>
    <x v="1"/>
    <n v="43143.680272149999"/>
    <n v="54597"/>
  </r>
  <r>
    <s v="NZ17593"/>
    <n v="264313658"/>
    <n v="53"/>
    <d v="1969-05-24T18:00:00"/>
    <x v="1"/>
    <s v="Statistician III"/>
    <x v="9"/>
    <x v="156"/>
    <x v="156"/>
    <s v="Catherine Garrett"/>
    <x v="1"/>
    <n v="899651189"/>
    <n v="0"/>
    <s v="Online Payment"/>
    <x v="126"/>
    <x v="2"/>
    <n v="217548.40871039999"/>
    <n v="252870"/>
  </r>
  <r>
    <s v="NZ17683"/>
    <n v="839479823"/>
    <n v="19"/>
    <d v="2003-05-25T06:00:00"/>
    <x v="1"/>
    <s v="Editor"/>
    <x v="5"/>
    <x v="157"/>
    <x v="157"/>
    <s v="Stephanie Lopez"/>
    <x v="2"/>
    <n v="1727411296"/>
    <n v="0"/>
    <s v="Checks"/>
    <x v="127"/>
    <x v="0"/>
    <n v="107238.45496860001"/>
    <n v="153198"/>
  </r>
  <r>
    <s v="NZ17701"/>
    <n v="442469731"/>
    <n v="69"/>
    <d v="1953-05-24T18:00:00"/>
    <x v="0"/>
    <s v="Staff Accountant I"/>
    <x v="14"/>
    <x v="158"/>
    <x v="158"/>
    <s v="Jeremy Burton"/>
    <x v="3"/>
    <n v="82414375"/>
    <n v="0"/>
    <s v="Online Payment"/>
    <x v="47"/>
    <x v="5"/>
    <n v="497479.53121250001"/>
    <n v="582448.56000000006"/>
  </r>
  <r>
    <s v="NZ17713"/>
    <n v="844402774"/>
    <n v="83"/>
    <d v="1939-05-25T06:00:00"/>
    <x v="0"/>
    <s v="Director of Sales"/>
    <x v="14"/>
    <x v="159"/>
    <x v="159"/>
    <s v="Amy Gomez"/>
    <x v="3"/>
    <n v="759288348"/>
    <n v="6203259972"/>
    <s v="Loan Payment"/>
    <x v="128"/>
    <x v="8"/>
    <n v="309654.37058689998"/>
    <n v="419186"/>
  </r>
  <r>
    <s v="NZ17734"/>
    <n v="271461401"/>
    <n v="49"/>
    <d v="1973-05-24T18:00:00"/>
    <x v="0"/>
    <s v="Automation Specialist IV"/>
    <x v="12"/>
    <x v="160"/>
    <x v="160"/>
    <s v="Samuel Stevens"/>
    <x v="1"/>
    <n v="972263454"/>
    <n v="0"/>
    <s v="Checks"/>
    <x v="24"/>
    <x v="3"/>
    <n v="137839.903808"/>
    <n v="188879"/>
  </r>
  <r>
    <s v="NZ17740"/>
    <n v="367977355"/>
    <n v="41"/>
    <d v="1981-05-24T18:00:00"/>
    <x v="0"/>
    <s v="Budget/Accounting Analyst IV"/>
    <x v="1"/>
    <x v="161"/>
    <x v="161"/>
    <s v="Julia Cole"/>
    <x v="3"/>
    <n v="1169269416"/>
    <n v="0"/>
    <s v="Cash Withdrawal"/>
    <x v="129"/>
    <x v="0"/>
    <n v="872646.68375496008"/>
    <n v="1277598.96"/>
  </r>
  <r>
    <s v="NZ17798"/>
    <n v="659116764"/>
    <n v="56"/>
    <d v="1966-05-25T00:00:00"/>
    <x v="0"/>
    <s v="Electrical Engineer"/>
    <x v="5"/>
    <x v="162"/>
    <x v="162"/>
    <s v="Judith Tucker"/>
    <x v="4"/>
    <n v="725753184"/>
    <n v="0"/>
    <s v="Money Deposit"/>
    <x v="130"/>
    <x v="0"/>
    <n v="42174.157095999981"/>
    <n v="478879"/>
  </r>
  <r>
    <s v="NZ17839"/>
    <n v="17757953"/>
    <n v="23"/>
    <d v="1999-05-25T06:00:00"/>
    <x v="0"/>
    <s v="Senior Quality Engineer"/>
    <x v="2"/>
    <x v="163"/>
    <x v="163"/>
    <s v="Anthony Alexander"/>
    <x v="4"/>
    <n v="5201924352"/>
    <n v="0"/>
    <s v="Money Transfer"/>
    <x v="52"/>
    <x v="2"/>
    <n v="693025.25664200005"/>
    <n v="834356.94"/>
  </r>
  <r>
    <s v="NZ17854"/>
    <n v="335764779"/>
    <n v="79"/>
    <d v="1943-05-25T06:00:00"/>
    <x v="0"/>
    <s v="Community Outreach Specialist"/>
    <x v="0"/>
    <x v="164"/>
    <x v="164"/>
    <s v="Antonio Henderson"/>
    <x v="1"/>
    <n v="1722103069"/>
    <n v="0"/>
    <s v="Cash Withdrawal"/>
    <x v="131"/>
    <x v="1"/>
    <n v="209164.51073216001"/>
    <n v="390386"/>
  </r>
  <r>
    <s v="NZ17897"/>
    <n v="782716076"/>
    <n v="68"/>
    <d v="1954-05-25T00:00:00"/>
    <x v="0"/>
    <s v="Structural Engineer"/>
    <x v="4"/>
    <x v="165"/>
    <x v="165"/>
    <s v="Carolyn Black"/>
    <x v="1"/>
    <n v="1244347776"/>
    <n v="0"/>
    <s v="Money Deposit"/>
    <x v="75"/>
    <x v="1"/>
    <n v="351841.69183359999"/>
    <n v="421426"/>
  </r>
  <r>
    <s v="NZ17926"/>
    <n v="334726039"/>
    <n v="28"/>
    <d v="1994-05-25T00:00:00"/>
    <x v="0"/>
    <s v="Systems Administrator I"/>
    <x v="5"/>
    <x v="166"/>
    <x v="166"/>
    <s v="Ralph Long"/>
    <x v="4"/>
    <n v="1780286688"/>
    <n v="0"/>
    <s v="Money Deposit"/>
    <x v="132"/>
    <x v="0"/>
    <n v="-17382.160597599999"/>
    <n v="76787"/>
  </r>
  <r>
    <s v="NZ17931"/>
    <n v="645106187"/>
    <n v="74"/>
    <d v="1948-05-24T12:00:00"/>
    <x v="0"/>
    <s v="Engineer IV"/>
    <x v="14"/>
    <x v="167"/>
    <x v="167"/>
    <s v="Joseph Thomas"/>
    <x v="2"/>
    <n v="289056276"/>
    <n v="0"/>
    <s v="Money Transfer"/>
    <x v="133"/>
    <x v="5"/>
    <n v="244644.98790250003"/>
    <n v="654085.19999999995"/>
  </r>
  <r>
    <s v="NZ17939"/>
    <n v="929048698"/>
    <n v="42"/>
    <d v="1980-05-24T12:00:00"/>
    <x v="0"/>
    <s v="Senior Developer"/>
    <x v="2"/>
    <x v="168"/>
    <x v="168"/>
    <s v="Jessica Howard"/>
    <x v="3"/>
    <n v="487881453"/>
    <n v="0"/>
    <s v="Money Transfer"/>
    <x v="134"/>
    <x v="5"/>
    <n v="30815.936660799998"/>
    <n v="77122"/>
  </r>
  <r>
    <s v="NZ17984"/>
    <n v="74500001"/>
    <n v="49"/>
    <d v="1973-05-24T18:00:00"/>
    <x v="1"/>
    <s v="Statistician II"/>
    <x v="17"/>
    <x v="169"/>
    <x v="169"/>
    <s v="Jonathan Larson"/>
    <x v="0"/>
    <n v="1584247392"/>
    <n v="0"/>
    <s v="Cash Withdrawal"/>
    <x v="119"/>
    <x v="0"/>
    <n v="298185.51515300001"/>
    <n v="645383.57999999996"/>
  </r>
  <r>
    <s v="NZ18049"/>
    <n v="613372091"/>
    <n v="30"/>
    <d v="1992-05-24T12:00:00"/>
    <x v="0"/>
    <s v="Database Administrator I"/>
    <x v="17"/>
    <x v="170"/>
    <x v="170"/>
    <s v="Nicholas Rice"/>
    <x v="2"/>
    <n v="3967336422"/>
    <n v="0"/>
    <s v="Money Transfer"/>
    <x v="135"/>
    <x v="5"/>
    <n v="486904.96170380001"/>
    <n v="843230.94"/>
  </r>
  <r>
    <s v="NZ18081"/>
    <n v="914643280"/>
    <n v="61"/>
    <d v="1961-05-24T18:00:00"/>
    <x v="1"/>
    <s v="Operator"/>
    <x v="2"/>
    <x v="171"/>
    <x v="171"/>
    <s v="Samuel White"/>
    <x v="3"/>
    <n v="216600384"/>
    <n v="0"/>
    <s v="Cash Withdrawal"/>
    <x v="136"/>
    <x v="1"/>
    <n v="680249.77208639996"/>
    <n v="1324150.74"/>
  </r>
  <r>
    <s v="NZ18100"/>
    <n v="935754456"/>
    <n v="38"/>
    <d v="1984-05-24T12:00:00"/>
    <x v="0"/>
    <s v="Senior Cost Accountant"/>
    <x v="15"/>
    <x v="172"/>
    <x v="172"/>
    <s v="Ruby Andrews"/>
    <x v="3"/>
    <n v="3888755416"/>
    <n v="0"/>
    <s v="Money Transfer"/>
    <x v="137"/>
    <x v="0"/>
    <n v="126850.97550599001"/>
    <n v="309392"/>
  </r>
  <r>
    <s v="NZ18126"/>
    <n v="346107344"/>
    <n v="58"/>
    <d v="1964-05-24T12:00:00"/>
    <x v="0"/>
    <s v="Software Test Engineer III"/>
    <x v="21"/>
    <x v="173"/>
    <x v="173"/>
    <s v="Victor Martin"/>
    <x v="1"/>
    <n v="761662542"/>
    <n v="0"/>
    <s v="Money Transfer"/>
    <x v="138"/>
    <x v="5"/>
    <n v="536088.00159999996"/>
    <n v="686279.46"/>
  </r>
  <r>
    <s v="NZ18163"/>
    <n v="500212612"/>
    <n v="24"/>
    <d v="1998-05-25T00:00:00"/>
    <x v="0"/>
    <s v="Web Designer IV"/>
    <x v="4"/>
    <x v="174"/>
    <x v="174"/>
    <s v="Justin Dean"/>
    <x v="4"/>
    <n v="962956143"/>
    <n v="0"/>
    <s v="Money Transfer"/>
    <x v="139"/>
    <x v="2"/>
    <n v="273675.12368640001"/>
    <n v="437316"/>
  </r>
  <r>
    <s v="NZ18241"/>
    <n v="67107368"/>
    <n v="47"/>
    <d v="1975-05-25T06:00:00"/>
    <x v="0"/>
    <s v="Statistician III"/>
    <x v="18"/>
    <x v="175"/>
    <x v="175"/>
    <s v="Beverly Taylor"/>
    <x v="4"/>
    <n v="146037504"/>
    <n v="0"/>
    <s v="Money Deposit"/>
    <x v="2"/>
    <x v="0"/>
    <n v="275852.40061680001"/>
    <n v="447986"/>
  </r>
  <r>
    <s v="NZ18267"/>
    <n v="595680202"/>
    <n v="77"/>
    <d v="1945-05-24T18:00:00"/>
    <x v="0"/>
    <s v="Accounting Assistant I"/>
    <x v="9"/>
    <x v="176"/>
    <x v="176"/>
    <s v="Roger Parker"/>
    <x v="3"/>
    <n v="2140888644"/>
    <n v="0"/>
    <s v="Money Transfer"/>
    <x v="140"/>
    <x v="5"/>
    <n v="1175559.2793999999"/>
    <n v="2075314.44"/>
  </r>
  <r>
    <s v="NZ18304"/>
    <n v="531964292"/>
    <n v="38"/>
    <d v="1984-05-24T12:00:00"/>
    <x v="1"/>
    <s v="Web Designer II"/>
    <x v="14"/>
    <x v="177"/>
    <x v="177"/>
    <s v="Ruby Russell"/>
    <x v="3"/>
    <n v="4359658464"/>
    <n v="0"/>
    <s v="Money Transfer"/>
    <x v="141"/>
    <x v="2"/>
    <n v="95315.004240000009"/>
    <n v="259143"/>
  </r>
  <r>
    <s v="NZ18364"/>
    <n v="903181593"/>
    <n v="44"/>
    <d v="1978-05-25T00:00:00"/>
    <x v="0"/>
    <s v="Analyst Programmer"/>
    <x v="3"/>
    <x v="178"/>
    <x v="178"/>
    <s v="Paula Henderson"/>
    <x v="5"/>
    <n v="1393103199"/>
    <n v="0"/>
    <s v="Money Transfer"/>
    <x v="116"/>
    <x v="5"/>
    <n v="288686.16188416001"/>
    <n v="446068"/>
  </r>
  <r>
    <s v="NZ18498"/>
    <n v="188701933"/>
    <n v="46"/>
    <d v="1976-05-24T12:00:00"/>
    <x v="1"/>
    <s v="Database Administrator III"/>
    <x v="14"/>
    <x v="179"/>
    <x v="179"/>
    <s v="Arthur Duncan"/>
    <x v="0"/>
    <n v="446844745"/>
    <n v="0"/>
    <s v="Online Payment"/>
    <x v="142"/>
    <x v="5"/>
    <n v="150471.80103551998"/>
    <n v="253947"/>
  </r>
  <r>
    <s v="NZ18504"/>
    <n v="29289013"/>
    <n v="35"/>
    <d v="1987-05-25T06:00:00"/>
    <x v="0"/>
    <s v="Junior Executive"/>
    <x v="6"/>
    <x v="180"/>
    <x v="180"/>
    <s v="Kimberly Young"/>
    <x v="4"/>
    <n v="173672184"/>
    <n v="0"/>
    <s v="Money Deposit"/>
    <x v="57"/>
    <x v="0"/>
    <n v="4444.0908799999997"/>
    <n v="22559"/>
  </r>
  <r>
    <s v="NZ18529"/>
    <n v="457123899"/>
    <n v="64"/>
    <d v="1958-05-25T00:00:00"/>
    <x v="0"/>
    <s v="Programmer Analyst IV"/>
    <x v="6"/>
    <x v="181"/>
    <x v="181"/>
    <s v="Donna Mcdonald"/>
    <x v="0"/>
    <n v="812911632"/>
    <n v="0"/>
    <s v="Cash Withdrawal"/>
    <x v="135"/>
    <x v="1"/>
    <n v="263009.38851383998"/>
    <n v="664114.86"/>
  </r>
  <r>
    <s v="NZ18544"/>
    <n v="937803141"/>
    <n v="17"/>
    <d v="2005-05-24T18:00:00"/>
    <x v="0"/>
    <s v="Operator"/>
    <x v="14"/>
    <x v="182"/>
    <x v="182"/>
    <s v="Tammy Willis"/>
    <x v="0"/>
    <n v="26379504"/>
    <n v="0"/>
    <s v="Cash Withdrawal"/>
    <x v="143"/>
    <x v="1"/>
    <n v="85161.883499999996"/>
    <n v="247346"/>
  </r>
  <r>
    <s v="NZ18560"/>
    <n v="310347368"/>
    <n v="76"/>
    <d v="1946-05-25T00:00:00"/>
    <x v="1"/>
    <s v="Office Assistant III"/>
    <x v="19"/>
    <x v="183"/>
    <x v="183"/>
    <s v="Robert Foster"/>
    <x v="1"/>
    <n v="935601975"/>
    <n v="0"/>
    <s v="Money Deposit"/>
    <x v="144"/>
    <x v="0"/>
    <n v="81136.585619999998"/>
    <n v="99189"/>
  </r>
  <r>
    <s v="NZ18628"/>
    <n v="541861569"/>
    <n v="48"/>
    <d v="1974-05-25T00:00:00"/>
    <x v="0"/>
    <s v="Research Assistant I"/>
    <x v="3"/>
    <x v="184"/>
    <x v="184"/>
    <s v="Gary Howard"/>
    <x v="2"/>
    <n v="93309597"/>
    <n v="0"/>
    <s v="Money Deposit"/>
    <x v="102"/>
    <x v="0"/>
    <n v="839887.63253151998"/>
    <n v="1631880.66"/>
  </r>
  <r>
    <s v="NZ18649"/>
    <n v="475998423"/>
    <n v="73"/>
    <d v="1949-05-24T18:00:00"/>
    <x v="0"/>
    <s v="Business Systems Development Analyst"/>
    <x v="9"/>
    <x v="185"/>
    <x v="185"/>
    <s v="Stephen Stewart"/>
    <x v="3"/>
    <n v="158091856"/>
    <n v="0"/>
    <s v="Cash Withdrawal"/>
    <x v="76"/>
    <x v="0"/>
    <n v="499388.28642015997"/>
    <n v="621190.19999999995"/>
  </r>
  <r>
    <s v="NZ18657"/>
    <n v="305720354"/>
    <n v="65"/>
    <d v="2004-03-08T06:00:00"/>
    <x v="0"/>
    <s v="Tailor"/>
    <x v="0"/>
    <x v="186"/>
    <x v="186"/>
    <s v="FOM BOT MA"/>
    <x v="2"/>
    <n v="1393580304"/>
    <n v="0"/>
    <s v="Money Transfer"/>
    <x v="145"/>
    <x v="5"/>
    <n v="273852.08463251928"/>
    <n v="821074.5"/>
  </r>
  <r>
    <s v="NZ18663"/>
    <n v="760130291"/>
    <n v="67"/>
    <d v="1955-05-25T06:00:00"/>
    <x v="0"/>
    <s v="Programmer Analyst IV"/>
    <x v="13"/>
    <x v="187"/>
    <x v="187"/>
    <s v="Ernest Wood"/>
    <x v="3"/>
    <n v="3126788852"/>
    <n v="0"/>
    <s v="Money Transfer"/>
    <x v="43"/>
    <x v="5"/>
    <n v="995048.47812024003"/>
    <n v="1783095.66"/>
  </r>
  <r>
    <s v="NZ18734"/>
    <n v="838487517"/>
    <n v="28"/>
    <d v="1994-05-25T00:00:00"/>
    <x v="1"/>
    <s v="Systems Administrator I"/>
    <x v="12"/>
    <x v="188"/>
    <x v="188"/>
    <s v="Todd Miller"/>
    <x v="3"/>
    <n v="12547353"/>
    <n v="0"/>
    <s v="Checks"/>
    <x v="146"/>
    <x v="3"/>
    <n v="294684.53439808002"/>
    <n v="663376.38"/>
  </r>
  <r>
    <s v="NZ18751"/>
    <n v="385558417"/>
    <n v="36"/>
    <d v="1986-05-25T00:00:00"/>
    <x v="1"/>
    <s v="Account Representative IV"/>
    <x v="2"/>
    <x v="189"/>
    <x v="189"/>
    <s v="Howard Carr"/>
    <x v="3"/>
    <n v="190329696"/>
    <n v="0"/>
    <s v="Checks"/>
    <x v="32"/>
    <x v="0"/>
    <n v="239082.47440000001"/>
    <n v="289123"/>
  </r>
  <r>
    <s v="NZ18810"/>
    <n v="303452116"/>
    <n v="72"/>
    <d v="1950-05-25T00:00:00"/>
    <x v="1"/>
    <s v="Sales Associate"/>
    <x v="17"/>
    <x v="190"/>
    <x v="190"/>
    <s v="Heather Shaw"/>
    <x v="0"/>
    <n v="337314816"/>
    <n v="0"/>
    <s v="Online Payment"/>
    <x v="147"/>
    <x v="6"/>
    <n v="8919.7429055999964"/>
    <n v="94218"/>
  </r>
  <r>
    <s v="NZ18812"/>
    <n v="851201007"/>
    <n v="74"/>
    <d v="1948-05-24T12:00:00"/>
    <x v="1"/>
    <s v="Budget/Accounting Analyst III"/>
    <x v="2"/>
    <x v="191"/>
    <x v="191"/>
    <s v="Randy Spencer"/>
    <x v="3"/>
    <n v="1461740544"/>
    <n v="0"/>
    <s v="Money Transfer"/>
    <x v="148"/>
    <x v="5"/>
    <n v="195907.4543716"/>
    <n v="475504"/>
  </r>
  <r>
    <s v="NZ18812"/>
    <n v="207787763"/>
    <n v="77"/>
    <d v="1945-05-24T18:00:00"/>
    <x v="0"/>
    <s v="Accountant III"/>
    <x v="18"/>
    <x v="192"/>
    <x v="192"/>
    <s v="Brian Lawrence"/>
    <x v="3"/>
    <n v="1461740544"/>
    <n v="0"/>
    <s v="Money Deposit"/>
    <x v="127"/>
    <x v="0"/>
    <n v="53988.400909659998"/>
    <n v="73199"/>
  </r>
  <r>
    <s v="NZ18821"/>
    <n v="900149156"/>
    <n v="80"/>
    <d v="1942-05-25T00:00:00"/>
    <x v="1"/>
    <s v="Health Coach IV"/>
    <x v="20"/>
    <x v="193"/>
    <x v="193"/>
    <s v="Frances Hunt"/>
    <x v="4"/>
    <n v="231444"/>
    <n v="0"/>
    <s v="Money Deposit"/>
    <x v="17"/>
    <x v="0"/>
    <n v="172727.9664453"/>
    <n v="417528"/>
  </r>
  <r>
    <s v="NZ18823"/>
    <n v="336150608"/>
    <n v="63"/>
    <d v="1959-05-25T06:00:00"/>
    <x v="0"/>
    <s v="Programmer Analyst III"/>
    <x v="18"/>
    <x v="194"/>
    <x v="194"/>
    <s v="Joseph Nichols"/>
    <x v="3"/>
    <n v="312704964"/>
    <n v="0"/>
    <s v="Checks"/>
    <x v="149"/>
    <x v="3"/>
    <n v="500923.82275296003"/>
    <n v="823736.7"/>
  </r>
  <r>
    <s v="NZ18836"/>
    <n v="555082235"/>
    <n v="83"/>
    <d v="1939-05-25T06:00:00"/>
    <x v="0"/>
    <s v="Structural Analysis Engineer"/>
    <x v="12"/>
    <x v="195"/>
    <x v="195"/>
    <s v="Adam Fisher"/>
    <x v="3"/>
    <n v="3576994311"/>
    <n v="0"/>
    <s v="Money Deposit"/>
    <x v="150"/>
    <x v="1"/>
    <n v="507878.31702373998"/>
    <n v="931983.18"/>
  </r>
  <r>
    <s v="NZ18899"/>
    <n v="684094273"/>
    <n v="54"/>
    <d v="1968-05-24T12:00:00"/>
    <x v="0"/>
    <s v="Automation Specialist III"/>
    <x v="1"/>
    <x v="196"/>
    <x v="196"/>
    <s v="Amanda Davis"/>
    <x v="1"/>
    <n v="748995072"/>
    <n v="0"/>
    <s v="Money Deposit"/>
    <x v="151"/>
    <x v="0"/>
    <n v="419905.75523711997"/>
    <n v="542455.38"/>
  </r>
  <r>
    <s v="NZ18901"/>
    <n v="614567503"/>
    <n v="62"/>
    <d v="1960-05-24T12:00:00"/>
    <x v="1"/>
    <s v="Software Test Engineer III"/>
    <x v="16"/>
    <x v="197"/>
    <x v="197"/>
    <s v="Joe Wells"/>
    <x v="4"/>
    <n v="19011993"/>
    <n v="0"/>
    <s v="Checks"/>
    <x v="3"/>
    <x v="0"/>
    <n v="387654.95750230004"/>
    <n v="568588.80000000005"/>
  </r>
  <r>
    <s v="NZ18979"/>
    <n v="70154942"/>
    <n v="70"/>
    <d v="1952-05-24T12:00:00"/>
    <x v="1"/>
    <s v="Help Desk Operator"/>
    <x v="11"/>
    <x v="198"/>
    <x v="198"/>
    <s v="Randy Gardner"/>
    <x v="4"/>
    <n v="1493168448"/>
    <n v="0"/>
    <s v="Cash Withdrawal"/>
    <x v="20"/>
    <x v="1"/>
    <n v="1016793.45584"/>
    <n v="1294268.82"/>
  </r>
  <r>
    <s v="NZ19003"/>
    <n v="492918400"/>
    <n v="41"/>
    <d v="1981-05-24T18:00:00"/>
    <x v="0"/>
    <s v="Accounting Assistant IV"/>
    <x v="7"/>
    <x v="199"/>
    <x v="199"/>
    <s v="Jeffrey Gutierrez"/>
    <x v="3"/>
    <n v="585543168"/>
    <n v="5152019544"/>
    <s v="Loan Payment"/>
    <x v="26"/>
    <x v="5"/>
    <n v="68529.976023950003"/>
    <n v="153125"/>
  </r>
  <r>
    <s v="NZ19004"/>
    <n v="903481280"/>
    <n v="83"/>
    <d v="1939-05-25T06:00:00"/>
    <x v="0"/>
    <s v="Senior Financial Analyst"/>
    <x v="20"/>
    <x v="200"/>
    <x v="200"/>
    <s v="Todd Torres"/>
    <x v="1"/>
    <n v="8505625"/>
    <n v="0"/>
    <s v="Cash Withdrawal"/>
    <x v="152"/>
    <x v="1"/>
    <n v="85453.009884319996"/>
    <n v="99554"/>
  </r>
  <r>
    <s v="NZ19011"/>
    <n v="741568626"/>
    <n v="36"/>
    <d v="1986-05-25T00:00:00"/>
    <x v="0"/>
    <s v="Developer IV"/>
    <x v="9"/>
    <x v="201"/>
    <x v="201"/>
    <s v="Ann Hernandez"/>
    <x v="0"/>
    <n v="45600399"/>
    <n v="0"/>
    <s v="Money Transfer"/>
    <x v="153"/>
    <x v="5"/>
    <n v="224339.09971099999"/>
    <n v="541855.62"/>
  </r>
  <r>
    <s v="NZ19058"/>
    <n v="625651230"/>
    <n v="55"/>
    <d v="1967-05-25T06:00:00"/>
    <x v="0"/>
    <s v="Developer II"/>
    <x v="19"/>
    <x v="202"/>
    <x v="202"/>
    <s v="Brenda Wells"/>
    <x v="1"/>
    <n v="1805106699"/>
    <n v="73509156"/>
    <s v="Loan Payment"/>
    <x v="9"/>
    <x v="7"/>
    <n v="81768.315187200002"/>
    <n v="185376"/>
  </r>
  <r>
    <s v="NZ19117"/>
    <n v="247030328"/>
    <n v="69"/>
    <d v="1953-05-24T18:00:00"/>
    <x v="1"/>
    <s v="Electrical Engineer"/>
    <x v="16"/>
    <x v="203"/>
    <x v="203"/>
    <s v="Justin Long"/>
    <x v="3"/>
    <n v="1056664155"/>
    <n v="5740046647"/>
    <s v="Loan Payment"/>
    <x v="154"/>
    <x v="8"/>
    <n v="190853.56007552001"/>
    <n v="260867"/>
  </r>
  <r>
    <s v="NZ19165"/>
    <n v="234611028"/>
    <n v="26"/>
    <d v="1996-05-24T12:00:00"/>
    <x v="1"/>
    <s v="GIS Technical Architect"/>
    <x v="2"/>
    <x v="204"/>
    <x v="204"/>
    <s v="Samuel Ramirez"/>
    <x v="2"/>
    <n v="91768176"/>
    <n v="0"/>
    <s v="Money Deposit"/>
    <x v="155"/>
    <x v="1"/>
    <n v="825060.88484352001"/>
    <n v="1352226.24"/>
  </r>
  <r>
    <s v="NZ19235"/>
    <n v="313918958"/>
    <n v="23"/>
    <d v="1999-05-25T06:00:00"/>
    <x v="0"/>
    <s v="Systems Administrator IV"/>
    <x v="5"/>
    <x v="205"/>
    <x v="205"/>
    <s v="Kathryn Johnson"/>
    <x v="3"/>
    <n v="837693396"/>
    <n v="0"/>
    <s v="Money Transfer"/>
    <x v="156"/>
    <x v="0"/>
    <n v="95434.616685879999"/>
    <n v="149314"/>
  </r>
  <r>
    <s v="NZ19265"/>
    <n v="301903886"/>
    <n v="75"/>
    <d v="1947-05-25T06:00:00"/>
    <x v="1"/>
    <s v="Registered Nurse"/>
    <x v="14"/>
    <x v="206"/>
    <x v="206"/>
    <s v="Benjamin Price"/>
    <x v="5"/>
    <n v="1639750827"/>
    <n v="514321281"/>
    <s v="Loan Payment"/>
    <x v="157"/>
    <x v="8"/>
    <n v="540550.10476300004"/>
    <n v="839239.68000000005"/>
  </r>
  <r>
    <s v="NZ19266"/>
    <n v="952494421"/>
    <n v="38"/>
    <d v="1984-05-24T12:00:00"/>
    <x v="0"/>
    <s v="Librarian"/>
    <x v="4"/>
    <x v="207"/>
    <x v="207"/>
    <s v="Julie Cruz"/>
    <x v="4"/>
    <n v="123010605"/>
    <n v="0"/>
    <s v="Money Transfer"/>
    <x v="158"/>
    <x v="5"/>
    <n v="841613.80587320006"/>
    <n v="1200868.44"/>
  </r>
  <r>
    <s v="NZ19308"/>
    <n v="396810464"/>
    <n v="49"/>
    <d v="1973-05-24T18:00:00"/>
    <x v="1"/>
    <s v="Biostatistician III"/>
    <x v="1"/>
    <x v="208"/>
    <x v="208"/>
    <s v="Earl Carter"/>
    <x v="3"/>
    <n v="2064972448"/>
    <n v="8752689792"/>
    <s v="Loan Payment"/>
    <x v="159"/>
    <x v="7"/>
    <n v="328671.97888000001"/>
    <n v="623390.34"/>
  </r>
  <r>
    <s v="NZ19321"/>
    <n v="949538015"/>
    <n v="43"/>
    <d v="1979-05-25T06:00:00"/>
    <x v="1"/>
    <s v="Engineer II"/>
    <x v="15"/>
    <x v="209"/>
    <x v="209"/>
    <s v="Stephen Perkins"/>
    <x v="3"/>
    <n v="1927271775"/>
    <n v="0"/>
    <s v="Online Payment"/>
    <x v="160"/>
    <x v="2"/>
    <n v="720190.12305407994"/>
    <n v="1108307.52"/>
  </r>
  <r>
    <s v="NZ19327"/>
    <n v="281763511"/>
    <n v="79"/>
    <d v="1943-05-25T06:00:00"/>
    <x v="1"/>
    <s v="Technical Writer"/>
    <x v="4"/>
    <x v="210"/>
    <x v="210"/>
    <s v="Michael Edwards"/>
    <x v="3"/>
    <n v="420853675"/>
    <n v="0"/>
    <s v="Cash Withdrawal"/>
    <x v="161"/>
    <x v="1"/>
    <n v="74137.23887808001"/>
    <n v="118554"/>
  </r>
  <r>
    <s v="NZ19395"/>
    <n v="459201382"/>
    <n v="78"/>
    <d v="1944-05-24T12:00:00"/>
    <x v="1"/>
    <s v="Human Resources Assistant II"/>
    <x v="7"/>
    <x v="211"/>
    <x v="211"/>
    <s v="Rose Holmes"/>
    <x v="2"/>
    <n v="409124448"/>
    <n v="0"/>
    <s v="Online Payment"/>
    <x v="73"/>
    <x v="2"/>
    <n v="77174.31955"/>
    <n v="110578"/>
  </r>
  <r>
    <s v="NZ19399"/>
    <n v="255927900"/>
    <n v="24"/>
    <d v="1998-05-25T00:00:00"/>
    <x v="0"/>
    <s v="Health Coach I"/>
    <x v="6"/>
    <x v="212"/>
    <x v="212"/>
    <s v="Marilyn Webb"/>
    <x v="0"/>
    <n v="1242334912"/>
    <n v="0"/>
    <s v="Online Payment"/>
    <x v="162"/>
    <x v="2"/>
    <n v="532294.15037439996"/>
    <n v="779872.62"/>
  </r>
  <r>
    <s v="NZ19405"/>
    <n v="848503950"/>
    <n v="52"/>
    <d v="1970-05-25T00:00:00"/>
    <x v="1"/>
    <s v="Chemical Engineer"/>
    <x v="5"/>
    <x v="213"/>
    <x v="213"/>
    <s v="Kimberly Austin"/>
    <x v="0"/>
    <n v="806943564"/>
    <n v="0"/>
    <s v="Money Deposit"/>
    <x v="163"/>
    <x v="0"/>
    <n v="14915.0689184"/>
    <n v="37712"/>
  </r>
  <r>
    <s v="NZ19422"/>
    <n v="375689300"/>
    <n v="24"/>
    <d v="1998-05-25T00:00:00"/>
    <x v="0"/>
    <s v="Occupational Therapist"/>
    <x v="2"/>
    <x v="214"/>
    <x v="214"/>
    <s v="Stephen Allen"/>
    <x v="3"/>
    <n v="3348432269"/>
    <n v="0"/>
    <s v="Cash Withdrawal"/>
    <x v="164"/>
    <x v="1"/>
    <n v="248331.28960768"/>
    <n v="425839"/>
  </r>
  <r>
    <s v="NZ19447"/>
    <n v="581124558"/>
    <n v="31"/>
    <d v="1991-05-25T06:00:00"/>
    <x v="1"/>
    <s v="Professor"/>
    <x v="6"/>
    <x v="215"/>
    <x v="215"/>
    <s v="Anna Wilson"/>
    <x v="0"/>
    <n v="143843288"/>
    <n v="283138004"/>
    <s v="Loan Payment"/>
    <x v="158"/>
    <x v="8"/>
    <n v="308472.41856000002"/>
    <n v="456996"/>
  </r>
  <r>
    <s v="NZ19481"/>
    <n v="632127868"/>
    <n v="37"/>
    <d v="1985-05-24T18:00:00"/>
    <x v="1"/>
    <s v="Junior Executive"/>
    <x v="3"/>
    <x v="216"/>
    <x v="216"/>
    <s v="Beverly Carter"/>
    <x v="4"/>
    <n v="86385432"/>
    <n v="0"/>
    <s v="Online Payment"/>
    <x v="165"/>
    <x v="6"/>
    <n v="575584.71473699994"/>
    <n v="960229.02"/>
  </r>
  <r>
    <s v="NZ19493"/>
    <n v="3623213"/>
    <n v="38"/>
    <d v="1984-05-24T12:00:00"/>
    <x v="0"/>
    <s v="Safety Technician III"/>
    <x v="2"/>
    <x v="217"/>
    <x v="217"/>
    <s v="Jeremy Morris"/>
    <x v="4"/>
    <n v="1146159808"/>
    <n v="324998882"/>
    <s v="Loan Payment"/>
    <x v="166"/>
    <x v="8"/>
    <n v="72633.831839999999"/>
    <n v="136188"/>
  </r>
  <r>
    <s v="NZ19507"/>
    <n v="508270408"/>
    <n v="48"/>
    <d v="1974-05-25T00:00:00"/>
    <x v="0"/>
    <s v="Safety Technician I"/>
    <x v="4"/>
    <x v="218"/>
    <x v="218"/>
    <s v="Debra Mills"/>
    <x v="2"/>
    <n v="3527671199"/>
    <n v="0"/>
    <s v="Online Payment"/>
    <x v="145"/>
    <x v="6"/>
    <n v="170950.85537323999"/>
    <n v="408575"/>
  </r>
  <r>
    <s v="NZ19548"/>
    <n v="432094851"/>
    <n v="26"/>
    <d v="1996-05-24T12:00:00"/>
    <x v="1"/>
    <s v="Human Resources Assistant IV"/>
    <x v="18"/>
    <x v="219"/>
    <x v="219"/>
    <s v="Emily Bryant"/>
    <x v="2"/>
    <n v="88444068"/>
    <n v="0"/>
    <s v="Money Transfer"/>
    <x v="167"/>
    <x v="5"/>
    <n v="8461.0321999999869"/>
    <n v="199547"/>
  </r>
  <r>
    <s v="NZ19580"/>
    <n v="398388608"/>
    <n v="82"/>
    <d v="1940-05-24T12:00:00"/>
    <x v="0"/>
    <s v="Software Test Engineer III"/>
    <x v="2"/>
    <x v="220"/>
    <x v="220"/>
    <s v="Joe Mason"/>
    <x v="1"/>
    <n v="40540308"/>
    <n v="0"/>
    <s v="Money Transfer"/>
    <x v="168"/>
    <x v="5"/>
    <n v="110988.23154412"/>
    <n v="350434"/>
  </r>
  <r>
    <s v="NZ19583"/>
    <n v="561221117"/>
    <n v="85"/>
    <d v="1937-05-24T18:00:00"/>
    <x v="1"/>
    <s v="Product Engineer"/>
    <x v="14"/>
    <x v="221"/>
    <x v="221"/>
    <s v="Jack Morrison"/>
    <x v="1"/>
    <n v="1235565"/>
    <n v="0"/>
    <s v="Cash Withdrawal"/>
    <x v="169"/>
    <x v="1"/>
    <n v="1848.4742617600132"/>
    <n v="265216"/>
  </r>
  <r>
    <s v="NZ19589"/>
    <n v="657167234"/>
    <n v="59"/>
    <d v="1963-05-25T06:00:00"/>
    <x v="1"/>
    <s v="Analog Circuit Design manager"/>
    <x v="21"/>
    <x v="222"/>
    <x v="222"/>
    <s v="Jimmy Berry"/>
    <x v="2"/>
    <n v="3226685"/>
    <n v="0"/>
    <s v="Checks"/>
    <x v="170"/>
    <x v="3"/>
    <n v="357156.62057119998"/>
    <n v="391487"/>
  </r>
  <r>
    <s v="NZ19657"/>
    <n v="108359337"/>
    <n v="64"/>
    <d v="1958-05-25T00:00:00"/>
    <x v="0"/>
    <s v="Clinical Specialist"/>
    <x v="2"/>
    <x v="223"/>
    <x v="223"/>
    <s v="Jeremy Thomas"/>
    <x v="3"/>
    <n v="22765743"/>
    <n v="0"/>
    <s v="Money Deposit"/>
    <x v="107"/>
    <x v="0"/>
    <n v="1260850.7986250001"/>
    <n v="1997744.46"/>
  </r>
  <r>
    <s v="NZ19666"/>
    <n v="210406263"/>
    <n v="72"/>
    <d v="1950-05-25T00:00:00"/>
    <x v="0"/>
    <s v="Office Assistant I"/>
    <x v="9"/>
    <x v="224"/>
    <x v="224"/>
    <s v="Robin Myers"/>
    <x v="3"/>
    <n v="711860448"/>
    <n v="0"/>
    <s v="Money Transfer"/>
    <x v="73"/>
    <x v="5"/>
    <n v="319296.51721600001"/>
    <n v="476404"/>
  </r>
  <r>
    <s v="NZ19673"/>
    <n v="171025223"/>
    <n v="61"/>
    <d v="1961-05-24T18:00:00"/>
    <x v="1"/>
    <s v="Database Administrator III"/>
    <x v="2"/>
    <x v="225"/>
    <x v="225"/>
    <s v="Bobby Fowler"/>
    <x v="3"/>
    <n v="1912658849"/>
    <n v="4120415178"/>
    <s v="Money Deposit"/>
    <x v="171"/>
    <x v="0"/>
    <n v="719976.95845856005"/>
    <n v="937130.1"/>
  </r>
  <r>
    <s v="NZ19673"/>
    <n v="117450995"/>
    <n v="78"/>
    <d v="1944-05-24T12:00:00"/>
    <x v="0"/>
    <s v="Programmer Analyst III"/>
    <x v="9"/>
    <x v="226"/>
    <x v="226"/>
    <s v="Marilyn Stewart"/>
    <x v="3"/>
    <n v="1912658849"/>
    <n v="4120415178"/>
    <s v="Loan Payment"/>
    <x v="172"/>
    <x v="7"/>
    <n v="126068.66155"/>
    <n v="227737"/>
  </r>
  <r>
    <s v="NZ19846"/>
    <n v="118038711"/>
    <n v="75"/>
    <d v="1947-05-25T06:00:00"/>
    <x v="0"/>
    <s v="Environmental Tech"/>
    <x v="20"/>
    <x v="227"/>
    <x v="227"/>
    <s v="Ralph Boyd"/>
    <x v="1"/>
    <n v="975025795"/>
    <n v="0"/>
    <s v="Checks"/>
    <x v="14"/>
    <x v="3"/>
    <n v="892944.30079744"/>
    <n v="1169153.58"/>
  </r>
  <r>
    <s v="NZ19935"/>
    <n v="538814178"/>
    <n v="45"/>
    <d v="1977-05-24T18:00:00"/>
    <x v="1"/>
    <s v="Automation Specialist II"/>
    <x v="0"/>
    <x v="228"/>
    <x v="228"/>
    <s v="Aaron Stephens"/>
    <x v="3"/>
    <n v="1771927488"/>
    <n v="0"/>
    <s v="Online Payment"/>
    <x v="173"/>
    <x v="6"/>
    <n v="-56587.948598399991"/>
    <n v="215574"/>
  </r>
  <r>
    <s v="NZ19945"/>
    <n v="21760390"/>
    <n v="55"/>
    <d v="1967-05-25T06:00:00"/>
    <x v="1"/>
    <s v="Director of Sales"/>
    <x v="2"/>
    <x v="229"/>
    <x v="229"/>
    <s v="Fred White"/>
    <x v="4"/>
    <n v="400999872"/>
    <n v="0"/>
    <s v="Money Transfer"/>
    <x v="44"/>
    <x v="2"/>
    <n v="598554.97264639998"/>
    <n v="849038.82"/>
  </r>
  <r>
    <s v="NZ19975"/>
    <n v="919654415"/>
    <n v="25"/>
    <d v="1997-05-24T18:00:00"/>
    <x v="0"/>
    <s v="Marketing Manager"/>
    <x v="20"/>
    <x v="230"/>
    <x v="230"/>
    <s v="Amanda Rodriguez"/>
    <x v="1"/>
    <n v="44664006"/>
    <n v="0"/>
    <s v="Cash Withdrawal"/>
    <x v="174"/>
    <x v="1"/>
    <n v="183803.7498544"/>
    <n v="224956"/>
  </r>
  <r>
    <s v="NZ20002"/>
    <n v="41020835"/>
    <n v="18"/>
    <d v="2004-05-24T12:00:00"/>
    <x v="1"/>
    <s v="Operator"/>
    <x v="2"/>
    <x v="231"/>
    <x v="231"/>
    <s v="Jeffrey Watson"/>
    <x v="3"/>
    <n v="279877455"/>
    <n v="0"/>
    <s v="Money Deposit"/>
    <x v="175"/>
    <x v="1"/>
    <n v="21488.753551999995"/>
    <n v="110150"/>
  </r>
  <r>
    <s v="NZ20053"/>
    <n v="984535903"/>
    <n v="43"/>
    <d v="1979-05-25T06:00:00"/>
    <x v="0"/>
    <s v="Accounting Assistant I"/>
    <x v="16"/>
    <x v="232"/>
    <x v="232"/>
    <s v="Carol Gibson"/>
    <x v="1"/>
    <n v="9049326"/>
    <n v="0"/>
    <s v="Money Transfer"/>
    <x v="176"/>
    <x v="1"/>
    <n v="1437787.4522094"/>
    <n v="1709257.86"/>
  </r>
  <r>
    <s v="NZ20140"/>
    <n v="952383149"/>
    <n v="39"/>
    <d v="1983-05-25T06:00:00"/>
    <x v="0"/>
    <s v="Design Engineer"/>
    <x v="8"/>
    <x v="233"/>
    <x v="233"/>
    <s v="Alan Wheeler"/>
    <x v="3"/>
    <n v="258076568"/>
    <n v="0"/>
    <s v="Money Deposit"/>
    <x v="177"/>
    <x v="0"/>
    <n v="573885.12774999999"/>
    <n v="844196.88"/>
  </r>
  <r>
    <s v="NZ20154"/>
    <n v="994174473"/>
    <n v="26"/>
    <d v="1996-05-24T12:00:00"/>
    <x v="1"/>
    <s v="Account Executive"/>
    <x v="4"/>
    <x v="234"/>
    <x v="234"/>
    <s v="Heather Welch"/>
    <x v="0"/>
    <n v="47612214"/>
    <n v="0"/>
    <s v="Money Deposit"/>
    <x v="109"/>
    <x v="1"/>
    <n v="47444.293436799999"/>
    <n v="135238"/>
  </r>
  <r>
    <s v="NZ20160"/>
    <n v="757646735"/>
    <n v="58"/>
    <d v="1964-05-24T12:00:00"/>
    <x v="1"/>
    <s v="Engineer III"/>
    <x v="2"/>
    <x v="235"/>
    <x v="235"/>
    <s v="Joan Duncan"/>
    <x v="3"/>
    <n v="272925312"/>
    <n v="0"/>
    <s v="Money Transfer"/>
    <x v="71"/>
    <x v="5"/>
    <n v="77821.472030720004"/>
    <n v="106528"/>
  </r>
  <r>
    <s v="NZ20167"/>
    <n v="402738667"/>
    <n v="64"/>
    <d v="2002-06-02T06:00:00"/>
    <x v="1"/>
    <s v="Student"/>
    <x v="17"/>
    <x v="236"/>
    <x v="236"/>
    <s v="SAA-AONDO "/>
    <x v="1"/>
    <n v="1774897488"/>
    <n v="0"/>
    <s v="Money Transfer"/>
    <x v="178"/>
    <x v="5"/>
    <n v="-491638.32290745096"/>
    <n v="73107"/>
  </r>
  <r>
    <s v="NZ20248"/>
    <n v="830129063"/>
    <n v="42"/>
    <d v="1980-05-24T12:00:00"/>
    <x v="0"/>
    <s v="Legal Assistant"/>
    <x v="19"/>
    <x v="237"/>
    <x v="237"/>
    <s v="Jane Cruz"/>
    <x v="3"/>
    <n v="44822835"/>
    <n v="0"/>
    <s v="Money Transfer"/>
    <x v="133"/>
    <x v="5"/>
    <n v="1009493.87484472"/>
    <n v="1229037.78"/>
  </r>
  <r>
    <s v="NZ20255"/>
    <n v="840316438"/>
    <n v="65"/>
    <d v="1957-05-24T18:00:00"/>
    <x v="0"/>
    <s v="Geological Engineer"/>
    <x v="15"/>
    <x v="238"/>
    <x v="238"/>
    <s v="William Perry"/>
    <x v="3"/>
    <n v="3798075"/>
    <n v="0"/>
    <s v="Money Transfer"/>
    <x v="87"/>
    <x v="5"/>
    <n v="3180086.8098048"/>
    <n v="3436110.72"/>
  </r>
  <r>
    <s v="NZ20282"/>
    <n v="172161705"/>
    <n v="51"/>
    <d v="1971-05-25T06:00:00"/>
    <x v="0"/>
    <s v="Web Developer IV"/>
    <x v="7"/>
    <x v="239"/>
    <x v="239"/>
    <s v="Phillip Fox"/>
    <x v="0"/>
    <n v="860878408"/>
    <n v="0"/>
    <s v="Cash Withdrawal"/>
    <x v="149"/>
    <x v="4"/>
    <n v="781400.43295999989"/>
    <n v="2020191.6"/>
  </r>
  <r>
    <s v="NZ20303"/>
    <n v="866388847"/>
    <n v="74"/>
    <d v="1948-05-24T12:00:00"/>
    <x v="0"/>
    <s v="Staff Accountant IV"/>
    <x v="1"/>
    <x v="240"/>
    <x v="240"/>
    <s v="Sean Hall"/>
    <x v="1"/>
    <n v="467978868"/>
    <n v="0"/>
    <s v="Money Transfer"/>
    <x v="63"/>
    <x v="2"/>
    <n v="127956.38334238005"/>
    <n v="696487.62"/>
  </r>
  <r>
    <s v="NZ20371"/>
    <n v="783832158"/>
    <n v="53"/>
    <d v="1969-05-24T18:00:00"/>
    <x v="1"/>
    <s v="Nurse Practicioner"/>
    <x v="2"/>
    <x v="241"/>
    <x v="241"/>
    <s v="Larry Ward"/>
    <x v="3"/>
    <n v="268794774"/>
    <n v="0"/>
    <s v="Money Deposit"/>
    <x v="179"/>
    <x v="0"/>
    <n v="273004.0636014"/>
    <n v="664550.40000000002"/>
  </r>
  <r>
    <s v="NZ20398"/>
    <n v="940594492"/>
    <n v="69"/>
    <d v="1953-05-24T18:00:00"/>
    <x v="1"/>
    <s v="Media Manager I"/>
    <x v="16"/>
    <x v="242"/>
    <x v="242"/>
    <s v="Margaret Rivera"/>
    <x v="2"/>
    <n v="323014668"/>
    <n v="0"/>
    <s v="Money Transfer"/>
    <x v="180"/>
    <x v="5"/>
    <n v="17794.967222929998"/>
    <n v="30902"/>
  </r>
  <r>
    <s v="NZ20426"/>
    <n v="609763632"/>
    <n v="59"/>
    <d v="1963-05-25T06:00:00"/>
    <x v="0"/>
    <s v="Nurse"/>
    <x v="5"/>
    <x v="243"/>
    <x v="243"/>
    <s v="Jennifer Sims"/>
    <x v="3"/>
    <n v="499326914"/>
    <n v="0"/>
    <s v="Money Deposit"/>
    <x v="181"/>
    <x v="0"/>
    <n v="208171.93984000001"/>
    <n v="407860"/>
  </r>
  <r>
    <s v="NZ20451"/>
    <n v="490298804"/>
    <n v="77"/>
    <d v="1945-05-24T18:00:00"/>
    <x v="1"/>
    <s v="Engineer II"/>
    <x v="20"/>
    <x v="244"/>
    <x v="244"/>
    <s v="Clarence Price"/>
    <x v="1"/>
    <n v="1814745075"/>
    <n v="0"/>
    <s v="Money Deposit"/>
    <x v="182"/>
    <x v="0"/>
    <n v="369696.52691750001"/>
    <n v="654875.69999999995"/>
  </r>
  <r>
    <s v="NZ20476"/>
    <n v="431454918"/>
    <n v="52"/>
    <d v="1970-05-25T00:00:00"/>
    <x v="1"/>
    <s v="Administrative Assistant II"/>
    <x v="8"/>
    <x v="245"/>
    <x v="245"/>
    <s v="Jeremy Fowler"/>
    <x v="3"/>
    <n v="193812255"/>
    <n v="0"/>
    <s v="Cash Withdrawal"/>
    <x v="112"/>
    <x v="4"/>
    <n v="304904.7648"/>
    <n v="424422"/>
  </r>
  <r>
    <s v="NZ20489"/>
    <n v="625733970"/>
    <n v="61"/>
    <d v="1961-05-24T18:00:00"/>
    <x v="1"/>
    <s v="VP Accounting"/>
    <x v="5"/>
    <x v="246"/>
    <x v="246"/>
    <s v="Jerry Hudson"/>
    <x v="0"/>
    <n v="13628832"/>
    <n v="0"/>
    <s v="Cash Withdrawal"/>
    <x v="98"/>
    <x v="0"/>
    <n v="22079.055881500011"/>
    <n v="240865"/>
  </r>
  <r>
    <s v="NZ20560"/>
    <n v="169849703"/>
    <n v="56"/>
    <d v="1966-05-25T00:00:00"/>
    <x v="1"/>
    <s v="Recruiter"/>
    <x v="5"/>
    <x v="247"/>
    <x v="247"/>
    <s v="Daniel Stewart"/>
    <x v="2"/>
    <n v="1399882176"/>
    <n v="0"/>
    <s v="Checks"/>
    <x v="183"/>
    <x v="3"/>
    <n v="1209056.2730399999"/>
    <n v="1578375.54"/>
  </r>
  <r>
    <s v="NZ20569"/>
    <n v="600726742"/>
    <n v="54"/>
    <d v="1968-05-24T12:00:00"/>
    <x v="0"/>
    <s v="Accountant II"/>
    <x v="21"/>
    <x v="248"/>
    <x v="248"/>
    <s v="Teresa Shaw"/>
    <x v="2"/>
    <n v="873890937"/>
    <n v="0"/>
    <s v="Money Deposit"/>
    <x v="184"/>
    <x v="0"/>
    <n v="104728.76907712"/>
    <n v="188233"/>
  </r>
  <r>
    <s v="NZ20608"/>
    <n v="598219243"/>
    <n v="25"/>
    <d v="1997-05-24T18:00:00"/>
    <x v="0"/>
    <s v="Dental Hygienist"/>
    <x v="4"/>
    <x v="249"/>
    <x v="249"/>
    <s v="Lawrence Gibson"/>
    <x v="0"/>
    <n v="991513235"/>
    <n v="0"/>
    <s v="Checks"/>
    <x v="185"/>
    <x v="0"/>
    <n v="154154.79449599999"/>
    <n v="624089.04"/>
  </r>
  <r>
    <s v="NZ20615"/>
    <n v="354450304"/>
    <n v="20"/>
    <d v="2002-05-25T00:00:00"/>
    <x v="1"/>
    <s v="Junior Executive"/>
    <x v="17"/>
    <x v="250"/>
    <x v="250"/>
    <s v="William Hernandez"/>
    <x v="0"/>
    <n v="850484583"/>
    <n v="0"/>
    <s v="Cash Withdrawal"/>
    <x v="164"/>
    <x v="1"/>
    <n v="17901.884969519997"/>
    <n v="65075"/>
  </r>
  <r>
    <s v="NZ20616"/>
    <n v="733906808"/>
    <n v="40"/>
    <d v="1982-05-25T00:00:00"/>
    <x v="0"/>
    <s v="Data Coordiator"/>
    <x v="2"/>
    <x v="251"/>
    <x v="251"/>
    <s v="Eugene Austin"/>
    <x v="2"/>
    <n v="342649034"/>
    <n v="0"/>
    <s v="Money Deposit"/>
    <x v="186"/>
    <x v="0"/>
    <n v="512286.30210432003"/>
    <n v="883330.2"/>
  </r>
  <r>
    <s v="NZ20631"/>
    <n v="478863350"/>
    <n v="77"/>
    <d v="1945-05-24T18:00:00"/>
    <x v="0"/>
    <s v="Human Resources Manager"/>
    <x v="4"/>
    <x v="252"/>
    <x v="252"/>
    <s v="Roger Hunter"/>
    <x v="1"/>
    <n v="15656648"/>
    <n v="0"/>
    <s v="Money Transfer"/>
    <x v="187"/>
    <x v="5"/>
    <n v="55804.1496272"/>
    <n v="116494"/>
  </r>
  <r>
    <s v="NZ20637"/>
    <n v="971201964"/>
    <n v="73"/>
    <d v="1949-05-24T18:00:00"/>
    <x v="1"/>
    <s v="Senior Cost Accountant"/>
    <x v="5"/>
    <x v="253"/>
    <x v="253"/>
    <s v="Carlos Wilson"/>
    <x v="4"/>
    <n v="15142125"/>
    <n v="0"/>
    <s v="Cash Withdrawal"/>
    <x v="188"/>
    <x v="1"/>
    <n v="958331.61175424"/>
    <n v="1735578.96"/>
  </r>
  <r>
    <s v="NZ20655"/>
    <n v="716576434"/>
    <n v="81"/>
    <d v="1941-05-24T18:00:00"/>
    <x v="0"/>
    <s v="Marketing Manager"/>
    <x v="6"/>
    <x v="254"/>
    <x v="254"/>
    <s v="Pamela Butler"/>
    <x v="3"/>
    <n v="3612576704"/>
    <n v="7048275568"/>
    <s v="Loan Payment"/>
    <x v="69"/>
    <x v="7"/>
    <n v="63723.223111679996"/>
    <n v="186138"/>
  </r>
  <r>
    <s v="NZ20659"/>
    <n v="967533698"/>
    <n v="32"/>
    <d v="1990-05-25T00:00:00"/>
    <x v="1"/>
    <s v="Programmer II"/>
    <x v="12"/>
    <x v="255"/>
    <x v="255"/>
    <s v="Joseph Fuller"/>
    <x v="0"/>
    <n v="205039918"/>
    <n v="325697115"/>
    <s v="Loan Payment"/>
    <x v="83"/>
    <x v="7"/>
    <n v="719344.53062772006"/>
    <n v="859887.54"/>
  </r>
  <r>
    <s v="NZ20725"/>
    <n v="369381575"/>
    <n v="73"/>
    <d v="1949-05-24T18:00:00"/>
    <x v="0"/>
    <s v="Computer Systems Analyst IV"/>
    <x v="9"/>
    <x v="256"/>
    <x v="256"/>
    <s v="Linda Butler"/>
    <x v="4"/>
    <n v="947638536"/>
    <n v="0"/>
    <s v="Cash Withdrawal"/>
    <x v="53"/>
    <x v="1"/>
    <n v="143471.42329199999"/>
    <n v="167595"/>
  </r>
  <r>
    <s v="NZ20755"/>
    <n v="381094998"/>
    <n v="83"/>
    <d v="1939-05-25T06:00:00"/>
    <x v="1"/>
    <s v="Budget/Accounting Analyst III"/>
    <x v="17"/>
    <x v="257"/>
    <x v="257"/>
    <s v="Shawn Rice"/>
    <x v="5"/>
    <n v="2411467968"/>
    <n v="953558424"/>
    <s v="Loan Payment"/>
    <x v="119"/>
    <x v="8"/>
    <n v="435742.125168"/>
    <n v="854725.32"/>
  </r>
  <r>
    <s v="NZ20812"/>
    <n v="183744351"/>
    <n v="55"/>
    <d v="1967-05-25T06:00:00"/>
    <x v="0"/>
    <s v="Web Developer I"/>
    <x v="0"/>
    <x v="258"/>
    <x v="258"/>
    <s v="Gerald Bowman"/>
    <x v="1"/>
    <n v="454928874"/>
    <n v="0"/>
    <s v="Cash Withdrawal"/>
    <x v="189"/>
    <x v="4"/>
    <n v="624885.63833448989"/>
    <n v="1746450.12"/>
  </r>
  <r>
    <s v="NZ20899"/>
    <n v="789469598"/>
    <n v="54"/>
    <d v="1968-05-24T12:00:00"/>
    <x v="1"/>
    <s v="Statistician III"/>
    <x v="5"/>
    <x v="259"/>
    <x v="259"/>
    <s v="Paula King"/>
    <x v="1"/>
    <n v="479814776"/>
    <n v="0"/>
    <s v="Checks"/>
    <x v="190"/>
    <x v="3"/>
    <n v="644563.2655032"/>
    <n v="894184.02"/>
  </r>
  <r>
    <s v="NZ20927"/>
    <n v="282048392"/>
    <n v="35"/>
    <d v="1987-05-25T06:00:00"/>
    <x v="0"/>
    <s v="Research Associate"/>
    <x v="20"/>
    <x v="260"/>
    <x v="260"/>
    <s v="Harold Matthews"/>
    <x v="1"/>
    <n v="2341620372"/>
    <n v="0"/>
    <s v="Money Deposit"/>
    <x v="191"/>
    <x v="0"/>
    <n v="167947.74485904002"/>
    <n v="224892"/>
  </r>
  <r>
    <s v="NZ20946"/>
    <n v="314669857"/>
    <n v="30"/>
    <d v="1992-05-24T12:00:00"/>
    <x v="1"/>
    <s v="Programmer II"/>
    <x v="2"/>
    <x v="261"/>
    <x v="261"/>
    <s v="Ronald Austin"/>
    <x v="2"/>
    <n v="3782814288"/>
    <n v="0"/>
    <s v="Money Deposit"/>
    <x v="192"/>
    <x v="0"/>
    <n v="-731.05094960000133"/>
    <n v="87355"/>
  </r>
  <r>
    <s v="NZ21000"/>
    <n v="386315612"/>
    <n v="76"/>
    <d v="1946-05-25T00:00:00"/>
    <x v="0"/>
    <s v="Office Assistant I"/>
    <x v="7"/>
    <x v="262"/>
    <x v="262"/>
    <s v="Juan Diaz"/>
    <x v="2"/>
    <n v="2116056096"/>
    <n v="0"/>
    <s v="Cash Withdrawal"/>
    <x v="6"/>
    <x v="1"/>
    <n v="19535.135078399999"/>
    <n v="24846"/>
  </r>
  <r>
    <s v="NZ21009"/>
    <n v="963425424"/>
    <n v="62"/>
    <d v="1960-05-24T12:00:00"/>
    <x v="0"/>
    <s v="Occupational Therapist"/>
    <x v="11"/>
    <x v="263"/>
    <x v="263"/>
    <s v="Donna Robertson"/>
    <x v="0"/>
    <n v="162116955"/>
    <n v="0"/>
    <s v="Money Transfer"/>
    <x v="193"/>
    <x v="1"/>
    <n v="83606.796028159995"/>
    <n v="97469"/>
  </r>
  <r>
    <s v="NZ21018"/>
    <n v="930711869"/>
    <n v="48"/>
    <d v="1974-05-25T00:00:00"/>
    <x v="1"/>
    <s v="Account Representative I"/>
    <x v="4"/>
    <x v="264"/>
    <x v="264"/>
    <s v="Nicole Burke"/>
    <x v="0"/>
    <n v="3053480248"/>
    <n v="0"/>
    <s v="Online Payment"/>
    <x v="194"/>
    <x v="5"/>
    <n v="466139.94649599999"/>
    <n v="647622.48"/>
  </r>
  <r>
    <s v="NZ21028"/>
    <n v="293249931"/>
    <n v="21"/>
    <d v="2001-05-24T18:00:00"/>
    <x v="0"/>
    <s v="Software Test Engineer I"/>
    <x v="4"/>
    <x v="265"/>
    <x v="265"/>
    <s v="Kenneth Garcia"/>
    <x v="0"/>
    <n v="1372501908"/>
    <n v="0"/>
    <s v="Money Deposit"/>
    <x v="195"/>
    <x v="0"/>
    <n v="1374545.4720999999"/>
    <n v="1534759.32"/>
  </r>
  <r>
    <s v="NZ21031"/>
    <n v="186633227"/>
    <n v="62"/>
    <d v="1960-05-24T12:00:00"/>
    <x v="0"/>
    <s v="Staff Accountant III"/>
    <x v="14"/>
    <x v="266"/>
    <x v="266"/>
    <s v="John Simpson"/>
    <x v="3"/>
    <n v="1269561292"/>
    <n v="0"/>
    <s v="Online Payment"/>
    <x v="196"/>
    <x v="6"/>
    <n v="56715.587276799997"/>
    <n v="94786"/>
  </r>
  <r>
    <s v="NZ21058"/>
    <n v="386788742"/>
    <n v="44"/>
    <d v="1978-05-25T00:00:00"/>
    <x v="0"/>
    <s v="Web Designer II"/>
    <x v="18"/>
    <x v="267"/>
    <x v="267"/>
    <s v="Paula Nichols"/>
    <x v="1"/>
    <n v="75930855"/>
    <n v="0"/>
    <s v="Cash Withdrawal"/>
    <x v="197"/>
    <x v="1"/>
    <n v="-31347.900044540002"/>
    <n v="482275"/>
  </r>
  <r>
    <s v="NZ21098"/>
    <n v="684928177"/>
    <n v="66"/>
    <d v="1956-05-24T12:00:00"/>
    <x v="0"/>
    <s v="Structural Analysis Engineer"/>
    <x v="3"/>
    <x v="268"/>
    <x v="268"/>
    <s v="Judy Black"/>
    <x v="4"/>
    <n v="2387811309"/>
    <n v="0"/>
    <s v="Money Transfer"/>
    <x v="198"/>
    <x v="5"/>
    <n v="464925.61089920002"/>
    <n v="807630.9"/>
  </r>
  <r>
    <s v="NZ21106"/>
    <n v="911552187"/>
    <n v="70"/>
    <d v="1952-05-24T12:00:00"/>
    <x v="0"/>
    <s v="Actuary"/>
    <x v="4"/>
    <x v="269"/>
    <x v="269"/>
    <s v="Scott Sanders"/>
    <x v="0"/>
    <n v="397164126"/>
    <n v="0"/>
    <s v="Money Transfer"/>
    <x v="199"/>
    <x v="1"/>
    <n v="157736.36825599999"/>
    <n v="307202"/>
  </r>
  <r>
    <s v="NZ21170"/>
    <n v="209983747"/>
    <n v="52"/>
    <d v="1970-05-25T00:00:00"/>
    <x v="1"/>
    <s v="Human Resources Assistant II"/>
    <x v="14"/>
    <x v="270"/>
    <x v="270"/>
    <s v="Chris Barnes"/>
    <x v="4"/>
    <n v="202295223"/>
    <n v="0"/>
    <s v="Money Transfer"/>
    <x v="119"/>
    <x v="5"/>
    <n v="231119.682608"/>
    <n v="309305"/>
  </r>
  <r>
    <s v="NZ21206"/>
    <n v="16077370"/>
    <n v="75"/>
    <d v="1947-05-25T06:00:00"/>
    <x v="0"/>
    <s v="Accountant I"/>
    <x v="4"/>
    <x v="271"/>
    <x v="271"/>
    <s v="Benjamin Duncan"/>
    <x v="0"/>
    <n v="3723500892"/>
    <n v="0"/>
    <s v="Money Transfer"/>
    <x v="200"/>
    <x v="1"/>
    <n v="312085.28468256001"/>
    <n v="582305.76"/>
  </r>
  <r>
    <s v="NZ21229"/>
    <n v="453656191"/>
    <n v="18"/>
    <d v="2002-06-12T00:00:00"/>
    <x v="0"/>
    <s v="Professor"/>
    <x v="13"/>
    <x v="272"/>
    <x v="272"/>
    <s v="JOSEPH  JA"/>
    <x v="3"/>
    <n v="552316128"/>
    <n v="0"/>
    <s v="Cash Withdrawal"/>
    <x v="106"/>
    <x v="1"/>
    <n v="400779.61158773152"/>
    <n v="792405.36"/>
  </r>
  <r>
    <s v="NZ21262"/>
    <n v="942656359"/>
    <n v="27"/>
    <d v="1995-05-25T06:00:00"/>
    <x v="0"/>
    <s v="Accountant IV"/>
    <x v="17"/>
    <x v="273"/>
    <x v="273"/>
    <s v="Scott Ward"/>
    <x v="3"/>
    <n v="242779896"/>
    <n v="0"/>
    <s v="Money Deposit"/>
    <x v="52"/>
    <x v="1"/>
    <n v="381309.43837823998"/>
    <n v="512363.34"/>
  </r>
  <r>
    <s v="NZ21271"/>
    <n v="726607069"/>
    <n v="76"/>
    <d v="1946-05-25T00:00:00"/>
    <x v="1"/>
    <s v="Marketing Manager"/>
    <x v="20"/>
    <x v="274"/>
    <x v="274"/>
    <s v="Larry Bowman"/>
    <x v="2"/>
    <n v="770577444"/>
    <n v="0"/>
    <s v="Cash Withdrawal"/>
    <x v="122"/>
    <x v="1"/>
    <n v="207084.21402242"/>
    <n v="407036"/>
  </r>
  <r>
    <s v="NZ21279"/>
    <n v="795311765"/>
    <n v="66"/>
    <d v="1956-05-24T12:00:00"/>
    <x v="0"/>
    <s v="Software Test Engineer IV"/>
    <x v="8"/>
    <x v="275"/>
    <x v="275"/>
    <s v="Amanda Rice"/>
    <x v="0"/>
    <n v="506515625"/>
    <n v="0"/>
    <s v="Money Transfer"/>
    <x v="201"/>
    <x v="5"/>
    <n v="365600.48774656001"/>
    <n v="559855.56000000006"/>
  </r>
  <r>
    <s v="NZ21281"/>
    <n v="627584820"/>
    <n v="61"/>
    <d v="1961-05-24T18:00:00"/>
    <x v="0"/>
    <s v="Programmer I"/>
    <x v="19"/>
    <x v="276"/>
    <x v="276"/>
    <s v="Paula Perkins"/>
    <x v="4"/>
    <n v="2294930313"/>
    <n v="0"/>
    <s v="Money Deposit"/>
    <x v="186"/>
    <x v="0"/>
    <n v="73395.919307520002"/>
    <n v="270552"/>
  </r>
  <r>
    <s v="NZ21305"/>
    <n v="96104372"/>
    <n v="27"/>
    <d v="1995-05-25T06:00:00"/>
    <x v="0"/>
    <s v="Office Assistant II"/>
    <x v="21"/>
    <x v="277"/>
    <x v="277"/>
    <s v="Nicole Elliott"/>
    <x v="2"/>
    <n v="32397945"/>
    <n v="0"/>
    <s v="Checks"/>
    <x v="20"/>
    <x v="0"/>
    <n v="141207.74297376"/>
    <n v="188775"/>
  </r>
  <r>
    <s v="NZ21309"/>
    <n v="702117442"/>
    <n v="27"/>
    <d v="1995-05-25T06:00:00"/>
    <x v="0"/>
    <s v="Food Chemist"/>
    <x v="5"/>
    <x v="278"/>
    <x v="278"/>
    <s v="Sean Thompson"/>
    <x v="3"/>
    <n v="662704935"/>
    <n v="0"/>
    <s v="Online Payment"/>
    <x v="202"/>
    <x v="2"/>
    <n v="1335933.5660570001"/>
    <n v="2716002.96"/>
  </r>
  <r>
    <s v="NZ21371"/>
    <n v="277557948"/>
    <n v="45"/>
    <d v="1977-05-24T18:00:00"/>
    <x v="0"/>
    <s v="Geologist IV"/>
    <x v="11"/>
    <x v="279"/>
    <x v="279"/>
    <s v="Terry Chavez"/>
    <x v="3"/>
    <n v="4184349"/>
    <n v="0"/>
    <s v="Money Transfer"/>
    <x v="179"/>
    <x v="0"/>
    <n v="1540020.15777048"/>
    <n v="1819528.02"/>
  </r>
  <r>
    <s v="NZ21386"/>
    <n v="41359454"/>
    <n v="25"/>
    <d v="1997-05-24T18:00:00"/>
    <x v="1"/>
    <s v="Statistician III"/>
    <x v="19"/>
    <x v="280"/>
    <x v="280"/>
    <s v="Frank Owens"/>
    <x v="2"/>
    <n v="111158784"/>
    <n v="0"/>
    <s v="Money Deposit"/>
    <x v="22"/>
    <x v="0"/>
    <n v="193065.7479627"/>
    <n v="446223"/>
  </r>
  <r>
    <s v="NZ21388"/>
    <n v="722771004"/>
    <n v="33"/>
    <d v="1989-05-24T18:00:00"/>
    <x v="1"/>
    <s v="Database Administrator IV"/>
    <x v="5"/>
    <x v="281"/>
    <x v="281"/>
    <s v="James Grant"/>
    <x v="2"/>
    <n v="39325536"/>
    <n v="0"/>
    <s v="Online Payment"/>
    <x v="187"/>
    <x v="5"/>
    <n v="1251464.5304616001"/>
    <n v="2758253.4"/>
  </r>
  <r>
    <s v="NZ21399"/>
    <n v="880721948"/>
    <n v="65"/>
    <d v="1957-05-24T18:00:00"/>
    <x v="1"/>
    <s v="Product Engineer"/>
    <x v="16"/>
    <x v="282"/>
    <x v="282"/>
    <s v="Scott Wells"/>
    <x v="3"/>
    <n v="426387"/>
    <n v="0"/>
    <s v="Online Payment"/>
    <x v="203"/>
    <x v="2"/>
    <n v="1062908.94947584"/>
    <n v="1420783.5"/>
  </r>
  <r>
    <s v="NZ21443"/>
    <n v="451507639"/>
    <n v="26"/>
    <d v="1996-05-24T12:00:00"/>
    <x v="1"/>
    <s v="VP Sales"/>
    <x v="13"/>
    <x v="283"/>
    <x v="283"/>
    <s v="Anna West"/>
    <x v="3"/>
    <n v="1963249464"/>
    <n v="0"/>
    <s v="Online Payment"/>
    <x v="28"/>
    <x v="5"/>
    <n v="416052.52960000001"/>
    <n v="887811.06"/>
  </r>
  <r>
    <s v="NZ21489"/>
    <n v="298970874"/>
    <n v="20"/>
    <d v="2002-05-25T00:00:00"/>
    <x v="0"/>
    <s v="Community Outreach Specialist"/>
    <x v="20"/>
    <x v="284"/>
    <x v="284"/>
    <s v="Carl Reed"/>
    <x v="2"/>
    <n v="23751045"/>
    <n v="0"/>
    <s v="Cash Withdrawal"/>
    <x v="204"/>
    <x v="4"/>
    <n v="0"/>
    <n v="0"/>
  </r>
  <r>
    <s v="NZ21502"/>
    <n v="444190604"/>
    <n v="80"/>
    <d v="1942-05-25T00:00:00"/>
    <x v="0"/>
    <s v="Computer Systems Analyst III"/>
    <x v="6"/>
    <x v="285"/>
    <x v="285"/>
    <s v="Doris Anderson"/>
    <x v="0"/>
    <n v="13958175"/>
    <n v="8605368"/>
    <s v="Loan Payment"/>
    <x v="205"/>
    <x v="8"/>
    <n v="211591.07262380002"/>
    <n v="490115"/>
  </r>
  <r>
    <s v="NZ21504"/>
    <n v="844008963"/>
    <n v="18"/>
    <d v="2004-05-24T12:00:00"/>
    <x v="0"/>
    <s v="VP Quality Control"/>
    <x v="5"/>
    <x v="286"/>
    <x v="286"/>
    <s v="Benjamin Greene"/>
    <x v="3"/>
    <n v="20009952"/>
    <n v="0"/>
    <s v="Cash Withdrawal"/>
    <x v="206"/>
    <x v="4"/>
    <n v="600236.35331008001"/>
    <n v="1031597.4"/>
  </r>
  <r>
    <s v="NZ21526"/>
    <n v="9217797"/>
    <n v="48"/>
    <d v="1974-05-25T00:00:00"/>
    <x v="1"/>
    <s v="Web Developer I"/>
    <x v="0"/>
    <x v="287"/>
    <x v="287"/>
    <s v="Martin Stephens"/>
    <x v="3"/>
    <n v="124795755"/>
    <n v="0"/>
    <s v="Money Deposit"/>
    <x v="93"/>
    <x v="0"/>
    <n v="2460741.0883749998"/>
    <n v="2887147.74"/>
  </r>
  <r>
    <s v="NZ21547"/>
    <n v="98550380"/>
    <n v="26"/>
    <d v="1996-05-24T12:00:00"/>
    <x v="0"/>
    <s v="Statistician III"/>
    <x v="2"/>
    <x v="288"/>
    <x v="288"/>
    <s v="Tina Hunter"/>
    <x v="1"/>
    <n v="2106508248"/>
    <n v="0"/>
    <s v="Money Deposit"/>
    <x v="207"/>
    <x v="0"/>
    <n v="558612.46496000001"/>
    <n v="756351.42"/>
  </r>
  <r>
    <s v="NZ21564"/>
    <n v="93369459"/>
    <n v="53"/>
    <d v="1969-05-24T18:00:00"/>
    <x v="1"/>
    <s v="Social Worker"/>
    <x v="2"/>
    <x v="289"/>
    <x v="289"/>
    <s v="Juan Lopez"/>
    <x v="2"/>
    <n v="1557120775"/>
    <n v="0"/>
    <s v="Money Deposit"/>
    <x v="208"/>
    <x v="0"/>
    <n v="579071.70674687997"/>
    <n v="927596.16"/>
  </r>
  <r>
    <s v="NZ21599"/>
    <n v="506585312"/>
    <n v="68"/>
    <d v="1954-05-25T00:00:00"/>
    <x v="0"/>
    <s v="Quality Control Specialist"/>
    <x v="1"/>
    <x v="290"/>
    <x v="290"/>
    <s v="Keith Alvarez"/>
    <x v="3"/>
    <n v="19183293"/>
    <n v="0"/>
    <s v="Money Deposit"/>
    <x v="149"/>
    <x v="0"/>
    <n v="258214.31367144"/>
    <n v="315420"/>
  </r>
  <r>
    <s v="NZ21608"/>
    <n v="149904219"/>
    <n v="59"/>
    <d v="1963-05-25T06:00:00"/>
    <x v="1"/>
    <s v="Software Consultant"/>
    <x v="5"/>
    <x v="291"/>
    <x v="291"/>
    <s v="Elizabeth Adams"/>
    <x v="1"/>
    <n v="69789314"/>
    <n v="0"/>
    <s v="Money Deposit"/>
    <x v="56"/>
    <x v="1"/>
    <n v="-132788.13836799999"/>
    <n v="226138"/>
  </r>
  <r>
    <s v="NZ21667"/>
    <n v="398490470"/>
    <n v="76"/>
    <d v="1946-05-25T00:00:00"/>
    <x v="1"/>
    <s v="Automation Specialist II"/>
    <x v="5"/>
    <x v="292"/>
    <x v="292"/>
    <s v="Fred Schmidt"/>
    <x v="1"/>
    <n v="3841619712"/>
    <n v="0"/>
    <s v="Checks"/>
    <x v="209"/>
    <x v="0"/>
    <n v="32397.778709999984"/>
    <n v="576372.42000000004"/>
  </r>
  <r>
    <s v="NZ21698"/>
    <n v="442062698"/>
    <n v="42"/>
    <d v="1980-05-24T12:00:00"/>
    <x v="0"/>
    <s v="Engineer I"/>
    <x v="14"/>
    <x v="293"/>
    <x v="293"/>
    <s v="Linda Burke"/>
    <x v="1"/>
    <n v="1026569544"/>
    <n v="0"/>
    <s v="Money Deposit"/>
    <x v="198"/>
    <x v="0"/>
    <n v="214057.2225"/>
    <n v="286374"/>
  </r>
  <r>
    <s v="NZ21788"/>
    <n v="704858168"/>
    <n v="60"/>
    <d v="1962-05-25T00:00:00"/>
    <x v="1"/>
    <s v="Professor"/>
    <x v="2"/>
    <x v="294"/>
    <x v="294"/>
    <s v="David Graham"/>
    <x v="2"/>
    <n v="896202216"/>
    <n v="1525409886"/>
    <s v="Loan Payment"/>
    <x v="210"/>
    <x v="7"/>
    <n v="156704.187936"/>
    <n v="496488"/>
  </r>
  <r>
    <s v="NZ21808"/>
    <n v="634903078"/>
    <n v="72"/>
    <d v="1950-05-25T00:00:00"/>
    <x v="0"/>
    <s v="Senior Financial Analyst"/>
    <x v="2"/>
    <x v="295"/>
    <x v="295"/>
    <s v="Johnny Castillo"/>
    <x v="3"/>
    <n v="1616329624"/>
    <n v="0"/>
    <s v="Online Payment"/>
    <x v="211"/>
    <x v="2"/>
    <n v="206732.76297849999"/>
    <n v="259379"/>
  </r>
  <r>
    <s v="NZ21838"/>
    <n v="892681718"/>
    <n v="34"/>
    <d v="1988-05-24T12:00:00"/>
    <x v="1"/>
    <s v="Programmer IV"/>
    <x v="18"/>
    <x v="296"/>
    <x v="296"/>
    <s v="Chris Gutierrez"/>
    <x v="0"/>
    <n v="986905467"/>
    <n v="0"/>
    <s v="Online Payment"/>
    <x v="212"/>
    <x v="6"/>
    <n v="225917.9870308"/>
    <n v="480535"/>
  </r>
  <r>
    <s v="NZ21853"/>
    <n v="22535792"/>
    <n v="84"/>
    <d v="1938-05-25T00:00:00"/>
    <x v="0"/>
    <s v="Web Developer I"/>
    <x v="2"/>
    <x v="297"/>
    <x v="297"/>
    <s v="Joan Miller"/>
    <x v="1"/>
    <n v="2952460728"/>
    <n v="0"/>
    <s v="Money Transfer"/>
    <x v="213"/>
    <x v="5"/>
    <n v="231945.04206847999"/>
    <n v="361819"/>
  </r>
  <r>
    <s v="NZ21887"/>
    <n v="948438365"/>
    <n v="36"/>
    <d v="1986-05-25T00:00:00"/>
    <x v="0"/>
    <s v="Geologist IV"/>
    <x v="13"/>
    <x v="298"/>
    <x v="298"/>
    <s v="Johnny Spencer"/>
    <x v="3"/>
    <n v="815578624"/>
    <n v="0"/>
    <s v="Cash Withdrawal"/>
    <x v="8"/>
    <x v="4"/>
    <n v="1082699.1853344999"/>
    <n v="1402132.8"/>
  </r>
  <r>
    <s v="NZ21889"/>
    <n v="862357043"/>
    <n v="30"/>
    <d v="1992-05-24T12:00:00"/>
    <x v="0"/>
    <s v="Administrative Officer"/>
    <x v="15"/>
    <x v="299"/>
    <x v="299"/>
    <s v="Benjamin Wood"/>
    <x v="0"/>
    <n v="16519104"/>
    <n v="0"/>
    <s v="Cash Withdrawal"/>
    <x v="114"/>
    <x v="1"/>
    <n v="127196.79901184"/>
    <n v="219305"/>
  </r>
  <r>
    <s v="NZ21947"/>
    <n v="376945350"/>
    <n v="24"/>
    <d v="1998-05-25T00:00:00"/>
    <x v="1"/>
    <s v="Automation Specialist II"/>
    <x v="19"/>
    <x v="300"/>
    <x v="300"/>
    <s v="Patricia Hudson"/>
    <x v="2"/>
    <n v="2746551296"/>
    <n v="0"/>
    <s v="Online Payment"/>
    <x v="192"/>
    <x v="2"/>
    <n v="460451.56309439999"/>
    <n v="871169.76"/>
  </r>
  <r>
    <s v="NZ21974"/>
    <n v="857034108"/>
    <n v="17"/>
    <d v="2005-05-24T18:00:00"/>
    <x v="0"/>
    <s v="Programmer Analyst IV"/>
    <x v="13"/>
    <x v="301"/>
    <x v="301"/>
    <s v="Charles Howard"/>
    <x v="4"/>
    <n v="3087720192"/>
    <n v="0"/>
    <s v="Cash Withdrawal"/>
    <x v="214"/>
    <x v="4"/>
    <n v="373815.91846399999"/>
    <n v="518060.04"/>
  </r>
  <r>
    <s v="NZ21979"/>
    <n v="254730333"/>
    <n v="49"/>
    <d v="1973-05-24T18:00:00"/>
    <x v="1"/>
    <s v="Safety Technician I"/>
    <x v="21"/>
    <x v="302"/>
    <x v="302"/>
    <s v="Richard Edwards"/>
    <x v="4"/>
    <n v="112479913"/>
    <n v="0"/>
    <s v="Money Transfer"/>
    <x v="215"/>
    <x v="1"/>
    <n v="301782.95743552002"/>
    <n v="495286"/>
  </r>
  <r>
    <s v="NZ22076"/>
    <n v="812368688"/>
    <n v="79"/>
    <d v="1943-05-25T06:00:00"/>
    <x v="0"/>
    <s v="Assistant Manager"/>
    <x v="4"/>
    <x v="303"/>
    <x v="303"/>
    <s v="Johnny Campbell"/>
    <x v="4"/>
    <n v="1680141825"/>
    <n v="0"/>
    <s v="Cash Withdrawal"/>
    <x v="216"/>
    <x v="1"/>
    <n v="59069.873231540027"/>
    <n v="395367"/>
  </r>
  <r>
    <s v="NZ22081"/>
    <n v="253498368"/>
    <n v="55"/>
    <d v="1967-05-25T06:00:00"/>
    <x v="1"/>
    <s v="Actuary"/>
    <x v="10"/>
    <x v="304"/>
    <x v="304"/>
    <s v="Andrew Mills"/>
    <x v="4"/>
    <n v="1658726424"/>
    <n v="0"/>
    <s v="Money Deposit"/>
    <x v="217"/>
    <x v="0"/>
    <n v="246257.84445999999"/>
    <n v="317542"/>
  </r>
  <r>
    <s v="NZ22142"/>
    <n v="291292071"/>
    <n v="19"/>
    <d v="2003-05-25T06:00:00"/>
    <x v="0"/>
    <s v="Recruiting Manager"/>
    <x v="4"/>
    <x v="305"/>
    <x v="305"/>
    <s v="Philip Martin"/>
    <x v="5"/>
    <n v="2964410712"/>
    <n v="0"/>
    <s v="Cash Withdrawal"/>
    <x v="115"/>
    <x v="4"/>
    <n v="53413.978201599995"/>
    <n v="169348"/>
  </r>
  <r>
    <s v="NZ22152"/>
    <n v="817900012"/>
    <n v="69"/>
    <d v="1953-05-24T18:00:00"/>
    <x v="0"/>
    <s v="Environmental Specialist"/>
    <x v="4"/>
    <x v="306"/>
    <x v="306"/>
    <s v="Ruth Hamilton"/>
    <x v="0"/>
    <n v="9639006"/>
    <n v="0"/>
    <s v="Online Payment"/>
    <x v="218"/>
    <x v="5"/>
    <n v="668898.57063569"/>
    <n v="1061457.8999999999"/>
  </r>
  <r>
    <s v="NZ22162"/>
    <n v="574446287"/>
    <n v="46"/>
    <d v="1976-05-24T12:00:00"/>
    <x v="1"/>
    <s v="Research Assistant III"/>
    <x v="17"/>
    <x v="307"/>
    <x v="307"/>
    <s v="Adam Spencer"/>
    <x v="3"/>
    <n v="265344066"/>
    <n v="0"/>
    <s v="Money Transfer"/>
    <x v="219"/>
    <x v="5"/>
    <n v="224968.55825127999"/>
    <n v="324404"/>
  </r>
  <r>
    <s v="NZ22235"/>
    <n v="844864530"/>
    <n v="26"/>
    <d v="1996-05-24T12:00:00"/>
    <x v="0"/>
    <s v="Account Representative IV"/>
    <x v="1"/>
    <x v="308"/>
    <x v="308"/>
    <s v="Ryan Hernandez"/>
    <x v="1"/>
    <n v="3489950772"/>
    <n v="0"/>
    <s v="Money Transfer"/>
    <x v="69"/>
    <x v="0"/>
    <n v="735921.64442329993"/>
    <n v="839800.68"/>
  </r>
  <r>
    <s v="NZ22254"/>
    <n v="585230250"/>
    <n v="82"/>
    <d v="2004-03-03T06:00:00"/>
    <x v="0"/>
    <s v="Professor"/>
    <x v="16"/>
    <x v="309"/>
    <x v="309"/>
    <s v="FADI SAMIR"/>
    <x v="0"/>
    <n v="9669135"/>
    <n v="0"/>
    <s v="Money Transfer"/>
    <x v="61"/>
    <x v="5"/>
    <n v="211178.48701513209"/>
    <n v="893549.58"/>
  </r>
  <r>
    <s v="NZ22264"/>
    <n v="925626195"/>
    <n v="57"/>
    <d v="1965-05-24T18:00:00"/>
    <x v="1"/>
    <s v="Nurse Practicioner"/>
    <x v="0"/>
    <x v="310"/>
    <x v="310"/>
    <s v="Earl Jordan"/>
    <x v="4"/>
    <n v="166539672"/>
    <n v="0"/>
    <s v="Money Deposit"/>
    <x v="220"/>
    <x v="0"/>
    <n v="2610105.2348371199"/>
    <n v="2829955.32"/>
  </r>
  <r>
    <s v="NZ22297"/>
    <n v="116154779"/>
    <n v="44"/>
    <d v="1978-05-25T00:00:00"/>
    <x v="0"/>
    <s v="Web Developer III"/>
    <x v="2"/>
    <x v="311"/>
    <x v="311"/>
    <s v="Carlos Rogers"/>
    <x v="2"/>
    <n v="765873024"/>
    <n v="0"/>
    <s v="Money Transfer"/>
    <x v="129"/>
    <x v="0"/>
    <n v="1119143.8834541601"/>
    <n v="1481799.9"/>
  </r>
  <r>
    <s v="NZ22303"/>
    <n v="62664000"/>
    <n v="40"/>
    <d v="1982-05-25T00:00:00"/>
    <x v="1"/>
    <s v="Data Coordiator"/>
    <x v="4"/>
    <x v="312"/>
    <x v="312"/>
    <s v="Matthew Morris"/>
    <x v="0"/>
    <n v="218440625"/>
    <n v="0"/>
    <s v="Online Payment"/>
    <x v="34"/>
    <x v="6"/>
    <n v="446151.03907348"/>
    <n v="692781.96"/>
  </r>
  <r>
    <s v="NZ22373"/>
    <n v="609838793"/>
    <n v="57"/>
    <d v="1965-05-24T18:00:00"/>
    <x v="0"/>
    <s v="Developer IV"/>
    <x v="14"/>
    <x v="313"/>
    <x v="313"/>
    <s v="Sean Carter"/>
    <x v="3"/>
    <n v="25684542"/>
    <n v="0"/>
    <s v="Cash Withdrawal"/>
    <x v="41"/>
    <x v="1"/>
    <n v="1573022.3523168"/>
    <n v="1791268.92"/>
  </r>
  <r>
    <s v="NZ22385"/>
    <n v="208888660"/>
    <n v="67"/>
    <d v="1955-05-25T06:00:00"/>
    <x v="1"/>
    <s v="Web Developer III"/>
    <x v="20"/>
    <x v="314"/>
    <x v="314"/>
    <s v="Anthony Campbell"/>
    <x v="2"/>
    <n v="1109537754"/>
    <n v="0"/>
    <s v="Money Transfer"/>
    <x v="128"/>
    <x v="2"/>
    <n v="290729.22307000001"/>
    <n v="615966.78"/>
  </r>
  <r>
    <s v="NZ22467"/>
    <n v="901216031"/>
    <n v="51"/>
    <d v="1971-05-25T06:00:00"/>
    <x v="0"/>
    <s v="Engineer III"/>
    <x v="2"/>
    <x v="315"/>
    <x v="315"/>
    <s v="Kevin Matthews"/>
    <x v="0"/>
    <n v="1431701856"/>
    <n v="0"/>
    <s v="Online Payment"/>
    <x v="221"/>
    <x v="6"/>
    <n v="-8039.3847184000188"/>
    <n v="261296"/>
  </r>
  <r>
    <s v="NZ22504"/>
    <n v="35748373"/>
    <n v="75"/>
    <d v="1947-05-25T06:00:00"/>
    <x v="1"/>
    <s v="Staff Accountant II"/>
    <x v="9"/>
    <x v="316"/>
    <x v="316"/>
    <s v="Anne Richards"/>
    <x v="3"/>
    <n v="875213856"/>
    <n v="0"/>
    <s v="Online Payment"/>
    <x v="222"/>
    <x v="5"/>
    <n v="186638.76531839999"/>
    <n v="516433.14"/>
  </r>
  <r>
    <s v="NZ22525"/>
    <n v="652428018"/>
    <n v="41"/>
    <d v="1981-05-24T18:00:00"/>
    <x v="0"/>
    <s v="Biostatistician I"/>
    <x v="16"/>
    <x v="317"/>
    <x v="317"/>
    <s v="Lillian Bell"/>
    <x v="4"/>
    <n v="1897427686"/>
    <n v="1936000094"/>
    <s v="Loan Payment"/>
    <x v="223"/>
    <x v="7"/>
    <n v="30434.260858400001"/>
    <n v="38234"/>
  </r>
  <r>
    <s v="NZ22592"/>
    <n v="969541331"/>
    <n v="78"/>
    <d v="1944-05-24T12:00:00"/>
    <x v="0"/>
    <s v="Marketing Manager"/>
    <x v="12"/>
    <x v="318"/>
    <x v="318"/>
    <s v="Phyllis Knight"/>
    <x v="1"/>
    <n v="466629632"/>
    <n v="0"/>
    <s v="Money Transfer"/>
    <x v="224"/>
    <x v="2"/>
    <n v="595223.93399807997"/>
    <n v="725393.4"/>
  </r>
  <r>
    <s v="NZ22602"/>
    <n v="164760475"/>
    <n v="41"/>
    <d v="1981-05-24T18:00:00"/>
    <x v="0"/>
    <s v="Software Test Engineer I"/>
    <x v="2"/>
    <x v="319"/>
    <x v="319"/>
    <s v="Julie Crawford"/>
    <x v="3"/>
    <n v="86940945"/>
    <n v="0"/>
    <s v="Cash Withdrawal"/>
    <x v="225"/>
    <x v="1"/>
    <n v="494686.9346104"/>
    <n v="686368.2"/>
  </r>
  <r>
    <s v="NZ22605"/>
    <n v="824571393"/>
    <n v="69"/>
    <d v="1953-05-24T18:00:00"/>
    <x v="0"/>
    <s v="Human Resources Assistant I"/>
    <x v="11"/>
    <x v="320"/>
    <x v="320"/>
    <s v="Judy Allen"/>
    <x v="4"/>
    <n v="19850633"/>
    <n v="0"/>
    <s v="Checks"/>
    <x v="226"/>
    <x v="3"/>
    <n v="766313.41576999996"/>
    <n v="955110.66"/>
  </r>
  <r>
    <s v="NZ22626"/>
    <n v="392445704"/>
    <n v="73"/>
    <d v="1949-05-24T18:00:00"/>
    <x v="1"/>
    <s v="Web Developer I"/>
    <x v="0"/>
    <x v="96"/>
    <x v="96"/>
    <s v="Gregory Johnston"/>
    <x v="3"/>
    <n v="4554013191"/>
    <n v="0"/>
    <s v="Online Payment"/>
    <x v="22"/>
    <x v="5"/>
    <n v="0"/>
    <n v="0"/>
  </r>
  <r>
    <s v="NZ22736"/>
    <n v="825404409"/>
    <n v="24"/>
    <d v="1998-05-25T00:00:00"/>
    <x v="0"/>
    <s v="Nurse Practicioner"/>
    <x v="2"/>
    <x v="321"/>
    <x v="321"/>
    <s v="Christopher Diaz"/>
    <x v="5"/>
    <n v="544548984"/>
    <n v="0"/>
    <s v="Online Payment"/>
    <x v="115"/>
    <x v="5"/>
    <n v="197343.91700039999"/>
    <n v="249993"/>
  </r>
  <r>
    <s v="NZ22756"/>
    <n v="262138687"/>
    <n v="33"/>
    <d v="1989-05-24T18:00:00"/>
    <x v="1"/>
    <s v="Biostatistician I"/>
    <x v="2"/>
    <x v="322"/>
    <x v="322"/>
    <s v="Mark Mccoy"/>
    <x v="1"/>
    <n v="23413248"/>
    <n v="0"/>
    <s v="Money Deposit"/>
    <x v="227"/>
    <x v="1"/>
    <n v="931653.80221250001"/>
    <n v="1854580.32"/>
  </r>
  <r>
    <s v="NZ22770"/>
    <n v="994039561"/>
    <n v="84"/>
    <d v="1938-05-25T00:00:00"/>
    <x v="0"/>
    <s v="Media Manager II"/>
    <x v="3"/>
    <x v="323"/>
    <x v="323"/>
    <s v="Beverly Woods"/>
    <x v="0"/>
    <n v="304744125"/>
    <n v="0"/>
    <s v="Money Transfer"/>
    <x v="228"/>
    <x v="5"/>
    <n v="527553.48158799997"/>
    <n v="792354.36"/>
  </r>
  <r>
    <s v="NZ22819"/>
    <n v="621510549"/>
    <n v="20"/>
    <d v="2002-05-25T00:00:00"/>
    <x v="0"/>
    <s v="Information Systems Manager"/>
    <x v="21"/>
    <x v="324"/>
    <x v="324"/>
    <s v="Robert Stewart"/>
    <x v="3"/>
    <n v="2201801616"/>
    <n v="0"/>
    <s v="Money Transfer"/>
    <x v="226"/>
    <x v="2"/>
    <n v="1609777.866684"/>
    <n v="1965964.32"/>
  </r>
  <r>
    <s v="NZ22846"/>
    <n v="183697653"/>
    <n v="23"/>
    <d v="1999-05-25T06:00:00"/>
    <x v="0"/>
    <s v="Nurse"/>
    <x v="9"/>
    <x v="325"/>
    <x v="325"/>
    <s v="Nicholas Larson"/>
    <x v="3"/>
    <n v="3038296872"/>
    <n v="0"/>
    <s v="Money Transfer"/>
    <x v="145"/>
    <x v="0"/>
    <n v="81379.541805600005"/>
    <n v="112113"/>
  </r>
  <r>
    <s v="NZ22892"/>
    <n v="792776232"/>
    <n v="84"/>
    <d v="1938-05-25T00:00:00"/>
    <x v="1"/>
    <s v="Statistician IV"/>
    <x v="19"/>
    <x v="326"/>
    <x v="326"/>
    <s v="Shawn Howell"/>
    <x v="1"/>
    <n v="1260161244"/>
    <n v="0"/>
    <s v="Online Payment"/>
    <x v="86"/>
    <x v="2"/>
    <n v="355332.9462682"/>
    <n v="444874"/>
  </r>
  <r>
    <s v="NZ22902"/>
    <n v="735065"/>
    <n v="30"/>
    <d v="1992-05-24T12:00:00"/>
    <x v="0"/>
    <s v="Accountant I"/>
    <x v="9"/>
    <x v="327"/>
    <x v="327"/>
    <s v="Jose Evans"/>
    <x v="0"/>
    <n v="990931407"/>
    <n v="0"/>
    <s v="Cash Withdrawal"/>
    <x v="229"/>
    <x v="1"/>
    <n v="347833.86445875"/>
    <n v="455938"/>
  </r>
  <r>
    <s v="NZ22904"/>
    <n v="938682630"/>
    <n v="66"/>
    <d v="1956-05-24T12:00:00"/>
    <x v="0"/>
    <s v="Analyst Programmer"/>
    <x v="2"/>
    <x v="328"/>
    <x v="328"/>
    <s v="Cynthia Jones"/>
    <x v="4"/>
    <n v="795729405"/>
    <n v="0"/>
    <s v="Online Payment"/>
    <x v="104"/>
    <x v="2"/>
    <n v="51542.85902080001"/>
    <n v="294532"/>
  </r>
  <r>
    <s v="NZ22908"/>
    <n v="415090871"/>
    <n v="40"/>
    <d v="1982-05-25T00:00:00"/>
    <x v="1"/>
    <s v="Administrative Officer"/>
    <x v="9"/>
    <x v="329"/>
    <x v="329"/>
    <s v="Thomas Dean"/>
    <x v="4"/>
    <n v="1207096233"/>
    <n v="3556593509"/>
    <s v="Loan Payment"/>
    <x v="230"/>
    <x v="7"/>
    <n v="311777.46384640003"/>
    <n v="444067"/>
  </r>
  <r>
    <s v="NZ22943"/>
    <n v="5643565"/>
    <n v="74"/>
    <d v="1948-05-24T12:00:00"/>
    <x v="1"/>
    <s v="Structural Analysis Engineer"/>
    <x v="2"/>
    <x v="330"/>
    <x v="330"/>
    <s v="Julia Nichols"/>
    <x v="0"/>
    <n v="52279488"/>
    <n v="0"/>
    <s v="Money Deposit"/>
    <x v="115"/>
    <x v="0"/>
    <n v="214884.57164057001"/>
    <n v="364665"/>
  </r>
  <r>
    <s v="NZ22951"/>
    <n v="709800799"/>
    <n v="31"/>
    <d v="1991-05-25T06:00:00"/>
    <x v="1"/>
    <s v="Pharmacist"/>
    <x v="14"/>
    <x v="331"/>
    <x v="331"/>
    <s v="Jose Stewart"/>
    <x v="0"/>
    <n v="785866599"/>
    <n v="0"/>
    <s v="Online Payment"/>
    <x v="152"/>
    <x v="5"/>
    <n v="27613.157703200006"/>
    <n v="115235"/>
  </r>
  <r>
    <s v="NZ23002"/>
    <n v="331807383"/>
    <n v="45"/>
    <d v="1977-05-24T18:00:00"/>
    <x v="0"/>
    <s v="Statistician IV"/>
    <x v="0"/>
    <x v="332"/>
    <x v="332"/>
    <s v="Paul Bell"/>
    <x v="3"/>
    <n v="670642875"/>
    <n v="0"/>
    <s v="Online Payment"/>
    <x v="148"/>
    <x v="2"/>
    <n v="37820.474970880023"/>
    <n v="357448"/>
  </r>
  <r>
    <s v="NZ23033"/>
    <n v="341161434"/>
    <n v="72"/>
    <d v="1950-05-25T00:00:00"/>
    <x v="1"/>
    <s v="Sales Associate"/>
    <x v="0"/>
    <x v="333"/>
    <x v="333"/>
    <s v="Jessica King"/>
    <x v="1"/>
    <n v="756329184"/>
    <n v="0"/>
    <s v="Money Deposit"/>
    <x v="231"/>
    <x v="0"/>
    <n v="10485.800763999985"/>
    <n v="333646"/>
  </r>
  <r>
    <s v="NZ23045"/>
    <n v="663215913"/>
    <n v="68"/>
    <d v="1954-05-25T00:00:00"/>
    <x v="0"/>
    <s v="Engineer I"/>
    <x v="1"/>
    <x v="334"/>
    <x v="334"/>
    <s v="Gregory Brown"/>
    <x v="3"/>
    <n v="1117894349"/>
    <n v="0"/>
    <s v="Online Payment"/>
    <x v="25"/>
    <x v="5"/>
    <n v="164365.32220400003"/>
    <n v="511337.22"/>
  </r>
  <r>
    <s v="NZ23054"/>
    <n v="605123228"/>
    <n v="59"/>
    <d v="1963-05-25T06:00:00"/>
    <x v="1"/>
    <s v="Payment Adjustment Coordinator"/>
    <x v="4"/>
    <x v="335"/>
    <x v="335"/>
    <s v="Laura Griffin"/>
    <x v="0"/>
    <n v="1781669226"/>
    <n v="0"/>
    <s v="Cash Withdrawal"/>
    <x v="232"/>
    <x v="4"/>
    <n v="82251.847628799995"/>
    <n v="110338"/>
  </r>
  <r>
    <s v="NZ23071"/>
    <n v="971077105"/>
    <n v="68"/>
    <d v="1954-05-25T00:00:00"/>
    <x v="0"/>
    <s v="Administrative Assistant I"/>
    <x v="9"/>
    <x v="336"/>
    <x v="336"/>
    <s v="Diane Davis"/>
    <x v="0"/>
    <n v="236893508"/>
    <n v="8429663558"/>
    <s v="Loan Payment"/>
    <x v="233"/>
    <x v="7"/>
    <n v="528818.39446352003"/>
    <n v="935832.66"/>
  </r>
  <r>
    <s v="NZ23075"/>
    <n v="894934302"/>
    <n v="31"/>
    <d v="1991-05-25T06:00:00"/>
    <x v="1"/>
    <s v="Human Resources Manager"/>
    <x v="2"/>
    <x v="337"/>
    <x v="337"/>
    <s v="Jason Watson"/>
    <x v="2"/>
    <n v="35794404"/>
    <n v="1687860504"/>
    <s v="Loan Payment"/>
    <x v="234"/>
    <x v="5"/>
    <n v="177792.22630000001"/>
    <n v="329957"/>
  </r>
  <r>
    <s v="NZ23104"/>
    <n v="291593618"/>
    <n v="39"/>
    <d v="1983-05-25T06:00:00"/>
    <x v="1"/>
    <s v="Developer II"/>
    <x v="5"/>
    <x v="338"/>
    <x v="338"/>
    <s v="Roy Lane"/>
    <x v="3"/>
    <n v="2387554125"/>
    <n v="0"/>
    <s v="Online Payment"/>
    <x v="235"/>
    <x v="5"/>
    <n v="74490.496526239993"/>
    <n v="87689"/>
  </r>
  <r>
    <s v="NZ23112"/>
    <n v="539613366"/>
    <n v="66"/>
    <d v="1956-05-24T12:00:00"/>
    <x v="0"/>
    <s v="Health Coach II"/>
    <x v="2"/>
    <x v="339"/>
    <x v="339"/>
    <s v="Barbara Lynch"/>
    <x v="3"/>
    <n v="4647311175"/>
    <n v="0"/>
    <s v="Online Payment"/>
    <x v="56"/>
    <x v="5"/>
    <n v="292407.96144223999"/>
    <n v="354800"/>
  </r>
  <r>
    <s v="NZ23121"/>
    <n v="380223109"/>
    <n v="47"/>
    <d v="1975-05-25T06:00:00"/>
    <x v="1"/>
    <s v="Automation Specialist IV"/>
    <x v="4"/>
    <x v="340"/>
    <x v="340"/>
    <s v="Walter Scott"/>
    <x v="0"/>
    <n v="1623883275"/>
    <n v="0"/>
    <s v="Money Transfer"/>
    <x v="116"/>
    <x v="5"/>
    <n v="23955.838155200006"/>
    <n v="249977"/>
  </r>
  <r>
    <s v="NZ23130"/>
    <n v="382079662"/>
    <n v="17"/>
    <d v="2005-05-24T18:00:00"/>
    <x v="0"/>
    <s v="Software Test Engineer III"/>
    <x v="9"/>
    <x v="341"/>
    <x v="341"/>
    <s v="Chris Greene"/>
    <x v="3"/>
    <n v="292770144"/>
    <n v="0"/>
    <s v="Money Deposit"/>
    <x v="173"/>
    <x v="0"/>
    <n v="699061.04641024"/>
    <n v="990336.36"/>
  </r>
  <r>
    <s v="NZ23132"/>
    <n v="243587919"/>
    <n v="73"/>
    <d v="1949-05-24T18:00:00"/>
    <x v="0"/>
    <s v="Web Designer I"/>
    <x v="12"/>
    <x v="342"/>
    <x v="342"/>
    <s v="Carlos Day"/>
    <x v="3"/>
    <n v="814046875"/>
    <n v="0"/>
    <s v="Money Deposit"/>
    <x v="236"/>
    <x v="0"/>
    <n v="80861.495658800006"/>
    <n v="93146"/>
  </r>
  <r>
    <s v="NZ23172"/>
    <n v="363199695"/>
    <n v="59"/>
    <d v="1963-05-25T06:00:00"/>
    <x v="1"/>
    <s v="Project Manager"/>
    <x v="2"/>
    <x v="343"/>
    <x v="343"/>
    <s v="Joshua Warren"/>
    <x v="5"/>
    <n v="27923844"/>
    <n v="0"/>
    <s v="Money Deposit"/>
    <x v="237"/>
    <x v="0"/>
    <n v="95418.220839840011"/>
    <n v="150126"/>
  </r>
  <r>
    <s v="NZ23199"/>
    <n v="782587147"/>
    <n v="20"/>
    <d v="2002-05-25T00:00:00"/>
    <x v="0"/>
    <s v="Administrative Assistant II"/>
    <x v="0"/>
    <x v="344"/>
    <x v="344"/>
    <s v="Thomas Hernandez"/>
    <x v="5"/>
    <n v="2777663609"/>
    <n v="0"/>
    <s v="Cash Withdrawal"/>
    <x v="148"/>
    <x v="4"/>
    <n v="216286.62981850002"/>
    <n v="514191.18"/>
  </r>
  <r>
    <s v="NZ23354"/>
    <n v="380361195"/>
    <n v="28"/>
    <d v="1994-05-25T00:00:00"/>
    <x v="1"/>
    <s v="Account Representative III"/>
    <x v="5"/>
    <x v="345"/>
    <x v="345"/>
    <s v="Larry Arnold"/>
    <x v="2"/>
    <n v="1173758952"/>
    <n v="0"/>
    <s v="Online Payment"/>
    <x v="238"/>
    <x v="2"/>
    <n v="1092760.9966786001"/>
    <n v="1360229.16"/>
  </r>
  <r>
    <s v="NZ23356"/>
    <n v="573861892"/>
    <n v="21"/>
    <d v="2001-05-24T18:00:00"/>
    <x v="1"/>
    <s v="Health Coach III"/>
    <x v="20"/>
    <x v="346"/>
    <x v="346"/>
    <s v="Jason Freeman"/>
    <x v="1"/>
    <n v="19378575"/>
    <n v="0"/>
    <s v="Cash Withdrawal"/>
    <x v="239"/>
    <x v="4"/>
    <n v="549816.89501951996"/>
    <n v="1603039.14"/>
  </r>
  <r>
    <s v="NZ23438"/>
    <n v="663494133"/>
    <n v="32"/>
    <d v="1990-05-25T00:00:00"/>
    <x v="1"/>
    <s v="Administrative Assistant III"/>
    <x v="2"/>
    <x v="347"/>
    <x v="347"/>
    <s v="Dorothy Ross"/>
    <x v="3"/>
    <n v="2665308126"/>
    <n v="0"/>
    <s v="Cash Withdrawal"/>
    <x v="240"/>
    <x v="4"/>
    <n v="1093.2869491199963"/>
    <n v="117381"/>
  </r>
  <r>
    <s v="NZ23452"/>
    <n v="158700396"/>
    <n v="76"/>
    <d v="1946-05-25T00:00:00"/>
    <x v="0"/>
    <s v="Health Coach III"/>
    <x v="20"/>
    <x v="348"/>
    <x v="348"/>
    <s v="Ryan Hansen"/>
    <x v="1"/>
    <n v="266915625"/>
    <n v="0"/>
    <s v="Money Transfer"/>
    <x v="241"/>
    <x v="5"/>
    <n v="377297.20581439999"/>
    <n v="413198"/>
  </r>
  <r>
    <s v="NZ23455"/>
    <n v="315387508"/>
    <n v="81"/>
    <d v="1941-05-24T18:00:00"/>
    <x v="1"/>
    <s v="Help Desk Technician"/>
    <x v="4"/>
    <x v="349"/>
    <x v="349"/>
    <s v="Jennifer Mcdonald"/>
    <x v="3"/>
    <n v="2319260559"/>
    <n v="0"/>
    <s v="Checks"/>
    <x v="242"/>
    <x v="3"/>
    <n v="245307.58530000004"/>
    <n v="1064739.24"/>
  </r>
  <r>
    <s v="NZ23466"/>
    <n v="569079122"/>
    <n v="76"/>
    <d v="1946-05-25T00:00:00"/>
    <x v="0"/>
    <s v="Accountant I"/>
    <x v="8"/>
    <x v="350"/>
    <x v="350"/>
    <s v="Carolyn Price"/>
    <x v="0"/>
    <n v="2361873012"/>
    <n v="0"/>
    <s v="Money Transfer"/>
    <x v="243"/>
    <x v="0"/>
    <n v="158281.69450400001"/>
    <n v="255293"/>
  </r>
  <r>
    <s v="NZ23534"/>
    <n v="410094830"/>
    <n v="56"/>
    <d v="1966-05-25T00:00:00"/>
    <x v="0"/>
    <s v="Account Coordinator"/>
    <x v="20"/>
    <x v="351"/>
    <x v="351"/>
    <s v="Douglas Carr"/>
    <x v="2"/>
    <n v="2313443268"/>
    <n v="0"/>
    <s v="Money Transfer"/>
    <x v="241"/>
    <x v="5"/>
    <n v="786286.51284400001"/>
    <n v="1175900.8799999999"/>
  </r>
  <r>
    <s v="NZ23568"/>
    <n v="900885875"/>
    <n v="43"/>
    <d v="1979-05-25T06:00:00"/>
    <x v="1"/>
    <s v="Media Manager II"/>
    <x v="3"/>
    <x v="352"/>
    <x v="352"/>
    <s v="Stephen Jordan"/>
    <x v="0"/>
    <n v="56371968"/>
    <n v="0"/>
    <s v="Money Deposit"/>
    <x v="229"/>
    <x v="0"/>
    <n v="777180.49016719998"/>
    <n v="1189980.96"/>
  </r>
  <r>
    <s v="NZ23592"/>
    <n v="586624757"/>
    <n v="66"/>
    <d v="1956-05-24T12:00:00"/>
    <x v="0"/>
    <s v="Cost Accountant"/>
    <x v="5"/>
    <x v="353"/>
    <x v="353"/>
    <s v="Ralph Morgan"/>
    <x v="0"/>
    <n v="14864976"/>
    <n v="0"/>
    <s v="Money Transfer"/>
    <x v="32"/>
    <x v="5"/>
    <n v="129953.69251296"/>
    <n v="239847"/>
  </r>
  <r>
    <s v="NZ23636"/>
    <n v="969849461"/>
    <n v="24"/>
    <d v="1998-05-25T00:00:00"/>
    <x v="0"/>
    <s v="Web Designer I"/>
    <x v="1"/>
    <x v="354"/>
    <x v="354"/>
    <s v="Jason Foster"/>
    <x v="4"/>
    <n v="1059639252"/>
    <n v="0"/>
    <s v="Money Deposit"/>
    <x v="73"/>
    <x v="0"/>
    <n v="105704.99570540001"/>
    <n v="287273"/>
  </r>
  <r>
    <s v="NZ23640"/>
    <n v="983753016"/>
    <n v="25"/>
    <d v="1997-05-24T18:00:00"/>
    <x v="1"/>
    <s v="Graphic Designer"/>
    <x v="2"/>
    <x v="355"/>
    <x v="355"/>
    <s v="Willie Wheeler"/>
    <x v="4"/>
    <n v="39077376"/>
    <n v="0"/>
    <s v="Money Transfer"/>
    <x v="218"/>
    <x v="2"/>
    <n v="23836.991469600005"/>
    <n v="116892"/>
  </r>
  <r>
    <s v="NZ23675"/>
    <n v="313980008"/>
    <n v="24"/>
    <d v="1998-05-25T00:00:00"/>
    <x v="0"/>
    <s v="Media Manager I"/>
    <x v="0"/>
    <x v="356"/>
    <x v="356"/>
    <s v="Willie Price"/>
    <x v="3"/>
    <n v="993077928"/>
    <n v="0"/>
    <s v="Money Deposit"/>
    <x v="225"/>
    <x v="0"/>
    <n v="22239.334062080001"/>
    <n v="47024"/>
  </r>
  <r>
    <s v="NZ23721"/>
    <n v="90580934"/>
    <n v="63"/>
    <d v="1959-05-25T06:00:00"/>
    <x v="1"/>
    <s v="Research Assistant I"/>
    <x v="0"/>
    <x v="357"/>
    <x v="357"/>
    <s v="Lisa Garrett"/>
    <x v="4"/>
    <n v="1410274164"/>
    <n v="0"/>
    <s v="Cash Withdrawal"/>
    <x v="212"/>
    <x v="1"/>
    <n v="223456.15645951999"/>
    <n v="862778.22"/>
  </r>
  <r>
    <s v="NZ23766"/>
    <n v="580242247"/>
    <n v="85"/>
    <d v="1937-05-24T18:00:00"/>
    <x v="0"/>
    <s v="Systems Administrator IV"/>
    <x v="7"/>
    <x v="358"/>
    <x v="358"/>
    <s v="Diana Meyer"/>
    <x v="4"/>
    <n v="222977355"/>
    <n v="0"/>
    <s v="Money Deposit"/>
    <x v="221"/>
    <x v="0"/>
    <n v="364514.39610000001"/>
    <n v="561500.81999999995"/>
  </r>
  <r>
    <s v="NZ23783"/>
    <n v="131637976"/>
    <n v="27"/>
    <d v="1995-05-25T06:00:00"/>
    <x v="0"/>
    <s v="Office Assistant II"/>
    <x v="5"/>
    <x v="359"/>
    <x v="359"/>
    <s v="Doris Stewart"/>
    <x v="0"/>
    <n v="1568576073"/>
    <n v="0"/>
    <s v="Money Deposit"/>
    <x v="244"/>
    <x v="0"/>
    <n v="114673.99436128"/>
    <n v="226873"/>
  </r>
  <r>
    <s v="NZ23784"/>
    <n v="10934082"/>
    <n v="30"/>
    <d v="1992-05-24T12:00:00"/>
    <x v="1"/>
    <s v="Account Coordinator"/>
    <x v="20"/>
    <x v="360"/>
    <x v="360"/>
    <s v="Craig Hudson"/>
    <x v="3"/>
    <n v="595386792"/>
    <n v="0"/>
    <s v="Online Payment"/>
    <x v="245"/>
    <x v="5"/>
    <n v="170435.88521119999"/>
    <n v="226676"/>
  </r>
  <r>
    <s v="NZ23792"/>
    <n v="429929262"/>
    <n v="68"/>
    <d v="1954-05-25T00:00:00"/>
    <x v="1"/>
    <s v="Dental Hygienist"/>
    <x v="8"/>
    <x v="361"/>
    <x v="361"/>
    <s v="Terry Graham"/>
    <x v="1"/>
    <n v="408458439"/>
    <n v="0"/>
    <s v="Cash Withdrawal"/>
    <x v="148"/>
    <x v="1"/>
    <n v="98611.746072199996"/>
    <n v="169559"/>
  </r>
  <r>
    <s v="NZ23817"/>
    <n v="188446916"/>
    <n v="80"/>
    <d v="2006-11-26T06:00:00"/>
    <x v="1"/>
    <s v="Farmer"/>
    <x v="9"/>
    <x v="362"/>
    <x v="362"/>
    <s v="MOHAMMED A"/>
    <x v="3"/>
    <n v="796434153"/>
    <n v="0"/>
    <s v="Money Deposit"/>
    <x v="246"/>
    <x v="0"/>
    <n v="-82596.812708415324"/>
    <n v="603555.42000000004"/>
  </r>
  <r>
    <s v="NZ23827"/>
    <n v="87238732"/>
    <n v="70"/>
    <d v="1952-05-24T12:00:00"/>
    <x v="0"/>
    <s v="Nuclear Power Engineer"/>
    <x v="4"/>
    <x v="363"/>
    <x v="363"/>
    <s v="Evelyn Taylor"/>
    <x v="4"/>
    <n v="228548883"/>
    <n v="0"/>
    <s v="Money Deposit"/>
    <x v="247"/>
    <x v="0"/>
    <n v="773030.65748863993"/>
    <n v="953216.52"/>
  </r>
  <r>
    <s v="NZ23889"/>
    <n v="458486536"/>
    <n v="84"/>
    <d v="1938-05-25T00:00:00"/>
    <x v="1"/>
    <s v="Office Assistant III"/>
    <x v="0"/>
    <x v="364"/>
    <x v="364"/>
    <s v="Daniel Johnson"/>
    <x v="3"/>
    <n v="5769288"/>
    <n v="0"/>
    <s v="Money Deposit"/>
    <x v="8"/>
    <x v="0"/>
    <n v="924338.28994200006"/>
    <n v="2397825.1800000002"/>
  </r>
  <r>
    <s v="NZ23903"/>
    <n v="291037595"/>
    <n v="20"/>
    <d v="2002-05-25T00:00:00"/>
    <x v="0"/>
    <s v="Payment Adjustment Coordinator"/>
    <x v="2"/>
    <x v="365"/>
    <x v="365"/>
    <s v="Jonathan Pierce"/>
    <x v="3"/>
    <n v="4270856535"/>
    <n v="0"/>
    <s v="Money Transfer"/>
    <x v="248"/>
    <x v="5"/>
    <n v="503838.00703009998"/>
    <n v="935024.82"/>
  </r>
  <r>
    <s v="NZ23940"/>
    <n v="907339020"/>
    <n v="44"/>
    <d v="1978-05-25T00:00:00"/>
    <x v="0"/>
    <s v="Health Coach II"/>
    <x v="20"/>
    <x v="366"/>
    <x v="366"/>
    <s v="Wanda Robertson"/>
    <x v="3"/>
    <n v="4831673361"/>
    <n v="0"/>
    <s v="Cash Withdrawal"/>
    <x v="113"/>
    <x v="4"/>
    <n v="32242.696367999997"/>
    <n v="96693"/>
  </r>
  <r>
    <s v="NZ24003"/>
    <n v="126420664"/>
    <n v="56"/>
    <d v="1966-05-25T00:00:00"/>
    <x v="1"/>
    <s v="Automation Specialist IV"/>
    <x v="19"/>
    <x v="367"/>
    <x v="367"/>
    <s v="Judith Dixon"/>
    <x v="3"/>
    <n v="44088512"/>
    <n v="0"/>
    <s v="Money Deposit"/>
    <x v="249"/>
    <x v="0"/>
    <n v="276986.86321903998"/>
    <n v="699559.86"/>
  </r>
  <r>
    <s v="NZ24037"/>
    <n v="635009547"/>
    <n v="22"/>
    <d v="2000-05-24T12:00:00"/>
    <x v="0"/>
    <s v="Senior Editor"/>
    <x v="2"/>
    <x v="368"/>
    <x v="368"/>
    <s v="Joan Martinez"/>
    <x v="1"/>
    <n v="45667083"/>
    <n v="0"/>
    <s v="Money Deposit"/>
    <x v="98"/>
    <x v="1"/>
    <n v="155487.259089"/>
    <n v="201141"/>
  </r>
  <r>
    <s v="NZ24057"/>
    <n v="666267875"/>
    <n v="46"/>
    <d v="1976-05-24T12:00:00"/>
    <x v="1"/>
    <s v="Account Representative IV"/>
    <x v="1"/>
    <x v="369"/>
    <x v="369"/>
    <s v="Paula Ross"/>
    <x v="3"/>
    <n v="20549412"/>
    <n v="1886976729"/>
    <s v="Loan Payment"/>
    <x v="28"/>
    <x v="7"/>
    <n v="180065.86232048"/>
    <n v="421649"/>
  </r>
  <r>
    <s v="NZ24058"/>
    <n v="542178048"/>
    <n v="31"/>
    <d v="1991-05-25T06:00:00"/>
    <x v="0"/>
    <s v="Recruiting Manager"/>
    <x v="14"/>
    <x v="370"/>
    <x v="370"/>
    <s v="George Fowler"/>
    <x v="0"/>
    <n v="3049606706"/>
    <n v="0"/>
    <s v="Money Deposit"/>
    <x v="102"/>
    <x v="0"/>
    <n v="75522.272517999998"/>
    <n v="116083"/>
  </r>
  <r>
    <s v="NZ24069"/>
    <n v="418330740"/>
    <n v="83"/>
    <d v="1939-05-25T06:00:00"/>
    <x v="0"/>
    <s v="Operator"/>
    <x v="18"/>
    <x v="371"/>
    <x v="371"/>
    <s v="Tina Medina"/>
    <x v="0"/>
    <n v="848322644"/>
    <n v="0"/>
    <s v="Money Transfer"/>
    <x v="82"/>
    <x v="5"/>
    <n v="330504.21319040004"/>
    <n v="898372.14"/>
  </r>
  <r>
    <s v="NZ24079"/>
    <n v="506590361"/>
    <n v="34"/>
    <d v="1988-05-24T12:00:00"/>
    <x v="0"/>
    <s v="VP Accounting"/>
    <x v="5"/>
    <x v="372"/>
    <x v="372"/>
    <s v="Terry Bowman"/>
    <x v="3"/>
    <n v="720707328"/>
    <n v="0"/>
    <s v="Online Payment"/>
    <x v="250"/>
    <x v="6"/>
    <n v="784945.63508250006"/>
    <n v="1540480.5"/>
  </r>
  <r>
    <s v="NZ24103"/>
    <n v="318683016"/>
    <n v="73"/>
    <d v="1949-05-24T18:00:00"/>
    <x v="1"/>
    <s v="Engineer I"/>
    <x v="5"/>
    <x v="373"/>
    <x v="373"/>
    <s v="Anthony King"/>
    <x v="0"/>
    <n v="2381713632"/>
    <n v="201655496"/>
    <s v="Loan Payment"/>
    <x v="251"/>
    <x v="7"/>
    <n v="47417.283267599996"/>
    <n v="154461"/>
  </r>
  <r>
    <s v="NZ24125"/>
    <n v="306676532"/>
    <n v="20"/>
    <d v="2002-05-25T00:00:00"/>
    <x v="0"/>
    <s v="Programmer IV"/>
    <x v="14"/>
    <x v="374"/>
    <x v="374"/>
    <s v="Anthony Morales"/>
    <x v="1"/>
    <n v="2317310775"/>
    <n v="0"/>
    <s v="Checks"/>
    <x v="22"/>
    <x v="3"/>
    <n v="23579.620133299999"/>
    <n v="62216"/>
  </r>
  <r>
    <s v="NZ24135"/>
    <n v="125201103"/>
    <n v="26"/>
    <d v="1996-05-24T12:00:00"/>
    <x v="0"/>
    <s v="Media Manager IV"/>
    <x v="11"/>
    <x v="375"/>
    <x v="375"/>
    <s v="Paul Armstrong"/>
    <x v="2"/>
    <n v="726488534"/>
    <n v="0"/>
    <s v="Money Transfer"/>
    <x v="74"/>
    <x v="0"/>
    <n v="47486.650175999996"/>
    <n v="65426"/>
  </r>
  <r>
    <s v="NZ24180"/>
    <n v="244864582"/>
    <n v="27"/>
    <d v="1995-05-25T06:00:00"/>
    <x v="1"/>
    <s v="Help Desk Technician"/>
    <x v="2"/>
    <x v="376"/>
    <x v="376"/>
    <s v="Patrick Thomas"/>
    <x v="2"/>
    <n v="2203370813"/>
    <n v="0"/>
    <s v="Money Deposit"/>
    <x v="252"/>
    <x v="0"/>
    <n v="-37592.496863999986"/>
    <n v="322764"/>
  </r>
  <r>
    <s v="NZ24185"/>
    <n v="349872023"/>
    <n v="77"/>
    <d v="1945-05-24T18:00:00"/>
    <x v="0"/>
    <s v="Database Administrator I"/>
    <x v="2"/>
    <x v="377"/>
    <x v="377"/>
    <s v="Frank Harper"/>
    <x v="4"/>
    <n v="191841"/>
    <n v="0"/>
    <s v="Money Deposit"/>
    <x v="92"/>
    <x v="1"/>
    <n v="1493935.3878744"/>
    <n v="2134857.96"/>
  </r>
  <r>
    <s v="NZ24188"/>
    <n v="942234925"/>
    <n v="29"/>
    <d v="1993-05-24T18:00:00"/>
    <x v="0"/>
    <s v="Design Engineer"/>
    <x v="2"/>
    <x v="378"/>
    <x v="378"/>
    <s v="Michael Ramirez"/>
    <x v="3"/>
    <n v="2120025"/>
    <n v="0"/>
    <s v="Money Deposit"/>
    <x v="212"/>
    <x v="0"/>
    <n v="116352.854488"/>
    <n v="196462"/>
  </r>
  <r>
    <s v="NZ24232"/>
    <n v="321721952"/>
    <n v="80"/>
    <d v="1942-05-25T00:00:00"/>
    <x v="0"/>
    <s v="Speech Pathologist"/>
    <x v="4"/>
    <x v="379"/>
    <x v="379"/>
    <s v="Adam Reyes"/>
    <x v="3"/>
    <n v="1621005529"/>
    <n v="0"/>
    <s v="Money Transfer"/>
    <x v="253"/>
    <x v="5"/>
    <n v="1066549.83089408"/>
    <n v="1477731.12"/>
  </r>
  <r>
    <s v="NZ24235"/>
    <n v="48471431"/>
    <n v="44"/>
    <d v="1978-05-25T00:00:00"/>
    <x v="0"/>
    <s v="VP Accounting"/>
    <x v="2"/>
    <x v="380"/>
    <x v="380"/>
    <s v="Ralph Barnes"/>
    <x v="3"/>
    <n v="2101115136"/>
    <n v="0"/>
    <s v="Money Transfer"/>
    <x v="165"/>
    <x v="2"/>
    <n v="153640.86805590001"/>
    <n v="227310"/>
  </r>
  <r>
    <s v="NZ24265"/>
    <n v="177006734"/>
    <n v="69"/>
    <d v="1953-05-24T18:00:00"/>
    <x v="1"/>
    <s v="Account Executive"/>
    <x v="10"/>
    <x v="381"/>
    <x v="381"/>
    <s v="Lois Foster"/>
    <x v="3"/>
    <n v="2220875988"/>
    <n v="0"/>
    <s v="Cash Withdrawal"/>
    <x v="254"/>
    <x v="4"/>
    <n v="320735.64033496002"/>
    <n v="363898"/>
  </r>
  <r>
    <s v="NZ24266"/>
    <n v="923681663"/>
    <n v="48"/>
    <d v="1974-05-25T00:00:00"/>
    <x v="1"/>
    <s v="Electrical Engineer"/>
    <x v="18"/>
    <x v="382"/>
    <x v="382"/>
    <s v="Juan Howell"/>
    <x v="3"/>
    <n v="163043727"/>
    <n v="10723530202"/>
    <s v="Loan Payment"/>
    <x v="255"/>
    <x v="7"/>
    <n v="874698.07220419997"/>
    <n v="1497951.6"/>
  </r>
  <r>
    <s v="NZ24293"/>
    <n v="508746778"/>
    <n v="33"/>
    <d v="1989-05-24T18:00:00"/>
    <x v="0"/>
    <s v="Safety Technician II"/>
    <x v="9"/>
    <x v="383"/>
    <x v="383"/>
    <s v="Carl Robinson"/>
    <x v="2"/>
    <n v="681039168"/>
    <n v="0"/>
    <s v="Money Deposit"/>
    <x v="23"/>
    <x v="0"/>
    <n v="909192.48521039996"/>
    <n v="1464393.6"/>
  </r>
  <r>
    <s v="NZ24309"/>
    <n v="300286413"/>
    <n v="32"/>
    <d v="1990-05-25T00:00:00"/>
    <x v="0"/>
    <s v="Chemical Engineer"/>
    <x v="2"/>
    <x v="384"/>
    <x v="384"/>
    <s v="Kenneth Hughes"/>
    <x v="3"/>
    <n v="2978504116"/>
    <n v="0"/>
    <s v="Money Transfer"/>
    <x v="71"/>
    <x v="0"/>
    <n v="-30638.215462499997"/>
    <n v="215399"/>
  </r>
  <r>
    <s v="NZ24335"/>
    <n v="521387078"/>
    <n v="82"/>
    <d v="1940-05-24T12:00:00"/>
    <x v="0"/>
    <s v="Project Manager"/>
    <x v="2"/>
    <x v="385"/>
    <x v="385"/>
    <s v="Ralph Harvey"/>
    <x v="2"/>
    <n v="2172664938"/>
    <n v="0"/>
    <s v="Money Deposit"/>
    <x v="68"/>
    <x v="0"/>
    <n v="13503.837119999997"/>
    <n v="49515"/>
  </r>
  <r>
    <s v="NZ24341"/>
    <n v="980718499"/>
    <n v="50"/>
    <d v="1972-05-24T12:00:00"/>
    <x v="0"/>
    <s v="Web Developer IV"/>
    <x v="4"/>
    <x v="386"/>
    <x v="386"/>
    <s v="Kenneth Riley"/>
    <x v="3"/>
    <n v="545999232"/>
    <n v="0"/>
    <s v="Online Payment"/>
    <x v="197"/>
    <x v="2"/>
    <n v="686267.67483430007"/>
    <n v="977163.06"/>
  </r>
  <r>
    <s v="NZ24344"/>
    <n v="897305315"/>
    <n v="36"/>
    <d v="1986-05-25T00:00:00"/>
    <x v="1"/>
    <s v="Database Administrator I"/>
    <x v="2"/>
    <x v="387"/>
    <x v="387"/>
    <s v="Teresa Lawson"/>
    <x v="0"/>
    <n v="20703815"/>
    <n v="0"/>
    <s v="Money Transfer"/>
    <x v="256"/>
    <x v="5"/>
    <n v="97309.341976519994"/>
    <n v="151985"/>
  </r>
  <r>
    <s v="NZ24384"/>
    <n v="542326392"/>
    <n v="36"/>
    <d v="1986-05-25T00:00:00"/>
    <x v="1"/>
    <s v="Research Nurse"/>
    <x v="17"/>
    <x v="388"/>
    <x v="388"/>
    <s v="Donald Allen"/>
    <x v="3"/>
    <n v="634427904"/>
    <n v="0"/>
    <s v="Money Transfer"/>
    <x v="158"/>
    <x v="5"/>
    <n v="288363.85330687999"/>
    <n v="565636.92000000004"/>
  </r>
  <r>
    <s v="NZ24422"/>
    <n v="298165137"/>
    <n v="31"/>
    <d v="1991-05-25T06:00:00"/>
    <x v="1"/>
    <s v="Office Assistant II"/>
    <x v="14"/>
    <x v="389"/>
    <x v="389"/>
    <s v="Louise Olson"/>
    <x v="4"/>
    <n v="1903591872"/>
    <n v="0"/>
    <s v="Checks"/>
    <x v="257"/>
    <x v="0"/>
    <n v="290189.52309520001"/>
    <n v="351610"/>
  </r>
  <r>
    <s v="NZ24501"/>
    <n v="877212776"/>
    <n v="41"/>
    <d v="1981-05-24T18:00:00"/>
    <x v="1"/>
    <s v="Statistician I"/>
    <x v="21"/>
    <x v="390"/>
    <x v="390"/>
    <s v="Brian Kelley"/>
    <x v="3"/>
    <n v="3532108284"/>
    <n v="0"/>
    <s v="Online Payment"/>
    <x v="165"/>
    <x v="5"/>
    <n v="355573.41830600001"/>
    <n v="459149"/>
  </r>
  <r>
    <s v="NZ24529"/>
    <n v="679264656"/>
    <n v="76"/>
    <d v="1946-05-25T00:00:00"/>
    <x v="1"/>
    <s v="Associate Professor"/>
    <x v="4"/>
    <x v="391"/>
    <x v="391"/>
    <s v="Karen Meyer"/>
    <x v="0"/>
    <n v="1647935576"/>
    <n v="19256600128"/>
    <s v="Loan Payment"/>
    <x v="231"/>
    <x v="7"/>
    <n v="785397.8928416"/>
    <n v="1087069.08"/>
  </r>
  <r>
    <s v="NZ24573"/>
    <n v="468672741"/>
    <n v="68"/>
    <d v="1954-05-25T00:00:00"/>
    <x v="1"/>
    <s v="Automation Specialist IV"/>
    <x v="2"/>
    <x v="392"/>
    <x v="392"/>
    <s v="Frank Fox"/>
    <x v="3"/>
    <n v="1482184704"/>
    <n v="3924892608"/>
    <s v="Loan Payment"/>
    <x v="258"/>
    <x v="7"/>
    <n v="2480190.9107480003"/>
    <n v="3110403.3"/>
  </r>
  <r>
    <s v="NZ24592"/>
    <n v="216744635"/>
    <n v="76"/>
    <d v="1946-05-25T00:00:00"/>
    <x v="0"/>
    <s v="Graphic Designer"/>
    <x v="14"/>
    <x v="393"/>
    <x v="393"/>
    <s v="Joan Williams"/>
    <x v="3"/>
    <n v="1917154008"/>
    <n v="0"/>
    <s v="Money Deposit"/>
    <x v="259"/>
    <x v="0"/>
    <n v="72658.157012159994"/>
    <n v="235281"/>
  </r>
  <r>
    <s v="NZ24649"/>
    <n v="468434243"/>
    <n v="32"/>
    <d v="1990-05-25T00:00:00"/>
    <x v="0"/>
    <s v="Accounting Assistant I"/>
    <x v="7"/>
    <x v="394"/>
    <x v="394"/>
    <s v="Russell Arnold"/>
    <x v="2"/>
    <n v="1723754175"/>
    <n v="0"/>
    <s v="Money Deposit"/>
    <x v="260"/>
    <x v="0"/>
    <n v="142399.85594400001"/>
    <n v="323214"/>
  </r>
  <r>
    <s v="NZ24672"/>
    <n v="790393092"/>
    <n v="59"/>
    <d v="1963-05-25T06:00:00"/>
    <x v="0"/>
    <s v="Electrical Engineer"/>
    <x v="21"/>
    <x v="395"/>
    <x v="395"/>
    <s v="Benjamin Wood"/>
    <x v="3"/>
    <n v="2627999136"/>
    <n v="0"/>
    <s v="Money Deposit"/>
    <x v="115"/>
    <x v="0"/>
    <n v="670000.77176942001"/>
    <n v="1044410.64"/>
  </r>
  <r>
    <s v="NZ24725"/>
    <n v="143114804"/>
    <n v="73"/>
    <d v="1949-05-24T18:00:00"/>
    <x v="0"/>
    <s v="Civil Engineer"/>
    <x v="20"/>
    <x v="396"/>
    <x v="396"/>
    <s v="Donald Alexander"/>
    <x v="3"/>
    <n v="1279368948"/>
    <n v="0"/>
    <s v="Online Payment"/>
    <x v="50"/>
    <x v="2"/>
    <n v="154894.45258432001"/>
    <n v="211126"/>
  </r>
  <r>
    <s v="NZ24753"/>
    <n v="594344028"/>
    <n v="66"/>
    <d v="1956-05-24T12:00:00"/>
    <x v="1"/>
    <s v="Computer Systems Analyst IV"/>
    <x v="0"/>
    <x v="397"/>
    <x v="397"/>
    <s v="Phillip Mcdonald"/>
    <x v="3"/>
    <n v="1404640666"/>
    <n v="0"/>
    <s v="Money Transfer"/>
    <x v="261"/>
    <x v="1"/>
    <n v="1047749.8176144001"/>
    <n v="1232776.08"/>
  </r>
  <r>
    <s v="NZ24755"/>
    <n v="305148262"/>
    <n v="71"/>
    <d v="1951-05-25T06:00:00"/>
    <x v="1"/>
    <s v="Biostatistician III"/>
    <x v="18"/>
    <x v="398"/>
    <x v="398"/>
    <s v="Gregory Jackson"/>
    <x v="3"/>
    <n v="14779479"/>
    <n v="0"/>
    <s v="Money Deposit"/>
    <x v="262"/>
    <x v="0"/>
    <n v="506455.06767060002"/>
    <n v="1040684.58"/>
  </r>
  <r>
    <s v="NZ24774"/>
    <n v="794596039"/>
    <n v="19"/>
    <d v="2003-05-25T06:00:00"/>
    <x v="1"/>
    <s v="Engineer IV"/>
    <x v="10"/>
    <x v="399"/>
    <x v="399"/>
    <s v="Ann Fernandez"/>
    <x v="4"/>
    <n v="816834375"/>
    <n v="0"/>
    <s v="Checks"/>
    <x v="18"/>
    <x v="0"/>
    <n v="366555.25299000001"/>
    <n v="596785.68000000005"/>
  </r>
  <r>
    <s v="NZ24817"/>
    <n v="669645302"/>
    <n v="50"/>
    <d v="1972-05-24T12:00:00"/>
    <x v="1"/>
    <s v="Registered Nurse"/>
    <x v="16"/>
    <x v="400"/>
    <x v="400"/>
    <s v="Jeffrey Hunt"/>
    <x v="3"/>
    <n v="13065472"/>
    <n v="0"/>
    <s v="Online Payment"/>
    <x v="263"/>
    <x v="6"/>
    <n v="-208.76315471999987"/>
    <n v="99198"/>
  </r>
  <r>
    <s v="NZ24875"/>
    <n v="604787250"/>
    <n v="56"/>
    <d v="1966-05-25T00:00:00"/>
    <x v="1"/>
    <s v="Account Representative II"/>
    <x v="0"/>
    <x v="284"/>
    <x v="284"/>
    <s v="Thomas Hanson"/>
    <x v="2"/>
    <n v="381351168"/>
    <n v="0"/>
    <s v="Money Transfer"/>
    <x v="264"/>
    <x v="5"/>
    <n v="0"/>
    <n v="0"/>
  </r>
  <r>
    <s v="NZ24876"/>
    <n v="939622054"/>
    <n v="27"/>
    <d v="1995-05-25T06:00:00"/>
    <x v="0"/>
    <s v="Junior Executive"/>
    <x v="10"/>
    <x v="401"/>
    <x v="401"/>
    <s v="Janet Richards"/>
    <x v="2"/>
    <n v="1447293354"/>
    <n v="0"/>
    <s v="Money Transfer"/>
    <x v="265"/>
    <x v="1"/>
    <n v="249765.70230999999"/>
    <n v="348199"/>
  </r>
  <r>
    <s v="NZ24886"/>
    <n v="169329241"/>
    <n v="69"/>
    <d v="1953-05-24T18:00:00"/>
    <x v="1"/>
    <s v="Automation Specialist III"/>
    <x v="14"/>
    <x v="402"/>
    <x v="402"/>
    <s v="Raymond Palmer"/>
    <x v="0"/>
    <n v="2711225601"/>
    <n v="0"/>
    <s v="Online Payment"/>
    <x v="49"/>
    <x v="2"/>
    <n v="11726.363917500013"/>
    <n v="351795"/>
  </r>
  <r>
    <s v="NZ24899"/>
    <n v="429559355"/>
    <n v="81"/>
    <d v="1941-05-24T18:00:00"/>
    <x v="1"/>
    <s v="Administrative Assistant I"/>
    <x v="2"/>
    <x v="403"/>
    <x v="403"/>
    <s v="Jesse White"/>
    <x v="3"/>
    <n v="2788074576"/>
    <n v="0"/>
    <s v="Online Payment"/>
    <x v="63"/>
    <x v="6"/>
    <n v="16861.999056000001"/>
    <n v="48552"/>
  </r>
  <r>
    <s v="NZ24921"/>
    <n v="106263958"/>
    <n v="57"/>
    <d v="1965-05-24T18:00:00"/>
    <x v="1"/>
    <s v="Physical Therapy Assistant"/>
    <x v="2"/>
    <x v="404"/>
    <x v="404"/>
    <s v="Frances Hughes"/>
    <x v="3"/>
    <n v="1618840064"/>
    <n v="0"/>
    <s v="Money Deposit"/>
    <x v="266"/>
    <x v="1"/>
    <n v="88044.648523200012"/>
    <n v="307848"/>
  </r>
  <r>
    <s v="NZ24996"/>
    <n v="511778205"/>
    <n v="79"/>
    <d v="1943-05-25T06:00:00"/>
    <x v="0"/>
    <s v="Accountant III"/>
    <x v="9"/>
    <x v="405"/>
    <x v="405"/>
    <s v="Timothy Stanley"/>
    <x v="3"/>
    <n v="2536016175"/>
    <n v="0"/>
    <s v="Money Transfer"/>
    <x v="267"/>
    <x v="0"/>
    <n v="117538.761146"/>
    <n v="187826"/>
  </r>
  <r>
    <s v="NZ25027"/>
    <n v="218272075"/>
    <n v="40"/>
    <d v="1982-05-25T00:00:00"/>
    <x v="0"/>
    <s v="Budget/Accounting Analyst II"/>
    <x v="21"/>
    <x v="406"/>
    <x v="406"/>
    <s v="Paul Boyd"/>
    <x v="4"/>
    <n v="1445815488"/>
    <n v="0"/>
    <s v="Money Transfer"/>
    <x v="268"/>
    <x v="5"/>
    <n v="38114.106647860026"/>
    <n v="322387"/>
  </r>
  <r>
    <s v="NZ25035"/>
    <n v="280885455"/>
    <n v="56"/>
    <d v="1966-05-25T00:00:00"/>
    <x v="0"/>
    <s v="Marketing Manager"/>
    <x v="2"/>
    <x v="407"/>
    <x v="407"/>
    <s v="William Holmes"/>
    <x v="3"/>
    <n v="268391397"/>
    <n v="0"/>
    <s v="Cash Withdrawal"/>
    <x v="269"/>
    <x v="0"/>
    <n v="255887.41164800001"/>
    <n v="304991"/>
  </r>
  <r>
    <s v="NZ25041"/>
    <n v="394538360"/>
    <n v="19"/>
    <d v="2003-05-25T06:00:00"/>
    <x v="1"/>
    <s v="Physical Therapy Assistant"/>
    <x v="15"/>
    <x v="408"/>
    <x v="408"/>
    <s v="Brian Richardson"/>
    <x v="4"/>
    <n v="2458362775"/>
    <n v="0"/>
    <s v="Money Transfer"/>
    <x v="177"/>
    <x v="2"/>
    <n v="85802.077819040001"/>
    <n v="147698"/>
  </r>
  <r>
    <s v="NZ25060"/>
    <n v="467194584"/>
    <n v="31"/>
    <d v="1991-05-25T06:00:00"/>
    <x v="1"/>
    <s v="VP Sales"/>
    <x v="2"/>
    <x v="409"/>
    <x v="409"/>
    <s v="Antonio Austin"/>
    <x v="0"/>
    <n v="2228994612"/>
    <n v="10562101524"/>
    <s v="Loan Payment"/>
    <x v="270"/>
    <x v="8"/>
    <n v="1238597.2313664001"/>
    <n v="1952197.38"/>
  </r>
  <r>
    <s v="NZ25095"/>
    <n v="846532006"/>
    <n v="27"/>
    <d v="1995-05-25T06:00:00"/>
    <x v="0"/>
    <s v="Research Assistant IV"/>
    <x v="4"/>
    <x v="410"/>
    <x v="410"/>
    <s v="Frank Brown"/>
    <x v="4"/>
    <n v="591317424"/>
    <n v="0"/>
    <s v="Money Transfer"/>
    <x v="256"/>
    <x v="5"/>
    <n v="293719.59510499996"/>
    <n v="473402"/>
  </r>
  <r>
    <s v="NZ25120"/>
    <n v="484146094"/>
    <n v="58"/>
    <d v="1964-05-24T12:00:00"/>
    <x v="0"/>
    <s v="Marketing Assistant"/>
    <x v="5"/>
    <x v="411"/>
    <x v="411"/>
    <s v="Anna Duncan"/>
    <x v="2"/>
    <n v="473610064"/>
    <n v="0"/>
    <s v="Cash Withdrawal"/>
    <x v="173"/>
    <x v="4"/>
    <n v="26749.082240000003"/>
    <n v="60794"/>
  </r>
  <r>
    <s v="NZ25130"/>
    <n v="851102681"/>
    <n v="63"/>
    <d v="1959-05-25T06:00:00"/>
    <x v="0"/>
    <s v="Accountant III"/>
    <x v="14"/>
    <x v="412"/>
    <x v="412"/>
    <s v="Andrew Martinez"/>
    <x v="2"/>
    <n v="923890188"/>
    <n v="0"/>
    <s v="Money Transfer"/>
    <x v="271"/>
    <x v="0"/>
    <n v="717171.62126063998"/>
    <n v="913149.9"/>
  </r>
  <r>
    <s v="NZ25143"/>
    <n v="875596647"/>
    <n v="73"/>
    <d v="1949-05-24T18:00:00"/>
    <x v="1"/>
    <s v="Developer I"/>
    <x v="3"/>
    <x v="413"/>
    <x v="413"/>
    <s v="Samuel Bailey"/>
    <x v="3"/>
    <n v="954338706"/>
    <n v="3929785065"/>
    <s v="Loan Payment"/>
    <x v="25"/>
    <x v="7"/>
    <n v="496546.89108407998"/>
    <n v="804966.66"/>
  </r>
  <r>
    <s v="NZ25223"/>
    <n v="186179051"/>
    <n v="72"/>
    <d v="1950-05-25T00:00:00"/>
    <x v="1"/>
    <s v="Civil Engineer"/>
    <x v="9"/>
    <x v="414"/>
    <x v="414"/>
    <s v="Anna Holmes"/>
    <x v="3"/>
    <n v="193487424"/>
    <n v="0"/>
    <s v="Cash Withdrawal"/>
    <x v="259"/>
    <x v="4"/>
    <n v="64883.662047999998"/>
    <n v="162718"/>
  </r>
  <r>
    <s v="NZ25256"/>
    <n v="81563994"/>
    <n v="73"/>
    <d v="1949-05-24T18:00:00"/>
    <x v="0"/>
    <s v="Office Assistant III"/>
    <x v="13"/>
    <x v="415"/>
    <x v="415"/>
    <s v="Wayne Grant"/>
    <x v="3"/>
    <n v="3636740625"/>
    <n v="0"/>
    <s v="Cash Withdrawal"/>
    <x v="272"/>
    <x v="1"/>
    <n v="1927587.3768515"/>
    <n v="2792264.28"/>
  </r>
  <r>
    <s v="NZ25277"/>
    <n v="858160400"/>
    <n v="37"/>
    <d v="1985-05-24T18:00:00"/>
    <x v="1"/>
    <s v="Automation Specialist III"/>
    <x v="8"/>
    <x v="416"/>
    <x v="416"/>
    <s v="Todd Mccoy"/>
    <x v="1"/>
    <n v="2478665603"/>
    <n v="0"/>
    <s v="Online Payment"/>
    <x v="94"/>
    <x v="6"/>
    <n v="1971400.7092976"/>
    <n v="2699910.42"/>
  </r>
  <r>
    <s v="NZ25291"/>
    <n v="481270841"/>
    <n v="67"/>
    <d v="1955-05-25T06:00:00"/>
    <x v="1"/>
    <s v="Account Representative IV"/>
    <x v="2"/>
    <x v="417"/>
    <x v="417"/>
    <s v="Charles Lopez"/>
    <x v="3"/>
    <n v="368356352"/>
    <n v="0"/>
    <s v="Money Transfer"/>
    <x v="206"/>
    <x v="2"/>
    <n v="2231121.4451468"/>
    <n v="2557602.06"/>
  </r>
  <r>
    <s v="NZ25359"/>
    <n v="309017867"/>
    <n v="47"/>
    <d v="1975-05-25T06:00:00"/>
    <x v="0"/>
    <s v="Software Engineer II"/>
    <x v="4"/>
    <x v="418"/>
    <x v="418"/>
    <s v="Judy Myers"/>
    <x v="0"/>
    <n v="31213872"/>
    <n v="0"/>
    <s v="Checks"/>
    <x v="244"/>
    <x v="3"/>
    <n v="680211.66479312"/>
    <n v="873616.74"/>
  </r>
  <r>
    <s v="NZ25396"/>
    <n v="425436588"/>
    <n v="71"/>
    <d v="1951-05-25T06:00:00"/>
    <x v="1"/>
    <s v="Staff Accountant I"/>
    <x v="8"/>
    <x v="419"/>
    <x v="419"/>
    <s v="Anthony Berry"/>
    <x v="0"/>
    <n v="617503392"/>
    <n v="0"/>
    <s v="Money Transfer"/>
    <x v="250"/>
    <x v="2"/>
    <n v="367237.049512"/>
    <n v="439429"/>
  </r>
  <r>
    <s v="NZ25425"/>
    <n v="536980993"/>
    <n v="46"/>
    <d v="1976-05-24T12:00:00"/>
    <x v="1"/>
    <s v="Programmer Analyst IV"/>
    <x v="14"/>
    <x v="420"/>
    <x v="420"/>
    <s v="Michelle Morales"/>
    <x v="5"/>
    <n v="2027351268"/>
    <n v="0"/>
    <s v="Money Deposit"/>
    <x v="273"/>
    <x v="1"/>
    <n v="76489.066693900008"/>
    <n v="135583"/>
  </r>
  <r>
    <s v="NZ25443"/>
    <n v="956960667"/>
    <n v="43"/>
    <d v="1979-05-25T06:00:00"/>
    <x v="0"/>
    <s v="Statistician III"/>
    <x v="7"/>
    <x v="421"/>
    <x v="421"/>
    <s v="Margaret Grant"/>
    <x v="2"/>
    <n v="1388249472"/>
    <n v="230104896"/>
    <s v="Loan Payment"/>
    <x v="202"/>
    <x v="7"/>
    <n v="478311.69278464001"/>
    <n v="1169309.6399999999"/>
  </r>
  <r>
    <s v="NZ25459"/>
    <n v="20851629"/>
    <n v="80"/>
    <d v="1942-05-25T00:00:00"/>
    <x v="0"/>
    <s v="Health Coach I"/>
    <x v="13"/>
    <x v="422"/>
    <x v="422"/>
    <s v="Aaron Bryant"/>
    <x v="1"/>
    <n v="947116104"/>
    <n v="0"/>
    <s v="Checks"/>
    <x v="106"/>
    <x v="3"/>
    <n v="-45631.389372800011"/>
    <n v="322644"/>
  </r>
  <r>
    <s v="NZ25477"/>
    <n v="989455710"/>
    <n v="55"/>
    <d v="1967-05-25T06:00:00"/>
    <x v="1"/>
    <s v="Graphic Designer"/>
    <x v="18"/>
    <x v="423"/>
    <x v="423"/>
    <s v="Jerry Burton"/>
    <x v="1"/>
    <n v="137063355"/>
    <n v="0"/>
    <s v="Money Transfer"/>
    <x v="147"/>
    <x v="5"/>
    <n v="-3389.652908"/>
    <n v="15517"/>
  </r>
  <r>
    <s v="NZ25512"/>
    <n v="254207692"/>
    <n v="47"/>
    <d v="2004-03-06T00:00:00"/>
    <x v="1"/>
    <s v="Professor"/>
    <x v="12"/>
    <x v="424"/>
    <x v="424"/>
    <s v="GIFT LEO J"/>
    <x v="2"/>
    <n v="1703894395"/>
    <n v="5667882222"/>
    <s v="Loan Payment"/>
    <x v="30"/>
    <x v="8"/>
    <n v="433037.98500102898"/>
    <n v="726610.26"/>
  </r>
  <r>
    <s v="NZ25515"/>
    <n v="687564363"/>
    <n v="36"/>
    <d v="1986-05-25T00:00:00"/>
    <x v="0"/>
    <s v="Staff Accountant IV"/>
    <x v="21"/>
    <x v="425"/>
    <x v="425"/>
    <s v="Louis Crawford"/>
    <x v="0"/>
    <n v="1521248256"/>
    <n v="0"/>
    <s v="Cash Withdrawal"/>
    <x v="274"/>
    <x v="1"/>
    <n v="232708.3668976"/>
    <n v="302394"/>
  </r>
  <r>
    <s v="NZ25593"/>
    <n v="683244157"/>
    <n v="57"/>
    <d v="1965-05-24T18:00:00"/>
    <x v="0"/>
    <s v="Compensation Analyst"/>
    <x v="5"/>
    <x v="426"/>
    <x v="426"/>
    <s v="Nicholas Meyer"/>
    <x v="1"/>
    <n v="14792526"/>
    <n v="0"/>
    <s v="Online Payment"/>
    <x v="275"/>
    <x v="6"/>
    <n v="194807.11407040001"/>
    <n v="349048"/>
  </r>
  <r>
    <s v="NZ25670"/>
    <n v="156279764"/>
    <n v="60"/>
    <d v="1962-05-25T00:00:00"/>
    <x v="1"/>
    <s v="Staff Accountant IV"/>
    <x v="2"/>
    <x v="427"/>
    <x v="427"/>
    <s v="Steve Peters"/>
    <x v="2"/>
    <n v="5970825"/>
    <n v="404115075"/>
    <s v="Loan Payment"/>
    <x v="214"/>
    <x v="5"/>
    <n v="428044.72430399997"/>
    <n v="879299.16"/>
  </r>
  <r>
    <s v="NZ25680"/>
    <n v="946289777"/>
    <n v="47"/>
    <d v="1975-05-25T06:00:00"/>
    <x v="0"/>
    <s v="Programmer III"/>
    <x v="21"/>
    <x v="428"/>
    <x v="428"/>
    <s v="Marie Alvarez"/>
    <x v="0"/>
    <n v="2632489704"/>
    <n v="0"/>
    <s v="Money Deposit"/>
    <x v="276"/>
    <x v="0"/>
    <n v="31388.157119999989"/>
    <n v="309049"/>
  </r>
  <r>
    <s v="NZ25691"/>
    <n v="444161122"/>
    <n v="49"/>
    <d v="1973-05-24T18:00:00"/>
    <x v="1"/>
    <s v="Senior Quality Engineer"/>
    <x v="9"/>
    <x v="429"/>
    <x v="429"/>
    <s v="Bruce Vasquez"/>
    <x v="2"/>
    <n v="2925429"/>
    <n v="0"/>
    <s v="Money Transfer"/>
    <x v="195"/>
    <x v="5"/>
    <n v="64922.848807999995"/>
    <n v="136811"/>
  </r>
  <r>
    <s v="NZ25698"/>
    <n v="943244641"/>
    <n v="72"/>
    <d v="1950-05-25T00:00:00"/>
    <x v="0"/>
    <s v="Account Representative I"/>
    <x v="4"/>
    <x v="430"/>
    <x v="430"/>
    <s v="Jesse Peterson"/>
    <x v="2"/>
    <n v="579541248"/>
    <n v="0"/>
    <s v="Cash Withdrawal"/>
    <x v="277"/>
    <x v="1"/>
    <n v="385064.39602623996"/>
    <n v="539833.98"/>
  </r>
  <r>
    <s v="NZ25702"/>
    <n v="437316053"/>
    <n v="38"/>
    <d v="1984-05-24T12:00:00"/>
    <x v="0"/>
    <s v="Automation Specialist III"/>
    <x v="13"/>
    <x v="431"/>
    <x v="431"/>
    <s v="Michelle Pierce"/>
    <x v="4"/>
    <n v="3020219442"/>
    <n v="0"/>
    <s v="Money Transfer"/>
    <x v="278"/>
    <x v="5"/>
    <n v="52050.248689540007"/>
    <n v="156565"/>
  </r>
  <r>
    <s v="NZ25709"/>
    <n v="657272913"/>
    <n v="18"/>
    <d v="2004-05-24T12:00:00"/>
    <x v="1"/>
    <s v="Research Assistant III"/>
    <x v="2"/>
    <x v="432"/>
    <x v="432"/>
    <s v="George Young"/>
    <x v="1"/>
    <n v="3876912"/>
    <n v="0"/>
    <s v="Money Transfer"/>
    <x v="130"/>
    <x v="2"/>
    <n v="207207.29702500001"/>
    <n v="455460"/>
  </r>
  <r>
    <s v="NZ25733"/>
    <n v="607336538"/>
    <n v="40"/>
    <d v="1982-05-25T00:00:00"/>
    <x v="0"/>
    <s v="Engineer IV"/>
    <x v="1"/>
    <x v="433"/>
    <x v="433"/>
    <s v="Nancy Black"/>
    <x v="1"/>
    <n v="1409287437"/>
    <n v="0"/>
    <s v="Cash Withdrawal"/>
    <x v="279"/>
    <x v="4"/>
    <n v="8272.6402361600049"/>
    <n v="92897"/>
  </r>
  <r>
    <s v="NZ25754"/>
    <n v="870730567"/>
    <n v="42"/>
    <d v="1980-05-24T12:00:00"/>
    <x v="0"/>
    <s v="Mechanical Systems Engineer"/>
    <x v="6"/>
    <x v="434"/>
    <x v="434"/>
    <s v="Nicole Oliver"/>
    <x v="1"/>
    <n v="4278386"/>
    <n v="0"/>
    <s v="Money Transfer"/>
    <x v="198"/>
    <x v="0"/>
    <n v="356119.07339519996"/>
    <n v="573538.86"/>
  </r>
  <r>
    <s v="NZ25757"/>
    <n v="93482930"/>
    <n v="81"/>
    <d v="1941-05-24T18:00:00"/>
    <x v="1"/>
    <s v="Staff Scientist"/>
    <x v="20"/>
    <x v="435"/>
    <x v="435"/>
    <s v="William Griffin"/>
    <x v="4"/>
    <n v="1697911668"/>
    <n v="0"/>
    <s v="Money Transfer"/>
    <x v="116"/>
    <x v="1"/>
    <n v="251032.77728784"/>
    <n v="361689"/>
  </r>
  <r>
    <s v="NZ25773"/>
    <n v="424993985"/>
    <n v="49"/>
    <d v="1973-05-24T18:00:00"/>
    <x v="1"/>
    <s v="Design Engineer"/>
    <x v="2"/>
    <x v="436"/>
    <x v="436"/>
    <s v="Larry Coleman"/>
    <x v="3"/>
    <n v="3052734048"/>
    <n v="0"/>
    <s v="Money Deposit"/>
    <x v="280"/>
    <x v="0"/>
    <n v="510629.38152584003"/>
    <n v="983642.1"/>
  </r>
  <r>
    <s v="NZ25843"/>
    <n v="738835399"/>
    <n v="80"/>
    <d v="1942-05-25T00:00:00"/>
    <x v="1"/>
    <s v="Accountant III"/>
    <x v="2"/>
    <x v="437"/>
    <x v="437"/>
    <s v="Frank Rivera"/>
    <x v="0"/>
    <n v="1824584664"/>
    <n v="0"/>
    <s v="Online Payment"/>
    <x v="281"/>
    <x v="2"/>
    <n v="221951.2837032"/>
    <n v="345042"/>
  </r>
  <r>
    <s v="NZ25889"/>
    <n v="538512524"/>
    <n v="82"/>
    <d v="1940-05-24T12:00:00"/>
    <x v="1"/>
    <s v="Research Associate"/>
    <x v="7"/>
    <x v="438"/>
    <x v="438"/>
    <s v="Michelle Rose"/>
    <x v="0"/>
    <n v="2305045952"/>
    <n v="0"/>
    <s v="Cash Withdrawal"/>
    <x v="99"/>
    <x v="1"/>
    <n v="8368.8417129199988"/>
    <n v="28379"/>
  </r>
  <r>
    <s v="NZ25908"/>
    <n v="325892800"/>
    <n v="67"/>
    <d v="1955-05-25T06:00:00"/>
    <x v="1"/>
    <s v="Teacher"/>
    <x v="14"/>
    <x v="439"/>
    <x v="439"/>
    <s v="Joe Henderson"/>
    <x v="4"/>
    <n v="1569382912"/>
    <n v="72396864"/>
    <s v="Loan Payment"/>
    <x v="125"/>
    <x v="7"/>
    <n v="1116530.6146184001"/>
    <n v="1381268.7"/>
  </r>
  <r>
    <s v="NZ25922"/>
    <n v="959566153"/>
    <n v="69"/>
    <d v="1953-05-24T18:00:00"/>
    <x v="1"/>
    <s v="Speech Pathologist"/>
    <x v="5"/>
    <x v="440"/>
    <x v="440"/>
    <s v="Eugene Boyd"/>
    <x v="2"/>
    <n v="1796213664"/>
    <n v="0"/>
    <s v="Cash Withdrawal"/>
    <x v="260"/>
    <x v="1"/>
    <n v="803971.67932277999"/>
    <n v="969343.74"/>
  </r>
  <r>
    <s v="NZ25976"/>
    <n v="695447801"/>
    <n v="64"/>
    <d v="1958-05-25T00:00:00"/>
    <x v="0"/>
    <s v="Human Resources Assistant I"/>
    <x v="9"/>
    <x v="441"/>
    <x v="441"/>
    <s v="Susan Hawkins"/>
    <x v="3"/>
    <n v="1635053217"/>
    <n v="0"/>
    <s v="Online Payment"/>
    <x v="16"/>
    <x v="2"/>
    <n v="131672.40933932"/>
    <n v="149993"/>
  </r>
  <r>
    <s v="NZ26008"/>
    <n v="449778041"/>
    <n v="45"/>
    <d v="1977-05-24T18:00:00"/>
    <x v="1"/>
    <s v="Assistant Manager"/>
    <x v="2"/>
    <x v="442"/>
    <x v="442"/>
    <s v="Denise Garza"/>
    <x v="0"/>
    <n v="332507877"/>
    <n v="0"/>
    <s v="Checks"/>
    <x v="135"/>
    <x v="3"/>
    <n v="84286.453769999993"/>
    <n v="124384"/>
  </r>
  <r>
    <s v="NZ26113"/>
    <n v="822210306"/>
    <n v="19"/>
    <d v="2003-05-25T06:00:00"/>
    <x v="1"/>
    <s v="Quality Control Specialist"/>
    <x v="2"/>
    <x v="443"/>
    <x v="443"/>
    <s v="Barbara Barnes"/>
    <x v="3"/>
    <n v="2756206776"/>
    <n v="0"/>
    <s v="Money Transfer"/>
    <x v="255"/>
    <x v="5"/>
    <n v="331238.63355000003"/>
    <n v="451473"/>
  </r>
  <r>
    <s v="NZ26127"/>
    <n v="454812830"/>
    <n v="23"/>
    <d v="1999-05-25T06:00:00"/>
    <x v="1"/>
    <s v="Media Manager IV"/>
    <x v="11"/>
    <x v="444"/>
    <x v="444"/>
    <s v="Eugene Sanchez"/>
    <x v="2"/>
    <n v="15693993"/>
    <n v="0"/>
    <s v="Money Transfer"/>
    <x v="282"/>
    <x v="2"/>
    <n v="932670.43356416002"/>
    <n v="1787351.1"/>
  </r>
  <r>
    <s v="NZ26157"/>
    <n v="812442483"/>
    <n v="23"/>
    <d v="1999-05-25T06:00:00"/>
    <x v="1"/>
    <s v="Engineer IV"/>
    <x v="2"/>
    <x v="445"/>
    <x v="445"/>
    <s v="Joseph Grant"/>
    <x v="0"/>
    <n v="50428602"/>
    <n v="833551236"/>
    <s v="Loan Payment"/>
    <x v="100"/>
    <x v="7"/>
    <n v="1275272.1663897601"/>
    <n v="2995782.84"/>
  </r>
  <r>
    <s v="NZ26169"/>
    <n v="715678008"/>
    <n v="84"/>
    <d v="1938-05-25T00:00:00"/>
    <x v="1"/>
    <s v="Quality Control Specialist"/>
    <x v="2"/>
    <x v="446"/>
    <x v="446"/>
    <s v="George Thomas"/>
    <x v="0"/>
    <n v="332196915"/>
    <n v="0"/>
    <s v="Money Deposit"/>
    <x v="101"/>
    <x v="0"/>
    <n v="35070.07548"/>
    <n v="74748"/>
  </r>
  <r>
    <s v="NZ26204"/>
    <n v="518826262"/>
    <n v="31"/>
    <d v="1991-05-25T06:00:00"/>
    <x v="1"/>
    <s v="Staff Accountant IV"/>
    <x v="13"/>
    <x v="447"/>
    <x v="447"/>
    <s v="Joseph Burns"/>
    <x v="3"/>
    <n v="643185"/>
    <n v="0"/>
    <s v="Money Deposit"/>
    <x v="283"/>
    <x v="0"/>
    <n v="328981.68614999996"/>
    <n v="469245"/>
  </r>
  <r>
    <s v="NZ26205"/>
    <n v="239044363"/>
    <n v="70"/>
    <d v="1952-05-24T12:00:00"/>
    <x v="0"/>
    <s v="Automation Specialist IV"/>
    <x v="2"/>
    <x v="448"/>
    <x v="448"/>
    <s v="Gerald Ramos"/>
    <x v="3"/>
    <n v="863786592"/>
    <n v="0"/>
    <s v="Online Payment"/>
    <x v="284"/>
    <x v="2"/>
    <n v="301836.62231200002"/>
    <n v="652454.22"/>
  </r>
  <r>
    <s v="NZ26234"/>
    <n v="776956544"/>
    <n v="47"/>
    <d v="1975-05-25T06:00:00"/>
    <x v="0"/>
    <s v="Account Representative IV"/>
    <x v="9"/>
    <x v="449"/>
    <x v="449"/>
    <s v="Jesse Riley"/>
    <x v="3"/>
    <n v="2387563904"/>
    <n v="0"/>
    <s v="Money Deposit"/>
    <x v="285"/>
    <x v="0"/>
    <n v="570242.62390240002"/>
    <n v="1318542.78"/>
  </r>
  <r>
    <s v="NZ26254"/>
    <n v="227697458"/>
    <n v="74"/>
    <d v="1948-05-24T12:00:00"/>
    <x v="1"/>
    <s v="Senior Developer"/>
    <x v="9"/>
    <x v="450"/>
    <x v="450"/>
    <s v="Annie Powell"/>
    <x v="0"/>
    <n v="1054044268"/>
    <n v="0"/>
    <s v="Money Deposit"/>
    <x v="286"/>
    <x v="0"/>
    <n v="589868.28084080003"/>
    <n v="986053.38"/>
  </r>
  <r>
    <s v="NZ26273"/>
    <n v="408791530"/>
    <n v="65"/>
    <d v="1957-05-24T18:00:00"/>
    <x v="0"/>
    <s v="Developer I"/>
    <x v="1"/>
    <x v="451"/>
    <x v="451"/>
    <s v="Anne Burton"/>
    <x v="2"/>
    <n v="426936096"/>
    <n v="0"/>
    <s v="Cash Withdrawal"/>
    <x v="287"/>
    <x v="1"/>
    <n v="51311.929351500003"/>
    <n v="131202"/>
  </r>
  <r>
    <s v="NZ26283"/>
    <n v="63303242"/>
    <n v="30"/>
    <d v="1992-05-24T12:00:00"/>
    <x v="1"/>
    <s v="Automation Specialist III"/>
    <x v="17"/>
    <x v="452"/>
    <x v="452"/>
    <s v="Roger Greene"/>
    <x v="1"/>
    <n v="656598272"/>
    <n v="0"/>
    <s v="Cash Withdrawal"/>
    <x v="230"/>
    <x v="4"/>
    <n v="206396.58155264001"/>
    <n v="304826"/>
  </r>
  <r>
    <s v="NZ26283"/>
    <n v="784328008"/>
    <n v="34"/>
    <d v="1988-05-24T12:00:00"/>
    <x v="0"/>
    <s v="Nurse Practicioner"/>
    <x v="17"/>
    <x v="453"/>
    <x v="453"/>
    <s v="Howard White"/>
    <x v="1"/>
    <n v="656598272"/>
    <n v="0"/>
    <s v="Online Payment"/>
    <x v="288"/>
    <x v="2"/>
    <n v="85282.264581120005"/>
    <n v="98856"/>
  </r>
  <r>
    <s v="NZ26284"/>
    <n v="271603947"/>
    <n v="69"/>
    <d v="1953-05-24T18:00:00"/>
    <x v="0"/>
    <s v="Staff Accountant IV"/>
    <x v="3"/>
    <x v="454"/>
    <x v="454"/>
    <s v="Kathleen Bryant"/>
    <x v="2"/>
    <n v="1473398622"/>
    <n v="0"/>
    <s v="Checks"/>
    <x v="289"/>
    <x v="3"/>
    <n v="162922.53370999999"/>
    <n v="243023"/>
  </r>
  <r>
    <s v="NZ26295"/>
    <n v="68950602"/>
    <n v="44"/>
    <d v="1978-05-25T00:00:00"/>
    <x v="0"/>
    <s v="Accounting Assistant I"/>
    <x v="18"/>
    <x v="455"/>
    <x v="455"/>
    <s v="Jean Wallace"/>
    <x v="3"/>
    <n v="1208612097"/>
    <n v="0"/>
    <s v="Checks"/>
    <x v="0"/>
    <x v="3"/>
    <n v="47058.067238399999"/>
    <n v="67339"/>
  </r>
  <r>
    <s v="NZ26303"/>
    <n v="409570074"/>
    <n v="36"/>
    <d v="1986-05-25T00:00:00"/>
    <x v="0"/>
    <s v="Web Developer IV"/>
    <x v="2"/>
    <x v="456"/>
    <x v="456"/>
    <s v="Philip Nichols"/>
    <x v="1"/>
    <n v="1595873216"/>
    <n v="0"/>
    <s v="Money Deposit"/>
    <x v="283"/>
    <x v="0"/>
    <n v="1949480.8893196001"/>
    <n v="2425386.6"/>
  </r>
  <r>
    <s v="NZ26350"/>
    <n v="896934867"/>
    <n v="53"/>
    <d v="1969-05-24T18:00:00"/>
    <x v="0"/>
    <s v="Structural Engineer"/>
    <x v="3"/>
    <x v="457"/>
    <x v="457"/>
    <s v="Mildred Burns"/>
    <x v="0"/>
    <n v="1926755496"/>
    <n v="0"/>
    <s v="Online Payment"/>
    <x v="290"/>
    <x v="5"/>
    <n v="-70763.075174400001"/>
    <n v="291711"/>
  </r>
  <r>
    <s v="NZ26448"/>
    <n v="395405823"/>
    <n v="28"/>
    <d v="1994-05-25T00:00:00"/>
    <x v="1"/>
    <s v="Geological Engineer"/>
    <x v="5"/>
    <x v="458"/>
    <x v="458"/>
    <s v="Douglas Freeman"/>
    <x v="4"/>
    <n v="3077100096"/>
    <n v="0"/>
    <s v="Money Deposit"/>
    <x v="22"/>
    <x v="0"/>
    <n v="551614.78711119993"/>
    <n v="858869.58"/>
  </r>
  <r>
    <s v="NZ26450"/>
    <n v="484833124"/>
    <n v="35"/>
    <d v="1987-05-25T06:00:00"/>
    <x v="0"/>
    <s v="Web Developer I"/>
    <x v="19"/>
    <x v="459"/>
    <x v="459"/>
    <s v="Frank Marshall"/>
    <x v="4"/>
    <n v="208965848"/>
    <n v="0"/>
    <s v="Money Transfer"/>
    <x v="291"/>
    <x v="5"/>
    <n v="693290.43052239995"/>
    <n v="848135.1"/>
  </r>
  <r>
    <s v="NZ26451"/>
    <n v="603175786"/>
    <n v="48"/>
    <d v="1998-01-27T18:00:00"/>
    <x v="0"/>
    <s v="Student"/>
    <x v="8"/>
    <x v="460"/>
    <x v="460"/>
    <s v="MOSES  OJI"/>
    <x v="2"/>
    <n v="5193075"/>
    <n v="0"/>
    <s v="Money Deposit"/>
    <x v="292"/>
    <x v="0"/>
    <n v="617866.99690981279"/>
    <n v="830068.86"/>
  </r>
  <r>
    <s v="NZ26467"/>
    <n v="619982087"/>
    <n v="18"/>
    <d v="2004-05-24T12:00:00"/>
    <x v="1"/>
    <s v="Quality Engineer"/>
    <x v="2"/>
    <x v="461"/>
    <x v="461"/>
    <s v="David Little"/>
    <x v="0"/>
    <n v="1792784148"/>
    <n v="0"/>
    <s v="Money Deposit"/>
    <x v="293"/>
    <x v="0"/>
    <n v="227860.73185792001"/>
    <n v="406894"/>
  </r>
  <r>
    <s v="NZ26568"/>
    <n v="647475846"/>
    <n v="42"/>
    <d v="1980-05-24T12:00:00"/>
    <x v="0"/>
    <s v="Quality Engineer"/>
    <x v="0"/>
    <x v="462"/>
    <x v="462"/>
    <s v="Mary Berry"/>
    <x v="3"/>
    <n v="2622083904"/>
    <n v="0"/>
    <s v="Money Transfer"/>
    <x v="294"/>
    <x v="5"/>
    <n v="83734.270170000003"/>
    <n v="127041"/>
  </r>
  <r>
    <s v="NZ26575"/>
    <n v="368729411"/>
    <n v="81"/>
    <d v="1941-05-24T18:00:00"/>
    <x v="1"/>
    <s v="Desktop Support Technician"/>
    <x v="15"/>
    <x v="463"/>
    <x v="463"/>
    <s v="John Flores"/>
    <x v="0"/>
    <n v="910944"/>
    <n v="0"/>
    <s v="Online Payment"/>
    <x v="295"/>
    <x v="5"/>
    <n v="705979.34290176001"/>
    <n v="996495.12"/>
  </r>
  <r>
    <s v="NZ26586"/>
    <n v="707730459"/>
    <n v="20"/>
    <d v="2002-05-25T00:00:00"/>
    <x v="0"/>
    <s v="Programmer Analyst II"/>
    <x v="4"/>
    <x v="464"/>
    <x v="464"/>
    <s v="Ruth Mitchell"/>
    <x v="0"/>
    <n v="839169408"/>
    <n v="0"/>
    <s v="Online Payment"/>
    <x v="292"/>
    <x v="6"/>
    <n v="1050855.98652315"/>
    <n v="1420885.5"/>
  </r>
  <r>
    <s v="NZ26629"/>
    <n v="699711181"/>
    <n v="78"/>
    <d v="1944-05-24T12:00:00"/>
    <x v="0"/>
    <s v="Staff Accountant IV"/>
    <x v="16"/>
    <x v="465"/>
    <x v="465"/>
    <s v="Roger Wright"/>
    <x v="3"/>
    <n v="3121430136"/>
    <n v="0"/>
    <s v="Money Transfer"/>
    <x v="296"/>
    <x v="5"/>
    <n v="87673.108534400002"/>
    <n v="124274"/>
  </r>
  <r>
    <s v="NZ26679"/>
    <n v="549894138"/>
    <n v="24"/>
    <d v="1998-05-25T00:00:00"/>
    <x v="0"/>
    <s v="Administrative Officer"/>
    <x v="9"/>
    <x v="466"/>
    <x v="466"/>
    <s v="Norma Austin"/>
    <x v="4"/>
    <n v="1308861696"/>
    <n v="765990528"/>
    <s v="Loan Payment"/>
    <x v="297"/>
    <x v="8"/>
    <n v="8304.0984243199928"/>
    <n v="147575"/>
  </r>
  <r>
    <s v="NZ26697"/>
    <n v="800027615"/>
    <n v="70"/>
    <d v="1952-05-24T12:00:00"/>
    <x v="0"/>
    <s v="Quality Engineer"/>
    <x v="19"/>
    <x v="467"/>
    <x v="467"/>
    <s v="Earl Payne"/>
    <x v="2"/>
    <n v="10079048"/>
    <n v="0"/>
    <s v="Online Payment"/>
    <x v="107"/>
    <x v="2"/>
    <n v="195610.26502912"/>
    <n v="283729"/>
  </r>
  <r>
    <s v="NZ26777"/>
    <n v="99404141"/>
    <n v="25"/>
    <d v="2000-04-18T12:00:00"/>
    <x v="1"/>
    <s v="Farmer"/>
    <x v="15"/>
    <x v="468"/>
    <x v="468"/>
    <s v="PROSPER TO"/>
    <x v="3"/>
    <n v="2635822035"/>
    <n v="0"/>
    <s v="Online Payment"/>
    <x v="23"/>
    <x v="5"/>
    <n v="199111.34542287211"/>
    <n v="636387.18000000005"/>
  </r>
  <r>
    <s v="NZ26793"/>
    <n v="413036041"/>
    <n v="44"/>
    <d v="1978-05-25T00:00:00"/>
    <x v="1"/>
    <s v="Account Representative II"/>
    <x v="4"/>
    <x v="469"/>
    <x v="469"/>
    <s v="Phyllis Berry"/>
    <x v="2"/>
    <n v="4280208032"/>
    <n v="0"/>
    <s v="Money Transfer"/>
    <x v="124"/>
    <x v="5"/>
    <n v="581034.37871950003"/>
    <n v="728109.66"/>
  </r>
  <r>
    <s v="NZ26855"/>
    <n v="565940869"/>
    <n v="24"/>
    <d v="1998-05-25T00:00:00"/>
    <x v="1"/>
    <s v="Engineer II"/>
    <x v="15"/>
    <x v="470"/>
    <x v="470"/>
    <s v="Margaret Carroll"/>
    <x v="1"/>
    <n v="40981626"/>
    <n v="0"/>
    <s v="Online Payment"/>
    <x v="6"/>
    <x v="6"/>
    <n v="718204.78978860006"/>
    <n v="1288517.04"/>
  </r>
  <r>
    <s v="NZ26937"/>
    <n v="809692533"/>
    <n v="43"/>
    <d v="1979-05-25T06:00:00"/>
    <x v="0"/>
    <m/>
    <x v="2"/>
    <x v="471"/>
    <x v="471"/>
    <s v="Justin Brown"/>
    <x v="3"/>
    <n v="622045008"/>
    <n v="1447905654"/>
    <s v="Loan Payment"/>
    <x v="298"/>
    <x v="8"/>
    <n v="137873.41327999998"/>
    <n v="487859"/>
  </r>
  <r>
    <s v="NZ26959"/>
    <n v="86319276"/>
    <n v="69"/>
    <d v="1953-05-24T18:00:00"/>
    <x v="1"/>
    <s v="Analyst Programmer"/>
    <x v="4"/>
    <x v="472"/>
    <x v="472"/>
    <s v="Ronald Scott"/>
    <x v="3"/>
    <n v="1523638842"/>
    <n v="0"/>
    <s v="Online Payment"/>
    <x v="299"/>
    <x v="5"/>
    <n v="18072.022762000008"/>
    <n v="191149"/>
  </r>
  <r>
    <s v="NZ26976"/>
    <n v="311674771"/>
    <n v="59"/>
    <d v="1963-05-25T06:00:00"/>
    <x v="0"/>
    <s v="Systems Administrator IV"/>
    <x v="6"/>
    <x v="473"/>
    <x v="473"/>
    <s v="Joseph Nelson"/>
    <x v="4"/>
    <n v="1241271045"/>
    <n v="0"/>
    <s v="Money Deposit"/>
    <x v="300"/>
    <x v="0"/>
    <n v="1538884.95681562"/>
    <n v="2370209.7000000002"/>
  </r>
  <r>
    <s v="NZ27001"/>
    <n v="216474393"/>
    <n v="58"/>
    <d v="1964-05-24T12:00:00"/>
    <x v="1"/>
    <s v="Nuclear Power Engineer"/>
    <x v="14"/>
    <x v="474"/>
    <x v="474"/>
    <s v="Jimmy Palmer"/>
    <x v="4"/>
    <n v="1741567751"/>
    <n v="0"/>
    <s v="Online Payment"/>
    <x v="84"/>
    <x v="5"/>
    <n v="616432.36864"/>
    <n v="1362316.08"/>
  </r>
  <r>
    <s v="NZ27009"/>
    <n v="696144220"/>
    <n v="83"/>
    <d v="1939-05-25T06:00:00"/>
    <x v="1"/>
    <s v="Research Nurse"/>
    <x v="17"/>
    <x v="475"/>
    <x v="475"/>
    <s v="Antonio Hernandez"/>
    <x v="2"/>
    <n v="674027424"/>
    <n v="0"/>
    <s v="Cash Withdrawal"/>
    <x v="301"/>
    <x v="1"/>
    <n v="86643.040764799996"/>
    <n v="141671"/>
  </r>
  <r>
    <s v="NZ27011"/>
    <n v="50359721"/>
    <n v="29"/>
    <d v="1993-05-24T18:00:00"/>
    <x v="0"/>
    <s v="Assistant Professor"/>
    <x v="14"/>
    <x v="476"/>
    <x v="476"/>
    <s v="Alice Chavez"/>
    <x v="3"/>
    <n v="665435692"/>
    <n v="0"/>
    <s v="Online Payment"/>
    <x v="302"/>
    <x v="5"/>
    <n v="573768.12294846005"/>
    <n v="1167598.0800000001"/>
  </r>
  <r>
    <s v="NZ27026"/>
    <n v="682477275"/>
    <n v="76"/>
    <d v="1946-05-25T00:00:00"/>
    <x v="1"/>
    <s v="VP Product Management"/>
    <x v="4"/>
    <x v="477"/>
    <x v="477"/>
    <s v="Charles Powell"/>
    <x v="0"/>
    <n v="903985332"/>
    <n v="72179822"/>
    <s v="Loan Payment"/>
    <x v="141"/>
    <x v="5"/>
    <n v="657889.24142222002"/>
    <n v="1010799.6"/>
  </r>
  <r>
    <s v="NZ27052"/>
    <n v="970852604"/>
    <n v="77"/>
    <d v="1945-05-24T18:00:00"/>
    <x v="1"/>
    <s v="GIS Technical Architect"/>
    <x v="18"/>
    <x v="478"/>
    <x v="478"/>
    <s v="Frank Cole"/>
    <x v="0"/>
    <n v="64108746"/>
    <n v="0"/>
    <s v="Cash Withdrawal"/>
    <x v="263"/>
    <x v="1"/>
    <n v="1083456.3939635199"/>
    <n v="1332049.6200000001"/>
  </r>
  <r>
    <s v="NZ27091"/>
    <n v="901360013"/>
    <n v="57"/>
    <d v="1965-05-24T18:00:00"/>
    <x v="1"/>
    <s v="Analyst Programmer"/>
    <x v="15"/>
    <x v="479"/>
    <x v="479"/>
    <s v="Eugene Boyd"/>
    <x v="4"/>
    <n v="245119056"/>
    <n v="0"/>
    <s v="Online Payment"/>
    <x v="303"/>
    <x v="6"/>
    <n v="1037075.85517248"/>
    <n v="1294021.98"/>
  </r>
  <r>
    <s v="NZ27091"/>
    <n v="635748642"/>
    <n v="64"/>
    <d v="1958-05-25T00:00:00"/>
    <x v="0"/>
    <s v="Web Designer I"/>
    <x v="16"/>
    <x v="480"/>
    <x v="480"/>
    <s v="Willie Walker"/>
    <x v="4"/>
    <n v="245119056"/>
    <n v="0"/>
    <s v="Money Deposit"/>
    <x v="198"/>
    <x v="0"/>
    <n v="248802.73768600001"/>
    <n v="544072.07999999996"/>
  </r>
  <r>
    <s v="NZ27105"/>
    <n v="227761274"/>
    <n v="41"/>
    <d v="1981-05-24T18:00:00"/>
    <x v="0"/>
    <s v="Civil Engineer"/>
    <x v="0"/>
    <x v="481"/>
    <x v="481"/>
    <s v="Matthew Wheeler"/>
    <x v="3"/>
    <n v="37071936"/>
    <n v="0"/>
    <s v="Checks"/>
    <x v="92"/>
    <x v="3"/>
    <n v="499188.75010319997"/>
    <n v="1092309.8400000001"/>
  </r>
  <r>
    <s v="NZ27143"/>
    <n v="303021938"/>
    <n v="47"/>
    <d v="1975-05-25T06:00:00"/>
    <x v="0"/>
    <s v="Occupational Therapist"/>
    <x v="6"/>
    <x v="482"/>
    <x v="482"/>
    <s v="Frances Bell"/>
    <x v="3"/>
    <n v="5388264"/>
    <n v="0"/>
    <s v="Cash Withdrawal"/>
    <x v="77"/>
    <x v="1"/>
    <n v="3117.6409191999992"/>
    <n v="113852"/>
  </r>
  <r>
    <s v="NZ27181"/>
    <n v="351782665"/>
    <n v="62"/>
    <d v="1960-05-24T12:00:00"/>
    <x v="1"/>
    <s v="Quality Control Specialist"/>
    <x v="2"/>
    <x v="483"/>
    <x v="483"/>
    <s v="Stephen Rose"/>
    <x v="1"/>
    <n v="1067363874"/>
    <n v="0"/>
    <s v="Money Deposit"/>
    <x v="53"/>
    <x v="0"/>
    <n v="472508.04287167999"/>
    <n v="561603.83999999997"/>
  </r>
  <r>
    <s v="NZ27188"/>
    <n v="707316410"/>
    <n v="62"/>
    <d v="1960-05-24T12:00:00"/>
    <x v="0"/>
    <s v="Social Worker"/>
    <x v="2"/>
    <x v="484"/>
    <x v="484"/>
    <s v="Keith Moreno"/>
    <x v="4"/>
    <n v="3053288"/>
    <n v="0"/>
    <s v="Online Payment"/>
    <x v="116"/>
    <x v="5"/>
    <n v="1448053.5043839999"/>
    <n v="2331191.64"/>
  </r>
  <r>
    <s v="NZ27266"/>
    <n v="572282309"/>
    <n v="30"/>
    <d v="1992-05-24T12:00:00"/>
    <x v="0"/>
    <s v="Senior Editor"/>
    <x v="5"/>
    <x v="485"/>
    <x v="485"/>
    <s v="Samuel Young"/>
    <x v="3"/>
    <n v="2150816976"/>
    <n v="0"/>
    <s v="Money Deposit"/>
    <x v="89"/>
    <x v="0"/>
    <n v="444460.81326000002"/>
    <n v="496050"/>
  </r>
  <r>
    <s v="NZ27269"/>
    <n v="173399961"/>
    <n v="33"/>
    <d v="1989-05-24T18:00:00"/>
    <x v="1"/>
    <s v="Actuary"/>
    <x v="20"/>
    <x v="486"/>
    <x v="486"/>
    <s v="Louis Black"/>
    <x v="2"/>
    <n v="1371034566"/>
    <n v="0"/>
    <s v="Money Transfer"/>
    <x v="241"/>
    <x v="0"/>
    <n v="434397.22231039999"/>
    <n v="543069.42000000004"/>
  </r>
  <r>
    <s v="NZ27334"/>
    <n v="27988702"/>
    <n v="24"/>
    <d v="1998-05-25T00:00:00"/>
    <x v="0"/>
    <s v="Clinical Specialist"/>
    <x v="17"/>
    <x v="487"/>
    <x v="487"/>
    <s v="Harry Watson"/>
    <x v="0"/>
    <n v="329832747"/>
    <n v="0"/>
    <s v="Cash Withdrawal"/>
    <x v="304"/>
    <x v="4"/>
    <n v="1375431.5651791999"/>
    <n v="1687715.46"/>
  </r>
  <r>
    <s v="NZ27394"/>
    <n v="759284715"/>
    <n v="77"/>
    <d v="1945-05-24T18:00:00"/>
    <x v="1"/>
    <s v="Human Resources Assistant I"/>
    <x v="9"/>
    <x v="488"/>
    <x v="488"/>
    <s v="Jerry Morrison"/>
    <x v="4"/>
    <n v="1472301668"/>
    <n v="4314616368"/>
    <s v="Loan Payment"/>
    <x v="2"/>
    <x v="8"/>
    <n v="528170.34125000006"/>
    <n v="1124313.3600000001"/>
  </r>
  <r>
    <s v="NZ27430"/>
    <n v="254387170"/>
    <n v="66"/>
    <d v="1956-05-24T12:00:00"/>
    <x v="1"/>
    <s v="Automation Specialist III"/>
    <x v="3"/>
    <x v="489"/>
    <x v="489"/>
    <s v="Carlos Ray"/>
    <x v="3"/>
    <n v="1565654796"/>
    <n v="0"/>
    <s v="Cash Withdrawal"/>
    <x v="181"/>
    <x v="0"/>
    <n v="879988.15303766006"/>
    <n v="1972092.48"/>
  </r>
  <r>
    <s v="NZ27463"/>
    <n v="75345218"/>
    <n v="49"/>
    <d v="1973-05-24T18:00:00"/>
    <x v="0"/>
    <s v="Accounting Assistant III"/>
    <x v="15"/>
    <x v="490"/>
    <x v="490"/>
    <s v="Antonio Weaver"/>
    <x v="3"/>
    <n v="44804418"/>
    <n v="0"/>
    <s v="Checks"/>
    <x v="305"/>
    <x v="3"/>
    <n v="57087.671679999999"/>
    <n v="180778"/>
  </r>
  <r>
    <s v="NZ27469"/>
    <n v="354583177"/>
    <n v="45"/>
    <d v="1977-05-24T18:00:00"/>
    <x v="0"/>
    <s v="Physical Therapy Assistant"/>
    <x v="1"/>
    <x v="491"/>
    <x v="491"/>
    <s v="Harold Marshall"/>
    <x v="1"/>
    <n v="3705151632"/>
    <n v="0"/>
    <s v="Online Payment"/>
    <x v="306"/>
    <x v="6"/>
    <n v="1713094.06254256"/>
    <n v="3146721.42"/>
  </r>
  <r>
    <s v="NZ27490"/>
    <n v="296971198"/>
    <n v="64"/>
    <d v="1958-05-25T00:00:00"/>
    <x v="1"/>
    <s v="Geologist I"/>
    <x v="4"/>
    <x v="492"/>
    <x v="492"/>
    <s v="Harold Hall"/>
    <x v="2"/>
    <n v="652566856"/>
    <n v="0"/>
    <s v="Online Payment"/>
    <x v="212"/>
    <x v="2"/>
    <n v="632906.01960886002"/>
    <n v="1078054.32"/>
  </r>
  <r>
    <s v="NZ27518"/>
    <n v="788671678"/>
    <n v="65"/>
    <d v="1957-05-24T18:00:00"/>
    <x v="0"/>
    <s v="VP Marketing"/>
    <x v="2"/>
    <x v="493"/>
    <x v="493"/>
    <s v="Larry Cooper"/>
    <x v="2"/>
    <n v="3368715675"/>
    <n v="0"/>
    <s v="Money Transfer"/>
    <x v="193"/>
    <x v="1"/>
    <n v="1113044.20783416"/>
    <n v="1365387.3"/>
  </r>
  <r>
    <s v="NZ27565"/>
    <n v="685989646"/>
    <n v="64"/>
    <d v="1958-05-25T00:00:00"/>
    <x v="0"/>
    <s v="Research Assistant II"/>
    <x v="17"/>
    <x v="494"/>
    <x v="494"/>
    <s v="Matthew Garrett"/>
    <x v="3"/>
    <n v="12418224"/>
    <n v="0"/>
    <s v="Checks"/>
    <x v="79"/>
    <x v="3"/>
    <n v="55772.695206400007"/>
    <n v="231598"/>
  </r>
  <r>
    <s v="NZ27626"/>
    <n v="844045733"/>
    <n v="75"/>
    <d v="1947-05-25T06:00:00"/>
    <x v="1"/>
    <s v="Research Assistant II"/>
    <x v="17"/>
    <x v="495"/>
    <x v="495"/>
    <s v="Jose Anderson"/>
    <x v="3"/>
    <n v="114869952"/>
    <n v="0"/>
    <s v="Money Transfer"/>
    <x v="49"/>
    <x v="5"/>
    <n v="128292.35236"/>
    <n v="215161"/>
  </r>
  <r>
    <s v="NZ27629"/>
    <n v="395746493"/>
    <n v="37"/>
    <d v="1985-05-24T18:00:00"/>
    <x v="0"/>
    <s v="Dental Hygienist"/>
    <x v="17"/>
    <x v="496"/>
    <x v="496"/>
    <s v="Phillip Gordon"/>
    <x v="1"/>
    <n v="123963048"/>
    <n v="0"/>
    <s v="Money Transfer"/>
    <x v="307"/>
    <x v="2"/>
    <n v="582145.73526640004"/>
    <n v="1228682.82"/>
  </r>
  <r>
    <s v="NZ27653"/>
    <n v="612790558"/>
    <n v="53"/>
    <d v="1969-05-24T18:00:00"/>
    <x v="0"/>
    <s v="Executive Secretary"/>
    <x v="4"/>
    <x v="497"/>
    <x v="497"/>
    <s v="Phillip Green"/>
    <x v="3"/>
    <n v="3301121187"/>
    <n v="0"/>
    <s v="Money Deposit"/>
    <x v="108"/>
    <x v="0"/>
    <n v="206974.77838079998"/>
    <n v="289365"/>
  </r>
  <r>
    <s v="NZ27672"/>
    <n v="698738485"/>
    <n v="68"/>
    <d v="1954-05-25T00:00:00"/>
    <x v="0"/>
    <s v="Assistant Media Planner"/>
    <x v="3"/>
    <x v="498"/>
    <x v="498"/>
    <s v="Tammy Brooks"/>
    <x v="5"/>
    <n v="939638976"/>
    <n v="0"/>
    <s v="Online Payment"/>
    <x v="201"/>
    <x v="5"/>
    <n v="111966.5277376"/>
    <n v="166642"/>
  </r>
  <r>
    <s v="NZ27704"/>
    <n v="734281991"/>
    <n v="51"/>
    <d v="1971-05-25T06:00:00"/>
    <x v="1"/>
    <s v="Systems Administrator IV"/>
    <x v="2"/>
    <x v="499"/>
    <x v="499"/>
    <s v="James Payne"/>
    <x v="2"/>
    <n v="141549"/>
    <n v="0"/>
    <s v="Checks"/>
    <x v="42"/>
    <x v="3"/>
    <n v="377296.8284992"/>
    <n v="490144"/>
  </r>
  <r>
    <s v="NZ27796"/>
    <n v="109613268"/>
    <n v="39"/>
    <d v="1983-05-25T06:00:00"/>
    <x v="1"/>
    <s v="Assistant Media Planner"/>
    <x v="21"/>
    <x v="500"/>
    <x v="500"/>
    <s v="Wanda Wagner"/>
    <x v="3"/>
    <n v="1495409955"/>
    <n v="0"/>
    <s v="Money Deposit"/>
    <x v="21"/>
    <x v="0"/>
    <n v="317912.54330749996"/>
    <n v="495893"/>
  </r>
  <r>
    <s v="NZ27808"/>
    <n v="781721872"/>
    <n v="30"/>
    <d v="1992-05-24T12:00:00"/>
    <x v="1"/>
    <s v="Media Manager IV"/>
    <x v="0"/>
    <x v="501"/>
    <x v="501"/>
    <s v="Virginia Richardson"/>
    <x v="0"/>
    <n v="2124332351"/>
    <n v="0"/>
    <s v="Money Deposit"/>
    <x v="308"/>
    <x v="0"/>
    <n v="394143.71689929999"/>
    <n v="545920.31999999995"/>
  </r>
  <r>
    <s v="NZ27859"/>
    <n v="26306891"/>
    <n v="47"/>
    <d v="1975-05-25T06:00:00"/>
    <x v="0"/>
    <s v="Accountant III"/>
    <x v="2"/>
    <x v="502"/>
    <x v="502"/>
    <s v="Nicholas Watkins"/>
    <x v="1"/>
    <n v="1492514712"/>
    <n v="0"/>
    <s v="Money Transfer"/>
    <x v="83"/>
    <x v="5"/>
    <n v="980496.87276927999"/>
    <n v="1276774.8"/>
  </r>
  <r>
    <s v="NZ27926"/>
    <n v="15829268"/>
    <n v="54"/>
    <d v="1968-05-24T12:00:00"/>
    <x v="1"/>
    <s v="Geologist I"/>
    <x v="20"/>
    <x v="503"/>
    <x v="503"/>
    <s v="Samuel Gilbert"/>
    <x v="3"/>
    <n v="829378125"/>
    <n v="0"/>
    <s v="Money Transfer"/>
    <x v="190"/>
    <x v="5"/>
    <n v="447156.4133664"/>
    <n v="647382.78"/>
  </r>
  <r>
    <s v="NZ27930"/>
    <n v="845976453"/>
    <n v="81"/>
    <d v="1941-05-24T18:00:00"/>
    <x v="0"/>
    <s v="Account Representative I"/>
    <x v="16"/>
    <x v="504"/>
    <x v="504"/>
    <s v="Stephanie Oliver"/>
    <x v="1"/>
    <n v="826512444"/>
    <n v="0"/>
    <s v="Online Payment"/>
    <x v="73"/>
    <x v="2"/>
    <n v="247228.82537079998"/>
    <n v="309036"/>
  </r>
  <r>
    <s v="NZ27949"/>
    <n v="662030865"/>
    <n v="17"/>
    <d v="2005-05-24T18:00:00"/>
    <x v="1"/>
    <s v="Systems Administrator II"/>
    <x v="7"/>
    <x v="505"/>
    <x v="505"/>
    <s v="Cheryl Hunter"/>
    <x v="2"/>
    <n v="262626"/>
    <n v="0"/>
    <s v="Money Transfer"/>
    <x v="290"/>
    <x v="5"/>
    <n v="466846.06287599995"/>
    <n v="1338899.94"/>
  </r>
  <r>
    <s v="NZ27981"/>
    <n v="467206461"/>
    <n v="48"/>
    <d v="1974-05-25T00:00:00"/>
    <x v="0"/>
    <s v="Web Developer III"/>
    <x v="0"/>
    <x v="506"/>
    <x v="506"/>
    <s v="Gerald Dunn"/>
    <x v="0"/>
    <n v="507566468"/>
    <n v="0"/>
    <s v="Online Payment"/>
    <x v="60"/>
    <x v="5"/>
    <n v="1247772.22204606"/>
    <n v="1631192.16"/>
  </r>
  <r>
    <s v="NZ28042"/>
    <n v="639381444"/>
    <n v="61"/>
    <d v="1961-05-24T18:00:00"/>
    <x v="0"/>
    <s v="Staff Accountant II"/>
    <x v="17"/>
    <x v="507"/>
    <x v="507"/>
    <s v="Aaron Reynolds"/>
    <x v="2"/>
    <n v="3040908922"/>
    <n v="0"/>
    <s v="Cash Withdrawal"/>
    <x v="309"/>
    <x v="0"/>
    <n v="-6072.4048264000012"/>
    <n v="58388"/>
  </r>
  <r>
    <s v="NZ28190"/>
    <n v="978339880"/>
    <n v="41"/>
    <d v="1981-05-24T18:00:00"/>
    <x v="1"/>
    <s v="Staff Accountant II"/>
    <x v="9"/>
    <x v="508"/>
    <x v="508"/>
    <s v="Diana Ross"/>
    <x v="0"/>
    <n v="435974115"/>
    <n v="0"/>
    <s v="Online Payment"/>
    <x v="310"/>
    <x v="6"/>
    <n v="99593.928315719997"/>
    <n v="265392"/>
  </r>
  <r>
    <s v="NZ28199"/>
    <n v="382278715"/>
    <n v="28"/>
    <d v="1994-05-25T00:00:00"/>
    <x v="0"/>
    <s v="Research Assistant IV"/>
    <x v="12"/>
    <x v="509"/>
    <x v="509"/>
    <s v="Phyllis Elliott"/>
    <x v="0"/>
    <n v="1596583438"/>
    <n v="0"/>
    <s v="Money Transfer"/>
    <x v="206"/>
    <x v="5"/>
    <n v="257739.13933455999"/>
    <n v="357572"/>
  </r>
  <r>
    <s v="NZ28199"/>
    <n v="737780045"/>
    <n v="63"/>
    <d v="1959-05-25T06:00:00"/>
    <x v="0"/>
    <s v="Chemical Engineer"/>
    <x v="8"/>
    <x v="510"/>
    <x v="510"/>
    <s v="Albert Duncan"/>
    <x v="0"/>
    <n v="1596583438"/>
    <n v="0"/>
    <s v="Money Deposit"/>
    <x v="144"/>
    <x v="0"/>
    <n v="800601.34513824002"/>
    <n v="1053426.42"/>
  </r>
  <r>
    <s v="NZ28222"/>
    <n v="903001679"/>
    <n v="37"/>
    <d v="1985-05-24T18:00:00"/>
    <x v="0"/>
    <s v="Staff Scientist"/>
    <x v="18"/>
    <x v="511"/>
    <x v="511"/>
    <s v="Raymond Collins"/>
    <x v="1"/>
    <n v="1537445769"/>
    <n v="0"/>
    <s v="Money Transfer"/>
    <x v="55"/>
    <x v="5"/>
    <n v="644217.80526080006"/>
    <n v="991852.08"/>
  </r>
  <r>
    <s v="NZ28225"/>
    <n v="777792328"/>
    <n v="73"/>
    <d v="1949-05-24T18:00:00"/>
    <x v="1"/>
    <s v="Community Outreach Specialist"/>
    <x v="13"/>
    <x v="512"/>
    <x v="512"/>
    <s v="Jose Stanley"/>
    <x v="1"/>
    <n v="26400064"/>
    <n v="0"/>
    <s v="Money Transfer"/>
    <x v="311"/>
    <x v="5"/>
    <n v="31756.922466999997"/>
    <n v="75457"/>
  </r>
  <r>
    <s v="NZ28236"/>
    <n v="968465790"/>
    <n v="22"/>
    <d v="2000-05-24T12:00:00"/>
    <x v="1"/>
    <s v="Programmer Analyst IV"/>
    <x v="9"/>
    <x v="513"/>
    <x v="513"/>
    <s v="Barbara Rice"/>
    <x v="3"/>
    <n v="23549097"/>
    <n v="0"/>
    <s v="Money Transfer"/>
    <x v="222"/>
    <x v="1"/>
    <n v="29548.094601499994"/>
    <n v="140633"/>
  </r>
  <r>
    <s v="NZ28276"/>
    <n v="392790035"/>
    <n v="68"/>
    <d v="1954-05-25T00:00:00"/>
    <x v="1"/>
    <s v="Media Manager I"/>
    <x v="19"/>
    <x v="514"/>
    <x v="514"/>
    <s v="Frank Moreno"/>
    <x v="4"/>
    <n v="1170737883"/>
    <n v="0"/>
    <s v="Money Deposit"/>
    <x v="312"/>
    <x v="0"/>
    <n v="66079.475523839996"/>
    <n v="90354"/>
  </r>
  <r>
    <s v="NZ28314"/>
    <n v="795837717"/>
    <n v="52"/>
    <d v="1970-05-25T00:00:00"/>
    <x v="0"/>
    <s v="Statistician II"/>
    <x v="5"/>
    <x v="515"/>
    <x v="515"/>
    <s v="Amy White"/>
    <x v="3"/>
    <n v="782343936"/>
    <n v="0"/>
    <s v="Cash Withdrawal"/>
    <x v="199"/>
    <x v="1"/>
    <n v="-9569.4853555200025"/>
    <n v="55923"/>
  </r>
  <r>
    <s v="NZ28319"/>
    <n v="732500144"/>
    <n v="62"/>
    <d v="1960-05-24T12:00:00"/>
    <x v="0"/>
    <s v="Quality Engineer"/>
    <x v="2"/>
    <x v="516"/>
    <x v="516"/>
    <s v="Adam Campbell"/>
    <x v="4"/>
    <n v="1698415956"/>
    <n v="0"/>
    <s v="Online Payment"/>
    <x v="313"/>
    <x v="5"/>
    <n v="791169.18268898001"/>
    <n v="1218773.52"/>
  </r>
  <r>
    <s v="NZ28345"/>
    <n v="860575496"/>
    <n v="37"/>
    <d v="1985-05-24T18:00:00"/>
    <x v="0"/>
    <s v="Systems Administrator III"/>
    <x v="5"/>
    <x v="517"/>
    <x v="517"/>
    <s v="Carlos Myers"/>
    <x v="3"/>
    <n v="627011924"/>
    <n v="0"/>
    <s v="Money Transfer"/>
    <x v="314"/>
    <x v="5"/>
    <n v="295721.27324658999"/>
    <n v="467665"/>
  </r>
  <r>
    <s v="NZ28379"/>
    <n v="663436500"/>
    <n v="30"/>
    <d v="1992-05-24T12:00:00"/>
    <x v="0"/>
    <s v="VP Quality Control"/>
    <x v="5"/>
    <x v="518"/>
    <x v="518"/>
    <s v="Larry Russell"/>
    <x v="0"/>
    <n v="5470024"/>
    <n v="0"/>
    <s v="Cash Withdrawal"/>
    <x v="148"/>
    <x v="4"/>
    <n v="846929.94592000009"/>
    <n v="1277456.1599999999"/>
  </r>
  <r>
    <s v="NZ28381"/>
    <n v="529114349"/>
    <n v="57"/>
    <d v="1965-05-24T18:00:00"/>
    <x v="0"/>
    <s v="Database Administrator III"/>
    <x v="2"/>
    <x v="519"/>
    <x v="519"/>
    <s v="Rebecca Hanson"/>
    <x v="3"/>
    <n v="69755625"/>
    <n v="0"/>
    <s v="Money Deposit"/>
    <x v="239"/>
    <x v="1"/>
    <n v="4471.2259422000006"/>
    <n v="15417"/>
  </r>
  <r>
    <s v="NZ28392"/>
    <n v="287647957"/>
    <n v="28"/>
    <d v="1994-05-25T00:00:00"/>
    <x v="0"/>
    <s v="Account Representative I"/>
    <x v="14"/>
    <x v="520"/>
    <x v="520"/>
    <s v="Sandra Sims"/>
    <x v="4"/>
    <n v="3489275904"/>
    <n v="0"/>
    <s v="Online Payment"/>
    <x v="77"/>
    <x v="6"/>
    <n v="43521.062944000005"/>
    <n v="142186"/>
  </r>
  <r>
    <s v="NZ28425"/>
    <n v="76810447"/>
    <n v="62"/>
    <d v="1960-05-24T12:00:00"/>
    <x v="0"/>
    <s v="Marketing Manager"/>
    <x v="2"/>
    <x v="521"/>
    <x v="521"/>
    <s v="Peter Murphy"/>
    <x v="3"/>
    <n v="18514125"/>
    <n v="0"/>
    <s v="Money Transfer"/>
    <x v="234"/>
    <x v="5"/>
    <n v="27919.158799199999"/>
    <n v="119418"/>
  </r>
  <r>
    <s v="NZ28479"/>
    <n v="934597374"/>
    <n v="20"/>
    <d v="2002-05-25T00:00:00"/>
    <x v="0"/>
    <s v="Recruiting Manager"/>
    <x v="4"/>
    <x v="522"/>
    <x v="522"/>
    <s v="Jack Lewis"/>
    <x v="2"/>
    <n v="1702208734"/>
    <n v="0"/>
    <s v="Money Deposit"/>
    <x v="315"/>
    <x v="0"/>
    <n v="12312.788163999998"/>
    <n v="87379"/>
  </r>
  <r>
    <s v="NZ28503"/>
    <n v="419235443"/>
    <n v="26"/>
    <d v="1996-05-24T12:00:00"/>
    <x v="0"/>
    <s v="Database Administrator IV"/>
    <x v="5"/>
    <x v="523"/>
    <x v="523"/>
    <s v="Amy Spencer"/>
    <x v="3"/>
    <n v="2571202197"/>
    <n v="0"/>
    <s v="Checks"/>
    <x v="67"/>
    <x v="0"/>
    <n v="-16485.402863099996"/>
    <n v="110589"/>
  </r>
  <r>
    <s v="NZ28522"/>
    <n v="128877972"/>
    <n v="33"/>
    <d v="1991-01-03T00:00:00"/>
    <x v="1"/>
    <s v="Professor"/>
    <x v="8"/>
    <x v="524"/>
    <x v="524"/>
    <s v="KPONA LEGB"/>
    <x v="4"/>
    <n v="3741916473"/>
    <n v="0"/>
    <s v="Money Deposit"/>
    <x v="72"/>
    <x v="0"/>
    <n v="-383378.25258699676"/>
    <n v="319052"/>
  </r>
  <r>
    <s v="NZ28531"/>
    <n v="242827746"/>
    <n v="48"/>
    <d v="1974-05-25T00:00:00"/>
    <x v="1"/>
    <s v="Nurse Practicioner"/>
    <x v="9"/>
    <x v="525"/>
    <x v="525"/>
    <s v="Nicholas Gonzales"/>
    <x v="2"/>
    <n v="30993921"/>
    <n v="1198037844"/>
    <s v="Loan Payment"/>
    <x v="316"/>
    <x v="5"/>
    <n v="625098.63647949998"/>
    <n v="797785.86"/>
  </r>
  <r>
    <s v="NZ28537"/>
    <n v="300474366"/>
    <n v="74"/>
    <d v="1948-05-24T12:00:00"/>
    <x v="1"/>
    <s v="Payment Adjustment Coordinator"/>
    <x v="1"/>
    <x v="526"/>
    <x v="526"/>
    <s v="Carolyn Tucker"/>
    <x v="4"/>
    <n v="621829923"/>
    <n v="0"/>
    <s v="Money Transfer"/>
    <x v="83"/>
    <x v="5"/>
    <n v="201318.66369839999"/>
    <n v="258024"/>
  </r>
  <r>
    <s v="NZ28563"/>
    <n v="468624168"/>
    <n v="50"/>
    <d v="1972-05-24T12:00:00"/>
    <x v="1"/>
    <s v="Help Desk Operator"/>
    <x v="5"/>
    <x v="527"/>
    <x v="527"/>
    <s v="Thomas Robertson"/>
    <x v="0"/>
    <n v="2917922436"/>
    <n v="0"/>
    <s v="Money Deposit"/>
    <x v="64"/>
    <x v="0"/>
    <n v="593780.840433"/>
    <n v="940628.7"/>
  </r>
  <r>
    <s v="NZ28622"/>
    <n v="237562153"/>
    <n v="56"/>
    <d v="1966-05-25T00:00:00"/>
    <x v="0"/>
    <s v="Automation Specialist IV"/>
    <x v="15"/>
    <x v="528"/>
    <x v="528"/>
    <s v="Daniel Gomez"/>
    <x v="5"/>
    <n v="4511322"/>
    <n v="0"/>
    <s v="Cash Withdrawal"/>
    <x v="123"/>
    <x v="0"/>
    <n v="1789309.215545"/>
    <n v="3431060.7"/>
  </r>
  <r>
    <s v="NZ28655"/>
    <n v="105745632"/>
    <n v="67"/>
    <d v="1955-05-25T06:00:00"/>
    <x v="0"/>
    <s v="Automation Specialist III"/>
    <x v="0"/>
    <x v="284"/>
    <x v="284"/>
    <s v="Ruth Bailey"/>
    <x v="3"/>
    <n v="1899420684"/>
    <n v="0"/>
    <s v="Cash Withdrawal"/>
    <x v="317"/>
    <x v="1"/>
    <n v="0"/>
    <n v="0"/>
  </r>
  <r>
    <s v="NZ28663"/>
    <n v="975361259"/>
    <n v="82"/>
    <d v="1940-05-24T12:00:00"/>
    <x v="1"/>
    <s v="Engineer I"/>
    <x v="14"/>
    <x v="529"/>
    <x v="529"/>
    <s v="Howard Clark"/>
    <x v="1"/>
    <n v="1852282173"/>
    <n v="0"/>
    <s v="Money Transfer"/>
    <x v="104"/>
    <x v="0"/>
    <n v="591092.98450000002"/>
    <n v="1040716.2"/>
  </r>
  <r>
    <s v="NZ28717"/>
    <n v="759203632"/>
    <n v="29"/>
    <d v="1993-05-24T18:00:00"/>
    <x v="1"/>
    <s v="Web Developer I"/>
    <x v="9"/>
    <x v="530"/>
    <x v="530"/>
    <s v="Jean Crawford"/>
    <x v="0"/>
    <n v="33123888"/>
    <n v="0"/>
    <s v="Money Transfer"/>
    <x v="318"/>
    <x v="0"/>
    <n v="-55421.286663200008"/>
    <n v="267088"/>
  </r>
  <r>
    <s v="NZ28733"/>
    <n v="638628927"/>
    <n v="71"/>
    <d v="1951-05-25T06:00:00"/>
    <x v="0"/>
    <s v="Systems Administrator II"/>
    <x v="0"/>
    <x v="531"/>
    <x v="531"/>
    <s v="Sean Robinson"/>
    <x v="4"/>
    <n v="5005416"/>
    <n v="0"/>
    <s v="Cash Withdrawal"/>
    <x v="319"/>
    <x v="4"/>
    <n v="227275.45688000001"/>
    <n v="481043"/>
  </r>
  <r>
    <s v="NZ28746"/>
    <n v="151284774"/>
    <n v="56"/>
    <d v="1966-05-25T00:00:00"/>
    <x v="0"/>
    <s v="Media Manager II"/>
    <x v="0"/>
    <x v="532"/>
    <x v="532"/>
    <s v="Anne Collins"/>
    <x v="1"/>
    <n v="3748095456"/>
    <n v="0"/>
    <s v="Online Payment"/>
    <x v="230"/>
    <x v="5"/>
    <n v="640478.89849080006"/>
    <n v="864772.32"/>
  </r>
  <r>
    <s v="NZ28755"/>
    <n v="234938324"/>
    <n v="54"/>
    <d v="1968-05-24T12:00:00"/>
    <x v="1"/>
    <s v="Human Resources Assistant IV"/>
    <x v="15"/>
    <x v="533"/>
    <x v="533"/>
    <s v="Amanda Myers"/>
    <x v="5"/>
    <n v="9832512"/>
    <n v="0"/>
    <s v="Cash Withdrawal"/>
    <x v="263"/>
    <x v="1"/>
    <n v="144934.13069312001"/>
    <n v="206792"/>
  </r>
  <r>
    <s v="NZ28766"/>
    <n v="319451547"/>
    <n v="45"/>
    <d v="1977-05-24T18:00:00"/>
    <x v="0"/>
    <s v="Teacher"/>
    <x v="2"/>
    <x v="534"/>
    <x v="534"/>
    <s v="Dorothy Kennedy"/>
    <x v="0"/>
    <n v="1156371888"/>
    <n v="0"/>
    <s v="Cash Withdrawal"/>
    <x v="91"/>
    <x v="4"/>
    <n v="101657.3703232"/>
    <n v="219556"/>
  </r>
  <r>
    <s v="NZ28776"/>
    <n v="833820639"/>
    <n v="23"/>
    <d v="1999-05-25T06:00:00"/>
    <x v="0"/>
    <s v="Office Assistant III"/>
    <x v="2"/>
    <x v="535"/>
    <x v="535"/>
    <s v="Diana Walker"/>
    <x v="2"/>
    <n v="1366125"/>
    <n v="78147489"/>
    <s v="Loan Payment"/>
    <x v="85"/>
    <x v="8"/>
    <n v="63465.49850016"/>
    <n v="93779"/>
  </r>
  <r>
    <s v="NZ28842"/>
    <n v="92871480"/>
    <n v="78"/>
    <d v="1944-05-24T12:00:00"/>
    <x v="0"/>
    <s v="Internal Auditor"/>
    <x v="20"/>
    <x v="536"/>
    <x v="536"/>
    <s v="Theresa Cooper"/>
    <x v="0"/>
    <n v="1617665418"/>
    <n v="0"/>
    <s v="Money Deposit"/>
    <x v="320"/>
    <x v="0"/>
    <n v="353452.69312800001"/>
    <n v="767264.4"/>
  </r>
  <r>
    <s v="NZ28884"/>
    <n v="254941473"/>
    <n v="48"/>
    <d v="1974-05-25T00:00:00"/>
    <x v="0"/>
    <s v="Human Resources Assistant III"/>
    <x v="18"/>
    <x v="537"/>
    <x v="537"/>
    <s v="Alan Long"/>
    <x v="1"/>
    <n v="366336189"/>
    <n v="0"/>
    <s v="Online Payment"/>
    <x v="133"/>
    <x v="2"/>
    <n v="1025578.8688896"/>
    <n v="1316457.8999999999"/>
  </r>
  <r>
    <s v="NZ28975"/>
    <n v="600786147"/>
    <n v="53"/>
    <d v="1969-05-24T18:00:00"/>
    <x v="1"/>
    <s v="Executive Secretary"/>
    <x v="1"/>
    <x v="538"/>
    <x v="538"/>
    <s v="Carl Webb"/>
    <x v="3"/>
    <n v="3423548136"/>
    <n v="0"/>
    <s v="Money Deposit"/>
    <x v="143"/>
    <x v="0"/>
    <n v="93361.624923299998"/>
    <n v="136662"/>
  </r>
  <r>
    <s v="NZ29049"/>
    <n v="390143585"/>
    <n v="75"/>
    <d v="1947-05-25T06:00:00"/>
    <x v="1"/>
    <s v="Software Test Engineer I"/>
    <x v="0"/>
    <x v="539"/>
    <x v="539"/>
    <s v="Henry Grant"/>
    <x v="0"/>
    <n v="41112576"/>
    <n v="0"/>
    <s v="Cash Withdrawal"/>
    <x v="277"/>
    <x v="4"/>
    <n v="1674474.1694764399"/>
    <n v="2140796.4"/>
  </r>
  <r>
    <s v="NZ29085"/>
    <n v="36336429"/>
    <n v="82"/>
    <d v="1940-05-24T12:00:00"/>
    <x v="0"/>
    <s v="Quality Control Specialist"/>
    <x v="2"/>
    <x v="540"/>
    <x v="540"/>
    <s v="Robin Clark"/>
    <x v="2"/>
    <n v="50226875"/>
    <n v="0"/>
    <s v="Cash Withdrawal"/>
    <x v="70"/>
    <x v="1"/>
    <n v="89096.291438400003"/>
    <n v="192492"/>
  </r>
  <r>
    <s v="NZ29107"/>
    <n v="785675966"/>
    <n v="78"/>
    <d v="1944-05-24T12:00:00"/>
    <x v="1"/>
    <s v="General Manager"/>
    <x v="4"/>
    <x v="541"/>
    <x v="541"/>
    <s v="Clarence Reed"/>
    <x v="3"/>
    <n v="851945875"/>
    <n v="0"/>
    <s v="Cash Withdrawal"/>
    <x v="321"/>
    <x v="4"/>
    <n v="724570.28385800007"/>
    <n v="938247"/>
  </r>
  <r>
    <s v="NZ29124"/>
    <n v="46670843"/>
    <n v="49"/>
    <d v="1973-05-24T18:00:00"/>
    <x v="1"/>
    <s v="Safety Technician III"/>
    <x v="12"/>
    <x v="542"/>
    <x v="542"/>
    <s v="David Jackson"/>
    <x v="2"/>
    <n v="2799048384"/>
    <n v="0"/>
    <s v="Online Payment"/>
    <x v="322"/>
    <x v="5"/>
    <n v="761994.52671999997"/>
    <n v="1117274.3400000001"/>
  </r>
  <r>
    <s v="NZ29174"/>
    <n v="566170679"/>
    <n v="73"/>
    <d v="1949-05-24T18:00:00"/>
    <x v="1"/>
    <s v="Legal Assistant"/>
    <x v="5"/>
    <x v="543"/>
    <x v="543"/>
    <s v="Janice Gray"/>
    <x v="5"/>
    <n v="65006535"/>
    <n v="0"/>
    <s v="Money Transfer"/>
    <x v="284"/>
    <x v="5"/>
    <n v="25267.527816000002"/>
    <n v="39921"/>
  </r>
  <r>
    <s v="NZ29216"/>
    <n v="380741591"/>
    <n v="47"/>
    <d v="1975-05-25T06:00:00"/>
    <x v="1"/>
    <s v="Nurse Practicioner"/>
    <x v="3"/>
    <x v="544"/>
    <x v="544"/>
    <s v="Willie Wagner"/>
    <x v="1"/>
    <n v="2430199824"/>
    <n v="0"/>
    <s v="Online Payment"/>
    <x v="27"/>
    <x v="6"/>
    <n v="709334.56755200005"/>
    <n v="1307674.68"/>
  </r>
  <r>
    <s v="NZ29257"/>
    <n v="675487854"/>
    <n v="79"/>
    <d v="1943-05-25T06:00:00"/>
    <x v="1"/>
    <s v="Financial Analyst"/>
    <x v="4"/>
    <x v="545"/>
    <x v="545"/>
    <s v="Nicholas Fox"/>
    <x v="0"/>
    <n v="1490427932"/>
    <n v="894827388"/>
    <s v="Loan Payment"/>
    <x v="323"/>
    <x v="7"/>
    <n v="964657.35145315994"/>
    <n v="1367794.5"/>
  </r>
  <r>
    <s v="NZ29266"/>
    <n v="543580109"/>
    <n v="50"/>
    <d v="1972-05-24T12:00:00"/>
    <x v="0"/>
    <s v="Chemical Engineer"/>
    <x v="9"/>
    <x v="546"/>
    <x v="546"/>
    <s v="Bobby Ryan"/>
    <x v="6"/>
    <n v="810568836"/>
    <n v="0"/>
    <s v="Money Deposit"/>
    <x v="324"/>
    <x v="0"/>
    <n v="127708.53326228001"/>
    <n v="223022"/>
  </r>
  <r>
    <s v="NZ29277"/>
    <n v="228197315"/>
    <n v="35"/>
    <d v="1987-05-25T06:00:00"/>
    <x v="1"/>
    <s v="Automation Specialist II"/>
    <x v="5"/>
    <x v="547"/>
    <x v="547"/>
    <s v="Kenneth Hart"/>
    <x v="7"/>
    <n v="780985899"/>
    <n v="0"/>
    <s v="Money Deposit"/>
    <x v="178"/>
    <x v="0"/>
    <n v="136420.99769660001"/>
    <n v="292403"/>
  </r>
  <r>
    <s v="NZ29284"/>
    <n v="74610243"/>
    <n v="28"/>
    <d v="1994-05-25T00:00:00"/>
    <x v="1"/>
    <s v="Quality Engineer"/>
    <x v="2"/>
    <x v="548"/>
    <x v="548"/>
    <s v="Cynthia Rogers"/>
    <x v="7"/>
    <n v="3492373144"/>
    <n v="0"/>
    <s v="Money Deposit"/>
    <x v="325"/>
    <x v="0"/>
    <n v="77375.116228800005"/>
    <n v="98254"/>
  </r>
  <r>
    <s v="NZ29286"/>
    <n v="202455505"/>
    <n v="62"/>
    <d v="1960-05-24T12:00:00"/>
    <x v="1"/>
    <s v="Sales Representative"/>
    <x v="3"/>
    <x v="549"/>
    <x v="549"/>
    <s v="Ruby Gonzalez"/>
    <x v="7"/>
    <n v="159194754"/>
    <n v="0"/>
    <s v="Online Payment"/>
    <x v="326"/>
    <x v="6"/>
    <n v="134923.72358847997"/>
    <n v="476278"/>
  </r>
  <r>
    <s v="NZ29305"/>
    <n v="834142460"/>
    <n v="82"/>
    <d v="1940-05-24T12:00:00"/>
    <x v="0"/>
    <s v="Software Test Engineer II"/>
    <x v="7"/>
    <x v="550"/>
    <x v="550"/>
    <s v="Terry Hanson"/>
    <x v="7"/>
    <n v="2921038209"/>
    <n v="0"/>
    <s v="Cash Withdrawal"/>
    <x v="327"/>
    <x v="1"/>
    <n v="443996.13079760002"/>
    <n v="547950.12"/>
  </r>
  <r>
    <s v="NZ29309"/>
    <n v="597156316"/>
    <n v="48"/>
    <d v="1974-05-25T00:00:00"/>
    <x v="0"/>
    <s v="Office Assistant I"/>
    <x v="2"/>
    <x v="551"/>
    <x v="551"/>
    <s v="Paula Wheeler"/>
    <x v="7"/>
    <n v="172268544"/>
    <n v="0"/>
    <s v="Online Payment"/>
    <x v="295"/>
    <x v="5"/>
    <n v="235958.19346879999"/>
    <n v="414521"/>
  </r>
  <r>
    <s v="NZ29312"/>
    <n v="916577954"/>
    <n v="28"/>
    <d v="1994-05-25T00:00:00"/>
    <x v="0"/>
    <s v="Nurse Practicioner"/>
    <x v="17"/>
    <x v="552"/>
    <x v="552"/>
    <s v="Douglas Hughes"/>
    <x v="7"/>
    <n v="1217520576"/>
    <n v="0"/>
    <s v="Online Payment"/>
    <x v="328"/>
    <x v="5"/>
    <n v="371527.11625296"/>
    <n v="413382"/>
  </r>
  <r>
    <s v="NZ29371"/>
    <n v="772724674"/>
    <n v="30"/>
    <d v="1992-05-24T12:00:00"/>
    <x v="1"/>
    <s v="Assistant Manager"/>
    <x v="12"/>
    <x v="553"/>
    <x v="553"/>
    <s v="Albert Tucker"/>
    <x v="7"/>
    <n v="37788093"/>
    <n v="0"/>
    <s v="Online Payment"/>
    <x v="321"/>
    <x v="5"/>
    <n v="276886.24845359998"/>
    <n v="389076"/>
  </r>
  <r>
    <s v="NZ29396"/>
    <n v="277879148"/>
    <n v="76"/>
    <d v="1946-05-25T00:00:00"/>
    <x v="0"/>
    <s v="Community Outreach Specialist"/>
    <x v="4"/>
    <x v="554"/>
    <x v="554"/>
    <s v="Lillian Carroll"/>
    <x v="7"/>
    <n v="529289475"/>
    <n v="0"/>
    <s v="Money Deposit"/>
    <x v="155"/>
    <x v="0"/>
    <n v="47505.580644000001"/>
    <n v="95071"/>
  </r>
  <r>
    <s v="NZ29416"/>
    <n v="811956007"/>
    <n v="40"/>
    <d v="1982-05-25T00:00:00"/>
    <x v="0"/>
    <s v="Programmer I"/>
    <x v="15"/>
    <x v="555"/>
    <x v="555"/>
    <s v="Earl Murray"/>
    <x v="7"/>
    <n v="668895744"/>
    <n v="0"/>
    <s v="Cash Withdrawal"/>
    <x v="312"/>
    <x v="1"/>
    <n v="325145.73992580001"/>
    <n v="382095"/>
  </r>
  <r>
    <s v="NZ29427"/>
    <n v="898907904"/>
    <n v="85"/>
    <d v="1937-05-24T18:00:00"/>
    <x v="0"/>
    <s v="Research Assistant II"/>
    <x v="14"/>
    <x v="556"/>
    <x v="556"/>
    <s v="Aaron Cook"/>
    <x v="7"/>
    <n v="1143264825"/>
    <n v="418199085"/>
    <s v="Loan Payment"/>
    <x v="186"/>
    <x v="8"/>
    <n v="-15029.898201600001"/>
    <n v="49529"/>
  </r>
  <r>
    <s v="NZ29462"/>
    <n v="13936702"/>
    <n v="26"/>
    <d v="1996-05-24T12:00:00"/>
    <x v="0"/>
    <s v="VP Accounting"/>
    <x v="2"/>
    <x v="557"/>
    <x v="557"/>
    <s v="Richard Simpson"/>
    <x v="7"/>
    <n v="1501964265"/>
    <n v="0"/>
    <s v="Online Payment"/>
    <x v="270"/>
    <x v="5"/>
    <n v="427738.26457792002"/>
    <n v="822547.38"/>
  </r>
  <r>
    <s v="NZ29470"/>
    <n v="301759028"/>
    <n v="76"/>
    <d v="1946-05-25T00:00:00"/>
    <x v="0"/>
    <s v="Health Coach II"/>
    <x v="4"/>
    <x v="558"/>
    <x v="558"/>
    <s v="Thomas Palmer"/>
    <x v="7"/>
    <n v="112495635"/>
    <n v="0"/>
    <s v="Money Transfer"/>
    <x v="74"/>
    <x v="5"/>
    <n v="1355891.4251383999"/>
    <n v="2037285.78"/>
  </r>
  <r>
    <s v="NZ29475"/>
    <n v="447779039"/>
    <n v="34"/>
    <d v="1988-05-24T12:00:00"/>
    <x v="1"/>
    <s v="Tax Accountant"/>
    <x v="20"/>
    <x v="559"/>
    <x v="559"/>
    <s v="Peter Adams"/>
    <x v="7"/>
    <n v="636760509"/>
    <n v="0"/>
    <s v="Cash Withdrawal"/>
    <x v="329"/>
    <x v="4"/>
    <n v="1362700.4605638001"/>
    <n v="1723919.34"/>
  </r>
  <r>
    <s v="NZ29589"/>
    <n v="666135493"/>
    <n v="46"/>
    <d v="1976-05-24T12:00:00"/>
    <x v="1"/>
    <s v="Social Worker"/>
    <x v="7"/>
    <x v="560"/>
    <x v="560"/>
    <s v="Gary Taylor"/>
    <x v="7"/>
    <n v="1043509632"/>
    <n v="0"/>
    <s v="Money Deposit"/>
    <x v="69"/>
    <x v="1"/>
    <n v="1709545.2999060801"/>
    <n v="2182993.7999999998"/>
  </r>
  <r>
    <s v="NZ29637"/>
    <n v="213378098"/>
    <n v="83"/>
    <d v="1939-05-25T06:00:00"/>
    <x v="1"/>
    <s v="Account Executive"/>
    <x v="18"/>
    <x v="561"/>
    <x v="561"/>
    <s v="Maria Welch"/>
    <x v="7"/>
    <n v="1015743744"/>
    <n v="0"/>
    <s v="Online Payment"/>
    <x v="330"/>
    <x v="5"/>
    <n v="404196.82319224998"/>
    <n v="537659.34"/>
  </r>
  <r>
    <s v="NZ29653"/>
    <n v="914302353"/>
    <n v="84"/>
    <d v="1938-05-25T00:00:00"/>
    <x v="1"/>
    <s v="Community Outreach Specialist"/>
    <x v="5"/>
    <x v="562"/>
    <x v="562"/>
    <s v="Kathy Allen"/>
    <x v="7"/>
    <n v="2759451408"/>
    <n v="0"/>
    <s v="Money Deposit"/>
    <x v="133"/>
    <x v="1"/>
    <n v="86158.208464959986"/>
    <n v="307165"/>
  </r>
  <r>
    <s v="NZ29679"/>
    <n v="61241884"/>
    <n v="72"/>
    <d v="1950-05-25T00:00:00"/>
    <x v="1"/>
    <s v="Systems Administrator IV"/>
    <x v="2"/>
    <x v="563"/>
    <x v="563"/>
    <s v="Jonathan Gomez"/>
    <x v="7"/>
    <n v="2740966319"/>
    <n v="0"/>
    <s v="Cash Withdrawal"/>
    <x v="128"/>
    <x v="1"/>
    <n v="999006.03263999999"/>
    <n v="1205252.3999999999"/>
  </r>
  <r>
    <s v="NZ29699"/>
    <n v="748176185"/>
    <n v="75"/>
    <d v="1947-05-25T06:00:00"/>
    <x v="1"/>
    <s v="Automation Specialist II"/>
    <x v="17"/>
    <x v="564"/>
    <x v="564"/>
    <s v="Martin Phillips"/>
    <x v="7"/>
    <n v="2444075456"/>
    <n v="0"/>
    <s v="Online Payment"/>
    <x v="175"/>
    <x v="5"/>
    <n v="729190.358336"/>
    <n v="1240290.42"/>
  </r>
  <r>
    <s v="NZ29701"/>
    <n v="775922234"/>
    <n v="69"/>
    <d v="1953-05-24T18:00:00"/>
    <x v="0"/>
    <s v="Engineer IV"/>
    <x v="2"/>
    <x v="565"/>
    <x v="565"/>
    <s v="Maria Gardner"/>
    <x v="7"/>
    <n v="3479328"/>
    <n v="0"/>
    <s v="Money Transfer"/>
    <x v="280"/>
    <x v="5"/>
    <n v="867576.56798399996"/>
    <n v="1133169"/>
  </r>
  <r>
    <s v="NZ29763"/>
    <n v="589094059"/>
    <n v="42"/>
    <d v="1980-05-24T12:00:00"/>
    <x v="0"/>
    <s v="Geologist IV"/>
    <x v="9"/>
    <x v="566"/>
    <x v="566"/>
    <s v="Carolyn Peterson"/>
    <x v="7"/>
    <n v="23729314"/>
    <n v="0"/>
    <s v="Money Deposit"/>
    <x v="331"/>
    <x v="0"/>
    <n v="175358.28754620001"/>
    <n v="232227"/>
  </r>
  <r>
    <s v="NZ29786"/>
    <n v="336758713"/>
    <n v="17"/>
    <d v="2005-05-24T18:00:00"/>
    <x v="1"/>
    <s v="Database Administrator II"/>
    <x v="0"/>
    <x v="567"/>
    <x v="567"/>
    <s v="Michael Rodriguez"/>
    <x v="7"/>
    <n v="622067128"/>
    <n v="0"/>
    <s v="Cash Withdrawal"/>
    <x v="332"/>
    <x v="4"/>
    <n v="245514.9467605"/>
    <n v="348646"/>
  </r>
  <r>
    <s v="NZ29817"/>
    <n v="314606855"/>
    <n v="67"/>
    <d v="1955-05-25T06:00:00"/>
    <x v="0"/>
    <s v="Programmer III"/>
    <x v="3"/>
    <x v="568"/>
    <x v="568"/>
    <s v="Tina Snyder"/>
    <x v="7"/>
    <n v="1295580608"/>
    <n v="0"/>
    <s v="Money Deposit"/>
    <x v="168"/>
    <x v="0"/>
    <n v="671432.33045040001"/>
    <n v="857684.34"/>
  </r>
  <r>
    <s v="NZ29870"/>
    <n v="855984744"/>
    <n v="84"/>
    <d v="1938-05-25T00:00:00"/>
    <x v="1"/>
    <s v="Safety Technician III"/>
    <x v="4"/>
    <x v="569"/>
    <x v="569"/>
    <s v="Nicholas Ray"/>
    <x v="7"/>
    <n v="1852401825"/>
    <n v="0"/>
    <s v="Money Deposit"/>
    <x v="166"/>
    <x v="0"/>
    <n v="148297.10992000002"/>
    <n v="497932"/>
  </r>
  <r>
    <s v="NZ29921"/>
    <n v="649755058"/>
    <n v="69"/>
    <d v="1953-05-24T18:00:00"/>
    <x v="1"/>
    <s v="Geologist IV"/>
    <x v="2"/>
    <x v="570"/>
    <x v="570"/>
    <s v="Victor Gardner"/>
    <x v="7"/>
    <n v="378710171"/>
    <n v="933761346"/>
    <s v="Loan Payment"/>
    <x v="38"/>
    <x v="7"/>
    <n v="88559.493675360005"/>
    <n v="173004"/>
  </r>
  <r>
    <s v="NZ29986"/>
    <n v="501552618"/>
    <n v="66"/>
    <d v="1956-05-24T12:00:00"/>
    <x v="1"/>
    <s v="Administrative Officer"/>
    <x v="7"/>
    <x v="571"/>
    <x v="571"/>
    <s v="Phillip Morales"/>
    <x v="7"/>
    <n v="850148079"/>
    <n v="0"/>
    <s v="Money Deposit"/>
    <x v="333"/>
    <x v="0"/>
    <n v="433181.98749600002"/>
    <n v="518155.92"/>
  </r>
  <r>
    <s v="NZ29987"/>
    <n v="257586339"/>
    <n v="77"/>
    <d v="1945-05-24T18:00:00"/>
    <x v="0"/>
    <s v="Social Worker"/>
    <x v="20"/>
    <x v="572"/>
    <x v="572"/>
    <s v="Philip Nelson"/>
    <x v="7"/>
    <n v="9829131"/>
    <n v="0"/>
    <s v="Money Transfer"/>
    <x v="169"/>
    <x v="5"/>
    <n v="2431586.6884479998"/>
    <n v="2952640.92"/>
  </r>
  <r>
    <s v="NZ29999"/>
    <n v="380865340"/>
    <n v="36"/>
    <d v="1986-05-25T00:00:00"/>
    <x v="0"/>
    <s v="Clinical Specialist"/>
    <x v="2"/>
    <x v="573"/>
    <x v="573"/>
    <s v="Kimberly Frazier"/>
    <x v="7"/>
    <n v="1416898098"/>
    <n v="0"/>
    <s v="Online Payment"/>
    <x v="117"/>
    <x v="6"/>
    <n v="212952.10273280001"/>
    <n v="515532.48"/>
  </r>
  <r>
    <s v="NZ30005"/>
    <n v="618150017"/>
    <n v="74"/>
    <d v="1948-05-24T12:00:00"/>
    <x v="0"/>
    <s v="Sales Representative"/>
    <x v="2"/>
    <x v="574"/>
    <x v="574"/>
    <s v="Willie Sullivan"/>
    <x v="7"/>
    <n v="2639847744"/>
    <n v="0"/>
    <s v="Online Payment"/>
    <x v="334"/>
    <x v="5"/>
    <n v="1345816.83635016"/>
    <n v="1629648.9"/>
  </r>
  <r>
    <s v="NZ30151"/>
    <n v="377814136"/>
    <n v="45"/>
    <d v="1977-05-24T18:00:00"/>
    <x v="0"/>
    <s v="Statistician II"/>
    <x v="2"/>
    <x v="575"/>
    <x v="575"/>
    <s v="Harry Lawson"/>
    <x v="7"/>
    <n v="2804773125"/>
    <n v="0"/>
    <s v="Cash Withdrawal"/>
    <x v="256"/>
    <x v="1"/>
    <n v="487125.05993880006"/>
    <n v="1156355.6399999999"/>
  </r>
  <r>
    <s v="NZ30192"/>
    <n v="698205626"/>
    <n v="37"/>
    <d v="1985-05-24T18:00:00"/>
    <x v="1"/>
    <s v="Sales Representative"/>
    <x v="3"/>
    <x v="576"/>
    <x v="576"/>
    <s v="Shawn Garza"/>
    <x v="7"/>
    <n v="318829056"/>
    <n v="0"/>
    <s v="Money Deposit"/>
    <x v="178"/>
    <x v="0"/>
    <n v="240886.50465800002"/>
    <n v="640215.24"/>
  </r>
  <r>
    <s v="NZ30193"/>
    <n v="936214169"/>
    <n v="76"/>
    <d v="1946-05-25T00:00:00"/>
    <x v="1"/>
    <s v="Human Resources Assistant II"/>
    <x v="10"/>
    <x v="577"/>
    <x v="577"/>
    <s v="Robin Moore"/>
    <x v="7"/>
    <n v="643855872"/>
    <n v="17552016"/>
    <s v="Loan Payment"/>
    <x v="273"/>
    <x v="7"/>
    <n v="244117.52252160001"/>
    <n v="336147"/>
  </r>
  <r>
    <s v="NZ30232"/>
    <n v="409183764"/>
    <n v="78"/>
    <d v="1944-05-24T12:00:00"/>
    <x v="0"/>
    <s v="Marketing Manager"/>
    <x v="9"/>
    <x v="578"/>
    <x v="578"/>
    <s v="Kathy Murphy"/>
    <x v="7"/>
    <n v="2828047552"/>
    <n v="0"/>
    <s v="Checks"/>
    <x v="233"/>
    <x v="3"/>
    <n v="27587.225392200002"/>
    <n v="54702"/>
  </r>
  <r>
    <s v="NZ30253"/>
    <n v="44902450"/>
    <n v="80"/>
    <d v="1942-05-25T00:00:00"/>
    <x v="0"/>
    <s v="Data Coordiator"/>
    <x v="9"/>
    <x v="579"/>
    <x v="579"/>
    <s v="Kenneth Alvarez"/>
    <x v="7"/>
    <n v="1147331328"/>
    <n v="0"/>
    <s v="Money Deposit"/>
    <x v="132"/>
    <x v="0"/>
    <n v="772651.26279832004"/>
    <n v="1033387.5"/>
  </r>
  <r>
    <s v="NZ30260"/>
    <n v="233445574"/>
    <n v="60"/>
    <d v="1962-05-25T00:00:00"/>
    <x v="0"/>
    <s v="Database Administrator I"/>
    <x v="2"/>
    <x v="580"/>
    <x v="580"/>
    <s v="Ralph Porter"/>
    <x v="7"/>
    <n v="3321742336"/>
    <n v="159233186"/>
    <s v="Loan Payment"/>
    <x v="142"/>
    <x v="7"/>
    <n v="66300.468544000003"/>
    <n v="119341"/>
  </r>
  <r>
    <s v="NZ30404"/>
    <n v="108622799"/>
    <n v="67"/>
    <d v="1955-05-25T06:00:00"/>
    <x v="0"/>
    <s v="Automation Specialist II"/>
    <x v="2"/>
    <x v="581"/>
    <x v="581"/>
    <s v="Angela Welch"/>
    <x v="7"/>
    <n v="892525194"/>
    <n v="0"/>
    <s v="Money Deposit"/>
    <x v="239"/>
    <x v="1"/>
    <n v="75519.605772799987"/>
    <n v="292712"/>
  </r>
  <r>
    <s v="NZ30407"/>
    <n v="247728267"/>
    <n v="30"/>
    <d v="1992-05-24T12:00:00"/>
    <x v="1"/>
    <s v="Developer I"/>
    <x v="4"/>
    <x v="582"/>
    <x v="582"/>
    <s v="Kimberly Garza"/>
    <x v="7"/>
    <n v="1410274404"/>
    <n v="0"/>
    <s v="Cash Withdrawal"/>
    <x v="242"/>
    <x v="1"/>
    <n v="-110933.80932"/>
    <n v="541396.62"/>
  </r>
  <r>
    <s v="NZ30423"/>
    <n v="311412009"/>
    <n v="49"/>
    <d v="1973-05-24T18:00:00"/>
    <x v="1"/>
    <s v="Software Engineer IV"/>
    <x v="14"/>
    <x v="583"/>
    <x v="583"/>
    <s v="Albert Fox"/>
    <x v="7"/>
    <n v="441119119"/>
    <n v="0"/>
    <s v="Cash Withdrawal"/>
    <x v="62"/>
    <x v="0"/>
    <n v="2318838.32769856"/>
    <n v="2734352.76"/>
  </r>
  <r>
    <s v="NZ30445"/>
    <n v="821536877"/>
    <n v="22"/>
    <d v="2000-05-24T12:00:00"/>
    <x v="0"/>
    <s v="Human Resources Assistant I"/>
    <x v="1"/>
    <x v="584"/>
    <x v="584"/>
    <s v="Ernest Montgomery"/>
    <x v="7"/>
    <n v="271874743"/>
    <n v="0"/>
    <s v="Checks"/>
    <x v="300"/>
    <x v="3"/>
    <n v="493492.73243999999"/>
    <n v="669026.16"/>
  </r>
  <r>
    <s v="NZ30509"/>
    <n v="511307260"/>
    <n v="73"/>
    <d v="1949-05-24T18:00:00"/>
    <x v="0"/>
    <s v="Accountant II"/>
    <x v="2"/>
    <x v="585"/>
    <x v="585"/>
    <s v="Martha Reynolds"/>
    <x v="7"/>
    <n v="381619665"/>
    <n v="8075816396"/>
    <s v="Loan Payment"/>
    <x v="37"/>
    <x v="5"/>
    <n v="590873.22781051998"/>
    <n v="877704.9"/>
  </r>
  <r>
    <s v="NZ30520"/>
    <n v="389143681"/>
    <n v="27"/>
    <d v="1995-05-25T06:00:00"/>
    <x v="0"/>
    <s v="Budget/Accounting Analyst III"/>
    <x v="2"/>
    <x v="586"/>
    <x v="586"/>
    <s v="Patrick Howell"/>
    <x v="7"/>
    <n v="1263518976"/>
    <n v="0"/>
    <s v="Cash Withdrawal"/>
    <x v="192"/>
    <x v="1"/>
    <n v="160331.82214015999"/>
    <n v="412040"/>
  </r>
  <r>
    <s v="NZ30551"/>
    <n v="118170353"/>
    <n v="36"/>
    <d v="1986-05-25T00:00:00"/>
    <x v="0"/>
    <s v="Social Worker"/>
    <x v="1"/>
    <x v="587"/>
    <x v="587"/>
    <s v="Larry Young"/>
    <x v="7"/>
    <n v="3167137536"/>
    <n v="0"/>
    <s v="Cash Withdrawal"/>
    <x v="335"/>
    <x v="1"/>
    <n v="1499554.9767839999"/>
    <n v="1778248.62"/>
  </r>
  <r>
    <s v="NZ30559"/>
    <n v="307147780"/>
    <n v="54"/>
    <d v="1968-05-24T12:00:00"/>
    <x v="1"/>
    <s v="Web Developer II"/>
    <x v="21"/>
    <x v="588"/>
    <x v="588"/>
    <s v="Maria Robertson"/>
    <x v="7"/>
    <n v="1442049714"/>
    <n v="0"/>
    <s v="Cash Withdrawal"/>
    <x v="35"/>
    <x v="1"/>
    <n v="862321.45314879995"/>
    <n v="1351957.98"/>
  </r>
  <r>
    <s v="NZ30571"/>
    <n v="564250216"/>
    <n v="25"/>
    <d v="1997-05-24T18:00:00"/>
    <x v="1"/>
    <s v="Database Administrator IV"/>
    <x v="20"/>
    <x v="589"/>
    <x v="589"/>
    <s v="Walter Arnold"/>
    <x v="7"/>
    <n v="1502799599"/>
    <n v="0"/>
    <s v="Checks"/>
    <x v="259"/>
    <x v="3"/>
    <n v="729905.06469919998"/>
    <n v="1211779.3799999999"/>
  </r>
  <r>
    <s v="NZ30598"/>
    <n v="26995934"/>
    <n v="61"/>
    <d v="1961-05-24T18:00:00"/>
    <x v="0"/>
    <s v="VP Quality Control"/>
    <x v="0"/>
    <x v="590"/>
    <x v="590"/>
    <s v="Roger Jacobs"/>
    <x v="7"/>
    <n v="2144627037"/>
    <n v="0"/>
    <s v="Cash Withdrawal"/>
    <x v="296"/>
    <x v="1"/>
    <n v="93923.604710399988"/>
    <n v="404394"/>
  </r>
  <r>
    <s v="NZ30612"/>
    <n v="744593760"/>
    <n v="73"/>
    <d v="1949-05-24T18:00:00"/>
    <x v="1"/>
    <s v="Senior Financial Analyst"/>
    <x v="15"/>
    <x v="591"/>
    <x v="591"/>
    <s v="Carlos Griffin"/>
    <x v="7"/>
    <n v="2418008768"/>
    <n v="0"/>
    <s v="Money Transfer"/>
    <x v="308"/>
    <x v="0"/>
    <n v="131074.5529824"/>
    <n v="153204"/>
  </r>
  <r>
    <s v="NZ30644"/>
    <n v="499816917"/>
    <n v="82"/>
    <d v="1940-05-24T12:00:00"/>
    <x v="0"/>
    <s v="Systems Administrator IV"/>
    <x v="15"/>
    <x v="592"/>
    <x v="592"/>
    <s v="Lori Lopez"/>
    <x v="7"/>
    <n v="2029806891"/>
    <n v="0"/>
    <s v="Money Transfer"/>
    <x v="336"/>
    <x v="5"/>
    <n v="61015.606441919997"/>
    <n v="123840"/>
  </r>
  <r>
    <s v="NZ30675"/>
    <n v="668426800"/>
    <n v="24"/>
    <d v="1998-05-25T00:00:00"/>
    <x v="1"/>
    <s v="Biostatistician II"/>
    <x v="9"/>
    <x v="593"/>
    <x v="593"/>
    <s v="Terry Lee"/>
    <x v="7"/>
    <n v="3369053817"/>
    <n v="0"/>
    <s v="Money Deposit"/>
    <x v="337"/>
    <x v="0"/>
    <n v="256998.2029"/>
    <n v="370858"/>
  </r>
  <r>
    <s v="NZ30713"/>
    <n v="363716149"/>
    <n v="84"/>
    <d v="1938-05-25T00:00:00"/>
    <x v="1"/>
    <s v="Paralegal"/>
    <x v="3"/>
    <x v="594"/>
    <x v="594"/>
    <s v="Sara Phillips"/>
    <x v="7"/>
    <n v="2426223525"/>
    <n v="0"/>
    <s v="Online Payment"/>
    <x v="338"/>
    <x v="5"/>
    <n v="-12389.4326784"/>
    <n v="41046"/>
  </r>
  <r>
    <s v="NZ30719"/>
    <n v="391831896"/>
    <n v="78"/>
    <d v="1944-05-24T12:00:00"/>
    <x v="1"/>
    <s v="Food Chemist"/>
    <x v="0"/>
    <x v="595"/>
    <x v="595"/>
    <s v="Richard Wilson"/>
    <x v="7"/>
    <n v="2534762307"/>
    <n v="140675535"/>
    <s v="Loan Payment"/>
    <x v="339"/>
    <x v="7"/>
    <n v="861339.81453823997"/>
    <n v="1017972.24"/>
  </r>
  <r>
    <s v="NZ30737"/>
    <n v="842344844"/>
    <n v="80"/>
    <d v="1942-05-25T00:00:00"/>
    <x v="1"/>
    <s v="Accounting Assistant III"/>
    <x v="2"/>
    <x v="596"/>
    <x v="596"/>
    <s v="Clarence Lawrence"/>
    <x v="7"/>
    <n v="3307254027"/>
    <n v="19885789"/>
    <s v="Loan Payment"/>
    <x v="340"/>
    <x v="8"/>
    <n v="435729.04258191999"/>
    <n v="583934.69999999995"/>
  </r>
  <r>
    <s v="NZ30766"/>
    <n v="59809840"/>
    <n v="35"/>
    <d v="1987-05-25T06:00:00"/>
    <x v="0"/>
    <s v="Biostatistician III"/>
    <x v="11"/>
    <x v="597"/>
    <x v="597"/>
    <s v="Ann Henderson"/>
    <x v="7"/>
    <n v="3389017824"/>
    <n v="0"/>
    <s v="Checks"/>
    <x v="323"/>
    <x v="3"/>
    <n v="166184.214676"/>
    <n v="325915"/>
  </r>
  <r>
    <s v="NZ30786"/>
    <n v="623024154"/>
    <n v="45"/>
    <d v="1977-05-24T18:00:00"/>
    <x v="0"/>
    <s v="Software Consultant"/>
    <x v="5"/>
    <x v="598"/>
    <x v="598"/>
    <s v="Antonio Ferguson"/>
    <x v="7"/>
    <n v="676956033"/>
    <n v="0"/>
    <s v="Money Deposit"/>
    <x v="83"/>
    <x v="0"/>
    <n v="925813.053648"/>
    <n v="1590737.94"/>
  </r>
  <r>
    <s v="NZ30869"/>
    <n v="255844171"/>
    <n v="65"/>
    <d v="1957-05-24T18:00:00"/>
    <x v="1"/>
    <s v="GIS Technical Architect"/>
    <x v="16"/>
    <x v="599"/>
    <x v="599"/>
    <s v="Scott Hudson"/>
    <x v="7"/>
    <n v="3861799146"/>
    <n v="0"/>
    <s v="Money Deposit"/>
    <x v="281"/>
    <x v="1"/>
    <n v="270955.00617800001"/>
    <n v="414347"/>
  </r>
  <r>
    <s v="NZ30891"/>
    <n v="717067299"/>
    <n v="40"/>
    <d v="1982-05-25T00:00:00"/>
    <x v="1"/>
    <s v="Geologist II"/>
    <x v="17"/>
    <x v="600"/>
    <x v="600"/>
    <s v="Virginia Garza"/>
    <x v="7"/>
    <n v="2764658952"/>
    <n v="0"/>
    <s v="Cash Withdrawal"/>
    <x v="341"/>
    <x v="1"/>
    <n v="813471.98067439999"/>
    <n v="1069120.1399999999"/>
  </r>
  <r>
    <s v="NZ30950"/>
    <n v="894379240"/>
    <n v="71"/>
    <d v="1951-05-25T06:00:00"/>
    <x v="1"/>
    <s v="Staff Scientist"/>
    <x v="2"/>
    <x v="601"/>
    <x v="601"/>
    <s v="Bobby Gardner"/>
    <x v="7"/>
    <n v="414234183"/>
    <n v="0"/>
    <s v="Cash Withdrawal"/>
    <x v="240"/>
    <x v="4"/>
    <n v="290590.72415999998"/>
    <n v="418167"/>
  </r>
  <r>
    <s v="NZ31020"/>
    <n v="792457149"/>
    <n v="58"/>
    <d v="1964-05-24T12:00:00"/>
    <x v="1"/>
    <s v="Biostatistician II"/>
    <x v="5"/>
    <x v="602"/>
    <x v="602"/>
    <s v="Amy Mills"/>
    <x v="7"/>
    <n v="1927460646"/>
    <n v="0"/>
    <s v="Checks"/>
    <x v="211"/>
    <x v="3"/>
    <n v="-86627.941964800004"/>
    <n v="337430"/>
  </r>
  <r>
    <s v="NZ31048"/>
    <n v="453563649"/>
    <n v="30"/>
    <d v="1992-05-24T12:00:00"/>
    <x v="1"/>
    <s v="Account Representative III"/>
    <x v="10"/>
    <x v="603"/>
    <x v="603"/>
    <s v="Nicholas Payne"/>
    <x v="7"/>
    <n v="2384596736"/>
    <n v="0"/>
    <s v="Checks"/>
    <x v="193"/>
    <x v="0"/>
    <n v="3426.8981759999988"/>
    <n v="26829"/>
  </r>
  <r>
    <s v="NZ31054"/>
    <n v="773302106"/>
    <n v="28"/>
    <d v="1994-05-25T00:00:00"/>
    <x v="0"/>
    <s v="Accountant I"/>
    <x v="2"/>
    <x v="604"/>
    <x v="604"/>
    <s v="Mary Bennett"/>
    <x v="7"/>
    <n v="197781426"/>
    <n v="0"/>
    <s v="Money Transfer"/>
    <x v="58"/>
    <x v="5"/>
    <n v="231910.092592"/>
    <n v="449341"/>
  </r>
  <r>
    <s v="NZ31057"/>
    <n v="126508895"/>
    <n v="30"/>
    <d v="1992-05-24T12:00:00"/>
    <x v="1"/>
    <s v="Chief Design Engineer"/>
    <x v="1"/>
    <x v="605"/>
    <x v="605"/>
    <s v="Fred Cook"/>
    <x v="7"/>
    <n v="1462472616"/>
    <n v="0"/>
    <s v="Checks"/>
    <x v="1"/>
    <x v="3"/>
    <n v="557381.24639600003"/>
    <n v="1057727.76"/>
  </r>
  <r>
    <s v="NZ31075"/>
    <n v="684809927"/>
    <n v="21"/>
    <d v="2001-05-24T18:00:00"/>
    <x v="1"/>
    <s v="Assistant Media Planner"/>
    <x v="4"/>
    <x v="606"/>
    <x v="606"/>
    <s v="Bobby Williamson"/>
    <x v="7"/>
    <n v="471737721"/>
    <n v="0"/>
    <s v="Money Transfer"/>
    <x v="26"/>
    <x v="5"/>
    <n v="483722.55656727997"/>
    <n v="609311.28"/>
  </r>
  <r>
    <s v="NZ31097"/>
    <n v="886712659"/>
    <n v="19"/>
    <d v="2003-05-25T06:00:00"/>
    <x v="0"/>
    <s v="Assistant Manager"/>
    <x v="2"/>
    <x v="607"/>
    <x v="607"/>
    <s v="Antonio Gilbert"/>
    <x v="7"/>
    <n v="26067327"/>
    <n v="0"/>
    <s v="Checks"/>
    <x v="228"/>
    <x v="0"/>
    <n v="103190.55583016001"/>
    <n v="137999"/>
  </r>
  <r>
    <s v="NZ31161"/>
    <n v="365348550"/>
    <n v="54"/>
    <d v="1989-11-27T00:00:00"/>
    <x v="0"/>
    <s v="Professor"/>
    <x v="18"/>
    <x v="608"/>
    <x v="608"/>
    <s v="Mustopha o"/>
    <x v="7"/>
    <n v="61488504"/>
    <n v="0"/>
    <s v="Online Payment"/>
    <x v="257"/>
    <x v="5"/>
    <n v="382160.40741150407"/>
    <n v="987958.74"/>
  </r>
  <r>
    <s v="NZ31177"/>
    <n v="397908305"/>
    <n v="18"/>
    <d v="2004-05-24T12:00:00"/>
    <x v="0"/>
    <s v="Developer II"/>
    <x v="4"/>
    <x v="609"/>
    <x v="609"/>
    <s v="Betty Phillips"/>
    <x v="7"/>
    <n v="2983161636"/>
    <n v="0"/>
    <s v="Online Payment"/>
    <x v="326"/>
    <x v="5"/>
    <n v="745639.1196032"/>
    <n v="1041396.54"/>
  </r>
  <r>
    <s v="NZ31180"/>
    <n v="881804070"/>
    <n v="77"/>
    <d v="1945-05-24T18:00:00"/>
    <x v="1"/>
    <s v="Accounting Assistant III"/>
    <x v="3"/>
    <x v="610"/>
    <x v="610"/>
    <s v="John Gonzalez"/>
    <x v="7"/>
    <n v="672969222"/>
    <n v="0"/>
    <s v="Online Payment"/>
    <x v="342"/>
    <x v="2"/>
    <n v="1570185.5440913599"/>
    <n v="2046759.54"/>
  </r>
  <r>
    <s v="NZ31182"/>
    <n v="108897724"/>
    <n v="76"/>
    <d v="1946-05-25T00:00:00"/>
    <x v="0"/>
    <s v="Structural Analysis Engineer"/>
    <x v="1"/>
    <x v="611"/>
    <x v="611"/>
    <s v="Tammy Carter"/>
    <x v="7"/>
    <n v="2897441792"/>
    <n v="0"/>
    <s v="Checks"/>
    <x v="156"/>
    <x v="3"/>
    <n v="324241.0424332"/>
    <n v="451924"/>
  </r>
  <r>
    <s v="NZ31198"/>
    <n v="653396680"/>
    <n v="50"/>
    <d v="1972-05-24T12:00:00"/>
    <x v="0"/>
    <s v="Nurse"/>
    <x v="5"/>
    <x v="612"/>
    <x v="612"/>
    <s v="Kevin Perez"/>
    <x v="7"/>
    <n v="1021320441"/>
    <n v="0"/>
    <s v="Money Deposit"/>
    <x v="12"/>
    <x v="0"/>
    <n v="132978.40183839999"/>
    <n v="193153"/>
  </r>
  <r>
    <s v="NZ31246"/>
    <n v="157315900"/>
    <n v="66"/>
    <d v="2001-03-21T06:00:00"/>
    <x v="1"/>
    <s v="Professor"/>
    <x v="6"/>
    <x v="613"/>
    <x v="613"/>
    <s v="KASSIM SAL"/>
    <x v="7"/>
    <n v="1100149248"/>
    <n v="0"/>
    <s v="Money Deposit"/>
    <x v="58"/>
    <x v="1"/>
    <n v="-37104.934341693763"/>
    <n v="615458.81999999995"/>
  </r>
  <r>
    <s v="NZ31252"/>
    <n v="352606622"/>
    <n v="40"/>
    <d v="1982-05-25T00:00:00"/>
    <x v="1"/>
    <s v="Budget/Accounting Analyst IV"/>
    <x v="0"/>
    <x v="614"/>
    <x v="614"/>
    <s v="Benjamin Alvarez"/>
    <x v="7"/>
    <n v="3045440937"/>
    <n v="843582432"/>
    <s v="Loan Payment"/>
    <x v="301"/>
    <x v="5"/>
    <n v="-6432.2395191999967"/>
    <n v="135917"/>
  </r>
  <r>
    <s v="NZ31280"/>
    <n v="666910689"/>
    <n v="39"/>
    <d v="1983-05-25T06:00:00"/>
    <x v="0"/>
    <s v="Marketing Manager"/>
    <x v="17"/>
    <x v="615"/>
    <x v="615"/>
    <s v="Michael Peters"/>
    <x v="7"/>
    <n v="2307340728"/>
    <n v="6876172944"/>
    <s v="Loan Payment"/>
    <x v="37"/>
    <x v="7"/>
    <n v="543714.92643908004"/>
    <n v="653048.88"/>
  </r>
  <r>
    <s v="NZ31340"/>
    <n v="776653935"/>
    <n v="52"/>
    <d v="1970-05-25T00:00:00"/>
    <x v="1"/>
    <s v="Geologist I"/>
    <x v="20"/>
    <x v="616"/>
    <x v="616"/>
    <s v="Craig Morgan"/>
    <x v="7"/>
    <n v="1978669056"/>
    <n v="0"/>
    <s v="Money Deposit"/>
    <x v="343"/>
    <x v="0"/>
    <n v="605283.30454279995"/>
    <n v="932573.76"/>
  </r>
  <r>
    <s v="NZ31341"/>
    <n v="731411413"/>
    <n v="47"/>
    <d v="1975-05-25T06:00:00"/>
    <x v="0"/>
    <s v="Legal Assistant"/>
    <x v="13"/>
    <x v="617"/>
    <x v="617"/>
    <s v="Juan Burton"/>
    <x v="7"/>
    <n v="2045855616"/>
    <n v="0"/>
    <s v="Online Payment"/>
    <x v="335"/>
    <x v="5"/>
    <n v="236746.46029184002"/>
    <n v="336806"/>
  </r>
  <r>
    <s v="NZ31346"/>
    <n v="226058119"/>
    <n v="42"/>
    <d v="1980-05-24T12:00:00"/>
    <x v="0"/>
    <s v="Marketing Assistant"/>
    <x v="2"/>
    <x v="618"/>
    <x v="618"/>
    <s v="Andrew Moore"/>
    <x v="7"/>
    <n v="541458088"/>
    <n v="0"/>
    <s v="Cash Withdrawal"/>
    <x v="344"/>
    <x v="0"/>
    <n v="632789.95913600002"/>
    <n v="828720.42"/>
  </r>
  <r>
    <s v="NZ31357"/>
    <n v="825010322"/>
    <n v="36"/>
    <d v="1986-05-25T00:00:00"/>
    <x v="0"/>
    <s v="Financial Advisor"/>
    <x v="17"/>
    <x v="619"/>
    <x v="619"/>
    <s v="Catherine Edwards"/>
    <x v="7"/>
    <n v="192479868"/>
    <n v="0"/>
    <s v="Cash Withdrawal"/>
    <x v="254"/>
    <x v="1"/>
    <n v="18393.284085120002"/>
    <n v="60732"/>
  </r>
  <r>
    <s v="NZ31435"/>
    <n v="169708434"/>
    <n v="28"/>
    <d v="1994-05-25T00:00:00"/>
    <x v="0"/>
    <s v="Programmer I"/>
    <x v="1"/>
    <x v="620"/>
    <x v="620"/>
    <s v="Shirley Carr"/>
    <x v="7"/>
    <n v="574501536"/>
    <n v="0"/>
    <s v="Checks"/>
    <x v="32"/>
    <x v="3"/>
    <n v="103117.58199999999"/>
    <n v="339202"/>
  </r>
  <r>
    <s v="NZ31444"/>
    <n v="194156147"/>
    <n v="28"/>
    <d v="1994-05-25T00:00:00"/>
    <x v="1"/>
    <s v="Speech Pathologist"/>
    <x v="5"/>
    <x v="621"/>
    <x v="621"/>
    <s v="Brandon Rose"/>
    <x v="7"/>
    <n v="1305725124"/>
    <n v="0"/>
    <s v="Money Transfer"/>
    <x v="345"/>
    <x v="5"/>
    <n v="443226.44000285002"/>
    <n v="669129.18000000005"/>
  </r>
  <r>
    <s v="NZ31493"/>
    <n v="965241292"/>
    <n v="61"/>
    <d v="1961-05-24T18:00:00"/>
    <x v="0"/>
    <s v="Senior Sales Associate"/>
    <x v="3"/>
    <x v="622"/>
    <x v="622"/>
    <s v="Anna Montgomery"/>
    <x v="7"/>
    <n v="1796273244"/>
    <n v="0"/>
    <s v="Checks"/>
    <x v="346"/>
    <x v="0"/>
    <n v="26067.698360000002"/>
    <n v="65048"/>
  </r>
  <r>
    <s v="NZ31525"/>
    <n v="371508664"/>
    <n v="81"/>
    <d v="1941-05-24T18:00:00"/>
    <x v="1"/>
    <s v="Web Designer I"/>
    <x v="17"/>
    <x v="623"/>
    <x v="623"/>
    <s v="Joshua Wheeler"/>
    <x v="7"/>
    <n v="25215264"/>
    <n v="0"/>
    <s v="Money Deposit"/>
    <x v="339"/>
    <x v="0"/>
    <n v="51491.804713639998"/>
    <n v="84599"/>
  </r>
  <r>
    <s v="NZ31565"/>
    <n v="401915086"/>
    <n v="42"/>
    <d v="1980-05-24T12:00:00"/>
    <x v="0"/>
    <s v="Paralegal"/>
    <x v="3"/>
    <x v="624"/>
    <x v="624"/>
    <s v="Janet Hill"/>
    <x v="7"/>
    <n v="2401046544"/>
    <n v="0"/>
    <s v="Online Payment"/>
    <x v="298"/>
    <x v="2"/>
    <n v="179016.18306159999"/>
    <n v="227110"/>
  </r>
  <r>
    <s v="NZ31616"/>
    <n v="557921020"/>
    <n v="27"/>
    <d v="1995-05-25T06:00:00"/>
    <x v="1"/>
    <s v="Administrative Officer"/>
    <x v="3"/>
    <x v="625"/>
    <x v="625"/>
    <s v="Michael Owens"/>
    <x v="7"/>
    <n v="901612892"/>
    <n v="1976426928"/>
    <s v="Loan Payment"/>
    <x v="295"/>
    <x v="7"/>
    <n v="1263059.30352432"/>
    <n v="2077467.66"/>
  </r>
  <r>
    <s v="NZ31625"/>
    <n v="475387218"/>
    <n v="84"/>
    <d v="1938-05-25T00:00:00"/>
    <x v="1"/>
    <s v="Automation Specialist II"/>
    <x v="0"/>
    <x v="284"/>
    <x v="96"/>
    <s v="Matthew Ross"/>
    <x v="7"/>
    <n v="2304572911"/>
    <n v="0"/>
    <s v="Money Transfer"/>
    <x v="330"/>
    <x v="5"/>
    <n v="0"/>
    <n v="0"/>
  </r>
  <r>
    <s v="NZ31637"/>
    <n v="105781637"/>
    <n v="34"/>
    <d v="1988-05-24T12:00:00"/>
    <x v="1"/>
    <s v="Computer Systems Analyst II"/>
    <x v="11"/>
    <x v="626"/>
    <x v="626"/>
    <s v="Joe Harper"/>
    <x v="7"/>
    <n v="820951455"/>
    <n v="0"/>
    <s v="Money Transfer"/>
    <x v="311"/>
    <x v="5"/>
    <n v="181555.51689167999"/>
    <n v="383487"/>
  </r>
  <r>
    <s v="NZ31640"/>
    <n v="759196811"/>
    <n v="20"/>
    <d v="2002-05-25T00:00:00"/>
    <x v="0"/>
    <s v="Recruiting Manager"/>
    <x v="13"/>
    <x v="627"/>
    <x v="627"/>
    <s v="Marie Hart"/>
    <x v="7"/>
    <n v="3416269068"/>
    <n v="23485920633"/>
    <s v="Loan Payment"/>
    <x v="347"/>
    <x v="5"/>
    <n v="-2638.7083876999968"/>
    <n v="54859"/>
  </r>
  <r>
    <s v="NZ31656"/>
    <n v="131682984"/>
    <n v="24"/>
    <d v="1998-05-25T00:00:00"/>
    <x v="0"/>
    <s v="Structural Engineer"/>
    <x v="8"/>
    <x v="628"/>
    <x v="628"/>
    <s v="Victor Stephens"/>
    <x v="7"/>
    <n v="1786658786"/>
    <n v="0"/>
    <s v="Money Transfer"/>
    <x v="276"/>
    <x v="5"/>
    <n v="1540700.5732545601"/>
    <n v="2372675.04"/>
  </r>
  <r>
    <s v="NZ31656"/>
    <n v="809582129"/>
    <n v="49"/>
    <d v="1973-05-24T18:00:00"/>
    <x v="0"/>
    <s v="Web Developer II"/>
    <x v="3"/>
    <x v="629"/>
    <x v="629"/>
    <s v="Phillip Fox"/>
    <x v="7"/>
    <n v="1786658786"/>
    <n v="0"/>
    <s v="Money Transfer"/>
    <x v="282"/>
    <x v="0"/>
    <n v="1240159.0606165999"/>
    <n v="1750922.82"/>
  </r>
  <r>
    <s v="NZ31659"/>
    <n v="854796709"/>
    <n v="63"/>
    <d v="1959-05-25T06:00:00"/>
    <x v="0"/>
    <s v="VP Product Management"/>
    <x v="2"/>
    <x v="630"/>
    <x v="630"/>
    <s v="Albert Reid"/>
    <x v="7"/>
    <n v="23613504"/>
    <n v="0"/>
    <s v="Money Deposit"/>
    <x v="112"/>
    <x v="1"/>
    <n v="578212.78273520002"/>
    <n v="710408.58"/>
  </r>
  <r>
    <s v="NZ31739"/>
    <n v="857789489"/>
    <n v="35"/>
    <d v="1987-05-25T06:00:00"/>
    <x v="1"/>
    <s v="Health Coach I"/>
    <x v="16"/>
    <x v="631"/>
    <x v="631"/>
    <s v="Anna Bennett"/>
    <x v="7"/>
    <n v="802255423"/>
    <n v="0"/>
    <s v="Money Deposit"/>
    <x v="121"/>
    <x v="0"/>
    <n v="38601.480175999997"/>
    <n v="103373"/>
  </r>
  <r>
    <s v="NZ31753"/>
    <n v="212545544"/>
    <n v="77"/>
    <d v="1945-05-24T18:00:00"/>
    <x v="1"/>
    <s v="Database Administrator II"/>
    <x v="14"/>
    <x v="632"/>
    <x v="632"/>
    <s v="Craig Ryan"/>
    <x v="7"/>
    <n v="1108798129"/>
    <n v="0"/>
    <s v="Checks"/>
    <x v="59"/>
    <x v="3"/>
    <n v="458556.48655879998"/>
    <n v="711445.92"/>
  </r>
  <r>
    <s v="NZ31787"/>
    <n v="707708220"/>
    <n v="64"/>
    <d v="1958-05-25T00:00:00"/>
    <x v="0"/>
    <s v="VP Accounting"/>
    <x v="9"/>
    <x v="633"/>
    <x v="633"/>
    <s v="Andrew Lawrence"/>
    <x v="7"/>
    <n v="1906600696"/>
    <n v="0"/>
    <s v="Money Deposit"/>
    <x v="80"/>
    <x v="0"/>
    <n v="52044.371157600021"/>
    <n v="343017"/>
  </r>
  <r>
    <s v="NZ31796"/>
    <n v="272264222"/>
    <n v="83"/>
    <d v="1939-05-25T06:00:00"/>
    <x v="1"/>
    <s v="Software Test Engineer II"/>
    <x v="17"/>
    <x v="634"/>
    <x v="634"/>
    <s v="Louis Hall"/>
    <x v="7"/>
    <n v="672767796"/>
    <n v="0"/>
    <s v="Online Payment"/>
    <x v="180"/>
    <x v="6"/>
    <n v="336665.02251519996"/>
    <n v="511444.32"/>
  </r>
  <r>
    <s v="NZ31800"/>
    <n v="642538814"/>
    <n v="81"/>
    <d v="1941-05-24T18:00:00"/>
    <x v="1"/>
    <s v="Software Test Engineer I"/>
    <x v="9"/>
    <x v="635"/>
    <x v="635"/>
    <s v="Patrick Sims"/>
    <x v="7"/>
    <n v="1058069664"/>
    <n v="0"/>
    <s v="Cash Withdrawal"/>
    <x v="319"/>
    <x v="1"/>
    <n v="2220.5494144000004"/>
    <n v="15830"/>
  </r>
  <r>
    <s v="NZ31862"/>
    <n v="625915971"/>
    <n v="75"/>
    <d v="1947-05-25T06:00:00"/>
    <x v="0"/>
    <s v="Project Manager"/>
    <x v="5"/>
    <x v="636"/>
    <x v="636"/>
    <s v="Joe Garcia"/>
    <x v="7"/>
    <n v="1135304352"/>
    <n v="0"/>
    <s v="Checks"/>
    <x v="189"/>
    <x v="3"/>
    <n v="1038080.2940672"/>
    <n v="2176841.16"/>
  </r>
  <r>
    <s v="NZ31886"/>
    <n v="60755955"/>
    <n v="25"/>
    <d v="1997-05-24T18:00:00"/>
    <x v="1"/>
    <s v="Accounting Assistant IV"/>
    <x v="4"/>
    <x v="637"/>
    <x v="637"/>
    <s v="Eugene Ryan"/>
    <x v="7"/>
    <n v="313666932"/>
    <n v="0"/>
    <s v="Money Deposit"/>
    <x v="348"/>
    <x v="0"/>
    <n v="680075.46420729998"/>
    <n v="1050465.3600000001"/>
  </r>
  <r>
    <s v="NZ31887"/>
    <n v="783716947"/>
    <n v="56"/>
    <d v="1966-05-25T00:00:00"/>
    <x v="0"/>
    <s v="Human Resources Assistant III"/>
    <x v="2"/>
    <x v="638"/>
    <x v="638"/>
    <s v="Andrew Ford"/>
    <x v="7"/>
    <n v="11881016"/>
    <n v="774853233"/>
    <s v="Online Payment"/>
    <x v="31"/>
    <x v="6"/>
    <n v="686218.66588840005"/>
    <n v="757482.6"/>
  </r>
  <r>
    <s v="NZ31887"/>
    <n v="939238656"/>
    <n v="50"/>
    <d v="1972-05-24T12:00:00"/>
    <x v="1"/>
    <s v="Budget/Accounting Analyst IV"/>
    <x v="13"/>
    <x v="639"/>
    <x v="639"/>
    <s v="Tammy Welch"/>
    <x v="7"/>
    <n v="11881016"/>
    <n v="774853233"/>
    <s v="Loan Payment"/>
    <x v="349"/>
    <x v="7"/>
    <n v="272733.9118155"/>
    <n v="490797"/>
  </r>
  <r>
    <s v="NZ31953"/>
    <n v="806999634"/>
    <n v="27"/>
    <d v="1995-05-25T06:00:00"/>
    <x v="0"/>
    <s v="Account Coordinator"/>
    <x v="11"/>
    <x v="640"/>
    <x v="640"/>
    <s v="Karen Hayes"/>
    <x v="7"/>
    <n v="180332334"/>
    <n v="2226593538"/>
    <s v="Loan Payment"/>
    <x v="120"/>
    <x v="7"/>
    <n v="3366.8845007999917"/>
    <n v="189501"/>
  </r>
  <r>
    <s v="NZ32055"/>
    <n v="125319673"/>
    <n v="75"/>
    <d v="1947-05-25T06:00:00"/>
    <x v="1"/>
    <s v="Financial Analyst"/>
    <x v="16"/>
    <x v="641"/>
    <x v="641"/>
    <s v="Alan Cole"/>
    <x v="7"/>
    <n v="735010368"/>
    <n v="0"/>
    <s v="Money Transfer"/>
    <x v="350"/>
    <x v="5"/>
    <n v="1103240.8784256"/>
    <n v="2142674.2200000002"/>
  </r>
  <r>
    <s v="NZ32064"/>
    <n v="661401249"/>
    <n v="36"/>
    <d v="1986-05-25T00:00:00"/>
    <x v="1"/>
    <s v="Engineer IV"/>
    <x v="5"/>
    <x v="642"/>
    <x v="642"/>
    <s v="Evelyn Gilbert"/>
    <x v="7"/>
    <n v="1290608774"/>
    <n v="0"/>
    <s v="Online Payment"/>
    <x v="90"/>
    <x v="2"/>
    <n v="476620.75890170003"/>
    <n v="832147.62"/>
  </r>
  <r>
    <s v="NZ32087"/>
    <n v="746860424"/>
    <n v="63"/>
    <d v="1959-05-25T06:00:00"/>
    <x v="0"/>
    <s v="Help Desk Operator"/>
    <x v="4"/>
    <x v="643"/>
    <x v="643"/>
    <s v="Ruth Freeman"/>
    <x v="7"/>
    <n v="997344738"/>
    <n v="0"/>
    <s v="Online Payment"/>
    <x v="20"/>
    <x v="5"/>
    <n v="319686.07324856002"/>
    <n v="803053.14"/>
  </r>
  <r>
    <s v="NZ32126"/>
    <n v="573737289"/>
    <n v="37"/>
    <d v="1985-05-24T18:00:00"/>
    <x v="1"/>
    <s v="Biostatistician I"/>
    <x v="5"/>
    <x v="644"/>
    <x v="644"/>
    <s v="Mildred Hanson"/>
    <x v="7"/>
    <n v="668886348"/>
    <n v="0"/>
    <s v="Money Transfer"/>
    <x v="351"/>
    <x v="5"/>
    <n v="42928.238639999996"/>
    <n v="133077"/>
  </r>
  <r>
    <s v="NZ32146"/>
    <n v="533258710"/>
    <n v="40"/>
    <d v="1982-05-25T00:00:00"/>
    <x v="1"/>
    <s v="Accounting Assistant IV"/>
    <x v="0"/>
    <x v="645"/>
    <x v="645"/>
    <s v="Paula Hawkins"/>
    <x v="7"/>
    <n v="1937309766"/>
    <n v="0"/>
    <s v="Money Transfer"/>
    <x v="133"/>
    <x v="5"/>
    <n v="26024.941665599996"/>
    <n v="93762"/>
  </r>
  <r>
    <s v="NZ32150"/>
    <n v="941700699"/>
    <n v="69"/>
    <d v="1953-05-24T18:00:00"/>
    <x v="1"/>
    <s v="Accounting Assistant I"/>
    <x v="13"/>
    <x v="646"/>
    <x v="646"/>
    <s v="Benjamin Crawford"/>
    <x v="7"/>
    <n v="523113472"/>
    <n v="0"/>
    <s v="Money Deposit"/>
    <x v="352"/>
    <x v="0"/>
    <n v="195259.4690976"/>
    <n v="358101"/>
  </r>
  <r>
    <s v="NZ32172"/>
    <n v="627656339"/>
    <n v="66"/>
    <d v="1956-05-24T12:00:00"/>
    <x v="1"/>
    <s v="Automation Specialist IV"/>
    <x v="0"/>
    <x v="647"/>
    <x v="647"/>
    <s v="Ralph Weaver"/>
    <x v="7"/>
    <n v="1073215488"/>
    <n v="0"/>
    <s v="Money Transfer"/>
    <x v="213"/>
    <x v="0"/>
    <n v="228366.199104"/>
    <n v="311874"/>
  </r>
  <r>
    <s v="NZ32204"/>
    <n v="875339308"/>
    <n v="46"/>
    <d v="1976-05-24T12:00:00"/>
    <x v="1"/>
    <s v="Pharmacist"/>
    <x v="2"/>
    <x v="648"/>
    <x v="648"/>
    <s v="Cynthia Snyder"/>
    <x v="7"/>
    <n v="3409821988"/>
    <n v="0"/>
    <s v="Money Deposit"/>
    <x v="175"/>
    <x v="0"/>
    <n v="26154.947568639996"/>
    <n v="78916"/>
  </r>
  <r>
    <s v="NZ32223"/>
    <n v="432751448"/>
    <n v="54"/>
    <d v="1968-05-24T12:00:00"/>
    <x v="0"/>
    <s v="Automation Specialist I"/>
    <x v="14"/>
    <x v="649"/>
    <x v="649"/>
    <s v="Cheryl Fox"/>
    <x v="7"/>
    <n v="205230681"/>
    <n v="2147754934"/>
    <s v="Loan Payment"/>
    <x v="353"/>
    <x v="8"/>
    <n v="68113.630747499992"/>
    <n v="97305"/>
  </r>
  <r>
    <s v="NZ32278"/>
    <n v="807984614"/>
    <n v="25"/>
    <d v="1997-05-24T18:00:00"/>
    <x v="1"/>
    <s v="Senior Financial Analyst"/>
    <x v="2"/>
    <x v="650"/>
    <x v="650"/>
    <s v="Terry Stewart"/>
    <x v="7"/>
    <n v="1303557948"/>
    <n v="0"/>
    <s v="Money Transfer"/>
    <x v="33"/>
    <x v="5"/>
    <n v="63743.861283760001"/>
    <n v="118972"/>
  </r>
  <r>
    <s v="NZ32319"/>
    <n v="227877284"/>
    <n v="68"/>
    <d v="1954-05-25T00:00:00"/>
    <x v="0"/>
    <s v="Analyst Programmer"/>
    <x v="2"/>
    <x v="651"/>
    <x v="651"/>
    <s v="Laura Gray"/>
    <x v="7"/>
    <n v="2383079872"/>
    <n v="0"/>
    <s v="Money Transfer"/>
    <x v="333"/>
    <x v="5"/>
    <n v="103279.26184575999"/>
    <n v="572949.30000000005"/>
  </r>
  <r>
    <s v="NZ32364"/>
    <n v="984213296"/>
    <n v="60"/>
    <d v="1962-05-25T00:00:00"/>
    <x v="0"/>
    <s v="Web Developer III"/>
    <x v="1"/>
    <x v="652"/>
    <x v="652"/>
    <s v="Kenneth Moreno"/>
    <x v="7"/>
    <n v="3899986816"/>
    <n v="5568184384"/>
    <s v="Loan Payment"/>
    <x v="85"/>
    <x v="8"/>
    <n v="90574.398437759999"/>
    <n v="166878"/>
  </r>
  <r>
    <s v="NZ32423"/>
    <n v="977290336"/>
    <n v="72"/>
    <d v="1950-05-25T00:00:00"/>
    <x v="1"/>
    <s v="Web Designer I"/>
    <x v="10"/>
    <x v="653"/>
    <x v="653"/>
    <s v="Philip Cunningham"/>
    <x v="7"/>
    <n v="907853856"/>
    <n v="0"/>
    <s v="Online Payment"/>
    <x v="315"/>
    <x v="2"/>
    <n v="154672.6822516"/>
    <n v="224110"/>
  </r>
  <r>
    <s v="NZ32424"/>
    <n v="77627444"/>
    <n v="68"/>
    <d v="1954-05-25T00:00:00"/>
    <x v="1"/>
    <s v="Actuary"/>
    <x v="19"/>
    <x v="654"/>
    <x v="654"/>
    <s v="Bobby Reed"/>
    <x v="7"/>
    <n v="1175016704"/>
    <n v="0"/>
    <s v="Money Deposit"/>
    <x v="86"/>
    <x v="0"/>
    <n v="863924.16394728003"/>
    <n v="2324137.3199999998"/>
  </r>
  <r>
    <s v="NZ32434"/>
    <n v="180698572"/>
    <n v="20"/>
    <d v="2002-05-25T00:00:00"/>
    <x v="1"/>
    <s v="Programmer Analyst IV"/>
    <x v="20"/>
    <x v="655"/>
    <x v="655"/>
    <s v="Janet Gordon"/>
    <x v="7"/>
    <n v="27539456"/>
    <n v="0"/>
    <s v="Money Transfer"/>
    <x v="230"/>
    <x v="1"/>
    <n v="44885.141019679999"/>
    <n v="136175"/>
  </r>
  <r>
    <s v="NZ32518"/>
    <n v="104892798"/>
    <n v="44"/>
    <d v="1978-05-25T00:00:00"/>
    <x v="0"/>
    <s v="Administrative Assistant III"/>
    <x v="11"/>
    <x v="656"/>
    <x v="656"/>
    <s v="Jeremy Hamilton"/>
    <x v="7"/>
    <n v="1600464726"/>
    <n v="0"/>
    <s v="Cash Withdrawal"/>
    <x v="196"/>
    <x v="1"/>
    <n v="406807.621002"/>
    <n v="515273.4"/>
  </r>
  <r>
    <s v="NZ32547"/>
    <n v="700452434"/>
    <n v="64"/>
    <d v="1958-05-25T00:00:00"/>
    <x v="1"/>
    <s v="Database Administrator II"/>
    <x v="1"/>
    <x v="657"/>
    <x v="657"/>
    <s v="Julie Fox"/>
    <x v="7"/>
    <n v="12393966"/>
    <n v="0"/>
    <s v="Money Transfer"/>
    <x v="61"/>
    <x v="5"/>
    <n v="551274.65041407989"/>
    <n v="1812169.74"/>
  </r>
  <r>
    <s v="NZ32576"/>
    <n v="73292961"/>
    <n v="43"/>
    <d v="1979-05-25T06:00:00"/>
    <x v="0"/>
    <s v="Systems Administrator III"/>
    <x v="11"/>
    <x v="658"/>
    <x v="658"/>
    <s v="Henry Garrett"/>
    <x v="7"/>
    <n v="873325972"/>
    <n v="0"/>
    <s v="Online Payment"/>
    <x v="171"/>
    <x v="5"/>
    <n v="284470.85771968"/>
    <n v="410350"/>
  </r>
  <r>
    <s v="NZ32579"/>
    <n v="781083636"/>
    <n v="20"/>
    <d v="2003-06-10T06:00:00"/>
    <x v="0"/>
    <s v="Farmer"/>
    <x v="13"/>
    <x v="659"/>
    <x v="659"/>
    <s v="EMMANUEL I"/>
    <x v="7"/>
    <n v="1734172818"/>
    <n v="0"/>
    <s v="Online Payment"/>
    <x v="40"/>
    <x v="2"/>
    <n v="-732429.81121432793"/>
    <n v="213426"/>
  </r>
  <r>
    <s v="NZ32603"/>
    <n v="315015315"/>
    <n v="39"/>
    <d v="1983-05-25T06:00:00"/>
    <x v="1"/>
    <s v="Research Assistant II"/>
    <x v="5"/>
    <x v="660"/>
    <x v="660"/>
    <s v="Alan Kennedy"/>
    <x v="7"/>
    <n v="2844514374"/>
    <n v="0"/>
    <s v="Money Transfer"/>
    <x v="354"/>
    <x v="5"/>
    <n v="62270.263999999996"/>
    <n v="137424"/>
  </r>
  <r>
    <s v="NZ32618"/>
    <n v="882932304"/>
    <n v="65"/>
    <d v="1957-05-24T18:00:00"/>
    <x v="1"/>
    <s v="Statistician III"/>
    <x v="2"/>
    <x v="661"/>
    <x v="661"/>
    <s v="Roy Cunningham"/>
    <x v="7"/>
    <n v="2022760556"/>
    <n v="0"/>
    <s v="Cash Withdrawal"/>
    <x v="104"/>
    <x v="4"/>
    <n v="354519.328393"/>
    <n v="410491"/>
  </r>
  <r>
    <s v="NZ32633"/>
    <n v="783794493"/>
    <n v="73"/>
    <d v="1949-05-24T18:00:00"/>
    <x v="0"/>
    <s v="Administrative Officer"/>
    <x v="0"/>
    <x v="662"/>
    <x v="662"/>
    <s v="Ruth Weaver"/>
    <x v="7"/>
    <n v="1695165884"/>
    <n v="0"/>
    <s v="Cash Withdrawal"/>
    <x v="355"/>
    <x v="1"/>
    <n v="640338.35271200002"/>
    <n v="1001601.24"/>
  </r>
  <r>
    <s v="NZ32670"/>
    <n v="159650876"/>
    <n v="68"/>
    <d v="1954-05-25T00:00:00"/>
    <x v="0"/>
    <s v="Engineer II"/>
    <x v="3"/>
    <x v="663"/>
    <x v="663"/>
    <s v="Aaron Evans"/>
    <x v="7"/>
    <n v="948917457"/>
    <n v="0"/>
    <s v="Cash Withdrawal"/>
    <x v="78"/>
    <x v="0"/>
    <n v="317750.111516"/>
    <n v="631668.66"/>
  </r>
  <r>
    <s v="NZ32711"/>
    <n v="979658552"/>
    <n v="17"/>
    <d v="2005-05-24T18:00:00"/>
    <x v="1"/>
    <s v="Administrative Assistant II"/>
    <x v="14"/>
    <x v="664"/>
    <x v="664"/>
    <s v="Samuel Thompson"/>
    <x v="7"/>
    <n v="29506649"/>
    <n v="0"/>
    <s v="Cash Withdrawal"/>
    <x v="356"/>
    <x v="1"/>
    <n v="561928.01693148003"/>
    <n v="1092138.48"/>
  </r>
  <r>
    <s v="NZ32752"/>
    <n v="643947604"/>
    <n v="28"/>
    <d v="1994-05-25T00:00:00"/>
    <x v="1"/>
    <s v="Sales Associate"/>
    <x v="9"/>
    <x v="665"/>
    <x v="665"/>
    <s v="Christopher Sanchez"/>
    <x v="7"/>
    <n v="92351201"/>
    <n v="1450442043"/>
    <s v="Money Transfer"/>
    <x v="22"/>
    <x v="5"/>
    <n v="151060.77853439999"/>
    <n v="259910"/>
  </r>
  <r>
    <s v="NZ32752"/>
    <n v="270028246"/>
    <n v="51"/>
    <d v="1971-05-25T06:00:00"/>
    <x v="1"/>
    <s v="Accounting Assistant II"/>
    <x v="18"/>
    <x v="666"/>
    <x v="666"/>
    <s v="Adam Simpson"/>
    <x v="7"/>
    <n v="92351201"/>
    <n v="1450442043"/>
    <s v="Loan Payment"/>
    <x v="357"/>
    <x v="7"/>
    <n v="199179.97666943999"/>
    <n v="263952"/>
  </r>
  <r>
    <s v="NZ32785"/>
    <n v="66474835"/>
    <n v="35"/>
    <d v="1987-05-25T06:00:00"/>
    <x v="1"/>
    <s v="Health Coach II"/>
    <x v="2"/>
    <x v="667"/>
    <x v="667"/>
    <s v="Katherine Young"/>
    <x v="7"/>
    <n v="86761116"/>
    <n v="0"/>
    <s v="Money Transfer"/>
    <x v="288"/>
    <x v="1"/>
    <n v="416835.96439600002"/>
    <n v="653415.06000000006"/>
  </r>
  <r>
    <s v="NZ32828"/>
    <n v="91789554"/>
    <n v="80"/>
    <d v="1942-05-25T00:00:00"/>
    <x v="0"/>
    <s v="Accountant IV"/>
    <x v="13"/>
    <x v="668"/>
    <x v="668"/>
    <s v="Ernest Dunn"/>
    <x v="7"/>
    <n v="3785646132"/>
    <n v="0"/>
    <s v="Money Transfer"/>
    <x v="246"/>
    <x v="2"/>
    <n v="795575.41580800002"/>
    <n v="1041288.42"/>
  </r>
  <r>
    <s v="NZ32848"/>
    <n v="116404368"/>
    <n v="75"/>
    <d v="1947-05-25T06:00:00"/>
    <x v="1"/>
    <s v="Sales Representative"/>
    <x v="2"/>
    <x v="669"/>
    <x v="669"/>
    <s v="Roger Riley"/>
    <x v="7"/>
    <n v="303263297"/>
    <n v="4091372219"/>
    <s v="Loan Payment"/>
    <x v="137"/>
    <x v="8"/>
    <n v="779458.07472439995"/>
    <n v="906208.8"/>
  </r>
  <r>
    <s v="NZ32855"/>
    <n v="456145948"/>
    <n v="20"/>
    <d v="2002-05-25T00:00:00"/>
    <x v="1"/>
    <s v="Mechanical Systems Engineer"/>
    <x v="1"/>
    <x v="670"/>
    <x v="670"/>
    <s v="Mark Lawrence"/>
    <x v="7"/>
    <n v="106006794"/>
    <n v="0"/>
    <s v="Money Deposit"/>
    <x v="358"/>
    <x v="1"/>
    <n v="88184.15206220001"/>
    <n v="153113"/>
  </r>
  <r>
    <s v="NZ32885"/>
    <n v="988806921"/>
    <n v="18"/>
    <d v="2004-05-24T12:00:00"/>
    <x v="0"/>
    <s v="Staff Accountant II"/>
    <x v="2"/>
    <x v="671"/>
    <x v="671"/>
    <s v="Roger Hayes"/>
    <x v="7"/>
    <n v="2825726005"/>
    <n v="0"/>
    <s v="Money Deposit"/>
    <x v="202"/>
    <x v="0"/>
    <n v="1311602.91501725"/>
    <n v="1722534.18"/>
  </r>
  <r>
    <s v="NZ32903"/>
    <n v="669755589"/>
    <n v="85"/>
    <d v="1937-05-24T18:00:00"/>
    <x v="0"/>
    <s v="Programmer II"/>
    <x v="11"/>
    <x v="672"/>
    <x v="672"/>
    <s v="Pamela Jacobs"/>
    <x v="7"/>
    <n v="2898125076"/>
    <n v="0"/>
    <s v="Money Transfer"/>
    <x v="359"/>
    <x v="0"/>
    <n v="13103.918561279999"/>
    <n v="33627"/>
  </r>
  <r>
    <s v="NZ32917"/>
    <n v="133928758"/>
    <n v="49"/>
    <d v="1973-05-24T18:00:00"/>
    <x v="0"/>
    <s v="Assistant Professor"/>
    <x v="13"/>
    <x v="673"/>
    <x v="673"/>
    <s v="Anthony Stephens"/>
    <x v="7"/>
    <n v="9729496"/>
    <n v="0"/>
    <s v="Online Payment"/>
    <x v="96"/>
    <x v="2"/>
    <n v="62061.412944000011"/>
    <n v="193941"/>
  </r>
  <r>
    <s v="NZ32922"/>
    <n v="296439878"/>
    <n v="65"/>
    <d v="1957-05-24T18:00:00"/>
    <x v="1"/>
    <s v="Biostatistician III"/>
    <x v="3"/>
    <x v="674"/>
    <x v="674"/>
    <s v="Melissa Miller"/>
    <x v="7"/>
    <n v="310190769"/>
    <n v="0"/>
    <s v="Money Deposit"/>
    <x v="360"/>
    <x v="0"/>
    <n v="60257.799918720004"/>
    <n v="74293"/>
  </r>
  <r>
    <s v="NZ32945"/>
    <n v="119671646"/>
    <n v="25"/>
    <d v="1997-05-24T18:00:00"/>
    <x v="1"/>
    <s v="Accountant II"/>
    <x v="5"/>
    <x v="675"/>
    <x v="675"/>
    <s v="Norma Perez"/>
    <x v="7"/>
    <n v="2480044392"/>
    <n v="1895794646"/>
    <s v="Loan Payment"/>
    <x v="101"/>
    <x v="8"/>
    <n v="106592.8501328"/>
    <n v="177146"/>
  </r>
  <r>
    <s v="NZ32973"/>
    <n v="261596912"/>
    <n v="68"/>
    <d v="1954-05-25T00:00:00"/>
    <x v="0"/>
    <s v="Research Associate"/>
    <x v="4"/>
    <x v="676"/>
    <x v="676"/>
    <s v="Ralph Sanders"/>
    <x v="7"/>
    <n v="15011025"/>
    <n v="94887615"/>
    <s v="Loan Payment"/>
    <x v="116"/>
    <x v="5"/>
    <n v="173866.0824704"/>
    <n v="326853"/>
  </r>
  <r>
    <s v="NZ32999"/>
    <n v="496015471"/>
    <n v="84"/>
    <d v="1938-05-25T00:00:00"/>
    <x v="1"/>
    <s v="Electrical Engineer"/>
    <x v="4"/>
    <x v="677"/>
    <x v="677"/>
    <s v="Margaret Washington"/>
    <x v="7"/>
    <n v="3281073156"/>
    <n v="863241705"/>
    <s v="Loan Payment"/>
    <x v="59"/>
    <x v="5"/>
    <n v="1544909.9166347999"/>
    <n v="2310183.7200000002"/>
  </r>
  <r>
    <s v="NZ33044"/>
    <n v="206071219"/>
    <n v="58"/>
    <d v="1964-05-24T12:00:00"/>
    <x v="1"/>
    <s v="Structural Analysis Engineer"/>
    <x v="3"/>
    <x v="678"/>
    <x v="678"/>
    <s v="Arthur Fields"/>
    <x v="7"/>
    <n v="11407648"/>
    <n v="15030108"/>
    <s v="Loan Payment"/>
    <x v="155"/>
    <x v="8"/>
    <n v="529629.36122104002"/>
    <n v="716203.2"/>
  </r>
  <r>
    <s v="NZ33047"/>
    <n v="247505720"/>
    <n v="30"/>
    <d v="1992-05-24T12:00:00"/>
    <x v="1"/>
    <s v="Developer IV"/>
    <x v="3"/>
    <x v="679"/>
    <x v="679"/>
    <s v="Earl Schmidt"/>
    <x v="7"/>
    <n v="33791767"/>
    <n v="0"/>
    <s v="Money Deposit"/>
    <x v="361"/>
    <x v="1"/>
    <n v="1920538.2717892001"/>
    <n v="2685600.84"/>
  </r>
  <r>
    <s v="NZ33084"/>
    <n v="940671188"/>
    <n v="84"/>
    <d v="1938-05-25T00:00:00"/>
    <x v="1"/>
    <s v="Office Assistant II"/>
    <x v="3"/>
    <x v="680"/>
    <x v="680"/>
    <s v="Billy Perez"/>
    <x v="7"/>
    <n v="1242777536"/>
    <n v="0"/>
    <s v="Cash Withdrawal"/>
    <x v="93"/>
    <x v="1"/>
    <n v="7026.2400799999996"/>
    <n v="32528"/>
  </r>
  <r>
    <s v="NZ33086"/>
    <n v="214670045"/>
    <n v="24"/>
    <d v="1998-05-25T00:00:00"/>
    <x v="1"/>
    <s v="Recruiting Manager"/>
    <x v="2"/>
    <x v="681"/>
    <x v="681"/>
    <s v="David Gomez"/>
    <x v="7"/>
    <n v="3082615296"/>
    <n v="0"/>
    <s v="Online Payment"/>
    <x v="362"/>
    <x v="5"/>
    <n v="262732.63736759999"/>
    <n v="516656.52"/>
  </r>
  <r>
    <s v="NZ33193"/>
    <n v="355683346"/>
    <n v="33"/>
    <d v="1989-05-24T18:00:00"/>
    <x v="1"/>
    <s v="Environmental Specialist"/>
    <x v="9"/>
    <x v="682"/>
    <x v="682"/>
    <s v="Andrea Anderson"/>
    <x v="7"/>
    <n v="801573696"/>
    <n v="0"/>
    <s v="Online Payment"/>
    <x v="225"/>
    <x v="5"/>
    <n v="85218.437076479997"/>
    <n v="175923"/>
  </r>
  <r>
    <s v="NZ33202"/>
    <n v="131217921"/>
    <n v="32"/>
    <d v="1990-05-25T00:00:00"/>
    <x v="0"/>
    <s v="Help Desk Operator"/>
    <x v="2"/>
    <x v="683"/>
    <x v="683"/>
    <s v="Ernest Davis"/>
    <x v="7"/>
    <n v="589896957"/>
    <n v="0"/>
    <s v="Money Deposit"/>
    <x v="272"/>
    <x v="0"/>
    <n v="538614.96907603997"/>
    <n v="759521.58"/>
  </r>
  <r>
    <s v="NZ33219"/>
    <n v="773819353"/>
    <n v="50"/>
    <d v="1972-05-24T12:00:00"/>
    <x v="1"/>
    <s v="Structural Analysis Engineer"/>
    <x v="13"/>
    <x v="684"/>
    <x v="684"/>
    <s v="Donna Hamilton"/>
    <x v="7"/>
    <n v="1095196455"/>
    <n v="0"/>
    <s v="Cash Withdrawal"/>
    <x v="161"/>
    <x v="0"/>
    <n v="123468.8435508"/>
    <n v="179229"/>
  </r>
  <r>
    <s v="NZ33221"/>
    <n v="188972987"/>
    <n v="26"/>
    <d v="1996-05-24T12:00:00"/>
    <x v="0"/>
    <s v="VP Marketing"/>
    <x v="2"/>
    <x v="685"/>
    <x v="685"/>
    <s v="Christine Stephens"/>
    <x v="7"/>
    <n v="1840059104"/>
    <n v="0"/>
    <s v="Money Transfer"/>
    <x v="45"/>
    <x v="5"/>
    <n v="738022.98771840008"/>
    <n v="1259104.32"/>
  </r>
  <r>
    <s v="NZ33223"/>
    <n v="303261455"/>
    <n v="39"/>
    <d v="1983-05-25T06:00:00"/>
    <x v="0"/>
    <s v="Administrative Assistant III"/>
    <x v="19"/>
    <x v="686"/>
    <x v="686"/>
    <s v="Scott Andrews"/>
    <x v="7"/>
    <n v="597486105"/>
    <n v="0"/>
    <s v="Money Transfer"/>
    <x v="309"/>
    <x v="1"/>
    <n v="1522173.5468031201"/>
    <n v="1885476.12"/>
  </r>
  <r>
    <s v="NZ33238"/>
    <n v="523480343"/>
    <n v="22"/>
    <d v="2000-05-24T12:00:00"/>
    <x v="1"/>
    <s v="Teacher"/>
    <x v="5"/>
    <x v="687"/>
    <x v="687"/>
    <s v="Joshua Porter"/>
    <x v="7"/>
    <n v="3431986635"/>
    <n v="0"/>
    <s v="Money Transfer"/>
    <x v="21"/>
    <x v="2"/>
    <n v="551403.20214672002"/>
    <n v="796288.5"/>
  </r>
  <r>
    <s v="NZ33290"/>
    <n v="502549195"/>
    <n v="78"/>
    <d v="1944-05-24T12:00:00"/>
    <x v="1"/>
    <s v="Web Developer III"/>
    <x v="1"/>
    <x v="688"/>
    <x v="688"/>
    <s v="Sharon Lee"/>
    <x v="7"/>
    <n v="6148989"/>
    <n v="0"/>
    <s v="Money Transfer"/>
    <x v="342"/>
    <x v="5"/>
    <n v="194425.94870944001"/>
    <n v="298333"/>
  </r>
  <r>
    <s v="NZ33304"/>
    <n v="41035589"/>
    <n v="85"/>
    <d v="1937-05-24T18:00:00"/>
    <x v="0"/>
    <s v="Health Coach III"/>
    <x v="20"/>
    <x v="689"/>
    <x v="689"/>
    <s v="Philip Ray"/>
    <x v="7"/>
    <n v="47139"/>
    <n v="0"/>
    <s v="Online Payment"/>
    <x v="25"/>
    <x v="2"/>
    <n v="377126.00150720001"/>
    <n v="543317.28"/>
  </r>
  <r>
    <s v="NZ33307"/>
    <n v="97106568"/>
    <n v="57"/>
    <d v="1965-05-24T18:00:00"/>
    <x v="1"/>
    <s v="Speech Pathologist"/>
    <x v="9"/>
    <x v="690"/>
    <x v="690"/>
    <s v="Martin Morrison"/>
    <x v="7"/>
    <n v="1574461749"/>
    <n v="0"/>
    <s v="Money Deposit"/>
    <x v="193"/>
    <x v="0"/>
    <n v="2014161.8712957501"/>
    <n v="2357934"/>
  </r>
  <r>
    <s v="NZ33337"/>
    <n v="600474664"/>
    <n v="20"/>
    <d v="2002-05-25T00:00:00"/>
    <x v="1"/>
    <s v="Product Engineer"/>
    <x v="5"/>
    <x v="691"/>
    <x v="691"/>
    <s v="George Murray"/>
    <x v="7"/>
    <n v="2910345069"/>
    <n v="0"/>
    <s v="Money Transfer"/>
    <x v="235"/>
    <x v="5"/>
    <n v="173288.177475"/>
    <n v="234546"/>
  </r>
  <r>
    <s v="NZ33338"/>
    <n v="991907150"/>
    <n v="62"/>
    <d v="1960-05-24T12:00:00"/>
    <x v="1"/>
    <s v="Account Representative I"/>
    <x v="12"/>
    <x v="692"/>
    <x v="692"/>
    <s v="Ruby Davis"/>
    <x v="7"/>
    <n v="1740993408"/>
    <n v="0"/>
    <s v="Online Payment"/>
    <x v="102"/>
    <x v="6"/>
    <n v="156993.47739448"/>
    <n v="331612"/>
  </r>
  <r>
    <s v="NZ33384"/>
    <n v="204639853"/>
    <n v="59"/>
    <d v="1963-05-25T06:00:00"/>
    <x v="1"/>
    <s v="Administrative Officer"/>
    <x v="2"/>
    <x v="693"/>
    <x v="284"/>
    <s v="Brandon Davis"/>
    <x v="7"/>
    <n v="2076388125"/>
    <n v="0"/>
    <s v="Money Deposit"/>
    <x v="312"/>
    <x v="0"/>
    <n v="334449"/>
    <n v="334449"/>
  </r>
  <r>
    <s v="NZ33470"/>
    <n v="437676621"/>
    <n v="74"/>
    <d v="1948-05-24T12:00:00"/>
    <x v="0"/>
    <s v="Structural Analysis Engineer"/>
    <x v="11"/>
    <x v="694"/>
    <x v="693"/>
    <s v="Russell Moore"/>
    <x v="7"/>
    <n v="43133832"/>
    <n v="0"/>
    <s v="Money Transfer"/>
    <x v="151"/>
    <x v="2"/>
    <n v="1981429.1540000001"/>
    <n v="2731159.14"/>
  </r>
  <r>
    <s v="NZ33489"/>
    <n v="967386430"/>
    <n v="35"/>
    <d v="1987-05-25T06:00:00"/>
    <x v="0"/>
    <s v="Technical Writer"/>
    <x v="17"/>
    <x v="695"/>
    <x v="694"/>
    <s v="Marie Lawrence"/>
    <x v="7"/>
    <n v="59368365"/>
    <n v="0"/>
    <s v="Money Transfer"/>
    <x v="109"/>
    <x v="2"/>
    <n v="36109.228641920003"/>
    <n v="49924"/>
  </r>
  <r>
    <s v="NZ33495"/>
    <n v="854150558"/>
    <n v="44"/>
    <d v="1978-05-25T00:00:00"/>
    <x v="0"/>
    <s v="Paralegal"/>
    <x v="2"/>
    <x v="696"/>
    <x v="695"/>
    <s v="Billy Williamson"/>
    <x v="7"/>
    <n v="1114079928"/>
    <n v="0"/>
    <s v="Money Transfer"/>
    <x v="140"/>
    <x v="5"/>
    <n v="43695.391896999994"/>
    <n v="136891"/>
  </r>
  <r>
    <s v="NZ33502"/>
    <n v="65374783"/>
    <n v="42"/>
    <d v="1980-05-24T12:00:00"/>
    <x v="0"/>
    <s v="Civil Engineer"/>
    <x v="15"/>
    <x v="697"/>
    <x v="696"/>
    <s v="Denise Hamilton"/>
    <x v="7"/>
    <n v="1026623125"/>
    <n v="0"/>
    <s v="Money Transfer"/>
    <x v="225"/>
    <x v="2"/>
    <n v="19062.868588400001"/>
    <n v="45416"/>
  </r>
  <r>
    <s v="NZ33515"/>
    <n v="329702636"/>
    <n v="70"/>
    <d v="1952-05-24T12:00:00"/>
    <x v="1"/>
    <s v="Developer II"/>
    <x v="13"/>
    <x v="698"/>
    <x v="697"/>
    <s v="Anne Hunter"/>
    <x v="7"/>
    <n v="646878976"/>
    <n v="0"/>
    <s v="Cash Withdrawal"/>
    <x v="83"/>
    <x v="0"/>
    <n v="474440.65342335997"/>
    <n v="1338358.32"/>
  </r>
  <r>
    <s v="NZ33553"/>
    <n v="187814829"/>
    <n v="28"/>
    <d v="1994-05-25T00:00:00"/>
    <x v="0"/>
    <s v="Engineer II"/>
    <x v="0"/>
    <x v="699"/>
    <x v="698"/>
    <s v="Bruce White"/>
    <x v="7"/>
    <n v="3333785952"/>
    <n v="0"/>
    <s v="Online Payment"/>
    <x v="363"/>
    <x v="2"/>
    <n v="553624.49926399998"/>
    <n v="774136.14"/>
  </r>
  <r>
    <s v="NZ33562"/>
    <n v="465790024"/>
    <n v="29"/>
    <d v="1993-05-24T18:00:00"/>
    <x v="1"/>
    <s v="VP Accounting"/>
    <x v="21"/>
    <x v="700"/>
    <x v="699"/>
    <s v="Craig Myers"/>
    <x v="7"/>
    <n v="3714984"/>
    <n v="0"/>
    <s v="Money Transfer"/>
    <x v="364"/>
    <x v="5"/>
    <n v="466506.01781555999"/>
    <n v="600607.62"/>
  </r>
  <r>
    <s v="NZ33571"/>
    <n v="110966953"/>
    <n v="46"/>
    <d v="1976-05-24T12:00:00"/>
    <x v="0"/>
    <s v="Health Coach III"/>
    <x v="14"/>
    <x v="701"/>
    <x v="700"/>
    <s v="Ralph Cole"/>
    <x v="7"/>
    <n v="1698311316"/>
    <n v="0"/>
    <s v="Money Deposit"/>
    <x v="309"/>
    <x v="0"/>
    <n v="135444.7052992"/>
    <n v="302005"/>
  </r>
  <r>
    <s v="NZ33585"/>
    <n v="641162583"/>
    <n v="55"/>
    <d v="1967-05-25T06:00:00"/>
    <x v="0"/>
    <s v="Statistician IV"/>
    <x v="14"/>
    <x v="702"/>
    <x v="701"/>
    <s v="Jonathan Woods"/>
    <x v="7"/>
    <n v="2476181232"/>
    <n v="0"/>
    <s v="Money Deposit"/>
    <x v="245"/>
    <x v="0"/>
    <n v="841535.52755280002"/>
    <n v="1343704.14"/>
  </r>
  <r>
    <s v="NZ33607"/>
    <n v="911205536"/>
    <n v="66"/>
    <d v="1956-05-24T12:00:00"/>
    <x v="0"/>
    <s v="Quality Engineer"/>
    <x v="9"/>
    <x v="703"/>
    <x v="702"/>
    <s v="Bobby Bradley"/>
    <x v="7"/>
    <n v="1297279728"/>
    <n v="0"/>
    <s v="Online Payment"/>
    <x v="202"/>
    <x v="2"/>
    <n v="1490212.8115296001"/>
    <n v="1661292.36"/>
  </r>
  <r>
    <s v="NZ33616"/>
    <n v="331722238"/>
    <n v="67"/>
    <d v="1955-05-25T06:00:00"/>
    <x v="1"/>
    <s v="Database Administrator III"/>
    <x v="12"/>
    <x v="704"/>
    <x v="703"/>
    <s v="George George"/>
    <x v="7"/>
    <n v="700084476"/>
    <n v="0"/>
    <s v="Money Transfer"/>
    <x v="365"/>
    <x v="5"/>
    <n v="1149530.5551328"/>
    <n v="1807432.86"/>
  </r>
  <r>
    <s v="NZ33629"/>
    <n v="326543835"/>
    <n v="26"/>
    <d v="1996-05-24T12:00:00"/>
    <x v="1"/>
    <s v="Graphic Designer"/>
    <x v="2"/>
    <x v="705"/>
    <x v="704"/>
    <s v="Juan Rivera"/>
    <x v="7"/>
    <n v="4332565518"/>
    <n v="0"/>
    <s v="Money Transfer"/>
    <x v="173"/>
    <x v="5"/>
    <n v="667248.44304080005"/>
    <n v="942457.56"/>
  </r>
  <r>
    <s v="NZ33681"/>
    <n v="192208870"/>
    <n v="69"/>
    <d v="1953-05-24T18:00:00"/>
    <x v="1"/>
    <s v="Biostatistician II"/>
    <x v="11"/>
    <x v="706"/>
    <x v="705"/>
    <s v="Jennifer Tucker"/>
    <x v="7"/>
    <n v="32984784"/>
    <n v="0"/>
    <s v="Money Transfer"/>
    <x v="366"/>
    <x v="1"/>
    <n v="401663.41113899997"/>
    <n v="551631.30000000005"/>
  </r>
  <r>
    <s v="NZ33691"/>
    <n v="992772565"/>
    <n v="78"/>
    <d v="1944-05-24T12:00:00"/>
    <x v="0"/>
    <s v="Software Engineer III"/>
    <x v="2"/>
    <x v="707"/>
    <x v="706"/>
    <s v="Aaron Williams"/>
    <x v="7"/>
    <n v="90437656"/>
    <n v="0"/>
    <s v="Cash Withdrawal"/>
    <x v="367"/>
    <x v="1"/>
    <n v="126993.94686719999"/>
    <n v="188139"/>
  </r>
  <r>
    <s v="NZ33767"/>
    <n v="422659041"/>
    <n v="81"/>
    <d v="1941-05-24T18:00:00"/>
    <x v="1"/>
    <s v="Recruiting Manager"/>
    <x v="4"/>
    <x v="708"/>
    <x v="707"/>
    <s v="Raymond Murphy"/>
    <x v="7"/>
    <n v="841161132"/>
    <n v="0"/>
    <s v="Money Deposit"/>
    <x v="368"/>
    <x v="1"/>
    <n v="-30432.39121052"/>
    <n v="252865"/>
  </r>
  <r>
    <s v="NZ33792"/>
    <n v="252358075"/>
    <n v="81"/>
    <d v="1941-05-24T18:00:00"/>
    <x v="1"/>
    <s v="Database Administrator IV"/>
    <x v="2"/>
    <x v="709"/>
    <x v="708"/>
    <s v="Ann Henry"/>
    <x v="7"/>
    <n v="16954275"/>
    <n v="0"/>
    <s v="Online Payment"/>
    <x v="369"/>
    <x v="6"/>
    <n v="297991.87800000003"/>
    <n v="587232.36"/>
  </r>
  <r>
    <s v="NZ33862"/>
    <n v="100264433"/>
    <n v="74"/>
    <d v="1948-05-24T12:00:00"/>
    <x v="0"/>
    <s v="Geologist III"/>
    <x v="6"/>
    <x v="710"/>
    <x v="709"/>
    <s v="Christina Marshall"/>
    <x v="7"/>
    <n v="2330858838"/>
    <n v="0"/>
    <s v="Online Payment"/>
    <x v="137"/>
    <x v="2"/>
    <n v="1104891.1920400001"/>
    <n v="1475331.06"/>
  </r>
  <r>
    <s v="NZ33884"/>
    <n v="144336359"/>
    <n v="62"/>
    <d v="1960-05-24T12:00:00"/>
    <x v="1"/>
    <s v="Paralegal"/>
    <x v="2"/>
    <x v="711"/>
    <x v="710"/>
    <s v="Phillip Long"/>
    <x v="7"/>
    <n v="2246407533"/>
    <n v="0"/>
    <s v="Checks"/>
    <x v="311"/>
    <x v="3"/>
    <n v="285292.752936"/>
    <n v="513801.54"/>
  </r>
  <r>
    <s v="NZ33915"/>
    <n v="609847194"/>
    <n v="62"/>
    <d v="1960-05-24T12:00:00"/>
    <x v="1"/>
    <s v="Administrative Assistant III"/>
    <x v="14"/>
    <x v="712"/>
    <x v="711"/>
    <s v="Irene Willis"/>
    <x v="7"/>
    <n v="2685688602"/>
    <n v="0"/>
    <s v="Cash Withdrawal"/>
    <x v="304"/>
    <x v="1"/>
    <n v="92792.451103160041"/>
    <n v="821107.14"/>
  </r>
  <r>
    <s v="NZ33945"/>
    <n v="949986365"/>
    <n v="71"/>
    <d v="1951-05-25T06:00:00"/>
    <x v="1"/>
    <s v="Staff Accountant IV"/>
    <x v="11"/>
    <x v="713"/>
    <x v="712"/>
    <s v="George Jones"/>
    <x v="7"/>
    <n v="69401205"/>
    <n v="0"/>
    <s v="Online Payment"/>
    <x v="144"/>
    <x v="6"/>
    <n v="408626.00217599998"/>
    <n v="831640.68"/>
  </r>
  <r>
    <s v="NZ33951"/>
    <n v="490053873"/>
    <n v="63"/>
    <d v="1959-05-25T06:00:00"/>
    <x v="1"/>
    <s v="Research Assistant I"/>
    <x v="3"/>
    <x v="714"/>
    <x v="713"/>
    <s v="Annie James"/>
    <x v="7"/>
    <n v="1230950424"/>
    <n v="0"/>
    <s v="Money Deposit"/>
    <x v="67"/>
    <x v="0"/>
    <n v="892528.11203664006"/>
    <n v="1095452.46"/>
  </r>
  <r>
    <s v="NZ33962"/>
    <n v="44195802"/>
    <n v="58"/>
    <d v="1964-05-24T12:00:00"/>
    <x v="0"/>
    <s v="VP Quality Control"/>
    <x v="11"/>
    <x v="715"/>
    <x v="714"/>
    <s v="Theresa Ward"/>
    <x v="7"/>
    <n v="233686908"/>
    <n v="0"/>
    <s v="Online Payment"/>
    <x v="199"/>
    <x v="5"/>
    <n v="129089.95406143999"/>
    <n v="279314"/>
  </r>
  <r>
    <s v="NZ33984"/>
    <n v="242838470"/>
    <n v="62"/>
    <d v="1960-05-24T12:00:00"/>
    <x v="0"/>
    <s v="Programmer Analyst I"/>
    <x v="7"/>
    <x v="716"/>
    <x v="715"/>
    <s v="George Cooper"/>
    <x v="7"/>
    <n v="13686118"/>
    <n v="0"/>
    <s v="Money Transfer"/>
    <x v="39"/>
    <x v="0"/>
    <n v="1396893.6605531201"/>
    <n v="2621784.54"/>
  </r>
  <r>
    <s v="NZ33992"/>
    <n v="97905680"/>
    <n v="38"/>
    <d v="1984-05-24T12:00:00"/>
    <x v="1"/>
    <s v="Geologist III"/>
    <x v="10"/>
    <x v="717"/>
    <x v="716"/>
    <s v="Chris Hunter"/>
    <x v="7"/>
    <n v="872236476"/>
    <n v="0"/>
    <s v="Cash Withdrawal"/>
    <x v="370"/>
    <x v="1"/>
    <n v="539416.17024000001"/>
    <n v="685375.74"/>
  </r>
  <r>
    <s v="NZ34060"/>
    <n v="75043522"/>
    <n v="71"/>
    <d v="1951-05-25T06:00:00"/>
    <x v="0"/>
    <s v="Budget/Accounting Analyst I"/>
    <x v="5"/>
    <x v="718"/>
    <x v="717"/>
    <s v="Carlos Armstrong"/>
    <x v="7"/>
    <n v="3608002112"/>
    <n v="0"/>
    <s v="Cash Withdrawal"/>
    <x v="317"/>
    <x v="1"/>
    <n v="285629.61185280001"/>
    <n v="312543"/>
  </r>
  <r>
    <s v="NZ34064"/>
    <n v="734600374"/>
    <n v="27"/>
    <d v="1995-05-25T06:00:00"/>
    <x v="0"/>
    <s v="Staff Scientist"/>
    <x v="2"/>
    <x v="719"/>
    <x v="718"/>
    <s v="George Palmer"/>
    <x v="7"/>
    <n v="8936475"/>
    <n v="0"/>
    <s v="Money Transfer"/>
    <x v="371"/>
    <x v="5"/>
    <n v="666727.47160749999"/>
    <n v="883602.54"/>
  </r>
  <r>
    <s v="NZ34087"/>
    <n v="843600058"/>
    <n v="31"/>
    <d v="1991-05-25T06:00:00"/>
    <x v="1"/>
    <s v="Office Assistant IV"/>
    <x v="13"/>
    <x v="720"/>
    <x v="719"/>
    <s v="Phyllis Payne"/>
    <x v="7"/>
    <n v="729930928"/>
    <n v="0"/>
    <s v="Online Payment"/>
    <x v="266"/>
    <x v="2"/>
    <n v="249078.98518015997"/>
    <n v="628357.74"/>
  </r>
  <r>
    <s v="NZ34130"/>
    <n v="7214335"/>
    <n v="80"/>
    <d v="1942-05-25T00:00:00"/>
    <x v="1"/>
    <s v="Safety Technician II"/>
    <x v="21"/>
    <x v="721"/>
    <x v="720"/>
    <s v="Julie Burton"/>
    <x v="7"/>
    <n v="1466538885"/>
    <n v="0"/>
    <s v="Money Deposit"/>
    <x v="121"/>
    <x v="0"/>
    <n v="133012.35336243999"/>
    <n v="273568"/>
  </r>
  <r>
    <s v="NZ34196"/>
    <n v="846420402"/>
    <n v="53"/>
    <d v="1969-05-24T18:00:00"/>
    <x v="1"/>
    <s v="Human Resources Assistant II"/>
    <x v="20"/>
    <x v="722"/>
    <x v="721"/>
    <s v="Roy George"/>
    <x v="7"/>
    <n v="692063232"/>
    <n v="0"/>
    <s v="Cash Withdrawal"/>
    <x v="309"/>
    <x v="1"/>
    <n v="764906.71114560007"/>
    <n v="2156663.52"/>
  </r>
  <r>
    <s v="NZ34216"/>
    <n v="80025100"/>
    <n v="38"/>
    <d v="1984-05-24T12:00:00"/>
    <x v="0"/>
    <s v="Biostatistician II"/>
    <x v="2"/>
    <x v="723"/>
    <x v="722"/>
    <s v="Carl Jordan"/>
    <x v="7"/>
    <n v="1881379944"/>
    <n v="0"/>
    <s v="Money Deposit"/>
    <x v="308"/>
    <x v="1"/>
    <n v="-20807.324489279999"/>
    <n v="220857"/>
  </r>
  <r>
    <s v="NZ34231"/>
    <n v="662989220"/>
    <n v="32"/>
    <d v="1990-05-25T00:00:00"/>
    <x v="0"/>
    <s v="Electrical Engineer"/>
    <x v="16"/>
    <x v="724"/>
    <x v="723"/>
    <s v="Douglas Gardner"/>
    <x v="7"/>
    <n v="3619042014"/>
    <n v="1375931229"/>
    <s v="Loan Payment"/>
    <x v="372"/>
    <x v="8"/>
    <n v="111925.43112580001"/>
    <n v="161233"/>
  </r>
  <r>
    <s v="NZ34297"/>
    <n v="558451073"/>
    <n v="22"/>
    <d v="2003-11-24T12:00:00"/>
    <x v="1"/>
    <s v="Welder"/>
    <x v="6"/>
    <x v="725"/>
    <x v="724"/>
    <s v="TEMITOPE  "/>
    <x v="7"/>
    <n v="2505587616"/>
    <n v="0"/>
    <s v="Money Transfer"/>
    <x v="124"/>
    <x v="2"/>
    <n v="-835235.45172781125"/>
    <n v="157484"/>
  </r>
  <r>
    <s v="NZ34318"/>
    <n v="851449860"/>
    <n v="36"/>
    <d v="1986-05-25T00:00:00"/>
    <x v="0"/>
    <s v="Accounting Assistant III"/>
    <x v="5"/>
    <x v="726"/>
    <x v="725"/>
    <s v="Jimmy Warren"/>
    <x v="7"/>
    <n v="185421504"/>
    <n v="0"/>
    <s v="Money Deposit"/>
    <x v="162"/>
    <x v="1"/>
    <n v="1464808.6686479999"/>
    <n v="1633189.32"/>
  </r>
  <r>
    <s v="NZ34342"/>
    <n v="177736275"/>
    <n v="48"/>
    <d v="1974-05-25T00:00:00"/>
    <x v="1"/>
    <s v="Analog Circuit Design manager"/>
    <x v="4"/>
    <x v="727"/>
    <x v="726"/>
    <s v="Richard Hawkins"/>
    <x v="7"/>
    <n v="1094220864"/>
    <n v="0"/>
    <s v="Online Payment"/>
    <x v="193"/>
    <x v="5"/>
    <n v="106043.92344223999"/>
    <n v="153656"/>
  </r>
  <r>
    <s v="NZ34367"/>
    <n v="736860096"/>
    <n v="63"/>
    <d v="1959-05-25T06:00:00"/>
    <x v="0"/>
    <s v="Environmental Tech"/>
    <x v="10"/>
    <x v="728"/>
    <x v="727"/>
    <s v="Brian Clark"/>
    <x v="7"/>
    <n v="1212903328"/>
    <n v="0"/>
    <s v="Cash Withdrawal"/>
    <x v="312"/>
    <x v="4"/>
    <n v="844971.30454799999"/>
    <n v="1135082.52"/>
  </r>
  <r>
    <s v="NZ34414"/>
    <n v="43105506"/>
    <n v="32"/>
    <d v="1990-05-25T00:00:00"/>
    <x v="0"/>
    <s v="Recruiter"/>
    <x v="3"/>
    <x v="729"/>
    <x v="728"/>
    <s v="Sarah Wright"/>
    <x v="7"/>
    <n v="301319447"/>
    <n v="0"/>
    <s v="Money Deposit"/>
    <x v="352"/>
    <x v="0"/>
    <n v="208300.39717840002"/>
    <n v="336607"/>
  </r>
  <r>
    <s v="NZ34425"/>
    <n v="850570265"/>
    <n v="79"/>
    <d v="1943-05-25T06:00:00"/>
    <x v="1"/>
    <s v="GIS Technical Architect"/>
    <x v="13"/>
    <x v="730"/>
    <x v="729"/>
    <s v="Jack Rodriguez"/>
    <x v="7"/>
    <n v="719099289"/>
    <n v="1724888697"/>
    <s v="Loan Payment"/>
    <x v="158"/>
    <x v="7"/>
    <n v="202192.05130656"/>
    <n v="340773"/>
  </r>
  <r>
    <s v="NZ34442"/>
    <n v="453799879"/>
    <n v="84"/>
    <d v="1938-05-25T00:00:00"/>
    <x v="0"/>
    <s v="Biostatistician IV"/>
    <x v="2"/>
    <x v="731"/>
    <x v="730"/>
    <s v="Teresa Graham"/>
    <x v="7"/>
    <n v="512379168"/>
    <n v="4648825188"/>
    <s v="Loan Payment"/>
    <x v="28"/>
    <x v="7"/>
    <n v="209262.75274239999"/>
    <n v="660673.38"/>
  </r>
  <r>
    <s v="NZ34576"/>
    <n v="307405988"/>
    <n v="46"/>
    <d v="1976-05-24T12:00:00"/>
    <x v="1"/>
    <s v="Media Manager III"/>
    <x v="3"/>
    <x v="732"/>
    <x v="731"/>
    <s v="Bobby Martin"/>
    <x v="7"/>
    <n v="1336248402"/>
    <n v="0"/>
    <s v="Money Deposit"/>
    <x v="336"/>
    <x v="0"/>
    <n v="647122.95429471997"/>
    <n v="984176.58"/>
  </r>
  <r>
    <s v="NZ34612"/>
    <n v="255312649"/>
    <n v="28"/>
    <d v="1994-05-25T00:00:00"/>
    <x v="0"/>
    <s v="Social Worker"/>
    <x v="16"/>
    <x v="733"/>
    <x v="732"/>
    <s v="Betty Rose"/>
    <x v="7"/>
    <n v="1220896512"/>
    <n v="0"/>
    <s v="Money Deposit"/>
    <x v="2"/>
    <x v="0"/>
    <n v="155105.248288"/>
    <n v="368644"/>
  </r>
  <r>
    <s v="NZ34623"/>
    <n v="423156618"/>
    <n v="85"/>
    <d v="1937-05-24T18:00:00"/>
    <x v="1"/>
    <s v="Product Engineer"/>
    <x v="6"/>
    <x v="734"/>
    <x v="733"/>
    <s v="Dorothy Reyes"/>
    <x v="7"/>
    <n v="30376368"/>
    <n v="0"/>
    <s v="Money Transfer"/>
    <x v="373"/>
    <x v="2"/>
    <n v="100990.591002"/>
    <n v="144555"/>
  </r>
  <r>
    <s v="NZ34637"/>
    <n v="80149207"/>
    <n v="77"/>
    <d v="1945-05-24T18:00:00"/>
    <x v="0"/>
    <s v="Accountant IV"/>
    <x v="20"/>
    <x v="735"/>
    <x v="734"/>
    <s v="Jimmy Rogers"/>
    <x v="7"/>
    <n v="422290479"/>
    <n v="0"/>
    <s v="Cash Withdrawal"/>
    <x v="288"/>
    <x v="1"/>
    <n v="445184.63884650002"/>
    <n v="544459.68000000005"/>
  </r>
  <r>
    <s v="NZ34695"/>
    <n v="577679256"/>
    <n v="37"/>
    <d v="1985-05-24T18:00:00"/>
    <x v="1"/>
    <s v="Developer IV"/>
    <x v="16"/>
    <x v="736"/>
    <x v="735"/>
    <s v="Raymond Warren"/>
    <x v="7"/>
    <n v="861274624"/>
    <n v="0"/>
    <s v="Money Transfer"/>
    <x v="374"/>
    <x v="1"/>
    <n v="-600.02160904000084"/>
    <n v="12299"/>
  </r>
  <r>
    <s v="NZ34739"/>
    <n v="906510135"/>
    <n v="57"/>
    <d v="1965-05-24T18:00:00"/>
    <x v="1"/>
    <s v="Marketing Assistant"/>
    <x v="18"/>
    <x v="737"/>
    <x v="736"/>
    <s v="Jesse Cox"/>
    <x v="7"/>
    <n v="7433522"/>
    <n v="0"/>
    <s v="Money Deposit"/>
    <x v="375"/>
    <x v="0"/>
    <n v="721268.33722072002"/>
    <n v="1375128.3"/>
  </r>
  <r>
    <s v="NZ34748"/>
    <n v="834782830"/>
    <n v="26"/>
    <d v="1996-05-24T12:00:00"/>
    <x v="1"/>
    <s v="Media Manager II"/>
    <x v="4"/>
    <x v="738"/>
    <x v="737"/>
    <s v="Michelle Davis"/>
    <x v="7"/>
    <n v="523629225"/>
    <n v="445105269"/>
    <s v="Loan Payment"/>
    <x v="376"/>
    <x v="7"/>
    <n v="60222.670686040001"/>
    <n v="115981"/>
  </r>
  <r>
    <s v="NZ34775"/>
    <n v="992336100"/>
    <n v="51"/>
    <d v="1971-05-25T06:00:00"/>
    <x v="1"/>
    <s v="Accountant III"/>
    <x v="3"/>
    <x v="739"/>
    <x v="738"/>
    <s v="Andrew Hamilton"/>
    <x v="7"/>
    <n v="45258798"/>
    <n v="0"/>
    <s v="Checks"/>
    <x v="377"/>
    <x v="3"/>
    <n v="801438.84968611994"/>
    <n v="1031671.86"/>
  </r>
  <r>
    <s v="NZ34780"/>
    <n v="874884242"/>
    <n v="35"/>
    <d v="1987-05-25T06:00:00"/>
    <x v="1"/>
    <s v="Internal Auditor"/>
    <x v="21"/>
    <x v="740"/>
    <x v="739"/>
    <s v="Lawrence Berry"/>
    <x v="7"/>
    <n v="1620074976"/>
    <n v="0"/>
    <s v="Cash Withdrawal"/>
    <x v="308"/>
    <x v="0"/>
    <n v="897317.11856700003"/>
    <n v="1266402.42"/>
  </r>
  <r>
    <s v="NZ34798"/>
    <n v="942865004"/>
    <n v="77"/>
    <d v="1945-05-24T18:00:00"/>
    <x v="0"/>
    <s v="Biostatistician II"/>
    <x v="20"/>
    <x v="741"/>
    <x v="740"/>
    <s v="Eugene Brown"/>
    <x v="7"/>
    <n v="1206176745"/>
    <n v="0"/>
    <s v="Money Deposit"/>
    <x v="325"/>
    <x v="0"/>
    <n v="139958.1629696"/>
    <n v="310034"/>
  </r>
  <r>
    <s v="NZ34859"/>
    <n v="809614065"/>
    <n v="81"/>
    <d v="1941-05-24T18:00:00"/>
    <x v="0"/>
    <s v="Social Worker"/>
    <x v="16"/>
    <x v="742"/>
    <x v="741"/>
    <s v="Charles Porter"/>
    <x v="7"/>
    <n v="1719443752"/>
    <n v="1449724224"/>
    <s v="Loan Payment"/>
    <x v="56"/>
    <x v="7"/>
    <n v="487926.33941120002"/>
    <n v="618948.24"/>
  </r>
  <r>
    <s v="NZ34868"/>
    <n v="701267565"/>
    <n v="47"/>
    <d v="1975-05-25T06:00:00"/>
    <x v="1"/>
    <s v="VP Marketing"/>
    <x v="13"/>
    <x v="743"/>
    <x v="742"/>
    <s v="Anne Johnson"/>
    <x v="7"/>
    <n v="390449943"/>
    <n v="0"/>
    <s v="Money Deposit"/>
    <x v="378"/>
    <x v="0"/>
    <n v="85835.364362759996"/>
    <n v="114627"/>
  </r>
  <r>
    <s v="NZ34869"/>
    <n v="965644948"/>
    <n v="36"/>
    <d v="1986-05-25T00:00:00"/>
    <x v="0"/>
    <s v="Developer II"/>
    <x v="16"/>
    <x v="744"/>
    <x v="743"/>
    <s v="Howard Evans"/>
    <x v="7"/>
    <n v="1730520596"/>
    <n v="0"/>
    <s v="Money Deposit"/>
    <x v="140"/>
    <x v="0"/>
    <n v="97516.878228000001"/>
    <n v="127377"/>
  </r>
  <r>
    <s v="NZ34886"/>
    <n v="968633339"/>
    <n v="85"/>
    <d v="1937-05-24T18:00:00"/>
    <x v="1"/>
    <s v="Systems Administrator IV"/>
    <x v="7"/>
    <x v="745"/>
    <x v="744"/>
    <s v="Howard Coleman"/>
    <x v="7"/>
    <n v="2248508925"/>
    <n v="0"/>
    <s v="Online Payment"/>
    <x v="96"/>
    <x v="5"/>
    <n v="90295.070594050005"/>
    <n v="217504"/>
  </r>
  <r>
    <s v="NZ34900"/>
    <n v="878283001"/>
    <n v="84"/>
    <d v="1938-05-25T00:00:00"/>
    <x v="0"/>
    <s v="Accounting Assistant I"/>
    <x v="2"/>
    <x v="746"/>
    <x v="745"/>
    <s v="Peter Jones"/>
    <x v="7"/>
    <n v="34363296"/>
    <n v="0"/>
    <s v="Online Payment"/>
    <x v="379"/>
    <x v="2"/>
    <n v="1404022.7899135998"/>
    <n v="2386838.7599999998"/>
  </r>
  <r>
    <s v="NZ34903"/>
    <n v="806218567"/>
    <n v="71"/>
    <d v="1951-05-25T06:00:00"/>
    <x v="1"/>
    <s v="Media Manager IV"/>
    <x v="3"/>
    <x v="747"/>
    <x v="746"/>
    <s v="Jane Montgomery"/>
    <x v="7"/>
    <n v="1128729437"/>
    <n v="0"/>
    <s v="Money Transfer"/>
    <x v="126"/>
    <x v="1"/>
    <n v="102970.637948"/>
    <n v="178265"/>
  </r>
  <r>
    <s v="NZ34917"/>
    <n v="626387942"/>
    <n v="50"/>
    <d v="1972-05-24T12:00:00"/>
    <x v="1"/>
    <s v="Account Coordinator"/>
    <x v="14"/>
    <x v="748"/>
    <x v="747"/>
    <s v="Eric Thompson"/>
    <x v="7"/>
    <n v="896515425"/>
    <n v="0"/>
    <s v="Money Transfer"/>
    <x v="123"/>
    <x v="5"/>
    <n v="819686.12118591997"/>
    <n v="1371889.8"/>
  </r>
  <r>
    <s v="NZ34939"/>
    <n v="183426409"/>
    <n v="44"/>
    <d v="1978-05-25T00:00:00"/>
    <x v="1"/>
    <s v="Human Resources Manager"/>
    <x v="7"/>
    <x v="749"/>
    <x v="748"/>
    <s v="Roy Armstrong"/>
    <x v="7"/>
    <n v="1314669712"/>
    <n v="0"/>
    <s v="Money Transfer"/>
    <x v="379"/>
    <x v="5"/>
    <n v="188638.23192831999"/>
    <n v="417649"/>
  </r>
  <r>
    <s v="NZ34968"/>
    <n v="292250743"/>
    <n v="83"/>
    <d v="1939-05-25T06:00:00"/>
    <x v="0"/>
    <s v="Systems Administrator III"/>
    <x v="2"/>
    <x v="750"/>
    <x v="749"/>
    <s v="Robert Gibson"/>
    <x v="7"/>
    <n v="1385041875"/>
    <n v="0"/>
    <s v="Money Transfer"/>
    <x v="380"/>
    <x v="5"/>
    <n v="2303158.6519999998"/>
    <n v="2824715.58"/>
  </r>
  <r>
    <s v="NZ34986"/>
    <n v="602536003"/>
    <n v="20"/>
    <d v="2002-05-25T00:00:00"/>
    <x v="0"/>
    <s v="Programmer Analyst I"/>
    <x v="21"/>
    <x v="751"/>
    <x v="750"/>
    <s v="Roger Gonzales"/>
    <x v="7"/>
    <n v="91074645"/>
    <n v="0"/>
    <s v="Online Payment"/>
    <x v="26"/>
    <x v="6"/>
    <n v="179886.0840454"/>
    <n v="286708"/>
  </r>
  <r>
    <s v="NZ34987"/>
    <n v="474173583"/>
    <n v="40"/>
    <d v="2005-11-03T06:00:00"/>
    <x v="1"/>
    <s v="Professor"/>
    <x v="13"/>
    <x v="752"/>
    <x v="751"/>
    <s v="IFEANYI JA"/>
    <x v="7"/>
    <n v="634976892"/>
    <n v="0"/>
    <s v="Cash Withdrawal"/>
    <x v="381"/>
    <x v="1"/>
    <n v="162521.52552801347"/>
    <n v="688735.62"/>
  </r>
  <r>
    <s v="NZ35051"/>
    <n v="767080281"/>
    <n v="80"/>
    <d v="1942-05-25T00:00:00"/>
    <x v="0"/>
    <s v="Sales Representative"/>
    <x v="3"/>
    <x v="753"/>
    <x v="752"/>
    <s v="Roger Hicks"/>
    <x v="7"/>
    <n v="139498464"/>
    <n v="0"/>
    <s v="Money Deposit"/>
    <x v="324"/>
    <x v="0"/>
    <n v="1106993.1863736"/>
    <n v="1838313.36"/>
  </r>
  <r>
    <s v="NZ35051"/>
    <n v="692032721"/>
    <n v="63"/>
    <d v="1959-05-25T06:00:00"/>
    <x v="0"/>
    <s v="VP Quality Control"/>
    <x v="3"/>
    <x v="754"/>
    <x v="753"/>
    <s v="Sean Dixon"/>
    <x v="7"/>
    <n v="139498464"/>
    <n v="0"/>
    <s v="Cash Withdrawal"/>
    <x v="337"/>
    <x v="0"/>
    <n v="236743.52364500001"/>
    <n v="324113"/>
  </r>
  <r>
    <s v="NZ35064"/>
    <n v="505170927"/>
    <n v="77"/>
    <d v="1945-05-24T18:00:00"/>
    <x v="1"/>
    <s v="Developer I"/>
    <x v="10"/>
    <x v="755"/>
    <x v="754"/>
    <s v="Jason Stone"/>
    <x v="7"/>
    <n v="604085933"/>
    <n v="450600965"/>
    <s v="Loan Payment"/>
    <x v="225"/>
    <x v="8"/>
    <n v="353494.40791168006"/>
    <n v="954216.12"/>
  </r>
  <r>
    <s v="NZ35099"/>
    <n v="54519301"/>
    <n v="57"/>
    <d v="2002-06-30T18:00:00"/>
    <x v="0"/>
    <s v="Student"/>
    <x v="18"/>
    <x v="756"/>
    <x v="755"/>
    <s v="KIENTIMI  "/>
    <x v="7"/>
    <n v="4224987"/>
    <n v="0"/>
    <s v="Online Payment"/>
    <x v="41"/>
    <x v="6"/>
    <n v="148008.31095203938"/>
    <n v="527190.06000000006"/>
  </r>
  <r>
    <s v="NZ35165"/>
    <n v="719080829"/>
    <n v="46"/>
    <d v="1976-05-24T12:00:00"/>
    <x v="1"/>
    <s v="Desktop Support Technician"/>
    <x v="9"/>
    <x v="757"/>
    <x v="756"/>
    <s v="David Russell"/>
    <x v="7"/>
    <n v="2491858668"/>
    <n v="0"/>
    <s v="Checks"/>
    <x v="382"/>
    <x v="3"/>
    <n v="765064.54817920004"/>
    <n v="1339766.94"/>
  </r>
  <r>
    <s v="NZ35166"/>
    <n v="675064127"/>
    <n v="72"/>
    <d v="1950-05-25T00:00:00"/>
    <x v="1"/>
    <s v="Analog Circuit Design manager"/>
    <x v="18"/>
    <x v="758"/>
    <x v="757"/>
    <s v="Bruce Hicks"/>
    <x v="7"/>
    <n v="2921335263"/>
    <n v="0"/>
    <s v="Money Deposit"/>
    <x v="39"/>
    <x v="0"/>
    <n v="1107160.234798"/>
    <n v="1360606.56"/>
  </r>
  <r>
    <s v="NZ35181"/>
    <n v="161914403"/>
    <n v="45"/>
    <d v="1977-05-24T18:00:00"/>
    <x v="0"/>
    <s v="Staff Scientist"/>
    <x v="1"/>
    <x v="759"/>
    <x v="758"/>
    <s v="Wayne Foster"/>
    <x v="7"/>
    <n v="2518794144"/>
    <n v="0"/>
    <s v="Online Payment"/>
    <x v="315"/>
    <x v="5"/>
    <n v="477592.78263679997"/>
    <n v="628657.62"/>
  </r>
  <r>
    <s v="NZ35191"/>
    <n v="171777221"/>
    <n v="72"/>
    <d v="1950-05-25T00:00:00"/>
    <x v="1"/>
    <s v="Automation Specialist IV"/>
    <x v="20"/>
    <x v="760"/>
    <x v="759"/>
    <s v="Sean Palmer"/>
    <x v="7"/>
    <n v="824198144"/>
    <n v="0"/>
    <s v="Money Transfer"/>
    <x v="296"/>
    <x v="2"/>
    <n v="12158.7383496"/>
    <n v="26184"/>
  </r>
  <r>
    <s v="NZ35208"/>
    <n v="73607638"/>
    <n v="41"/>
    <d v="1999-07-11T06:00:00"/>
    <x v="0"/>
    <s v="Professor"/>
    <x v="11"/>
    <x v="761"/>
    <x v="760"/>
    <s v="USMAN  GAM"/>
    <x v="7"/>
    <n v="4702626825"/>
    <n v="0"/>
    <s v="Money Transfer"/>
    <x v="145"/>
    <x v="5"/>
    <n v="-277002.58405940898"/>
    <n v="466851"/>
  </r>
  <r>
    <s v="NZ35211"/>
    <n v="472776950"/>
    <n v="62"/>
    <d v="1960-05-24T12:00:00"/>
    <x v="1"/>
    <s v="Account Representative III"/>
    <x v="5"/>
    <x v="762"/>
    <x v="761"/>
    <s v="Eugene Kelly"/>
    <x v="7"/>
    <n v="1105722112"/>
    <n v="0"/>
    <s v="Money Transfer"/>
    <x v="153"/>
    <x v="2"/>
    <n v="1242657.2505115201"/>
    <n v="1514782.62"/>
  </r>
  <r>
    <s v="NZ35221"/>
    <n v="66046046"/>
    <n v="74"/>
    <d v="1948-05-24T12:00:00"/>
    <x v="1"/>
    <s v="Associate Professor"/>
    <x v="2"/>
    <x v="763"/>
    <x v="762"/>
    <s v="Keith Weaver"/>
    <x v="7"/>
    <n v="338807392"/>
    <n v="0"/>
    <s v="Money Deposit"/>
    <x v="317"/>
    <x v="0"/>
    <n v="20739.341241599999"/>
    <n v="73077"/>
  </r>
  <r>
    <s v="NZ35225"/>
    <n v="23985999"/>
    <n v="51"/>
    <d v="1971-05-25T06:00:00"/>
    <x v="0"/>
    <s v="Geological Engineer"/>
    <x v="16"/>
    <x v="764"/>
    <x v="763"/>
    <s v="Joe Gordon"/>
    <x v="7"/>
    <n v="6880896"/>
    <n v="0"/>
    <s v="Cash Withdrawal"/>
    <x v="183"/>
    <x v="1"/>
    <n v="272590.54914720001"/>
    <n v="432786"/>
  </r>
  <r>
    <s v="NZ35234"/>
    <n v="14018624"/>
    <n v="44"/>
    <d v="1978-05-25T00:00:00"/>
    <x v="1"/>
    <s v="Structural Analysis Engineer"/>
    <x v="13"/>
    <x v="765"/>
    <x v="764"/>
    <s v="Teresa Nelson"/>
    <x v="7"/>
    <n v="15329408"/>
    <n v="0"/>
    <s v="Cash Withdrawal"/>
    <x v="351"/>
    <x v="0"/>
    <n v="738395.51132000005"/>
    <n v="908454.84"/>
  </r>
  <r>
    <s v="NZ35242"/>
    <n v="715287689"/>
    <n v="81"/>
    <d v="1941-05-24T18:00:00"/>
    <x v="0"/>
    <s v="Systems Administrator III"/>
    <x v="2"/>
    <x v="766"/>
    <x v="765"/>
    <s v="Nancy Rogers"/>
    <x v="7"/>
    <n v="1740946608"/>
    <n v="0"/>
    <s v="Money Deposit"/>
    <x v="356"/>
    <x v="0"/>
    <n v="5900.6714247199998"/>
    <n v="94196"/>
  </r>
  <r>
    <s v="NZ35253"/>
    <n v="97698731"/>
    <n v="50"/>
    <d v="1972-05-24T12:00:00"/>
    <x v="1"/>
    <s v="Programmer Analyst IV"/>
    <x v="2"/>
    <x v="767"/>
    <x v="766"/>
    <s v="Timothy Bradley"/>
    <x v="7"/>
    <n v="1137294444"/>
    <n v="0"/>
    <s v="Cash Withdrawal"/>
    <x v="323"/>
    <x v="1"/>
    <n v="50477.425413949997"/>
    <n v="86942"/>
  </r>
  <r>
    <s v="NZ35276"/>
    <n v="400445051"/>
    <n v="70"/>
    <d v="1952-05-24T12:00:00"/>
    <x v="0"/>
    <s v="Web Designer I"/>
    <x v="2"/>
    <x v="768"/>
    <x v="767"/>
    <s v="Ralph Cunningham"/>
    <x v="7"/>
    <n v="3473611328"/>
    <n v="1186715376"/>
    <s v="Loan Payment"/>
    <x v="27"/>
    <x v="5"/>
    <n v="72298.849929120013"/>
    <n v="247752"/>
  </r>
  <r>
    <s v="NZ35302"/>
    <n v="217919187"/>
    <n v="63"/>
    <d v="1959-05-25T06:00:00"/>
    <x v="0"/>
    <s v="Senior Quality Engineer"/>
    <x v="20"/>
    <x v="769"/>
    <x v="768"/>
    <s v="Nicholas Ward"/>
    <x v="7"/>
    <n v="2095410048"/>
    <n v="69727056"/>
    <s v="Loan Payment"/>
    <x v="344"/>
    <x v="5"/>
    <n v="733597.37129984004"/>
    <n v="1153839.3"/>
  </r>
  <r>
    <s v="NZ35314"/>
    <n v="635529670"/>
    <n v="31"/>
    <d v="1991-05-25T06:00:00"/>
    <x v="0"/>
    <s v="Information Systems Manager"/>
    <x v="7"/>
    <x v="770"/>
    <x v="769"/>
    <s v="Richard Price"/>
    <x v="7"/>
    <n v="930278087"/>
    <n v="0"/>
    <s v="Online Payment"/>
    <x v="30"/>
    <x v="2"/>
    <n v="146062.36809792"/>
    <n v="206388"/>
  </r>
  <r>
    <s v="NZ35316"/>
    <n v="192582140"/>
    <n v="47"/>
    <d v="1975-05-25T06:00:00"/>
    <x v="0"/>
    <s v="Health Coach II"/>
    <x v="0"/>
    <x v="771"/>
    <x v="770"/>
    <s v="Annie Hayes"/>
    <x v="7"/>
    <n v="906779475"/>
    <n v="0"/>
    <s v="Checks"/>
    <x v="41"/>
    <x v="0"/>
    <n v="395635.96243747999"/>
    <n v="582188.46"/>
  </r>
  <r>
    <s v="NZ35319"/>
    <n v="420919990"/>
    <n v="46"/>
    <d v="1976-05-24T12:00:00"/>
    <x v="0"/>
    <s v="Financial Analyst"/>
    <x v="2"/>
    <x v="772"/>
    <x v="771"/>
    <s v="Aaron Simpson"/>
    <x v="7"/>
    <n v="497952522"/>
    <n v="0"/>
    <s v="Money Deposit"/>
    <x v="278"/>
    <x v="0"/>
    <n v="21360.759689280007"/>
    <n v="148410"/>
  </r>
  <r>
    <s v="NZ35322"/>
    <n v="944241378"/>
    <n v="64"/>
    <d v="1958-05-25T00:00:00"/>
    <x v="1"/>
    <s v="Internal Auditor"/>
    <x v="9"/>
    <x v="773"/>
    <x v="772"/>
    <s v="Carlos Watkins"/>
    <x v="7"/>
    <n v="3036542018"/>
    <n v="0"/>
    <s v="Cash Withdrawal"/>
    <x v="0"/>
    <x v="1"/>
    <n v="552569.26453000004"/>
    <n v="1069789.26"/>
  </r>
  <r>
    <s v="NZ35349"/>
    <n v="951114423"/>
    <n v="81"/>
    <d v="1941-05-24T18:00:00"/>
    <x v="1"/>
    <s v="Software Test Engineer IV"/>
    <x v="2"/>
    <x v="774"/>
    <x v="773"/>
    <s v="Carl Knight"/>
    <x v="7"/>
    <n v="1169952999"/>
    <n v="0"/>
    <s v="Checks"/>
    <x v="317"/>
    <x v="3"/>
    <n v="260171.49612800003"/>
    <n v="538791.54"/>
  </r>
  <r>
    <s v="NZ35375"/>
    <n v="431133207"/>
    <n v="46"/>
    <d v="1976-05-24T12:00:00"/>
    <x v="1"/>
    <s v="Help Desk Operator"/>
    <x v="9"/>
    <x v="775"/>
    <x v="774"/>
    <s v="Bobby Mitchell"/>
    <x v="7"/>
    <n v="2319034911"/>
    <n v="0"/>
    <s v="Money Transfer"/>
    <x v="365"/>
    <x v="1"/>
    <n v="609574.60744719999"/>
    <n v="1821459.9"/>
  </r>
  <r>
    <s v="NZ35417"/>
    <n v="292303183"/>
    <n v="84"/>
    <d v="1938-05-25T00:00:00"/>
    <x v="0"/>
    <s v="Information Systems Manager"/>
    <x v="2"/>
    <x v="776"/>
    <x v="775"/>
    <s v="George Nguyen"/>
    <x v="7"/>
    <n v="187639725"/>
    <n v="0"/>
    <s v="Checks"/>
    <x v="208"/>
    <x v="3"/>
    <n v="65448.659607000009"/>
    <n v="198963"/>
  </r>
  <r>
    <s v="NZ35484"/>
    <n v="75818830"/>
    <n v="73"/>
    <d v="1949-05-24T18:00:00"/>
    <x v="1"/>
    <s v="Statistician IV"/>
    <x v="18"/>
    <x v="777"/>
    <x v="776"/>
    <s v="Brandon Shaw"/>
    <x v="7"/>
    <n v="2089556352"/>
    <n v="0"/>
    <s v="Money Transfer"/>
    <x v="56"/>
    <x v="0"/>
    <n v="1614670.5358190001"/>
    <n v="2143210.7400000002"/>
  </r>
  <r>
    <s v="NZ35485"/>
    <n v="49880986"/>
    <n v="64"/>
    <d v="1958-05-25T00:00:00"/>
    <x v="1"/>
    <s v="Programmer III"/>
    <x v="2"/>
    <x v="778"/>
    <x v="777"/>
    <s v="Shirley Tucker"/>
    <x v="7"/>
    <n v="333918879"/>
    <n v="0"/>
    <s v="Money Deposit"/>
    <x v="121"/>
    <x v="0"/>
    <n v="8320.6039125000007"/>
    <n v="21065"/>
  </r>
  <r>
    <s v="NZ35485"/>
    <n v="384914144"/>
    <n v="48"/>
    <d v="1974-05-25T00:00:00"/>
    <x v="1"/>
    <s v="Developer IV"/>
    <x v="17"/>
    <x v="779"/>
    <x v="778"/>
    <s v="Judith Day"/>
    <x v="7"/>
    <n v="333918879"/>
    <n v="0"/>
    <s v="Money Transfer"/>
    <x v="18"/>
    <x v="5"/>
    <n v="141948.3455424"/>
    <n v="238842"/>
  </r>
  <r>
    <s v="NZ35529"/>
    <n v="366489606"/>
    <n v="45"/>
    <d v="1977-05-24T18:00:00"/>
    <x v="1"/>
    <s v="Systems Administrator IV"/>
    <x v="4"/>
    <x v="780"/>
    <x v="779"/>
    <s v="Joe Anderson"/>
    <x v="7"/>
    <n v="1197332928"/>
    <n v="4385540984"/>
    <s v="Loan Payment"/>
    <x v="293"/>
    <x v="5"/>
    <n v="840452.43360899994"/>
    <n v="1017221.52"/>
  </r>
  <r>
    <s v="NZ35560"/>
    <n v="363781303"/>
    <n v="30"/>
    <d v="1992-05-24T12:00:00"/>
    <x v="0"/>
    <s v="Associate Professor"/>
    <x v="11"/>
    <x v="781"/>
    <x v="780"/>
    <s v="Timothy Myers"/>
    <x v="7"/>
    <n v="103961088"/>
    <n v="0"/>
    <s v="Cash Withdrawal"/>
    <x v="359"/>
    <x v="1"/>
    <n v="379984.886871"/>
    <n v="474981"/>
  </r>
  <r>
    <s v="NZ35589"/>
    <n v="764853701"/>
    <n v="73"/>
    <d v="1949-05-24T18:00:00"/>
    <x v="1"/>
    <s v="Graphic Designer"/>
    <x v="14"/>
    <x v="782"/>
    <x v="781"/>
    <s v="Annie Knight"/>
    <x v="7"/>
    <n v="870197328"/>
    <n v="0"/>
    <s v="Online Payment"/>
    <x v="362"/>
    <x v="2"/>
    <n v="333856.62719999999"/>
    <n v="397158"/>
  </r>
  <r>
    <s v="NZ35589"/>
    <n v="728432966"/>
    <n v="59"/>
    <d v="1963-05-25T06:00:00"/>
    <x v="0"/>
    <s v="Research Nurse"/>
    <x v="4"/>
    <x v="783"/>
    <x v="782"/>
    <s v="Alan Wheeler"/>
    <x v="7"/>
    <n v="870197328"/>
    <n v="0"/>
    <s v="Cash Withdrawal"/>
    <x v="203"/>
    <x v="1"/>
    <n v="76219.979648000008"/>
    <n v="106406"/>
  </r>
  <r>
    <s v="NZ35620"/>
    <n v="312719421"/>
    <n v="52"/>
    <d v="1970-05-25T00:00:00"/>
    <x v="0"/>
    <s v="Senior Financial Analyst"/>
    <x v="5"/>
    <x v="784"/>
    <x v="783"/>
    <s v="Howard Cox"/>
    <x v="7"/>
    <n v="210907648"/>
    <n v="0"/>
    <s v="Cash Withdrawal"/>
    <x v="47"/>
    <x v="1"/>
    <n v="257045.09720319998"/>
    <n v="319150"/>
  </r>
  <r>
    <s v="NZ35674"/>
    <n v="181717514"/>
    <n v="57"/>
    <d v="1965-05-24T18:00:00"/>
    <x v="1"/>
    <s v="Administrative Officer"/>
    <x v="14"/>
    <x v="785"/>
    <x v="784"/>
    <s v="Amy Sullivan"/>
    <x v="7"/>
    <n v="1217196288"/>
    <n v="0"/>
    <s v="Money Deposit"/>
    <x v="314"/>
    <x v="0"/>
    <n v="3869.672957999981"/>
    <n v="464391"/>
  </r>
  <r>
    <s v="NZ35684"/>
    <n v="11130133"/>
    <n v="45"/>
    <d v="1977-05-24T18:00:00"/>
    <x v="0"/>
    <s v="Software Engineer III"/>
    <x v="2"/>
    <x v="786"/>
    <x v="785"/>
    <s v="Tina Reid"/>
    <x v="7"/>
    <n v="2052252384"/>
    <n v="0"/>
    <s v="Money Transfer"/>
    <x v="65"/>
    <x v="0"/>
    <n v="624920.19297600002"/>
    <n v="766435.14"/>
  </r>
  <r>
    <s v="NZ35689"/>
    <n v="898592859"/>
    <n v="56"/>
    <d v="1966-05-25T00:00:00"/>
    <x v="1"/>
    <s v="Media Manager IV"/>
    <x v="4"/>
    <x v="787"/>
    <x v="786"/>
    <s v="Lillian Arnold"/>
    <x v="7"/>
    <n v="123401696"/>
    <n v="0"/>
    <s v="Cash Withdrawal"/>
    <x v="175"/>
    <x v="4"/>
    <n v="44514.767793999999"/>
    <n v="152557"/>
  </r>
  <r>
    <s v="NZ35725"/>
    <n v="476051557"/>
    <n v="17"/>
    <d v="2005-05-24T18:00:00"/>
    <x v="0"/>
    <s v="Help Desk Technician"/>
    <x v="2"/>
    <x v="788"/>
    <x v="787"/>
    <s v="Wayne Hart"/>
    <x v="7"/>
    <n v="1890741909"/>
    <n v="0"/>
    <s v="Cash Withdrawal"/>
    <x v="44"/>
    <x v="1"/>
    <n v="2512753.2577082501"/>
    <n v="3568963.68"/>
  </r>
  <r>
    <s v="NZ35744"/>
    <n v="957165148"/>
    <n v="80"/>
    <d v="1942-05-25T00:00:00"/>
    <x v="1"/>
    <s v="Safety Technician I"/>
    <x v="18"/>
    <x v="789"/>
    <x v="788"/>
    <s v="Andrea Oliver"/>
    <x v="7"/>
    <n v="9872184"/>
    <n v="0"/>
    <s v="Online Payment"/>
    <x v="250"/>
    <x v="2"/>
    <n v="126869.43732720002"/>
    <n v="425301"/>
  </r>
  <r>
    <s v="NZ35748"/>
    <n v="738497808"/>
    <n v="56"/>
    <d v="1966-05-25T00:00:00"/>
    <x v="1"/>
    <s v="Structural Engineer"/>
    <x v="17"/>
    <x v="790"/>
    <x v="789"/>
    <s v="John Bennett"/>
    <x v="7"/>
    <n v="646646814"/>
    <n v="0"/>
    <s v="Money Transfer"/>
    <x v="274"/>
    <x v="2"/>
    <n v="61501.466995199997"/>
    <n v="124497"/>
  </r>
  <r>
    <s v="NZ35800"/>
    <n v="481756337"/>
    <n v="42"/>
    <d v="1980-05-24T12:00:00"/>
    <x v="1"/>
    <s v="Developer I"/>
    <x v="1"/>
    <x v="791"/>
    <x v="790"/>
    <s v="Larry Kelley"/>
    <x v="7"/>
    <n v="1542544794"/>
    <n v="0"/>
    <s v="Cash Withdrawal"/>
    <x v="4"/>
    <x v="0"/>
    <n v="817783.19103999995"/>
    <n v="1120129.32"/>
  </r>
  <r>
    <s v="NZ35812"/>
    <n v="666033769"/>
    <n v="72"/>
    <d v="1950-05-25T00:00:00"/>
    <x v="0"/>
    <s v="Assistant Manager"/>
    <x v="15"/>
    <x v="792"/>
    <x v="791"/>
    <s v="Helen Harrison"/>
    <x v="7"/>
    <n v="16202628"/>
    <n v="0"/>
    <s v="Money Deposit"/>
    <x v="260"/>
    <x v="0"/>
    <n v="378666.56866594998"/>
    <n v="1242190.68"/>
  </r>
  <r>
    <s v="NZ35821"/>
    <n v="693108756"/>
    <n v="41"/>
    <d v="1981-05-24T18:00:00"/>
    <x v="1"/>
    <s v="Geologist I"/>
    <x v="4"/>
    <x v="793"/>
    <x v="792"/>
    <s v="Carlos Little"/>
    <x v="7"/>
    <n v="12535308"/>
    <n v="0"/>
    <s v="Cash Withdrawal"/>
    <x v="383"/>
    <x v="1"/>
    <n v="13378.569125440001"/>
    <n v="38407"/>
  </r>
  <r>
    <s v="NZ35866"/>
    <n v="181075374"/>
    <n v="27"/>
    <d v="1995-05-25T06:00:00"/>
    <x v="0"/>
    <s v="Information Systems Manager"/>
    <x v="1"/>
    <x v="794"/>
    <x v="793"/>
    <s v="Ann Flores"/>
    <x v="7"/>
    <n v="140915205"/>
    <n v="0"/>
    <s v="Cash Withdrawal"/>
    <x v="288"/>
    <x v="1"/>
    <n v="478145.31241599994"/>
    <n v="1245424.08"/>
  </r>
  <r>
    <s v="NZ35875"/>
    <n v="402846524"/>
    <n v="34"/>
    <d v="1988-05-24T12:00:00"/>
    <x v="1"/>
    <s v="Software Engineer III"/>
    <x v="3"/>
    <x v="795"/>
    <x v="794"/>
    <s v="Timothy Hunter"/>
    <x v="7"/>
    <n v="196216482"/>
    <n v="15207829824"/>
    <s v="Loan Payment"/>
    <x v="160"/>
    <x v="7"/>
    <n v="2143308.9275238402"/>
    <n v="3452540.88"/>
  </r>
  <r>
    <s v="NZ35876"/>
    <n v="905121758"/>
    <n v="35"/>
    <d v="1987-05-25T06:00:00"/>
    <x v="1"/>
    <s v="Software Test Engineer III"/>
    <x v="20"/>
    <x v="796"/>
    <x v="795"/>
    <s v="Shawn Gardner"/>
    <x v="7"/>
    <n v="724313396"/>
    <n v="0"/>
    <s v="Money Deposit"/>
    <x v="255"/>
    <x v="1"/>
    <n v="522373.65639999998"/>
    <n v="583053.42000000004"/>
  </r>
  <r>
    <s v="NZ35919"/>
    <n v="915416749"/>
    <n v="48"/>
    <d v="1974-05-25T00:00:00"/>
    <x v="0"/>
    <s v="Programmer Analyst II"/>
    <x v="5"/>
    <x v="797"/>
    <x v="796"/>
    <s v="Michael Perkins"/>
    <x v="7"/>
    <n v="3627224064"/>
    <n v="0"/>
    <s v="Money Deposit"/>
    <x v="58"/>
    <x v="0"/>
    <n v="1027448.8709632"/>
    <n v="1214463"/>
  </r>
  <r>
    <s v="NZ35926"/>
    <n v="897973794"/>
    <n v="78"/>
    <d v="1944-05-24T12:00:00"/>
    <x v="1"/>
    <s v="Research Assistant I"/>
    <x v="5"/>
    <x v="798"/>
    <x v="797"/>
    <s v="Daniel Crawford"/>
    <x v="7"/>
    <n v="10832175"/>
    <n v="0"/>
    <s v="Online Payment"/>
    <x v="69"/>
    <x v="2"/>
    <n v="2590972.2256"/>
    <n v="2913130.2"/>
  </r>
  <r>
    <s v="NZ35995"/>
    <n v="265864878"/>
    <n v="21"/>
    <d v="2001-05-24T18:00:00"/>
    <x v="0"/>
    <s v="Software Test Engineer IV"/>
    <x v="5"/>
    <x v="799"/>
    <x v="798"/>
    <s v="Lillian Ellis"/>
    <x v="7"/>
    <n v="2034949322"/>
    <n v="0"/>
    <s v="Money Deposit"/>
    <x v="262"/>
    <x v="0"/>
    <n v="445807.39894874999"/>
    <n v="851206.32"/>
  </r>
  <r>
    <s v="NZ36038"/>
    <n v="445167434"/>
    <n v="20"/>
    <d v="2002-05-25T00:00:00"/>
    <x v="0"/>
    <s v="Automation Specialist III"/>
    <x v="2"/>
    <x v="800"/>
    <x v="799"/>
    <s v="Laura Simmons"/>
    <x v="7"/>
    <n v="1269946692"/>
    <n v="0"/>
    <s v="Money Deposit"/>
    <x v="25"/>
    <x v="0"/>
    <n v="39199.512379200001"/>
    <n v="104217"/>
  </r>
  <r>
    <s v="NZ36046"/>
    <n v="197570644"/>
    <n v="51"/>
    <d v="1971-05-25T06:00:00"/>
    <x v="1"/>
    <s v="Help Desk Technician"/>
    <x v="8"/>
    <x v="801"/>
    <x v="800"/>
    <s v="Thomas Ortiz"/>
    <x v="7"/>
    <n v="721941675"/>
    <n v="0"/>
    <s v="Checks"/>
    <x v="104"/>
    <x v="3"/>
    <n v="646528.27680719993"/>
    <n v="906561.72"/>
  </r>
  <r>
    <s v="NZ36106"/>
    <n v="164215475"/>
    <n v="24"/>
    <d v="1998-05-25T00:00:00"/>
    <x v="1"/>
    <s v="Environmental Tech"/>
    <x v="18"/>
    <x v="802"/>
    <x v="801"/>
    <s v="Albert George"/>
    <x v="7"/>
    <n v="1666898688"/>
    <n v="0"/>
    <s v="Money Transfer"/>
    <x v="287"/>
    <x v="2"/>
    <n v="975246.63875250006"/>
    <n v="1418123.34"/>
  </r>
  <r>
    <s v="NZ36108"/>
    <n v="928229617"/>
    <n v="22"/>
    <d v="2000-05-24T12:00:00"/>
    <x v="0"/>
    <s v="Senior Quality Engineer"/>
    <x v="5"/>
    <x v="803"/>
    <x v="802"/>
    <s v="Joshua Powell"/>
    <x v="7"/>
    <n v="3322484514"/>
    <n v="0"/>
    <s v="Checks"/>
    <x v="167"/>
    <x v="3"/>
    <n v="174747.48490665999"/>
    <n v="193003"/>
  </r>
  <r>
    <s v="NZ36120"/>
    <n v="884029303"/>
    <n v="47"/>
    <d v="1975-05-25T06:00:00"/>
    <x v="0"/>
    <s v="Budget/Accounting Analyst IV"/>
    <x v="20"/>
    <x v="804"/>
    <x v="803"/>
    <s v="Jason Morgan"/>
    <x v="7"/>
    <n v="395150336"/>
    <n v="0"/>
    <s v="Online Payment"/>
    <x v="302"/>
    <x v="2"/>
    <n v="643885.10171585996"/>
    <n v="991449.18"/>
  </r>
  <r>
    <s v="NZ36167"/>
    <n v="500994067"/>
    <n v="23"/>
    <d v="1999-05-25T06:00:00"/>
    <x v="0"/>
    <s v="Systems Administrator II"/>
    <x v="2"/>
    <x v="805"/>
    <x v="804"/>
    <s v="Evelyn Flores"/>
    <x v="7"/>
    <n v="2042516124"/>
    <n v="0"/>
    <s v="Cash Withdrawal"/>
    <x v="263"/>
    <x v="4"/>
    <n v="2111632.1201766399"/>
    <n v="2452641"/>
  </r>
  <r>
    <s v="NZ36167"/>
    <n v="727349705"/>
    <n v="65"/>
    <d v="1957-05-24T18:00:00"/>
    <x v="1"/>
    <s v="Help Desk Operator"/>
    <x v="5"/>
    <x v="806"/>
    <x v="805"/>
    <s v="Harry Martin"/>
    <x v="7"/>
    <n v="2042516124"/>
    <n v="0"/>
    <s v="Cash Withdrawal"/>
    <x v="384"/>
    <x v="4"/>
    <n v="85006.786747799997"/>
    <n v="108529"/>
  </r>
  <r>
    <s v="NZ36189"/>
    <n v="300585242"/>
    <n v="77"/>
    <d v="1945-05-24T18:00:00"/>
    <x v="1"/>
    <s v="Staff Accountant III"/>
    <x v="14"/>
    <x v="807"/>
    <x v="806"/>
    <s v="Cheryl Duncan"/>
    <x v="7"/>
    <n v="718982433"/>
    <n v="0"/>
    <s v="Online Payment"/>
    <x v="142"/>
    <x v="5"/>
    <n v="70742.500095199997"/>
    <n v="83150"/>
  </r>
  <r>
    <s v="NZ36235"/>
    <n v="951603348"/>
    <n v="21"/>
    <d v="2001-05-24T18:00:00"/>
    <x v="0"/>
    <s v="Database Administrator II"/>
    <x v="5"/>
    <x v="808"/>
    <x v="807"/>
    <s v="Chris Cox"/>
    <x v="7"/>
    <n v="6740547"/>
    <n v="0"/>
    <s v="Money Deposit"/>
    <x v="385"/>
    <x v="0"/>
    <n v="354838.48852543999"/>
    <n v="615187.5"/>
  </r>
  <r>
    <s v="NZ36364"/>
    <n v="606523970"/>
    <n v="26"/>
    <d v="1996-05-24T12:00:00"/>
    <x v="0"/>
    <s v="Product Engineer"/>
    <x v="2"/>
    <x v="809"/>
    <x v="808"/>
    <s v="Kevin Warren"/>
    <x v="7"/>
    <n v="3165084"/>
    <n v="0"/>
    <s v="Checks"/>
    <x v="212"/>
    <x v="3"/>
    <n v="198437.82192000002"/>
    <n v="278100"/>
  </r>
  <r>
    <s v="NZ36400"/>
    <n v="293887331"/>
    <n v="61"/>
    <d v="1961-05-24T18:00:00"/>
    <x v="1"/>
    <s v="Structural Analysis Engineer"/>
    <x v="0"/>
    <x v="810"/>
    <x v="809"/>
    <s v="Timothy Perry"/>
    <x v="7"/>
    <n v="3859969783"/>
    <n v="0"/>
    <s v="Money Transfer"/>
    <x v="223"/>
    <x v="0"/>
    <n v="1670315.0792576"/>
    <n v="2155065.1800000002"/>
  </r>
  <r>
    <s v="NZ36407"/>
    <n v="722161480"/>
    <n v="20"/>
    <d v="2002-05-25T00:00:00"/>
    <x v="0"/>
    <s v="Structural Analysis Engineer"/>
    <x v="16"/>
    <x v="811"/>
    <x v="810"/>
    <s v="Juan Austin"/>
    <x v="7"/>
    <n v="2032985355"/>
    <n v="0"/>
    <s v="Cash Withdrawal"/>
    <x v="248"/>
    <x v="1"/>
    <n v="869980.36455679999"/>
    <n v="1126831.74"/>
  </r>
  <r>
    <s v="NZ36415"/>
    <n v="851913195"/>
    <n v="26"/>
    <d v="1996-05-24T12:00:00"/>
    <x v="1"/>
    <s v="Statistician IV"/>
    <x v="9"/>
    <x v="812"/>
    <x v="811"/>
    <s v="Norma Stone"/>
    <x v="7"/>
    <n v="484083738"/>
    <n v="0"/>
    <s v="Online Payment"/>
    <x v="371"/>
    <x v="5"/>
    <n v="155988.78634384001"/>
    <n v="228238"/>
  </r>
  <r>
    <s v="NZ36436"/>
    <n v="2751625"/>
    <n v="23"/>
    <d v="1999-05-25T06:00:00"/>
    <x v="1"/>
    <s v="Statistician I"/>
    <x v="5"/>
    <x v="813"/>
    <x v="812"/>
    <s v="Antonio Ruiz"/>
    <x v="7"/>
    <n v="417677911"/>
    <n v="0"/>
    <s v="Money Deposit"/>
    <x v="386"/>
    <x v="0"/>
    <n v="240526.84381712001"/>
    <n v="329192"/>
  </r>
  <r>
    <s v="NZ36468"/>
    <n v="54731291"/>
    <n v="55"/>
    <d v="1967-05-25T06:00:00"/>
    <x v="1"/>
    <s v="Teacher"/>
    <x v="12"/>
    <x v="814"/>
    <x v="813"/>
    <s v="Teresa Campbell"/>
    <x v="7"/>
    <n v="59075445"/>
    <n v="0"/>
    <s v="Money Transfer"/>
    <x v="243"/>
    <x v="5"/>
    <n v="1016176.972939"/>
    <n v="1271446.32"/>
  </r>
  <r>
    <s v="NZ36471"/>
    <n v="785431464"/>
    <n v="42"/>
    <d v="1980-05-24T12:00:00"/>
    <x v="1"/>
    <s v="Assistant Manager"/>
    <x v="7"/>
    <x v="815"/>
    <x v="814"/>
    <s v="Brian Powell"/>
    <x v="7"/>
    <n v="157380496"/>
    <n v="0"/>
    <s v="Money Transfer"/>
    <x v="366"/>
    <x v="5"/>
    <n v="302256.14661512"/>
    <n v="449102"/>
  </r>
  <r>
    <s v="NZ36562"/>
    <n v="710960755"/>
    <n v="48"/>
    <d v="1998-01-08T06:00:00"/>
    <x v="0"/>
    <s v="Welder"/>
    <x v="12"/>
    <x v="816"/>
    <x v="815"/>
    <s v="HAFEEZ OSH"/>
    <x v="7"/>
    <n v="2734345442"/>
    <n v="0"/>
    <s v="Online Payment"/>
    <x v="387"/>
    <x v="5"/>
    <n v="-313702.84497666435"/>
    <n v="102678"/>
  </r>
  <r>
    <s v="NZ36571"/>
    <n v="33666856"/>
    <n v="61"/>
    <d v="1961-05-24T18:00:00"/>
    <x v="0"/>
    <s v="Associate Professor"/>
    <x v="5"/>
    <x v="817"/>
    <x v="816"/>
    <s v="Clarence Burton"/>
    <x v="7"/>
    <n v="773858475"/>
    <n v="0"/>
    <s v="Online Payment"/>
    <x v="372"/>
    <x v="5"/>
    <n v="271249.790912"/>
    <n v="367694"/>
  </r>
  <r>
    <s v="NZ36598"/>
    <n v="523211313"/>
    <n v="31"/>
    <d v="1991-05-25T06:00:00"/>
    <x v="0"/>
    <s v="Financial Advisor"/>
    <x v="1"/>
    <x v="818"/>
    <x v="817"/>
    <s v="Eugene Banks"/>
    <x v="7"/>
    <n v="1016454387"/>
    <n v="0"/>
    <s v="Online Payment"/>
    <x v="343"/>
    <x v="2"/>
    <n v="287670.01174400002"/>
    <n v="410132"/>
  </r>
  <r>
    <s v="NZ36600"/>
    <n v="348946567"/>
    <n v="63"/>
    <d v="1959-05-25T06:00:00"/>
    <x v="1"/>
    <s v="Recruiting Manager"/>
    <x v="4"/>
    <x v="819"/>
    <x v="818"/>
    <s v="Melissa Rivera"/>
    <x v="7"/>
    <n v="2219818125"/>
    <n v="0"/>
    <s v="Cash Withdrawal"/>
    <x v="388"/>
    <x v="1"/>
    <n v="2958.7009079999989"/>
    <n v="122772"/>
  </r>
  <r>
    <s v="NZ36608"/>
    <n v="442469610"/>
    <n v="21"/>
    <d v="2001-05-24T18:00:00"/>
    <x v="0"/>
    <s v="Developer IV"/>
    <x v="2"/>
    <x v="820"/>
    <x v="819"/>
    <s v="Louis James"/>
    <x v="7"/>
    <n v="2093306866"/>
    <n v="0"/>
    <s v="Money Deposit"/>
    <x v="151"/>
    <x v="0"/>
    <n v="439375.06975200004"/>
    <n v="629151.30000000005"/>
  </r>
  <r>
    <s v="NZ36643"/>
    <n v="177031782"/>
    <n v="57"/>
    <d v="1965-05-24T18:00:00"/>
    <x v="0"/>
    <s v="Database Administrator II"/>
    <x v="11"/>
    <x v="821"/>
    <x v="820"/>
    <s v="Gerald Richards"/>
    <x v="7"/>
    <n v="9061374"/>
    <n v="0"/>
    <s v="Checks"/>
    <x v="389"/>
    <x v="3"/>
    <n v="1094277.6072980799"/>
    <n v="1667857.08"/>
  </r>
  <r>
    <s v="NZ36665"/>
    <n v="67209777"/>
    <n v="81"/>
    <d v="1941-05-24T18:00:00"/>
    <x v="0"/>
    <s v="Staff Accountant III"/>
    <x v="12"/>
    <x v="822"/>
    <x v="821"/>
    <s v="Ashley Robertson"/>
    <x v="7"/>
    <n v="3828104"/>
    <n v="0"/>
    <s v="Online Payment"/>
    <x v="175"/>
    <x v="2"/>
    <n v="716160.81405000004"/>
    <n v="1304627.94"/>
  </r>
  <r>
    <s v="NZ36682"/>
    <n v="728558350"/>
    <n v="22"/>
    <d v="2000-05-24T12:00:00"/>
    <x v="1"/>
    <s v="Health Coach I"/>
    <x v="2"/>
    <x v="823"/>
    <x v="822"/>
    <s v="Angela Roberts"/>
    <x v="7"/>
    <n v="1177702296"/>
    <n v="0"/>
    <s v="Cash Withdrawal"/>
    <x v="390"/>
    <x v="4"/>
    <n v="45515.217331199994"/>
    <n v="130416"/>
  </r>
  <r>
    <s v="NZ36692"/>
    <n v="230054148"/>
    <n v="50"/>
    <d v="1972-05-24T12:00:00"/>
    <x v="0"/>
    <s v="Accountant III"/>
    <x v="2"/>
    <x v="824"/>
    <x v="823"/>
    <s v="Juan Perez"/>
    <x v="7"/>
    <n v="2246152608"/>
    <n v="0"/>
    <s v="Cash Withdrawal"/>
    <x v="226"/>
    <x v="4"/>
    <n v="200458.6227712"/>
    <n v="223456"/>
  </r>
  <r>
    <s v="NZ36717"/>
    <n v="8507311"/>
    <n v="70"/>
    <d v="1952-05-24T12:00:00"/>
    <x v="1"/>
    <s v="Engineer III"/>
    <x v="1"/>
    <x v="825"/>
    <x v="824"/>
    <s v="Mary Mills"/>
    <x v="7"/>
    <n v="3281788224"/>
    <n v="2196210608"/>
    <s v="Loan Payment"/>
    <x v="177"/>
    <x v="5"/>
    <n v="466208.77194400004"/>
    <n v="683455.08"/>
  </r>
  <r>
    <s v="NZ36748"/>
    <n v="682802685"/>
    <n v="43"/>
    <d v="1979-05-25T06:00:00"/>
    <x v="0"/>
    <s v="Programmer Analyst I"/>
    <x v="5"/>
    <x v="826"/>
    <x v="825"/>
    <s v="Rebecca Martinez"/>
    <x v="7"/>
    <n v="2311779425"/>
    <n v="0"/>
    <s v="Online Payment"/>
    <x v="205"/>
    <x v="6"/>
    <n v="32800.858800649999"/>
    <n v="39779"/>
  </r>
  <r>
    <s v="NZ36784"/>
    <n v="44860599"/>
    <n v="40"/>
    <d v="1982-05-25T00:00:00"/>
    <x v="0"/>
    <s v="Research Assistant IV"/>
    <x v="8"/>
    <x v="827"/>
    <x v="826"/>
    <s v="Patricia Carr"/>
    <x v="7"/>
    <n v="376968375"/>
    <n v="0"/>
    <s v="Money Transfer"/>
    <x v="146"/>
    <x v="5"/>
    <n v="893175.80645999999"/>
    <n v="1781097.48"/>
  </r>
  <r>
    <s v="NZ36801"/>
    <n v="669645088"/>
    <n v="80"/>
    <d v="1942-05-25T00:00:00"/>
    <x v="0"/>
    <s v="Structural Analysis Engineer"/>
    <x v="3"/>
    <x v="828"/>
    <x v="827"/>
    <s v="Randy Harvey"/>
    <x v="7"/>
    <n v="1136845567"/>
    <n v="0"/>
    <s v="Cash Withdrawal"/>
    <x v="197"/>
    <x v="1"/>
    <n v="607971.65315839997"/>
    <n v="953562.3"/>
  </r>
  <r>
    <s v="NZ36809"/>
    <n v="819755157"/>
    <n v="34"/>
    <d v="1988-05-24T12:00:00"/>
    <x v="0"/>
    <s v="Accounting Assistant I"/>
    <x v="14"/>
    <x v="829"/>
    <x v="828"/>
    <s v="Bruce Johnston"/>
    <x v="7"/>
    <n v="4179317856"/>
    <n v="0"/>
    <s v="Money Deposit"/>
    <x v="391"/>
    <x v="1"/>
    <n v="484024.18346859998"/>
    <n v="570834.84"/>
  </r>
  <r>
    <s v="NZ36864"/>
    <n v="995229677"/>
    <n v="83"/>
    <d v="1939-05-25T06:00:00"/>
    <x v="0"/>
    <s v="Information Systems Manager"/>
    <x v="4"/>
    <x v="830"/>
    <x v="829"/>
    <s v="Bruce Banks"/>
    <x v="7"/>
    <n v="11003772"/>
    <n v="0"/>
    <s v="Checks"/>
    <x v="151"/>
    <x v="3"/>
    <n v="460880.14066959999"/>
    <n v="1140509.94"/>
  </r>
  <r>
    <s v="NZ36875"/>
    <n v="658326980"/>
    <n v="33"/>
    <d v="1989-05-24T18:00:00"/>
    <x v="0"/>
    <s v="Computer Systems Analyst IV"/>
    <x v="13"/>
    <x v="831"/>
    <x v="830"/>
    <s v="Carlos Moreno"/>
    <x v="7"/>
    <n v="675439308"/>
    <n v="0"/>
    <s v="Cash Withdrawal"/>
    <x v="64"/>
    <x v="0"/>
    <n v="368292.40260000003"/>
    <n v="629497.07999999996"/>
  </r>
  <r>
    <s v="NZ36951"/>
    <n v="480940191"/>
    <n v="38"/>
    <d v="1984-05-24T12:00:00"/>
    <x v="1"/>
    <s v="Software Consultant"/>
    <x v="5"/>
    <x v="832"/>
    <x v="831"/>
    <s v="Billy Hall"/>
    <x v="7"/>
    <n v="1144092096"/>
    <n v="0"/>
    <s v="Online Payment"/>
    <x v="199"/>
    <x v="5"/>
    <n v="78585.026467999996"/>
    <n v="191858"/>
  </r>
  <r>
    <s v="NZ36962"/>
    <n v="892053495"/>
    <n v="62"/>
    <d v="1960-05-24T12:00:00"/>
    <x v="1"/>
    <s v="Quality Control Specialist"/>
    <x v="17"/>
    <x v="833"/>
    <x v="832"/>
    <s v="Eugene Berry"/>
    <x v="7"/>
    <n v="347901312"/>
    <n v="0"/>
    <s v="Money Transfer"/>
    <x v="34"/>
    <x v="1"/>
    <n v="849159.45658880007"/>
    <n v="1299579.96"/>
  </r>
  <r>
    <s v="NZ36967"/>
    <n v="731806882"/>
    <n v="79"/>
    <d v="1943-05-25T06:00:00"/>
    <x v="0"/>
    <s v="Engineer I"/>
    <x v="11"/>
    <x v="834"/>
    <x v="833"/>
    <s v="Kevin Harris"/>
    <x v="7"/>
    <n v="265947342"/>
    <n v="0"/>
    <s v="Money Deposit"/>
    <x v="359"/>
    <x v="0"/>
    <n v="694911.84481199994"/>
    <n v="898181.4"/>
  </r>
  <r>
    <s v="NZ36995"/>
    <n v="655933550"/>
    <n v="52"/>
    <d v="1970-05-25T00:00:00"/>
    <x v="1"/>
    <s v="Accounting Assistant III"/>
    <x v="16"/>
    <x v="835"/>
    <x v="834"/>
    <s v="Heather Palmer"/>
    <x v="7"/>
    <n v="946436076"/>
    <n v="0"/>
    <s v="Online Payment"/>
    <x v="172"/>
    <x v="5"/>
    <n v="75874.097529999999"/>
    <n v="99616"/>
  </r>
  <r>
    <s v="NZ37011"/>
    <n v="724632770"/>
    <n v="55"/>
    <d v="1967-05-25T06:00:00"/>
    <x v="1"/>
    <s v="Software Engineer II"/>
    <x v="9"/>
    <x v="836"/>
    <x v="835"/>
    <s v="Ashley Howell"/>
    <x v="7"/>
    <n v="15656736"/>
    <n v="0"/>
    <s v="Money Deposit"/>
    <x v="229"/>
    <x v="0"/>
    <n v="479681.23977360001"/>
    <n v="551231.46"/>
  </r>
  <r>
    <s v="NZ37028"/>
    <n v="724200436"/>
    <n v="38"/>
    <d v="1984-05-24T12:00:00"/>
    <x v="1"/>
    <s v="Media Manager I"/>
    <x v="5"/>
    <x v="837"/>
    <x v="836"/>
    <s v="Kathleen Carpenter"/>
    <x v="7"/>
    <n v="1053401412"/>
    <n v="0"/>
    <s v="Online Payment"/>
    <x v="78"/>
    <x v="2"/>
    <n v="335669.06125000003"/>
    <n v="484138"/>
  </r>
  <r>
    <s v="NZ37041"/>
    <n v="934154352"/>
    <n v="56"/>
    <d v="1966-05-25T00:00:00"/>
    <x v="1"/>
    <s v="Financial Advisor"/>
    <x v="18"/>
    <x v="838"/>
    <x v="837"/>
    <s v="Steven Welch"/>
    <x v="7"/>
    <n v="15119395"/>
    <n v="0"/>
    <s v="Money Deposit"/>
    <x v="23"/>
    <x v="0"/>
    <n v="1066973.08864"/>
    <n v="1391147.4"/>
  </r>
  <r>
    <s v="NZ37063"/>
    <n v="843399380"/>
    <n v="18"/>
    <d v="2004-05-24T12:00:00"/>
    <x v="1"/>
    <s v="Account Representative II"/>
    <x v="5"/>
    <x v="839"/>
    <x v="838"/>
    <s v="Harry Fields"/>
    <x v="7"/>
    <n v="1970436204"/>
    <n v="0"/>
    <s v="Money Transfer"/>
    <x v="44"/>
    <x v="5"/>
    <n v="75737.93101344"/>
    <n v="141516"/>
  </r>
  <r>
    <s v="NZ37064"/>
    <n v="961259213"/>
    <n v="36"/>
    <d v="1986-05-25T00:00:00"/>
    <x v="0"/>
    <s v="Health Coach II"/>
    <x v="11"/>
    <x v="840"/>
    <x v="839"/>
    <s v="Carl Nichols"/>
    <x v="7"/>
    <n v="1406685"/>
    <n v="0"/>
    <s v="Money Deposit"/>
    <x v="392"/>
    <x v="0"/>
    <n v="1567364.2513104"/>
    <n v="1733230.92"/>
  </r>
  <r>
    <s v="NZ37142"/>
    <n v="948883528"/>
    <n v="36"/>
    <d v="1986-05-25T00:00:00"/>
    <x v="0"/>
    <s v="Accountant II"/>
    <x v="9"/>
    <x v="841"/>
    <x v="840"/>
    <s v="Patrick Ruiz"/>
    <x v="7"/>
    <n v="2609440275"/>
    <n v="0"/>
    <s v="Money Transfer"/>
    <x v="59"/>
    <x v="5"/>
    <n v="689376.41712290002"/>
    <n v="875360.94"/>
  </r>
  <r>
    <s v="NZ37195"/>
    <n v="818470558"/>
    <n v="30"/>
    <d v="1992-05-24T12:00:00"/>
    <x v="0"/>
    <s v="Database Administrator III"/>
    <x v="4"/>
    <x v="842"/>
    <x v="841"/>
    <s v="Harry Phillips"/>
    <x v="7"/>
    <n v="779714628"/>
    <n v="0"/>
    <s v="Money Deposit"/>
    <x v="187"/>
    <x v="0"/>
    <n v="653472.43513600004"/>
    <n v="1280409.06"/>
  </r>
  <r>
    <s v="NZ37241"/>
    <n v="283169927"/>
    <n v="33"/>
    <d v="1989-05-24T18:00:00"/>
    <x v="1"/>
    <s v="Speech Pathologist"/>
    <x v="2"/>
    <x v="843"/>
    <x v="842"/>
    <s v="Jeffrey Mason"/>
    <x v="7"/>
    <n v="912430575"/>
    <n v="0"/>
    <s v="Online Payment"/>
    <x v="250"/>
    <x v="2"/>
    <n v="3404.1911917600009"/>
    <n v="32128"/>
  </r>
  <r>
    <s v="NZ37253"/>
    <n v="306579731"/>
    <n v="20"/>
    <d v="2002-05-25T00:00:00"/>
    <x v="1"/>
    <s v="Accounting Assistant II"/>
    <x v="6"/>
    <x v="844"/>
    <x v="843"/>
    <s v="Rebecca Walker"/>
    <x v="7"/>
    <n v="22153536"/>
    <n v="0"/>
    <s v="Money Transfer"/>
    <x v="97"/>
    <x v="5"/>
    <n v="48452.445796200001"/>
    <n v="103801"/>
  </r>
  <r>
    <s v="NZ37255"/>
    <n v="532469543"/>
    <n v="49"/>
    <d v="1973-05-24T18:00:00"/>
    <x v="1"/>
    <s v="Account Executive"/>
    <x v="18"/>
    <x v="845"/>
    <x v="844"/>
    <s v="Pamela Oliver"/>
    <x v="7"/>
    <n v="3418781928"/>
    <n v="0"/>
    <s v="Money Deposit"/>
    <x v="210"/>
    <x v="0"/>
    <n v="211867.26337279999"/>
    <n v="429506"/>
  </r>
  <r>
    <s v="NZ37278"/>
    <n v="263065595"/>
    <n v="33"/>
    <d v="1989-05-24T18:00:00"/>
    <x v="1"/>
    <s v="Cost Accountant"/>
    <x v="21"/>
    <x v="846"/>
    <x v="845"/>
    <s v="Brian Richardson"/>
    <x v="7"/>
    <n v="2317313952"/>
    <n v="0"/>
    <s v="Money Transfer"/>
    <x v="321"/>
    <x v="5"/>
    <n v="271496.64138679998"/>
    <n v="419870"/>
  </r>
  <r>
    <s v="NZ37311"/>
    <n v="815571796"/>
    <n v="60"/>
    <d v="1962-05-25T00:00:00"/>
    <x v="1"/>
    <s v="Actuary"/>
    <x v="0"/>
    <x v="847"/>
    <x v="846"/>
    <s v="Ryan Ray"/>
    <x v="7"/>
    <n v="1175738895"/>
    <n v="0"/>
    <s v="Money Deposit"/>
    <x v="105"/>
    <x v="1"/>
    <n v="1854132.5793180401"/>
    <n v="2041547.34"/>
  </r>
  <r>
    <s v="NZ37319"/>
    <n v="746382414"/>
    <n v="27"/>
    <d v="1995-05-25T06:00:00"/>
    <x v="1"/>
    <s v="Health Coach IV"/>
    <x v="18"/>
    <x v="848"/>
    <x v="847"/>
    <s v="Marilyn Washington"/>
    <x v="7"/>
    <n v="2379070848"/>
    <n v="0"/>
    <s v="Online Payment"/>
    <x v="104"/>
    <x v="2"/>
    <n v="47931.374349999998"/>
    <n v="249304"/>
  </r>
  <r>
    <s v="NZ37323"/>
    <n v="481503965"/>
    <n v="79"/>
    <d v="1943-05-25T06:00:00"/>
    <x v="1"/>
    <s v="Quality Control Specialist"/>
    <x v="0"/>
    <x v="849"/>
    <x v="284"/>
    <s v="Diane Watson"/>
    <x v="7"/>
    <n v="1882044363"/>
    <n v="0"/>
    <s v="Checks"/>
    <x v="160"/>
    <x v="3"/>
    <n v="579579"/>
    <n v="591170.57999999996"/>
  </r>
  <r>
    <s v="NZ37323"/>
    <n v="426592473"/>
    <n v="53"/>
    <d v="1969-05-24T18:00:00"/>
    <x v="0"/>
    <s v="Automation Specialist II"/>
    <x v="0"/>
    <x v="850"/>
    <x v="848"/>
    <s v="Laura Ellis"/>
    <x v="7"/>
    <n v="1882044363"/>
    <n v="0"/>
    <s v="Online Payment"/>
    <x v="22"/>
    <x v="6"/>
    <n v="273884.62972511997"/>
    <n v="576005.22"/>
  </r>
  <r>
    <s v="NZ37324"/>
    <n v="713762240"/>
    <n v="28"/>
    <d v="1994-05-25T00:00:00"/>
    <x v="1"/>
    <s v="Compensation Analyst"/>
    <x v="0"/>
    <x v="851"/>
    <x v="849"/>
    <s v="Louise Barnes"/>
    <x v="7"/>
    <n v="1809489787"/>
    <n v="0"/>
    <s v="Online Payment"/>
    <x v="353"/>
    <x v="6"/>
    <n v="88698.163091199996"/>
    <n v="136114"/>
  </r>
  <r>
    <s v="NZ37456"/>
    <n v="510699033"/>
    <n v="62"/>
    <d v="1960-05-24T12:00:00"/>
    <x v="1"/>
    <s v="Dental Hygienist"/>
    <x v="1"/>
    <x v="852"/>
    <x v="850"/>
    <s v="Karen Thomas"/>
    <x v="7"/>
    <n v="8600536"/>
    <n v="0"/>
    <s v="Money Deposit"/>
    <x v="393"/>
    <x v="0"/>
    <n v="9362.7221699999936"/>
    <n v="146937"/>
  </r>
  <r>
    <s v="NZ37475"/>
    <n v="898544861"/>
    <n v="46"/>
    <d v="1989-01-18T06:00:00"/>
    <x v="1"/>
    <s v="Professor"/>
    <x v="8"/>
    <x v="853"/>
    <x v="851"/>
    <s v="CHUKWUEDOZ"/>
    <x v="7"/>
    <n v="779156224"/>
    <n v="0"/>
    <s v="Checks"/>
    <x v="214"/>
    <x v="3"/>
    <n v="-283793.96317357896"/>
    <n v="611097.30000000005"/>
  </r>
  <r>
    <s v="NZ37582"/>
    <n v="414415630"/>
    <n v="67"/>
    <d v="1955-05-25T06:00:00"/>
    <x v="0"/>
    <s v="Media Manager I"/>
    <x v="9"/>
    <x v="854"/>
    <x v="852"/>
    <s v="Carl Lewis"/>
    <x v="7"/>
    <n v="3874781092"/>
    <n v="0"/>
    <s v="Online Payment"/>
    <x v="394"/>
    <x v="5"/>
    <n v="18544.85531662"/>
    <n v="39649"/>
  </r>
  <r>
    <s v="NZ37613"/>
    <n v="40542685"/>
    <n v="50"/>
    <d v="1972-05-24T12:00:00"/>
    <x v="0"/>
    <s v="Engineer IV"/>
    <x v="5"/>
    <x v="855"/>
    <x v="853"/>
    <s v="Craig Young"/>
    <x v="7"/>
    <n v="2338196608"/>
    <n v="0"/>
    <s v="Money Transfer"/>
    <x v="255"/>
    <x v="5"/>
    <n v="379787.285645"/>
    <n v="606815.34"/>
  </r>
  <r>
    <s v="NZ37643"/>
    <n v="146974938"/>
    <n v="70"/>
    <d v="1952-05-24T12:00:00"/>
    <x v="1"/>
    <s v="Developer II"/>
    <x v="3"/>
    <x v="856"/>
    <x v="854"/>
    <s v="Margaret Romero"/>
    <x v="7"/>
    <n v="70386822"/>
    <n v="0"/>
    <s v="Online Payment"/>
    <x v="395"/>
    <x v="2"/>
    <n v="284414.83763000002"/>
    <n v="321683"/>
  </r>
  <r>
    <s v="NZ37670"/>
    <n v="652999055"/>
    <n v="27"/>
    <d v="1995-05-25T06:00:00"/>
    <x v="0"/>
    <s v="Sales Associate"/>
    <x v="20"/>
    <x v="857"/>
    <x v="855"/>
    <s v="Juan Bailey"/>
    <x v="7"/>
    <n v="1129756224"/>
    <n v="0"/>
    <s v="Checks"/>
    <x v="396"/>
    <x v="3"/>
    <n v="1212072.5502074"/>
    <n v="1649161.5"/>
  </r>
  <r>
    <s v="NZ37683"/>
    <n v="29321473"/>
    <n v="46"/>
    <d v="1976-05-24T12:00:00"/>
    <x v="0"/>
    <s v="Programmer Analyst I"/>
    <x v="2"/>
    <x v="858"/>
    <x v="856"/>
    <s v="Chris Hill"/>
    <x v="7"/>
    <n v="15833775"/>
    <n v="0"/>
    <s v="Money Deposit"/>
    <x v="218"/>
    <x v="1"/>
    <n v="606360.99644479994"/>
    <n v="827716.74"/>
  </r>
  <r>
    <s v="NZ37741"/>
    <n v="817959591"/>
    <n v="50"/>
    <d v="1972-05-24T12:00:00"/>
    <x v="0"/>
    <s v="Accounting Assistant II"/>
    <x v="3"/>
    <x v="859"/>
    <x v="857"/>
    <s v="Terry Shaw"/>
    <x v="7"/>
    <n v="570397815"/>
    <n v="0"/>
    <s v="Money Transfer"/>
    <x v="341"/>
    <x v="0"/>
    <n v="1707847.0341960401"/>
    <n v="1971274.44"/>
  </r>
  <r>
    <s v="NZ37750"/>
    <n v="46797863"/>
    <n v="63"/>
    <d v="1959-05-25T06:00:00"/>
    <x v="0"/>
    <s v="Cost Accountant"/>
    <x v="6"/>
    <x v="860"/>
    <x v="858"/>
    <s v="Steve Scott"/>
    <x v="7"/>
    <n v="136105536"/>
    <n v="0"/>
    <s v="Money Deposit"/>
    <x v="127"/>
    <x v="0"/>
    <n v="348705.91752160003"/>
    <n v="526393.43999999994"/>
  </r>
  <r>
    <s v="NZ37820"/>
    <n v="600471343"/>
    <n v="80"/>
    <d v="1942-05-25T00:00:00"/>
    <x v="0"/>
    <s v="Staff Accountant II"/>
    <x v="9"/>
    <x v="861"/>
    <x v="859"/>
    <s v="Jessica Austin"/>
    <x v="7"/>
    <n v="1586672672"/>
    <n v="0"/>
    <s v="Checks"/>
    <x v="203"/>
    <x v="3"/>
    <n v="225513.48438000001"/>
    <n v="483786"/>
  </r>
  <r>
    <s v="NZ37844"/>
    <n v="202308669"/>
    <n v="76"/>
    <d v="1946-05-25T00:00:00"/>
    <x v="1"/>
    <s v="Payment Adjustment Coordinator"/>
    <x v="3"/>
    <x v="862"/>
    <x v="860"/>
    <s v="Rebecca Torres"/>
    <x v="7"/>
    <n v="2737187128"/>
    <n v="0"/>
    <s v="Money Transfer"/>
    <x v="66"/>
    <x v="2"/>
    <n v="28461.309303679998"/>
    <n v="151010"/>
  </r>
  <r>
    <s v="NZ37853"/>
    <n v="369513925"/>
    <n v="17"/>
    <d v="2005-05-24T18:00:00"/>
    <x v="0"/>
    <s v="Electrical Engineer"/>
    <x v="3"/>
    <x v="863"/>
    <x v="861"/>
    <s v="Brian Stevens"/>
    <x v="7"/>
    <n v="14096736"/>
    <n v="0"/>
    <s v="Cash Withdrawal"/>
    <x v="234"/>
    <x v="1"/>
    <n v="98393.990791999997"/>
    <n v="184556"/>
  </r>
  <r>
    <s v="NZ37918"/>
    <n v="778341652"/>
    <n v="83"/>
    <d v="1939-05-25T06:00:00"/>
    <x v="0"/>
    <s v="Human Resources Assistant IV"/>
    <x v="15"/>
    <x v="864"/>
    <x v="862"/>
    <s v="Cynthia Jones"/>
    <x v="7"/>
    <n v="629992704"/>
    <n v="0"/>
    <s v="Cash Withdrawal"/>
    <x v="61"/>
    <x v="0"/>
    <n v="145080.51733376001"/>
    <n v="331477"/>
  </r>
  <r>
    <s v="NZ37935"/>
    <n v="312759977"/>
    <n v="28"/>
    <d v="1994-05-25T00:00:00"/>
    <x v="1"/>
    <s v="Accounting Assistant I"/>
    <x v="6"/>
    <x v="865"/>
    <x v="863"/>
    <s v="Joshua Castillo"/>
    <x v="7"/>
    <n v="184463565"/>
    <n v="0"/>
    <s v="Cash Withdrawal"/>
    <x v="66"/>
    <x v="1"/>
    <n v="44877.880639399998"/>
    <n v="160532"/>
  </r>
  <r>
    <s v="NZ38016"/>
    <n v="406836587"/>
    <n v="28"/>
    <d v="1994-05-25T00:00:00"/>
    <x v="1"/>
    <s v="Teacher"/>
    <x v="12"/>
    <x v="866"/>
    <x v="864"/>
    <s v="Harry Thomas"/>
    <x v="7"/>
    <n v="7570368"/>
    <n v="0"/>
    <s v="Money Transfer"/>
    <x v="347"/>
    <x v="5"/>
    <n v="679962.16843750002"/>
    <n v="994540.8"/>
  </r>
  <r>
    <s v="NZ38076"/>
    <n v="960449597"/>
    <n v="85"/>
    <d v="1937-05-24T18:00:00"/>
    <x v="0"/>
    <s v="Librarian"/>
    <x v="21"/>
    <x v="867"/>
    <x v="865"/>
    <s v="Annie Collins"/>
    <x v="7"/>
    <n v="2572686336"/>
    <n v="0"/>
    <s v="Online Payment"/>
    <x v="397"/>
    <x v="5"/>
    <n v="319080.10655020003"/>
    <n v="390040"/>
  </r>
  <r>
    <s v="NZ38173"/>
    <n v="746872224"/>
    <n v="48"/>
    <d v="1974-05-25T00:00:00"/>
    <x v="0"/>
    <s v="Help Desk Technician"/>
    <x v="13"/>
    <x v="868"/>
    <x v="866"/>
    <s v="Denise Long"/>
    <x v="7"/>
    <n v="23531046"/>
    <n v="0"/>
    <s v="Money Deposit"/>
    <x v="244"/>
    <x v="1"/>
    <n v="15794.068795839999"/>
    <n v="30069"/>
  </r>
  <r>
    <s v="NZ38207"/>
    <n v="738174825"/>
    <n v="42"/>
    <d v="1980-05-24T12:00:00"/>
    <x v="0"/>
    <s v="Assistant Professor"/>
    <x v="7"/>
    <x v="869"/>
    <x v="867"/>
    <s v="Keith Larson"/>
    <x v="7"/>
    <n v="87964254"/>
    <n v="0"/>
    <s v="Money Transfer"/>
    <x v="254"/>
    <x v="5"/>
    <n v="197482.26575359999"/>
    <n v="611390.04"/>
  </r>
  <r>
    <s v="NZ38237"/>
    <n v="827014686"/>
    <n v="31"/>
    <d v="1991-05-25T06:00:00"/>
    <x v="0"/>
    <s v="Budget/Accounting Analyst II"/>
    <x v="1"/>
    <x v="870"/>
    <x v="868"/>
    <s v="Justin Davis"/>
    <x v="7"/>
    <n v="2187107936"/>
    <n v="0"/>
    <s v="Money Transfer"/>
    <x v="359"/>
    <x v="2"/>
    <n v="116420.22447279999"/>
    <n v="237592"/>
  </r>
  <r>
    <s v="NZ38255"/>
    <n v="821034018"/>
    <n v="33"/>
    <d v="1989-05-24T18:00:00"/>
    <x v="0"/>
    <s v="Staff Accountant I"/>
    <x v="2"/>
    <x v="871"/>
    <x v="869"/>
    <s v="Shawn Duncan"/>
    <x v="7"/>
    <n v="16400475"/>
    <n v="892576"/>
    <s v="Loan Payment"/>
    <x v="159"/>
    <x v="7"/>
    <n v="76288.564480000001"/>
    <n v="141038"/>
  </r>
  <r>
    <s v="NZ38266"/>
    <n v="765711387"/>
    <n v="31"/>
    <d v="1991-05-25T06:00:00"/>
    <x v="0"/>
    <s v="Statistician I"/>
    <x v="5"/>
    <x v="872"/>
    <x v="870"/>
    <s v="Brian Robinson"/>
    <x v="7"/>
    <n v="3565540539"/>
    <n v="0"/>
    <s v="Money Transfer"/>
    <x v="9"/>
    <x v="2"/>
    <n v="1232442.29"/>
    <n v="1804734.96"/>
  </r>
  <r>
    <s v="NZ38267"/>
    <n v="130741238"/>
    <n v="37"/>
    <d v="1985-05-24T18:00:00"/>
    <x v="0"/>
    <s v="Sales Associate"/>
    <x v="19"/>
    <x v="873"/>
    <x v="871"/>
    <s v="Carolyn Snyder"/>
    <x v="7"/>
    <n v="2871193488"/>
    <n v="0"/>
    <s v="Money Transfer"/>
    <x v="398"/>
    <x v="5"/>
    <n v="33877.256978799996"/>
    <n v="49633"/>
  </r>
  <r>
    <s v="NZ38321"/>
    <n v="245645227"/>
    <n v="72"/>
    <d v="1950-05-25T00:00:00"/>
    <x v="0"/>
    <s v="Graphic Designer"/>
    <x v="4"/>
    <x v="874"/>
    <x v="872"/>
    <s v="Adam Gonzalez"/>
    <x v="7"/>
    <n v="1670717664"/>
    <n v="0"/>
    <s v="Checks"/>
    <x v="399"/>
    <x v="3"/>
    <n v="524742.31306769"/>
    <n v="682563.6"/>
  </r>
  <r>
    <s v="NZ38340"/>
    <n v="902196918"/>
    <n v="26"/>
    <d v="1996-05-24T12:00:00"/>
    <x v="1"/>
    <s v="Developer IV"/>
    <x v="21"/>
    <x v="875"/>
    <x v="873"/>
    <s v="John Cruz"/>
    <x v="7"/>
    <n v="287146496"/>
    <n v="0"/>
    <s v="Money Transfer"/>
    <x v="395"/>
    <x v="2"/>
    <n v="423062.14661439997"/>
    <n v="539910.48"/>
  </r>
  <r>
    <s v="NZ38378"/>
    <n v="296925350"/>
    <n v="51"/>
    <d v="1971-05-25T06:00:00"/>
    <x v="0"/>
    <s v="Accountant IV"/>
    <x v="2"/>
    <x v="876"/>
    <x v="874"/>
    <s v="Thomas Hernandez"/>
    <x v="7"/>
    <n v="1464495984"/>
    <n v="0"/>
    <s v="Money Transfer"/>
    <x v="148"/>
    <x v="5"/>
    <n v="54053.168052599998"/>
    <n v="92376"/>
  </r>
  <r>
    <s v="NZ38386"/>
    <n v="508120860"/>
    <n v="29"/>
    <d v="1993-05-24T18:00:00"/>
    <x v="0"/>
    <s v="Statistician I"/>
    <x v="2"/>
    <x v="877"/>
    <x v="875"/>
    <s v="Martin Martinez"/>
    <x v="7"/>
    <n v="333416498"/>
    <n v="0"/>
    <s v="Money Transfer"/>
    <x v="400"/>
    <x v="2"/>
    <n v="387657.4332877"/>
    <n v="463705"/>
  </r>
  <r>
    <s v="NZ38403"/>
    <n v="896912247"/>
    <n v="49"/>
    <d v="1973-05-24T18:00:00"/>
    <x v="1"/>
    <s v="Electrical Engineer"/>
    <x v="3"/>
    <x v="878"/>
    <x v="876"/>
    <s v="Ralph Wright"/>
    <x v="7"/>
    <n v="465756633"/>
    <n v="0"/>
    <s v="Cash Withdrawal"/>
    <x v="383"/>
    <x v="1"/>
    <n v="696736.00707759999"/>
    <n v="777574.56"/>
  </r>
  <r>
    <s v="NZ38406"/>
    <n v="574674638"/>
    <n v="56"/>
    <d v="1966-05-25T00:00:00"/>
    <x v="0"/>
    <s v="Administrative Assistant IV"/>
    <x v="18"/>
    <x v="879"/>
    <x v="877"/>
    <s v="Joyce Nelson"/>
    <x v="7"/>
    <n v="1128232"/>
    <n v="0"/>
    <s v="Money Deposit"/>
    <x v="401"/>
    <x v="0"/>
    <n v="160540.98800096"/>
    <n v="307856"/>
  </r>
  <r>
    <s v="NZ38441"/>
    <n v="279393774"/>
    <n v="20"/>
    <d v="2002-05-25T00:00:00"/>
    <x v="0"/>
    <s v="Biostatistician II"/>
    <x v="12"/>
    <x v="880"/>
    <x v="878"/>
    <s v="Ronald Turner"/>
    <x v="7"/>
    <n v="2041366901"/>
    <n v="0"/>
    <s v="Cash Withdrawal"/>
    <x v="119"/>
    <x v="0"/>
    <n v="-52992.423027199984"/>
    <n v="348631"/>
  </r>
  <r>
    <s v="NZ38595"/>
    <n v="866750682"/>
    <n v="27"/>
    <d v="1995-05-25T06:00:00"/>
    <x v="1"/>
    <s v="Quality Control Specialist"/>
    <x v="3"/>
    <x v="881"/>
    <x v="879"/>
    <s v="Irene Simmons"/>
    <x v="7"/>
    <n v="268015125"/>
    <n v="0"/>
    <s v="Money Transfer"/>
    <x v="402"/>
    <x v="5"/>
    <n v="253270.53851752001"/>
    <n v="383743"/>
  </r>
  <r>
    <s v="NZ38628"/>
    <n v="240556415"/>
    <n v="72"/>
    <d v="1950-05-25T00:00:00"/>
    <x v="1"/>
    <s v="Account Representative I"/>
    <x v="9"/>
    <x v="882"/>
    <x v="880"/>
    <s v="Christine Graham"/>
    <x v="7"/>
    <n v="1101366882"/>
    <n v="0"/>
    <s v="Online Payment"/>
    <x v="348"/>
    <x v="5"/>
    <n v="31081.067539279989"/>
    <n v="267546"/>
  </r>
  <r>
    <s v="NZ38633"/>
    <n v="755287115"/>
    <n v="24"/>
    <d v="1998-05-25T00:00:00"/>
    <x v="1"/>
    <s v="Sales Representative"/>
    <x v="9"/>
    <x v="883"/>
    <x v="881"/>
    <s v="Mildred Young"/>
    <x v="7"/>
    <n v="2640592811"/>
    <n v="0"/>
    <s v="Money Transfer"/>
    <x v="403"/>
    <x v="0"/>
    <n v="17766.883999999991"/>
    <n v="183587"/>
  </r>
  <r>
    <s v="NZ38646"/>
    <n v="285245288"/>
    <n v="18"/>
    <d v="2004-05-24T12:00:00"/>
    <x v="0"/>
    <s v="Software Engineer I"/>
    <x v="14"/>
    <x v="884"/>
    <x v="882"/>
    <s v="Sarah Schmidt"/>
    <x v="7"/>
    <n v="1271871458"/>
    <n v="0"/>
    <s v="Online Payment"/>
    <x v="84"/>
    <x v="2"/>
    <n v="53427.348463329996"/>
    <n v="79483"/>
  </r>
  <r>
    <s v="NZ38662"/>
    <n v="378208954"/>
    <n v="43"/>
    <d v="1979-05-25T06:00:00"/>
    <x v="0"/>
    <s v="Editor"/>
    <x v="3"/>
    <x v="885"/>
    <x v="883"/>
    <s v="Shirley Chavez"/>
    <x v="7"/>
    <n v="853396219"/>
    <n v="0"/>
    <s v="Cash Withdrawal"/>
    <x v="118"/>
    <x v="1"/>
    <n v="14209.176826000003"/>
    <n v="71188"/>
  </r>
  <r>
    <s v="NZ38675"/>
    <n v="504422027"/>
    <n v="73"/>
    <d v="1949-05-24T18:00:00"/>
    <x v="0"/>
    <s v="Biostatistician II"/>
    <x v="16"/>
    <x v="886"/>
    <x v="884"/>
    <s v="Steve Alvarez"/>
    <x v="7"/>
    <n v="2136245696"/>
    <n v="0"/>
    <s v="Cash Withdrawal"/>
    <x v="284"/>
    <x v="4"/>
    <n v="460885.91494799999"/>
    <n v="1032321.6"/>
  </r>
  <r>
    <s v="NZ38702"/>
    <n v="270121096"/>
    <n v="60"/>
    <d v="1962-05-25T00:00:00"/>
    <x v="1"/>
    <s v="Financial Analyst"/>
    <x v="2"/>
    <x v="887"/>
    <x v="885"/>
    <s v="Larry Phillips"/>
    <x v="7"/>
    <n v="2636807712"/>
    <n v="0"/>
    <s v="Money Transfer"/>
    <x v="404"/>
    <x v="2"/>
    <n v="213282.8766592"/>
    <n v="617662.02"/>
  </r>
  <r>
    <s v="NZ38710"/>
    <n v="128041075"/>
    <n v="25"/>
    <d v="1997-05-24T18:00:00"/>
    <x v="0"/>
    <s v="Web Developer IV"/>
    <x v="4"/>
    <x v="888"/>
    <x v="886"/>
    <s v="Steve Peterson"/>
    <x v="7"/>
    <n v="2577526875"/>
    <n v="0"/>
    <s v="Cash Withdrawal"/>
    <x v="44"/>
    <x v="1"/>
    <n v="279701.83141500002"/>
    <n v="734424.48"/>
  </r>
  <r>
    <s v="NZ38724"/>
    <n v="763515984"/>
    <n v="26"/>
    <d v="1996-05-24T12:00:00"/>
    <x v="1"/>
    <s v="Biostatistician IV"/>
    <x v="0"/>
    <x v="889"/>
    <x v="887"/>
    <s v="Kevin Ward"/>
    <x v="7"/>
    <n v="1083869544"/>
    <n v="0"/>
    <s v="Money Deposit"/>
    <x v="400"/>
    <x v="0"/>
    <n v="219199.32568400001"/>
    <n v="269465"/>
  </r>
  <r>
    <s v="NZ38737"/>
    <n v="829001426"/>
    <n v="61"/>
    <d v="1961-05-24T18:00:00"/>
    <x v="1"/>
    <s v="Payment Adjustment Coordinator"/>
    <x v="4"/>
    <x v="890"/>
    <x v="888"/>
    <s v="Larry Snyder"/>
    <x v="7"/>
    <n v="231029022"/>
    <n v="0"/>
    <s v="Money Deposit"/>
    <x v="170"/>
    <x v="0"/>
    <n v="490774.05850658996"/>
    <n v="1050837.6599999999"/>
  </r>
  <r>
    <s v="NZ38742"/>
    <n v="120462979"/>
    <n v="48"/>
    <d v="1974-05-25T00:00:00"/>
    <x v="1"/>
    <s v="Administrative Assistant II"/>
    <x v="2"/>
    <x v="891"/>
    <x v="889"/>
    <s v="Joe Ward"/>
    <x v="7"/>
    <n v="3630625"/>
    <n v="0"/>
    <s v="Money Deposit"/>
    <x v="109"/>
    <x v="0"/>
    <n v="53472.819429640003"/>
    <n v="111160"/>
  </r>
  <r>
    <s v="NZ38755"/>
    <n v="930764009"/>
    <n v="70"/>
    <d v="1952-05-24T12:00:00"/>
    <x v="0"/>
    <s v="Research Assistant III"/>
    <x v="2"/>
    <x v="892"/>
    <x v="890"/>
    <s v="Susan Clark"/>
    <x v="7"/>
    <n v="47734137"/>
    <n v="0"/>
    <s v="Cash Withdrawal"/>
    <x v="73"/>
    <x v="0"/>
    <n v="793406.03607519995"/>
    <n v="1047950.04"/>
  </r>
  <r>
    <s v="NZ38793"/>
    <n v="741028214"/>
    <n v="46"/>
    <d v="1976-05-24T12:00:00"/>
    <x v="1"/>
    <s v="Systems Administrator I"/>
    <x v="13"/>
    <x v="893"/>
    <x v="891"/>
    <s v="Benjamin Wheeler"/>
    <x v="7"/>
    <n v="1369930068"/>
    <n v="0"/>
    <s v="Money Transfer"/>
    <x v="87"/>
    <x v="5"/>
    <n v="1572.5841240000009"/>
    <n v="29874"/>
  </r>
  <r>
    <s v="NZ38794"/>
    <n v="604469384"/>
    <n v="17"/>
    <d v="2005-05-24T18:00:00"/>
    <x v="1"/>
    <s v="Human Resources Assistant II"/>
    <x v="12"/>
    <x v="894"/>
    <x v="892"/>
    <s v="Howard Little"/>
    <x v="7"/>
    <n v="31194065"/>
    <n v="0"/>
    <s v="Money Deposit"/>
    <x v="208"/>
    <x v="0"/>
    <n v="354248.35490560002"/>
    <n v="392770"/>
  </r>
  <r>
    <s v="NZ38822"/>
    <n v="189081306"/>
    <n v="31"/>
    <d v="1991-05-25T06:00:00"/>
    <x v="0"/>
    <s v="Systems Administrator IV"/>
    <x v="6"/>
    <x v="895"/>
    <x v="893"/>
    <s v="John Hart"/>
    <x v="7"/>
    <n v="587155044"/>
    <n v="0"/>
    <s v="Checks"/>
    <x v="75"/>
    <x v="3"/>
    <n v="822598.03281860007"/>
    <n v="1276597.32"/>
  </r>
  <r>
    <s v="NZ38845"/>
    <n v="441796382"/>
    <n v="21"/>
    <d v="2001-05-24T18:00:00"/>
    <x v="1"/>
    <s v="Junior Executive"/>
    <x v="2"/>
    <x v="896"/>
    <x v="894"/>
    <s v="Ronald Phillips"/>
    <x v="7"/>
    <n v="2017180746"/>
    <n v="0"/>
    <s v="Online Payment"/>
    <x v="287"/>
    <x v="6"/>
    <n v="-187242.88959999999"/>
    <n v="343280"/>
  </r>
  <r>
    <s v="NZ38878"/>
    <n v="578101395"/>
    <n v="28"/>
    <d v="1994-05-25T00:00:00"/>
    <x v="0"/>
    <s v="Media Manager III"/>
    <x v="0"/>
    <x v="897"/>
    <x v="895"/>
    <s v="Mark Duncan"/>
    <x v="7"/>
    <n v="1595799675"/>
    <n v="0"/>
    <s v="Online Payment"/>
    <x v="372"/>
    <x v="6"/>
    <n v="47394.264020479997"/>
    <n v="60425"/>
  </r>
  <r>
    <s v="NZ38886"/>
    <n v="646777420"/>
    <n v="81"/>
    <d v="1941-05-24T18:00:00"/>
    <x v="1"/>
    <s v="Accountant II"/>
    <x v="2"/>
    <x v="898"/>
    <x v="896"/>
    <s v="Gary Berry"/>
    <x v="7"/>
    <n v="1098431928"/>
    <n v="0"/>
    <s v="Money Deposit"/>
    <x v="170"/>
    <x v="1"/>
    <n v="573794.88820465002"/>
    <n v="839385.54"/>
  </r>
  <r>
    <s v="NZ38895"/>
    <n v="142605776"/>
    <n v="32"/>
    <d v="1990-05-25T00:00:00"/>
    <x v="0"/>
    <s v="Accountant II"/>
    <x v="18"/>
    <x v="899"/>
    <x v="897"/>
    <s v="Jack Harris"/>
    <x v="7"/>
    <n v="2919258496"/>
    <n v="0"/>
    <s v="Money Transfer"/>
    <x v="340"/>
    <x v="5"/>
    <n v="308733.22384719999"/>
    <n v="378083"/>
  </r>
  <r>
    <s v="NZ38924"/>
    <n v="157500690"/>
    <n v="60"/>
    <d v="1962-05-25T00:00:00"/>
    <x v="0"/>
    <s v="Human Resources Manager"/>
    <x v="9"/>
    <x v="900"/>
    <x v="898"/>
    <s v="Stephen Murphy"/>
    <x v="7"/>
    <n v="1974060396"/>
    <n v="0"/>
    <s v="Money Deposit"/>
    <x v="3"/>
    <x v="1"/>
    <n v="173958.20751919999"/>
    <n v="292496"/>
  </r>
  <r>
    <s v="NZ38948"/>
    <n v="876279636"/>
    <n v="54"/>
    <d v="1968-05-24T12:00:00"/>
    <x v="0"/>
    <s v="Automation Specialist III"/>
    <x v="17"/>
    <x v="901"/>
    <x v="899"/>
    <s v="Christopher Watson"/>
    <x v="7"/>
    <n v="190836096"/>
    <n v="0"/>
    <s v="Checks"/>
    <x v="344"/>
    <x v="3"/>
    <n v="351273.17420479999"/>
    <n v="459766"/>
  </r>
  <r>
    <s v="NZ38949"/>
    <n v="785800204"/>
    <n v="29"/>
    <d v="1993-05-24T18:00:00"/>
    <x v="1"/>
    <s v="Chief Design Engineer"/>
    <x v="17"/>
    <x v="902"/>
    <x v="900"/>
    <s v="Diane Fuller"/>
    <x v="7"/>
    <n v="694335675"/>
    <n v="0"/>
    <s v="Online Payment"/>
    <x v="405"/>
    <x v="5"/>
    <n v="402797.79285999999"/>
    <n v="518879.1"/>
  </r>
  <r>
    <s v="NZ38974"/>
    <n v="4417230"/>
    <n v="75"/>
    <d v="1947-05-25T06:00:00"/>
    <x v="1"/>
    <s v="Internal Auditor"/>
    <x v="19"/>
    <x v="903"/>
    <x v="901"/>
    <s v="Alice Watson"/>
    <x v="7"/>
    <n v="20454048"/>
    <n v="0"/>
    <s v="Money Transfer"/>
    <x v="336"/>
    <x v="1"/>
    <n v="319573.26673199999"/>
    <n v="383172"/>
  </r>
  <r>
    <s v="NZ38977"/>
    <n v="443084109"/>
    <n v="32"/>
    <d v="1990-05-25T00:00:00"/>
    <x v="1"/>
    <s v="Software Test Engineer IV"/>
    <x v="18"/>
    <x v="904"/>
    <x v="902"/>
    <s v="Matthew James"/>
    <x v="7"/>
    <n v="852517575"/>
    <n v="0"/>
    <s v="Money Transfer"/>
    <x v="54"/>
    <x v="0"/>
    <n v="771075.76652479998"/>
    <n v="1052069.82"/>
  </r>
  <r>
    <s v="NZ39027"/>
    <n v="45923697"/>
    <n v="42"/>
    <d v="1980-05-24T12:00:00"/>
    <x v="1"/>
    <s v="Senior Quality Engineer"/>
    <x v="14"/>
    <x v="905"/>
    <x v="903"/>
    <s v="Samuel Hicks"/>
    <x v="7"/>
    <n v="1654635264"/>
    <n v="0"/>
    <s v="Money Deposit"/>
    <x v="388"/>
    <x v="0"/>
    <n v="2410299.1564288"/>
    <n v="2902401.84"/>
  </r>
  <r>
    <s v="NZ39056"/>
    <n v="2146153"/>
    <n v="22"/>
    <d v="2000-05-24T12:00:00"/>
    <x v="0"/>
    <s v="Marketing Manager"/>
    <x v="2"/>
    <x v="906"/>
    <x v="904"/>
    <s v="Alice Gibson"/>
    <x v="7"/>
    <n v="32774623"/>
    <n v="0"/>
    <s v="Money Deposit"/>
    <x v="70"/>
    <x v="0"/>
    <n v="226386.37450424"/>
    <n v="397889"/>
  </r>
  <r>
    <s v="NZ39108"/>
    <n v="24757395"/>
    <n v="84"/>
    <d v="1938-05-25T00:00:00"/>
    <x v="0"/>
    <s v="Database Administrator II"/>
    <x v="9"/>
    <x v="907"/>
    <x v="905"/>
    <s v="Bruce Lopez"/>
    <x v="7"/>
    <n v="221165776"/>
    <n v="0"/>
    <s v="Online Payment"/>
    <x v="84"/>
    <x v="2"/>
    <n v="500216.67214819998"/>
    <n v="939948.36"/>
  </r>
  <r>
    <s v="NZ39119"/>
    <n v="849271830"/>
    <n v="22"/>
    <d v="2000-05-24T12:00:00"/>
    <x v="0"/>
    <s v="Staff Accountant II"/>
    <x v="2"/>
    <x v="908"/>
    <x v="906"/>
    <s v="Jimmy Brown"/>
    <x v="7"/>
    <n v="1736364168"/>
    <n v="0"/>
    <s v="Money Transfer"/>
    <x v="406"/>
    <x v="5"/>
    <n v="416864.27672149998"/>
    <n v="577434.24"/>
  </r>
  <r>
    <s v="NZ39167"/>
    <n v="740328280"/>
    <n v="82"/>
    <d v="1940-05-24T12:00:00"/>
    <x v="0"/>
    <s v="Safety Technician IV"/>
    <x v="5"/>
    <x v="909"/>
    <x v="907"/>
    <s v="Kathy Ellis"/>
    <x v="7"/>
    <n v="11427039"/>
    <n v="0"/>
    <s v="Money Deposit"/>
    <x v="71"/>
    <x v="1"/>
    <n v="28603.476624639999"/>
    <n v="59044"/>
  </r>
  <r>
    <s v="NZ39173"/>
    <n v="802850130"/>
    <n v="50"/>
    <d v="1972-05-24T12:00:00"/>
    <x v="0"/>
    <s v="Environmental Specialist"/>
    <x v="10"/>
    <x v="910"/>
    <x v="908"/>
    <s v="Nicole Porter"/>
    <x v="7"/>
    <n v="3542963328"/>
    <n v="0"/>
    <s v="Checks"/>
    <x v="160"/>
    <x v="3"/>
    <n v="215135.08560639998"/>
    <n v="344791"/>
  </r>
  <r>
    <s v="NZ39191"/>
    <n v="49939240"/>
    <n v="28"/>
    <d v="1994-05-25T00:00:00"/>
    <x v="1"/>
    <s v="Pharmacist"/>
    <x v="0"/>
    <x v="911"/>
    <x v="909"/>
    <s v="Ernest Gomez"/>
    <x v="7"/>
    <n v="198314874"/>
    <n v="0"/>
    <s v="Money Transfer"/>
    <x v="141"/>
    <x v="0"/>
    <n v="444795.9399229"/>
    <n v="819924.96"/>
  </r>
  <r>
    <s v="NZ39352"/>
    <n v="524107141"/>
    <n v="70"/>
    <d v="1952-05-24T12:00:00"/>
    <x v="1"/>
    <s v="Software Engineer IV"/>
    <x v="11"/>
    <x v="912"/>
    <x v="910"/>
    <s v="Eugene Fuller"/>
    <x v="7"/>
    <n v="3847088"/>
    <n v="0"/>
    <s v="Online Payment"/>
    <x v="407"/>
    <x v="6"/>
    <n v="82657.453132800001"/>
    <n v="237132"/>
  </r>
  <r>
    <s v="NZ39354"/>
    <n v="682025529"/>
    <n v="47"/>
    <d v="1975-05-25T06:00:00"/>
    <x v="1"/>
    <s v="Senior Developer"/>
    <x v="21"/>
    <x v="913"/>
    <x v="911"/>
    <s v="Kathleen Scott"/>
    <x v="7"/>
    <n v="2461731675"/>
    <n v="0"/>
    <s v="Money Transfer"/>
    <x v="408"/>
    <x v="5"/>
    <n v="66475.024467999989"/>
    <n v="259129"/>
  </r>
  <r>
    <s v="NZ39399"/>
    <n v="466150363"/>
    <n v="22"/>
    <d v="2006-10-20T12:00:00"/>
    <x v="1"/>
    <s v="Welder"/>
    <x v="6"/>
    <x v="914"/>
    <x v="912"/>
    <s v="IMMANUEL N"/>
    <x v="7"/>
    <n v="2318176476"/>
    <n v="0"/>
    <s v="Online Payment"/>
    <x v="123"/>
    <x v="2"/>
    <n v="572639.02687221183"/>
    <n v="939609.72"/>
  </r>
  <r>
    <s v="NZ39449"/>
    <n v="743729432"/>
    <n v="35"/>
    <d v="1987-05-25T06:00:00"/>
    <x v="1"/>
    <s v="Programmer II"/>
    <x v="14"/>
    <x v="915"/>
    <x v="913"/>
    <s v="Timothy Dixon"/>
    <x v="7"/>
    <n v="8804448"/>
    <n v="0"/>
    <s v="Cash Withdrawal"/>
    <x v="409"/>
    <x v="0"/>
    <n v="1341079.5088434101"/>
    <n v="1852766.76"/>
  </r>
  <r>
    <s v="NZ39451"/>
    <n v="833296386"/>
    <n v="27"/>
    <d v="1995-05-25T06:00:00"/>
    <x v="0"/>
    <s v="Software Engineer III"/>
    <x v="6"/>
    <x v="916"/>
    <x v="914"/>
    <s v="Debra Murray"/>
    <x v="7"/>
    <n v="917334728"/>
    <n v="0"/>
    <s v="Cash Withdrawal"/>
    <x v="232"/>
    <x v="1"/>
    <n v="322725.46723319998"/>
    <n v="496839"/>
  </r>
  <r>
    <s v="NZ39500"/>
    <n v="894921"/>
    <n v="69"/>
    <d v="1953-05-24T18:00:00"/>
    <x v="0"/>
    <s v="Business Systems Development Analyst"/>
    <x v="20"/>
    <x v="917"/>
    <x v="915"/>
    <s v="Tammy Dunn"/>
    <x v="7"/>
    <n v="441239833"/>
    <n v="0"/>
    <s v="Money Transfer"/>
    <x v="22"/>
    <x v="5"/>
    <n v="27993.915939400002"/>
    <n v="106324"/>
  </r>
  <r>
    <s v="NZ39526"/>
    <n v="744003559"/>
    <n v="24"/>
    <d v="1998-05-25T00:00:00"/>
    <x v="1"/>
    <s v="Desktop Support Technician"/>
    <x v="10"/>
    <x v="918"/>
    <x v="916"/>
    <s v="Lawrence Perry"/>
    <x v="7"/>
    <n v="590124045"/>
    <n v="0"/>
    <s v="Online Payment"/>
    <x v="356"/>
    <x v="6"/>
    <n v="196864.53327328002"/>
    <n v="629550.12"/>
  </r>
  <r>
    <s v="NZ39571"/>
    <n v="422083653"/>
    <n v="21"/>
    <d v="2001-05-24T18:00:00"/>
    <x v="1"/>
    <s v="Senior Editor"/>
    <x v="3"/>
    <x v="919"/>
    <x v="917"/>
    <s v="Steven Wilson"/>
    <x v="7"/>
    <n v="1103930742"/>
    <n v="0"/>
    <s v="Money Deposit"/>
    <x v="169"/>
    <x v="0"/>
    <n v="280174.03796480002"/>
    <n v="425498"/>
  </r>
  <r>
    <s v="NZ39582"/>
    <n v="62136778"/>
    <n v="43"/>
    <d v="1979-05-25T06:00:00"/>
    <x v="1"/>
    <s v="Engineer I"/>
    <x v="2"/>
    <x v="920"/>
    <x v="918"/>
    <s v="Eugene Robinson"/>
    <x v="7"/>
    <n v="1542637707"/>
    <n v="0"/>
    <s v="Cash Withdrawal"/>
    <x v="4"/>
    <x v="4"/>
    <n v="206655.17866239999"/>
    <n v="360445"/>
  </r>
  <r>
    <s v="NZ39612"/>
    <n v="407721104"/>
    <n v="43"/>
    <d v="1979-05-25T06:00:00"/>
    <x v="1"/>
    <s v="Programmer II"/>
    <x v="11"/>
    <x v="921"/>
    <x v="919"/>
    <s v="Deborah Freeman"/>
    <x v="7"/>
    <n v="2460454656"/>
    <n v="0"/>
    <s v="Money Transfer"/>
    <x v="255"/>
    <x v="5"/>
    <n v="230630.56326258002"/>
    <n v="334392"/>
  </r>
  <r>
    <s v="NZ39614"/>
    <n v="949400175"/>
    <n v="39"/>
    <d v="1983-05-25T06:00:00"/>
    <x v="1"/>
    <s v="Geologist II"/>
    <x v="4"/>
    <x v="922"/>
    <x v="920"/>
    <s v="Stephanie Jordan"/>
    <x v="7"/>
    <n v="693426888"/>
    <n v="0"/>
    <s v="Cash Withdrawal"/>
    <x v="34"/>
    <x v="1"/>
    <n v="96464.268935999993"/>
    <n v="200417"/>
  </r>
  <r>
    <s v="NZ39658"/>
    <n v="531630993"/>
    <n v="76"/>
    <d v="1946-05-25T00:00:00"/>
    <x v="1"/>
    <s v="Help Desk Technician"/>
    <x v="5"/>
    <x v="923"/>
    <x v="921"/>
    <s v="Douglas Olson"/>
    <x v="7"/>
    <n v="1504997775"/>
    <n v="0"/>
    <s v="Cash Withdrawal"/>
    <x v="4"/>
    <x v="1"/>
    <n v="755120.54151808005"/>
    <n v="1192512.6000000001"/>
  </r>
  <r>
    <s v="NZ39671"/>
    <n v="784495795"/>
    <n v="42"/>
    <d v="1980-05-24T12:00:00"/>
    <x v="0"/>
    <s v="Software Test Engineer III"/>
    <x v="2"/>
    <x v="924"/>
    <x v="922"/>
    <s v="Jacqueline Williamson"/>
    <x v="7"/>
    <n v="599806656"/>
    <n v="0"/>
    <s v="Cash Withdrawal"/>
    <x v="375"/>
    <x v="0"/>
    <n v="52464.667304000002"/>
    <n v="129332"/>
  </r>
  <r>
    <s v="NZ39682"/>
    <n v="171010784"/>
    <n v="65"/>
    <d v="1957-05-24T18:00:00"/>
    <x v="0"/>
    <s v="Human Resources Assistant II"/>
    <x v="14"/>
    <x v="925"/>
    <x v="923"/>
    <s v="Randy Jacobs"/>
    <x v="7"/>
    <n v="2259361728"/>
    <n v="0"/>
    <s v="Cash Withdrawal"/>
    <x v="331"/>
    <x v="1"/>
    <n v="399750.04690399999"/>
    <n v="482898"/>
  </r>
  <r>
    <s v="NZ39698"/>
    <n v="408750461"/>
    <n v="62"/>
    <d v="1960-05-24T12:00:00"/>
    <x v="0"/>
    <s v="Research Assistant IV"/>
    <x v="2"/>
    <x v="926"/>
    <x v="924"/>
    <s v="Gary Jenkins"/>
    <x v="7"/>
    <n v="3413301276"/>
    <n v="0"/>
    <s v="Money Transfer"/>
    <x v="149"/>
    <x v="5"/>
    <n v="-47870.485248000012"/>
    <n v="333012"/>
  </r>
  <r>
    <s v="NZ39713"/>
    <n v="275493319"/>
    <n v="17"/>
    <d v="2005-05-24T18:00:00"/>
    <x v="1"/>
    <s v="Software Test Engineer I"/>
    <x v="2"/>
    <x v="927"/>
    <x v="925"/>
    <s v="Samuel Cunningham"/>
    <x v="7"/>
    <n v="4029308258"/>
    <n v="0"/>
    <s v="Online Payment"/>
    <x v="302"/>
    <x v="5"/>
    <n v="473844.26230099995"/>
    <n v="1131801.18"/>
  </r>
  <r>
    <s v="NZ39781"/>
    <n v="597098963"/>
    <n v="39"/>
    <d v="1983-05-25T06:00:00"/>
    <x v="1"/>
    <s v="Statistician II"/>
    <x v="2"/>
    <x v="928"/>
    <x v="926"/>
    <s v="Jack Richardson"/>
    <x v="7"/>
    <n v="535165593"/>
    <n v="0"/>
    <s v="Money Deposit"/>
    <x v="18"/>
    <x v="0"/>
    <n v="24920.511786880001"/>
    <n v="33214"/>
  </r>
  <r>
    <s v="NZ39837"/>
    <n v="276008559"/>
    <n v="25"/>
    <d v="1997-05-24T18:00:00"/>
    <x v="0"/>
    <s v="Geologist I"/>
    <x v="7"/>
    <x v="929"/>
    <x v="927"/>
    <s v="Timothy Austin"/>
    <x v="7"/>
    <n v="172704565"/>
    <n v="0"/>
    <s v="Money Deposit"/>
    <x v="376"/>
    <x v="0"/>
    <n v="2383289.6269844798"/>
    <n v="2976450.78"/>
  </r>
  <r>
    <s v="NZ39952"/>
    <n v="987975738"/>
    <n v="46"/>
    <d v="1976-05-24T12:00:00"/>
    <x v="0"/>
    <s v="Analyst Programmer"/>
    <x v="2"/>
    <x v="930"/>
    <x v="928"/>
    <s v="Andrew Rodriguez"/>
    <x v="7"/>
    <n v="4056581984"/>
    <n v="0"/>
    <s v="Money Deposit"/>
    <x v="410"/>
    <x v="0"/>
    <n v="277475.68162776"/>
    <n v="475860"/>
  </r>
  <r>
    <s v="NZ39963"/>
    <n v="882365290"/>
    <n v="72"/>
    <d v="1950-05-25T00:00:00"/>
    <x v="1"/>
    <s v="Compensation Analyst"/>
    <x v="2"/>
    <x v="931"/>
    <x v="929"/>
    <s v="Dorothy Reed"/>
    <x v="7"/>
    <n v="839766816"/>
    <n v="0"/>
    <s v="Online Payment"/>
    <x v="406"/>
    <x v="5"/>
    <n v="-7001.8077516799967"/>
    <n v="80369"/>
  </r>
  <r>
    <s v="NZ40038"/>
    <n v="516336426"/>
    <n v="24"/>
    <d v="1998-05-25T00:00:00"/>
    <x v="0"/>
    <s v="Account Representative II"/>
    <x v="11"/>
    <x v="932"/>
    <x v="930"/>
    <s v="Timothy Duncan"/>
    <x v="7"/>
    <n v="10021575"/>
    <n v="0"/>
    <s v="Money Deposit"/>
    <x v="59"/>
    <x v="0"/>
    <n v="-4846.3261281599989"/>
    <n v="63867"/>
  </r>
  <r>
    <s v="NZ40048"/>
    <n v="227862330"/>
    <n v="64"/>
    <d v="1958-05-25T00:00:00"/>
    <x v="1"/>
    <s v="Recruiting Manager"/>
    <x v="3"/>
    <x v="933"/>
    <x v="931"/>
    <s v="Ryan Shaw"/>
    <x v="7"/>
    <n v="1016453516"/>
    <n v="0"/>
    <s v="Cash Withdrawal"/>
    <x v="408"/>
    <x v="4"/>
    <n v="939510.17175028007"/>
    <n v="1230270.96"/>
  </r>
  <r>
    <s v="NZ40048"/>
    <n v="660338169"/>
    <n v="54"/>
    <d v="1968-05-24T12:00:00"/>
    <x v="1"/>
    <s v="Systems Administrator II"/>
    <x v="12"/>
    <x v="934"/>
    <x v="932"/>
    <s v="Frank Walker"/>
    <x v="7"/>
    <n v="1016453516"/>
    <n v="0"/>
    <s v="Money Transfer"/>
    <x v="265"/>
    <x v="0"/>
    <n v="660651.77786249993"/>
    <n v="898486.38"/>
  </r>
  <r>
    <s v="NZ40082"/>
    <n v="436724092"/>
    <n v="17"/>
    <d v="2005-05-24T18:00:00"/>
    <x v="0"/>
    <s v="Paralegal"/>
    <x v="2"/>
    <x v="935"/>
    <x v="933"/>
    <s v="Howard Hunter"/>
    <x v="7"/>
    <n v="2127649545"/>
    <n v="0"/>
    <s v="Money Deposit"/>
    <x v="279"/>
    <x v="0"/>
    <n v="796006.47684543999"/>
    <n v="935834.7"/>
  </r>
  <r>
    <s v="NZ40105"/>
    <n v="192167762"/>
    <n v="51"/>
    <d v="1971-05-25T06:00:00"/>
    <x v="0"/>
    <s v="Executive Secretary"/>
    <x v="3"/>
    <x v="936"/>
    <x v="934"/>
    <s v="Peter Sanchez"/>
    <x v="7"/>
    <n v="28227552"/>
    <n v="0"/>
    <s v="Cash Withdrawal"/>
    <x v="222"/>
    <x v="1"/>
    <n v="767924.00442112004"/>
    <n v="951997.62"/>
  </r>
  <r>
    <s v="NZ40107"/>
    <n v="825804685"/>
    <n v="30"/>
    <d v="1992-05-24T12:00:00"/>
    <x v="1"/>
    <s v="Biostatistician III"/>
    <x v="12"/>
    <x v="937"/>
    <x v="935"/>
    <s v="Frank Bennett"/>
    <x v="7"/>
    <n v="3083498187"/>
    <n v="0"/>
    <s v="Online Payment"/>
    <x v="237"/>
    <x v="5"/>
    <n v="298533.31144447997"/>
    <n v="336511"/>
  </r>
  <r>
    <s v="NZ40136"/>
    <n v="948292434"/>
    <n v="46"/>
    <d v="1976-05-24T12:00:00"/>
    <x v="1"/>
    <s v="Health Coach IV"/>
    <x v="3"/>
    <x v="938"/>
    <x v="936"/>
    <s v="Katherine Larson"/>
    <x v="7"/>
    <n v="260826748"/>
    <n v="0"/>
    <s v="Cash Withdrawal"/>
    <x v="321"/>
    <x v="1"/>
    <n v="122067.5259044"/>
    <n v="224120"/>
  </r>
  <r>
    <s v="NZ40198"/>
    <n v="428368106"/>
    <n v="51"/>
    <d v="1971-05-25T06:00:00"/>
    <x v="0"/>
    <s v="Civil Engineer"/>
    <x v="2"/>
    <x v="939"/>
    <x v="937"/>
    <s v="Richard Moore"/>
    <x v="7"/>
    <n v="24661584"/>
    <n v="62218188"/>
    <s v="Loan Payment"/>
    <x v="229"/>
    <x v="7"/>
    <n v="894093.64908799995"/>
    <n v="1180975.3799999999"/>
  </r>
  <r>
    <s v="NZ40216"/>
    <n v="82435985"/>
    <n v="32"/>
    <d v="1990-05-25T00:00:00"/>
    <x v="1"/>
    <s v="Senior Financial Analyst"/>
    <x v="9"/>
    <x v="940"/>
    <x v="938"/>
    <s v="Irene Wood"/>
    <x v="7"/>
    <n v="568265324"/>
    <n v="0"/>
    <s v="Money Deposit"/>
    <x v="50"/>
    <x v="0"/>
    <n v="765851.08749519999"/>
    <n v="991624.62"/>
  </r>
  <r>
    <s v="NZ40270"/>
    <n v="3708695"/>
    <n v="68"/>
    <d v="1954-05-25T00:00:00"/>
    <x v="0"/>
    <s v="Registered Nurse"/>
    <x v="15"/>
    <x v="941"/>
    <x v="939"/>
    <s v="Jean Austin"/>
    <x v="7"/>
    <n v="220825605"/>
    <n v="0"/>
    <s v="Money Deposit"/>
    <x v="266"/>
    <x v="0"/>
    <n v="317703.54840575997"/>
    <n v="580962.42000000004"/>
  </r>
  <r>
    <s v="NZ40294"/>
    <n v="961831981"/>
    <n v="67"/>
    <d v="1955-05-25T06:00:00"/>
    <x v="0"/>
    <s v="VP Quality Control"/>
    <x v="19"/>
    <x v="942"/>
    <x v="940"/>
    <s v="Brenda Murray"/>
    <x v="7"/>
    <n v="616362075"/>
    <n v="2874487"/>
    <s v="Loan Payment"/>
    <x v="253"/>
    <x v="8"/>
    <n v="129889.43839209998"/>
    <n v="574877.1"/>
  </r>
  <r>
    <s v="NZ40311"/>
    <n v="217780212"/>
    <n v="42"/>
    <d v="1980-05-24T12:00:00"/>
    <x v="1"/>
    <s v="Editor"/>
    <x v="12"/>
    <x v="943"/>
    <x v="941"/>
    <s v="Jennifer Butler"/>
    <x v="7"/>
    <n v="1552371711"/>
    <n v="0"/>
    <s v="Money Transfer"/>
    <x v="355"/>
    <x v="5"/>
    <n v="225359.68099999998"/>
    <n v="310841"/>
  </r>
  <r>
    <s v="NZ40338"/>
    <n v="622588489"/>
    <n v="36"/>
    <d v="1986-05-25T00:00:00"/>
    <x v="1"/>
    <s v="Engineer IV"/>
    <x v="0"/>
    <x v="944"/>
    <x v="942"/>
    <s v="Denise Payne"/>
    <x v="7"/>
    <n v="1811361435"/>
    <n v="0"/>
    <s v="Money Deposit"/>
    <x v="399"/>
    <x v="0"/>
    <n v="130704.68384"/>
    <n v="233951"/>
  </r>
  <r>
    <s v="NZ40382"/>
    <n v="80721655"/>
    <n v="17"/>
    <d v="2005-05-24T18:00:00"/>
    <x v="1"/>
    <s v="Programmer Analyst III"/>
    <x v="14"/>
    <x v="945"/>
    <x v="943"/>
    <s v="George Watkins"/>
    <x v="7"/>
    <n v="2724058944"/>
    <n v="0"/>
    <s v="Cash Withdrawal"/>
    <x v="142"/>
    <x v="1"/>
    <n v="201648.77471999999"/>
    <n v="559634.22"/>
  </r>
  <r>
    <s v="NZ40402"/>
    <n v="292368079"/>
    <n v="27"/>
    <d v="1995-05-25T06:00:00"/>
    <x v="0"/>
    <s v="Account Coordinator"/>
    <x v="1"/>
    <x v="946"/>
    <x v="944"/>
    <s v="Scott Hunt"/>
    <x v="7"/>
    <n v="238002975"/>
    <n v="0"/>
    <s v="Cash Withdrawal"/>
    <x v="411"/>
    <x v="4"/>
    <n v="181785.73460875999"/>
    <n v="283274"/>
  </r>
  <r>
    <s v="NZ40435"/>
    <n v="513815732"/>
    <n v="79"/>
    <d v="1943-05-25T06:00:00"/>
    <x v="0"/>
    <s v="Biostatistician III"/>
    <x v="20"/>
    <x v="947"/>
    <x v="945"/>
    <s v="Amy Nguyen"/>
    <x v="7"/>
    <n v="7312368"/>
    <n v="0"/>
    <s v="Money Transfer"/>
    <x v="406"/>
    <x v="5"/>
    <n v="33246.61946432"/>
    <n v="65618"/>
  </r>
  <r>
    <s v="NZ40471"/>
    <n v="764126761"/>
    <n v="59"/>
    <d v="1963-05-25T06:00:00"/>
    <x v="0"/>
    <s v="Assistant Manager"/>
    <x v="2"/>
    <x v="948"/>
    <x v="946"/>
    <s v="Lisa Barnes"/>
    <x v="7"/>
    <n v="3795687"/>
    <n v="0"/>
    <s v="Checks"/>
    <x v="165"/>
    <x v="3"/>
    <n v="178127.26512570001"/>
    <n v="433179"/>
  </r>
  <r>
    <s v="NZ40475"/>
    <n v="324385875"/>
    <n v="30"/>
    <d v="1992-05-24T12:00:00"/>
    <x v="1"/>
    <s v="Financial Advisor"/>
    <x v="9"/>
    <x v="949"/>
    <x v="947"/>
    <s v="Shawn Dean"/>
    <x v="7"/>
    <n v="532609728"/>
    <n v="0"/>
    <s v="Money Transfer"/>
    <x v="165"/>
    <x v="1"/>
    <n v="1632714.3839360001"/>
    <n v="2000535.18"/>
  </r>
  <r>
    <s v="NZ40496"/>
    <n v="193870717"/>
    <n v="58"/>
    <d v="1964-05-24T12:00:00"/>
    <x v="0"/>
    <s v="Staff Accountant III"/>
    <x v="2"/>
    <x v="950"/>
    <x v="948"/>
    <s v="Todd Davis"/>
    <x v="7"/>
    <n v="915894848"/>
    <n v="0"/>
    <s v="Online Payment"/>
    <x v="332"/>
    <x v="5"/>
    <n v="245446.34044559998"/>
    <n v="336228"/>
  </r>
  <r>
    <s v="NZ40533"/>
    <n v="128086960"/>
    <n v="71"/>
    <d v="1951-05-25T06:00:00"/>
    <x v="0"/>
    <s v="Computer Systems Analyst III"/>
    <x v="18"/>
    <x v="951"/>
    <x v="949"/>
    <s v="Frank Nelson"/>
    <x v="7"/>
    <n v="5653144"/>
    <n v="0"/>
    <s v="Money Transfer"/>
    <x v="378"/>
    <x v="5"/>
    <n v="1320336.39430656"/>
    <n v="1900645.56"/>
  </r>
  <r>
    <s v="NZ40540"/>
    <n v="890302611"/>
    <n v="66"/>
    <d v="1956-05-24T12:00:00"/>
    <x v="1"/>
    <s v="Media Manager I"/>
    <x v="7"/>
    <x v="952"/>
    <x v="950"/>
    <s v="Joshua Frazier"/>
    <x v="7"/>
    <n v="363137958"/>
    <n v="0"/>
    <s v="Online Payment"/>
    <x v="76"/>
    <x v="5"/>
    <n v="1017516.1126776"/>
    <n v="1885741.32"/>
  </r>
  <r>
    <s v="NZ40556"/>
    <n v="15087311"/>
    <n v="44"/>
    <d v="1978-05-25T00:00:00"/>
    <x v="1"/>
    <s v="Computer Systems Analyst IV"/>
    <x v="19"/>
    <x v="953"/>
    <x v="951"/>
    <s v="Lawrence Mitchell"/>
    <x v="7"/>
    <n v="423974628"/>
    <n v="0"/>
    <s v="Money Transfer"/>
    <x v="412"/>
    <x v="5"/>
    <n v="299855.450213"/>
    <n v="710641.14"/>
  </r>
  <r>
    <s v="NZ40602"/>
    <n v="554865630"/>
    <n v="41"/>
    <d v="1981-05-24T18:00:00"/>
    <x v="0"/>
    <s v="Recruiter"/>
    <x v="1"/>
    <x v="954"/>
    <x v="952"/>
    <s v="Joseph West"/>
    <x v="7"/>
    <n v="18615765"/>
    <n v="0"/>
    <s v="Money Transfer"/>
    <x v="281"/>
    <x v="2"/>
    <n v="178644.74566949997"/>
    <n v="553554"/>
  </r>
  <r>
    <s v="NZ40619"/>
    <n v="771470202"/>
    <n v="19"/>
    <d v="2003-05-25T06:00:00"/>
    <x v="1"/>
    <s v="Administrative Assistant II"/>
    <x v="0"/>
    <x v="955"/>
    <x v="953"/>
    <s v="Joseph Butler"/>
    <x v="7"/>
    <n v="3940185795"/>
    <n v="0"/>
    <s v="Cash Withdrawal"/>
    <x v="184"/>
    <x v="1"/>
    <n v="13763.095134079995"/>
    <n v="90680"/>
  </r>
  <r>
    <s v="NZ40646"/>
    <n v="327328790"/>
    <n v="63"/>
    <d v="1959-05-25T06:00:00"/>
    <x v="0"/>
    <s v="Biostatistician III"/>
    <x v="17"/>
    <x v="956"/>
    <x v="954"/>
    <s v="Thomas Burns"/>
    <x v="7"/>
    <n v="1652485824"/>
    <n v="0"/>
    <s v="Money Transfer"/>
    <x v="242"/>
    <x v="1"/>
    <n v="2084778.1820323002"/>
    <n v="2963800.74"/>
  </r>
  <r>
    <s v="NZ40674"/>
    <n v="687532679"/>
    <n v="66"/>
    <d v="1956-05-24T12:00:00"/>
    <x v="1"/>
    <s v="Statistician IV"/>
    <x v="0"/>
    <x v="957"/>
    <x v="955"/>
    <s v="Anthony Murray"/>
    <x v="7"/>
    <n v="63218115"/>
    <n v="3093010515"/>
    <s v="Loan Payment"/>
    <x v="208"/>
    <x v="8"/>
    <n v="908333.91588940006"/>
    <n v="1543146.78"/>
  </r>
  <r>
    <s v="NZ40705"/>
    <n v="704101225"/>
    <n v="20"/>
    <d v="2002-05-25T00:00:00"/>
    <x v="0"/>
    <s v="Statistician I"/>
    <x v="9"/>
    <x v="958"/>
    <x v="956"/>
    <s v="Stephen Washington"/>
    <x v="7"/>
    <n v="2314712544"/>
    <n v="0"/>
    <s v="Money Deposit"/>
    <x v="88"/>
    <x v="1"/>
    <n v="1656454.81845168"/>
    <n v="2656958.2200000002"/>
  </r>
  <r>
    <s v="NZ40714"/>
    <n v="962644542"/>
    <n v="70"/>
    <d v="1952-05-24T12:00:00"/>
    <x v="0"/>
    <s v="Paralegal"/>
    <x v="14"/>
    <x v="959"/>
    <x v="957"/>
    <s v="Ernest Smith"/>
    <x v="7"/>
    <n v="404760252"/>
    <n v="1022752848"/>
    <s v="Loan Payment"/>
    <x v="29"/>
    <x v="7"/>
    <n v="808590.91402160004"/>
    <n v="1079337.48"/>
  </r>
  <r>
    <s v="NZ40740"/>
    <n v="192166510"/>
    <n v="67"/>
    <d v="1955-05-25T06:00:00"/>
    <x v="0"/>
    <s v="Software Test Engineer II"/>
    <x v="1"/>
    <x v="960"/>
    <x v="958"/>
    <s v="Philip Day"/>
    <x v="7"/>
    <n v="1299961908"/>
    <n v="0"/>
    <s v="Money Deposit"/>
    <x v="125"/>
    <x v="0"/>
    <n v="962818.87657999992"/>
    <n v="1267193.94"/>
  </r>
  <r>
    <s v="NZ40781"/>
    <n v="914611148"/>
    <n v="74"/>
    <d v="1948-05-24T12:00:00"/>
    <x v="1"/>
    <s v="Legal Assistant"/>
    <x v="13"/>
    <x v="961"/>
    <x v="959"/>
    <s v="Sarah Wagner"/>
    <x v="7"/>
    <n v="947666394"/>
    <n v="0"/>
    <s v="Money Transfer"/>
    <x v="57"/>
    <x v="0"/>
    <n v="619500.80310400005"/>
    <n v="760775.16"/>
  </r>
  <r>
    <s v="NZ40785"/>
    <n v="427118890"/>
    <n v="80"/>
    <d v="1942-05-25T00:00:00"/>
    <x v="0"/>
    <s v="Design Engineer"/>
    <x v="0"/>
    <x v="962"/>
    <x v="960"/>
    <s v="Ruth Reyes"/>
    <x v="7"/>
    <n v="651257984"/>
    <n v="0"/>
    <s v="Money Transfer"/>
    <x v="216"/>
    <x v="0"/>
    <n v="782443.02895164001"/>
    <n v="1254762.18"/>
  </r>
  <r>
    <s v="NZ40866"/>
    <n v="198416249"/>
    <n v="69"/>
    <d v="1953-05-24T18:00:00"/>
    <x v="1"/>
    <s v="Executive Secretary"/>
    <x v="1"/>
    <x v="963"/>
    <x v="961"/>
    <s v="Randy Garrett"/>
    <x v="7"/>
    <n v="354749472"/>
    <n v="0"/>
    <s v="Money Transfer"/>
    <x v="1"/>
    <x v="2"/>
    <n v="336672.95285440003"/>
    <n v="423833"/>
  </r>
  <r>
    <s v="NZ40870"/>
    <n v="949799479"/>
    <n v="40"/>
    <d v="1982-05-25T00:00:00"/>
    <x v="1"/>
    <s v="Community Outreach Specialist"/>
    <x v="13"/>
    <x v="964"/>
    <x v="962"/>
    <s v="Eugene Castillo"/>
    <x v="7"/>
    <n v="1897180032"/>
    <n v="0"/>
    <s v="Money Deposit"/>
    <x v="194"/>
    <x v="1"/>
    <n v="82314.141961760004"/>
    <n v="182978"/>
  </r>
  <r>
    <s v="NZ40896"/>
    <n v="486466506"/>
    <n v="37"/>
    <d v="1985-05-24T18:00:00"/>
    <x v="0"/>
    <s v="Nuclear Power Engineer"/>
    <x v="11"/>
    <x v="965"/>
    <x v="963"/>
    <s v="Sean Sims"/>
    <x v="7"/>
    <n v="1427628091"/>
    <n v="0"/>
    <s v="Online Payment"/>
    <x v="384"/>
    <x v="2"/>
    <n v="981624.92314000009"/>
    <n v="1391968.5"/>
  </r>
  <r>
    <s v="NZ40901"/>
    <n v="59844378"/>
    <n v="39"/>
    <d v="1983-05-25T06:00:00"/>
    <x v="0"/>
    <s v="Account Executive"/>
    <x v="5"/>
    <x v="966"/>
    <x v="964"/>
    <s v="Todd Lawrence"/>
    <x v="7"/>
    <n v="3733015719"/>
    <n v="0"/>
    <s v="Money Deposit"/>
    <x v="68"/>
    <x v="0"/>
    <n v="966861.61229652003"/>
    <n v="1604159.1"/>
  </r>
  <r>
    <s v="NZ40932"/>
    <n v="372978269"/>
    <n v="56"/>
    <d v="1966-05-25T00:00:00"/>
    <x v="1"/>
    <s v="Media Manager IV"/>
    <x v="14"/>
    <x v="967"/>
    <x v="965"/>
    <s v="Antonio Matthews"/>
    <x v="7"/>
    <n v="152280516"/>
    <n v="0"/>
    <s v="Money Deposit"/>
    <x v="324"/>
    <x v="1"/>
    <n v="174950.3532552"/>
    <n v="221235"/>
  </r>
  <r>
    <s v="NZ40950"/>
    <n v="764702977"/>
    <n v="56"/>
    <d v="1966-05-25T00:00:00"/>
    <x v="1"/>
    <s v="Senior Financial Analyst"/>
    <x v="0"/>
    <x v="968"/>
    <x v="966"/>
    <s v="Mildred Patterson"/>
    <x v="7"/>
    <n v="429407792"/>
    <n v="0"/>
    <s v="Money Deposit"/>
    <x v="413"/>
    <x v="0"/>
    <n v="-8854.8572921599989"/>
    <n v="64132"/>
  </r>
  <r>
    <s v="NZ40991"/>
    <n v="281718506"/>
    <n v="30"/>
    <d v="1992-05-24T12:00:00"/>
    <x v="1"/>
    <s v="Structural Analysis Engineer"/>
    <x v="11"/>
    <x v="969"/>
    <x v="967"/>
    <s v="Beverly Armstrong"/>
    <x v="7"/>
    <n v="9221616"/>
    <n v="0"/>
    <s v="Money Transfer"/>
    <x v="233"/>
    <x v="1"/>
    <n v="20370.463590400002"/>
    <n v="150164"/>
  </r>
  <r>
    <s v="NZ41067"/>
    <n v="138796033"/>
    <n v="18"/>
    <d v="2004-05-24T12:00:00"/>
    <x v="0"/>
    <s v="Accounting Assistant IV"/>
    <x v="3"/>
    <x v="970"/>
    <x v="968"/>
    <s v="Julia Alexander"/>
    <x v="7"/>
    <n v="2428432508"/>
    <n v="0"/>
    <s v="Money Transfer"/>
    <x v="404"/>
    <x v="5"/>
    <n v="269370.44388243998"/>
    <n v="379297"/>
  </r>
  <r>
    <s v="NZ41076"/>
    <n v="309507070"/>
    <n v="20"/>
    <d v="2002-05-25T00:00:00"/>
    <x v="0"/>
    <s v="Junior Executive"/>
    <x v="2"/>
    <x v="971"/>
    <x v="969"/>
    <s v="Juan Reyes"/>
    <x v="7"/>
    <n v="1131694802"/>
    <n v="0"/>
    <s v="Cash Withdrawal"/>
    <x v="331"/>
    <x v="1"/>
    <n v="804539.32465835998"/>
    <n v="1595431.98"/>
  </r>
  <r>
    <s v="NZ41219"/>
    <n v="8487509"/>
    <n v="55"/>
    <d v="1967-05-25T06:00:00"/>
    <x v="1"/>
    <s v="Research Assistant II"/>
    <x v="5"/>
    <x v="972"/>
    <x v="970"/>
    <s v="Todd Sims"/>
    <x v="7"/>
    <n v="797824896"/>
    <n v="3986979264"/>
    <s v="Loan Payment"/>
    <x v="203"/>
    <x v="7"/>
    <n v="243348.35006880001"/>
    <n v="294752"/>
  </r>
  <r>
    <s v="NZ41224"/>
    <n v="531175706"/>
    <n v="80"/>
    <d v="1942-05-25T00:00:00"/>
    <x v="0"/>
    <s v="Senior Developer"/>
    <x v="14"/>
    <x v="973"/>
    <x v="971"/>
    <s v="Mary Lawrence"/>
    <x v="7"/>
    <n v="3328534356"/>
    <n v="0"/>
    <s v="Money Transfer"/>
    <x v="152"/>
    <x v="5"/>
    <n v="25189.532254399994"/>
    <n v="165722"/>
  </r>
  <r>
    <s v="NZ41281"/>
    <n v="33418679"/>
    <n v="81"/>
    <d v="1941-05-24T18:00:00"/>
    <x v="0"/>
    <s v="Quality Control Specialist"/>
    <x v="3"/>
    <x v="974"/>
    <x v="972"/>
    <s v="Harry Ryan"/>
    <x v="7"/>
    <n v="2896390224"/>
    <n v="0"/>
    <s v="Cash Withdrawal"/>
    <x v="20"/>
    <x v="0"/>
    <n v="937019.69693167997"/>
    <n v="1517079.66"/>
  </r>
  <r>
    <s v="NZ41288"/>
    <n v="486687485"/>
    <n v="81"/>
    <d v="1941-05-24T18:00:00"/>
    <x v="0"/>
    <s v="Information Systems Manager"/>
    <x v="7"/>
    <x v="975"/>
    <x v="973"/>
    <s v="Charles Gardner"/>
    <x v="7"/>
    <n v="959268618"/>
    <n v="0"/>
    <s v="Money Deposit"/>
    <x v="396"/>
    <x v="1"/>
    <n v="355207.02986240003"/>
    <n v="555691.92000000004"/>
  </r>
  <r>
    <s v="NZ41393"/>
    <n v="827628726"/>
    <n v="34"/>
    <d v="1988-05-24T12:00:00"/>
    <x v="1"/>
    <s v="Safety Technician II"/>
    <x v="5"/>
    <x v="976"/>
    <x v="974"/>
    <s v="Ronald Reed"/>
    <x v="7"/>
    <n v="8292645"/>
    <n v="0"/>
    <s v="Money Deposit"/>
    <x v="414"/>
    <x v="0"/>
    <n v="3407966.8452039999"/>
    <n v="3968409.96"/>
  </r>
  <r>
    <s v="NZ41456"/>
    <n v="165254222"/>
    <n v="74"/>
    <d v="1948-05-24T12:00:00"/>
    <x v="1"/>
    <s v="Internal Auditor"/>
    <x v="13"/>
    <x v="977"/>
    <x v="975"/>
    <s v="Jonathan Bryant"/>
    <x v="7"/>
    <n v="1522557057"/>
    <n v="0"/>
    <s v="Money Deposit"/>
    <x v="144"/>
    <x v="0"/>
    <n v="519680.89612960001"/>
    <n v="923906.82"/>
  </r>
  <r>
    <s v="NZ41463"/>
    <n v="42101618"/>
    <n v="77"/>
    <d v="1945-05-24T18:00:00"/>
    <x v="1"/>
    <s v="Cost Accountant"/>
    <x v="9"/>
    <x v="978"/>
    <x v="976"/>
    <s v="John Carr"/>
    <x v="7"/>
    <n v="5116098"/>
    <n v="0"/>
    <s v="Money Transfer"/>
    <x v="415"/>
    <x v="2"/>
    <n v="475298.08257500001"/>
    <n v="528877.14"/>
  </r>
  <r>
    <s v="NZ41553"/>
    <n v="919570593"/>
    <n v="46"/>
    <d v="1976-05-24T12:00:00"/>
    <x v="0"/>
    <s v="Systems Administrator I"/>
    <x v="6"/>
    <x v="979"/>
    <x v="977"/>
    <s v="Brian Flores"/>
    <x v="7"/>
    <n v="1092858624"/>
    <n v="0"/>
    <s v="Cash Withdrawal"/>
    <x v="151"/>
    <x v="0"/>
    <n v="542016.38720960007"/>
    <n v="759515.46"/>
  </r>
  <r>
    <s v="NZ41593"/>
    <n v="611669116"/>
    <n v="49"/>
    <d v="1973-05-24T18:00:00"/>
    <x v="0"/>
    <s v="Software Engineer IV"/>
    <x v="2"/>
    <x v="980"/>
    <x v="978"/>
    <s v="Harry Gibson"/>
    <x v="7"/>
    <n v="3179555328"/>
    <n v="0"/>
    <s v="Checks"/>
    <x v="200"/>
    <x v="3"/>
    <n v="2936964.5535888001"/>
    <n v="3860694.9"/>
  </r>
  <r>
    <s v="NZ41594"/>
    <n v="169597632"/>
    <n v="20"/>
    <d v="2002-05-25T00:00:00"/>
    <x v="0"/>
    <s v="VP Product Management"/>
    <x v="2"/>
    <x v="981"/>
    <x v="979"/>
    <s v="Christine Ryan"/>
    <x v="7"/>
    <n v="175867549"/>
    <n v="0"/>
    <s v="Money Transfer"/>
    <x v="416"/>
    <x v="5"/>
    <n v="316474.92552251997"/>
    <n v="534312.72"/>
  </r>
  <r>
    <s v="NZ41611"/>
    <n v="577191519"/>
    <n v="56"/>
    <d v="1966-05-25T00:00:00"/>
    <x v="1"/>
    <s v="Payment Adjustment Coordinator"/>
    <x v="0"/>
    <x v="982"/>
    <x v="980"/>
    <s v="Jack Wood"/>
    <x v="7"/>
    <n v="2165516451"/>
    <n v="0"/>
    <s v="Online Payment"/>
    <x v="96"/>
    <x v="2"/>
    <n v="353628.55319040001"/>
    <n v="472842"/>
  </r>
  <r>
    <s v="NZ41616"/>
    <n v="971704687"/>
    <n v="48"/>
    <d v="1974-05-25T00:00:00"/>
    <x v="0"/>
    <s v="Design Engineer"/>
    <x v="5"/>
    <x v="983"/>
    <x v="981"/>
    <s v="Todd Russell"/>
    <x v="7"/>
    <n v="570849216"/>
    <n v="0"/>
    <s v="Online Payment"/>
    <x v="263"/>
    <x v="5"/>
    <n v="1593215.1422464"/>
    <n v="1816781.16"/>
  </r>
  <r>
    <s v="NZ41646"/>
    <n v="905339990"/>
    <n v="28"/>
    <d v="1994-05-25T00:00:00"/>
    <x v="1"/>
    <s v="Structural Analysis Engineer"/>
    <x v="2"/>
    <x v="984"/>
    <x v="982"/>
    <s v="Amy Ryan"/>
    <x v="7"/>
    <n v="2088788436"/>
    <n v="0"/>
    <s v="Money Deposit"/>
    <x v="228"/>
    <x v="0"/>
    <n v="19409.173655799998"/>
    <n v="34051"/>
  </r>
  <r>
    <s v="NZ41653"/>
    <n v="705446342"/>
    <n v="56"/>
    <d v="1966-05-25T00:00:00"/>
    <x v="0"/>
    <s v="Legal Assistant"/>
    <x v="20"/>
    <x v="985"/>
    <x v="983"/>
    <s v="Ann Gonzales"/>
    <x v="7"/>
    <n v="663911376"/>
    <n v="0"/>
    <s v="Money Transfer"/>
    <x v="249"/>
    <x v="5"/>
    <n v="76786.323711999998"/>
    <n v="122740"/>
  </r>
  <r>
    <s v="NZ41655"/>
    <n v="948586012"/>
    <n v="77"/>
    <d v="1989-01-18T00:00:00"/>
    <x v="0"/>
    <s v="Farmer"/>
    <x v="21"/>
    <x v="986"/>
    <x v="984"/>
    <s v="FRANKLIN C"/>
    <x v="7"/>
    <n v="264956796"/>
    <n v="0"/>
    <s v="Cash Withdrawal"/>
    <x v="174"/>
    <x v="4"/>
    <n v="-366781.7692275187"/>
    <n v="583473.66"/>
  </r>
  <r>
    <s v="NZ41707"/>
    <n v="403244085"/>
    <n v="59"/>
    <d v="1963-05-25T06:00:00"/>
    <x v="1"/>
    <s v="Account Representative III"/>
    <x v="2"/>
    <x v="987"/>
    <x v="985"/>
    <s v="Samuel Gomez"/>
    <x v="7"/>
    <n v="3669223131"/>
    <n v="0"/>
    <s v="Online Payment"/>
    <x v="276"/>
    <x v="6"/>
    <n v="99300.881071999989"/>
    <n v="156752"/>
  </r>
  <r>
    <s v="NZ41722"/>
    <n v="720504346"/>
    <n v="65"/>
    <d v="1990-03-27T18:00:00"/>
    <x v="1"/>
    <s v="Student"/>
    <x v="19"/>
    <x v="988"/>
    <x v="986"/>
    <s v="AKINNIYI  "/>
    <x v="7"/>
    <n v="1331398656"/>
    <n v="0"/>
    <s v="Money Deposit"/>
    <x v="242"/>
    <x v="0"/>
    <n v="-213378.50958084827"/>
    <n v="440661"/>
  </r>
  <r>
    <s v="NZ41735"/>
    <n v="309409121"/>
    <n v="26"/>
    <d v="1996-05-24T12:00:00"/>
    <x v="1"/>
    <s v="Marketing Manager"/>
    <x v="2"/>
    <x v="989"/>
    <x v="987"/>
    <s v="Eugene Collins"/>
    <x v="7"/>
    <n v="3249376074"/>
    <n v="0"/>
    <s v="Money Deposit"/>
    <x v="124"/>
    <x v="0"/>
    <n v="42601.830035840001"/>
    <n v="115586"/>
  </r>
  <r>
    <s v="NZ41747"/>
    <n v="890318492"/>
    <n v="77"/>
    <d v="1945-05-24T18:00:00"/>
    <x v="0"/>
    <s v="Web Developer II"/>
    <x v="17"/>
    <x v="990"/>
    <x v="988"/>
    <s v="Harry Weaver"/>
    <x v="7"/>
    <n v="2621099457"/>
    <n v="0"/>
    <s v="Cash Withdrawal"/>
    <x v="126"/>
    <x v="1"/>
    <n v="1439394.5756415999"/>
    <n v="1679015.88"/>
  </r>
  <r>
    <s v="NZ41761"/>
    <n v="34130226"/>
    <n v="72"/>
    <d v="1950-05-25T00:00:00"/>
    <x v="0"/>
    <s v="Computer Systems Analyst I"/>
    <x v="8"/>
    <x v="991"/>
    <x v="989"/>
    <s v="Juan Ramirez"/>
    <x v="7"/>
    <n v="1457334375"/>
    <n v="0"/>
    <s v="Online Payment"/>
    <x v="254"/>
    <x v="2"/>
    <n v="1060829.2163686398"/>
    <n v="1734648.72"/>
  </r>
  <r>
    <s v="NZ41811"/>
    <n v="844252745"/>
    <n v="26"/>
    <d v="1996-05-24T12:00:00"/>
    <x v="0"/>
    <s v="Staff Accountant III"/>
    <x v="12"/>
    <x v="992"/>
    <x v="990"/>
    <s v="Brian Smith"/>
    <x v="7"/>
    <n v="2182278304"/>
    <n v="0"/>
    <s v="Online Payment"/>
    <x v="218"/>
    <x v="6"/>
    <n v="44778.767171200001"/>
    <n v="81313"/>
  </r>
  <r>
    <s v="NZ41835"/>
    <n v="280950175"/>
    <n v="18"/>
    <d v="2004-05-24T12:00:00"/>
    <x v="0"/>
    <s v="VP Marketing"/>
    <x v="5"/>
    <x v="993"/>
    <x v="991"/>
    <s v="Walter Griffin"/>
    <x v="7"/>
    <n v="37368117"/>
    <n v="0"/>
    <s v="Money Transfer"/>
    <x v="54"/>
    <x v="1"/>
    <n v="11693.606366079999"/>
    <n v="24814"/>
  </r>
  <r>
    <s v="NZ41873"/>
    <n v="535286617"/>
    <n v="65"/>
    <d v="1957-05-24T18:00:00"/>
    <x v="0"/>
    <s v="Human Resources Assistant I"/>
    <x v="5"/>
    <x v="994"/>
    <x v="992"/>
    <s v="Christopher Wright"/>
    <x v="7"/>
    <n v="3237984288"/>
    <n v="0"/>
    <s v="Money Transfer"/>
    <x v="230"/>
    <x v="2"/>
    <n v="477422.29914664"/>
    <n v="626052.54"/>
  </r>
  <r>
    <s v="NZ41887"/>
    <n v="34227211"/>
    <n v="69"/>
    <d v="1953-05-24T18:00:00"/>
    <x v="1"/>
    <s v="Systems Administrator II"/>
    <x v="15"/>
    <x v="995"/>
    <x v="993"/>
    <s v="Lisa Miller"/>
    <x v="7"/>
    <n v="3186857184"/>
    <n v="0"/>
    <s v="Cash Withdrawal"/>
    <x v="1"/>
    <x v="1"/>
    <n v="17685.164911200001"/>
    <n v="47898"/>
  </r>
  <r>
    <s v="NZ41923"/>
    <n v="901289387"/>
    <n v="39"/>
    <d v="1983-05-25T06:00:00"/>
    <x v="0"/>
    <s v="Data Coordiator"/>
    <x v="14"/>
    <x v="996"/>
    <x v="994"/>
    <s v="Sean Ellis"/>
    <x v="7"/>
    <n v="1295336172"/>
    <n v="0"/>
    <s v="Money Transfer"/>
    <x v="303"/>
    <x v="1"/>
    <n v="1256158.0182131"/>
    <n v="1713852.96"/>
  </r>
  <r>
    <s v="NZ41934"/>
    <n v="260136851"/>
    <n v="22"/>
    <d v="2000-05-24T12:00:00"/>
    <x v="0"/>
    <s v="Marketing Assistant"/>
    <x v="1"/>
    <x v="997"/>
    <x v="995"/>
    <s v="Laura Hicks"/>
    <x v="7"/>
    <n v="1995465303"/>
    <n v="0"/>
    <s v="Money Deposit"/>
    <x v="26"/>
    <x v="1"/>
    <n v="98545.757961599971"/>
    <n v="568838.69999999995"/>
  </r>
  <r>
    <s v="NZ41977"/>
    <n v="738684930"/>
    <n v="31"/>
    <d v="1991-05-25T06:00:00"/>
    <x v="0"/>
    <s v="Paralegal"/>
    <x v="3"/>
    <x v="998"/>
    <x v="996"/>
    <s v="Angela Pierce"/>
    <x v="7"/>
    <n v="116049969"/>
    <n v="0"/>
    <s v="Cash Withdrawal"/>
    <x v="280"/>
    <x v="4"/>
    <n v="347885.73302000004"/>
    <n v="1098162.6000000001"/>
  </r>
  <r>
    <s v="NZ42006"/>
    <n v="436466634"/>
    <n v="46"/>
    <d v="1976-05-24T12:00:00"/>
    <x v="1"/>
    <s v="Environmental Specialist"/>
    <x v="21"/>
    <x v="999"/>
    <x v="997"/>
    <s v="Stephen Watkins"/>
    <x v="7"/>
    <n v="296249292"/>
    <n v="0"/>
    <s v="Online Payment"/>
    <x v="361"/>
    <x v="2"/>
    <n v="364392.23842499999"/>
    <n v="494709"/>
  </r>
  <r>
    <s v="NZ42043"/>
    <n v="480416516"/>
    <n v="63"/>
    <d v="1959-05-25T06:00:00"/>
    <x v="1"/>
    <s v="Research Assistant III"/>
    <x v="8"/>
    <x v="1000"/>
    <x v="998"/>
    <s v="Susan Thompson"/>
    <x v="7"/>
    <n v="1385006896"/>
    <n v="0"/>
    <s v="Checks"/>
    <x v="325"/>
    <x v="3"/>
    <n v="51541.404918840002"/>
    <n v="61344"/>
  </r>
  <r>
    <s v="NZ42134"/>
    <n v="17072561"/>
    <n v="49"/>
    <d v="1973-05-24T18:00:00"/>
    <x v="0"/>
    <s v="Systems Administrator I"/>
    <x v="21"/>
    <x v="1001"/>
    <x v="999"/>
    <s v="Gregory Price"/>
    <x v="7"/>
    <n v="1310763924"/>
    <n v="0"/>
    <s v="Money Transfer"/>
    <x v="39"/>
    <x v="5"/>
    <n v="395744.75232512003"/>
    <n v="617846.64"/>
  </r>
  <r>
    <s v="NZ42135"/>
    <n v="809037906"/>
    <n v="84"/>
    <d v="1938-05-25T00:00:00"/>
    <x v="0"/>
    <s v="Environmental Tech"/>
    <x v="16"/>
    <x v="1002"/>
    <x v="1000"/>
    <s v="Norma Little"/>
    <x v="7"/>
    <n v="844067475"/>
    <n v="0"/>
    <s v="Cash Withdrawal"/>
    <x v="417"/>
    <x v="1"/>
    <n v="44245.018003600002"/>
    <n v="51427"/>
  </r>
  <r>
    <s v="NZ42138"/>
    <n v="109729048"/>
    <n v="48"/>
    <d v="1974-05-25T00:00:00"/>
    <x v="0"/>
    <s v="Biostatistician I"/>
    <x v="8"/>
    <x v="1003"/>
    <x v="1001"/>
    <s v="Joe Phillips"/>
    <x v="7"/>
    <n v="3537170343"/>
    <n v="0"/>
    <s v="Cash Withdrawal"/>
    <x v="149"/>
    <x v="4"/>
    <n v="88116.909862400003"/>
    <n v="334496"/>
  </r>
  <r>
    <s v="NZ42163"/>
    <n v="848525038"/>
    <n v="83"/>
    <d v="1939-05-25T06:00:00"/>
    <x v="1"/>
    <s v="Office Assistant II"/>
    <x v="6"/>
    <x v="1004"/>
    <x v="1002"/>
    <s v="Katherine Williams"/>
    <x v="7"/>
    <n v="1660621155"/>
    <n v="0"/>
    <s v="Cash Withdrawal"/>
    <x v="78"/>
    <x v="1"/>
    <n v="438341.40991039999"/>
    <n v="605334.30000000005"/>
  </r>
  <r>
    <s v="NZ42259"/>
    <n v="591612522"/>
    <n v="66"/>
    <d v="1956-05-24T12:00:00"/>
    <x v="1"/>
    <s v="Quality Engineer"/>
    <x v="13"/>
    <x v="284"/>
    <x v="284"/>
    <s v="Barbara Smith"/>
    <x v="7"/>
    <n v="31172103"/>
    <n v="0"/>
    <s v="Money Deposit"/>
    <x v="324"/>
    <x v="0"/>
    <n v="0"/>
    <n v="0"/>
  </r>
  <r>
    <s v="NZ42280"/>
    <n v="446276731"/>
    <n v="53"/>
    <d v="1969-05-24T18:00:00"/>
    <x v="1"/>
    <s v="Professor"/>
    <x v="18"/>
    <x v="1005"/>
    <x v="1003"/>
    <s v="Carolyn Hunt"/>
    <x v="7"/>
    <n v="3508529736"/>
    <n v="0"/>
    <s v="Online Payment"/>
    <x v="144"/>
    <x v="2"/>
    <n v="492845.45462109998"/>
    <n v="612270.30000000005"/>
  </r>
  <r>
    <s v="NZ42335"/>
    <n v="935604502"/>
    <n v="70"/>
    <d v="1952-05-24T12:00:00"/>
    <x v="0"/>
    <s v="Automation Specialist IV"/>
    <x v="2"/>
    <x v="1006"/>
    <x v="1004"/>
    <s v="Howard Simmons"/>
    <x v="7"/>
    <n v="1393370472"/>
    <n v="553308327"/>
    <s v="Loan Payment"/>
    <x v="99"/>
    <x v="7"/>
    <n v="215772.97934399999"/>
    <n v="433212"/>
  </r>
  <r>
    <s v="NZ42387"/>
    <n v="167654139"/>
    <n v="26"/>
    <d v="1996-05-24T12:00:00"/>
    <x v="1"/>
    <s v="Accounting Assistant III"/>
    <x v="2"/>
    <x v="1007"/>
    <x v="1005"/>
    <s v="Pamela Carpenter"/>
    <x v="7"/>
    <n v="24595008"/>
    <n v="0"/>
    <s v="Money Deposit"/>
    <x v="95"/>
    <x v="0"/>
    <n v="12411.764080000001"/>
    <n v="21913"/>
  </r>
  <r>
    <s v="NZ42408"/>
    <n v="845277611"/>
    <n v="46"/>
    <d v="1976-05-24T12:00:00"/>
    <x v="0"/>
    <s v="Assistant Professor"/>
    <x v="15"/>
    <x v="1008"/>
    <x v="1006"/>
    <s v="Melissa Sanders"/>
    <x v="7"/>
    <n v="478098159"/>
    <n v="0"/>
    <s v="Online Payment"/>
    <x v="372"/>
    <x v="5"/>
    <n v="359431.54768000002"/>
    <n v="487783"/>
  </r>
  <r>
    <s v="NZ42415"/>
    <n v="54235781"/>
    <n v="59"/>
    <d v="1963-05-25T06:00:00"/>
    <x v="1"/>
    <s v="Product Engineer"/>
    <x v="5"/>
    <x v="1009"/>
    <x v="1007"/>
    <s v="Robert Thomas"/>
    <x v="7"/>
    <n v="1114519653"/>
    <n v="0"/>
    <s v="Online Payment"/>
    <x v="354"/>
    <x v="6"/>
    <n v="121674.99650000001"/>
    <n v="380570"/>
  </r>
  <r>
    <s v="NZ42481"/>
    <n v="48771606"/>
    <n v="58"/>
    <d v="1964-05-24T12:00:00"/>
    <x v="1"/>
    <s v="Media Manager IV"/>
    <x v="16"/>
    <x v="1010"/>
    <x v="1008"/>
    <s v="Diane Mccoy"/>
    <x v="7"/>
    <n v="3503916"/>
    <n v="0"/>
    <s v="Cash Withdrawal"/>
    <x v="343"/>
    <x v="1"/>
    <n v="464545.56525320001"/>
    <n v="1141538.1000000001"/>
  </r>
  <r>
    <s v="NZ42511"/>
    <n v="720643968"/>
    <n v="41"/>
    <d v="1981-05-24T18:00:00"/>
    <x v="1"/>
    <s v="Financial Advisor"/>
    <x v="2"/>
    <x v="1011"/>
    <x v="1009"/>
    <s v="Jesse Richards"/>
    <x v="7"/>
    <n v="2916045816"/>
    <n v="0"/>
    <s v="Cash Withdrawal"/>
    <x v="418"/>
    <x v="1"/>
    <n v="191385.6128832"/>
    <n v="254722"/>
  </r>
  <r>
    <s v="NZ42515"/>
    <n v="670368682"/>
    <n v="68"/>
    <d v="1954-05-25T00:00:00"/>
    <x v="1"/>
    <s v="Structural Analysis Engineer"/>
    <x v="4"/>
    <x v="1012"/>
    <x v="1010"/>
    <s v="Peter Diaz"/>
    <x v="7"/>
    <n v="2524887072"/>
    <n v="0"/>
    <s v="Online Payment"/>
    <x v="46"/>
    <x v="2"/>
    <n v="2085.0465325999976"/>
    <n v="48563"/>
  </r>
  <r>
    <s v="NZ42541"/>
    <n v="215919306"/>
    <n v="52"/>
    <d v="1970-05-25T00:00:00"/>
    <x v="0"/>
    <s v="Operator"/>
    <x v="19"/>
    <x v="1013"/>
    <x v="1011"/>
    <s v="Gerald Moore"/>
    <x v="7"/>
    <n v="796088832"/>
    <n v="0"/>
    <s v="Checks"/>
    <x v="290"/>
    <x v="3"/>
    <n v="541048.24635776004"/>
    <n v="631558.5"/>
  </r>
  <r>
    <s v="NZ42566"/>
    <n v="229181229"/>
    <n v="25"/>
    <d v="1997-05-24T18:00:00"/>
    <x v="1"/>
    <s v="Marketing Manager"/>
    <x v="3"/>
    <x v="1014"/>
    <x v="1012"/>
    <s v="Thomas Evans"/>
    <x v="7"/>
    <n v="1685690409"/>
    <n v="0"/>
    <s v="Checks"/>
    <x v="419"/>
    <x v="3"/>
    <n v="28809.132403750002"/>
    <n v="34567"/>
  </r>
  <r>
    <s v="NZ42604"/>
    <n v="397374898"/>
    <n v="49"/>
    <d v="1973-05-24T18:00:00"/>
    <x v="0"/>
    <s v="Assistant Professor"/>
    <x v="0"/>
    <x v="1015"/>
    <x v="1013"/>
    <s v="Justin Johnson"/>
    <x v="7"/>
    <n v="739902009"/>
    <n v="0"/>
    <s v="Money Deposit"/>
    <x v="414"/>
    <x v="0"/>
    <n v="1069842.05909768"/>
    <n v="1323969.18"/>
  </r>
  <r>
    <s v="NZ42622"/>
    <n v="121818842"/>
    <n v="24"/>
    <d v="1998-05-25T00:00:00"/>
    <x v="0"/>
    <s v="Staff Accountant III"/>
    <x v="4"/>
    <x v="1016"/>
    <x v="1014"/>
    <s v="Carlos Romero"/>
    <x v="7"/>
    <n v="1809871128"/>
    <n v="0"/>
    <s v="Online Payment"/>
    <x v="49"/>
    <x v="2"/>
    <n v="164727.62718400001"/>
    <n v="419095"/>
  </r>
  <r>
    <s v="NZ42646"/>
    <n v="656387474"/>
    <n v="20"/>
    <d v="2002-05-25T00:00:00"/>
    <x v="0"/>
    <s v="Office Assistant II"/>
    <x v="18"/>
    <x v="1017"/>
    <x v="1015"/>
    <s v="Lawrence Collins"/>
    <x v="7"/>
    <n v="1401116556"/>
    <n v="0"/>
    <s v="Money Transfer"/>
    <x v="154"/>
    <x v="5"/>
    <n v="86357.912291999994"/>
    <n v="255753"/>
  </r>
  <r>
    <s v="NZ42840"/>
    <n v="596659255"/>
    <n v="33"/>
    <d v="1989-05-24T18:00:00"/>
    <x v="1"/>
    <s v="Web Developer II"/>
    <x v="15"/>
    <x v="1018"/>
    <x v="1016"/>
    <s v="Frank Daniels"/>
    <x v="7"/>
    <n v="4062747"/>
    <n v="0"/>
    <s v="Online Payment"/>
    <x v="420"/>
    <x v="5"/>
    <n v="736130.58899199998"/>
    <n v="1078148.1599999999"/>
  </r>
  <r>
    <s v="NZ42846"/>
    <n v="404150613"/>
    <n v="77"/>
    <d v="1945-05-24T18:00:00"/>
    <x v="0"/>
    <s v="Graphic Designer"/>
    <x v="8"/>
    <x v="1019"/>
    <x v="1017"/>
    <s v="Willie Scott"/>
    <x v="7"/>
    <n v="267774039"/>
    <n v="0"/>
    <s v="Money Transfer"/>
    <x v="295"/>
    <x v="0"/>
    <n v="967728.36669812002"/>
    <n v="1074013.08"/>
  </r>
  <r>
    <s v="NZ42851"/>
    <n v="999351529"/>
    <n v="61"/>
    <d v="1961-05-24T18:00:00"/>
    <x v="1"/>
    <s v="Registered Nurse"/>
    <x v="20"/>
    <x v="1020"/>
    <x v="1018"/>
    <s v="Tammy Kim"/>
    <x v="7"/>
    <n v="3303089692"/>
    <n v="0"/>
    <s v="Online Payment"/>
    <x v="56"/>
    <x v="5"/>
    <n v="23496.914169900003"/>
    <n v="66532"/>
  </r>
  <r>
    <s v="NZ42857"/>
    <n v="352133027"/>
    <n v="51"/>
    <d v="1971-05-25T06:00:00"/>
    <x v="0"/>
    <s v="Technical Writer"/>
    <x v="2"/>
    <x v="1021"/>
    <x v="1019"/>
    <s v="Debra Montgomery"/>
    <x v="7"/>
    <n v="1765790247"/>
    <n v="0"/>
    <s v="Money Transfer"/>
    <x v="214"/>
    <x v="5"/>
    <n v="43919.241823999997"/>
    <n v="67102"/>
  </r>
  <r>
    <s v="NZ42885"/>
    <n v="406611418"/>
    <n v="54"/>
    <d v="1968-05-24T12:00:00"/>
    <x v="0"/>
    <s v="Programmer Analyst IV"/>
    <x v="4"/>
    <x v="1022"/>
    <x v="1020"/>
    <s v="Mary Berry"/>
    <x v="7"/>
    <n v="2950975314"/>
    <n v="0"/>
    <s v="Checks"/>
    <x v="421"/>
    <x v="3"/>
    <n v="276439.96035000001"/>
    <n v="448281"/>
  </r>
  <r>
    <s v="NZ42900"/>
    <n v="543597632"/>
    <n v="82"/>
    <d v="1940-05-24T12:00:00"/>
    <x v="1"/>
    <s v="Pharmacist"/>
    <x v="3"/>
    <x v="1023"/>
    <x v="1021"/>
    <s v="Fred Armstrong"/>
    <x v="7"/>
    <n v="111602892"/>
    <n v="0"/>
    <s v="Money Deposit"/>
    <x v="338"/>
    <x v="0"/>
    <n v="48713.162400000001"/>
    <n v="82101"/>
  </r>
  <r>
    <s v="NZ42982"/>
    <n v="990678166"/>
    <n v="74"/>
    <d v="1948-05-24T12:00:00"/>
    <x v="1"/>
    <s v="Staff Accountant III"/>
    <x v="8"/>
    <x v="1024"/>
    <x v="1022"/>
    <s v="Philip Hansen"/>
    <x v="7"/>
    <n v="315314025"/>
    <n v="0"/>
    <s v="Money Deposit"/>
    <x v="305"/>
    <x v="0"/>
    <n v="424527.46206496004"/>
    <n v="634344.12"/>
  </r>
  <r>
    <s v="NZ43081"/>
    <n v="747067312"/>
    <n v="51"/>
    <d v="1971-05-25T06:00:00"/>
    <x v="1"/>
    <s v="Senior Editor"/>
    <x v="17"/>
    <x v="1025"/>
    <x v="1023"/>
    <s v="Mark Long"/>
    <x v="7"/>
    <n v="11389152"/>
    <n v="4664507904"/>
    <s v="Checks"/>
    <x v="221"/>
    <x v="0"/>
    <n v="37818.073860400007"/>
    <n v="149968"/>
  </r>
  <r>
    <s v="NZ43081"/>
    <n v="168980799"/>
    <n v="72"/>
    <d v="1950-05-25T00:00:00"/>
    <x v="0"/>
    <s v="Office Assistant IV"/>
    <x v="1"/>
    <x v="1026"/>
    <x v="1024"/>
    <s v="Frank Fox"/>
    <x v="7"/>
    <n v="11389152"/>
    <n v="4664507904"/>
    <s v="Loan Payment"/>
    <x v="422"/>
    <x v="5"/>
    <n v="633627.51676799997"/>
    <n v="868974.72"/>
  </r>
  <r>
    <s v="NZ43149"/>
    <n v="194747626"/>
    <n v="60"/>
    <d v="1962-05-25T00:00:00"/>
    <x v="0"/>
    <s v="Health Coach IV"/>
    <x v="12"/>
    <x v="1027"/>
    <x v="1025"/>
    <s v="Bobby Franklin"/>
    <x v="7"/>
    <n v="1582714716"/>
    <n v="0"/>
    <s v="Cash Withdrawal"/>
    <x v="273"/>
    <x v="0"/>
    <n v="472817.70372240001"/>
    <n v="832480.14"/>
  </r>
  <r>
    <s v="NZ43327"/>
    <n v="570807611"/>
    <n v="36"/>
    <d v="1986-05-25T00:00:00"/>
    <x v="1"/>
    <s v="Health Coach II"/>
    <x v="2"/>
    <x v="284"/>
    <x v="284"/>
    <s v="Carol Carpenter"/>
    <x v="7"/>
    <n v="381201106"/>
    <n v="694032384"/>
    <s v="Loan Payment"/>
    <x v="347"/>
    <x v="7"/>
    <n v="0"/>
    <n v="0"/>
  </r>
  <r>
    <s v="NZ43367"/>
    <n v="325802789"/>
    <n v="69"/>
    <d v="1953-05-24T18:00:00"/>
    <x v="0"/>
    <s v="Administrative Assistant I"/>
    <x v="19"/>
    <x v="1028"/>
    <x v="1026"/>
    <s v="Matthew Webb"/>
    <x v="7"/>
    <n v="761675"/>
    <n v="319085725"/>
    <s v="Loan Payment"/>
    <x v="76"/>
    <x v="7"/>
    <n v="1041032.2796704"/>
    <n v="1180117.56"/>
  </r>
  <r>
    <s v="NZ43437"/>
    <n v="132748811"/>
    <n v="75"/>
    <d v="1947-05-25T06:00:00"/>
    <x v="1"/>
    <s v="Web Developer IV"/>
    <x v="2"/>
    <x v="1029"/>
    <x v="1027"/>
    <s v="Carolyn Wagner"/>
    <x v="7"/>
    <n v="253693568"/>
    <n v="0"/>
    <s v="Cash Withdrawal"/>
    <x v="15"/>
    <x v="4"/>
    <n v="498130.17726719996"/>
    <n v="1309830.96"/>
  </r>
  <r>
    <s v="NZ43444"/>
    <n v="79104040"/>
    <n v="54"/>
    <d v="1968-05-24T12:00:00"/>
    <x v="0"/>
    <s v="General Manager"/>
    <x v="6"/>
    <x v="1030"/>
    <x v="1028"/>
    <s v="Scott Kelly"/>
    <x v="7"/>
    <n v="740592348"/>
    <n v="0"/>
    <s v="Money Transfer"/>
    <x v="253"/>
    <x v="5"/>
    <n v="1131474.58393024"/>
    <n v="1591023.54"/>
  </r>
  <r>
    <s v="NZ43447"/>
    <n v="111392645"/>
    <n v="32"/>
    <d v="1990-05-25T00:00:00"/>
    <x v="0"/>
    <s v="Staff Accountant III"/>
    <x v="20"/>
    <x v="1031"/>
    <x v="1029"/>
    <s v="Willie Simpson"/>
    <x v="7"/>
    <n v="69441372"/>
    <n v="0"/>
    <s v="Online Payment"/>
    <x v="423"/>
    <x v="2"/>
    <n v="113180.68114"/>
    <n v="202534"/>
  </r>
  <r>
    <s v="NZ43465"/>
    <n v="573934545"/>
    <n v="80"/>
    <d v="1942-05-25T00:00:00"/>
    <x v="1"/>
    <s v="Research Nurse"/>
    <x v="2"/>
    <x v="1032"/>
    <x v="1030"/>
    <s v="Jesse Garrett"/>
    <x v="7"/>
    <n v="99008"/>
    <n v="0"/>
    <s v="Money Transfer"/>
    <x v="301"/>
    <x v="5"/>
    <n v="1480182.9837388801"/>
    <n v="1933225.38"/>
  </r>
  <r>
    <s v="NZ43475"/>
    <n v="822216007"/>
    <n v="55"/>
    <d v="1967-05-25T06:00:00"/>
    <x v="1"/>
    <s v="Systems Administrator I"/>
    <x v="13"/>
    <x v="1033"/>
    <x v="1031"/>
    <s v="Raymond Williams"/>
    <x v="7"/>
    <n v="206725552"/>
    <n v="0"/>
    <s v="Checks"/>
    <x v="65"/>
    <x v="0"/>
    <n v="261509.99977984"/>
    <n v="291376"/>
  </r>
  <r>
    <s v="NZ43476"/>
    <n v="796966460"/>
    <n v="30"/>
    <d v="1992-05-24T12:00:00"/>
    <x v="1"/>
    <s v="Automation Specialist II"/>
    <x v="2"/>
    <x v="1034"/>
    <x v="1032"/>
    <s v="George Reid"/>
    <x v="7"/>
    <n v="1050305028"/>
    <n v="0"/>
    <s v="Online Payment"/>
    <x v="332"/>
    <x v="5"/>
    <n v="234261.34288350001"/>
    <n v="481185"/>
  </r>
  <r>
    <s v="NZ43480"/>
    <n v="475767486"/>
    <n v="31"/>
    <d v="1991-05-25T06:00:00"/>
    <x v="0"/>
    <s v="Nurse"/>
    <x v="5"/>
    <x v="1035"/>
    <x v="1033"/>
    <s v="Douglas Gibson"/>
    <x v="7"/>
    <n v="13522208"/>
    <n v="0"/>
    <s v="Cash Withdrawal"/>
    <x v="211"/>
    <x v="0"/>
    <n v="455067.05629440001"/>
    <n v="1367639.46"/>
  </r>
  <r>
    <s v="NZ43511"/>
    <n v="309528570"/>
    <n v="80"/>
    <d v="1942-05-25T00:00:00"/>
    <x v="0"/>
    <s v="Safety Technician I"/>
    <x v="13"/>
    <x v="1036"/>
    <x v="1034"/>
    <s v="Wayne Baker"/>
    <x v="7"/>
    <n v="3255534204"/>
    <n v="0"/>
    <s v="Cash Withdrawal"/>
    <x v="17"/>
    <x v="1"/>
    <n v="1224760.6214256999"/>
    <n v="1791003.72"/>
  </r>
  <r>
    <s v="NZ43545"/>
    <n v="295447004"/>
    <n v="48"/>
    <d v="1974-05-25T00:00:00"/>
    <x v="0"/>
    <s v="Systems Administrator II"/>
    <x v="20"/>
    <x v="1037"/>
    <x v="1035"/>
    <s v="Todd Lee"/>
    <x v="7"/>
    <n v="617303125"/>
    <n v="0"/>
    <s v="Cash Withdrawal"/>
    <x v="27"/>
    <x v="1"/>
    <n v="834250.15977488004"/>
    <n v="981295.08"/>
  </r>
  <r>
    <s v="NZ43567"/>
    <n v="897859446"/>
    <n v="30"/>
    <d v="1992-05-24T12:00:00"/>
    <x v="1"/>
    <s v="Systems Administrator IV"/>
    <x v="0"/>
    <x v="1038"/>
    <x v="1036"/>
    <s v="Gary Griffin"/>
    <x v="7"/>
    <n v="502407136"/>
    <n v="0"/>
    <s v="Cash Withdrawal"/>
    <x v="266"/>
    <x v="1"/>
    <n v="23880.853209599998"/>
    <n v="162594"/>
  </r>
  <r>
    <s v="NZ43584"/>
    <n v="328266044"/>
    <n v="46"/>
    <d v="1976-05-24T12:00:00"/>
    <x v="0"/>
    <s v="Safety Technician I"/>
    <x v="2"/>
    <x v="1039"/>
    <x v="1037"/>
    <s v="Jeffrey Hughes"/>
    <x v="7"/>
    <n v="3231967002"/>
    <n v="0"/>
    <s v="Money Deposit"/>
    <x v="175"/>
    <x v="1"/>
    <n v="77256.725796800005"/>
    <n v="147773"/>
  </r>
  <r>
    <s v="NZ43700"/>
    <n v="409989446"/>
    <n v="66"/>
    <d v="1956-05-24T12:00:00"/>
    <x v="0"/>
    <s v="Office Assistant I"/>
    <x v="9"/>
    <x v="1040"/>
    <x v="1038"/>
    <s v="Robert Peters"/>
    <x v="7"/>
    <n v="2793424704"/>
    <n v="7973843976"/>
    <s v="Loan Payment"/>
    <x v="407"/>
    <x v="7"/>
    <n v="350028.47138105001"/>
    <n v="443300"/>
  </r>
  <r>
    <s v="NZ43704"/>
    <n v="110714690"/>
    <n v="55"/>
    <d v="1967-05-25T06:00:00"/>
    <x v="1"/>
    <s v="Analyst Programmer"/>
    <x v="21"/>
    <x v="1041"/>
    <x v="1039"/>
    <s v="Edward Gordon"/>
    <x v="7"/>
    <n v="153481104"/>
    <n v="0"/>
    <s v="Money Transfer"/>
    <x v="394"/>
    <x v="0"/>
    <n v="105908.71331975999"/>
    <n v="370437"/>
  </r>
  <r>
    <s v="NZ43779"/>
    <n v="743682227"/>
    <n v="78"/>
    <d v="1944-05-24T12:00:00"/>
    <x v="0"/>
    <s v="Product Engineer"/>
    <x v="20"/>
    <x v="1042"/>
    <x v="1040"/>
    <s v="Jessica Black"/>
    <x v="7"/>
    <n v="4326774036"/>
    <n v="0"/>
    <s v="Online Payment"/>
    <x v="343"/>
    <x v="5"/>
    <n v="277346.9337088"/>
    <n v="349744"/>
  </r>
  <r>
    <s v="NZ43809"/>
    <n v="169864235"/>
    <n v="39"/>
    <d v="1983-05-25T06:00:00"/>
    <x v="1"/>
    <s v="Assistant Professor"/>
    <x v="13"/>
    <x v="1043"/>
    <x v="1041"/>
    <s v="Kenneth Myers"/>
    <x v="7"/>
    <n v="3386740425"/>
    <n v="0"/>
    <s v="Money Transfer"/>
    <x v="256"/>
    <x v="5"/>
    <n v="50972.368660799999"/>
    <n v="157256"/>
  </r>
  <r>
    <s v="NZ43846"/>
    <n v="692934406"/>
    <n v="49"/>
    <d v="1973-05-24T18:00:00"/>
    <x v="0"/>
    <s v="Developer II"/>
    <x v="15"/>
    <x v="1044"/>
    <x v="1042"/>
    <s v="Jane Parker"/>
    <x v="7"/>
    <n v="2081333232"/>
    <n v="0"/>
    <s v="Money Deposit"/>
    <x v="173"/>
    <x v="0"/>
    <n v="1049582.1961984001"/>
    <n v="1208183.8799999999"/>
  </r>
  <r>
    <s v="NZ43851"/>
    <n v="817684721"/>
    <n v="50"/>
    <d v="1972-05-24T12:00:00"/>
    <x v="0"/>
    <s v="Computer Systems Analyst III"/>
    <x v="14"/>
    <x v="1045"/>
    <x v="1043"/>
    <s v="Lori Bishop"/>
    <x v="7"/>
    <n v="1679438772"/>
    <n v="0"/>
    <s v="Money Deposit"/>
    <x v="414"/>
    <x v="1"/>
    <n v="172910.1182316"/>
    <n v="295854"/>
  </r>
  <r>
    <s v="NZ43853"/>
    <n v="960074632"/>
    <n v="23"/>
    <d v="1999-05-25T06:00:00"/>
    <x v="0"/>
    <s v="Programmer Analyst III"/>
    <x v="20"/>
    <x v="1046"/>
    <x v="1044"/>
    <s v="Timothy Tucker"/>
    <x v="7"/>
    <n v="532410368"/>
    <n v="0"/>
    <s v="Money Transfer"/>
    <x v="200"/>
    <x v="5"/>
    <n v="1333372.84150528"/>
    <n v="1755816.78"/>
  </r>
  <r>
    <s v="NZ43888"/>
    <n v="550594586"/>
    <n v="27"/>
    <d v="1995-05-25T06:00:00"/>
    <x v="0"/>
    <s v="Software Engineer II"/>
    <x v="19"/>
    <x v="1047"/>
    <x v="1045"/>
    <s v="Walter Simmons"/>
    <x v="7"/>
    <n v="588470523"/>
    <n v="0"/>
    <s v="Cash Withdrawal"/>
    <x v="199"/>
    <x v="4"/>
    <n v="106415.4180392"/>
    <n v="209303"/>
  </r>
  <r>
    <s v="NZ43909"/>
    <n v="392257730"/>
    <n v="79"/>
    <d v="1943-05-25T06:00:00"/>
    <x v="0"/>
    <s v="Nurse"/>
    <x v="2"/>
    <x v="1048"/>
    <x v="1046"/>
    <s v="Timothy Cook"/>
    <x v="7"/>
    <n v="5917632"/>
    <n v="4699422"/>
    <s v="Loan Payment"/>
    <x v="81"/>
    <x v="7"/>
    <n v="30531.492077100003"/>
    <n v="140280"/>
  </r>
  <r>
    <s v="NZ43915"/>
    <n v="359280637"/>
    <n v="19"/>
    <d v="2003-05-25T06:00:00"/>
    <x v="0"/>
    <s v="VP Marketing"/>
    <x v="5"/>
    <x v="1049"/>
    <x v="1047"/>
    <s v="Ryan Carr"/>
    <x v="7"/>
    <n v="727405728"/>
    <n v="0"/>
    <s v="Money Deposit"/>
    <x v="228"/>
    <x v="1"/>
    <n v="580880.65010520001"/>
    <n v="1563219.36"/>
  </r>
  <r>
    <s v="NZ43916"/>
    <n v="703370261"/>
    <n v="29"/>
    <d v="1993-05-24T18:00:00"/>
    <x v="0"/>
    <s v="Senior Cost Accountant"/>
    <x v="4"/>
    <x v="1050"/>
    <x v="1048"/>
    <s v="Paula Spencer"/>
    <x v="7"/>
    <n v="17834592"/>
    <n v="0"/>
    <s v="Money Deposit"/>
    <x v="262"/>
    <x v="0"/>
    <n v="183487.19678976"/>
    <n v="329466"/>
  </r>
  <r>
    <s v="NZ43922"/>
    <n v="598377998"/>
    <n v="28"/>
    <d v="1994-05-25T00:00:00"/>
    <x v="0"/>
    <s v="Structural Analysis Engineer"/>
    <x v="13"/>
    <x v="1051"/>
    <x v="1049"/>
    <s v="Fred Richardson"/>
    <x v="7"/>
    <n v="1042511248"/>
    <n v="0"/>
    <s v="Money Deposit"/>
    <x v="424"/>
    <x v="0"/>
    <n v="-1598.1369834999787"/>
    <n v="643370.1"/>
  </r>
  <r>
    <s v="NZ43923"/>
    <n v="81498368"/>
    <n v="84"/>
    <d v="1938-05-25T00:00:00"/>
    <x v="0"/>
    <s v="Developer II"/>
    <x v="13"/>
    <x v="1052"/>
    <x v="1050"/>
    <s v="Julie Barnes"/>
    <x v="7"/>
    <n v="3334802688"/>
    <n v="900474156"/>
    <s v="Loan Payment"/>
    <x v="241"/>
    <x v="8"/>
    <n v="374968.24268550001"/>
    <n v="499893"/>
  </r>
  <r>
    <s v="NZ43946"/>
    <n v="215370104"/>
    <n v="62"/>
    <d v="1960-05-24T12:00:00"/>
    <x v="1"/>
    <s v="Structural Analysis Engineer"/>
    <x v="16"/>
    <x v="1053"/>
    <x v="1051"/>
    <s v="Brandon Reid"/>
    <x v="7"/>
    <n v="2792960976"/>
    <n v="0"/>
    <s v="Checks"/>
    <x v="182"/>
    <x v="3"/>
    <n v="394735.98029663996"/>
    <n v="1049258.7"/>
  </r>
  <r>
    <s v="NZ43964"/>
    <n v="670581735"/>
    <n v="28"/>
    <d v="1994-05-25T00:00:00"/>
    <x v="1"/>
    <s v="General Manager"/>
    <x v="14"/>
    <x v="1054"/>
    <x v="1052"/>
    <s v="Ashley Burns"/>
    <x v="7"/>
    <n v="752901632"/>
    <n v="0"/>
    <s v="Cash Withdrawal"/>
    <x v="234"/>
    <x v="1"/>
    <n v="2119096.4043200002"/>
    <n v="2412720.2400000002"/>
  </r>
  <r>
    <s v="NZ44023"/>
    <n v="390749506"/>
    <n v="45"/>
    <d v="1977-05-24T18:00:00"/>
    <x v="1"/>
    <s v="Web Developer II"/>
    <x v="20"/>
    <x v="1055"/>
    <x v="1053"/>
    <s v="Susan Webb"/>
    <x v="7"/>
    <n v="770952652"/>
    <n v="0"/>
    <s v="Money Deposit"/>
    <x v="425"/>
    <x v="0"/>
    <n v="187001.77237760002"/>
    <n v="268319"/>
  </r>
  <r>
    <s v="NZ44029"/>
    <n v="75736460"/>
    <n v="17"/>
    <d v="2005-05-24T18:00:00"/>
    <x v="0"/>
    <s v="Administrative Assistant III"/>
    <x v="5"/>
    <x v="1056"/>
    <x v="1054"/>
    <s v="Jonathan Harrison"/>
    <x v="7"/>
    <n v="2228151744"/>
    <n v="0"/>
    <s v="Money Transfer"/>
    <x v="71"/>
    <x v="0"/>
    <n v="509038.43154944002"/>
    <n v="948739.74"/>
  </r>
  <r>
    <s v="NZ44048"/>
    <n v="129506302"/>
    <n v="47"/>
    <d v="1975-05-25T06:00:00"/>
    <x v="0"/>
    <s v="Assistant Professor"/>
    <x v="15"/>
    <x v="1057"/>
    <x v="1055"/>
    <s v="Arthur Garza"/>
    <x v="7"/>
    <n v="2424692436"/>
    <n v="0"/>
    <s v="Online Payment"/>
    <x v="211"/>
    <x v="6"/>
    <n v="357196.00943199999"/>
    <n v="463032"/>
  </r>
  <r>
    <s v="NZ44084"/>
    <n v="298165965"/>
    <n v="19"/>
    <d v="2003-05-25T06:00:00"/>
    <x v="0"/>
    <s v="Automation Specialist II"/>
    <x v="2"/>
    <x v="1058"/>
    <x v="1056"/>
    <s v="Christopher West"/>
    <x v="7"/>
    <n v="841945104"/>
    <n v="0"/>
    <s v="Checks"/>
    <x v="279"/>
    <x v="3"/>
    <n v="111504.075664"/>
    <n v="927055.56"/>
  </r>
  <r>
    <s v="NZ44199"/>
    <n v="333127572"/>
    <n v="49"/>
    <d v="1973-05-24T18:00:00"/>
    <x v="0"/>
    <s v="Account Coordinator"/>
    <x v="16"/>
    <x v="1059"/>
    <x v="1057"/>
    <s v="Jerry Jackson"/>
    <x v="7"/>
    <n v="21748704"/>
    <n v="0"/>
    <s v="Money Transfer"/>
    <x v="426"/>
    <x v="0"/>
    <n v="89300.109171199991"/>
    <n v="262181"/>
  </r>
  <r>
    <s v="NZ44237"/>
    <n v="23435974"/>
    <n v="18"/>
    <d v="1989-04-19T18:00:00"/>
    <x v="0"/>
    <s v="Tailor"/>
    <x v="20"/>
    <x v="1060"/>
    <x v="1058"/>
    <s v="NWORJI JOH"/>
    <x v="7"/>
    <n v="1812166884"/>
    <n v="4086617152"/>
    <s v="Loan Payment"/>
    <x v="85"/>
    <x v="7"/>
    <n v="-98807.645161535591"/>
    <n v="773697.54"/>
  </r>
  <r>
    <s v="NZ44323"/>
    <n v="506706025"/>
    <n v="30"/>
    <d v="1992-05-24T12:00:00"/>
    <x v="0"/>
    <s v="Administrative Assistant III"/>
    <x v="5"/>
    <x v="1061"/>
    <x v="1059"/>
    <s v="Matthew Owens"/>
    <x v="7"/>
    <n v="2783251284"/>
    <n v="0"/>
    <s v="Money Deposit"/>
    <x v="135"/>
    <x v="0"/>
    <n v="472699.88518431998"/>
    <n v="915601.98"/>
  </r>
  <r>
    <s v="NZ44333"/>
    <n v="572868273"/>
    <n v="76"/>
    <d v="1946-05-25T00:00:00"/>
    <x v="1"/>
    <s v="Software Test Engineer III"/>
    <x v="2"/>
    <x v="1062"/>
    <x v="1060"/>
    <s v="Ronald Reynolds"/>
    <x v="7"/>
    <n v="1792148496"/>
    <n v="0"/>
    <s v="Checks"/>
    <x v="73"/>
    <x v="3"/>
    <n v="57426.647624999998"/>
    <n v="180483"/>
  </r>
  <r>
    <s v="NZ44357"/>
    <n v="592106617"/>
    <n v="63"/>
    <d v="1959-05-25T06:00:00"/>
    <x v="0"/>
    <s v="Senior Cost Accountant"/>
    <x v="18"/>
    <x v="1063"/>
    <x v="1061"/>
    <s v="Aaron Vasquez"/>
    <x v="7"/>
    <n v="1089175584"/>
    <n v="1178373768"/>
    <s v="Loan Payment"/>
    <x v="351"/>
    <x v="5"/>
    <n v="4651.561475839997"/>
    <n v="45858"/>
  </r>
  <r>
    <s v="NZ44382"/>
    <n v="717475855"/>
    <n v="78"/>
    <d v="1944-05-24T12:00:00"/>
    <x v="1"/>
    <s v="VP Sales"/>
    <x v="2"/>
    <x v="1064"/>
    <x v="1062"/>
    <s v="Ruby Griffin"/>
    <x v="7"/>
    <n v="312246"/>
    <n v="0"/>
    <s v="Money Deposit"/>
    <x v="81"/>
    <x v="0"/>
    <n v="54196.906965039998"/>
    <n v="99008"/>
  </r>
  <r>
    <s v="NZ44460"/>
    <n v="629323798"/>
    <n v="72"/>
    <d v="1950-05-25T00:00:00"/>
    <x v="0"/>
    <s v="Actuary"/>
    <x v="0"/>
    <x v="1065"/>
    <x v="1063"/>
    <s v="Edward Perry"/>
    <x v="7"/>
    <n v="235953245"/>
    <n v="0"/>
    <s v="Online Payment"/>
    <x v="215"/>
    <x v="5"/>
    <n v="40995.990652239998"/>
    <n v="52570"/>
  </r>
  <r>
    <s v="NZ44502"/>
    <n v="763596924"/>
    <n v="53"/>
    <d v="1969-05-24T18:00:00"/>
    <x v="0"/>
    <s v="Software Test Engineer I"/>
    <x v="1"/>
    <x v="1066"/>
    <x v="1064"/>
    <s v="Dorothy Lane"/>
    <x v="7"/>
    <n v="3676024764"/>
    <n v="0"/>
    <s v="Money Deposit"/>
    <x v="54"/>
    <x v="0"/>
    <n v="45600.835752799991"/>
    <n v="555153.36"/>
  </r>
  <r>
    <s v="NZ44531"/>
    <n v="410565587"/>
    <n v="44"/>
    <d v="1978-05-25T00:00:00"/>
    <x v="1"/>
    <s v="Assistant Manager"/>
    <x v="4"/>
    <x v="1067"/>
    <x v="1065"/>
    <s v="Stephanie Grant"/>
    <x v="7"/>
    <n v="21986695"/>
    <n v="0"/>
    <s v="Cash Withdrawal"/>
    <x v="427"/>
    <x v="1"/>
    <n v="495445.73640907998"/>
    <n v="816535.5"/>
  </r>
  <r>
    <s v="NZ44607"/>
    <n v="381009187"/>
    <n v="62"/>
    <d v="1960-05-24T12:00:00"/>
    <x v="0"/>
    <s v="Quality Engineer"/>
    <x v="0"/>
    <x v="1068"/>
    <x v="1066"/>
    <s v="Richard Moore"/>
    <x v="7"/>
    <n v="3525632325"/>
    <n v="0"/>
    <s v="Checks"/>
    <x v="384"/>
    <x v="3"/>
    <n v="1744938.322624"/>
    <n v="2550214.2000000002"/>
  </r>
  <r>
    <s v="NZ44689"/>
    <n v="418163749"/>
    <n v="65"/>
    <d v="1957-05-24T18:00:00"/>
    <x v="0"/>
    <s v="Programmer II"/>
    <x v="4"/>
    <x v="1069"/>
    <x v="1067"/>
    <s v="Anne Mason"/>
    <x v="7"/>
    <n v="997040625"/>
    <n v="0"/>
    <s v="Online Payment"/>
    <x v="187"/>
    <x v="2"/>
    <n v="373066.85258784"/>
    <n v="749480.7"/>
  </r>
  <r>
    <s v="NZ44710"/>
    <n v="686717736"/>
    <n v="45"/>
    <d v="1977-05-24T18:00:00"/>
    <x v="0"/>
    <s v="VP Sales"/>
    <x v="4"/>
    <x v="1070"/>
    <x v="1068"/>
    <s v="Keith Price"/>
    <x v="7"/>
    <n v="734873982"/>
    <n v="0"/>
    <s v="Checks"/>
    <x v="24"/>
    <x v="3"/>
    <n v="235426.39153902"/>
    <n v="260019"/>
  </r>
  <r>
    <s v="NZ44723"/>
    <n v="582624979"/>
    <n v="48"/>
    <d v="1974-05-25T00:00:00"/>
    <x v="1"/>
    <s v="Web Designer II"/>
    <x v="17"/>
    <x v="1071"/>
    <x v="1069"/>
    <s v="Patrick Howard"/>
    <x v="7"/>
    <n v="622177479"/>
    <n v="0"/>
    <s v="Money Deposit"/>
    <x v="409"/>
    <x v="0"/>
    <n v="120227.05623712001"/>
    <n v="292189"/>
  </r>
  <r>
    <s v="NZ44786"/>
    <n v="201813131"/>
    <n v="41"/>
    <d v="1981-05-24T18:00:00"/>
    <x v="0"/>
    <s v="Media Manager IV"/>
    <x v="2"/>
    <x v="1072"/>
    <x v="1070"/>
    <s v="Martha Robinson"/>
    <x v="7"/>
    <n v="4682112"/>
    <n v="0"/>
    <s v="Checks"/>
    <x v="298"/>
    <x v="3"/>
    <n v="391889.46500000003"/>
    <n v="672268.74"/>
  </r>
  <r>
    <s v="NZ44815"/>
    <n v="562212047"/>
    <n v="76"/>
    <d v="1946-05-25T00:00:00"/>
    <x v="0"/>
    <s v="Statistician IV"/>
    <x v="3"/>
    <x v="1073"/>
    <x v="1071"/>
    <s v="Carolyn Ross"/>
    <x v="7"/>
    <n v="1106668224"/>
    <n v="0"/>
    <s v="Cash Withdrawal"/>
    <x v="425"/>
    <x v="0"/>
    <n v="13661.273042880001"/>
    <n v="25563"/>
  </r>
  <r>
    <s v="NZ44846"/>
    <n v="301533948"/>
    <n v="57"/>
    <d v="1965-05-24T18:00:00"/>
    <x v="1"/>
    <s v="Budget/Accounting Analyst I"/>
    <x v="2"/>
    <x v="1074"/>
    <x v="1072"/>
    <s v="Carl Mitchell"/>
    <x v="7"/>
    <n v="3178953364"/>
    <n v="0"/>
    <s v="Money Transfer"/>
    <x v="281"/>
    <x v="2"/>
    <n v="12433.076793999993"/>
    <n v="260545"/>
  </r>
  <r>
    <s v="NZ44868"/>
    <n v="401834483"/>
    <n v="28"/>
    <d v="1994-05-25T00:00:00"/>
    <x v="1"/>
    <s v="Business Systems Development Analyst"/>
    <x v="18"/>
    <x v="1075"/>
    <x v="1073"/>
    <s v="Keith Gordon"/>
    <x v="7"/>
    <n v="1828329568"/>
    <n v="0"/>
    <s v="Cash Withdrawal"/>
    <x v="239"/>
    <x v="0"/>
    <n v="522237.70445811999"/>
    <n v="801072.3"/>
  </r>
  <r>
    <s v="NZ44913"/>
    <n v="406538868"/>
    <n v="42"/>
    <d v="1980-05-24T12:00:00"/>
    <x v="0"/>
    <s v="Web Developer I"/>
    <x v="18"/>
    <x v="1076"/>
    <x v="1074"/>
    <s v="Joan Allen"/>
    <x v="7"/>
    <n v="146613192"/>
    <n v="0"/>
    <s v="Online Payment"/>
    <x v="348"/>
    <x v="5"/>
    <n v="33992.952130559999"/>
    <n v="42186"/>
  </r>
  <r>
    <s v="NZ44974"/>
    <n v="729963984"/>
    <n v="52"/>
    <d v="1970-05-25T00:00:00"/>
    <x v="1"/>
    <s v="Engineer III"/>
    <x v="15"/>
    <x v="1077"/>
    <x v="1075"/>
    <s v="Clarence Chavez"/>
    <x v="7"/>
    <n v="464857952"/>
    <n v="0"/>
    <s v="Money Transfer"/>
    <x v="170"/>
    <x v="0"/>
    <n v="574892.38939359994"/>
    <n v="1070952.06"/>
  </r>
  <r>
    <s v="NZ45023"/>
    <n v="359480447"/>
    <n v="38"/>
    <d v="1984-05-24T12:00:00"/>
    <x v="0"/>
    <s v="Accountant II"/>
    <x v="16"/>
    <x v="1078"/>
    <x v="1076"/>
    <s v="Gerald Harrison"/>
    <x v="7"/>
    <n v="11287008"/>
    <n v="0"/>
    <s v="Online Payment"/>
    <x v="229"/>
    <x v="5"/>
    <n v="2055998.68983728"/>
    <n v="2655295.62"/>
  </r>
  <r>
    <s v="NZ45041"/>
    <n v="713828928"/>
    <n v="29"/>
    <d v="1993-05-24T18:00:00"/>
    <x v="0"/>
    <s v="Desktop Support Technician"/>
    <x v="9"/>
    <x v="1079"/>
    <x v="1077"/>
    <s v="Gerald Richardson"/>
    <x v="7"/>
    <n v="1518860448"/>
    <n v="0"/>
    <s v="Online Payment"/>
    <x v="20"/>
    <x v="6"/>
    <n v="986770.65417135996"/>
    <n v="1939227.06"/>
  </r>
  <r>
    <s v="NZ45051"/>
    <n v="957975109"/>
    <n v="84"/>
    <d v="1938-05-25T00:00:00"/>
    <x v="1"/>
    <s v="Business Systems Development Analyst"/>
    <x v="10"/>
    <x v="1080"/>
    <x v="1078"/>
    <s v="Shawn Watkins"/>
    <x v="7"/>
    <n v="658982268"/>
    <n v="0"/>
    <s v="Online Payment"/>
    <x v="174"/>
    <x v="5"/>
    <n v="908154.35538750002"/>
    <n v="1671356.7"/>
  </r>
  <r>
    <s v="NZ45063"/>
    <n v="868132016"/>
    <n v="74"/>
    <d v="1948-05-24T12:00:00"/>
    <x v="0"/>
    <s v="Account Representative I"/>
    <x v="1"/>
    <x v="1081"/>
    <x v="1079"/>
    <s v="Wayne Alvarez"/>
    <x v="7"/>
    <n v="1419634704"/>
    <n v="0"/>
    <s v="Online Payment"/>
    <x v="428"/>
    <x v="6"/>
    <n v="630983.65534464002"/>
    <n v="769066.74"/>
  </r>
  <r>
    <s v="NZ45092"/>
    <n v="348318011"/>
    <n v="76"/>
    <d v="1946-05-25T00:00:00"/>
    <x v="0"/>
    <s v="Accountant I"/>
    <x v="21"/>
    <x v="1082"/>
    <x v="1080"/>
    <s v="Craig Stewart"/>
    <x v="7"/>
    <n v="1813926504"/>
    <n v="0"/>
    <s v="Cash Withdrawal"/>
    <x v="119"/>
    <x v="4"/>
    <n v="106231.96330080001"/>
    <n v="149253"/>
  </r>
  <r>
    <s v="NZ45102"/>
    <n v="826302558"/>
    <n v="67"/>
    <d v="1955-05-25T06:00:00"/>
    <x v="0"/>
    <s v="Junior Executive"/>
    <x v="2"/>
    <x v="1083"/>
    <x v="1081"/>
    <s v="Bobby Reid"/>
    <x v="7"/>
    <n v="438151168"/>
    <n v="0"/>
    <s v="Money Transfer"/>
    <x v="30"/>
    <x v="0"/>
    <n v="266272.25343176001"/>
    <n v="639563.46"/>
  </r>
  <r>
    <s v="NZ45135"/>
    <n v="451071107"/>
    <n v="35"/>
    <d v="1987-05-25T06:00:00"/>
    <x v="1"/>
    <s v="Design Engineer"/>
    <x v="4"/>
    <x v="1084"/>
    <x v="1082"/>
    <s v="Jason Bradley"/>
    <x v="7"/>
    <n v="1512273612"/>
    <n v="0"/>
    <s v="Checks"/>
    <x v="414"/>
    <x v="3"/>
    <n v="221679.4664448"/>
    <n v="269724"/>
  </r>
  <r>
    <s v="NZ45185"/>
    <n v="173938904"/>
    <n v="47"/>
    <d v="1975-05-25T06:00:00"/>
    <x v="1"/>
    <s v="Analog Circuit Design manager"/>
    <x v="9"/>
    <x v="1085"/>
    <x v="1083"/>
    <s v="Timothy Washington"/>
    <x v="7"/>
    <n v="67931919"/>
    <n v="0"/>
    <s v="Money Deposit"/>
    <x v="131"/>
    <x v="0"/>
    <n v="1646649.313969"/>
    <n v="2312152.3199999998"/>
  </r>
  <r>
    <s v="NZ45186"/>
    <n v="775230955"/>
    <n v="70"/>
    <d v="1952-05-24T12:00:00"/>
    <x v="1"/>
    <s v="Software Test Engineer IV"/>
    <x v="10"/>
    <x v="1086"/>
    <x v="1084"/>
    <s v="Rebecca Hamilton"/>
    <x v="7"/>
    <n v="961903578"/>
    <n v="0"/>
    <s v="Cash Withdrawal"/>
    <x v="15"/>
    <x v="1"/>
    <n v="48683.716415280011"/>
    <n v="264490"/>
  </r>
  <r>
    <s v="NZ45192"/>
    <n v="523442789"/>
    <n v="24"/>
    <d v="1998-05-25T00:00:00"/>
    <x v="0"/>
    <s v="Recruiter"/>
    <x v="2"/>
    <x v="1087"/>
    <x v="1085"/>
    <s v="Rebecca Cunningham"/>
    <x v="7"/>
    <n v="4344672768"/>
    <n v="12285275568"/>
    <s v="Loan Payment"/>
    <x v="429"/>
    <x v="8"/>
    <n v="71939.335401799995"/>
    <n v="160469"/>
  </r>
  <r>
    <s v="NZ45220"/>
    <n v="468197885"/>
    <n v="54"/>
    <d v="1968-05-24T12:00:00"/>
    <x v="0"/>
    <s v="Nurse"/>
    <x v="0"/>
    <x v="1088"/>
    <x v="1086"/>
    <s v="Jeremy Jacobs"/>
    <x v="7"/>
    <n v="616415744"/>
    <n v="0"/>
    <s v="Money Deposit"/>
    <x v="430"/>
    <x v="0"/>
    <n v="859619.01145440002"/>
    <n v="1317180.06"/>
  </r>
  <r>
    <s v="NZ45293"/>
    <n v="693697228"/>
    <n v="51"/>
    <d v="1971-05-25T06:00:00"/>
    <x v="1"/>
    <s v="Staff Accountant III"/>
    <x v="4"/>
    <x v="1089"/>
    <x v="1087"/>
    <s v="Wayne Woods"/>
    <x v="7"/>
    <n v="474285056"/>
    <n v="0"/>
    <s v="Money Transfer"/>
    <x v="390"/>
    <x v="0"/>
    <n v="78523.398376919999"/>
    <n v="118377"/>
  </r>
  <r>
    <s v="NZ45303"/>
    <n v="387193721"/>
    <n v="64"/>
    <d v="1958-05-25T00:00:00"/>
    <x v="0"/>
    <s v="Systems Administrator III"/>
    <x v="2"/>
    <x v="1090"/>
    <x v="1088"/>
    <s v="Sandra George"/>
    <x v="7"/>
    <n v="1864165653"/>
    <n v="0"/>
    <s v="Checks"/>
    <x v="431"/>
    <x v="0"/>
    <n v="259410.31166208"/>
    <n v="570833.81999999995"/>
  </r>
  <r>
    <s v="NZ45303"/>
    <n v="786930810"/>
    <n v="69"/>
    <d v="1953-05-24T18:00:00"/>
    <x v="1"/>
    <s v="Biostatistician IV"/>
    <x v="8"/>
    <x v="1091"/>
    <x v="1089"/>
    <s v="Heather Nguyen"/>
    <x v="7"/>
    <n v="1864165653"/>
    <n v="0"/>
    <s v="Online Payment"/>
    <x v="432"/>
    <x v="2"/>
    <n v="104596.3018552"/>
    <n v="126886"/>
  </r>
  <r>
    <s v="NZ45315"/>
    <n v="34376216"/>
    <n v="69"/>
    <d v="1953-05-24T18:00:00"/>
    <x v="1"/>
    <s v="Accountant II"/>
    <x v="2"/>
    <x v="1092"/>
    <x v="1090"/>
    <s v="Gerald Montgomery"/>
    <x v="7"/>
    <n v="754685181"/>
    <n v="0"/>
    <s v="Cash Withdrawal"/>
    <x v="385"/>
    <x v="4"/>
    <n v="540381.55623700004"/>
    <n v="672182.04"/>
  </r>
  <r>
    <s v="NZ45324"/>
    <n v="905458743"/>
    <n v="71"/>
    <d v="1951-05-25T06:00:00"/>
    <x v="0"/>
    <s v="Design Engineer"/>
    <x v="2"/>
    <x v="1093"/>
    <x v="1091"/>
    <s v="Lisa Medina"/>
    <x v="7"/>
    <n v="4422488"/>
    <n v="762270088"/>
    <s v="Loan Payment"/>
    <x v="432"/>
    <x v="8"/>
    <n v="746290.41737599997"/>
    <n v="923608.98"/>
  </r>
  <r>
    <s v="NZ45334"/>
    <n v="394817617"/>
    <n v="69"/>
    <d v="1953-05-24T18:00:00"/>
    <x v="1"/>
    <s v="Health Coach II"/>
    <x v="4"/>
    <x v="1094"/>
    <x v="1092"/>
    <s v="Tammy Bryant"/>
    <x v="7"/>
    <n v="737220288"/>
    <n v="0"/>
    <s v="Online Payment"/>
    <x v="282"/>
    <x v="2"/>
    <n v="159281.55156619998"/>
    <n v="764891.88"/>
  </r>
  <r>
    <s v="NZ45344"/>
    <n v="245297664"/>
    <n v="42"/>
    <d v="1980-05-24T12:00:00"/>
    <x v="0"/>
    <s v="Systems Administrator III"/>
    <x v="2"/>
    <x v="1095"/>
    <x v="1093"/>
    <s v="Richard Reynolds"/>
    <x v="7"/>
    <n v="372037974"/>
    <n v="0"/>
    <s v="Money Deposit"/>
    <x v="333"/>
    <x v="0"/>
    <n v="559490.09630719991"/>
    <n v="905042.94"/>
  </r>
  <r>
    <s v="NZ45348"/>
    <n v="676088200"/>
    <n v="65"/>
    <d v="1957-05-24T18:00:00"/>
    <x v="1"/>
    <s v="Senior Developer"/>
    <x v="2"/>
    <x v="1096"/>
    <x v="1094"/>
    <s v="Richard Olson"/>
    <x v="7"/>
    <n v="867507975"/>
    <n v="0"/>
    <s v="Cash Withdrawal"/>
    <x v="27"/>
    <x v="0"/>
    <n v="88174.608391999995"/>
    <n v="166043"/>
  </r>
  <r>
    <s v="NZ45403"/>
    <n v="558098984"/>
    <n v="79"/>
    <d v="1943-05-25T06:00:00"/>
    <x v="1"/>
    <s v="Biostatistician III"/>
    <x v="13"/>
    <x v="1097"/>
    <x v="1095"/>
    <s v="Brian Stevens"/>
    <x v="7"/>
    <n v="129574885"/>
    <n v="1509138125"/>
    <s v="Loan Payment"/>
    <x v="145"/>
    <x v="7"/>
    <n v="1156106.3194240001"/>
    <n v="1546004.82"/>
  </r>
  <r>
    <s v="NZ45419"/>
    <n v="4969041"/>
    <n v="81"/>
    <d v="1941-05-24T18:00:00"/>
    <x v="0"/>
    <s v="Senior Developer"/>
    <x v="14"/>
    <x v="1098"/>
    <x v="1096"/>
    <s v="Kathryn Rose"/>
    <x v="7"/>
    <n v="951444789"/>
    <n v="0"/>
    <s v="Money Transfer"/>
    <x v="44"/>
    <x v="1"/>
    <n v="38790.217725519993"/>
    <n v="182272"/>
  </r>
  <r>
    <s v="NZ45460"/>
    <n v="543703287"/>
    <n v="49"/>
    <d v="1973-05-24T18:00:00"/>
    <x v="0"/>
    <s v="Staff Accountant IV"/>
    <x v="0"/>
    <x v="1099"/>
    <x v="1097"/>
    <s v="Larry Gomez"/>
    <x v="7"/>
    <n v="2054531749"/>
    <n v="0"/>
    <s v="Money Deposit"/>
    <x v="41"/>
    <x v="1"/>
    <n v="661760.40442000004"/>
    <n v="1050489.8400000001"/>
  </r>
  <r>
    <s v="NZ45470"/>
    <n v="266203436"/>
    <n v="70"/>
    <d v="1952-05-24T12:00:00"/>
    <x v="0"/>
    <s v="VP Accounting"/>
    <x v="4"/>
    <x v="1100"/>
    <x v="1098"/>
    <s v="Donna Reid"/>
    <x v="7"/>
    <n v="14661024"/>
    <n v="0"/>
    <s v="Online Payment"/>
    <x v="8"/>
    <x v="2"/>
    <n v="33617.977122800003"/>
    <n v="41510"/>
  </r>
  <r>
    <s v="NZ45563"/>
    <n v="388888615"/>
    <n v="82"/>
    <d v="1940-05-24T12:00:00"/>
    <x v="1"/>
    <s v="Database Administrator IV"/>
    <x v="14"/>
    <x v="96"/>
    <x v="96"/>
    <s v="Brian Morgan"/>
    <x v="7"/>
    <n v="13216392"/>
    <n v="0"/>
    <s v="Checks"/>
    <x v="320"/>
    <x v="0"/>
    <n v="0"/>
    <n v="0"/>
  </r>
  <r>
    <s v="NZ45574"/>
    <n v="537093774"/>
    <n v="42"/>
    <d v="1980-05-24T12:00:00"/>
    <x v="1"/>
    <s v="Programmer II"/>
    <x v="14"/>
    <x v="1101"/>
    <x v="1099"/>
    <s v="Roy Young"/>
    <x v="7"/>
    <n v="801048696"/>
    <n v="0"/>
    <s v="Money Transfer"/>
    <x v="67"/>
    <x v="5"/>
    <n v="253687.71228199999"/>
    <n v="445904"/>
  </r>
  <r>
    <s v="NZ45589"/>
    <n v="807171368"/>
    <n v="29"/>
    <d v="1993-05-24T18:00:00"/>
    <x v="0"/>
    <s v="Executive Secretary"/>
    <x v="2"/>
    <x v="1102"/>
    <x v="1100"/>
    <s v="Clarence Willis"/>
    <x v="7"/>
    <n v="991137147"/>
    <n v="0"/>
    <s v="Online Payment"/>
    <x v="282"/>
    <x v="5"/>
    <n v="1104873.4368934799"/>
    <n v="1713887.64"/>
  </r>
  <r>
    <s v="NZ45614"/>
    <n v="862739449"/>
    <n v="71"/>
    <d v="1951-05-25T06:00:00"/>
    <x v="1"/>
    <s v="Analog Circuit Design manager"/>
    <x v="14"/>
    <x v="1103"/>
    <x v="1101"/>
    <s v="Douglas Vasquez"/>
    <x v="7"/>
    <n v="2063145784"/>
    <n v="0"/>
    <s v="Money Transfer"/>
    <x v="379"/>
    <x v="2"/>
    <n v="575297.59135999996"/>
    <n v="700046.4"/>
  </r>
  <r>
    <s v="NZ45617"/>
    <n v="348362013"/>
    <n v="40"/>
    <d v="1982-05-25T00:00:00"/>
    <x v="0"/>
    <s v="Statistician III"/>
    <x v="16"/>
    <x v="1104"/>
    <x v="1102"/>
    <s v="Kenneth Bailey"/>
    <x v="7"/>
    <n v="31141586"/>
    <n v="0"/>
    <s v="Money Transfer"/>
    <x v="111"/>
    <x v="2"/>
    <n v="1615051.9017749201"/>
    <n v="2222374.98"/>
  </r>
  <r>
    <s v="NZ45633"/>
    <n v="267946420"/>
    <n v="83"/>
    <d v="1939-05-25T06:00:00"/>
    <x v="1"/>
    <s v="Librarian"/>
    <x v="2"/>
    <x v="1105"/>
    <x v="1103"/>
    <s v="Joyce Stevens"/>
    <x v="7"/>
    <n v="178715625"/>
    <n v="0"/>
    <s v="Money Transfer"/>
    <x v="90"/>
    <x v="5"/>
    <n v="115150.3373952"/>
    <n v="163980"/>
  </r>
  <r>
    <s v="NZ45638"/>
    <n v="318255015"/>
    <n v="64"/>
    <d v="1958-05-25T00:00:00"/>
    <x v="1"/>
    <s v="Web Designer I"/>
    <x v="3"/>
    <x v="1106"/>
    <x v="1104"/>
    <s v="Kathy Patterson"/>
    <x v="7"/>
    <n v="1314259089"/>
    <n v="0"/>
    <s v="Money Deposit"/>
    <x v="311"/>
    <x v="1"/>
    <n v="421854.10171304003"/>
    <n v="982898.52"/>
  </r>
  <r>
    <s v="NZ45691"/>
    <n v="804038273"/>
    <n v="68"/>
    <d v="1954-05-25T00:00:00"/>
    <x v="1"/>
    <s v="Programmer III"/>
    <x v="10"/>
    <x v="1107"/>
    <x v="1105"/>
    <s v="Joan Montgomery"/>
    <x v="7"/>
    <n v="536462829"/>
    <n v="5411343168"/>
    <s v="Loan Payment"/>
    <x v="30"/>
    <x v="8"/>
    <n v="124018.56514399999"/>
    <n v="255155"/>
  </r>
  <r>
    <s v="NZ45732"/>
    <n v="345662756"/>
    <n v="20"/>
    <d v="2002-05-25T00:00:00"/>
    <x v="1"/>
    <s v="Database Administrator III"/>
    <x v="9"/>
    <x v="1108"/>
    <x v="1106"/>
    <s v="Robin Watkins"/>
    <x v="7"/>
    <n v="361853125"/>
    <n v="0"/>
    <s v="Money Deposit"/>
    <x v="433"/>
    <x v="0"/>
    <n v="425941.25292250002"/>
    <n v="573399.12"/>
  </r>
  <r>
    <s v="NZ45778"/>
    <n v="853402528"/>
    <n v="64"/>
    <d v="1958-05-25T00:00:00"/>
    <x v="0"/>
    <s v="Marketing Manager"/>
    <x v="19"/>
    <x v="1109"/>
    <x v="1107"/>
    <s v="Thomas Barnes"/>
    <x v="7"/>
    <n v="1820336145"/>
    <n v="0"/>
    <s v="Online Payment"/>
    <x v="31"/>
    <x v="2"/>
    <n v="468490.59666420001"/>
    <n v="590527.98"/>
  </r>
  <r>
    <s v="NZ45804"/>
    <n v="55382792"/>
    <n v="36"/>
    <d v="1986-05-25T00:00:00"/>
    <x v="1"/>
    <s v="Marketing Assistant"/>
    <x v="2"/>
    <x v="1110"/>
    <x v="1108"/>
    <s v="Joe Garcia"/>
    <x v="7"/>
    <n v="552145413"/>
    <n v="0"/>
    <s v="Money Deposit"/>
    <x v="5"/>
    <x v="0"/>
    <n v="103842.40669440001"/>
    <n v="280995"/>
  </r>
  <r>
    <s v="NZ45822"/>
    <n v="24866329"/>
    <n v="43"/>
    <d v="1979-05-25T06:00:00"/>
    <x v="0"/>
    <s v="Health Coach III"/>
    <x v="1"/>
    <x v="1111"/>
    <x v="1109"/>
    <s v="Mildred Watson"/>
    <x v="7"/>
    <n v="775961472"/>
    <n v="0"/>
    <s v="Money Deposit"/>
    <x v="121"/>
    <x v="0"/>
    <n v="231531.40397039999"/>
    <n v="276216"/>
  </r>
  <r>
    <s v="NZ45825"/>
    <n v="339310494"/>
    <n v="30"/>
    <d v="1992-05-24T12:00:00"/>
    <x v="1"/>
    <s v="Information Systems Manager"/>
    <x v="2"/>
    <x v="1112"/>
    <x v="1110"/>
    <s v="Barbara Gomez"/>
    <x v="7"/>
    <n v="4101108704"/>
    <n v="0"/>
    <s v="Cash Withdrawal"/>
    <x v="405"/>
    <x v="1"/>
    <n v="281457.09471999999"/>
    <n v="389773"/>
  </r>
  <r>
    <s v="NZ45882"/>
    <n v="147858758"/>
    <n v="27"/>
    <d v="1995-05-25T06:00:00"/>
    <x v="0"/>
    <s v="Compensation Analyst"/>
    <x v="12"/>
    <x v="1113"/>
    <x v="1111"/>
    <s v="Virginia Edwards"/>
    <x v="7"/>
    <n v="964882461"/>
    <n v="0"/>
    <s v="Money Transfer"/>
    <x v="221"/>
    <x v="0"/>
    <n v="242732.07751120001"/>
    <n v="478960"/>
  </r>
  <r>
    <s v="NZ45884"/>
    <n v="722856850"/>
    <n v="62"/>
    <d v="1960-05-24T12:00:00"/>
    <x v="1"/>
    <s v="Web Designer II"/>
    <x v="4"/>
    <x v="1114"/>
    <x v="1112"/>
    <s v="Sharon Johnston"/>
    <x v="7"/>
    <n v="48889536"/>
    <n v="0"/>
    <s v="Money Deposit"/>
    <x v="434"/>
    <x v="0"/>
    <n v="216390.75601592002"/>
    <n v="548286.71999999997"/>
  </r>
  <r>
    <s v="NZ45923"/>
    <n v="852176724"/>
    <n v="73"/>
    <d v="1949-05-24T18:00:00"/>
    <x v="1"/>
    <s v="Budget/Accounting Analyst I"/>
    <x v="2"/>
    <x v="1115"/>
    <x v="1113"/>
    <s v="Jimmy Ray"/>
    <x v="7"/>
    <n v="37825251"/>
    <n v="0"/>
    <s v="Cash Withdrawal"/>
    <x v="401"/>
    <x v="1"/>
    <n v="1421151.4786256"/>
    <n v="1963334.76"/>
  </r>
  <r>
    <s v="NZ45957"/>
    <n v="785496028"/>
    <n v="33"/>
    <d v="1989-05-24T18:00:00"/>
    <x v="0"/>
    <s v="Database Administrator II"/>
    <x v="9"/>
    <x v="1116"/>
    <x v="1114"/>
    <s v="Janet Martinez"/>
    <x v="7"/>
    <n v="2226096"/>
    <n v="0"/>
    <s v="Cash Withdrawal"/>
    <x v="100"/>
    <x v="1"/>
    <n v="-10677.344314800001"/>
    <n v="24720"/>
  </r>
  <r>
    <s v="NZ45962"/>
    <n v="405162073"/>
    <n v="35"/>
    <d v="1987-05-25T06:00:00"/>
    <x v="0"/>
    <s v="Automation Specialist II"/>
    <x v="4"/>
    <x v="1117"/>
    <x v="1115"/>
    <s v="Johnny Nelson"/>
    <x v="7"/>
    <n v="4661462533"/>
    <n v="12540402056"/>
    <s v="Loan Payment"/>
    <x v="186"/>
    <x v="8"/>
    <n v="823716.53808850003"/>
    <n v="1131004.56"/>
  </r>
  <r>
    <s v="NZ46000"/>
    <n v="212184230"/>
    <n v="84"/>
    <d v="1938-05-25T00:00:00"/>
    <x v="1"/>
    <s v="Food Chemist"/>
    <x v="20"/>
    <x v="1118"/>
    <x v="1116"/>
    <s v="Jennifer Fisher"/>
    <x v="7"/>
    <n v="955223568"/>
    <n v="0"/>
    <s v="Money Transfer"/>
    <x v="266"/>
    <x v="0"/>
    <n v="91560.593971999944"/>
    <n v="985144.56"/>
  </r>
  <r>
    <s v="NZ46035"/>
    <n v="401166509"/>
    <n v="55"/>
    <d v="1967-05-25T06:00:00"/>
    <x v="0"/>
    <s v="Programmer III"/>
    <x v="14"/>
    <x v="1119"/>
    <x v="1117"/>
    <s v="Raymond Marshall"/>
    <x v="7"/>
    <n v="1045002465"/>
    <n v="0"/>
    <s v="Money Deposit"/>
    <x v="128"/>
    <x v="0"/>
    <n v="117917.46602240001"/>
    <n v="161117"/>
  </r>
  <r>
    <s v="NZ46043"/>
    <n v="620396227"/>
    <n v="38"/>
    <d v="1984-05-24T12:00:00"/>
    <x v="1"/>
    <s v="Assistant Manager"/>
    <x v="4"/>
    <x v="1120"/>
    <x v="1118"/>
    <s v="Julia Duncan"/>
    <x v="7"/>
    <n v="984973597"/>
    <n v="0"/>
    <s v="Cash Withdrawal"/>
    <x v="109"/>
    <x v="1"/>
    <n v="107091.78074016"/>
    <n v="149577"/>
  </r>
  <r>
    <s v="NZ46044"/>
    <n v="929562631"/>
    <n v="58"/>
    <d v="1964-05-24T12:00:00"/>
    <x v="1"/>
    <s v="Media Manager I"/>
    <x v="20"/>
    <x v="1121"/>
    <x v="1119"/>
    <s v="Henry Stanley"/>
    <x v="7"/>
    <n v="27204288"/>
    <n v="0"/>
    <s v="Cash Withdrawal"/>
    <x v="264"/>
    <x v="1"/>
    <n v="670792.34541615995"/>
    <n v="1231155.3"/>
  </r>
  <r>
    <s v="NZ46069"/>
    <n v="549134996"/>
    <n v="34"/>
    <d v="1988-05-24T12:00:00"/>
    <x v="1"/>
    <s v="Help Desk Technician"/>
    <x v="10"/>
    <x v="1122"/>
    <x v="1120"/>
    <s v="Sean Peters"/>
    <x v="7"/>
    <n v="1165907925"/>
    <n v="0"/>
    <s v="Money Transfer"/>
    <x v="17"/>
    <x v="5"/>
    <n v="9206.3555205599987"/>
    <n v="190188"/>
  </r>
  <r>
    <s v="NZ46101"/>
    <n v="823998849"/>
    <n v="17"/>
    <d v="2005-05-24T18:00:00"/>
    <x v="0"/>
    <s v="Biostatistician II"/>
    <x v="12"/>
    <x v="1123"/>
    <x v="1121"/>
    <s v="Gregory Garrett"/>
    <x v="7"/>
    <n v="409052"/>
    <n v="0"/>
    <s v="Cash Withdrawal"/>
    <x v="0"/>
    <x v="4"/>
    <n v="381855.62088"/>
    <n v="554769.84"/>
  </r>
  <r>
    <s v="NZ46105"/>
    <n v="454473125"/>
    <n v="28"/>
    <d v="1994-05-25T00:00:00"/>
    <x v="1"/>
    <s v="Research Associate"/>
    <x v="12"/>
    <x v="1124"/>
    <x v="1122"/>
    <s v="Richard Bishop"/>
    <x v="7"/>
    <n v="4561000353"/>
    <n v="0"/>
    <s v="Money Transfer"/>
    <x v="204"/>
    <x v="2"/>
    <n v="258675.79499659999"/>
    <n v="529036.26"/>
  </r>
  <r>
    <s v="NZ46113"/>
    <n v="478604151"/>
    <n v="60"/>
    <d v="1962-05-25T00:00:00"/>
    <x v="0"/>
    <s v="Account Representative IV"/>
    <x v="13"/>
    <x v="1125"/>
    <x v="1123"/>
    <s v="Patrick Coleman"/>
    <x v="7"/>
    <n v="3914525124"/>
    <n v="0"/>
    <s v="Money Transfer"/>
    <x v="260"/>
    <x v="5"/>
    <n v="783771.54594768002"/>
    <n v="910059.3"/>
  </r>
  <r>
    <s v="NZ46116"/>
    <n v="959908898"/>
    <n v="62"/>
    <d v="1960-05-24T12:00:00"/>
    <x v="1"/>
    <s v="Nurse Practicioner"/>
    <x v="12"/>
    <x v="1126"/>
    <x v="1124"/>
    <s v="David Stevens"/>
    <x v="7"/>
    <n v="1743542703"/>
    <n v="0"/>
    <s v="Online Payment"/>
    <x v="186"/>
    <x v="2"/>
    <n v="559080.25160960003"/>
    <n v="686702.76"/>
  </r>
  <r>
    <s v="NZ46130"/>
    <n v="710491494"/>
    <n v="72"/>
    <d v="1950-05-25T00:00:00"/>
    <x v="0"/>
    <s v="Media Manager III"/>
    <x v="18"/>
    <x v="1127"/>
    <x v="1125"/>
    <s v="Joe Freeman"/>
    <x v="7"/>
    <n v="1280793657"/>
    <n v="0"/>
    <s v="Online Payment"/>
    <x v="168"/>
    <x v="5"/>
    <n v="476204.18712879997"/>
    <n v="582162.96"/>
  </r>
  <r>
    <s v="NZ46155"/>
    <n v="863428067"/>
    <n v="82"/>
    <d v="1940-05-24T12:00:00"/>
    <x v="1"/>
    <s v="Computer Systems Analyst II"/>
    <x v="0"/>
    <x v="1128"/>
    <x v="1126"/>
    <s v="Kevin Ellis"/>
    <x v="7"/>
    <n v="450195681"/>
    <n v="610026255"/>
    <s v="Loan Payment"/>
    <x v="435"/>
    <x v="5"/>
    <n v="34171.567349520003"/>
    <n v="39036"/>
  </r>
  <r>
    <s v="NZ46155"/>
    <n v="393858976"/>
    <n v="38"/>
    <d v="1984-05-24T12:00:00"/>
    <x v="0"/>
    <s v="Web Developer III"/>
    <x v="19"/>
    <x v="1129"/>
    <x v="1127"/>
    <s v="Ronald Watson"/>
    <x v="7"/>
    <n v="450195681"/>
    <n v="610026255"/>
    <s v="Online Payment"/>
    <x v="228"/>
    <x v="2"/>
    <n v="-8945.7991499999989"/>
    <n v="32052"/>
  </r>
  <r>
    <s v="NZ46205"/>
    <n v="836878256"/>
    <n v="51"/>
    <d v="1971-05-25T06:00:00"/>
    <x v="1"/>
    <s v="Web Developer III"/>
    <x v="10"/>
    <x v="1130"/>
    <x v="1128"/>
    <s v="Eugene Myers"/>
    <x v="7"/>
    <n v="311296875"/>
    <n v="0"/>
    <s v="Money Transfer"/>
    <x v="21"/>
    <x v="5"/>
    <n v="102427.11384383999"/>
    <n v="175089"/>
  </r>
  <r>
    <s v="NZ46268"/>
    <n v="456676656"/>
    <n v="18"/>
    <d v="2004-05-24T12:00:00"/>
    <x v="1"/>
    <s v="Speech Pathologist"/>
    <x v="4"/>
    <x v="1131"/>
    <x v="1129"/>
    <s v="Keith Hansen"/>
    <x v="7"/>
    <n v="2820562368"/>
    <n v="0"/>
    <s v="Money Transfer"/>
    <x v="32"/>
    <x v="0"/>
    <n v="29970.047740000009"/>
    <n v="305497"/>
  </r>
  <r>
    <s v="NZ46289"/>
    <n v="539938714"/>
    <n v="74"/>
    <d v="1948-05-24T12:00:00"/>
    <x v="1"/>
    <s v="Marketing Assistant"/>
    <x v="4"/>
    <x v="1132"/>
    <x v="1130"/>
    <s v="Steve Woods"/>
    <x v="7"/>
    <n v="2617711764"/>
    <n v="0"/>
    <s v="Cash Withdrawal"/>
    <x v="413"/>
    <x v="1"/>
    <n v="176426.7102148"/>
    <n v="296923"/>
  </r>
  <r>
    <s v="NZ46331"/>
    <n v="926400808"/>
    <n v="52"/>
    <d v="1970-05-25T00:00:00"/>
    <x v="0"/>
    <s v="Database Administrator I"/>
    <x v="4"/>
    <x v="1133"/>
    <x v="1131"/>
    <s v="Jeffrey Carroll"/>
    <x v="7"/>
    <n v="1949128192"/>
    <n v="0"/>
    <s v="Money Deposit"/>
    <x v="51"/>
    <x v="0"/>
    <n v="750517.30911999999"/>
    <n v="996456.36"/>
  </r>
  <r>
    <s v="NZ46352"/>
    <n v="647583601"/>
    <n v="39"/>
    <d v="1983-05-25T06:00:00"/>
    <x v="1"/>
    <s v="Chief Design Engineer"/>
    <x v="0"/>
    <x v="1134"/>
    <x v="1132"/>
    <s v="Jessica Martin"/>
    <x v="7"/>
    <n v="785096704"/>
    <n v="4653841192"/>
    <s v="Loan Payment"/>
    <x v="216"/>
    <x v="8"/>
    <n v="10115.460527360003"/>
    <n v="76733"/>
  </r>
  <r>
    <s v="NZ46401"/>
    <n v="460927729"/>
    <n v="32"/>
    <d v="1990-05-25T00:00:00"/>
    <x v="1"/>
    <s v="Structural Analysis Engineer"/>
    <x v="9"/>
    <x v="1135"/>
    <x v="1133"/>
    <s v="Jose West"/>
    <x v="7"/>
    <n v="1156571724"/>
    <n v="0"/>
    <s v="Money Deposit"/>
    <x v="253"/>
    <x v="1"/>
    <n v="748724.54802799993"/>
    <n v="1174136.28"/>
  </r>
  <r>
    <s v="NZ46444"/>
    <n v="128772613"/>
    <n v="59"/>
    <d v="1963-05-25T06:00:00"/>
    <x v="1"/>
    <s v="Product Engineer"/>
    <x v="14"/>
    <x v="1136"/>
    <x v="1134"/>
    <s v="Jeffrey Fuller"/>
    <x v="7"/>
    <n v="522797568"/>
    <n v="0"/>
    <s v="Online Payment"/>
    <x v="255"/>
    <x v="6"/>
    <n v="99704.549125760008"/>
    <n v="328316"/>
  </r>
  <r>
    <s v="NZ46447"/>
    <n v="680696507"/>
    <n v="73"/>
    <d v="1949-05-24T18:00:00"/>
    <x v="1"/>
    <s v="Senior Quality Engineer"/>
    <x v="4"/>
    <x v="1137"/>
    <x v="1135"/>
    <s v="Doris Lynch"/>
    <x v="7"/>
    <n v="3655960014"/>
    <n v="0"/>
    <s v="Checks"/>
    <x v="436"/>
    <x v="0"/>
    <n v="339617.83536416001"/>
    <n v="437447"/>
  </r>
  <r>
    <s v="NZ46455"/>
    <n v="656807258"/>
    <n v="65"/>
    <d v="1957-05-24T18:00:00"/>
    <x v="0"/>
    <s v="Clinical Specialist"/>
    <x v="20"/>
    <x v="1138"/>
    <x v="1136"/>
    <s v="Stephen Peters"/>
    <x v="7"/>
    <n v="966500864"/>
    <n v="0"/>
    <s v="Cash Withdrawal"/>
    <x v="437"/>
    <x v="1"/>
    <n v="236332.98938424001"/>
    <n v="618101.64"/>
  </r>
  <r>
    <s v="NZ46502"/>
    <n v="85427274"/>
    <n v="33"/>
    <d v="1989-05-24T18:00:00"/>
    <x v="0"/>
    <s v="Sales Associate"/>
    <x v="2"/>
    <x v="1139"/>
    <x v="1137"/>
    <s v="Steven Greene"/>
    <x v="7"/>
    <n v="1355071446"/>
    <n v="1444612728"/>
    <s v="Loan Payment"/>
    <x v="23"/>
    <x v="7"/>
    <n v="868147.97441919998"/>
    <n v="1076141.82"/>
  </r>
  <r>
    <s v="NZ46502"/>
    <n v="176222762"/>
    <n v="31"/>
    <d v="1991-05-25T06:00:00"/>
    <x v="0"/>
    <s v="Account Executive"/>
    <x v="16"/>
    <x v="1140"/>
    <x v="1138"/>
    <s v="Daniel White"/>
    <x v="7"/>
    <n v="1355071446"/>
    <n v="1444612728"/>
    <s v="Money Deposit"/>
    <x v="438"/>
    <x v="0"/>
    <n v="517800.23752640001"/>
    <n v="803475.42"/>
  </r>
  <r>
    <s v="NZ46526"/>
    <n v="61136726"/>
    <n v="64"/>
    <d v="1958-05-25T00:00:00"/>
    <x v="0"/>
    <s v="Speech Pathologist"/>
    <x v="0"/>
    <x v="1141"/>
    <x v="1139"/>
    <s v="Steven Hall"/>
    <x v="7"/>
    <n v="14343672"/>
    <n v="0"/>
    <s v="Money Transfer"/>
    <x v="251"/>
    <x v="5"/>
    <n v="514749.87318400003"/>
    <n v="1533838.26"/>
  </r>
  <r>
    <s v="NZ46536"/>
    <n v="612313794"/>
    <n v="38"/>
    <d v="1984-05-24T12:00:00"/>
    <x v="1"/>
    <s v="Accountant I"/>
    <x v="7"/>
    <x v="1142"/>
    <x v="1140"/>
    <s v="Harold Knight"/>
    <x v="7"/>
    <n v="1368518688"/>
    <n v="0"/>
    <s v="Online Payment"/>
    <x v="232"/>
    <x v="5"/>
    <n v="1543221.73988096"/>
    <n v="1758948.18"/>
  </r>
  <r>
    <s v="NZ46573"/>
    <n v="562586427"/>
    <n v="49"/>
    <d v="1973-05-24T18:00:00"/>
    <x v="0"/>
    <s v="Media Manager II"/>
    <x v="21"/>
    <x v="1143"/>
    <x v="1141"/>
    <s v="Shawn Bennett"/>
    <x v="7"/>
    <n v="412557607"/>
    <n v="0"/>
    <s v="Money Deposit"/>
    <x v="127"/>
    <x v="0"/>
    <n v="219230.29396480002"/>
    <n v="272518"/>
  </r>
  <r>
    <s v="NZ46584"/>
    <n v="808794445"/>
    <n v="54"/>
    <d v="1968-05-24T12:00:00"/>
    <x v="1"/>
    <s v="Computer Systems Analyst I"/>
    <x v="7"/>
    <x v="1144"/>
    <x v="1142"/>
    <s v="Joshua Green"/>
    <x v="7"/>
    <n v="494129664"/>
    <n v="0"/>
    <s v="Money Transfer"/>
    <x v="436"/>
    <x v="2"/>
    <n v="118.76954112000021"/>
    <n v="30561"/>
  </r>
  <r>
    <s v="NZ46652"/>
    <n v="939260509"/>
    <n v="53"/>
    <d v="1969-05-24T18:00:00"/>
    <x v="1"/>
    <s v="Actuary"/>
    <x v="20"/>
    <x v="1145"/>
    <x v="1143"/>
    <s v="Donna Frazier"/>
    <x v="7"/>
    <n v="1072658691"/>
    <n v="2686250268"/>
    <s v="Loan Payment"/>
    <x v="64"/>
    <x v="7"/>
    <n v="50492.281323520001"/>
    <n v="755744.52"/>
  </r>
  <r>
    <s v="NZ46654"/>
    <n v="45533935"/>
    <n v="56"/>
    <d v="1966-05-25T00:00:00"/>
    <x v="0"/>
    <s v="Biostatistician IV"/>
    <x v="5"/>
    <x v="1146"/>
    <x v="1144"/>
    <s v="Justin Bryant"/>
    <x v="7"/>
    <n v="620860416"/>
    <n v="0"/>
    <s v="Cash Withdrawal"/>
    <x v="0"/>
    <x v="1"/>
    <n v="1789261.9550999999"/>
    <n v="2293007.94"/>
  </r>
  <r>
    <s v="NZ46675"/>
    <n v="616885669"/>
    <n v="32"/>
    <d v="1990-05-25T00:00:00"/>
    <x v="0"/>
    <s v="Programmer Analyst I"/>
    <x v="3"/>
    <x v="1147"/>
    <x v="1145"/>
    <s v="Ryan Mitchell"/>
    <x v="7"/>
    <n v="684889128"/>
    <n v="0"/>
    <s v="Money Deposit"/>
    <x v="364"/>
    <x v="0"/>
    <n v="802890.04357880005"/>
    <n v="909548.28"/>
  </r>
  <r>
    <s v="NZ46699"/>
    <n v="975805483"/>
    <n v="40"/>
    <d v="1982-05-25T00:00:00"/>
    <x v="1"/>
    <s v="Programmer Analyst I"/>
    <x v="2"/>
    <x v="1148"/>
    <x v="1146"/>
    <s v="Eric Hanson"/>
    <x v="7"/>
    <n v="2901955072"/>
    <n v="0"/>
    <s v="Online Payment"/>
    <x v="360"/>
    <x v="5"/>
    <n v="159209.47568480001"/>
    <n v="219770"/>
  </r>
  <r>
    <s v="NZ46745"/>
    <n v="396766385"/>
    <n v="81"/>
    <d v="1941-05-24T18:00:00"/>
    <x v="1"/>
    <s v="Associate Professor"/>
    <x v="5"/>
    <x v="1149"/>
    <x v="1147"/>
    <s v="Jonathan Morris"/>
    <x v="7"/>
    <n v="672064848"/>
    <n v="0"/>
    <s v="Checks"/>
    <x v="303"/>
    <x v="0"/>
    <n v="55002.092279999997"/>
    <n v="76926"/>
  </r>
  <r>
    <s v="NZ46865"/>
    <n v="217568986"/>
    <n v="81"/>
    <d v="1941-05-24T18:00:00"/>
    <x v="0"/>
    <s v="Human Resources Assistant IV"/>
    <x v="10"/>
    <x v="1150"/>
    <x v="1148"/>
    <s v="Rose Howell"/>
    <x v="7"/>
    <n v="1423198532"/>
    <n v="0"/>
    <s v="Cash Withdrawal"/>
    <x v="428"/>
    <x v="4"/>
    <n v="31035.084064640003"/>
    <n v="82394"/>
  </r>
  <r>
    <s v="NZ46880"/>
    <n v="399350201"/>
    <n v="52"/>
    <d v="1970-05-25T00:00:00"/>
    <x v="1"/>
    <s v="Chemical Engineer"/>
    <x v="4"/>
    <x v="1151"/>
    <x v="1149"/>
    <s v="Billy Wright"/>
    <x v="7"/>
    <n v="2042718895"/>
    <n v="0"/>
    <s v="Online Payment"/>
    <x v="234"/>
    <x v="5"/>
    <n v="118397.6990464"/>
    <n v="158143"/>
  </r>
  <r>
    <s v="NZ46886"/>
    <n v="643745187"/>
    <n v="60"/>
    <d v="1962-05-25T00:00:00"/>
    <x v="0"/>
    <s v="Administrative Assistant II"/>
    <x v="8"/>
    <x v="1152"/>
    <x v="1150"/>
    <s v="Judith Burke"/>
    <x v="7"/>
    <n v="963974616"/>
    <n v="0"/>
    <s v="Online Payment"/>
    <x v="152"/>
    <x v="5"/>
    <n v="155199.51420568"/>
    <n v="295043"/>
  </r>
  <r>
    <s v="NZ46908"/>
    <n v="50505862"/>
    <n v="21"/>
    <d v="2001-05-24T18:00:00"/>
    <x v="1"/>
    <s v="Help Desk Technician"/>
    <x v="3"/>
    <x v="1153"/>
    <x v="1151"/>
    <s v="Donald Butler"/>
    <x v="7"/>
    <n v="2440426077"/>
    <n v="0"/>
    <s v="Online Payment"/>
    <x v="124"/>
    <x v="2"/>
    <n v="73674.914503120002"/>
    <n v="307762"/>
  </r>
  <r>
    <s v="NZ46964"/>
    <n v="196785497"/>
    <n v="47"/>
    <d v="1975-05-25T06:00:00"/>
    <x v="1"/>
    <s v="Administrative Assistant III"/>
    <x v="17"/>
    <x v="1154"/>
    <x v="1152"/>
    <s v="Lawrence Evans"/>
    <x v="7"/>
    <n v="711769968"/>
    <n v="0"/>
    <s v="Online Payment"/>
    <x v="291"/>
    <x v="6"/>
    <n v="236740.626552"/>
    <n v="322752"/>
  </r>
  <r>
    <s v="NZ46965"/>
    <n v="621698501"/>
    <n v="22"/>
    <d v="2000-05-24T12:00:00"/>
    <x v="0"/>
    <s v="Database Administrator I"/>
    <x v="3"/>
    <x v="1155"/>
    <x v="1153"/>
    <s v="Rachel Snyder"/>
    <x v="7"/>
    <n v="2340745185"/>
    <n v="0"/>
    <s v="Money Deposit"/>
    <x v="370"/>
    <x v="0"/>
    <n v="464708.59505200002"/>
    <n v="909445.26"/>
  </r>
  <r>
    <s v="NZ47000"/>
    <n v="547978289"/>
    <n v="51"/>
    <d v="1971-05-25T06:00:00"/>
    <x v="0"/>
    <s v="Biostatistician III"/>
    <x v="4"/>
    <x v="1156"/>
    <x v="1154"/>
    <s v="Dennis Hart"/>
    <x v="7"/>
    <n v="1030729728"/>
    <n v="0"/>
    <s v="Money Transfer"/>
    <x v="223"/>
    <x v="5"/>
    <n v="724546.75218125002"/>
    <n v="955223.88"/>
  </r>
  <r>
    <s v="NZ47036"/>
    <n v="796584522"/>
    <n v="55"/>
    <d v="1967-05-25T06:00:00"/>
    <x v="0"/>
    <s v="Biostatistician I"/>
    <x v="11"/>
    <x v="1157"/>
    <x v="1155"/>
    <s v="Daniel Garcia"/>
    <x v="7"/>
    <n v="3439103913"/>
    <n v="0"/>
    <s v="Cash Withdrawal"/>
    <x v="439"/>
    <x v="1"/>
    <n v="287039.75040000002"/>
    <n v="405882"/>
  </r>
  <r>
    <s v="NZ47039"/>
    <n v="544147368"/>
    <n v="58"/>
    <d v="1964-05-24T12:00:00"/>
    <x v="1"/>
    <s v="Electrical Engineer"/>
    <x v="19"/>
    <x v="1158"/>
    <x v="1156"/>
    <s v="Rose Cook"/>
    <x v="7"/>
    <n v="1216273212"/>
    <n v="0"/>
    <s v="Cash Withdrawal"/>
    <x v="256"/>
    <x v="1"/>
    <n v="115511.58657024"/>
    <n v="193911"/>
  </r>
  <r>
    <s v="NZ47091"/>
    <n v="388867167"/>
    <n v="63"/>
    <d v="1959-05-25T06:00:00"/>
    <x v="1"/>
    <s v="Software Engineer IV"/>
    <x v="2"/>
    <x v="1159"/>
    <x v="1157"/>
    <s v="Wayne Taylor"/>
    <x v="7"/>
    <n v="2131295712"/>
    <n v="0"/>
    <s v="Cash Withdrawal"/>
    <x v="440"/>
    <x v="1"/>
    <n v="114760.56111200002"/>
    <n v="377600"/>
  </r>
  <r>
    <s v="NZ47099"/>
    <n v="255215146"/>
    <n v="45"/>
    <d v="1977-05-24T18:00:00"/>
    <x v="1"/>
    <s v="VP Quality Control"/>
    <x v="13"/>
    <x v="1160"/>
    <x v="1158"/>
    <s v="Jeffrey Martin"/>
    <x v="7"/>
    <n v="1136044728"/>
    <n v="0"/>
    <s v="Cash Withdrawal"/>
    <x v="406"/>
    <x v="1"/>
    <n v="57490.924227359996"/>
    <n v="153777"/>
  </r>
  <r>
    <s v="NZ47104"/>
    <n v="449540697"/>
    <n v="38"/>
    <d v="1984-05-24T12:00:00"/>
    <x v="1"/>
    <s v="Recruiting Manager"/>
    <x v="2"/>
    <x v="1161"/>
    <x v="1159"/>
    <s v="Bobby Wood"/>
    <x v="7"/>
    <n v="1341504306"/>
    <n v="0"/>
    <s v="Money Transfer"/>
    <x v="326"/>
    <x v="5"/>
    <n v="1848042.768956"/>
    <n v="2172372.54"/>
  </r>
  <r>
    <s v="NZ47130"/>
    <n v="53789429"/>
    <n v="60"/>
    <d v="1962-05-25T00:00:00"/>
    <x v="1"/>
    <s v="Accounting Assistant IV"/>
    <x v="14"/>
    <x v="1162"/>
    <x v="1160"/>
    <s v="Patrick Payne"/>
    <x v="7"/>
    <n v="504754635"/>
    <n v="0"/>
    <s v="Online Payment"/>
    <x v="52"/>
    <x v="2"/>
    <n v="147808.97011712001"/>
    <n v="181820"/>
  </r>
  <r>
    <s v="NZ47171"/>
    <n v="508102963"/>
    <n v="30"/>
    <d v="1992-05-24T12:00:00"/>
    <x v="1"/>
    <s v="Financial Analyst"/>
    <x v="12"/>
    <x v="1163"/>
    <x v="1161"/>
    <s v="Michael Little"/>
    <x v="7"/>
    <n v="3201866624"/>
    <n v="0"/>
    <s v="Cash Withdrawal"/>
    <x v="413"/>
    <x v="1"/>
    <n v="357595.77757356002"/>
    <n v="530393.88"/>
  </r>
  <r>
    <s v="NZ47180"/>
    <n v="142941602"/>
    <n v="84"/>
    <d v="1938-05-25T00:00:00"/>
    <x v="1"/>
    <s v="Web Designer I"/>
    <x v="2"/>
    <x v="1164"/>
    <x v="1162"/>
    <s v="Ernest Jenkins"/>
    <x v="7"/>
    <n v="536938894"/>
    <n v="0"/>
    <s v="Money Deposit"/>
    <x v="175"/>
    <x v="0"/>
    <n v="278730.4241984"/>
    <n v="397013"/>
  </r>
  <r>
    <s v="NZ47190"/>
    <n v="560230268"/>
    <n v="56"/>
    <d v="1966-05-25T00:00:00"/>
    <x v="0"/>
    <s v="Help Desk Operator"/>
    <x v="2"/>
    <x v="1165"/>
    <x v="1163"/>
    <s v="Joshua Bennett"/>
    <x v="7"/>
    <n v="1148450163"/>
    <n v="0"/>
    <s v="Money Transfer"/>
    <x v="86"/>
    <x v="5"/>
    <n v="96444.368409600007"/>
    <n v="208860"/>
  </r>
  <r>
    <s v="NZ47214"/>
    <n v="21608770"/>
    <n v="71"/>
    <d v="1951-05-25T06:00:00"/>
    <x v="1"/>
    <s v="Safety Technician I"/>
    <x v="15"/>
    <x v="1166"/>
    <x v="1164"/>
    <s v="Debra Nichols"/>
    <x v="7"/>
    <n v="3297507674"/>
    <n v="0"/>
    <s v="Checks"/>
    <x v="81"/>
    <x v="3"/>
    <n v="242921.5047744"/>
    <n v="341799"/>
  </r>
  <r>
    <s v="NZ47218"/>
    <n v="192418406"/>
    <n v="47"/>
    <d v="1975-05-25T06:00:00"/>
    <x v="0"/>
    <s v="Automation Specialist III"/>
    <x v="2"/>
    <x v="1167"/>
    <x v="1165"/>
    <s v="Ann Oliver"/>
    <x v="7"/>
    <n v="1401591136"/>
    <n v="0"/>
    <s v="Money Transfer"/>
    <x v="118"/>
    <x v="1"/>
    <n v="269946.52463799994"/>
    <n v="828854.04"/>
  </r>
  <r>
    <s v="NZ47226"/>
    <n v="779868318"/>
    <n v="62"/>
    <d v="1960-05-24T12:00:00"/>
    <x v="0"/>
    <s v="Recruiter"/>
    <x v="8"/>
    <x v="1168"/>
    <x v="1166"/>
    <s v="Ralph Ford"/>
    <x v="7"/>
    <n v="1884764853"/>
    <n v="0"/>
    <s v="Cash Withdrawal"/>
    <x v="385"/>
    <x v="1"/>
    <n v="91176.647396"/>
    <n v="171005"/>
  </r>
  <r>
    <s v="NZ47238"/>
    <n v="490805157"/>
    <n v="51"/>
    <d v="1971-05-25T06:00:00"/>
    <x v="1"/>
    <s v="Web Developer III"/>
    <x v="16"/>
    <x v="1169"/>
    <x v="1167"/>
    <s v="Helen Jenkins"/>
    <x v="7"/>
    <n v="1869600942"/>
    <n v="0"/>
    <s v="Checks"/>
    <x v="441"/>
    <x v="3"/>
    <n v="926606.21760840004"/>
    <n v="1147897.8"/>
  </r>
  <r>
    <s v="NZ47240"/>
    <n v="141025410"/>
    <n v="33"/>
    <d v="1989-05-24T18:00:00"/>
    <x v="1"/>
    <s v="Systems Administrator II"/>
    <x v="14"/>
    <x v="1170"/>
    <x v="1168"/>
    <s v="Ronald Fernandez"/>
    <x v="7"/>
    <n v="3270292179"/>
    <n v="0"/>
    <s v="Checks"/>
    <x v="34"/>
    <x v="3"/>
    <n v="118639.7899432"/>
    <n v="195131"/>
  </r>
  <r>
    <s v="NZ47276"/>
    <n v="475323517"/>
    <n v="24"/>
    <d v="1998-05-25T00:00:00"/>
    <x v="0"/>
    <s v="Senior Financial Analyst"/>
    <x v="2"/>
    <x v="1171"/>
    <x v="1169"/>
    <s v="Marie Armstrong"/>
    <x v="7"/>
    <n v="2562803523"/>
    <n v="0"/>
    <s v="Checks"/>
    <x v="211"/>
    <x v="3"/>
    <n v="72408.565150719995"/>
    <n v="103858"/>
  </r>
  <r>
    <s v="NZ47299"/>
    <n v="306590052"/>
    <n v="40"/>
    <d v="2006-01-08T18:00:00"/>
    <x v="0"/>
    <s v="Professor"/>
    <x v="9"/>
    <x v="1172"/>
    <x v="1170"/>
    <s v="DANIEL IDO"/>
    <x v="7"/>
    <n v="301311498"/>
    <n v="0"/>
    <s v="Money Transfer"/>
    <x v="168"/>
    <x v="1"/>
    <n v="-612289.42426895304"/>
    <n v="317498"/>
  </r>
  <r>
    <s v="NZ47326"/>
    <n v="533428499"/>
    <n v="52"/>
    <d v="1970-05-25T00:00:00"/>
    <x v="1"/>
    <s v="Web Designer III"/>
    <x v="14"/>
    <x v="1173"/>
    <x v="1171"/>
    <s v="Keith Ray"/>
    <x v="7"/>
    <n v="1657516758"/>
    <n v="0"/>
    <s v="Money Deposit"/>
    <x v="441"/>
    <x v="0"/>
    <n v="1035706.63294176"/>
    <n v="1653813.72"/>
  </r>
  <r>
    <s v="NZ47332"/>
    <n v="108929038"/>
    <n v="69"/>
    <d v="1953-05-24T18:00:00"/>
    <x v="1"/>
    <s v="Research Assistant III"/>
    <x v="5"/>
    <x v="1174"/>
    <x v="1172"/>
    <s v="Wayne Baker"/>
    <x v="7"/>
    <n v="2260484808"/>
    <n v="0"/>
    <s v="Money Deposit"/>
    <x v="336"/>
    <x v="1"/>
    <n v="420418.466572"/>
    <n v="911256.78"/>
  </r>
  <r>
    <s v="NZ47388"/>
    <n v="588250372"/>
    <n v="29"/>
    <d v="1993-05-24T18:00:00"/>
    <x v="1"/>
    <s v="Budget/Accounting Analyst III"/>
    <x v="9"/>
    <x v="1175"/>
    <x v="1173"/>
    <s v="Laura Taylor"/>
    <x v="7"/>
    <n v="3508502624"/>
    <n v="0"/>
    <s v="Cash Withdrawal"/>
    <x v="385"/>
    <x v="1"/>
    <n v="54270.794895999999"/>
    <n v="102706"/>
  </r>
  <r>
    <s v="NZ47408"/>
    <n v="934424206"/>
    <n v="79"/>
    <d v="1943-05-25T06:00:00"/>
    <x v="0"/>
    <s v="Biostatistician I"/>
    <x v="9"/>
    <x v="1176"/>
    <x v="1174"/>
    <s v="Joe Porter"/>
    <x v="7"/>
    <n v="2226088773"/>
    <n v="0"/>
    <s v="Money Deposit"/>
    <x v="259"/>
    <x v="0"/>
    <n v="15027.488239800001"/>
    <n v="32106"/>
  </r>
  <r>
    <s v="NZ47424"/>
    <n v="939664703"/>
    <n v="45"/>
    <d v="1977-05-24T18:00:00"/>
    <x v="1"/>
    <s v="Office Assistant I"/>
    <x v="12"/>
    <x v="1177"/>
    <x v="1175"/>
    <s v="Louis Ramirez"/>
    <x v="7"/>
    <n v="445693908"/>
    <n v="0"/>
    <s v="Checks"/>
    <x v="354"/>
    <x v="0"/>
    <n v="741179.68251008005"/>
    <n v="1266412.6200000001"/>
  </r>
  <r>
    <s v="NZ47439"/>
    <n v="357002076"/>
    <n v="78"/>
    <d v="1944-05-24T12:00:00"/>
    <x v="0"/>
    <s v="Account Representative II"/>
    <x v="3"/>
    <x v="1178"/>
    <x v="1176"/>
    <s v="Larry Hamilton"/>
    <x v="7"/>
    <n v="1279572321"/>
    <n v="0"/>
    <s v="Money Transfer"/>
    <x v="76"/>
    <x v="5"/>
    <n v="485091.92419786"/>
    <n v="540418.43999999994"/>
  </r>
  <r>
    <s v="NZ47499"/>
    <n v="221141420"/>
    <n v="44"/>
    <d v="1978-05-25T00:00:00"/>
    <x v="0"/>
    <s v="Account Representative II"/>
    <x v="4"/>
    <x v="1179"/>
    <x v="1177"/>
    <s v="Jennifer Fields"/>
    <x v="7"/>
    <n v="1699352252"/>
    <n v="0"/>
    <s v="Money Deposit"/>
    <x v="291"/>
    <x v="1"/>
    <n v="54499.308684000003"/>
    <n v="73608"/>
  </r>
  <r>
    <s v="NZ47511"/>
    <n v="596923341"/>
    <n v="85"/>
    <d v="1937-05-24T18:00:00"/>
    <x v="0"/>
    <s v="Health Coach III"/>
    <x v="18"/>
    <x v="1180"/>
    <x v="1178"/>
    <s v="Ruby Willis"/>
    <x v="7"/>
    <n v="9431448"/>
    <n v="0"/>
    <s v="Money Transfer"/>
    <x v="263"/>
    <x v="2"/>
    <n v="330082.94286464003"/>
    <n v="590249.52"/>
  </r>
  <r>
    <s v="NZ47520"/>
    <n v="827738068"/>
    <n v="61"/>
    <d v="1961-05-24T18:00:00"/>
    <x v="0"/>
    <s v="Professor"/>
    <x v="2"/>
    <x v="1181"/>
    <x v="1179"/>
    <s v="Brandon Burton"/>
    <x v="7"/>
    <n v="1802147886"/>
    <n v="0"/>
    <s v="Checks"/>
    <x v="336"/>
    <x v="3"/>
    <n v="138428.05263672001"/>
    <n v="204987"/>
  </r>
  <r>
    <s v="NZ47522"/>
    <n v="359412416"/>
    <n v="65"/>
    <d v="1957-05-24T18:00:00"/>
    <x v="0"/>
    <s v="Librarian"/>
    <x v="17"/>
    <x v="1182"/>
    <x v="1180"/>
    <s v="Phillip Ramirez"/>
    <x v="7"/>
    <n v="1565455125"/>
    <n v="0"/>
    <s v="Online Payment"/>
    <x v="182"/>
    <x v="5"/>
    <n v="679492.05797249998"/>
    <n v="969187.68"/>
  </r>
  <r>
    <s v="NZ47563"/>
    <n v="793373801"/>
    <n v="56"/>
    <d v="1966-05-25T00:00:00"/>
    <x v="1"/>
    <s v="Accounting Assistant III"/>
    <x v="11"/>
    <x v="1183"/>
    <x v="1181"/>
    <s v="Linda Palmer"/>
    <x v="7"/>
    <n v="5148095744"/>
    <n v="0"/>
    <s v="Cash Withdrawal"/>
    <x v="64"/>
    <x v="1"/>
    <n v="563758.99220960005"/>
    <n v="1013682.12"/>
  </r>
  <r>
    <s v="NZ47623"/>
    <n v="43919263"/>
    <n v="51"/>
    <d v="1971-05-25T06:00:00"/>
    <x v="0"/>
    <s v="Administrative Officer"/>
    <x v="17"/>
    <x v="1184"/>
    <x v="1182"/>
    <s v="Sarah Griffin"/>
    <x v="7"/>
    <n v="2821214592"/>
    <n v="0"/>
    <s v="Cash Withdrawal"/>
    <x v="324"/>
    <x v="1"/>
    <n v="317547.53309221996"/>
    <n v="489611"/>
  </r>
  <r>
    <s v="NZ47625"/>
    <n v="231279389"/>
    <n v="41"/>
    <d v="1981-05-24T18:00:00"/>
    <x v="0"/>
    <s v="Biostatistician III"/>
    <x v="5"/>
    <x v="1185"/>
    <x v="1183"/>
    <s v="Gloria Williamson"/>
    <x v="7"/>
    <n v="1530748128"/>
    <n v="0"/>
    <s v="Online Payment"/>
    <x v="121"/>
    <x v="5"/>
    <n v="100259.1372458"/>
    <n v="164324"/>
  </r>
  <r>
    <s v="NZ47672"/>
    <n v="872032299"/>
    <n v="38"/>
    <d v="1984-05-24T12:00:00"/>
    <x v="1"/>
    <s v="Business Systems Development Analyst"/>
    <x v="2"/>
    <x v="1186"/>
    <x v="1184"/>
    <s v="Billy Turner"/>
    <x v="7"/>
    <n v="1028071344"/>
    <n v="0"/>
    <s v="Checks"/>
    <x v="264"/>
    <x v="3"/>
    <n v="134729.79329999999"/>
    <n v="267321"/>
  </r>
  <r>
    <s v="NZ47674"/>
    <n v="555522499"/>
    <n v="45"/>
    <d v="1977-05-24T18:00:00"/>
    <x v="0"/>
    <s v="Cost Accountant"/>
    <x v="18"/>
    <x v="1187"/>
    <x v="1185"/>
    <s v="Gregory West"/>
    <x v="7"/>
    <n v="140323205"/>
    <n v="0"/>
    <s v="Money Transfer"/>
    <x v="426"/>
    <x v="5"/>
    <n v="292343.08046874998"/>
    <n v="470005"/>
  </r>
  <r>
    <s v="NZ47675"/>
    <n v="680950958"/>
    <n v="58"/>
    <d v="1964-05-24T12:00:00"/>
    <x v="1"/>
    <s v="Web Developer II"/>
    <x v="3"/>
    <x v="1188"/>
    <x v="1186"/>
    <s v="Jessica Morris"/>
    <x v="7"/>
    <n v="416971968"/>
    <n v="0"/>
    <s v="Money Transfer"/>
    <x v="259"/>
    <x v="2"/>
    <n v="153114.96176000001"/>
    <n v="213337"/>
  </r>
  <r>
    <s v="NZ47710"/>
    <n v="666765095"/>
    <n v="55"/>
    <d v="1967-05-25T06:00:00"/>
    <x v="1"/>
    <s v="Technical Writer"/>
    <x v="9"/>
    <x v="1189"/>
    <x v="1187"/>
    <s v="Billy Ford"/>
    <x v="7"/>
    <n v="3398025736"/>
    <n v="0"/>
    <s v="Online Payment"/>
    <x v="241"/>
    <x v="2"/>
    <n v="592880.89266100002"/>
    <n v="702427.08"/>
  </r>
  <r>
    <s v="NZ47756"/>
    <n v="355795565"/>
    <n v="84"/>
    <d v="1938-05-25T00:00:00"/>
    <x v="0"/>
    <s v="Account Representative I"/>
    <x v="3"/>
    <x v="1190"/>
    <x v="1188"/>
    <s v="Andrew Baker"/>
    <x v="7"/>
    <n v="330149927"/>
    <n v="0"/>
    <s v="Money Deposit"/>
    <x v="153"/>
    <x v="1"/>
    <n v="299207.38780511997"/>
    <n v="454770"/>
  </r>
  <r>
    <s v="NZ47766"/>
    <n v="121677066"/>
    <n v="50"/>
    <d v="1972-05-24T12:00:00"/>
    <x v="0"/>
    <s v="Database Administrator I"/>
    <x v="3"/>
    <x v="1191"/>
    <x v="1189"/>
    <s v="Robin Woods"/>
    <x v="7"/>
    <n v="271347455"/>
    <n v="0"/>
    <s v="Online Payment"/>
    <x v="200"/>
    <x v="5"/>
    <n v="209039.957918"/>
    <n v="517108.38"/>
  </r>
  <r>
    <s v="NZ47775"/>
    <n v="966574974"/>
    <n v="77"/>
    <d v="1945-05-24T18:00:00"/>
    <x v="0"/>
    <s v="Staff Scientist"/>
    <x v="3"/>
    <x v="1192"/>
    <x v="1190"/>
    <s v="Gloria Roberts"/>
    <x v="7"/>
    <n v="137731776"/>
    <n v="0"/>
    <s v="Money Transfer"/>
    <x v="85"/>
    <x v="5"/>
    <n v="228937.13680440001"/>
    <n v="380343"/>
  </r>
  <r>
    <s v="NZ47843"/>
    <n v="167132802"/>
    <n v="56"/>
    <d v="1966-05-25T00:00:00"/>
    <x v="0"/>
    <s v="Automation Specialist IV"/>
    <x v="0"/>
    <x v="1193"/>
    <x v="1191"/>
    <s v="Jeffrey Taylor"/>
    <x v="7"/>
    <n v="73812596"/>
    <n v="0"/>
    <s v="Cash Withdrawal"/>
    <x v="240"/>
    <x v="1"/>
    <n v="341118.44305920001"/>
    <n v="396707"/>
  </r>
  <r>
    <s v="NZ47852"/>
    <n v="148160170"/>
    <n v="47"/>
    <d v="1975-05-25T06:00:00"/>
    <x v="1"/>
    <s v="Statistician I"/>
    <x v="1"/>
    <x v="284"/>
    <x v="284"/>
    <s v="Lisa Cunningham"/>
    <x v="7"/>
    <n v="117097785"/>
    <n v="0"/>
    <s v="Cash Withdrawal"/>
    <x v="442"/>
    <x v="1"/>
    <n v="0"/>
    <n v="0"/>
  </r>
  <r>
    <s v="NZ47860"/>
    <n v="80693210"/>
    <n v="53"/>
    <d v="1969-05-24T18:00:00"/>
    <x v="1"/>
    <s v="Librarian"/>
    <x v="2"/>
    <x v="1194"/>
    <x v="1192"/>
    <s v="William Wagner"/>
    <x v="7"/>
    <n v="2355338916"/>
    <n v="92587068"/>
    <s v="Loan Payment"/>
    <x v="419"/>
    <x v="8"/>
    <n v="262439.67835599999"/>
    <n v="354829"/>
  </r>
  <r>
    <s v="NZ47871"/>
    <n v="81065796"/>
    <n v="35"/>
    <d v="1987-05-25T06:00:00"/>
    <x v="1"/>
    <s v="Recruiting Manager"/>
    <x v="3"/>
    <x v="1195"/>
    <x v="1193"/>
    <s v="Donna Moreno"/>
    <x v="7"/>
    <n v="1696256991"/>
    <n v="0"/>
    <s v="Cash Withdrawal"/>
    <x v="427"/>
    <x v="4"/>
    <n v="216735.44620415999"/>
    <n v="288933"/>
  </r>
  <r>
    <s v="NZ47886"/>
    <n v="358218500"/>
    <n v="56"/>
    <d v="1966-05-25T00:00:00"/>
    <x v="1"/>
    <s v="Health Coach I"/>
    <x v="1"/>
    <x v="1196"/>
    <x v="1194"/>
    <s v="Jeffrey Wagner"/>
    <x v="7"/>
    <n v="1265642091"/>
    <n v="0"/>
    <s v="Cash Withdrawal"/>
    <x v="84"/>
    <x v="0"/>
    <n v="2264392.023424"/>
    <n v="2621657.04"/>
  </r>
  <r>
    <s v="NZ47890"/>
    <n v="250515727"/>
    <n v="47"/>
    <d v="1975-05-25T06:00:00"/>
    <x v="1"/>
    <s v="Geological Engineer"/>
    <x v="11"/>
    <x v="1197"/>
    <x v="1195"/>
    <s v="Jessica Thompson"/>
    <x v="7"/>
    <n v="2619576"/>
    <n v="0"/>
    <s v="Money Transfer"/>
    <x v="335"/>
    <x v="1"/>
    <n v="322660.65891400003"/>
    <n v="691001.04"/>
  </r>
  <r>
    <s v="NZ47894"/>
    <n v="704149278"/>
    <n v="47"/>
    <d v="1975-05-25T06:00:00"/>
    <x v="0"/>
    <s v="Accounting Assistant IV"/>
    <x v="6"/>
    <x v="1198"/>
    <x v="1196"/>
    <s v="Katherine Lawson"/>
    <x v="7"/>
    <n v="21540105"/>
    <n v="363645436"/>
    <s v="Loan Payment"/>
    <x v="443"/>
    <x v="8"/>
    <n v="82666.792048079995"/>
    <n v="189930"/>
  </r>
  <r>
    <s v="NZ47950"/>
    <n v="741375983"/>
    <n v="52"/>
    <d v="1970-05-25T00:00:00"/>
    <x v="0"/>
    <s v="Research Associate"/>
    <x v="15"/>
    <x v="1199"/>
    <x v="1197"/>
    <s v="Gary Hunt"/>
    <x v="7"/>
    <n v="302672565"/>
    <n v="0"/>
    <s v="Cash Withdrawal"/>
    <x v="96"/>
    <x v="1"/>
    <n v="2608967.6483813999"/>
    <n v="3108631.56"/>
  </r>
  <r>
    <s v="NZ48032"/>
    <n v="859136057"/>
    <n v="75"/>
    <d v="1947-05-25T06:00:00"/>
    <x v="0"/>
    <s v="Safety Technician II"/>
    <x v="20"/>
    <x v="1200"/>
    <x v="1198"/>
    <s v="Harold Kelly"/>
    <x v="7"/>
    <n v="1184293632"/>
    <n v="0"/>
    <s v="Online Payment"/>
    <x v="140"/>
    <x v="2"/>
    <n v="512556.25589899998"/>
    <n v="832790.22"/>
  </r>
  <r>
    <s v="NZ48072"/>
    <n v="638882000"/>
    <n v="27"/>
    <d v="1995-05-25T06:00:00"/>
    <x v="0"/>
    <s v="Software Test Engineer IV"/>
    <x v="21"/>
    <x v="1201"/>
    <x v="1199"/>
    <s v="Sean Flores"/>
    <x v="7"/>
    <n v="35515728"/>
    <n v="0"/>
    <s v="Online Payment"/>
    <x v="415"/>
    <x v="5"/>
    <n v="71061.211111199998"/>
    <n v="173259"/>
  </r>
  <r>
    <s v="NZ48073"/>
    <n v="720788540"/>
    <n v="41"/>
    <d v="1981-05-24T18:00:00"/>
    <x v="1"/>
    <s v="Developer I"/>
    <x v="1"/>
    <x v="1202"/>
    <x v="1200"/>
    <s v="Ashley Griffin"/>
    <x v="7"/>
    <n v="143704176"/>
    <n v="0"/>
    <s v="Money Deposit"/>
    <x v="444"/>
    <x v="1"/>
    <n v="253562.72736200001"/>
    <n v="291092"/>
  </r>
  <r>
    <s v="NZ48103"/>
    <n v="211513274"/>
    <n v="56"/>
    <d v="1966-05-25T00:00:00"/>
    <x v="0"/>
    <s v="Administrative Assistant I"/>
    <x v="2"/>
    <x v="1203"/>
    <x v="1201"/>
    <s v="Karen Black"/>
    <x v="7"/>
    <n v="3191953812"/>
    <n v="0"/>
    <s v="Money Transfer"/>
    <x v="445"/>
    <x v="0"/>
    <n v="183474.96830080001"/>
    <n v="341386"/>
  </r>
  <r>
    <s v="NZ48103"/>
    <n v="655541829"/>
    <n v="30"/>
    <d v="1992-05-24T12:00:00"/>
    <x v="0"/>
    <s v="Budget/Accounting Analyst III"/>
    <x v="20"/>
    <x v="1204"/>
    <x v="1202"/>
    <s v="Henry Harrison"/>
    <x v="7"/>
    <n v="3191953812"/>
    <n v="0"/>
    <s v="Money Transfer"/>
    <x v="171"/>
    <x v="5"/>
    <n v="636430.16176896007"/>
    <n v="1136753.28"/>
  </r>
  <r>
    <s v="NZ48103"/>
    <n v="38027314"/>
    <n v="78"/>
    <d v="1944-05-24T12:00:00"/>
    <x v="0"/>
    <s v="Administrative Assistant IV"/>
    <x v="14"/>
    <x v="1205"/>
    <x v="1203"/>
    <s v="Denise Carpenter"/>
    <x v="7"/>
    <n v="3191953812"/>
    <n v="0"/>
    <s v="Online Payment"/>
    <x v="240"/>
    <x v="6"/>
    <n v="196011.05758779999"/>
    <n v="323352"/>
  </r>
  <r>
    <s v="NZ48107"/>
    <n v="704257334"/>
    <n v="75"/>
    <d v="1947-05-25T06:00:00"/>
    <x v="0"/>
    <s v="Mechanical Systems Engineer"/>
    <x v="0"/>
    <x v="1206"/>
    <x v="1204"/>
    <s v="Carol Warren"/>
    <x v="7"/>
    <n v="1571795785"/>
    <n v="0"/>
    <s v="Money Deposit"/>
    <x v="386"/>
    <x v="0"/>
    <n v="896705.31965119997"/>
    <n v="1091455.08"/>
  </r>
  <r>
    <s v="NZ48116"/>
    <n v="626603303"/>
    <n v="18"/>
    <d v="2004-05-24T12:00:00"/>
    <x v="0"/>
    <s v="Biostatistician I"/>
    <x v="1"/>
    <x v="1207"/>
    <x v="1205"/>
    <s v="Patricia Mitchell"/>
    <x v="7"/>
    <n v="4479280644"/>
    <n v="0"/>
    <s v="Cash Withdrawal"/>
    <x v="197"/>
    <x v="0"/>
    <n v="1484687.6716288"/>
    <n v="1921027.2"/>
  </r>
  <r>
    <s v="NZ48157"/>
    <n v="224073752"/>
    <n v="54"/>
    <d v="1968-05-24T12:00:00"/>
    <x v="1"/>
    <s v="Account Representative III"/>
    <x v="17"/>
    <x v="1208"/>
    <x v="1206"/>
    <s v="Elizabeth Lane"/>
    <x v="7"/>
    <n v="3461250147"/>
    <n v="0"/>
    <s v="Cash Withdrawal"/>
    <x v="377"/>
    <x v="4"/>
    <n v="-13934.469504000008"/>
    <n v="151854"/>
  </r>
  <r>
    <s v="NZ48166"/>
    <n v="638191269"/>
    <n v="75"/>
    <d v="1947-05-25T06:00:00"/>
    <x v="1"/>
    <s v="Project Manager"/>
    <x v="5"/>
    <x v="1209"/>
    <x v="1207"/>
    <s v="Daniel Fields"/>
    <x v="7"/>
    <n v="3041308659"/>
    <n v="0"/>
    <s v="Money Transfer"/>
    <x v="302"/>
    <x v="5"/>
    <n v="288471.50629439997"/>
    <n v="407298"/>
  </r>
  <r>
    <s v="NZ48176"/>
    <n v="801227547"/>
    <n v="66"/>
    <d v="1956-05-24T12:00:00"/>
    <x v="0"/>
    <s v="Recruiter"/>
    <x v="18"/>
    <x v="1210"/>
    <x v="1208"/>
    <s v="Jennifer Barnes"/>
    <x v="7"/>
    <n v="91216944"/>
    <n v="0"/>
    <s v="Money Deposit"/>
    <x v="286"/>
    <x v="1"/>
    <n v="225928.29688000004"/>
    <n v="767133.84"/>
  </r>
  <r>
    <s v="NZ48208"/>
    <n v="822729697"/>
    <n v="51"/>
    <d v="1971-05-25T06:00:00"/>
    <x v="1"/>
    <s v="Accounting Assistant II"/>
    <x v="15"/>
    <x v="1211"/>
    <x v="1209"/>
    <s v="Arthur Burns"/>
    <x v="7"/>
    <n v="5203283475"/>
    <n v="352774026"/>
    <s v="Loan Payment"/>
    <x v="120"/>
    <x v="8"/>
    <n v="1392948.9189589999"/>
    <n v="1700792.88"/>
  </r>
  <r>
    <s v="NZ48221"/>
    <n v="987000482"/>
    <n v="41"/>
    <d v="1981-05-24T18:00:00"/>
    <x v="1"/>
    <s v="Legal Assistant"/>
    <x v="4"/>
    <x v="1212"/>
    <x v="1210"/>
    <s v="Joyce Gilbert"/>
    <x v="7"/>
    <n v="4223826334"/>
    <n v="0"/>
    <s v="Cash Withdrawal"/>
    <x v="137"/>
    <x v="1"/>
    <n v="2463.6741636000006"/>
    <n v="14079"/>
  </r>
  <r>
    <s v="NZ48222"/>
    <n v="278484880"/>
    <n v="23"/>
    <d v="1999-05-25T06:00:00"/>
    <x v="0"/>
    <s v="Payment Adjustment Coordinator"/>
    <x v="3"/>
    <x v="1213"/>
    <x v="1211"/>
    <s v="Edward Little"/>
    <x v="7"/>
    <n v="186875037"/>
    <n v="0"/>
    <s v="Money Transfer"/>
    <x v="400"/>
    <x v="5"/>
    <n v="866633.77200863999"/>
    <n v="1150112.22"/>
  </r>
  <r>
    <s v="NZ48252"/>
    <n v="824575644"/>
    <n v="78"/>
    <d v="1944-05-24T12:00:00"/>
    <x v="1"/>
    <s v="Health Coach II"/>
    <x v="9"/>
    <x v="1214"/>
    <x v="1212"/>
    <s v="Tammy Kennedy"/>
    <x v="7"/>
    <n v="807296544"/>
    <n v="0"/>
    <s v="Online Payment"/>
    <x v="34"/>
    <x v="2"/>
    <n v="63417.842239999998"/>
    <n v="97928"/>
  </r>
  <r>
    <s v="NZ48318"/>
    <n v="261781838"/>
    <n v="53"/>
    <d v="1969-05-24T18:00:00"/>
    <x v="0"/>
    <s v="Accounting Assistant IV"/>
    <x v="5"/>
    <x v="1215"/>
    <x v="1213"/>
    <s v="Michelle Martin"/>
    <x v="7"/>
    <n v="3119775642"/>
    <n v="0"/>
    <s v="Money Transfer"/>
    <x v="88"/>
    <x v="5"/>
    <n v="64539.986839320001"/>
    <n v="88824"/>
  </r>
  <r>
    <s v="NZ48333"/>
    <n v="298136303"/>
    <n v="48"/>
    <d v="1974-05-25T00:00:00"/>
    <x v="1"/>
    <s v="Geologist I"/>
    <x v="7"/>
    <x v="1216"/>
    <x v="1214"/>
    <s v="Cheryl Garrett"/>
    <x v="7"/>
    <n v="12174414"/>
    <n v="0"/>
    <s v="Cash Withdrawal"/>
    <x v="117"/>
    <x v="4"/>
    <n v="1228030.5587519999"/>
    <n v="1604097.9"/>
  </r>
  <r>
    <s v="NZ48400"/>
    <n v="105868418"/>
    <n v="35"/>
    <d v="1987-05-25T06:00:00"/>
    <x v="1"/>
    <s v="Database Administrator III"/>
    <x v="4"/>
    <x v="1217"/>
    <x v="1215"/>
    <s v="Kathleen Reed"/>
    <x v="7"/>
    <n v="2019901422"/>
    <n v="0"/>
    <s v="Money Transfer"/>
    <x v="127"/>
    <x v="5"/>
    <n v="-15521.841111999995"/>
    <n v="300044"/>
  </r>
  <r>
    <s v="NZ48405"/>
    <n v="901841302"/>
    <n v="21"/>
    <d v="2001-05-24T18:00:00"/>
    <x v="0"/>
    <s v="Safety Technician IV"/>
    <x v="18"/>
    <x v="1218"/>
    <x v="1216"/>
    <s v="Ryan Austin"/>
    <x v="7"/>
    <n v="1226088909"/>
    <n v="0"/>
    <s v="Money Transfer"/>
    <x v="205"/>
    <x v="5"/>
    <n v="879418.12478176004"/>
    <n v="998674.86"/>
  </r>
  <r>
    <s v="NZ48432"/>
    <n v="33263608"/>
    <n v="32"/>
    <d v="1990-05-25T00:00:00"/>
    <x v="1"/>
    <s v="Administrative Assistant I"/>
    <x v="4"/>
    <x v="1219"/>
    <x v="1217"/>
    <s v="Christina Evans"/>
    <x v="7"/>
    <n v="2247360128"/>
    <n v="0"/>
    <s v="Checks"/>
    <x v="52"/>
    <x v="3"/>
    <n v="132771.05631000001"/>
    <n v="235701"/>
  </r>
  <r>
    <s v="NZ48435"/>
    <n v="650193232"/>
    <n v="80"/>
    <d v="1942-05-25T00:00:00"/>
    <x v="1"/>
    <s v="Teacher"/>
    <x v="17"/>
    <x v="1220"/>
    <x v="1218"/>
    <s v="Carlos Castillo"/>
    <x v="7"/>
    <n v="1287789237"/>
    <n v="0"/>
    <s v="Money Transfer"/>
    <x v="205"/>
    <x v="5"/>
    <n v="256449.73983840001"/>
    <n v="466272"/>
  </r>
  <r>
    <s v="NZ48448"/>
    <n v="717220415"/>
    <n v="49"/>
    <d v="1973-05-24T18:00:00"/>
    <x v="1"/>
    <s v="Nuclear Power Engineer"/>
    <x v="3"/>
    <x v="1221"/>
    <x v="1219"/>
    <s v="Janet Castillo"/>
    <x v="7"/>
    <n v="2759250624"/>
    <n v="0"/>
    <s v="Money Transfer"/>
    <x v="251"/>
    <x v="5"/>
    <n v="5562.9316949999993"/>
    <n v="47283"/>
  </r>
  <r>
    <s v="NZ48477"/>
    <n v="913765998"/>
    <n v="33"/>
    <d v="1989-05-24T18:00:00"/>
    <x v="1"/>
    <s v="Project Manager"/>
    <x v="0"/>
    <x v="1222"/>
    <x v="1220"/>
    <s v="Mary Peters"/>
    <x v="7"/>
    <n v="796928704"/>
    <n v="0"/>
    <s v="Money Transfer"/>
    <x v="434"/>
    <x v="2"/>
    <n v="121311.2062588"/>
    <n v="167557"/>
  </r>
  <r>
    <s v="NZ48488"/>
    <n v="530044811"/>
    <n v="47"/>
    <d v="1975-05-25T06:00:00"/>
    <x v="1"/>
    <s v="Safety Technician I"/>
    <x v="14"/>
    <x v="1223"/>
    <x v="1221"/>
    <s v="Mark Nelson"/>
    <x v="7"/>
    <n v="1126837344"/>
    <n v="0"/>
    <s v="Online Payment"/>
    <x v="283"/>
    <x v="6"/>
    <n v="8265.7914175999977"/>
    <n v="48332"/>
  </r>
  <r>
    <s v="NZ48525"/>
    <n v="169553214"/>
    <n v="60"/>
    <d v="1962-05-25T00:00:00"/>
    <x v="1"/>
    <s v="Automation Specialist IV"/>
    <x v="5"/>
    <x v="1224"/>
    <x v="1222"/>
    <s v="Arthur Hicks"/>
    <x v="7"/>
    <n v="1505105463"/>
    <n v="0"/>
    <s v="Online Payment"/>
    <x v="363"/>
    <x v="2"/>
    <n v="2027240.7769854399"/>
    <n v="2904348"/>
  </r>
  <r>
    <s v="NZ48530"/>
    <n v="620261247"/>
    <n v="80"/>
    <d v="1942-05-25T00:00:00"/>
    <x v="1"/>
    <s v="Accountant I"/>
    <x v="2"/>
    <x v="1225"/>
    <x v="1223"/>
    <s v="Fred Woods"/>
    <x v="7"/>
    <n v="537970752"/>
    <n v="0"/>
    <s v="Online Payment"/>
    <x v="135"/>
    <x v="5"/>
    <n v="40934.612280000001"/>
    <n v="105429"/>
  </r>
  <r>
    <s v="NZ48638"/>
    <n v="80506124"/>
    <n v="71"/>
    <d v="1951-05-25T06:00:00"/>
    <x v="0"/>
    <s v="Payment Adjustment Coordinator"/>
    <x v="2"/>
    <x v="1226"/>
    <x v="1224"/>
    <s v="Benjamin Collins"/>
    <x v="7"/>
    <n v="1369218888"/>
    <n v="3455983872"/>
    <s v="Loan Payment"/>
    <x v="394"/>
    <x v="7"/>
    <n v="67468.647935999994"/>
    <n v="188913"/>
  </r>
  <r>
    <s v="NZ48640"/>
    <n v="961610191"/>
    <n v="77"/>
    <d v="1945-05-24T18:00:00"/>
    <x v="1"/>
    <s v="Software Test Engineer IV"/>
    <x v="6"/>
    <x v="1227"/>
    <x v="1225"/>
    <s v="Norma Hunter"/>
    <x v="7"/>
    <n v="910934424"/>
    <n v="0"/>
    <s v="Cash Withdrawal"/>
    <x v="446"/>
    <x v="1"/>
    <n v="9553.3211367999993"/>
    <n v="23935"/>
  </r>
  <r>
    <s v="NZ48642"/>
    <n v="825095612"/>
    <n v="65"/>
    <d v="1957-05-24T18:00:00"/>
    <x v="1"/>
    <s v="Human Resources Assistant I"/>
    <x v="21"/>
    <x v="1228"/>
    <x v="1226"/>
    <s v="Samuel Boyd"/>
    <x v="7"/>
    <n v="27092849"/>
    <n v="0"/>
    <s v="Cash Withdrawal"/>
    <x v="259"/>
    <x v="0"/>
    <n v="91953.946848599997"/>
    <n v="222030"/>
  </r>
  <r>
    <s v="NZ48658"/>
    <n v="637700595"/>
    <n v="27"/>
    <d v="1995-05-25T06:00:00"/>
    <x v="0"/>
    <s v="Associate Professor"/>
    <x v="20"/>
    <x v="1229"/>
    <x v="1227"/>
    <s v="Deborah Armstrong"/>
    <x v="7"/>
    <n v="132381821"/>
    <n v="0"/>
    <s v="Cash Withdrawal"/>
    <x v="146"/>
    <x v="1"/>
    <n v="121624.30681087999"/>
    <n v="153984"/>
  </r>
  <r>
    <s v="NZ48741"/>
    <n v="962251721"/>
    <n v="46"/>
    <d v="1976-05-24T12:00:00"/>
    <x v="1"/>
    <s v="Programmer Analyst I"/>
    <x v="1"/>
    <x v="1230"/>
    <x v="1228"/>
    <s v="Earl Powell"/>
    <x v="7"/>
    <n v="2151559228"/>
    <n v="0"/>
    <s v="Money Transfer"/>
    <x v="56"/>
    <x v="5"/>
    <n v="636925.96146400005"/>
    <n v="1276633.02"/>
  </r>
  <r>
    <s v="NZ48804"/>
    <n v="9052794"/>
    <n v="26"/>
    <d v="1996-05-24T12:00:00"/>
    <x v="0"/>
    <s v="Account Coordinator"/>
    <x v="21"/>
    <x v="1231"/>
    <x v="1229"/>
    <s v="Tina Alvarez"/>
    <x v="7"/>
    <n v="2613705644"/>
    <n v="0"/>
    <s v="Money Deposit"/>
    <x v="140"/>
    <x v="0"/>
    <n v="356680.19679199997"/>
    <n v="592852.56000000006"/>
  </r>
  <r>
    <s v="NZ48810"/>
    <n v="741467211"/>
    <n v="35"/>
    <d v="1987-05-25T06:00:00"/>
    <x v="0"/>
    <s v="Programmer III"/>
    <x v="17"/>
    <x v="1232"/>
    <x v="1230"/>
    <s v="Sean Harrison"/>
    <x v="7"/>
    <n v="1048646144"/>
    <n v="57479058"/>
    <s v="Loan Payment"/>
    <x v="420"/>
    <x v="5"/>
    <n v="3012954.3276742999"/>
    <n v="3310137.66"/>
  </r>
  <r>
    <s v="NZ48902"/>
    <n v="313947617"/>
    <n v="48"/>
    <d v="1974-05-25T00:00:00"/>
    <x v="1"/>
    <s v="Community Outreach Specialist"/>
    <x v="11"/>
    <x v="1233"/>
    <x v="1231"/>
    <s v="Virginia Allen"/>
    <x v="7"/>
    <n v="718028125"/>
    <n v="0"/>
    <s v="Online Payment"/>
    <x v="401"/>
    <x v="2"/>
    <n v="164220.31464"/>
    <n v="363948"/>
  </r>
  <r>
    <s v="NZ48905"/>
    <n v="909028330"/>
    <n v="17"/>
    <d v="2005-05-24T18:00:00"/>
    <x v="0"/>
    <s v="Occupational Therapist"/>
    <x v="2"/>
    <x v="1234"/>
    <x v="1232"/>
    <s v="Jack Gardner"/>
    <x v="7"/>
    <n v="2911206408"/>
    <n v="0"/>
    <s v="Money Deposit"/>
    <x v="191"/>
    <x v="1"/>
    <n v="-62557.618431999988"/>
    <n v="160280"/>
  </r>
  <r>
    <s v="NZ48913"/>
    <n v="203801183"/>
    <n v="61"/>
    <d v="1961-05-24T18:00:00"/>
    <x v="1"/>
    <s v="Mechanical Systems Engineer"/>
    <x v="3"/>
    <x v="1235"/>
    <x v="1233"/>
    <s v="George Watson"/>
    <x v="7"/>
    <n v="2465131625"/>
    <n v="0"/>
    <s v="Cash Withdrawal"/>
    <x v="393"/>
    <x v="0"/>
    <n v="111527.41068440001"/>
    <n v="132191"/>
  </r>
  <r>
    <s v="NZ48919"/>
    <n v="933059110"/>
    <n v="25"/>
    <d v="1997-05-24T18:00:00"/>
    <x v="0"/>
    <s v="Programmer III"/>
    <x v="12"/>
    <x v="1236"/>
    <x v="1234"/>
    <s v="Justin Alvarez"/>
    <x v="7"/>
    <n v="100901295"/>
    <n v="0"/>
    <s v="Money Transfer"/>
    <x v="305"/>
    <x v="5"/>
    <n v="239835.76496489998"/>
    <n v="567351.54"/>
  </r>
  <r>
    <s v="NZ48964"/>
    <n v="293577198"/>
    <n v="33"/>
    <d v="1989-05-24T18:00:00"/>
    <x v="0"/>
    <s v="Help Desk Technician"/>
    <x v="2"/>
    <x v="1237"/>
    <x v="1235"/>
    <s v="William Carroll"/>
    <x v="7"/>
    <n v="674407972"/>
    <n v="0"/>
    <s v="Checks"/>
    <x v="411"/>
    <x v="3"/>
    <n v="322431.33039999998"/>
    <n v="433339"/>
  </r>
  <r>
    <s v="NZ49045"/>
    <n v="630038435"/>
    <n v="37"/>
    <d v="1985-05-24T18:00:00"/>
    <x v="1"/>
    <s v="Payment Adjustment Coordinator"/>
    <x v="13"/>
    <x v="1238"/>
    <x v="1236"/>
    <s v="Daniel Porter"/>
    <x v="7"/>
    <n v="1980962016"/>
    <n v="0"/>
    <s v="Checks"/>
    <x v="197"/>
    <x v="3"/>
    <n v="979001.70723599999"/>
    <n v="1120994.28"/>
  </r>
  <r>
    <s v="NZ49091"/>
    <n v="743760254"/>
    <n v="54"/>
    <d v="1968-05-24T12:00:00"/>
    <x v="1"/>
    <s v="Senior Financial Analyst"/>
    <x v="0"/>
    <x v="1239"/>
    <x v="1237"/>
    <s v="Jose Jacobs"/>
    <x v="7"/>
    <n v="1312744482"/>
    <n v="0"/>
    <s v="Money Transfer"/>
    <x v="280"/>
    <x v="2"/>
    <n v="1770490.38136672"/>
    <n v="2212020.96"/>
  </r>
  <r>
    <s v="NZ49097"/>
    <n v="400996340"/>
    <n v="54"/>
    <d v="1968-05-24T12:00:00"/>
    <x v="0"/>
    <s v="Office Assistant III"/>
    <x v="20"/>
    <x v="1240"/>
    <x v="1238"/>
    <s v="Irene Hall"/>
    <x v="7"/>
    <n v="149870898"/>
    <n v="0"/>
    <s v="Money Deposit"/>
    <x v="216"/>
    <x v="0"/>
    <n v="226482.94942819999"/>
    <n v="450062"/>
  </r>
  <r>
    <s v="NZ49142"/>
    <n v="446120059"/>
    <n v="47"/>
    <d v="1975-05-25T06:00:00"/>
    <x v="0"/>
    <s v="Environmental Tech"/>
    <x v="6"/>
    <x v="1241"/>
    <x v="1239"/>
    <s v="Alice Marshall"/>
    <x v="7"/>
    <n v="395808894"/>
    <n v="0"/>
    <s v="Money Deposit"/>
    <x v="38"/>
    <x v="1"/>
    <n v="555090.02853120002"/>
    <n v="760673.16"/>
  </r>
  <r>
    <s v="NZ49172"/>
    <n v="723431746"/>
    <n v="85"/>
    <d v="1937-05-24T18:00:00"/>
    <x v="0"/>
    <s v="Product Engineer"/>
    <x v="9"/>
    <x v="1242"/>
    <x v="1240"/>
    <s v="Justin Ferguson"/>
    <x v="7"/>
    <n v="4927485123"/>
    <n v="5920035528"/>
    <s v="Loan Payment"/>
    <x v="396"/>
    <x v="5"/>
    <n v="681673.37505999999"/>
    <n v="1011355.5"/>
  </r>
  <r>
    <s v="NZ49190"/>
    <n v="325236685"/>
    <n v="65"/>
    <d v="1957-05-24T18:00:00"/>
    <x v="1"/>
    <s v="Statistician IV"/>
    <x v="5"/>
    <x v="1243"/>
    <x v="1241"/>
    <s v="Jose Thomas"/>
    <x v="7"/>
    <n v="973920024"/>
    <n v="0"/>
    <s v="Online Payment"/>
    <x v="46"/>
    <x v="5"/>
    <n v="788891.2402"/>
    <n v="1163881.2"/>
  </r>
  <r>
    <s v="NZ49213"/>
    <n v="600960976"/>
    <n v="45"/>
    <d v="1977-05-24T18:00:00"/>
    <x v="0"/>
    <s v="Budget/Accounting Analyst III"/>
    <x v="5"/>
    <x v="1244"/>
    <x v="1242"/>
    <s v="Joseph Kennedy"/>
    <x v="7"/>
    <n v="2018674688"/>
    <n v="0"/>
    <s v="Online Payment"/>
    <x v="447"/>
    <x v="6"/>
    <n v="177326.55882752"/>
    <n v="359180"/>
  </r>
  <r>
    <s v="NZ49223"/>
    <n v="696046635"/>
    <n v="84"/>
    <d v="1938-05-25T00:00:00"/>
    <x v="0"/>
    <s v="Administrative Assistant IV"/>
    <x v="1"/>
    <x v="1245"/>
    <x v="1243"/>
    <s v="Matthew Brown"/>
    <x v="7"/>
    <n v="32726268"/>
    <n v="0"/>
    <s v="Money Deposit"/>
    <x v="419"/>
    <x v="0"/>
    <n v="72633.209516000003"/>
    <n v="445914"/>
  </r>
  <r>
    <s v="NZ49233"/>
    <n v="504825236"/>
    <n v="49"/>
    <d v="1973-05-24T18:00:00"/>
    <x v="0"/>
    <s v="Safety Technician II"/>
    <x v="3"/>
    <x v="1246"/>
    <x v="1244"/>
    <s v="Joshua Fisher"/>
    <x v="7"/>
    <n v="294392384"/>
    <n v="0"/>
    <s v="Money Transfer"/>
    <x v="448"/>
    <x v="5"/>
    <n v="263441.77044287999"/>
    <n v="388086"/>
  </r>
  <r>
    <s v="NZ49261"/>
    <n v="232958073"/>
    <n v="52"/>
    <d v="1970-05-25T00:00:00"/>
    <x v="1"/>
    <s v="Office Assistant III"/>
    <x v="4"/>
    <x v="1247"/>
    <x v="1245"/>
    <s v="Ralph Burns"/>
    <x v="7"/>
    <n v="4476138777"/>
    <n v="0"/>
    <s v="Money Transfer"/>
    <x v="97"/>
    <x v="0"/>
    <n v="-133063.34257400001"/>
    <n v="708130.92"/>
  </r>
  <r>
    <s v="NZ49313"/>
    <n v="630758120"/>
    <n v="62"/>
    <d v="1960-05-24T12:00:00"/>
    <x v="0"/>
    <s v="VP Marketing"/>
    <x v="11"/>
    <x v="1248"/>
    <x v="1246"/>
    <s v="Patrick Sullivan"/>
    <x v="7"/>
    <n v="24965129"/>
    <n v="0"/>
    <s v="Cash Withdrawal"/>
    <x v="234"/>
    <x v="1"/>
    <n v="298576.70844800002"/>
    <n v="606243.12"/>
  </r>
  <r>
    <s v="NZ49322"/>
    <n v="43798322"/>
    <n v="80"/>
    <d v="1942-05-25T00:00:00"/>
    <x v="0"/>
    <s v="Pharmacist"/>
    <x v="17"/>
    <x v="1249"/>
    <x v="1247"/>
    <s v="Randy Ross"/>
    <x v="7"/>
    <n v="1049697684"/>
    <n v="0"/>
    <s v="Money Deposit"/>
    <x v="322"/>
    <x v="0"/>
    <n v="175650.87674959999"/>
    <n v="370664"/>
  </r>
  <r>
    <s v="NZ49334"/>
    <n v="676553473"/>
    <n v="50"/>
    <d v="1972-05-24T12:00:00"/>
    <x v="1"/>
    <s v="Database Administrator III"/>
    <x v="6"/>
    <x v="1250"/>
    <x v="1248"/>
    <s v="Norma Little"/>
    <x v="7"/>
    <n v="114353961"/>
    <n v="0"/>
    <s v="Cash Withdrawal"/>
    <x v="143"/>
    <x v="4"/>
    <n v="3850.6427504800085"/>
    <n v="218455"/>
  </r>
  <r>
    <s v="NZ49363"/>
    <n v="538277496"/>
    <n v="45"/>
    <d v="1977-05-24T18:00:00"/>
    <x v="1"/>
    <s v="Systems Administrator I"/>
    <x v="19"/>
    <x v="1251"/>
    <x v="1249"/>
    <s v="Debra Moreno"/>
    <x v="7"/>
    <n v="3241998375"/>
    <n v="0"/>
    <s v="Money Deposit"/>
    <x v="7"/>
    <x v="0"/>
    <n v="546400.62712319999"/>
    <n v="702937.08"/>
  </r>
  <r>
    <s v="NZ49380"/>
    <n v="858831444"/>
    <n v="61"/>
    <d v="1961-05-24T18:00:00"/>
    <x v="0"/>
    <s v="Software Test Engineer III"/>
    <x v="14"/>
    <x v="1252"/>
    <x v="1250"/>
    <s v="Chris Richards"/>
    <x v="7"/>
    <n v="12647824"/>
    <n v="0"/>
    <s v="Cash Withdrawal"/>
    <x v="32"/>
    <x v="1"/>
    <n v="58386.881801119998"/>
    <n v="101813"/>
  </r>
  <r>
    <s v="NZ49390"/>
    <n v="9739453"/>
    <n v="34"/>
    <d v="1988-05-24T12:00:00"/>
    <x v="0"/>
    <s v="Actuary"/>
    <x v="1"/>
    <x v="1253"/>
    <x v="1251"/>
    <s v="Joseph Morris"/>
    <x v="7"/>
    <n v="1995228987"/>
    <n v="0"/>
    <s v="Online Payment"/>
    <x v="274"/>
    <x v="5"/>
    <n v="34937.560759279993"/>
    <n v="130523"/>
  </r>
  <r>
    <s v="NZ49418"/>
    <n v="332182225"/>
    <n v="35"/>
    <d v="1987-05-25T06:00:00"/>
    <x v="0"/>
    <s v="Accountant III"/>
    <x v="2"/>
    <x v="1254"/>
    <x v="1252"/>
    <s v="Christina Boyd"/>
    <x v="7"/>
    <n v="844981235"/>
    <n v="0"/>
    <s v="Money Transfer"/>
    <x v="29"/>
    <x v="2"/>
    <n v="295028.38724892004"/>
    <n v="1065234.96"/>
  </r>
  <r>
    <s v="NZ49429"/>
    <n v="546891496"/>
    <n v="65"/>
    <d v="1957-05-24T18:00:00"/>
    <x v="0"/>
    <s v="Accountant III"/>
    <x v="2"/>
    <x v="1255"/>
    <x v="1253"/>
    <s v="Karen Simpson"/>
    <x v="7"/>
    <n v="2834185788"/>
    <n v="0"/>
    <s v="Money Deposit"/>
    <x v="85"/>
    <x v="1"/>
    <n v="-603.62393059999886"/>
    <n v="22024"/>
  </r>
  <r>
    <s v="NZ49461"/>
    <n v="683793376"/>
    <n v="56"/>
    <d v="1966-05-25T00:00:00"/>
    <x v="0"/>
    <s v="Social Worker"/>
    <x v="0"/>
    <x v="1256"/>
    <x v="1254"/>
    <s v="Earl Davis"/>
    <x v="7"/>
    <n v="2236564512"/>
    <n v="0"/>
    <s v="Online Payment"/>
    <x v="183"/>
    <x v="6"/>
    <n v="108666.4432586"/>
    <n v="199877"/>
  </r>
  <r>
    <s v="NZ49463"/>
    <n v="413570128"/>
    <n v="39"/>
    <d v="1983-05-25T06:00:00"/>
    <x v="1"/>
    <s v="Human Resources Assistant IV"/>
    <x v="0"/>
    <x v="1257"/>
    <x v="1255"/>
    <s v="Jeffrey Morgan"/>
    <x v="7"/>
    <n v="262631424"/>
    <n v="0"/>
    <s v="Online Payment"/>
    <x v="223"/>
    <x v="5"/>
    <n v="-96902.486559499986"/>
    <n v="217372"/>
  </r>
  <r>
    <s v="NZ49489"/>
    <n v="346926199"/>
    <n v="41"/>
    <d v="1981-05-24T18:00:00"/>
    <x v="1"/>
    <s v="Assistant Manager"/>
    <x v="3"/>
    <x v="1258"/>
    <x v="1256"/>
    <s v="Raymond King"/>
    <x v="7"/>
    <n v="14822472"/>
    <n v="0"/>
    <s v="Checks"/>
    <x v="275"/>
    <x v="3"/>
    <n v="1012900.5976371199"/>
    <n v="1206168.3600000001"/>
  </r>
  <r>
    <s v="NZ49489"/>
    <n v="67031087"/>
    <n v="68"/>
    <d v="1954-05-25T00:00:00"/>
    <x v="1"/>
    <s v="Accountant III"/>
    <x v="0"/>
    <x v="1259"/>
    <x v="1257"/>
    <s v="Fred Jordan"/>
    <x v="7"/>
    <n v="14822472"/>
    <n v="0"/>
    <s v="Money Deposit"/>
    <x v="449"/>
    <x v="0"/>
    <n v="40406.008470640001"/>
    <n v="90993"/>
  </r>
  <r>
    <s v="NZ49496"/>
    <n v="98577196"/>
    <n v="46"/>
    <d v="1976-05-24T12:00:00"/>
    <x v="1"/>
    <s v="Web Designer I"/>
    <x v="2"/>
    <x v="1260"/>
    <x v="1258"/>
    <s v="Fred Reyes"/>
    <x v="7"/>
    <n v="186911361"/>
    <n v="0"/>
    <s v="Money Transfer"/>
    <x v="424"/>
    <x v="5"/>
    <n v="64281.5504"/>
    <n v="123113"/>
  </r>
  <r>
    <s v="NZ49516"/>
    <n v="376092417"/>
    <n v="38"/>
    <d v="1999-10-02T06:00:00"/>
    <x v="1"/>
    <s v="Student"/>
    <x v="5"/>
    <x v="1261"/>
    <x v="1259"/>
    <s v="PRINCE IFE"/>
    <x v="7"/>
    <n v="1009454781"/>
    <n v="0"/>
    <s v="Money Transfer"/>
    <x v="141"/>
    <x v="1"/>
    <n v="-198682.80609738559"/>
    <n v="483614"/>
  </r>
  <r>
    <s v="NZ49543"/>
    <n v="752352306"/>
    <n v="46"/>
    <d v="1976-05-24T12:00:00"/>
    <x v="0"/>
    <s v="Health Coach III"/>
    <x v="17"/>
    <x v="1262"/>
    <x v="1260"/>
    <s v="Doris Rose"/>
    <x v="7"/>
    <n v="1771025256"/>
    <n v="0"/>
    <s v="Online Payment"/>
    <x v="343"/>
    <x v="2"/>
    <n v="393857.53280724998"/>
    <n v="534638.1"/>
  </r>
  <r>
    <s v="NZ49606"/>
    <n v="938304870"/>
    <n v="41"/>
    <d v="1981-05-24T18:00:00"/>
    <x v="1"/>
    <s v="Account Representative II"/>
    <x v="0"/>
    <x v="1263"/>
    <x v="1261"/>
    <s v="Walter Parker"/>
    <x v="7"/>
    <n v="727111056"/>
    <n v="0"/>
    <s v="Money Transfer"/>
    <x v="46"/>
    <x v="5"/>
    <n v="94979.810238400009"/>
    <n v="542465.57999999996"/>
  </r>
  <r>
    <s v="NZ49616"/>
    <n v="699815678"/>
    <n v="62"/>
    <d v="1960-05-24T12:00:00"/>
    <x v="1"/>
    <s v="Occupational Therapist"/>
    <x v="2"/>
    <x v="1264"/>
    <x v="1262"/>
    <s v="Randy Shaw"/>
    <x v="7"/>
    <n v="1300233615"/>
    <n v="0"/>
    <s v="Money Transfer"/>
    <x v="138"/>
    <x v="0"/>
    <n v="875661.83865056001"/>
    <n v="1304094.48"/>
  </r>
  <r>
    <s v="NZ49649"/>
    <n v="555715861"/>
    <n v="45"/>
    <d v="1977-05-24T18:00:00"/>
    <x v="1"/>
    <s v="Senior Sales Associate"/>
    <x v="12"/>
    <x v="1265"/>
    <x v="1263"/>
    <s v="Sean Diaz"/>
    <x v="7"/>
    <n v="62223125"/>
    <n v="0"/>
    <s v="Money Transfer"/>
    <x v="428"/>
    <x v="0"/>
    <n v="95685.678477499998"/>
    <n v="136949"/>
  </r>
  <r>
    <s v="NZ49677"/>
    <n v="932589685"/>
    <n v="76"/>
    <d v="1946-05-25T00:00:00"/>
    <x v="0"/>
    <s v="Librarian"/>
    <x v="15"/>
    <x v="1266"/>
    <x v="1264"/>
    <s v="James Burton"/>
    <x v="7"/>
    <n v="299904747"/>
    <n v="0"/>
    <s v="Money Transfer"/>
    <x v="450"/>
    <x v="5"/>
    <n v="334438.04908336001"/>
    <n v="446980"/>
  </r>
  <r>
    <s v="NZ49684"/>
    <n v="868988186"/>
    <n v="78"/>
    <d v="1944-05-24T12:00:00"/>
    <x v="1"/>
    <s v="Human Resources Assistant III"/>
    <x v="5"/>
    <x v="1267"/>
    <x v="1265"/>
    <s v="Phillip Kennedy"/>
    <x v="7"/>
    <n v="695031264"/>
    <n v="0"/>
    <s v="Online Payment"/>
    <x v="60"/>
    <x v="5"/>
    <n v="95087.368816000002"/>
    <n v="155881"/>
  </r>
  <r>
    <s v="NZ49707"/>
    <n v="963367321"/>
    <n v="20"/>
    <d v="2002-05-25T00:00:00"/>
    <x v="1"/>
    <s v="Environmental Specialist"/>
    <x v="10"/>
    <x v="1268"/>
    <x v="1266"/>
    <s v="Louis Edwards"/>
    <x v="7"/>
    <n v="38502864"/>
    <n v="0"/>
    <s v="Checks"/>
    <x v="435"/>
    <x v="3"/>
    <n v="1020527.9090112001"/>
    <n v="1330797.06"/>
  </r>
  <r>
    <s v="NZ49839"/>
    <n v="373419298"/>
    <n v="45"/>
    <d v="1977-05-24T18:00:00"/>
    <x v="0"/>
    <s v="Geologist II"/>
    <x v="14"/>
    <x v="1269"/>
    <x v="1267"/>
    <s v="George Martinez"/>
    <x v="7"/>
    <n v="526731264"/>
    <n v="0"/>
    <s v="Money Deposit"/>
    <x v="144"/>
    <x v="1"/>
    <n v="357274.56722024002"/>
    <n v="631420.80000000005"/>
  </r>
  <r>
    <s v="NZ49841"/>
    <n v="743758298"/>
    <n v="77"/>
    <d v="1945-05-24T18:00:00"/>
    <x v="0"/>
    <s v="Pharmacist"/>
    <x v="9"/>
    <x v="1270"/>
    <x v="1268"/>
    <s v="Aaron George"/>
    <x v="7"/>
    <n v="2472803457"/>
    <n v="0"/>
    <s v="Online Payment"/>
    <x v="451"/>
    <x v="5"/>
    <n v="1127790.80065768"/>
    <n v="1955702.1"/>
  </r>
  <r>
    <s v="NZ49852"/>
    <n v="841019660"/>
    <n v="25"/>
    <d v="1997-05-24T18:00:00"/>
    <x v="1"/>
    <s v="Recruiting Manager"/>
    <x v="3"/>
    <x v="1271"/>
    <x v="1269"/>
    <s v="Shawn Alvarez"/>
    <x v="7"/>
    <n v="291262818"/>
    <n v="0"/>
    <s v="Online Payment"/>
    <x v="281"/>
    <x v="5"/>
    <n v="270704.03665100003"/>
    <n v="443777"/>
  </r>
  <r>
    <s v="NZ49888"/>
    <n v="311948849"/>
    <n v="81"/>
    <d v="1941-05-24T18:00:00"/>
    <x v="0"/>
    <s v="Automation Specialist IV"/>
    <x v="0"/>
    <x v="1272"/>
    <x v="1270"/>
    <s v="Henry Holmes"/>
    <x v="7"/>
    <n v="1479567936"/>
    <n v="0"/>
    <s v="Money Transfer"/>
    <x v="373"/>
    <x v="1"/>
    <n v="835096.11622874998"/>
    <n v="964144.8"/>
  </r>
  <r>
    <s v="NZ49907"/>
    <n v="358256120"/>
    <n v="45"/>
    <d v="1977-05-24T18:00:00"/>
    <x v="0"/>
    <s v="Statistician III"/>
    <x v="2"/>
    <x v="1273"/>
    <x v="1271"/>
    <s v="Roy Lee"/>
    <x v="7"/>
    <n v="2155820544"/>
    <n v="0"/>
    <s v="Money Transfer"/>
    <x v="118"/>
    <x v="0"/>
    <n v="1172053.37196032"/>
    <n v="1376924.52"/>
  </r>
  <r>
    <s v="NZ49953"/>
    <n v="919464811"/>
    <n v="38"/>
    <d v="1984-05-24T12:00:00"/>
    <x v="0"/>
    <s v="Health Coach IV"/>
    <x v="11"/>
    <x v="1274"/>
    <x v="1272"/>
    <s v="Juan Allen"/>
    <x v="7"/>
    <n v="42836355"/>
    <n v="0"/>
    <s v="Money Transfer"/>
    <x v="24"/>
    <x v="5"/>
    <n v="396524.12842527998"/>
    <n v="521467.86"/>
  </r>
  <r>
    <s v="NZ50027"/>
    <n v="970179932"/>
    <n v="70"/>
    <d v="1952-05-24T12:00:00"/>
    <x v="0"/>
    <s v="Budget/Accounting Analyst III"/>
    <x v="18"/>
    <x v="1275"/>
    <x v="1273"/>
    <s v="Johnny Garrett"/>
    <x v="7"/>
    <n v="397535351"/>
    <n v="0"/>
    <s v="Cash Withdrawal"/>
    <x v="324"/>
    <x v="4"/>
    <n v="94731.170713600004"/>
    <n v="228896"/>
  </r>
  <r>
    <s v="NZ50034"/>
    <n v="934718350"/>
    <n v="59"/>
    <d v="1963-05-25T06:00:00"/>
    <x v="1"/>
    <s v="Office Assistant III"/>
    <x v="5"/>
    <x v="1276"/>
    <x v="1274"/>
    <s v="Samuel Harvey"/>
    <x v="7"/>
    <n v="117611364"/>
    <n v="0"/>
    <s v="Money Transfer"/>
    <x v="105"/>
    <x v="0"/>
    <n v="111586.63228704"/>
    <n v="354031"/>
  </r>
  <r>
    <s v="NZ50054"/>
    <n v="322285626"/>
    <n v="57"/>
    <d v="1965-05-24T18:00:00"/>
    <x v="1"/>
    <s v="Safety Technician I"/>
    <x v="7"/>
    <x v="1277"/>
    <x v="1275"/>
    <s v="Robert Dixon"/>
    <x v="7"/>
    <n v="447161124"/>
    <n v="0"/>
    <s v="Money Deposit"/>
    <x v="126"/>
    <x v="1"/>
    <n v="178213.46670168001"/>
    <n v="358650"/>
  </r>
  <r>
    <s v="NZ50127"/>
    <n v="997371033"/>
    <n v="85"/>
    <d v="1937-05-24T18:00:00"/>
    <x v="0"/>
    <s v="Product Engineer"/>
    <x v="3"/>
    <x v="1278"/>
    <x v="1276"/>
    <s v="Jacqueline Jacobs"/>
    <x v="7"/>
    <n v="969705"/>
    <n v="0"/>
    <s v="Money Deposit"/>
    <x v="11"/>
    <x v="0"/>
    <n v="869584.72405920003"/>
    <n v="1454509.8"/>
  </r>
  <r>
    <s v="NZ50159"/>
    <n v="381842320"/>
    <n v="27"/>
    <d v="1995-05-25T06:00:00"/>
    <x v="1"/>
    <s v="Dental Hygienist"/>
    <x v="2"/>
    <x v="1279"/>
    <x v="1277"/>
    <s v="Terry Carpenter"/>
    <x v="7"/>
    <n v="2504677728"/>
    <n v="0"/>
    <s v="Cash Withdrawal"/>
    <x v="194"/>
    <x v="1"/>
    <n v="521963.61613680003"/>
    <n v="678908.94"/>
  </r>
  <r>
    <s v="NZ50172"/>
    <n v="864260743"/>
    <n v="69"/>
    <d v="1953-05-24T18:00:00"/>
    <x v="0"/>
    <s v="Senior Quality Engineer"/>
    <x v="5"/>
    <x v="1280"/>
    <x v="1278"/>
    <s v="Thomas Jones"/>
    <x v="7"/>
    <n v="1581820672"/>
    <n v="0"/>
    <s v="Money Deposit"/>
    <x v="158"/>
    <x v="0"/>
    <n v="242568.722924"/>
    <n v="295130"/>
  </r>
  <r>
    <s v="NZ50174"/>
    <n v="761581783"/>
    <n v="23"/>
    <d v="1999-05-25T06:00:00"/>
    <x v="0"/>
    <s v="Computer Systems Analyst I"/>
    <x v="11"/>
    <x v="1281"/>
    <x v="1279"/>
    <s v="Clarence Moreno"/>
    <x v="7"/>
    <n v="972728028"/>
    <n v="0"/>
    <s v="Cash Withdrawal"/>
    <x v="7"/>
    <x v="0"/>
    <n v="147507.97945007999"/>
    <n v="203097"/>
  </r>
  <r>
    <s v="NZ50214"/>
    <n v="587755693"/>
    <n v="31"/>
    <d v="1991-05-25T06:00:00"/>
    <x v="0"/>
    <s v="Health Coach III"/>
    <x v="3"/>
    <x v="1282"/>
    <x v="1280"/>
    <s v="Joseph Gilbert"/>
    <x v="7"/>
    <n v="2980696544"/>
    <n v="0"/>
    <s v="Online Payment"/>
    <x v="452"/>
    <x v="5"/>
    <n v="285030.93417848001"/>
    <n v="354347"/>
  </r>
  <r>
    <s v="NZ50255"/>
    <n v="826803067"/>
    <n v="76"/>
    <d v="1946-05-25T00:00:00"/>
    <x v="1"/>
    <s v="Human Resources Assistant I"/>
    <x v="20"/>
    <x v="1283"/>
    <x v="1281"/>
    <s v="Angela Lynch"/>
    <x v="7"/>
    <n v="318018591"/>
    <n v="0"/>
    <s v="Money Deposit"/>
    <x v="34"/>
    <x v="0"/>
    <n v="39038.810704799995"/>
    <n v="60891"/>
  </r>
  <r>
    <s v="NZ50261"/>
    <n v="196549293"/>
    <n v="82"/>
    <d v="1940-05-24T12:00:00"/>
    <x v="1"/>
    <s v="Account Representative II"/>
    <x v="1"/>
    <x v="1284"/>
    <x v="1282"/>
    <s v="Jean Richards"/>
    <x v="7"/>
    <n v="1966455"/>
    <n v="0"/>
    <s v="Online Payment"/>
    <x v="261"/>
    <x v="5"/>
    <n v="164329.89741695998"/>
    <n v="261207"/>
  </r>
  <r>
    <s v="NZ50293"/>
    <n v="818088800"/>
    <n v="71"/>
    <d v="1951-05-25T06:00:00"/>
    <x v="0"/>
    <s v="Information Systems Manager"/>
    <x v="19"/>
    <x v="1285"/>
    <x v="1283"/>
    <s v="Adam Webb"/>
    <x v="7"/>
    <n v="2171529152"/>
    <n v="0"/>
    <s v="Cash Withdrawal"/>
    <x v="119"/>
    <x v="1"/>
    <n v="115451.82729852002"/>
    <n v="480600"/>
  </r>
  <r>
    <s v="NZ50358"/>
    <n v="479460368"/>
    <n v="62"/>
    <d v="1960-05-24T12:00:00"/>
    <x v="1"/>
    <s v="Electrical Engineer"/>
    <x v="7"/>
    <x v="1286"/>
    <x v="1284"/>
    <s v="Virginia Greene"/>
    <x v="7"/>
    <n v="255803625"/>
    <n v="0"/>
    <s v="Cash Withdrawal"/>
    <x v="453"/>
    <x v="0"/>
    <n v="139119.07689600001"/>
    <n v="363305"/>
  </r>
  <r>
    <s v="NZ50366"/>
    <n v="689682218"/>
    <n v="46"/>
    <d v="1976-05-24T12:00:00"/>
    <x v="0"/>
    <s v="Software Test Engineer I"/>
    <x v="2"/>
    <x v="1287"/>
    <x v="1285"/>
    <s v="Harold Gilbert"/>
    <x v="7"/>
    <n v="1098554808"/>
    <n v="0"/>
    <s v="Cash Withdrawal"/>
    <x v="115"/>
    <x v="1"/>
    <n v="337520.824356"/>
    <n v="578829.6"/>
  </r>
  <r>
    <s v="NZ50377"/>
    <n v="483029893"/>
    <n v="62"/>
    <d v="1960-05-24T12:00:00"/>
    <x v="1"/>
    <s v="Quality Control Specialist"/>
    <x v="20"/>
    <x v="1288"/>
    <x v="1286"/>
    <s v="Judy Burton"/>
    <x v="7"/>
    <n v="107610468"/>
    <n v="0"/>
    <s v="Money Deposit"/>
    <x v="318"/>
    <x v="0"/>
    <n v="82655.21426790001"/>
    <n v="137955"/>
  </r>
  <r>
    <s v="NZ50404"/>
    <n v="44786017"/>
    <n v="74"/>
    <d v="1948-05-24T12:00:00"/>
    <x v="0"/>
    <s v="Software Test Engineer II"/>
    <x v="14"/>
    <x v="1289"/>
    <x v="1287"/>
    <s v="Susan Cole"/>
    <x v="7"/>
    <n v="7522375"/>
    <n v="741729275"/>
    <s v="Loan Payment"/>
    <x v="383"/>
    <x v="5"/>
    <n v="666679.51912687998"/>
    <n v="974003.1"/>
  </r>
  <r>
    <s v="NZ50411"/>
    <n v="58509766"/>
    <n v="26"/>
    <d v="1996-05-24T12:00:00"/>
    <x v="1"/>
    <s v="Geologist II"/>
    <x v="20"/>
    <x v="1290"/>
    <x v="1288"/>
    <s v="Stephanie Baker"/>
    <x v="7"/>
    <n v="150898038"/>
    <n v="0"/>
    <s v="Money Deposit"/>
    <x v="390"/>
    <x v="0"/>
    <n v="77525.221634470043"/>
    <n v="668145.9"/>
  </r>
  <r>
    <s v="NZ50412"/>
    <n v="429910592"/>
    <n v="32"/>
    <d v="1990-05-25T00:00:00"/>
    <x v="1"/>
    <s v="Structural Analysis Engineer"/>
    <x v="2"/>
    <x v="1291"/>
    <x v="1289"/>
    <s v="Howard Webb"/>
    <x v="7"/>
    <n v="718223367"/>
    <n v="0"/>
    <s v="Money Transfer"/>
    <x v="353"/>
    <x v="5"/>
    <n v="1154658.9110316799"/>
    <n v="1501742.94"/>
  </r>
  <r>
    <s v="NZ50424"/>
    <n v="863983168"/>
    <n v="50"/>
    <d v="1972-05-24T12:00:00"/>
    <x v="1"/>
    <s v="Web Developer II"/>
    <x v="2"/>
    <x v="1292"/>
    <x v="1290"/>
    <s v="John Daniels"/>
    <x v="7"/>
    <n v="20485296"/>
    <n v="0"/>
    <s v="Online Payment"/>
    <x v="152"/>
    <x v="6"/>
    <n v="421739.1575424"/>
    <n v="453483"/>
  </r>
  <r>
    <s v="NZ50427"/>
    <n v="268560799"/>
    <n v="81"/>
    <d v="1941-05-24T18:00:00"/>
    <x v="1"/>
    <s v="Analog Circuit Design manager"/>
    <x v="17"/>
    <x v="1293"/>
    <x v="1291"/>
    <s v="Terry Diaz"/>
    <x v="7"/>
    <n v="269208192"/>
    <n v="0"/>
    <s v="Money Transfer"/>
    <x v="146"/>
    <x v="5"/>
    <n v="293460.2357664"/>
    <n v="593067.78"/>
  </r>
  <r>
    <s v="NZ50457"/>
    <n v="600526441"/>
    <n v="61"/>
    <d v="1961-05-24T18:00:00"/>
    <x v="0"/>
    <s v="Human Resources Assistant IV"/>
    <x v="3"/>
    <x v="1294"/>
    <x v="1292"/>
    <s v="Daniel Lewis"/>
    <x v="7"/>
    <n v="466313139"/>
    <n v="1518839397"/>
    <s v="Loan Payment"/>
    <x v="214"/>
    <x v="7"/>
    <n v="530921.47728749993"/>
    <n v="852818.94"/>
  </r>
  <r>
    <s v="NZ50507"/>
    <n v="219303195"/>
    <n v="29"/>
    <d v="1993-05-24T18:00:00"/>
    <x v="0"/>
    <s v="Accountant II"/>
    <x v="5"/>
    <x v="1295"/>
    <x v="1293"/>
    <s v="Jeffrey Carroll"/>
    <x v="7"/>
    <n v="91339992"/>
    <n v="0"/>
    <s v="Checks"/>
    <x v="148"/>
    <x v="0"/>
    <n v="378651.75959999999"/>
    <n v="405246"/>
  </r>
  <r>
    <s v="NZ50522"/>
    <n v="854835571"/>
    <n v="83"/>
    <d v="1939-05-25T06:00:00"/>
    <x v="0"/>
    <s v="Automation Specialist III"/>
    <x v="14"/>
    <x v="1296"/>
    <x v="1294"/>
    <s v="Heather Phillips"/>
    <x v="7"/>
    <n v="1054228284"/>
    <n v="0"/>
    <s v="Money Transfer"/>
    <x v="110"/>
    <x v="0"/>
    <n v="129498.78138879999"/>
    <n v="224824"/>
  </r>
  <r>
    <s v="NZ50523"/>
    <n v="691955540"/>
    <n v="47"/>
    <d v="1975-05-25T06:00:00"/>
    <x v="0"/>
    <s v="Account Representative II"/>
    <x v="7"/>
    <x v="1297"/>
    <x v="1295"/>
    <s v="Rachel Collins"/>
    <x v="7"/>
    <n v="1532359728"/>
    <n v="645026554"/>
    <s v="Loan Payment"/>
    <x v="447"/>
    <x v="7"/>
    <n v="283986.21438000002"/>
    <n v="324927"/>
  </r>
  <r>
    <s v="NZ50530"/>
    <n v="48927497"/>
    <n v="30"/>
    <d v="1992-05-24T12:00:00"/>
    <x v="0"/>
    <s v="VP Product Management"/>
    <x v="0"/>
    <x v="1298"/>
    <x v="1296"/>
    <s v="Doris James"/>
    <x v="7"/>
    <n v="1502244879"/>
    <n v="0"/>
    <s v="Money Deposit"/>
    <x v="392"/>
    <x v="0"/>
    <n v="195696.95234816"/>
    <n v="386552"/>
  </r>
  <r>
    <s v="NZ50563"/>
    <n v="235521377"/>
    <n v="57"/>
    <d v="1965-05-24T18:00:00"/>
    <x v="0"/>
    <s v="Cost Accountant"/>
    <x v="14"/>
    <x v="1299"/>
    <x v="1297"/>
    <s v="Cheryl Allen"/>
    <x v="7"/>
    <n v="1207047744"/>
    <n v="5799787104"/>
    <s v="Loan Payment"/>
    <x v="128"/>
    <x v="5"/>
    <n v="1077065.0104799999"/>
    <n v="1305702"/>
  </r>
  <r>
    <s v="NZ50588"/>
    <n v="530188381"/>
    <n v="54"/>
    <d v="1968-05-24T12:00:00"/>
    <x v="1"/>
    <s v="Registered Nurse"/>
    <x v="5"/>
    <x v="1300"/>
    <x v="1298"/>
    <s v="Nancy Morris"/>
    <x v="7"/>
    <n v="5956384"/>
    <n v="0"/>
    <s v="Money Transfer"/>
    <x v="425"/>
    <x v="0"/>
    <n v="84765.119712"/>
    <n v="105558"/>
  </r>
  <r>
    <s v="NZ50590"/>
    <n v="795714810"/>
    <n v="83"/>
    <d v="1939-05-25T06:00:00"/>
    <x v="0"/>
    <s v="Statistician III"/>
    <x v="6"/>
    <x v="1301"/>
    <x v="1299"/>
    <s v="Frank Gilbert"/>
    <x v="7"/>
    <n v="1244719872"/>
    <n v="0"/>
    <s v="Online Payment"/>
    <x v="133"/>
    <x v="6"/>
    <n v="1247841.9892800001"/>
    <n v="1443931.38"/>
  </r>
  <r>
    <s v="NZ50596"/>
    <n v="169459563"/>
    <n v="67"/>
    <d v="1955-05-25T06:00:00"/>
    <x v="1"/>
    <s v="Geologist IV"/>
    <x v="2"/>
    <x v="1302"/>
    <x v="1300"/>
    <s v="Lawrence Wilson"/>
    <x v="7"/>
    <n v="844638704"/>
    <n v="0"/>
    <s v="Money Deposit"/>
    <x v="381"/>
    <x v="0"/>
    <n v="714294.45286199998"/>
    <n v="887256.18"/>
  </r>
  <r>
    <s v="NZ50610"/>
    <n v="911853927"/>
    <n v="39"/>
    <d v="1983-05-25T06:00:00"/>
    <x v="0"/>
    <s v="Associate Professor"/>
    <x v="14"/>
    <x v="1303"/>
    <x v="1301"/>
    <s v="Willie Stephens"/>
    <x v="7"/>
    <n v="731547936"/>
    <n v="0"/>
    <s v="Online Payment"/>
    <x v="142"/>
    <x v="5"/>
    <n v="184877.123892"/>
    <n v="247722"/>
  </r>
  <r>
    <s v="NZ50658"/>
    <n v="370051676"/>
    <n v="60"/>
    <d v="1962-05-25T00:00:00"/>
    <x v="1"/>
    <s v="Software Test Engineer II"/>
    <x v="2"/>
    <x v="284"/>
    <x v="284"/>
    <s v="Phillip Weaver"/>
    <x v="7"/>
    <n v="3482485552"/>
    <n v="247173696"/>
    <s v="Loan Payment"/>
    <x v="384"/>
    <x v="7"/>
    <n v="0"/>
    <n v="0"/>
  </r>
  <r>
    <s v="NZ50658"/>
    <n v="281208268"/>
    <n v="41"/>
    <d v="1981-05-24T18:00:00"/>
    <x v="1"/>
    <s v="Nuclear Power Engineer"/>
    <x v="18"/>
    <x v="1304"/>
    <x v="1302"/>
    <s v="Adam Thompson"/>
    <x v="7"/>
    <n v="3482485552"/>
    <n v="247173696"/>
    <s v="Cash Withdrawal"/>
    <x v="454"/>
    <x v="1"/>
    <n v="1354685.7498880001"/>
    <n v="1585053.48"/>
  </r>
  <r>
    <s v="NZ50683"/>
    <n v="311714534"/>
    <n v="55"/>
    <d v="1967-05-25T06:00:00"/>
    <x v="1"/>
    <s v="Developer II"/>
    <x v="15"/>
    <x v="1305"/>
    <x v="1303"/>
    <s v="Maria Larson"/>
    <x v="7"/>
    <n v="1717317316"/>
    <n v="0"/>
    <s v="Checks"/>
    <x v="352"/>
    <x v="0"/>
    <n v="322775.09224199998"/>
    <n v="418230"/>
  </r>
  <r>
    <s v="NZ50691"/>
    <n v="959542022"/>
    <n v="40"/>
    <d v="1982-05-25T00:00:00"/>
    <x v="0"/>
    <s v="Web Designer II"/>
    <x v="2"/>
    <x v="1306"/>
    <x v="1304"/>
    <s v="Randy Gonzalez"/>
    <x v="7"/>
    <n v="38974608"/>
    <n v="0"/>
    <s v="Cash Withdrawal"/>
    <x v="58"/>
    <x v="1"/>
    <n v="967708.87302167993"/>
    <n v="1274119.74"/>
  </r>
  <r>
    <s v="NZ50738"/>
    <n v="65997466"/>
    <n v="18"/>
    <d v="2004-05-24T12:00:00"/>
    <x v="1"/>
    <s v="Account Coordinator"/>
    <x v="17"/>
    <x v="1307"/>
    <x v="1305"/>
    <s v="Nicole Hayes"/>
    <x v="7"/>
    <n v="225213912"/>
    <n v="0"/>
    <s v="Money Transfer"/>
    <x v="340"/>
    <x v="0"/>
    <n v="20499.057891199998"/>
    <n v="63686"/>
  </r>
  <r>
    <s v="NZ50738"/>
    <n v="157826546"/>
    <n v="66"/>
    <d v="1956-05-24T12:00:00"/>
    <x v="0"/>
    <s v="Statistician I"/>
    <x v="9"/>
    <x v="1308"/>
    <x v="1306"/>
    <s v="Frances Cox"/>
    <x v="7"/>
    <n v="225213912"/>
    <n v="0"/>
    <s v="Online Payment"/>
    <x v="250"/>
    <x v="5"/>
    <n v="59057.352518400003"/>
    <n v="97134"/>
  </r>
  <r>
    <s v="NZ50748"/>
    <n v="274472571"/>
    <n v="65"/>
    <d v="1957-05-24T18:00:00"/>
    <x v="1"/>
    <s v="Administrative Assistant II"/>
    <x v="5"/>
    <x v="1309"/>
    <x v="1307"/>
    <s v="Ann Spencer"/>
    <x v="7"/>
    <n v="159565952"/>
    <n v="0"/>
    <s v="Money Deposit"/>
    <x v="450"/>
    <x v="0"/>
    <n v="82236.918160000001"/>
    <n v="152857"/>
  </r>
  <r>
    <s v="NZ50762"/>
    <n v="49382283"/>
    <n v="75"/>
    <d v="1947-05-25T06:00:00"/>
    <x v="0"/>
    <s v="Executive Secretary"/>
    <x v="3"/>
    <x v="1310"/>
    <x v="1308"/>
    <s v="Eric Reynolds"/>
    <x v="7"/>
    <n v="2944012544"/>
    <n v="0"/>
    <s v="Cash Withdrawal"/>
    <x v="255"/>
    <x v="1"/>
    <n v="877460.74700800003"/>
    <n v="1233897.06"/>
  </r>
  <r>
    <s v="NZ50842"/>
    <n v="746114879"/>
    <n v="81"/>
    <d v="1941-05-24T18:00:00"/>
    <x v="0"/>
    <s v="Editor"/>
    <x v="10"/>
    <x v="1311"/>
    <x v="1309"/>
    <s v="Ryan Smith"/>
    <x v="7"/>
    <n v="6231625"/>
    <n v="273325675"/>
    <s v="Loan Payment"/>
    <x v="453"/>
    <x v="7"/>
    <n v="1376898.7763908"/>
    <n v="1536430.0800000001"/>
  </r>
  <r>
    <s v="NZ50848"/>
    <n v="332064480"/>
    <n v="48"/>
    <d v="1974-05-25T00:00:00"/>
    <x v="1"/>
    <s v="Budget/Accounting Analyst IV"/>
    <x v="2"/>
    <x v="1312"/>
    <x v="1310"/>
    <s v="Joshua Clark"/>
    <x v="7"/>
    <n v="2294607903"/>
    <n v="0"/>
    <s v="Money Deposit"/>
    <x v="348"/>
    <x v="0"/>
    <n v="1035066.68772"/>
    <n v="1421226.18"/>
  </r>
  <r>
    <s v="NZ50904"/>
    <n v="868121015"/>
    <n v="79"/>
    <d v="1943-05-25T06:00:00"/>
    <x v="1"/>
    <s v="Sales Associate"/>
    <x v="9"/>
    <x v="1313"/>
    <x v="1311"/>
    <s v="Chris Reyes"/>
    <x v="7"/>
    <n v="2046557529"/>
    <n v="431480314"/>
    <s v="Loan Payment"/>
    <x v="283"/>
    <x v="8"/>
    <n v="462934.93160800001"/>
    <n v="661110.96"/>
  </r>
  <r>
    <s v="NZ50912"/>
    <n v="957356866"/>
    <n v="82"/>
    <d v="1940-05-24T12:00:00"/>
    <x v="1"/>
    <s v="Junior Executive"/>
    <x v="14"/>
    <x v="1314"/>
    <x v="1312"/>
    <s v="Russell Watkins"/>
    <x v="7"/>
    <n v="216483057"/>
    <n v="2716170408"/>
    <s v="Loan Payment"/>
    <x v="227"/>
    <x v="5"/>
    <n v="413945.87681799999"/>
    <n v="1246042.2"/>
  </r>
  <r>
    <s v="NZ50934"/>
    <n v="254374522"/>
    <n v="36"/>
    <d v="1986-05-25T00:00:00"/>
    <x v="1"/>
    <s v="Budget/Accounting Analyst IV"/>
    <x v="7"/>
    <x v="1315"/>
    <x v="1313"/>
    <s v="Timothy Diaz"/>
    <x v="7"/>
    <n v="1058112"/>
    <n v="1077036768"/>
    <s v="Loan Payment"/>
    <x v="328"/>
    <x v="7"/>
    <n v="1242.6967219999997"/>
    <n v="6602"/>
  </r>
  <r>
    <s v="NZ50968"/>
    <n v="281045684"/>
    <n v="80"/>
    <d v="1942-05-25T00:00:00"/>
    <x v="1"/>
    <s v="Community Outreach Specialist"/>
    <x v="1"/>
    <x v="1316"/>
    <x v="1314"/>
    <s v="Roger Spencer"/>
    <x v="7"/>
    <n v="4755330342"/>
    <n v="0"/>
    <s v="Money Deposit"/>
    <x v="244"/>
    <x v="1"/>
    <n v="143839.83642008001"/>
    <n v="316131"/>
  </r>
  <r>
    <s v="NZ50985"/>
    <n v="137837802"/>
    <n v="58"/>
    <d v="1964-05-24T12:00:00"/>
    <x v="1"/>
    <s v="Physical Therapy Assistant"/>
    <x v="4"/>
    <x v="1317"/>
    <x v="1315"/>
    <s v="Louise Hunt"/>
    <x v="7"/>
    <n v="1870683375"/>
    <n v="0"/>
    <s v="Online Payment"/>
    <x v="70"/>
    <x v="2"/>
    <n v="436130.57505744998"/>
    <n v="491152"/>
  </r>
  <r>
    <s v="NZ50993"/>
    <n v="347096251"/>
    <n v="25"/>
    <d v="1997-05-24T18:00:00"/>
    <x v="1"/>
    <s v="Programmer IV"/>
    <x v="10"/>
    <x v="1318"/>
    <x v="1316"/>
    <s v="Kenneth Clark"/>
    <x v="7"/>
    <n v="239229984"/>
    <n v="0"/>
    <s v="Money Deposit"/>
    <x v="102"/>
    <x v="0"/>
    <n v="241437.86663"/>
    <n v="321917"/>
  </r>
  <r>
    <s v="NZ50994"/>
    <n v="527005460"/>
    <n v="48"/>
    <d v="1974-05-25T00:00:00"/>
    <x v="0"/>
    <s v="Accountant II"/>
    <x v="13"/>
    <x v="1319"/>
    <x v="1317"/>
    <s v="Denise Hayes"/>
    <x v="7"/>
    <n v="18306432"/>
    <n v="444775056"/>
    <s v="Loan Payment"/>
    <x v="455"/>
    <x v="7"/>
    <n v="102926.00294287998"/>
    <n v="624321.6"/>
  </r>
  <r>
    <s v="NZ51003"/>
    <n v="487111219"/>
    <n v="58"/>
    <d v="1964-05-24T12:00:00"/>
    <x v="1"/>
    <s v="Software Engineer IV"/>
    <x v="9"/>
    <x v="1320"/>
    <x v="1318"/>
    <s v="Eric Davis"/>
    <x v="7"/>
    <n v="2874796281"/>
    <n v="0"/>
    <s v="Money Deposit"/>
    <x v="414"/>
    <x v="0"/>
    <n v="365962.03896799998"/>
    <n v="907123.74"/>
  </r>
  <r>
    <s v="NZ51034"/>
    <n v="760479632"/>
    <n v="70"/>
    <d v="1952-05-24T12:00:00"/>
    <x v="0"/>
    <s v="Safety Technician IV"/>
    <x v="9"/>
    <x v="1321"/>
    <x v="1319"/>
    <s v="Ashley Franklin"/>
    <x v="7"/>
    <n v="2102234076"/>
    <n v="0"/>
    <s v="Money Transfer"/>
    <x v="387"/>
    <x v="5"/>
    <n v="732336.53128640004"/>
    <n v="989327.58"/>
  </r>
  <r>
    <s v="NZ51069"/>
    <n v="4815836"/>
    <n v="45"/>
    <d v="1977-05-24T18:00:00"/>
    <x v="1"/>
    <s v="Civil Engineer"/>
    <x v="3"/>
    <x v="1322"/>
    <x v="1320"/>
    <s v="Jacqueline Watkins"/>
    <x v="7"/>
    <n v="1528130625"/>
    <n v="0"/>
    <s v="Money Deposit"/>
    <x v="70"/>
    <x v="0"/>
    <n v="475402.84850000002"/>
    <n v="817921.68"/>
  </r>
  <r>
    <s v="NZ51146"/>
    <n v="605959171"/>
    <n v="74"/>
    <d v="1948-05-24T12:00:00"/>
    <x v="1"/>
    <s v="Financial Advisor"/>
    <x v="3"/>
    <x v="1323"/>
    <x v="1321"/>
    <s v="Donald Wagner"/>
    <x v="7"/>
    <n v="1818520275"/>
    <n v="0"/>
    <s v="Cash Withdrawal"/>
    <x v="420"/>
    <x v="0"/>
    <n v="721608.32313599996"/>
    <n v="872186.7"/>
  </r>
  <r>
    <s v="NZ51161"/>
    <n v="131306401"/>
    <n v="46"/>
    <d v="1976-05-24T12:00:00"/>
    <x v="0"/>
    <s v="Office Assistant I"/>
    <x v="5"/>
    <x v="1324"/>
    <x v="1322"/>
    <s v="David Grant"/>
    <x v="7"/>
    <n v="3711545847"/>
    <n v="0"/>
    <s v="Cash Withdrawal"/>
    <x v="272"/>
    <x v="1"/>
    <n v="514143.52648064005"/>
    <n v="1155760.98"/>
  </r>
  <r>
    <s v="NZ51179"/>
    <n v="720496155"/>
    <n v="27"/>
    <d v="1995-05-25T06:00:00"/>
    <x v="0"/>
    <s v="Research Assistant II"/>
    <x v="3"/>
    <x v="1325"/>
    <x v="1323"/>
    <s v="Joe Baker"/>
    <x v="7"/>
    <n v="3586171741"/>
    <n v="0"/>
    <s v="Money Deposit"/>
    <x v="178"/>
    <x v="0"/>
    <n v="180561.33856611999"/>
    <n v="323812"/>
  </r>
  <r>
    <s v="NZ51180"/>
    <n v="497483163"/>
    <n v="30"/>
    <d v="1992-05-24T12:00:00"/>
    <x v="1"/>
    <s v="General Manager"/>
    <x v="17"/>
    <x v="1326"/>
    <x v="1324"/>
    <s v="Charles Cole"/>
    <x v="7"/>
    <n v="14494704"/>
    <n v="0"/>
    <s v="Cash Withdrawal"/>
    <x v="430"/>
    <x v="1"/>
    <n v="426696.08193936001"/>
    <n v="473856"/>
  </r>
  <r>
    <s v="NZ51261"/>
    <n v="268335121"/>
    <n v="85"/>
    <d v="1937-05-24T18:00:00"/>
    <x v="1"/>
    <s v="Project Manager"/>
    <x v="9"/>
    <x v="1327"/>
    <x v="1325"/>
    <s v="Timothy Larson"/>
    <x v="7"/>
    <n v="1305858528"/>
    <n v="0"/>
    <s v="Online Payment"/>
    <x v="232"/>
    <x v="5"/>
    <n v="831093.98092680005"/>
    <n v="1084978.08"/>
  </r>
  <r>
    <s v="NZ51266"/>
    <n v="624616768"/>
    <n v="72"/>
    <d v="1950-05-25T00:00:00"/>
    <x v="0"/>
    <s v="Programmer Analyst I"/>
    <x v="14"/>
    <x v="1328"/>
    <x v="1326"/>
    <s v="Annie Morrison"/>
    <x v="7"/>
    <n v="1264953833"/>
    <n v="2984164009"/>
    <s v="Loan Payment"/>
    <x v="264"/>
    <x v="8"/>
    <n v="30499.131997439996"/>
    <n v="99000"/>
  </r>
  <r>
    <s v="NZ51347"/>
    <n v="556776914"/>
    <n v="57"/>
    <d v="1965-05-24T18:00:00"/>
    <x v="1"/>
    <s v="Database Administrator III"/>
    <x v="11"/>
    <x v="1329"/>
    <x v="1327"/>
    <s v="Timothy Harrison"/>
    <x v="7"/>
    <n v="1437831988"/>
    <n v="0"/>
    <s v="Money Transfer"/>
    <x v="37"/>
    <x v="5"/>
    <n v="84617.819019319999"/>
    <n v="152384"/>
  </r>
  <r>
    <s v="NZ51348"/>
    <n v="436593969"/>
    <n v="30"/>
    <d v="1992-05-24T12:00:00"/>
    <x v="0"/>
    <s v="Accounting Assistant IV"/>
    <x v="9"/>
    <x v="1330"/>
    <x v="1328"/>
    <s v="Timothy Scott"/>
    <x v="7"/>
    <n v="216752382"/>
    <n v="0"/>
    <s v="Money Transfer"/>
    <x v="101"/>
    <x v="5"/>
    <n v="1444639.7796344999"/>
    <n v="1753811.46"/>
  </r>
  <r>
    <s v="NZ51353"/>
    <n v="914636531"/>
    <n v="50"/>
    <d v="1972-05-24T12:00:00"/>
    <x v="1"/>
    <s v="General Manager"/>
    <x v="5"/>
    <x v="1331"/>
    <x v="1329"/>
    <s v="Samuel Nichols"/>
    <x v="7"/>
    <n v="362904256"/>
    <n v="0"/>
    <s v="Cash Withdrawal"/>
    <x v="35"/>
    <x v="0"/>
    <n v="1932593.5044149999"/>
    <n v="2255238.36"/>
  </r>
  <r>
    <s v="NZ51370"/>
    <n v="754949952"/>
    <n v="36"/>
    <d v="1986-05-25T00:00:00"/>
    <x v="1"/>
    <s v="Software Test Engineer I"/>
    <x v="13"/>
    <x v="1332"/>
    <x v="1330"/>
    <s v="Lisa Johnston"/>
    <x v="7"/>
    <n v="12622211"/>
    <n v="0"/>
    <s v="Money Transfer"/>
    <x v="445"/>
    <x v="5"/>
    <n v="49322.979345719999"/>
    <n v="116400"/>
  </r>
  <r>
    <s v="NZ51390"/>
    <n v="371460998"/>
    <n v="74"/>
    <d v="1948-05-24T12:00:00"/>
    <x v="0"/>
    <s v="Human Resources Assistant IV"/>
    <x v="2"/>
    <x v="1333"/>
    <x v="1331"/>
    <s v="Juan Hamilton"/>
    <x v="7"/>
    <n v="2877675"/>
    <n v="0"/>
    <s v="Cash Withdrawal"/>
    <x v="391"/>
    <x v="1"/>
    <n v="332246.33681920002"/>
    <n v="435733"/>
  </r>
  <r>
    <s v="NZ51423"/>
    <n v="245309141"/>
    <n v="58"/>
    <d v="1964-05-24T12:00:00"/>
    <x v="0"/>
    <s v="Help Desk Operator"/>
    <x v="6"/>
    <x v="1334"/>
    <x v="1332"/>
    <s v="Jeremy Lopez"/>
    <x v="7"/>
    <n v="821281125"/>
    <n v="0"/>
    <s v="Online Payment"/>
    <x v="106"/>
    <x v="6"/>
    <n v="536980.34811456001"/>
    <n v="834253.92"/>
  </r>
  <r>
    <s v="NZ51488"/>
    <n v="405553613"/>
    <n v="84"/>
    <d v="1938-05-25T00:00:00"/>
    <x v="1"/>
    <s v="Software Engineer II"/>
    <x v="2"/>
    <x v="1335"/>
    <x v="1333"/>
    <s v="Judy Gomez"/>
    <x v="7"/>
    <n v="1290361501"/>
    <n v="0"/>
    <s v="Cash Withdrawal"/>
    <x v="229"/>
    <x v="4"/>
    <n v="956471.97535199998"/>
    <n v="1800399.96"/>
  </r>
  <r>
    <s v="NZ51542"/>
    <n v="500287879"/>
    <n v="36"/>
    <d v="1986-05-25T00:00:00"/>
    <x v="1"/>
    <s v="Administrative Assistant II"/>
    <x v="10"/>
    <x v="1336"/>
    <x v="1334"/>
    <s v="Sara Mason"/>
    <x v="7"/>
    <n v="499992768"/>
    <n v="0"/>
    <s v="Money Transfer"/>
    <x v="155"/>
    <x v="5"/>
    <n v="43684.163855999999"/>
    <n v="196578"/>
  </r>
  <r>
    <s v="NZ51561"/>
    <n v="425771114"/>
    <n v="78"/>
    <d v="1944-05-24T12:00:00"/>
    <x v="1"/>
    <s v="Accountant III"/>
    <x v="4"/>
    <x v="1337"/>
    <x v="1335"/>
    <s v="Jean Reed"/>
    <x v="7"/>
    <n v="1412186763"/>
    <n v="0"/>
    <s v="Cash Withdrawal"/>
    <x v="297"/>
    <x v="0"/>
    <n v="413372.33273600001"/>
    <n v="623293.43999999994"/>
  </r>
  <r>
    <s v="NZ51577"/>
    <n v="811940504"/>
    <n v="38"/>
    <d v="1996-08-09T12:00:00"/>
    <x v="1"/>
    <s v="Student"/>
    <x v="1"/>
    <x v="1338"/>
    <x v="1336"/>
    <s v="CHUKWUEBUK"/>
    <x v="7"/>
    <n v="57704976"/>
    <n v="0"/>
    <s v="Money Transfer"/>
    <x v="199"/>
    <x v="5"/>
    <n v="-309631.19340700144"/>
    <n v="512197.08"/>
  </r>
  <r>
    <s v="NZ51597"/>
    <n v="295040717"/>
    <n v="27"/>
    <d v="1995-05-25T06:00:00"/>
    <x v="1"/>
    <s v="Automation Specialist II"/>
    <x v="2"/>
    <x v="1339"/>
    <x v="1337"/>
    <s v="Carolyn Thompson"/>
    <x v="7"/>
    <n v="110102322"/>
    <n v="0"/>
    <s v="Checks"/>
    <x v="136"/>
    <x v="0"/>
    <n v="60077.596240159997"/>
    <n v="188427"/>
  </r>
  <r>
    <s v="NZ51619"/>
    <n v="328827622"/>
    <n v="25"/>
    <d v="1997-05-24T18:00:00"/>
    <x v="1"/>
    <s v="Assistant Media Planner"/>
    <x v="1"/>
    <x v="1340"/>
    <x v="1338"/>
    <s v="Peter Jones"/>
    <x v="7"/>
    <n v="426222384"/>
    <n v="0"/>
    <s v="Checks"/>
    <x v="39"/>
    <x v="0"/>
    <n v="-14067.589299199986"/>
    <n v="185440"/>
  </r>
  <r>
    <s v="NZ51633"/>
    <n v="461606094"/>
    <n v="67"/>
    <d v="1955-05-25T06:00:00"/>
    <x v="1"/>
    <s v="Sales Representative"/>
    <x v="2"/>
    <x v="1341"/>
    <x v="1339"/>
    <s v="Amy Powell"/>
    <x v="7"/>
    <n v="1618938812"/>
    <n v="0"/>
    <s v="Money Deposit"/>
    <x v="200"/>
    <x v="0"/>
    <n v="178800.42031360001"/>
    <n v="339973"/>
  </r>
  <r>
    <s v="NZ51658"/>
    <n v="33594751"/>
    <n v="65"/>
    <d v="1957-05-24T18:00:00"/>
    <x v="0"/>
    <s v="Senior Editor"/>
    <x v="15"/>
    <x v="1342"/>
    <x v="1340"/>
    <s v="Anna Jordan"/>
    <x v="7"/>
    <n v="3558081891"/>
    <n v="5162925768"/>
    <s v="Loan Payment"/>
    <x v="288"/>
    <x v="7"/>
    <n v="627577.46598079999"/>
    <n v="807606.42"/>
  </r>
  <r>
    <s v="NZ51758"/>
    <n v="537521887"/>
    <n v="28"/>
    <d v="1994-05-25T00:00:00"/>
    <x v="0"/>
    <s v="Accountant I"/>
    <x v="13"/>
    <x v="1343"/>
    <x v="1341"/>
    <s v="Diana Daniels"/>
    <x v="7"/>
    <n v="1238951808"/>
    <n v="0"/>
    <s v="Money Transfer"/>
    <x v="146"/>
    <x v="5"/>
    <n v="385664.34427520004"/>
    <n v="657109.5"/>
  </r>
  <r>
    <s v="NZ51766"/>
    <n v="969042217"/>
    <n v="22"/>
    <d v="2000-05-24T12:00:00"/>
    <x v="1"/>
    <s v="Food Chemist"/>
    <x v="13"/>
    <x v="1344"/>
    <x v="1342"/>
    <s v="Scott Patterson"/>
    <x v="7"/>
    <n v="3252078"/>
    <n v="459902124"/>
    <s v="Loan Payment"/>
    <x v="109"/>
    <x v="7"/>
    <n v="1259582.7200056"/>
    <n v="1745556.6"/>
  </r>
  <r>
    <s v="NZ51772"/>
    <n v="859532110"/>
    <n v="24"/>
    <d v="1998-05-25T00:00:00"/>
    <x v="0"/>
    <s v="Quality Engineer"/>
    <x v="9"/>
    <x v="1345"/>
    <x v="1343"/>
    <s v="Tina Tucker"/>
    <x v="7"/>
    <n v="4330156065"/>
    <n v="0"/>
    <s v="Money Deposit"/>
    <x v="98"/>
    <x v="0"/>
    <n v="247743.25846759998"/>
    <n v="306455"/>
  </r>
  <r>
    <s v="NZ51774"/>
    <n v="577626962"/>
    <n v="21"/>
    <d v="2001-05-24T18:00:00"/>
    <x v="1"/>
    <s v="Developer II"/>
    <x v="5"/>
    <x v="1346"/>
    <x v="1344"/>
    <s v="Lawrence Ferguson"/>
    <x v="7"/>
    <n v="1410308172"/>
    <n v="0"/>
    <s v="Cash Withdrawal"/>
    <x v="90"/>
    <x v="0"/>
    <n v="244750.62531520001"/>
    <n v="328324"/>
  </r>
  <r>
    <s v="NZ51790"/>
    <n v="212433491"/>
    <n v="40"/>
    <d v="1982-05-25T00:00:00"/>
    <x v="0"/>
    <s v="Accounting Assistant IV"/>
    <x v="21"/>
    <x v="1347"/>
    <x v="1345"/>
    <s v="Russell Cox"/>
    <x v="7"/>
    <n v="13172985"/>
    <n v="0"/>
    <s v="Cash Withdrawal"/>
    <x v="174"/>
    <x v="4"/>
    <n v="1753848.1061735"/>
    <n v="2852543.22"/>
  </r>
  <r>
    <s v="NZ51890"/>
    <n v="714585585"/>
    <n v="55"/>
    <d v="1967-05-25T06:00:00"/>
    <x v="1"/>
    <s v="Developer II"/>
    <x v="2"/>
    <x v="1348"/>
    <x v="1346"/>
    <s v="Richard Sanchez"/>
    <x v="7"/>
    <n v="2753080876"/>
    <n v="0"/>
    <s v="Cash Withdrawal"/>
    <x v="264"/>
    <x v="0"/>
    <n v="270591.88537471998"/>
    <n v="564464.93999999994"/>
  </r>
  <r>
    <s v="NZ51913"/>
    <n v="146068290"/>
    <n v="30"/>
    <d v="1992-05-24T12:00:00"/>
    <x v="0"/>
    <s v="Administrative Officer"/>
    <x v="20"/>
    <x v="1349"/>
    <x v="1347"/>
    <s v="Tammy Howard"/>
    <x v="7"/>
    <n v="3775807812"/>
    <n v="0"/>
    <s v="Cash Withdrawal"/>
    <x v="394"/>
    <x v="0"/>
    <n v="149100.3254876"/>
    <n v="644209.56000000006"/>
  </r>
  <r>
    <s v="NZ51947"/>
    <n v="501846306"/>
    <n v="26"/>
    <d v="1996-05-24T12:00:00"/>
    <x v="1"/>
    <s v="Editor"/>
    <x v="4"/>
    <x v="1350"/>
    <x v="1348"/>
    <s v="Jean Watson"/>
    <x v="7"/>
    <n v="1488512025"/>
    <n v="0"/>
    <s v="Money Deposit"/>
    <x v="287"/>
    <x v="0"/>
    <n v="11975.633516800001"/>
    <n v="26911"/>
  </r>
  <r>
    <s v="NZ51999"/>
    <n v="345084481"/>
    <n v="18"/>
    <d v="2004-05-24T12:00:00"/>
    <x v="0"/>
    <s v="Engineer II"/>
    <x v="3"/>
    <x v="1351"/>
    <x v="1349"/>
    <s v="Gary Hanson"/>
    <x v="7"/>
    <n v="53692155"/>
    <n v="492002973"/>
    <s v="Loan Payment"/>
    <x v="228"/>
    <x v="7"/>
    <n v="489146.04766799998"/>
    <n v="625653.72"/>
  </r>
  <r>
    <s v="NZ52005"/>
    <n v="499863915"/>
    <n v="63"/>
    <d v="1959-05-25T06:00:00"/>
    <x v="0"/>
    <s v="Geologist IV"/>
    <x v="4"/>
    <x v="1352"/>
    <x v="1350"/>
    <s v="Brandon Tucker"/>
    <x v="7"/>
    <n v="309043"/>
    <n v="0"/>
    <s v="Money Transfer"/>
    <x v="159"/>
    <x v="5"/>
    <n v="103574.8127412"/>
    <n v="127046"/>
  </r>
  <r>
    <s v="NZ52011"/>
    <n v="986854271"/>
    <n v="23"/>
    <d v="1999-05-25T06:00:00"/>
    <x v="0"/>
    <s v="Paralegal"/>
    <x v="21"/>
    <x v="1353"/>
    <x v="1351"/>
    <s v="Jack Richardson"/>
    <x v="7"/>
    <n v="3478737626"/>
    <n v="5833559368"/>
    <s v="Loan Payment"/>
    <x v="344"/>
    <x v="7"/>
    <n v="253405.64765607999"/>
    <n v="296191"/>
  </r>
  <r>
    <s v="NZ52021"/>
    <n v="194508086"/>
    <n v="52"/>
    <d v="1970-05-25T00:00:00"/>
    <x v="0"/>
    <s v="Marketing Assistant"/>
    <x v="11"/>
    <x v="1354"/>
    <x v="1352"/>
    <s v="Daniel Marshall"/>
    <x v="7"/>
    <n v="1156262625"/>
    <n v="0"/>
    <s v="Online Payment"/>
    <x v="117"/>
    <x v="6"/>
    <n v="755204.88708560006"/>
    <n v="855027.24"/>
  </r>
  <r>
    <s v="NZ52032"/>
    <n v="281638263"/>
    <n v="73"/>
    <d v="1949-05-24T18:00:00"/>
    <x v="0"/>
    <s v="Safety Technician IV"/>
    <x v="5"/>
    <x v="1355"/>
    <x v="1353"/>
    <s v="Brian Ramos"/>
    <x v="7"/>
    <n v="1242917676"/>
    <n v="0"/>
    <s v="Money Transfer"/>
    <x v="298"/>
    <x v="2"/>
    <n v="115688.945582"/>
    <n v="170189"/>
  </r>
  <r>
    <s v="NZ52037"/>
    <n v="620975002"/>
    <n v="38"/>
    <d v="1984-05-24T12:00:00"/>
    <x v="1"/>
    <s v="Geologist II"/>
    <x v="3"/>
    <x v="1356"/>
    <x v="1354"/>
    <s v="Daniel Flores"/>
    <x v="7"/>
    <n v="1649527136"/>
    <n v="0"/>
    <s v="Online Payment"/>
    <x v="437"/>
    <x v="6"/>
    <n v="1281429.891968"/>
    <n v="1804664.58"/>
  </r>
  <r>
    <s v="NZ52066"/>
    <n v="972458752"/>
    <n v="76"/>
    <d v="1946-05-25T00:00:00"/>
    <x v="0"/>
    <s v="Assistant Manager"/>
    <x v="18"/>
    <x v="1357"/>
    <x v="1355"/>
    <s v="John Powell"/>
    <x v="7"/>
    <n v="902999899"/>
    <n v="0"/>
    <s v="Money Deposit"/>
    <x v="456"/>
    <x v="1"/>
    <n v="445867.7066945"/>
    <n v="582277.19999999995"/>
  </r>
  <r>
    <s v="NZ52119"/>
    <n v="102279352"/>
    <n v="33"/>
    <d v="1989-05-24T18:00:00"/>
    <x v="1"/>
    <s v="Structural Analysis Engineer"/>
    <x v="14"/>
    <x v="1358"/>
    <x v="1356"/>
    <s v="Russell Thompson"/>
    <x v="7"/>
    <n v="2053197"/>
    <n v="0"/>
    <s v="Money Transfer"/>
    <x v="90"/>
    <x v="5"/>
    <n v="1854164.1894439999"/>
    <n v="2222556.54"/>
  </r>
  <r>
    <s v="NZ52128"/>
    <n v="38422647"/>
    <n v="75"/>
    <d v="1947-05-25T06:00:00"/>
    <x v="1"/>
    <s v="Software Test Engineer II"/>
    <x v="18"/>
    <x v="1359"/>
    <x v="1357"/>
    <s v="Joshua Stephens"/>
    <x v="7"/>
    <n v="789510456"/>
    <n v="0"/>
    <s v="Money Transfer"/>
    <x v="239"/>
    <x v="5"/>
    <n v="45891.111165440001"/>
    <n v="428657"/>
  </r>
  <r>
    <s v="NZ52133"/>
    <n v="166902456"/>
    <n v="72"/>
    <d v="2005-06-08T06:00:00"/>
    <x v="1"/>
    <s v="Tailor"/>
    <x v="15"/>
    <x v="1360"/>
    <x v="1358"/>
    <s v="EDOSA OSCA"/>
    <x v="8"/>
    <n v="940944033"/>
    <n v="0"/>
    <s v="Money Deposit"/>
    <x v="385"/>
    <x v="0"/>
    <n v="-63381.259964808938"/>
    <n v="455655"/>
  </r>
  <r>
    <s v="NZ52181"/>
    <n v="619850014"/>
    <n v="63"/>
    <d v="1959-05-25T06:00:00"/>
    <x v="1"/>
    <s v="Human Resources Assistant III"/>
    <x v="19"/>
    <x v="1361"/>
    <x v="1359"/>
    <s v="Christine Mason"/>
    <x v="7"/>
    <n v="4393889175"/>
    <n v="0"/>
    <s v="Cash Withdrawal"/>
    <x v="96"/>
    <x v="1"/>
    <n v="545851.69080921996"/>
    <n v="679780.02"/>
  </r>
  <r>
    <s v="NZ52186"/>
    <n v="867314711"/>
    <n v="63"/>
    <d v="1959-05-25T06:00:00"/>
    <x v="0"/>
    <s v="Food Chemist"/>
    <x v="1"/>
    <x v="1362"/>
    <x v="1360"/>
    <s v="Christine Bailey"/>
    <x v="7"/>
    <n v="1212938752"/>
    <n v="0"/>
    <s v="Money Transfer"/>
    <x v="457"/>
    <x v="5"/>
    <n v="455207.58231600001"/>
    <n v="588211.56000000006"/>
  </r>
  <r>
    <s v="NZ52234"/>
    <n v="147266929"/>
    <n v="43"/>
    <d v="1979-05-25T06:00:00"/>
    <x v="0"/>
    <s v="Geologist III"/>
    <x v="0"/>
    <x v="1363"/>
    <x v="1361"/>
    <s v="Ronald Hill"/>
    <x v="7"/>
    <n v="2575216"/>
    <n v="0"/>
    <s v="Money Transfer"/>
    <x v="181"/>
    <x v="5"/>
    <n v="1291835.5701081599"/>
    <n v="2134867.14"/>
  </r>
  <r>
    <s v="NZ52252"/>
    <n v="329567273"/>
    <n v="58"/>
    <d v="1964-05-24T12:00:00"/>
    <x v="0"/>
    <s v="Safety Technician III"/>
    <x v="5"/>
    <x v="284"/>
    <x v="284"/>
    <s v="Jane Hicks"/>
    <x v="7"/>
    <n v="2530500777"/>
    <n v="361591425"/>
    <s v="Loan Payment"/>
    <x v="458"/>
    <x v="8"/>
    <n v="0"/>
    <n v="0"/>
  </r>
  <r>
    <s v="NZ52253"/>
    <n v="463423254"/>
    <n v="84"/>
    <d v="1938-05-25T00:00:00"/>
    <x v="1"/>
    <s v="Software Engineer IV"/>
    <x v="16"/>
    <x v="1364"/>
    <x v="1362"/>
    <s v="Terry Tucker"/>
    <x v="7"/>
    <n v="183254625"/>
    <n v="0"/>
    <s v="Checks"/>
    <x v="232"/>
    <x v="3"/>
    <n v="274057.88119049999"/>
    <n v="490080"/>
  </r>
  <r>
    <s v="NZ52274"/>
    <n v="407267787"/>
    <n v="50"/>
    <d v="1972-05-24T12:00:00"/>
    <x v="0"/>
    <s v="Web Designer IV"/>
    <x v="14"/>
    <x v="1365"/>
    <x v="1363"/>
    <s v="Mark Hicks"/>
    <x v="7"/>
    <n v="958848705"/>
    <n v="491536416"/>
    <s v="Loan Payment"/>
    <x v="116"/>
    <x v="5"/>
    <n v="319674.41236819001"/>
    <n v="641536.14"/>
  </r>
  <r>
    <s v="NZ52278"/>
    <n v="336984371"/>
    <n v="48"/>
    <d v="1974-05-25T00:00:00"/>
    <x v="1"/>
    <s v="Executive Secretary"/>
    <x v="19"/>
    <x v="1366"/>
    <x v="1364"/>
    <s v="Tina Smith"/>
    <x v="7"/>
    <n v="3397842"/>
    <n v="65715111"/>
    <s v="Loan Payment"/>
    <x v="22"/>
    <x v="8"/>
    <n v="1623349.2902239999"/>
    <n v="2105297.34"/>
  </r>
  <r>
    <s v="NZ52284"/>
    <n v="941690204"/>
    <n v="50"/>
    <d v="1972-05-24T12:00:00"/>
    <x v="1"/>
    <s v="Account Representative IV"/>
    <x v="11"/>
    <x v="1367"/>
    <x v="1365"/>
    <s v="Catherine Carter"/>
    <x v="7"/>
    <n v="285493065"/>
    <n v="0"/>
    <s v="Money Transfer"/>
    <x v="397"/>
    <x v="5"/>
    <n v="39960.250409200002"/>
    <n v="95359"/>
  </r>
  <r>
    <s v="NZ52289"/>
    <n v="450183935"/>
    <n v="83"/>
    <d v="1939-05-25T06:00:00"/>
    <x v="0"/>
    <s v="Web Designer III"/>
    <x v="12"/>
    <x v="1368"/>
    <x v="1366"/>
    <s v="Ralph West"/>
    <x v="7"/>
    <n v="1034535"/>
    <n v="0"/>
    <s v="Online Payment"/>
    <x v="457"/>
    <x v="2"/>
    <n v="356744.70782499999"/>
    <n v="424237"/>
  </r>
  <r>
    <s v="NZ52319"/>
    <n v="455747410"/>
    <n v="83"/>
    <d v="1939-05-25T06:00:00"/>
    <x v="1"/>
    <s v="Geologist III"/>
    <x v="2"/>
    <x v="1369"/>
    <x v="1367"/>
    <s v="Ronald Riley"/>
    <x v="7"/>
    <n v="12799976"/>
    <n v="0"/>
    <s v="Checks"/>
    <x v="242"/>
    <x v="0"/>
    <n v="-70556.220450000023"/>
    <n v="206964"/>
  </r>
  <r>
    <s v="NZ52334"/>
    <n v="217297578"/>
    <n v="63"/>
    <d v="1959-05-25T06:00:00"/>
    <x v="0"/>
    <s v="Statistician III"/>
    <x v="5"/>
    <x v="1370"/>
    <x v="1368"/>
    <s v="Anne Weaver"/>
    <x v="7"/>
    <n v="2712000403"/>
    <n v="0"/>
    <s v="Online Payment"/>
    <x v="320"/>
    <x v="6"/>
    <n v="153596.92573759999"/>
    <n v="168330"/>
  </r>
  <r>
    <s v="NZ52344"/>
    <n v="718767902"/>
    <n v="32"/>
    <d v="1990-05-25T00:00:00"/>
    <x v="0"/>
    <s v="Web Designer IV"/>
    <x v="20"/>
    <x v="1371"/>
    <x v="1369"/>
    <s v="Gregory Roberts"/>
    <x v="7"/>
    <n v="939552768"/>
    <n v="0"/>
    <s v="Online Payment"/>
    <x v="315"/>
    <x v="5"/>
    <n v="291631.20065999997"/>
    <n v="368370"/>
  </r>
  <r>
    <s v="NZ52376"/>
    <n v="797666813"/>
    <n v="65"/>
    <d v="1957-05-24T18:00:00"/>
    <x v="1"/>
    <s v="Staff Accountant III"/>
    <x v="3"/>
    <x v="1372"/>
    <x v="1370"/>
    <s v="Joshua Phillips"/>
    <x v="7"/>
    <n v="265014945"/>
    <n v="0"/>
    <s v="Online Payment"/>
    <x v="448"/>
    <x v="2"/>
    <n v="920967.57542592008"/>
    <n v="1384666.32"/>
  </r>
  <r>
    <s v="NZ52398"/>
    <n v="920495974"/>
    <n v="83"/>
    <d v="1939-05-25T06:00:00"/>
    <x v="0"/>
    <s v="Cost Accountant"/>
    <x v="2"/>
    <x v="1373"/>
    <x v="1371"/>
    <s v="Dennis Oliver"/>
    <x v="7"/>
    <n v="298478752"/>
    <n v="0"/>
    <s v="Money Transfer"/>
    <x v="459"/>
    <x v="5"/>
    <n v="63615.725273600001"/>
    <n v="128258"/>
  </r>
  <r>
    <s v="NZ52432"/>
    <n v="714271057"/>
    <n v="63"/>
    <d v="1959-05-25T06:00:00"/>
    <x v="0"/>
    <s v="Software Consultant"/>
    <x v="1"/>
    <x v="1374"/>
    <x v="1372"/>
    <s v="Fred Cole"/>
    <x v="7"/>
    <n v="139134528"/>
    <n v="327201138"/>
    <s v="Loan Payment"/>
    <x v="163"/>
    <x v="8"/>
    <n v="2907411.7403175998"/>
    <n v="3427089.84"/>
  </r>
  <r>
    <s v="NZ52448"/>
    <n v="251901445"/>
    <n v="72"/>
    <d v="1950-05-25T00:00:00"/>
    <x v="0"/>
    <s v="Account Coordinator"/>
    <x v="1"/>
    <x v="1375"/>
    <x v="1373"/>
    <s v="Albert Weaver"/>
    <x v="7"/>
    <n v="20636256"/>
    <n v="0"/>
    <s v="Cash Withdrawal"/>
    <x v="167"/>
    <x v="4"/>
    <n v="129404.022968"/>
    <n v="250162"/>
  </r>
  <r>
    <s v="NZ52499"/>
    <n v="476788440"/>
    <n v="53"/>
    <d v="1969-05-24T18:00:00"/>
    <x v="0"/>
    <s v="Paralegal"/>
    <x v="9"/>
    <x v="1376"/>
    <x v="1374"/>
    <s v="Carol Stanley"/>
    <x v="7"/>
    <n v="3133025168"/>
    <n v="0"/>
    <s v="Online Payment"/>
    <x v="274"/>
    <x v="2"/>
    <n v="298941.58459520002"/>
    <n v="641292.36"/>
  </r>
  <r>
    <s v="NZ52506"/>
    <n v="49544460"/>
    <n v="70"/>
    <d v="1952-05-24T12:00:00"/>
    <x v="1"/>
    <s v="Media Manager I"/>
    <x v="2"/>
    <x v="1377"/>
    <x v="1375"/>
    <s v="Jesse Hughes"/>
    <x v="7"/>
    <n v="3627077004"/>
    <n v="0"/>
    <s v="Online Payment"/>
    <x v="103"/>
    <x v="6"/>
    <n v="356884.98653200001"/>
    <n v="459302"/>
  </r>
  <r>
    <s v="NZ52559"/>
    <n v="964074906"/>
    <n v="65"/>
    <d v="1957-05-24T18:00:00"/>
    <x v="0"/>
    <s v="Actuary"/>
    <x v="9"/>
    <x v="1378"/>
    <x v="1376"/>
    <s v="Shawn Austin"/>
    <x v="7"/>
    <n v="5875968"/>
    <n v="0"/>
    <s v="Cash Withdrawal"/>
    <x v="352"/>
    <x v="0"/>
    <n v="302199.36703999998"/>
    <n v="348083"/>
  </r>
  <r>
    <s v="NZ52571"/>
    <n v="78420388"/>
    <n v="75"/>
    <d v="1947-05-25T06:00:00"/>
    <x v="1"/>
    <s v="Actuary"/>
    <x v="14"/>
    <x v="1379"/>
    <x v="1377"/>
    <s v="Marilyn Coleman"/>
    <x v="7"/>
    <n v="1467885"/>
    <n v="0"/>
    <s v="Online Payment"/>
    <x v="261"/>
    <x v="6"/>
    <n v="15108.875732479999"/>
    <n v="44438"/>
  </r>
  <r>
    <s v="NZ52609"/>
    <n v="274445016"/>
    <n v="69"/>
    <d v="1953-05-24T18:00:00"/>
    <x v="1"/>
    <s v="Research Nurse"/>
    <x v="1"/>
    <x v="1380"/>
    <x v="1378"/>
    <s v="Justin Rice"/>
    <x v="7"/>
    <n v="841115052"/>
    <n v="0"/>
    <s v="Money Deposit"/>
    <x v="51"/>
    <x v="0"/>
    <n v="259027.53307215997"/>
    <n v="556416.12"/>
  </r>
  <r>
    <s v="NZ52634"/>
    <n v="971310478"/>
    <n v="48"/>
    <d v="1974-05-25T00:00:00"/>
    <x v="0"/>
    <s v="Pharmacist"/>
    <x v="5"/>
    <x v="1381"/>
    <x v="1379"/>
    <s v="Aaron Edwards"/>
    <x v="7"/>
    <n v="726889531"/>
    <n v="442471308"/>
    <s v="Loan Payment"/>
    <x v="158"/>
    <x v="8"/>
    <n v="637233.61306016007"/>
    <n v="940330.86"/>
  </r>
  <r>
    <s v="NZ52657"/>
    <n v="556345845"/>
    <n v="69"/>
    <d v="1953-05-24T18:00:00"/>
    <x v="0"/>
    <s v="Research Assistant III"/>
    <x v="8"/>
    <x v="1382"/>
    <x v="1380"/>
    <s v="Jimmy Watson"/>
    <x v="7"/>
    <n v="2731974375"/>
    <n v="2895792375"/>
    <s v="Loan Payment"/>
    <x v="422"/>
    <x v="7"/>
    <n v="71473.928611199997"/>
    <n v="105669"/>
  </r>
  <r>
    <s v="NZ52692"/>
    <n v="676156542"/>
    <n v="50"/>
    <d v="1972-05-24T12:00:00"/>
    <x v="0"/>
    <s v="Research Nurse"/>
    <x v="2"/>
    <x v="1383"/>
    <x v="1381"/>
    <s v="Nancy James"/>
    <x v="7"/>
    <n v="871438425"/>
    <n v="0"/>
    <s v="Money Transfer"/>
    <x v="165"/>
    <x v="2"/>
    <n v="18726.360617119994"/>
    <n v="86605"/>
  </r>
  <r>
    <s v="NZ52716"/>
    <n v="66249050"/>
    <n v="61"/>
    <d v="1961-05-24T18:00:00"/>
    <x v="0"/>
    <s v="Project Manager"/>
    <x v="20"/>
    <x v="1384"/>
    <x v="1382"/>
    <s v="Jack Palmer"/>
    <x v="7"/>
    <n v="506434375"/>
    <n v="0"/>
    <s v="Checks"/>
    <x v="442"/>
    <x v="3"/>
    <n v="389172.09136249998"/>
    <n v="455464"/>
  </r>
  <r>
    <s v="NZ52771"/>
    <n v="531403976"/>
    <n v="83"/>
    <d v="1939-05-25T06:00:00"/>
    <x v="0"/>
    <s v="Accounting Assistant II"/>
    <x v="0"/>
    <x v="1385"/>
    <x v="1383"/>
    <s v="Jason Cunningham"/>
    <x v="7"/>
    <n v="46499904"/>
    <n v="0"/>
    <s v="Cash Withdrawal"/>
    <x v="118"/>
    <x v="1"/>
    <n v="154401.79019567999"/>
    <n v="197430"/>
  </r>
  <r>
    <s v="NZ52847"/>
    <n v="254151592"/>
    <n v="78"/>
    <d v="1944-05-24T12:00:00"/>
    <x v="0"/>
    <s v="Librarian"/>
    <x v="2"/>
    <x v="1386"/>
    <x v="1384"/>
    <s v="Lois Elliott"/>
    <x v="7"/>
    <n v="63765"/>
    <n v="0"/>
    <s v="Online Payment"/>
    <x v="160"/>
    <x v="5"/>
    <n v="96238.270939120004"/>
    <n v="158765"/>
  </r>
  <r>
    <s v="NZ52850"/>
    <n v="942767236"/>
    <n v="39"/>
    <d v="1983-05-25T06:00:00"/>
    <x v="0"/>
    <s v="Assistant Professor"/>
    <x v="4"/>
    <x v="1387"/>
    <x v="1385"/>
    <s v="Charles Simmons"/>
    <x v="7"/>
    <n v="1818272904"/>
    <n v="0"/>
    <s v="Money Transfer"/>
    <x v="102"/>
    <x v="0"/>
    <n v="822215.82888399996"/>
    <n v="1028944.38"/>
  </r>
  <r>
    <s v="NZ52886"/>
    <n v="858506489"/>
    <n v="22"/>
    <d v="2000-05-24T12:00:00"/>
    <x v="0"/>
    <s v="Senior Editor"/>
    <x v="1"/>
    <x v="1388"/>
    <x v="1386"/>
    <s v="Annie Grant"/>
    <x v="7"/>
    <n v="3210860712"/>
    <n v="0"/>
    <s v="Cash Withdrawal"/>
    <x v="216"/>
    <x v="1"/>
    <n v="488638.34383999999"/>
    <n v="604456.07999999996"/>
  </r>
  <r>
    <s v="NZ52909"/>
    <n v="113055246"/>
    <n v="23"/>
    <d v="1999-05-25T06:00:00"/>
    <x v="1"/>
    <s v="Research Associate"/>
    <x v="11"/>
    <x v="1389"/>
    <x v="1387"/>
    <s v="Martha Jenkins"/>
    <x v="7"/>
    <n v="2355895311"/>
    <n v="0"/>
    <s v="Checks"/>
    <x v="257"/>
    <x v="3"/>
    <n v="407804.51709759998"/>
    <n v="752103.12"/>
  </r>
  <r>
    <s v="NZ52909"/>
    <n v="296436568"/>
    <n v="46"/>
    <d v="1976-05-24T12:00:00"/>
    <x v="0"/>
    <s v="Account Coordinator"/>
    <x v="0"/>
    <x v="1390"/>
    <x v="1388"/>
    <s v="Timothy Alexander"/>
    <x v="7"/>
    <n v="2355895311"/>
    <n v="0"/>
    <s v="Online Payment"/>
    <x v="1"/>
    <x v="5"/>
    <n v="16560.674674000002"/>
    <n v="41200"/>
  </r>
  <r>
    <s v="NZ52971"/>
    <n v="610960498"/>
    <n v="71"/>
    <d v="1951-05-25T06:00:00"/>
    <x v="0"/>
    <s v="Senior Cost Accountant"/>
    <x v="2"/>
    <x v="1391"/>
    <x v="1389"/>
    <s v="Brian Cook"/>
    <x v="7"/>
    <n v="4048296615"/>
    <n v="15036057054"/>
    <s v="Loan Payment"/>
    <x v="190"/>
    <x v="7"/>
    <n v="157370.2821486"/>
    <n v="352260"/>
  </r>
  <r>
    <s v="NZ52986"/>
    <n v="375431415"/>
    <n v="84"/>
    <d v="1938-05-25T00:00:00"/>
    <x v="1"/>
    <s v="Administrative Assistant IV"/>
    <x v="5"/>
    <x v="1392"/>
    <x v="1390"/>
    <s v="Lawrence Morgan"/>
    <x v="7"/>
    <n v="4032815072"/>
    <n v="0"/>
    <s v="Online Payment"/>
    <x v="21"/>
    <x v="5"/>
    <n v="389045.34749963996"/>
    <n v="540998.81999999995"/>
  </r>
  <r>
    <s v="NZ53003"/>
    <n v="935043681"/>
    <n v="19"/>
    <d v="2003-05-25T06:00:00"/>
    <x v="0"/>
    <s v="Paralegal"/>
    <x v="11"/>
    <x v="1393"/>
    <x v="1391"/>
    <s v="John Riley"/>
    <x v="7"/>
    <n v="1325011968"/>
    <n v="0"/>
    <s v="Money Transfer"/>
    <x v="358"/>
    <x v="1"/>
    <n v="351795.22747799999"/>
    <n v="700014.78"/>
  </r>
  <r>
    <s v="NZ53005"/>
    <n v="99730338"/>
    <n v="77"/>
    <d v="1945-05-24T18:00:00"/>
    <x v="1"/>
    <s v="Desktop Support Technician"/>
    <x v="3"/>
    <x v="1394"/>
    <x v="1392"/>
    <s v="Bobby Lee"/>
    <x v="7"/>
    <n v="82561554"/>
    <n v="0"/>
    <s v="Cash Withdrawal"/>
    <x v="271"/>
    <x v="1"/>
    <n v="353459.52741312003"/>
    <n v="391406"/>
  </r>
  <r>
    <s v="NZ53006"/>
    <n v="125392857"/>
    <n v="19"/>
    <d v="2003-05-25T06:00:00"/>
    <x v="1"/>
    <s v="Geologist II"/>
    <x v="20"/>
    <x v="1395"/>
    <x v="1393"/>
    <s v="Jesse Matthews"/>
    <x v="7"/>
    <n v="252612864"/>
    <n v="0"/>
    <s v="Checks"/>
    <x v="25"/>
    <x v="3"/>
    <n v="90696.685859999998"/>
    <n v="148860"/>
  </r>
  <r>
    <s v="NZ53034"/>
    <n v="360971387"/>
    <n v="26"/>
    <d v="1996-05-24T12:00:00"/>
    <x v="1"/>
    <s v="Accountant IV"/>
    <x v="2"/>
    <x v="1396"/>
    <x v="1394"/>
    <s v="Amanda Miller"/>
    <x v="7"/>
    <n v="863091684"/>
    <n v="0"/>
    <s v="Money Transfer"/>
    <x v="324"/>
    <x v="5"/>
    <n v="45327.208235519996"/>
    <n v="145605"/>
  </r>
  <r>
    <s v="NZ53058"/>
    <n v="15447086"/>
    <n v="55"/>
    <d v="1967-05-25T06:00:00"/>
    <x v="0"/>
    <s v="Staff Accountant I"/>
    <x v="18"/>
    <x v="1397"/>
    <x v="1395"/>
    <s v="Christine Carr"/>
    <x v="7"/>
    <n v="3019737897"/>
    <n v="0"/>
    <s v="Online Payment"/>
    <x v="341"/>
    <x v="6"/>
    <n v="550627.04044543998"/>
    <n v="743998.2"/>
  </r>
  <r>
    <s v="NZ53121"/>
    <n v="420833481"/>
    <n v="49"/>
    <d v="1973-05-24T18:00:00"/>
    <x v="0"/>
    <s v="Design Engineer"/>
    <x v="2"/>
    <x v="1398"/>
    <x v="1396"/>
    <s v="Kenneth Lane"/>
    <x v="7"/>
    <n v="147292908"/>
    <n v="0"/>
    <s v="Money Transfer"/>
    <x v="185"/>
    <x v="5"/>
    <n v="1172276.995236"/>
    <n v="1640661.84"/>
  </r>
  <r>
    <s v="NZ53122"/>
    <n v="821191889"/>
    <n v="35"/>
    <d v="1987-05-25T06:00:00"/>
    <x v="1"/>
    <s v="Software Engineer I"/>
    <x v="7"/>
    <x v="1399"/>
    <x v="1397"/>
    <s v="Martin Marshall"/>
    <x v="7"/>
    <n v="768765024"/>
    <n v="0"/>
    <s v="Online Payment"/>
    <x v="2"/>
    <x v="5"/>
    <n v="1899544.8466135999"/>
    <n v="3535649.46"/>
  </r>
  <r>
    <s v="NZ53125"/>
    <n v="299463142"/>
    <n v="33"/>
    <d v="1989-05-24T18:00:00"/>
    <x v="1"/>
    <s v="Computer Systems Analyst II"/>
    <x v="16"/>
    <x v="1400"/>
    <x v="1398"/>
    <s v="Teresa Ryan"/>
    <x v="7"/>
    <n v="88541193"/>
    <n v="0"/>
    <s v="Money Transfer"/>
    <x v="163"/>
    <x v="5"/>
    <n v="678821.30099055998"/>
    <n v="845974.74"/>
  </r>
  <r>
    <s v="NZ53168"/>
    <n v="968411127"/>
    <n v="26"/>
    <d v="1996-05-24T12:00:00"/>
    <x v="0"/>
    <s v="VP Accounting"/>
    <x v="4"/>
    <x v="1401"/>
    <x v="1399"/>
    <s v="Lawrence Powell"/>
    <x v="7"/>
    <n v="967559296"/>
    <n v="0"/>
    <s v="Cash Withdrawal"/>
    <x v="205"/>
    <x v="1"/>
    <n v="305926.38125362003"/>
    <n v="358462"/>
  </r>
  <r>
    <s v="NZ53170"/>
    <n v="838077984"/>
    <n v="32"/>
    <d v="1990-05-25T00:00:00"/>
    <x v="0"/>
    <s v="Web Developer IV"/>
    <x v="0"/>
    <x v="1402"/>
    <x v="1400"/>
    <s v="Sarah Ruiz"/>
    <x v="7"/>
    <n v="138457242"/>
    <n v="0"/>
    <s v="Cash Withdrawal"/>
    <x v="212"/>
    <x v="1"/>
    <n v="40133.131091639996"/>
    <n v="66767"/>
  </r>
  <r>
    <s v="NZ53173"/>
    <n v="610088704"/>
    <n v="55"/>
    <d v="1967-05-25T06:00:00"/>
    <x v="0"/>
    <s v="Human Resources Assistant IV"/>
    <x v="2"/>
    <x v="1403"/>
    <x v="1401"/>
    <s v="Jesse Gray"/>
    <x v="7"/>
    <n v="98343504"/>
    <n v="0"/>
    <s v="Money Deposit"/>
    <x v="448"/>
    <x v="0"/>
    <n v="187242.87062207999"/>
    <n v="459219"/>
  </r>
  <r>
    <s v="NZ53190"/>
    <n v="833844484"/>
    <n v="24"/>
    <d v="1998-05-25T00:00:00"/>
    <x v="1"/>
    <s v="Safety Technician IV"/>
    <x v="5"/>
    <x v="1404"/>
    <x v="1402"/>
    <s v="Raymond Mills"/>
    <x v="7"/>
    <n v="4362288"/>
    <n v="0"/>
    <s v="Cash Withdrawal"/>
    <x v="77"/>
    <x v="1"/>
    <n v="878496.54476031999"/>
    <n v="1515545.58"/>
  </r>
  <r>
    <s v="NZ53236"/>
    <n v="776827984"/>
    <n v="32"/>
    <d v="1990-05-25T00:00:00"/>
    <x v="0"/>
    <s v="Automation Specialist IV"/>
    <x v="14"/>
    <x v="1405"/>
    <x v="1403"/>
    <s v="Bobby Phillips"/>
    <x v="7"/>
    <n v="2893698816"/>
    <n v="2489959944"/>
    <s v="Loan Payment"/>
    <x v="51"/>
    <x v="7"/>
    <n v="623643.50547840004"/>
    <n v="958030.92"/>
  </r>
  <r>
    <s v="NZ53254"/>
    <n v="193328162"/>
    <n v="36"/>
    <d v="1986-05-25T00:00:00"/>
    <x v="0"/>
    <s v="Accounting Assistant III"/>
    <x v="2"/>
    <x v="1406"/>
    <x v="1404"/>
    <s v="Phillip Perez"/>
    <x v="7"/>
    <n v="1215043776"/>
    <n v="0"/>
    <s v="Online Payment"/>
    <x v="103"/>
    <x v="5"/>
    <n v="474853.03046767996"/>
    <n v="732143.76"/>
  </r>
  <r>
    <s v="NZ53269"/>
    <n v="566928383"/>
    <n v="50"/>
    <d v="1972-05-24T12:00:00"/>
    <x v="0"/>
    <s v="Administrative Assistant IV"/>
    <x v="5"/>
    <x v="1407"/>
    <x v="1405"/>
    <s v="Chris Ortiz"/>
    <x v="7"/>
    <n v="1069180713"/>
    <n v="0"/>
    <s v="Money Deposit"/>
    <x v="460"/>
    <x v="0"/>
    <n v="891352.07005823997"/>
    <n v="1073833.56"/>
  </r>
  <r>
    <s v="NZ53299"/>
    <n v="224684162"/>
    <n v="56"/>
    <d v="1966-05-25T00:00:00"/>
    <x v="1"/>
    <s v="Assistant Professor"/>
    <x v="17"/>
    <x v="1408"/>
    <x v="1406"/>
    <s v="Andrew Gray"/>
    <x v="7"/>
    <n v="6536936"/>
    <n v="0"/>
    <s v="Cash Withdrawal"/>
    <x v="372"/>
    <x v="1"/>
    <n v="1214495.66529344"/>
    <n v="1448220.48"/>
  </r>
  <r>
    <s v="NZ53480"/>
    <n v="521840446"/>
    <n v="37"/>
    <d v="1985-05-24T18:00:00"/>
    <x v="1"/>
    <s v="Software Test Engineer I"/>
    <x v="2"/>
    <x v="1409"/>
    <x v="1407"/>
    <s v="Nicole Garrett"/>
    <x v="7"/>
    <n v="1168134825"/>
    <n v="0"/>
    <s v="Checks"/>
    <x v="236"/>
    <x v="3"/>
    <n v="180701.5994112"/>
    <n v="382944"/>
  </r>
  <r>
    <s v="NZ53485"/>
    <n v="919962728"/>
    <n v="70"/>
    <d v="1952-05-24T12:00:00"/>
    <x v="1"/>
    <s v="Business Systems Development Analyst"/>
    <x v="5"/>
    <x v="1410"/>
    <x v="1408"/>
    <s v="Heather Day"/>
    <x v="7"/>
    <n v="4325608"/>
    <n v="0"/>
    <s v="Money Transfer"/>
    <x v="281"/>
    <x v="2"/>
    <n v="130807.04333"/>
    <n v="203855"/>
  </r>
  <r>
    <s v="NZ53486"/>
    <n v="268873052"/>
    <n v="78"/>
    <d v="1944-05-24T12:00:00"/>
    <x v="0"/>
    <s v="Computer Systems Analyst II"/>
    <x v="1"/>
    <x v="1411"/>
    <x v="1409"/>
    <s v="Carolyn Holmes"/>
    <x v="7"/>
    <n v="1303037952"/>
    <n v="0"/>
    <s v="Online Payment"/>
    <x v="461"/>
    <x v="6"/>
    <n v="2360.1490800000029"/>
    <n v="101502"/>
  </r>
  <r>
    <s v="NZ53489"/>
    <n v="972428622"/>
    <n v="33"/>
    <d v="1989-05-24T18:00:00"/>
    <x v="0"/>
    <s v="VP Accounting"/>
    <x v="18"/>
    <x v="1412"/>
    <x v="1410"/>
    <s v="Nicholas Porter"/>
    <x v="7"/>
    <n v="451405458"/>
    <n v="0"/>
    <s v="Money Transfer"/>
    <x v="353"/>
    <x v="5"/>
    <n v="30161.36821108"/>
    <n v="39703"/>
  </r>
  <r>
    <s v="NZ53584"/>
    <n v="58474603"/>
    <n v="84"/>
    <d v="1938-05-25T00:00:00"/>
    <x v="1"/>
    <s v="Account Executive"/>
    <x v="4"/>
    <x v="1413"/>
    <x v="1411"/>
    <s v="Sandra Knight"/>
    <x v="7"/>
    <n v="555123249"/>
    <n v="0"/>
    <s v="Money Deposit"/>
    <x v="132"/>
    <x v="0"/>
    <n v="123647.15044863999"/>
    <n v="165214"/>
  </r>
  <r>
    <s v="NZ53599"/>
    <n v="134845730"/>
    <n v="24"/>
    <d v="1998-05-25T00:00:00"/>
    <x v="1"/>
    <s v="Actuary"/>
    <x v="16"/>
    <x v="1414"/>
    <x v="1412"/>
    <s v="Samuel Jackson"/>
    <x v="7"/>
    <n v="26707692"/>
    <n v="0"/>
    <s v="Cash Withdrawal"/>
    <x v="53"/>
    <x v="4"/>
    <n v="658822.02748000005"/>
    <n v="799998.24"/>
  </r>
  <r>
    <s v="NZ53604"/>
    <n v="899152166"/>
    <n v="74"/>
    <d v="1948-05-24T12:00:00"/>
    <x v="1"/>
    <s v="Media Manager III"/>
    <x v="0"/>
    <x v="1415"/>
    <x v="1413"/>
    <s v="Eric Castillo"/>
    <x v="7"/>
    <n v="3440416"/>
    <n v="0"/>
    <s v="Money Deposit"/>
    <x v="462"/>
    <x v="0"/>
    <n v="360438.74000823998"/>
    <n v="530332.68000000005"/>
  </r>
  <r>
    <s v="NZ53609"/>
    <n v="797693035"/>
    <n v="35"/>
    <d v="1987-05-25T06:00:00"/>
    <x v="1"/>
    <s v="Database Administrator III"/>
    <x v="2"/>
    <x v="1416"/>
    <x v="1414"/>
    <s v="Donna Fox"/>
    <x v="7"/>
    <n v="227268804"/>
    <n v="0"/>
    <s v="Checks"/>
    <x v="316"/>
    <x v="3"/>
    <n v="60443.851794240007"/>
    <n v="152238"/>
  </r>
  <r>
    <s v="NZ53714"/>
    <n v="754637770"/>
    <n v="55"/>
    <d v="1967-05-25T06:00:00"/>
    <x v="1"/>
    <s v="Administrative Officer"/>
    <x v="2"/>
    <x v="1417"/>
    <x v="1415"/>
    <s v="Amy Martinez"/>
    <x v="7"/>
    <n v="84024486"/>
    <n v="0"/>
    <s v="Checks"/>
    <x v="247"/>
    <x v="3"/>
    <n v="-14224.924926"/>
    <n v="37980"/>
  </r>
  <r>
    <s v="NZ53717"/>
    <n v="135610632"/>
    <n v="63"/>
    <d v="1959-05-25T06:00:00"/>
    <x v="1"/>
    <s v="Budget/Accounting Analyst IV"/>
    <x v="2"/>
    <x v="1418"/>
    <x v="1416"/>
    <s v="Ronald Foster"/>
    <x v="7"/>
    <n v="1005057837"/>
    <n v="552877731"/>
    <s v="Loan Payment"/>
    <x v="395"/>
    <x v="7"/>
    <n v="57075.592219999999"/>
    <n v="95126"/>
  </r>
  <r>
    <s v="NZ53747"/>
    <n v="581636322"/>
    <n v="24"/>
    <d v="1998-05-25T00:00:00"/>
    <x v="1"/>
    <s v="Research Assistant I"/>
    <x v="2"/>
    <x v="1419"/>
    <x v="1417"/>
    <s v="Larry Kelley"/>
    <x v="7"/>
    <n v="1460132973"/>
    <n v="0"/>
    <s v="Online Payment"/>
    <x v="70"/>
    <x v="5"/>
    <n v="734893.44086550002"/>
    <n v="1161199.6200000001"/>
  </r>
  <r>
    <s v="NZ53757"/>
    <n v="418929121"/>
    <n v="70"/>
    <d v="1952-05-24T12:00:00"/>
    <x v="1"/>
    <s v="Analyst Programmer"/>
    <x v="2"/>
    <x v="1420"/>
    <x v="1418"/>
    <s v="Shirley Jenkins"/>
    <x v="7"/>
    <n v="1429603869"/>
    <n v="0"/>
    <s v="Money Transfer"/>
    <x v="429"/>
    <x v="1"/>
    <n v="59591.808000000005"/>
    <n v="85131"/>
  </r>
  <r>
    <s v="NZ53772"/>
    <n v="627379463"/>
    <n v="21"/>
    <d v="2001-05-24T18:00:00"/>
    <x v="1"/>
    <s v="Recruiting Manager"/>
    <x v="9"/>
    <x v="1421"/>
    <x v="1419"/>
    <s v="Andrew Collins"/>
    <x v="7"/>
    <n v="2494974825"/>
    <n v="0"/>
    <s v="Cash Withdrawal"/>
    <x v="51"/>
    <x v="1"/>
    <n v="175734.869935"/>
    <n v="353911"/>
  </r>
  <r>
    <s v="NZ53799"/>
    <n v="744867727"/>
    <n v="70"/>
    <d v="1952-05-24T12:00:00"/>
    <x v="1"/>
    <s v="Administrative Officer"/>
    <x v="12"/>
    <x v="1422"/>
    <x v="1420"/>
    <s v="Theresa Crawford"/>
    <x v="7"/>
    <n v="2617513472"/>
    <n v="0"/>
    <s v="Money Deposit"/>
    <x v="136"/>
    <x v="0"/>
    <n v="473095.40820000001"/>
    <n v="659102.57999999996"/>
  </r>
  <r>
    <s v="NZ53812"/>
    <n v="158304189"/>
    <n v="71"/>
    <d v="1951-05-25T06:00:00"/>
    <x v="0"/>
    <s v="Safety Technician III"/>
    <x v="10"/>
    <x v="1423"/>
    <x v="1421"/>
    <s v="Jesse Dunn"/>
    <x v="7"/>
    <n v="4011448584"/>
    <n v="0"/>
    <s v="Cash Withdrawal"/>
    <x v="220"/>
    <x v="0"/>
    <n v="578625.59936831996"/>
    <n v="851689.8"/>
  </r>
  <r>
    <s v="NZ53894"/>
    <n v="279450697"/>
    <n v="78"/>
    <d v="1944-05-24T12:00:00"/>
    <x v="1"/>
    <s v="Web Developer III"/>
    <x v="7"/>
    <x v="1424"/>
    <x v="1422"/>
    <s v="Tina Gutierrez"/>
    <x v="7"/>
    <n v="2129593312"/>
    <n v="0"/>
    <s v="Checks"/>
    <x v="241"/>
    <x v="3"/>
    <n v="543897.25034879998"/>
    <n v="1047404.34"/>
  </r>
  <r>
    <s v="NZ53908"/>
    <n v="533542112"/>
    <n v="25"/>
    <d v="1997-05-24T18:00:00"/>
    <x v="0"/>
    <s v="Technical Writer"/>
    <x v="2"/>
    <x v="1425"/>
    <x v="1423"/>
    <s v="Lisa Pierce"/>
    <x v="7"/>
    <n v="1764274176"/>
    <n v="0"/>
    <s v="Online Payment"/>
    <x v="168"/>
    <x v="6"/>
    <n v="800476.01824559993"/>
    <n v="1166407.74"/>
  </r>
  <r>
    <s v="NZ53925"/>
    <n v="228360525"/>
    <n v="80"/>
    <d v="1942-05-25T00:00:00"/>
    <x v="1"/>
    <s v="Desktop Support Technician"/>
    <x v="10"/>
    <x v="1426"/>
    <x v="1424"/>
    <s v="Gary King"/>
    <x v="7"/>
    <n v="1189387776"/>
    <n v="0"/>
    <s v="Checks"/>
    <x v="27"/>
    <x v="3"/>
    <n v="316806.51983035001"/>
    <n v="436495"/>
  </r>
  <r>
    <s v="NZ54095"/>
    <n v="491584738"/>
    <n v="57"/>
    <d v="1965-05-24T18:00:00"/>
    <x v="1"/>
    <s v="Accountant III"/>
    <x v="0"/>
    <x v="1427"/>
    <x v="1425"/>
    <s v="Louis Rodriguez"/>
    <x v="7"/>
    <n v="873549567"/>
    <n v="0"/>
    <s v="Online Payment"/>
    <x v="9"/>
    <x v="2"/>
    <n v="305858.36310687999"/>
    <n v="334597"/>
  </r>
  <r>
    <s v="NZ54095"/>
    <n v="179532546"/>
    <n v="56"/>
    <d v="1966-05-25T00:00:00"/>
    <x v="1"/>
    <s v="Marketing Manager"/>
    <x v="20"/>
    <x v="1428"/>
    <x v="1426"/>
    <s v="Betty Davis"/>
    <x v="7"/>
    <n v="873549567"/>
    <n v="0"/>
    <s v="Money Deposit"/>
    <x v="83"/>
    <x v="0"/>
    <n v="332830.82642432"/>
    <n v="525557.04"/>
  </r>
  <r>
    <s v="NZ54112"/>
    <n v="506918699"/>
    <n v="84"/>
    <d v="1938-05-25T00:00:00"/>
    <x v="1"/>
    <s v="Engineer III"/>
    <x v="2"/>
    <x v="1429"/>
    <x v="1427"/>
    <s v="Albert Wells"/>
    <x v="7"/>
    <n v="2688843576"/>
    <n v="0"/>
    <s v="Online Payment"/>
    <x v="342"/>
    <x v="5"/>
    <n v="209349.360056"/>
    <n v="310706"/>
  </r>
  <r>
    <s v="NZ54218"/>
    <n v="482543741"/>
    <n v="25"/>
    <d v="1997-05-24T18:00:00"/>
    <x v="0"/>
    <s v="Programmer Analyst I"/>
    <x v="7"/>
    <x v="1430"/>
    <x v="1428"/>
    <s v="Eugene Spencer"/>
    <x v="7"/>
    <n v="54632704"/>
    <n v="0"/>
    <s v="Money Deposit"/>
    <x v="132"/>
    <x v="1"/>
    <n v="727591.18319168"/>
    <n v="905841.6"/>
  </r>
  <r>
    <s v="NZ54277"/>
    <n v="787613810"/>
    <n v="40"/>
    <d v="1982-05-25T00:00:00"/>
    <x v="0"/>
    <s v="Health Coach IV"/>
    <x v="17"/>
    <x v="1431"/>
    <x v="1429"/>
    <s v="William Cruz"/>
    <x v="7"/>
    <n v="1615867572"/>
    <n v="0"/>
    <s v="Checks"/>
    <x v="463"/>
    <x v="3"/>
    <n v="1619240.74768"/>
    <n v="2475504.2999999998"/>
  </r>
  <r>
    <s v="NZ54286"/>
    <n v="822211095"/>
    <n v="43"/>
    <d v="1979-05-25T06:00:00"/>
    <x v="0"/>
    <s v="Statistician III"/>
    <x v="3"/>
    <x v="1432"/>
    <x v="1430"/>
    <s v="Aaron Jordan"/>
    <x v="7"/>
    <n v="1937970139"/>
    <n v="0"/>
    <s v="Money Deposit"/>
    <x v="174"/>
    <x v="1"/>
    <n v="61023.512539999996"/>
    <n v="231683"/>
  </r>
  <r>
    <s v="NZ54288"/>
    <n v="206373963"/>
    <n v="27"/>
    <d v="1998-11-24T06:00:00"/>
    <x v="1"/>
    <s v="Student"/>
    <x v="2"/>
    <x v="1433"/>
    <x v="1431"/>
    <s v="LEKAN BADE"/>
    <x v="7"/>
    <n v="2918150055"/>
    <n v="0"/>
    <s v="Money Transfer"/>
    <x v="407"/>
    <x v="5"/>
    <n v="-45136.553149905754"/>
    <n v="422390"/>
  </r>
  <r>
    <s v="NZ54309"/>
    <n v="850085744"/>
    <n v="34"/>
    <d v="1988-05-24T12:00:00"/>
    <x v="1"/>
    <s v="Accountant IV"/>
    <x v="15"/>
    <x v="1434"/>
    <x v="1432"/>
    <s v="Terry Ray"/>
    <x v="7"/>
    <n v="1447364284"/>
    <n v="0"/>
    <s v="Cash Withdrawal"/>
    <x v="405"/>
    <x v="4"/>
    <n v="143051.9571004"/>
    <n v="247702"/>
  </r>
  <r>
    <s v="NZ54314"/>
    <n v="556812134"/>
    <n v="46"/>
    <d v="1976-05-24T12:00:00"/>
    <x v="1"/>
    <s v="Software Consultant"/>
    <x v="11"/>
    <x v="1435"/>
    <x v="1433"/>
    <s v="Chris Hall"/>
    <x v="7"/>
    <n v="293419065"/>
    <n v="0"/>
    <s v="Money Transfer"/>
    <x v="464"/>
    <x v="5"/>
    <n v="1721986.7912210799"/>
    <n v="2038585.26"/>
  </r>
  <r>
    <s v="NZ54314"/>
    <n v="661870122"/>
    <n v="34"/>
    <d v="1988-05-24T12:00:00"/>
    <x v="0"/>
    <s v="Marketing Assistant"/>
    <x v="9"/>
    <x v="1436"/>
    <x v="1434"/>
    <s v="David Miller"/>
    <x v="7"/>
    <n v="293419065"/>
    <n v="0"/>
    <s v="Money Transfer"/>
    <x v="129"/>
    <x v="5"/>
    <n v="84865.471988000005"/>
    <n v="251159"/>
  </r>
  <r>
    <s v="NZ54321"/>
    <n v="527206325"/>
    <n v="83"/>
    <d v="1939-05-25T06:00:00"/>
    <x v="1"/>
    <s v="Associate Professor"/>
    <x v="13"/>
    <x v="1437"/>
    <x v="1435"/>
    <s v="Maria Phillips"/>
    <x v="7"/>
    <n v="727734784"/>
    <n v="0"/>
    <s v="Money Transfer"/>
    <x v="27"/>
    <x v="2"/>
    <n v="1361899.2701888001"/>
    <n v="1556712.78"/>
  </r>
  <r>
    <s v="NZ54363"/>
    <n v="815158945"/>
    <n v="75"/>
    <d v="1947-05-25T06:00:00"/>
    <x v="0"/>
    <s v="Sales Associate"/>
    <x v="14"/>
    <x v="1438"/>
    <x v="1436"/>
    <s v="Joe Owens"/>
    <x v="7"/>
    <n v="494218788"/>
    <n v="0"/>
    <s v="Money Transfer"/>
    <x v="372"/>
    <x v="5"/>
    <n v="58130.974388239993"/>
    <n v="247130"/>
  </r>
  <r>
    <s v="NZ54373"/>
    <n v="651408920"/>
    <n v="68"/>
    <d v="1954-05-25T00:00:00"/>
    <x v="0"/>
    <s v="Database Administrator III"/>
    <x v="2"/>
    <x v="1439"/>
    <x v="1437"/>
    <s v="Jesse Kelly"/>
    <x v="7"/>
    <n v="2841952948"/>
    <n v="0"/>
    <s v="Online Payment"/>
    <x v="359"/>
    <x v="6"/>
    <n v="1335223.03960096"/>
    <n v="2189253.54"/>
  </r>
  <r>
    <s v="NZ54417"/>
    <n v="716391841"/>
    <n v="25"/>
    <d v="1997-05-24T18:00:00"/>
    <x v="0"/>
    <s v="Computer Systems Analyst IV"/>
    <x v="2"/>
    <x v="1440"/>
    <x v="1438"/>
    <s v="Edward Tucker"/>
    <x v="7"/>
    <n v="697572844"/>
    <n v="0"/>
    <s v="Cash Withdrawal"/>
    <x v="236"/>
    <x v="4"/>
    <n v="371275.2821065"/>
    <n v="739306.2"/>
  </r>
  <r>
    <s v="NZ54434"/>
    <n v="735527609"/>
    <n v="24"/>
    <d v="1998-05-25T00:00:00"/>
    <x v="0"/>
    <s v="Biostatistician II"/>
    <x v="5"/>
    <x v="1441"/>
    <x v="1439"/>
    <s v="Scott Phillips"/>
    <x v="7"/>
    <n v="1844297088"/>
    <n v="1098051012"/>
    <s v="Loan Payment"/>
    <x v="32"/>
    <x v="8"/>
    <n v="1504265.2635575999"/>
    <n v="2593830.42"/>
  </r>
  <r>
    <s v="NZ54473"/>
    <n v="880869357"/>
    <n v="61"/>
    <d v="1961-05-24T18:00:00"/>
    <x v="1"/>
    <s v="Senior Editor"/>
    <x v="14"/>
    <x v="1442"/>
    <x v="1440"/>
    <s v="Mark Richards"/>
    <x v="7"/>
    <n v="2112424275"/>
    <n v="0"/>
    <s v="Money Transfer"/>
    <x v="258"/>
    <x v="5"/>
    <n v="265063.24732584"/>
    <n v="759519.54"/>
  </r>
  <r>
    <s v="NZ54495"/>
    <n v="409206828"/>
    <n v="42"/>
    <d v="1980-05-24T12:00:00"/>
    <x v="0"/>
    <s v="Engineer IV"/>
    <x v="17"/>
    <x v="1443"/>
    <x v="1441"/>
    <s v="Joe Lawrence"/>
    <x v="7"/>
    <n v="1553308875"/>
    <n v="0"/>
    <s v="Cash Withdrawal"/>
    <x v="68"/>
    <x v="1"/>
    <n v="-35349.184676679986"/>
    <n v="217685"/>
  </r>
  <r>
    <s v="NZ54504"/>
    <n v="345882308"/>
    <n v="20"/>
    <d v="2002-05-25T00:00:00"/>
    <x v="1"/>
    <s v="Payment Adjustment Coordinator"/>
    <x v="20"/>
    <x v="284"/>
    <x v="284"/>
    <s v="Jack Spencer"/>
    <x v="7"/>
    <n v="1622156533"/>
    <n v="1103688855"/>
    <s v="Loan Payment"/>
    <x v="147"/>
    <x v="7"/>
    <n v="0"/>
    <n v="0"/>
  </r>
  <r>
    <s v="NZ54557"/>
    <n v="672546494"/>
    <n v="63"/>
    <d v="1959-05-25T06:00:00"/>
    <x v="0"/>
    <s v="Teacher"/>
    <x v="6"/>
    <x v="1444"/>
    <x v="1442"/>
    <s v="Clarence Matthews"/>
    <x v="7"/>
    <n v="200034648"/>
    <n v="0"/>
    <s v="Money Deposit"/>
    <x v="102"/>
    <x v="0"/>
    <n v="1979344.79208192"/>
    <n v="2308549.6800000002"/>
  </r>
  <r>
    <s v="NZ54572"/>
    <n v="11295299"/>
    <n v="78"/>
    <d v="1944-05-24T12:00:00"/>
    <x v="0"/>
    <s v="Junior Executive"/>
    <x v="12"/>
    <x v="1445"/>
    <x v="1443"/>
    <s v="Louise Sanders"/>
    <x v="7"/>
    <n v="632463"/>
    <n v="0"/>
    <s v="Money Transfer"/>
    <x v="51"/>
    <x v="0"/>
    <n v="456961.7565664"/>
    <n v="780457.08"/>
  </r>
  <r>
    <s v="NZ54576"/>
    <n v="709718318"/>
    <n v="49"/>
    <d v="1973-05-24T18:00:00"/>
    <x v="1"/>
    <s v="Help Desk Technician"/>
    <x v="6"/>
    <x v="1446"/>
    <x v="1444"/>
    <s v="Steve Price"/>
    <x v="7"/>
    <n v="524020965"/>
    <n v="0"/>
    <s v="Money Deposit"/>
    <x v="425"/>
    <x v="0"/>
    <n v="124249.17149919999"/>
    <n v="526269"/>
  </r>
  <r>
    <s v="NZ54595"/>
    <n v="553390567"/>
    <n v="30"/>
    <d v="1992-05-24T12:00:00"/>
    <x v="0"/>
    <s v="Internal Auditor"/>
    <x v="15"/>
    <x v="1447"/>
    <x v="1445"/>
    <s v="James Gilbert"/>
    <x v="7"/>
    <n v="2623636863"/>
    <n v="0"/>
    <s v="Cash Withdrawal"/>
    <x v="83"/>
    <x v="1"/>
    <n v="961754.91965200007"/>
    <n v="1272091.98"/>
  </r>
  <r>
    <s v="NZ54599"/>
    <n v="943830410"/>
    <n v="39"/>
    <d v="1983-05-25T06:00:00"/>
    <x v="1"/>
    <s v="Statistician III"/>
    <x v="18"/>
    <x v="1448"/>
    <x v="1446"/>
    <s v="Robert Sims"/>
    <x v="7"/>
    <n v="2618162703"/>
    <n v="0"/>
    <s v="Online Payment"/>
    <x v="421"/>
    <x v="2"/>
    <n v="790536.76800000004"/>
    <n v="1004585.76"/>
  </r>
  <r>
    <s v="NZ54629"/>
    <n v="130397149"/>
    <n v="24"/>
    <d v="1998-05-25T00:00:00"/>
    <x v="0"/>
    <s v="Statistician IV"/>
    <x v="14"/>
    <x v="1449"/>
    <x v="1447"/>
    <s v="Carolyn Martinez"/>
    <x v="7"/>
    <n v="2548791414"/>
    <n v="0"/>
    <s v="Money Deposit"/>
    <x v="314"/>
    <x v="0"/>
    <n v="190579.44733311998"/>
    <n v="274261"/>
  </r>
  <r>
    <s v="NZ54677"/>
    <n v="777781283"/>
    <n v="59"/>
    <d v="1963-05-25T06:00:00"/>
    <x v="0"/>
    <s v="Help Desk Operator"/>
    <x v="0"/>
    <x v="1450"/>
    <x v="1448"/>
    <s v="Mark Garrett"/>
    <x v="7"/>
    <n v="625596696"/>
    <n v="0"/>
    <s v="Cash Withdrawal"/>
    <x v="451"/>
    <x v="0"/>
    <n v="507013.48229344003"/>
    <n v="888555.66"/>
  </r>
  <r>
    <s v="NZ54707"/>
    <n v="48323194"/>
    <n v="43"/>
    <d v="1979-05-25T06:00:00"/>
    <x v="0"/>
    <s v="Office Assistant IV"/>
    <x v="16"/>
    <x v="1451"/>
    <x v="1449"/>
    <s v="Phillip Cox"/>
    <x v="7"/>
    <n v="1025835"/>
    <n v="0"/>
    <s v="Money Transfer"/>
    <x v="465"/>
    <x v="5"/>
    <n v="792645.87912704004"/>
    <n v="1080700.2"/>
  </r>
  <r>
    <s v="NZ54719"/>
    <n v="599636543"/>
    <n v="85"/>
    <d v="1937-05-24T18:00:00"/>
    <x v="1"/>
    <s v="Software Engineer I"/>
    <x v="2"/>
    <x v="1452"/>
    <x v="1450"/>
    <s v="Samuel Bradley"/>
    <x v="7"/>
    <n v="1755201305"/>
    <n v="0"/>
    <s v="Money Transfer"/>
    <x v="208"/>
    <x v="5"/>
    <n v="920290.90248927998"/>
    <n v="1263997.26"/>
  </r>
  <r>
    <s v="NZ54739"/>
    <n v="300722977"/>
    <n v="77"/>
    <d v="1945-05-24T18:00:00"/>
    <x v="0"/>
    <s v="Account Representative I"/>
    <x v="16"/>
    <x v="1453"/>
    <x v="1451"/>
    <s v="Timothy Kelly"/>
    <x v="7"/>
    <n v="1365173264"/>
    <n v="0"/>
    <s v="Online Payment"/>
    <x v="23"/>
    <x v="2"/>
    <n v="163242.049688"/>
    <n v="287081"/>
  </r>
  <r>
    <s v="NZ54772"/>
    <n v="390723336"/>
    <n v="26"/>
    <d v="1996-05-24T12:00:00"/>
    <x v="1"/>
    <s v="Project Manager"/>
    <x v="2"/>
    <x v="1454"/>
    <x v="1452"/>
    <s v="Roy Hernandez"/>
    <x v="7"/>
    <n v="74534168"/>
    <n v="0"/>
    <s v="Money Deposit"/>
    <x v="413"/>
    <x v="1"/>
    <n v="12030.127086799999"/>
    <n v="49304"/>
  </r>
  <r>
    <s v="NZ54797"/>
    <n v="612985364"/>
    <n v="20"/>
    <d v="2002-05-25T00:00:00"/>
    <x v="0"/>
    <s v="Geologist III"/>
    <x v="0"/>
    <x v="1455"/>
    <x v="1453"/>
    <s v="Timothy Miller"/>
    <x v="7"/>
    <n v="2343134628"/>
    <n v="0"/>
    <s v="Cash Withdrawal"/>
    <x v="440"/>
    <x v="4"/>
    <n v="26835.929972800004"/>
    <n v="132877"/>
  </r>
  <r>
    <s v="NZ54803"/>
    <n v="574901635"/>
    <n v="53"/>
    <d v="1969-05-24T18:00:00"/>
    <x v="0"/>
    <s v="Professor"/>
    <x v="9"/>
    <x v="1456"/>
    <x v="1454"/>
    <s v="Rose Sullivan"/>
    <x v="7"/>
    <n v="530677068"/>
    <n v="0"/>
    <s v="Money Deposit"/>
    <x v="221"/>
    <x v="0"/>
    <n v="87056.19333759998"/>
    <n v="887976.3"/>
  </r>
  <r>
    <s v="NZ54827"/>
    <n v="756973402"/>
    <n v="76"/>
    <d v="1946-05-25T00:00:00"/>
    <x v="1"/>
    <s v="Administrative Assistant IV"/>
    <x v="2"/>
    <x v="1457"/>
    <x v="1455"/>
    <s v="Christopher Cox"/>
    <x v="7"/>
    <n v="4397399808"/>
    <n v="0"/>
    <s v="Money Deposit"/>
    <x v="276"/>
    <x v="0"/>
    <n v="324827.24181050004"/>
    <n v="462110"/>
  </r>
  <r>
    <s v="NZ54844"/>
    <n v="908674660"/>
    <n v="31"/>
    <d v="1991-05-25T06:00:00"/>
    <x v="1"/>
    <s v="Executive Secretary"/>
    <x v="5"/>
    <x v="1458"/>
    <x v="1456"/>
    <s v="Larry Weaver"/>
    <x v="7"/>
    <n v="4875234"/>
    <n v="0"/>
    <s v="Money Transfer"/>
    <x v="326"/>
    <x v="5"/>
    <n v="114379.296114"/>
    <n v="148572"/>
  </r>
  <r>
    <s v="NZ54849"/>
    <n v="836052605"/>
    <n v="38"/>
    <d v="1984-05-24T12:00:00"/>
    <x v="0"/>
    <s v="Research Assistant II"/>
    <x v="2"/>
    <x v="1459"/>
    <x v="1457"/>
    <s v="Eric Sullivan"/>
    <x v="7"/>
    <n v="1167149225"/>
    <n v="0"/>
    <s v="Online Payment"/>
    <x v="167"/>
    <x v="6"/>
    <n v="1459742.52086096"/>
    <n v="2155680.2400000002"/>
  </r>
  <r>
    <s v="NZ54908"/>
    <n v="482854885"/>
    <n v="45"/>
    <d v="1977-05-24T18:00:00"/>
    <x v="1"/>
    <s v="Account Representative II"/>
    <x v="1"/>
    <x v="1460"/>
    <x v="1458"/>
    <s v="Brian Payne"/>
    <x v="7"/>
    <n v="1158932241"/>
    <n v="4797114995"/>
    <s v="Loan Payment"/>
    <x v="205"/>
    <x v="7"/>
    <n v="471660.23615999997"/>
    <n v="561663"/>
  </r>
  <r>
    <s v="NZ54922"/>
    <n v="61180880"/>
    <n v="18"/>
    <d v="2004-05-24T12:00:00"/>
    <x v="0"/>
    <s v="Human Resources Assistant IV"/>
    <x v="5"/>
    <x v="1461"/>
    <x v="1459"/>
    <s v="Fred Baker"/>
    <x v="7"/>
    <n v="24408888"/>
    <n v="0"/>
    <s v="Checks"/>
    <x v="388"/>
    <x v="3"/>
    <n v="457620.96871216001"/>
    <n v="674369.94"/>
  </r>
  <r>
    <s v="NZ54924"/>
    <n v="257404688"/>
    <n v="48"/>
    <d v="1974-05-25T00:00:00"/>
    <x v="1"/>
    <s v="Health Coach III"/>
    <x v="2"/>
    <x v="1462"/>
    <x v="1460"/>
    <s v="Chris Meyer"/>
    <x v="7"/>
    <n v="2099927595"/>
    <n v="0"/>
    <s v="Cash Withdrawal"/>
    <x v="230"/>
    <x v="4"/>
    <n v="981912.39359104005"/>
    <n v="1653178.26"/>
  </r>
  <r>
    <s v="NZ54963"/>
    <n v="867117525"/>
    <n v="62"/>
    <d v="1960-05-24T12:00:00"/>
    <x v="1"/>
    <s v="Technical Writer"/>
    <x v="5"/>
    <x v="1463"/>
    <x v="1461"/>
    <s v="Jacqueline Hughes"/>
    <x v="7"/>
    <n v="339789897"/>
    <n v="0"/>
    <s v="Cash Withdrawal"/>
    <x v="101"/>
    <x v="4"/>
    <n v="241978.130496"/>
    <n v="442236"/>
  </r>
  <r>
    <s v="NZ54970"/>
    <n v="747753075"/>
    <n v="42"/>
    <d v="1980-05-24T12:00:00"/>
    <x v="0"/>
    <s v="Research Assistant III"/>
    <x v="3"/>
    <x v="1464"/>
    <x v="1462"/>
    <s v="Stephanie Thomas"/>
    <x v="7"/>
    <n v="1281487053"/>
    <n v="0"/>
    <s v="Money Transfer"/>
    <x v="86"/>
    <x v="2"/>
    <n v="18996.711385000002"/>
    <n v="54706"/>
  </r>
  <r>
    <s v="NZ55010"/>
    <n v="116907456"/>
    <n v="66"/>
    <d v="1956-05-24T12:00:00"/>
    <x v="0"/>
    <s v="Occupational Therapist"/>
    <x v="5"/>
    <x v="1465"/>
    <x v="1463"/>
    <s v="Judith Mason"/>
    <x v="7"/>
    <n v="557186913"/>
    <n v="0"/>
    <s v="Money Deposit"/>
    <x v="294"/>
    <x v="1"/>
    <n v="17566.447824000003"/>
    <n v="68400"/>
  </r>
  <r>
    <s v="NZ55021"/>
    <n v="941640918"/>
    <n v="49"/>
    <d v="1973-05-24T18:00:00"/>
    <x v="1"/>
    <s v="Geologist IV"/>
    <x v="18"/>
    <x v="1466"/>
    <x v="1464"/>
    <s v="Patricia George"/>
    <x v="7"/>
    <n v="776860119"/>
    <n v="0"/>
    <s v="Money Deposit"/>
    <x v="466"/>
    <x v="0"/>
    <n v="719118.37994761998"/>
    <n v="1316062.1399999999"/>
  </r>
  <r>
    <s v="NZ55034"/>
    <n v="206212463"/>
    <n v="44"/>
    <d v="1978-05-25T00:00:00"/>
    <x v="1"/>
    <s v="Software Engineer II"/>
    <x v="2"/>
    <x v="1467"/>
    <x v="1465"/>
    <s v="Ann Bradley"/>
    <x v="7"/>
    <n v="1081252224"/>
    <n v="0"/>
    <s v="Online Payment"/>
    <x v="133"/>
    <x v="5"/>
    <n v="193377.20301999999"/>
    <n v="359437"/>
  </r>
  <r>
    <s v="NZ55044"/>
    <n v="275081482"/>
    <n v="31"/>
    <d v="1991-05-25T06:00:00"/>
    <x v="1"/>
    <s v="Automation Specialist III"/>
    <x v="4"/>
    <x v="1468"/>
    <x v="1466"/>
    <s v="Ernest Stewart"/>
    <x v="7"/>
    <n v="978506763"/>
    <n v="0"/>
    <s v="Money Transfer"/>
    <x v="249"/>
    <x v="5"/>
    <n v="514825.56198852003"/>
    <n v="899719.56"/>
  </r>
  <r>
    <s v="NZ55096"/>
    <n v="394386302"/>
    <n v="41"/>
    <d v="1981-05-24T18:00:00"/>
    <x v="0"/>
    <s v="Electrical Engineer"/>
    <x v="20"/>
    <x v="1469"/>
    <x v="1467"/>
    <s v="Justin Romero"/>
    <x v="7"/>
    <n v="1787423104"/>
    <n v="0"/>
    <s v="Money Transfer"/>
    <x v="225"/>
    <x v="1"/>
    <n v="93461.855775999997"/>
    <n v="117016"/>
  </r>
  <r>
    <s v="NZ55241"/>
    <n v="722550554"/>
    <n v="75"/>
    <d v="1947-05-25T06:00:00"/>
    <x v="0"/>
    <s v="Health Coach IV"/>
    <x v="3"/>
    <x v="1470"/>
    <x v="1468"/>
    <s v="Bobby Kim"/>
    <x v="7"/>
    <n v="426763392"/>
    <n v="0"/>
    <s v="Money Deposit"/>
    <x v="33"/>
    <x v="0"/>
    <n v="281162.86076224002"/>
    <n v="311803"/>
  </r>
  <r>
    <s v="NZ55262"/>
    <n v="208704204"/>
    <n v="31"/>
    <d v="1991-05-25T06:00:00"/>
    <x v="1"/>
    <s v="Biostatistician I"/>
    <x v="13"/>
    <x v="1471"/>
    <x v="1469"/>
    <s v="Samuel Riley"/>
    <x v="7"/>
    <n v="3499334111"/>
    <n v="0"/>
    <s v="Money Deposit"/>
    <x v="309"/>
    <x v="0"/>
    <n v="1003335.08845296"/>
    <n v="1131750.18"/>
  </r>
  <r>
    <s v="NZ55295"/>
    <n v="429876463"/>
    <n v="82"/>
    <d v="1940-05-24T12:00:00"/>
    <x v="0"/>
    <s v="VP Quality Control"/>
    <x v="3"/>
    <x v="1472"/>
    <x v="1470"/>
    <s v="Cheryl Long"/>
    <x v="7"/>
    <n v="2739434516"/>
    <n v="0"/>
    <s v="Money Transfer"/>
    <x v="425"/>
    <x v="5"/>
    <n v="26365.031530100001"/>
    <n v="44965"/>
  </r>
  <r>
    <s v="NZ55336"/>
    <n v="63450113"/>
    <n v="38"/>
    <d v="1984-05-24T12:00:00"/>
    <x v="0"/>
    <s v="Research Assistant I"/>
    <x v="5"/>
    <x v="1473"/>
    <x v="1471"/>
    <s v="Robin Brown"/>
    <x v="7"/>
    <n v="4097823288"/>
    <n v="0"/>
    <s v="Cash Withdrawal"/>
    <x v="199"/>
    <x v="4"/>
    <n v="183089.30445200001"/>
    <n v="244298"/>
  </r>
  <r>
    <s v="NZ55402"/>
    <n v="980286712"/>
    <n v="73"/>
    <d v="1949-05-24T18:00:00"/>
    <x v="0"/>
    <s v="Research Assistant II"/>
    <x v="21"/>
    <x v="1474"/>
    <x v="1472"/>
    <s v="Roy Tucker"/>
    <x v="7"/>
    <n v="632510424"/>
    <n v="0"/>
    <s v="Checks"/>
    <x v="118"/>
    <x v="0"/>
    <n v="101143.93224520001"/>
    <n v="156466"/>
  </r>
  <r>
    <s v="NZ55441"/>
    <n v="78082765"/>
    <n v="78"/>
    <d v="1944-05-24T12:00:00"/>
    <x v="1"/>
    <s v="VP Marketing"/>
    <x v="2"/>
    <x v="1475"/>
    <x v="1473"/>
    <s v="Brian Rose"/>
    <x v="7"/>
    <n v="1579694733"/>
    <n v="0"/>
    <s v="Money Transfer"/>
    <x v="194"/>
    <x v="5"/>
    <n v="136593.04990312"/>
    <n v="192070"/>
  </r>
  <r>
    <s v="NZ55454"/>
    <n v="935714648"/>
    <n v="19"/>
    <d v="2003-05-25T06:00:00"/>
    <x v="0"/>
    <s v="Financial Advisor"/>
    <x v="20"/>
    <x v="1476"/>
    <x v="1474"/>
    <s v="Anthony Simmons"/>
    <x v="7"/>
    <n v="1936909314"/>
    <n v="0"/>
    <s v="Money Transfer"/>
    <x v="417"/>
    <x v="0"/>
    <n v="19900.203113"/>
    <n v="31913"/>
  </r>
  <r>
    <s v="NZ55460"/>
    <n v="26643499"/>
    <n v="64"/>
    <d v="1958-05-25T00:00:00"/>
    <x v="0"/>
    <s v="Staff Accountant II"/>
    <x v="2"/>
    <x v="1477"/>
    <x v="1475"/>
    <s v="Karen Matthews"/>
    <x v="7"/>
    <n v="2566520795"/>
    <n v="0"/>
    <s v="Cash Withdrawal"/>
    <x v="320"/>
    <x v="1"/>
    <n v="92956.347431999995"/>
    <n v="117252"/>
  </r>
  <r>
    <s v="NZ55471"/>
    <n v="278376364"/>
    <n v="77"/>
    <d v="1945-05-24T18:00:00"/>
    <x v="0"/>
    <s v="Software Test Engineer II"/>
    <x v="2"/>
    <x v="1478"/>
    <x v="1476"/>
    <s v="Kimberly Nelson"/>
    <x v="7"/>
    <n v="270692565"/>
    <n v="0"/>
    <s v="Cash Withdrawal"/>
    <x v="197"/>
    <x v="4"/>
    <n v="140377.26487499999"/>
    <n v="449208"/>
  </r>
  <r>
    <s v="NZ55475"/>
    <n v="545998935"/>
    <n v="48"/>
    <d v="1974-05-25T00:00:00"/>
    <x v="1"/>
    <s v="Software Engineer III"/>
    <x v="2"/>
    <x v="1479"/>
    <x v="1477"/>
    <s v="Amanda Mitchell"/>
    <x v="7"/>
    <n v="827038107"/>
    <n v="0"/>
    <s v="Money Deposit"/>
    <x v="32"/>
    <x v="0"/>
    <n v="618733.62304600002"/>
    <n v="1145206.02"/>
  </r>
  <r>
    <s v="NZ55512"/>
    <n v="244498758"/>
    <n v="61"/>
    <d v="1961-05-24T18:00:00"/>
    <x v="0"/>
    <s v="Biostatistician II"/>
    <x v="20"/>
    <x v="1480"/>
    <x v="1478"/>
    <s v="Douglas Jacobs"/>
    <x v="7"/>
    <n v="9966675"/>
    <n v="0"/>
    <s v="Checks"/>
    <x v="74"/>
    <x v="3"/>
    <n v="483448.62462799996"/>
    <n v="1162349.1599999999"/>
  </r>
  <r>
    <s v="NZ55583"/>
    <n v="119419377"/>
    <n v="27"/>
    <d v="1995-05-25T06:00:00"/>
    <x v="0"/>
    <s v="Structural Engineer"/>
    <x v="4"/>
    <x v="1481"/>
    <x v="1479"/>
    <s v="Lori Marshall"/>
    <x v="7"/>
    <n v="136956204"/>
    <n v="0"/>
    <s v="Money Transfer"/>
    <x v="190"/>
    <x v="1"/>
    <n v="97255.940250240004"/>
    <n v="222885"/>
  </r>
  <r>
    <s v="NZ55587"/>
    <n v="502707354"/>
    <n v="68"/>
    <d v="1954-05-25T00:00:00"/>
    <x v="0"/>
    <s v="Analyst Programmer"/>
    <x v="1"/>
    <x v="1482"/>
    <x v="1480"/>
    <s v="Eric Carr"/>
    <x v="7"/>
    <n v="44506683"/>
    <n v="0"/>
    <s v="Cash Withdrawal"/>
    <x v="284"/>
    <x v="4"/>
    <n v="1155927.512256"/>
    <n v="1486817.28"/>
  </r>
  <r>
    <s v="NZ55634"/>
    <n v="336449990"/>
    <n v="83"/>
    <d v="1939-05-25T06:00:00"/>
    <x v="1"/>
    <s v="Engineer IV"/>
    <x v="5"/>
    <x v="1483"/>
    <x v="1481"/>
    <s v="Irene Bell"/>
    <x v="7"/>
    <n v="2135625536"/>
    <n v="0"/>
    <s v="Money Deposit"/>
    <x v="117"/>
    <x v="0"/>
    <n v="407117.03102160001"/>
    <n v="483549"/>
  </r>
  <r>
    <s v="NZ55647"/>
    <n v="726027966"/>
    <n v="55"/>
    <d v="1967-05-25T06:00:00"/>
    <x v="1"/>
    <s v="Engineer II"/>
    <x v="3"/>
    <x v="1484"/>
    <x v="1482"/>
    <s v="Margaret Dixon"/>
    <x v="7"/>
    <n v="3650615394"/>
    <n v="0"/>
    <s v="Money Transfer"/>
    <x v="423"/>
    <x v="5"/>
    <n v="187189.85981353"/>
    <n v="301090"/>
  </r>
  <r>
    <s v="NZ55690"/>
    <n v="877547043"/>
    <n v="54"/>
    <d v="1968-05-24T12:00:00"/>
    <x v="1"/>
    <s v="Programmer Analyst II"/>
    <x v="2"/>
    <x v="1485"/>
    <x v="1483"/>
    <s v="Michael Henry"/>
    <x v="7"/>
    <n v="850311693"/>
    <n v="0"/>
    <s v="Cash Withdrawal"/>
    <x v="10"/>
    <x v="4"/>
    <n v="67440.203139999998"/>
    <n v="93239"/>
  </r>
  <r>
    <s v="NZ55731"/>
    <n v="897495570"/>
    <n v="41"/>
    <d v="1981-05-24T18:00:00"/>
    <x v="0"/>
    <s v="Geologist II"/>
    <x v="2"/>
    <x v="1486"/>
    <x v="1484"/>
    <s v="Lois Griffin"/>
    <x v="7"/>
    <n v="22787919"/>
    <n v="0"/>
    <s v="Checks"/>
    <x v="449"/>
    <x v="0"/>
    <n v="113861.10974976"/>
    <n v="136512"/>
  </r>
  <r>
    <s v="NZ55869"/>
    <n v="946043399"/>
    <n v="30"/>
    <d v="1992-05-24T12:00:00"/>
    <x v="0"/>
    <s v="Office Assistant I"/>
    <x v="8"/>
    <x v="1487"/>
    <x v="1485"/>
    <s v="Judy Cruz"/>
    <x v="7"/>
    <n v="4386200832"/>
    <n v="0"/>
    <s v="Money Transfer"/>
    <x v="277"/>
    <x v="1"/>
    <n v="951394.15138656006"/>
    <n v="1532659.14"/>
  </r>
  <r>
    <s v="NZ55883"/>
    <n v="426717659"/>
    <n v="79"/>
    <d v="1943-05-25T06:00:00"/>
    <x v="0"/>
    <s v="Accountant II"/>
    <x v="2"/>
    <x v="1488"/>
    <x v="1486"/>
    <s v="Carolyn Kelly"/>
    <x v="7"/>
    <n v="1830244122"/>
    <n v="0"/>
    <s v="Online Payment"/>
    <x v="108"/>
    <x v="6"/>
    <n v="246054.70598912"/>
    <n v="656644.38"/>
  </r>
  <r>
    <s v="NZ55928"/>
    <n v="126184759"/>
    <n v="47"/>
    <d v="1975-05-25T06:00:00"/>
    <x v="1"/>
    <s v="Legal Assistant"/>
    <x v="1"/>
    <x v="1489"/>
    <x v="1487"/>
    <s v="Justin Moore"/>
    <x v="7"/>
    <n v="4447326378"/>
    <n v="0"/>
    <s v="Money Transfer"/>
    <x v="376"/>
    <x v="5"/>
    <n v="512763.72235752002"/>
    <n v="610604.64"/>
  </r>
  <r>
    <s v="NZ55955"/>
    <n v="436456283"/>
    <n v="80"/>
    <d v="1995-10-08T18:00:00"/>
    <x v="0"/>
    <s v="Professor"/>
    <x v="15"/>
    <x v="1490"/>
    <x v="1488"/>
    <s v="JOHN CHUKW"/>
    <x v="7"/>
    <n v="4356321697"/>
    <n v="0"/>
    <s v="Cash Withdrawal"/>
    <x v="3"/>
    <x v="1"/>
    <n v="-366472.59088224504"/>
    <n v="74750"/>
  </r>
  <r>
    <s v="NZ56044"/>
    <n v="305594163"/>
    <n v="34"/>
    <d v="1988-05-24T12:00:00"/>
    <x v="1"/>
    <s v="Biostatistician IV"/>
    <x v="2"/>
    <x v="1491"/>
    <x v="1489"/>
    <s v="Angela Alvarez"/>
    <x v="7"/>
    <n v="4320102798"/>
    <n v="0"/>
    <s v="Cash Withdrawal"/>
    <x v="361"/>
    <x v="0"/>
    <n v="175805.15692600003"/>
    <n v="447805"/>
  </r>
  <r>
    <s v="NZ56058"/>
    <n v="901283973"/>
    <n v="41"/>
    <d v="1981-05-24T18:00:00"/>
    <x v="1"/>
    <s v="Research Assistant II"/>
    <x v="2"/>
    <x v="1492"/>
    <x v="1490"/>
    <s v="Jose Walker"/>
    <x v="7"/>
    <n v="2326303392"/>
    <n v="0"/>
    <s v="Online Payment"/>
    <x v="424"/>
    <x v="5"/>
    <n v="52011.430202000003"/>
    <n v="64712"/>
  </r>
  <r>
    <s v="NZ56074"/>
    <n v="417089165"/>
    <n v="50"/>
    <d v="1972-05-24T12:00:00"/>
    <x v="0"/>
    <s v="Human Resources Assistant I"/>
    <x v="9"/>
    <x v="1493"/>
    <x v="1491"/>
    <s v="Paul Hall"/>
    <x v="7"/>
    <n v="1415150244"/>
    <n v="0"/>
    <s v="Cash Withdrawal"/>
    <x v="118"/>
    <x v="4"/>
    <n v="162596.714308"/>
    <n v="385630"/>
  </r>
  <r>
    <s v="NZ56102"/>
    <n v="898850646"/>
    <n v="79"/>
    <d v="1943-05-25T06:00:00"/>
    <x v="0"/>
    <s v="Accounting Assistant IV"/>
    <x v="6"/>
    <x v="1494"/>
    <x v="1492"/>
    <s v="Kevin Phillips"/>
    <x v="7"/>
    <n v="1217163519"/>
    <n v="0"/>
    <s v="Money Deposit"/>
    <x v="445"/>
    <x v="0"/>
    <n v="207356.04628223999"/>
    <n v="410919"/>
  </r>
  <r>
    <s v="NZ56106"/>
    <n v="936697768"/>
    <n v="42"/>
    <d v="1980-05-24T12:00:00"/>
    <x v="0"/>
    <s v="Research Assistant II"/>
    <x v="5"/>
    <x v="1495"/>
    <x v="1493"/>
    <s v="Craig Hansen"/>
    <x v="7"/>
    <n v="594048"/>
    <n v="0"/>
    <s v="Money Transfer"/>
    <x v="443"/>
    <x v="0"/>
    <n v="2084381.638576"/>
    <n v="3884670"/>
  </r>
  <r>
    <s v="NZ56121"/>
    <n v="763073370"/>
    <n v="29"/>
    <d v="1993-05-24T18:00:00"/>
    <x v="0"/>
    <s v="Account Representative IV"/>
    <x v="2"/>
    <x v="1496"/>
    <x v="1494"/>
    <s v="Johnny Watkins"/>
    <x v="7"/>
    <n v="21366688"/>
    <n v="0"/>
    <s v="Online Payment"/>
    <x v="119"/>
    <x v="2"/>
    <n v="1756627.0123939998"/>
    <n v="2392765.98"/>
  </r>
  <r>
    <s v="NZ56173"/>
    <n v="692595387"/>
    <n v="53"/>
    <d v="1969-05-24T18:00:00"/>
    <x v="0"/>
    <s v="Tax Accountant"/>
    <x v="3"/>
    <x v="1497"/>
    <x v="1495"/>
    <s v="Brandon Chapman"/>
    <x v="7"/>
    <n v="2193727536"/>
    <n v="0"/>
    <s v="Money Transfer"/>
    <x v="281"/>
    <x v="5"/>
    <n v="184146.07964399998"/>
    <n v="282744"/>
  </r>
  <r>
    <s v="NZ56175"/>
    <n v="487433294"/>
    <n v="36"/>
    <d v="1986-05-25T00:00:00"/>
    <x v="1"/>
    <s v="Office Assistant IV"/>
    <x v="2"/>
    <x v="1498"/>
    <x v="1496"/>
    <s v="Maria King"/>
    <x v="7"/>
    <n v="1085072625"/>
    <n v="0"/>
    <s v="Online Payment"/>
    <x v="437"/>
    <x v="2"/>
    <n v="385804.98441551998"/>
    <n v="531785.16"/>
  </r>
  <r>
    <s v="NZ56244"/>
    <n v="732570568"/>
    <n v="26"/>
    <d v="1996-05-24T12:00:00"/>
    <x v="1"/>
    <s v="Accounting Assistant IV"/>
    <x v="14"/>
    <x v="1499"/>
    <x v="1497"/>
    <s v="Clarence Butler"/>
    <x v="7"/>
    <n v="685561344"/>
    <n v="0"/>
    <s v="Money Transfer"/>
    <x v="17"/>
    <x v="1"/>
    <n v="91947.746237600004"/>
    <n v="189167"/>
  </r>
  <r>
    <s v="NZ56267"/>
    <n v="319678340"/>
    <n v="73"/>
    <d v="1949-05-24T18:00:00"/>
    <x v="0"/>
    <s v="Internal Auditor"/>
    <x v="5"/>
    <x v="1500"/>
    <x v="1498"/>
    <s v="Lori Webb"/>
    <x v="7"/>
    <n v="851947008"/>
    <n v="0"/>
    <s v="Money Deposit"/>
    <x v="439"/>
    <x v="0"/>
    <n v="137484.1876912"/>
    <n v="260575"/>
  </r>
  <r>
    <s v="NZ56276"/>
    <n v="982383276"/>
    <n v="22"/>
    <d v="2000-05-24T12:00:00"/>
    <x v="1"/>
    <s v="Paralegal"/>
    <x v="3"/>
    <x v="1501"/>
    <x v="1499"/>
    <s v="Lawrence Morales"/>
    <x v="7"/>
    <n v="1106345856"/>
    <n v="0"/>
    <s v="Online Payment"/>
    <x v="367"/>
    <x v="5"/>
    <n v="2124316.8912563203"/>
    <n v="2764145.94"/>
  </r>
  <r>
    <s v="NZ56317"/>
    <n v="321167975"/>
    <n v="45"/>
    <d v="1977-05-24T18:00:00"/>
    <x v="1"/>
    <s v="Database Administrator III"/>
    <x v="2"/>
    <x v="1502"/>
    <x v="1500"/>
    <s v="Betty Meyer"/>
    <x v="7"/>
    <n v="3117568896"/>
    <n v="0"/>
    <s v="Money Transfer"/>
    <x v="246"/>
    <x v="2"/>
    <n v="110662.81088799995"/>
    <n v="1087127.22"/>
  </r>
  <r>
    <s v="NZ56356"/>
    <n v="169981179"/>
    <n v="54"/>
    <d v="1968-05-24T12:00:00"/>
    <x v="1"/>
    <s v="Accounting Assistant I"/>
    <x v="20"/>
    <x v="1503"/>
    <x v="1501"/>
    <s v="John Howell"/>
    <x v="7"/>
    <n v="392435568"/>
    <n v="0"/>
    <s v="Cash Withdrawal"/>
    <x v="419"/>
    <x v="4"/>
    <n v="1177291.3567079999"/>
    <n v="1514748.96"/>
  </r>
  <r>
    <s v="NZ56377"/>
    <n v="601050774"/>
    <n v="64"/>
    <d v="1958-05-25T00:00:00"/>
    <x v="1"/>
    <s v="Assistant Media Planner"/>
    <x v="11"/>
    <x v="1504"/>
    <x v="1502"/>
    <s v="Christina Perry"/>
    <x v="7"/>
    <n v="25970208"/>
    <n v="0"/>
    <s v="Money Transfer"/>
    <x v="249"/>
    <x v="5"/>
    <n v="130776.50824960001"/>
    <n v="426703"/>
  </r>
  <r>
    <s v="NZ56438"/>
    <n v="133422649"/>
    <n v="75"/>
    <d v="1947-05-25T06:00:00"/>
    <x v="1"/>
    <s v="Systems Administrator I"/>
    <x v="17"/>
    <x v="1505"/>
    <x v="1503"/>
    <s v="Harold Crawford"/>
    <x v="7"/>
    <n v="822316884"/>
    <n v="0"/>
    <s v="Money Deposit"/>
    <x v="200"/>
    <x v="0"/>
    <n v="1237420.9608128001"/>
    <n v="2014100.16"/>
  </r>
  <r>
    <s v="NZ56452"/>
    <n v="598697376"/>
    <n v="40"/>
    <d v="1982-05-25T00:00:00"/>
    <x v="1"/>
    <s v="Staff Accountant IV"/>
    <x v="2"/>
    <x v="1506"/>
    <x v="1504"/>
    <s v="Eric Evans"/>
    <x v="7"/>
    <n v="1114490562"/>
    <n v="0"/>
    <s v="Money Deposit"/>
    <x v="223"/>
    <x v="0"/>
    <n v="412921.25304400001"/>
    <n v="813044.04"/>
  </r>
  <r>
    <s v="NZ56469"/>
    <n v="739411332"/>
    <n v="47"/>
    <d v="1975-05-25T06:00:00"/>
    <x v="0"/>
    <s v="Tax Accountant"/>
    <x v="9"/>
    <x v="1507"/>
    <x v="1505"/>
    <s v="Rose Myers"/>
    <x v="7"/>
    <n v="1748203264"/>
    <n v="0"/>
    <s v="Money Transfer"/>
    <x v="467"/>
    <x v="5"/>
    <n v="177524.94957952001"/>
    <n v="223771"/>
  </r>
  <r>
    <s v="NZ56474"/>
    <n v="420838516"/>
    <n v="83"/>
    <d v="1939-05-25T06:00:00"/>
    <x v="1"/>
    <s v="Accounting Assistant II"/>
    <x v="10"/>
    <x v="1508"/>
    <x v="1506"/>
    <s v="Roy West"/>
    <x v="7"/>
    <n v="1031636724"/>
    <n v="0"/>
    <s v="Checks"/>
    <x v="303"/>
    <x v="3"/>
    <n v="737511.8567"/>
    <n v="1719455.82"/>
  </r>
  <r>
    <s v="NZ56480"/>
    <n v="141573647"/>
    <n v="17"/>
    <d v="2005-05-24T18:00:00"/>
    <x v="0"/>
    <s v="Engineer II"/>
    <x v="13"/>
    <x v="1509"/>
    <x v="1507"/>
    <s v="Lawrence Tucker"/>
    <x v="7"/>
    <n v="546475776"/>
    <n v="0"/>
    <s v="Cash Withdrawal"/>
    <x v="309"/>
    <x v="1"/>
    <n v="184678.6183954"/>
    <n v="203074"/>
  </r>
  <r>
    <s v="NZ56484"/>
    <n v="805420729"/>
    <n v="27"/>
    <d v="1995-05-25T06:00:00"/>
    <x v="0"/>
    <s v="Web Developer II"/>
    <x v="9"/>
    <x v="1510"/>
    <x v="1508"/>
    <s v="Brandon Martin"/>
    <x v="7"/>
    <n v="2672688312"/>
    <n v="0"/>
    <s v="Online Payment"/>
    <x v="259"/>
    <x v="6"/>
    <n v="588322.35469615995"/>
    <n v="662516.52"/>
  </r>
  <r>
    <s v="NZ56505"/>
    <n v="174453542"/>
    <n v="41"/>
    <d v="1981-05-24T18:00:00"/>
    <x v="0"/>
    <s v="Cost Accountant"/>
    <x v="13"/>
    <x v="1511"/>
    <x v="1509"/>
    <s v="Denise Murray"/>
    <x v="7"/>
    <n v="34363719"/>
    <n v="6084897"/>
    <s v="Loan Payment"/>
    <x v="404"/>
    <x v="7"/>
    <n v="30680.962964000006"/>
    <n v="333107"/>
  </r>
  <r>
    <s v="NZ56539"/>
    <n v="491768023"/>
    <n v="22"/>
    <d v="2000-05-24T12:00:00"/>
    <x v="1"/>
    <s v="VP Accounting"/>
    <x v="4"/>
    <x v="1512"/>
    <x v="1510"/>
    <s v="Justin Murphy"/>
    <x v="7"/>
    <n v="1457045538"/>
    <n v="0"/>
    <s v="Checks"/>
    <x v="205"/>
    <x v="3"/>
    <n v="1179291.9929434001"/>
    <n v="1783929"/>
  </r>
  <r>
    <s v="NZ56540"/>
    <n v="76432755"/>
    <n v="41"/>
    <d v="1981-05-24T18:00:00"/>
    <x v="0"/>
    <s v="Web Designer II"/>
    <x v="17"/>
    <x v="1513"/>
    <x v="1511"/>
    <s v="Brian Owens"/>
    <x v="7"/>
    <n v="1912459563"/>
    <n v="0"/>
    <s v="Money Transfer"/>
    <x v="205"/>
    <x v="5"/>
    <n v="541705.24469919992"/>
    <n v="917343.12"/>
  </r>
  <r>
    <s v="NZ56584"/>
    <n v="952742530"/>
    <n v="55"/>
    <d v="1967-05-25T06:00:00"/>
    <x v="1"/>
    <s v="Software Engineer III"/>
    <x v="0"/>
    <x v="1514"/>
    <x v="1512"/>
    <s v="Marie Peterson"/>
    <x v="7"/>
    <n v="277568265"/>
    <n v="0"/>
    <s v="Money Transfer"/>
    <x v="448"/>
    <x v="5"/>
    <n v="191511.80997823999"/>
    <n v="241112"/>
  </r>
  <r>
    <s v="NZ56605"/>
    <n v="279845393"/>
    <n v="25"/>
    <d v="1997-05-24T18:00:00"/>
    <x v="0"/>
    <s v="Structural Engineer"/>
    <x v="1"/>
    <x v="1515"/>
    <x v="1513"/>
    <s v="Albert Kim"/>
    <x v="7"/>
    <n v="1140411987"/>
    <n v="7777457945"/>
    <s v="Loan Payment"/>
    <x v="65"/>
    <x v="5"/>
    <n v="81026.167127519991"/>
    <n v="99660"/>
  </r>
  <r>
    <s v="NZ56621"/>
    <n v="582459858"/>
    <n v="22"/>
    <d v="2000-05-24T12:00:00"/>
    <x v="0"/>
    <s v="Accountant IV"/>
    <x v="2"/>
    <x v="1516"/>
    <x v="1514"/>
    <s v="Heather Hawkins"/>
    <x v="7"/>
    <n v="917821075"/>
    <n v="0"/>
    <s v="Cash Withdrawal"/>
    <x v="203"/>
    <x v="0"/>
    <n v="3710.6629952000003"/>
    <n v="10157"/>
  </r>
  <r>
    <s v="NZ56629"/>
    <n v="364056266"/>
    <n v="41"/>
    <d v="1981-05-24T18:00:00"/>
    <x v="1"/>
    <s v="VP Sales"/>
    <x v="3"/>
    <x v="1517"/>
    <x v="1515"/>
    <s v="Kathryn Campbell"/>
    <x v="7"/>
    <n v="1023219657"/>
    <n v="3496661548"/>
    <s v="Loan Payment"/>
    <x v="329"/>
    <x v="7"/>
    <n v="154027.93530750001"/>
    <n v="518823"/>
  </r>
  <r>
    <s v="NZ56699"/>
    <n v="800899560"/>
    <n v="74"/>
    <d v="1948-05-24T12:00:00"/>
    <x v="1"/>
    <s v="Developer I"/>
    <x v="2"/>
    <x v="1518"/>
    <x v="1516"/>
    <s v="Carol Duncan"/>
    <x v="7"/>
    <n v="1248304512"/>
    <n v="0"/>
    <s v="Cash Withdrawal"/>
    <x v="12"/>
    <x v="4"/>
    <n v="382137.79931199999"/>
    <n v="512869.26"/>
  </r>
  <r>
    <s v="NZ56730"/>
    <n v="68251891"/>
    <n v="31"/>
    <d v="1991-05-25T06:00:00"/>
    <x v="0"/>
    <s v="Recruiting Manager"/>
    <x v="14"/>
    <x v="1519"/>
    <x v="1517"/>
    <s v="Craig Daniels"/>
    <x v="7"/>
    <n v="975269455"/>
    <n v="0"/>
    <s v="Cash Withdrawal"/>
    <x v="59"/>
    <x v="1"/>
    <n v="1422489.40829184"/>
    <n v="1782658.08"/>
  </r>
  <r>
    <s v="NZ56739"/>
    <n v="273049710"/>
    <n v="58"/>
    <d v="1964-05-24T12:00:00"/>
    <x v="1"/>
    <s v="Web Developer IV"/>
    <x v="13"/>
    <x v="1520"/>
    <x v="1518"/>
    <s v="Carol Collins"/>
    <x v="7"/>
    <n v="1805472952"/>
    <n v="0"/>
    <s v="Money Deposit"/>
    <x v="429"/>
    <x v="1"/>
    <n v="357976.72547200002"/>
    <n v="658574.22"/>
  </r>
  <r>
    <s v="NZ56740"/>
    <n v="333129687"/>
    <n v="39"/>
    <d v="1983-05-25T06:00:00"/>
    <x v="1"/>
    <s v="Budget/Accounting Analyst III"/>
    <x v="2"/>
    <x v="1521"/>
    <x v="1519"/>
    <s v="Julie Bennett"/>
    <x v="7"/>
    <n v="326097432"/>
    <n v="0"/>
    <s v="Cash Withdrawal"/>
    <x v="250"/>
    <x v="1"/>
    <n v="121163.60868352"/>
    <n v="293506"/>
  </r>
  <r>
    <s v="NZ56828"/>
    <n v="282505659"/>
    <n v="18"/>
    <d v="2004-05-24T12:00:00"/>
    <x v="0"/>
    <s v="Statistician II"/>
    <x v="0"/>
    <x v="1522"/>
    <x v="1520"/>
    <s v="Anne Bailey"/>
    <x v="7"/>
    <n v="52253838"/>
    <n v="0"/>
    <s v="Cash Withdrawal"/>
    <x v="331"/>
    <x v="4"/>
    <n v="575317.77254200005"/>
    <n v="672540.06"/>
  </r>
  <r>
    <s v="NZ56891"/>
    <n v="802088876"/>
    <n v="59"/>
    <d v="1963-05-25T06:00:00"/>
    <x v="0"/>
    <s v="Software Engineer I"/>
    <x v="16"/>
    <x v="1523"/>
    <x v="1521"/>
    <s v="Brandon Cox"/>
    <x v="7"/>
    <n v="944832456"/>
    <n v="0"/>
    <s v="Money Deposit"/>
    <x v="219"/>
    <x v="1"/>
    <n v="876058.74938588007"/>
    <n v="1285726.32"/>
  </r>
  <r>
    <s v="NZ56906"/>
    <n v="930813717"/>
    <n v="48"/>
    <d v="1974-05-25T00:00:00"/>
    <x v="1"/>
    <s v="Human Resources Assistant IV"/>
    <x v="21"/>
    <x v="1524"/>
    <x v="1522"/>
    <s v="Carlos Miller"/>
    <x v="7"/>
    <n v="433058697"/>
    <n v="0"/>
    <s v="Checks"/>
    <x v="121"/>
    <x v="3"/>
    <n v="161134.98796880001"/>
    <n v="279791"/>
  </r>
  <r>
    <s v="NZ56930"/>
    <n v="200536311"/>
    <n v="38"/>
    <d v="1984-05-24T12:00:00"/>
    <x v="1"/>
    <s v="Operator"/>
    <x v="5"/>
    <x v="1525"/>
    <x v="1523"/>
    <s v="Phillip Hansen"/>
    <x v="7"/>
    <n v="10012392"/>
    <n v="0"/>
    <s v="Checks"/>
    <x v="63"/>
    <x v="3"/>
    <n v="556452.26714000001"/>
    <n v="790303.14"/>
  </r>
  <r>
    <s v="NZ56967"/>
    <n v="993386241"/>
    <n v="18"/>
    <d v="2004-05-24T12:00:00"/>
    <x v="1"/>
    <s v="Systems Administrator I"/>
    <x v="21"/>
    <x v="1526"/>
    <x v="1524"/>
    <s v="Eugene Henderson"/>
    <x v="7"/>
    <n v="18516375"/>
    <n v="0"/>
    <s v="Money Transfer"/>
    <x v="376"/>
    <x v="2"/>
    <n v="358747.74223680003"/>
    <n v="826276.5"/>
  </r>
  <r>
    <s v="NZ56981"/>
    <n v="20362316"/>
    <n v="66"/>
    <d v="1956-05-24T12:00:00"/>
    <x v="1"/>
    <s v="Developer II"/>
    <x v="7"/>
    <x v="1527"/>
    <x v="1525"/>
    <s v="Lawrence Watkins"/>
    <x v="7"/>
    <n v="1476507252"/>
    <n v="0"/>
    <s v="Cash Withdrawal"/>
    <x v="152"/>
    <x v="1"/>
    <n v="490238.78656899999"/>
    <n v="545296.07999999996"/>
  </r>
  <r>
    <s v="NZ56984"/>
    <n v="170123523"/>
    <n v="37"/>
    <d v="1985-05-24T18:00:00"/>
    <x v="0"/>
    <s v="Safety Technician III"/>
    <x v="12"/>
    <x v="1528"/>
    <x v="1526"/>
    <s v="Edward Mitchell"/>
    <x v="7"/>
    <n v="48321546"/>
    <n v="0"/>
    <s v="Money Transfer"/>
    <x v="252"/>
    <x v="0"/>
    <n v="958843.10249934997"/>
    <n v="1659234"/>
  </r>
  <r>
    <s v="NZ57043"/>
    <n v="789761993"/>
    <n v="40"/>
    <d v="1982-05-25T00:00:00"/>
    <x v="1"/>
    <s v="Account Executive"/>
    <x v="2"/>
    <x v="1529"/>
    <x v="1527"/>
    <s v="Tina Franklin"/>
    <x v="7"/>
    <n v="2431639808"/>
    <n v="0"/>
    <s v="Cash Withdrawal"/>
    <x v="139"/>
    <x v="4"/>
    <n v="104937.71023999999"/>
    <n v="297695"/>
  </r>
  <r>
    <s v="NZ57142"/>
    <n v="581114473"/>
    <n v="47"/>
    <d v="1975-05-25T06:00:00"/>
    <x v="1"/>
    <s v="Information Systems Manager"/>
    <x v="2"/>
    <x v="1530"/>
    <x v="1528"/>
    <s v="Robin Hawkins"/>
    <x v="7"/>
    <n v="3413253312"/>
    <n v="0"/>
    <s v="Online Payment"/>
    <x v="107"/>
    <x v="5"/>
    <n v="127642.793423"/>
    <n v="257864"/>
  </r>
  <r>
    <s v="NZ57160"/>
    <n v="421235085"/>
    <n v="61"/>
    <d v="1961-05-24T18:00:00"/>
    <x v="1"/>
    <s v="Systems Administrator I"/>
    <x v="3"/>
    <x v="1531"/>
    <x v="1529"/>
    <s v="Antonio Stephens"/>
    <x v="7"/>
    <n v="2642176064"/>
    <n v="0"/>
    <s v="Online Payment"/>
    <x v="90"/>
    <x v="2"/>
    <n v="1138488.18249472"/>
    <n v="1622942.4"/>
  </r>
  <r>
    <s v="NZ57163"/>
    <n v="56426361"/>
    <n v="27"/>
    <d v="1995-05-25T06:00:00"/>
    <x v="1"/>
    <s v="Registered Nurse"/>
    <x v="5"/>
    <x v="1532"/>
    <x v="1530"/>
    <s v="Michael Alexander"/>
    <x v="7"/>
    <n v="2016482172"/>
    <n v="1076621574"/>
    <s v="Loan Payment"/>
    <x v="159"/>
    <x v="7"/>
    <n v="528385.12540731998"/>
    <n v="686961.84"/>
  </r>
  <r>
    <s v="NZ57208"/>
    <n v="652691099"/>
    <n v="65"/>
    <d v="1957-05-24T18:00:00"/>
    <x v="0"/>
    <s v="Office Assistant II"/>
    <x v="2"/>
    <x v="1533"/>
    <x v="1531"/>
    <s v="Albert Banks"/>
    <x v="7"/>
    <n v="3128809554"/>
    <n v="11072016"/>
    <s v="Loan Payment"/>
    <x v="460"/>
    <x v="8"/>
    <n v="565622.99712767999"/>
    <n v="757028.7"/>
  </r>
  <r>
    <s v="NZ57231"/>
    <n v="986276311"/>
    <n v="54"/>
    <d v="1968-05-24T12:00:00"/>
    <x v="0"/>
    <s v="Human Resources Assistant I"/>
    <x v="2"/>
    <x v="1534"/>
    <x v="1532"/>
    <s v="Kevin Ward"/>
    <x v="7"/>
    <n v="3118478748"/>
    <n v="11325110181"/>
    <s v="Loan Payment"/>
    <x v="247"/>
    <x v="7"/>
    <n v="85507.188049999997"/>
    <n v="210065"/>
  </r>
  <r>
    <s v="NZ57328"/>
    <n v="470311784"/>
    <n v="54"/>
    <d v="1968-05-24T12:00:00"/>
    <x v="0"/>
    <s v="Administrative Assistant IV"/>
    <x v="2"/>
    <x v="1535"/>
    <x v="1533"/>
    <s v="Adam Hughes"/>
    <x v="7"/>
    <n v="514313467"/>
    <n v="0"/>
    <s v="Cash Withdrawal"/>
    <x v="338"/>
    <x v="1"/>
    <n v="130882.20479727999"/>
    <n v="183268"/>
  </r>
  <r>
    <s v="NZ57357"/>
    <n v="783211608"/>
    <n v="48"/>
    <d v="1974-05-25T00:00:00"/>
    <x v="1"/>
    <s v="Software Engineer II"/>
    <x v="0"/>
    <x v="1536"/>
    <x v="1534"/>
    <s v="Emily Bishop"/>
    <x v="7"/>
    <n v="108265002"/>
    <n v="0"/>
    <s v="Money Transfer"/>
    <x v="54"/>
    <x v="2"/>
    <n v="131187.01657000001"/>
    <n v="298831"/>
  </r>
  <r>
    <s v="NZ57365"/>
    <n v="332008952"/>
    <n v="60"/>
    <d v="1962-05-25T00:00:00"/>
    <x v="1"/>
    <s v="Web Developer IV"/>
    <x v="19"/>
    <x v="1537"/>
    <x v="1535"/>
    <s v="Larry Baker"/>
    <x v="7"/>
    <n v="2022285603"/>
    <n v="0"/>
    <s v="Money Transfer"/>
    <x v="270"/>
    <x v="0"/>
    <n v="183792.985544"/>
    <n v="222362"/>
  </r>
  <r>
    <s v="NZ57417"/>
    <n v="302136341"/>
    <n v="65"/>
    <d v="1957-05-24T18:00:00"/>
    <x v="1"/>
    <s v="Senior Financial Analyst"/>
    <x v="0"/>
    <x v="1538"/>
    <x v="1536"/>
    <s v="Jacqueline Stephens"/>
    <x v="7"/>
    <n v="939280951"/>
    <n v="0"/>
    <s v="Cash Withdrawal"/>
    <x v="401"/>
    <x v="0"/>
    <n v="681367.96358823997"/>
    <n v="1023613.86"/>
  </r>
  <r>
    <s v="NZ57420"/>
    <n v="559812951"/>
    <n v="29"/>
    <d v="1993-05-24T18:00:00"/>
    <x v="0"/>
    <s v="Nurse"/>
    <x v="0"/>
    <x v="1539"/>
    <x v="1537"/>
    <s v="Timothy Ortiz"/>
    <x v="7"/>
    <n v="35372288"/>
    <n v="0"/>
    <s v="Money Transfer"/>
    <x v="371"/>
    <x v="1"/>
    <n v="813954.31215999997"/>
    <n v="1023310.92"/>
  </r>
  <r>
    <s v="NZ57450"/>
    <n v="348038718"/>
    <n v="70"/>
    <d v="1952-05-24T12:00:00"/>
    <x v="1"/>
    <s v="Computer Systems Analyst III"/>
    <x v="8"/>
    <x v="1540"/>
    <x v="1538"/>
    <s v="Ernest Knight"/>
    <x v="7"/>
    <n v="1683086121"/>
    <n v="0"/>
    <s v="Cash Withdrawal"/>
    <x v="292"/>
    <x v="1"/>
    <n v="563254.35080192005"/>
    <n v="885823.08"/>
  </r>
  <r>
    <s v="NZ57459"/>
    <n v="189899863"/>
    <n v="81"/>
    <d v="1941-05-24T18:00:00"/>
    <x v="1"/>
    <s v="Senior Editor"/>
    <x v="11"/>
    <x v="1541"/>
    <x v="1539"/>
    <s v="Roy Knight"/>
    <x v="7"/>
    <n v="34239672"/>
    <n v="0"/>
    <s v="Checks"/>
    <x v="106"/>
    <x v="3"/>
    <n v="214831.81020159999"/>
    <n v="265852"/>
  </r>
  <r>
    <s v="NZ57469"/>
    <n v="777546530"/>
    <n v="22"/>
    <d v="2000-05-24T12:00:00"/>
    <x v="1"/>
    <s v="Recruiter"/>
    <x v="2"/>
    <x v="1542"/>
    <x v="1540"/>
    <s v="Daniel Tucker"/>
    <x v="7"/>
    <n v="2744757939"/>
    <n v="0"/>
    <s v="Money Transfer"/>
    <x v="84"/>
    <x v="5"/>
    <n v="110002.646005"/>
    <n v="199009"/>
  </r>
  <r>
    <s v="NZ57474"/>
    <n v="519478706"/>
    <n v="73"/>
    <d v="1997-01-06T00:00:00"/>
    <x v="1"/>
    <s v="Welder"/>
    <x v="0"/>
    <x v="1543"/>
    <x v="1541"/>
    <s v="OMOLOGE JE"/>
    <x v="7"/>
    <n v="2945104239"/>
    <n v="0"/>
    <s v="Checks"/>
    <x v="263"/>
    <x v="3"/>
    <n v="56762.722412306874"/>
    <n v="296104"/>
  </r>
  <r>
    <s v="NZ57481"/>
    <n v="76772744"/>
    <n v="37"/>
    <d v="1985-05-24T18:00:00"/>
    <x v="0"/>
    <s v="Geologist II"/>
    <x v="14"/>
    <x v="1544"/>
    <x v="1542"/>
    <s v="Shirley Gilbert"/>
    <x v="7"/>
    <n v="908782966"/>
    <n v="0"/>
    <s v="Money Transfer"/>
    <x v="454"/>
    <x v="5"/>
    <n v="69371.689134"/>
    <n v="166279"/>
  </r>
  <r>
    <s v="NZ57483"/>
    <n v="611034975"/>
    <n v="17"/>
    <d v="2005-05-24T18:00:00"/>
    <x v="1"/>
    <s v="Chief Design Engineer"/>
    <x v="5"/>
    <x v="1545"/>
    <x v="1543"/>
    <s v="Aaron Williams"/>
    <x v="7"/>
    <n v="2042122752"/>
    <n v="0"/>
    <s v="Online Payment"/>
    <x v="465"/>
    <x v="2"/>
    <n v="125404.4426885"/>
    <n v="208376"/>
  </r>
  <r>
    <s v="NZ57483"/>
    <n v="255923617"/>
    <n v="78"/>
    <d v="1944-05-24T12:00:00"/>
    <x v="0"/>
    <s v="Cost Accountant"/>
    <x v="0"/>
    <x v="1546"/>
    <x v="1544"/>
    <s v="Gary Stanley"/>
    <x v="7"/>
    <n v="2042122752"/>
    <n v="0"/>
    <s v="Money Deposit"/>
    <x v="457"/>
    <x v="0"/>
    <n v="1442524.5652719999"/>
    <n v="1610919.66"/>
  </r>
  <r>
    <s v="NZ57498"/>
    <n v="605022139"/>
    <n v="49"/>
    <d v="1973-05-24T18:00:00"/>
    <x v="1"/>
    <s v="VP Marketing"/>
    <x v="5"/>
    <x v="1547"/>
    <x v="1545"/>
    <s v="Harold Wood"/>
    <x v="7"/>
    <n v="955329375"/>
    <n v="0"/>
    <s v="Online Payment"/>
    <x v="89"/>
    <x v="5"/>
    <n v="176652.23854935"/>
    <n v="318997"/>
  </r>
  <r>
    <s v="NZ57502"/>
    <n v="204385263"/>
    <n v="43"/>
    <d v="1979-05-25T06:00:00"/>
    <x v="0"/>
    <s v="Staff Accountant I"/>
    <x v="5"/>
    <x v="1548"/>
    <x v="1546"/>
    <s v="Kevin Weaver"/>
    <x v="7"/>
    <n v="3217926351"/>
    <n v="0"/>
    <s v="Money Deposit"/>
    <x v="53"/>
    <x v="1"/>
    <n v="168573.17728"/>
    <n v="204451"/>
  </r>
  <r>
    <s v="NZ57563"/>
    <n v="255183298"/>
    <n v="33"/>
    <d v="1989-05-24T18:00:00"/>
    <x v="0"/>
    <s v="Statistician II"/>
    <x v="2"/>
    <x v="1549"/>
    <x v="1547"/>
    <s v="Willie Owens"/>
    <x v="7"/>
    <n v="487268208"/>
    <n v="0"/>
    <s v="Money Deposit"/>
    <x v="188"/>
    <x v="0"/>
    <n v="2318756.8124711998"/>
    <n v="3117521.88"/>
  </r>
  <r>
    <s v="NZ57611"/>
    <n v="593863928"/>
    <n v="20"/>
    <d v="2002-05-25T00:00:00"/>
    <x v="0"/>
    <s v="Clinical Specialist"/>
    <x v="3"/>
    <x v="1550"/>
    <x v="1548"/>
    <s v="Louise Wells"/>
    <x v="7"/>
    <n v="513175"/>
    <n v="0"/>
    <s v="Money Deposit"/>
    <x v="96"/>
    <x v="0"/>
    <n v="332370.50419000001"/>
    <n v="541059"/>
  </r>
  <r>
    <s v="NZ57619"/>
    <n v="826442367"/>
    <n v="25"/>
    <d v="1997-05-24T18:00:00"/>
    <x v="1"/>
    <s v="Research Assistant IV"/>
    <x v="5"/>
    <x v="1551"/>
    <x v="1549"/>
    <s v="Michael Carroll"/>
    <x v="7"/>
    <n v="1736696171"/>
    <n v="0"/>
    <s v="Money Deposit"/>
    <x v="394"/>
    <x v="1"/>
    <n v="635847.27418950002"/>
    <n v="891261.72"/>
  </r>
  <r>
    <s v="NZ57637"/>
    <n v="106222597"/>
    <n v="28"/>
    <d v="1994-05-25T00:00:00"/>
    <x v="0"/>
    <s v="Structural Engineer"/>
    <x v="4"/>
    <x v="1552"/>
    <x v="1550"/>
    <s v="Jimmy Evans"/>
    <x v="7"/>
    <n v="1882172432"/>
    <n v="0"/>
    <s v="Money Transfer"/>
    <x v="387"/>
    <x v="5"/>
    <n v="143662.98045625002"/>
    <n v="235513"/>
  </r>
  <r>
    <s v="NZ57646"/>
    <n v="363651535"/>
    <n v="79"/>
    <d v="1943-05-25T06:00:00"/>
    <x v="0"/>
    <s v="Human Resources Assistant I"/>
    <x v="8"/>
    <x v="1553"/>
    <x v="1551"/>
    <s v="Gerald Stone"/>
    <x v="7"/>
    <n v="1145089575"/>
    <n v="0"/>
    <s v="Online Payment"/>
    <x v="66"/>
    <x v="6"/>
    <n v="694480.89328720002"/>
    <n v="922982.7"/>
  </r>
  <r>
    <s v="NZ57665"/>
    <n v="768022253"/>
    <n v="18"/>
    <d v="2004-05-24T12:00:00"/>
    <x v="0"/>
    <s v="Programmer I"/>
    <x v="5"/>
    <x v="1554"/>
    <x v="1552"/>
    <s v="Aaron Wilson"/>
    <x v="7"/>
    <n v="3874372675"/>
    <n v="0"/>
    <s v="Money Deposit"/>
    <x v="196"/>
    <x v="0"/>
    <n v="1765384.7811040001"/>
    <n v="2482851.36"/>
  </r>
  <r>
    <s v="NZ57702"/>
    <n v="253960066"/>
    <n v="22"/>
    <d v="2000-05-24T12:00:00"/>
    <x v="1"/>
    <s v="Account Representative I"/>
    <x v="2"/>
    <x v="1555"/>
    <x v="1553"/>
    <s v="Bobby Gomez"/>
    <x v="7"/>
    <n v="149346654"/>
    <n v="0"/>
    <s v="Money Deposit"/>
    <x v="12"/>
    <x v="0"/>
    <n v="519535.17230460001"/>
    <n v="878330.16"/>
  </r>
  <r>
    <s v="NZ57710"/>
    <n v="700293659"/>
    <n v="57"/>
    <d v="1965-05-24T18:00:00"/>
    <x v="0"/>
    <s v="Accounting Assistant IV"/>
    <x v="9"/>
    <x v="1556"/>
    <x v="1554"/>
    <s v="Gary Lopez"/>
    <x v="7"/>
    <n v="521091276"/>
    <n v="2055520472"/>
    <s v="Loan Payment"/>
    <x v="327"/>
    <x v="8"/>
    <n v="508530.77570839995"/>
    <n v="1224972.06"/>
  </r>
  <r>
    <s v="NZ57724"/>
    <n v="799549503"/>
    <n v="27"/>
    <d v="1995-05-25T06:00:00"/>
    <x v="1"/>
    <s v="Media Manager III"/>
    <x v="14"/>
    <x v="1557"/>
    <x v="1555"/>
    <s v="Kathy Gilbert"/>
    <x v="7"/>
    <n v="21843402"/>
    <n v="0"/>
    <s v="Checks"/>
    <x v="68"/>
    <x v="3"/>
    <n v="37146.910713060002"/>
    <n v="225723"/>
  </r>
  <r>
    <s v="NZ57827"/>
    <n v="126238837"/>
    <n v="36"/>
    <d v="1986-05-25T00:00:00"/>
    <x v="0"/>
    <s v="Budget/Accounting Analyst I"/>
    <x v="9"/>
    <x v="1558"/>
    <x v="1556"/>
    <s v="Tina Young"/>
    <x v="7"/>
    <n v="773704017"/>
    <n v="0"/>
    <s v="Cash Withdrawal"/>
    <x v="462"/>
    <x v="4"/>
    <n v="769441.39228000003"/>
    <n v="974641.62"/>
  </r>
  <r>
    <s v="NZ57908"/>
    <n v="608170999"/>
    <n v="56"/>
    <d v="1966-05-25T00:00:00"/>
    <x v="0"/>
    <s v="Occupational Therapist"/>
    <x v="2"/>
    <x v="284"/>
    <x v="284"/>
    <s v="Douglas Weaver"/>
    <x v="7"/>
    <n v="3885975082"/>
    <n v="0"/>
    <s v="Cash Withdrawal"/>
    <x v="429"/>
    <x v="1"/>
    <n v="0"/>
    <n v="0"/>
  </r>
  <r>
    <s v="NZ57917"/>
    <n v="856632217"/>
    <n v="20"/>
    <d v="2002-05-25T00:00:00"/>
    <x v="1"/>
    <s v="Marketing Manager"/>
    <x v="0"/>
    <x v="1559"/>
    <x v="1557"/>
    <s v="Thomas Martinez"/>
    <x v="7"/>
    <n v="266528745"/>
    <n v="0"/>
    <s v="Money Transfer"/>
    <x v="352"/>
    <x v="5"/>
    <n v="236229.4522844"/>
    <n v="439865"/>
  </r>
  <r>
    <s v="NZ57973"/>
    <n v="403033646"/>
    <n v="42"/>
    <d v="1998-12-23T00:00:00"/>
    <x v="1"/>
    <s v="Student"/>
    <x v="17"/>
    <x v="1560"/>
    <x v="1558"/>
    <s v="TOBILOBA J"/>
    <x v="7"/>
    <n v="1654205796"/>
    <n v="0"/>
    <s v="Money Deposit"/>
    <x v="74"/>
    <x v="0"/>
    <n v="-163014.81896827213"/>
    <n v="314740"/>
  </r>
  <r>
    <s v="NZ57999"/>
    <n v="318998783"/>
    <n v="53"/>
    <d v="1969-05-24T18:00:00"/>
    <x v="1"/>
    <s v="Environmental Tech"/>
    <x v="4"/>
    <x v="1561"/>
    <x v="1559"/>
    <s v="Samuel Barnes"/>
    <x v="7"/>
    <n v="3800183499"/>
    <n v="0"/>
    <s v="Money Deposit"/>
    <x v="56"/>
    <x v="0"/>
    <n v="210263.02942000001"/>
    <n v="288823"/>
  </r>
  <r>
    <s v="NZ58018"/>
    <n v="698828965"/>
    <n v="25"/>
    <d v="1997-05-24T18:00:00"/>
    <x v="0"/>
    <s v="Media Manager III"/>
    <x v="0"/>
    <x v="1562"/>
    <x v="1560"/>
    <s v="Ashley Powell"/>
    <x v="7"/>
    <n v="33215875"/>
    <n v="717717504"/>
    <s v="Loan Payment"/>
    <x v="84"/>
    <x v="7"/>
    <n v="153327.38696959999"/>
    <n v="200786"/>
  </r>
  <r>
    <s v="NZ58104"/>
    <n v="687926099"/>
    <n v="71"/>
    <d v="1951-05-25T06:00:00"/>
    <x v="0"/>
    <s v="Programmer Analyst IV"/>
    <x v="7"/>
    <x v="1563"/>
    <x v="1561"/>
    <s v="Daniel Harris"/>
    <x v="7"/>
    <n v="3556651875"/>
    <n v="985822425"/>
    <s v="Loan Payment"/>
    <x v="151"/>
    <x v="8"/>
    <n v="385393.27930499997"/>
    <n v="552877.74"/>
  </r>
  <r>
    <s v="NZ58136"/>
    <n v="872703743"/>
    <n v="28"/>
    <d v="1994-05-25T00:00:00"/>
    <x v="1"/>
    <s v="Software Engineer II"/>
    <x v="2"/>
    <x v="1564"/>
    <x v="1562"/>
    <s v="Christopher Harper"/>
    <x v="7"/>
    <n v="719589"/>
    <n v="124510614"/>
    <s v="Loan Payment"/>
    <x v="395"/>
    <x v="7"/>
    <n v="1376089.5625450001"/>
    <n v="2129617.2000000002"/>
  </r>
  <r>
    <s v="NZ58182"/>
    <n v="758391242"/>
    <n v="43"/>
    <d v="1979-05-25T06:00:00"/>
    <x v="1"/>
    <s v="Nuclear Power Engineer"/>
    <x v="0"/>
    <x v="1565"/>
    <x v="1563"/>
    <s v="Helen Meyer"/>
    <x v="7"/>
    <n v="1265775"/>
    <n v="0"/>
    <s v="Cash Withdrawal"/>
    <x v="132"/>
    <x v="4"/>
    <n v="736814.00023743999"/>
    <n v="1041117.06"/>
  </r>
  <r>
    <s v="NZ58185"/>
    <n v="502087157"/>
    <n v="39"/>
    <d v="1983-05-25T06:00:00"/>
    <x v="1"/>
    <s v="Librarian"/>
    <x v="17"/>
    <x v="1566"/>
    <x v="1564"/>
    <s v="Willie Shaw"/>
    <x v="7"/>
    <n v="1546195182"/>
    <n v="261803178"/>
    <s v="Loan Payment"/>
    <x v="425"/>
    <x v="7"/>
    <n v="1119657.598552"/>
    <n v="1676838.18"/>
  </r>
  <r>
    <s v="NZ58197"/>
    <n v="566590562"/>
    <n v="25"/>
    <d v="1997-05-24T18:00:00"/>
    <x v="0"/>
    <s v="Software Test Engineer IV"/>
    <x v="5"/>
    <x v="1567"/>
    <x v="1565"/>
    <s v="Willie Hanson"/>
    <x v="7"/>
    <n v="1781504307"/>
    <n v="0"/>
    <s v="Money Transfer"/>
    <x v="54"/>
    <x v="0"/>
    <n v="14666.400048"/>
    <n v="37029"/>
  </r>
  <r>
    <s v="NZ58197"/>
    <n v="61928532"/>
    <n v="36"/>
    <d v="1986-05-25T00:00:00"/>
    <x v="0"/>
    <s v="Developer I"/>
    <x v="0"/>
    <x v="1568"/>
    <x v="1566"/>
    <s v="Betty Butler"/>
    <x v="7"/>
    <n v="1781504307"/>
    <n v="0"/>
    <s v="Online Payment"/>
    <x v="123"/>
    <x v="5"/>
    <n v="58619.394300400003"/>
    <n v="101161"/>
  </r>
  <r>
    <s v="NZ58198"/>
    <n v="225809402"/>
    <n v="33"/>
    <d v="1989-05-24T18:00:00"/>
    <x v="1"/>
    <s v="Associate Professor"/>
    <x v="2"/>
    <x v="1569"/>
    <x v="1567"/>
    <s v="Nicole Hall"/>
    <x v="7"/>
    <n v="1501287924"/>
    <n v="0"/>
    <s v="Online Payment"/>
    <x v="74"/>
    <x v="5"/>
    <n v="361973.38089536002"/>
    <n v="463697"/>
  </r>
  <r>
    <s v="NZ58212"/>
    <n v="304071750"/>
    <n v="61"/>
    <d v="2000-07-06T18:00:00"/>
    <x v="0"/>
    <s v="Welder"/>
    <x v="11"/>
    <x v="1570"/>
    <x v="1568"/>
    <s v="UNITY OSAY"/>
    <x v="7"/>
    <n v="16255904"/>
    <n v="0"/>
    <s v="Money Deposit"/>
    <x v="436"/>
    <x v="0"/>
    <n v="-217164.09571443353"/>
    <n v="184503"/>
  </r>
  <r>
    <s v="NZ58253"/>
    <n v="7318552"/>
    <n v="51"/>
    <d v="1971-05-25T06:00:00"/>
    <x v="1"/>
    <s v="Accounting Assistant I"/>
    <x v="1"/>
    <x v="1571"/>
    <x v="1569"/>
    <s v="Daniel Gomez"/>
    <x v="7"/>
    <n v="3105475464"/>
    <n v="0"/>
    <s v="Cash Withdrawal"/>
    <x v="340"/>
    <x v="1"/>
    <n v="1371464.38558"/>
    <n v="2774481.6"/>
  </r>
  <r>
    <s v="NZ58319"/>
    <n v="721292067"/>
    <n v="21"/>
    <d v="2001-05-24T18:00:00"/>
    <x v="1"/>
    <s v="VP Accounting"/>
    <x v="18"/>
    <x v="1572"/>
    <x v="1570"/>
    <s v="Jeffrey Gardner"/>
    <x v="7"/>
    <n v="2247736716"/>
    <n v="0"/>
    <s v="Cash Withdrawal"/>
    <x v="468"/>
    <x v="0"/>
    <n v="1691158.6192127999"/>
    <n v="1975358.52"/>
  </r>
  <r>
    <s v="NZ58356"/>
    <n v="560038029"/>
    <n v="64"/>
    <d v="1958-05-25T00:00:00"/>
    <x v="1"/>
    <s v="Geologist IV"/>
    <x v="5"/>
    <x v="1573"/>
    <x v="1571"/>
    <s v="Ralph Parker"/>
    <x v="7"/>
    <n v="1428412608"/>
    <n v="5089393632"/>
    <s v="Loan Payment"/>
    <x v="235"/>
    <x v="8"/>
    <n v="199846.29518800002"/>
    <n v="315547"/>
  </r>
  <r>
    <s v="NZ58373"/>
    <n v="715132845"/>
    <n v="50"/>
    <d v="1972-05-24T12:00:00"/>
    <x v="0"/>
    <s v="Automation Specialist I"/>
    <x v="4"/>
    <x v="1574"/>
    <x v="1572"/>
    <s v="Louis Price"/>
    <x v="7"/>
    <n v="479299525"/>
    <n v="0"/>
    <s v="Checks"/>
    <x v="224"/>
    <x v="3"/>
    <n v="578977.56766815996"/>
    <n v="994250.1"/>
  </r>
  <r>
    <s v="NZ58447"/>
    <n v="165563667"/>
    <n v="69"/>
    <d v="1953-05-24T18:00:00"/>
    <x v="1"/>
    <s v="Dental Hygienist"/>
    <x v="8"/>
    <x v="1575"/>
    <x v="1573"/>
    <s v="Jack Willis"/>
    <x v="7"/>
    <n v="2662768401"/>
    <n v="0"/>
    <s v="Cash Withdrawal"/>
    <x v="156"/>
    <x v="1"/>
    <n v="1310687.7793279199"/>
    <n v="1753392.24"/>
  </r>
  <r>
    <s v="NZ58524"/>
    <n v="207469289"/>
    <n v="75"/>
    <d v="1947-05-25T06:00:00"/>
    <x v="1"/>
    <s v="Media Manager IV"/>
    <x v="0"/>
    <x v="1576"/>
    <x v="1574"/>
    <s v="Sarah Stephens"/>
    <x v="7"/>
    <n v="2955613617"/>
    <n v="0"/>
    <s v="Money Transfer"/>
    <x v="433"/>
    <x v="5"/>
    <n v="530952.57540335995"/>
    <n v="1388046.6"/>
  </r>
  <r>
    <s v="NZ58620"/>
    <n v="734506196"/>
    <n v="34"/>
    <d v="1988-05-24T12:00:00"/>
    <x v="1"/>
    <s v="Chemical Engineer"/>
    <x v="2"/>
    <x v="1577"/>
    <x v="1575"/>
    <s v="Carol Gonzalez"/>
    <x v="7"/>
    <n v="578253168"/>
    <n v="0"/>
    <s v="Online Payment"/>
    <x v="122"/>
    <x v="5"/>
    <n v="700896.17464320001"/>
    <n v="844791.54"/>
  </r>
  <r>
    <s v="NZ58634"/>
    <n v="599797239"/>
    <n v="65"/>
    <d v="1957-05-24T18:00:00"/>
    <x v="0"/>
    <s v="Environmental Tech"/>
    <x v="9"/>
    <x v="1578"/>
    <x v="1576"/>
    <s v="Ralph Henderson"/>
    <x v="7"/>
    <n v="283534125"/>
    <n v="3077448"/>
    <s v="Loan Payment"/>
    <x v="99"/>
    <x v="7"/>
    <n v="740785.28977919999"/>
    <n v="1042208.46"/>
  </r>
  <r>
    <s v="NZ58635"/>
    <n v="757592916"/>
    <n v="35"/>
    <d v="1987-05-25T06:00:00"/>
    <x v="1"/>
    <s v="Research Assistant I"/>
    <x v="6"/>
    <x v="1579"/>
    <x v="1577"/>
    <s v="Henry Chapman"/>
    <x v="7"/>
    <n v="235976832"/>
    <n v="0"/>
    <s v="Online Payment"/>
    <x v="465"/>
    <x v="2"/>
    <n v="1766.2534384000028"/>
    <n v="65615"/>
  </r>
  <r>
    <s v="NZ58643"/>
    <n v="226863630"/>
    <n v="20"/>
    <d v="2002-05-25T00:00:00"/>
    <x v="1"/>
    <s v="Health Coach III"/>
    <x v="18"/>
    <x v="1580"/>
    <x v="1578"/>
    <s v="Paul Cruz"/>
    <x v="7"/>
    <n v="3419662455"/>
    <n v="0"/>
    <s v="Money Transfer"/>
    <x v="380"/>
    <x v="5"/>
    <n v="1154182.7892312"/>
    <n v="1488182.04"/>
  </r>
  <r>
    <s v="NZ58661"/>
    <n v="70992498"/>
    <n v="81"/>
    <d v="1941-05-24T18:00:00"/>
    <x v="0"/>
    <s v="Professor"/>
    <x v="9"/>
    <x v="1581"/>
    <x v="1579"/>
    <s v="Paul Wallace"/>
    <x v="7"/>
    <n v="26695984"/>
    <n v="0"/>
    <s v="Money Deposit"/>
    <x v="281"/>
    <x v="0"/>
    <n v="289517.57864959998"/>
    <n v="593170.80000000005"/>
  </r>
  <r>
    <s v="NZ58681"/>
    <n v="321800259"/>
    <n v="29"/>
    <d v="1993-05-24T18:00:00"/>
    <x v="0"/>
    <s v="Health Coach II"/>
    <x v="12"/>
    <x v="1582"/>
    <x v="1580"/>
    <s v="Walter Hart"/>
    <x v="7"/>
    <n v="1073656155"/>
    <n v="0"/>
    <s v="Checks"/>
    <x v="15"/>
    <x v="3"/>
    <n v="2229999.064125"/>
    <n v="2736947.64"/>
  </r>
  <r>
    <s v="NZ58718"/>
    <n v="465359014"/>
    <n v="18"/>
    <d v="2004-05-24T12:00:00"/>
    <x v="1"/>
    <s v="Health Coach II"/>
    <x v="5"/>
    <x v="1583"/>
    <x v="1581"/>
    <s v="Walter Stanley"/>
    <x v="7"/>
    <n v="142307106"/>
    <n v="7226075136"/>
    <s v="Loan Payment"/>
    <x v="256"/>
    <x v="8"/>
    <n v="98786.031981440028"/>
    <n v="364001"/>
  </r>
  <r>
    <s v="NZ58727"/>
    <n v="135642253"/>
    <n v="27"/>
    <d v="1995-05-25T06:00:00"/>
    <x v="1"/>
    <s v="Biostatistician II"/>
    <x v="10"/>
    <x v="1584"/>
    <x v="1582"/>
    <s v="Julie Stanley"/>
    <x v="7"/>
    <n v="5948436"/>
    <n v="0"/>
    <s v="Money Deposit"/>
    <x v="275"/>
    <x v="0"/>
    <n v="555541.07727580005"/>
    <n v="799851.36"/>
  </r>
  <r>
    <s v="NZ58749"/>
    <n v="553774219"/>
    <n v="32"/>
    <d v="1990-05-25T00:00:00"/>
    <x v="1"/>
    <s v="Systems Administrator II"/>
    <x v="11"/>
    <x v="1585"/>
    <x v="1583"/>
    <s v="Kathleen Ford"/>
    <x v="7"/>
    <n v="3644896032"/>
    <n v="0"/>
    <s v="Money Transfer"/>
    <x v="206"/>
    <x v="5"/>
    <n v="73158.542753999995"/>
    <n v="360033"/>
  </r>
  <r>
    <s v="NZ58778"/>
    <n v="486620474"/>
    <n v="20"/>
    <d v="2002-05-25T00:00:00"/>
    <x v="0"/>
    <s v="Web Designer IV"/>
    <x v="1"/>
    <x v="1586"/>
    <x v="1584"/>
    <s v="Karen Fields"/>
    <x v="7"/>
    <n v="1583304228"/>
    <n v="0"/>
    <s v="Money Deposit"/>
    <x v="119"/>
    <x v="0"/>
    <n v="406986.48936900002"/>
    <n v="834178.44"/>
  </r>
  <r>
    <s v="NZ58811"/>
    <n v="68856654"/>
    <n v="53"/>
    <d v="1969-05-24T18:00:00"/>
    <x v="1"/>
    <s v="Web Developer I"/>
    <x v="5"/>
    <x v="1587"/>
    <x v="1585"/>
    <s v="Frances Austin"/>
    <x v="7"/>
    <n v="349188"/>
    <n v="0"/>
    <s v="Cash Withdrawal"/>
    <x v="1"/>
    <x v="4"/>
    <n v="240896.60408320001"/>
    <n v="391066"/>
  </r>
  <r>
    <s v="NZ58836"/>
    <n v="794705385"/>
    <n v="76"/>
    <d v="1946-05-25T00:00:00"/>
    <x v="0"/>
    <s v="Account Executive"/>
    <x v="11"/>
    <x v="1588"/>
    <x v="1586"/>
    <s v="Kevin Cole"/>
    <x v="7"/>
    <n v="2652064986"/>
    <n v="0"/>
    <s v="Online Payment"/>
    <x v="307"/>
    <x v="2"/>
    <n v="348830.25171600003"/>
    <n v="544175.1"/>
  </r>
  <r>
    <s v="NZ58912"/>
    <n v="266596220"/>
    <n v="28"/>
    <d v="1994-05-25T00:00:00"/>
    <x v="1"/>
    <s v="Systems Administrator II"/>
    <x v="3"/>
    <x v="1589"/>
    <x v="1587"/>
    <s v="Kenneth Kelley"/>
    <x v="7"/>
    <n v="850646811"/>
    <n v="794809057"/>
    <s v="Loan Payment"/>
    <x v="85"/>
    <x v="7"/>
    <n v="2546.383004000003"/>
    <n v="153872"/>
  </r>
  <r>
    <s v="NZ58923"/>
    <n v="570375422"/>
    <n v="58"/>
    <d v="1964-05-24T12:00:00"/>
    <x v="1"/>
    <s v="Director of Sales"/>
    <x v="14"/>
    <x v="1590"/>
    <x v="1588"/>
    <s v="Donald White"/>
    <x v="7"/>
    <n v="71704224"/>
    <n v="0"/>
    <s v="Money Deposit"/>
    <x v="242"/>
    <x v="0"/>
    <n v="448072.40759295999"/>
    <n v="605832.06000000006"/>
  </r>
  <r>
    <s v="NZ59038"/>
    <n v="588324879"/>
    <n v="22"/>
    <d v="2000-05-24T12:00:00"/>
    <x v="1"/>
    <s v="Community Outreach Specialist"/>
    <x v="8"/>
    <x v="1591"/>
    <x v="1589"/>
    <s v="Jesse Ferguson"/>
    <x v="7"/>
    <n v="810068658"/>
    <n v="413468341"/>
    <s v="Loan Payment"/>
    <x v="330"/>
    <x v="7"/>
    <n v="118101.83754000001"/>
    <n v="349581"/>
  </r>
  <r>
    <s v="NZ59059"/>
    <n v="273057611"/>
    <n v="55"/>
    <d v="1967-05-25T06:00:00"/>
    <x v="1"/>
    <s v="Nuclear Power Engineer"/>
    <x v="18"/>
    <x v="1592"/>
    <x v="1590"/>
    <s v="Ryan Weaver"/>
    <x v="7"/>
    <n v="1303341309"/>
    <n v="0"/>
    <s v="Money Transfer"/>
    <x v="441"/>
    <x v="5"/>
    <n v="285580.47417599999"/>
    <n v="510383.52"/>
  </r>
  <r>
    <s v="NZ59076"/>
    <n v="832315873"/>
    <n v="58"/>
    <d v="1964-05-24T12:00:00"/>
    <x v="1"/>
    <s v="Programmer I"/>
    <x v="3"/>
    <x v="1593"/>
    <x v="1591"/>
    <s v="Anna Shaw"/>
    <x v="7"/>
    <n v="1842602868"/>
    <n v="0"/>
    <s v="Cash Withdrawal"/>
    <x v="247"/>
    <x v="1"/>
    <n v="101381.943744"/>
    <n v="169677"/>
  </r>
  <r>
    <s v="NZ59107"/>
    <n v="867445393"/>
    <n v="17"/>
    <d v="2005-05-24T18:00:00"/>
    <x v="1"/>
    <s v="Senior Financial Analyst"/>
    <x v="18"/>
    <x v="1594"/>
    <x v="1592"/>
    <s v="Raymond Mccoy"/>
    <x v="7"/>
    <n v="16586145"/>
    <n v="0"/>
    <s v="Money Transfer"/>
    <x v="152"/>
    <x v="5"/>
    <n v="60353.589844100003"/>
    <n v="254261"/>
  </r>
  <r>
    <s v="NZ59125"/>
    <n v="993940864"/>
    <n v="74"/>
    <d v="1948-05-24T12:00:00"/>
    <x v="1"/>
    <s v="Accountant IV"/>
    <x v="19"/>
    <x v="1595"/>
    <x v="1593"/>
    <s v="Diane Riley"/>
    <x v="7"/>
    <n v="3276026988"/>
    <n v="0"/>
    <s v="Money Deposit"/>
    <x v="331"/>
    <x v="0"/>
    <n v="230295.61106175999"/>
    <n v="489631"/>
  </r>
  <r>
    <s v="NZ59154"/>
    <n v="663702178"/>
    <n v="43"/>
    <d v="1979-05-25T06:00:00"/>
    <x v="0"/>
    <s v="Systems Administrator IV"/>
    <x v="9"/>
    <x v="1596"/>
    <x v="1594"/>
    <s v="Diana Smith"/>
    <x v="7"/>
    <n v="145351008"/>
    <n v="0"/>
    <s v="Cash Withdrawal"/>
    <x v="258"/>
    <x v="1"/>
    <n v="67084.657295600002"/>
    <n v="154217"/>
  </r>
  <r>
    <s v="NZ59198"/>
    <n v="923743468"/>
    <n v="56"/>
    <d v="1966-05-25T00:00:00"/>
    <x v="1"/>
    <s v="Web Designer III"/>
    <x v="4"/>
    <x v="1597"/>
    <x v="1595"/>
    <s v="Gregory Gonzalez"/>
    <x v="7"/>
    <n v="30705444"/>
    <n v="0"/>
    <s v="Cash Withdrawal"/>
    <x v="105"/>
    <x v="4"/>
    <n v="1499490.53926"/>
    <n v="2277096.96"/>
  </r>
  <r>
    <s v="NZ59202"/>
    <n v="675986961"/>
    <n v="27"/>
    <d v="1995-05-25T06:00:00"/>
    <x v="0"/>
    <s v="Business Systems Development Analyst"/>
    <x v="21"/>
    <x v="1598"/>
    <x v="1596"/>
    <s v="Matthew Carter"/>
    <x v="7"/>
    <n v="363577725"/>
    <n v="0"/>
    <s v="Cash Withdrawal"/>
    <x v="206"/>
    <x v="1"/>
    <n v="287529.8799386"/>
    <n v="439504"/>
  </r>
  <r>
    <s v="NZ59205"/>
    <n v="22623932"/>
    <n v="76"/>
    <d v="1946-05-25T00:00:00"/>
    <x v="1"/>
    <s v="Media Manager I"/>
    <x v="2"/>
    <x v="1599"/>
    <x v="1597"/>
    <s v="Carl King"/>
    <x v="7"/>
    <n v="2077712832"/>
    <n v="0"/>
    <s v="Online Payment"/>
    <x v="228"/>
    <x v="2"/>
    <n v="146497.05154032001"/>
    <n v="285189"/>
  </r>
  <r>
    <s v="NZ59219"/>
    <n v="602486864"/>
    <n v="56"/>
    <d v="1966-05-25T00:00:00"/>
    <x v="1"/>
    <s v="Help Desk Operator"/>
    <x v="14"/>
    <x v="1600"/>
    <x v="1598"/>
    <s v="Jeremy Freeman"/>
    <x v="7"/>
    <n v="1742585152"/>
    <n v="0"/>
    <s v="Money Transfer"/>
    <x v="241"/>
    <x v="5"/>
    <n v="238850.98278336"/>
    <n v="325521"/>
  </r>
  <r>
    <s v="NZ59220"/>
    <n v="672898421"/>
    <n v="50"/>
    <d v="1972-05-24T12:00:00"/>
    <x v="0"/>
    <s v="Accountant I"/>
    <x v="18"/>
    <x v="1601"/>
    <x v="1599"/>
    <s v="Earl Mccoy"/>
    <x v="7"/>
    <n v="1299323025"/>
    <n v="0"/>
    <s v="Money Transfer"/>
    <x v="11"/>
    <x v="2"/>
    <n v="272911.58253999997"/>
    <n v="358570"/>
  </r>
  <r>
    <s v="NZ59330"/>
    <n v="880548397"/>
    <n v="66"/>
    <d v="1956-05-24T12:00:00"/>
    <x v="0"/>
    <s v="Pharmacist"/>
    <x v="21"/>
    <x v="1602"/>
    <x v="1600"/>
    <s v="Margaret Rivera"/>
    <x v="7"/>
    <n v="928978688"/>
    <n v="0"/>
    <s v="Money Transfer"/>
    <x v="174"/>
    <x v="0"/>
    <n v="187520.65683803"/>
    <n v="411362"/>
  </r>
  <r>
    <s v="NZ59334"/>
    <n v="600576973"/>
    <n v="85"/>
    <d v="1937-05-24T18:00:00"/>
    <x v="0"/>
    <s v="Budget/Accounting Analyst III"/>
    <x v="2"/>
    <x v="1603"/>
    <x v="1601"/>
    <s v="William Hart"/>
    <x v="7"/>
    <n v="927737499"/>
    <n v="1955655615"/>
    <s v="Loan Payment"/>
    <x v="408"/>
    <x v="8"/>
    <n v="326413.09330369998"/>
    <n v="560810.28"/>
  </r>
  <r>
    <s v="NZ59337"/>
    <n v="597793567"/>
    <n v="64"/>
    <d v="1958-05-25T00:00:00"/>
    <x v="1"/>
    <s v="Budget/Accounting Analyst II"/>
    <x v="12"/>
    <x v="1604"/>
    <x v="1602"/>
    <s v="Ruth Flores"/>
    <x v="7"/>
    <n v="362144202"/>
    <n v="0"/>
    <s v="Money Deposit"/>
    <x v="214"/>
    <x v="0"/>
    <n v="166192.09642448"/>
    <n v="286538"/>
  </r>
  <r>
    <s v="NZ59364"/>
    <n v="717143631"/>
    <n v="62"/>
    <d v="1960-05-24T12:00:00"/>
    <x v="1"/>
    <s v="Media Manager II"/>
    <x v="5"/>
    <x v="1605"/>
    <x v="1603"/>
    <s v="Jacqueline Thompson"/>
    <x v="7"/>
    <n v="3074838"/>
    <n v="0"/>
    <s v="Cash Withdrawal"/>
    <x v="424"/>
    <x v="4"/>
    <n v="372384.70783999999"/>
    <n v="602728.19999999995"/>
  </r>
  <r>
    <s v="NZ59366"/>
    <n v="950818731"/>
    <n v="65"/>
    <d v="1957-05-24T18:00:00"/>
    <x v="1"/>
    <s v="Desktop Support Technician"/>
    <x v="17"/>
    <x v="1606"/>
    <x v="1604"/>
    <s v="Carl Thompson"/>
    <x v="7"/>
    <n v="3416811117"/>
    <n v="0"/>
    <s v="Money Transfer"/>
    <x v="143"/>
    <x v="2"/>
    <n v="966619.88706560002"/>
    <n v="1158723.06"/>
  </r>
  <r>
    <s v="NZ59368"/>
    <n v="262785749"/>
    <n v="44"/>
    <d v="1978-05-25T00:00:00"/>
    <x v="0"/>
    <s v="Staff Scientist"/>
    <x v="15"/>
    <x v="1607"/>
    <x v="1605"/>
    <s v="Janet Weaver"/>
    <x v="7"/>
    <n v="1085617592"/>
    <n v="0"/>
    <s v="Online Payment"/>
    <x v="379"/>
    <x v="2"/>
    <n v="-25527.784359999991"/>
    <n v="129506"/>
  </r>
  <r>
    <s v="NZ59374"/>
    <n v="576795176"/>
    <n v="66"/>
    <d v="1956-05-24T12:00:00"/>
    <x v="1"/>
    <s v="Accounting Assistant III"/>
    <x v="19"/>
    <x v="1608"/>
    <x v="1606"/>
    <s v="Steven Kelly"/>
    <x v="7"/>
    <n v="996679672"/>
    <n v="0"/>
    <s v="Checks"/>
    <x v="311"/>
    <x v="0"/>
    <n v="481403.25444608001"/>
    <n v="933246.96"/>
  </r>
  <r>
    <s v="NZ59380"/>
    <n v="919496575"/>
    <n v="64"/>
    <d v="1958-05-25T00:00:00"/>
    <x v="1"/>
    <s v="Internal Auditor"/>
    <x v="5"/>
    <x v="284"/>
    <x v="284"/>
    <s v="Ruby Wallace"/>
    <x v="7"/>
    <n v="3624029448"/>
    <n v="2660428992"/>
    <s v="Loan Payment"/>
    <x v="163"/>
    <x v="7"/>
    <n v="0"/>
    <n v="0"/>
  </r>
  <r>
    <s v="NZ59398"/>
    <n v="223397010"/>
    <n v="25"/>
    <d v="1997-05-24T18:00:00"/>
    <x v="0"/>
    <s v="Actuary"/>
    <x v="11"/>
    <x v="1609"/>
    <x v="1607"/>
    <s v="Juan Griffin"/>
    <x v="7"/>
    <n v="1178047218"/>
    <n v="0"/>
    <s v="Online Payment"/>
    <x v="360"/>
    <x v="2"/>
    <n v="355834.343276"/>
    <n v="574510.92000000004"/>
  </r>
  <r>
    <s v="NZ59407"/>
    <n v="641677481"/>
    <n v="30"/>
    <d v="1992-05-24T12:00:00"/>
    <x v="0"/>
    <s v="Web Developer III"/>
    <x v="2"/>
    <x v="1610"/>
    <x v="1608"/>
    <s v="Jennifer Rice"/>
    <x v="7"/>
    <n v="1682334225"/>
    <n v="0"/>
    <s v="Money Deposit"/>
    <x v="251"/>
    <x v="0"/>
    <n v="304682.44299999997"/>
    <n v="338536"/>
  </r>
  <r>
    <s v="NZ59415"/>
    <n v="968099871"/>
    <n v="81"/>
    <d v="1941-05-24T18:00:00"/>
    <x v="0"/>
    <s v="Geologist I"/>
    <x v="2"/>
    <x v="1611"/>
    <x v="1609"/>
    <s v="Lori Wilson"/>
    <x v="7"/>
    <n v="1191013461"/>
    <n v="0"/>
    <s v="Checks"/>
    <x v="111"/>
    <x v="0"/>
    <n v="-85008.301077440032"/>
    <n v="523239.6"/>
  </r>
  <r>
    <s v="NZ59444"/>
    <n v="814266527"/>
    <n v="18"/>
    <d v="2004-05-24T12:00:00"/>
    <x v="0"/>
    <s v="Account Coordinator"/>
    <x v="4"/>
    <x v="1612"/>
    <x v="1610"/>
    <s v="Todd Campbell"/>
    <x v="7"/>
    <n v="844105087"/>
    <n v="0"/>
    <s v="Cash Withdrawal"/>
    <x v="469"/>
    <x v="1"/>
    <n v="716627.81136675994"/>
    <n v="1014066.66"/>
  </r>
  <r>
    <s v="NZ59471"/>
    <n v="525673903"/>
    <n v="26"/>
    <d v="1996-05-24T12:00:00"/>
    <x v="1"/>
    <s v="Statistician I"/>
    <x v="12"/>
    <x v="1613"/>
    <x v="1611"/>
    <s v="Fred Wilson"/>
    <x v="7"/>
    <n v="3872526991"/>
    <n v="0"/>
    <s v="Online Payment"/>
    <x v="158"/>
    <x v="5"/>
    <n v="300567.81696600001"/>
    <n v="426297"/>
  </r>
  <r>
    <s v="NZ59517"/>
    <n v="809256062"/>
    <n v="46"/>
    <d v="1976-05-24T12:00:00"/>
    <x v="1"/>
    <s v="Occupational Therapist"/>
    <x v="9"/>
    <x v="1614"/>
    <x v="1612"/>
    <s v="Benjamin Gonzales"/>
    <x v="7"/>
    <n v="56445"/>
    <n v="0"/>
    <s v="Money Transfer"/>
    <x v="310"/>
    <x v="5"/>
    <n v="43779.478998400002"/>
    <n v="86326"/>
  </r>
  <r>
    <s v="NZ59532"/>
    <n v="447009072"/>
    <n v="72"/>
    <d v="1950-05-25T00:00:00"/>
    <x v="1"/>
    <s v="Recruiter"/>
    <x v="2"/>
    <x v="1615"/>
    <x v="1613"/>
    <s v="Ryan Mason"/>
    <x v="7"/>
    <n v="685113192"/>
    <n v="0"/>
    <s v="Money Deposit"/>
    <x v="32"/>
    <x v="0"/>
    <n v="1095771.9187507201"/>
    <n v="1505632.2"/>
  </r>
  <r>
    <s v="NZ59539"/>
    <n v="946827741"/>
    <n v="56"/>
    <d v="1966-05-25T00:00:00"/>
    <x v="0"/>
    <s v="Computer Systems Analyst III"/>
    <x v="0"/>
    <x v="1616"/>
    <x v="1614"/>
    <s v="Terry Watson"/>
    <x v="7"/>
    <n v="4130151204"/>
    <n v="0"/>
    <s v="Money Transfer"/>
    <x v="170"/>
    <x v="5"/>
    <n v="105625.833948"/>
    <n v="175003"/>
  </r>
  <r>
    <s v="NZ59583"/>
    <n v="1827488"/>
    <n v="49"/>
    <d v="1973-05-24T18:00:00"/>
    <x v="1"/>
    <s v="Editor"/>
    <x v="6"/>
    <x v="1617"/>
    <x v="1615"/>
    <s v="Bobby Brooks"/>
    <x v="7"/>
    <n v="24472266"/>
    <n v="0"/>
    <s v="Cash Withdrawal"/>
    <x v="447"/>
    <x v="0"/>
    <n v="304072.23649039998"/>
    <n v="426895"/>
  </r>
  <r>
    <s v="NZ59595"/>
    <n v="455584049"/>
    <n v="74"/>
    <d v="1948-05-24T12:00:00"/>
    <x v="1"/>
    <s v="Database Administrator I"/>
    <x v="9"/>
    <x v="284"/>
    <x v="96"/>
    <s v="Joe Knight"/>
    <x v="7"/>
    <n v="617206284"/>
    <n v="0"/>
    <s v="Online Payment"/>
    <x v="404"/>
    <x v="5"/>
    <n v="0"/>
    <n v="0"/>
  </r>
  <r>
    <s v="NZ59612"/>
    <n v="289592807"/>
    <n v="78"/>
    <d v="1944-05-24T12:00:00"/>
    <x v="1"/>
    <s v="Paralegal"/>
    <x v="0"/>
    <x v="1618"/>
    <x v="1616"/>
    <s v="Aaron Stone"/>
    <x v="7"/>
    <n v="1690871749"/>
    <n v="0"/>
    <s v="Online Payment"/>
    <x v="395"/>
    <x v="2"/>
    <n v="24960.736547199998"/>
    <n v="52060"/>
  </r>
  <r>
    <s v="NZ59614"/>
    <n v="706031409"/>
    <n v="25"/>
    <d v="1997-05-24T18:00:00"/>
    <x v="1"/>
    <s v="Occupational Therapist"/>
    <x v="18"/>
    <x v="1619"/>
    <x v="1617"/>
    <s v="Benjamin Ray"/>
    <x v="7"/>
    <n v="763370256"/>
    <n v="0"/>
    <s v="Money Transfer"/>
    <x v="64"/>
    <x v="5"/>
    <n v="303358.61144096003"/>
    <n v="600058.86"/>
  </r>
  <r>
    <s v="NZ59637"/>
    <n v="955631691"/>
    <n v="84"/>
    <d v="1938-05-25T00:00:00"/>
    <x v="0"/>
    <s v="Systems Administrator III"/>
    <x v="4"/>
    <x v="1620"/>
    <x v="1618"/>
    <s v="Matthew Ellis"/>
    <x v="7"/>
    <n v="584212388"/>
    <n v="0"/>
    <s v="Cash Withdrawal"/>
    <x v="250"/>
    <x v="1"/>
    <n v="543791.06613912003"/>
    <n v="708885.72"/>
  </r>
  <r>
    <s v="NZ59654"/>
    <n v="924040912"/>
    <n v="45"/>
    <d v="1977-05-24T18:00:00"/>
    <x v="0"/>
    <s v="Systems Administrator II"/>
    <x v="20"/>
    <x v="1621"/>
    <x v="1619"/>
    <s v="Katherine Hudson"/>
    <x v="7"/>
    <n v="1531183134"/>
    <n v="0"/>
    <s v="Money Deposit"/>
    <x v="422"/>
    <x v="0"/>
    <n v="323323.13507840002"/>
    <n v="516254.64"/>
  </r>
  <r>
    <s v="NZ59695"/>
    <n v="62724933"/>
    <n v="47"/>
    <d v="1975-05-25T06:00:00"/>
    <x v="0"/>
    <s v="Internal Auditor"/>
    <x v="6"/>
    <x v="1622"/>
    <x v="1620"/>
    <s v="Larry Foster"/>
    <x v="7"/>
    <n v="646087728"/>
    <n v="0"/>
    <s v="Checks"/>
    <x v="459"/>
    <x v="0"/>
    <n v="505037.09594527999"/>
    <n v="996084.06"/>
  </r>
  <r>
    <s v="NZ59714"/>
    <n v="534723497"/>
    <n v="52"/>
    <d v="1970-05-25T00:00:00"/>
    <x v="1"/>
    <s v="Analyst Programmer"/>
    <x v="0"/>
    <x v="1623"/>
    <x v="1621"/>
    <s v="Walter Banks"/>
    <x v="7"/>
    <n v="928620948"/>
    <n v="0"/>
    <s v="Checks"/>
    <x v="436"/>
    <x v="3"/>
    <n v="692703.33341264003"/>
    <n v="1082578.02"/>
  </r>
  <r>
    <s v="NZ59774"/>
    <n v="917124406"/>
    <n v="25"/>
    <d v="1997-05-24T18:00:00"/>
    <x v="0"/>
    <s v="Graphic Designer"/>
    <x v="1"/>
    <x v="1624"/>
    <x v="1622"/>
    <s v="Brian Jacobs"/>
    <x v="7"/>
    <n v="1683532389"/>
    <n v="0"/>
    <s v="Money Transfer"/>
    <x v="395"/>
    <x v="5"/>
    <n v="1295554.094976"/>
    <n v="1912300.08"/>
  </r>
  <r>
    <s v="NZ59778"/>
    <n v="128381655"/>
    <n v="67"/>
    <d v="1955-05-25T06:00:00"/>
    <x v="0"/>
    <s v="Compensation Analyst"/>
    <x v="2"/>
    <x v="1625"/>
    <x v="1623"/>
    <s v="Julie Hawkins"/>
    <x v="7"/>
    <n v="1553435577"/>
    <n v="0"/>
    <s v="Cash Withdrawal"/>
    <x v="337"/>
    <x v="1"/>
    <n v="230559.81363176001"/>
    <n v="562270.92000000004"/>
  </r>
  <r>
    <s v="NZ59824"/>
    <n v="717201617"/>
    <n v="20"/>
    <d v="2002-05-25T00:00:00"/>
    <x v="0"/>
    <s v="Human Resources Manager"/>
    <x v="13"/>
    <x v="1626"/>
    <x v="1624"/>
    <s v="Annie Henderson"/>
    <x v="7"/>
    <n v="261029196"/>
    <n v="0"/>
    <s v="Cash Withdrawal"/>
    <x v="126"/>
    <x v="4"/>
    <n v="401938.01011199999"/>
    <n v="569967.84"/>
  </r>
  <r>
    <s v="NZ59827"/>
    <n v="327013364"/>
    <n v="38"/>
    <d v="1984-05-24T12:00:00"/>
    <x v="1"/>
    <s v="Biostatistician III"/>
    <x v="11"/>
    <x v="1627"/>
    <x v="1625"/>
    <s v="Lisa Carroll"/>
    <x v="7"/>
    <n v="1668155391"/>
    <n v="0"/>
    <s v="Money Transfer"/>
    <x v="396"/>
    <x v="2"/>
    <n v="185420.52954299998"/>
    <n v="523758.78"/>
  </r>
  <r>
    <s v="NZ59872"/>
    <n v="424243774"/>
    <n v="19"/>
    <d v="2003-05-25T06:00:00"/>
    <x v="1"/>
    <s v="Editor"/>
    <x v="5"/>
    <x v="1628"/>
    <x v="1626"/>
    <s v="Juan Rose"/>
    <x v="7"/>
    <n v="1942699278"/>
    <n v="0"/>
    <s v="Checks"/>
    <x v="264"/>
    <x v="3"/>
    <n v="279388.6089088"/>
    <n v="420133"/>
  </r>
  <r>
    <s v="NZ59876"/>
    <n v="174625296"/>
    <n v="25"/>
    <d v="1997-05-24T18:00:00"/>
    <x v="0"/>
    <s v="Biostatistician III"/>
    <x v="20"/>
    <x v="1629"/>
    <x v="1627"/>
    <s v="James Cole"/>
    <x v="7"/>
    <n v="69438852"/>
    <n v="0"/>
    <s v="Money Deposit"/>
    <x v="316"/>
    <x v="0"/>
    <n v="1646229.1649612999"/>
    <n v="2011803.12"/>
  </r>
  <r>
    <s v="NZ59881"/>
    <n v="651088440"/>
    <n v="48"/>
    <d v="1974-05-25T00:00:00"/>
    <x v="0"/>
    <s v="Office Assistant III"/>
    <x v="2"/>
    <x v="1630"/>
    <x v="1628"/>
    <s v="Victor Carter"/>
    <x v="7"/>
    <n v="1726116535"/>
    <n v="0"/>
    <s v="Money Deposit"/>
    <x v="276"/>
    <x v="0"/>
    <n v="812516.16492799995"/>
    <n v="968348.22"/>
  </r>
  <r>
    <s v="NZ59891"/>
    <n v="827798637"/>
    <n v="23"/>
    <d v="1999-05-25T06:00:00"/>
    <x v="1"/>
    <s v="Safety Technician II"/>
    <x v="9"/>
    <x v="1631"/>
    <x v="1629"/>
    <s v="Antonio Arnold"/>
    <x v="7"/>
    <n v="2677239873"/>
    <n v="0"/>
    <s v="Online Payment"/>
    <x v="379"/>
    <x v="2"/>
    <n v="343188.15387303999"/>
    <n v="428170"/>
  </r>
  <r>
    <s v="NZ59922"/>
    <n v="293382229"/>
    <n v="85"/>
    <d v="1937-05-24T18:00:00"/>
    <x v="1"/>
    <s v="Software Consultant"/>
    <x v="3"/>
    <x v="1632"/>
    <x v="1630"/>
    <s v="Samuel Carr"/>
    <x v="7"/>
    <n v="1815933924"/>
    <n v="0"/>
    <s v="Cash Withdrawal"/>
    <x v="2"/>
    <x v="4"/>
    <n v="649299.33194960002"/>
    <n v="970144.44"/>
  </r>
  <r>
    <s v="NZ59951"/>
    <n v="521061950"/>
    <n v="60"/>
    <d v="1962-05-25T00:00:00"/>
    <x v="0"/>
    <s v="Automation Specialist IV"/>
    <x v="3"/>
    <x v="1633"/>
    <x v="1631"/>
    <s v="Bobby Baker"/>
    <x v="7"/>
    <n v="291468645"/>
    <n v="0"/>
    <s v="Money Transfer"/>
    <x v="221"/>
    <x v="0"/>
    <n v="889269.02439599996"/>
    <n v="1230257.7"/>
  </r>
  <r>
    <s v="NZ59974"/>
    <n v="761224462"/>
    <n v="43"/>
    <d v="1979-05-25T06:00:00"/>
    <x v="1"/>
    <s v="Executive Secretary"/>
    <x v="2"/>
    <x v="1634"/>
    <x v="1632"/>
    <s v="Keith Hughes"/>
    <x v="7"/>
    <n v="1291732224"/>
    <n v="0"/>
    <s v="Online Payment"/>
    <x v="200"/>
    <x v="5"/>
    <n v="1150969.985656"/>
    <n v="1493132.1"/>
  </r>
  <r>
    <s v="NZ60028"/>
    <n v="932967565"/>
    <n v="69"/>
    <d v="1953-05-24T18:00:00"/>
    <x v="0"/>
    <s v="Senior Financial Analyst"/>
    <x v="0"/>
    <x v="1635"/>
    <x v="1633"/>
    <s v="Jeffrey James"/>
    <x v="7"/>
    <n v="584192364"/>
    <n v="0"/>
    <s v="Money Transfer"/>
    <x v="412"/>
    <x v="0"/>
    <n v="131050.0597888"/>
    <n v="143853"/>
  </r>
  <r>
    <s v="NZ60030"/>
    <n v="883512569"/>
    <n v="29"/>
    <d v="1993-05-24T18:00:00"/>
    <x v="1"/>
    <s v="Software Engineer III"/>
    <x v="14"/>
    <x v="1636"/>
    <x v="1634"/>
    <s v="Ronald Larson"/>
    <x v="7"/>
    <n v="1640757888"/>
    <n v="0"/>
    <s v="Online Payment"/>
    <x v="349"/>
    <x v="5"/>
    <n v="909998.28128"/>
    <n v="1233849.1200000001"/>
  </r>
  <r>
    <s v="NZ60054"/>
    <n v="940465945"/>
    <n v="45"/>
    <d v="1977-05-24T18:00:00"/>
    <x v="1"/>
    <s v="Accountant IV"/>
    <x v="0"/>
    <x v="1637"/>
    <x v="1635"/>
    <s v="Harold Ryan"/>
    <x v="7"/>
    <n v="4498296075"/>
    <n v="0"/>
    <s v="Money Transfer"/>
    <x v="458"/>
    <x v="2"/>
    <n v="56092.0682208"/>
    <n v="88257"/>
  </r>
  <r>
    <s v="NZ60063"/>
    <n v="509871127"/>
    <n v="22"/>
    <d v="2000-05-24T12:00:00"/>
    <x v="0"/>
    <s v="Software Engineer I"/>
    <x v="12"/>
    <x v="1638"/>
    <x v="1636"/>
    <s v="Jennifer Cox"/>
    <x v="7"/>
    <n v="863319868"/>
    <n v="0"/>
    <s v="Money Transfer"/>
    <x v="432"/>
    <x v="5"/>
    <n v="366022.11250000005"/>
    <n v="1066692.54"/>
  </r>
  <r>
    <s v="NZ60147"/>
    <n v="684559377"/>
    <n v="60"/>
    <d v="1962-05-25T00:00:00"/>
    <x v="0"/>
    <s v="Senior Developer"/>
    <x v="2"/>
    <x v="1639"/>
    <x v="1637"/>
    <s v="Albert Burton"/>
    <x v="7"/>
    <n v="222610245"/>
    <n v="0"/>
    <s v="Money Deposit"/>
    <x v="29"/>
    <x v="0"/>
    <n v="230407.32741735998"/>
    <n v="303439"/>
  </r>
  <r>
    <s v="NZ60176"/>
    <n v="18161339"/>
    <n v="55"/>
    <d v="1967-05-25T06:00:00"/>
    <x v="0"/>
    <s v="Health Coach II"/>
    <x v="11"/>
    <x v="1640"/>
    <x v="1638"/>
    <s v="Christopher Murphy"/>
    <x v="7"/>
    <n v="1131185748"/>
    <n v="0"/>
    <s v="Money Transfer"/>
    <x v="54"/>
    <x v="0"/>
    <n v="112285.16939903999"/>
    <n v="144969"/>
  </r>
  <r>
    <s v="NZ60181"/>
    <n v="756616012"/>
    <n v="20"/>
    <d v="2002-05-25T00:00:00"/>
    <x v="1"/>
    <s v="Safety Technician III"/>
    <x v="17"/>
    <x v="1641"/>
    <x v="1639"/>
    <s v="Richard Matthews"/>
    <x v="7"/>
    <n v="13071168"/>
    <n v="0"/>
    <s v="Money Transfer"/>
    <x v="413"/>
    <x v="5"/>
    <n v="537563.47683557996"/>
    <n v="689953.5"/>
  </r>
  <r>
    <s v="NZ60221"/>
    <n v="607842215"/>
    <n v="24"/>
    <d v="1998-05-25T00:00:00"/>
    <x v="0"/>
    <s v="Sales Representative"/>
    <x v="9"/>
    <x v="1642"/>
    <x v="1640"/>
    <s v="Juan Hughes"/>
    <x v="7"/>
    <n v="2221857857"/>
    <n v="0"/>
    <s v="Online Payment"/>
    <x v="179"/>
    <x v="5"/>
    <n v="415492.00618715998"/>
    <n v="789626.88"/>
  </r>
  <r>
    <s v="NZ60228"/>
    <n v="935349309"/>
    <n v="79"/>
    <d v="1943-05-25T06:00:00"/>
    <x v="0"/>
    <s v="Analog Circuit Design manager"/>
    <x v="9"/>
    <x v="1643"/>
    <x v="1641"/>
    <s v="Philip Little"/>
    <x v="7"/>
    <n v="1239555018"/>
    <n v="0"/>
    <s v="Online Payment"/>
    <x v="383"/>
    <x v="6"/>
    <n v="16260.069649200001"/>
    <n v="26916"/>
  </r>
  <r>
    <s v="NZ60238"/>
    <n v="590390340"/>
    <n v="70"/>
    <d v="1952-05-24T12:00:00"/>
    <x v="0"/>
    <s v="Systems Administrator III"/>
    <x v="5"/>
    <x v="1644"/>
    <x v="1642"/>
    <s v="Amy Webb"/>
    <x v="7"/>
    <n v="1117396764"/>
    <n v="0"/>
    <s v="Money Transfer"/>
    <x v="300"/>
    <x v="5"/>
    <n v="65386.574079359998"/>
    <n v="284289"/>
  </r>
  <r>
    <s v="NZ60265"/>
    <n v="222094673"/>
    <n v="60"/>
    <d v="1962-05-25T00:00:00"/>
    <x v="0"/>
    <s v="Software Engineer IV"/>
    <x v="0"/>
    <x v="1645"/>
    <x v="1643"/>
    <s v="Nicholas Garcia"/>
    <x v="7"/>
    <n v="8076588"/>
    <n v="0"/>
    <s v="Cash Withdrawal"/>
    <x v="17"/>
    <x v="4"/>
    <n v="287048.84616000002"/>
    <n v="314269"/>
  </r>
  <r>
    <s v="NZ60293"/>
    <n v="409899373"/>
    <n v="27"/>
    <d v="1995-05-25T06:00:00"/>
    <x v="0"/>
    <s v="Programmer IV"/>
    <x v="3"/>
    <x v="1646"/>
    <x v="1644"/>
    <s v="Earl Perez"/>
    <x v="7"/>
    <n v="1853347932"/>
    <n v="0"/>
    <s v="Money Deposit"/>
    <x v="423"/>
    <x v="0"/>
    <n v="544931.60615999997"/>
    <n v="735657.66"/>
  </r>
  <r>
    <s v="NZ60299"/>
    <n v="157033921"/>
    <n v="73"/>
    <d v="1949-05-24T18:00:00"/>
    <x v="1"/>
    <s v="Human Resources Manager"/>
    <x v="17"/>
    <x v="1647"/>
    <x v="1645"/>
    <s v="Ann Stephens"/>
    <x v="7"/>
    <n v="4976751"/>
    <n v="0"/>
    <s v="Online Payment"/>
    <x v="464"/>
    <x v="5"/>
    <n v="298022.74004800001"/>
    <n v="412333"/>
  </r>
  <r>
    <s v="NZ60303"/>
    <n v="982528588"/>
    <n v="76"/>
    <d v="1946-05-25T00:00:00"/>
    <x v="1"/>
    <s v="Developer IV"/>
    <x v="13"/>
    <x v="1648"/>
    <x v="1646"/>
    <s v="Douglas Washington"/>
    <x v="7"/>
    <n v="691985229"/>
    <n v="0"/>
    <s v="Checks"/>
    <x v="282"/>
    <x v="3"/>
    <n v="187339.21241631999"/>
    <n v="317920"/>
  </r>
  <r>
    <s v="NZ60309"/>
    <n v="354088152"/>
    <n v="41"/>
    <d v="1981-05-24T18:00:00"/>
    <x v="1"/>
    <s v="Account Coordinator"/>
    <x v="10"/>
    <x v="1649"/>
    <x v="1647"/>
    <s v="Norma Gibson"/>
    <x v="7"/>
    <n v="1414626304"/>
    <n v="0"/>
    <s v="Online Payment"/>
    <x v="71"/>
    <x v="5"/>
    <n v="81204.702979119989"/>
    <n v="223048"/>
  </r>
  <r>
    <s v="NZ60443"/>
    <n v="536399691"/>
    <n v="26"/>
    <d v="1996-05-24T12:00:00"/>
    <x v="0"/>
    <s v="Account Representative IV"/>
    <x v="13"/>
    <x v="1650"/>
    <x v="1648"/>
    <s v="Evelyn Davis"/>
    <x v="7"/>
    <n v="1198340352"/>
    <n v="0"/>
    <s v="Cash Withdrawal"/>
    <x v="325"/>
    <x v="1"/>
    <n v="69910.377756019996"/>
    <n v="89288"/>
  </r>
  <r>
    <s v="NZ60465"/>
    <n v="714988344"/>
    <n v="27"/>
    <d v="1995-05-25T06:00:00"/>
    <x v="1"/>
    <s v="Computer Systems Analyst III"/>
    <x v="16"/>
    <x v="1651"/>
    <x v="1649"/>
    <s v="Kevin Perkins"/>
    <x v="7"/>
    <n v="298461735"/>
    <n v="0"/>
    <s v="Online Payment"/>
    <x v="90"/>
    <x v="2"/>
    <n v="437991.95948159997"/>
    <n v="511119.96"/>
  </r>
  <r>
    <s v="NZ60474"/>
    <n v="711464485"/>
    <n v="29"/>
    <d v="1993-05-24T18:00:00"/>
    <x v="1"/>
    <s v="Civil Engineer"/>
    <x v="9"/>
    <x v="1652"/>
    <x v="1650"/>
    <s v="Ryan Gray"/>
    <x v="7"/>
    <n v="2093263354"/>
    <n v="0"/>
    <s v="Money Transfer"/>
    <x v="3"/>
    <x v="2"/>
    <n v="1048567.3401968"/>
    <n v="1413691.44"/>
  </r>
  <r>
    <s v="NZ60476"/>
    <n v="2674446"/>
    <n v="79"/>
    <d v="1943-05-25T06:00:00"/>
    <x v="0"/>
    <s v="Systems Administrator II"/>
    <x v="1"/>
    <x v="1653"/>
    <x v="1651"/>
    <s v="Gloria Welch"/>
    <x v="7"/>
    <n v="751619064"/>
    <n v="0"/>
    <s v="Money Transfer"/>
    <x v="358"/>
    <x v="5"/>
    <n v="399490.38272771996"/>
    <n v="559386.36"/>
  </r>
  <r>
    <s v="NZ60533"/>
    <n v="404379161"/>
    <n v="73"/>
    <d v="1949-05-24T18:00:00"/>
    <x v="1"/>
    <s v="Research Assistant IV"/>
    <x v="18"/>
    <x v="1654"/>
    <x v="1652"/>
    <s v="Willie Greene"/>
    <x v="7"/>
    <n v="246954708"/>
    <n v="238560062"/>
    <s v="Loan Payment"/>
    <x v="290"/>
    <x v="8"/>
    <n v="549306.42499744007"/>
    <n v="1036290.42"/>
  </r>
  <r>
    <s v="NZ60540"/>
    <n v="371228698"/>
    <n v="29"/>
    <d v="1993-05-24T18:00:00"/>
    <x v="0"/>
    <s v="Human Resources Assistant III"/>
    <x v="19"/>
    <x v="1655"/>
    <x v="1653"/>
    <s v="Fred Rivera"/>
    <x v="7"/>
    <n v="1832395635"/>
    <n v="0"/>
    <s v="Money Transfer"/>
    <x v="151"/>
    <x v="0"/>
    <n v="526228.66612399998"/>
    <n v="904005.6"/>
  </r>
  <r>
    <s v="NZ60609"/>
    <n v="503978562"/>
    <n v="36"/>
    <d v="1986-05-25T00:00:00"/>
    <x v="1"/>
    <s v="Automation Specialist III"/>
    <x v="4"/>
    <x v="1656"/>
    <x v="1654"/>
    <s v="Tammy Pierce"/>
    <x v="7"/>
    <n v="1393045632"/>
    <n v="0"/>
    <s v="Online Payment"/>
    <x v="152"/>
    <x v="5"/>
    <n v="63957.316094720038"/>
    <n v="853261.62"/>
  </r>
  <r>
    <s v="NZ60682"/>
    <n v="800680533"/>
    <n v="73"/>
    <d v="1949-05-24T18:00:00"/>
    <x v="1"/>
    <s v="Human Resources Assistant I"/>
    <x v="15"/>
    <x v="1657"/>
    <x v="1655"/>
    <s v="Randy Watson"/>
    <x v="7"/>
    <n v="4076068728"/>
    <n v="0"/>
    <s v="Money Deposit"/>
    <x v="454"/>
    <x v="0"/>
    <n v="101570.5692"/>
    <n v="269797"/>
  </r>
  <r>
    <s v="NZ60722"/>
    <n v="853740203"/>
    <n v="73"/>
    <d v="1949-05-24T18:00:00"/>
    <x v="0"/>
    <s v="Web Developer II"/>
    <x v="9"/>
    <x v="1658"/>
    <x v="1656"/>
    <s v="Samuel Peterson"/>
    <x v="7"/>
    <n v="198017127"/>
    <n v="0"/>
    <s v="Money Deposit"/>
    <x v="71"/>
    <x v="1"/>
    <n v="838722.46170079987"/>
    <n v="936022.38"/>
  </r>
  <r>
    <s v="NZ60750"/>
    <n v="992222747"/>
    <n v="32"/>
    <d v="1990-05-25T00:00:00"/>
    <x v="0"/>
    <s v="Speech Pathologist"/>
    <x v="4"/>
    <x v="1659"/>
    <x v="1657"/>
    <s v="Philip Hanson"/>
    <x v="7"/>
    <n v="1477704375"/>
    <n v="0"/>
    <s v="Money Deposit"/>
    <x v="212"/>
    <x v="0"/>
    <n v="47820.350557700003"/>
    <n v="199934"/>
  </r>
  <r>
    <s v="NZ60784"/>
    <n v="738124493"/>
    <n v="71"/>
    <d v="1951-05-25T06:00:00"/>
    <x v="0"/>
    <s v="Chemical Engineer"/>
    <x v="2"/>
    <x v="1660"/>
    <x v="1658"/>
    <s v="Peter Marshall"/>
    <x v="7"/>
    <n v="930004416"/>
    <n v="4263476272"/>
    <s v="Loan Payment"/>
    <x v="91"/>
    <x v="7"/>
    <n v="-85566.884817640006"/>
    <n v="315905"/>
  </r>
  <r>
    <s v="NZ60913"/>
    <n v="64911273"/>
    <n v="61"/>
    <d v="1961-05-24T18:00:00"/>
    <x v="1"/>
    <s v="Software Test Engineer I"/>
    <x v="3"/>
    <x v="1661"/>
    <x v="1659"/>
    <s v="Edward Jackson"/>
    <x v="7"/>
    <n v="1460477408"/>
    <n v="0"/>
    <s v="Money Deposit"/>
    <x v="296"/>
    <x v="1"/>
    <n v="1207380.6193104"/>
    <n v="1535651.82"/>
  </r>
  <r>
    <s v="NZ60926"/>
    <n v="437806030"/>
    <n v="74"/>
    <d v="1948-05-24T12:00:00"/>
    <x v="1"/>
    <s v="Safety Technician IV"/>
    <x v="2"/>
    <x v="1662"/>
    <x v="1660"/>
    <s v="Michael Bailey"/>
    <x v="7"/>
    <n v="1503044928"/>
    <n v="0"/>
    <s v="Online Payment"/>
    <x v="286"/>
    <x v="2"/>
    <n v="930063.22784960002"/>
    <n v="1061391.6000000001"/>
  </r>
  <r>
    <s v="NZ60929"/>
    <n v="4103665"/>
    <n v="41"/>
    <d v="1981-05-24T18:00:00"/>
    <x v="1"/>
    <s v="Geologist IV"/>
    <x v="2"/>
    <x v="1663"/>
    <x v="1661"/>
    <s v="Bobby Gordon"/>
    <x v="7"/>
    <n v="1393121268"/>
    <n v="0"/>
    <s v="Cash Withdrawal"/>
    <x v="75"/>
    <x v="1"/>
    <n v="410579.70099519996"/>
    <n v="569448.66"/>
  </r>
  <r>
    <s v="NZ60956"/>
    <n v="380427813"/>
    <n v="74"/>
    <d v="1948-05-24T12:00:00"/>
    <x v="0"/>
    <s v="Cost Accountant"/>
    <x v="10"/>
    <x v="1664"/>
    <x v="1662"/>
    <s v="Michael Bishop"/>
    <x v="7"/>
    <n v="675973792"/>
    <n v="0"/>
    <s v="Money Deposit"/>
    <x v="470"/>
    <x v="0"/>
    <n v="1867333.3652576001"/>
    <n v="3207362.46"/>
  </r>
  <r>
    <s v="NZ60970"/>
    <n v="170783195"/>
    <n v="25"/>
    <d v="1997-05-24T18:00:00"/>
    <x v="1"/>
    <s v="Graphic Designer"/>
    <x v="2"/>
    <x v="1665"/>
    <x v="1663"/>
    <s v="Adam Fuller"/>
    <x v="7"/>
    <n v="3192059145"/>
    <n v="0"/>
    <s v="Cash Withdrawal"/>
    <x v="12"/>
    <x v="1"/>
    <n v="2120127.9382857601"/>
    <n v="2427103.2599999998"/>
  </r>
  <r>
    <s v="NZ61012"/>
    <n v="999205699"/>
    <n v="43"/>
    <d v="1979-05-25T06:00:00"/>
    <x v="0"/>
    <s v="Systems Administrator I"/>
    <x v="3"/>
    <x v="1666"/>
    <x v="1664"/>
    <s v="Alice Peterson"/>
    <x v="7"/>
    <n v="1001791296"/>
    <n v="0"/>
    <s v="Money Transfer"/>
    <x v="72"/>
    <x v="5"/>
    <n v="197652.18555384001"/>
    <n v="282111"/>
  </r>
  <r>
    <s v="NZ61025"/>
    <n v="768605932"/>
    <n v="20"/>
    <d v="2002-05-25T00:00:00"/>
    <x v="1"/>
    <s v="Staff Accountant I"/>
    <x v="19"/>
    <x v="1667"/>
    <x v="1665"/>
    <s v="Daniel Burke"/>
    <x v="7"/>
    <n v="1245893747"/>
    <n v="0"/>
    <s v="Online Payment"/>
    <x v="370"/>
    <x v="5"/>
    <n v="875099.72534999996"/>
    <n v="1248743.1599999999"/>
  </r>
  <r>
    <s v="NZ61034"/>
    <n v="63506705"/>
    <n v="20"/>
    <d v="2000-06-30T00:00:00"/>
    <x v="0"/>
    <s v="Student"/>
    <x v="20"/>
    <x v="1668"/>
    <x v="1666"/>
    <s v="HASSAN SHE"/>
    <x v="7"/>
    <n v="258230368"/>
    <n v="0"/>
    <s v="Money Deposit"/>
    <x v="49"/>
    <x v="1"/>
    <n v="582728.45513511018"/>
    <n v="969412.08"/>
  </r>
  <r>
    <s v="NZ61086"/>
    <n v="131050069"/>
    <n v="78"/>
    <d v="1944-05-24T12:00:00"/>
    <x v="0"/>
    <s v="Automation Specialist II"/>
    <x v="17"/>
    <x v="1669"/>
    <x v="1667"/>
    <s v="Carl Martin"/>
    <x v="7"/>
    <n v="268515982"/>
    <n v="0"/>
    <s v="Cash Withdrawal"/>
    <x v="331"/>
    <x v="4"/>
    <n v="110169.22447616"/>
    <n v="156983"/>
  </r>
  <r>
    <s v="NZ61104"/>
    <n v="734355758"/>
    <n v="23"/>
    <d v="1999-05-25T06:00:00"/>
    <x v="1"/>
    <s v="Software Consultant"/>
    <x v="4"/>
    <x v="1670"/>
    <x v="1668"/>
    <s v="Julia Spencer"/>
    <x v="7"/>
    <n v="1991279056"/>
    <n v="0"/>
    <s v="Money Transfer"/>
    <x v="202"/>
    <x v="5"/>
    <n v="296847.84259807999"/>
    <n v="654312.66"/>
  </r>
  <r>
    <s v="NZ61166"/>
    <n v="790370097"/>
    <n v="48"/>
    <d v="1974-05-25T00:00:00"/>
    <x v="0"/>
    <s v="Computer Systems Analyst I"/>
    <x v="6"/>
    <x v="1671"/>
    <x v="1669"/>
    <s v="Kenneth Perkins"/>
    <x v="7"/>
    <n v="734751488"/>
    <n v="0"/>
    <s v="Online Payment"/>
    <x v="100"/>
    <x v="5"/>
    <n v="63382.626453119999"/>
    <n v="243942"/>
  </r>
  <r>
    <s v="NZ61194"/>
    <n v="510835677"/>
    <n v="26"/>
    <d v="1996-05-24T12:00:00"/>
    <x v="0"/>
    <s v="Assistant Professor"/>
    <x v="8"/>
    <x v="1672"/>
    <x v="1670"/>
    <s v="Justin Day"/>
    <x v="7"/>
    <n v="99158688"/>
    <n v="0"/>
    <s v="Money Deposit"/>
    <x v="194"/>
    <x v="0"/>
    <n v="365990.15706987999"/>
    <n v="430087"/>
  </r>
  <r>
    <s v="NZ61218"/>
    <n v="514246525"/>
    <n v="42"/>
    <d v="1980-05-24T12:00:00"/>
    <x v="0"/>
    <s v="Budget/Accounting Analyst II"/>
    <x v="17"/>
    <x v="1673"/>
    <x v="1671"/>
    <s v="Martha Green"/>
    <x v="7"/>
    <n v="2562845376"/>
    <n v="0"/>
    <s v="Cash Withdrawal"/>
    <x v="325"/>
    <x v="1"/>
    <n v="289836.1738784"/>
    <n v="576313.26"/>
  </r>
  <r>
    <s v="NZ61230"/>
    <n v="265889402"/>
    <n v="25"/>
    <d v="1997-05-24T18:00:00"/>
    <x v="1"/>
    <s v="Recruiter"/>
    <x v="13"/>
    <x v="1674"/>
    <x v="1672"/>
    <s v="Cheryl Clark"/>
    <x v="7"/>
    <n v="609509376"/>
    <n v="165029704"/>
    <s v="Loan Payment"/>
    <x v="372"/>
    <x v="7"/>
    <n v="160794.35483"/>
    <n v="350879"/>
  </r>
  <r>
    <s v="NZ61248"/>
    <n v="981655295"/>
    <n v="17"/>
    <d v="2005-05-24T18:00:00"/>
    <x v="1"/>
    <s v="Office Assistant I"/>
    <x v="11"/>
    <x v="1675"/>
    <x v="1673"/>
    <s v="Roy Snyder"/>
    <x v="7"/>
    <n v="752198139"/>
    <n v="0"/>
    <s v="Cash Withdrawal"/>
    <x v="436"/>
    <x v="4"/>
    <n v="844034.22478359996"/>
    <n v="1533923.94"/>
  </r>
  <r>
    <s v="NZ61268"/>
    <n v="388561379"/>
    <n v="50"/>
    <d v="1972-05-24T12:00:00"/>
    <x v="1"/>
    <s v="Office Assistant II"/>
    <x v="1"/>
    <x v="1676"/>
    <x v="1674"/>
    <s v="Randy Simpson"/>
    <x v="7"/>
    <n v="562278024"/>
    <n v="0"/>
    <s v="Money Deposit"/>
    <x v="255"/>
    <x v="0"/>
    <n v="28591.429615999994"/>
    <n v="146402"/>
  </r>
  <r>
    <s v="NZ61272"/>
    <n v="132539151"/>
    <n v="80"/>
    <d v="1942-05-25T00:00:00"/>
    <x v="1"/>
    <s v="Occupational Therapist"/>
    <x v="18"/>
    <x v="1677"/>
    <x v="1675"/>
    <s v="Donald Bennett"/>
    <x v="7"/>
    <n v="1372560924"/>
    <n v="0"/>
    <s v="Money Transfer"/>
    <x v="256"/>
    <x v="5"/>
    <n v="19103.279155200002"/>
    <n v="49572"/>
  </r>
  <r>
    <s v="NZ61281"/>
    <n v="679057272"/>
    <n v="62"/>
    <d v="1960-05-24T12:00:00"/>
    <x v="0"/>
    <s v="Internal Auditor"/>
    <x v="3"/>
    <x v="1678"/>
    <x v="1676"/>
    <s v="Elizabeth Mendoza"/>
    <x v="7"/>
    <n v="14386059"/>
    <n v="0"/>
    <s v="Money Deposit"/>
    <x v="273"/>
    <x v="0"/>
    <n v="110629.11212400001"/>
    <n v="157233"/>
  </r>
  <r>
    <s v="NZ61299"/>
    <n v="892875281"/>
    <n v="27"/>
    <d v="1995-05-25T06:00:00"/>
    <x v="0"/>
    <s v="Account Representative III"/>
    <x v="16"/>
    <x v="1679"/>
    <x v="1677"/>
    <s v="Kenneth Harper"/>
    <x v="7"/>
    <n v="3862445496"/>
    <n v="3736592496"/>
    <s v="Loan Payment"/>
    <x v="117"/>
    <x v="8"/>
    <n v="1744571.1787367901"/>
    <n v="2183642.52"/>
  </r>
  <r>
    <s v="NZ61397"/>
    <n v="576517360"/>
    <n v="37"/>
    <d v="1985-05-24T18:00:00"/>
    <x v="1"/>
    <s v="Associate Professor"/>
    <x v="2"/>
    <x v="1680"/>
    <x v="1678"/>
    <s v="Brian Stewart"/>
    <x v="7"/>
    <n v="609702912"/>
    <n v="0"/>
    <s v="Cash Withdrawal"/>
    <x v="191"/>
    <x v="1"/>
    <n v="168564.21220096"/>
    <n v="296574"/>
  </r>
  <r>
    <s v="NZ61440"/>
    <n v="932995365"/>
    <n v="55"/>
    <d v="1967-05-25T06:00:00"/>
    <x v="0"/>
    <s v="Chemical Engineer"/>
    <x v="9"/>
    <x v="1681"/>
    <x v="1679"/>
    <s v="Shawn Robertson"/>
    <x v="7"/>
    <n v="710317416"/>
    <n v="0"/>
    <s v="Money Transfer"/>
    <x v="386"/>
    <x v="5"/>
    <n v="1457099.790704"/>
    <n v="1836959.82"/>
  </r>
  <r>
    <s v="NZ61446"/>
    <n v="796218942"/>
    <n v="82"/>
    <d v="1940-05-24T12:00:00"/>
    <x v="1"/>
    <s v="Help Desk Technician"/>
    <x v="2"/>
    <x v="1682"/>
    <x v="1680"/>
    <s v="Frances Ray"/>
    <x v="7"/>
    <n v="654313016"/>
    <n v="0"/>
    <s v="Online Payment"/>
    <x v="133"/>
    <x v="2"/>
    <n v="216692.18721"/>
    <n v="298095"/>
  </r>
  <r>
    <s v="NZ61510"/>
    <n v="935732733"/>
    <n v="49"/>
    <d v="1973-05-24T18:00:00"/>
    <x v="0"/>
    <s v="Administrative Assistant III"/>
    <x v="14"/>
    <x v="1683"/>
    <x v="1681"/>
    <s v="Gary Rivera"/>
    <x v="7"/>
    <n v="1613496"/>
    <n v="0"/>
    <s v="Money Deposit"/>
    <x v="447"/>
    <x v="0"/>
    <n v="448350.86179792002"/>
    <n v="585253.56000000006"/>
  </r>
  <r>
    <s v="NZ61531"/>
    <n v="838039063"/>
    <n v="50"/>
    <d v="1972-05-24T12:00:00"/>
    <x v="0"/>
    <s v="Operator"/>
    <x v="2"/>
    <x v="1684"/>
    <x v="1682"/>
    <s v="Ann James"/>
    <x v="7"/>
    <n v="458991588"/>
    <n v="0"/>
    <s v="Money Deposit"/>
    <x v="263"/>
    <x v="0"/>
    <n v="332424.74550399999"/>
    <n v="778404.84"/>
  </r>
  <r>
    <s v="NZ61538"/>
    <n v="528561396"/>
    <n v="62"/>
    <d v="1960-05-24T12:00:00"/>
    <x v="0"/>
    <s v="Chief Design Engineer"/>
    <x v="14"/>
    <x v="1685"/>
    <x v="1683"/>
    <s v="Denise Hamilton"/>
    <x v="7"/>
    <n v="1563607584"/>
    <n v="0"/>
    <s v="Cash Withdrawal"/>
    <x v="70"/>
    <x v="1"/>
    <n v="199451.91241439999"/>
    <n v="391284"/>
  </r>
  <r>
    <s v="NZ61615"/>
    <n v="575849950"/>
    <n v="28"/>
    <d v="1994-05-25T00:00:00"/>
    <x v="0"/>
    <s v="Office Assistant II"/>
    <x v="8"/>
    <x v="1686"/>
    <x v="1684"/>
    <s v="Beverly Arnold"/>
    <x v="7"/>
    <n v="155541456"/>
    <n v="0"/>
    <s v="Cash Withdrawal"/>
    <x v="307"/>
    <x v="4"/>
    <n v="162799.45434880001"/>
    <n v="242512"/>
  </r>
  <r>
    <s v="NZ61687"/>
    <n v="940266572"/>
    <n v="17"/>
    <d v="2005-05-24T18:00:00"/>
    <x v="0"/>
    <s v="Data Coordiator"/>
    <x v="20"/>
    <x v="1687"/>
    <x v="1685"/>
    <s v="Ernest Oliver"/>
    <x v="7"/>
    <n v="1913780763"/>
    <n v="0"/>
    <s v="Online Payment"/>
    <x v="163"/>
    <x v="6"/>
    <n v="406326.88001587999"/>
    <n v="928837.5"/>
  </r>
  <r>
    <s v="NZ61793"/>
    <n v="569470438"/>
    <n v="77"/>
    <d v="1945-05-24T18:00:00"/>
    <x v="1"/>
    <s v="Accounting Assistant III"/>
    <x v="9"/>
    <x v="1688"/>
    <x v="1686"/>
    <s v="Jeffrey Edwards"/>
    <x v="7"/>
    <n v="39060846"/>
    <n v="0"/>
    <s v="Cash Withdrawal"/>
    <x v="344"/>
    <x v="0"/>
    <n v="253764.95815856001"/>
    <n v="431264"/>
  </r>
  <r>
    <s v="NZ61808"/>
    <n v="880033530"/>
    <n v="23"/>
    <d v="1999-05-25T06:00:00"/>
    <x v="0"/>
    <s v="Safety Technician II"/>
    <x v="17"/>
    <x v="1689"/>
    <x v="1687"/>
    <s v="Gary Ellis"/>
    <x v="7"/>
    <n v="12667072"/>
    <n v="0"/>
    <s v="Money Deposit"/>
    <x v="315"/>
    <x v="1"/>
    <n v="49635.186065919988"/>
    <n v="211213"/>
  </r>
  <r>
    <s v="NZ61862"/>
    <n v="703426561"/>
    <n v="18"/>
    <d v="2004-05-24T12:00:00"/>
    <x v="0"/>
    <s v="Registered Nurse"/>
    <x v="5"/>
    <x v="1690"/>
    <x v="1688"/>
    <s v="Annie Price"/>
    <x v="7"/>
    <n v="280091007"/>
    <n v="0"/>
    <s v="Online Payment"/>
    <x v="281"/>
    <x v="5"/>
    <n v="385602.69919792004"/>
    <n v="632588.69999999995"/>
  </r>
  <r>
    <s v="NZ61906"/>
    <n v="252465556"/>
    <n v="24"/>
    <d v="1998-05-25T00:00:00"/>
    <x v="1"/>
    <s v="Budget/Accounting Analyst II"/>
    <x v="18"/>
    <x v="1691"/>
    <x v="1689"/>
    <s v="Carlos Cook"/>
    <x v="7"/>
    <n v="1807243392"/>
    <n v="0"/>
    <s v="Cash Withdrawal"/>
    <x v="180"/>
    <x v="4"/>
    <n v="419497.66899199999"/>
    <n v="592127.34"/>
  </r>
  <r>
    <s v="NZ61913"/>
    <n v="606950558"/>
    <n v="56"/>
    <d v="1966-05-25T00:00:00"/>
    <x v="1"/>
    <s v="Human Resources Manager"/>
    <x v="2"/>
    <x v="1692"/>
    <x v="1690"/>
    <s v="Larry Green"/>
    <x v="7"/>
    <n v="2434907328"/>
    <n v="0"/>
    <s v="Money Transfer"/>
    <x v="90"/>
    <x v="1"/>
    <n v="73795.054336000001"/>
    <n v="208471"/>
  </r>
  <r>
    <s v="NZ61936"/>
    <n v="457250107"/>
    <n v="76"/>
    <d v="1946-05-25T00:00:00"/>
    <x v="0"/>
    <s v="Staff Accountant II"/>
    <x v="7"/>
    <x v="1693"/>
    <x v="1691"/>
    <s v="Bobby Flores"/>
    <x v="7"/>
    <n v="180555765"/>
    <n v="4969026015"/>
    <s v="Loan Payment"/>
    <x v="402"/>
    <x v="7"/>
    <n v="997237.62845248007"/>
    <n v="2151802.2000000002"/>
  </r>
  <r>
    <s v="NZ61947"/>
    <n v="492942781"/>
    <n v="71"/>
    <d v="1951-05-25T06:00:00"/>
    <x v="1"/>
    <s v="Database Administrator II"/>
    <x v="2"/>
    <x v="1694"/>
    <x v="1692"/>
    <s v="Earl Little"/>
    <x v="7"/>
    <n v="13626928"/>
    <n v="0"/>
    <s v="Money Deposit"/>
    <x v="30"/>
    <x v="0"/>
    <n v="813329.18005436007"/>
    <n v="1168968.96"/>
  </r>
  <r>
    <s v="NZ62007"/>
    <n v="212431665"/>
    <n v="47"/>
    <d v="1975-05-25T06:00:00"/>
    <x v="0"/>
    <s v="Design Engineer"/>
    <x v="4"/>
    <x v="1695"/>
    <x v="1693"/>
    <s v="David Rice"/>
    <x v="7"/>
    <n v="3941702328"/>
    <n v="0"/>
    <s v="Money Transfer"/>
    <x v="471"/>
    <x v="1"/>
    <n v="242301.81995392"/>
    <n v="446125"/>
  </r>
  <r>
    <s v="NZ62018"/>
    <n v="950004138"/>
    <n v="51"/>
    <d v="1971-05-25T06:00:00"/>
    <x v="1"/>
    <s v="Geologist II"/>
    <x v="5"/>
    <x v="1696"/>
    <x v="1694"/>
    <s v="Harry Ward"/>
    <x v="7"/>
    <n v="131067008"/>
    <n v="0"/>
    <s v="Cash Withdrawal"/>
    <x v="415"/>
    <x v="1"/>
    <n v="988486.33149600006"/>
    <n v="1831085.64"/>
  </r>
  <r>
    <s v="NZ62022"/>
    <n v="213765198"/>
    <n v="21"/>
    <d v="2001-05-24T18:00:00"/>
    <x v="1"/>
    <s v="VP Marketing"/>
    <x v="2"/>
    <x v="284"/>
    <x v="284"/>
    <s v="Robert Dean"/>
    <x v="7"/>
    <n v="4299848"/>
    <n v="0"/>
    <s v="Money Transfer"/>
    <x v="208"/>
    <x v="5"/>
    <n v="0"/>
    <n v="0"/>
  </r>
  <r>
    <s v="NZ62022"/>
    <n v="586071653"/>
    <n v="55"/>
    <d v="1967-05-25T06:00:00"/>
    <x v="1"/>
    <s v="Account Coordinator"/>
    <x v="13"/>
    <x v="1697"/>
    <x v="1695"/>
    <s v="Annie Dunn"/>
    <x v="7"/>
    <n v="4299848"/>
    <n v="0"/>
    <s v="Money Transfer"/>
    <x v="441"/>
    <x v="5"/>
    <n v="492986.30038289999"/>
    <n v="866582.82"/>
  </r>
  <r>
    <s v="NZ62031"/>
    <n v="389587350"/>
    <n v="61"/>
    <d v="1961-05-24T18:00:00"/>
    <x v="1"/>
    <s v="Software Engineer I"/>
    <x v="3"/>
    <x v="1698"/>
    <x v="1696"/>
    <s v="Gregory Reed"/>
    <x v="7"/>
    <n v="3068505312"/>
    <n v="0"/>
    <s v="Cash Withdrawal"/>
    <x v="223"/>
    <x v="0"/>
    <n v="788234.88400800002"/>
    <n v="1135058.04"/>
  </r>
  <r>
    <s v="NZ62101"/>
    <n v="550137994"/>
    <n v="66"/>
    <d v="1956-05-24T12:00:00"/>
    <x v="1"/>
    <s v="Staff Scientist"/>
    <x v="18"/>
    <x v="1699"/>
    <x v="1697"/>
    <s v="Frank Alvarez"/>
    <x v="7"/>
    <n v="605613568"/>
    <n v="0"/>
    <s v="Money Deposit"/>
    <x v="295"/>
    <x v="0"/>
    <n v="597730.80643328"/>
    <n v="700931.76"/>
  </r>
  <r>
    <s v="NZ62132"/>
    <n v="546321656"/>
    <n v="59"/>
    <d v="1963-05-25T06:00:00"/>
    <x v="1"/>
    <s v="Web Designer III"/>
    <x v="14"/>
    <x v="1700"/>
    <x v="1698"/>
    <s v="Ralph Garcia"/>
    <x v="7"/>
    <n v="2485293525"/>
    <n v="0"/>
    <s v="Money Transfer"/>
    <x v="463"/>
    <x v="5"/>
    <n v="317561.64213599998"/>
    <n v="578572.56000000006"/>
  </r>
  <r>
    <s v="NZ62166"/>
    <n v="463419959"/>
    <n v="27"/>
    <d v="1995-05-25T06:00:00"/>
    <x v="1"/>
    <s v="Account Representative II"/>
    <x v="15"/>
    <x v="1701"/>
    <x v="1699"/>
    <s v="Jonathan Rodriguez"/>
    <x v="7"/>
    <n v="2568076461"/>
    <n v="0"/>
    <s v="Online Payment"/>
    <x v="354"/>
    <x v="5"/>
    <n v="135720.63196"/>
    <n v="355268"/>
  </r>
  <r>
    <s v="NZ62222"/>
    <n v="136232022"/>
    <n v="75"/>
    <d v="1947-05-25T06:00:00"/>
    <x v="1"/>
    <s v="Mechanical Systems Engineer"/>
    <x v="2"/>
    <x v="1702"/>
    <x v="1700"/>
    <s v="Kelly Burton"/>
    <x v="7"/>
    <n v="1090369256"/>
    <n v="0"/>
    <s v="Money Deposit"/>
    <x v="155"/>
    <x v="0"/>
    <n v="78176.038176720002"/>
    <n v="245565"/>
  </r>
  <r>
    <s v="NZ62228"/>
    <n v="767203930"/>
    <n v="19"/>
    <d v="2003-05-25T06:00:00"/>
    <x v="1"/>
    <s v="Accounting Assistant II"/>
    <x v="3"/>
    <x v="1703"/>
    <x v="1701"/>
    <s v="Walter Sanchez"/>
    <x v="7"/>
    <n v="4075713664"/>
    <n v="0"/>
    <s v="Online Payment"/>
    <x v="233"/>
    <x v="5"/>
    <n v="61202.806041600001"/>
    <n v="94158"/>
  </r>
  <r>
    <s v="NZ62295"/>
    <n v="641579724"/>
    <n v="26"/>
    <d v="1996-05-24T12:00:00"/>
    <x v="1"/>
    <s v="Data Coordiator"/>
    <x v="18"/>
    <x v="1704"/>
    <x v="1702"/>
    <s v="Alan Sims"/>
    <x v="7"/>
    <n v="1731461942"/>
    <n v="0"/>
    <s v="Online Payment"/>
    <x v="160"/>
    <x v="2"/>
    <n v="1071623.3881600001"/>
    <n v="1536809.52"/>
  </r>
  <r>
    <s v="NZ62312"/>
    <n v="122639053"/>
    <n v="19"/>
    <d v="2003-05-25T06:00:00"/>
    <x v="1"/>
    <s v="Clinical Specialist"/>
    <x v="4"/>
    <x v="1705"/>
    <x v="1703"/>
    <s v="Kevin Diaz"/>
    <x v="7"/>
    <n v="2281408308"/>
    <n v="0"/>
    <s v="Cash Withdrawal"/>
    <x v="248"/>
    <x v="1"/>
    <n v="459209.71487999998"/>
    <n v="682597.26"/>
  </r>
  <r>
    <s v="NZ62324"/>
    <n v="190313081"/>
    <n v="42"/>
    <d v="1980-05-24T12:00:00"/>
    <x v="1"/>
    <s v="Research Assistant III"/>
    <x v="0"/>
    <x v="1706"/>
    <x v="1704"/>
    <s v="Donna Meyer"/>
    <x v="7"/>
    <n v="1197705984"/>
    <n v="0"/>
    <s v="Money Transfer"/>
    <x v="257"/>
    <x v="5"/>
    <n v="37147.187935199996"/>
    <n v="46434"/>
  </r>
  <r>
    <s v="NZ62329"/>
    <n v="104099391"/>
    <n v="35"/>
    <d v="1987-05-25T06:00:00"/>
    <x v="1"/>
    <s v="Biostatistician IV"/>
    <x v="3"/>
    <x v="1707"/>
    <x v="1705"/>
    <s v="Wayne Harrison"/>
    <x v="7"/>
    <n v="33952278"/>
    <n v="0"/>
    <s v="Money Transfer"/>
    <x v="16"/>
    <x v="2"/>
    <n v="485329.69465840003"/>
    <n v="1168835.3400000001"/>
  </r>
  <r>
    <s v="NZ62351"/>
    <n v="948591027"/>
    <n v="45"/>
    <d v="1977-05-24T18:00:00"/>
    <x v="0"/>
    <s v="Budget/Accounting Analyst II"/>
    <x v="2"/>
    <x v="1708"/>
    <x v="1706"/>
    <s v="Keith Mason"/>
    <x v="7"/>
    <n v="1238892271"/>
    <n v="0"/>
    <s v="Money Transfer"/>
    <x v="309"/>
    <x v="5"/>
    <n v="84373.645510799994"/>
    <n v="191979"/>
  </r>
  <r>
    <s v="NZ62378"/>
    <n v="522730210"/>
    <n v="48"/>
    <d v="1974-05-25T00:00:00"/>
    <x v="0"/>
    <s v="Accounting Assistant III"/>
    <x v="5"/>
    <x v="1709"/>
    <x v="1707"/>
    <s v="Bobby Spencer"/>
    <x v="7"/>
    <n v="1580770731"/>
    <n v="0"/>
    <s v="Money Transfer"/>
    <x v="430"/>
    <x v="2"/>
    <n v="1179365.9654498"/>
    <n v="1723351.2"/>
  </r>
  <r>
    <s v="NZ62400"/>
    <n v="193355727"/>
    <n v="37"/>
    <d v="1985-05-24T18:00:00"/>
    <x v="1"/>
    <s v="Analog Circuit Design manager"/>
    <x v="18"/>
    <x v="1710"/>
    <x v="1708"/>
    <s v="Brandon George"/>
    <x v="7"/>
    <n v="966710724"/>
    <n v="0"/>
    <s v="Checks"/>
    <x v="57"/>
    <x v="0"/>
    <n v="1283514.70651701"/>
    <n v="2111360.2200000002"/>
  </r>
  <r>
    <s v="NZ62435"/>
    <n v="704270517"/>
    <n v="82"/>
    <d v="1940-05-24T12:00:00"/>
    <x v="0"/>
    <s v="Programmer IV"/>
    <x v="5"/>
    <x v="1711"/>
    <x v="1709"/>
    <s v="Ruth Stone"/>
    <x v="7"/>
    <n v="517784328"/>
    <n v="0"/>
    <s v="Checks"/>
    <x v="40"/>
    <x v="3"/>
    <n v="945187.98385079997"/>
    <n v="1514347.08"/>
  </r>
  <r>
    <s v="NZ62445"/>
    <n v="824553501"/>
    <n v="20"/>
    <d v="2002-05-25T00:00:00"/>
    <x v="1"/>
    <s v="Director of Sales"/>
    <x v="2"/>
    <x v="1712"/>
    <x v="1710"/>
    <s v="Stephen Daniels"/>
    <x v="7"/>
    <n v="974322628"/>
    <n v="2138470796"/>
    <s v="Loan Payment"/>
    <x v="263"/>
    <x v="7"/>
    <n v="852001.07542656001"/>
    <n v="1318832.46"/>
  </r>
  <r>
    <s v="NZ62447"/>
    <n v="185045175"/>
    <n v="73"/>
    <d v="1949-05-24T18:00:00"/>
    <x v="0"/>
    <s v="Developer IV"/>
    <x v="2"/>
    <x v="1713"/>
    <x v="1711"/>
    <s v="Bobby Jenkins"/>
    <x v="7"/>
    <n v="880000704"/>
    <n v="0"/>
    <s v="Online Payment"/>
    <x v="106"/>
    <x v="5"/>
    <n v="864400.32655488001"/>
    <n v="2180187.7799999998"/>
  </r>
  <r>
    <s v="NZ62450"/>
    <n v="86614487"/>
    <n v="83"/>
    <d v="1939-05-25T06:00:00"/>
    <x v="1"/>
    <s v="Web Designer III"/>
    <x v="12"/>
    <x v="1714"/>
    <x v="1712"/>
    <s v="Donald Hanson"/>
    <x v="7"/>
    <n v="2347071685"/>
    <n v="2604046934"/>
    <s v="Loan Payment"/>
    <x v="472"/>
    <x v="8"/>
    <n v="115891.48235999999"/>
    <n v="150843"/>
  </r>
  <r>
    <s v="NZ62555"/>
    <n v="438195116"/>
    <n v="83"/>
    <d v="1939-05-25T06:00:00"/>
    <x v="0"/>
    <s v="Community Outreach Specialist"/>
    <x v="11"/>
    <x v="1715"/>
    <x v="1713"/>
    <s v="Jason Woods"/>
    <x v="7"/>
    <n v="344490496"/>
    <n v="1914982944"/>
    <s v="Loan Payment"/>
    <x v="91"/>
    <x v="7"/>
    <n v="1097733.22123074"/>
    <n v="1235964.6000000001"/>
  </r>
  <r>
    <s v="NZ62564"/>
    <n v="237380993"/>
    <n v="78"/>
    <d v="1944-05-24T12:00:00"/>
    <x v="1"/>
    <s v="Database Administrator II"/>
    <x v="21"/>
    <x v="1716"/>
    <x v="1714"/>
    <s v="Karen Bradley"/>
    <x v="7"/>
    <n v="365561235"/>
    <n v="0"/>
    <s v="Online Payment"/>
    <x v="363"/>
    <x v="6"/>
    <n v="337528.91196639999"/>
    <n v="651585.18000000005"/>
  </r>
  <r>
    <s v="NZ62569"/>
    <n v="488871183"/>
    <n v="80"/>
    <d v="1942-05-25T00:00:00"/>
    <x v="1"/>
    <s v="VP Quality Control"/>
    <x v="14"/>
    <x v="1717"/>
    <x v="1715"/>
    <s v="Peter Reid"/>
    <x v="7"/>
    <n v="841284432"/>
    <n v="0"/>
    <s v="Checks"/>
    <x v="122"/>
    <x v="3"/>
    <n v="32217.553063879997"/>
    <n v="103754"/>
  </r>
  <r>
    <s v="NZ62595"/>
    <n v="755744915"/>
    <n v="61"/>
    <d v="1961-05-24T18:00:00"/>
    <x v="1"/>
    <s v="Database Administrator II"/>
    <x v="11"/>
    <x v="1718"/>
    <x v="1716"/>
    <s v="Annie Lee"/>
    <x v="7"/>
    <n v="3005128"/>
    <n v="0"/>
    <s v="Online Payment"/>
    <x v="245"/>
    <x v="5"/>
    <n v="101312.21907696"/>
    <n v="124296"/>
  </r>
  <r>
    <s v="NZ62602"/>
    <n v="291140549"/>
    <n v="24"/>
    <d v="1998-05-25T00:00:00"/>
    <x v="0"/>
    <s v="Human Resources Assistant II"/>
    <x v="2"/>
    <x v="1719"/>
    <x v="1717"/>
    <s v="Ralph Gutierrez"/>
    <x v="7"/>
    <n v="1251566514"/>
    <n v="0"/>
    <s v="Cash Withdrawal"/>
    <x v="365"/>
    <x v="4"/>
    <n v="1370285.1828704001"/>
    <n v="2363126.8199999998"/>
  </r>
  <r>
    <s v="NZ62606"/>
    <n v="245262793"/>
    <n v="41"/>
    <d v="1981-05-24T18:00:00"/>
    <x v="1"/>
    <s v="Administrative Officer"/>
    <x v="20"/>
    <x v="1720"/>
    <x v="1718"/>
    <s v="Terry Bennett"/>
    <x v="7"/>
    <n v="70434"/>
    <n v="4108031424"/>
    <s v="Loan Payment"/>
    <x v="353"/>
    <x v="8"/>
    <n v="37068.2298496"/>
    <n v="113314"/>
  </r>
  <r>
    <s v="NZ62637"/>
    <n v="782237332"/>
    <n v="70"/>
    <d v="1952-05-24T12:00:00"/>
    <x v="0"/>
    <s v="Statistician IV"/>
    <x v="1"/>
    <x v="1721"/>
    <x v="1719"/>
    <s v="Victor Black"/>
    <x v="7"/>
    <n v="2318963319"/>
    <n v="0"/>
    <s v="Money Deposit"/>
    <x v="298"/>
    <x v="0"/>
    <n v="179321.84704768"/>
    <n v="214861"/>
  </r>
  <r>
    <s v="NZ62645"/>
    <n v="466642390"/>
    <n v="41"/>
    <d v="1981-05-24T18:00:00"/>
    <x v="1"/>
    <s v="Office Assistant III"/>
    <x v="2"/>
    <x v="1722"/>
    <x v="1720"/>
    <s v="Ruth Kennedy"/>
    <x v="7"/>
    <n v="8275125"/>
    <n v="0"/>
    <s v="Money Transfer"/>
    <x v="312"/>
    <x v="5"/>
    <n v="567855.54772959999"/>
    <n v="929552.52"/>
  </r>
  <r>
    <s v="NZ62657"/>
    <n v="749493329"/>
    <n v="44"/>
    <d v="1978-05-25T00:00:00"/>
    <x v="1"/>
    <s v="Senior Cost Accountant"/>
    <x v="5"/>
    <x v="1723"/>
    <x v="1721"/>
    <s v="Shawn Knight"/>
    <x v="7"/>
    <n v="2136195173"/>
    <n v="0"/>
    <s v="Money Deposit"/>
    <x v="473"/>
    <x v="0"/>
    <n v="1359284.92518912"/>
    <n v="1652084.82"/>
  </r>
  <r>
    <s v="NZ62679"/>
    <n v="305303485"/>
    <n v="61"/>
    <d v="1961-05-24T18:00:00"/>
    <x v="0"/>
    <s v="Office Assistant IV"/>
    <x v="15"/>
    <x v="1724"/>
    <x v="1722"/>
    <s v="Jason Harvey"/>
    <x v="7"/>
    <n v="3510008128"/>
    <n v="0"/>
    <s v="Cash Withdrawal"/>
    <x v="142"/>
    <x v="0"/>
    <n v="175096.14445312001"/>
    <n v="257731"/>
  </r>
  <r>
    <s v="NZ62715"/>
    <n v="880275552"/>
    <n v="57"/>
    <d v="1965-05-24T18:00:00"/>
    <x v="1"/>
    <s v="Account Coordinator"/>
    <x v="2"/>
    <x v="1725"/>
    <x v="1723"/>
    <s v="Norma Sanchez"/>
    <x v="7"/>
    <n v="1571851008"/>
    <n v="0"/>
    <s v="Cash Withdrawal"/>
    <x v="279"/>
    <x v="1"/>
    <n v="146539.771136"/>
    <n v="253711"/>
  </r>
  <r>
    <s v="NZ62770"/>
    <n v="227936833"/>
    <n v="77"/>
    <d v="2000-04-14T12:00:00"/>
    <x v="0"/>
    <s v="Farmer"/>
    <x v="5"/>
    <x v="1726"/>
    <x v="1724"/>
    <s v="TOSIN DANI"/>
    <x v="7"/>
    <n v="27189888"/>
    <n v="0"/>
    <s v="Cash Withdrawal"/>
    <x v="121"/>
    <x v="1"/>
    <n v="-119072.49935769674"/>
    <n v="706893.66"/>
  </r>
  <r>
    <s v="NZ62889"/>
    <n v="318114026"/>
    <n v="66"/>
    <d v="1956-05-24T12:00:00"/>
    <x v="1"/>
    <s v="Structural Analysis Engineer"/>
    <x v="21"/>
    <x v="1727"/>
    <x v="1725"/>
    <s v="Ronald Payne"/>
    <x v="7"/>
    <n v="2036261577"/>
    <n v="0"/>
    <s v="Cash Withdrawal"/>
    <x v="395"/>
    <x v="1"/>
    <n v="267989.19862271997"/>
    <n v="470679"/>
  </r>
  <r>
    <s v="NZ62941"/>
    <n v="837917753"/>
    <n v="60"/>
    <d v="1962-05-25T00:00:00"/>
    <x v="0"/>
    <s v="Systems Administrator II"/>
    <x v="5"/>
    <x v="1728"/>
    <x v="1726"/>
    <s v="Joyce Castillo"/>
    <x v="7"/>
    <n v="511043928"/>
    <n v="0"/>
    <s v="Online Payment"/>
    <x v="98"/>
    <x v="2"/>
    <n v="73740.962056960008"/>
    <n v="125695"/>
  </r>
  <r>
    <s v="NZ62950"/>
    <n v="866951616"/>
    <n v="48"/>
    <d v="1974-05-25T00:00:00"/>
    <x v="0"/>
    <s v="Budget/Accounting Analyst II"/>
    <x v="13"/>
    <x v="1729"/>
    <x v="1727"/>
    <s v="Sarah Andrews"/>
    <x v="7"/>
    <n v="382167072"/>
    <n v="0"/>
    <s v="Money Deposit"/>
    <x v="33"/>
    <x v="0"/>
    <n v="291099.75814804999"/>
    <n v="646072.07999999996"/>
  </r>
  <r>
    <s v="NZ62967"/>
    <n v="105291696"/>
    <n v="71"/>
    <d v="1951-05-25T06:00:00"/>
    <x v="0"/>
    <s v="Dental Hygienist"/>
    <x v="3"/>
    <x v="1730"/>
    <x v="1728"/>
    <s v="Jonathan Hanson"/>
    <x v="7"/>
    <n v="954254013"/>
    <n v="0"/>
    <s v="Money Transfer"/>
    <x v="71"/>
    <x v="2"/>
    <n v="184565.57975999999"/>
    <n v="441639"/>
  </r>
  <r>
    <s v="NZ62970"/>
    <n v="26099667"/>
    <n v="73"/>
    <d v="1949-05-24T18:00:00"/>
    <x v="0"/>
    <s v="VP Product Management"/>
    <x v="13"/>
    <x v="1731"/>
    <x v="1729"/>
    <s v="Marie Reynolds"/>
    <x v="7"/>
    <n v="2046947112"/>
    <n v="0"/>
    <s v="Money Transfer"/>
    <x v="385"/>
    <x v="0"/>
    <n v="128042.17200000001"/>
    <n v="250220"/>
  </r>
  <r>
    <s v="NZ62985"/>
    <n v="281654787"/>
    <n v="65"/>
    <d v="1957-05-24T18:00:00"/>
    <x v="0"/>
    <s v="Human Resources Assistant IV"/>
    <x v="18"/>
    <x v="1732"/>
    <x v="1730"/>
    <s v="Christopher Price"/>
    <x v="7"/>
    <n v="470106304"/>
    <n v="0"/>
    <s v="Money Transfer"/>
    <x v="354"/>
    <x v="0"/>
    <n v="197842.25102640002"/>
    <n v="216390"/>
  </r>
  <r>
    <s v="NZ63000"/>
    <n v="396282935"/>
    <n v="50"/>
    <d v="1972-05-24T12:00:00"/>
    <x v="1"/>
    <s v="Account Representative III"/>
    <x v="7"/>
    <x v="1733"/>
    <x v="1731"/>
    <s v="Donna Hayes"/>
    <x v="7"/>
    <n v="244571616"/>
    <n v="0"/>
    <s v="Money Transfer"/>
    <x v="172"/>
    <x v="5"/>
    <n v="290678.88435264002"/>
    <n v="707181.3"/>
  </r>
  <r>
    <s v="NZ63017"/>
    <n v="677528342"/>
    <n v="37"/>
    <d v="1985-05-24T18:00:00"/>
    <x v="0"/>
    <s v="Design Engineer"/>
    <x v="3"/>
    <x v="1734"/>
    <x v="1732"/>
    <s v="George Medina"/>
    <x v="7"/>
    <n v="705232352"/>
    <n v="15950335"/>
    <s v="Loan Payment"/>
    <x v="310"/>
    <x v="5"/>
    <n v="571307.85165274004"/>
    <n v="1380541.4399999999"/>
  </r>
  <r>
    <s v="NZ63043"/>
    <n v="525236190"/>
    <n v="58"/>
    <d v="1964-05-24T12:00:00"/>
    <x v="0"/>
    <s v="Statistician II"/>
    <x v="19"/>
    <x v="1735"/>
    <x v="1733"/>
    <s v="Phillip Collins"/>
    <x v="7"/>
    <n v="7393815"/>
    <n v="0"/>
    <s v="Cash Withdrawal"/>
    <x v="79"/>
    <x v="1"/>
    <n v="155692.68894000002"/>
    <n v="654257.57999999996"/>
  </r>
  <r>
    <s v="NZ63102"/>
    <n v="402093191"/>
    <n v="80"/>
    <d v="1942-05-25T00:00:00"/>
    <x v="1"/>
    <s v="Staff Accountant IV"/>
    <x v="19"/>
    <x v="1736"/>
    <x v="1734"/>
    <s v="Jerry Graham"/>
    <x v="7"/>
    <n v="1335392567"/>
    <n v="0"/>
    <s v="Cash Withdrawal"/>
    <x v="188"/>
    <x v="1"/>
    <n v="114903.26668544"/>
    <n v="250160"/>
  </r>
  <r>
    <s v="NZ63136"/>
    <n v="860849340"/>
    <n v="28"/>
    <d v="1994-05-25T00:00:00"/>
    <x v="0"/>
    <s v="Account Representative I"/>
    <x v="2"/>
    <x v="1737"/>
    <x v="1735"/>
    <s v="Randy Barnes"/>
    <x v="7"/>
    <n v="1161267192"/>
    <n v="0"/>
    <s v="Money Deposit"/>
    <x v="134"/>
    <x v="0"/>
    <n v="801696.11632959999"/>
    <n v="1364087.82"/>
  </r>
  <r>
    <s v="NZ63160"/>
    <n v="518813959"/>
    <n v="65"/>
    <d v="1957-05-24T18:00:00"/>
    <x v="0"/>
    <s v="VP Product Management"/>
    <x v="9"/>
    <x v="1738"/>
    <x v="1736"/>
    <s v="Roger Ferguson"/>
    <x v="7"/>
    <n v="936506571"/>
    <n v="0"/>
    <s v="Money Transfer"/>
    <x v="465"/>
    <x v="5"/>
    <n v="289156.74540740001"/>
    <n v="543500.88"/>
  </r>
  <r>
    <s v="NZ63171"/>
    <n v="199109491"/>
    <n v="40"/>
    <d v="1982-05-25T00:00:00"/>
    <x v="0"/>
    <s v="Senior Quality Engineer"/>
    <x v="17"/>
    <x v="1739"/>
    <x v="1737"/>
    <s v="Richard Torres"/>
    <x v="7"/>
    <n v="800379216"/>
    <n v="0"/>
    <s v="Money Deposit"/>
    <x v="260"/>
    <x v="0"/>
    <n v="282278.56011903996"/>
    <n v="429040"/>
  </r>
  <r>
    <s v="NZ63200"/>
    <n v="864373705"/>
    <n v="28"/>
    <d v="1994-05-25T00:00:00"/>
    <x v="1"/>
    <s v="Quality Engineer"/>
    <x v="14"/>
    <x v="1740"/>
    <x v="1738"/>
    <s v="Carolyn Alexander"/>
    <x v="7"/>
    <n v="2058642575"/>
    <n v="0"/>
    <s v="Online Payment"/>
    <x v="190"/>
    <x v="5"/>
    <n v="88906.178204800002"/>
    <n v="108607"/>
  </r>
  <r>
    <s v="NZ63272"/>
    <n v="464887583"/>
    <n v="60"/>
    <d v="1962-05-25T00:00:00"/>
    <x v="0"/>
    <s v="Engineer IV"/>
    <x v="2"/>
    <x v="1741"/>
    <x v="1739"/>
    <s v="Janet Nguyen"/>
    <x v="7"/>
    <n v="1141410144"/>
    <n v="18833663016"/>
    <s v="Loan Payment"/>
    <x v="107"/>
    <x v="7"/>
    <n v="56133.041438400003"/>
    <n v="76545"/>
  </r>
  <r>
    <s v="NZ63281"/>
    <n v="802691207"/>
    <n v="79"/>
    <d v="1943-05-25T06:00:00"/>
    <x v="0"/>
    <s v="Accountant III"/>
    <x v="13"/>
    <x v="1742"/>
    <x v="1740"/>
    <s v="Eugene Rodriguez"/>
    <x v="7"/>
    <n v="212559375"/>
    <n v="0"/>
    <s v="Checks"/>
    <x v="209"/>
    <x v="3"/>
    <n v="1280556.9566592001"/>
    <n v="1673969.94"/>
  </r>
  <r>
    <s v="NZ63334"/>
    <n v="454950381"/>
    <n v="77"/>
    <d v="1945-05-24T18:00:00"/>
    <x v="0"/>
    <s v="Editor"/>
    <x v="2"/>
    <x v="1743"/>
    <x v="1741"/>
    <s v="Eric Mendoza"/>
    <x v="7"/>
    <n v="666775296"/>
    <n v="190207104"/>
    <s v="Loan Payment"/>
    <x v="474"/>
    <x v="8"/>
    <n v="1684330.8279091199"/>
    <n v="2122116.12"/>
  </r>
  <r>
    <s v="NZ63354"/>
    <n v="608845511"/>
    <n v="65"/>
    <d v="1957-05-24T18:00:00"/>
    <x v="1"/>
    <s v="Safety Technician III"/>
    <x v="2"/>
    <x v="1744"/>
    <x v="1742"/>
    <s v="Julia Gilbert"/>
    <x v="7"/>
    <n v="1597427793"/>
    <n v="0"/>
    <s v="Online Payment"/>
    <x v="403"/>
    <x v="2"/>
    <n v="578325.98594319995"/>
    <n v="688418.4"/>
  </r>
  <r>
    <s v="NZ63480"/>
    <n v="973215190"/>
    <n v="34"/>
    <d v="1988-05-24T12:00:00"/>
    <x v="1"/>
    <s v="Biostatistician II"/>
    <x v="2"/>
    <x v="1745"/>
    <x v="1743"/>
    <s v="Jeffrey Gardner"/>
    <x v="7"/>
    <n v="2510720784"/>
    <n v="0"/>
    <s v="Cash Withdrawal"/>
    <x v="179"/>
    <x v="1"/>
    <n v="71200.712083999999"/>
    <n v="228002"/>
  </r>
  <r>
    <s v="NZ63518"/>
    <n v="790391249"/>
    <n v="30"/>
    <d v="1992-05-24T12:00:00"/>
    <x v="0"/>
    <s v="Biostatistician III"/>
    <x v="9"/>
    <x v="1746"/>
    <x v="1744"/>
    <s v="Betty Harris"/>
    <x v="7"/>
    <n v="1410769293"/>
    <n v="0"/>
    <s v="Money Deposit"/>
    <x v="20"/>
    <x v="0"/>
    <n v="441210.76273840002"/>
    <n v="597335.46"/>
  </r>
  <r>
    <s v="NZ63534"/>
    <n v="835550483"/>
    <n v="21"/>
    <d v="2001-05-24T18:00:00"/>
    <x v="1"/>
    <s v="Computer Systems Analyst IV"/>
    <x v="6"/>
    <x v="1747"/>
    <x v="1745"/>
    <s v="Heather Perez"/>
    <x v="7"/>
    <n v="1600202175"/>
    <n v="0"/>
    <s v="Money Transfer"/>
    <x v="180"/>
    <x v="2"/>
    <n v="9699.0423904000054"/>
    <n v="77182"/>
  </r>
  <r>
    <s v="NZ63563"/>
    <n v="583147732"/>
    <n v="42"/>
    <d v="1980-05-24T12:00:00"/>
    <x v="0"/>
    <s v="Junior Executive"/>
    <x v="2"/>
    <x v="284"/>
    <x v="284"/>
    <s v="Joseph Austin"/>
    <x v="7"/>
    <n v="191377914"/>
    <n v="0"/>
    <s v="Checks"/>
    <x v="383"/>
    <x v="3"/>
    <n v="0"/>
    <n v="0"/>
  </r>
  <r>
    <s v="NZ63630"/>
    <n v="958854196"/>
    <n v="59"/>
    <d v="1963-05-25T06:00:00"/>
    <x v="1"/>
    <s v="Sales Associate"/>
    <x v="3"/>
    <x v="1748"/>
    <x v="1746"/>
    <s v="Paul Porter"/>
    <x v="7"/>
    <n v="889495893"/>
    <n v="0"/>
    <s v="Money Transfer"/>
    <x v="157"/>
    <x v="0"/>
    <n v="243455.21768"/>
    <n v="524060.7"/>
  </r>
  <r>
    <s v="NZ63638"/>
    <n v="805441371"/>
    <n v="19"/>
    <d v="2003-05-25T06:00:00"/>
    <x v="1"/>
    <s v="Human Resources Manager"/>
    <x v="19"/>
    <x v="1749"/>
    <x v="1747"/>
    <s v="Antonio Reed"/>
    <x v="7"/>
    <n v="875321856"/>
    <n v="0"/>
    <s v="Cash Withdrawal"/>
    <x v="150"/>
    <x v="1"/>
    <n v="96604.858181760006"/>
    <n v="221946"/>
  </r>
  <r>
    <s v="NZ63683"/>
    <n v="711840914"/>
    <n v="31"/>
    <d v="1991-05-25T06:00:00"/>
    <x v="0"/>
    <s v="Web Designer II"/>
    <x v="5"/>
    <x v="1750"/>
    <x v="1748"/>
    <s v="Ralph Foster"/>
    <x v="7"/>
    <n v="10106784"/>
    <n v="0"/>
    <s v="Money Transfer"/>
    <x v="326"/>
    <x v="5"/>
    <n v="472332.215104"/>
    <n v="583974.48"/>
  </r>
  <r>
    <s v="NZ63706"/>
    <n v="29233538"/>
    <n v="76"/>
    <d v="1946-05-25T00:00:00"/>
    <x v="0"/>
    <s v="Web Designer II"/>
    <x v="4"/>
    <x v="1751"/>
    <x v="1749"/>
    <s v="Richard Gibson"/>
    <x v="7"/>
    <n v="1345258816"/>
    <n v="0"/>
    <s v="Money Transfer"/>
    <x v="167"/>
    <x v="2"/>
    <n v="214799.33327919999"/>
    <n v="423754"/>
  </r>
  <r>
    <s v="NZ63712"/>
    <n v="925159799"/>
    <n v="49"/>
    <d v="1973-05-24T18:00:00"/>
    <x v="0"/>
    <s v="Systems Administrator II"/>
    <x v="17"/>
    <x v="1752"/>
    <x v="1750"/>
    <s v="Eugene Allen"/>
    <x v="7"/>
    <n v="1695413655"/>
    <n v="0"/>
    <s v="Online Payment"/>
    <x v="264"/>
    <x v="2"/>
    <n v="53748.708110399995"/>
    <n v="77376"/>
  </r>
  <r>
    <s v="NZ63717"/>
    <n v="461866831"/>
    <n v="64"/>
    <d v="1958-05-25T00:00:00"/>
    <x v="1"/>
    <s v="Programmer Analyst IV"/>
    <x v="19"/>
    <x v="1753"/>
    <x v="1751"/>
    <s v="Rebecca Murray"/>
    <x v="7"/>
    <n v="3570442304"/>
    <n v="0"/>
    <s v="Cash Withdrawal"/>
    <x v="306"/>
    <x v="1"/>
    <n v="22430.237439560005"/>
    <n v="469280"/>
  </r>
  <r>
    <s v="NZ63836"/>
    <n v="917410375"/>
    <n v="23"/>
    <d v="1999-05-25T06:00:00"/>
    <x v="1"/>
    <s v="VP Quality Control"/>
    <x v="5"/>
    <x v="1754"/>
    <x v="1752"/>
    <s v="Arthur Snyder"/>
    <x v="7"/>
    <n v="297847225"/>
    <n v="0"/>
    <s v="Money Transfer"/>
    <x v="247"/>
    <x v="5"/>
    <n v="2035289.8497059101"/>
    <n v="2239219.2599999998"/>
  </r>
  <r>
    <s v="NZ63865"/>
    <n v="461991682"/>
    <n v="30"/>
    <d v="1992-05-24T12:00:00"/>
    <x v="1"/>
    <s v="Safety Technician III"/>
    <x v="2"/>
    <x v="1755"/>
    <x v="1753"/>
    <s v="Aaron Burke"/>
    <x v="7"/>
    <n v="2499628635"/>
    <n v="0"/>
    <s v="Checks"/>
    <x v="166"/>
    <x v="3"/>
    <n v="-12208.871600000013"/>
    <n v="227890"/>
  </r>
  <r>
    <s v="NZ63877"/>
    <n v="963840560"/>
    <n v="21"/>
    <d v="2001-05-24T18:00:00"/>
    <x v="1"/>
    <s v="Teacher"/>
    <x v="2"/>
    <x v="1756"/>
    <x v="1754"/>
    <s v="Elizabeth Diaz"/>
    <x v="7"/>
    <n v="6375152"/>
    <n v="0"/>
    <s v="Money Deposit"/>
    <x v="405"/>
    <x v="0"/>
    <n v="28434.6168"/>
    <n v="60243"/>
  </r>
  <r>
    <s v="NZ63878"/>
    <n v="176770758"/>
    <n v="36"/>
    <d v="1986-05-25T00:00:00"/>
    <x v="0"/>
    <s v="GIS Technical Architect"/>
    <x v="9"/>
    <x v="1757"/>
    <x v="1755"/>
    <s v="Ryan Long"/>
    <x v="7"/>
    <n v="4404393312"/>
    <n v="0"/>
    <s v="Online Payment"/>
    <x v="373"/>
    <x v="6"/>
    <n v="389458.63632699999"/>
    <n v="604669.26"/>
  </r>
  <r>
    <s v="NZ63920"/>
    <n v="552405583"/>
    <n v="48"/>
    <d v="1974-05-25T00:00:00"/>
    <x v="0"/>
    <s v="Budget/Accounting Analyst I"/>
    <x v="6"/>
    <x v="1758"/>
    <x v="1756"/>
    <s v="Dennis Berry"/>
    <x v="7"/>
    <n v="642122208"/>
    <n v="6653772216"/>
    <s v="Loan Payment"/>
    <x v="228"/>
    <x v="8"/>
    <n v="885767.89800000004"/>
    <n v="978643.08"/>
  </r>
  <r>
    <s v="NZ63929"/>
    <n v="948267384"/>
    <n v="39"/>
    <d v="1983-05-25T06:00:00"/>
    <x v="1"/>
    <s v="Research Associate"/>
    <x v="2"/>
    <x v="1759"/>
    <x v="1757"/>
    <s v="Nicholas Chavez"/>
    <x v="7"/>
    <n v="510046875"/>
    <n v="0"/>
    <s v="Money Transfer"/>
    <x v="134"/>
    <x v="1"/>
    <n v="370535.81965695997"/>
    <n v="474517"/>
  </r>
  <r>
    <s v="NZ63930"/>
    <n v="110015195"/>
    <n v="18"/>
    <d v="2004-05-24T12:00:00"/>
    <x v="1"/>
    <s v="Marketing Manager"/>
    <x v="13"/>
    <x v="1760"/>
    <x v="1758"/>
    <s v="Paul Welch"/>
    <x v="7"/>
    <n v="566971488"/>
    <n v="0"/>
    <s v="Money Deposit"/>
    <x v="405"/>
    <x v="0"/>
    <n v="225727.73138991999"/>
    <n v="340348"/>
  </r>
  <r>
    <s v="NZ64051"/>
    <n v="279173198"/>
    <n v="50"/>
    <d v="1972-05-24T12:00:00"/>
    <x v="1"/>
    <s v="Junior Executive"/>
    <x v="20"/>
    <x v="1761"/>
    <x v="1759"/>
    <s v="Rebecca Bowman"/>
    <x v="7"/>
    <n v="545801004"/>
    <n v="9858129456"/>
    <s v="Loan Payment"/>
    <x v="427"/>
    <x v="7"/>
    <n v="28765.420716400004"/>
    <n v="61603"/>
  </r>
  <r>
    <s v="NZ64087"/>
    <n v="198183633"/>
    <n v="53"/>
    <d v="1969-05-24T18:00:00"/>
    <x v="0"/>
    <s v="Programmer III"/>
    <x v="14"/>
    <x v="1762"/>
    <x v="1760"/>
    <s v="Virginia Duncan"/>
    <x v="7"/>
    <n v="1562436"/>
    <n v="0"/>
    <s v="Money Deposit"/>
    <x v="227"/>
    <x v="1"/>
    <n v="46061.759480000001"/>
    <n v="102083"/>
  </r>
  <r>
    <s v="NZ64096"/>
    <n v="171393825"/>
    <n v="70"/>
    <d v="1952-05-24T12:00:00"/>
    <x v="1"/>
    <s v="Speech Pathologist"/>
    <x v="12"/>
    <x v="1763"/>
    <x v="1761"/>
    <s v="Rose Garza"/>
    <x v="7"/>
    <n v="43164732"/>
    <n v="0"/>
    <s v="Checks"/>
    <x v="309"/>
    <x v="0"/>
    <n v="25409.635824000001"/>
    <n v="52572"/>
  </r>
  <r>
    <s v="NZ64098"/>
    <n v="710131099"/>
    <n v="48"/>
    <d v="1974-05-25T00:00:00"/>
    <x v="0"/>
    <s v="Speech Pathologist"/>
    <x v="9"/>
    <x v="96"/>
    <x v="96"/>
    <s v="Andrew Hudson"/>
    <x v="7"/>
    <n v="203317086"/>
    <n v="0"/>
    <s v="Money Transfer"/>
    <x v="95"/>
    <x v="0"/>
    <n v="0"/>
    <n v="0"/>
  </r>
  <r>
    <s v="NZ64118"/>
    <n v="485008475"/>
    <n v="50"/>
    <d v="1972-05-24T12:00:00"/>
    <x v="0"/>
    <s v="Executive Secretary"/>
    <x v="2"/>
    <x v="1764"/>
    <x v="1762"/>
    <s v="Timothy Carpenter"/>
    <x v="7"/>
    <n v="943969992"/>
    <n v="0"/>
    <s v="Money Deposit"/>
    <x v="135"/>
    <x v="0"/>
    <n v="80667.094524"/>
    <n v="145887"/>
  </r>
  <r>
    <s v="NZ64186"/>
    <n v="722249445"/>
    <n v="54"/>
    <d v="1968-05-24T12:00:00"/>
    <x v="1"/>
    <s v="Tax Accountant"/>
    <x v="1"/>
    <x v="1765"/>
    <x v="1763"/>
    <s v="Lois Oliver"/>
    <x v="7"/>
    <n v="155456352"/>
    <n v="0"/>
    <s v="Checks"/>
    <x v="241"/>
    <x v="0"/>
    <n v="226427.29004224"/>
    <n v="612554.88"/>
  </r>
  <r>
    <s v="NZ64241"/>
    <n v="79330836"/>
    <n v="37"/>
    <d v="1985-05-24T18:00:00"/>
    <x v="1"/>
    <s v="Recruiter"/>
    <x v="0"/>
    <x v="1766"/>
    <x v="1764"/>
    <s v="Ralph Chapman"/>
    <x v="7"/>
    <n v="179780604"/>
    <n v="0"/>
    <s v="Money Transfer"/>
    <x v="44"/>
    <x v="0"/>
    <n v="166076.30756640001"/>
    <n v="268653"/>
  </r>
  <r>
    <s v="NZ64291"/>
    <n v="680754600"/>
    <n v="76"/>
    <d v="1946-05-25T00:00:00"/>
    <x v="0"/>
    <s v="Accounting Assistant IV"/>
    <x v="5"/>
    <x v="1767"/>
    <x v="1765"/>
    <s v="Kelly Gonzalez"/>
    <x v="7"/>
    <n v="369720576"/>
    <n v="0"/>
    <s v="Cash Withdrawal"/>
    <x v="313"/>
    <x v="4"/>
    <n v="132229.85477664002"/>
    <n v="663429.42000000004"/>
  </r>
  <r>
    <s v="NZ64345"/>
    <n v="884488788"/>
    <n v="73"/>
    <d v="1949-05-24T18:00:00"/>
    <x v="1"/>
    <s v="Web Designer II"/>
    <x v="20"/>
    <x v="1768"/>
    <x v="1766"/>
    <s v="Christopher Lewis"/>
    <x v="7"/>
    <n v="1723527168"/>
    <n v="0"/>
    <s v="Online Payment"/>
    <x v="262"/>
    <x v="6"/>
    <n v="83001.5939698"/>
    <n v="96217"/>
  </r>
  <r>
    <s v="NZ64411"/>
    <n v="580770946"/>
    <n v="22"/>
    <d v="2000-05-24T12:00:00"/>
    <x v="1"/>
    <s v="Desktop Support Technician"/>
    <x v="1"/>
    <x v="1769"/>
    <x v="1767"/>
    <s v="Norma Washington"/>
    <x v="7"/>
    <n v="2304261549"/>
    <n v="0"/>
    <s v="Cash Withdrawal"/>
    <x v="288"/>
    <x v="0"/>
    <n v="24152.874707260002"/>
    <n v="82899"/>
  </r>
  <r>
    <s v="NZ64425"/>
    <n v="9638448"/>
    <n v="34"/>
    <d v="1988-05-24T12:00:00"/>
    <x v="0"/>
    <s v="Speech Pathologist"/>
    <x v="3"/>
    <x v="1770"/>
    <x v="1768"/>
    <s v="Donald Sullivan"/>
    <x v="7"/>
    <n v="709080064"/>
    <n v="0"/>
    <s v="Money Transfer"/>
    <x v="171"/>
    <x v="5"/>
    <n v="909054.85255832004"/>
    <n v="1073171.58"/>
  </r>
  <r>
    <s v="NZ64440"/>
    <n v="122621145"/>
    <n v="30"/>
    <d v="1992-05-24T12:00:00"/>
    <x v="1"/>
    <s v="Accounting Assistant I"/>
    <x v="2"/>
    <x v="1771"/>
    <x v="1769"/>
    <s v="Catherine Bell"/>
    <x v="7"/>
    <n v="25301088"/>
    <n v="0"/>
    <s v="Money Deposit"/>
    <x v="34"/>
    <x v="0"/>
    <n v="15858.240816720001"/>
    <n v="19578"/>
  </r>
  <r>
    <s v="NZ64445"/>
    <n v="539715700"/>
    <n v="83"/>
    <d v="1939-05-25T06:00:00"/>
    <x v="0"/>
    <s v="Assistant Manager"/>
    <x v="2"/>
    <x v="1772"/>
    <x v="1770"/>
    <s v="Aaron Ferguson"/>
    <x v="7"/>
    <n v="145929"/>
    <n v="0"/>
    <s v="Cash Withdrawal"/>
    <x v="18"/>
    <x v="1"/>
    <n v="357793.79633757996"/>
    <n v="580345.31999999995"/>
  </r>
  <r>
    <s v="NZ64549"/>
    <n v="667580901"/>
    <n v="26"/>
    <d v="1996-05-24T12:00:00"/>
    <x v="0"/>
    <s v="General Manager"/>
    <x v="11"/>
    <x v="1773"/>
    <x v="1771"/>
    <s v="Keith White"/>
    <x v="7"/>
    <n v="2954824576"/>
    <n v="0"/>
    <s v="Online Payment"/>
    <x v="44"/>
    <x v="2"/>
    <n v="29252.715643520001"/>
    <n v="92513"/>
  </r>
  <r>
    <s v="NZ64632"/>
    <n v="215038643"/>
    <n v="36"/>
    <d v="1986-05-25T00:00:00"/>
    <x v="0"/>
    <s v="Actuary"/>
    <x v="19"/>
    <x v="1774"/>
    <x v="1772"/>
    <s v="Gary Garcia"/>
    <x v="7"/>
    <n v="3372851016"/>
    <n v="0"/>
    <s v="Online Payment"/>
    <x v="214"/>
    <x v="5"/>
    <n v="84213.338815999974"/>
    <n v="436763"/>
  </r>
  <r>
    <s v="NZ64701"/>
    <n v="659613431"/>
    <n v="42"/>
    <d v="1980-05-24T12:00:00"/>
    <x v="0"/>
    <s v="Research Assistant I"/>
    <x v="2"/>
    <x v="1775"/>
    <x v="1773"/>
    <s v="Andrew Cox"/>
    <x v="7"/>
    <n v="1849038048"/>
    <n v="0"/>
    <s v="Money Transfer"/>
    <x v="94"/>
    <x v="5"/>
    <n v="504704.7311104"/>
    <n v="604733.52"/>
  </r>
  <r>
    <s v="NZ64751"/>
    <n v="209733115"/>
    <n v="19"/>
    <d v="2003-05-25T06:00:00"/>
    <x v="0"/>
    <s v="Account Coordinator"/>
    <x v="13"/>
    <x v="1776"/>
    <x v="1774"/>
    <s v="Keith Banks"/>
    <x v="7"/>
    <n v="2742908025"/>
    <n v="0"/>
    <s v="Money Transfer"/>
    <x v="46"/>
    <x v="1"/>
    <n v="32456.741858240013"/>
    <n v="213098"/>
  </r>
  <r>
    <s v="NZ64752"/>
    <n v="501130001"/>
    <n v="67"/>
    <d v="1955-05-25T06:00:00"/>
    <x v="1"/>
    <s v="Dental Hygienist"/>
    <x v="5"/>
    <x v="1777"/>
    <x v="1775"/>
    <s v="Gregory Rivera"/>
    <x v="7"/>
    <n v="975630816"/>
    <n v="0"/>
    <s v="Money Transfer"/>
    <x v="295"/>
    <x v="1"/>
    <n v="519490.17012000002"/>
    <n v="580601.34"/>
  </r>
  <r>
    <s v="NZ64775"/>
    <n v="770591187"/>
    <n v="30"/>
    <d v="1992-05-24T12:00:00"/>
    <x v="1"/>
    <s v="Computer Systems Analyst I"/>
    <x v="19"/>
    <x v="1778"/>
    <x v="1776"/>
    <s v="Lawrence Rose"/>
    <x v="7"/>
    <n v="1096468656"/>
    <n v="0"/>
    <s v="Money Deposit"/>
    <x v="433"/>
    <x v="0"/>
    <n v="144448.95606299999"/>
    <n v="181593"/>
  </r>
  <r>
    <s v="NZ64778"/>
    <n v="90601850"/>
    <n v="44"/>
    <d v="1978-05-25T00:00:00"/>
    <x v="0"/>
    <s v="Legal Assistant"/>
    <x v="21"/>
    <x v="1779"/>
    <x v="1777"/>
    <s v="Kevin Little"/>
    <x v="7"/>
    <n v="692719104"/>
    <n v="0"/>
    <s v="Money Deposit"/>
    <x v="81"/>
    <x v="0"/>
    <n v="29995.4598664"/>
    <n v="39388"/>
  </r>
  <r>
    <s v="NZ64863"/>
    <n v="335782045"/>
    <n v="45"/>
    <d v="1977-05-24T18:00:00"/>
    <x v="0"/>
    <s v="Cost Accountant"/>
    <x v="4"/>
    <x v="1780"/>
    <x v="1778"/>
    <s v="Harold Ruiz"/>
    <x v="7"/>
    <n v="2829868638"/>
    <n v="0"/>
    <s v="Cash Withdrawal"/>
    <x v="11"/>
    <x v="4"/>
    <n v="89668.603403000001"/>
    <n v="120011"/>
  </r>
  <r>
    <s v="NZ64873"/>
    <n v="258758482"/>
    <n v="63"/>
    <d v="1959-05-25T06:00:00"/>
    <x v="0"/>
    <s v="Cost Accountant"/>
    <x v="18"/>
    <x v="1781"/>
    <x v="1779"/>
    <s v="Joyce Sanders"/>
    <x v="7"/>
    <n v="1013485935"/>
    <n v="0"/>
    <s v="Online Payment"/>
    <x v="90"/>
    <x v="5"/>
    <n v="21011.271142399986"/>
    <n v="160253"/>
  </r>
  <r>
    <s v="NZ64879"/>
    <n v="580097927"/>
    <n v="49"/>
    <d v="1973-05-24T18:00:00"/>
    <x v="1"/>
    <s v="Accountant I"/>
    <x v="9"/>
    <x v="1782"/>
    <x v="1780"/>
    <s v="Adam Nichols"/>
    <x v="7"/>
    <n v="193779175"/>
    <n v="0"/>
    <s v="Cash Withdrawal"/>
    <x v="466"/>
    <x v="1"/>
    <n v="365090.47825699998"/>
    <n v="702180.24"/>
  </r>
  <r>
    <s v="NZ64905"/>
    <n v="791457586"/>
    <n v="80"/>
    <d v="1942-05-25T00:00:00"/>
    <x v="1"/>
    <s v="Database Administrator IV"/>
    <x v="3"/>
    <x v="1783"/>
    <x v="1781"/>
    <s v="Amy Gomez"/>
    <x v="7"/>
    <n v="4670258004"/>
    <n v="1176441072"/>
    <s v="Loan Payment"/>
    <x v="210"/>
    <x v="7"/>
    <n v="-20987.642431999993"/>
    <n v="160756"/>
  </r>
  <r>
    <s v="NZ64966"/>
    <n v="373125639"/>
    <n v="32"/>
    <d v="1990-05-25T00:00:00"/>
    <x v="0"/>
    <s v="Human Resources Assistant I"/>
    <x v="11"/>
    <x v="1784"/>
    <x v="1782"/>
    <s v="Jeremy Alexander"/>
    <x v="7"/>
    <n v="3353063"/>
    <n v="0"/>
    <s v="Money Transfer"/>
    <x v="373"/>
    <x v="5"/>
    <n v="220685.7274"/>
    <n v="383668"/>
  </r>
  <r>
    <s v="NZ65022"/>
    <n v="799719608"/>
    <n v="62"/>
    <d v="1960-05-24T12:00:00"/>
    <x v="0"/>
    <s v="Payment Adjustment Coordinator"/>
    <x v="16"/>
    <x v="1785"/>
    <x v="1783"/>
    <s v="Jerry Rogers"/>
    <x v="7"/>
    <n v="934213644"/>
    <n v="0"/>
    <s v="Money Deposit"/>
    <x v="26"/>
    <x v="1"/>
    <n v="2227.8064255999998"/>
    <n v="17504"/>
  </r>
  <r>
    <s v="NZ65057"/>
    <n v="665442138"/>
    <n v="33"/>
    <d v="1989-05-24T18:00:00"/>
    <x v="1"/>
    <s v="Geologist IV"/>
    <x v="6"/>
    <x v="1786"/>
    <x v="1784"/>
    <s v="Jeffrey Black"/>
    <x v="7"/>
    <n v="3352562421"/>
    <n v="0"/>
    <s v="Money Deposit"/>
    <x v="422"/>
    <x v="1"/>
    <n v="-8349.2710479999951"/>
    <n v="144206"/>
  </r>
  <r>
    <s v="NZ65149"/>
    <n v="163998692"/>
    <n v="75"/>
    <d v="1947-05-25T06:00:00"/>
    <x v="0"/>
    <s v="Senior Developer"/>
    <x v="5"/>
    <x v="1787"/>
    <x v="1785"/>
    <s v="Ruby Harper"/>
    <x v="7"/>
    <n v="960596847"/>
    <n v="0"/>
    <s v="Money Deposit"/>
    <x v="13"/>
    <x v="0"/>
    <n v="32622.3087141"/>
    <n v="52991"/>
  </r>
  <r>
    <s v="NZ65151"/>
    <n v="666311180"/>
    <n v="66"/>
    <d v="1956-05-24T12:00:00"/>
    <x v="0"/>
    <s v="Staff Scientist"/>
    <x v="2"/>
    <x v="1788"/>
    <x v="1786"/>
    <s v="Jimmy Hamilton"/>
    <x v="7"/>
    <n v="2096836352"/>
    <n v="0"/>
    <s v="Cash Withdrawal"/>
    <x v="101"/>
    <x v="1"/>
    <n v="359620.16294399998"/>
    <n v="983542.14"/>
  </r>
  <r>
    <s v="NZ65162"/>
    <n v="321041248"/>
    <n v="74"/>
    <d v="1948-05-24T12:00:00"/>
    <x v="1"/>
    <s v="Pharmacist"/>
    <x v="20"/>
    <x v="1789"/>
    <x v="1787"/>
    <s v="Anne Garcia"/>
    <x v="7"/>
    <n v="2252018348"/>
    <n v="0"/>
    <s v="Money Deposit"/>
    <x v="274"/>
    <x v="0"/>
    <n v="327683.49880160001"/>
    <n v="685821.48"/>
  </r>
  <r>
    <s v="NZ65206"/>
    <n v="654882523"/>
    <n v="62"/>
    <d v="1960-05-24T12:00:00"/>
    <x v="0"/>
    <s v="Staff Accountant I"/>
    <x v="0"/>
    <x v="1790"/>
    <x v="1788"/>
    <s v="Jason Edwards"/>
    <x v="7"/>
    <n v="1425340176"/>
    <n v="0"/>
    <s v="Online Payment"/>
    <x v="430"/>
    <x v="6"/>
    <n v="1119724.4491264001"/>
    <n v="1688120.4"/>
  </r>
  <r>
    <s v="NZ65265"/>
    <n v="559254783"/>
    <n v="84"/>
    <d v="1938-05-25T00:00:00"/>
    <x v="0"/>
    <s v="Paralegal"/>
    <x v="1"/>
    <x v="1791"/>
    <x v="1789"/>
    <s v="Earl Ortiz"/>
    <x v="7"/>
    <n v="2876127345"/>
    <n v="10927485288"/>
    <s v="Loan Payment"/>
    <x v="132"/>
    <x v="5"/>
    <n v="1404205.0577475"/>
    <n v="1632445.74"/>
  </r>
  <r>
    <s v="NZ65273"/>
    <n v="155982015"/>
    <n v="26"/>
    <d v="1996-05-24T12:00:00"/>
    <x v="1"/>
    <s v="Safety Technician III"/>
    <x v="0"/>
    <x v="1792"/>
    <x v="1790"/>
    <s v="Walter Carr"/>
    <x v="7"/>
    <n v="1682296875"/>
    <n v="0"/>
    <s v="Online Payment"/>
    <x v="378"/>
    <x v="2"/>
    <n v="1052622.69585"/>
    <n v="1476856.98"/>
  </r>
  <r>
    <s v="NZ65318"/>
    <n v="874847372"/>
    <n v="32"/>
    <d v="1990-05-25T00:00:00"/>
    <x v="0"/>
    <s v="Office Assistant III"/>
    <x v="5"/>
    <x v="1793"/>
    <x v="1791"/>
    <s v="Edward Wilson"/>
    <x v="7"/>
    <n v="902624008"/>
    <n v="0"/>
    <s v="Cash Withdrawal"/>
    <x v="32"/>
    <x v="0"/>
    <n v="2209862.8728955602"/>
    <n v="2620786.98"/>
  </r>
  <r>
    <s v="NZ65402"/>
    <n v="729426477"/>
    <n v="41"/>
    <d v="1981-05-24T18:00:00"/>
    <x v="0"/>
    <s v="Programmer II"/>
    <x v="1"/>
    <x v="1794"/>
    <x v="1792"/>
    <s v="Anne Nguyen"/>
    <x v="7"/>
    <n v="441878085"/>
    <n v="0"/>
    <s v="Online Payment"/>
    <x v="251"/>
    <x v="2"/>
    <n v="110579.31263499999"/>
    <n v="132961"/>
  </r>
  <r>
    <s v="NZ65408"/>
    <n v="750048021"/>
    <n v="79"/>
    <d v="1943-05-25T06:00:00"/>
    <x v="1"/>
    <s v="Account Representative I"/>
    <x v="9"/>
    <x v="1795"/>
    <x v="1793"/>
    <s v="Edward Taylor"/>
    <x v="7"/>
    <n v="1516228896"/>
    <n v="0"/>
    <s v="Money Transfer"/>
    <x v="394"/>
    <x v="5"/>
    <n v="42.784179599999334"/>
    <n v="26319"/>
  </r>
  <r>
    <s v="NZ65418"/>
    <n v="580182767"/>
    <n v="31"/>
    <d v="1991-05-25T06:00:00"/>
    <x v="0"/>
    <s v="Research Associate"/>
    <x v="2"/>
    <x v="1796"/>
    <x v="1794"/>
    <s v="Joshua Bryant"/>
    <x v="7"/>
    <n v="166230048"/>
    <n v="0"/>
    <s v="Money Deposit"/>
    <x v="305"/>
    <x v="0"/>
    <n v="61497.190679799998"/>
    <n v="95584"/>
  </r>
  <r>
    <s v="NZ65458"/>
    <n v="795560326"/>
    <n v="63"/>
    <d v="1959-05-25T06:00:00"/>
    <x v="0"/>
    <s v="Programmer II"/>
    <x v="21"/>
    <x v="1797"/>
    <x v="1795"/>
    <s v="Alan Nichols"/>
    <x v="7"/>
    <n v="237555666"/>
    <n v="0"/>
    <s v="Money Deposit"/>
    <x v="28"/>
    <x v="0"/>
    <n v="1378938.1503039999"/>
    <n v="2262190.6800000002"/>
  </r>
  <r>
    <s v="NZ65466"/>
    <n v="399705834"/>
    <n v="20"/>
    <d v="2002-05-25T00:00:00"/>
    <x v="0"/>
    <s v="Actuary"/>
    <x v="14"/>
    <x v="1798"/>
    <x v="1796"/>
    <s v="Todd Weaver"/>
    <x v="7"/>
    <n v="87229375"/>
    <n v="0"/>
    <s v="Cash Withdrawal"/>
    <x v="74"/>
    <x v="0"/>
    <n v="101209.8621952"/>
    <n v="126186"/>
  </r>
  <r>
    <s v="NZ65488"/>
    <n v="934160358"/>
    <n v="42"/>
    <d v="1980-05-24T12:00:00"/>
    <x v="1"/>
    <s v="VP Product Management"/>
    <x v="0"/>
    <x v="1799"/>
    <x v="1797"/>
    <s v="Dennis Palmer"/>
    <x v="7"/>
    <n v="919815624"/>
    <n v="0"/>
    <s v="Money Transfer"/>
    <x v="188"/>
    <x v="5"/>
    <n v="398139.10625000001"/>
    <n v="714967.98"/>
  </r>
  <r>
    <s v="NZ65519"/>
    <n v="798424866"/>
    <n v="34"/>
    <d v="1988-05-24T12:00:00"/>
    <x v="1"/>
    <s v="Chemical Engineer"/>
    <x v="13"/>
    <x v="1800"/>
    <x v="1798"/>
    <s v="Sara Daniels"/>
    <x v="7"/>
    <n v="1858659453"/>
    <n v="0"/>
    <s v="Money Deposit"/>
    <x v="279"/>
    <x v="0"/>
    <n v="-44487.197370400012"/>
    <n v="133610"/>
  </r>
  <r>
    <s v="NZ65548"/>
    <n v="729442003"/>
    <n v="38"/>
    <d v="1984-05-24T12:00:00"/>
    <x v="1"/>
    <s v="Structural Analysis Engineer"/>
    <x v="2"/>
    <x v="1801"/>
    <x v="1799"/>
    <s v="Juan Cole"/>
    <x v="7"/>
    <n v="360060255"/>
    <n v="0"/>
    <s v="Money Transfer"/>
    <x v="457"/>
    <x v="5"/>
    <n v="856867.56799999997"/>
    <n v="1055402.1599999999"/>
  </r>
  <r>
    <s v="NZ65594"/>
    <n v="290757462"/>
    <n v="53"/>
    <d v="1969-05-24T18:00:00"/>
    <x v="1"/>
    <s v="Human Resources Assistant II"/>
    <x v="8"/>
    <x v="1802"/>
    <x v="1800"/>
    <s v="Walter Williams"/>
    <x v="7"/>
    <n v="5604192"/>
    <n v="0"/>
    <s v="Cash Withdrawal"/>
    <x v="144"/>
    <x v="1"/>
    <n v="839793.66355199995"/>
    <n v="1139947.92"/>
  </r>
  <r>
    <s v="NZ65600"/>
    <n v="158218396"/>
    <n v="36"/>
    <d v="1986-05-25T00:00:00"/>
    <x v="0"/>
    <s v="Administrative Assistant IV"/>
    <x v="2"/>
    <x v="1803"/>
    <x v="1801"/>
    <s v="Christopher Evans"/>
    <x v="7"/>
    <n v="1099968213"/>
    <n v="0"/>
    <s v="Online Payment"/>
    <x v="160"/>
    <x v="6"/>
    <n v="148792.0560135"/>
    <n v="302541"/>
  </r>
  <r>
    <s v="NZ65604"/>
    <n v="334098514"/>
    <n v="62"/>
    <d v="1960-05-24T12:00:00"/>
    <x v="0"/>
    <s v="VP Product Management"/>
    <x v="4"/>
    <x v="1804"/>
    <x v="1802"/>
    <s v="Michael Barnes"/>
    <x v="7"/>
    <n v="43903872"/>
    <n v="0"/>
    <s v="Money Deposit"/>
    <x v="4"/>
    <x v="1"/>
    <n v="899266.47953599994"/>
    <n v="1250161.98"/>
  </r>
  <r>
    <s v="NZ65635"/>
    <n v="737911540"/>
    <n v="76"/>
    <d v="1946-05-25T00:00:00"/>
    <x v="1"/>
    <s v="Community Outreach Specialist"/>
    <x v="3"/>
    <x v="1805"/>
    <x v="1803"/>
    <s v="Alan Cook"/>
    <x v="7"/>
    <n v="3800134976"/>
    <n v="18748735488"/>
    <s v="Loan Payment"/>
    <x v="119"/>
    <x v="5"/>
    <n v="272909.44229839998"/>
    <n v="632106.23999999999"/>
  </r>
  <r>
    <s v="NZ65658"/>
    <n v="74614025"/>
    <n v="28"/>
    <d v="1994-05-25T00:00:00"/>
    <x v="0"/>
    <s v="Research Assistant IV"/>
    <x v="17"/>
    <x v="1806"/>
    <x v="1804"/>
    <s v="Jose King"/>
    <x v="7"/>
    <n v="33764283"/>
    <n v="0"/>
    <s v="Money Deposit"/>
    <x v="141"/>
    <x v="0"/>
    <n v="462282.05767419998"/>
    <n v="551214.12"/>
  </r>
  <r>
    <s v="NZ65691"/>
    <n v="769549463"/>
    <n v="28"/>
    <d v="1994-05-25T00:00:00"/>
    <x v="1"/>
    <s v="VP Marketing"/>
    <x v="14"/>
    <x v="1807"/>
    <x v="1805"/>
    <s v="Ruby Butler"/>
    <x v="7"/>
    <n v="1331808784"/>
    <n v="0"/>
    <s v="Online Payment"/>
    <x v="382"/>
    <x v="6"/>
    <n v="103730.32898448"/>
    <n v="218097"/>
  </r>
  <r>
    <s v="NZ65738"/>
    <n v="376006012"/>
    <n v="53"/>
    <d v="1969-05-24T18:00:00"/>
    <x v="0"/>
    <s v="Computer Systems Analyst IV"/>
    <x v="0"/>
    <x v="1808"/>
    <x v="1806"/>
    <s v="Harry Smith"/>
    <x v="7"/>
    <n v="1102745664"/>
    <n v="0"/>
    <s v="Cash Withdrawal"/>
    <x v="359"/>
    <x v="4"/>
    <n v="127320.738438"/>
    <n v="254964"/>
  </r>
  <r>
    <s v="NZ65740"/>
    <n v="603644277"/>
    <n v="29"/>
    <d v="1993-05-24T18:00:00"/>
    <x v="0"/>
    <s v="Pharmacist"/>
    <x v="1"/>
    <x v="1809"/>
    <x v="1807"/>
    <s v="Lillian Fisher"/>
    <x v="7"/>
    <n v="2357121921"/>
    <n v="0"/>
    <s v="Checks"/>
    <x v="283"/>
    <x v="3"/>
    <n v="203467.10026400001"/>
    <n v="254033"/>
  </r>
  <r>
    <s v="NZ65796"/>
    <n v="494672186"/>
    <n v="42"/>
    <d v="1980-05-24T12:00:00"/>
    <x v="0"/>
    <s v="Clinical Specialist"/>
    <x v="17"/>
    <x v="1810"/>
    <x v="1808"/>
    <s v="Kevin Cruz"/>
    <x v="7"/>
    <n v="14436123"/>
    <n v="0"/>
    <s v="Online Payment"/>
    <x v="16"/>
    <x v="5"/>
    <n v="1463208.959266"/>
    <n v="2226499.86"/>
  </r>
  <r>
    <s v="NZ65802"/>
    <n v="336103947"/>
    <n v="71"/>
    <d v="1951-05-25T06:00:00"/>
    <x v="1"/>
    <s v="Analog Circuit Design manager"/>
    <x v="0"/>
    <x v="1811"/>
    <x v="1809"/>
    <s v="Judith Schmidt"/>
    <x v="7"/>
    <n v="54579525"/>
    <n v="0"/>
    <s v="Cash Withdrawal"/>
    <x v="65"/>
    <x v="0"/>
    <n v="71818.916520319995"/>
    <n v="89494"/>
  </r>
  <r>
    <s v="NZ65820"/>
    <n v="611809013"/>
    <n v="64"/>
    <d v="1958-05-25T00:00:00"/>
    <x v="1"/>
    <s v="Web Developer I"/>
    <x v="7"/>
    <x v="1812"/>
    <x v="1810"/>
    <s v="Sharon Warren"/>
    <x v="7"/>
    <n v="209173888"/>
    <n v="0"/>
    <s v="Money Deposit"/>
    <x v="382"/>
    <x v="0"/>
    <n v="355965.47657679999"/>
    <n v="538389.66"/>
  </r>
  <r>
    <s v="NZ65833"/>
    <n v="244754421"/>
    <n v="71"/>
    <d v="1951-05-25T06:00:00"/>
    <x v="1"/>
    <s v="Teacher"/>
    <x v="1"/>
    <x v="1813"/>
    <x v="1811"/>
    <s v="Philip Robinson"/>
    <x v="7"/>
    <n v="289834314"/>
    <n v="0"/>
    <s v="Cash Withdrawal"/>
    <x v="207"/>
    <x v="4"/>
    <n v="89334.255214399993"/>
    <n v="177968"/>
  </r>
  <r>
    <s v="NZ65845"/>
    <n v="974992850"/>
    <n v="59"/>
    <d v="1963-05-25T06:00:00"/>
    <x v="0"/>
    <s v="VP Sales"/>
    <x v="14"/>
    <x v="1814"/>
    <x v="1812"/>
    <s v="Russell Alvarez"/>
    <x v="7"/>
    <n v="2747365632"/>
    <n v="0"/>
    <s v="Money Deposit"/>
    <x v="75"/>
    <x v="0"/>
    <n v="806471.133424"/>
    <n v="994439.82"/>
  </r>
  <r>
    <s v="NZ65854"/>
    <n v="403325723"/>
    <n v="66"/>
    <d v="1956-05-24T12:00:00"/>
    <x v="0"/>
    <s v="Statistician I"/>
    <x v="1"/>
    <x v="1815"/>
    <x v="1813"/>
    <s v="Jeremy Ortiz"/>
    <x v="7"/>
    <n v="732020163"/>
    <n v="0"/>
    <s v="Money Deposit"/>
    <x v="10"/>
    <x v="0"/>
    <n v="560885.24293592002"/>
    <n v="628027.26"/>
  </r>
  <r>
    <s v="NZ65893"/>
    <n v="564894021"/>
    <n v="20"/>
    <d v="2002-05-25T00:00:00"/>
    <x v="1"/>
    <s v="Automation Specialist II"/>
    <x v="5"/>
    <x v="1816"/>
    <x v="1814"/>
    <s v="Fred Welch"/>
    <x v="7"/>
    <n v="3260340138"/>
    <n v="0"/>
    <s v="Money Transfer"/>
    <x v="378"/>
    <x v="0"/>
    <n v="185110.313051"/>
    <n v="484751"/>
  </r>
  <r>
    <s v="NZ65897"/>
    <n v="157175715"/>
    <n v="47"/>
    <d v="1975-05-25T06:00:00"/>
    <x v="1"/>
    <s v="Biostatistician IV"/>
    <x v="15"/>
    <x v="1817"/>
    <x v="1815"/>
    <s v="Lawrence Medina"/>
    <x v="7"/>
    <n v="191335584"/>
    <n v="0"/>
    <s v="Money Deposit"/>
    <x v="392"/>
    <x v="0"/>
    <n v="321480.84844079998"/>
    <n v="489210"/>
  </r>
  <r>
    <s v="NZ65923"/>
    <n v="367548863"/>
    <n v="80"/>
    <d v="1942-05-25T00:00:00"/>
    <x v="0"/>
    <s v="Human Resources Assistant III"/>
    <x v="0"/>
    <x v="1818"/>
    <x v="1816"/>
    <s v="Jimmy Gordon"/>
    <x v="7"/>
    <n v="1681872962"/>
    <n v="0"/>
    <s v="Online Payment"/>
    <x v="118"/>
    <x v="6"/>
    <n v="266929.14083375997"/>
    <n v="726205.32"/>
  </r>
  <r>
    <s v="NZ65931"/>
    <n v="19187512"/>
    <n v="63"/>
    <d v="1959-05-25T06:00:00"/>
    <x v="0"/>
    <s v="Compensation Analyst"/>
    <x v="2"/>
    <x v="1819"/>
    <x v="1817"/>
    <s v="Mary Fox"/>
    <x v="7"/>
    <n v="7324443"/>
    <n v="0"/>
    <s v="Online Payment"/>
    <x v="460"/>
    <x v="5"/>
    <n v="569461.46168479999"/>
    <n v="985606.62"/>
  </r>
  <r>
    <s v="NZ65960"/>
    <n v="587637962"/>
    <n v="27"/>
    <d v="1995-05-25T06:00:00"/>
    <x v="1"/>
    <s v="Database Administrator III"/>
    <x v="5"/>
    <x v="1820"/>
    <x v="1818"/>
    <s v="Terry Gibson"/>
    <x v="7"/>
    <n v="3941458092"/>
    <n v="0"/>
    <s v="Cash Withdrawal"/>
    <x v="138"/>
    <x v="1"/>
    <n v="847959.07951800001"/>
    <n v="1824249.6"/>
  </r>
  <r>
    <s v="NZ65968"/>
    <n v="296660773"/>
    <n v="37"/>
    <d v="1985-05-24T18:00:00"/>
    <x v="0"/>
    <s v="Speech Pathologist"/>
    <x v="14"/>
    <x v="1821"/>
    <x v="1819"/>
    <s v="Jimmy Wright"/>
    <x v="7"/>
    <n v="1855994511"/>
    <n v="0"/>
    <s v="Online Payment"/>
    <x v="248"/>
    <x v="5"/>
    <n v="185171.55421599999"/>
    <n v="399817"/>
  </r>
  <r>
    <s v="NZ65968"/>
    <n v="994337960"/>
    <n v="38"/>
    <d v="1984-05-24T12:00:00"/>
    <x v="0"/>
    <s v="Web Designer III"/>
    <x v="0"/>
    <x v="1822"/>
    <x v="1820"/>
    <s v="Mark Henry"/>
    <x v="7"/>
    <n v="1855994511"/>
    <n v="0"/>
    <s v="Checks"/>
    <x v="422"/>
    <x v="0"/>
    <n v="101906.685835"/>
    <n v="163906"/>
  </r>
  <r>
    <s v="NZ65980"/>
    <n v="431023279"/>
    <n v="84"/>
    <d v="1938-05-25T00:00:00"/>
    <x v="1"/>
    <s v="Clinical Specialist"/>
    <x v="11"/>
    <x v="1823"/>
    <x v="1821"/>
    <s v="Jane Freeman"/>
    <x v="7"/>
    <n v="115985625"/>
    <n v="0"/>
    <s v="Online Payment"/>
    <x v="80"/>
    <x v="6"/>
    <n v="269922.22248831997"/>
    <n v="345229"/>
  </r>
  <r>
    <s v="NZ66045"/>
    <n v="870101837"/>
    <n v="50"/>
    <d v="1972-05-24T12:00:00"/>
    <x v="1"/>
    <s v="Systems Administrator IV"/>
    <x v="4"/>
    <x v="1824"/>
    <x v="1822"/>
    <s v="Barbara Butler"/>
    <x v="7"/>
    <n v="894848232"/>
    <n v="0"/>
    <s v="Money Deposit"/>
    <x v="131"/>
    <x v="0"/>
    <n v="127486.7301816"/>
    <n v="317381"/>
  </r>
  <r>
    <s v="NZ66083"/>
    <n v="986502521"/>
    <n v="78"/>
    <d v="1944-05-24T12:00:00"/>
    <x v="0"/>
    <s v="Geologist II"/>
    <x v="1"/>
    <x v="1825"/>
    <x v="1823"/>
    <s v="David Holmes"/>
    <x v="7"/>
    <n v="344957584"/>
    <n v="0"/>
    <s v="Money Transfer"/>
    <x v="22"/>
    <x v="5"/>
    <n v="264352.33608500002"/>
    <n v="378215"/>
  </r>
  <r>
    <s v="NZ66087"/>
    <n v="580745202"/>
    <n v="41"/>
    <d v="1981-05-24T18:00:00"/>
    <x v="0"/>
    <s v="Graphic Designer"/>
    <x v="2"/>
    <x v="1826"/>
    <x v="1824"/>
    <s v="Jean Cooper"/>
    <x v="7"/>
    <n v="1291887207"/>
    <n v="0"/>
    <s v="Money Deposit"/>
    <x v="143"/>
    <x v="0"/>
    <n v="232474.48566880001"/>
    <n v="398695"/>
  </r>
  <r>
    <s v="NZ66104"/>
    <n v="262911549"/>
    <n v="84"/>
    <d v="1938-05-25T00:00:00"/>
    <x v="0"/>
    <s v="Web Designer IV"/>
    <x v="10"/>
    <x v="1827"/>
    <x v="1825"/>
    <s v="Clarence Baker"/>
    <x v="7"/>
    <n v="246327375"/>
    <n v="0"/>
    <s v="Cash Withdrawal"/>
    <x v="266"/>
    <x v="1"/>
    <n v="321103.53276608"/>
    <n v="385805"/>
  </r>
  <r>
    <s v="NZ66158"/>
    <n v="752834105"/>
    <n v="43"/>
    <d v="1979-05-25T06:00:00"/>
    <x v="1"/>
    <s v="Safety Technician IV"/>
    <x v="2"/>
    <x v="1828"/>
    <x v="1826"/>
    <s v="Eric Taylor"/>
    <x v="7"/>
    <n v="3058970208"/>
    <n v="0"/>
    <s v="Online Payment"/>
    <x v="272"/>
    <x v="6"/>
    <n v="101526.34515199999"/>
    <n v="175550"/>
  </r>
  <r>
    <s v="NZ66161"/>
    <n v="201107405"/>
    <n v="20"/>
    <d v="2002-05-25T00:00:00"/>
    <x v="1"/>
    <s v="Data Coordiator"/>
    <x v="9"/>
    <x v="1829"/>
    <x v="1827"/>
    <s v="Justin Spencer"/>
    <x v="7"/>
    <n v="748535025"/>
    <n v="0"/>
    <s v="Money Deposit"/>
    <x v="104"/>
    <x v="1"/>
    <n v="235903.73696554999"/>
    <n v="307346"/>
  </r>
  <r>
    <s v="NZ66163"/>
    <n v="261147852"/>
    <n v="58"/>
    <d v="1964-05-24T12:00:00"/>
    <x v="0"/>
    <s v="Web Designer II"/>
    <x v="2"/>
    <x v="1830"/>
    <x v="1828"/>
    <s v="Roger Boyd"/>
    <x v="7"/>
    <n v="1080607644"/>
    <n v="4093709004"/>
    <s v="Money Deposit"/>
    <x v="209"/>
    <x v="0"/>
    <n v="504474.27256700001"/>
    <n v="558409.19999999995"/>
  </r>
  <r>
    <s v="NZ66163"/>
    <n v="25972264"/>
    <n v="38"/>
    <d v="1984-05-24T12:00:00"/>
    <x v="0"/>
    <s v="Research Nurse"/>
    <x v="13"/>
    <x v="1831"/>
    <x v="1829"/>
    <s v="Larry Ray"/>
    <x v="7"/>
    <n v="1080607644"/>
    <n v="4093709004"/>
    <s v="Loan Payment"/>
    <x v="32"/>
    <x v="7"/>
    <n v="637753.41254082997"/>
    <n v="726738.78"/>
  </r>
  <r>
    <s v="NZ66192"/>
    <n v="458976633"/>
    <n v="44"/>
    <d v="1978-05-25T00:00:00"/>
    <x v="1"/>
    <s v="Internal Auditor"/>
    <x v="3"/>
    <x v="1832"/>
    <x v="1830"/>
    <s v="Heather Fowler"/>
    <x v="7"/>
    <n v="803675453"/>
    <n v="0"/>
    <s v="Money Transfer"/>
    <x v="343"/>
    <x v="1"/>
    <n v="101100.913384"/>
    <n v="202810"/>
  </r>
  <r>
    <s v="NZ66207"/>
    <n v="699779800"/>
    <n v="81"/>
    <d v="1941-05-24T18:00:00"/>
    <x v="0"/>
    <s v="Dental Hygienist"/>
    <x v="2"/>
    <x v="1833"/>
    <x v="1831"/>
    <s v="Timothy Long"/>
    <x v="7"/>
    <n v="1748024551"/>
    <n v="0"/>
    <s v="Online Payment"/>
    <x v="121"/>
    <x v="5"/>
    <n v="36307.675321100003"/>
    <n v="88598"/>
  </r>
  <r>
    <s v="NZ66272"/>
    <n v="736027965"/>
    <n v="45"/>
    <d v="1977-05-24T18:00:00"/>
    <x v="1"/>
    <s v="Statistician IV"/>
    <x v="0"/>
    <x v="1834"/>
    <x v="1832"/>
    <s v="Dennis Baker"/>
    <x v="7"/>
    <n v="26439849"/>
    <n v="0"/>
    <s v="Money Transfer"/>
    <x v="252"/>
    <x v="5"/>
    <n v="495782.89368749998"/>
    <n v="797631.84"/>
  </r>
  <r>
    <s v="NZ66283"/>
    <n v="992552173"/>
    <n v="31"/>
    <d v="1991-05-25T06:00:00"/>
    <x v="0"/>
    <s v="Research Assistant II"/>
    <x v="9"/>
    <x v="1835"/>
    <x v="1833"/>
    <s v="Albert Woods"/>
    <x v="7"/>
    <n v="981736"/>
    <n v="0"/>
    <s v="Money Deposit"/>
    <x v="166"/>
    <x v="1"/>
    <n v="318936.22199520003"/>
    <n v="399327"/>
  </r>
  <r>
    <s v="NZ66341"/>
    <n v="376180406"/>
    <n v="47"/>
    <d v="1975-05-25T06:00:00"/>
    <x v="0"/>
    <s v="Developer III"/>
    <x v="20"/>
    <x v="1836"/>
    <x v="1834"/>
    <s v="James Sanchez"/>
    <x v="7"/>
    <n v="336627375"/>
    <n v="0"/>
    <s v="Money Deposit"/>
    <x v="171"/>
    <x v="0"/>
    <n v="179239.45695980001"/>
    <n v="227354"/>
  </r>
  <r>
    <s v="NZ66416"/>
    <n v="525673689"/>
    <n v="73"/>
    <d v="1949-05-24T18:00:00"/>
    <x v="0"/>
    <s v="Registered Nurse"/>
    <x v="2"/>
    <x v="1837"/>
    <x v="1835"/>
    <s v="Billy Wilson"/>
    <x v="7"/>
    <n v="1069079616"/>
    <n v="0"/>
    <s v="Cash Withdrawal"/>
    <x v="456"/>
    <x v="1"/>
    <n v="1185011.8296542801"/>
    <n v="1448650.92"/>
  </r>
  <r>
    <s v="NZ66416"/>
    <n v="721237017"/>
    <n v="80"/>
    <d v="1942-05-25T00:00:00"/>
    <x v="1"/>
    <s v="Software Engineer I"/>
    <x v="2"/>
    <x v="1838"/>
    <x v="1836"/>
    <s v="Kathy Carter"/>
    <x v="7"/>
    <n v="1069079616"/>
    <n v="0"/>
    <s v="Cash Withdrawal"/>
    <x v="125"/>
    <x v="0"/>
    <n v="177505.84135070001"/>
    <n v="256292"/>
  </r>
  <r>
    <s v="NZ66490"/>
    <n v="211010103"/>
    <n v="42"/>
    <d v="1980-05-24T12:00:00"/>
    <x v="1"/>
    <s v="VP Sales"/>
    <x v="2"/>
    <x v="1839"/>
    <x v="1837"/>
    <s v="Lori Baker"/>
    <x v="7"/>
    <n v="2911633692"/>
    <n v="0"/>
    <s v="Cash Withdrawal"/>
    <x v="36"/>
    <x v="1"/>
    <n v="203455.58947075999"/>
    <n v="361469"/>
  </r>
  <r>
    <s v="NZ66550"/>
    <n v="808714603"/>
    <n v="19"/>
    <d v="2003-05-25T06:00:00"/>
    <x v="0"/>
    <s v="Account Coordinator"/>
    <x v="18"/>
    <x v="1840"/>
    <x v="1838"/>
    <s v="Douglas Schmidt"/>
    <x v="7"/>
    <n v="919247307"/>
    <n v="0"/>
    <s v="Online Payment"/>
    <x v="448"/>
    <x v="6"/>
    <n v="189886.11615010002"/>
    <n v="246250"/>
  </r>
  <r>
    <s v="NZ66556"/>
    <n v="139849807"/>
    <n v="79"/>
    <d v="1943-05-25T06:00:00"/>
    <x v="0"/>
    <s v="Accountant IV"/>
    <x v="7"/>
    <x v="1841"/>
    <x v="1839"/>
    <s v="Frank Adams"/>
    <x v="7"/>
    <n v="3298407138"/>
    <n v="0"/>
    <s v="Cash Withdrawal"/>
    <x v="354"/>
    <x v="1"/>
    <n v="168133.0951104"/>
    <n v="680634.78"/>
  </r>
  <r>
    <s v="NZ66559"/>
    <n v="154030779"/>
    <n v="77"/>
    <d v="1945-05-24T18:00:00"/>
    <x v="0"/>
    <s v="Database Administrator III"/>
    <x v="3"/>
    <x v="1842"/>
    <x v="1840"/>
    <s v="Edward Evans"/>
    <x v="7"/>
    <n v="3947207719"/>
    <n v="0"/>
    <s v="Cash Withdrawal"/>
    <x v="440"/>
    <x v="4"/>
    <n v="6893.0172000000002"/>
    <n v="11364"/>
  </r>
  <r>
    <s v="NZ66583"/>
    <n v="446791839"/>
    <n v="55"/>
    <d v="1967-05-25T06:00:00"/>
    <x v="1"/>
    <s v="Technical Writer"/>
    <x v="5"/>
    <x v="1843"/>
    <x v="1841"/>
    <s v="Arthur Hanson"/>
    <x v="7"/>
    <n v="1171254162"/>
    <n v="0"/>
    <s v="Money Transfer"/>
    <x v="168"/>
    <x v="5"/>
    <n v="221559.882384"/>
    <n v="276501"/>
  </r>
  <r>
    <s v="NZ66621"/>
    <n v="229770404"/>
    <n v="44"/>
    <d v="1978-05-25T00:00:00"/>
    <x v="0"/>
    <s v="Health Coach I"/>
    <x v="10"/>
    <x v="1844"/>
    <x v="1842"/>
    <s v="Justin Kim"/>
    <x v="7"/>
    <n v="1302962688"/>
    <n v="0"/>
    <s v="Cash Withdrawal"/>
    <x v="10"/>
    <x v="4"/>
    <n v="242901.19088064"/>
    <n v="493047"/>
  </r>
  <r>
    <s v="NZ66671"/>
    <n v="658326508"/>
    <n v="54"/>
    <d v="1968-05-24T12:00:00"/>
    <x v="1"/>
    <s v="Programmer IV"/>
    <x v="18"/>
    <x v="1845"/>
    <x v="1843"/>
    <s v="Adam Murphy"/>
    <x v="7"/>
    <n v="295262976"/>
    <n v="0"/>
    <s v="Online Payment"/>
    <x v="266"/>
    <x v="6"/>
    <n v="1233258.3696843199"/>
    <n v="1528361.88"/>
  </r>
  <r>
    <s v="NZ66679"/>
    <n v="975203713"/>
    <n v="40"/>
    <d v="1982-05-25T00:00:00"/>
    <x v="1"/>
    <s v="Accounting Assistant IV"/>
    <x v="2"/>
    <x v="1846"/>
    <x v="1844"/>
    <s v="Helen Bradley"/>
    <x v="7"/>
    <n v="10471071"/>
    <n v="221542776"/>
    <s v="Loan Payment"/>
    <x v="421"/>
    <x v="7"/>
    <n v="1109277.9031303199"/>
    <n v="1425592.8"/>
  </r>
  <r>
    <s v="NZ66682"/>
    <n v="539641487"/>
    <n v="21"/>
    <d v="2001-05-24T18:00:00"/>
    <x v="0"/>
    <s v="Research Assistant IV"/>
    <x v="13"/>
    <x v="1847"/>
    <x v="1845"/>
    <s v="Victor Williams"/>
    <x v="7"/>
    <n v="660919617"/>
    <n v="0"/>
    <s v="Checks"/>
    <x v="191"/>
    <x v="0"/>
    <n v="225269.54608960001"/>
    <n v="280450"/>
  </r>
  <r>
    <s v="NZ66753"/>
    <n v="225736476"/>
    <n v="25"/>
    <d v="1995-07-19T12:00:00"/>
    <x v="0"/>
    <s v="Student"/>
    <x v="16"/>
    <x v="1848"/>
    <x v="1846"/>
    <s v="LAWRENCE A"/>
    <x v="7"/>
    <n v="18152544"/>
    <n v="0"/>
    <s v="Money Transfer"/>
    <x v="184"/>
    <x v="1"/>
    <n v="-165726.19892957492"/>
    <n v="658687.43999999994"/>
  </r>
  <r>
    <s v="NZ66755"/>
    <n v="862682604"/>
    <n v="65"/>
    <d v="1957-05-24T18:00:00"/>
    <x v="1"/>
    <s v="Web Designer II"/>
    <x v="7"/>
    <x v="1849"/>
    <x v="1847"/>
    <s v="Raymond King"/>
    <x v="7"/>
    <n v="630665178"/>
    <n v="0"/>
    <s v="Checks"/>
    <x v="441"/>
    <x v="3"/>
    <n v="-187103.74832403997"/>
    <n v="453440"/>
  </r>
  <r>
    <s v="NZ66784"/>
    <n v="327612112"/>
    <n v="40"/>
    <d v="1982-05-25T00:00:00"/>
    <x v="1"/>
    <s v="Paralegal"/>
    <x v="13"/>
    <x v="1850"/>
    <x v="1848"/>
    <s v="Pamela Bailey"/>
    <x v="7"/>
    <n v="906354834"/>
    <n v="0"/>
    <s v="Checks"/>
    <x v="377"/>
    <x v="3"/>
    <n v="216843.54023168"/>
    <n v="346257"/>
  </r>
  <r>
    <s v="NZ66827"/>
    <n v="636413404"/>
    <n v="85"/>
    <d v="1937-05-24T18:00:00"/>
    <x v="0"/>
    <s v="Media Manager IV"/>
    <x v="2"/>
    <x v="1851"/>
    <x v="1849"/>
    <s v="Jason Chavez"/>
    <x v="7"/>
    <n v="2976171424"/>
    <n v="0"/>
    <s v="Cash Withdrawal"/>
    <x v="392"/>
    <x v="4"/>
    <n v="366140.98553599999"/>
    <n v="546949.5"/>
  </r>
  <r>
    <s v="NZ66871"/>
    <n v="267895724"/>
    <n v="24"/>
    <d v="1993-08-30T00:00:00"/>
    <x v="0"/>
    <s v="Professor"/>
    <x v="7"/>
    <x v="1852"/>
    <x v="1850"/>
    <s v="YINA TERSU"/>
    <x v="7"/>
    <n v="689741568"/>
    <n v="488280256"/>
    <s v="Loan Payment"/>
    <x v="107"/>
    <x v="7"/>
    <n v="568488.04105824546"/>
    <n v="779311.62"/>
  </r>
  <r>
    <s v="NZ66908"/>
    <n v="426810795"/>
    <n v="49"/>
    <d v="1973-05-24T18:00:00"/>
    <x v="0"/>
    <s v="Pharmacist"/>
    <x v="2"/>
    <x v="1853"/>
    <x v="1851"/>
    <s v="Sean Myers"/>
    <x v="7"/>
    <n v="2654272565"/>
    <n v="0"/>
    <s v="Money Transfer"/>
    <x v="150"/>
    <x v="2"/>
    <n v="231796.40890859999"/>
    <n v="285173"/>
  </r>
  <r>
    <s v="NZ66918"/>
    <n v="501707659"/>
    <n v="71"/>
    <d v="1951-05-25T06:00:00"/>
    <x v="0"/>
    <s v="Payment Adjustment Coordinator"/>
    <x v="4"/>
    <x v="1854"/>
    <x v="1852"/>
    <s v="David Howell"/>
    <x v="7"/>
    <n v="2723796997"/>
    <n v="0"/>
    <s v="Cash Withdrawal"/>
    <x v="262"/>
    <x v="1"/>
    <n v="84966.618895360007"/>
    <n v="193381"/>
  </r>
  <r>
    <s v="NZ66931"/>
    <n v="662531806"/>
    <n v="65"/>
    <d v="1957-05-24T18:00:00"/>
    <x v="1"/>
    <s v="Programmer I"/>
    <x v="13"/>
    <x v="1855"/>
    <x v="1853"/>
    <s v="Jacqueline Moreno"/>
    <x v="7"/>
    <n v="19243008"/>
    <n v="0"/>
    <s v="Online Payment"/>
    <x v="428"/>
    <x v="5"/>
    <n v="718569.80018240004"/>
    <n v="1464765.9"/>
  </r>
  <r>
    <s v="NZ66976"/>
    <n v="913730367"/>
    <n v="61"/>
    <d v="1961-05-24T18:00:00"/>
    <x v="0"/>
    <s v="Nuclear Power Engineer"/>
    <x v="9"/>
    <x v="1856"/>
    <x v="1854"/>
    <s v="Gregory Torres"/>
    <x v="7"/>
    <n v="1564178559"/>
    <n v="0"/>
    <s v="Money Deposit"/>
    <x v="455"/>
    <x v="0"/>
    <n v="538522.88081999985"/>
    <n v="649344.24"/>
  </r>
  <r>
    <s v="NZ66999"/>
    <n v="120381038"/>
    <n v="60"/>
    <d v="1962-05-25T00:00:00"/>
    <x v="1"/>
    <s v="Chemical Engineer"/>
    <x v="17"/>
    <x v="1857"/>
    <x v="1855"/>
    <s v="Heather Ryan"/>
    <x v="7"/>
    <n v="8543962"/>
    <n v="0"/>
    <s v="Online Payment"/>
    <x v="408"/>
    <x v="5"/>
    <n v="34284.344896000002"/>
    <n v="40303"/>
  </r>
  <r>
    <s v="NZ67029"/>
    <n v="922947867"/>
    <n v="34"/>
    <d v="1988-05-24T12:00:00"/>
    <x v="1"/>
    <s v="Office Assistant III"/>
    <x v="2"/>
    <x v="1858"/>
    <x v="1856"/>
    <s v="Timothy Franklin"/>
    <x v="7"/>
    <n v="304782624"/>
    <n v="0"/>
    <s v="Online Payment"/>
    <x v="225"/>
    <x v="2"/>
    <n v="2331914.0274628"/>
    <n v="3308457.72"/>
  </r>
  <r>
    <s v="NZ67058"/>
    <n v="782301506"/>
    <n v="17"/>
    <d v="2005-05-24T18:00:00"/>
    <x v="0"/>
    <s v="Geologist III"/>
    <x v="1"/>
    <x v="1859"/>
    <x v="1857"/>
    <s v="Dorothy Rice"/>
    <x v="7"/>
    <n v="798401175"/>
    <n v="0"/>
    <s v="Online Payment"/>
    <x v="333"/>
    <x v="5"/>
    <n v="225971.96197050001"/>
    <n v="347283"/>
  </r>
  <r>
    <s v="NZ67097"/>
    <n v="518406085"/>
    <n v="18"/>
    <d v="2004-05-24T12:00:00"/>
    <x v="0"/>
    <s v="Recruiting Manager"/>
    <x v="9"/>
    <x v="1860"/>
    <x v="1858"/>
    <s v="Lois Griffin"/>
    <x v="7"/>
    <n v="40206607"/>
    <n v="0"/>
    <s v="Money Deposit"/>
    <x v="245"/>
    <x v="0"/>
    <n v="129605.40727136"/>
    <n v="150704"/>
  </r>
  <r>
    <s v="NZ67109"/>
    <n v="112752941"/>
    <n v="33"/>
    <d v="1989-05-24T18:00:00"/>
    <x v="0"/>
    <s v="Senior Sales Associate"/>
    <x v="18"/>
    <x v="1861"/>
    <x v="1859"/>
    <s v="Billy Ellis"/>
    <x v="7"/>
    <n v="8655808"/>
    <n v="0"/>
    <s v="Cash Withdrawal"/>
    <x v="385"/>
    <x v="1"/>
    <n v="39245.979695999995"/>
    <n v="67947"/>
  </r>
  <r>
    <s v="NZ67115"/>
    <n v="256687818"/>
    <n v="18"/>
    <d v="2004-05-24T12:00:00"/>
    <x v="1"/>
    <s v="Dental Hygienist"/>
    <x v="18"/>
    <x v="1862"/>
    <x v="1860"/>
    <s v="James Ross"/>
    <x v="7"/>
    <n v="3073101696"/>
    <n v="0"/>
    <s v="Cash Withdrawal"/>
    <x v="334"/>
    <x v="1"/>
    <n v="666670.05038379994"/>
    <n v="1012236.78"/>
  </r>
  <r>
    <s v="NZ67149"/>
    <n v="33056746"/>
    <n v="43"/>
    <d v="1979-05-25T06:00:00"/>
    <x v="1"/>
    <s v="Database Administrator I"/>
    <x v="2"/>
    <x v="1863"/>
    <x v="1861"/>
    <s v="Bruce Greene"/>
    <x v="7"/>
    <n v="611444757"/>
    <n v="0"/>
    <s v="Money Deposit"/>
    <x v="223"/>
    <x v="0"/>
    <n v="408407.51247199997"/>
    <n v="518950.5"/>
  </r>
  <r>
    <s v="NZ67150"/>
    <n v="778489603"/>
    <n v="74"/>
    <d v="1948-05-24T12:00:00"/>
    <x v="1"/>
    <s v="Business Systems Development Analyst"/>
    <x v="7"/>
    <x v="1864"/>
    <x v="1862"/>
    <s v="Amanda Diaz"/>
    <x v="7"/>
    <n v="5039073"/>
    <n v="35997024"/>
    <s v="Loan Payment"/>
    <x v="344"/>
    <x v="8"/>
    <n v="246449.68137000001"/>
    <n v="290796"/>
  </r>
  <r>
    <s v="NZ67155"/>
    <n v="62940595"/>
    <n v="76"/>
    <d v="1946-05-25T00:00:00"/>
    <x v="0"/>
    <s v="Budget/Accounting Analyst III"/>
    <x v="2"/>
    <x v="1865"/>
    <x v="1863"/>
    <s v="Cynthia Wheeler"/>
    <x v="7"/>
    <n v="128955645"/>
    <n v="7467446735"/>
    <s v="Loan Payment"/>
    <x v="327"/>
    <x v="5"/>
    <n v="1215.9321920000075"/>
    <n v="136205"/>
  </r>
  <r>
    <s v="NZ67173"/>
    <n v="596666418"/>
    <n v="85"/>
    <d v="1937-05-24T18:00:00"/>
    <x v="0"/>
    <s v="Office Assistant I"/>
    <x v="5"/>
    <x v="1866"/>
    <x v="1864"/>
    <s v="Margaret Dixon"/>
    <x v="7"/>
    <n v="1697546752"/>
    <n v="0"/>
    <s v="Money Deposit"/>
    <x v="236"/>
    <x v="1"/>
    <n v="546413.49866560008"/>
    <n v="1033047.84"/>
  </r>
  <r>
    <s v="NZ67190"/>
    <n v="643055435"/>
    <n v="31"/>
    <d v="1991-05-25T06:00:00"/>
    <x v="0"/>
    <s v="Programmer II"/>
    <x v="1"/>
    <x v="1867"/>
    <x v="1865"/>
    <s v="Mark Patterson"/>
    <x v="7"/>
    <n v="640259136"/>
    <n v="2484743976"/>
    <s v="Loan Payment"/>
    <x v="475"/>
    <x v="7"/>
    <n v="1305586.51267592"/>
    <n v="1736206.26"/>
  </r>
  <r>
    <s v="NZ67206"/>
    <n v="190152480"/>
    <n v="25"/>
    <d v="1997-05-24T18:00:00"/>
    <x v="0"/>
    <s v="Web Developer III"/>
    <x v="2"/>
    <x v="1868"/>
    <x v="1866"/>
    <s v="Matthew Nguyen"/>
    <x v="7"/>
    <n v="1937299364"/>
    <n v="0"/>
    <s v="Money Transfer"/>
    <x v="204"/>
    <x v="5"/>
    <n v="211662.66559475998"/>
    <n v="308370"/>
  </r>
  <r>
    <s v="NZ67225"/>
    <n v="163972762"/>
    <n v="45"/>
    <d v="1977-05-24T18:00:00"/>
    <x v="1"/>
    <s v="Accountant II"/>
    <x v="4"/>
    <x v="1869"/>
    <x v="1867"/>
    <s v="Mark Medina"/>
    <x v="7"/>
    <n v="2313962784"/>
    <n v="0"/>
    <s v="Money Deposit"/>
    <x v="312"/>
    <x v="1"/>
    <n v="1184285.08279744"/>
    <n v="2035444.68"/>
  </r>
  <r>
    <s v="NZ67265"/>
    <n v="234392725"/>
    <n v="80"/>
    <d v="1942-05-25T00:00:00"/>
    <x v="0"/>
    <s v="Media Manager I"/>
    <x v="10"/>
    <x v="1870"/>
    <x v="1868"/>
    <s v="Beverly Stewart"/>
    <x v="7"/>
    <n v="711531216"/>
    <n v="0"/>
    <s v="Money Transfer"/>
    <x v="191"/>
    <x v="5"/>
    <n v="133528.80718200002"/>
    <n v="572743.26"/>
  </r>
  <r>
    <s v="NZ67268"/>
    <n v="25156448"/>
    <n v="79"/>
    <d v="1943-05-25T06:00:00"/>
    <x v="0"/>
    <s v="Health Coach III"/>
    <x v="2"/>
    <x v="1871"/>
    <x v="1869"/>
    <s v="Peter Simmons"/>
    <x v="7"/>
    <n v="212867655"/>
    <n v="0"/>
    <s v="Money Deposit"/>
    <x v="242"/>
    <x v="0"/>
    <n v="462.98001375999957"/>
    <n v="23968"/>
  </r>
  <r>
    <s v="NZ67270"/>
    <n v="551030874"/>
    <n v="28"/>
    <d v="1994-05-25T00:00:00"/>
    <x v="1"/>
    <s v="Associate Professor"/>
    <x v="4"/>
    <x v="1872"/>
    <x v="1870"/>
    <s v="James Gardner"/>
    <x v="7"/>
    <n v="666055308"/>
    <n v="1339052736"/>
    <s v="Loan Payment"/>
    <x v="399"/>
    <x v="7"/>
    <n v="426572.76478800003"/>
    <n v="649634.93999999994"/>
  </r>
  <r>
    <s v="NZ67285"/>
    <n v="790819977"/>
    <n v="82"/>
    <d v="1940-05-24T12:00:00"/>
    <x v="1"/>
    <s v="Biostatistician IV"/>
    <x v="12"/>
    <x v="1873"/>
    <x v="1871"/>
    <s v="Angela Williams"/>
    <x v="7"/>
    <n v="1126689642"/>
    <n v="901801474"/>
    <s v="Loan Payment"/>
    <x v="187"/>
    <x v="7"/>
    <n v="41619.837830400007"/>
    <n v="160695"/>
  </r>
  <r>
    <s v="NZ67391"/>
    <n v="680580260"/>
    <n v="47"/>
    <d v="1975-05-25T06:00:00"/>
    <x v="0"/>
    <s v="Account Representative I"/>
    <x v="1"/>
    <x v="1874"/>
    <x v="1872"/>
    <s v="Eric Cunningham"/>
    <x v="7"/>
    <n v="1578344782"/>
    <n v="0"/>
    <s v="Money Deposit"/>
    <x v="113"/>
    <x v="0"/>
    <n v="1099086.528072"/>
    <n v="1284321.78"/>
  </r>
  <r>
    <s v="NZ67420"/>
    <n v="434049617"/>
    <n v="61"/>
    <d v="1961-05-24T18:00:00"/>
    <x v="0"/>
    <s v="Structural Analysis Engineer"/>
    <x v="5"/>
    <x v="1875"/>
    <x v="1873"/>
    <s v="Joshua Meyer"/>
    <x v="7"/>
    <n v="670099567"/>
    <n v="0"/>
    <s v="Cash Withdrawal"/>
    <x v="308"/>
    <x v="1"/>
    <n v="1330745.3498091199"/>
    <n v="1747279.38"/>
  </r>
  <r>
    <s v="NZ67517"/>
    <n v="75645378"/>
    <n v="73"/>
    <d v="1949-05-24T18:00:00"/>
    <x v="1"/>
    <s v="Financial Advisor"/>
    <x v="3"/>
    <x v="1876"/>
    <x v="1874"/>
    <s v="Janet Frazier"/>
    <x v="7"/>
    <n v="742801514"/>
    <n v="0"/>
    <s v="Cash Withdrawal"/>
    <x v="395"/>
    <x v="1"/>
    <n v="-67637.431591200002"/>
    <n v="204597"/>
  </r>
  <r>
    <s v="NZ67526"/>
    <n v="765691385"/>
    <n v="47"/>
    <d v="1975-05-25T06:00:00"/>
    <x v="0"/>
    <s v="Technical Writer"/>
    <x v="0"/>
    <x v="1877"/>
    <x v="1875"/>
    <s v="Rachel Ellis"/>
    <x v="7"/>
    <n v="1339569024"/>
    <n v="0"/>
    <s v="Cash Withdrawal"/>
    <x v="59"/>
    <x v="0"/>
    <n v="320546.19364800001"/>
    <n v="481590"/>
  </r>
  <r>
    <s v="NZ67567"/>
    <n v="225303584"/>
    <n v="78"/>
    <d v="1944-05-24T12:00:00"/>
    <x v="0"/>
    <s v="Recruiter"/>
    <x v="16"/>
    <x v="1878"/>
    <x v="1876"/>
    <s v="Heather Patterson"/>
    <x v="7"/>
    <n v="1412968543"/>
    <n v="3237896011"/>
    <s v="Loan Payment"/>
    <x v="149"/>
    <x v="5"/>
    <n v="4983.6053759999922"/>
    <n v="311496"/>
  </r>
  <r>
    <s v="NZ67593"/>
    <n v="412403373"/>
    <n v="66"/>
    <d v="1956-05-24T12:00:00"/>
    <x v="1"/>
    <s v="Database Administrator III"/>
    <x v="20"/>
    <x v="1879"/>
    <x v="1877"/>
    <s v="Christopher Roberts"/>
    <x v="7"/>
    <n v="1723766772"/>
    <n v="0"/>
    <s v="Money Deposit"/>
    <x v="284"/>
    <x v="0"/>
    <n v="95837.94768586001"/>
    <n v="302800"/>
  </r>
  <r>
    <s v="NZ67594"/>
    <n v="338457375"/>
    <n v="34"/>
    <d v="1988-05-24T12:00:00"/>
    <x v="1"/>
    <s v="Professor"/>
    <x v="18"/>
    <x v="1880"/>
    <x v="1878"/>
    <s v="Lillian Harris"/>
    <x v="7"/>
    <n v="1302725226"/>
    <n v="0"/>
    <s v="Cash Withdrawal"/>
    <x v="476"/>
    <x v="1"/>
    <n v="77627.786943750005"/>
    <n v="150965"/>
  </r>
  <r>
    <s v="NZ67603"/>
    <n v="610013610"/>
    <n v="53"/>
    <d v="1969-05-24T18:00:00"/>
    <x v="0"/>
    <s v="Engineer IV"/>
    <x v="1"/>
    <x v="1881"/>
    <x v="1879"/>
    <s v="Richard Campbell"/>
    <x v="7"/>
    <n v="231058464"/>
    <n v="0"/>
    <s v="Cash Withdrawal"/>
    <x v="143"/>
    <x v="1"/>
    <n v="231457.86563360001"/>
    <n v="375968"/>
  </r>
  <r>
    <s v="NZ67613"/>
    <n v="900456904"/>
    <n v="48"/>
    <d v="1974-05-25T00:00:00"/>
    <x v="0"/>
    <s v="Analog Circuit Design manager"/>
    <x v="9"/>
    <x v="1882"/>
    <x v="1880"/>
    <s v="Samuel Johnston"/>
    <x v="7"/>
    <n v="806190625"/>
    <n v="0"/>
    <s v="Online Payment"/>
    <x v="284"/>
    <x v="5"/>
    <n v="56372.8629908"/>
    <n v="71222"/>
  </r>
  <r>
    <s v="NZ67659"/>
    <n v="54474771"/>
    <n v="73"/>
    <d v="1949-05-24T18:00:00"/>
    <x v="0"/>
    <s v="Budget/Accounting Analyst III"/>
    <x v="9"/>
    <x v="1883"/>
    <x v="1881"/>
    <s v="Roger Myers"/>
    <x v="7"/>
    <n v="3806451324"/>
    <n v="0"/>
    <s v="Checks"/>
    <x v="124"/>
    <x v="3"/>
    <n v="1788.5394270000106"/>
    <n v="221793"/>
  </r>
  <r>
    <s v="NZ67670"/>
    <n v="674880736"/>
    <n v="59"/>
    <d v="1963-05-25T06:00:00"/>
    <x v="0"/>
    <s v="Media Manager IV"/>
    <x v="13"/>
    <x v="1884"/>
    <x v="1882"/>
    <s v="Lillian Jackson"/>
    <x v="7"/>
    <n v="1631811456"/>
    <n v="0"/>
    <s v="Money Deposit"/>
    <x v="65"/>
    <x v="0"/>
    <n v="80683.79651"/>
    <n v="97271"/>
  </r>
  <r>
    <s v="NZ67674"/>
    <n v="420912357"/>
    <n v="44"/>
    <d v="1978-05-25T00:00:00"/>
    <x v="1"/>
    <s v="Automation Specialist III"/>
    <x v="2"/>
    <x v="1885"/>
    <x v="1883"/>
    <s v="Gerald Griffin"/>
    <x v="7"/>
    <n v="72706788"/>
    <n v="0"/>
    <s v="Cash Withdrawal"/>
    <x v="48"/>
    <x v="4"/>
    <n v="53591.81615495"/>
    <n v="59948"/>
  </r>
  <r>
    <s v="NZ67727"/>
    <n v="483024768"/>
    <n v="48"/>
    <d v="1974-05-25T00:00:00"/>
    <x v="0"/>
    <s v="Staff Accountant III"/>
    <x v="20"/>
    <x v="1886"/>
    <x v="1884"/>
    <s v="Arthur Ramos"/>
    <x v="7"/>
    <n v="13750926"/>
    <n v="0"/>
    <s v="Cash Withdrawal"/>
    <x v="375"/>
    <x v="4"/>
    <n v="110034.82735275"/>
    <n v="176184"/>
  </r>
  <r>
    <s v="NZ67788"/>
    <n v="24875976"/>
    <n v="73"/>
    <d v="1949-05-24T18:00:00"/>
    <x v="0"/>
    <s v="Computer Systems Analyst III"/>
    <x v="2"/>
    <x v="1887"/>
    <x v="1885"/>
    <s v="Timothy Reed"/>
    <x v="7"/>
    <n v="351135"/>
    <n v="0"/>
    <s v="Cash Withdrawal"/>
    <x v="467"/>
    <x v="1"/>
    <n v="2665360.8085049503"/>
    <n v="3059006.52"/>
  </r>
  <r>
    <s v="NZ67799"/>
    <n v="723847813"/>
    <n v="73"/>
    <d v="1949-05-24T18:00:00"/>
    <x v="1"/>
    <s v="Junior Executive"/>
    <x v="11"/>
    <x v="1888"/>
    <x v="1886"/>
    <s v="Anthony Anderson"/>
    <x v="7"/>
    <n v="1179511389"/>
    <n v="364573407"/>
    <s v="Loan Payment"/>
    <x v="435"/>
    <x v="7"/>
    <n v="727426.02015415998"/>
    <n v="1159766.52"/>
  </r>
  <r>
    <s v="NZ67868"/>
    <n v="150157757"/>
    <n v="43"/>
    <d v="1979-05-25T06:00:00"/>
    <x v="1"/>
    <s v="Engineer IV"/>
    <x v="18"/>
    <x v="1889"/>
    <x v="1887"/>
    <s v="Jeffrey Ramirez"/>
    <x v="7"/>
    <n v="14284608"/>
    <n v="0"/>
    <s v="Cash Withdrawal"/>
    <x v="363"/>
    <x v="1"/>
    <n v="37790.239254619999"/>
    <n v="86612"/>
  </r>
  <r>
    <s v="NZ67880"/>
    <n v="859095392"/>
    <n v="60"/>
    <d v="1962-05-25T00:00:00"/>
    <x v="0"/>
    <s v="Human Resources Manager"/>
    <x v="5"/>
    <x v="1890"/>
    <x v="1888"/>
    <s v="Arthur Vasquez"/>
    <x v="7"/>
    <n v="4826965"/>
    <n v="0"/>
    <s v="Money Transfer"/>
    <x v="429"/>
    <x v="0"/>
    <n v="410159.66357492004"/>
    <n v="545795.88"/>
  </r>
  <r>
    <s v="NZ67912"/>
    <n v="126353147"/>
    <n v="60"/>
    <d v="1962-05-25T00:00:00"/>
    <x v="1"/>
    <s v="Librarian"/>
    <x v="20"/>
    <x v="1891"/>
    <x v="1889"/>
    <s v="Harold Butler"/>
    <x v="7"/>
    <n v="2743814427"/>
    <n v="0"/>
    <s v="Online Payment"/>
    <x v="255"/>
    <x v="5"/>
    <n v="605748.44066199998"/>
    <n v="879377.7"/>
  </r>
  <r>
    <s v="NZ67912"/>
    <n v="565313618"/>
    <n v="33"/>
    <d v="1989-05-24T18:00:00"/>
    <x v="1"/>
    <s v="Recruiter"/>
    <x v="10"/>
    <x v="1892"/>
    <x v="1890"/>
    <s v="Stephen Hamilton"/>
    <x v="7"/>
    <n v="2743814427"/>
    <n v="0"/>
    <s v="Cash Withdrawal"/>
    <x v="191"/>
    <x v="4"/>
    <n v="202464.02772616001"/>
    <n v="243778"/>
  </r>
  <r>
    <s v="NZ67930"/>
    <n v="203688626"/>
    <n v="73"/>
    <d v="1949-05-24T18:00:00"/>
    <x v="1"/>
    <s v="Software Test Engineer III"/>
    <x v="9"/>
    <x v="1893"/>
    <x v="1891"/>
    <s v="Joseph Burton"/>
    <x v="7"/>
    <n v="360682794"/>
    <n v="0"/>
    <s v="Cash Withdrawal"/>
    <x v="326"/>
    <x v="0"/>
    <n v="91804.220729039997"/>
    <n v="165720"/>
  </r>
  <r>
    <s v="NZ68011"/>
    <n v="890660878"/>
    <n v="22"/>
    <d v="2000-05-24T12:00:00"/>
    <x v="1"/>
    <s v="Automation Specialist IV"/>
    <x v="8"/>
    <x v="1894"/>
    <x v="1892"/>
    <s v="Charles Martinez"/>
    <x v="7"/>
    <n v="1531466244"/>
    <n v="0"/>
    <s v="Checks"/>
    <x v="36"/>
    <x v="3"/>
    <n v="81890.567079040004"/>
    <n v="91351"/>
  </r>
  <r>
    <s v="NZ68013"/>
    <n v="89352225"/>
    <n v="33"/>
    <d v="1989-05-24T18:00:00"/>
    <x v="1"/>
    <s v="Software Engineer IV"/>
    <x v="5"/>
    <x v="1895"/>
    <x v="1893"/>
    <s v="Lillian Fisher"/>
    <x v="7"/>
    <n v="4323922155"/>
    <n v="0"/>
    <s v="Money Transfer"/>
    <x v="155"/>
    <x v="1"/>
    <n v="95685.290180999989"/>
    <n v="149508"/>
  </r>
  <r>
    <s v="NZ68021"/>
    <n v="392190501"/>
    <n v="35"/>
    <d v="1987-05-25T06:00:00"/>
    <x v="0"/>
    <s v="Budget/Accounting Analyst I"/>
    <x v="19"/>
    <x v="1896"/>
    <x v="1894"/>
    <s v="Shawn Hill"/>
    <x v="7"/>
    <n v="1617782706"/>
    <n v="0"/>
    <s v="Cash Withdrawal"/>
    <x v="475"/>
    <x v="1"/>
    <n v="103582.00305699999"/>
    <n v="165852"/>
  </r>
  <r>
    <s v="NZ68024"/>
    <n v="547525888"/>
    <n v="47"/>
    <d v="1975-05-25T06:00:00"/>
    <x v="1"/>
    <s v="Technical Writer"/>
    <x v="2"/>
    <x v="1897"/>
    <x v="1895"/>
    <s v="Martin Shaw"/>
    <x v="7"/>
    <n v="82356126"/>
    <n v="0"/>
    <s v="Online Payment"/>
    <x v="25"/>
    <x v="5"/>
    <n v="148203.6846832"/>
    <n v="269461"/>
  </r>
  <r>
    <s v="NZ68054"/>
    <n v="676319363"/>
    <n v="26"/>
    <d v="1996-05-24T12:00:00"/>
    <x v="0"/>
    <s v="Software Test Engineer II"/>
    <x v="15"/>
    <x v="1898"/>
    <x v="1896"/>
    <s v="Johnny Fields"/>
    <x v="7"/>
    <n v="984580608"/>
    <n v="0"/>
    <s v="Online Payment"/>
    <x v="400"/>
    <x v="5"/>
    <n v="42641.840178020007"/>
    <n v="267005"/>
  </r>
  <r>
    <s v="NZ68120"/>
    <n v="774767354"/>
    <n v="32"/>
    <d v="1990-05-25T00:00:00"/>
    <x v="1"/>
    <s v="Account Executive"/>
    <x v="8"/>
    <x v="1899"/>
    <x v="1897"/>
    <s v="Lisa Owens"/>
    <x v="7"/>
    <n v="914716257"/>
    <n v="0"/>
    <s v="Cash Withdrawal"/>
    <x v="205"/>
    <x v="1"/>
    <n v="145103.33273750002"/>
    <n v="605325.12"/>
  </r>
  <r>
    <s v="NZ68149"/>
    <n v="660681947"/>
    <n v="32"/>
    <d v="1990-05-25T00:00:00"/>
    <x v="0"/>
    <s v="Structural Engineer"/>
    <x v="18"/>
    <x v="1900"/>
    <x v="1898"/>
    <s v="Kathy Barnes"/>
    <x v="7"/>
    <n v="282673044"/>
    <n v="0"/>
    <s v="Money Deposit"/>
    <x v="69"/>
    <x v="1"/>
    <n v="331148.8591376"/>
    <n v="514663.44"/>
  </r>
  <r>
    <s v="NZ68220"/>
    <n v="534393886"/>
    <n v="79"/>
    <d v="1943-05-25T06:00:00"/>
    <x v="1"/>
    <s v="Civil Engineer"/>
    <x v="2"/>
    <x v="1901"/>
    <x v="1899"/>
    <s v="Phillip Evans"/>
    <x v="7"/>
    <n v="2507127392"/>
    <n v="0"/>
    <s v="Money Deposit"/>
    <x v="80"/>
    <x v="0"/>
    <n v="234003.52864"/>
    <n v="403237"/>
  </r>
  <r>
    <s v="NZ68221"/>
    <n v="201270896"/>
    <n v="74"/>
    <d v="1948-05-24T12:00:00"/>
    <x v="1"/>
    <s v="Health Coach I"/>
    <x v="10"/>
    <x v="1902"/>
    <x v="1900"/>
    <s v="Beverly Griffin"/>
    <x v="7"/>
    <n v="3841426688"/>
    <n v="0"/>
    <s v="Cash Withdrawal"/>
    <x v="139"/>
    <x v="0"/>
    <n v="109924.14140508001"/>
    <n v="150918"/>
  </r>
  <r>
    <s v="NZ68280"/>
    <n v="732081027"/>
    <n v="85"/>
    <d v="1937-05-24T18:00:00"/>
    <x v="0"/>
    <s v="Budget/Accounting Analyst IV"/>
    <x v="2"/>
    <x v="1903"/>
    <x v="1901"/>
    <s v="Patrick Stephens"/>
    <x v="7"/>
    <n v="705010155"/>
    <n v="0"/>
    <s v="Money Deposit"/>
    <x v="430"/>
    <x v="0"/>
    <n v="-131941.24660384003"/>
    <n v="648578.22"/>
  </r>
  <r>
    <s v="NZ68353"/>
    <n v="348591655"/>
    <n v="79"/>
    <d v="1943-05-25T06:00:00"/>
    <x v="0"/>
    <s v="Professor"/>
    <x v="6"/>
    <x v="1904"/>
    <x v="1902"/>
    <s v="Lillian Nelson"/>
    <x v="7"/>
    <n v="1069925625"/>
    <n v="0"/>
    <s v="Money Transfer"/>
    <x v="345"/>
    <x v="5"/>
    <n v="86814.1858125"/>
    <n v="114150"/>
  </r>
  <r>
    <s v="NZ68422"/>
    <n v="399333778"/>
    <n v="58"/>
    <d v="1964-05-24T12:00:00"/>
    <x v="0"/>
    <s v="VP Quality Control"/>
    <x v="11"/>
    <x v="1905"/>
    <x v="1903"/>
    <s v="Harry Burns"/>
    <x v="7"/>
    <n v="75751936"/>
    <n v="0"/>
    <s v="Online Payment"/>
    <x v="225"/>
    <x v="5"/>
    <n v="2477437.3450392"/>
    <n v="3940622.1"/>
  </r>
  <r>
    <s v="NZ68480"/>
    <n v="785578700"/>
    <n v="26"/>
    <d v="1996-05-24T12:00:00"/>
    <x v="0"/>
    <s v="Legal Assistant"/>
    <x v="9"/>
    <x v="1906"/>
    <x v="1904"/>
    <s v="Judith Greene"/>
    <x v="7"/>
    <n v="208231542"/>
    <n v="0"/>
    <s v="Money Transfer"/>
    <x v="468"/>
    <x v="5"/>
    <n v="66460.838364480005"/>
    <n v="118416"/>
  </r>
  <r>
    <s v="NZ68508"/>
    <n v="290971192"/>
    <n v="67"/>
    <d v="1955-05-25T06:00:00"/>
    <x v="1"/>
    <s v="Programmer Analyst III"/>
    <x v="21"/>
    <x v="1907"/>
    <x v="1905"/>
    <s v="Timothy Wheeler"/>
    <x v="7"/>
    <n v="9791808"/>
    <n v="782160252"/>
    <s v="Loan Payment"/>
    <x v="373"/>
    <x v="7"/>
    <n v="602287.68873279996"/>
    <n v="1182268.74"/>
  </r>
  <r>
    <s v="NZ68515"/>
    <n v="244003102"/>
    <n v="76"/>
    <d v="1946-05-25T00:00:00"/>
    <x v="0"/>
    <s v="Administrative Assistant IV"/>
    <x v="11"/>
    <x v="1908"/>
    <x v="1906"/>
    <s v="Charles Kelly"/>
    <x v="7"/>
    <n v="4467708063"/>
    <n v="0"/>
    <s v="Money Deposit"/>
    <x v="355"/>
    <x v="0"/>
    <n v="129473.94312000001"/>
    <n v="163503"/>
  </r>
  <r>
    <s v="NZ68544"/>
    <n v="577024399"/>
    <n v="31"/>
    <d v="1991-05-25T06:00:00"/>
    <x v="1"/>
    <s v="Systems Administrator I"/>
    <x v="14"/>
    <x v="1909"/>
    <x v="1907"/>
    <s v="Robin Hudson"/>
    <x v="7"/>
    <n v="503143424"/>
    <n v="0"/>
    <s v="Money Deposit"/>
    <x v="362"/>
    <x v="0"/>
    <n v="35534.098594999989"/>
    <n v="260003"/>
  </r>
  <r>
    <s v="NZ68590"/>
    <n v="800032581"/>
    <n v="60"/>
    <d v="1962-05-25T00:00:00"/>
    <x v="1"/>
    <s v="Dental Hygienist"/>
    <x v="2"/>
    <x v="1910"/>
    <x v="1908"/>
    <s v="Russell Reyes"/>
    <x v="7"/>
    <n v="89882988"/>
    <n v="0"/>
    <s v="Money Deposit"/>
    <x v="173"/>
    <x v="0"/>
    <n v="365891.43222212"/>
    <n v="670172.64"/>
  </r>
  <r>
    <s v="NZ68596"/>
    <n v="103348505"/>
    <n v="81"/>
    <d v="1941-05-24T18:00:00"/>
    <x v="1"/>
    <s v="Environmental Tech"/>
    <x v="15"/>
    <x v="1911"/>
    <x v="1909"/>
    <s v="Terry Flores"/>
    <x v="7"/>
    <n v="42235024"/>
    <n v="0"/>
    <s v="Money Deposit"/>
    <x v="72"/>
    <x v="0"/>
    <n v="1695133.632672"/>
    <n v="2236661.1"/>
  </r>
  <r>
    <s v="NZ68640"/>
    <n v="86568311"/>
    <n v="66"/>
    <d v="1956-05-24T12:00:00"/>
    <x v="1"/>
    <s v="Health Coach IV"/>
    <x v="14"/>
    <x v="1912"/>
    <x v="1910"/>
    <s v="Benjamin Freeman"/>
    <x v="7"/>
    <n v="75923904"/>
    <n v="0"/>
    <s v="Online Payment"/>
    <x v="241"/>
    <x v="6"/>
    <n v="129967.25878015999"/>
    <n v="299267"/>
  </r>
  <r>
    <s v="NZ68679"/>
    <n v="484515047"/>
    <n v="22"/>
    <d v="2000-05-24T12:00:00"/>
    <x v="1"/>
    <s v="Biostatistician I"/>
    <x v="5"/>
    <x v="1913"/>
    <x v="1911"/>
    <s v="Harry Oliver"/>
    <x v="7"/>
    <n v="2140188052"/>
    <n v="0"/>
    <s v="Money Transfer"/>
    <x v="34"/>
    <x v="0"/>
    <n v="349657.92989599996"/>
    <n v="484220"/>
  </r>
  <r>
    <s v="NZ68708"/>
    <n v="625287378"/>
    <n v="66"/>
    <d v="1956-05-24T12:00:00"/>
    <x v="1"/>
    <s v="Database Administrator IV"/>
    <x v="1"/>
    <x v="1914"/>
    <x v="1912"/>
    <s v="Juan Evans"/>
    <x v="7"/>
    <n v="2239891836"/>
    <n v="0"/>
    <s v="Online Payment"/>
    <x v="11"/>
    <x v="2"/>
    <n v="259481.45296600001"/>
    <n v="367936"/>
  </r>
  <r>
    <s v="NZ68727"/>
    <n v="683652420"/>
    <n v="59"/>
    <d v="1963-05-25T06:00:00"/>
    <x v="1"/>
    <s v="Community Outreach Specialist"/>
    <x v="9"/>
    <x v="1915"/>
    <x v="1913"/>
    <s v="Eric Ward"/>
    <x v="7"/>
    <n v="1574807991"/>
    <n v="0"/>
    <s v="Money Transfer"/>
    <x v="141"/>
    <x v="5"/>
    <n v="360559.93923487997"/>
    <n v="391853"/>
  </r>
  <r>
    <s v="NZ68750"/>
    <n v="704250488"/>
    <n v="73"/>
    <d v="1949-05-24T18:00:00"/>
    <x v="0"/>
    <s v="Software Test Engineer II"/>
    <x v="6"/>
    <x v="284"/>
    <x v="284"/>
    <s v="Scott Jones"/>
    <x v="7"/>
    <n v="812439072"/>
    <n v="0"/>
    <s v="Money Deposit"/>
    <x v="209"/>
    <x v="0"/>
    <n v="0"/>
    <n v="0"/>
  </r>
  <r>
    <s v="NZ68777"/>
    <n v="516035467"/>
    <n v="76"/>
    <d v="1946-05-25T00:00:00"/>
    <x v="0"/>
    <s v="Senior Financial Analyst"/>
    <x v="16"/>
    <x v="1916"/>
    <x v="1914"/>
    <s v="Christine Davis"/>
    <x v="7"/>
    <n v="1849159287"/>
    <n v="0"/>
    <s v="Online Payment"/>
    <x v="378"/>
    <x v="2"/>
    <n v="292948.64193139999"/>
    <n v="606650.1"/>
  </r>
  <r>
    <s v="NZ68800"/>
    <n v="812543923"/>
    <n v="27"/>
    <d v="1995-05-25T06:00:00"/>
    <x v="1"/>
    <s v="Structural Analysis Engineer"/>
    <x v="2"/>
    <x v="1917"/>
    <x v="1915"/>
    <s v="Johnny Murphy"/>
    <x v="7"/>
    <n v="3710471131"/>
    <n v="0"/>
    <s v="Money Deposit"/>
    <x v="143"/>
    <x v="0"/>
    <n v="267016.14163700002"/>
    <n v="332126"/>
  </r>
  <r>
    <s v="NZ68811"/>
    <n v="322098693"/>
    <n v="83"/>
    <d v="1939-05-25T06:00:00"/>
    <x v="0"/>
    <s v="Accounting Assistant II"/>
    <x v="0"/>
    <x v="1918"/>
    <x v="1916"/>
    <s v="Brenda Miller"/>
    <x v="7"/>
    <n v="2649136875"/>
    <n v="0"/>
    <s v="Money Deposit"/>
    <x v="82"/>
    <x v="0"/>
    <n v="97278.167290600002"/>
    <n v="147943"/>
  </r>
  <r>
    <s v="NZ68824"/>
    <n v="536974720"/>
    <n v="18"/>
    <d v="2004-05-24T12:00:00"/>
    <x v="1"/>
    <s v="Web Designer II"/>
    <x v="5"/>
    <x v="1919"/>
    <x v="1917"/>
    <s v="Evelyn Ramirez"/>
    <x v="7"/>
    <n v="4846909968"/>
    <n v="0"/>
    <s v="Checks"/>
    <x v="263"/>
    <x v="3"/>
    <n v="176044.06534"/>
    <n v="205810"/>
  </r>
  <r>
    <s v="NZ68843"/>
    <n v="840048564"/>
    <n v="79"/>
    <d v="1943-05-25T06:00:00"/>
    <x v="0"/>
    <s v="Database Administrator II"/>
    <x v="14"/>
    <x v="1920"/>
    <x v="1918"/>
    <s v="Chris Nelson"/>
    <x v="7"/>
    <n v="824571264"/>
    <n v="0"/>
    <s v="Money Transfer"/>
    <x v="111"/>
    <x v="5"/>
    <n v="55518.652005119999"/>
    <n v="96741"/>
  </r>
  <r>
    <s v="NZ68883"/>
    <n v="609723600"/>
    <n v="48"/>
    <d v="1974-05-25T00:00:00"/>
    <x v="1"/>
    <s v="Account Coordinator"/>
    <x v="15"/>
    <x v="1921"/>
    <x v="1919"/>
    <s v="Daniel Ray"/>
    <x v="7"/>
    <n v="475305012"/>
    <n v="0"/>
    <s v="Checks"/>
    <x v="39"/>
    <x v="3"/>
    <n v="604068.27045760001"/>
    <n v="1259570.46"/>
  </r>
  <r>
    <s v="NZ68936"/>
    <n v="8590073"/>
    <n v="45"/>
    <d v="1977-05-24T18:00:00"/>
    <x v="1"/>
    <s v="Staff Scientist"/>
    <x v="12"/>
    <x v="1922"/>
    <x v="1920"/>
    <s v="Martin Jordan"/>
    <x v="7"/>
    <n v="754342933"/>
    <n v="0"/>
    <s v="Cash Withdrawal"/>
    <x v="359"/>
    <x v="1"/>
    <n v="1781785.2003055001"/>
    <n v="2068435.56"/>
  </r>
  <r>
    <s v="NZ68994"/>
    <n v="511755861"/>
    <n v="24"/>
    <d v="1998-05-25T00:00:00"/>
    <x v="1"/>
    <s v="Engineer I"/>
    <x v="10"/>
    <x v="1923"/>
    <x v="1921"/>
    <s v="Charles Andrews"/>
    <x v="7"/>
    <n v="1894186539"/>
    <n v="0"/>
    <s v="Money Transfer"/>
    <x v="66"/>
    <x v="5"/>
    <n v="368426.40792799997"/>
    <n v="555704.16"/>
  </r>
  <r>
    <s v="NZ69031"/>
    <n v="597698472"/>
    <n v="44"/>
    <d v="1978-05-25T00:00:00"/>
    <x v="1"/>
    <s v="Assistant Professor"/>
    <x v="1"/>
    <x v="1924"/>
    <x v="1922"/>
    <s v="Arthur Bell"/>
    <x v="7"/>
    <n v="2259307089"/>
    <n v="0"/>
    <s v="Online Payment"/>
    <x v="283"/>
    <x v="2"/>
    <n v="149704.47410599998"/>
    <n v="430925"/>
  </r>
  <r>
    <s v="NZ69060"/>
    <n v="633845603"/>
    <n v="62"/>
    <d v="1960-05-24T12:00:00"/>
    <x v="1"/>
    <s v="Pharmacist"/>
    <x v="8"/>
    <x v="1925"/>
    <x v="1923"/>
    <s v="Frank Ramirez"/>
    <x v="7"/>
    <n v="14819715"/>
    <n v="0"/>
    <s v="Cash Withdrawal"/>
    <x v="26"/>
    <x v="4"/>
    <n v="446375.669696"/>
    <n v="547824.66"/>
  </r>
  <r>
    <s v="NZ69069"/>
    <n v="767138580"/>
    <n v="85"/>
    <d v="1937-05-24T18:00:00"/>
    <x v="0"/>
    <s v="Internal Auditor"/>
    <x v="5"/>
    <x v="1926"/>
    <x v="1924"/>
    <s v="Sharon Cook"/>
    <x v="7"/>
    <n v="102452224"/>
    <n v="0"/>
    <s v="Cash Withdrawal"/>
    <x v="189"/>
    <x v="1"/>
    <n v="78669.384998399997"/>
    <n v="173411"/>
  </r>
  <r>
    <s v="NZ69076"/>
    <n v="383229683"/>
    <n v="21"/>
    <d v="2001-05-24T18:00:00"/>
    <x v="0"/>
    <s v="VP Product Management"/>
    <x v="20"/>
    <x v="1927"/>
    <x v="1925"/>
    <s v="Frances Gilbert"/>
    <x v="7"/>
    <n v="52826778"/>
    <n v="0"/>
    <s v="Money Transfer"/>
    <x v="240"/>
    <x v="5"/>
    <n v="26097.646699999998"/>
    <n v="39450"/>
  </r>
  <r>
    <s v="NZ69088"/>
    <n v="959261982"/>
    <n v="38"/>
    <d v="1984-05-24T12:00:00"/>
    <x v="1"/>
    <s v="Account Coordinator"/>
    <x v="10"/>
    <x v="1928"/>
    <x v="1926"/>
    <s v="Victor Ryan"/>
    <x v="7"/>
    <n v="122753346"/>
    <n v="5646514278"/>
    <s v="Loan Payment"/>
    <x v="111"/>
    <x v="7"/>
    <n v="146013.79756400001"/>
    <n v="430064"/>
  </r>
  <r>
    <s v="NZ69109"/>
    <n v="687320422"/>
    <n v="37"/>
    <d v="1985-05-24T18:00:00"/>
    <x v="0"/>
    <s v="Biostatistician II"/>
    <x v="13"/>
    <x v="1929"/>
    <x v="1927"/>
    <s v="Howard Hunt"/>
    <x v="7"/>
    <n v="3174796812"/>
    <n v="0"/>
    <s v="Money Deposit"/>
    <x v="273"/>
    <x v="0"/>
    <n v="216782.52415128"/>
    <n v="296880"/>
  </r>
  <r>
    <s v="NZ69120"/>
    <n v="423317349"/>
    <n v="85"/>
    <d v="1937-05-24T18:00:00"/>
    <x v="1"/>
    <s v="Social Worker"/>
    <x v="11"/>
    <x v="1930"/>
    <x v="1928"/>
    <s v="Mary Lynch"/>
    <x v="7"/>
    <n v="1827695619"/>
    <n v="0"/>
    <s v="Cash Withdrawal"/>
    <x v="329"/>
    <x v="0"/>
    <n v="277042.96764659998"/>
    <n v="666296.64"/>
  </r>
  <r>
    <s v="NZ69161"/>
    <n v="142378480"/>
    <n v="73"/>
    <d v="1949-05-24T18:00:00"/>
    <x v="1"/>
    <s v="Assistant Manager"/>
    <x v="2"/>
    <x v="1931"/>
    <x v="1929"/>
    <s v="Cheryl Turner"/>
    <x v="7"/>
    <n v="1583903922"/>
    <n v="0"/>
    <s v="Online Payment"/>
    <x v="102"/>
    <x v="2"/>
    <n v="87694.471255199998"/>
    <n v="142522"/>
  </r>
  <r>
    <s v="NZ69189"/>
    <n v="651511456"/>
    <n v="50"/>
    <d v="1972-05-24T12:00:00"/>
    <x v="0"/>
    <s v="Graphic Designer"/>
    <x v="0"/>
    <x v="1932"/>
    <x v="1930"/>
    <s v="Michael Carpenter"/>
    <x v="7"/>
    <n v="1114850457"/>
    <n v="0"/>
    <s v="Money Deposit"/>
    <x v="130"/>
    <x v="0"/>
    <n v="569348.34485760005"/>
    <n v="1004851.98"/>
  </r>
  <r>
    <s v="NZ69214"/>
    <n v="842115961"/>
    <n v="58"/>
    <d v="1964-05-24T12:00:00"/>
    <x v="1"/>
    <s v="Database Administrator II"/>
    <x v="0"/>
    <x v="1933"/>
    <x v="1931"/>
    <s v="Joshua Porter"/>
    <x v="7"/>
    <n v="1383666648"/>
    <n v="0"/>
    <s v="Money Transfer"/>
    <x v="395"/>
    <x v="2"/>
    <n v="46321.494424160002"/>
    <n v="127319"/>
  </r>
  <r>
    <s v="NZ69220"/>
    <n v="549122786"/>
    <n v="46"/>
    <d v="1976-05-24T12:00:00"/>
    <x v="0"/>
    <s v="Analyst Programmer"/>
    <x v="14"/>
    <x v="1934"/>
    <x v="1932"/>
    <s v="Lisa Phillips"/>
    <x v="7"/>
    <n v="5908695"/>
    <n v="0"/>
    <s v="Money Deposit"/>
    <x v="145"/>
    <x v="0"/>
    <n v="652509.48608399997"/>
    <n v="778482.36"/>
  </r>
  <r>
    <s v="NZ69222"/>
    <n v="900757172"/>
    <n v="61"/>
    <d v="1961-05-24T18:00:00"/>
    <x v="1"/>
    <s v="Senior Financial Analyst"/>
    <x v="2"/>
    <x v="1935"/>
    <x v="1933"/>
    <s v="Timothy Richards"/>
    <x v="7"/>
    <n v="514866408"/>
    <n v="77234031"/>
    <s v="Loan Payment"/>
    <x v="18"/>
    <x v="8"/>
    <n v="-38822.623879449995"/>
    <n v="209516"/>
  </r>
  <r>
    <s v="NZ69225"/>
    <n v="967501251"/>
    <n v="79"/>
    <d v="1943-05-25T06:00:00"/>
    <x v="1"/>
    <s v="Web Developer I"/>
    <x v="8"/>
    <x v="1936"/>
    <x v="1934"/>
    <s v="Cynthia Gibson"/>
    <x v="7"/>
    <n v="2008071"/>
    <n v="0"/>
    <s v="Money Transfer"/>
    <x v="476"/>
    <x v="5"/>
    <n v="4554.38355744"/>
    <n v="128811"/>
  </r>
  <r>
    <s v="NZ69251"/>
    <n v="993487260"/>
    <n v="37"/>
    <d v="1985-05-24T18:00:00"/>
    <x v="1"/>
    <s v="Research Assistant IV"/>
    <x v="20"/>
    <x v="1937"/>
    <x v="1935"/>
    <s v="Jesse Murphy"/>
    <x v="7"/>
    <n v="2543768178"/>
    <n v="3904154694"/>
    <s v="Loan Payment"/>
    <x v="315"/>
    <x v="7"/>
    <n v="79073.437389280007"/>
    <n v="104155"/>
  </r>
  <r>
    <s v="NZ69349"/>
    <n v="526690732"/>
    <n v="27"/>
    <d v="1995-05-25T06:00:00"/>
    <x v="1"/>
    <s v="Accountant I"/>
    <x v="2"/>
    <x v="1938"/>
    <x v="1936"/>
    <s v="Philip Fisher"/>
    <x v="7"/>
    <n v="3506250425"/>
    <n v="0"/>
    <s v="Online Payment"/>
    <x v="5"/>
    <x v="6"/>
    <n v="174054.18838424"/>
    <n v="309362"/>
  </r>
  <r>
    <s v="NZ69382"/>
    <n v="767656466"/>
    <n v="51"/>
    <d v="1971-05-25T06:00:00"/>
    <x v="1"/>
    <s v="Web Designer II"/>
    <x v="5"/>
    <x v="1939"/>
    <x v="1937"/>
    <s v="Michael Cunningham"/>
    <x v="7"/>
    <n v="308438512"/>
    <n v="0"/>
    <s v="Money Deposit"/>
    <x v="385"/>
    <x v="0"/>
    <n v="387583.20624435996"/>
    <n v="543637.56000000006"/>
  </r>
  <r>
    <s v="NZ69386"/>
    <n v="409970645"/>
    <n v="39"/>
    <d v="1983-05-25T06:00:00"/>
    <x v="1"/>
    <s v="Web Developer II"/>
    <x v="4"/>
    <x v="1940"/>
    <x v="1938"/>
    <s v="Douglas Sullivan"/>
    <x v="7"/>
    <n v="103516876"/>
    <n v="0"/>
    <s v="Online Payment"/>
    <x v="219"/>
    <x v="5"/>
    <n v="536347.80620420002"/>
    <n v="999688.74"/>
  </r>
  <r>
    <s v="NZ69409"/>
    <n v="952440210"/>
    <n v="44"/>
    <d v="1978-05-25T00:00:00"/>
    <x v="1"/>
    <s v="Web Developer I"/>
    <x v="13"/>
    <x v="1941"/>
    <x v="1939"/>
    <s v="Beverly Black"/>
    <x v="7"/>
    <n v="4059683126"/>
    <n v="0"/>
    <s v="Online Payment"/>
    <x v="1"/>
    <x v="5"/>
    <n v="92988.350911999994"/>
    <n v="157898"/>
  </r>
  <r>
    <s v="NZ69465"/>
    <n v="499740854"/>
    <n v="36"/>
    <d v="1986-05-25T00:00:00"/>
    <x v="0"/>
    <s v="Quality Control Specialist"/>
    <x v="18"/>
    <x v="1942"/>
    <x v="1940"/>
    <s v="Victor Young"/>
    <x v="7"/>
    <n v="811628928"/>
    <n v="4157745312"/>
    <s v="Loan Payment"/>
    <x v="295"/>
    <x v="7"/>
    <n v="93333.184265499993"/>
    <n v="131689"/>
  </r>
  <r>
    <s v="NZ69484"/>
    <n v="990925853"/>
    <n v="30"/>
    <d v="1992-05-24T12:00:00"/>
    <x v="0"/>
    <s v="Computer Systems Analyst III"/>
    <x v="14"/>
    <x v="1943"/>
    <x v="1941"/>
    <s v="Kenneth Diaz"/>
    <x v="7"/>
    <n v="741227112"/>
    <n v="0"/>
    <s v="Money Deposit"/>
    <x v="277"/>
    <x v="1"/>
    <n v="423242.65255580004"/>
    <n v="650815.07999999996"/>
  </r>
  <r>
    <s v="NZ69547"/>
    <n v="642473211"/>
    <n v="53"/>
    <d v="1969-05-24T18:00:00"/>
    <x v="0"/>
    <s v="Safety Technician III"/>
    <x v="19"/>
    <x v="1944"/>
    <x v="1942"/>
    <s v="Betty Hall"/>
    <x v="7"/>
    <n v="913254537"/>
    <n v="0"/>
    <s v="Online Payment"/>
    <x v="62"/>
    <x v="2"/>
    <n v="405584.81204043998"/>
    <n v="789272.94"/>
  </r>
  <r>
    <s v="NZ69570"/>
    <n v="58064170"/>
    <n v="41"/>
    <d v="1981-05-24T18:00:00"/>
    <x v="1"/>
    <s v="Junior Executive"/>
    <x v="14"/>
    <x v="1945"/>
    <x v="1943"/>
    <s v="Timothy Holmes"/>
    <x v="7"/>
    <n v="2285075625"/>
    <n v="0"/>
    <s v="Money Deposit"/>
    <x v="62"/>
    <x v="0"/>
    <n v="1179496.1063331601"/>
    <n v="1383557.58"/>
  </r>
  <r>
    <s v="NZ69610"/>
    <n v="258831671"/>
    <n v="30"/>
    <d v="1992-05-24T12:00:00"/>
    <x v="0"/>
    <s v="Business Systems Development Analyst"/>
    <x v="20"/>
    <x v="1946"/>
    <x v="1944"/>
    <s v="Carl Peters"/>
    <x v="7"/>
    <n v="145503585"/>
    <n v="0"/>
    <s v="Money Deposit"/>
    <x v="332"/>
    <x v="0"/>
    <n v="12289.881937620001"/>
    <n v="36372"/>
  </r>
  <r>
    <s v="NZ69719"/>
    <n v="677896146"/>
    <n v="56"/>
    <d v="1966-05-25T00:00:00"/>
    <x v="1"/>
    <s v="Automation Specialist IV"/>
    <x v="3"/>
    <x v="1947"/>
    <x v="1945"/>
    <s v="Larry Marshall"/>
    <x v="7"/>
    <n v="876873175"/>
    <n v="0"/>
    <s v="Checks"/>
    <x v="294"/>
    <x v="0"/>
    <n v="96643.561481919998"/>
    <n v="117731"/>
  </r>
  <r>
    <s v="NZ69736"/>
    <n v="410815863"/>
    <n v="39"/>
    <d v="1983-05-25T06:00:00"/>
    <x v="1"/>
    <s v="Account Representative I"/>
    <x v="4"/>
    <x v="1948"/>
    <x v="1946"/>
    <s v="Fred Castillo"/>
    <x v="7"/>
    <n v="835364853"/>
    <n v="0"/>
    <s v="Money Deposit"/>
    <x v="104"/>
    <x v="0"/>
    <n v="579237.96051599993"/>
    <n v="960481.98"/>
  </r>
  <r>
    <s v="NZ69752"/>
    <n v="743549968"/>
    <n v="27"/>
    <d v="1995-05-25T06:00:00"/>
    <x v="0"/>
    <s v="Associate Professor"/>
    <x v="2"/>
    <x v="1949"/>
    <x v="1947"/>
    <s v="Kevin Williams"/>
    <x v="7"/>
    <n v="915947175"/>
    <n v="0"/>
    <s v="Money Transfer"/>
    <x v="137"/>
    <x v="1"/>
    <n v="847923.87137920002"/>
    <n v="1289503.3799999999"/>
  </r>
  <r>
    <s v="NZ69783"/>
    <n v="222579986"/>
    <n v="27"/>
    <d v="1995-05-25T06:00:00"/>
    <x v="0"/>
    <s v="Food Chemist"/>
    <x v="2"/>
    <x v="1950"/>
    <x v="1948"/>
    <s v="Carolyn Rose"/>
    <x v="7"/>
    <n v="39080448"/>
    <n v="0"/>
    <s v="Money Transfer"/>
    <x v="120"/>
    <x v="5"/>
    <n v="174324.51077600001"/>
    <n v="385892"/>
  </r>
  <r>
    <s v="NZ69809"/>
    <n v="394316664"/>
    <n v="40"/>
    <d v="1982-05-25T00:00:00"/>
    <x v="1"/>
    <s v="Programmer Analyst II"/>
    <x v="18"/>
    <x v="1951"/>
    <x v="1949"/>
    <s v="Arthur Mitchell"/>
    <x v="7"/>
    <n v="969489915"/>
    <n v="0"/>
    <s v="Online Payment"/>
    <x v="135"/>
    <x v="5"/>
    <n v="2673366.1996938"/>
    <n v="3234046.68"/>
  </r>
  <r>
    <s v="NZ69834"/>
    <n v="288175420"/>
    <n v="45"/>
    <d v="1977-05-24T18:00:00"/>
    <x v="0"/>
    <s v="Help Desk Technician"/>
    <x v="2"/>
    <x v="1952"/>
    <x v="1950"/>
    <s v="Norma Palmer"/>
    <x v="7"/>
    <n v="3288100608"/>
    <n v="942311232"/>
    <s v="Loan Payment"/>
    <x v="102"/>
    <x v="7"/>
    <n v="17605.245579399998"/>
    <n v="27640"/>
  </r>
  <r>
    <s v="NZ69834"/>
    <n v="439347146"/>
    <n v="59"/>
    <d v="1963-05-25T06:00:00"/>
    <x v="1"/>
    <s v="Research Assistant II"/>
    <x v="14"/>
    <x v="1953"/>
    <x v="1951"/>
    <s v="Diana Wilson"/>
    <x v="7"/>
    <n v="3288100608"/>
    <n v="942311232"/>
    <s v="Money Transfer"/>
    <x v="335"/>
    <x v="2"/>
    <n v="81356.226460160004"/>
    <n v="160457"/>
  </r>
  <r>
    <s v="NZ69875"/>
    <n v="665456622"/>
    <n v="62"/>
    <d v="1960-05-24T12:00:00"/>
    <x v="1"/>
    <s v="Nuclear Power Engineer"/>
    <x v="2"/>
    <x v="1954"/>
    <x v="1952"/>
    <s v="Anne Phillips"/>
    <x v="7"/>
    <n v="451992592"/>
    <n v="0"/>
    <s v="Money Deposit"/>
    <x v="77"/>
    <x v="0"/>
    <n v="251686.31182847999"/>
    <n v="396540"/>
  </r>
  <r>
    <s v="NZ69891"/>
    <n v="581950676"/>
    <n v="43"/>
    <d v="1979-05-25T06:00:00"/>
    <x v="1"/>
    <s v="Teacher"/>
    <x v="16"/>
    <x v="1955"/>
    <x v="1953"/>
    <s v="Jonathan Moreno"/>
    <x v="7"/>
    <n v="542901744"/>
    <n v="0"/>
    <s v="Money Transfer"/>
    <x v="350"/>
    <x v="1"/>
    <n v="83838.672342880003"/>
    <n v="195433"/>
  </r>
  <r>
    <s v="NZ69892"/>
    <n v="591586123"/>
    <n v="45"/>
    <d v="1977-05-24T18:00:00"/>
    <x v="1"/>
    <s v="Structural Analysis Engineer"/>
    <x v="9"/>
    <x v="1956"/>
    <x v="1954"/>
    <s v="Emily Ruiz"/>
    <x v="7"/>
    <n v="601752375"/>
    <n v="0"/>
    <s v="Checks"/>
    <x v="342"/>
    <x v="3"/>
    <n v="23741.303520000001"/>
    <n v="58476"/>
  </r>
  <r>
    <s v="NZ69918"/>
    <n v="742981884"/>
    <n v="78"/>
    <d v="1944-05-24T12:00:00"/>
    <x v="0"/>
    <s v="Programmer Analyst IV"/>
    <x v="0"/>
    <x v="1957"/>
    <x v="1955"/>
    <s v="Mary Wright"/>
    <x v="7"/>
    <n v="2129628528"/>
    <n v="0"/>
    <s v="Checks"/>
    <x v="416"/>
    <x v="3"/>
    <n v="199428.48998080002"/>
    <n v="294577"/>
  </r>
  <r>
    <s v="NZ69939"/>
    <n v="523582688"/>
    <n v="75"/>
    <d v="1947-05-25T06:00:00"/>
    <x v="1"/>
    <s v="Junior Executive"/>
    <x v="6"/>
    <x v="1958"/>
    <x v="1956"/>
    <s v="Susan Dixon"/>
    <x v="7"/>
    <n v="1358312328"/>
    <n v="0"/>
    <s v="Online Payment"/>
    <x v="25"/>
    <x v="5"/>
    <n v="567001.15787640004"/>
    <n v="941485.5"/>
  </r>
  <r>
    <s v="NZ69949"/>
    <n v="858485094"/>
    <n v="72"/>
    <d v="1950-05-25T00:00:00"/>
    <x v="0"/>
    <s v="Research Associate"/>
    <x v="2"/>
    <x v="1959"/>
    <x v="1957"/>
    <s v="Joe West"/>
    <x v="7"/>
    <n v="885185664"/>
    <n v="0"/>
    <s v="Cash Withdrawal"/>
    <x v="72"/>
    <x v="0"/>
    <n v="501105.07602699997"/>
    <n v="794655.48"/>
  </r>
  <r>
    <s v="NZ69975"/>
    <n v="768030363"/>
    <n v="25"/>
    <d v="1997-05-24T18:00:00"/>
    <x v="0"/>
    <s v="Senior Editor"/>
    <x v="21"/>
    <x v="1960"/>
    <x v="1958"/>
    <s v="Russell Long"/>
    <x v="7"/>
    <n v="62305625"/>
    <n v="0"/>
    <s v="Money Transfer"/>
    <x v="109"/>
    <x v="2"/>
    <n v="409779.09219"/>
    <n v="650005.19999999995"/>
  </r>
  <r>
    <s v="NZ70008"/>
    <n v="804925979"/>
    <n v="82"/>
    <d v="1940-05-24T12:00:00"/>
    <x v="1"/>
    <s v="Associate Professor"/>
    <x v="13"/>
    <x v="1961"/>
    <x v="1959"/>
    <s v="Brian Torres"/>
    <x v="7"/>
    <n v="39277602"/>
    <n v="0"/>
    <s v="Money Transfer"/>
    <x v="416"/>
    <x v="5"/>
    <n v="528996.92813679995"/>
    <n v="736432.86"/>
  </r>
  <r>
    <s v="NZ70050"/>
    <n v="870982324"/>
    <n v="33"/>
    <d v="1989-05-24T18:00:00"/>
    <x v="1"/>
    <s v="Sales Representative"/>
    <x v="21"/>
    <x v="1962"/>
    <x v="1960"/>
    <s v="Carlos Ryan"/>
    <x v="7"/>
    <n v="3885505169"/>
    <n v="0"/>
    <s v="Money Deposit"/>
    <x v="125"/>
    <x v="0"/>
    <n v="238553.63989200001"/>
    <n v="384534"/>
  </r>
  <r>
    <s v="NZ70060"/>
    <n v="763609555"/>
    <n v="62"/>
    <d v="1960-05-24T12:00:00"/>
    <x v="0"/>
    <s v="Product Engineer"/>
    <x v="8"/>
    <x v="1963"/>
    <x v="1961"/>
    <s v="Albert Hudson"/>
    <x v="7"/>
    <n v="2627236832"/>
    <n v="0"/>
    <s v="Money Transfer"/>
    <x v="434"/>
    <x v="2"/>
    <n v="1449508.2943"/>
    <n v="1880600.52"/>
  </r>
  <r>
    <s v="NZ70068"/>
    <n v="887006605"/>
    <n v="76"/>
    <d v="1946-05-25T00:00:00"/>
    <x v="0"/>
    <s v="Food Chemist"/>
    <x v="2"/>
    <x v="1964"/>
    <x v="1962"/>
    <s v="Anthony Bennett"/>
    <x v="7"/>
    <n v="11131758"/>
    <n v="0"/>
    <s v="Online Payment"/>
    <x v="89"/>
    <x v="5"/>
    <n v="7341.3337663999991"/>
    <n v="224402"/>
  </r>
  <r>
    <s v="NZ70083"/>
    <n v="309510957"/>
    <n v="23"/>
    <d v="1999-05-25T06:00:00"/>
    <x v="0"/>
    <s v="Web Developer I"/>
    <x v="5"/>
    <x v="1965"/>
    <x v="1963"/>
    <s v="Joseph Arnold"/>
    <x v="7"/>
    <n v="924876506"/>
    <n v="0"/>
    <s v="Money Transfer"/>
    <x v="10"/>
    <x v="1"/>
    <n v="18607.979359999998"/>
    <n v="74432"/>
  </r>
  <r>
    <s v="NZ70122"/>
    <n v="6178667"/>
    <n v="54"/>
    <d v="1968-05-24T12:00:00"/>
    <x v="1"/>
    <s v="Administrative Officer"/>
    <x v="9"/>
    <x v="1966"/>
    <x v="1964"/>
    <s v="Jimmy Willis"/>
    <x v="7"/>
    <n v="13818123"/>
    <n v="0"/>
    <s v="Money Deposit"/>
    <x v="214"/>
    <x v="0"/>
    <n v="204688.60476050002"/>
    <n v="272918"/>
  </r>
  <r>
    <s v="NZ70122"/>
    <n v="463217730"/>
    <n v="85"/>
    <d v="1937-05-24T18:00:00"/>
    <x v="0"/>
    <s v="Staff Accountant II"/>
    <x v="1"/>
    <x v="1967"/>
    <x v="1965"/>
    <s v="Kelly Moore"/>
    <x v="7"/>
    <n v="13818123"/>
    <n v="0"/>
    <s v="Online Payment"/>
    <x v="189"/>
    <x v="6"/>
    <n v="182196.4873872"/>
    <n v="240123"/>
  </r>
  <r>
    <s v="NZ70133"/>
    <n v="62120508"/>
    <n v="85"/>
    <d v="1937-05-24T18:00:00"/>
    <x v="1"/>
    <s v="Staff Scientist"/>
    <x v="2"/>
    <x v="1968"/>
    <x v="1966"/>
    <s v="Alan Bennett"/>
    <x v="7"/>
    <n v="158603634"/>
    <n v="0"/>
    <s v="Cash Withdrawal"/>
    <x v="477"/>
    <x v="1"/>
    <n v="130464.76471040001"/>
    <n v="198995"/>
  </r>
  <r>
    <s v="NZ70182"/>
    <n v="809971306"/>
    <n v="51"/>
    <d v="1971-05-25T06:00:00"/>
    <x v="1"/>
    <s v="Recruiting Manager"/>
    <x v="6"/>
    <x v="1969"/>
    <x v="1967"/>
    <s v="Mildred Greene"/>
    <x v="7"/>
    <n v="729975675"/>
    <n v="0"/>
    <s v="Online Payment"/>
    <x v="460"/>
    <x v="5"/>
    <n v="66208.306690560014"/>
    <n v="230097"/>
  </r>
  <r>
    <s v="NZ70183"/>
    <n v="567668389"/>
    <n v="31"/>
    <d v="1991-05-25T06:00:00"/>
    <x v="1"/>
    <s v="Pharmacist"/>
    <x v="4"/>
    <x v="1970"/>
    <x v="1968"/>
    <s v="Marie Mason"/>
    <x v="7"/>
    <n v="758073572"/>
    <n v="6475207348"/>
    <s v="Loan Payment"/>
    <x v="220"/>
    <x v="8"/>
    <n v="42277.884823040004"/>
    <n v="92759"/>
  </r>
  <r>
    <s v="NZ70193"/>
    <n v="232806399"/>
    <n v="17"/>
    <d v="2005-05-24T18:00:00"/>
    <x v="1"/>
    <s v="Structural Analysis Engineer"/>
    <x v="3"/>
    <x v="1971"/>
    <x v="1969"/>
    <s v="Albert Bryant"/>
    <x v="7"/>
    <n v="253515328"/>
    <n v="0"/>
    <s v="Checks"/>
    <x v="264"/>
    <x v="3"/>
    <n v="581510.68042959995"/>
    <n v="838735.8"/>
  </r>
  <r>
    <s v="NZ70196"/>
    <n v="114607143"/>
    <n v="68"/>
    <d v="1999-05-25T18:00:00"/>
    <x v="0"/>
    <s v="Welder"/>
    <x v="4"/>
    <x v="1972"/>
    <x v="1970"/>
    <s v="PROMISE  C"/>
    <x v="7"/>
    <n v="826308621"/>
    <n v="0"/>
    <s v="Money Deposit"/>
    <x v="135"/>
    <x v="0"/>
    <n v="-530164.13945630542"/>
    <n v="53290"/>
  </r>
  <r>
    <s v="NZ70209"/>
    <n v="717666940"/>
    <n v="55"/>
    <d v="1967-05-25T06:00:00"/>
    <x v="1"/>
    <s v="Environmental Specialist"/>
    <x v="13"/>
    <x v="1973"/>
    <x v="1971"/>
    <s v="Philip Williamson"/>
    <x v="7"/>
    <n v="1094287425"/>
    <n v="0"/>
    <s v="Cash Withdrawal"/>
    <x v="42"/>
    <x v="0"/>
    <n v="19429.358173840003"/>
    <n v="80956"/>
  </r>
  <r>
    <s v="NZ70227"/>
    <n v="984694071"/>
    <n v="67"/>
    <d v="1955-05-25T06:00:00"/>
    <x v="1"/>
    <s v="Geological Engineer"/>
    <x v="5"/>
    <x v="1974"/>
    <x v="1972"/>
    <s v="George Johnston"/>
    <x v="7"/>
    <n v="17991372"/>
    <n v="0"/>
    <s v="Money Deposit"/>
    <x v="451"/>
    <x v="0"/>
    <n v="284700.378103"/>
    <n v="618635.1"/>
  </r>
  <r>
    <s v="NZ70297"/>
    <n v="137444563"/>
    <n v="85"/>
    <d v="1937-05-24T18:00:00"/>
    <x v="1"/>
    <s v="Physical Therapy Assistant"/>
    <x v="9"/>
    <x v="96"/>
    <x v="284"/>
    <s v="Anna Henry"/>
    <x v="7"/>
    <n v="177985983"/>
    <n v="9316630101"/>
    <s v="Loan Payment"/>
    <x v="209"/>
    <x v="7"/>
    <n v="0"/>
    <n v="0"/>
  </r>
  <r>
    <s v="NZ70317"/>
    <n v="913004392"/>
    <n v="43"/>
    <d v="1979-05-25T06:00:00"/>
    <x v="1"/>
    <s v="Automation Specialist II"/>
    <x v="10"/>
    <x v="1975"/>
    <x v="1973"/>
    <s v="Steven Alexander"/>
    <x v="7"/>
    <n v="724426395"/>
    <n v="0"/>
    <s v="Cash Withdrawal"/>
    <x v="419"/>
    <x v="4"/>
    <n v="481801.07603984"/>
    <n v="568268.52"/>
  </r>
  <r>
    <s v="NZ70337"/>
    <n v="751503306"/>
    <n v="53"/>
    <d v="1969-05-24T18:00:00"/>
    <x v="1"/>
    <s v="Geologist III"/>
    <x v="10"/>
    <x v="1976"/>
    <x v="1974"/>
    <s v="Mary Price"/>
    <x v="7"/>
    <n v="515672325"/>
    <n v="0"/>
    <s v="Money Transfer"/>
    <x v="300"/>
    <x v="5"/>
    <n v="280285.05533200002"/>
    <n v="495106"/>
  </r>
  <r>
    <s v="NZ70343"/>
    <n v="883329390"/>
    <n v="60"/>
    <d v="1962-05-25T00:00:00"/>
    <x v="0"/>
    <s v="Cost Accountant"/>
    <x v="17"/>
    <x v="1977"/>
    <x v="1975"/>
    <s v="Todd Roberts"/>
    <x v="7"/>
    <n v="3196112256"/>
    <n v="0"/>
    <s v="Online Payment"/>
    <x v="162"/>
    <x v="5"/>
    <n v="440472.32331999997"/>
    <n v="693335.82"/>
  </r>
  <r>
    <s v="NZ70347"/>
    <n v="771715932"/>
    <n v="74"/>
    <d v="1948-05-24T12:00:00"/>
    <x v="1"/>
    <s v="Safety Technician IV"/>
    <x v="13"/>
    <x v="1978"/>
    <x v="1976"/>
    <s v="Wanda Murray"/>
    <x v="7"/>
    <n v="50180067"/>
    <n v="0"/>
    <s v="Money Deposit"/>
    <x v="442"/>
    <x v="0"/>
    <n v="18216.422344999999"/>
    <n v="250481"/>
  </r>
  <r>
    <s v="NZ70365"/>
    <n v="95833293"/>
    <n v="54"/>
    <d v="1968-05-24T12:00:00"/>
    <x v="0"/>
    <s v="Developer III"/>
    <x v="2"/>
    <x v="1979"/>
    <x v="1977"/>
    <s v="George Shaw"/>
    <x v="7"/>
    <n v="39264108"/>
    <n v="0"/>
    <s v="Online Payment"/>
    <x v="392"/>
    <x v="5"/>
    <n v="737420.29683711997"/>
    <n v="870050.82"/>
  </r>
  <r>
    <s v="NZ70392"/>
    <n v="9780747"/>
    <n v="17"/>
    <d v="2005-05-24T18:00:00"/>
    <x v="1"/>
    <s v="Web Developer IV"/>
    <x v="18"/>
    <x v="1980"/>
    <x v="1978"/>
    <s v="Andrea Spencer"/>
    <x v="7"/>
    <n v="2458758015"/>
    <n v="0"/>
    <s v="Money Transfer"/>
    <x v="296"/>
    <x v="1"/>
    <n v="160805.23802248001"/>
    <n v="410359"/>
  </r>
  <r>
    <s v="NZ70396"/>
    <n v="619053523"/>
    <n v="28"/>
    <d v="1994-05-25T00:00:00"/>
    <x v="0"/>
    <s v="Administrative Assistant IV"/>
    <x v="4"/>
    <x v="1981"/>
    <x v="1979"/>
    <s v="Catherine Bryant"/>
    <x v="7"/>
    <n v="157737216"/>
    <n v="0"/>
    <s v="Money Deposit"/>
    <x v="230"/>
    <x v="0"/>
    <n v="254832.631532"/>
    <n v="390050"/>
  </r>
  <r>
    <s v="NZ70426"/>
    <n v="25918402"/>
    <n v="76"/>
    <d v="1946-05-25T00:00:00"/>
    <x v="1"/>
    <s v="Geologist I"/>
    <x v="13"/>
    <x v="1982"/>
    <x v="1980"/>
    <s v="Peter Fernandez"/>
    <x v="7"/>
    <n v="816454548"/>
    <n v="0"/>
    <s v="Money Deposit"/>
    <x v="277"/>
    <x v="0"/>
    <n v="36788.608257440006"/>
    <n v="135131"/>
  </r>
  <r>
    <s v="NZ70450"/>
    <n v="105425657"/>
    <n v="32"/>
    <d v="1990-05-25T00:00:00"/>
    <x v="1"/>
    <s v="Chief Design Engineer"/>
    <x v="11"/>
    <x v="1983"/>
    <x v="1981"/>
    <s v="Ernest Nguyen"/>
    <x v="7"/>
    <n v="5475375"/>
    <n v="0"/>
    <s v="Online Payment"/>
    <x v="348"/>
    <x v="6"/>
    <n v="18207.336658"/>
    <n v="30172"/>
  </r>
  <r>
    <s v="NZ70495"/>
    <n v="961508732"/>
    <n v="69"/>
    <d v="1953-05-24T18:00:00"/>
    <x v="0"/>
    <s v="Environmental Tech"/>
    <x v="1"/>
    <x v="1984"/>
    <x v="1982"/>
    <s v="Donald Howell"/>
    <x v="7"/>
    <n v="859189095"/>
    <n v="0"/>
    <s v="Money Deposit"/>
    <x v="98"/>
    <x v="0"/>
    <n v="657258.87108642003"/>
    <n v="1233486"/>
  </r>
  <r>
    <s v="NZ70507"/>
    <n v="652862459"/>
    <n v="75"/>
    <d v="1947-05-25T06:00:00"/>
    <x v="0"/>
    <s v="Electrical Engineer"/>
    <x v="9"/>
    <x v="1985"/>
    <x v="1983"/>
    <s v="Michelle Jenkins"/>
    <x v="7"/>
    <n v="1644566275"/>
    <n v="0"/>
    <s v="Cash Withdrawal"/>
    <x v="477"/>
    <x v="1"/>
    <n v="27872.610225800003"/>
    <n v="70178"/>
  </r>
  <r>
    <s v="NZ70508"/>
    <n v="143782117"/>
    <n v="59"/>
    <d v="1963-05-25T06:00:00"/>
    <x v="0"/>
    <s v="Senior Developer"/>
    <x v="12"/>
    <x v="1986"/>
    <x v="1984"/>
    <s v="Katherine Myers"/>
    <x v="7"/>
    <n v="1055099904"/>
    <n v="0"/>
    <s v="Money Transfer"/>
    <x v="102"/>
    <x v="2"/>
    <n v="259934.58574148"/>
    <n v="384271"/>
  </r>
  <r>
    <s v="NZ70540"/>
    <n v="881946883"/>
    <n v="40"/>
    <d v="1982-05-25T00:00:00"/>
    <x v="1"/>
    <s v="Computer Systems Analyst III"/>
    <x v="13"/>
    <x v="1987"/>
    <x v="1985"/>
    <s v="Peter Foster"/>
    <x v="7"/>
    <n v="2349213324"/>
    <n v="0"/>
    <s v="Money Deposit"/>
    <x v="2"/>
    <x v="1"/>
    <n v="1182397.8002688"/>
    <n v="1573103.16"/>
  </r>
  <r>
    <s v="NZ70559"/>
    <n v="982975265"/>
    <n v="85"/>
    <d v="1937-05-24T18:00:00"/>
    <x v="1"/>
    <s v="Budget/Accounting Analyst IV"/>
    <x v="2"/>
    <x v="1988"/>
    <x v="1986"/>
    <s v="Aaron Russell"/>
    <x v="7"/>
    <n v="568613682"/>
    <n v="0"/>
    <s v="Money Transfer"/>
    <x v="403"/>
    <x v="5"/>
    <n v="37467.518143999972"/>
    <n v="374675"/>
  </r>
  <r>
    <s v="NZ70565"/>
    <n v="780027230"/>
    <n v="37"/>
    <d v="1985-05-24T18:00:00"/>
    <x v="0"/>
    <s v="General Manager"/>
    <x v="0"/>
    <x v="1989"/>
    <x v="1987"/>
    <s v="Peter Martin"/>
    <x v="7"/>
    <n v="2155914628"/>
    <n v="0"/>
    <s v="Checks"/>
    <x v="12"/>
    <x v="3"/>
    <n v="103409.06970888001"/>
    <n v="135603"/>
  </r>
  <r>
    <s v="NZ70570"/>
    <n v="728731078"/>
    <n v="80"/>
    <d v="1942-05-25T00:00:00"/>
    <x v="1"/>
    <s v="Human Resources Manager"/>
    <x v="5"/>
    <x v="1990"/>
    <x v="1988"/>
    <s v="Ronald Gutierrez"/>
    <x v="7"/>
    <n v="697027968"/>
    <n v="1821347632"/>
    <s v="Loan Payment"/>
    <x v="440"/>
    <x v="7"/>
    <n v="1243578.4674856002"/>
    <n v="1875141.48"/>
  </r>
  <r>
    <s v="NZ70604"/>
    <n v="551016266"/>
    <n v="21"/>
    <d v="2001-05-24T18:00:00"/>
    <x v="0"/>
    <s v="Automation Specialist II"/>
    <x v="5"/>
    <x v="1991"/>
    <x v="1989"/>
    <s v="Joan Williams"/>
    <x v="7"/>
    <n v="495037683"/>
    <n v="0"/>
    <s v="Money Deposit"/>
    <x v="109"/>
    <x v="0"/>
    <n v="91369.103869440005"/>
    <n v="207162"/>
  </r>
  <r>
    <s v="NZ70647"/>
    <n v="714119030"/>
    <n v="32"/>
    <d v="1990-05-25T00:00:00"/>
    <x v="1"/>
    <s v="Financial Analyst"/>
    <x v="19"/>
    <x v="1992"/>
    <x v="1990"/>
    <s v="Joshua Green"/>
    <x v="7"/>
    <n v="2155945204"/>
    <n v="0"/>
    <s v="Checks"/>
    <x v="243"/>
    <x v="3"/>
    <n v="95295.097843199997"/>
    <n v="195183"/>
  </r>
  <r>
    <s v="NZ70721"/>
    <n v="144814850"/>
    <n v="38"/>
    <d v="1984-05-24T12:00:00"/>
    <x v="0"/>
    <s v="Account Coordinator"/>
    <x v="5"/>
    <x v="1993"/>
    <x v="1991"/>
    <s v="Andrew Tucker"/>
    <x v="7"/>
    <n v="655803148"/>
    <n v="0"/>
    <s v="Cash Withdrawal"/>
    <x v="353"/>
    <x v="1"/>
    <n v="548748.46542080003"/>
    <n v="596426.64"/>
  </r>
  <r>
    <s v="NZ70737"/>
    <n v="497461477"/>
    <n v="50"/>
    <d v="1972-05-24T12:00:00"/>
    <x v="1"/>
    <s v="Senior Developer"/>
    <x v="8"/>
    <x v="1994"/>
    <x v="1992"/>
    <s v="Phillip Howell"/>
    <x v="7"/>
    <n v="2534848512"/>
    <n v="0"/>
    <s v="Cash Withdrawal"/>
    <x v="362"/>
    <x v="4"/>
    <n v="1659772.3967748999"/>
    <n v="2107022.16"/>
  </r>
  <r>
    <s v="NZ70754"/>
    <n v="435160243"/>
    <n v="59"/>
    <d v="1963-05-25T06:00:00"/>
    <x v="1"/>
    <s v="Statistician IV"/>
    <x v="2"/>
    <x v="1995"/>
    <x v="1993"/>
    <s v="Stephen Perry"/>
    <x v="7"/>
    <n v="202863468"/>
    <n v="0"/>
    <s v="Cash Withdrawal"/>
    <x v="457"/>
    <x v="1"/>
    <n v="488337.60050559998"/>
    <n v="1111230.8400000001"/>
  </r>
  <r>
    <s v="NZ70757"/>
    <n v="447178999"/>
    <n v="23"/>
    <d v="1999-05-25T06:00:00"/>
    <x v="1"/>
    <s v="VP Quality Control"/>
    <x v="2"/>
    <x v="1996"/>
    <x v="1994"/>
    <s v="Sandra Schmidt"/>
    <x v="7"/>
    <n v="987643383"/>
    <n v="0"/>
    <s v="Cash Withdrawal"/>
    <x v="240"/>
    <x v="4"/>
    <n v="25260.404200000001"/>
    <n v="44044"/>
  </r>
  <r>
    <s v="NZ70765"/>
    <n v="895923214"/>
    <n v="21"/>
    <d v="2001-05-24T18:00:00"/>
    <x v="0"/>
    <s v="Senior Quality Engineer"/>
    <x v="5"/>
    <x v="284"/>
    <x v="284"/>
    <s v="Johnny Duncan"/>
    <x v="7"/>
    <n v="490431277"/>
    <n v="0"/>
    <s v="Money Transfer"/>
    <x v="269"/>
    <x v="5"/>
    <n v="0"/>
    <n v="0"/>
  </r>
  <r>
    <s v="NZ70766"/>
    <n v="424349749"/>
    <n v="79"/>
    <d v="1943-05-25T06:00:00"/>
    <x v="0"/>
    <s v="Budget/Accounting Analyst II"/>
    <x v="2"/>
    <x v="1997"/>
    <x v="1995"/>
    <s v="Eugene Morales"/>
    <x v="7"/>
    <n v="1579867328"/>
    <n v="0"/>
    <s v="Online Payment"/>
    <x v="17"/>
    <x v="2"/>
    <n v="271852.50167391996"/>
    <n v="543405"/>
  </r>
  <r>
    <s v="NZ70814"/>
    <n v="740796578"/>
    <n v="75"/>
    <d v="1947-05-25T06:00:00"/>
    <x v="0"/>
    <s v="Media Manager III"/>
    <x v="5"/>
    <x v="1998"/>
    <x v="1996"/>
    <s v="Nicole Sanchez"/>
    <x v="7"/>
    <n v="5211599844"/>
    <n v="0"/>
    <s v="Cash Withdrawal"/>
    <x v="461"/>
    <x v="4"/>
    <n v="78751.863234560005"/>
    <n v="104336"/>
  </r>
  <r>
    <s v="NZ70825"/>
    <n v="341172486"/>
    <n v="37"/>
    <d v="1985-05-24T18:00:00"/>
    <x v="0"/>
    <s v="Food Chemist"/>
    <x v="5"/>
    <x v="1999"/>
    <x v="1997"/>
    <s v="Carlos Hudson"/>
    <x v="7"/>
    <n v="28088118"/>
    <n v="0"/>
    <s v="Cash Withdrawal"/>
    <x v="265"/>
    <x v="1"/>
    <n v="56519.541526100002"/>
    <n v="81662"/>
  </r>
  <r>
    <s v="NZ70843"/>
    <n v="506875531"/>
    <n v="38"/>
    <d v="1984-05-24T12:00:00"/>
    <x v="1"/>
    <s v="Recruiter"/>
    <x v="2"/>
    <x v="2000"/>
    <x v="1998"/>
    <s v="David Fernandez"/>
    <x v="7"/>
    <n v="1693688832"/>
    <n v="0"/>
    <s v="Cash Withdrawal"/>
    <x v="102"/>
    <x v="1"/>
    <n v="107461.91493632"/>
    <n v="144974"/>
  </r>
  <r>
    <s v="NZ70846"/>
    <n v="481645956"/>
    <n v="27"/>
    <d v="1995-05-25T06:00:00"/>
    <x v="1"/>
    <s v="Account Representative I"/>
    <x v="13"/>
    <x v="2001"/>
    <x v="1999"/>
    <s v="Paul Wagner"/>
    <x v="7"/>
    <n v="743352336"/>
    <n v="0"/>
    <s v="Money Transfer"/>
    <x v="134"/>
    <x v="5"/>
    <n v="1490385.2671719999"/>
    <n v="2879152.98"/>
  </r>
  <r>
    <s v="NZ70868"/>
    <n v="120568684"/>
    <n v="37"/>
    <d v="1985-05-24T18:00:00"/>
    <x v="1"/>
    <s v="Marketing Assistant"/>
    <x v="2"/>
    <x v="2002"/>
    <x v="2000"/>
    <s v="Michelle Little"/>
    <x v="7"/>
    <n v="3880725"/>
    <n v="0"/>
    <s v="Cash Withdrawal"/>
    <x v="81"/>
    <x v="1"/>
    <n v="18939.195102199999"/>
    <n v="65264"/>
  </r>
  <r>
    <s v="NZ70877"/>
    <n v="336343604"/>
    <n v="71"/>
    <d v="1951-05-25T06:00:00"/>
    <x v="1"/>
    <s v="Health Coach III"/>
    <x v="5"/>
    <x v="2003"/>
    <x v="2001"/>
    <s v="Patrick Stone"/>
    <x v="7"/>
    <n v="5246304"/>
    <n v="0"/>
    <s v="Online Payment"/>
    <x v="65"/>
    <x v="2"/>
    <n v="1671226.35415632"/>
    <n v="2108116.62"/>
  </r>
  <r>
    <s v="NZ70906"/>
    <n v="904896985"/>
    <n v="31"/>
    <d v="1991-05-25T06:00:00"/>
    <x v="0"/>
    <s v="VP Marketing"/>
    <x v="15"/>
    <x v="2004"/>
    <x v="2002"/>
    <s v="Kathryn Lane"/>
    <x v="7"/>
    <n v="890410752"/>
    <n v="0"/>
    <s v="Cash Withdrawal"/>
    <x v="357"/>
    <x v="0"/>
    <n v="36810.656209600013"/>
    <n v="287836"/>
  </r>
  <r>
    <s v="NZ70927"/>
    <n v="86849828"/>
    <n v="65"/>
    <d v="1957-05-24T18:00:00"/>
    <x v="1"/>
    <s v="Analyst Programmer"/>
    <x v="0"/>
    <x v="2005"/>
    <x v="2003"/>
    <s v="Terry Hayes"/>
    <x v="7"/>
    <n v="3089892"/>
    <n v="0"/>
    <s v="Cash Withdrawal"/>
    <x v="79"/>
    <x v="0"/>
    <n v="61024.832591999999"/>
    <n v="86683"/>
  </r>
  <r>
    <s v="NZ70928"/>
    <n v="866698786"/>
    <n v="53"/>
    <d v="1969-05-24T18:00:00"/>
    <x v="0"/>
    <s v="Geologist II"/>
    <x v="2"/>
    <x v="2006"/>
    <x v="2004"/>
    <s v="Gary Hanson"/>
    <x v="7"/>
    <n v="1695036306"/>
    <n v="0"/>
    <s v="Money Transfer"/>
    <x v="456"/>
    <x v="0"/>
    <n v="1021465.8872264"/>
    <n v="1334673.06"/>
  </r>
  <r>
    <s v="NZ70935"/>
    <n v="113165911"/>
    <n v="67"/>
    <d v="1955-05-25T06:00:00"/>
    <x v="1"/>
    <s v="Software Engineer III"/>
    <x v="4"/>
    <x v="2007"/>
    <x v="2005"/>
    <s v="Amy Hawkins"/>
    <x v="7"/>
    <n v="761719106"/>
    <n v="0"/>
    <s v="Money Deposit"/>
    <x v="320"/>
    <x v="0"/>
    <n v="45663.912083360003"/>
    <n v="132716"/>
  </r>
  <r>
    <s v="NZ70950"/>
    <n v="333256287"/>
    <n v="51"/>
    <d v="1971-05-25T06:00:00"/>
    <x v="0"/>
    <s v="Software Engineer III"/>
    <x v="5"/>
    <x v="2008"/>
    <x v="2006"/>
    <s v="Roger Hernandez"/>
    <x v="7"/>
    <n v="255576672"/>
    <n v="174909072"/>
    <s v="Loan Payment"/>
    <x v="300"/>
    <x v="7"/>
    <n v="374811.70963499998"/>
    <n v="679099.68"/>
  </r>
  <r>
    <s v="NZ71063"/>
    <n v="464445114"/>
    <n v="76"/>
    <d v="1946-05-25T00:00:00"/>
    <x v="0"/>
    <s v="Financial Advisor"/>
    <x v="3"/>
    <x v="2009"/>
    <x v="2007"/>
    <s v="Emily Price"/>
    <x v="7"/>
    <n v="315981666"/>
    <n v="0"/>
    <s v="Checks"/>
    <x v="111"/>
    <x v="3"/>
    <n v="34913.351674999998"/>
    <n v="70904"/>
  </r>
  <r>
    <s v="NZ71064"/>
    <n v="854144068"/>
    <n v="54"/>
    <d v="1968-05-24T12:00:00"/>
    <x v="1"/>
    <s v="Developer I"/>
    <x v="4"/>
    <x v="2010"/>
    <x v="2008"/>
    <s v="Donald Jordan"/>
    <x v="7"/>
    <n v="805364224"/>
    <n v="0"/>
    <s v="Cash Withdrawal"/>
    <x v="418"/>
    <x v="1"/>
    <n v="57318.28070528002"/>
    <n v="844029.6"/>
  </r>
  <r>
    <s v="NZ71090"/>
    <n v="843963225"/>
    <n v="38"/>
    <d v="1984-05-24T12:00:00"/>
    <x v="1"/>
    <s v="Software Engineer IV"/>
    <x v="2"/>
    <x v="2011"/>
    <x v="2009"/>
    <s v="Frank James"/>
    <x v="7"/>
    <n v="714113253"/>
    <n v="0"/>
    <s v="Cash Withdrawal"/>
    <x v="273"/>
    <x v="1"/>
    <n v="416463.68168400001"/>
    <n v="784287.18"/>
  </r>
  <r>
    <s v="NZ71100"/>
    <n v="212687695"/>
    <n v="82"/>
    <d v="1940-05-24T12:00:00"/>
    <x v="0"/>
    <s v="Web Designer I"/>
    <x v="16"/>
    <x v="2012"/>
    <x v="2010"/>
    <s v="Jeremy Hunter"/>
    <x v="7"/>
    <n v="142413"/>
    <n v="57183065"/>
    <s v="Loan Payment"/>
    <x v="369"/>
    <x v="8"/>
    <n v="119868.70748159999"/>
    <n v="219285"/>
  </r>
  <r>
    <s v="NZ71119"/>
    <n v="298078818"/>
    <n v="52"/>
    <d v="1970-05-25T00:00:00"/>
    <x v="1"/>
    <s v="Human Resources Assistant III"/>
    <x v="4"/>
    <x v="2013"/>
    <x v="2011"/>
    <s v="Billy Burke"/>
    <x v="7"/>
    <n v="116733045"/>
    <n v="1369673318"/>
    <s v="Loan Payment"/>
    <x v="138"/>
    <x v="7"/>
    <n v="122943.524886"/>
    <n v="173532"/>
  </r>
  <r>
    <s v="NZ71139"/>
    <n v="794996007"/>
    <n v="49"/>
    <d v="1973-05-24T18:00:00"/>
    <x v="1"/>
    <s v="Technical Writer"/>
    <x v="2"/>
    <x v="2014"/>
    <x v="2012"/>
    <s v="Victor Flores"/>
    <x v="7"/>
    <n v="1700208174"/>
    <n v="0"/>
    <s v="Money Deposit"/>
    <x v="2"/>
    <x v="1"/>
    <n v="1314250.2586687999"/>
    <n v="2250864.6"/>
  </r>
  <r>
    <s v="NZ71157"/>
    <n v="695715836"/>
    <n v="22"/>
    <d v="2000-05-24T12:00:00"/>
    <x v="0"/>
    <s v="Social Worker"/>
    <x v="3"/>
    <x v="2015"/>
    <x v="2013"/>
    <s v="Laura Fox"/>
    <x v="7"/>
    <n v="81361422"/>
    <n v="0"/>
    <s v="Money Deposit"/>
    <x v="64"/>
    <x v="0"/>
    <n v="135033.36039088"/>
    <n v="198247"/>
  </r>
  <r>
    <s v="NZ71163"/>
    <n v="331061325"/>
    <n v="58"/>
    <d v="1964-05-24T12:00:00"/>
    <x v="0"/>
    <s v="Nurse"/>
    <x v="17"/>
    <x v="2016"/>
    <x v="2014"/>
    <s v="Joshua Gray"/>
    <x v="7"/>
    <n v="874755"/>
    <n v="25484228"/>
    <s v="Loan Payment"/>
    <x v="5"/>
    <x v="8"/>
    <n v="23902.640387439984"/>
    <n v="322882"/>
  </r>
  <r>
    <s v="NZ71164"/>
    <n v="26700503"/>
    <n v="80"/>
    <d v="1942-05-25T00:00:00"/>
    <x v="1"/>
    <s v="Registered Nurse"/>
    <x v="4"/>
    <x v="2017"/>
    <x v="2015"/>
    <s v="Judith Jacobs"/>
    <x v="7"/>
    <n v="353372166"/>
    <n v="0"/>
    <s v="Online Payment"/>
    <x v="241"/>
    <x v="6"/>
    <n v="178167.60050688"/>
    <n v="228420"/>
  </r>
  <r>
    <s v="NZ71190"/>
    <n v="325519065"/>
    <n v="60"/>
    <d v="1962-05-25T00:00:00"/>
    <x v="1"/>
    <s v="Systems Administrator IV"/>
    <x v="5"/>
    <x v="2018"/>
    <x v="2016"/>
    <s v="Alan Wallace"/>
    <x v="7"/>
    <n v="2810977338"/>
    <n v="0"/>
    <s v="Cash Withdrawal"/>
    <x v="322"/>
    <x v="0"/>
    <n v="135430.07300999999"/>
    <n v="201447"/>
  </r>
  <r>
    <s v="NZ71209"/>
    <n v="530898822"/>
    <n v="40"/>
    <d v="1982-05-25T00:00:00"/>
    <x v="0"/>
    <s v="Human Resources Manager"/>
    <x v="14"/>
    <x v="2019"/>
    <x v="2017"/>
    <s v="Tina Gutierrez"/>
    <x v="7"/>
    <n v="669598632"/>
    <n v="0"/>
    <s v="Money Transfer"/>
    <x v="156"/>
    <x v="5"/>
    <n v="961421.35996479995"/>
    <n v="1559061.84"/>
  </r>
  <r>
    <s v="NZ71209"/>
    <n v="523976534"/>
    <n v="83"/>
    <d v="1939-05-25T06:00:00"/>
    <x v="0"/>
    <s v="Statistician III"/>
    <x v="9"/>
    <x v="2020"/>
    <x v="2018"/>
    <s v="Betty Bennett"/>
    <x v="7"/>
    <n v="669598632"/>
    <n v="0"/>
    <s v="Money Transfer"/>
    <x v="340"/>
    <x v="1"/>
    <n v="227677.21707263999"/>
    <n v="382719"/>
  </r>
  <r>
    <s v="NZ71261"/>
    <n v="998295516"/>
    <n v="47"/>
    <d v="1975-05-25T06:00:00"/>
    <x v="0"/>
    <s v="Sales Associate"/>
    <x v="11"/>
    <x v="2021"/>
    <x v="2019"/>
    <s v="Lillian Burns"/>
    <x v="7"/>
    <n v="1965880884"/>
    <n v="0"/>
    <s v="Cash Withdrawal"/>
    <x v="241"/>
    <x v="1"/>
    <n v="813336.72561750002"/>
    <n v="1071547.74"/>
  </r>
  <r>
    <s v="NZ71301"/>
    <n v="892482644"/>
    <n v="37"/>
    <d v="1985-05-24T18:00:00"/>
    <x v="1"/>
    <s v="Account Executive"/>
    <x v="5"/>
    <x v="2022"/>
    <x v="2020"/>
    <s v="Timothy Fields"/>
    <x v="7"/>
    <n v="30942074"/>
    <n v="0"/>
    <s v="Money Transfer"/>
    <x v="27"/>
    <x v="5"/>
    <n v="2024421.2789075"/>
    <n v="2304004.56"/>
  </r>
  <r>
    <s v="NZ71338"/>
    <n v="885905521"/>
    <n v="61"/>
    <d v="1961-05-24T18:00:00"/>
    <x v="1"/>
    <s v="Engineer II"/>
    <x v="4"/>
    <x v="2023"/>
    <x v="2021"/>
    <s v="Martin Scott"/>
    <x v="7"/>
    <n v="50793897"/>
    <n v="0"/>
    <s v="Checks"/>
    <x v="422"/>
    <x v="3"/>
    <n v="353999.62322299997"/>
    <n v="492770"/>
  </r>
  <r>
    <s v="NZ71352"/>
    <n v="557237783"/>
    <n v="78"/>
    <d v="1944-05-24T12:00:00"/>
    <x v="1"/>
    <s v="VP Accounting"/>
    <x v="2"/>
    <x v="2024"/>
    <x v="2022"/>
    <s v="Christina Larson"/>
    <x v="7"/>
    <n v="700303616"/>
    <n v="16713932672"/>
    <s v="Loan Payment"/>
    <x v="133"/>
    <x v="7"/>
    <n v="236522.507656"/>
    <n v="388804"/>
  </r>
  <r>
    <s v="NZ71359"/>
    <n v="593922000"/>
    <n v="33"/>
    <d v="1989-05-24T18:00:00"/>
    <x v="1"/>
    <s v="Software Test Engineer IV"/>
    <x v="13"/>
    <x v="2025"/>
    <x v="2023"/>
    <s v="Heather Mendoza"/>
    <x v="7"/>
    <n v="567517548"/>
    <n v="0"/>
    <s v="Money Deposit"/>
    <x v="332"/>
    <x v="0"/>
    <n v="33525.143502319988"/>
    <n v="414812"/>
  </r>
  <r>
    <s v="NZ71401"/>
    <n v="402211440"/>
    <n v="37"/>
    <d v="1985-05-24T18:00:00"/>
    <x v="0"/>
    <s v="Office Assistant I"/>
    <x v="2"/>
    <x v="2026"/>
    <x v="2024"/>
    <s v="Harry Holmes"/>
    <x v="7"/>
    <n v="840894678"/>
    <n v="0"/>
    <s v="Cash Withdrawal"/>
    <x v="189"/>
    <x v="1"/>
    <n v="253916.93959525001"/>
    <n v="369235"/>
  </r>
  <r>
    <s v="NZ71551"/>
    <n v="824314669"/>
    <n v="55"/>
    <d v="1967-05-25T06:00:00"/>
    <x v="0"/>
    <s v="Junior Executive"/>
    <x v="5"/>
    <x v="2027"/>
    <x v="2025"/>
    <s v="Daniel Jordan"/>
    <x v="7"/>
    <n v="1441484352"/>
    <n v="0"/>
    <s v="Online Payment"/>
    <x v="8"/>
    <x v="5"/>
    <n v="802876.39656800008"/>
    <n v="1190183.94"/>
  </r>
  <r>
    <s v="NZ71563"/>
    <n v="113298775"/>
    <n v="85"/>
    <d v="1937-05-24T18:00:00"/>
    <x v="0"/>
    <s v="Geological Engineer"/>
    <x v="7"/>
    <x v="2028"/>
    <x v="2026"/>
    <s v="Gary Reynolds"/>
    <x v="7"/>
    <n v="161123826"/>
    <n v="0"/>
    <s v="Money Deposit"/>
    <x v="441"/>
    <x v="0"/>
    <n v="392937.51079470001"/>
    <n v="611813.34"/>
  </r>
  <r>
    <s v="NZ71573"/>
    <n v="329720299"/>
    <n v="65"/>
    <d v="1957-05-24T18:00:00"/>
    <x v="0"/>
    <s v="Research Associate"/>
    <x v="19"/>
    <x v="2029"/>
    <x v="2027"/>
    <s v="Carlos King"/>
    <x v="7"/>
    <n v="3999765504"/>
    <n v="0"/>
    <s v="Money Transfer"/>
    <x v="120"/>
    <x v="2"/>
    <n v="1177812.4201984"/>
    <n v="1864192.8"/>
  </r>
  <r>
    <s v="NZ71580"/>
    <n v="716638231"/>
    <n v="56"/>
    <d v="1966-05-25T00:00:00"/>
    <x v="0"/>
    <s v="Research Assistant IV"/>
    <x v="5"/>
    <x v="2030"/>
    <x v="2028"/>
    <s v="Evelyn Hamilton"/>
    <x v="7"/>
    <n v="1225629704"/>
    <n v="0"/>
    <s v="Money Transfer"/>
    <x v="290"/>
    <x v="5"/>
    <n v="303714.48305872001"/>
    <n v="597647.57999999996"/>
  </r>
  <r>
    <s v="NZ71679"/>
    <n v="843771917"/>
    <n v="64"/>
    <d v="1958-05-25T00:00:00"/>
    <x v="1"/>
    <s v="Staff Accountant IV"/>
    <x v="9"/>
    <x v="2031"/>
    <x v="2029"/>
    <s v="Brandon Little"/>
    <x v="7"/>
    <n v="334310168"/>
    <n v="1385634776"/>
    <s v="Loan Payment"/>
    <x v="232"/>
    <x v="7"/>
    <n v="49806.021227880003"/>
    <n v="72129"/>
  </r>
  <r>
    <s v="NZ71679"/>
    <n v="261085420"/>
    <n v="73"/>
    <d v="1949-05-24T18:00:00"/>
    <x v="0"/>
    <s v="Human Resources Manager"/>
    <x v="1"/>
    <x v="2032"/>
    <x v="2030"/>
    <s v="Jonathan Medina"/>
    <x v="7"/>
    <n v="334310168"/>
    <n v="1385634776"/>
    <s v="Money Deposit"/>
    <x v="12"/>
    <x v="0"/>
    <n v="200256.83077639999"/>
    <n v="691228.5"/>
  </r>
  <r>
    <s v="NZ71712"/>
    <n v="852265287"/>
    <n v="31"/>
    <d v="1991-05-25T06:00:00"/>
    <x v="1"/>
    <s v="Administrative Assistant I"/>
    <x v="4"/>
    <x v="2033"/>
    <x v="2031"/>
    <s v="Phillip Ward"/>
    <x v="7"/>
    <n v="832589706"/>
    <n v="0"/>
    <s v="Money Transfer"/>
    <x v="39"/>
    <x v="0"/>
    <n v="923538.06873088004"/>
    <n v="1037044.2"/>
  </r>
  <r>
    <s v="NZ71718"/>
    <n v="894404158"/>
    <n v="21"/>
    <d v="2001-05-24T18:00:00"/>
    <x v="1"/>
    <s v="Social Worker"/>
    <x v="16"/>
    <x v="2034"/>
    <x v="2032"/>
    <s v="Larry Mcdonald"/>
    <x v="7"/>
    <n v="39235647"/>
    <n v="0"/>
    <s v="Checks"/>
    <x v="324"/>
    <x v="3"/>
    <n v="1025065.8327444"/>
    <n v="2264592.7799999998"/>
  </r>
  <r>
    <s v="NZ71720"/>
    <n v="343407440"/>
    <n v="81"/>
    <d v="1991-08-24T18:00:00"/>
    <x v="1"/>
    <s v="Welder"/>
    <x v="13"/>
    <x v="2035"/>
    <x v="2033"/>
    <s v="JESSE OSAM"/>
    <x v="7"/>
    <n v="28616328"/>
    <n v="0"/>
    <s v="Checks"/>
    <x v="352"/>
    <x v="0"/>
    <n v="549276.02173074568"/>
    <n v="943493.88"/>
  </r>
  <r>
    <s v="NZ71789"/>
    <n v="177401884"/>
    <n v="44"/>
    <d v="1978-05-25T00:00:00"/>
    <x v="0"/>
    <s v="Software Engineer III"/>
    <x v="11"/>
    <x v="2036"/>
    <x v="2034"/>
    <s v="Michelle Garcia"/>
    <x v="7"/>
    <n v="4701708462"/>
    <n v="0"/>
    <s v="Checks"/>
    <x v="124"/>
    <x v="3"/>
    <n v="80983.480656"/>
    <n v="177801"/>
  </r>
  <r>
    <s v="NZ71795"/>
    <n v="320612377"/>
    <n v="31"/>
    <d v="1991-05-25T06:00:00"/>
    <x v="1"/>
    <s v="Systems Administrator II"/>
    <x v="5"/>
    <x v="2037"/>
    <x v="2035"/>
    <s v="John Frazier"/>
    <x v="7"/>
    <n v="1560917501"/>
    <n v="0"/>
    <s v="Money Deposit"/>
    <x v="330"/>
    <x v="1"/>
    <n v="2159683.3414048003"/>
    <n v="3740734.74"/>
  </r>
  <r>
    <s v="NZ71806"/>
    <n v="223898357"/>
    <n v="72"/>
    <d v="1950-05-25T00:00:00"/>
    <x v="0"/>
    <s v="Research Nurse"/>
    <x v="4"/>
    <x v="2038"/>
    <x v="2036"/>
    <s v="Diane Montgomery"/>
    <x v="7"/>
    <n v="1579033902"/>
    <n v="0"/>
    <s v="Money Transfer"/>
    <x v="178"/>
    <x v="2"/>
    <n v="99783.895799999998"/>
    <n v="116331"/>
  </r>
  <r>
    <s v="NZ71808"/>
    <n v="1432805"/>
    <n v="58"/>
    <d v="1964-05-24T12:00:00"/>
    <x v="0"/>
    <s v="Automation Specialist I"/>
    <x v="14"/>
    <x v="2039"/>
    <x v="2037"/>
    <s v="Anne Bennett"/>
    <x v="7"/>
    <n v="662834532"/>
    <n v="0"/>
    <s v="Cash Withdrawal"/>
    <x v="47"/>
    <x v="0"/>
    <n v="408988.00541440002"/>
    <n v="470476"/>
  </r>
  <r>
    <s v="NZ71818"/>
    <n v="205617031"/>
    <n v="42"/>
    <d v="1980-05-24T12:00:00"/>
    <x v="1"/>
    <s v="Software Consultant"/>
    <x v="2"/>
    <x v="2040"/>
    <x v="2038"/>
    <s v="James Parker"/>
    <x v="7"/>
    <n v="900518528"/>
    <n v="0"/>
    <s v="Money Transfer"/>
    <x v="466"/>
    <x v="5"/>
    <n v="83234.329972500011"/>
    <n v="264558"/>
  </r>
  <r>
    <s v="NZ71842"/>
    <n v="896649727"/>
    <n v="73"/>
    <d v="1949-05-24T18:00:00"/>
    <x v="1"/>
    <s v="Media Manager III"/>
    <x v="15"/>
    <x v="2041"/>
    <x v="2039"/>
    <s v="Mark Vasquez"/>
    <x v="7"/>
    <n v="549201408"/>
    <n v="183537816"/>
    <s v="Loan Payment"/>
    <x v="149"/>
    <x v="8"/>
    <n v="-2655.3835000000036"/>
    <n v="59108"/>
  </r>
  <r>
    <s v="NZ71868"/>
    <n v="68152684"/>
    <n v="73"/>
    <d v="1949-05-24T18:00:00"/>
    <x v="0"/>
    <s v="Community Outreach Specialist"/>
    <x v="20"/>
    <x v="2042"/>
    <x v="2040"/>
    <s v="Arthur Austin"/>
    <x v="7"/>
    <n v="409671262"/>
    <n v="0"/>
    <s v="Money Deposit"/>
    <x v="254"/>
    <x v="0"/>
    <n v="45247.905267199996"/>
    <n v="206648"/>
  </r>
  <r>
    <s v="NZ71904"/>
    <n v="739195463"/>
    <n v="49"/>
    <d v="1973-05-24T18:00:00"/>
    <x v="0"/>
    <s v="Social Worker"/>
    <x v="5"/>
    <x v="2043"/>
    <x v="2041"/>
    <s v="Philip Jackson"/>
    <x v="7"/>
    <n v="7593417"/>
    <n v="78656823"/>
    <s v="Loan Payment"/>
    <x v="114"/>
    <x v="7"/>
    <n v="991025.15346599999"/>
    <n v="1457900.28"/>
  </r>
  <r>
    <s v="NZ71913"/>
    <n v="223296755"/>
    <n v="36"/>
    <d v="1986-05-25T00:00:00"/>
    <x v="1"/>
    <s v="Geologist I"/>
    <x v="5"/>
    <x v="2044"/>
    <x v="2042"/>
    <s v="Walter Matthews"/>
    <x v="7"/>
    <n v="3740048424"/>
    <n v="0"/>
    <s v="Online Payment"/>
    <x v="434"/>
    <x v="5"/>
    <n v="155962.978776"/>
    <n v="346860"/>
  </r>
  <r>
    <s v="NZ71917"/>
    <n v="192781810"/>
    <n v="79"/>
    <d v="1943-05-25T06:00:00"/>
    <x v="0"/>
    <s v="Systems Administrator I"/>
    <x v="15"/>
    <x v="2045"/>
    <x v="2043"/>
    <s v="Peter Reed"/>
    <x v="7"/>
    <n v="2109398829"/>
    <n v="806505549"/>
    <s v="Loan Payment"/>
    <x v="335"/>
    <x v="7"/>
    <n v="668547.75843071996"/>
    <n v="932715.54"/>
  </r>
  <r>
    <s v="NZ71938"/>
    <n v="955904557"/>
    <n v="46"/>
    <d v="1976-05-24T12:00:00"/>
    <x v="1"/>
    <s v="Web Designer II"/>
    <x v="6"/>
    <x v="2046"/>
    <x v="2044"/>
    <s v="Thomas Peters"/>
    <x v="7"/>
    <n v="3158795574"/>
    <n v="0"/>
    <s v="Money Transfer"/>
    <x v="94"/>
    <x v="5"/>
    <n v="69961.391994000005"/>
    <n v="154326"/>
  </r>
  <r>
    <s v="NZ71984"/>
    <n v="130429629"/>
    <n v="17"/>
    <d v="2005-05-24T18:00:00"/>
    <x v="0"/>
    <s v="Human Resources Assistant III"/>
    <x v="2"/>
    <x v="2047"/>
    <x v="2045"/>
    <s v="Anthony Oliver"/>
    <x v="7"/>
    <n v="1684902877"/>
    <n v="0"/>
    <s v="Checks"/>
    <x v="290"/>
    <x v="0"/>
    <n v="589073.67498552008"/>
    <n v="1132671.24"/>
  </r>
  <r>
    <s v="NZ71996"/>
    <n v="536372800"/>
    <n v="56"/>
    <d v="1966-05-25T00:00:00"/>
    <x v="1"/>
    <s v="Statistician III"/>
    <x v="2"/>
    <x v="2048"/>
    <x v="2046"/>
    <s v="Jacqueline Hill"/>
    <x v="7"/>
    <n v="2587538044"/>
    <n v="0"/>
    <s v="Money Transfer"/>
    <x v="403"/>
    <x v="2"/>
    <n v="1255276.7676923999"/>
    <n v="1446913.86"/>
  </r>
  <r>
    <s v="NZ71997"/>
    <n v="874582924"/>
    <n v="61"/>
    <d v="1961-05-24T18:00:00"/>
    <x v="1"/>
    <s v="Editor"/>
    <x v="12"/>
    <x v="2049"/>
    <x v="2047"/>
    <s v="Benjamin Boyd"/>
    <x v="7"/>
    <n v="461480832"/>
    <n v="0"/>
    <s v="Money Deposit"/>
    <x v="432"/>
    <x v="1"/>
    <n v="132393.96776080001"/>
    <n v="212194"/>
  </r>
  <r>
    <s v="NZ72001"/>
    <n v="903350842"/>
    <n v="35"/>
    <d v="1987-05-25T06:00:00"/>
    <x v="1"/>
    <s v="Senior Cost Accountant"/>
    <x v="5"/>
    <x v="2050"/>
    <x v="2048"/>
    <s v="Robert Parker"/>
    <x v="7"/>
    <n v="903497595"/>
    <n v="0"/>
    <s v="Money Transfer"/>
    <x v="278"/>
    <x v="5"/>
    <n v="8309.3720296000247"/>
    <n v="278287"/>
  </r>
  <r>
    <s v="NZ72025"/>
    <n v="887871306"/>
    <n v="32"/>
    <d v="1991-05-30T18:00:00"/>
    <x v="0"/>
    <s v="Student"/>
    <x v="15"/>
    <x v="2051"/>
    <x v="2049"/>
    <s v="GBENGA OLA"/>
    <x v="7"/>
    <n v="2820117267"/>
    <n v="0"/>
    <s v="Checks"/>
    <x v="478"/>
    <x v="3"/>
    <n v="-243241.83660954284"/>
    <n v="568765.26"/>
  </r>
  <r>
    <s v="NZ72037"/>
    <n v="717625204"/>
    <n v="33"/>
    <d v="1989-05-24T18:00:00"/>
    <x v="1"/>
    <s v="Software Engineer III"/>
    <x v="3"/>
    <x v="2052"/>
    <x v="2050"/>
    <s v="Lawrence Harrison"/>
    <x v="7"/>
    <n v="705899264"/>
    <n v="0"/>
    <s v="Online Payment"/>
    <x v="313"/>
    <x v="5"/>
    <n v="234975.11233664001"/>
    <n v="484809"/>
  </r>
  <r>
    <s v="NZ72103"/>
    <n v="355991638"/>
    <n v="69"/>
    <d v="1953-05-24T18:00:00"/>
    <x v="0"/>
    <s v="Statistician I"/>
    <x v="5"/>
    <x v="2053"/>
    <x v="2051"/>
    <s v="Sarah Hill"/>
    <x v="7"/>
    <n v="2515127356"/>
    <n v="3372505962"/>
    <s v="Loan Payment"/>
    <x v="358"/>
    <x v="8"/>
    <n v="318081.92363999999"/>
    <n v="408105"/>
  </r>
  <r>
    <s v="NZ72147"/>
    <n v="491748531"/>
    <n v="36"/>
    <d v="1986-05-25T00:00:00"/>
    <x v="1"/>
    <s v="Database Administrator II"/>
    <x v="13"/>
    <x v="2054"/>
    <x v="2052"/>
    <s v="Stephen Bennett"/>
    <x v="7"/>
    <n v="1102494211"/>
    <n v="0"/>
    <s v="Money Transfer"/>
    <x v="410"/>
    <x v="5"/>
    <n v="351781.00567039999"/>
    <n v="531432.24"/>
  </r>
  <r>
    <s v="NZ72150"/>
    <n v="582912829"/>
    <n v="18"/>
    <d v="2004-05-24T12:00:00"/>
    <x v="1"/>
    <s v="Office Assistant I"/>
    <x v="2"/>
    <x v="2055"/>
    <x v="2053"/>
    <s v="Matthew Ross"/>
    <x v="7"/>
    <n v="1168572636"/>
    <n v="289385838"/>
    <s v="Loan Payment"/>
    <x v="348"/>
    <x v="7"/>
    <n v="525607.24851199996"/>
    <n v="667764.42000000004"/>
  </r>
  <r>
    <s v="NZ72250"/>
    <n v="530427707"/>
    <n v="22"/>
    <d v="2000-05-24T12:00:00"/>
    <x v="0"/>
    <s v="Software Engineer III"/>
    <x v="2"/>
    <x v="2056"/>
    <x v="2054"/>
    <s v="Rose Bell"/>
    <x v="7"/>
    <n v="1677844287"/>
    <n v="0"/>
    <s v="Online Payment"/>
    <x v="201"/>
    <x v="6"/>
    <n v="122313.38635776"/>
    <n v="235218"/>
  </r>
  <r>
    <s v="NZ72258"/>
    <n v="884381934"/>
    <n v="60"/>
    <d v="1962-05-25T00:00:00"/>
    <x v="1"/>
    <s v="Senior Quality Engineer"/>
    <x v="7"/>
    <x v="2057"/>
    <x v="2055"/>
    <s v="Craig Hall"/>
    <x v="7"/>
    <n v="2501930925"/>
    <n v="1603655328"/>
    <s v="Loan Payment"/>
    <x v="451"/>
    <x v="8"/>
    <n v="465905.82016960002"/>
    <n v="822995.16"/>
  </r>
  <r>
    <s v="NZ72265"/>
    <n v="304859900"/>
    <n v="67"/>
    <d v="1955-05-25T06:00:00"/>
    <x v="0"/>
    <s v="Web Developer III"/>
    <x v="18"/>
    <x v="2058"/>
    <x v="2056"/>
    <s v="Johnny Hawkins"/>
    <x v="7"/>
    <n v="2609924044"/>
    <n v="0"/>
    <s v="Online Payment"/>
    <x v="408"/>
    <x v="5"/>
    <n v="280345.32936199999"/>
    <n v="420518"/>
  </r>
  <r>
    <s v="NZ72283"/>
    <n v="423730232"/>
    <n v="47"/>
    <d v="1975-05-25T06:00:00"/>
    <x v="1"/>
    <s v="Web Developer II"/>
    <x v="19"/>
    <x v="2059"/>
    <x v="2057"/>
    <s v="Nicholas Rodriguez"/>
    <x v="7"/>
    <n v="741284196"/>
    <n v="0"/>
    <s v="Money Deposit"/>
    <x v="19"/>
    <x v="0"/>
    <n v="112184.42414079999"/>
    <n v="197266"/>
  </r>
  <r>
    <s v="NZ72327"/>
    <n v="447232108"/>
    <n v="55"/>
    <d v="1967-05-25T06:00:00"/>
    <x v="0"/>
    <s v="Product Engineer"/>
    <x v="5"/>
    <x v="2060"/>
    <x v="2058"/>
    <s v="Gregory Cunningham"/>
    <x v="7"/>
    <n v="1426087768"/>
    <n v="0"/>
    <s v="Cash Withdrawal"/>
    <x v="342"/>
    <x v="0"/>
    <n v="439411.58016831998"/>
    <n v="634577.69999999995"/>
  </r>
  <r>
    <s v="NZ72414"/>
    <n v="876234305"/>
    <n v="31"/>
    <d v="1991-05-25T06:00:00"/>
    <x v="1"/>
    <s v="Human Resources Assistant I"/>
    <x v="21"/>
    <x v="2061"/>
    <x v="2059"/>
    <s v="Mark Garza"/>
    <x v="7"/>
    <n v="483398784"/>
    <n v="0"/>
    <s v="Cash Withdrawal"/>
    <x v="348"/>
    <x v="1"/>
    <n v="265224.16576"/>
    <n v="691945.56"/>
  </r>
  <r>
    <s v="NZ72422"/>
    <n v="754830246"/>
    <n v="23"/>
    <d v="1999-05-25T06:00:00"/>
    <x v="1"/>
    <s v="Research Associate"/>
    <x v="12"/>
    <x v="2062"/>
    <x v="2060"/>
    <s v="Jose Fernandez"/>
    <x v="7"/>
    <n v="272444368"/>
    <n v="0"/>
    <s v="Money Deposit"/>
    <x v="440"/>
    <x v="0"/>
    <n v="417493.90827268001"/>
    <n v="785879.4"/>
  </r>
  <r>
    <s v="NZ72436"/>
    <n v="534435443"/>
    <n v="41"/>
    <d v="1981-05-24T18:00:00"/>
    <x v="0"/>
    <s v="Database Administrator I"/>
    <x v="0"/>
    <x v="2063"/>
    <x v="2061"/>
    <s v="Cynthia Perkins"/>
    <x v="7"/>
    <n v="13370024"/>
    <n v="0"/>
    <s v="Money Transfer"/>
    <x v="44"/>
    <x v="5"/>
    <n v="74665.554346240009"/>
    <n v="413171"/>
  </r>
  <r>
    <s v="NZ72496"/>
    <n v="197184515"/>
    <n v="19"/>
    <d v="2003-05-25T06:00:00"/>
    <x v="1"/>
    <s v="Software Test Engineer I"/>
    <x v="11"/>
    <x v="2064"/>
    <x v="2062"/>
    <s v="Jack Watkins"/>
    <x v="7"/>
    <n v="1102636272"/>
    <n v="0"/>
    <s v="Money Transfer"/>
    <x v="479"/>
    <x v="5"/>
    <n v="766867.72033599997"/>
    <n v="1026257.7"/>
  </r>
  <r>
    <s v="NZ72498"/>
    <n v="419760890"/>
    <n v="51"/>
    <d v="1971-05-25T06:00:00"/>
    <x v="1"/>
    <s v="Biostatistician IV"/>
    <x v="21"/>
    <x v="2065"/>
    <x v="2063"/>
    <s v="Gary Morgan"/>
    <x v="7"/>
    <n v="3568081125"/>
    <n v="0"/>
    <s v="Money Transfer"/>
    <x v="475"/>
    <x v="5"/>
    <n v="170090.26830475999"/>
    <n v="286280"/>
  </r>
  <r>
    <s v="NZ72516"/>
    <n v="821766918"/>
    <n v="43"/>
    <d v="1979-05-25T06:00:00"/>
    <x v="1"/>
    <s v="Administrative Officer"/>
    <x v="2"/>
    <x v="2066"/>
    <x v="2064"/>
    <s v="Emily Sullivan"/>
    <x v="7"/>
    <n v="357179522"/>
    <n v="0"/>
    <s v="Money Transfer"/>
    <x v="6"/>
    <x v="1"/>
    <n v="-170528.92945"/>
    <n v="281402"/>
  </r>
  <r>
    <s v="NZ72540"/>
    <n v="689247857"/>
    <n v="28"/>
    <d v="1994-05-25T00:00:00"/>
    <x v="1"/>
    <s v="Professor"/>
    <x v="15"/>
    <x v="2067"/>
    <x v="2065"/>
    <s v="Johnny Torres"/>
    <x v="7"/>
    <n v="3183204297"/>
    <n v="0"/>
    <s v="Money Transfer"/>
    <x v="67"/>
    <x v="2"/>
    <n v="151227.26011644001"/>
    <n v="172941"/>
  </r>
  <r>
    <s v="NZ72578"/>
    <n v="702195307"/>
    <n v="47"/>
    <d v="1975-05-25T06:00:00"/>
    <x v="0"/>
    <s v="Quality Engineer"/>
    <x v="2"/>
    <x v="2068"/>
    <x v="2066"/>
    <s v="Christopher Cooper"/>
    <x v="7"/>
    <n v="5020622484"/>
    <n v="0"/>
    <s v="Cash Withdrawal"/>
    <x v="247"/>
    <x v="1"/>
    <n v="1836222.6954399999"/>
    <n v="2841712.86"/>
  </r>
  <r>
    <s v="NZ72586"/>
    <n v="701408949"/>
    <n v="37"/>
    <d v="1985-05-24T18:00:00"/>
    <x v="1"/>
    <s v="Office Assistant III"/>
    <x v="10"/>
    <x v="2069"/>
    <x v="2067"/>
    <s v="Carl Ross"/>
    <x v="7"/>
    <n v="4014126675"/>
    <n v="0"/>
    <s v="Money Transfer"/>
    <x v="202"/>
    <x v="5"/>
    <n v="562062.68174784002"/>
    <n v="1052942.94"/>
  </r>
  <r>
    <s v="NZ72590"/>
    <n v="87668234"/>
    <n v="85"/>
    <d v="1937-05-24T18:00:00"/>
    <x v="1"/>
    <s v="Speech Pathologist"/>
    <x v="5"/>
    <x v="2070"/>
    <x v="2068"/>
    <s v="Dennis Long"/>
    <x v="7"/>
    <n v="1488079296"/>
    <n v="0"/>
    <s v="Checks"/>
    <x v="66"/>
    <x v="0"/>
    <n v="202215.07393000001"/>
    <n v="433120"/>
  </r>
  <r>
    <s v="NZ72603"/>
    <n v="164529450"/>
    <n v="52"/>
    <d v="1970-05-25T00:00:00"/>
    <x v="0"/>
    <s v="Human Resources Assistant I"/>
    <x v="2"/>
    <x v="2071"/>
    <x v="2069"/>
    <s v="Christine Allen"/>
    <x v="7"/>
    <n v="223885116"/>
    <n v="0"/>
    <s v="Money Transfer"/>
    <x v="311"/>
    <x v="0"/>
    <n v="239301.38958336"/>
    <n v="369790"/>
  </r>
  <r>
    <s v="NZ72682"/>
    <n v="772426267"/>
    <n v="75"/>
    <d v="1947-05-25T06:00:00"/>
    <x v="1"/>
    <s v="Senior Developer"/>
    <x v="18"/>
    <x v="2072"/>
    <x v="2070"/>
    <s v="Sara Day"/>
    <x v="7"/>
    <n v="289247024"/>
    <n v="0"/>
    <s v="Cash Withdrawal"/>
    <x v="327"/>
    <x v="4"/>
    <n v="14716.171430039998"/>
    <n v="63984"/>
  </r>
  <r>
    <s v="NZ72739"/>
    <n v="765890343"/>
    <n v="31"/>
    <d v="1991-05-25T06:00:00"/>
    <x v="0"/>
    <s v="Accountant I"/>
    <x v="14"/>
    <x v="2073"/>
    <x v="2071"/>
    <s v="Douglas Allen"/>
    <x v="7"/>
    <n v="2991184"/>
    <n v="0"/>
    <s v="Checks"/>
    <x v="121"/>
    <x v="3"/>
    <n v="306326.33467968"/>
    <n v="423507"/>
  </r>
  <r>
    <s v="NZ72898"/>
    <n v="395085982"/>
    <n v="32"/>
    <d v="1990-05-25T00:00:00"/>
    <x v="1"/>
    <s v="Safety Technician II"/>
    <x v="3"/>
    <x v="2074"/>
    <x v="2072"/>
    <s v="Eric Nichols"/>
    <x v="7"/>
    <n v="1047953233"/>
    <n v="0"/>
    <s v="Cash Withdrawal"/>
    <x v="42"/>
    <x v="0"/>
    <n v="830632.55196735996"/>
    <n v="1019825.58"/>
  </r>
  <r>
    <s v="NZ72909"/>
    <n v="82561349"/>
    <n v="40"/>
    <d v="1982-05-25T00:00:00"/>
    <x v="1"/>
    <s v="Senior Developer"/>
    <x v="3"/>
    <x v="2075"/>
    <x v="2073"/>
    <s v="John Warren"/>
    <x v="7"/>
    <n v="572042925"/>
    <n v="0"/>
    <s v="Cash Withdrawal"/>
    <x v="246"/>
    <x v="0"/>
    <n v="329846.55777920003"/>
    <n v="621891.96"/>
  </r>
  <r>
    <s v="NZ72913"/>
    <n v="508621987"/>
    <n v="32"/>
    <d v="1990-05-25T00:00:00"/>
    <x v="1"/>
    <s v="Chemical Engineer"/>
    <x v="2"/>
    <x v="2076"/>
    <x v="2074"/>
    <s v="Jennifer Oliver"/>
    <x v="7"/>
    <n v="1012850208"/>
    <n v="0"/>
    <s v="Money Deposit"/>
    <x v="76"/>
    <x v="1"/>
    <n v="589645.831106"/>
    <n v="1243155.6000000001"/>
  </r>
  <r>
    <s v="NZ72934"/>
    <n v="513611430"/>
    <n v="48"/>
    <d v="1974-05-25T00:00:00"/>
    <x v="0"/>
    <s v="Desktop Support Technician"/>
    <x v="10"/>
    <x v="2077"/>
    <x v="2075"/>
    <s v="Wanda Morris"/>
    <x v="7"/>
    <n v="1299813132"/>
    <n v="0"/>
    <s v="Online Payment"/>
    <x v="410"/>
    <x v="2"/>
    <n v="66571.17551999999"/>
    <n v="118110"/>
  </r>
  <r>
    <s v="NZ72946"/>
    <n v="601592292"/>
    <n v="32"/>
    <d v="1990-05-25T00:00:00"/>
    <x v="0"/>
    <s v="Geologist I"/>
    <x v="2"/>
    <x v="2078"/>
    <x v="2076"/>
    <s v="Paul Powell"/>
    <x v="7"/>
    <n v="1356682367"/>
    <n v="5721867072"/>
    <s v="Loan Payment"/>
    <x v="461"/>
    <x v="5"/>
    <n v="466931.46777016"/>
    <n v="912688.86"/>
  </r>
  <r>
    <s v="NZ72949"/>
    <n v="306241973"/>
    <n v="78"/>
    <d v="1944-05-24T12:00:00"/>
    <x v="0"/>
    <s v="Software Engineer III"/>
    <x v="4"/>
    <x v="2079"/>
    <x v="2077"/>
    <s v="Willie Kennedy"/>
    <x v="7"/>
    <n v="4912948222"/>
    <n v="0"/>
    <s v="Cash Withdrawal"/>
    <x v="301"/>
    <x v="1"/>
    <n v="1273412.6458572801"/>
    <n v="1453388.82"/>
  </r>
  <r>
    <s v="NZ73002"/>
    <n v="110491505"/>
    <n v="75"/>
    <d v="1947-05-25T06:00:00"/>
    <x v="0"/>
    <s v="Human Resources Assistant III"/>
    <x v="2"/>
    <x v="2080"/>
    <x v="2078"/>
    <s v="Billy Gutierrez"/>
    <x v="7"/>
    <n v="309505875"/>
    <n v="0"/>
    <s v="Money Deposit"/>
    <x v="80"/>
    <x v="0"/>
    <n v="49542.659"/>
    <n v="170837"/>
  </r>
  <r>
    <s v="NZ73017"/>
    <n v="906291581"/>
    <n v="53"/>
    <d v="1969-05-24T18:00:00"/>
    <x v="0"/>
    <s v="Operator"/>
    <x v="3"/>
    <x v="2081"/>
    <x v="2079"/>
    <s v="Christopher Alvarez"/>
    <x v="7"/>
    <n v="842083584"/>
    <n v="0"/>
    <s v="Money Transfer"/>
    <x v="35"/>
    <x v="5"/>
    <n v="37760.683534600001"/>
    <n v="58018"/>
  </r>
  <r>
    <s v="NZ73045"/>
    <n v="975654580"/>
    <n v="37"/>
    <d v="1985-05-24T18:00:00"/>
    <x v="0"/>
    <s v="Account Representative IV"/>
    <x v="2"/>
    <x v="2082"/>
    <x v="2080"/>
    <s v="Johnny Coleman"/>
    <x v="7"/>
    <n v="1130181384"/>
    <n v="0"/>
    <s v="Money Deposit"/>
    <x v="465"/>
    <x v="0"/>
    <n v="760049.74075144995"/>
    <n v="1216410.18"/>
  </r>
  <r>
    <s v="NZ73056"/>
    <n v="912361340"/>
    <n v="36"/>
    <d v="1986-05-25T00:00:00"/>
    <x v="0"/>
    <s v="Recruiter"/>
    <x v="11"/>
    <x v="2083"/>
    <x v="2081"/>
    <s v="Ryan Watson"/>
    <x v="7"/>
    <n v="2272508928"/>
    <n v="0"/>
    <s v="Money Deposit"/>
    <x v="407"/>
    <x v="0"/>
    <n v="152859.53922000001"/>
    <n v="192759"/>
  </r>
  <r>
    <s v="NZ73125"/>
    <n v="685862122"/>
    <n v="70"/>
    <d v="1952-05-24T12:00:00"/>
    <x v="1"/>
    <s v="Web Developer III"/>
    <x v="3"/>
    <x v="2084"/>
    <x v="2082"/>
    <s v="Jose Fox"/>
    <x v="7"/>
    <n v="1701962112"/>
    <n v="0"/>
    <s v="Online Payment"/>
    <x v="21"/>
    <x v="5"/>
    <n v="355092.4858586"/>
    <n v="560040.18000000005"/>
  </r>
  <r>
    <s v="NZ73140"/>
    <n v="368129271"/>
    <n v="57"/>
    <d v="1965-05-24T18:00:00"/>
    <x v="0"/>
    <s v="Tax Accountant"/>
    <x v="20"/>
    <x v="2085"/>
    <x v="2083"/>
    <s v="Douglas Russell"/>
    <x v="7"/>
    <n v="318803125"/>
    <n v="0"/>
    <s v="Money Deposit"/>
    <x v="325"/>
    <x v="0"/>
    <n v="458960.08213759999"/>
    <n v="603020.93999999994"/>
  </r>
  <r>
    <s v="NZ73185"/>
    <n v="646448345"/>
    <n v="50"/>
    <d v="1972-05-24T12:00:00"/>
    <x v="0"/>
    <s v="Accountant I"/>
    <x v="0"/>
    <x v="2086"/>
    <x v="2084"/>
    <s v="Howard Jordan"/>
    <x v="7"/>
    <n v="25059615"/>
    <n v="0"/>
    <s v="Checks"/>
    <x v="190"/>
    <x v="0"/>
    <n v="1075421.9580294401"/>
    <n v="1482880.08"/>
  </r>
  <r>
    <s v="NZ73212"/>
    <n v="140511338"/>
    <n v="46"/>
    <d v="1976-05-24T12:00:00"/>
    <x v="1"/>
    <s v="GIS Technical Architect"/>
    <x v="3"/>
    <x v="2087"/>
    <x v="2085"/>
    <s v="Sean Morris"/>
    <x v="7"/>
    <n v="629734275"/>
    <n v="0"/>
    <s v="Cash Withdrawal"/>
    <x v="113"/>
    <x v="4"/>
    <n v="503646.31354900001"/>
    <n v="614476.56000000006"/>
  </r>
  <r>
    <s v="NZ73247"/>
    <n v="453758837"/>
    <n v="75"/>
    <d v="1947-05-25T06:00:00"/>
    <x v="0"/>
    <s v="Web Designer IV"/>
    <x v="11"/>
    <x v="2088"/>
    <x v="2086"/>
    <s v="Bobby Watkins"/>
    <x v="7"/>
    <n v="3144473475"/>
    <n v="0"/>
    <s v="Money Deposit"/>
    <x v="411"/>
    <x v="0"/>
    <n v="1448644.186432"/>
    <n v="1805091.96"/>
  </r>
  <r>
    <s v="NZ73272"/>
    <n v="156058632"/>
    <n v="18"/>
    <d v="2004-05-24T12:00:00"/>
    <x v="0"/>
    <s v="Accounting Assistant III"/>
    <x v="9"/>
    <x v="2089"/>
    <x v="2087"/>
    <s v="Walter Jenkins"/>
    <x v="7"/>
    <n v="42453408"/>
    <n v="0"/>
    <s v="Checks"/>
    <x v="186"/>
    <x v="0"/>
    <n v="81701.453631359997"/>
    <n v="280503"/>
  </r>
  <r>
    <s v="NZ73281"/>
    <n v="417687954"/>
    <n v="68"/>
    <d v="1954-05-25T00:00:00"/>
    <x v="1"/>
    <s v="Programmer Analyst III"/>
    <x v="13"/>
    <x v="2090"/>
    <x v="2088"/>
    <s v="John Chapman"/>
    <x v="7"/>
    <n v="1487850312"/>
    <n v="0"/>
    <s v="Online Payment"/>
    <x v="217"/>
    <x v="2"/>
    <n v="182569.1074912"/>
    <n v="435466"/>
  </r>
  <r>
    <s v="NZ73287"/>
    <n v="829392885"/>
    <n v="69"/>
    <d v="1953-05-24T18:00:00"/>
    <x v="0"/>
    <s v="Account Coordinator"/>
    <x v="11"/>
    <x v="2091"/>
    <x v="2089"/>
    <s v="Steven Jacobs"/>
    <x v="7"/>
    <n v="1148613099"/>
    <n v="0"/>
    <s v="Money Deposit"/>
    <x v="218"/>
    <x v="0"/>
    <n v="912795.47204368003"/>
    <n v="1351044.06"/>
  </r>
  <r>
    <s v="NZ73287"/>
    <n v="994777450"/>
    <n v="75"/>
    <d v="2003-06-06T12:00:00"/>
    <x v="1"/>
    <s v="Student"/>
    <x v="2"/>
    <x v="2092"/>
    <x v="2090"/>
    <s v="UDOUSORO I"/>
    <x v="7"/>
    <n v="1148613099"/>
    <n v="0"/>
    <s v="Online Payment"/>
    <x v="343"/>
    <x v="2"/>
    <n v="652142.14872097038"/>
    <n v="896994.12"/>
  </r>
  <r>
    <s v="NZ73297"/>
    <n v="844852319"/>
    <n v="28"/>
    <d v="1994-05-25T00:00:00"/>
    <x v="1"/>
    <s v="Recruiter"/>
    <x v="9"/>
    <x v="2093"/>
    <x v="2091"/>
    <s v="Christine Butler"/>
    <x v="7"/>
    <n v="1250631525"/>
    <n v="0"/>
    <s v="Money Deposit"/>
    <x v="286"/>
    <x v="0"/>
    <n v="334728.14938800002"/>
    <n v="426926"/>
  </r>
  <r>
    <s v="NZ73301"/>
    <n v="532704877"/>
    <n v="40"/>
    <d v="2004-03-17T06:00:00"/>
    <x v="1"/>
    <s v="Farmer"/>
    <x v="6"/>
    <x v="2094"/>
    <x v="2092"/>
    <s v="AIRE  MICH"/>
    <x v="7"/>
    <n v="153473229"/>
    <n v="0"/>
    <s v="Money Transfer"/>
    <x v="260"/>
    <x v="1"/>
    <n v="27139.078326927731"/>
    <n v="646193.46"/>
  </r>
  <r>
    <s v="NZ73319"/>
    <n v="900259264"/>
    <n v="27"/>
    <d v="1995-05-25T06:00:00"/>
    <x v="0"/>
    <s v="Help Desk Operator"/>
    <x v="9"/>
    <x v="2095"/>
    <x v="2093"/>
    <s v="Stephen Murray"/>
    <x v="7"/>
    <n v="800856379"/>
    <n v="0"/>
    <s v="Online Payment"/>
    <x v="442"/>
    <x v="5"/>
    <n v="830347.65182080003"/>
    <n v="1054070.04"/>
  </r>
  <r>
    <s v="NZ73329"/>
    <n v="86269444"/>
    <n v="31"/>
    <d v="1991-05-25T06:00:00"/>
    <x v="0"/>
    <s v="Engineer II"/>
    <x v="2"/>
    <x v="2096"/>
    <x v="2094"/>
    <s v="Kelly Lawrence"/>
    <x v="7"/>
    <n v="279170892"/>
    <n v="0"/>
    <s v="Money Transfer"/>
    <x v="396"/>
    <x v="5"/>
    <n v="159476.97732568"/>
    <n v="245077"/>
  </r>
  <r>
    <s v="NZ73333"/>
    <n v="858331470"/>
    <n v="35"/>
    <d v="1987-05-25T06:00:00"/>
    <x v="1"/>
    <s v="Marketing Assistant"/>
    <x v="13"/>
    <x v="2097"/>
    <x v="2095"/>
    <s v="Clarence Carr"/>
    <x v="7"/>
    <n v="3372874284"/>
    <n v="0"/>
    <s v="Online Payment"/>
    <x v="450"/>
    <x v="2"/>
    <n v="2458057.7374662398"/>
    <n v="2901685.8"/>
  </r>
  <r>
    <s v="NZ73340"/>
    <n v="612724567"/>
    <n v="35"/>
    <d v="1987-05-25T06:00:00"/>
    <x v="1"/>
    <s v="Software Engineer II"/>
    <x v="3"/>
    <x v="2098"/>
    <x v="2096"/>
    <s v="Gary Baker"/>
    <x v="7"/>
    <n v="622651392"/>
    <n v="0"/>
    <s v="Money Deposit"/>
    <x v="409"/>
    <x v="0"/>
    <n v="-94813.275532800006"/>
    <n v="442275"/>
  </r>
  <r>
    <s v="NZ73374"/>
    <n v="274284636"/>
    <n v="53"/>
    <d v="1969-05-24T18:00:00"/>
    <x v="1"/>
    <s v="Staff Accountant II"/>
    <x v="17"/>
    <x v="2099"/>
    <x v="2097"/>
    <s v="William Long"/>
    <x v="7"/>
    <n v="3168418032"/>
    <n v="0"/>
    <s v="Online Payment"/>
    <x v="94"/>
    <x v="5"/>
    <n v="117463.75003200001"/>
    <n v="394023"/>
  </r>
  <r>
    <s v="NZ73388"/>
    <n v="411380326"/>
    <n v="22"/>
    <d v="2000-05-24T12:00:00"/>
    <x v="0"/>
    <s v="Programmer Analyst III"/>
    <x v="19"/>
    <x v="2100"/>
    <x v="2098"/>
    <s v="Marilyn Rivera"/>
    <x v="7"/>
    <n v="1117932354"/>
    <n v="0"/>
    <s v="Money Deposit"/>
    <x v="179"/>
    <x v="0"/>
    <n v="25708.140860799998"/>
    <n v="64849"/>
  </r>
  <r>
    <s v="NZ73492"/>
    <n v="381042871"/>
    <n v="17"/>
    <d v="2005-05-24T18:00:00"/>
    <x v="1"/>
    <s v="Operator"/>
    <x v="10"/>
    <x v="2101"/>
    <x v="2099"/>
    <s v="Eugene Jordan"/>
    <x v="7"/>
    <n v="3976669164"/>
    <n v="0"/>
    <s v="Cash Withdrawal"/>
    <x v="160"/>
    <x v="1"/>
    <n v="1054727.387995"/>
    <n v="1700620.5"/>
  </r>
  <r>
    <s v="NZ73499"/>
    <n v="294503809"/>
    <n v="21"/>
    <d v="2001-05-24T18:00:00"/>
    <x v="0"/>
    <s v="Human Resources Assistant III"/>
    <x v="18"/>
    <x v="2102"/>
    <x v="2100"/>
    <s v="Frank Cruz"/>
    <x v="7"/>
    <n v="2751226374"/>
    <n v="0"/>
    <s v="Cash Withdrawal"/>
    <x v="5"/>
    <x v="0"/>
    <n v="402990.15697669995"/>
    <n v="973026.96"/>
  </r>
  <r>
    <s v="NZ73501"/>
    <n v="804813466"/>
    <n v="56"/>
    <d v="1966-05-25T00:00:00"/>
    <x v="1"/>
    <s v="Programmer III"/>
    <x v="2"/>
    <x v="2103"/>
    <x v="2101"/>
    <s v="Juan Riley"/>
    <x v="7"/>
    <n v="690362112"/>
    <n v="0"/>
    <s v="Money Transfer"/>
    <x v="440"/>
    <x v="2"/>
    <n v="522688.72515295999"/>
    <n v="678578.46"/>
  </r>
  <r>
    <s v="NZ73526"/>
    <n v="988116148"/>
    <n v="74"/>
    <d v="1948-05-24T12:00:00"/>
    <x v="1"/>
    <s v="Assistant Professor"/>
    <x v="2"/>
    <x v="2104"/>
    <x v="2102"/>
    <s v="Marilyn Flores"/>
    <x v="7"/>
    <n v="11781484"/>
    <n v="0"/>
    <s v="Online Payment"/>
    <x v="450"/>
    <x v="2"/>
    <n v="135140.72936960001"/>
    <n v="243863"/>
  </r>
  <r>
    <s v="NZ73558"/>
    <n v="43787692"/>
    <n v="43"/>
    <d v="1979-05-25T06:00:00"/>
    <x v="0"/>
    <s v="Research Assistant III"/>
    <x v="9"/>
    <x v="2105"/>
    <x v="2103"/>
    <s v="Mary Burns"/>
    <x v="7"/>
    <n v="15770475"/>
    <n v="0"/>
    <s v="Money Deposit"/>
    <x v="162"/>
    <x v="0"/>
    <n v="88956.043539999999"/>
    <n v="120211"/>
  </r>
  <r>
    <s v="NZ73582"/>
    <n v="710014359"/>
    <n v="40"/>
    <d v="1982-05-25T00:00:00"/>
    <x v="0"/>
    <s v="Human Resources Assistant IV"/>
    <x v="0"/>
    <x v="2106"/>
    <x v="2104"/>
    <s v="Karen Carr"/>
    <x v="7"/>
    <n v="1551356928"/>
    <n v="0"/>
    <s v="Money Transfer"/>
    <x v="416"/>
    <x v="2"/>
    <n v="66480.245179520003"/>
    <n v="113709"/>
  </r>
  <r>
    <s v="NZ73608"/>
    <n v="434934382"/>
    <n v="63"/>
    <d v="1959-05-25T06:00:00"/>
    <x v="0"/>
    <s v="Developer IV"/>
    <x v="2"/>
    <x v="2107"/>
    <x v="2105"/>
    <s v="Antonio Moreno"/>
    <x v="7"/>
    <n v="1674647457"/>
    <n v="0"/>
    <s v="Money Deposit"/>
    <x v="43"/>
    <x v="1"/>
    <n v="881269.49445120001"/>
    <n v="1159470.72"/>
  </r>
  <r>
    <s v="NZ73620"/>
    <n v="451138029"/>
    <n v="30"/>
    <d v="1992-05-24T12:00:00"/>
    <x v="0"/>
    <s v="Environmental Tech"/>
    <x v="19"/>
    <x v="2108"/>
    <x v="2106"/>
    <s v="Kevin Kelley"/>
    <x v="7"/>
    <n v="138843117"/>
    <n v="0"/>
    <s v="Online Payment"/>
    <x v="253"/>
    <x v="5"/>
    <n v="116848.98749999999"/>
    <n v="357420"/>
  </r>
  <r>
    <s v="NZ73662"/>
    <n v="582167795"/>
    <n v="56"/>
    <d v="1966-05-25T00:00:00"/>
    <x v="0"/>
    <s v="Paralegal"/>
    <x v="3"/>
    <x v="2109"/>
    <x v="2107"/>
    <s v="Arthur Sanders"/>
    <x v="7"/>
    <n v="3578369184"/>
    <n v="0"/>
    <s v="Money Transfer"/>
    <x v="230"/>
    <x v="1"/>
    <n v="533753.36896799994"/>
    <n v="690967.38"/>
  </r>
  <r>
    <s v="NZ73702"/>
    <n v="870702609"/>
    <n v="25"/>
    <d v="1997-05-24T18:00:00"/>
    <x v="0"/>
    <s v="Database Administrator II"/>
    <x v="0"/>
    <x v="2110"/>
    <x v="2108"/>
    <s v="Joseph Adams"/>
    <x v="7"/>
    <n v="1838000568"/>
    <n v="0"/>
    <s v="Online Payment"/>
    <x v="331"/>
    <x v="6"/>
    <n v="83054.043968640006"/>
    <n v="188759"/>
  </r>
  <r>
    <s v="NZ73710"/>
    <n v="358586957"/>
    <n v="45"/>
    <d v="1977-05-24T18:00:00"/>
    <x v="0"/>
    <s v="Accountant III"/>
    <x v="20"/>
    <x v="2111"/>
    <x v="2109"/>
    <s v="Earl Harris"/>
    <x v="7"/>
    <n v="4287794688"/>
    <n v="0"/>
    <s v="Money Deposit"/>
    <x v="311"/>
    <x v="0"/>
    <n v="862585.78134400002"/>
    <n v="1329750.54"/>
  </r>
  <r>
    <s v="NZ73711"/>
    <n v="482319919"/>
    <n v="81"/>
    <d v="1941-05-24T18:00:00"/>
    <x v="0"/>
    <s v="Editor"/>
    <x v="3"/>
    <x v="2112"/>
    <x v="2110"/>
    <s v="Edward Hicks"/>
    <x v="7"/>
    <n v="2747324682"/>
    <n v="0"/>
    <s v="Checks"/>
    <x v="389"/>
    <x v="3"/>
    <n v="138266.22011135999"/>
    <n v="295731"/>
  </r>
  <r>
    <s v="NZ73731"/>
    <n v="505743488"/>
    <n v="19"/>
    <d v="2003-05-25T06:00:00"/>
    <x v="1"/>
    <s v="Community Outreach Specialist"/>
    <x v="8"/>
    <x v="2113"/>
    <x v="2111"/>
    <s v="Annie Lewis"/>
    <x v="7"/>
    <n v="1482136215"/>
    <n v="0"/>
    <s v="Money Transfer"/>
    <x v="203"/>
    <x v="0"/>
    <n v="198330.67518200001"/>
    <n v="275057"/>
  </r>
  <r>
    <s v="NZ73753"/>
    <n v="700058501"/>
    <n v="44"/>
    <d v="1978-05-25T00:00:00"/>
    <x v="0"/>
    <s v="Programmer Analyst II"/>
    <x v="7"/>
    <x v="2114"/>
    <x v="2112"/>
    <s v="Ernest Long"/>
    <x v="7"/>
    <n v="275146875"/>
    <n v="0"/>
    <s v="Cash Withdrawal"/>
    <x v="249"/>
    <x v="0"/>
    <n v="108761.35044864001"/>
    <n v="126048"/>
  </r>
  <r>
    <s v="NZ73841"/>
    <n v="678550692"/>
    <n v="52"/>
    <d v="1970-05-25T00:00:00"/>
    <x v="0"/>
    <s v="Speech Pathologist"/>
    <x v="11"/>
    <x v="2115"/>
    <x v="2113"/>
    <s v="James Schmidt"/>
    <x v="7"/>
    <n v="2306277597"/>
    <n v="0"/>
    <s v="Money Deposit"/>
    <x v="70"/>
    <x v="0"/>
    <n v="526731.90533274994"/>
    <n v="694810.74"/>
  </r>
  <r>
    <s v="NZ73867"/>
    <n v="725128885"/>
    <n v="79"/>
    <d v="1943-05-25T06:00:00"/>
    <x v="0"/>
    <s v="Database Administrator II"/>
    <x v="15"/>
    <x v="2116"/>
    <x v="2114"/>
    <s v="Tammy Baker"/>
    <x v="7"/>
    <n v="22472241"/>
    <n v="0"/>
    <s v="Money Transfer"/>
    <x v="466"/>
    <x v="5"/>
    <n v="490429.96979659999"/>
    <n v="785663.16"/>
  </r>
  <r>
    <s v="NZ73969"/>
    <n v="543908956"/>
    <n v="73"/>
    <d v="1949-05-24T18:00:00"/>
    <x v="0"/>
    <s v="Software Test Engineer II"/>
    <x v="12"/>
    <x v="2117"/>
    <x v="2115"/>
    <s v="Andrew Williams"/>
    <x v="7"/>
    <n v="1484771808"/>
    <n v="0"/>
    <s v="Money Transfer"/>
    <x v="229"/>
    <x v="0"/>
    <n v="62176.400492000001"/>
    <n v="137642"/>
  </r>
  <r>
    <s v="NZ73983"/>
    <n v="760954225"/>
    <n v="64"/>
    <d v="1958-05-25T00:00:00"/>
    <x v="0"/>
    <s v="Account Representative III"/>
    <x v="11"/>
    <x v="2118"/>
    <x v="2116"/>
    <s v="Scott Evans"/>
    <x v="7"/>
    <n v="2032604028"/>
    <n v="0"/>
    <s v="Cash Withdrawal"/>
    <x v="263"/>
    <x v="4"/>
    <n v="142547.472565"/>
    <n v="196999"/>
  </r>
  <r>
    <s v="NZ74028"/>
    <n v="488315193"/>
    <n v="66"/>
    <d v="1956-05-24T12:00:00"/>
    <x v="0"/>
    <s v="Software Consultant"/>
    <x v="0"/>
    <x v="2119"/>
    <x v="2117"/>
    <s v="Frank Nelson"/>
    <x v="7"/>
    <n v="124157088"/>
    <n v="0"/>
    <s v="Money Transfer"/>
    <x v="410"/>
    <x v="5"/>
    <n v="851044.82311680005"/>
    <n v="1538344.62"/>
  </r>
  <r>
    <s v="NZ74089"/>
    <n v="841889132"/>
    <n v="66"/>
    <d v="1956-05-24T12:00:00"/>
    <x v="0"/>
    <s v="Nurse"/>
    <x v="16"/>
    <x v="2120"/>
    <x v="2118"/>
    <s v="Randy Peterson"/>
    <x v="7"/>
    <n v="749791536"/>
    <n v="7379551296"/>
    <s v="Loan Payment"/>
    <x v="8"/>
    <x v="7"/>
    <n v="690423.86963900004"/>
    <n v="793575.3"/>
  </r>
  <r>
    <s v="NZ74106"/>
    <n v="860881991"/>
    <n v="56"/>
    <d v="1966-05-25T00:00:00"/>
    <x v="0"/>
    <s v="Database Administrator II"/>
    <x v="11"/>
    <x v="2121"/>
    <x v="2119"/>
    <s v="Gerald Lee"/>
    <x v="7"/>
    <n v="2772530475"/>
    <n v="0"/>
    <s v="Money Transfer"/>
    <x v="355"/>
    <x v="1"/>
    <n v="1335925.70323128"/>
    <n v="1548173.34"/>
  </r>
  <r>
    <s v="NZ74150"/>
    <n v="724574296"/>
    <n v="70"/>
    <d v="1952-05-24T12:00:00"/>
    <x v="0"/>
    <s v="Software Test Engineer II"/>
    <x v="11"/>
    <x v="2122"/>
    <x v="2120"/>
    <s v="Adam Robertson"/>
    <x v="7"/>
    <n v="219709746"/>
    <n v="0"/>
    <s v="Cash Withdrawal"/>
    <x v="257"/>
    <x v="1"/>
    <n v="273552.61686399998"/>
    <n v="643344.6"/>
  </r>
  <r>
    <s v="NZ74197"/>
    <n v="214763067"/>
    <n v="52"/>
    <d v="1970-05-25T00:00:00"/>
    <x v="0"/>
    <s v="Associate Professor"/>
    <x v="2"/>
    <x v="96"/>
    <x v="96"/>
    <s v="Victor Hill"/>
    <x v="7"/>
    <n v="788925201"/>
    <n v="0"/>
    <s v="Checks"/>
    <x v="449"/>
    <x v="3"/>
    <n v="0"/>
    <n v="0"/>
  </r>
  <r>
    <s v="NZ74203"/>
    <n v="72428400"/>
    <n v="72"/>
    <d v="1950-05-25T00:00:00"/>
    <x v="1"/>
    <s v="Programmer Analyst II"/>
    <x v="2"/>
    <x v="2123"/>
    <x v="2121"/>
    <s v="Steven Ryan"/>
    <x v="7"/>
    <n v="1155670464"/>
    <n v="0"/>
    <s v="Checks"/>
    <x v="314"/>
    <x v="3"/>
    <n v="304945.33711999998"/>
    <n v="398822"/>
  </r>
  <r>
    <s v="NZ74203"/>
    <n v="394162382"/>
    <n v="70"/>
    <d v="1952-05-24T12:00:00"/>
    <x v="0"/>
    <s v="Web Developer III"/>
    <x v="13"/>
    <x v="2124"/>
    <x v="2122"/>
    <s v="Todd Elliott"/>
    <x v="7"/>
    <n v="1155670464"/>
    <n v="0"/>
    <s v="Online Payment"/>
    <x v="436"/>
    <x v="5"/>
    <n v="501507.1385231"/>
    <n v="611199.30000000005"/>
  </r>
  <r>
    <s v="NZ74213"/>
    <n v="796973356"/>
    <n v="63"/>
    <d v="1959-05-25T06:00:00"/>
    <x v="1"/>
    <s v="Senior Editor"/>
    <x v="13"/>
    <x v="2125"/>
    <x v="2123"/>
    <s v="Martin Baker"/>
    <x v="7"/>
    <n v="16159671"/>
    <n v="0"/>
    <s v="Money Deposit"/>
    <x v="73"/>
    <x v="1"/>
    <n v="2509276.3066110001"/>
    <n v="3077708.22"/>
  </r>
  <r>
    <s v="NZ74222"/>
    <n v="928702324"/>
    <n v="19"/>
    <d v="2003-05-25T06:00:00"/>
    <x v="1"/>
    <s v="Programmer III"/>
    <x v="2"/>
    <x v="2126"/>
    <x v="2124"/>
    <s v="Joshua Turner"/>
    <x v="7"/>
    <n v="910583892"/>
    <n v="0"/>
    <s v="Money Transfer"/>
    <x v="162"/>
    <x v="5"/>
    <n v="101352.34134879999"/>
    <n v="133990"/>
  </r>
  <r>
    <s v="NZ74286"/>
    <n v="348264976"/>
    <n v="85"/>
    <d v="1937-05-24T18:00:00"/>
    <x v="1"/>
    <s v="Human Resources Manager"/>
    <x v="1"/>
    <x v="2127"/>
    <x v="2125"/>
    <s v="Russell Holmes"/>
    <x v="7"/>
    <n v="3156259011"/>
    <n v="0"/>
    <s v="Money Deposit"/>
    <x v="31"/>
    <x v="1"/>
    <n v="587762.75650000002"/>
    <n v="684850.44"/>
  </r>
  <r>
    <s v="NZ74300"/>
    <n v="7308307"/>
    <n v="36"/>
    <d v="1986-05-25T00:00:00"/>
    <x v="1"/>
    <s v="Computer Systems Analyst II"/>
    <x v="2"/>
    <x v="2128"/>
    <x v="2126"/>
    <s v="Louis Smith"/>
    <x v="7"/>
    <n v="19327584"/>
    <n v="0"/>
    <s v="Money Transfer"/>
    <x v="83"/>
    <x v="2"/>
    <n v="324862.49952000001"/>
    <n v="682211.7"/>
  </r>
  <r>
    <s v="NZ74305"/>
    <n v="961950727"/>
    <n v="53"/>
    <d v="1969-05-24T18:00:00"/>
    <x v="1"/>
    <s v="Director of Sales"/>
    <x v="2"/>
    <x v="2129"/>
    <x v="2127"/>
    <s v="Terry Fox"/>
    <x v="7"/>
    <n v="5501184"/>
    <n v="0"/>
    <s v="Money Transfer"/>
    <x v="145"/>
    <x v="5"/>
    <n v="995402.84443360008"/>
    <n v="1327731.96"/>
  </r>
  <r>
    <s v="NZ74305"/>
    <n v="643127573"/>
    <n v="51"/>
    <d v="1971-05-25T06:00:00"/>
    <x v="1"/>
    <s v="Mechanical Systems Engineer"/>
    <x v="13"/>
    <x v="2130"/>
    <x v="2128"/>
    <s v="Mary Fowler"/>
    <x v="7"/>
    <n v="5501184"/>
    <n v="0"/>
    <s v="Money Transfer"/>
    <x v="204"/>
    <x v="5"/>
    <n v="412837.215196"/>
    <n v="531535.26"/>
  </r>
  <r>
    <s v="NZ74369"/>
    <n v="202717733"/>
    <n v="49"/>
    <d v="1973-05-24T18:00:00"/>
    <x v="0"/>
    <s v="Geological Engineer"/>
    <x v="19"/>
    <x v="2131"/>
    <x v="2129"/>
    <s v="Cheryl Gordon"/>
    <x v="7"/>
    <n v="69280848"/>
    <n v="0"/>
    <s v="Cash Withdrawal"/>
    <x v="426"/>
    <x v="4"/>
    <n v="592984.73556599999"/>
    <n v="876475.8"/>
  </r>
  <r>
    <s v="NZ74432"/>
    <n v="602325417"/>
    <n v="24"/>
    <d v="1998-05-25T00:00:00"/>
    <x v="1"/>
    <s v="Computer Systems Analyst IV"/>
    <x v="16"/>
    <x v="2132"/>
    <x v="2130"/>
    <s v="Peter Riley"/>
    <x v="7"/>
    <n v="393650348"/>
    <n v="16615824"/>
    <s v="Loan Payment"/>
    <x v="108"/>
    <x v="5"/>
    <n v="67387.543770999997"/>
    <n v="94180"/>
  </r>
  <r>
    <s v="NZ74437"/>
    <n v="301691876"/>
    <n v="45"/>
    <d v="1977-05-24T18:00:00"/>
    <x v="0"/>
    <s v="Database Administrator II"/>
    <x v="3"/>
    <x v="2133"/>
    <x v="2131"/>
    <s v="Ryan Brooks"/>
    <x v="7"/>
    <n v="898353405"/>
    <n v="0"/>
    <s v="Online Payment"/>
    <x v="135"/>
    <x v="5"/>
    <n v="710162.06988991995"/>
    <n v="1582077.12"/>
  </r>
  <r>
    <s v="NZ74531"/>
    <n v="9114300"/>
    <n v="22"/>
    <d v="2000-05-24T12:00:00"/>
    <x v="0"/>
    <s v="Human Resources Assistant I"/>
    <x v="12"/>
    <x v="2134"/>
    <x v="2132"/>
    <s v="Laura Nguyen"/>
    <x v="7"/>
    <n v="2167221225"/>
    <n v="0"/>
    <s v="Loan Payment"/>
    <x v="364"/>
    <x v="8"/>
    <n v="95496.953989119997"/>
    <n v="108744"/>
  </r>
  <r>
    <s v="NZ74615"/>
    <n v="164264097"/>
    <n v="40"/>
    <d v="1982-05-25T00:00:00"/>
    <x v="1"/>
    <s v="Operator"/>
    <x v="0"/>
    <x v="2135"/>
    <x v="2133"/>
    <s v="Johnny Butler"/>
    <x v="7"/>
    <n v="23638758"/>
    <n v="0"/>
    <s v="Money Deposit"/>
    <x v="186"/>
    <x v="0"/>
    <n v="284521.63364839996"/>
    <n v="430835"/>
  </r>
  <r>
    <s v="NZ74622"/>
    <n v="576280999"/>
    <n v="45"/>
    <d v="1977-05-24T18:00:00"/>
    <x v="0"/>
    <s v="Accounting Assistant III"/>
    <x v="9"/>
    <x v="2136"/>
    <x v="2134"/>
    <s v="Louise Day"/>
    <x v="7"/>
    <n v="3474620512"/>
    <n v="0"/>
    <s v="Online Payment"/>
    <x v="157"/>
    <x v="5"/>
    <n v="153890.67406876999"/>
    <n v="284516"/>
  </r>
  <r>
    <s v="NZ74667"/>
    <n v="545620904"/>
    <n v="36"/>
    <d v="1986-05-25T00:00:00"/>
    <x v="1"/>
    <s v="Structural Engineer"/>
    <x v="9"/>
    <x v="2137"/>
    <x v="2135"/>
    <s v="Earl Alexander"/>
    <x v="7"/>
    <n v="402319764"/>
    <n v="0"/>
    <s v="Money Deposit"/>
    <x v="172"/>
    <x v="0"/>
    <n v="186220.19356799999"/>
    <n v="361203"/>
  </r>
  <r>
    <s v="NZ74692"/>
    <n v="493486761"/>
    <n v="49"/>
    <d v="1973-05-24T18:00:00"/>
    <x v="1"/>
    <s v="Geologist I"/>
    <x v="3"/>
    <x v="2138"/>
    <x v="2136"/>
    <s v="Steven Owens"/>
    <x v="7"/>
    <n v="345819232"/>
    <n v="2862007104"/>
    <s v="Loan Payment"/>
    <x v="7"/>
    <x v="7"/>
    <n v="207214.52220255998"/>
    <n v="300688"/>
  </r>
  <r>
    <s v="NZ74738"/>
    <n v="803873323"/>
    <n v="70"/>
    <d v="1952-05-24T12:00:00"/>
    <x v="1"/>
    <s v="Geologist I"/>
    <x v="12"/>
    <x v="2139"/>
    <x v="2137"/>
    <s v="Howard Larson"/>
    <x v="7"/>
    <n v="3081710775"/>
    <n v="0"/>
    <s v="Online Payment"/>
    <x v="338"/>
    <x v="6"/>
    <n v="45595.520875000002"/>
    <n v="51067"/>
  </r>
  <r>
    <s v="NZ74791"/>
    <n v="976789119"/>
    <n v="70"/>
    <d v="1952-05-24T12:00:00"/>
    <x v="1"/>
    <s v="Environmental Tech"/>
    <x v="1"/>
    <x v="2140"/>
    <x v="2138"/>
    <s v="Gloria Carpenter"/>
    <x v="7"/>
    <n v="405234666"/>
    <n v="0"/>
    <s v="Money Deposit"/>
    <x v="122"/>
    <x v="0"/>
    <n v="47021.919564000011"/>
    <n v="279591"/>
  </r>
  <r>
    <s v="NZ74794"/>
    <n v="25045676"/>
    <n v="43"/>
    <d v="1979-05-25T06:00:00"/>
    <x v="0"/>
    <s v="General Manager"/>
    <x v="2"/>
    <x v="2141"/>
    <x v="2139"/>
    <s v="Lillian Nelson"/>
    <x v="7"/>
    <n v="1541727"/>
    <n v="0"/>
    <s v="Online Payment"/>
    <x v="448"/>
    <x v="6"/>
    <n v="210617.09596800001"/>
    <n v="257445"/>
  </r>
  <r>
    <s v="NZ74796"/>
    <n v="802815139"/>
    <n v="40"/>
    <d v="1982-05-25T00:00:00"/>
    <x v="0"/>
    <s v="Chief Design Engineer"/>
    <x v="8"/>
    <x v="2142"/>
    <x v="2140"/>
    <s v="Peter Porter"/>
    <x v="7"/>
    <n v="775677952"/>
    <n v="0"/>
    <s v="Cash Withdrawal"/>
    <x v="53"/>
    <x v="4"/>
    <n v="20028.20755286"/>
    <n v="46784"/>
  </r>
  <r>
    <s v="NZ74826"/>
    <n v="736928880"/>
    <n v="32"/>
    <d v="1990-05-25T00:00:00"/>
    <x v="0"/>
    <s v="Internal Auditor"/>
    <x v="6"/>
    <x v="2143"/>
    <x v="2141"/>
    <s v="Harry Burke"/>
    <x v="7"/>
    <n v="941004336"/>
    <n v="0"/>
    <s v="Online Payment"/>
    <x v="266"/>
    <x v="6"/>
    <n v="324296.55499999999"/>
    <n v="473972"/>
  </r>
  <r>
    <s v="NZ74969"/>
    <n v="959471211"/>
    <n v="64"/>
    <d v="1958-05-25T00:00:00"/>
    <x v="0"/>
    <s v="Research Associate"/>
    <x v="14"/>
    <x v="2144"/>
    <x v="2142"/>
    <s v="Robert Sanchez"/>
    <x v="7"/>
    <n v="298812481"/>
    <n v="0"/>
    <s v="Money Deposit"/>
    <x v="34"/>
    <x v="0"/>
    <n v="384936.417984"/>
    <n v="489243"/>
  </r>
  <r>
    <s v="NZ74978"/>
    <n v="358235140"/>
    <n v="52"/>
    <d v="1970-05-25T00:00:00"/>
    <x v="1"/>
    <s v="Office Assistant III"/>
    <x v="0"/>
    <x v="2145"/>
    <x v="2143"/>
    <s v="Justin Hart"/>
    <x v="7"/>
    <n v="779041065"/>
    <n v="0"/>
    <s v="Money Transfer"/>
    <x v="84"/>
    <x v="2"/>
    <n v="186369.813116"/>
    <n v="205370"/>
  </r>
  <r>
    <s v="NZ75034"/>
    <n v="439747446"/>
    <n v="29"/>
    <d v="1993-05-24T18:00:00"/>
    <x v="0"/>
    <s v="Design Engineer"/>
    <x v="2"/>
    <x v="2146"/>
    <x v="2144"/>
    <s v="Paul White"/>
    <x v="7"/>
    <n v="1114856"/>
    <n v="1095186906"/>
    <s v="Loan Payment"/>
    <x v="380"/>
    <x v="7"/>
    <n v="342261.43018239998"/>
    <n v="450709"/>
  </r>
  <r>
    <s v="NZ75060"/>
    <n v="46822267"/>
    <n v="60"/>
    <d v="1962-05-25T00:00:00"/>
    <x v="1"/>
    <s v="Systems Administrator III"/>
    <x v="18"/>
    <x v="2147"/>
    <x v="2145"/>
    <s v="Mary Young"/>
    <x v="7"/>
    <n v="242230661"/>
    <n v="224641419"/>
    <s v="Loan Payment"/>
    <x v="6"/>
    <x v="7"/>
    <n v="168400.20832500001"/>
    <n v="229116"/>
  </r>
  <r>
    <s v="NZ75100"/>
    <n v="751352918"/>
    <n v="72"/>
    <d v="1950-05-25T00:00:00"/>
    <x v="0"/>
    <s v="Media Manager II"/>
    <x v="3"/>
    <x v="2148"/>
    <x v="2146"/>
    <s v="Phillip Morrison"/>
    <x v="7"/>
    <n v="1573874452"/>
    <n v="0"/>
    <s v="Online Payment"/>
    <x v="300"/>
    <x v="2"/>
    <n v="1264525.7052512001"/>
    <n v="1520898.54"/>
  </r>
  <r>
    <s v="NZ75139"/>
    <n v="935902253"/>
    <n v="32"/>
    <d v="1996-12-28T18:00:00"/>
    <x v="0"/>
    <s v="Welder"/>
    <x v="12"/>
    <x v="2149"/>
    <x v="2147"/>
    <s v="ROSEMARY O"/>
    <x v="7"/>
    <n v="14671488"/>
    <n v="0"/>
    <s v="Money Transfer"/>
    <x v="254"/>
    <x v="1"/>
    <n v="-200906.86719936994"/>
    <n v="579214.14"/>
  </r>
  <r>
    <s v="NZ75181"/>
    <n v="900114788"/>
    <n v="81"/>
    <d v="1941-05-24T18:00:00"/>
    <x v="0"/>
    <s v="Assistant Media Planner"/>
    <x v="13"/>
    <x v="2150"/>
    <x v="2148"/>
    <s v="Edward Fowler"/>
    <x v="7"/>
    <n v="804082464"/>
    <n v="0"/>
    <s v="Online Payment"/>
    <x v="407"/>
    <x v="6"/>
    <n v="31176.584513520007"/>
    <n v="128238"/>
  </r>
  <r>
    <s v="NZ75420"/>
    <n v="158052066"/>
    <n v="77"/>
    <d v="1945-05-24T18:00:00"/>
    <x v="0"/>
    <s v="Media Manager III"/>
    <x v="14"/>
    <x v="2151"/>
    <x v="2149"/>
    <s v="Donna Martin"/>
    <x v="7"/>
    <n v="2097128619"/>
    <n v="0"/>
    <s v="Checks"/>
    <x v="198"/>
    <x v="3"/>
    <n v="110304.90986664"/>
    <n v="225282"/>
  </r>
  <r>
    <s v="NZ75455"/>
    <n v="537928168"/>
    <n v="54"/>
    <d v="1968-05-24T12:00:00"/>
    <x v="0"/>
    <s v="Web Designer I"/>
    <x v="16"/>
    <x v="2152"/>
    <x v="2150"/>
    <s v="Carlos Anderson"/>
    <x v="7"/>
    <n v="32087952"/>
    <n v="0"/>
    <s v="Cash Withdrawal"/>
    <x v="195"/>
    <x v="4"/>
    <n v="903228.01346191997"/>
    <n v="1151195.46"/>
  </r>
  <r>
    <s v="NZ75463"/>
    <n v="109186210"/>
    <n v="45"/>
    <d v="1977-05-24T18:00:00"/>
    <x v="1"/>
    <s v="Senior Developer"/>
    <x v="16"/>
    <x v="2153"/>
    <x v="2151"/>
    <s v="Russell Gray"/>
    <x v="7"/>
    <n v="200436795"/>
    <n v="0"/>
    <s v="Online Payment"/>
    <x v="307"/>
    <x v="5"/>
    <n v="278688.41947700002"/>
    <n v="607916.93999999994"/>
  </r>
  <r>
    <s v="NZ75515"/>
    <n v="104083137"/>
    <n v="68"/>
    <d v="1954-05-25T00:00:00"/>
    <x v="1"/>
    <s v="Nuclear Power Engineer"/>
    <x v="20"/>
    <x v="2154"/>
    <x v="2152"/>
    <s v="Karen White"/>
    <x v="7"/>
    <n v="3012584367"/>
    <n v="0"/>
    <s v="Cash Withdrawal"/>
    <x v="405"/>
    <x v="1"/>
    <n v="93715.32225919998"/>
    <n v="442832"/>
  </r>
  <r>
    <s v="NZ75584"/>
    <n v="340449270"/>
    <n v="54"/>
    <d v="1968-05-24T12:00:00"/>
    <x v="1"/>
    <s v="Occupational Therapist"/>
    <x v="16"/>
    <x v="2155"/>
    <x v="2153"/>
    <s v="Jerry Mitchell"/>
    <x v="7"/>
    <n v="16797375"/>
    <n v="0"/>
    <s v="Money Transfer"/>
    <x v="399"/>
    <x v="5"/>
    <n v="1319776.1464"/>
    <n v="1931463.84"/>
  </r>
  <r>
    <s v="NZ75610"/>
    <n v="104344203"/>
    <n v="65"/>
    <d v="1957-05-24T18:00:00"/>
    <x v="1"/>
    <s v="Occupational Therapist"/>
    <x v="2"/>
    <x v="2156"/>
    <x v="2154"/>
    <s v="Howard Stephens"/>
    <x v="7"/>
    <n v="1526056392"/>
    <n v="0"/>
    <s v="Cash Withdrawal"/>
    <x v="70"/>
    <x v="4"/>
    <n v="826643.09055808"/>
    <n v="1669019.88"/>
  </r>
  <r>
    <s v="NZ75623"/>
    <n v="332550519"/>
    <n v="72"/>
    <d v="1950-05-25T00:00:00"/>
    <x v="0"/>
    <s v="Speech Pathologist"/>
    <x v="17"/>
    <x v="2157"/>
    <x v="2155"/>
    <s v="Anthony Morris"/>
    <x v="7"/>
    <n v="2481909045"/>
    <n v="0"/>
    <s v="Online Payment"/>
    <x v="214"/>
    <x v="2"/>
    <n v="352642.51958099997"/>
    <n v="483072"/>
  </r>
  <r>
    <s v="NZ75661"/>
    <n v="721613645"/>
    <n v="38"/>
    <d v="1984-05-24T12:00:00"/>
    <x v="1"/>
    <s v="Paralegal"/>
    <x v="9"/>
    <x v="2158"/>
    <x v="2156"/>
    <s v="Katherine Howell"/>
    <x v="7"/>
    <n v="1699363629"/>
    <n v="994804785"/>
    <s v="Loan Payment"/>
    <x v="447"/>
    <x v="5"/>
    <n v="396195.71074141003"/>
    <n v="1502246.82"/>
  </r>
  <r>
    <s v="NZ75746"/>
    <n v="524608847"/>
    <n v="27"/>
    <d v="1992-07-05T12:00:00"/>
    <x v="1"/>
    <s v="Student"/>
    <x v="13"/>
    <x v="2159"/>
    <x v="2157"/>
    <s v="MARTINS  B"/>
    <x v="7"/>
    <n v="3562678656"/>
    <n v="2308525056"/>
    <s v="Loan Payment"/>
    <x v="216"/>
    <x v="7"/>
    <n v="11790.63786964363"/>
    <n v="384041"/>
  </r>
  <r>
    <s v="NZ75766"/>
    <n v="453797642"/>
    <n v="57"/>
    <d v="1965-05-24T18:00:00"/>
    <x v="1"/>
    <s v="Quality Engineer"/>
    <x v="9"/>
    <x v="2160"/>
    <x v="2158"/>
    <s v="Joshua Little"/>
    <x v="7"/>
    <n v="397676175"/>
    <n v="0"/>
    <s v="Money Deposit"/>
    <x v="16"/>
    <x v="0"/>
    <n v="-22879.051115999988"/>
    <n v="200745"/>
  </r>
  <r>
    <s v="NZ75882"/>
    <n v="219307348"/>
    <n v="38"/>
    <d v="1984-05-24T12:00:00"/>
    <x v="0"/>
    <s v="Programmer Analyst II"/>
    <x v="4"/>
    <x v="2161"/>
    <x v="2159"/>
    <s v="Juan Garcia"/>
    <x v="7"/>
    <n v="2829526752"/>
    <n v="0"/>
    <s v="Cash Withdrawal"/>
    <x v="327"/>
    <x v="4"/>
    <n v="507912.91872000002"/>
    <n v="834477.3"/>
  </r>
  <r>
    <s v="NZ75884"/>
    <n v="178706576"/>
    <n v="55"/>
    <d v="1967-05-25T06:00:00"/>
    <x v="1"/>
    <s v="Administrative Assistant IV"/>
    <x v="2"/>
    <x v="2162"/>
    <x v="2160"/>
    <s v="Kathleen Mitchell"/>
    <x v="7"/>
    <n v="2293632775"/>
    <n v="1459530801"/>
    <s v="Loan Payment"/>
    <x v="22"/>
    <x v="5"/>
    <n v="93709.484624999997"/>
    <n v="130152"/>
  </r>
  <r>
    <s v="NZ75924"/>
    <n v="526139831"/>
    <n v="63"/>
    <d v="1959-05-25T06:00:00"/>
    <x v="1"/>
    <s v="Budget/Accounting Analyst II"/>
    <x v="11"/>
    <x v="2163"/>
    <x v="2161"/>
    <s v="Kevin Cunningham"/>
    <x v="7"/>
    <n v="24717024"/>
    <n v="0"/>
    <s v="Money Transfer"/>
    <x v="285"/>
    <x v="0"/>
    <n v="269576.27362047997"/>
    <n v="310315"/>
  </r>
  <r>
    <s v="NZ75932"/>
    <n v="660647388"/>
    <n v="22"/>
    <d v="2000-05-24T12:00:00"/>
    <x v="0"/>
    <s v="Programmer III"/>
    <x v="11"/>
    <x v="2164"/>
    <x v="2162"/>
    <s v="Michael Stone"/>
    <x v="7"/>
    <n v="1498829475"/>
    <n v="0"/>
    <s v="Cash Withdrawal"/>
    <x v="419"/>
    <x v="1"/>
    <n v="78515.369450080005"/>
    <n v="98976"/>
  </r>
  <r>
    <s v="NZ75964"/>
    <n v="588258139"/>
    <n v="56"/>
    <d v="1966-05-25T00:00:00"/>
    <x v="0"/>
    <s v="Senior Financial Analyst"/>
    <x v="1"/>
    <x v="2165"/>
    <x v="2163"/>
    <s v="Michael Murphy"/>
    <x v="7"/>
    <n v="88221815"/>
    <n v="0"/>
    <s v="Money Deposit"/>
    <x v="250"/>
    <x v="0"/>
    <n v="615592.12516000005"/>
    <n v="800099.22"/>
  </r>
  <r>
    <s v="NZ75973"/>
    <n v="6975495"/>
    <n v="24"/>
    <d v="1998-05-25T00:00:00"/>
    <x v="1"/>
    <s v="Software Consultant"/>
    <x v="8"/>
    <x v="2166"/>
    <x v="2164"/>
    <s v="Randy Wheeler"/>
    <x v="7"/>
    <n v="3355268049"/>
    <n v="0"/>
    <s v="Online Payment"/>
    <x v="244"/>
    <x v="2"/>
    <n v="211819.44260598"/>
    <n v="262989"/>
  </r>
  <r>
    <s v="NZ75976"/>
    <n v="451599744"/>
    <n v="65"/>
    <d v="1957-05-24T18:00:00"/>
    <x v="1"/>
    <s v="GIS Technical Architect"/>
    <x v="2"/>
    <x v="2167"/>
    <x v="2165"/>
    <s v="Carol Freeman"/>
    <x v="7"/>
    <n v="1295869056"/>
    <n v="0"/>
    <s v="Money Transfer"/>
    <x v="248"/>
    <x v="5"/>
    <n v="1331810.3461009001"/>
    <n v="1556454.72"/>
  </r>
  <r>
    <s v="NZ75987"/>
    <n v="266560704"/>
    <n v="59"/>
    <d v="1963-05-25T06:00:00"/>
    <x v="1"/>
    <s v="Geologist I"/>
    <x v="5"/>
    <x v="2168"/>
    <x v="2166"/>
    <s v="Douglas Gomez"/>
    <x v="7"/>
    <n v="320625228"/>
    <n v="0"/>
    <s v="Money Deposit"/>
    <x v="438"/>
    <x v="0"/>
    <n v="733456.907488"/>
    <n v="889069.74"/>
  </r>
  <r>
    <s v="NZ76021"/>
    <n v="721154580"/>
    <n v="21"/>
    <d v="2001-05-24T18:00:00"/>
    <x v="0"/>
    <s v="Programmer Analyst IV"/>
    <x v="12"/>
    <x v="2169"/>
    <x v="2167"/>
    <s v="Pamela Davis"/>
    <x v="7"/>
    <n v="1306871566"/>
    <n v="0"/>
    <s v="Cash Withdrawal"/>
    <x v="6"/>
    <x v="4"/>
    <n v="127265.82217855999"/>
    <n v="268104"/>
  </r>
  <r>
    <s v="NZ76028"/>
    <n v="68280294"/>
    <n v="55"/>
    <d v="1967-05-25T06:00:00"/>
    <x v="1"/>
    <s v="Systems Administrator I"/>
    <x v="19"/>
    <x v="2170"/>
    <x v="2168"/>
    <s v="Kenneth Freeman"/>
    <x v="7"/>
    <n v="1283702784"/>
    <n v="0"/>
    <s v="Money Deposit"/>
    <x v="467"/>
    <x v="0"/>
    <n v="215884.67643871999"/>
    <n v="386699"/>
  </r>
  <r>
    <s v="NZ76060"/>
    <n v="744442646"/>
    <n v="47"/>
    <d v="1975-05-25T06:00:00"/>
    <x v="0"/>
    <s v="Statistician III"/>
    <x v="9"/>
    <x v="2171"/>
    <x v="2169"/>
    <s v="Antonio Ray"/>
    <x v="7"/>
    <n v="3755895052"/>
    <n v="0"/>
    <s v="Online Payment"/>
    <x v="344"/>
    <x v="6"/>
    <n v="84901.170707199999"/>
    <n v="204193"/>
  </r>
  <r>
    <s v="NZ76081"/>
    <n v="100369630"/>
    <n v="67"/>
    <d v="1955-05-25T06:00:00"/>
    <x v="0"/>
    <s v="Clinical Specialist"/>
    <x v="2"/>
    <x v="2172"/>
    <x v="2170"/>
    <s v="Paula Hart"/>
    <x v="7"/>
    <n v="9107175"/>
    <n v="0"/>
    <s v="Money Transfer"/>
    <x v="13"/>
    <x v="5"/>
    <n v="751803.46392460004"/>
    <n v="902572.5"/>
  </r>
  <r>
    <s v="NZ76090"/>
    <n v="807990242"/>
    <n v="82"/>
    <d v="1940-05-24T12:00:00"/>
    <x v="0"/>
    <s v="Developer IV"/>
    <x v="18"/>
    <x v="2173"/>
    <x v="2171"/>
    <s v="Aaron Harvey"/>
    <x v="7"/>
    <n v="11768274"/>
    <n v="0"/>
    <s v="Cash Withdrawal"/>
    <x v="224"/>
    <x v="4"/>
    <n v="81528.41799680001"/>
    <n v="302759"/>
  </r>
  <r>
    <s v="NZ76099"/>
    <n v="420739976"/>
    <n v="47"/>
    <d v="1975-05-25T06:00:00"/>
    <x v="0"/>
    <s v="Health Coach II"/>
    <x v="12"/>
    <x v="2174"/>
    <x v="2172"/>
    <s v="Samuel Fowler"/>
    <x v="7"/>
    <n v="3848578125"/>
    <n v="0"/>
    <s v="Online Payment"/>
    <x v="477"/>
    <x v="5"/>
    <n v="89722.891895919995"/>
    <n v="106873"/>
  </r>
  <r>
    <s v="NZ76102"/>
    <n v="180113498"/>
    <n v="76"/>
    <d v="1946-05-25T00:00:00"/>
    <x v="0"/>
    <s v="Human Resources Assistant II"/>
    <x v="10"/>
    <x v="2175"/>
    <x v="2173"/>
    <s v="Johnny Patterson"/>
    <x v="7"/>
    <n v="1395965526"/>
    <n v="0"/>
    <s v="Checks"/>
    <x v="380"/>
    <x v="3"/>
    <n v="3288598.43408"/>
    <n v="3835715.1"/>
  </r>
  <r>
    <s v="NZ76171"/>
    <n v="102923023"/>
    <n v="26"/>
    <d v="1996-05-24T12:00:00"/>
    <x v="0"/>
    <s v="Senior Financial Analyst"/>
    <x v="5"/>
    <x v="2176"/>
    <x v="2174"/>
    <s v="Rachel Adams"/>
    <x v="7"/>
    <n v="122710896"/>
    <n v="0"/>
    <s v="Cash Withdrawal"/>
    <x v="195"/>
    <x v="1"/>
    <n v="503007.4376"/>
    <n v="618153.66"/>
  </r>
  <r>
    <s v="NZ76179"/>
    <n v="126955197"/>
    <n v="70"/>
    <d v="1952-05-24T12:00:00"/>
    <x v="0"/>
    <s v="Staff Accountant IV"/>
    <x v="0"/>
    <x v="2177"/>
    <x v="2175"/>
    <s v="Jesse Wood"/>
    <x v="7"/>
    <n v="1981445376"/>
    <n v="0"/>
    <s v="Money Deposit"/>
    <x v="480"/>
    <x v="1"/>
    <n v="580428.52875003999"/>
    <n v="686163.18"/>
  </r>
  <r>
    <s v="NZ76186"/>
    <n v="537270977"/>
    <n v="75"/>
    <d v="1947-05-25T06:00:00"/>
    <x v="0"/>
    <s v="Administrative Assistant I"/>
    <x v="11"/>
    <x v="2178"/>
    <x v="2176"/>
    <s v="Jimmy Andrews"/>
    <x v="7"/>
    <n v="2175682761"/>
    <n v="0"/>
    <s v="Money Deposit"/>
    <x v="65"/>
    <x v="0"/>
    <n v="575640.40719704004"/>
    <n v="1122774.18"/>
  </r>
  <r>
    <s v="NZ76215"/>
    <n v="764436046"/>
    <n v="49"/>
    <d v="1973-05-24T18:00:00"/>
    <x v="0"/>
    <s v="Media Manager III"/>
    <x v="5"/>
    <x v="2179"/>
    <x v="2177"/>
    <s v="Peter Weaver"/>
    <x v="7"/>
    <n v="3343318125"/>
    <n v="164253285"/>
    <s v="Loan Payment"/>
    <x v="458"/>
    <x v="8"/>
    <n v="70756.434047999996"/>
    <n v="106098"/>
  </r>
  <r>
    <s v="NZ76263"/>
    <n v="277038324"/>
    <n v="69"/>
    <d v="1953-05-24T18:00:00"/>
    <x v="0"/>
    <s v="Analyst Programmer"/>
    <x v="11"/>
    <x v="2180"/>
    <x v="2178"/>
    <s v="Cynthia Roberts"/>
    <x v="7"/>
    <n v="749665125"/>
    <n v="0"/>
    <s v="Online Payment"/>
    <x v="135"/>
    <x v="6"/>
    <n v="30706.255804"/>
    <n v="54159"/>
  </r>
  <r>
    <s v="NZ76281"/>
    <n v="283340715"/>
    <n v="17"/>
    <d v="2005-05-24T18:00:00"/>
    <x v="1"/>
    <s v="Account Representative I"/>
    <x v="13"/>
    <x v="2181"/>
    <x v="2179"/>
    <s v="Ann Hill"/>
    <x v="7"/>
    <n v="724843008"/>
    <n v="0"/>
    <s v="Money Deposit"/>
    <x v="412"/>
    <x v="0"/>
    <n v="85616.583719999995"/>
    <n v="195027"/>
  </r>
  <r>
    <s v="NZ76287"/>
    <n v="563739834"/>
    <n v="75"/>
    <d v="1947-05-25T06:00:00"/>
    <x v="1"/>
    <s v="VP Accounting"/>
    <x v="5"/>
    <x v="2182"/>
    <x v="2180"/>
    <s v="Joyce Smith"/>
    <x v="7"/>
    <n v="2019681888"/>
    <n v="0"/>
    <s v="Cash Withdrawal"/>
    <x v="122"/>
    <x v="4"/>
    <n v="-40303.754205400008"/>
    <n v="119123"/>
  </r>
  <r>
    <s v="NZ76306"/>
    <n v="51357710"/>
    <n v="34"/>
    <d v="1988-05-24T12:00:00"/>
    <x v="1"/>
    <s v="Web Developer I"/>
    <x v="0"/>
    <x v="2183"/>
    <x v="2181"/>
    <s v="Joshua Webb"/>
    <x v="7"/>
    <n v="61901372"/>
    <n v="0"/>
    <s v="Money Transfer"/>
    <x v="76"/>
    <x v="2"/>
    <n v="759059.87240024004"/>
    <n v="1566860.76"/>
  </r>
  <r>
    <s v="NZ76341"/>
    <n v="413318974"/>
    <n v="47"/>
    <d v="1975-05-25T06:00:00"/>
    <x v="1"/>
    <s v="Associate Professor"/>
    <x v="14"/>
    <x v="2184"/>
    <x v="2182"/>
    <s v="Bobby Wright"/>
    <x v="7"/>
    <n v="790647"/>
    <n v="0"/>
    <s v="Online Payment"/>
    <x v="56"/>
    <x v="5"/>
    <n v="715752.60398999997"/>
    <n v="965818.62"/>
  </r>
  <r>
    <s v="NZ76365"/>
    <n v="674675698"/>
    <n v="56"/>
    <d v="1966-05-25T00:00:00"/>
    <x v="1"/>
    <s v="Financial Analyst"/>
    <x v="9"/>
    <x v="2185"/>
    <x v="2183"/>
    <s v="Jean Stevens"/>
    <x v="7"/>
    <n v="269309495"/>
    <n v="0"/>
    <s v="Money Transfer"/>
    <x v="145"/>
    <x v="2"/>
    <n v="108891.2555648"/>
    <n v="303467"/>
  </r>
  <r>
    <s v="NZ76373"/>
    <n v="787049222"/>
    <n v="82"/>
    <d v="1940-05-24T12:00:00"/>
    <x v="1"/>
    <s v="Editor"/>
    <x v="9"/>
    <x v="2186"/>
    <x v="2184"/>
    <s v="Billy Schmidt"/>
    <x v="7"/>
    <n v="1465409556"/>
    <n v="0"/>
    <s v="Money Transfer"/>
    <x v="432"/>
    <x v="5"/>
    <n v="1640493.6197376"/>
    <n v="1917062.46"/>
  </r>
  <r>
    <s v="NZ76383"/>
    <n v="394447146"/>
    <n v="31"/>
    <d v="1991-05-25T06:00:00"/>
    <x v="1"/>
    <s v="Data Coordiator"/>
    <x v="21"/>
    <x v="2187"/>
    <x v="2185"/>
    <s v="Jose Williamson"/>
    <x v="7"/>
    <n v="90996096"/>
    <n v="0"/>
    <s v="Online Payment"/>
    <x v="13"/>
    <x v="5"/>
    <n v="589130.30608263996"/>
    <n v="818453.1"/>
  </r>
  <r>
    <s v="NZ76385"/>
    <n v="993143234"/>
    <n v="42"/>
    <d v="1980-05-24T12:00:00"/>
    <x v="0"/>
    <s v="Web Designer II"/>
    <x v="5"/>
    <x v="2188"/>
    <x v="2186"/>
    <s v="Nicholas Garrett"/>
    <x v="7"/>
    <n v="978623366"/>
    <n v="0"/>
    <s v="Checks"/>
    <x v="99"/>
    <x v="3"/>
    <n v="58534.054809920002"/>
    <n v="72449"/>
  </r>
  <r>
    <s v="NZ76422"/>
    <n v="662407649"/>
    <n v="70"/>
    <d v="1952-05-24T12:00:00"/>
    <x v="1"/>
    <s v="Cost Accountant"/>
    <x v="2"/>
    <x v="2189"/>
    <x v="2187"/>
    <s v="Kathleen Smith"/>
    <x v="7"/>
    <n v="4828944"/>
    <n v="0"/>
    <s v="Online Payment"/>
    <x v="201"/>
    <x v="2"/>
    <n v="49795.622220000005"/>
    <n v="125832"/>
  </r>
  <r>
    <s v="NZ76461"/>
    <n v="766407394"/>
    <n v="29"/>
    <d v="1993-05-24T18:00:00"/>
    <x v="0"/>
    <s v="Automation Specialist I"/>
    <x v="8"/>
    <x v="2190"/>
    <x v="2188"/>
    <s v="Ruth Murphy"/>
    <x v="7"/>
    <n v="2024729784"/>
    <n v="0"/>
    <s v="Checks"/>
    <x v="411"/>
    <x v="3"/>
    <n v="631434.53858431999"/>
    <n v="1231419.48"/>
  </r>
  <r>
    <s v="NZ76462"/>
    <n v="386649200"/>
    <n v="21"/>
    <d v="2001-05-24T18:00:00"/>
    <x v="1"/>
    <s v="Environmental Tech"/>
    <x v="8"/>
    <x v="2191"/>
    <x v="2189"/>
    <s v="Irene Thomas"/>
    <x v="7"/>
    <n v="171662004"/>
    <n v="0"/>
    <s v="Money Transfer"/>
    <x v="315"/>
    <x v="5"/>
    <n v="11628.992874999996"/>
    <n v="254470"/>
  </r>
  <r>
    <s v="NZ76462"/>
    <n v="165962259"/>
    <n v="37"/>
    <d v="1985-05-24T18:00:00"/>
    <x v="0"/>
    <s v="Business Systems Development Analyst"/>
    <x v="17"/>
    <x v="2192"/>
    <x v="2190"/>
    <s v="Adam Woods"/>
    <x v="7"/>
    <n v="171662004"/>
    <n v="0"/>
    <s v="Money Deposit"/>
    <x v="361"/>
    <x v="0"/>
    <n v="1029620.9909079999"/>
    <n v="1422729.66"/>
  </r>
  <r>
    <s v="NZ76489"/>
    <n v="500749732"/>
    <n v="40"/>
    <d v="1982-05-25T00:00:00"/>
    <x v="1"/>
    <s v="Computer Systems Analyst II"/>
    <x v="3"/>
    <x v="2193"/>
    <x v="2191"/>
    <s v="Shirley Henry"/>
    <x v="7"/>
    <n v="2883727"/>
    <n v="0"/>
    <s v="Money Deposit"/>
    <x v="295"/>
    <x v="1"/>
    <n v="109707.5816"/>
    <n v="207152"/>
  </r>
  <r>
    <s v="NZ76509"/>
    <n v="295093225"/>
    <n v="63"/>
    <d v="1959-05-25T06:00:00"/>
    <x v="1"/>
    <s v="Geologist II"/>
    <x v="20"/>
    <x v="2194"/>
    <x v="2192"/>
    <s v="Richard Grant"/>
    <x v="7"/>
    <n v="41855328"/>
    <n v="0"/>
    <s v="Cash Withdrawal"/>
    <x v="375"/>
    <x v="0"/>
    <n v="226668.01825299999"/>
    <n v="670483.74"/>
  </r>
  <r>
    <s v="NZ76572"/>
    <n v="8006740"/>
    <n v="33"/>
    <d v="1989-05-24T18:00:00"/>
    <x v="0"/>
    <s v="Statistician II"/>
    <x v="18"/>
    <x v="2195"/>
    <x v="2193"/>
    <s v="Ralph Sullivan"/>
    <x v="7"/>
    <n v="576049152"/>
    <n v="0"/>
    <s v="Checks"/>
    <x v="63"/>
    <x v="3"/>
    <n v="663495.91007423995"/>
    <n v="1270922.04"/>
  </r>
  <r>
    <s v="NZ76613"/>
    <n v="423463338"/>
    <n v="38"/>
    <d v="1984-05-24T12:00:00"/>
    <x v="1"/>
    <s v="Staff Accountant III"/>
    <x v="9"/>
    <x v="2196"/>
    <x v="2194"/>
    <s v="Walter Mccoy"/>
    <x v="7"/>
    <n v="893842572"/>
    <n v="28392273"/>
    <s v="Loan Payment"/>
    <x v="128"/>
    <x v="7"/>
    <n v="826145.13061440003"/>
    <n v="1014913.26"/>
  </r>
  <r>
    <s v="NZ76617"/>
    <n v="244618092"/>
    <n v="78"/>
    <d v="1944-05-24T12:00:00"/>
    <x v="0"/>
    <s v="Software Consultant"/>
    <x v="4"/>
    <x v="96"/>
    <x v="96"/>
    <s v="Patricia George"/>
    <x v="7"/>
    <n v="2664522625"/>
    <n v="0"/>
    <s v="Cash Withdrawal"/>
    <x v="477"/>
    <x v="1"/>
    <n v="0"/>
    <n v="0"/>
  </r>
  <r>
    <s v="NZ76632"/>
    <n v="417867882"/>
    <n v="32"/>
    <d v="1990-05-25T00:00:00"/>
    <x v="0"/>
    <s v="Business Systems Development Analyst"/>
    <x v="5"/>
    <x v="2197"/>
    <x v="2195"/>
    <s v="Ralph Jacobs"/>
    <x v="7"/>
    <n v="2533681916"/>
    <n v="0"/>
    <s v="Online Payment"/>
    <x v="284"/>
    <x v="5"/>
    <n v="107140.62178380002"/>
    <n v="410883"/>
  </r>
  <r>
    <s v="NZ76668"/>
    <n v="290965816"/>
    <n v="56"/>
    <d v="1966-05-25T00:00:00"/>
    <x v="0"/>
    <s v="Information Systems Manager"/>
    <x v="9"/>
    <x v="2198"/>
    <x v="2196"/>
    <s v="Maria Gonzales"/>
    <x v="7"/>
    <n v="1473178434"/>
    <n v="0"/>
    <s v="Cash Withdrawal"/>
    <x v="362"/>
    <x v="4"/>
    <n v="102189.76342868"/>
    <n v="129368"/>
  </r>
  <r>
    <s v="NZ76672"/>
    <n v="256372944"/>
    <n v="50"/>
    <d v="1972-05-24T12:00:00"/>
    <x v="1"/>
    <s v="Computer Systems Analyst IV"/>
    <x v="2"/>
    <x v="2199"/>
    <x v="2197"/>
    <s v="Margaret Bowman"/>
    <x v="7"/>
    <n v="412588776"/>
    <n v="0"/>
    <s v="Online Payment"/>
    <x v="333"/>
    <x v="6"/>
    <n v="56324.564597600001"/>
    <n v="95426"/>
  </r>
  <r>
    <s v="NZ76682"/>
    <n v="318126840"/>
    <n v="48"/>
    <d v="1999-04-12T06:00:00"/>
    <x v="0"/>
    <s v="Student"/>
    <x v="15"/>
    <x v="2200"/>
    <x v="2198"/>
    <s v="EKEFRE BAR"/>
    <x v="7"/>
    <n v="3578207643"/>
    <n v="0"/>
    <s v="Online Payment"/>
    <x v="426"/>
    <x v="5"/>
    <n v="775282.33549133805"/>
    <n v="996709.32"/>
  </r>
  <r>
    <s v="NZ76683"/>
    <n v="399764116"/>
    <n v="51"/>
    <d v="1971-05-25T06:00:00"/>
    <x v="1"/>
    <s v="Programmer IV"/>
    <x v="5"/>
    <x v="2201"/>
    <x v="2199"/>
    <s v="Brandon Daniels"/>
    <x v="7"/>
    <n v="861723244"/>
    <n v="0"/>
    <s v="Online Payment"/>
    <x v="362"/>
    <x v="5"/>
    <n v="800559.59971194994"/>
    <n v="936195.78"/>
  </r>
  <r>
    <s v="NZ76695"/>
    <n v="328206610"/>
    <n v="50"/>
    <d v="1972-05-24T12:00:00"/>
    <x v="1"/>
    <s v="Data Coordiator"/>
    <x v="2"/>
    <x v="2202"/>
    <x v="2200"/>
    <s v="Judith Fox"/>
    <x v="7"/>
    <n v="2012185728"/>
    <n v="0"/>
    <s v="Money Transfer"/>
    <x v="418"/>
    <x v="5"/>
    <n v="67772.6773312"/>
    <n v="107266"/>
  </r>
  <r>
    <s v="NZ76718"/>
    <n v="200169181"/>
    <n v="41"/>
    <d v="1981-05-24T18:00:00"/>
    <x v="0"/>
    <s v="Accountant II"/>
    <x v="4"/>
    <x v="2203"/>
    <x v="2201"/>
    <s v="Bonnie Simpson"/>
    <x v="7"/>
    <n v="1193192"/>
    <n v="0"/>
    <s v="Money Transfer"/>
    <x v="371"/>
    <x v="5"/>
    <n v="49854.933824000007"/>
    <n v="202898"/>
  </r>
  <r>
    <s v="NZ76758"/>
    <n v="411531900"/>
    <n v="57"/>
    <d v="1965-05-24T18:00:00"/>
    <x v="0"/>
    <s v="Geological Engineer"/>
    <x v="20"/>
    <x v="2204"/>
    <x v="2202"/>
    <s v="Carl Kim"/>
    <x v="7"/>
    <n v="1834424768"/>
    <n v="0"/>
    <s v="Money Deposit"/>
    <x v="192"/>
    <x v="0"/>
    <n v="-12065.585338079996"/>
    <n v="75741"/>
  </r>
  <r>
    <s v="NZ76764"/>
    <n v="307328973"/>
    <n v="17"/>
    <d v="2005-05-24T18:00:00"/>
    <x v="1"/>
    <s v="Web Designer II"/>
    <x v="20"/>
    <x v="2205"/>
    <x v="2203"/>
    <s v="Earl Weaver"/>
    <x v="7"/>
    <n v="298532438"/>
    <n v="0"/>
    <s v="Money Deposit"/>
    <x v="112"/>
    <x v="0"/>
    <n v="102075.287392"/>
    <n v="147745"/>
  </r>
  <r>
    <s v="NZ76782"/>
    <n v="279824385"/>
    <n v="35"/>
    <d v="1987-05-25T06:00:00"/>
    <x v="0"/>
    <s v="GIS Technical Architect"/>
    <x v="0"/>
    <x v="2206"/>
    <x v="2204"/>
    <s v="Sarah Rivera"/>
    <x v="7"/>
    <n v="12506112"/>
    <n v="0"/>
    <s v="Online Payment"/>
    <x v="431"/>
    <x v="2"/>
    <n v="368542.41879423999"/>
    <n v="621646.14"/>
  </r>
  <r>
    <s v="NZ76794"/>
    <n v="111973946"/>
    <n v="84"/>
    <d v="1938-05-25T00:00:00"/>
    <x v="0"/>
    <s v="Administrative Assistant II"/>
    <x v="5"/>
    <x v="2207"/>
    <x v="2205"/>
    <s v="Russell Mason"/>
    <x v="7"/>
    <n v="1119564685"/>
    <n v="5567825416"/>
    <s v="Loan Payment"/>
    <x v="162"/>
    <x v="5"/>
    <n v="289850.33884799998"/>
    <n v="313284"/>
  </r>
  <r>
    <s v="NZ76818"/>
    <n v="254483229"/>
    <n v="29"/>
    <d v="1993-05-24T18:00:00"/>
    <x v="1"/>
    <s v="Account Coordinator"/>
    <x v="2"/>
    <x v="2208"/>
    <x v="2206"/>
    <s v="Judy Fuller"/>
    <x v="7"/>
    <n v="230267664"/>
    <n v="0"/>
    <s v="Money Transfer"/>
    <x v="92"/>
    <x v="1"/>
    <n v="624921.14829439996"/>
    <n v="1433091.84"/>
  </r>
  <r>
    <s v="NZ76839"/>
    <n v="875074831"/>
    <n v="84"/>
    <d v="1938-05-25T00:00:00"/>
    <x v="0"/>
    <s v="Research Associate"/>
    <x v="2"/>
    <x v="2209"/>
    <x v="2207"/>
    <s v="Henry Williamson"/>
    <x v="7"/>
    <n v="786669696"/>
    <n v="0"/>
    <s v="Money Transfer"/>
    <x v="378"/>
    <x v="5"/>
    <n v="70438.613636160007"/>
    <n v="256500"/>
  </r>
  <r>
    <s v="NZ76864"/>
    <n v="894083615"/>
    <n v="37"/>
    <d v="1985-05-24T18:00:00"/>
    <x v="0"/>
    <s v="Senior Cost Accountant"/>
    <x v="2"/>
    <x v="2210"/>
    <x v="2208"/>
    <s v="Lawrence Williamson"/>
    <x v="7"/>
    <n v="264138798"/>
    <n v="0"/>
    <s v="Money Deposit"/>
    <x v="121"/>
    <x v="1"/>
    <n v="1651458.6597780001"/>
    <n v="1791265.86"/>
  </r>
  <r>
    <s v="NZ76900"/>
    <n v="608437004"/>
    <n v="53"/>
    <d v="1969-05-24T18:00:00"/>
    <x v="0"/>
    <s v="Senior Financial Analyst"/>
    <x v="0"/>
    <x v="2211"/>
    <x v="2209"/>
    <s v="Rebecca Owens"/>
    <x v="7"/>
    <n v="3840401474"/>
    <n v="0"/>
    <s v="Checks"/>
    <x v="108"/>
    <x v="3"/>
    <n v="230559.12999424001"/>
    <n v="302827"/>
  </r>
  <r>
    <s v="NZ76903"/>
    <n v="336282253"/>
    <n v="19"/>
    <d v="2003-05-25T06:00:00"/>
    <x v="0"/>
    <s v="Analog Circuit Design manager"/>
    <x v="5"/>
    <x v="2212"/>
    <x v="2210"/>
    <s v="Virginia Gardner"/>
    <x v="7"/>
    <n v="420527646"/>
    <n v="0"/>
    <s v="Money Transfer"/>
    <x v="280"/>
    <x v="5"/>
    <n v="207017.1250688"/>
    <n v="396416"/>
  </r>
  <r>
    <s v="NZ76909"/>
    <n v="335464094"/>
    <n v="64"/>
    <d v="1958-05-25T00:00:00"/>
    <x v="0"/>
    <s v="VP Marketing"/>
    <x v="19"/>
    <x v="2213"/>
    <x v="2211"/>
    <s v="Philip Cox"/>
    <x v="7"/>
    <n v="4029941279"/>
    <n v="0"/>
    <s v="Money Deposit"/>
    <x v="132"/>
    <x v="0"/>
    <n v="2269159.5784383998"/>
    <n v="2619954.66"/>
  </r>
  <r>
    <s v="NZ76975"/>
    <n v="240225914"/>
    <n v="48"/>
    <d v="1974-05-25T00:00:00"/>
    <x v="0"/>
    <s v="Social Worker"/>
    <x v="4"/>
    <x v="2214"/>
    <x v="2212"/>
    <s v="Anthony Sims"/>
    <x v="7"/>
    <n v="1292766612"/>
    <n v="0"/>
    <s v="Money Deposit"/>
    <x v="111"/>
    <x v="1"/>
    <n v="12636.102096000002"/>
    <n v="73467"/>
  </r>
  <r>
    <s v="NZ77016"/>
    <n v="499411071"/>
    <n v="80"/>
    <d v="1942-05-25T00:00:00"/>
    <x v="1"/>
    <s v="Project Manager"/>
    <x v="1"/>
    <x v="2215"/>
    <x v="2213"/>
    <s v="Pamela Nichols"/>
    <x v="7"/>
    <n v="179434368"/>
    <n v="0"/>
    <s v="Checks"/>
    <x v="312"/>
    <x v="0"/>
    <n v="183093.14839296002"/>
    <n v="290696"/>
  </r>
  <r>
    <s v="NZ77027"/>
    <n v="594432656"/>
    <n v="57"/>
    <d v="1965-05-24T18:00:00"/>
    <x v="0"/>
    <s v="Office Assistant II"/>
    <x v="2"/>
    <x v="2216"/>
    <x v="2214"/>
    <s v="Brandon Andrews"/>
    <x v="7"/>
    <n v="704954394"/>
    <n v="0"/>
    <s v="Money Deposit"/>
    <x v="371"/>
    <x v="0"/>
    <n v="82992.690796480005"/>
    <n v="98392"/>
  </r>
  <r>
    <s v="NZ77041"/>
    <n v="935027587"/>
    <n v="50"/>
    <d v="1972-05-24T12:00:00"/>
    <x v="0"/>
    <s v="Human Resources Assistant I"/>
    <x v="14"/>
    <x v="2217"/>
    <x v="2215"/>
    <s v="Arthur Fuller"/>
    <x v="7"/>
    <n v="685405728"/>
    <n v="2087280468"/>
    <s v="Loan Payment"/>
    <x v="237"/>
    <x v="7"/>
    <n v="540592.71377664001"/>
    <n v="618202.62"/>
  </r>
  <r>
    <s v="NZ77048"/>
    <n v="815025476"/>
    <n v="38"/>
    <d v="1984-05-24T12:00:00"/>
    <x v="1"/>
    <s v="Developer III"/>
    <x v="5"/>
    <x v="2218"/>
    <x v="2216"/>
    <s v="Annie Morrison"/>
    <x v="7"/>
    <n v="1709204175"/>
    <n v="0"/>
    <s v="Online Payment"/>
    <x v="139"/>
    <x v="6"/>
    <n v="434432.05300319998"/>
    <n v="716027.76"/>
  </r>
  <r>
    <s v="NZ77083"/>
    <n v="763637230"/>
    <n v="81"/>
    <d v="1941-05-24T18:00:00"/>
    <x v="1"/>
    <s v="Research Assistant III"/>
    <x v="2"/>
    <x v="2219"/>
    <x v="2217"/>
    <s v="Kelly Price"/>
    <x v="7"/>
    <n v="13792408"/>
    <n v="0"/>
    <s v="Money Deposit"/>
    <x v="378"/>
    <x v="0"/>
    <n v="434948.05965920002"/>
    <n v="564747.48"/>
  </r>
  <r>
    <s v="NZ77099"/>
    <n v="775848712"/>
    <n v="63"/>
    <d v="1959-05-25T06:00:00"/>
    <x v="1"/>
    <s v="Human Resources Manager"/>
    <x v="14"/>
    <x v="2220"/>
    <x v="2218"/>
    <s v="Philip Bryant"/>
    <x v="7"/>
    <n v="1709989743"/>
    <n v="0"/>
    <s v="Online Payment"/>
    <x v="347"/>
    <x v="2"/>
    <n v="352624.62864999997"/>
    <n v="478135"/>
  </r>
  <r>
    <s v="NZ77110"/>
    <n v="825936254"/>
    <n v="65"/>
    <d v="1957-05-24T18:00:00"/>
    <x v="0"/>
    <s v="Teacher"/>
    <x v="11"/>
    <x v="2221"/>
    <x v="2219"/>
    <s v="Cynthia Porter"/>
    <x v="7"/>
    <n v="867748992"/>
    <n v="0"/>
    <s v="Money Transfer"/>
    <x v="87"/>
    <x v="2"/>
    <n v="99689.339029759998"/>
    <n v="130679"/>
  </r>
  <r>
    <s v="NZ77117"/>
    <n v="818514758"/>
    <n v="41"/>
    <d v="1981-05-24T18:00:00"/>
    <x v="1"/>
    <s v="Biostatistician III"/>
    <x v="16"/>
    <x v="2222"/>
    <x v="2220"/>
    <s v="Anthony Wagner"/>
    <x v="7"/>
    <n v="409208415"/>
    <n v="0"/>
    <s v="Money Transfer"/>
    <x v="164"/>
    <x v="5"/>
    <n v="173961.866518"/>
    <n v="213338"/>
  </r>
  <r>
    <s v="NZ77134"/>
    <n v="226392113"/>
    <n v="66"/>
    <d v="1956-05-24T12:00:00"/>
    <x v="1"/>
    <s v="Engineer II"/>
    <x v="18"/>
    <x v="2223"/>
    <x v="2221"/>
    <s v="Steve Hill"/>
    <x v="7"/>
    <n v="3256753608"/>
    <n v="0"/>
    <s v="Money Deposit"/>
    <x v="151"/>
    <x v="0"/>
    <n v="507848.74099139997"/>
    <n v="966023.64"/>
  </r>
  <r>
    <s v="NZ77195"/>
    <n v="420374851"/>
    <n v="28"/>
    <d v="1994-05-25T00:00:00"/>
    <x v="1"/>
    <s v="Senior Developer"/>
    <x v="9"/>
    <x v="2224"/>
    <x v="2222"/>
    <s v="Scott Johnson"/>
    <x v="7"/>
    <n v="175192752"/>
    <n v="0"/>
    <s v="Online Payment"/>
    <x v="318"/>
    <x v="2"/>
    <n v="1281558.6435199999"/>
    <n v="1742919.9"/>
  </r>
  <r>
    <s v="NZ77225"/>
    <n v="618776278"/>
    <n v="51"/>
    <d v="1971-05-25T06:00:00"/>
    <x v="1"/>
    <s v="Health Coach III"/>
    <x v="2"/>
    <x v="2225"/>
    <x v="2223"/>
    <s v="Mildred Hansen"/>
    <x v="7"/>
    <n v="4463422304"/>
    <n v="0"/>
    <s v="Cash Withdrawal"/>
    <x v="197"/>
    <x v="1"/>
    <n v="50523.449766400008"/>
    <n v="270037"/>
  </r>
  <r>
    <s v="NZ77237"/>
    <n v="433268013"/>
    <n v="56"/>
    <d v="1966-05-25T00:00:00"/>
    <x v="0"/>
    <s v="Programmer Analyst III"/>
    <x v="3"/>
    <x v="2226"/>
    <x v="2224"/>
    <s v="Nicholas Vasquez"/>
    <x v="7"/>
    <n v="3837804288"/>
    <n v="0"/>
    <s v="Checks"/>
    <x v="77"/>
    <x v="0"/>
    <n v="208263.13686095999"/>
    <n v="260534"/>
  </r>
  <r>
    <s v="NZ77252"/>
    <n v="921708705"/>
    <n v="81"/>
    <d v="1941-05-24T18:00:00"/>
    <x v="0"/>
    <s v="Product Engineer"/>
    <x v="9"/>
    <x v="2227"/>
    <x v="2225"/>
    <s v="Mary Arnold"/>
    <x v="7"/>
    <n v="48808704"/>
    <n v="0"/>
    <s v="Money Deposit"/>
    <x v="403"/>
    <x v="0"/>
    <n v="204443.98825200001"/>
    <n v="346515"/>
  </r>
  <r>
    <s v="NZ77256"/>
    <n v="120818084"/>
    <n v="34"/>
    <d v="1988-05-24T12:00:00"/>
    <x v="0"/>
    <s v="Health Coach II"/>
    <x v="2"/>
    <x v="2228"/>
    <x v="2226"/>
    <s v="Joshua Howard"/>
    <x v="7"/>
    <n v="1497064608"/>
    <n v="0"/>
    <s v="Online Payment"/>
    <x v="437"/>
    <x v="6"/>
    <n v="564229.18282900006"/>
    <n v="886020.96"/>
  </r>
  <r>
    <s v="NZ77317"/>
    <n v="561087774"/>
    <n v="71"/>
    <d v="1951-05-25T06:00:00"/>
    <x v="1"/>
    <s v="Research Nurse"/>
    <x v="3"/>
    <x v="2229"/>
    <x v="2227"/>
    <s v="Jimmy Thompson"/>
    <x v="7"/>
    <n v="359386368"/>
    <n v="15463784144"/>
    <s v="Loan Payment"/>
    <x v="372"/>
    <x v="7"/>
    <n v="179818.0990896"/>
    <n v="258168"/>
  </r>
  <r>
    <s v="NZ77331"/>
    <n v="340309780"/>
    <n v="84"/>
    <d v="1938-05-25T00:00:00"/>
    <x v="0"/>
    <s v="Marketing Manager"/>
    <x v="2"/>
    <x v="2230"/>
    <x v="2228"/>
    <s v="William Rose"/>
    <x v="7"/>
    <n v="2248390718"/>
    <n v="8165904204"/>
    <s v="Loan Payment"/>
    <x v="224"/>
    <x v="7"/>
    <n v="877447.50600000005"/>
    <n v="1168975.08"/>
  </r>
  <r>
    <s v="NZ77366"/>
    <n v="568655976"/>
    <n v="82"/>
    <d v="1940-05-24T12:00:00"/>
    <x v="0"/>
    <s v="Engineer IV"/>
    <x v="2"/>
    <x v="2231"/>
    <x v="2229"/>
    <s v="Fred Ford"/>
    <x v="7"/>
    <n v="615729324"/>
    <n v="0"/>
    <s v="Cash Withdrawal"/>
    <x v="149"/>
    <x v="1"/>
    <n v="573472.07424192003"/>
    <n v="856891.8"/>
  </r>
  <r>
    <s v="NZ77398"/>
    <n v="484947100"/>
    <n v="59"/>
    <d v="1963-05-25T06:00:00"/>
    <x v="0"/>
    <s v="Office Assistant III"/>
    <x v="2"/>
    <x v="2232"/>
    <x v="2230"/>
    <s v="Rose Howard"/>
    <x v="7"/>
    <n v="2231564976"/>
    <n v="0"/>
    <s v="Money Deposit"/>
    <x v="417"/>
    <x v="0"/>
    <n v="300758.17887359997"/>
    <n v="380439"/>
  </r>
  <r>
    <s v="NZ77399"/>
    <n v="491931973"/>
    <n v="60"/>
    <d v="1962-05-25T00:00:00"/>
    <x v="1"/>
    <s v="Cost Accountant"/>
    <x v="1"/>
    <x v="2233"/>
    <x v="2231"/>
    <s v="Christine Bell"/>
    <x v="7"/>
    <n v="1685488086"/>
    <n v="479366238"/>
    <s v="Loan Payment"/>
    <x v="112"/>
    <x v="5"/>
    <n v="180038.51474399999"/>
    <n v="575787.96"/>
  </r>
  <r>
    <s v="NZ77434"/>
    <n v="591739608"/>
    <n v="83"/>
    <d v="1939-05-25T06:00:00"/>
    <x v="0"/>
    <s v="Staff Accountant III"/>
    <x v="15"/>
    <x v="2234"/>
    <x v="2232"/>
    <s v="Marie Fuller"/>
    <x v="7"/>
    <n v="1074969585"/>
    <n v="0"/>
    <s v="Cash Withdrawal"/>
    <x v="133"/>
    <x v="1"/>
    <n v="402088.41539039998"/>
    <n v="581941.62"/>
  </r>
  <r>
    <s v="NZ77446"/>
    <n v="740423327"/>
    <n v="34"/>
    <d v="1988-05-24T12:00:00"/>
    <x v="1"/>
    <s v="Account Representative I"/>
    <x v="5"/>
    <x v="2235"/>
    <x v="2233"/>
    <s v="Kimberly Schmidt"/>
    <x v="7"/>
    <n v="702628521"/>
    <n v="0"/>
    <s v="Checks"/>
    <x v="43"/>
    <x v="3"/>
    <n v="79283.777331999998"/>
    <n v="185098"/>
  </r>
  <r>
    <s v="NZ77478"/>
    <n v="684646968"/>
    <n v="24"/>
    <d v="1998-05-25T00:00:00"/>
    <x v="0"/>
    <s v="Help Desk Operator"/>
    <x v="2"/>
    <x v="2236"/>
    <x v="2234"/>
    <s v="Joan Castillo"/>
    <x v="7"/>
    <n v="1576403136"/>
    <n v="0"/>
    <s v="Money Transfer"/>
    <x v="67"/>
    <x v="5"/>
    <n v="-3605.4651993599982"/>
    <n v="33252"/>
  </r>
  <r>
    <s v="NZ77494"/>
    <n v="29580855"/>
    <n v="71"/>
    <d v="1951-05-25T06:00:00"/>
    <x v="1"/>
    <s v="Nuclear Power Engineer"/>
    <x v="5"/>
    <x v="2237"/>
    <x v="2235"/>
    <s v="Jimmy Harper"/>
    <x v="7"/>
    <n v="989275356"/>
    <n v="0"/>
    <s v="Cash Withdrawal"/>
    <x v="347"/>
    <x v="1"/>
    <n v="660529.53294000006"/>
    <n v="1136563.56"/>
  </r>
  <r>
    <s v="NZ77518"/>
    <n v="128139351"/>
    <n v="38"/>
    <d v="1984-05-24T12:00:00"/>
    <x v="1"/>
    <s v="Automation Specialist IV"/>
    <x v="0"/>
    <x v="2238"/>
    <x v="2236"/>
    <s v="Mark Ward"/>
    <x v="7"/>
    <n v="1408552212"/>
    <n v="0"/>
    <s v="Money Deposit"/>
    <x v="371"/>
    <x v="0"/>
    <n v="13576.2300528"/>
    <n v="19275"/>
  </r>
  <r>
    <s v="NZ77616"/>
    <n v="918619771"/>
    <n v="42"/>
    <d v="1980-05-24T12:00:00"/>
    <x v="1"/>
    <s v="Safety Technician IV"/>
    <x v="2"/>
    <x v="2239"/>
    <x v="2237"/>
    <s v="Katherine Reynolds"/>
    <x v="7"/>
    <n v="2570238279"/>
    <n v="0"/>
    <s v="Money Deposit"/>
    <x v="194"/>
    <x v="1"/>
    <n v="179190.64861450001"/>
    <n v="432455"/>
  </r>
  <r>
    <s v="NZ77629"/>
    <n v="330644989"/>
    <n v="71"/>
    <d v="1951-05-25T06:00:00"/>
    <x v="1"/>
    <s v="Accountant II"/>
    <x v="20"/>
    <x v="2240"/>
    <x v="2238"/>
    <s v="Roger Mitchell"/>
    <x v="7"/>
    <n v="3481704564"/>
    <n v="0"/>
    <s v="Online Payment"/>
    <x v="295"/>
    <x v="6"/>
    <n v="1202938.08706"/>
    <n v="1401392.28"/>
  </r>
  <r>
    <s v="NZ77657"/>
    <n v="718505332"/>
    <n v="52"/>
    <d v="1970-05-25T00:00:00"/>
    <x v="1"/>
    <s v="Senior Sales Associate"/>
    <x v="5"/>
    <x v="2241"/>
    <x v="2239"/>
    <s v="John Spencer"/>
    <x v="7"/>
    <n v="229771566"/>
    <n v="5632121664"/>
    <s v="Loan Payment"/>
    <x v="35"/>
    <x v="7"/>
    <n v="1081583.9437551999"/>
    <n v="1225341.3"/>
  </r>
  <r>
    <s v="NZ77703"/>
    <n v="468361528"/>
    <n v="71"/>
    <d v="1951-05-25T06:00:00"/>
    <x v="1"/>
    <s v="Speech Pathologist"/>
    <x v="9"/>
    <x v="2242"/>
    <x v="2240"/>
    <s v="Jack Allen"/>
    <x v="7"/>
    <n v="1966272"/>
    <n v="0"/>
    <s v="Money Deposit"/>
    <x v="187"/>
    <x v="0"/>
    <n v="208384.19212384001"/>
    <n v="342379"/>
  </r>
  <r>
    <s v="NZ77723"/>
    <n v="650260310"/>
    <n v="83"/>
    <d v="1939-05-25T06:00:00"/>
    <x v="1"/>
    <s v="Associate Professor"/>
    <x v="2"/>
    <x v="2243"/>
    <x v="2241"/>
    <s v="Paul Sims"/>
    <x v="7"/>
    <n v="916446744"/>
    <n v="0"/>
    <s v="Money Transfer"/>
    <x v="465"/>
    <x v="5"/>
    <n v="110371.092976"/>
    <n v="140284"/>
  </r>
  <r>
    <s v="NZ77741"/>
    <n v="790275661"/>
    <n v="79"/>
    <d v="1943-05-25T06:00:00"/>
    <x v="1"/>
    <s v="Human Resources Assistant II"/>
    <x v="4"/>
    <x v="2244"/>
    <x v="2242"/>
    <s v="Ruth Bishop"/>
    <x v="7"/>
    <n v="25623492"/>
    <n v="0"/>
    <s v="Checks"/>
    <x v="108"/>
    <x v="3"/>
    <n v="585780.23917399999"/>
    <n v="744991.68"/>
  </r>
  <r>
    <s v="NZ77847"/>
    <n v="871591571"/>
    <n v="58"/>
    <d v="1964-05-24T12:00:00"/>
    <x v="0"/>
    <s v="Database Administrator III"/>
    <x v="3"/>
    <x v="2245"/>
    <x v="2243"/>
    <s v="Carl Price"/>
    <x v="7"/>
    <n v="3113526"/>
    <n v="0"/>
    <s v="Online Payment"/>
    <x v="413"/>
    <x v="2"/>
    <n v="57777.984624000004"/>
    <n v="151071"/>
  </r>
  <r>
    <s v="NZ77948"/>
    <n v="620633359"/>
    <n v="31"/>
    <d v="1991-05-25T06:00:00"/>
    <x v="1"/>
    <s v="Electrical Engineer"/>
    <x v="4"/>
    <x v="2246"/>
    <x v="2244"/>
    <s v="Emily Garza"/>
    <x v="7"/>
    <n v="1688417004"/>
    <n v="0"/>
    <s v="Checks"/>
    <x v="362"/>
    <x v="0"/>
    <n v="27362.310999999987"/>
    <n v="159082"/>
  </r>
  <r>
    <s v="NZ78028"/>
    <n v="957927989"/>
    <n v="79"/>
    <d v="1943-05-25T06:00:00"/>
    <x v="0"/>
    <s v="Staff Accountant III"/>
    <x v="2"/>
    <x v="2247"/>
    <x v="2245"/>
    <s v="Louis Hayes"/>
    <x v="7"/>
    <n v="498321588"/>
    <n v="0"/>
    <s v="Money Transfer"/>
    <x v="96"/>
    <x v="1"/>
    <n v="2744246.3733600001"/>
    <n v="3243437.82"/>
  </r>
  <r>
    <s v="NZ78031"/>
    <n v="934687474"/>
    <n v="22"/>
    <d v="2000-05-24T12:00:00"/>
    <x v="0"/>
    <s v="Budget/Accounting Analyst I"/>
    <x v="9"/>
    <x v="2248"/>
    <x v="2246"/>
    <s v="Phillip Snyder"/>
    <x v="7"/>
    <n v="1084473621"/>
    <n v="0"/>
    <s v="Online Payment"/>
    <x v="214"/>
    <x v="5"/>
    <n v="503915.06698230002"/>
    <n v="718141.2"/>
  </r>
  <r>
    <s v="NZ78041"/>
    <n v="396197673"/>
    <n v="31"/>
    <d v="1991-05-25T06:00:00"/>
    <x v="0"/>
    <s v="General Manager"/>
    <x v="1"/>
    <x v="2249"/>
    <x v="2247"/>
    <s v="Dennis Chapman"/>
    <x v="7"/>
    <n v="269961138"/>
    <n v="0"/>
    <s v="Cash Withdrawal"/>
    <x v="191"/>
    <x v="4"/>
    <n v="118930.66605999999"/>
    <n v="252328"/>
  </r>
  <r>
    <s v="NZ78049"/>
    <n v="133479094"/>
    <n v="31"/>
    <d v="1991-05-25T06:00:00"/>
    <x v="0"/>
    <s v="Civil Engineer"/>
    <x v="9"/>
    <x v="2250"/>
    <x v="2248"/>
    <s v="Jane Price"/>
    <x v="7"/>
    <n v="430630965"/>
    <n v="0"/>
    <s v="Money Transfer"/>
    <x v="104"/>
    <x v="1"/>
    <n v="416285.19709248003"/>
    <n v="633267"/>
  </r>
  <r>
    <s v="NZ78066"/>
    <n v="767521408"/>
    <n v="48"/>
    <d v="1974-05-25T00:00:00"/>
    <x v="0"/>
    <s v="Administrative Assistant II"/>
    <x v="2"/>
    <x v="2251"/>
    <x v="2249"/>
    <s v="Heather Stewart"/>
    <x v="7"/>
    <n v="964863756"/>
    <n v="5225742522"/>
    <s v="Loan Payment"/>
    <x v="92"/>
    <x v="7"/>
    <n v="189396.99807999999"/>
    <n v="222820"/>
  </r>
  <r>
    <s v="NZ78069"/>
    <n v="432021484"/>
    <n v="78"/>
    <d v="1944-05-24T12:00:00"/>
    <x v="0"/>
    <s v="Computer Systems Analyst II"/>
    <x v="12"/>
    <x v="2252"/>
    <x v="2250"/>
    <s v="Chris Wallace"/>
    <x v="7"/>
    <n v="317499064"/>
    <n v="0"/>
    <s v="Money Transfer"/>
    <x v="5"/>
    <x v="1"/>
    <n v="23189.528275199998"/>
    <n v="53514"/>
  </r>
  <r>
    <s v="NZ78119"/>
    <n v="577319707"/>
    <n v="39"/>
    <d v="1983-05-25T06:00:00"/>
    <x v="1"/>
    <s v="Research Assistant II"/>
    <x v="2"/>
    <x v="2253"/>
    <x v="2251"/>
    <s v="Roy Graham"/>
    <x v="7"/>
    <n v="3456965512"/>
    <n v="0"/>
    <s v="Money Transfer"/>
    <x v="305"/>
    <x v="5"/>
    <n v="264097.73123520002"/>
    <n v="303063"/>
  </r>
  <r>
    <s v="NZ78133"/>
    <n v="453980175"/>
    <n v="70"/>
    <d v="1952-05-24T12:00:00"/>
    <x v="0"/>
    <s v="Safety Technician I"/>
    <x v="1"/>
    <x v="2254"/>
    <x v="2252"/>
    <s v="Wayne George"/>
    <x v="7"/>
    <n v="35709928"/>
    <n v="0"/>
    <s v="Money Deposit"/>
    <x v="297"/>
    <x v="0"/>
    <n v="273666.81467628002"/>
    <n v="468513"/>
  </r>
  <r>
    <s v="NZ78162"/>
    <n v="74546346"/>
    <n v="23"/>
    <d v="1999-05-25T06:00:00"/>
    <x v="1"/>
    <s v="Data Coordiator"/>
    <x v="5"/>
    <x v="2255"/>
    <x v="2253"/>
    <s v="Jacqueline Boyd"/>
    <x v="7"/>
    <n v="2362974976"/>
    <n v="360708096"/>
    <s v="Loan Payment"/>
    <x v="281"/>
    <x v="8"/>
    <n v="556205.83246336004"/>
    <n v="697968.66"/>
  </r>
  <r>
    <s v="NZ78167"/>
    <n v="588615194"/>
    <n v="36"/>
    <d v="1986-05-25T00:00:00"/>
    <x v="1"/>
    <s v="Database Administrator II"/>
    <x v="3"/>
    <x v="2256"/>
    <x v="2254"/>
    <s v="Kathy Larson"/>
    <x v="7"/>
    <n v="985776318"/>
    <n v="0"/>
    <s v="Money Transfer"/>
    <x v="351"/>
    <x v="5"/>
    <n v="42497.299127899998"/>
    <n v="80408"/>
  </r>
  <r>
    <s v="NZ78182"/>
    <n v="307334489"/>
    <n v="53"/>
    <d v="1969-05-24T18:00:00"/>
    <x v="0"/>
    <s v="Safety Technician III"/>
    <x v="5"/>
    <x v="2257"/>
    <x v="2255"/>
    <s v="Dennis Day"/>
    <x v="7"/>
    <n v="839946624"/>
    <n v="0"/>
    <s v="Checks"/>
    <x v="113"/>
    <x v="0"/>
    <n v="374853.83919999999"/>
    <n v="763480.2"/>
  </r>
  <r>
    <s v="NZ78244"/>
    <n v="308158521"/>
    <n v="56"/>
    <d v="1966-05-25T00:00:00"/>
    <x v="0"/>
    <s v="Geologist III"/>
    <x v="4"/>
    <x v="2258"/>
    <x v="2256"/>
    <s v="Michael Martin"/>
    <x v="7"/>
    <n v="2732776011"/>
    <n v="0"/>
    <s v="Online Payment"/>
    <x v="209"/>
    <x v="2"/>
    <n v="105266.92214784"/>
    <n v="244610"/>
  </r>
  <r>
    <s v="NZ78256"/>
    <n v="331172887"/>
    <n v="82"/>
    <d v="1940-05-24T12:00:00"/>
    <x v="0"/>
    <s v="Biostatistician IV"/>
    <x v="5"/>
    <x v="2259"/>
    <x v="2257"/>
    <s v="Larry Johnston"/>
    <x v="7"/>
    <n v="3545542935"/>
    <n v="0"/>
    <s v="Money Deposit"/>
    <x v="375"/>
    <x v="0"/>
    <n v="421180.02125300001"/>
    <n v="651001.74"/>
  </r>
  <r>
    <s v="NZ78342"/>
    <n v="377778135"/>
    <n v="77"/>
    <d v="1945-05-24T18:00:00"/>
    <x v="1"/>
    <s v="Graphic Designer"/>
    <x v="14"/>
    <x v="2260"/>
    <x v="2258"/>
    <s v="Roy Hughes"/>
    <x v="7"/>
    <n v="1235226986"/>
    <n v="0"/>
    <s v="Money Deposit"/>
    <x v="156"/>
    <x v="0"/>
    <n v="195744.46651008"/>
    <n v="303144"/>
  </r>
  <r>
    <s v="NZ78351"/>
    <n v="302636014"/>
    <n v="66"/>
    <d v="1956-05-24T12:00:00"/>
    <x v="1"/>
    <s v="Health Coach III"/>
    <x v="4"/>
    <x v="2261"/>
    <x v="2259"/>
    <s v="Amy Sims"/>
    <x v="7"/>
    <n v="2540499255"/>
    <n v="0"/>
    <s v="Money Transfer"/>
    <x v="298"/>
    <x v="5"/>
    <n v="-30661.321999999986"/>
    <n v="192730"/>
  </r>
  <r>
    <s v="NZ78396"/>
    <n v="513949179"/>
    <n v="72"/>
    <d v="1950-05-25T00:00:00"/>
    <x v="1"/>
    <s v="Accounting Assistant IV"/>
    <x v="2"/>
    <x v="2262"/>
    <x v="2260"/>
    <s v="Victor Ellis"/>
    <x v="7"/>
    <n v="2801424"/>
    <n v="0"/>
    <s v="Money Deposit"/>
    <x v="28"/>
    <x v="0"/>
    <n v="1058906.1871438001"/>
    <n v="1258153.68"/>
  </r>
  <r>
    <s v="NZ78424"/>
    <n v="38705523"/>
    <n v="50"/>
    <d v="1972-05-24T12:00:00"/>
    <x v="1"/>
    <s v="Engineer III"/>
    <x v="6"/>
    <x v="2263"/>
    <x v="2261"/>
    <s v="Shawn Lane"/>
    <x v="7"/>
    <n v="1557296328"/>
    <n v="0"/>
    <s v="Checks"/>
    <x v="272"/>
    <x v="3"/>
    <n v="212906.593826"/>
    <n v="289061"/>
  </r>
  <r>
    <s v="NZ78463"/>
    <n v="683923673"/>
    <n v="54"/>
    <d v="1968-05-24T12:00:00"/>
    <x v="1"/>
    <s v="Environmental Specialist"/>
    <x v="2"/>
    <x v="2264"/>
    <x v="2262"/>
    <s v="Wayne Fields"/>
    <x v="7"/>
    <n v="3472552512"/>
    <n v="0"/>
    <s v="Money Deposit"/>
    <x v="26"/>
    <x v="0"/>
    <n v="1235669.2100820001"/>
    <n v="1946692.44"/>
  </r>
  <r>
    <s v="NZ78530"/>
    <n v="104483650"/>
    <n v="42"/>
    <d v="1980-05-24T12:00:00"/>
    <x v="1"/>
    <s v="Human Resources Assistant IV"/>
    <x v="17"/>
    <x v="2265"/>
    <x v="2263"/>
    <s v="Johnny White"/>
    <x v="7"/>
    <n v="13942152"/>
    <n v="0"/>
    <s v="Money Transfer"/>
    <x v="110"/>
    <x v="1"/>
    <n v="1170689.57618944"/>
    <n v="2020099.8"/>
  </r>
  <r>
    <s v="NZ78532"/>
    <n v="366358420"/>
    <n v="24"/>
    <d v="1998-05-25T00:00:00"/>
    <x v="0"/>
    <s v="Community Outreach Specialist"/>
    <x v="21"/>
    <x v="2266"/>
    <x v="2264"/>
    <s v="Eric Thompson"/>
    <x v="7"/>
    <n v="11832696"/>
    <n v="0"/>
    <s v="Money Deposit"/>
    <x v="453"/>
    <x v="0"/>
    <n v="1829839.3194984"/>
    <n v="2307050.2799999998"/>
  </r>
  <r>
    <s v="NZ78545"/>
    <n v="153351376"/>
    <n v="33"/>
    <d v="1989-05-24T18:00:00"/>
    <x v="1"/>
    <s v="Developer II"/>
    <x v="15"/>
    <x v="2267"/>
    <x v="2265"/>
    <s v="Adam Cook"/>
    <x v="7"/>
    <n v="1604527104"/>
    <n v="0"/>
    <s v="Checks"/>
    <x v="182"/>
    <x v="3"/>
    <n v="400864.41606144002"/>
    <n v="515827.26"/>
  </r>
  <r>
    <s v="NZ78571"/>
    <n v="931693559"/>
    <n v="17"/>
    <d v="2005-05-24T18:00:00"/>
    <x v="0"/>
    <s v="Media Manager IV"/>
    <x v="13"/>
    <x v="2268"/>
    <x v="2266"/>
    <s v="Benjamin Garza"/>
    <x v="7"/>
    <n v="59266748"/>
    <n v="0"/>
    <s v="Money Transfer"/>
    <x v="184"/>
    <x v="5"/>
    <n v="496703.62918935"/>
    <n v="811980.18"/>
  </r>
  <r>
    <s v="NZ78584"/>
    <n v="876216916"/>
    <n v="40"/>
    <d v="1982-05-25T00:00:00"/>
    <x v="0"/>
    <s v="Health Coach I"/>
    <x v="9"/>
    <x v="2269"/>
    <x v="2267"/>
    <s v="Sean Hernandez"/>
    <x v="7"/>
    <n v="1259545584"/>
    <n v="0"/>
    <s v="Money Deposit"/>
    <x v="281"/>
    <x v="0"/>
    <n v="133700.06279699999"/>
    <n v="178785"/>
  </r>
  <r>
    <s v="NZ78611"/>
    <n v="273323924"/>
    <n v="73"/>
    <d v="1949-05-24T18:00:00"/>
    <x v="0"/>
    <s v="Database Administrator II"/>
    <x v="2"/>
    <x v="2270"/>
    <x v="2268"/>
    <s v="David Johnston"/>
    <x v="7"/>
    <n v="524335248"/>
    <n v="0"/>
    <s v="Online Payment"/>
    <x v="199"/>
    <x v="5"/>
    <n v="235582.764952"/>
    <n v="763988.16"/>
  </r>
  <r>
    <s v="NZ78617"/>
    <n v="904970081"/>
    <n v="78"/>
    <d v="1944-05-24T12:00:00"/>
    <x v="1"/>
    <s v="Account Coordinator"/>
    <x v="15"/>
    <x v="2271"/>
    <x v="2269"/>
    <s v="Laura Lawrence"/>
    <x v="7"/>
    <n v="3487116948"/>
    <n v="0"/>
    <s v="Checks"/>
    <x v="41"/>
    <x v="0"/>
    <n v="255735.47366000002"/>
    <n v="319216"/>
  </r>
  <r>
    <s v="NZ78657"/>
    <n v="305329337"/>
    <n v="85"/>
    <d v="1937-05-24T18:00:00"/>
    <x v="1"/>
    <s v="Analyst Programmer"/>
    <x v="2"/>
    <x v="2272"/>
    <x v="2270"/>
    <s v="Gary Long"/>
    <x v="7"/>
    <n v="1144306944"/>
    <n v="0"/>
    <s v="Checks"/>
    <x v="425"/>
    <x v="3"/>
    <n v="92811.695129600004"/>
    <n v="195008"/>
  </r>
  <r>
    <s v="NZ78689"/>
    <n v="449371390"/>
    <n v="84"/>
    <d v="1938-05-25T00:00:00"/>
    <x v="1"/>
    <s v="Nurse"/>
    <x v="10"/>
    <x v="2273"/>
    <x v="2271"/>
    <s v="Albert Adams"/>
    <x v="7"/>
    <n v="32432715"/>
    <n v="0"/>
    <s v="Money Deposit"/>
    <x v="28"/>
    <x v="0"/>
    <n v="375087.96305279998"/>
    <n v="700191.24"/>
  </r>
  <r>
    <s v="NZ78694"/>
    <n v="100495274"/>
    <n v="57"/>
    <d v="1965-05-24T18:00:00"/>
    <x v="1"/>
    <s v="Geologist I"/>
    <x v="19"/>
    <x v="2274"/>
    <x v="2272"/>
    <s v="Rebecca Harper"/>
    <x v="7"/>
    <n v="2463943008"/>
    <n v="0"/>
    <s v="Money Transfer"/>
    <x v="388"/>
    <x v="5"/>
    <n v="90809.681680300011"/>
    <n v="302699"/>
  </r>
  <r>
    <s v="NZ78744"/>
    <n v="753849343"/>
    <n v="22"/>
    <d v="2000-05-24T12:00:00"/>
    <x v="1"/>
    <s v="Physical Therapy Assistant"/>
    <x v="4"/>
    <x v="2275"/>
    <x v="2273"/>
    <s v="Denise Gordon"/>
    <x v="7"/>
    <n v="642286443"/>
    <n v="0"/>
    <s v="Money Transfer"/>
    <x v="60"/>
    <x v="5"/>
    <n v="5564.2228310399951"/>
    <n v="114549"/>
  </r>
  <r>
    <s v="NZ78750"/>
    <n v="966549788"/>
    <n v="18"/>
    <d v="2004-05-24T12:00:00"/>
    <x v="1"/>
    <s v="Social Worker"/>
    <x v="13"/>
    <x v="2276"/>
    <x v="2274"/>
    <s v="Louis Brooks"/>
    <x v="7"/>
    <n v="922572189"/>
    <n v="1888511592"/>
    <s v="Loan Payment"/>
    <x v="130"/>
    <x v="8"/>
    <n v="110411.88565632"/>
    <n v="210336"/>
  </r>
  <r>
    <s v="NZ78763"/>
    <n v="750833059"/>
    <n v="18"/>
    <d v="2004-05-24T12:00:00"/>
    <x v="1"/>
    <s v="Environmental Tech"/>
    <x v="9"/>
    <x v="2277"/>
    <x v="2275"/>
    <s v="Margaret Sullivan"/>
    <x v="7"/>
    <n v="356648292"/>
    <n v="58257914"/>
    <s v="Loan Payment"/>
    <x v="189"/>
    <x v="8"/>
    <n v="1205097.5882000001"/>
    <n v="1866562.26"/>
  </r>
  <r>
    <s v="NZ78803"/>
    <n v="719704224"/>
    <n v="23"/>
    <d v="1999-05-25T06:00:00"/>
    <x v="0"/>
    <s v="Computer Systems Analyst II"/>
    <x v="2"/>
    <x v="2278"/>
    <x v="2276"/>
    <s v="Charles Martin"/>
    <x v="7"/>
    <n v="981889467"/>
    <n v="0"/>
    <s v="Cash Withdrawal"/>
    <x v="296"/>
    <x v="4"/>
    <n v="227734.1949568"/>
    <n v="455924"/>
  </r>
  <r>
    <s v="NZ78861"/>
    <n v="383800744"/>
    <n v="54"/>
    <d v="1968-05-24T12:00:00"/>
    <x v="0"/>
    <s v="Statistician II"/>
    <x v="2"/>
    <x v="2279"/>
    <x v="2277"/>
    <s v="Henry Roberts"/>
    <x v="7"/>
    <n v="968370048"/>
    <n v="0"/>
    <s v="Cash Withdrawal"/>
    <x v="19"/>
    <x v="1"/>
    <n v="41286.138550720003"/>
    <n v="108466"/>
  </r>
  <r>
    <s v="NZ78937"/>
    <n v="588827907"/>
    <n v="72"/>
    <d v="1950-05-25T00:00:00"/>
    <x v="0"/>
    <s v="VP Product Management"/>
    <x v="4"/>
    <x v="2280"/>
    <x v="2278"/>
    <s v="Jeffrey Cook"/>
    <x v="7"/>
    <n v="846016596"/>
    <n v="0"/>
    <s v="Online Payment"/>
    <x v="212"/>
    <x v="2"/>
    <n v="73638.997199999998"/>
    <n v="85689"/>
  </r>
  <r>
    <s v="NZ78943"/>
    <n v="825405328"/>
    <n v="55"/>
    <d v="1967-05-25T06:00:00"/>
    <x v="1"/>
    <s v="Automation Specialist IV"/>
    <x v="5"/>
    <x v="2281"/>
    <x v="2279"/>
    <s v="Ernest Gutierrez"/>
    <x v="7"/>
    <n v="1487990244"/>
    <n v="0"/>
    <s v="Money Transfer"/>
    <x v="108"/>
    <x v="5"/>
    <n v="512335.81388939999"/>
    <n v="647829.54"/>
  </r>
  <r>
    <s v="NZ78997"/>
    <n v="135044117"/>
    <n v="26"/>
    <d v="1996-09-12T18:00:00"/>
    <x v="0"/>
    <s v="Welder"/>
    <x v="13"/>
    <x v="2282"/>
    <x v="2280"/>
    <s v="JUSTICE MA"/>
    <x v="7"/>
    <n v="2713681152"/>
    <n v="0"/>
    <s v="Online Payment"/>
    <x v="173"/>
    <x v="2"/>
    <n v="210126.83458817608"/>
    <n v="314808"/>
  </r>
  <r>
    <s v="NZ79052"/>
    <n v="753052435"/>
    <n v="28"/>
    <d v="1991-04-28T00:00:00"/>
    <x v="0"/>
    <s v="Farmer"/>
    <x v="18"/>
    <x v="2283"/>
    <x v="2281"/>
    <s v="VICTOR OLU"/>
    <x v="7"/>
    <n v="333079296"/>
    <n v="0"/>
    <s v="Money Deposit"/>
    <x v="192"/>
    <x v="0"/>
    <n v="-120666.42215111351"/>
    <n v="732251.88"/>
  </r>
  <r>
    <s v="NZ79088"/>
    <n v="86444898"/>
    <n v="26"/>
    <d v="1996-05-24T12:00:00"/>
    <x v="1"/>
    <s v="Automation Specialist II"/>
    <x v="14"/>
    <x v="2284"/>
    <x v="2282"/>
    <s v="Norma Knight"/>
    <x v="7"/>
    <n v="134574348"/>
    <n v="0"/>
    <s v="Money Deposit"/>
    <x v="87"/>
    <x v="0"/>
    <n v="87890.006379519997"/>
    <n v="226244"/>
  </r>
  <r>
    <s v="NZ79115"/>
    <n v="46729591"/>
    <n v="71"/>
    <d v="1951-05-25T06:00:00"/>
    <x v="0"/>
    <s v="Product Engineer"/>
    <x v="9"/>
    <x v="2285"/>
    <x v="2283"/>
    <s v="Joshua Gibson"/>
    <x v="7"/>
    <n v="27417792"/>
    <n v="0"/>
    <s v="Checks"/>
    <x v="430"/>
    <x v="3"/>
    <n v="725854.96786085004"/>
    <n v="1080301.3799999999"/>
  </r>
  <r>
    <s v="NZ79142"/>
    <n v="188754874"/>
    <n v="52"/>
    <d v="1970-05-25T00:00:00"/>
    <x v="1"/>
    <s v="Programmer Analyst III"/>
    <x v="21"/>
    <x v="2286"/>
    <x v="2284"/>
    <s v="Larry Gibson"/>
    <x v="7"/>
    <n v="3433182304"/>
    <n v="0"/>
    <s v="Money Deposit"/>
    <x v="481"/>
    <x v="1"/>
    <n v="2115111.7142872"/>
    <n v="2307657.1800000002"/>
  </r>
  <r>
    <s v="NZ79163"/>
    <n v="578781331"/>
    <n v="52"/>
    <d v="1970-05-25T00:00:00"/>
    <x v="1"/>
    <s v="Structural Analysis Engineer"/>
    <x v="17"/>
    <x v="2287"/>
    <x v="2285"/>
    <s v="Matthew Rodriguez"/>
    <x v="7"/>
    <n v="635317098"/>
    <n v="0"/>
    <s v="Money Transfer"/>
    <x v="42"/>
    <x v="5"/>
    <n v="41803.109002240002"/>
    <n v="88272"/>
  </r>
  <r>
    <s v="NZ79190"/>
    <n v="346282943"/>
    <n v="55"/>
    <d v="1967-05-25T06:00:00"/>
    <x v="1"/>
    <s v="Editor"/>
    <x v="20"/>
    <x v="2288"/>
    <x v="2286"/>
    <s v="Brandon Morrison"/>
    <x v="7"/>
    <n v="609866528"/>
    <n v="0"/>
    <s v="Online Payment"/>
    <x v="338"/>
    <x v="6"/>
    <n v="2072586.4423519999"/>
    <n v="2519933.46"/>
  </r>
  <r>
    <s v="NZ79201"/>
    <n v="342831656"/>
    <n v="82"/>
    <d v="1940-05-24T12:00:00"/>
    <x v="0"/>
    <s v="Budget/Accounting Analyst IV"/>
    <x v="20"/>
    <x v="2289"/>
    <x v="2287"/>
    <s v="Jerry Fernandez"/>
    <x v="7"/>
    <n v="815645376"/>
    <n v="0"/>
    <s v="Checks"/>
    <x v="447"/>
    <x v="3"/>
    <n v="35568.091792079998"/>
    <n v="163701"/>
  </r>
  <r>
    <s v="NZ79266"/>
    <n v="638990797"/>
    <n v="61"/>
    <d v="1961-05-24T18:00:00"/>
    <x v="1"/>
    <s v="Staff Scientist"/>
    <x v="5"/>
    <x v="2290"/>
    <x v="2288"/>
    <s v="Scott Mitchell"/>
    <x v="7"/>
    <n v="3490199232"/>
    <n v="3210413024"/>
    <s v="Loan Payment"/>
    <x v="145"/>
    <x v="8"/>
    <n v="62895.042475000002"/>
    <n v="99958"/>
  </r>
  <r>
    <s v="NZ79287"/>
    <n v="711900223"/>
    <n v="53"/>
    <d v="1969-05-24T18:00:00"/>
    <x v="0"/>
    <s v="Health Coach IV"/>
    <x v="2"/>
    <x v="2291"/>
    <x v="2289"/>
    <s v="William Bishop"/>
    <x v="7"/>
    <n v="883405117"/>
    <n v="0"/>
    <s v="Money Transfer"/>
    <x v="404"/>
    <x v="0"/>
    <n v="213443.08197120001"/>
    <n v="327708"/>
  </r>
  <r>
    <s v="NZ79353"/>
    <n v="199698392"/>
    <n v="37"/>
    <d v="1985-05-24T18:00:00"/>
    <x v="0"/>
    <s v="Design Engineer"/>
    <x v="11"/>
    <x v="2292"/>
    <x v="2290"/>
    <s v="Adam Howard"/>
    <x v="7"/>
    <n v="1648150889"/>
    <n v="0"/>
    <s v="Money Transfer"/>
    <x v="168"/>
    <x v="5"/>
    <n v="32523.934602000001"/>
    <n v="49719"/>
  </r>
  <r>
    <s v="NZ79357"/>
    <n v="682734380"/>
    <n v="40"/>
    <d v="1982-05-25T00:00:00"/>
    <x v="0"/>
    <s v="Structural Analysis Engineer"/>
    <x v="13"/>
    <x v="2293"/>
    <x v="2291"/>
    <s v="Phillip Scott"/>
    <x v="7"/>
    <n v="854352495"/>
    <n v="0"/>
    <s v="Cash Withdrawal"/>
    <x v="148"/>
    <x v="1"/>
    <n v="347312.89061"/>
    <n v="448672"/>
  </r>
  <r>
    <s v="NZ79396"/>
    <n v="66714376"/>
    <n v="37"/>
    <d v="1985-05-24T18:00:00"/>
    <x v="0"/>
    <s v="Associate Professor"/>
    <x v="21"/>
    <x v="2294"/>
    <x v="2292"/>
    <s v="Louis Bennett"/>
    <x v="7"/>
    <n v="1500983736"/>
    <n v="95652144"/>
    <s v="Loan Payment"/>
    <x v="429"/>
    <x v="7"/>
    <n v="549863.15924159996"/>
    <n v="834290.64"/>
  </r>
  <r>
    <s v="NZ79409"/>
    <n v="436095405"/>
    <n v="34"/>
    <d v="1988-05-24T12:00:00"/>
    <x v="0"/>
    <s v="Programmer Analyst I"/>
    <x v="14"/>
    <x v="2295"/>
    <x v="2293"/>
    <s v="Jeremy Bryant"/>
    <x v="7"/>
    <n v="4835099808"/>
    <n v="0"/>
    <s v="Money Deposit"/>
    <x v="286"/>
    <x v="0"/>
    <n v="362670.49005680002"/>
    <n v="825935.82"/>
  </r>
  <r>
    <s v="NZ79442"/>
    <n v="262721547"/>
    <n v="83"/>
    <d v="1939-05-25T06:00:00"/>
    <x v="1"/>
    <s v="Research Assistant II"/>
    <x v="3"/>
    <x v="2296"/>
    <x v="2294"/>
    <s v="Julia Foster"/>
    <x v="7"/>
    <n v="418988259"/>
    <n v="0"/>
    <s v="Money Deposit"/>
    <x v="405"/>
    <x v="0"/>
    <n v="718855.99609120004"/>
    <n v="886057.68"/>
  </r>
  <r>
    <s v="NZ79465"/>
    <n v="684228489"/>
    <n v="59"/>
    <d v="1963-05-25T06:00:00"/>
    <x v="0"/>
    <s v="Developer I"/>
    <x v="11"/>
    <x v="2297"/>
    <x v="2295"/>
    <s v="Kathryn Brooks"/>
    <x v="7"/>
    <n v="1366042404"/>
    <n v="0"/>
    <s v="Money Deposit"/>
    <x v="264"/>
    <x v="0"/>
    <n v="131202.16255916"/>
    <n v="283228"/>
  </r>
  <r>
    <s v="NZ79472"/>
    <n v="429506359"/>
    <n v="77"/>
    <d v="1945-05-24T18:00:00"/>
    <x v="1"/>
    <s v="Web Developer III"/>
    <x v="17"/>
    <x v="2298"/>
    <x v="2296"/>
    <s v="Willie Richards"/>
    <x v="7"/>
    <n v="947106945"/>
    <n v="0"/>
    <s v="Online Payment"/>
    <x v="22"/>
    <x v="5"/>
    <n v="87755.734564600003"/>
    <n v="111415"/>
  </r>
  <r>
    <s v="NZ79483"/>
    <n v="189387888"/>
    <n v="36"/>
    <d v="1986-05-25T00:00:00"/>
    <x v="0"/>
    <s v="Research Nurse"/>
    <x v="14"/>
    <x v="96"/>
    <x v="96"/>
    <s v="Andrew Torres"/>
    <x v="7"/>
    <n v="1658473257"/>
    <n v="0"/>
    <s v="Online Payment"/>
    <x v="348"/>
    <x v="6"/>
    <n v="0"/>
    <n v="0"/>
  </r>
  <r>
    <s v="NZ79491"/>
    <n v="508139626"/>
    <n v="56"/>
    <d v="1966-05-25T00:00:00"/>
    <x v="0"/>
    <s v="Systems Administrator IV"/>
    <x v="7"/>
    <x v="2299"/>
    <x v="2297"/>
    <s v="Anna Reed"/>
    <x v="7"/>
    <n v="1016423499"/>
    <n v="0"/>
    <s v="Money Transfer"/>
    <x v="150"/>
    <x v="5"/>
    <n v="491831.85996799998"/>
    <n v="713991.84"/>
  </r>
  <r>
    <s v="NZ79565"/>
    <n v="941457744"/>
    <n v="35"/>
    <d v="1987-05-25T06:00:00"/>
    <x v="1"/>
    <s v="Nuclear Power Engineer"/>
    <x v="0"/>
    <x v="2300"/>
    <x v="2298"/>
    <s v="Patricia Elliott"/>
    <x v="7"/>
    <n v="221208064"/>
    <n v="0"/>
    <s v="Online Payment"/>
    <x v="168"/>
    <x v="5"/>
    <n v="43580.506716559998"/>
    <n v="53856"/>
  </r>
  <r>
    <s v="NZ79604"/>
    <n v="534752819"/>
    <n v="55"/>
    <d v="1967-05-25T06:00:00"/>
    <x v="1"/>
    <s v="VP Marketing"/>
    <x v="2"/>
    <x v="2301"/>
    <x v="2299"/>
    <s v="Matthew Cruz"/>
    <x v="7"/>
    <n v="1104860952"/>
    <n v="0"/>
    <s v="Online Payment"/>
    <x v="361"/>
    <x v="5"/>
    <n v="613372.02244800003"/>
    <n v="1671555.6"/>
  </r>
  <r>
    <s v="NZ79633"/>
    <n v="718436887"/>
    <n v="31"/>
    <d v="1991-05-25T06:00:00"/>
    <x v="0"/>
    <s v="Developer I"/>
    <x v="6"/>
    <x v="2302"/>
    <x v="2300"/>
    <s v="William Moore"/>
    <x v="7"/>
    <n v="154578814"/>
    <n v="0"/>
    <s v="Online Payment"/>
    <x v="386"/>
    <x v="5"/>
    <n v="484769.104704"/>
    <n v="574958.69999999995"/>
  </r>
  <r>
    <s v="NZ79637"/>
    <n v="930899737"/>
    <n v="18"/>
    <d v="2004-05-24T12:00:00"/>
    <x v="0"/>
    <s v="Human Resources Manager"/>
    <x v="9"/>
    <x v="2303"/>
    <x v="2301"/>
    <s v="Jeffrey Hernandez"/>
    <x v="7"/>
    <n v="1876014666"/>
    <n v="0"/>
    <s v="Money Transfer"/>
    <x v="194"/>
    <x v="5"/>
    <n v="362689.79466240003"/>
    <n v="447627"/>
  </r>
  <r>
    <s v="NZ79699"/>
    <n v="227174666"/>
    <n v="51"/>
    <d v="1971-05-25T06:00:00"/>
    <x v="1"/>
    <s v="Media Manager III"/>
    <x v="5"/>
    <x v="2304"/>
    <x v="2302"/>
    <s v="Douglas Gonzalez"/>
    <x v="7"/>
    <n v="597628491"/>
    <n v="2569850892"/>
    <s v="Loan Payment"/>
    <x v="281"/>
    <x v="7"/>
    <n v="876966.03666324005"/>
    <n v="1406409.66"/>
  </r>
  <r>
    <s v="NZ79704"/>
    <n v="159795410"/>
    <n v="56"/>
    <d v="1966-05-25T00:00:00"/>
    <x v="1"/>
    <s v="Accounting Assistant I"/>
    <x v="5"/>
    <x v="2305"/>
    <x v="2303"/>
    <s v="Ernest Reynolds"/>
    <x v="7"/>
    <n v="1839574736"/>
    <n v="0"/>
    <s v="Money Transfer"/>
    <x v="145"/>
    <x v="5"/>
    <n v="201927.69185259999"/>
    <n v="412699"/>
  </r>
  <r>
    <s v="NZ79743"/>
    <n v="519706370"/>
    <n v="69"/>
    <d v="1953-05-24T18:00:00"/>
    <x v="1"/>
    <s v="Systems Administrator II"/>
    <x v="2"/>
    <x v="2306"/>
    <x v="2304"/>
    <s v="Donald Coleman"/>
    <x v="7"/>
    <n v="213206395"/>
    <n v="0"/>
    <s v="Money Transfer"/>
    <x v="308"/>
    <x v="2"/>
    <n v="1489146.4966567999"/>
    <n v="1904221.68"/>
  </r>
  <r>
    <s v="NZ79745"/>
    <n v="78979780"/>
    <n v="66"/>
    <d v="1956-05-24T12:00:00"/>
    <x v="1"/>
    <s v="Human Resources Manager"/>
    <x v="2"/>
    <x v="2307"/>
    <x v="2305"/>
    <s v="William Gray"/>
    <x v="7"/>
    <n v="3271831452"/>
    <n v="0"/>
    <s v="Money Transfer"/>
    <x v="26"/>
    <x v="5"/>
    <n v="538814.18039999995"/>
    <n v="695134.08"/>
  </r>
  <r>
    <s v="NZ79787"/>
    <n v="555382110"/>
    <n v="39"/>
    <d v="1983-05-25T06:00:00"/>
    <x v="1"/>
    <s v="Assistant Media Planner"/>
    <x v="17"/>
    <x v="2308"/>
    <x v="2306"/>
    <s v="Rebecca Simmons"/>
    <x v="7"/>
    <n v="644323797"/>
    <n v="1716121056"/>
    <s v="Loan Payment"/>
    <x v="411"/>
    <x v="8"/>
    <n v="37150.489210879998"/>
    <n v="58858"/>
  </r>
  <r>
    <s v="NZ79795"/>
    <n v="273442631"/>
    <n v="19"/>
    <d v="2003-05-25T06:00:00"/>
    <x v="0"/>
    <s v="Speech Pathologist"/>
    <x v="17"/>
    <x v="2309"/>
    <x v="2307"/>
    <s v="Jerry Oliver"/>
    <x v="7"/>
    <n v="567725301"/>
    <n v="0"/>
    <s v="Checks"/>
    <x v="169"/>
    <x v="3"/>
    <n v="1475976.0977679999"/>
    <n v="1874768.16"/>
  </r>
  <r>
    <s v="NZ79851"/>
    <n v="623575342"/>
    <n v="23"/>
    <d v="1989-04-15T12:00:00"/>
    <x v="0"/>
    <s v="Professor"/>
    <x v="12"/>
    <x v="2310"/>
    <x v="2308"/>
    <s v="ADEDAYO AD"/>
    <x v="7"/>
    <n v="2853754887"/>
    <n v="0"/>
    <s v="Online Payment"/>
    <x v="87"/>
    <x v="5"/>
    <n v="287712.33136602771"/>
    <n v="788738.46"/>
  </r>
  <r>
    <s v="NZ79892"/>
    <n v="471142574"/>
    <n v="76"/>
    <d v="1946-05-25T00:00:00"/>
    <x v="1"/>
    <s v="GIS Technical Architect"/>
    <x v="17"/>
    <x v="2311"/>
    <x v="2309"/>
    <s v="Jesse Perry"/>
    <x v="7"/>
    <n v="37133184"/>
    <n v="0"/>
    <s v="Cash Withdrawal"/>
    <x v="400"/>
    <x v="1"/>
    <n v="384467.03474560002"/>
    <n v="513802.56"/>
  </r>
  <r>
    <s v="NZ79950"/>
    <n v="319128070"/>
    <n v="67"/>
    <d v="1955-05-25T06:00:00"/>
    <x v="0"/>
    <s v="Recruiting Manager"/>
    <x v="21"/>
    <x v="2312"/>
    <x v="2310"/>
    <s v="Amanda Watkins"/>
    <x v="7"/>
    <n v="1406144817"/>
    <n v="6295182894"/>
    <s v="Loan Payment"/>
    <x v="349"/>
    <x v="7"/>
    <n v="492505.05955999997"/>
    <n v="741840.9"/>
  </r>
  <r>
    <s v="NZ79955"/>
    <n v="759998406"/>
    <n v="43"/>
    <d v="1979-05-25T06:00:00"/>
    <x v="0"/>
    <s v="Paralegal"/>
    <x v="4"/>
    <x v="2313"/>
    <x v="2311"/>
    <s v="George Price"/>
    <x v="7"/>
    <n v="1329878865"/>
    <n v="0"/>
    <s v="Checks"/>
    <x v="162"/>
    <x v="3"/>
    <n v="332223.56870656001"/>
    <n v="705532.98"/>
  </r>
  <r>
    <s v="NZ80012"/>
    <n v="329863838"/>
    <n v="22"/>
    <d v="2000-05-24T12:00:00"/>
    <x v="0"/>
    <s v="Recruiting Manager"/>
    <x v="14"/>
    <x v="2314"/>
    <x v="2312"/>
    <s v="Johnny Bennett"/>
    <x v="7"/>
    <n v="2558127936"/>
    <n v="5146602048"/>
    <s v="Loan Payment"/>
    <x v="261"/>
    <x v="7"/>
    <n v="832628.34296320006"/>
    <n v="1182562.5"/>
  </r>
  <r>
    <s v="NZ80015"/>
    <n v="392368542"/>
    <n v="31"/>
    <d v="1991-05-25T06:00:00"/>
    <x v="0"/>
    <s v="Human Resources Manager"/>
    <x v="18"/>
    <x v="2315"/>
    <x v="2313"/>
    <s v="George Roberts"/>
    <x v="7"/>
    <n v="272202645"/>
    <n v="0"/>
    <s v="Online Payment"/>
    <x v="479"/>
    <x v="6"/>
    <n v="468695.361905"/>
    <n v="833331.84"/>
  </r>
  <r>
    <s v="NZ80021"/>
    <n v="991561578"/>
    <n v="46"/>
    <d v="1976-05-24T12:00:00"/>
    <x v="1"/>
    <s v="GIS Technical Architect"/>
    <x v="11"/>
    <x v="2316"/>
    <x v="2314"/>
    <s v="Brian Flores"/>
    <x v="7"/>
    <n v="746145792"/>
    <n v="0"/>
    <s v="Money Transfer"/>
    <x v="428"/>
    <x v="1"/>
    <n v="231025.12805535999"/>
    <n v="648288.54"/>
  </r>
  <r>
    <s v="NZ80022"/>
    <n v="437840646"/>
    <n v="33"/>
    <d v="1989-05-24T18:00:00"/>
    <x v="0"/>
    <s v="Account Representative III"/>
    <x v="2"/>
    <x v="2317"/>
    <x v="2315"/>
    <s v="Linda Brooks"/>
    <x v="7"/>
    <n v="648211968"/>
    <n v="0"/>
    <s v="Money Transfer"/>
    <x v="328"/>
    <x v="5"/>
    <n v="634568.32167104003"/>
    <n v="758866.74"/>
  </r>
  <r>
    <s v="NZ80050"/>
    <n v="325234622"/>
    <n v="46"/>
    <d v="1976-05-24T12:00:00"/>
    <x v="1"/>
    <s v="Assistant Media Planner"/>
    <x v="5"/>
    <x v="2318"/>
    <x v="2316"/>
    <s v="Eugene Brooks"/>
    <x v="7"/>
    <n v="652490328"/>
    <n v="0"/>
    <s v="Cash Withdrawal"/>
    <x v="465"/>
    <x v="1"/>
    <n v="327077.24839359999"/>
    <n v="372283"/>
  </r>
  <r>
    <s v="NZ80061"/>
    <n v="664809064"/>
    <n v="52"/>
    <d v="1970-05-25T00:00:00"/>
    <x v="0"/>
    <s v="Sales Representative"/>
    <x v="14"/>
    <x v="2319"/>
    <x v="2317"/>
    <s v="Jonathan Parker"/>
    <x v="7"/>
    <n v="1242342681"/>
    <n v="0"/>
    <s v="Online Payment"/>
    <x v="371"/>
    <x v="5"/>
    <n v="573999.75871880003"/>
    <n v="1142648.8799999999"/>
  </r>
  <r>
    <s v="NZ80068"/>
    <n v="926617488"/>
    <n v="78"/>
    <d v="1944-05-24T12:00:00"/>
    <x v="0"/>
    <s v="Mechanical Systems Engineer"/>
    <x v="17"/>
    <x v="2320"/>
    <x v="2318"/>
    <s v="Ronald Duncan"/>
    <x v="7"/>
    <n v="2290599675"/>
    <n v="0"/>
    <s v="Money Transfer"/>
    <x v="241"/>
    <x v="1"/>
    <n v="5621.0667520000134"/>
    <n v="140518"/>
  </r>
  <r>
    <s v="NZ80089"/>
    <n v="549557294"/>
    <n v="39"/>
    <d v="1983-05-25T06:00:00"/>
    <x v="1"/>
    <s v="Paralegal"/>
    <x v="3"/>
    <x v="2321"/>
    <x v="2319"/>
    <s v="Jesse Rice"/>
    <x v="7"/>
    <n v="57690282"/>
    <n v="0"/>
    <s v="Checks"/>
    <x v="312"/>
    <x v="3"/>
    <n v="247902.84293759998"/>
    <n v="372862"/>
  </r>
  <r>
    <s v="NZ80089"/>
    <n v="915341022"/>
    <n v="37"/>
    <d v="1985-05-24T18:00:00"/>
    <x v="1"/>
    <s v="Engineer IV"/>
    <x v="7"/>
    <x v="2322"/>
    <x v="2320"/>
    <s v="Steve Coleman"/>
    <x v="7"/>
    <n v="57690282"/>
    <n v="0"/>
    <s v="Money Transfer"/>
    <x v="115"/>
    <x v="2"/>
    <n v="571684.34281427995"/>
    <n v="975013.92"/>
  </r>
  <r>
    <s v="NZ80195"/>
    <n v="955633879"/>
    <n v="76"/>
    <d v="1946-05-25T00:00:00"/>
    <x v="0"/>
    <s v="Senior Editor"/>
    <x v="14"/>
    <x v="2323"/>
    <x v="2321"/>
    <s v="Clarence Cox"/>
    <x v="7"/>
    <n v="527540968"/>
    <n v="0"/>
    <s v="Cash Withdrawal"/>
    <x v="65"/>
    <x v="4"/>
    <n v="524221.75085279997"/>
    <n v="1000524.12"/>
  </r>
  <r>
    <s v="NZ80231"/>
    <n v="996934429"/>
    <n v="82"/>
    <d v="1940-05-24T12:00:00"/>
    <x v="0"/>
    <s v="Health Coach II"/>
    <x v="19"/>
    <x v="2324"/>
    <x v="2322"/>
    <s v="Amanda Hill"/>
    <x v="7"/>
    <n v="577448396"/>
    <n v="0"/>
    <s v="Money Deposit"/>
    <x v="92"/>
    <x v="0"/>
    <n v="92042.89859704001"/>
    <n v="276912"/>
  </r>
  <r>
    <s v="NZ80280"/>
    <n v="637878422"/>
    <n v="21"/>
    <d v="2001-05-24T18:00:00"/>
    <x v="0"/>
    <s v="Statistician II"/>
    <x v="2"/>
    <x v="2325"/>
    <x v="2323"/>
    <s v="Russell Gibson"/>
    <x v="7"/>
    <n v="360302976"/>
    <n v="530279442"/>
    <s v="Loan Payment"/>
    <x v="351"/>
    <x v="7"/>
    <n v="205466.42764096"/>
    <n v="291883"/>
  </r>
  <r>
    <s v="NZ80344"/>
    <n v="64456357"/>
    <n v="60"/>
    <d v="1962-05-25T00:00:00"/>
    <x v="0"/>
    <s v="Budget/Accounting Analyst I"/>
    <x v="17"/>
    <x v="2326"/>
    <x v="2324"/>
    <s v="William Mcdonald"/>
    <x v="7"/>
    <n v="1388444094"/>
    <n v="0"/>
    <s v="Checks"/>
    <x v="450"/>
    <x v="3"/>
    <n v="1762699.2463103998"/>
    <n v="2387720.04"/>
  </r>
  <r>
    <s v="NZ80350"/>
    <n v="578792341"/>
    <n v="58"/>
    <d v="1964-05-24T12:00:00"/>
    <x v="1"/>
    <s v="Research Nurse"/>
    <x v="11"/>
    <x v="2327"/>
    <x v="2325"/>
    <s v="Louis Harper"/>
    <x v="7"/>
    <n v="8271471"/>
    <n v="0"/>
    <s v="Money Transfer"/>
    <x v="252"/>
    <x v="5"/>
    <n v="370339.32368000003"/>
    <n v="423245"/>
  </r>
  <r>
    <s v="NZ80417"/>
    <n v="73715561"/>
    <n v="76"/>
    <d v="1946-05-25T00:00:00"/>
    <x v="1"/>
    <s v="Assistant Professor"/>
    <x v="14"/>
    <x v="2328"/>
    <x v="2326"/>
    <s v="Wayne Stephens"/>
    <x v="7"/>
    <n v="3211197624"/>
    <n v="0"/>
    <s v="Money Deposit"/>
    <x v="181"/>
    <x v="0"/>
    <n v="181150.37382400001"/>
    <n v="257215"/>
  </r>
  <r>
    <s v="NZ80436"/>
    <n v="827410722"/>
    <n v="81"/>
    <d v="1941-05-24T18:00:00"/>
    <x v="0"/>
    <s v="Programmer Analyst II"/>
    <x v="2"/>
    <x v="2329"/>
    <x v="2327"/>
    <s v="Willie Garcia"/>
    <x v="7"/>
    <n v="1326964716"/>
    <n v="0"/>
    <s v="Money Deposit"/>
    <x v="396"/>
    <x v="0"/>
    <n v="272802.9215"/>
    <n v="550971.36"/>
  </r>
  <r>
    <s v="NZ80461"/>
    <n v="258310082"/>
    <n v="33"/>
    <d v="1989-05-24T18:00:00"/>
    <x v="1"/>
    <s v="Automation Specialist IV"/>
    <x v="3"/>
    <x v="2330"/>
    <x v="2328"/>
    <s v="Justin Bailey"/>
    <x v="7"/>
    <n v="588736812"/>
    <n v="0"/>
    <s v="Cash Withdrawal"/>
    <x v="278"/>
    <x v="0"/>
    <n v="162262.09436416"/>
    <n v="350287"/>
  </r>
  <r>
    <s v="NZ80498"/>
    <n v="885948947"/>
    <n v="39"/>
    <d v="1983-05-25T06:00:00"/>
    <x v="0"/>
    <s v="Computer Systems Analyst IV"/>
    <x v="13"/>
    <x v="2331"/>
    <x v="2329"/>
    <s v="Jane Bowman"/>
    <x v="7"/>
    <n v="1022088724"/>
    <n v="0"/>
    <s v="Money Transfer"/>
    <x v="218"/>
    <x v="2"/>
    <n v="854637.00954959996"/>
    <n v="1446752.7"/>
  </r>
  <r>
    <s v="NZ80508"/>
    <n v="243026401"/>
    <n v="75"/>
    <d v="1947-05-25T06:00:00"/>
    <x v="1"/>
    <s v="Computer Systems Analyst III"/>
    <x v="14"/>
    <x v="2332"/>
    <x v="2330"/>
    <s v="Lori Hernandez"/>
    <x v="7"/>
    <n v="1903819209"/>
    <n v="0"/>
    <s v="Checks"/>
    <x v="231"/>
    <x v="3"/>
    <n v="2742.9767507200013"/>
    <n v="75793"/>
  </r>
  <r>
    <s v="NZ80593"/>
    <n v="933105282"/>
    <n v="35"/>
    <d v="1987-05-25T06:00:00"/>
    <x v="1"/>
    <s v="Librarian"/>
    <x v="11"/>
    <x v="2333"/>
    <x v="2331"/>
    <s v="John Murray"/>
    <x v="7"/>
    <n v="2473655733"/>
    <n v="0"/>
    <s v="Checks"/>
    <x v="50"/>
    <x v="3"/>
    <n v="315405.18727440003"/>
    <n v="373371"/>
  </r>
  <r>
    <s v="NZ80594"/>
    <n v="825826622"/>
    <n v="19"/>
    <d v="1992-07-05T00:00:00"/>
    <x v="0"/>
    <s v="Professor"/>
    <x v="21"/>
    <x v="2334"/>
    <x v="2332"/>
    <s v="BENJAMIN J"/>
    <x v="7"/>
    <n v="668022317"/>
    <n v="38642399"/>
    <s v="Loan Payment"/>
    <x v="334"/>
    <x v="5"/>
    <n v="-250696.86792591057"/>
    <n v="80335"/>
  </r>
  <r>
    <s v="NZ80616"/>
    <n v="377745821"/>
    <n v="25"/>
    <d v="1997-05-24T18:00:00"/>
    <x v="1"/>
    <s v="Research Assistant IV"/>
    <x v="1"/>
    <x v="2335"/>
    <x v="2333"/>
    <s v="Mary Jenkins"/>
    <x v="7"/>
    <n v="2235955104"/>
    <n v="0"/>
    <s v="Online Payment"/>
    <x v="184"/>
    <x v="6"/>
    <n v="94106.170799999993"/>
    <n v="135513"/>
  </r>
  <r>
    <s v="NZ80645"/>
    <n v="629836594"/>
    <n v="63"/>
    <d v="1959-05-25T06:00:00"/>
    <x v="0"/>
    <s v="Safety Technician I"/>
    <x v="13"/>
    <x v="2336"/>
    <x v="2334"/>
    <s v="Craig Bell"/>
    <x v="7"/>
    <n v="956993466"/>
    <n v="113185116"/>
    <s v="Loan Payment"/>
    <x v="273"/>
    <x v="8"/>
    <n v="419863.92544000002"/>
    <n v="649412.57999999996"/>
  </r>
  <r>
    <s v="NZ80646"/>
    <n v="441008899"/>
    <n v="70"/>
    <d v="1952-05-24T12:00:00"/>
    <x v="0"/>
    <s v="VP Product Management"/>
    <x v="4"/>
    <x v="2337"/>
    <x v="2335"/>
    <s v="Carolyn Wright"/>
    <x v="7"/>
    <n v="770268492"/>
    <n v="0"/>
    <s v="Money Transfer"/>
    <x v="477"/>
    <x v="5"/>
    <n v="205121.275632"/>
    <n v="327402"/>
  </r>
  <r>
    <s v="NZ80666"/>
    <n v="435481821"/>
    <n v="55"/>
    <d v="1967-05-25T06:00:00"/>
    <x v="0"/>
    <s v="Associate Professor"/>
    <x v="11"/>
    <x v="2338"/>
    <x v="2336"/>
    <s v="Kenneth Simmons"/>
    <x v="7"/>
    <n v="1568451642"/>
    <n v="0"/>
    <s v="Money Deposit"/>
    <x v="315"/>
    <x v="0"/>
    <n v="27469.159308319999"/>
    <n v="82808"/>
  </r>
  <r>
    <s v="NZ80677"/>
    <n v="957223176"/>
    <n v="54"/>
    <d v="1968-05-24T12:00:00"/>
    <x v="1"/>
    <s v="Database Administrator III"/>
    <x v="2"/>
    <x v="2339"/>
    <x v="2337"/>
    <s v="Joe Miller"/>
    <x v="7"/>
    <n v="82543125"/>
    <n v="0"/>
    <s v="Money Transfer"/>
    <x v="146"/>
    <x v="5"/>
    <n v="295367.75898668001"/>
    <n v="610378.19999999995"/>
  </r>
  <r>
    <s v="NZ80690"/>
    <n v="426567296"/>
    <n v="49"/>
    <d v="1973-05-24T18:00:00"/>
    <x v="1"/>
    <s v="Systems Administrator III"/>
    <x v="0"/>
    <x v="2340"/>
    <x v="2338"/>
    <s v="Nicholas Gilbert"/>
    <x v="7"/>
    <n v="1103647116"/>
    <n v="0"/>
    <s v="Money Transfer"/>
    <x v="23"/>
    <x v="2"/>
    <n v="121619.4780704"/>
    <n v="202406"/>
  </r>
  <r>
    <s v="NZ80718"/>
    <n v="961089566"/>
    <n v="67"/>
    <d v="1955-05-25T06:00:00"/>
    <x v="1"/>
    <s v="Assistant Manager"/>
    <x v="0"/>
    <x v="2341"/>
    <x v="2339"/>
    <s v="Juan Torres"/>
    <x v="7"/>
    <n v="1505271825"/>
    <n v="0"/>
    <s v="Checks"/>
    <x v="139"/>
    <x v="3"/>
    <n v="236906.20743168"/>
    <n v="303726"/>
  </r>
  <r>
    <s v="NZ80720"/>
    <n v="953439153"/>
    <n v="39"/>
    <d v="1983-05-25T06:00:00"/>
    <x v="0"/>
    <s v="VP Product Management"/>
    <x v="18"/>
    <x v="2342"/>
    <x v="2340"/>
    <s v="Joe Green"/>
    <x v="7"/>
    <n v="1808740608"/>
    <n v="0"/>
    <s v="Cash Withdrawal"/>
    <x v="368"/>
    <x v="0"/>
    <n v="646039.30632815999"/>
    <n v="798407.04"/>
  </r>
  <r>
    <s v="NZ80791"/>
    <n v="919517989"/>
    <n v="24"/>
    <d v="1998-05-25T00:00:00"/>
    <x v="1"/>
    <s v="Environmental Specialist"/>
    <x v="3"/>
    <x v="2343"/>
    <x v="2341"/>
    <s v="Carlos Martin"/>
    <x v="7"/>
    <n v="1652934528"/>
    <n v="0"/>
    <s v="Money Deposit"/>
    <x v="167"/>
    <x v="0"/>
    <n v="1065613.6673403999"/>
    <n v="1260870.96"/>
  </r>
  <r>
    <s v="NZ80847"/>
    <n v="947446211"/>
    <n v="28"/>
    <d v="1994-05-25T00:00:00"/>
    <x v="1"/>
    <s v="Director of Sales"/>
    <x v="1"/>
    <x v="2344"/>
    <x v="2342"/>
    <s v="Martin Snyder"/>
    <x v="7"/>
    <n v="305092972"/>
    <n v="0"/>
    <s v="Money Deposit"/>
    <x v="91"/>
    <x v="1"/>
    <n v="49737.404166399996"/>
    <n v="123394"/>
  </r>
  <r>
    <s v="NZ80870"/>
    <n v="913488559"/>
    <n v="84"/>
    <d v="1938-05-25T00:00:00"/>
    <x v="1"/>
    <s v="Statistician III"/>
    <x v="4"/>
    <x v="2345"/>
    <x v="2343"/>
    <s v="Jennifer Alvarez"/>
    <x v="7"/>
    <n v="1529114688"/>
    <n v="0"/>
    <s v="Cash Withdrawal"/>
    <x v="128"/>
    <x v="0"/>
    <n v="151418.68748600001"/>
    <n v="178855"/>
  </r>
  <r>
    <s v="NZ80929"/>
    <n v="823906903"/>
    <n v="19"/>
    <d v="2003-05-25T06:00:00"/>
    <x v="0"/>
    <s v="Librarian"/>
    <x v="11"/>
    <x v="2346"/>
    <x v="2344"/>
    <s v="Virginia Harper"/>
    <x v="7"/>
    <n v="2634522624"/>
    <n v="0"/>
    <s v="Loan Payment"/>
    <x v="126"/>
    <x v="8"/>
    <n v="552262.10080859996"/>
    <n v="659362.68000000005"/>
  </r>
  <r>
    <s v="NZ80931"/>
    <n v="502344094"/>
    <n v="72"/>
    <d v="1950-05-25T00:00:00"/>
    <x v="1"/>
    <s v="Administrative Assistant IV"/>
    <x v="4"/>
    <x v="2347"/>
    <x v="2345"/>
    <s v="Kenneth Grant"/>
    <x v="7"/>
    <n v="919231716"/>
    <n v="0"/>
    <s v="Money Transfer"/>
    <x v="468"/>
    <x v="0"/>
    <n v="86540.524685200013"/>
    <n v="253759"/>
  </r>
  <r>
    <s v="NZ81046"/>
    <n v="528154145"/>
    <n v="29"/>
    <d v="1993-05-24T18:00:00"/>
    <x v="1"/>
    <s v="Quality Control Specialist"/>
    <x v="5"/>
    <x v="2348"/>
    <x v="2346"/>
    <s v="Victor Moreno"/>
    <x v="7"/>
    <n v="856959488"/>
    <n v="0"/>
    <s v="Cash Withdrawal"/>
    <x v="352"/>
    <x v="1"/>
    <n v="1313268.05221248"/>
    <n v="1652100.12"/>
  </r>
  <r>
    <s v="NZ81069"/>
    <n v="595856727"/>
    <n v="39"/>
    <d v="1983-05-25T06:00:00"/>
    <x v="1"/>
    <s v="Account Coordinator"/>
    <x v="2"/>
    <x v="2349"/>
    <x v="2347"/>
    <s v="John Snyder"/>
    <x v="7"/>
    <n v="347410784"/>
    <n v="0"/>
    <s v="Money Deposit"/>
    <x v="322"/>
    <x v="1"/>
    <n v="1374747.6780960001"/>
    <n v="1640049.84"/>
  </r>
  <r>
    <s v="NZ81099"/>
    <n v="400775260"/>
    <n v="36"/>
    <d v="1986-05-25T00:00:00"/>
    <x v="0"/>
    <s v="Programmer IV"/>
    <x v="2"/>
    <x v="2350"/>
    <x v="2348"/>
    <s v="Fred Lynch"/>
    <x v="7"/>
    <n v="3120285969"/>
    <n v="0"/>
    <s v="Online Payment"/>
    <x v="73"/>
    <x v="6"/>
    <n v="1549106.1854259199"/>
    <n v="2118678.7200000002"/>
  </r>
  <r>
    <s v="NZ81182"/>
    <n v="233064658"/>
    <n v="20"/>
    <d v="2002-05-25T00:00:00"/>
    <x v="1"/>
    <s v="Community Outreach Specialist"/>
    <x v="2"/>
    <x v="2351"/>
    <x v="2349"/>
    <s v="Stephanie Ryan"/>
    <x v="7"/>
    <n v="2453018034"/>
    <n v="0"/>
    <s v="Checks"/>
    <x v="248"/>
    <x v="0"/>
    <n v="33587.005128799996"/>
    <n v="54932"/>
  </r>
  <r>
    <s v="NZ81182"/>
    <n v="22150365"/>
    <n v="78"/>
    <d v="1944-05-24T12:00:00"/>
    <x v="0"/>
    <s v="Project Manager"/>
    <x v="20"/>
    <x v="2352"/>
    <x v="2350"/>
    <s v="Karen Nelson"/>
    <x v="7"/>
    <n v="2453018034"/>
    <n v="0"/>
    <s v="Checks"/>
    <x v="179"/>
    <x v="3"/>
    <n v="73460.903061760007"/>
    <n v="226276"/>
  </r>
  <r>
    <s v="NZ81185"/>
    <n v="22285799"/>
    <n v="73"/>
    <d v="1949-05-24T18:00:00"/>
    <x v="0"/>
    <s v="Food Chemist"/>
    <x v="5"/>
    <x v="2353"/>
    <x v="2351"/>
    <s v="Nicholas Mitchell"/>
    <x v="7"/>
    <n v="3430755072"/>
    <n v="0"/>
    <s v="Money Transfer"/>
    <x v="466"/>
    <x v="5"/>
    <n v="427641.23173600005"/>
    <n v="1072990.02"/>
  </r>
  <r>
    <s v="NZ81264"/>
    <n v="837381379"/>
    <n v="40"/>
    <d v="1982-05-25T00:00:00"/>
    <x v="1"/>
    <s v="Budget/Accounting Analyst IV"/>
    <x v="14"/>
    <x v="2354"/>
    <x v="2352"/>
    <s v="Frank Turner"/>
    <x v="7"/>
    <n v="453808628"/>
    <n v="0"/>
    <s v="Checks"/>
    <x v="128"/>
    <x v="3"/>
    <n v="1002859.6890956"/>
    <n v="1141648.26"/>
  </r>
  <r>
    <s v="NZ81280"/>
    <n v="192118373"/>
    <n v="78"/>
    <d v="1944-05-24T12:00:00"/>
    <x v="0"/>
    <s v="Systems Administrator III"/>
    <x v="1"/>
    <x v="2355"/>
    <x v="2353"/>
    <s v="Jean Morgan"/>
    <x v="7"/>
    <n v="30371537"/>
    <n v="0"/>
    <s v="Checks"/>
    <x v="356"/>
    <x v="3"/>
    <n v="220430.28011296"/>
    <n v="408649"/>
  </r>
  <r>
    <s v="NZ81288"/>
    <n v="258765158"/>
    <n v="80"/>
    <d v="1942-05-25T00:00:00"/>
    <x v="1"/>
    <s v="Pharmacist"/>
    <x v="17"/>
    <x v="2356"/>
    <x v="2354"/>
    <s v="Jeremy Sullivan"/>
    <x v="7"/>
    <n v="753847686"/>
    <n v="0"/>
    <s v="Cash Withdrawal"/>
    <x v="337"/>
    <x v="1"/>
    <n v="342188.4615568"/>
    <n v="809349.6"/>
  </r>
  <r>
    <s v="NZ81334"/>
    <n v="97263710"/>
    <n v="47"/>
    <d v="1975-05-25T06:00:00"/>
    <x v="1"/>
    <s v="Accounting Assistant I"/>
    <x v="4"/>
    <x v="2357"/>
    <x v="2355"/>
    <s v="Joshua Moreno"/>
    <x v="7"/>
    <n v="1864172646"/>
    <n v="5224433256"/>
    <s v="Loan Payment"/>
    <x v="266"/>
    <x v="7"/>
    <n v="193020.680352"/>
    <n v="527641.92000000004"/>
  </r>
  <r>
    <s v="NZ81366"/>
    <n v="567334412"/>
    <n v="64"/>
    <d v="1958-05-25T00:00:00"/>
    <x v="1"/>
    <s v="Accountant II"/>
    <x v="15"/>
    <x v="2358"/>
    <x v="2356"/>
    <s v="Charles Hicks"/>
    <x v="7"/>
    <n v="1298508926"/>
    <n v="0"/>
    <s v="Checks"/>
    <x v="318"/>
    <x v="0"/>
    <n v="445710.44993280002"/>
    <n v="897580.62"/>
  </r>
  <r>
    <s v="NZ81391"/>
    <n v="52532596"/>
    <n v="59"/>
    <d v="1963-05-25T06:00:00"/>
    <x v="0"/>
    <s v="Compensation Analyst"/>
    <x v="5"/>
    <x v="2359"/>
    <x v="2357"/>
    <s v="Brandon Patterson"/>
    <x v="7"/>
    <n v="4027181082"/>
    <n v="0"/>
    <s v="Online Payment"/>
    <x v="219"/>
    <x v="5"/>
    <n v="227223.19464236"/>
    <n v="321400"/>
  </r>
  <r>
    <s v="NZ81423"/>
    <n v="564569787"/>
    <n v="61"/>
    <d v="1961-05-24T18:00:00"/>
    <x v="1"/>
    <s v="Paralegal"/>
    <x v="18"/>
    <x v="2360"/>
    <x v="2358"/>
    <s v="Joe Carroll"/>
    <x v="7"/>
    <n v="4098549"/>
    <n v="0"/>
    <s v="Checks"/>
    <x v="401"/>
    <x v="3"/>
    <n v="512713.74871650001"/>
    <n v="760786.38"/>
  </r>
  <r>
    <s v="NZ81435"/>
    <n v="692862884"/>
    <n v="19"/>
    <d v="2003-05-25T06:00:00"/>
    <x v="1"/>
    <s v="Product Engineer"/>
    <x v="20"/>
    <x v="2361"/>
    <x v="2359"/>
    <s v="Ashley Coleman"/>
    <x v="7"/>
    <n v="3296786955"/>
    <n v="0"/>
    <s v="Money Transfer"/>
    <x v="436"/>
    <x v="5"/>
    <n v="189182.57122769998"/>
    <n v="243600"/>
  </r>
  <r>
    <s v="NZ81510"/>
    <n v="908046732"/>
    <n v="60"/>
    <d v="1962-05-25T00:00:00"/>
    <x v="0"/>
    <s v="Database Administrator II"/>
    <x v="13"/>
    <x v="2362"/>
    <x v="2360"/>
    <s v="Anthony Hall"/>
    <x v="7"/>
    <n v="2963772"/>
    <n v="0"/>
    <s v="Money Deposit"/>
    <x v="398"/>
    <x v="0"/>
    <n v="322939.710678"/>
    <n v="602348.76"/>
  </r>
  <r>
    <s v="NZ81554"/>
    <n v="498794082"/>
    <n v="59"/>
    <d v="1963-05-25T06:00:00"/>
    <x v="0"/>
    <s v="Geologist I"/>
    <x v="9"/>
    <x v="2363"/>
    <x v="2361"/>
    <s v="Raymond Mills"/>
    <x v="7"/>
    <n v="1819822368"/>
    <n v="0"/>
    <s v="Cash Withdrawal"/>
    <x v="305"/>
    <x v="0"/>
    <n v="221561.0395136"/>
    <n v="281810"/>
  </r>
  <r>
    <s v="NZ81572"/>
    <n v="585061240"/>
    <n v="23"/>
    <d v="1999-05-25T06:00:00"/>
    <x v="1"/>
    <s v="Help Desk Technician"/>
    <x v="0"/>
    <x v="2364"/>
    <x v="2362"/>
    <s v="Samuel Hudson"/>
    <x v="7"/>
    <n v="942781875"/>
    <n v="0"/>
    <s v="Money Transfer"/>
    <x v="462"/>
    <x v="2"/>
    <n v="1068958.6285689999"/>
    <n v="1333414.3799999999"/>
  </r>
  <r>
    <s v="NZ81583"/>
    <n v="316648932"/>
    <n v="80"/>
    <d v="1942-05-25T00:00:00"/>
    <x v="1"/>
    <s v="Geologist III"/>
    <x v="20"/>
    <x v="2365"/>
    <x v="2363"/>
    <s v="Harold Hart"/>
    <x v="7"/>
    <n v="258577758"/>
    <n v="0"/>
    <s v="Online Payment"/>
    <x v="213"/>
    <x v="5"/>
    <n v="631232.46379840001"/>
    <n v="1039574.82"/>
  </r>
  <r>
    <s v="NZ81606"/>
    <n v="571268682"/>
    <n v="29"/>
    <d v="1993-05-24T18:00:00"/>
    <x v="0"/>
    <s v="Programmer I"/>
    <x v="4"/>
    <x v="2366"/>
    <x v="2364"/>
    <s v="Rebecca Burke"/>
    <x v="7"/>
    <n v="2389974528"/>
    <n v="0"/>
    <s v="Money Transfer"/>
    <x v="273"/>
    <x v="5"/>
    <n v="45271.93288"/>
    <n v="77377"/>
  </r>
  <r>
    <s v="NZ81613"/>
    <n v="242987893"/>
    <n v="65"/>
    <d v="1957-05-24T18:00:00"/>
    <x v="1"/>
    <s v="Developer IV"/>
    <x v="2"/>
    <x v="2367"/>
    <x v="2365"/>
    <s v="Jesse Austin"/>
    <x v="7"/>
    <n v="2042628108"/>
    <n v="0"/>
    <s v="Checks"/>
    <x v="389"/>
    <x v="3"/>
    <n v="522225.61955199996"/>
    <n v="688390.86"/>
  </r>
  <r>
    <s v="NZ81707"/>
    <n v="87812959"/>
    <n v="72"/>
    <d v="1950-05-25T00:00:00"/>
    <x v="1"/>
    <s v="Software Engineer IV"/>
    <x v="2"/>
    <x v="2368"/>
    <x v="2366"/>
    <s v="Helen Pierce"/>
    <x v="7"/>
    <n v="1291984512"/>
    <n v="0"/>
    <s v="Money Deposit"/>
    <x v="56"/>
    <x v="0"/>
    <n v="1768923.40319238"/>
    <n v="2003115.78"/>
  </r>
  <r>
    <s v="NZ81866"/>
    <n v="307335836"/>
    <n v="30"/>
    <d v="1992-05-24T12:00:00"/>
    <x v="0"/>
    <s v="Administrative Assistant I"/>
    <x v="2"/>
    <x v="2369"/>
    <x v="2367"/>
    <s v="Anna Cole"/>
    <x v="7"/>
    <n v="2812009122"/>
    <n v="0"/>
    <s v="Money Deposit"/>
    <x v="466"/>
    <x v="0"/>
    <n v="-25665.802553599991"/>
    <n v="312040"/>
  </r>
  <r>
    <s v="NZ81954"/>
    <n v="485114841"/>
    <n v="45"/>
    <d v="1977-05-24T18:00:00"/>
    <x v="1"/>
    <s v="Registered Nurse"/>
    <x v="2"/>
    <x v="2370"/>
    <x v="2368"/>
    <s v="Earl Kennedy"/>
    <x v="7"/>
    <n v="1395359244"/>
    <n v="0"/>
    <s v="Checks"/>
    <x v="482"/>
    <x v="3"/>
    <n v="190017.61037440001"/>
    <n v="439855"/>
  </r>
  <r>
    <s v="NZ82060"/>
    <n v="385409761"/>
    <n v="54"/>
    <d v="1968-05-24T12:00:00"/>
    <x v="1"/>
    <s v="Internal Auditor"/>
    <x v="2"/>
    <x v="2371"/>
    <x v="2369"/>
    <s v="Theresa Woods"/>
    <x v="7"/>
    <n v="3554163712"/>
    <n v="0"/>
    <s v="Cash Withdrawal"/>
    <x v="42"/>
    <x v="1"/>
    <n v="95155.849120159997"/>
    <n v="194915"/>
  </r>
  <r>
    <s v="NZ82248"/>
    <n v="873700581"/>
    <n v="30"/>
    <d v="1992-05-24T12:00:00"/>
    <x v="0"/>
    <s v="Programmer I"/>
    <x v="0"/>
    <x v="2372"/>
    <x v="2370"/>
    <s v="Bruce Rose"/>
    <x v="7"/>
    <n v="3905432496"/>
    <n v="0"/>
    <s v="Money Deposit"/>
    <x v="110"/>
    <x v="0"/>
    <n v="82917.699263999995"/>
    <n v="370770"/>
  </r>
  <r>
    <s v="NZ82261"/>
    <n v="169486428"/>
    <n v="71"/>
    <d v="1951-05-25T06:00:00"/>
    <x v="0"/>
    <s v="Legal Assistant"/>
    <x v="14"/>
    <x v="2373"/>
    <x v="2371"/>
    <s v="Martin Gonzalez"/>
    <x v="7"/>
    <n v="2002693404"/>
    <n v="918056579"/>
    <s v="Loan Payment"/>
    <x v="451"/>
    <x v="5"/>
    <n v="887030.76717999997"/>
    <n v="1361549.04"/>
  </r>
  <r>
    <s v="NZ82305"/>
    <n v="328792999"/>
    <n v="27"/>
    <d v="1995-05-25T06:00:00"/>
    <x v="0"/>
    <s v="Pharmacist"/>
    <x v="3"/>
    <x v="2374"/>
    <x v="2372"/>
    <s v="Harold Parker"/>
    <x v="7"/>
    <n v="13369725"/>
    <n v="0"/>
    <s v="Online Payment"/>
    <x v="58"/>
    <x v="2"/>
    <n v="1625736.6403379999"/>
    <n v="2033278.2"/>
  </r>
  <r>
    <s v="NZ82314"/>
    <n v="779440324"/>
    <n v="62"/>
    <d v="1960-05-24T12:00:00"/>
    <x v="0"/>
    <s v="Office Assistant IV"/>
    <x v="12"/>
    <x v="2375"/>
    <x v="2373"/>
    <s v="Roy Hudson"/>
    <x v="7"/>
    <n v="8977199"/>
    <n v="0"/>
    <s v="Online Payment"/>
    <x v="330"/>
    <x v="2"/>
    <n v="423827.55652400001"/>
    <n v="515143.86"/>
  </r>
  <r>
    <s v="NZ82331"/>
    <n v="899944761"/>
    <n v="22"/>
    <d v="2000-05-24T12:00:00"/>
    <x v="0"/>
    <s v="Statistician IV"/>
    <x v="20"/>
    <x v="2376"/>
    <x v="2374"/>
    <s v="Robert Simmons"/>
    <x v="7"/>
    <n v="579924384"/>
    <n v="0"/>
    <s v="Online Payment"/>
    <x v="91"/>
    <x v="6"/>
    <n v="736145.600722"/>
    <n v="977778.12"/>
  </r>
  <r>
    <s v="NZ82367"/>
    <n v="484916169"/>
    <n v="69"/>
    <d v="1953-05-24T18:00:00"/>
    <x v="1"/>
    <s v="Senior Cost Accountant"/>
    <x v="0"/>
    <x v="2377"/>
    <x v="2375"/>
    <s v="Johnny Gray"/>
    <x v="7"/>
    <n v="3299382948"/>
    <n v="0"/>
    <s v="Money Deposit"/>
    <x v="422"/>
    <x v="0"/>
    <n v="63579.360675039999"/>
    <n v="87415"/>
  </r>
  <r>
    <s v="NZ82371"/>
    <n v="970303695"/>
    <n v="35"/>
    <d v="1987-05-25T06:00:00"/>
    <x v="1"/>
    <s v="Pharmacist"/>
    <x v="8"/>
    <x v="2378"/>
    <x v="2376"/>
    <s v="Irene Rogers"/>
    <x v="7"/>
    <n v="51443616"/>
    <n v="0"/>
    <s v="Money Deposit"/>
    <x v="451"/>
    <x v="0"/>
    <n v="163926.60649144"/>
    <n v="209527"/>
  </r>
  <r>
    <s v="NZ82385"/>
    <n v="961710120"/>
    <n v="28"/>
    <d v="1994-05-25T00:00:00"/>
    <x v="0"/>
    <s v="Speech Pathologist"/>
    <x v="1"/>
    <x v="2379"/>
    <x v="2377"/>
    <s v="Mark Henderson"/>
    <x v="7"/>
    <n v="286833792"/>
    <n v="689264796"/>
    <s v="Loan Payment"/>
    <x v="480"/>
    <x v="8"/>
    <n v="4300.288968399982"/>
    <n v="370924"/>
  </r>
  <r>
    <s v="NZ82408"/>
    <n v="330193537"/>
    <n v="22"/>
    <d v="2000-05-24T12:00:00"/>
    <x v="0"/>
    <s v="Compensation Analyst"/>
    <x v="0"/>
    <x v="2380"/>
    <x v="2378"/>
    <s v="Todd Miller"/>
    <x v="7"/>
    <n v="1483237184"/>
    <n v="0"/>
    <s v="Online Payment"/>
    <x v="204"/>
    <x v="2"/>
    <n v="735675.03087392007"/>
    <n v="1055775.48"/>
  </r>
  <r>
    <s v="NZ82494"/>
    <n v="672369839"/>
    <n v="43"/>
    <d v="1979-05-25T06:00:00"/>
    <x v="1"/>
    <s v="Editor"/>
    <x v="5"/>
    <x v="2381"/>
    <x v="2379"/>
    <s v="Harold Williams"/>
    <x v="7"/>
    <n v="761105676"/>
    <n v="0"/>
    <s v="Money Deposit"/>
    <x v="468"/>
    <x v="0"/>
    <n v="380188.60705200001"/>
    <n v="898972.92"/>
  </r>
  <r>
    <s v="NZ82515"/>
    <n v="6752491"/>
    <n v="53"/>
    <d v="1969-05-24T18:00:00"/>
    <x v="1"/>
    <s v="Automation Specialist III"/>
    <x v="16"/>
    <x v="2382"/>
    <x v="2380"/>
    <s v="David Porter"/>
    <x v="7"/>
    <n v="2170400232"/>
    <n v="0"/>
    <s v="Money Transfer"/>
    <x v="25"/>
    <x v="1"/>
    <n v="538753.92271044001"/>
    <n v="791101.8"/>
  </r>
  <r>
    <s v="NZ82540"/>
    <n v="362436590"/>
    <n v="60"/>
    <d v="1962-05-25T00:00:00"/>
    <x v="1"/>
    <s v="Database Administrator I"/>
    <x v="6"/>
    <x v="2383"/>
    <x v="2381"/>
    <s v="Shawn Welch"/>
    <x v="7"/>
    <n v="373315242"/>
    <n v="0"/>
    <s v="Online Payment"/>
    <x v="322"/>
    <x v="5"/>
    <n v="583133.3207864"/>
    <n v="689582.22"/>
  </r>
  <r>
    <s v="NZ82550"/>
    <n v="987786330"/>
    <n v="33"/>
    <d v="1989-05-24T18:00:00"/>
    <x v="1"/>
    <s v="Database Administrator III"/>
    <x v="17"/>
    <x v="2384"/>
    <x v="2382"/>
    <s v="Carlos Howard"/>
    <x v="7"/>
    <n v="422305353"/>
    <n v="0"/>
    <s v="Cash Withdrawal"/>
    <x v="91"/>
    <x v="1"/>
    <n v="1345784.925632"/>
    <n v="1700361.42"/>
  </r>
  <r>
    <s v="NZ82575"/>
    <n v="399588315"/>
    <n v="35"/>
    <d v="1987-05-25T06:00:00"/>
    <x v="0"/>
    <s v="Programmer I"/>
    <x v="17"/>
    <x v="2385"/>
    <x v="2383"/>
    <s v="Shirley Cole"/>
    <x v="7"/>
    <n v="13722852"/>
    <n v="0"/>
    <s v="Money Transfer"/>
    <x v="309"/>
    <x v="5"/>
    <n v="99823.982155999998"/>
    <n v="203556"/>
  </r>
  <r>
    <s v="NZ82641"/>
    <n v="421773020"/>
    <n v="18"/>
    <d v="2004-05-24T12:00:00"/>
    <x v="0"/>
    <s v="Geologist IV"/>
    <x v="21"/>
    <x v="2386"/>
    <x v="2384"/>
    <s v="Clarence Rivera"/>
    <x v="7"/>
    <n v="1881255537"/>
    <n v="0"/>
    <s v="Money Transfer"/>
    <x v="281"/>
    <x v="0"/>
    <n v="127861.27404095999"/>
    <n v="230628"/>
  </r>
  <r>
    <s v="NZ82642"/>
    <n v="247238450"/>
    <n v="64"/>
    <d v="1958-05-25T00:00:00"/>
    <x v="1"/>
    <s v="Assistant Professor"/>
    <x v="3"/>
    <x v="2387"/>
    <x v="2385"/>
    <s v="Michelle Elliott"/>
    <x v="7"/>
    <n v="131150237"/>
    <n v="0"/>
    <s v="Online Payment"/>
    <x v="454"/>
    <x v="2"/>
    <n v="153379.43644200001"/>
    <n v="204249"/>
  </r>
  <r>
    <s v="NZ82676"/>
    <n v="728217456"/>
    <n v="36"/>
    <d v="1986-05-25T00:00:00"/>
    <x v="0"/>
    <s v="Software Engineer I"/>
    <x v="17"/>
    <x v="2388"/>
    <x v="2386"/>
    <s v="Eric Chavez"/>
    <x v="7"/>
    <n v="336482496"/>
    <n v="0"/>
    <s v="Online Payment"/>
    <x v="429"/>
    <x v="5"/>
    <n v="362579.26308335998"/>
    <n v="472149"/>
  </r>
  <r>
    <s v="NZ82699"/>
    <n v="23561794"/>
    <n v="42"/>
    <d v="1980-05-24T12:00:00"/>
    <x v="1"/>
    <s v="Database Administrator III"/>
    <x v="5"/>
    <x v="2389"/>
    <x v="2387"/>
    <s v="Daniel Martin"/>
    <x v="7"/>
    <n v="473360384"/>
    <n v="0"/>
    <s v="Checks"/>
    <x v="358"/>
    <x v="3"/>
    <n v="1856449.8687"/>
    <n v="2193334.56"/>
  </r>
  <r>
    <s v="NZ82705"/>
    <n v="129520261"/>
    <n v="80"/>
    <d v="1942-05-25T00:00:00"/>
    <x v="1"/>
    <s v="Cost Accountant"/>
    <x v="2"/>
    <x v="2390"/>
    <x v="2388"/>
    <s v="Kathleen Riley"/>
    <x v="7"/>
    <n v="7805421"/>
    <n v="0"/>
    <s v="Money Transfer"/>
    <x v="220"/>
    <x v="1"/>
    <n v="167510.60498100001"/>
    <n v="342138"/>
  </r>
  <r>
    <s v="NZ82740"/>
    <n v="242755293"/>
    <n v="85"/>
    <d v="1937-05-24T18:00:00"/>
    <x v="0"/>
    <s v="Assistant Professor"/>
    <x v="2"/>
    <x v="2391"/>
    <x v="2389"/>
    <s v="Russell Gilbert"/>
    <x v="7"/>
    <n v="1010469852"/>
    <n v="0"/>
    <s v="Money Transfer"/>
    <x v="134"/>
    <x v="5"/>
    <n v="242370.99714799999"/>
    <n v="372344"/>
  </r>
  <r>
    <s v="NZ82767"/>
    <n v="685292999"/>
    <n v="72"/>
    <d v="1950-05-25T00:00:00"/>
    <x v="0"/>
    <s v="Director of Sales"/>
    <x v="2"/>
    <x v="2392"/>
    <x v="2390"/>
    <s v="Denise Wood"/>
    <x v="7"/>
    <n v="361269295"/>
    <n v="0"/>
    <s v="Online Payment"/>
    <x v="165"/>
    <x v="6"/>
    <n v="131620.73446499999"/>
    <n v="323204"/>
  </r>
  <r>
    <s v="NZ82789"/>
    <n v="128075328"/>
    <n v="39"/>
    <d v="1983-05-25T06:00:00"/>
    <x v="0"/>
    <s v="Environmental Specialist"/>
    <x v="17"/>
    <x v="2393"/>
    <x v="2391"/>
    <s v="Teresa Gordon"/>
    <x v="7"/>
    <n v="4368298368"/>
    <n v="0"/>
    <s v="Checks"/>
    <x v="207"/>
    <x v="3"/>
    <n v="670510.37953343999"/>
    <n v="1255983.1200000001"/>
  </r>
  <r>
    <s v="NZ82819"/>
    <n v="238684493"/>
    <n v="49"/>
    <d v="1973-05-24T18:00:00"/>
    <x v="0"/>
    <s v="VP Product Management"/>
    <x v="15"/>
    <x v="2394"/>
    <x v="2392"/>
    <s v="Scott Tucker"/>
    <x v="7"/>
    <n v="2699424"/>
    <n v="299906154"/>
    <s v="Loan Payment"/>
    <x v="268"/>
    <x v="5"/>
    <n v="596208.92292839999"/>
    <n v="872757.9"/>
  </r>
  <r>
    <s v="NZ82834"/>
    <n v="807991662"/>
    <n v="37"/>
    <d v="1985-05-24T18:00:00"/>
    <x v="1"/>
    <s v="Automation Specialist III"/>
    <x v="10"/>
    <x v="2395"/>
    <x v="2393"/>
    <s v="Irene Parker"/>
    <x v="7"/>
    <n v="1650506319"/>
    <n v="0"/>
    <s v="Money Deposit"/>
    <x v="216"/>
    <x v="0"/>
    <n v="438822.56641680002"/>
    <n v="848140.2"/>
  </r>
  <r>
    <s v="NZ82874"/>
    <n v="45676466"/>
    <n v="64"/>
    <d v="1958-05-25T00:00:00"/>
    <x v="1"/>
    <s v="Human Resources Assistant I"/>
    <x v="9"/>
    <x v="2396"/>
    <x v="2394"/>
    <s v="Bonnie Romero"/>
    <x v="7"/>
    <n v="2657504241"/>
    <n v="0"/>
    <s v="Money Deposit"/>
    <x v="91"/>
    <x v="0"/>
    <n v="223928.14289000002"/>
    <n v="289580"/>
  </r>
  <r>
    <s v="NZ82903"/>
    <n v="220684499"/>
    <n v="27"/>
    <d v="1995-05-25T06:00:00"/>
    <x v="0"/>
    <s v="Structural Engineer"/>
    <x v="1"/>
    <x v="2397"/>
    <x v="2395"/>
    <s v="Joan Allen"/>
    <x v="7"/>
    <n v="823853025"/>
    <n v="0"/>
    <s v="Cash Withdrawal"/>
    <x v="275"/>
    <x v="1"/>
    <n v="7234.4585000000079"/>
    <n v="217031"/>
  </r>
  <r>
    <s v="NZ82914"/>
    <n v="560683336"/>
    <n v="81"/>
    <d v="1941-05-24T18:00:00"/>
    <x v="1"/>
    <s v="Web Designer IV"/>
    <x v="18"/>
    <x v="2398"/>
    <x v="2396"/>
    <s v="Justin Rice"/>
    <x v="7"/>
    <n v="2553927552"/>
    <n v="0"/>
    <s v="Money Transfer"/>
    <x v="302"/>
    <x v="5"/>
    <n v="8705.1363170800032"/>
    <n v="86494"/>
  </r>
  <r>
    <s v="NZ82919"/>
    <n v="17250555"/>
    <n v="80"/>
    <d v="1942-05-25T00:00:00"/>
    <x v="0"/>
    <s v="Web Designer IV"/>
    <x v="2"/>
    <x v="2399"/>
    <x v="2397"/>
    <s v="Nancy Gilbert"/>
    <x v="7"/>
    <n v="49986846"/>
    <n v="0"/>
    <s v="Money Transfer"/>
    <x v="279"/>
    <x v="5"/>
    <n v="-14015.734444800008"/>
    <n v="128076"/>
  </r>
  <r>
    <s v="NZ82994"/>
    <n v="873447667"/>
    <n v="26"/>
    <d v="1996-05-24T12:00:00"/>
    <x v="0"/>
    <s v="GIS Technical Architect"/>
    <x v="11"/>
    <x v="2400"/>
    <x v="2398"/>
    <s v="Julie Snyder"/>
    <x v="7"/>
    <n v="921168875"/>
    <n v="0"/>
    <s v="Money Deposit"/>
    <x v="79"/>
    <x v="0"/>
    <n v="303832.11372598005"/>
    <n v="870720.96"/>
  </r>
  <r>
    <s v="NZ82997"/>
    <n v="718752181"/>
    <n v="43"/>
    <d v="1979-05-25T06:00:00"/>
    <x v="1"/>
    <s v="Executive Secretary"/>
    <x v="2"/>
    <x v="2401"/>
    <x v="2399"/>
    <s v="Richard Gomez"/>
    <x v="7"/>
    <n v="2517046875"/>
    <n v="0"/>
    <s v="Cash Withdrawal"/>
    <x v="70"/>
    <x v="1"/>
    <n v="389208.22306250001"/>
    <n v="1001111.64"/>
  </r>
  <r>
    <s v="NZ83050"/>
    <n v="930170526"/>
    <n v="76"/>
    <d v="1946-05-25T00:00:00"/>
    <x v="0"/>
    <s v="Pharmacist"/>
    <x v="9"/>
    <x v="2402"/>
    <x v="2400"/>
    <s v="Nancy Castillo"/>
    <x v="7"/>
    <n v="827650032"/>
    <n v="0"/>
    <s v="Cash Withdrawal"/>
    <x v="420"/>
    <x v="4"/>
    <n v="8488.6877035499929"/>
    <n v="98877"/>
  </r>
  <r>
    <s v="NZ83055"/>
    <n v="422111244"/>
    <n v="21"/>
    <d v="2001-05-24T18:00:00"/>
    <x v="1"/>
    <s v="Data Coordiator"/>
    <x v="14"/>
    <x v="2403"/>
    <x v="2401"/>
    <s v="Stephen Kim"/>
    <x v="7"/>
    <n v="2016243636"/>
    <n v="2153253564"/>
    <s v="Loan Payment"/>
    <x v="200"/>
    <x v="5"/>
    <n v="417457.82840539998"/>
    <n v="449282"/>
  </r>
  <r>
    <s v="NZ83063"/>
    <n v="872920936"/>
    <n v="73"/>
    <d v="1949-05-24T18:00:00"/>
    <x v="1"/>
    <s v="Engineer IV"/>
    <x v="2"/>
    <x v="2404"/>
    <x v="2402"/>
    <s v="Carl Palmer"/>
    <x v="7"/>
    <n v="2900034384"/>
    <n v="0"/>
    <s v="Online Payment"/>
    <x v="365"/>
    <x v="5"/>
    <n v="567020.56942079996"/>
    <n v="723491.1"/>
  </r>
  <r>
    <s v="NZ83086"/>
    <n v="55291105"/>
    <n v="77"/>
    <d v="1945-05-24T18:00:00"/>
    <x v="1"/>
    <s v="Engineer II"/>
    <x v="19"/>
    <x v="2405"/>
    <x v="2403"/>
    <s v="Matthew Garza"/>
    <x v="7"/>
    <n v="958196736"/>
    <n v="0"/>
    <s v="Money Deposit"/>
    <x v="360"/>
    <x v="0"/>
    <n v="438832.39892319997"/>
    <n v="529747.19999999995"/>
  </r>
  <r>
    <s v="NZ83107"/>
    <n v="604247718"/>
    <n v="33"/>
    <d v="1989-05-24T18:00:00"/>
    <x v="1"/>
    <s v="Data Coordiator"/>
    <x v="0"/>
    <x v="2406"/>
    <x v="2404"/>
    <s v="Brian Lawrence"/>
    <x v="7"/>
    <n v="1550164702"/>
    <n v="0"/>
    <s v="Online Payment"/>
    <x v="162"/>
    <x v="2"/>
    <n v="754902.50633600005"/>
    <n v="933294.9"/>
  </r>
  <r>
    <s v="NZ83150"/>
    <n v="219530629"/>
    <n v="79"/>
    <d v="1943-05-25T06:00:00"/>
    <x v="1"/>
    <s v="Dental Hygienist"/>
    <x v="2"/>
    <x v="2407"/>
    <x v="2405"/>
    <s v="George Gilbert"/>
    <x v="7"/>
    <n v="1967152236"/>
    <n v="0"/>
    <s v="Money Transfer"/>
    <x v="301"/>
    <x v="2"/>
    <n v="180096.3511875"/>
    <n v="543107.16"/>
  </r>
  <r>
    <s v="NZ83165"/>
    <n v="710192330"/>
    <n v="84"/>
    <d v="1938-05-25T00:00:00"/>
    <x v="1"/>
    <s v="Budget/Accounting Analyst II"/>
    <x v="9"/>
    <x v="96"/>
    <x v="284"/>
    <s v="Anthony Howard"/>
    <x v="7"/>
    <n v="20612163"/>
    <n v="112104993"/>
    <s v="Loan Payment"/>
    <x v="380"/>
    <x v="8"/>
    <n v="0"/>
    <n v="0"/>
  </r>
  <r>
    <s v="NZ83245"/>
    <n v="518446998"/>
    <n v="31"/>
    <d v="1991-05-25T06:00:00"/>
    <x v="0"/>
    <s v="Budget/Accounting Analyst III"/>
    <x v="11"/>
    <x v="2408"/>
    <x v="2406"/>
    <s v="Anthony Mcdonald"/>
    <x v="7"/>
    <n v="1970522316"/>
    <n v="0"/>
    <s v="Money Deposit"/>
    <x v="142"/>
    <x v="1"/>
    <n v="942477.83160319994"/>
    <n v="1094193.78"/>
  </r>
  <r>
    <s v="NZ83250"/>
    <n v="466881314"/>
    <n v="76"/>
    <d v="1946-05-25T00:00:00"/>
    <x v="1"/>
    <s v="Administrative Assistant IV"/>
    <x v="4"/>
    <x v="2409"/>
    <x v="2407"/>
    <s v="Carl Shaw"/>
    <x v="7"/>
    <n v="129372999"/>
    <n v="0"/>
    <s v="Cash Withdrawal"/>
    <x v="462"/>
    <x v="1"/>
    <n v="149548.60891516"/>
    <n v="198562"/>
  </r>
  <r>
    <s v="NZ83308"/>
    <n v="828002445"/>
    <n v="65"/>
    <d v="1957-05-24T18:00:00"/>
    <x v="0"/>
    <s v="Media Manager III"/>
    <x v="14"/>
    <x v="2410"/>
    <x v="2408"/>
    <s v="Victor Black"/>
    <x v="7"/>
    <n v="4191455488"/>
    <n v="0"/>
    <s v="Money Transfer"/>
    <x v="116"/>
    <x v="5"/>
    <n v="767363.04172799992"/>
    <n v="1215936.8999999999"/>
  </r>
  <r>
    <s v="NZ83362"/>
    <n v="855530996"/>
    <n v="60"/>
    <d v="1962-05-25T00:00:00"/>
    <x v="1"/>
    <s v="Developer I"/>
    <x v="11"/>
    <x v="2411"/>
    <x v="2409"/>
    <s v="Wanda Gonzales"/>
    <x v="7"/>
    <n v="442529913"/>
    <n v="0"/>
    <s v="Money Deposit"/>
    <x v="46"/>
    <x v="1"/>
    <n v="80785.77514350001"/>
    <n v="123081"/>
  </r>
  <r>
    <s v="NZ83407"/>
    <n v="722370123"/>
    <n v="65"/>
    <d v="1957-05-24T18:00:00"/>
    <x v="1"/>
    <s v="Tax Accountant"/>
    <x v="19"/>
    <x v="2412"/>
    <x v="2410"/>
    <s v="Bruce Peterson"/>
    <x v="7"/>
    <n v="22559391"/>
    <n v="0"/>
    <s v="Money Transfer"/>
    <x v="95"/>
    <x v="5"/>
    <n v="161056.52458"/>
    <n v="310811"/>
  </r>
  <r>
    <s v="NZ83420"/>
    <n v="721447723"/>
    <n v="73"/>
    <d v="1949-05-24T18:00:00"/>
    <x v="0"/>
    <s v="Budget/Accounting Analyst I"/>
    <x v="2"/>
    <x v="2413"/>
    <x v="2411"/>
    <s v="Jonathan Carr"/>
    <x v="7"/>
    <n v="4656707328"/>
    <n v="0"/>
    <s v="Money Transfer"/>
    <x v="140"/>
    <x v="5"/>
    <n v="243637.8725"/>
    <n v="568023.72"/>
  </r>
  <r>
    <s v="NZ83479"/>
    <n v="299668063"/>
    <n v="45"/>
    <d v="1977-05-24T18:00:00"/>
    <x v="0"/>
    <s v="Research Nurse"/>
    <x v="1"/>
    <x v="2414"/>
    <x v="2412"/>
    <s v="Julia Weaver"/>
    <x v="7"/>
    <n v="5679744"/>
    <n v="0"/>
    <s v="Money Deposit"/>
    <x v="356"/>
    <x v="0"/>
    <n v="57018.308582400001"/>
    <n v="90492"/>
  </r>
  <r>
    <s v="NZ83480"/>
    <n v="341472312"/>
    <n v="57"/>
    <d v="1965-05-24T18:00:00"/>
    <x v="0"/>
    <s v="Structural Engineer"/>
    <x v="14"/>
    <x v="2415"/>
    <x v="2413"/>
    <s v="Jerry Fowler"/>
    <x v="7"/>
    <n v="891075654"/>
    <n v="0"/>
    <s v="Money Deposit"/>
    <x v="75"/>
    <x v="1"/>
    <n v="11921.880761600001"/>
    <n v="39461"/>
  </r>
  <r>
    <s v="NZ83499"/>
    <n v="997146843"/>
    <n v="36"/>
    <d v="1986-05-25T00:00:00"/>
    <x v="1"/>
    <s v="Budget/Accounting Analyst I"/>
    <x v="2"/>
    <x v="1303"/>
    <x v="2414"/>
    <s v="Raymond Greene"/>
    <x v="7"/>
    <n v="2815723365"/>
    <n v="0"/>
    <s v="Money Transfer"/>
    <x v="384"/>
    <x v="5"/>
    <n v="103391.41199928001"/>
    <n v="247722"/>
  </r>
  <r>
    <s v="NZ83513"/>
    <n v="729505202"/>
    <n v="53"/>
    <d v="1969-05-24T18:00:00"/>
    <x v="1"/>
    <s v="Information Systems Manager"/>
    <x v="17"/>
    <x v="2416"/>
    <x v="2415"/>
    <s v="Howard White"/>
    <x v="7"/>
    <n v="549580896"/>
    <n v="0"/>
    <s v="Money Transfer"/>
    <x v="437"/>
    <x v="2"/>
    <n v="598905.90095120016"/>
    <n v="700937.88"/>
  </r>
  <r>
    <s v="NZ83525"/>
    <n v="236168567"/>
    <n v="60"/>
    <d v="1962-05-25T00:00:00"/>
    <x v="1"/>
    <s v="Automation Specialist III"/>
    <x v="3"/>
    <x v="2417"/>
    <x v="2416"/>
    <s v="Judith Burke"/>
    <x v="7"/>
    <n v="1227239013"/>
    <n v="0"/>
    <s v="Money Deposit"/>
    <x v="64"/>
    <x v="0"/>
    <n v="353827.828928"/>
    <n v="636209.69999999995"/>
  </r>
  <r>
    <s v="NZ83619"/>
    <n v="502376688"/>
    <n v="20"/>
    <d v="2002-05-25T00:00:00"/>
    <x v="1"/>
    <s v="Programmer IV"/>
    <x v="2"/>
    <x v="2418"/>
    <x v="2417"/>
    <s v="Evelyn Reynolds"/>
    <x v="7"/>
    <n v="3068856"/>
    <n v="0"/>
    <s v="Online Payment"/>
    <x v="210"/>
    <x v="5"/>
    <n v="610574.61140447995"/>
    <n v="987901.62"/>
  </r>
  <r>
    <s v="NZ83621"/>
    <n v="64892733"/>
    <n v="77"/>
    <d v="1945-05-24T18:00:00"/>
    <x v="1"/>
    <s v="Account Representative I"/>
    <x v="12"/>
    <x v="2419"/>
    <x v="2418"/>
    <s v="Roger Romero"/>
    <x v="7"/>
    <n v="1638695025"/>
    <n v="0"/>
    <s v="Money Transfer"/>
    <x v="35"/>
    <x v="5"/>
    <n v="1322268.5465159998"/>
    <n v="1906159.68"/>
  </r>
  <r>
    <s v="NZ83694"/>
    <n v="33289021"/>
    <n v="79"/>
    <d v="1943-05-25T06:00:00"/>
    <x v="0"/>
    <s v="Systems Administrator IV"/>
    <x v="11"/>
    <x v="2420"/>
    <x v="2419"/>
    <s v="Harold Hanson"/>
    <x v="7"/>
    <n v="15383192"/>
    <n v="0"/>
    <s v="Money Deposit"/>
    <x v="65"/>
    <x v="0"/>
    <n v="312454.43763930001"/>
    <n v="397287"/>
  </r>
  <r>
    <s v="NZ83697"/>
    <n v="921397735"/>
    <n v="65"/>
    <d v="1957-05-24T18:00:00"/>
    <x v="1"/>
    <s v="Social Worker"/>
    <x v="20"/>
    <x v="2421"/>
    <x v="2420"/>
    <s v="Jack Sanchez"/>
    <x v="7"/>
    <n v="1224837504"/>
    <n v="0"/>
    <s v="Cash Withdrawal"/>
    <x v="444"/>
    <x v="1"/>
    <n v="1092035.0917440001"/>
    <n v="1522714.14"/>
  </r>
  <r>
    <s v="NZ83760"/>
    <n v="249336167"/>
    <n v="34"/>
    <d v="1988-05-24T12:00:00"/>
    <x v="1"/>
    <s v="Financial Advisor"/>
    <x v="17"/>
    <x v="2422"/>
    <x v="2421"/>
    <s v="Carlos Marshall"/>
    <x v="7"/>
    <n v="2804978325"/>
    <n v="0"/>
    <s v="Money Transfer"/>
    <x v="207"/>
    <x v="5"/>
    <n v="361812.55828415998"/>
    <n v="777855.06"/>
  </r>
  <r>
    <s v="NZ83775"/>
    <n v="20886327"/>
    <n v="76"/>
    <d v="1946-05-25T00:00:00"/>
    <x v="0"/>
    <s v="Help Desk Operator"/>
    <x v="0"/>
    <x v="2423"/>
    <x v="2422"/>
    <s v="Billy Robertson"/>
    <x v="7"/>
    <n v="214416"/>
    <n v="1622899728"/>
    <s v="Loan Payment"/>
    <x v="12"/>
    <x v="7"/>
    <n v="698759.29939599999"/>
    <n v="830359.56"/>
  </r>
  <r>
    <s v="NZ83783"/>
    <n v="672830363"/>
    <n v="50"/>
    <d v="1972-05-24T12:00:00"/>
    <x v="0"/>
    <s v="Director of Sales"/>
    <x v="3"/>
    <x v="2424"/>
    <x v="2423"/>
    <s v="Deborah Moore"/>
    <x v="7"/>
    <n v="34993314"/>
    <n v="0"/>
    <s v="Money Deposit"/>
    <x v="464"/>
    <x v="0"/>
    <n v="173846.64220288"/>
    <n v="531336.36"/>
  </r>
  <r>
    <s v="NZ83985"/>
    <n v="110539166"/>
    <n v="78"/>
    <d v="1944-05-24T12:00:00"/>
    <x v="1"/>
    <s v="Health Coach I"/>
    <x v="0"/>
    <x v="2425"/>
    <x v="2424"/>
    <s v="Thomas Burton"/>
    <x v="7"/>
    <n v="1192288125"/>
    <n v="0"/>
    <s v="Online Payment"/>
    <x v="163"/>
    <x v="2"/>
    <n v="207062.84117900001"/>
    <n v="239051"/>
  </r>
  <r>
    <s v="NZ84015"/>
    <n v="58914684"/>
    <n v="46"/>
    <d v="1976-05-24T12:00:00"/>
    <x v="1"/>
    <s v="Accounting Assistant I"/>
    <x v="2"/>
    <x v="2426"/>
    <x v="2425"/>
    <s v="Jacqueline Wells"/>
    <x v="7"/>
    <n v="2343237408"/>
    <n v="0"/>
    <s v="Online Payment"/>
    <x v="373"/>
    <x v="5"/>
    <n v="185818.398208"/>
    <n v="275578"/>
  </r>
  <r>
    <s v="NZ84018"/>
    <n v="777386810"/>
    <n v="23"/>
    <d v="1999-05-25T06:00:00"/>
    <x v="0"/>
    <s v="Data Coordiator"/>
    <x v="20"/>
    <x v="2427"/>
    <x v="2426"/>
    <s v="Steven Ferguson"/>
    <x v="7"/>
    <n v="217413757"/>
    <n v="0"/>
    <s v="Online Payment"/>
    <x v="340"/>
    <x v="5"/>
    <n v="1037411.9225638399"/>
    <n v="1258130.22"/>
  </r>
  <r>
    <s v="NZ84055"/>
    <n v="129117923"/>
    <n v="55"/>
    <d v="1967-05-25T06:00:00"/>
    <x v="0"/>
    <s v="Health Coach III"/>
    <x v="9"/>
    <x v="2428"/>
    <x v="2427"/>
    <s v="Ralph Young"/>
    <x v="7"/>
    <n v="328563105"/>
    <n v="0"/>
    <s v="Money Transfer"/>
    <x v="185"/>
    <x v="1"/>
    <n v="469937.27544"/>
    <n v="528113.16"/>
  </r>
  <r>
    <s v="NZ84095"/>
    <n v="157230926"/>
    <n v="48"/>
    <d v="1974-05-25T00:00:00"/>
    <x v="1"/>
    <s v="Research Associate"/>
    <x v="18"/>
    <x v="2429"/>
    <x v="2428"/>
    <s v="Jeremy Bowman"/>
    <x v="7"/>
    <n v="2809186575"/>
    <n v="0"/>
    <s v="Money Deposit"/>
    <x v="477"/>
    <x v="1"/>
    <n v="826833.27478750004"/>
    <n v="1176313.98"/>
  </r>
  <r>
    <s v="NZ84144"/>
    <n v="572588123"/>
    <n v="31"/>
    <d v="1991-05-25T06:00:00"/>
    <x v="0"/>
    <s v="Engineer III"/>
    <x v="4"/>
    <x v="2430"/>
    <x v="2429"/>
    <s v="Christine Williams"/>
    <x v="7"/>
    <n v="1070023095"/>
    <n v="0"/>
    <s v="Money Transfer"/>
    <x v="161"/>
    <x v="5"/>
    <n v="35684.33612"/>
    <n v="61043"/>
  </r>
  <r>
    <s v="NZ84180"/>
    <n v="922352562"/>
    <n v="69"/>
    <d v="1953-05-24T18:00:00"/>
    <x v="0"/>
    <s v="Physical Therapy Assistant"/>
    <x v="5"/>
    <x v="2431"/>
    <x v="2430"/>
    <s v="Jeffrey Parker"/>
    <x v="7"/>
    <n v="27745263"/>
    <n v="0"/>
    <s v="Cash Withdrawal"/>
    <x v="398"/>
    <x v="4"/>
    <n v="2211271.5872"/>
    <n v="2661353.4"/>
  </r>
  <r>
    <s v="NZ84182"/>
    <n v="718232501"/>
    <n v="82"/>
    <d v="1940-05-24T12:00:00"/>
    <x v="0"/>
    <s v="Dental Hygienist"/>
    <x v="10"/>
    <x v="2432"/>
    <x v="2431"/>
    <s v="Bonnie Brown"/>
    <x v="7"/>
    <n v="84773475"/>
    <n v="0"/>
    <s v="Money Transfer"/>
    <x v="400"/>
    <x v="5"/>
    <n v="54053.519799999995"/>
    <n v="150388"/>
  </r>
  <r>
    <s v="NZ84197"/>
    <n v="533584613"/>
    <n v="44"/>
    <d v="1978-05-25T00:00:00"/>
    <x v="1"/>
    <s v="Accountant IV"/>
    <x v="5"/>
    <x v="2433"/>
    <x v="2432"/>
    <s v="Lillian Moore"/>
    <x v="7"/>
    <n v="5230875"/>
    <n v="0"/>
    <s v="Money Deposit"/>
    <x v="323"/>
    <x v="0"/>
    <n v="405014.99372959998"/>
    <n v="491523"/>
  </r>
  <r>
    <s v="NZ84211"/>
    <n v="938249145"/>
    <n v="37"/>
    <d v="1985-05-24T18:00:00"/>
    <x v="1"/>
    <s v="Web Developer IV"/>
    <x v="2"/>
    <x v="2434"/>
    <x v="2433"/>
    <s v="Dennis Alexander"/>
    <x v="7"/>
    <n v="1628670144"/>
    <n v="0"/>
    <s v="Money Deposit"/>
    <x v="220"/>
    <x v="0"/>
    <n v="278171.86456000002"/>
    <n v="687876.78"/>
  </r>
  <r>
    <s v="NZ84219"/>
    <n v="838153424"/>
    <n v="36"/>
    <d v="1986-05-25T00:00:00"/>
    <x v="0"/>
    <s v="Assistant Manager"/>
    <x v="8"/>
    <x v="2435"/>
    <x v="2434"/>
    <s v="Justin Ramirez"/>
    <x v="7"/>
    <n v="1353108825"/>
    <n v="0"/>
    <s v="Money Transfer"/>
    <x v="410"/>
    <x v="2"/>
    <n v="29569.409471999999"/>
    <n v="45081"/>
  </r>
  <r>
    <s v="NZ84352"/>
    <n v="696887241"/>
    <n v="42"/>
    <d v="1980-05-24T12:00:00"/>
    <x v="1"/>
    <s v="GIS Technical Architect"/>
    <x v="2"/>
    <x v="2436"/>
    <x v="2435"/>
    <s v="Harold Oliver"/>
    <x v="7"/>
    <n v="87282"/>
    <n v="0"/>
    <s v="Cash Withdrawal"/>
    <x v="79"/>
    <x v="4"/>
    <n v="1495503.82337128"/>
    <n v="1970852.16"/>
  </r>
  <r>
    <s v="NZ84355"/>
    <n v="7396430"/>
    <n v="64"/>
    <d v="1958-05-25T00:00:00"/>
    <x v="0"/>
    <s v="Computer Systems Analyst IV"/>
    <x v="2"/>
    <x v="2437"/>
    <x v="2436"/>
    <s v="Joseph Gray"/>
    <x v="7"/>
    <n v="1554025296"/>
    <n v="4562527437"/>
    <s v="Loan Payment"/>
    <x v="477"/>
    <x v="5"/>
    <n v="1125560.2812615"/>
    <n v="1362871.98"/>
  </r>
  <r>
    <s v="NZ84384"/>
    <n v="247215446"/>
    <n v="35"/>
    <d v="1987-05-25T06:00:00"/>
    <x v="1"/>
    <s v="Registered Nurse"/>
    <x v="13"/>
    <x v="2438"/>
    <x v="2437"/>
    <s v="Carolyn Wilson"/>
    <x v="7"/>
    <n v="2041705952"/>
    <n v="0"/>
    <s v="Cash Withdrawal"/>
    <x v="444"/>
    <x v="4"/>
    <n v="265905.29102572001"/>
    <n v="477508"/>
  </r>
  <r>
    <s v="NZ84388"/>
    <n v="327147302"/>
    <n v="27"/>
    <d v="1995-05-25T06:00:00"/>
    <x v="1"/>
    <s v="Human Resources Assistant III"/>
    <x v="2"/>
    <x v="2439"/>
    <x v="2438"/>
    <s v="Ryan Perkins"/>
    <x v="7"/>
    <n v="2799873657"/>
    <n v="0"/>
    <s v="Money Transfer"/>
    <x v="445"/>
    <x v="5"/>
    <n v="283052.49277680001"/>
    <n v="364618"/>
  </r>
  <r>
    <s v="NZ84401"/>
    <n v="301382196"/>
    <n v="50"/>
    <d v="1972-05-24T12:00:00"/>
    <x v="1"/>
    <s v="Statistician IV"/>
    <x v="2"/>
    <x v="2440"/>
    <x v="2439"/>
    <s v="Phyllis Lawrence"/>
    <x v="7"/>
    <n v="828470272"/>
    <n v="0"/>
    <s v="Money Deposit"/>
    <x v="31"/>
    <x v="0"/>
    <n v="367513.99111231999"/>
    <n v="404576"/>
  </r>
  <r>
    <s v="NZ84445"/>
    <n v="992079733"/>
    <n v="48"/>
    <d v="1974-05-25T00:00:00"/>
    <x v="0"/>
    <s v="Safety Technician II"/>
    <x v="2"/>
    <x v="2441"/>
    <x v="2440"/>
    <s v="Jeffrey Little"/>
    <x v="7"/>
    <n v="151080"/>
    <n v="0"/>
    <s v="Money Deposit"/>
    <x v="439"/>
    <x v="1"/>
    <n v="45202.752778000002"/>
    <n v="107356"/>
  </r>
  <r>
    <s v="NZ84488"/>
    <n v="7702909"/>
    <n v="63"/>
    <d v="1959-05-25T06:00:00"/>
    <x v="1"/>
    <s v="Web Developer I"/>
    <x v="3"/>
    <x v="2442"/>
    <x v="2441"/>
    <s v="Brenda Montgomery"/>
    <x v="7"/>
    <n v="40812018"/>
    <n v="0"/>
    <s v="Checks"/>
    <x v="10"/>
    <x v="3"/>
    <n v="12801.289624999999"/>
    <n v="27281"/>
  </r>
  <r>
    <s v="NZ84491"/>
    <n v="707899037"/>
    <n v="48"/>
    <d v="1974-05-25T00:00:00"/>
    <x v="1"/>
    <s v="Analog Circuit Design manager"/>
    <x v="6"/>
    <x v="2443"/>
    <x v="2442"/>
    <s v="Craig Wagner"/>
    <x v="7"/>
    <n v="23771232"/>
    <n v="0"/>
    <s v="Online Payment"/>
    <x v="267"/>
    <x v="2"/>
    <n v="428137.16717480001"/>
    <n v="843995.94"/>
  </r>
  <r>
    <s v="NZ84529"/>
    <n v="231990058"/>
    <n v="23"/>
    <d v="1999-05-25T06:00:00"/>
    <x v="1"/>
    <s v="Operator"/>
    <x v="2"/>
    <x v="2444"/>
    <x v="2443"/>
    <s v="Keith Hernandez"/>
    <x v="7"/>
    <n v="465532125"/>
    <n v="818243624"/>
    <s v="Loan Payment"/>
    <x v="6"/>
    <x v="7"/>
    <n v="140029.8100501"/>
    <n v="211384"/>
  </r>
  <r>
    <s v="NZ84558"/>
    <n v="872154878"/>
    <n v="77"/>
    <d v="1945-05-24T18:00:00"/>
    <x v="0"/>
    <s v="Budget/Accounting Analyst II"/>
    <x v="0"/>
    <x v="2445"/>
    <x v="2444"/>
    <s v="Stephanie Mills"/>
    <x v="7"/>
    <n v="13881582"/>
    <n v="0"/>
    <s v="Checks"/>
    <x v="151"/>
    <x v="0"/>
    <n v="110388.74942107"/>
    <n v="238664"/>
  </r>
  <r>
    <s v="NZ84566"/>
    <n v="490762884"/>
    <n v="25"/>
    <d v="1997-05-24T18:00:00"/>
    <x v="1"/>
    <s v="Administrative Assistant I"/>
    <x v="5"/>
    <x v="2446"/>
    <x v="2445"/>
    <s v="Annie Washington"/>
    <x v="7"/>
    <n v="162603456"/>
    <n v="0"/>
    <s v="Money Transfer"/>
    <x v="307"/>
    <x v="0"/>
    <n v="65855.662497279991"/>
    <n v="94984"/>
  </r>
  <r>
    <s v="NZ84755"/>
    <n v="711108813"/>
    <n v="63"/>
    <d v="1959-05-25T06:00:00"/>
    <x v="1"/>
    <s v="Senior Editor"/>
    <x v="2"/>
    <x v="2447"/>
    <x v="2446"/>
    <s v="Ruby Stewart"/>
    <x v="7"/>
    <n v="394230375"/>
    <n v="0"/>
    <s v="Cash Withdrawal"/>
    <x v="60"/>
    <x v="1"/>
    <n v="152478.73095103999"/>
    <n v="453953"/>
  </r>
  <r>
    <s v="NZ84771"/>
    <n v="606522640"/>
    <n v="34"/>
    <d v="1988-05-24T12:00:00"/>
    <x v="1"/>
    <s v="Help Desk Operator"/>
    <x v="20"/>
    <x v="2448"/>
    <x v="2447"/>
    <s v="Maria Clark"/>
    <x v="7"/>
    <n v="2918612416"/>
    <n v="0"/>
    <s v="Money Transfer"/>
    <x v="98"/>
    <x v="5"/>
    <n v="556579.72515999991"/>
    <n v="1759314.36"/>
  </r>
  <r>
    <s v="NZ84825"/>
    <n v="998201239"/>
    <n v="68"/>
    <d v="1954-05-25T00:00:00"/>
    <x v="0"/>
    <s v="Accounting Assistant IV"/>
    <x v="2"/>
    <x v="2449"/>
    <x v="2448"/>
    <s v="Patricia Burke"/>
    <x v="7"/>
    <n v="24459435"/>
    <n v="0"/>
    <s v="Cash Withdrawal"/>
    <x v="270"/>
    <x v="4"/>
    <n v="210629.899213"/>
    <n v="359209"/>
  </r>
  <r>
    <s v="NZ84825"/>
    <n v="433389088"/>
    <n v="78"/>
    <d v="1944-05-24T12:00:00"/>
    <x v="0"/>
    <s v="Programmer Analyst I"/>
    <x v="2"/>
    <x v="2450"/>
    <x v="2449"/>
    <s v="Johnny Baker"/>
    <x v="7"/>
    <n v="24459435"/>
    <n v="0"/>
    <s v="Cash Withdrawal"/>
    <x v="35"/>
    <x v="1"/>
    <n v="500234.21624173998"/>
    <n v="975655.5"/>
  </r>
  <r>
    <s v="NZ84835"/>
    <n v="281357239"/>
    <n v="60"/>
    <d v="1962-05-25T00:00:00"/>
    <x v="1"/>
    <s v="Database Administrator I"/>
    <x v="14"/>
    <x v="2451"/>
    <x v="2450"/>
    <s v="Mark Rose"/>
    <x v="7"/>
    <n v="2338808661"/>
    <n v="0"/>
    <s v="Money Deposit"/>
    <x v="91"/>
    <x v="1"/>
    <n v="9229.7830271999992"/>
    <n v="31218"/>
  </r>
  <r>
    <s v="NZ84868"/>
    <n v="238742168"/>
    <n v="61"/>
    <d v="1961-05-24T18:00:00"/>
    <x v="0"/>
    <s v="Staff Accountant II"/>
    <x v="5"/>
    <x v="2452"/>
    <x v="2451"/>
    <s v="Jack Coleman"/>
    <x v="7"/>
    <n v="546493248"/>
    <n v="0"/>
    <s v="Money Transfer"/>
    <x v="171"/>
    <x v="5"/>
    <n v="2192914.1659292802"/>
    <n v="2495177.04"/>
  </r>
  <r>
    <s v="NZ84870"/>
    <n v="365392432"/>
    <n v="57"/>
    <d v="1965-05-24T18:00:00"/>
    <x v="1"/>
    <s v="Financial Analyst"/>
    <x v="4"/>
    <x v="2453"/>
    <x v="2452"/>
    <s v="Christopher Gonzales"/>
    <x v="7"/>
    <n v="1306410676"/>
    <n v="0"/>
    <s v="Checks"/>
    <x v="371"/>
    <x v="0"/>
    <n v="122842.25416144999"/>
    <n v="188988"/>
  </r>
  <r>
    <s v="NZ84879"/>
    <n v="523904525"/>
    <n v="61"/>
    <d v="1961-05-24T18:00:00"/>
    <x v="0"/>
    <s v="Senior Cost Accountant"/>
    <x v="2"/>
    <x v="2454"/>
    <x v="2453"/>
    <s v="Matthew Ramos"/>
    <x v="7"/>
    <n v="4829549568"/>
    <n v="0"/>
    <s v="Checks"/>
    <x v="91"/>
    <x v="3"/>
    <n v="541001.82715999999"/>
    <n v="658162.14"/>
  </r>
  <r>
    <s v="NZ84908"/>
    <n v="286598152"/>
    <n v="60"/>
    <d v="1962-05-25T00:00:00"/>
    <x v="1"/>
    <s v="Help Desk Operator"/>
    <x v="2"/>
    <x v="2455"/>
    <x v="2454"/>
    <s v="Julia Crawford"/>
    <x v="7"/>
    <n v="1431760512"/>
    <n v="865089008"/>
    <s v="Loan Payment"/>
    <x v="359"/>
    <x v="7"/>
    <n v="536452.84259300004"/>
    <n v="913366.14"/>
  </r>
  <r>
    <s v="NZ84942"/>
    <n v="88247400"/>
    <n v="52"/>
    <d v="1970-05-25T00:00:00"/>
    <x v="0"/>
    <s v="Assistant Professor"/>
    <x v="0"/>
    <x v="2456"/>
    <x v="2455"/>
    <s v="Charles Green"/>
    <x v="7"/>
    <n v="645216"/>
    <n v="0"/>
    <s v="Money Deposit"/>
    <x v="411"/>
    <x v="1"/>
    <n v="20974.176418399999"/>
    <n v="27368"/>
  </r>
  <r>
    <s v="NZ84955"/>
    <n v="892979728"/>
    <n v="67"/>
    <d v="1955-05-25T06:00:00"/>
    <x v="0"/>
    <s v="Automation Specialist II"/>
    <x v="2"/>
    <x v="2457"/>
    <x v="2456"/>
    <s v="Jesse Tucker"/>
    <x v="7"/>
    <n v="1283117979"/>
    <n v="0"/>
    <s v="Money Transfer"/>
    <x v="144"/>
    <x v="2"/>
    <n v="898655.66839696001"/>
    <n v="1014476.7"/>
  </r>
  <r>
    <s v="NZ85018"/>
    <n v="513691723"/>
    <n v="18"/>
    <d v="2004-05-24T12:00:00"/>
    <x v="0"/>
    <s v="Community Outreach Specialist"/>
    <x v="11"/>
    <x v="2458"/>
    <x v="2457"/>
    <s v="Kenneth Cole"/>
    <x v="7"/>
    <n v="262339074"/>
    <n v="0"/>
    <s v="Online Payment"/>
    <x v="253"/>
    <x v="5"/>
    <n v="82134.50923584"/>
    <n v="161814"/>
  </r>
  <r>
    <s v="NZ85021"/>
    <n v="25583562"/>
    <n v="33"/>
    <d v="1989-05-24T18:00:00"/>
    <x v="1"/>
    <s v="Structural Analysis Engineer"/>
    <x v="4"/>
    <x v="2459"/>
    <x v="2458"/>
    <s v="Stephanie Morris"/>
    <x v="7"/>
    <n v="2552960256"/>
    <n v="0"/>
    <s v="Cash Withdrawal"/>
    <x v="140"/>
    <x v="1"/>
    <n v="40668.1391134"/>
    <n v="52345"/>
  </r>
  <r>
    <s v="NZ85022"/>
    <n v="771087014"/>
    <n v="72"/>
    <d v="1950-05-25T00:00:00"/>
    <x v="1"/>
    <s v="Programmer Analyst IV"/>
    <x v="20"/>
    <x v="2460"/>
    <x v="2459"/>
    <s v="Mary Johnston"/>
    <x v="7"/>
    <n v="5145077925"/>
    <n v="1236855483"/>
    <s v="Loan Payment"/>
    <x v="113"/>
    <x v="5"/>
    <n v="290121.66830399999"/>
    <n v="363561"/>
  </r>
  <r>
    <s v="NZ85031"/>
    <n v="195572040"/>
    <n v="34"/>
    <d v="1988-05-24T12:00:00"/>
    <x v="0"/>
    <s v="Director of Sales"/>
    <x v="18"/>
    <x v="2461"/>
    <x v="2460"/>
    <s v="Denise Mason"/>
    <x v="7"/>
    <n v="2345569407"/>
    <n v="0"/>
    <s v="Online Payment"/>
    <x v="81"/>
    <x v="5"/>
    <n v="26400.900338160005"/>
    <n v="117544"/>
  </r>
  <r>
    <s v="NZ85041"/>
    <n v="3816115"/>
    <n v="32"/>
    <d v="1990-05-25T00:00:00"/>
    <x v="0"/>
    <s v="Physical Therapy Assistant"/>
    <x v="9"/>
    <x v="2462"/>
    <x v="2461"/>
    <s v="Jack Meyer"/>
    <x v="7"/>
    <n v="35841087"/>
    <n v="0"/>
    <s v="Online Payment"/>
    <x v="108"/>
    <x v="5"/>
    <n v="209349.49756704"/>
    <n v="288458"/>
  </r>
  <r>
    <s v="NZ85060"/>
    <n v="843915301"/>
    <n v="43"/>
    <d v="1979-05-25T06:00:00"/>
    <x v="1"/>
    <s v="Web Developer IV"/>
    <x v="7"/>
    <x v="2463"/>
    <x v="2462"/>
    <s v="Clarence Murray"/>
    <x v="7"/>
    <n v="1571674689"/>
    <n v="0"/>
    <s v="Cash Withdrawal"/>
    <x v="452"/>
    <x v="1"/>
    <n v="1527153.6851964002"/>
    <n v="2098950.9"/>
  </r>
  <r>
    <s v="NZ85067"/>
    <n v="233314261"/>
    <n v="52"/>
    <d v="1970-05-25T00:00:00"/>
    <x v="0"/>
    <s v="Assistant Media Planner"/>
    <x v="3"/>
    <x v="2464"/>
    <x v="2463"/>
    <s v="Adam Carter"/>
    <x v="7"/>
    <n v="2976038793"/>
    <n v="0"/>
    <s v="Cash Withdrawal"/>
    <x v="270"/>
    <x v="0"/>
    <n v="1265853.4403476999"/>
    <n v="1530155.04"/>
  </r>
  <r>
    <s v="NZ85074"/>
    <n v="385818767"/>
    <n v="34"/>
    <d v="1988-05-24T12:00:00"/>
    <x v="0"/>
    <s v="Research Assistant III"/>
    <x v="2"/>
    <x v="2465"/>
    <x v="2464"/>
    <s v="Angela Oliver"/>
    <x v="7"/>
    <n v="1144409484"/>
    <n v="0"/>
    <s v="Online Payment"/>
    <x v="479"/>
    <x v="5"/>
    <n v="151377.76533759999"/>
    <n v="402601"/>
  </r>
  <r>
    <s v="NZ85219"/>
    <n v="282522462"/>
    <n v="72"/>
    <d v="1950-05-25T00:00:00"/>
    <x v="1"/>
    <s v="Nuclear Power Engineer"/>
    <x v="13"/>
    <x v="284"/>
    <x v="284"/>
    <s v="Joshua Pierce"/>
    <x v="7"/>
    <n v="1115586483"/>
    <n v="0"/>
    <s v="Money Deposit"/>
    <x v="310"/>
    <x v="1"/>
    <n v="0"/>
    <n v="0"/>
  </r>
  <r>
    <s v="NZ85232"/>
    <n v="120457380"/>
    <n v="64"/>
    <d v="1958-05-25T00:00:00"/>
    <x v="0"/>
    <s v="Junior Executive"/>
    <x v="15"/>
    <x v="2466"/>
    <x v="2465"/>
    <s v="Sharon Davis"/>
    <x v="7"/>
    <n v="1283085041"/>
    <n v="0"/>
    <s v="Online Payment"/>
    <x v="54"/>
    <x v="5"/>
    <n v="47289.482832319998"/>
    <n v="61905"/>
  </r>
  <r>
    <s v="NZ85232"/>
    <n v="554023905"/>
    <n v="73"/>
    <d v="1949-05-24T18:00:00"/>
    <x v="0"/>
    <s v="Accounting Assistant IV"/>
    <x v="3"/>
    <x v="2467"/>
    <x v="2466"/>
    <s v="Steve Kennedy"/>
    <x v="7"/>
    <n v="1283085041"/>
    <n v="0"/>
    <s v="Cash Withdrawal"/>
    <x v="229"/>
    <x v="1"/>
    <n v="173595.05729824002"/>
    <n v="299302"/>
  </r>
  <r>
    <s v="NZ85245"/>
    <n v="102351529"/>
    <n v="83"/>
    <d v="1939-05-25T06:00:00"/>
    <x v="1"/>
    <s v="Biostatistician I"/>
    <x v="4"/>
    <x v="2468"/>
    <x v="2467"/>
    <s v="Richard Young"/>
    <x v="7"/>
    <n v="20016825"/>
    <n v="64634085"/>
    <s v="Loan Payment"/>
    <x v="297"/>
    <x v="7"/>
    <n v="209823.50208400001"/>
    <n v="253960"/>
  </r>
  <r>
    <s v="NZ85295"/>
    <n v="300991991"/>
    <n v="74"/>
    <d v="1948-05-24T12:00:00"/>
    <x v="1"/>
    <s v="Developer II"/>
    <x v="14"/>
    <x v="2469"/>
    <x v="2468"/>
    <s v="Sandra Austin"/>
    <x v="7"/>
    <n v="746075112"/>
    <n v="0"/>
    <s v="Money Transfer"/>
    <x v="282"/>
    <x v="2"/>
    <n v="49465.438900000001"/>
    <n v="79099"/>
  </r>
  <r>
    <s v="NZ85299"/>
    <n v="649881744"/>
    <n v="74"/>
    <d v="1948-05-24T12:00:00"/>
    <x v="1"/>
    <s v="Quality Control Specialist"/>
    <x v="11"/>
    <x v="2470"/>
    <x v="2469"/>
    <s v="Victor Nichols"/>
    <x v="7"/>
    <n v="1588741406"/>
    <n v="0"/>
    <s v="Money Transfer"/>
    <x v="365"/>
    <x v="2"/>
    <n v="1095108.1896619999"/>
    <n v="1619991.54"/>
  </r>
  <r>
    <s v="NZ85411"/>
    <n v="443973508"/>
    <n v="28"/>
    <d v="1994-05-25T00:00:00"/>
    <x v="0"/>
    <s v="Help Desk Operator"/>
    <x v="15"/>
    <x v="2471"/>
    <x v="2470"/>
    <s v="Justin Ryan"/>
    <x v="7"/>
    <n v="2884408065"/>
    <n v="0"/>
    <s v="Money Deposit"/>
    <x v="22"/>
    <x v="0"/>
    <n v="830819.67999492004"/>
    <n v="1251613.44"/>
  </r>
  <r>
    <s v="NZ85414"/>
    <n v="316447593"/>
    <n v="31"/>
    <d v="1991-05-25T06:00:00"/>
    <x v="1"/>
    <s v="Electrical Engineer"/>
    <x v="14"/>
    <x v="2472"/>
    <x v="2471"/>
    <s v="Rebecca Williams"/>
    <x v="7"/>
    <n v="13251224"/>
    <n v="0"/>
    <s v="Money Deposit"/>
    <x v="351"/>
    <x v="0"/>
    <n v="31494.595529200014"/>
    <n v="191567"/>
  </r>
  <r>
    <s v="NZ85541"/>
    <n v="155187023"/>
    <n v="36"/>
    <d v="1986-05-25T00:00:00"/>
    <x v="1"/>
    <s v="Budget/Accounting Analyst I"/>
    <x v="14"/>
    <x v="2473"/>
    <x v="2472"/>
    <s v="Carlos Black"/>
    <x v="7"/>
    <n v="1092187008"/>
    <n v="0"/>
    <s v="Cash Withdrawal"/>
    <x v="364"/>
    <x v="4"/>
    <n v="202626.9941136"/>
    <n v="319263"/>
  </r>
  <r>
    <s v="NZ85558"/>
    <n v="45087532"/>
    <n v="38"/>
    <d v="1984-05-24T12:00:00"/>
    <x v="0"/>
    <s v="Health Coach IV"/>
    <x v="5"/>
    <x v="2474"/>
    <x v="2473"/>
    <s v="Daniel Morrison"/>
    <x v="7"/>
    <n v="672753382"/>
    <n v="0"/>
    <s v="Money Deposit"/>
    <x v="123"/>
    <x v="0"/>
    <n v="405186.34172500001"/>
    <n v="463600"/>
  </r>
  <r>
    <s v="NZ85584"/>
    <n v="695281"/>
    <n v="20"/>
    <d v="2002-05-25T00:00:00"/>
    <x v="0"/>
    <s v="Research Assistant IV"/>
    <x v="20"/>
    <x v="2475"/>
    <x v="2474"/>
    <s v="Karen Reynolds"/>
    <x v="7"/>
    <n v="1084660032"/>
    <n v="0"/>
    <s v="Cash Withdrawal"/>
    <x v="46"/>
    <x v="1"/>
    <n v="173978.24135532"/>
    <n v="225096"/>
  </r>
  <r>
    <s v="NZ85625"/>
    <n v="473170824"/>
    <n v="80"/>
    <d v="1942-05-25T00:00:00"/>
    <x v="0"/>
    <s v="Systems Administrator III"/>
    <x v="14"/>
    <x v="2476"/>
    <x v="2475"/>
    <s v="Rose Johnson"/>
    <x v="7"/>
    <n v="1261280097"/>
    <n v="0"/>
    <s v="Money Deposit"/>
    <x v="184"/>
    <x v="1"/>
    <n v="-9942.408015360008"/>
    <n v="172083"/>
  </r>
  <r>
    <s v="NZ85664"/>
    <n v="276566478"/>
    <n v="26"/>
    <d v="1996-05-24T12:00:00"/>
    <x v="0"/>
    <s v="Web Developer III"/>
    <x v="2"/>
    <x v="2477"/>
    <x v="2476"/>
    <s v="Phyllis Reed"/>
    <x v="7"/>
    <n v="1213686144"/>
    <n v="7960843836"/>
    <s v="Loan Payment"/>
    <x v="331"/>
    <x v="7"/>
    <n v="963808.16038563999"/>
    <n v="1584698.52"/>
  </r>
  <r>
    <s v="NZ85690"/>
    <n v="21780220"/>
    <n v="24"/>
    <d v="1998-05-25T00:00:00"/>
    <x v="1"/>
    <s v="Compensation Analyst"/>
    <x v="9"/>
    <x v="2478"/>
    <x v="2477"/>
    <s v="Antonio Owens"/>
    <x v="7"/>
    <n v="4884439656"/>
    <n v="0"/>
    <s v="Money Deposit"/>
    <x v="464"/>
    <x v="0"/>
    <n v="283937.79932799999"/>
    <n v="424789"/>
  </r>
  <r>
    <s v="NZ85827"/>
    <n v="394919381"/>
    <n v="45"/>
    <d v="1977-05-24T18:00:00"/>
    <x v="0"/>
    <s v="Software Engineer IV"/>
    <x v="13"/>
    <x v="2479"/>
    <x v="2478"/>
    <s v="Gerald Cooper"/>
    <x v="7"/>
    <n v="4399281796"/>
    <n v="1589129496"/>
    <s v="Loan Payment"/>
    <x v="31"/>
    <x v="8"/>
    <n v="362750.72011448001"/>
    <n v="448115"/>
  </r>
  <r>
    <s v="NZ85846"/>
    <n v="600894200"/>
    <n v="68"/>
    <d v="1954-05-25T00:00:00"/>
    <x v="1"/>
    <s v="Office Assistant II"/>
    <x v="18"/>
    <x v="2480"/>
    <x v="2479"/>
    <s v="Howard Reed"/>
    <x v="7"/>
    <n v="57359088"/>
    <n v="0"/>
    <s v="Money Transfer"/>
    <x v="275"/>
    <x v="5"/>
    <n v="165392.11107632"/>
    <n v="244487"/>
  </r>
  <r>
    <s v="NZ85850"/>
    <n v="922739901"/>
    <n v="54"/>
    <d v="1968-05-24T12:00:00"/>
    <x v="0"/>
    <s v="Human Resources Assistant I"/>
    <x v="3"/>
    <x v="2481"/>
    <x v="2480"/>
    <s v="Ronald Moreno"/>
    <x v="7"/>
    <n v="2367259964"/>
    <n v="0"/>
    <s v="Money Deposit"/>
    <x v="20"/>
    <x v="0"/>
    <n v="116320.15"/>
    <n v="284338"/>
  </r>
  <r>
    <s v="NZ85859"/>
    <n v="492145316"/>
    <n v="51"/>
    <d v="1971-05-25T06:00:00"/>
    <x v="1"/>
    <s v="Editor"/>
    <x v="11"/>
    <x v="2482"/>
    <x v="2481"/>
    <s v="John Coleman"/>
    <x v="7"/>
    <n v="2307648"/>
    <n v="0"/>
    <s v="Checks"/>
    <x v="37"/>
    <x v="3"/>
    <n v="934327.75875599997"/>
    <n v="1513922.76"/>
  </r>
  <r>
    <s v="NZ85936"/>
    <n v="80484276"/>
    <n v="39"/>
    <d v="1983-05-25T06:00:00"/>
    <x v="0"/>
    <s v="Administrative Officer"/>
    <x v="14"/>
    <x v="2483"/>
    <x v="2482"/>
    <s v="Teresa Kennedy"/>
    <x v="7"/>
    <n v="99114157"/>
    <n v="0"/>
    <s v="Online Payment"/>
    <x v="396"/>
    <x v="5"/>
    <n v="1281639.9732131199"/>
    <n v="1579092.6"/>
  </r>
  <r>
    <s v="NZ85958"/>
    <n v="360093656"/>
    <n v="65"/>
    <d v="1957-05-24T18:00:00"/>
    <x v="0"/>
    <s v="Administrative Assistant II"/>
    <x v="13"/>
    <x v="2484"/>
    <x v="2483"/>
    <s v="Alan Cunningham"/>
    <x v="7"/>
    <n v="3463057017"/>
    <n v="0"/>
    <s v="Money Transfer"/>
    <x v="307"/>
    <x v="5"/>
    <n v="304241.95817320002"/>
    <n v="548004.18000000005"/>
  </r>
  <r>
    <s v="NZ85958"/>
    <n v="540418090"/>
    <n v="43"/>
    <d v="1979-05-25T06:00:00"/>
    <x v="0"/>
    <s v="VP Accounting"/>
    <x v="12"/>
    <x v="2485"/>
    <x v="2484"/>
    <s v="Sean Hart"/>
    <x v="7"/>
    <n v="3463057017"/>
    <n v="0"/>
    <s v="Money Transfer"/>
    <x v="31"/>
    <x v="5"/>
    <n v="42323.990692500025"/>
    <n v="335673"/>
  </r>
  <r>
    <s v="NZ86031"/>
    <n v="87826690"/>
    <n v="65"/>
    <d v="1957-05-24T18:00:00"/>
    <x v="1"/>
    <s v="Budget/Accounting Analyst I"/>
    <x v="3"/>
    <x v="2486"/>
    <x v="2485"/>
    <s v="Martin Lawson"/>
    <x v="7"/>
    <n v="3164875374"/>
    <n v="0"/>
    <s v="Money Deposit"/>
    <x v="258"/>
    <x v="0"/>
    <n v="337557.36963999999"/>
    <n v="399400"/>
  </r>
  <r>
    <s v="NZ86039"/>
    <n v="758880525"/>
    <n v="85"/>
    <d v="1937-05-24T18:00:00"/>
    <x v="1"/>
    <s v="Computer Systems Analyst II"/>
    <x v="11"/>
    <x v="2487"/>
    <x v="2486"/>
    <s v="Wayne Johnston"/>
    <x v="7"/>
    <n v="163857918"/>
    <n v="0"/>
    <s v="Online Payment"/>
    <x v="72"/>
    <x v="6"/>
    <n v="747382.6552712"/>
    <n v="974407.02"/>
  </r>
  <r>
    <s v="NZ86054"/>
    <n v="842658068"/>
    <n v="52"/>
    <d v="1970-05-25T00:00:00"/>
    <x v="1"/>
    <s v="Database Administrator II"/>
    <x v="5"/>
    <x v="2488"/>
    <x v="2487"/>
    <s v="Bonnie Stone"/>
    <x v="7"/>
    <n v="895812198"/>
    <n v="0"/>
    <s v="Money Deposit"/>
    <x v="214"/>
    <x v="0"/>
    <n v="182885.33419999998"/>
    <n v="457214"/>
  </r>
  <r>
    <s v="NZ86081"/>
    <n v="465801768"/>
    <n v="74"/>
    <d v="1948-05-24T12:00:00"/>
    <x v="0"/>
    <s v="Environmental Tech"/>
    <x v="4"/>
    <x v="2489"/>
    <x v="2488"/>
    <s v="Earl Richardson"/>
    <x v="7"/>
    <n v="5027421696"/>
    <n v="0"/>
    <s v="Money Deposit"/>
    <x v="9"/>
    <x v="0"/>
    <n v="386040.33823887998"/>
    <n v="512437.8"/>
  </r>
  <r>
    <s v="NZ86089"/>
    <n v="475711203"/>
    <n v="62"/>
    <d v="1960-05-24T12:00:00"/>
    <x v="0"/>
    <s v="Human Resources Assistant IV"/>
    <x v="8"/>
    <x v="2490"/>
    <x v="2489"/>
    <s v="Roger Hamilton"/>
    <x v="7"/>
    <n v="1608976551"/>
    <n v="7255922401"/>
    <s v="Loan Payment"/>
    <x v="50"/>
    <x v="5"/>
    <n v="517766.40096320002"/>
    <n v="854054.16"/>
  </r>
  <r>
    <s v="NZ86149"/>
    <n v="473113900"/>
    <n v="33"/>
    <d v="1989-05-24T18:00:00"/>
    <x v="1"/>
    <s v="Geologist III"/>
    <x v="0"/>
    <x v="2491"/>
    <x v="2490"/>
    <s v="Charles Day"/>
    <x v="7"/>
    <n v="2291316928"/>
    <n v="0"/>
    <s v="Cash Withdrawal"/>
    <x v="382"/>
    <x v="1"/>
    <n v="110758.9791008"/>
    <n v="327206"/>
  </r>
  <r>
    <s v="NZ86154"/>
    <n v="1830742"/>
    <n v="74"/>
    <d v="1948-05-24T12:00:00"/>
    <x v="1"/>
    <s v="Programmer II"/>
    <x v="2"/>
    <x v="2492"/>
    <x v="2491"/>
    <s v="Jeremy Woods"/>
    <x v="7"/>
    <n v="1073558976"/>
    <n v="0"/>
    <s v="Money Transfer"/>
    <x v="29"/>
    <x v="1"/>
    <n v="592891.02139519993"/>
    <n v="874011.48"/>
  </r>
  <r>
    <s v="NZ86179"/>
    <n v="759957"/>
    <n v="80"/>
    <d v="1942-05-25T00:00:00"/>
    <x v="1"/>
    <s v="Web Developer I"/>
    <x v="16"/>
    <x v="2493"/>
    <x v="2492"/>
    <s v="Keith Smith"/>
    <x v="7"/>
    <n v="2670038982"/>
    <n v="0"/>
    <s v="Online Payment"/>
    <x v="360"/>
    <x v="2"/>
    <n v="223922.33179199998"/>
    <n v="272673"/>
  </r>
  <r>
    <s v="NZ86236"/>
    <n v="213753946"/>
    <n v="44"/>
    <d v="1978-05-25T00:00:00"/>
    <x v="1"/>
    <s v="Administrative Assistant II"/>
    <x v="18"/>
    <x v="2494"/>
    <x v="2493"/>
    <s v="Lisa Marshall"/>
    <x v="7"/>
    <n v="3103753664"/>
    <n v="0"/>
    <s v="Money Deposit"/>
    <x v="38"/>
    <x v="0"/>
    <n v="327027.99498151999"/>
    <n v="439061"/>
  </r>
  <r>
    <s v="NZ86268"/>
    <n v="949212330"/>
    <n v="31"/>
    <d v="1991-05-25T06:00:00"/>
    <x v="1"/>
    <s v="Recruiter"/>
    <x v="0"/>
    <x v="2495"/>
    <x v="2494"/>
    <s v="William Berry"/>
    <x v="7"/>
    <n v="910826644"/>
    <n v="0"/>
    <s v="Checks"/>
    <x v="261"/>
    <x v="3"/>
    <n v="1259411.59604"/>
    <n v="1653148.68"/>
  </r>
  <r>
    <s v="NZ86286"/>
    <n v="769276182"/>
    <n v="54"/>
    <d v="1968-05-24T12:00:00"/>
    <x v="1"/>
    <s v="Geologist II"/>
    <x v="9"/>
    <x v="2496"/>
    <x v="2495"/>
    <s v="Ruth Sims"/>
    <x v="7"/>
    <n v="558030528"/>
    <n v="0"/>
    <s v="Online Payment"/>
    <x v="321"/>
    <x v="2"/>
    <n v="217079.75697999995"/>
    <n v="843171.78"/>
  </r>
  <r>
    <s v="NZ86325"/>
    <n v="363285002"/>
    <n v="25"/>
    <d v="1997-05-24T18:00:00"/>
    <x v="0"/>
    <s v="Research Assistant I"/>
    <x v="17"/>
    <x v="2497"/>
    <x v="2496"/>
    <s v="Ralph Robertson"/>
    <x v="7"/>
    <n v="2607953376"/>
    <n v="3108766206"/>
    <s v="Loan Payment"/>
    <x v="91"/>
    <x v="8"/>
    <n v="999511.94509439997"/>
    <n v="1159440.1200000001"/>
  </r>
  <r>
    <s v="NZ86434"/>
    <n v="501536033"/>
    <n v="68"/>
    <d v="1954-05-25T00:00:00"/>
    <x v="0"/>
    <s v="Biostatistician III"/>
    <x v="2"/>
    <x v="2498"/>
    <x v="2497"/>
    <s v="Matthew Lane"/>
    <x v="7"/>
    <n v="878068815"/>
    <n v="0"/>
    <s v="Online Payment"/>
    <x v="19"/>
    <x v="2"/>
    <n v="611220.67577928002"/>
    <n v="858033.18"/>
  </r>
  <r>
    <s v="NZ86466"/>
    <n v="221419824"/>
    <n v="61"/>
    <d v="1961-05-24T18:00:00"/>
    <x v="1"/>
    <s v="Financial Analyst"/>
    <x v="14"/>
    <x v="2499"/>
    <x v="2498"/>
    <s v="Craig Baker"/>
    <x v="7"/>
    <n v="412837035"/>
    <n v="0"/>
    <s v="Money Deposit"/>
    <x v="218"/>
    <x v="0"/>
    <n v="1047972.6994048001"/>
    <n v="1516506.42"/>
  </r>
  <r>
    <s v="NZ86489"/>
    <n v="97710211"/>
    <n v="32"/>
    <d v="1990-05-25T00:00:00"/>
    <x v="1"/>
    <s v="Health Coach III"/>
    <x v="3"/>
    <x v="2500"/>
    <x v="2499"/>
    <s v="Lawrence Jenkins"/>
    <x v="7"/>
    <n v="12435192"/>
    <n v="0"/>
    <s v="Online Payment"/>
    <x v="39"/>
    <x v="5"/>
    <n v="157426.7123744"/>
    <n v="350343"/>
  </r>
  <r>
    <s v="NZ86491"/>
    <n v="673790986"/>
    <n v="23"/>
    <d v="1999-05-25T06:00:00"/>
    <x v="1"/>
    <s v="Media Manager II"/>
    <x v="1"/>
    <x v="2501"/>
    <x v="2500"/>
    <s v="Michael Sims"/>
    <x v="7"/>
    <n v="20884224"/>
    <n v="0"/>
    <s v="Money Transfer"/>
    <x v="444"/>
    <x v="0"/>
    <n v="63977.286176000001"/>
    <n v="95899"/>
  </r>
  <r>
    <s v="NZ86529"/>
    <n v="753092163"/>
    <n v="69"/>
    <d v="1953-05-24T18:00:00"/>
    <x v="1"/>
    <s v="Marketing Manager"/>
    <x v="0"/>
    <x v="2502"/>
    <x v="2501"/>
    <s v="Frank Howell"/>
    <x v="7"/>
    <n v="665841792"/>
    <n v="0"/>
    <s v="Money Deposit"/>
    <x v="223"/>
    <x v="1"/>
    <n v="332754.63129408"/>
    <n v="685923.48"/>
  </r>
  <r>
    <s v="NZ86574"/>
    <n v="381449213"/>
    <n v="54"/>
    <d v="1968-05-24T12:00:00"/>
    <x v="0"/>
    <s v="Engineer III"/>
    <x v="19"/>
    <x v="2503"/>
    <x v="2502"/>
    <s v="Chris Hernandez"/>
    <x v="7"/>
    <n v="1810401666"/>
    <n v="0"/>
    <s v="Money Deposit"/>
    <x v="164"/>
    <x v="1"/>
    <n v="215444.2745464"/>
    <n v="242134"/>
  </r>
  <r>
    <s v="NZ86593"/>
    <n v="267056850"/>
    <n v="28"/>
    <d v="1994-05-25T00:00:00"/>
    <x v="1"/>
    <s v="Accountant III"/>
    <x v="6"/>
    <x v="2504"/>
    <x v="2503"/>
    <s v="Gerald Owens"/>
    <x v="7"/>
    <n v="933156975"/>
    <n v="0"/>
    <s v="Money Transfer"/>
    <x v="344"/>
    <x v="2"/>
    <n v="1757908.0236800001"/>
    <n v="2002077.42"/>
  </r>
  <r>
    <s v="NZ86610"/>
    <n v="119496083"/>
    <n v="72"/>
    <d v="1950-05-25T00:00:00"/>
    <x v="1"/>
    <s v="Web Developer II"/>
    <x v="14"/>
    <x v="2505"/>
    <x v="2504"/>
    <s v="Katherine Oliver"/>
    <x v="7"/>
    <n v="5223302592"/>
    <n v="0"/>
    <s v="Online Payment"/>
    <x v="307"/>
    <x v="5"/>
    <n v="471522.03588992002"/>
    <n v="920700.96"/>
  </r>
  <r>
    <s v="NZ86610"/>
    <n v="934537140"/>
    <n v="70"/>
    <d v="1952-05-24T12:00:00"/>
    <x v="0"/>
    <s v="General Manager"/>
    <x v="11"/>
    <x v="2506"/>
    <x v="2505"/>
    <s v="Samuel Gonzalez"/>
    <x v="7"/>
    <n v="5223302592"/>
    <n v="0"/>
    <s v="Checks"/>
    <x v="406"/>
    <x v="3"/>
    <n v="1048726.6241923999"/>
    <n v="2200025.7599999998"/>
  </r>
  <r>
    <s v="NZ86656"/>
    <n v="282834053"/>
    <n v="64"/>
    <d v="1958-05-25T00:00:00"/>
    <x v="1"/>
    <s v="Media Manager I"/>
    <x v="2"/>
    <x v="2507"/>
    <x v="2506"/>
    <s v="Judith Matthews"/>
    <x v="7"/>
    <n v="4084760953"/>
    <n v="0"/>
    <s v="Money Deposit"/>
    <x v="123"/>
    <x v="0"/>
    <n v="122730.42611455999"/>
    <n v="512148.12"/>
  </r>
  <r>
    <s v="NZ86703"/>
    <n v="710742690"/>
    <n v="40"/>
    <d v="1982-05-25T00:00:00"/>
    <x v="1"/>
    <s v="Safety Technician I"/>
    <x v="4"/>
    <x v="2508"/>
    <x v="2507"/>
    <s v="John Lane"/>
    <x v="7"/>
    <n v="714220416"/>
    <n v="0"/>
    <s v="Online Payment"/>
    <x v="402"/>
    <x v="6"/>
    <n v="1278736.8220520001"/>
    <n v="1423532.4"/>
  </r>
  <r>
    <s v="NZ86705"/>
    <n v="233272612"/>
    <n v="40"/>
    <d v="1982-05-25T00:00:00"/>
    <x v="0"/>
    <s v="Civil Engineer"/>
    <x v="21"/>
    <x v="2509"/>
    <x v="2508"/>
    <s v="Mildred Austin"/>
    <x v="7"/>
    <n v="204369825"/>
    <n v="0"/>
    <s v="Money Deposit"/>
    <x v="89"/>
    <x v="0"/>
    <n v="-4663.4668879999954"/>
    <n v="123043"/>
  </r>
  <r>
    <s v="NZ86710"/>
    <n v="158449315"/>
    <n v="85"/>
    <d v="1937-05-24T18:00:00"/>
    <x v="0"/>
    <s v="Software Test Engineer I"/>
    <x v="9"/>
    <x v="2510"/>
    <x v="2509"/>
    <s v="Bobby Warren"/>
    <x v="7"/>
    <n v="1269354429"/>
    <n v="7484371149"/>
    <s v="Loan Payment"/>
    <x v="377"/>
    <x v="5"/>
    <n v="250298.70499679999"/>
    <n v="595913.57999999996"/>
  </r>
  <r>
    <s v="NZ86759"/>
    <n v="831453431"/>
    <n v="54"/>
    <d v="1968-05-24T12:00:00"/>
    <x v="1"/>
    <s v="Geologist III"/>
    <x v="21"/>
    <x v="2511"/>
    <x v="2510"/>
    <s v="Steve Ross"/>
    <x v="7"/>
    <n v="910468772"/>
    <n v="2508489264"/>
    <s v="Loan Payment"/>
    <x v="408"/>
    <x v="7"/>
    <n v="208684.65415160003"/>
    <n v="487406"/>
  </r>
  <r>
    <s v="NZ86812"/>
    <n v="957820001"/>
    <n v="27"/>
    <d v="1995-05-25T06:00:00"/>
    <x v="1"/>
    <s v="Social Worker"/>
    <x v="0"/>
    <x v="2512"/>
    <x v="2511"/>
    <s v="Andrew Long"/>
    <x v="7"/>
    <n v="36603424"/>
    <n v="0"/>
    <s v="Money Deposit"/>
    <x v="353"/>
    <x v="0"/>
    <n v="363811.72895999998"/>
    <n v="712927.98"/>
  </r>
  <r>
    <s v="NZ86823"/>
    <n v="6783451"/>
    <n v="17"/>
    <d v="2005-05-24T18:00:00"/>
    <x v="0"/>
    <s v="Web Designer II"/>
    <x v="2"/>
    <x v="2513"/>
    <x v="2512"/>
    <s v="Cynthia Mcdonald"/>
    <x v="7"/>
    <n v="19565175"/>
    <n v="0"/>
    <s v="Money Deposit"/>
    <x v="185"/>
    <x v="0"/>
    <n v="11524.2433616"/>
    <n v="27002"/>
  </r>
  <r>
    <s v="NZ86832"/>
    <n v="337682362"/>
    <n v="57"/>
    <d v="1965-05-24T18:00:00"/>
    <x v="0"/>
    <s v="Human Resources Assistant I"/>
    <x v="9"/>
    <x v="2514"/>
    <x v="2513"/>
    <s v="Wanda Henderson"/>
    <x v="7"/>
    <n v="1319627958"/>
    <n v="0"/>
    <s v="Online Payment"/>
    <x v="316"/>
    <x v="6"/>
    <n v="211042.1978422"/>
    <n v="284912"/>
  </r>
  <r>
    <s v="NZ86849"/>
    <n v="748608391"/>
    <n v="81"/>
    <d v="1941-05-24T18:00:00"/>
    <x v="0"/>
    <s v="Software Engineer I"/>
    <x v="21"/>
    <x v="2515"/>
    <x v="2514"/>
    <s v="Julia Roberts"/>
    <x v="7"/>
    <n v="22531392"/>
    <n v="0"/>
    <s v="Checks"/>
    <x v="190"/>
    <x v="3"/>
    <n v="219364.75210829999"/>
    <n v="740180.34"/>
  </r>
  <r>
    <s v="NZ86878"/>
    <n v="468039144"/>
    <n v="41"/>
    <d v="1981-05-24T18:00:00"/>
    <x v="0"/>
    <s v="Safety Technician IV"/>
    <x v="11"/>
    <x v="2516"/>
    <x v="2515"/>
    <s v="Bruce Day"/>
    <x v="7"/>
    <n v="559386486"/>
    <n v="214211088"/>
    <s v="Loan Payment"/>
    <x v="361"/>
    <x v="8"/>
    <n v="655914.03462599998"/>
    <n v="867011.22"/>
  </r>
  <r>
    <s v="NZ86889"/>
    <n v="48131367"/>
    <n v="51"/>
    <d v="1971-05-25T06:00:00"/>
    <x v="1"/>
    <s v="Registered Nurse"/>
    <x v="13"/>
    <x v="2517"/>
    <x v="2516"/>
    <s v="Anne Hill"/>
    <x v="7"/>
    <n v="460023075"/>
    <n v="0"/>
    <s v="Cash Withdrawal"/>
    <x v="317"/>
    <x v="4"/>
    <n v="509292.51961600001"/>
    <n v="612564.06000000006"/>
  </r>
  <r>
    <s v="NZ86901"/>
    <n v="777992746"/>
    <n v="37"/>
    <d v="1985-05-24T18:00:00"/>
    <x v="1"/>
    <s v="Programmer I"/>
    <x v="11"/>
    <x v="2518"/>
    <x v="2517"/>
    <s v="Angela Ramos"/>
    <x v="7"/>
    <n v="1241248525"/>
    <n v="0"/>
    <s v="Money Deposit"/>
    <x v="303"/>
    <x v="0"/>
    <n v="6999.2069999999949"/>
    <n v="106658"/>
  </r>
  <r>
    <s v="NZ86910"/>
    <n v="549592626"/>
    <n v="79"/>
    <d v="1943-05-25T06:00:00"/>
    <x v="0"/>
    <s v="Financial Analyst"/>
    <x v="1"/>
    <x v="2519"/>
    <x v="2518"/>
    <s v="Kenneth Black"/>
    <x v="7"/>
    <n v="3592896034"/>
    <n v="0"/>
    <s v="Cash Withdrawal"/>
    <x v="115"/>
    <x v="1"/>
    <n v="73433.320319999999"/>
    <n v="152112"/>
  </r>
  <r>
    <s v="NZ86944"/>
    <n v="590984003"/>
    <n v="85"/>
    <d v="1937-05-24T18:00:00"/>
    <x v="0"/>
    <s v="Data Coordiator"/>
    <x v="17"/>
    <x v="2520"/>
    <x v="2519"/>
    <s v="Christina Alvarez"/>
    <x v="7"/>
    <n v="204822528"/>
    <n v="0"/>
    <s v="Money Transfer"/>
    <x v="207"/>
    <x v="2"/>
    <n v="92300.802354600004"/>
    <n v="124809"/>
  </r>
  <r>
    <s v="NZ86953"/>
    <n v="72373489"/>
    <n v="58"/>
    <d v="1964-05-24T12:00:00"/>
    <x v="0"/>
    <s v="Technical Writer"/>
    <x v="5"/>
    <x v="2521"/>
    <x v="2520"/>
    <s v="Joshua Allen"/>
    <x v="7"/>
    <n v="1926086712"/>
    <n v="0"/>
    <s v="Money Transfer"/>
    <x v="463"/>
    <x v="5"/>
    <n v="45586.620485120002"/>
    <n v="77020"/>
  </r>
  <r>
    <s v="NZ86957"/>
    <n v="868759038"/>
    <n v="48"/>
    <d v="1974-05-25T00:00:00"/>
    <x v="1"/>
    <s v="Marketing Assistant"/>
    <x v="2"/>
    <x v="2522"/>
    <x v="2521"/>
    <s v="David Larson"/>
    <x v="7"/>
    <n v="4479675"/>
    <n v="0"/>
    <s v="Money Transfer"/>
    <x v="71"/>
    <x v="5"/>
    <n v="78968.177020999996"/>
    <n v="97403"/>
  </r>
  <r>
    <s v="NZ86960"/>
    <n v="871526576"/>
    <n v="63"/>
    <d v="1959-05-25T06:00:00"/>
    <x v="0"/>
    <s v="Internal Auditor"/>
    <x v="11"/>
    <x v="2523"/>
    <x v="2522"/>
    <s v="Joyce Johnston"/>
    <x v="7"/>
    <n v="1112588928"/>
    <n v="0"/>
    <s v="Money Transfer"/>
    <x v="472"/>
    <x v="5"/>
    <n v="-82626.909534720005"/>
    <n v="283113"/>
  </r>
  <r>
    <s v="NZ86966"/>
    <n v="345576680"/>
    <n v="32"/>
    <d v="1990-05-25T00:00:00"/>
    <x v="0"/>
    <s v="Accountant II"/>
    <x v="5"/>
    <x v="2524"/>
    <x v="2523"/>
    <s v="Laura Dean"/>
    <x v="7"/>
    <n v="4710523488"/>
    <n v="0"/>
    <s v="Checks"/>
    <x v="85"/>
    <x v="0"/>
    <n v="577075.78799360001"/>
    <n v="684257.82"/>
  </r>
  <r>
    <s v="NZ87002"/>
    <n v="223010951"/>
    <n v="81"/>
    <d v="1941-05-24T18:00:00"/>
    <x v="0"/>
    <s v="Safety Technician III"/>
    <x v="11"/>
    <x v="2525"/>
    <x v="2524"/>
    <s v="Kathy Torres"/>
    <x v="7"/>
    <n v="1493328636"/>
    <n v="0"/>
    <s v="Online Payment"/>
    <x v="20"/>
    <x v="5"/>
    <n v="195238.21188439999"/>
    <n v="365564"/>
  </r>
  <r>
    <s v="NZ87020"/>
    <n v="241445901"/>
    <n v="19"/>
    <d v="2003-05-25T06:00:00"/>
    <x v="0"/>
    <s v="Accounting Assistant I"/>
    <x v="4"/>
    <x v="2526"/>
    <x v="2525"/>
    <s v="Brenda Wright"/>
    <x v="7"/>
    <n v="4664020224"/>
    <n v="0"/>
    <s v="Money Deposit"/>
    <x v="359"/>
    <x v="0"/>
    <n v="-8952.3865625000035"/>
    <n v="25861"/>
  </r>
  <r>
    <s v="NZ87062"/>
    <n v="506939356"/>
    <n v="67"/>
    <d v="1955-05-25T06:00:00"/>
    <x v="1"/>
    <s v="Administrative Assistant III"/>
    <x v="11"/>
    <x v="2527"/>
    <x v="2526"/>
    <s v="George Simmons"/>
    <x v="7"/>
    <n v="708791175"/>
    <n v="0"/>
    <s v="Money Transfer"/>
    <x v="460"/>
    <x v="5"/>
    <n v="119446.06747919999"/>
    <n v="170982"/>
  </r>
  <r>
    <s v="NZ87086"/>
    <n v="478667502"/>
    <n v="47"/>
    <d v="1975-05-25T06:00:00"/>
    <x v="0"/>
    <s v="Administrative Officer"/>
    <x v="14"/>
    <x v="2528"/>
    <x v="2527"/>
    <s v="Kenneth Hayes"/>
    <x v="7"/>
    <n v="3526185"/>
    <n v="0"/>
    <s v="Cash Withdrawal"/>
    <x v="93"/>
    <x v="1"/>
    <n v="123015.13961728"/>
    <n v="194305"/>
  </r>
  <r>
    <s v="NZ87099"/>
    <n v="965121813"/>
    <n v="80"/>
    <d v="1942-05-25T00:00:00"/>
    <x v="1"/>
    <s v="Health Coach I"/>
    <x v="1"/>
    <x v="2529"/>
    <x v="2528"/>
    <s v="Emily Stewart"/>
    <x v="7"/>
    <n v="303730875"/>
    <n v="0"/>
    <s v="Cash Withdrawal"/>
    <x v="297"/>
    <x v="0"/>
    <n v="110902.41889999999"/>
    <n v="173285"/>
  </r>
  <r>
    <s v="NZ87140"/>
    <n v="791085065"/>
    <n v="41"/>
    <d v="1981-05-24T18:00:00"/>
    <x v="1"/>
    <s v="Statistician II"/>
    <x v="0"/>
    <x v="2530"/>
    <x v="2529"/>
    <s v="Martin Carpenter"/>
    <x v="7"/>
    <n v="18303156"/>
    <n v="0"/>
    <s v="Cash Withdrawal"/>
    <x v="79"/>
    <x v="4"/>
    <n v="912790.25431500003"/>
    <n v="1082611.68"/>
  </r>
  <r>
    <s v="NZ87222"/>
    <n v="983314375"/>
    <n v="71"/>
    <d v="1951-05-25T06:00:00"/>
    <x v="0"/>
    <s v="Office Assistant III"/>
    <x v="4"/>
    <x v="2531"/>
    <x v="2530"/>
    <s v="Jennifer Fields"/>
    <x v="7"/>
    <n v="211934375"/>
    <n v="0"/>
    <s v="Money Transfer"/>
    <x v="462"/>
    <x v="1"/>
    <n v="266545.74323200004"/>
    <n v="426064"/>
  </r>
  <r>
    <s v="NZ87243"/>
    <n v="510476419"/>
    <n v="83"/>
    <d v="1939-05-25T06:00:00"/>
    <x v="0"/>
    <s v="Registered Nurse"/>
    <x v="5"/>
    <x v="2532"/>
    <x v="2531"/>
    <s v="Stephen Bell"/>
    <x v="7"/>
    <n v="1033267941"/>
    <n v="0"/>
    <s v="Money Transfer"/>
    <x v="478"/>
    <x v="0"/>
    <n v="524691.78796799993"/>
    <n v="719895.6"/>
  </r>
  <r>
    <s v="NZ87256"/>
    <n v="904452413"/>
    <n v="32"/>
    <d v="1990-05-25T00:00:00"/>
    <x v="1"/>
    <s v="Administrative Assistant IV"/>
    <x v="8"/>
    <x v="2533"/>
    <x v="2532"/>
    <s v="Brandon Fox"/>
    <x v="7"/>
    <n v="2601840444"/>
    <n v="0"/>
    <s v="Online Payment"/>
    <x v="382"/>
    <x v="2"/>
    <n v="473257.93167020002"/>
    <n v="802480.92"/>
  </r>
  <r>
    <s v="NZ87256"/>
    <n v="684982134"/>
    <n v="46"/>
    <d v="1976-05-24T12:00:00"/>
    <x v="0"/>
    <s v="Mechanical Systems Engineer"/>
    <x v="8"/>
    <x v="2534"/>
    <x v="2533"/>
    <s v="Susan Fowler"/>
    <x v="7"/>
    <n v="2601840444"/>
    <n v="0"/>
    <s v="Cash Withdrawal"/>
    <x v="389"/>
    <x v="1"/>
    <n v="139101.14548800001"/>
    <n v="190656"/>
  </r>
  <r>
    <s v="NZ87264"/>
    <n v="93214941"/>
    <n v="41"/>
    <d v="1981-05-24T18:00:00"/>
    <x v="1"/>
    <s v="VP Accounting"/>
    <x v="2"/>
    <x v="2535"/>
    <x v="2534"/>
    <s v="Michael Reed"/>
    <x v="7"/>
    <n v="261310764"/>
    <n v="0"/>
    <s v="Money Deposit"/>
    <x v="72"/>
    <x v="0"/>
    <n v="236183.44797405999"/>
    <n v="491905"/>
  </r>
  <r>
    <s v="NZ87267"/>
    <n v="870188039"/>
    <n v="34"/>
    <d v="1988-05-24T12:00:00"/>
    <x v="0"/>
    <s v="Structural Engineer"/>
    <x v="5"/>
    <x v="2536"/>
    <x v="2535"/>
    <s v="Russell Watson"/>
    <x v="7"/>
    <n v="1383406674"/>
    <n v="0"/>
    <s v="Online Payment"/>
    <x v="133"/>
    <x v="5"/>
    <n v="916908.03359999997"/>
    <n v="1033649.64"/>
  </r>
  <r>
    <s v="NZ87283"/>
    <n v="691813773"/>
    <n v="69"/>
    <d v="1953-05-24T18:00:00"/>
    <x v="1"/>
    <s v="Professor"/>
    <x v="20"/>
    <x v="2537"/>
    <x v="2536"/>
    <s v="Richard Knight"/>
    <x v="7"/>
    <n v="699834639"/>
    <n v="31841085"/>
    <s v="Loan Payment"/>
    <x v="466"/>
    <x v="7"/>
    <n v="1041934.25233152"/>
    <n v="1897808.94"/>
  </r>
  <r>
    <s v="NZ87284"/>
    <n v="527024190"/>
    <n v="69"/>
    <d v="1953-05-24T18:00:00"/>
    <x v="1"/>
    <s v="Office Assistant IV"/>
    <x v="2"/>
    <x v="2538"/>
    <x v="2537"/>
    <s v="Anne Wright"/>
    <x v="7"/>
    <n v="1190029764"/>
    <n v="0"/>
    <s v="Money Deposit"/>
    <x v="464"/>
    <x v="0"/>
    <n v="121035.55842992"/>
    <n v="184050"/>
  </r>
  <r>
    <s v="NZ87324"/>
    <n v="85031129"/>
    <n v="69"/>
    <d v="1953-05-24T18:00:00"/>
    <x v="0"/>
    <s v="Statistician II"/>
    <x v="5"/>
    <x v="2539"/>
    <x v="2538"/>
    <s v="Lisa Fernandez"/>
    <x v="7"/>
    <n v="102526035"/>
    <n v="0"/>
    <s v="Money Transfer"/>
    <x v="358"/>
    <x v="2"/>
    <n v="329291.61667200003"/>
    <n v="519810.36"/>
  </r>
  <r>
    <s v="NZ87362"/>
    <n v="334024694"/>
    <n v="40"/>
    <d v="1982-05-25T00:00:00"/>
    <x v="1"/>
    <s v="Internal Auditor"/>
    <x v="17"/>
    <x v="2540"/>
    <x v="2539"/>
    <s v="Antonio Collins"/>
    <x v="7"/>
    <n v="635142848"/>
    <n v="0"/>
    <s v="Money Transfer"/>
    <x v="229"/>
    <x v="0"/>
    <n v="215213.79547383997"/>
    <n v="510038.76"/>
  </r>
  <r>
    <s v="NZ87428"/>
    <n v="271740031"/>
    <n v="57"/>
    <d v="1965-05-24T18:00:00"/>
    <x v="0"/>
    <s v="Data Coordiator"/>
    <x v="8"/>
    <x v="2541"/>
    <x v="2540"/>
    <s v="Nicholas Barnes"/>
    <x v="7"/>
    <n v="4410824844"/>
    <n v="0"/>
    <s v="Money Deposit"/>
    <x v="181"/>
    <x v="0"/>
    <n v="7678.1236552000046"/>
    <n v="96496"/>
  </r>
  <r>
    <s v="NZ87441"/>
    <n v="48126440"/>
    <n v="68"/>
    <d v="1954-05-25T00:00:00"/>
    <x v="0"/>
    <s v="Administrative Assistant I"/>
    <x v="11"/>
    <x v="2542"/>
    <x v="2541"/>
    <s v="Louis Banks"/>
    <x v="7"/>
    <n v="2536498125"/>
    <n v="0"/>
    <s v="Money Deposit"/>
    <x v="483"/>
    <x v="0"/>
    <n v="440744.07906303997"/>
    <n v="734616.24"/>
  </r>
  <r>
    <s v="NZ87450"/>
    <n v="862925892"/>
    <n v="56"/>
    <d v="1966-05-25T00:00:00"/>
    <x v="1"/>
    <s v="Nurse Practicioner"/>
    <x v="4"/>
    <x v="2543"/>
    <x v="2542"/>
    <s v="Jeffrey Allen"/>
    <x v="7"/>
    <n v="5976875"/>
    <n v="0"/>
    <s v="Money Deposit"/>
    <x v="128"/>
    <x v="0"/>
    <n v="49358.247588479993"/>
    <n v="133212"/>
  </r>
  <r>
    <s v="NZ87656"/>
    <n v="57303665"/>
    <n v="55"/>
    <d v="1967-05-25T06:00:00"/>
    <x v="0"/>
    <s v="Database Administrator III"/>
    <x v="0"/>
    <x v="2544"/>
    <x v="2543"/>
    <s v="Robert Lane"/>
    <x v="7"/>
    <n v="1595123829"/>
    <n v="0"/>
    <s v="Money Transfer"/>
    <x v="304"/>
    <x v="5"/>
    <n v="1553703.4432049999"/>
    <n v="2298120.1800000002"/>
  </r>
  <r>
    <s v="NZ87787"/>
    <n v="654101246"/>
    <n v="76"/>
    <d v="1946-05-25T00:00:00"/>
    <x v="1"/>
    <s v="Account Representative IV"/>
    <x v="11"/>
    <x v="2545"/>
    <x v="2544"/>
    <s v="Jose Gibson"/>
    <x v="7"/>
    <n v="73964205"/>
    <n v="0"/>
    <s v="Money Transfer"/>
    <x v="142"/>
    <x v="2"/>
    <n v="349510.27552104002"/>
    <n v="739828.44"/>
  </r>
  <r>
    <s v="NZ87800"/>
    <n v="649667256"/>
    <n v="49"/>
    <d v="1973-05-24T18:00:00"/>
    <x v="1"/>
    <s v="Internal Auditor"/>
    <x v="0"/>
    <x v="2546"/>
    <x v="2545"/>
    <s v="John Banks"/>
    <x v="7"/>
    <n v="4206836574"/>
    <n v="0"/>
    <s v="Money Deposit"/>
    <x v="257"/>
    <x v="0"/>
    <n v="1000192.8295596"/>
    <n v="1845036.18"/>
  </r>
  <r>
    <s v="NZ87812"/>
    <n v="405009779"/>
    <n v="74"/>
    <d v="1948-05-24T12:00:00"/>
    <x v="0"/>
    <s v="Speech Pathologist"/>
    <x v="16"/>
    <x v="2547"/>
    <x v="2546"/>
    <s v="Chris Larson"/>
    <x v="7"/>
    <n v="401375631"/>
    <n v="0"/>
    <s v="Cash Withdrawal"/>
    <x v="249"/>
    <x v="4"/>
    <n v="35304.068096000003"/>
    <n v="91304"/>
  </r>
  <r>
    <s v="NZ87824"/>
    <n v="362534601"/>
    <n v="82"/>
    <d v="1940-05-24T12:00:00"/>
    <x v="0"/>
    <s v="Quality Engineer"/>
    <x v="14"/>
    <x v="2548"/>
    <x v="2547"/>
    <s v="Carlos Lopez"/>
    <x v="7"/>
    <n v="1592641248"/>
    <n v="0"/>
    <s v="Money Transfer"/>
    <x v="306"/>
    <x v="1"/>
    <n v="1204185.8603030001"/>
    <n v="1518982.98"/>
  </r>
  <r>
    <s v="NZ87876"/>
    <n v="153838873"/>
    <n v="70"/>
    <d v="1952-05-24T12:00:00"/>
    <x v="1"/>
    <s v="Software Test Engineer II"/>
    <x v="7"/>
    <x v="2549"/>
    <x v="2548"/>
    <s v="Joshua Walker"/>
    <x v="7"/>
    <n v="41005584"/>
    <n v="0"/>
    <s v="Money Transfer"/>
    <x v="50"/>
    <x v="5"/>
    <n v="73941.523232759995"/>
    <n v="251604"/>
  </r>
  <r>
    <s v="NZ87900"/>
    <n v="803664316"/>
    <n v="42"/>
    <d v="1980-05-24T12:00:00"/>
    <x v="1"/>
    <s v="Pharmacist"/>
    <x v="21"/>
    <x v="2550"/>
    <x v="2549"/>
    <s v="Karen Black"/>
    <x v="7"/>
    <n v="179875053"/>
    <n v="0"/>
    <s v="Cash Withdrawal"/>
    <x v="386"/>
    <x v="1"/>
    <n v="311498.98849919997"/>
    <n v="605197.62"/>
  </r>
  <r>
    <s v="NZ87901"/>
    <n v="285351921"/>
    <n v="42"/>
    <d v="1980-05-24T12:00:00"/>
    <x v="0"/>
    <s v="Systems Administrator I"/>
    <x v="2"/>
    <x v="2551"/>
    <x v="2550"/>
    <s v="Earl Butler"/>
    <x v="7"/>
    <n v="28916562"/>
    <n v="4116633003"/>
    <s v="Loan Payment"/>
    <x v="332"/>
    <x v="7"/>
    <n v="158626.57318400001"/>
    <n v="186230"/>
  </r>
  <r>
    <s v="NZ87901"/>
    <n v="580251795"/>
    <n v="60"/>
    <d v="1962-05-25T00:00:00"/>
    <x v="1"/>
    <s v="Dental Hygienist"/>
    <x v="17"/>
    <x v="2552"/>
    <x v="2551"/>
    <s v="Jesse Frazier"/>
    <x v="7"/>
    <n v="28916562"/>
    <n v="4116633003"/>
    <s v="Money Transfer"/>
    <x v="163"/>
    <x v="5"/>
    <n v="656131.13076352002"/>
    <n v="895889.46"/>
  </r>
  <r>
    <s v="NZ87992"/>
    <n v="164641310"/>
    <n v="56"/>
    <d v="1966-05-25T00:00:00"/>
    <x v="1"/>
    <s v="Staff Scientist"/>
    <x v="11"/>
    <x v="2553"/>
    <x v="2552"/>
    <s v="Henry Mills"/>
    <x v="7"/>
    <n v="2765164437"/>
    <n v="0"/>
    <s v="Checks"/>
    <x v="246"/>
    <x v="3"/>
    <n v="1491374.9232540801"/>
    <n v="1942193.22"/>
  </r>
  <r>
    <s v="NZ87995"/>
    <n v="900493888"/>
    <n v="27"/>
    <d v="1995-05-25T06:00:00"/>
    <x v="0"/>
    <s v="Chemical Engineer"/>
    <x v="15"/>
    <x v="2554"/>
    <x v="2553"/>
    <s v="Louis Thomas"/>
    <x v="7"/>
    <n v="4529243904"/>
    <n v="0"/>
    <s v="Cash Withdrawal"/>
    <x v="315"/>
    <x v="4"/>
    <n v="1507692.7323350001"/>
    <n v="2728135.86"/>
  </r>
  <r>
    <s v="NZ88021"/>
    <n v="848268059"/>
    <n v="55"/>
    <d v="1967-05-25T06:00:00"/>
    <x v="1"/>
    <s v="Associate Professor"/>
    <x v="2"/>
    <x v="2555"/>
    <x v="2554"/>
    <s v="George Alexander"/>
    <x v="7"/>
    <n v="381528552"/>
    <n v="0"/>
    <s v="Money Deposit"/>
    <x v="42"/>
    <x v="0"/>
    <n v="25528.266120799999"/>
    <n v="37777"/>
  </r>
  <r>
    <s v="NZ88027"/>
    <n v="212106903"/>
    <n v="19"/>
    <d v="2003-05-25T06:00:00"/>
    <x v="0"/>
    <s v="Analog Circuit Design manager"/>
    <x v="9"/>
    <x v="2556"/>
    <x v="2555"/>
    <s v="Arthur Bishop"/>
    <x v="7"/>
    <n v="14304768"/>
    <n v="0"/>
    <s v="Money Transfer"/>
    <x v="38"/>
    <x v="5"/>
    <n v="11092.480484000058"/>
    <n v="622280.57999999996"/>
  </r>
  <r>
    <s v="NZ88033"/>
    <n v="941967865"/>
    <n v="44"/>
    <d v="1978-05-25T00:00:00"/>
    <x v="0"/>
    <s v="Librarian"/>
    <x v="16"/>
    <x v="2557"/>
    <x v="2556"/>
    <s v="Jeffrey Shaw"/>
    <x v="7"/>
    <n v="1235190828"/>
    <n v="0"/>
    <s v="Cash Withdrawal"/>
    <x v="392"/>
    <x v="4"/>
    <n v="147644.10266815999"/>
    <n v="270776"/>
  </r>
  <r>
    <s v="NZ88064"/>
    <n v="573219712"/>
    <n v="19"/>
    <d v="2003-05-25T06:00:00"/>
    <x v="1"/>
    <s v="General Manager"/>
    <x v="2"/>
    <x v="2558"/>
    <x v="2557"/>
    <s v="Brian Hudson"/>
    <x v="7"/>
    <n v="330956046"/>
    <n v="0"/>
    <s v="Money Transfer"/>
    <x v="182"/>
    <x v="1"/>
    <n v="955666.47497999994"/>
    <n v="1191762.8999999999"/>
  </r>
  <r>
    <s v="NZ88113"/>
    <n v="840468399"/>
    <n v="41"/>
    <d v="1981-05-24T18:00:00"/>
    <x v="0"/>
    <s v="Accountant III"/>
    <x v="9"/>
    <x v="284"/>
    <x v="284"/>
    <s v="William Ryan"/>
    <x v="7"/>
    <n v="11405946"/>
    <n v="0"/>
    <s v="Online Payment"/>
    <x v="138"/>
    <x v="5"/>
    <n v="0"/>
    <n v="0"/>
  </r>
  <r>
    <s v="NZ88225"/>
    <n v="599241201"/>
    <n v="23"/>
    <d v="1999-05-25T06:00:00"/>
    <x v="1"/>
    <s v="Technical Writer"/>
    <x v="9"/>
    <x v="2559"/>
    <x v="2558"/>
    <s v="Marie Burns"/>
    <x v="7"/>
    <n v="3790535385"/>
    <n v="0"/>
    <s v="Cash Withdrawal"/>
    <x v="430"/>
    <x v="1"/>
    <n v="169431.00566640001"/>
    <n v="521439.3"/>
  </r>
  <r>
    <s v="NZ88284"/>
    <n v="182801487"/>
    <n v="47"/>
    <d v="1975-05-25T06:00:00"/>
    <x v="0"/>
    <s v="Design Engineer"/>
    <x v="11"/>
    <x v="2560"/>
    <x v="2559"/>
    <s v="Katherine Watkins"/>
    <x v="7"/>
    <n v="3389802"/>
    <n v="0"/>
    <s v="Cash Withdrawal"/>
    <x v="81"/>
    <x v="1"/>
    <n v="185671.98187399999"/>
    <n v="308030"/>
  </r>
  <r>
    <s v="NZ88327"/>
    <n v="75359038"/>
    <n v="22"/>
    <d v="2000-05-24T12:00:00"/>
    <x v="1"/>
    <s v="Project Manager"/>
    <x v="10"/>
    <x v="2561"/>
    <x v="2560"/>
    <s v="Roger Williams"/>
    <x v="7"/>
    <n v="1680357489"/>
    <n v="0"/>
    <s v="Cash Withdrawal"/>
    <x v="449"/>
    <x v="1"/>
    <n v="418843.91542400001"/>
    <n v="1122951.6599999999"/>
  </r>
  <r>
    <s v="NZ88367"/>
    <n v="361894531"/>
    <n v="40"/>
    <d v="1982-05-25T00:00:00"/>
    <x v="0"/>
    <s v="Computer Systems Analyst III"/>
    <x v="2"/>
    <x v="2562"/>
    <x v="2561"/>
    <s v="Charles Bryant"/>
    <x v="7"/>
    <n v="226151901"/>
    <n v="446679548"/>
    <s v="Loan Payment"/>
    <x v="281"/>
    <x v="8"/>
    <n v="341376.90356000001"/>
    <n v="534978.78"/>
  </r>
  <r>
    <s v="NZ88371"/>
    <n v="307023024"/>
    <n v="32"/>
    <d v="1990-05-25T00:00:00"/>
    <x v="0"/>
    <s v="Assistant Media Planner"/>
    <x v="18"/>
    <x v="2563"/>
    <x v="2562"/>
    <s v="Eric Burke"/>
    <x v="7"/>
    <n v="75068868"/>
    <n v="4982534508"/>
    <s v="Loan Payment"/>
    <x v="446"/>
    <x v="5"/>
    <n v="1089599.572535"/>
    <n v="1599773.1"/>
  </r>
  <r>
    <s v="NZ88473"/>
    <n v="219463777"/>
    <n v="35"/>
    <d v="1987-05-25T06:00:00"/>
    <x v="1"/>
    <s v="Office Assistant I"/>
    <x v="5"/>
    <x v="2564"/>
    <x v="2563"/>
    <s v="Craig Lee"/>
    <x v="7"/>
    <n v="1545993372"/>
    <n v="0"/>
    <s v="Checks"/>
    <x v="214"/>
    <x v="0"/>
    <n v="240459.57624959998"/>
    <n v="319806"/>
  </r>
  <r>
    <s v="NZ88500"/>
    <n v="590936947"/>
    <n v="20"/>
    <d v="2002-05-25T00:00:00"/>
    <x v="0"/>
    <s v="Biostatistician III"/>
    <x v="18"/>
    <x v="2565"/>
    <x v="2564"/>
    <s v="Judith Frazier"/>
    <x v="7"/>
    <n v="96229965"/>
    <n v="0"/>
    <s v="Online Payment"/>
    <x v="35"/>
    <x v="2"/>
    <n v="645994.67899776006"/>
    <n v="1208513.3400000001"/>
  </r>
  <r>
    <s v="NZ88518"/>
    <n v="395904523"/>
    <n v="23"/>
    <d v="1999-05-25T06:00:00"/>
    <x v="1"/>
    <s v="Account Coordinator"/>
    <x v="19"/>
    <x v="284"/>
    <x v="284"/>
    <s v="Patrick Perez"/>
    <x v="7"/>
    <n v="1021813056"/>
    <n v="0"/>
    <s v="Online Payment"/>
    <x v="128"/>
    <x v="5"/>
    <n v="0"/>
    <n v="0"/>
  </r>
  <r>
    <s v="NZ88607"/>
    <n v="978531360"/>
    <n v="67"/>
    <d v="1955-05-25T06:00:00"/>
    <x v="1"/>
    <s v="Nuclear Power Engineer"/>
    <x v="4"/>
    <x v="2566"/>
    <x v="2565"/>
    <s v="Carolyn Snyder"/>
    <x v="7"/>
    <n v="956821294"/>
    <n v="0"/>
    <s v="Money Transfer"/>
    <x v="248"/>
    <x v="5"/>
    <n v="216937.54846388"/>
    <n v="351614"/>
  </r>
  <r>
    <s v="NZ88639"/>
    <n v="173356018"/>
    <n v="59"/>
    <d v="1963-05-25T06:00:00"/>
    <x v="0"/>
    <s v="Accountant I"/>
    <x v="2"/>
    <x v="2567"/>
    <x v="2566"/>
    <s v="Peter Johnston"/>
    <x v="7"/>
    <n v="3256363341"/>
    <n v="11443091814"/>
    <s v="Loan Payment"/>
    <x v="387"/>
    <x v="7"/>
    <n v="257.05263181999908"/>
    <n v="78332"/>
  </r>
  <r>
    <s v="NZ88663"/>
    <n v="988403910"/>
    <n v="43"/>
    <d v="1979-05-25T06:00:00"/>
    <x v="1"/>
    <s v="Systems Administrator II"/>
    <x v="14"/>
    <x v="2568"/>
    <x v="2567"/>
    <s v="Larry Austin"/>
    <x v="7"/>
    <n v="840366292"/>
    <n v="720377864"/>
    <s v="Loan Payment"/>
    <x v="65"/>
    <x v="8"/>
    <n v="2091412.50639616"/>
    <n v="2512420.14"/>
  </r>
  <r>
    <s v="NZ88698"/>
    <n v="143713603"/>
    <n v="67"/>
    <d v="1955-05-25T06:00:00"/>
    <x v="0"/>
    <s v="Senior Editor"/>
    <x v="5"/>
    <x v="2569"/>
    <x v="2568"/>
    <s v="Kathy Wheeler"/>
    <x v="7"/>
    <n v="568741971"/>
    <n v="0"/>
    <s v="Money Deposit"/>
    <x v="195"/>
    <x v="0"/>
    <n v="208711.2868724"/>
    <n v="295346"/>
  </r>
  <r>
    <s v="NZ88703"/>
    <n v="860663910"/>
    <n v="88"/>
    <d v="2004-07-05T06:00:00"/>
    <x v="1"/>
    <s v="Welder"/>
    <x v="18"/>
    <x v="2570"/>
    <x v="2569"/>
    <s v="EDNNA INTE"/>
    <x v="7"/>
    <n v="24162768"/>
    <n v="0"/>
    <s v="Money Deposit"/>
    <x v="175"/>
    <x v="0"/>
    <n v="670889.95077081223"/>
    <n v="885474.24"/>
  </r>
  <r>
    <s v="NZ88721"/>
    <n v="518915884"/>
    <n v="51"/>
    <d v="1971-05-25T06:00:00"/>
    <x v="0"/>
    <s v="Budget/Accounting Analyst I"/>
    <x v="9"/>
    <x v="2571"/>
    <x v="2570"/>
    <s v="David Harris"/>
    <x v="7"/>
    <n v="2151321795"/>
    <n v="0"/>
    <s v="Cash Withdrawal"/>
    <x v="88"/>
    <x v="4"/>
    <n v="194905.6419744"/>
    <n v="239454"/>
  </r>
  <r>
    <s v="NZ88751"/>
    <n v="413993051"/>
    <n v="41"/>
    <d v="1981-05-24T18:00:00"/>
    <x v="0"/>
    <s v="Budget/Accounting Analyst IV"/>
    <x v="17"/>
    <x v="2572"/>
    <x v="2571"/>
    <s v="Barbara Harper"/>
    <x v="7"/>
    <n v="3258666642"/>
    <n v="1364888448"/>
    <s v="Loan Payment"/>
    <x v="212"/>
    <x v="8"/>
    <n v="311921.29634"/>
    <n v="437621"/>
  </r>
  <r>
    <s v="NZ88761"/>
    <n v="125926431"/>
    <n v="47"/>
    <d v="1975-05-25T06:00:00"/>
    <x v="1"/>
    <s v="Software Consultant"/>
    <x v="2"/>
    <x v="2573"/>
    <x v="2572"/>
    <s v="Anthony Green"/>
    <x v="7"/>
    <n v="2843712768"/>
    <n v="0"/>
    <s v="Online Payment"/>
    <x v="259"/>
    <x v="2"/>
    <n v="167948.059744"/>
    <n v="277273"/>
  </r>
  <r>
    <s v="NZ88769"/>
    <n v="356089885"/>
    <n v="75"/>
    <d v="1947-05-25T06:00:00"/>
    <x v="1"/>
    <s v="VP Quality Control"/>
    <x v="5"/>
    <x v="2574"/>
    <x v="2573"/>
    <s v="Kathleen Bradley"/>
    <x v="7"/>
    <n v="1064689821"/>
    <n v="0"/>
    <s v="Money Transfer"/>
    <x v="67"/>
    <x v="1"/>
    <n v="111294.24718000001"/>
    <n v="274936"/>
  </r>
  <r>
    <s v="NZ88769"/>
    <n v="576374245"/>
    <n v="36"/>
    <d v="1986-05-25T00:00:00"/>
    <x v="0"/>
    <s v="Technical Writer"/>
    <x v="14"/>
    <x v="2575"/>
    <x v="2574"/>
    <s v="Bobby Bailey"/>
    <x v="7"/>
    <n v="1064689821"/>
    <n v="0"/>
    <s v="Cash Withdrawal"/>
    <x v="105"/>
    <x v="4"/>
    <n v="804528.60051680007"/>
    <n v="1193995.68"/>
  </r>
  <r>
    <s v="NZ88778"/>
    <n v="266586720"/>
    <n v="46"/>
    <d v="1976-05-24T12:00:00"/>
    <x v="1"/>
    <s v="Office Assistant III"/>
    <x v="2"/>
    <x v="2576"/>
    <x v="2575"/>
    <s v="Judy Williamson"/>
    <x v="7"/>
    <n v="3094688025"/>
    <n v="0"/>
    <s v="Online Payment"/>
    <x v="24"/>
    <x v="2"/>
    <n v="453115.42621215997"/>
    <n v="791956.56"/>
  </r>
  <r>
    <s v="NZ88782"/>
    <n v="400089203"/>
    <n v="40"/>
    <d v="1982-05-25T00:00:00"/>
    <x v="0"/>
    <s v="Dental Hygienist"/>
    <x v="8"/>
    <x v="2577"/>
    <x v="2576"/>
    <s v="Joshua Robertson"/>
    <x v="7"/>
    <n v="3385927272"/>
    <n v="0"/>
    <s v="Money Transfer"/>
    <x v="232"/>
    <x v="0"/>
    <n v="188523.51193199999"/>
    <n v="381603"/>
  </r>
  <r>
    <s v="NZ88784"/>
    <n v="766319894"/>
    <n v="76"/>
    <d v="1946-05-25T00:00:00"/>
    <x v="0"/>
    <s v="Accounting Assistant I"/>
    <x v="2"/>
    <x v="2578"/>
    <x v="2577"/>
    <s v="Doris Palmer"/>
    <x v="7"/>
    <n v="2809815912"/>
    <n v="0"/>
    <s v="Cash Withdrawal"/>
    <x v="274"/>
    <x v="4"/>
    <n v="431265.61534719996"/>
    <n v="696564.12"/>
  </r>
  <r>
    <s v="NZ88808"/>
    <n v="979458478"/>
    <n v="64"/>
    <d v="1958-05-25T00:00:00"/>
    <x v="0"/>
    <s v="Developer IV"/>
    <x v="20"/>
    <x v="2579"/>
    <x v="2578"/>
    <s v="Carl Gutierrez"/>
    <x v="7"/>
    <n v="1353420969"/>
    <n v="0"/>
    <s v="Money Deposit"/>
    <x v="85"/>
    <x v="1"/>
    <n v="-16250.398679999998"/>
    <n v="55302"/>
  </r>
  <r>
    <s v="NZ88814"/>
    <n v="398267060"/>
    <n v="28"/>
    <d v="1994-05-25T00:00:00"/>
    <x v="1"/>
    <s v="Office Assistant II"/>
    <x v="20"/>
    <x v="2580"/>
    <x v="2579"/>
    <s v="Catherine Walker"/>
    <x v="7"/>
    <n v="1959421728"/>
    <n v="17472947184"/>
    <s v="Loan Payment"/>
    <x v="273"/>
    <x v="7"/>
    <n v="102772.38858495999"/>
    <n v="273886"/>
  </r>
  <r>
    <s v="NZ88872"/>
    <n v="465242193"/>
    <n v="84"/>
    <d v="1938-05-25T00:00:00"/>
    <x v="0"/>
    <s v="Dental Hygienist"/>
    <x v="2"/>
    <x v="284"/>
    <x v="284"/>
    <s v="Karen Morrison"/>
    <x v="7"/>
    <n v="2550973635"/>
    <n v="841410801"/>
    <s v="Loan Payment"/>
    <x v="142"/>
    <x v="8"/>
    <n v="0"/>
    <n v="0"/>
  </r>
  <r>
    <s v="NZ88950"/>
    <n v="730137715"/>
    <n v="52"/>
    <d v="1970-05-25T00:00:00"/>
    <x v="0"/>
    <s v="Web Designer I"/>
    <x v="0"/>
    <x v="2581"/>
    <x v="2580"/>
    <s v="Clarence Hart"/>
    <x v="7"/>
    <n v="1133451693"/>
    <n v="0"/>
    <s v="Online Payment"/>
    <x v="74"/>
    <x v="2"/>
    <n v="2645073.5464293999"/>
    <n v="3454606.38"/>
  </r>
  <r>
    <s v="NZ88994"/>
    <n v="756894845"/>
    <n v="26"/>
    <d v="1996-05-24T12:00:00"/>
    <x v="1"/>
    <s v="Geologist II"/>
    <x v="17"/>
    <x v="2582"/>
    <x v="2581"/>
    <s v="Timothy Johnston"/>
    <x v="7"/>
    <n v="1441582296"/>
    <n v="0"/>
    <s v="Money Transfer"/>
    <x v="484"/>
    <x v="5"/>
    <n v="30090.738943000004"/>
    <n v="96517"/>
  </r>
  <r>
    <s v="NZ89010"/>
    <n v="637508439"/>
    <n v="21"/>
    <d v="2001-05-24T18:00:00"/>
    <x v="1"/>
    <s v="Computer Systems Analyst IV"/>
    <x v="14"/>
    <x v="2583"/>
    <x v="2582"/>
    <s v="Ruth Hughes"/>
    <x v="7"/>
    <n v="2925054153"/>
    <n v="0"/>
    <s v="Checks"/>
    <x v="344"/>
    <x v="3"/>
    <n v="726169.468995"/>
    <n v="1191114.18"/>
  </r>
  <r>
    <s v="NZ89040"/>
    <n v="920076730"/>
    <n v="42"/>
    <d v="1980-05-24T12:00:00"/>
    <x v="1"/>
    <s v="Engineer III"/>
    <x v="5"/>
    <x v="2584"/>
    <x v="2583"/>
    <s v="Paul Simmons"/>
    <x v="7"/>
    <n v="1339621752"/>
    <n v="0"/>
    <s v="Money Deposit"/>
    <x v="439"/>
    <x v="0"/>
    <n v="53012.8546632"/>
    <n v="93662"/>
  </r>
  <r>
    <s v="NZ89040"/>
    <n v="296279071"/>
    <n v="21"/>
    <d v="2001-05-24T18:00:00"/>
    <x v="1"/>
    <s v="Accounting Assistant II"/>
    <x v="21"/>
    <x v="2585"/>
    <x v="2584"/>
    <s v="Cheryl Stewart"/>
    <x v="7"/>
    <n v="1339621752"/>
    <n v="0"/>
    <s v="Cash Withdrawal"/>
    <x v="14"/>
    <x v="1"/>
    <n v="393678.01758400002"/>
    <n v="1137399.96"/>
  </r>
  <r>
    <s v="NZ89076"/>
    <n v="547132319"/>
    <n v="75"/>
    <d v="1947-05-25T06:00:00"/>
    <x v="1"/>
    <s v="Web Developer III"/>
    <x v="17"/>
    <x v="2586"/>
    <x v="2585"/>
    <s v="Jonathan Harper"/>
    <x v="7"/>
    <n v="252503568"/>
    <n v="0"/>
    <s v="Money Transfer"/>
    <x v="311"/>
    <x v="2"/>
    <n v="602845.22996992001"/>
    <n v="1051115.1000000001"/>
  </r>
  <r>
    <s v="NZ89099"/>
    <n v="678546781"/>
    <n v="41"/>
    <d v="1981-05-24T18:00:00"/>
    <x v="1"/>
    <s v="Automation Specialist III"/>
    <x v="11"/>
    <x v="2587"/>
    <x v="2586"/>
    <s v="Michelle Anderson"/>
    <x v="7"/>
    <n v="2544943604"/>
    <n v="0"/>
    <s v="Online Payment"/>
    <x v="444"/>
    <x v="5"/>
    <n v="133248.87187840001"/>
    <n v="192956"/>
  </r>
  <r>
    <s v="NZ89128"/>
    <n v="962101713"/>
    <n v="26"/>
    <d v="1996-05-24T12:00:00"/>
    <x v="1"/>
    <s v="Internal Auditor"/>
    <x v="3"/>
    <x v="2588"/>
    <x v="2587"/>
    <s v="Dorothy Harris"/>
    <x v="7"/>
    <n v="330687"/>
    <n v="0"/>
    <s v="Checks"/>
    <x v="253"/>
    <x v="3"/>
    <n v="360826.71739880001"/>
    <n v="525159.24"/>
  </r>
  <r>
    <s v="NZ89139"/>
    <n v="759678108"/>
    <n v="41"/>
    <d v="1981-05-24T18:00:00"/>
    <x v="1"/>
    <s v="Operator"/>
    <x v="20"/>
    <x v="2589"/>
    <x v="2588"/>
    <s v="Kathleen Stone"/>
    <x v="7"/>
    <n v="10192959"/>
    <n v="0"/>
    <s v="Checks"/>
    <x v="272"/>
    <x v="0"/>
    <n v="11293.349688999995"/>
    <n v="78211"/>
  </r>
  <r>
    <s v="NZ89144"/>
    <n v="182328587"/>
    <n v="17"/>
    <d v="2005-05-24T18:00:00"/>
    <x v="0"/>
    <s v="Cost Accountant"/>
    <x v="2"/>
    <x v="2590"/>
    <x v="2589"/>
    <s v="Keith Gonzalez"/>
    <x v="7"/>
    <n v="914205838"/>
    <n v="0"/>
    <s v="Money Deposit"/>
    <x v="126"/>
    <x v="0"/>
    <n v="92703.447812519997"/>
    <n v="320802"/>
  </r>
  <r>
    <s v="NZ89151"/>
    <n v="462984968"/>
    <n v="51"/>
    <d v="1971-05-25T06:00:00"/>
    <x v="1"/>
    <s v="Geologist III"/>
    <x v="4"/>
    <x v="2591"/>
    <x v="2590"/>
    <s v="Jason Sims"/>
    <x v="7"/>
    <n v="1606626615"/>
    <n v="0"/>
    <s v="Online Payment"/>
    <x v="442"/>
    <x v="5"/>
    <n v="201377.61119999998"/>
    <n v="317247"/>
  </r>
  <r>
    <s v="NZ89369"/>
    <n v="202122706"/>
    <n v="75"/>
    <d v="1947-05-25T06:00:00"/>
    <x v="1"/>
    <s v="Human Resources Assistant IV"/>
    <x v="17"/>
    <x v="2592"/>
    <x v="2591"/>
    <s v="Gary Wheeler"/>
    <x v="7"/>
    <n v="2297629152"/>
    <n v="0"/>
    <s v="Online Payment"/>
    <x v="429"/>
    <x v="2"/>
    <n v="532938.60204799997"/>
    <n v="641690.16"/>
  </r>
  <r>
    <s v="NZ89378"/>
    <n v="288258554"/>
    <n v="82"/>
    <d v="1940-05-24T12:00:00"/>
    <x v="1"/>
    <s v="Programmer Analyst II"/>
    <x v="18"/>
    <x v="2593"/>
    <x v="2592"/>
    <s v="Bruce Ford"/>
    <x v="7"/>
    <n v="837355008"/>
    <n v="0"/>
    <s v="Online Payment"/>
    <x v="358"/>
    <x v="6"/>
    <n v="142326.5079"/>
    <n v="279570"/>
  </r>
  <r>
    <s v="NZ89391"/>
    <n v="666601629"/>
    <n v="45"/>
    <d v="1977-05-24T18:00:00"/>
    <x v="1"/>
    <s v="Programmer Analyst II"/>
    <x v="17"/>
    <x v="2594"/>
    <x v="2593"/>
    <s v="Eric Harrison"/>
    <x v="7"/>
    <n v="1384428903"/>
    <n v="0"/>
    <s v="Money Transfer"/>
    <x v="410"/>
    <x v="2"/>
    <n v="1171132.4844255999"/>
    <n v="1400963.88"/>
  </r>
  <r>
    <s v="NZ89482"/>
    <n v="561323360"/>
    <n v="57"/>
    <d v="1965-05-24T18:00:00"/>
    <x v="0"/>
    <s v="Programmer Analyst I"/>
    <x v="2"/>
    <x v="2595"/>
    <x v="2594"/>
    <s v="Fred Larson"/>
    <x v="7"/>
    <n v="555483885"/>
    <n v="0"/>
    <s v="Money Transfer"/>
    <x v="428"/>
    <x v="5"/>
    <n v="15370.793680000002"/>
    <n v="70249"/>
  </r>
  <r>
    <s v="NZ89530"/>
    <n v="878130269"/>
    <n v="72"/>
    <d v="1950-05-25T00:00:00"/>
    <x v="0"/>
    <s v="Engineer IV"/>
    <x v="0"/>
    <x v="2596"/>
    <x v="2595"/>
    <s v="Mark Harris"/>
    <x v="7"/>
    <n v="501449721"/>
    <n v="321223397"/>
    <s v="Loan Payment"/>
    <x v="382"/>
    <x v="7"/>
    <n v="434467.18982760003"/>
    <n v="690865.38"/>
  </r>
  <r>
    <s v="NZ89615"/>
    <n v="230466938"/>
    <n v="57"/>
    <d v="1965-05-24T18:00:00"/>
    <x v="1"/>
    <s v="Safety Technician I"/>
    <x v="17"/>
    <x v="2597"/>
    <x v="2596"/>
    <s v="Kenneth Walker"/>
    <x v="7"/>
    <n v="292010268"/>
    <n v="0"/>
    <s v="Money Transfer"/>
    <x v="45"/>
    <x v="0"/>
    <n v="4956.1822707199999"/>
    <n v="12788"/>
  </r>
  <r>
    <s v="NZ89653"/>
    <n v="400502948"/>
    <n v="27"/>
    <d v="1995-05-25T06:00:00"/>
    <x v="1"/>
    <s v="Human Resources Manager"/>
    <x v="6"/>
    <x v="2598"/>
    <x v="2597"/>
    <s v="Russell Fowler"/>
    <x v="7"/>
    <n v="213803968"/>
    <n v="0"/>
    <s v="Checks"/>
    <x v="149"/>
    <x v="3"/>
    <n v="185967.61794999999"/>
    <n v="201403"/>
  </r>
  <r>
    <s v="NZ89674"/>
    <n v="120932057"/>
    <n v="83"/>
    <d v="1939-05-25T06:00:00"/>
    <x v="0"/>
    <s v="Account Executive"/>
    <x v="4"/>
    <x v="2599"/>
    <x v="2598"/>
    <s v="Kevin Walker"/>
    <x v="7"/>
    <n v="250725561"/>
    <n v="0"/>
    <s v="Online Payment"/>
    <x v="148"/>
    <x v="5"/>
    <n v="-8163.6754623999877"/>
    <n v="244910"/>
  </r>
  <r>
    <s v="NZ89708"/>
    <n v="820706182"/>
    <n v="28"/>
    <d v="1994-05-25T00:00:00"/>
    <x v="1"/>
    <s v="Office Assistant II"/>
    <x v="2"/>
    <x v="2600"/>
    <x v="2599"/>
    <s v="Jonathan Weaver"/>
    <x v="7"/>
    <n v="1238546619"/>
    <n v="0"/>
    <s v="Money Deposit"/>
    <x v="163"/>
    <x v="0"/>
    <n v="357958.67806399998"/>
    <n v="435821"/>
  </r>
  <r>
    <s v="NZ89708"/>
    <n v="316783181"/>
    <n v="70"/>
    <d v="1952-05-24T12:00:00"/>
    <x v="1"/>
    <s v="Account Representative II"/>
    <x v="5"/>
    <x v="2601"/>
    <x v="2600"/>
    <s v="Diane Clark"/>
    <x v="7"/>
    <n v="1238546619"/>
    <n v="0"/>
    <s v="Cash Withdrawal"/>
    <x v="332"/>
    <x v="0"/>
    <n v="757304.9584448"/>
    <n v="1010879.16"/>
  </r>
  <r>
    <s v="NZ89715"/>
    <n v="133921993"/>
    <n v="32"/>
    <d v="1990-05-25T00:00:00"/>
    <x v="1"/>
    <s v="Safety Technician III"/>
    <x v="5"/>
    <x v="2602"/>
    <x v="2601"/>
    <s v="Brandon Roberts"/>
    <x v="7"/>
    <n v="1595849204"/>
    <n v="0"/>
    <s v="Online Payment"/>
    <x v="388"/>
    <x v="5"/>
    <n v="234704.14119679999"/>
    <n v="287771"/>
  </r>
  <r>
    <s v="NZ89792"/>
    <n v="561127028"/>
    <n v="34"/>
    <d v="1988-05-24T12:00:00"/>
    <x v="0"/>
    <s v="Quality Control Specialist"/>
    <x v="12"/>
    <x v="2603"/>
    <x v="2602"/>
    <s v="Kenneth Schmidt"/>
    <x v="7"/>
    <n v="1120505568"/>
    <n v="0"/>
    <s v="Money Transfer"/>
    <x v="345"/>
    <x v="5"/>
    <n v="4092.0478466999994"/>
    <n v="66858"/>
  </r>
  <r>
    <s v="NZ89837"/>
    <n v="299454838"/>
    <n v="76"/>
    <d v="1946-05-25T00:00:00"/>
    <x v="0"/>
    <s v="Speech Pathologist"/>
    <x v="2"/>
    <x v="2604"/>
    <x v="2603"/>
    <s v="Douglas West"/>
    <x v="7"/>
    <n v="208356327"/>
    <n v="3694697145"/>
    <s v="Loan Payment"/>
    <x v="213"/>
    <x v="8"/>
    <n v="499082.90924750001"/>
    <n v="1242548.7"/>
  </r>
  <r>
    <s v="NZ89861"/>
    <n v="953566292"/>
    <n v="35"/>
    <d v="1987-05-25T06:00:00"/>
    <x v="1"/>
    <s v="VP Marketing"/>
    <x v="1"/>
    <x v="2605"/>
    <x v="2604"/>
    <s v="Mary Austin"/>
    <x v="7"/>
    <n v="4017978999"/>
    <n v="0"/>
    <s v="Cash Withdrawal"/>
    <x v="446"/>
    <x v="1"/>
    <n v="179614.99577919999"/>
    <n v="701346.9"/>
  </r>
  <r>
    <s v="NZ89924"/>
    <n v="274125874"/>
    <n v="29"/>
    <d v="1993-05-24T18:00:00"/>
    <x v="0"/>
    <s v="Human Resources Manager"/>
    <x v="1"/>
    <x v="2606"/>
    <x v="2605"/>
    <s v="Lillian King"/>
    <x v="7"/>
    <n v="415084375"/>
    <n v="0"/>
    <s v="Online Payment"/>
    <x v="328"/>
    <x v="6"/>
    <n v="1027040.6350976001"/>
    <n v="1408039.62"/>
  </r>
  <r>
    <s v="NZ89957"/>
    <n v="516644526"/>
    <n v="22"/>
    <d v="2000-05-24T12:00:00"/>
    <x v="0"/>
    <s v="Statistician I"/>
    <x v="14"/>
    <x v="2607"/>
    <x v="2606"/>
    <s v="Paul Riley"/>
    <x v="7"/>
    <n v="1513720164"/>
    <n v="0"/>
    <s v="Money Transfer"/>
    <x v="397"/>
    <x v="5"/>
    <n v="-36329.152062400011"/>
    <n v="257681"/>
  </r>
  <r>
    <s v="NZ89960"/>
    <n v="632415923"/>
    <n v="17"/>
    <d v="2005-05-24T18:00:00"/>
    <x v="0"/>
    <s v="Design Engineer"/>
    <x v="2"/>
    <x v="2608"/>
    <x v="2607"/>
    <s v="Ernest Butler"/>
    <x v="7"/>
    <n v="25999182"/>
    <n v="0"/>
    <s v="Online Payment"/>
    <x v="217"/>
    <x v="5"/>
    <n v="228450.4204908"/>
    <n v="392430"/>
  </r>
  <r>
    <s v="NZ89996"/>
    <n v="59840529"/>
    <n v="43"/>
    <d v="1979-05-25T06:00:00"/>
    <x v="1"/>
    <s v="Project Manager"/>
    <x v="19"/>
    <x v="2609"/>
    <x v="2608"/>
    <s v="Ralph Campbell"/>
    <x v="7"/>
    <n v="845608491"/>
    <n v="0"/>
    <s v="Money Transfer"/>
    <x v="198"/>
    <x v="0"/>
    <n v="1285141.0747136001"/>
    <n v="2891567.4"/>
  </r>
  <r>
    <s v="NZ90041"/>
    <n v="909830160"/>
    <n v="28"/>
    <d v="1994-05-25T00:00:00"/>
    <x v="0"/>
    <s v="General Manager"/>
    <x v="2"/>
    <x v="2610"/>
    <x v="2609"/>
    <s v="Andrew Diaz"/>
    <x v="7"/>
    <n v="2871222784"/>
    <n v="0"/>
    <s v="Cash Withdrawal"/>
    <x v="117"/>
    <x v="4"/>
    <n v="260255.575488"/>
    <n v="320943"/>
  </r>
  <r>
    <s v="NZ90057"/>
    <n v="990560920"/>
    <n v="51"/>
    <d v="1971-05-25T06:00:00"/>
    <x v="1"/>
    <s v="Editor"/>
    <x v="8"/>
    <x v="2611"/>
    <x v="2610"/>
    <s v="Russell Peterson"/>
    <x v="7"/>
    <n v="1250075806"/>
    <n v="0"/>
    <s v="Money Transfer"/>
    <x v="133"/>
    <x v="5"/>
    <n v="208238.22907296001"/>
    <n v="283792"/>
  </r>
  <r>
    <s v="NZ90097"/>
    <n v="304491419"/>
    <n v="23"/>
    <d v="1999-05-25T06:00:00"/>
    <x v="1"/>
    <s v="Web Designer IV"/>
    <x v="0"/>
    <x v="2612"/>
    <x v="2611"/>
    <s v="Joseph Bradley"/>
    <x v="7"/>
    <n v="1070856"/>
    <n v="0"/>
    <s v="Checks"/>
    <x v="28"/>
    <x v="3"/>
    <n v="386814.85262768"/>
    <n v="552463.62"/>
  </r>
  <r>
    <s v="NZ90107"/>
    <n v="255843040"/>
    <n v="29"/>
    <d v="1993-05-24T18:00:00"/>
    <x v="0"/>
    <s v="Media Manager IV"/>
    <x v="5"/>
    <x v="2613"/>
    <x v="2612"/>
    <s v="Kelly Richards"/>
    <x v="7"/>
    <n v="1845170514"/>
    <n v="0"/>
    <s v="Online Payment"/>
    <x v="90"/>
    <x v="5"/>
    <n v="361459.19479039998"/>
    <n v="517457.22"/>
  </r>
  <r>
    <s v="NZ90131"/>
    <n v="656674896"/>
    <n v="69"/>
    <d v="1953-05-24T18:00:00"/>
    <x v="1"/>
    <s v="Research Assistant II"/>
    <x v="18"/>
    <x v="2614"/>
    <x v="2613"/>
    <s v="Sean Larson"/>
    <x v="7"/>
    <n v="157581375"/>
    <n v="0"/>
    <s v="Online Payment"/>
    <x v="473"/>
    <x v="2"/>
    <n v="85802.106101900004"/>
    <n v="160835"/>
  </r>
  <r>
    <s v="NZ90141"/>
    <n v="17592642"/>
    <n v="83"/>
    <d v="1939-05-25T06:00:00"/>
    <x v="0"/>
    <s v="Legal Assistant"/>
    <x v="4"/>
    <x v="2615"/>
    <x v="2614"/>
    <s v="John Parker"/>
    <x v="7"/>
    <n v="17723125"/>
    <n v="0"/>
    <s v="Checks"/>
    <x v="360"/>
    <x v="3"/>
    <n v="1317307.28544"/>
    <n v="1599587.46"/>
  </r>
  <r>
    <s v="NZ90177"/>
    <n v="34662039"/>
    <n v="44"/>
    <d v="1978-05-25T00:00:00"/>
    <x v="1"/>
    <s v="Account Representative I"/>
    <x v="12"/>
    <x v="2616"/>
    <x v="2615"/>
    <s v="Annie West"/>
    <x v="7"/>
    <n v="1314970944"/>
    <n v="0"/>
    <s v="Cash Withdrawal"/>
    <x v="357"/>
    <x v="1"/>
    <n v="924528.41313550004"/>
    <n v="1180197.1200000001"/>
  </r>
  <r>
    <s v="NZ90197"/>
    <n v="204223409"/>
    <n v="81"/>
    <d v="1941-05-24T18:00:00"/>
    <x v="1"/>
    <s v="Systems Administrator IV"/>
    <x v="5"/>
    <x v="2617"/>
    <x v="2616"/>
    <s v="Scott Lawrence"/>
    <x v="7"/>
    <n v="316347876"/>
    <n v="0"/>
    <s v="Money Transfer"/>
    <x v="182"/>
    <x v="0"/>
    <n v="57917.337235439998"/>
    <n v="94269"/>
  </r>
  <r>
    <s v="NZ90203"/>
    <n v="178262536"/>
    <n v="60"/>
    <d v="1962-05-25T00:00:00"/>
    <x v="0"/>
    <s v="Research Assistant II"/>
    <x v="13"/>
    <x v="2618"/>
    <x v="2617"/>
    <s v="Terry Black"/>
    <x v="7"/>
    <n v="4487291904"/>
    <n v="0"/>
    <s v="Cash Withdrawal"/>
    <x v="254"/>
    <x v="4"/>
    <n v="333377.23174720001"/>
    <n v="540901.92000000004"/>
  </r>
  <r>
    <s v="NZ90240"/>
    <n v="828205412"/>
    <n v="35"/>
    <d v="1987-05-25T06:00:00"/>
    <x v="1"/>
    <s v="Software Consultant"/>
    <x v="9"/>
    <x v="2619"/>
    <x v="2618"/>
    <s v="Jason Green"/>
    <x v="7"/>
    <n v="97988765"/>
    <n v="0"/>
    <s v="Online Payment"/>
    <x v="230"/>
    <x v="2"/>
    <n v="522913.99798783998"/>
    <n v="804331.2"/>
  </r>
  <r>
    <s v="NZ90241"/>
    <n v="440841498"/>
    <n v="71"/>
    <d v="1951-05-25T06:00:00"/>
    <x v="1"/>
    <s v="Senior Editor"/>
    <x v="2"/>
    <x v="2620"/>
    <x v="2619"/>
    <s v="Larry Graham"/>
    <x v="7"/>
    <n v="2898843108"/>
    <n v="11214572"/>
    <s v="Loan Payment"/>
    <x v="409"/>
    <x v="7"/>
    <n v="392670.00936848001"/>
    <n v="771287.28"/>
  </r>
  <r>
    <s v="NZ90265"/>
    <n v="908541019"/>
    <n v="59"/>
    <d v="1963-05-25T06:00:00"/>
    <x v="1"/>
    <s v="Accounting Assistant I"/>
    <x v="2"/>
    <x v="2621"/>
    <x v="2620"/>
    <s v="Walter Duncan"/>
    <x v="7"/>
    <n v="854652414"/>
    <n v="0"/>
    <s v="Money Transfer"/>
    <x v="14"/>
    <x v="2"/>
    <n v="74255.732282879995"/>
    <n v="254106"/>
  </r>
  <r>
    <s v="NZ90271"/>
    <n v="542438679"/>
    <n v="58"/>
    <d v="1964-05-24T12:00:00"/>
    <x v="0"/>
    <s v="Desktop Support Technician"/>
    <x v="2"/>
    <x v="2622"/>
    <x v="2621"/>
    <s v="Bruce Smith"/>
    <x v="7"/>
    <n v="3527129856"/>
    <n v="0"/>
    <s v="Money Deposit"/>
    <x v="3"/>
    <x v="0"/>
    <n v="109429.05897099999"/>
    <n v="129196"/>
  </r>
  <r>
    <s v="NZ90272"/>
    <n v="26450599"/>
    <n v="50"/>
    <d v="1972-05-24T12:00:00"/>
    <x v="1"/>
    <s v="Software Test Engineer I"/>
    <x v="0"/>
    <x v="2623"/>
    <x v="2622"/>
    <s v="Larry Pierce"/>
    <x v="7"/>
    <n v="1755225084"/>
    <n v="0"/>
    <s v="Money Deposit"/>
    <x v="357"/>
    <x v="1"/>
    <n v="2311116.6669824002"/>
    <n v="3317213.4"/>
  </r>
  <r>
    <s v="NZ90377"/>
    <n v="415890182"/>
    <n v="56"/>
    <d v="1966-05-25T00:00:00"/>
    <x v="0"/>
    <s v="Safety Technician II"/>
    <x v="4"/>
    <x v="2624"/>
    <x v="2623"/>
    <s v="Russell Coleman"/>
    <x v="7"/>
    <n v="532962753"/>
    <n v="0"/>
    <s v="Money Transfer"/>
    <x v="429"/>
    <x v="2"/>
    <n v="1015888.6274999999"/>
    <n v="2486895.66"/>
  </r>
  <r>
    <s v="NZ90385"/>
    <n v="253730021"/>
    <n v="21"/>
    <d v="2001-05-24T18:00:00"/>
    <x v="1"/>
    <s v="Accounting Assistant I"/>
    <x v="2"/>
    <x v="2625"/>
    <x v="2624"/>
    <s v="Lawrence Henry"/>
    <x v="7"/>
    <n v="1916650176"/>
    <n v="0"/>
    <s v="Money Transfer"/>
    <x v="387"/>
    <x v="5"/>
    <n v="101228.25396"/>
    <n v="248235"/>
  </r>
  <r>
    <s v="NZ90409"/>
    <n v="964273354"/>
    <n v="54"/>
    <d v="1968-05-24T12:00:00"/>
    <x v="1"/>
    <s v="Associate Professor"/>
    <x v="17"/>
    <x v="2626"/>
    <x v="2625"/>
    <s v="Barbara Riley"/>
    <x v="7"/>
    <n v="4606504"/>
    <n v="0"/>
    <s v="Cash Withdrawal"/>
    <x v="224"/>
    <x v="1"/>
    <n v="339309.40516000002"/>
    <n v="798355.02"/>
  </r>
  <r>
    <s v="NZ90414"/>
    <n v="954809761"/>
    <n v="50"/>
    <d v="1972-05-24T12:00:00"/>
    <x v="1"/>
    <s v="Associate Professor"/>
    <x v="5"/>
    <x v="2627"/>
    <x v="2626"/>
    <s v="Catherine Weaver"/>
    <x v="7"/>
    <n v="4348413243"/>
    <n v="0"/>
    <s v="Money Deposit"/>
    <x v="28"/>
    <x v="0"/>
    <n v="215282.67899679998"/>
    <n v="281503"/>
  </r>
  <r>
    <s v="NZ90486"/>
    <n v="915663500"/>
    <n v="37"/>
    <d v="1985-05-24T18:00:00"/>
    <x v="1"/>
    <s v="Recruiting Manager"/>
    <x v="9"/>
    <x v="2628"/>
    <x v="2627"/>
    <s v="Arthur Arnold"/>
    <x v="7"/>
    <n v="2367224377"/>
    <n v="0"/>
    <s v="Money Transfer"/>
    <x v="156"/>
    <x v="0"/>
    <n v="242931.3886036"/>
    <n v="355411"/>
  </r>
  <r>
    <s v="NZ90506"/>
    <n v="229963946"/>
    <n v="22"/>
    <d v="2000-05-24T12:00:00"/>
    <x v="1"/>
    <s v="Assistant Professor"/>
    <x v="8"/>
    <x v="2629"/>
    <x v="2628"/>
    <s v="Joan Ortiz"/>
    <x v="7"/>
    <n v="950921125"/>
    <n v="0"/>
    <s v="Money Transfer"/>
    <x v="4"/>
    <x v="5"/>
    <n v="52736.570439200004"/>
    <n v="214791"/>
  </r>
  <r>
    <s v="NZ90516"/>
    <n v="354728422"/>
    <n v="84"/>
    <d v="1938-05-25T00:00:00"/>
    <x v="0"/>
    <s v="Office Assistant III"/>
    <x v="20"/>
    <x v="2630"/>
    <x v="2629"/>
    <s v="Robin Burns"/>
    <x v="7"/>
    <n v="3746604436"/>
    <n v="5921858812"/>
    <s v="Loan Payment"/>
    <x v="299"/>
    <x v="7"/>
    <n v="779855.67590399995"/>
    <n v="1100718.72"/>
  </r>
  <r>
    <s v="NZ90597"/>
    <n v="29584324"/>
    <n v="46"/>
    <d v="1976-05-24T12:00:00"/>
    <x v="0"/>
    <s v="Account Representative III"/>
    <x v="14"/>
    <x v="2631"/>
    <x v="2630"/>
    <s v="Thomas Jenkins"/>
    <x v="7"/>
    <n v="423137735"/>
    <n v="0"/>
    <s v="Online Payment"/>
    <x v="199"/>
    <x v="6"/>
    <n v="682907.66906927992"/>
    <n v="1142854.92"/>
  </r>
  <r>
    <s v="NZ90650"/>
    <n v="563666327"/>
    <n v="20"/>
    <d v="2002-05-25T00:00:00"/>
    <x v="0"/>
    <s v="Accountant III"/>
    <x v="8"/>
    <x v="2632"/>
    <x v="2631"/>
    <s v="Ruth Cook"/>
    <x v="7"/>
    <n v="79425624"/>
    <n v="0"/>
    <s v="Checks"/>
    <x v="103"/>
    <x v="0"/>
    <n v="213962.51467519999"/>
    <n v="796648.56"/>
  </r>
  <r>
    <s v="NZ90697"/>
    <n v="452295452"/>
    <n v="85"/>
    <d v="1937-05-24T18:00:00"/>
    <x v="0"/>
    <s v="Media Manager III"/>
    <x v="11"/>
    <x v="2633"/>
    <x v="2632"/>
    <s v="Judy Lawrence"/>
    <x v="7"/>
    <n v="1188361867"/>
    <n v="0"/>
    <s v="Cash Withdrawal"/>
    <x v="343"/>
    <x v="1"/>
    <n v="1016895.0708612"/>
    <n v="1273412.8799999999"/>
  </r>
  <r>
    <s v="NZ90712"/>
    <n v="483146030"/>
    <n v="34"/>
    <d v="1988-05-24T12:00:00"/>
    <x v="0"/>
    <s v="Professor"/>
    <x v="14"/>
    <x v="2634"/>
    <x v="2633"/>
    <s v="Gregory Mason"/>
    <x v="7"/>
    <n v="8480004"/>
    <n v="0"/>
    <s v="Online Payment"/>
    <x v="336"/>
    <x v="5"/>
    <n v="536429.75931250001"/>
    <n v="919655.46"/>
  </r>
  <r>
    <s v="NZ90735"/>
    <n v="135088606"/>
    <n v="59"/>
    <d v="1963-05-25T06:00:00"/>
    <x v="1"/>
    <s v="Tax Accountant"/>
    <x v="5"/>
    <x v="2635"/>
    <x v="2634"/>
    <s v="Steve Grant"/>
    <x v="7"/>
    <n v="1090519315"/>
    <n v="0"/>
    <s v="Online Payment"/>
    <x v="30"/>
    <x v="2"/>
    <n v="647309.22779577994"/>
    <n v="1109673.3"/>
  </r>
  <r>
    <s v="NZ90745"/>
    <n v="467301386"/>
    <n v="30"/>
    <d v="1992-05-24T12:00:00"/>
    <x v="0"/>
    <s v="Software Engineer II"/>
    <x v="9"/>
    <x v="2636"/>
    <x v="2635"/>
    <s v="Gerald Harrison"/>
    <x v="7"/>
    <n v="921360384"/>
    <n v="0"/>
    <s v="Money Transfer"/>
    <x v="134"/>
    <x v="0"/>
    <n v="2216760.2509766999"/>
    <n v="2790010.08"/>
  </r>
  <r>
    <s v="NZ90777"/>
    <n v="544798090"/>
    <n v="25"/>
    <d v="1997-05-24T18:00:00"/>
    <x v="0"/>
    <s v="VP Quality Control"/>
    <x v="20"/>
    <x v="2637"/>
    <x v="2636"/>
    <s v="Douglas Andrews"/>
    <x v="7"/>
    <n v="2207708064"/>
    <n v="0"/>
    <s v="Money Transfer"/>
    <x v="249"/>
    <x v="5"/>
    <n v="596127.80987200001"/>
    <n v="889386.96"/>
  </r>
  <r>
    <s v="NZ90860"/>
    <n v="73737578"/>
    <n v="81"/>
    <d v="1941-05-24T18:00:00"/>
    <x v="1"/>
    <s v="Software Engineer I"/>
    <x v="2"/>
    <x v="2638"/>
    <x v="2637"/>
    <s v="Bobby Rice"/>
    <x v="7"/>
    <n v="1311219894"/>
    <n v="0"/>
    <s v="Checks"/>
    <x v="80"/>
    <x v="3"/>
    <n v="561020.71331909997"/>
    <n v="876371.76"/>
  </r>
  <r>
    <s v="NZ90885"/>
    <n v="258712750"/>
    <n v="22"/>
    <d v="2000-05-24T12:00:00"/>
    <x v="1"/>
    <s v="Clinical Specialist"/>
    <x v="2"/>
    <x v="284"/>
    <x v="284"/>
    <s v="Lillian Gonzalez"/>
    <x v="7"/>
    <n v="7842168"/>
    <n v="0"/>
    <s v="Online Payment"/>
    <x v="374"/>
    <x v="5"/>
    <n v="0"/>
    <n v="0"/>
  </r>
  <r>
    <s v="NZ90888"/>
    <n v="587004640"/>
    <n v="33"/>
    <d v="1989-05-24T18:00:00"/>
    <x v="0"/>
    <s v="Professor"/>
    <x v="2"/>
    <x v="2639"/>
    <x v="2638"/>
    <s v="Stephen Freeman"/>
    <x v="7"/>
    <n v="4749089751"/>
    <n v="0"/>
    <s v="Money Deposit"/>
    <x v="326"/>
    <x v="0"/>
    <n v="1373455.9199326402"/>
    <n v="1976296.92"/>
  </r>
  <r>
    <s v="NZ90911"/>
    <n v="673180431"/>
    <n v="38"/>
    <d v="1984-05-24T12:00:00"/>
    <x v="1"/>
    <s v="Systems Administrator II"/>
    <x v="18"/>
    <x v="2640"/>
    <x v="2639"/>
    <s v="Shawn Fields"/>
    <x v="7"/>
    <n v="920053248"/>
    <n v="0"/>
    <s v="Money Transfer"/>
    <x v="349"/>
    <x v="2"/>
    <n v="764404.11716749996"/>
    <n v="1366790.82"/>
  </r>
  <r>
    <s v="NZ90914"/>
    <n v="269910036"/>
    <n v="27"/>
    <d v="1995-05-25T06:00:00"/>
    <x v="0"/>
    <s v="Sales Associate"/>
    <x v="2"/>
    <x v="2641"/>
    <x v="2640"/>
    <s v="Doris Clark"/>
    <x v="7"/>
    <n v="2836537275"/>
    <n v="0"/>
    <s v="Checks"/>
    <x v="102"/>
    <x v="3"/>
    <n v="424727.31187199999"/>
    <n v="984594.78"/>
  </r>
  <r>
    <s v="NZ90967"/>
    <n v="832256671"/>
    <n v="55"/>
    <d v="1967-05-25T06:00:00"/>
    <x v="0"/>
    <s v="Technical Writer"/>
    <x v="5"/>
    <x v="2642"/>
    <x v="2641"/>
    <s v="Janice Foster"/>
    <x v="7"/>
    <n v="486763956"/>
    <n v="0"/>
    <s v="Money Deposit"/>
    <x v="13"/>
    <x v="0"/>
    <n v="29646.126762"/>
    <n v="38472"/>
  </r>
  <r>
    <s v="NZ91035"/>
    <n v="807287014"/>
    <n v="35"/>
    <d v="1987-05-25T06:00:00"/>
    <x v="1"/>
    <s v="Programmer IV"/>
    <x v="16"/>
    <x v="2643"/>
    <x v="2642"/>
    <s v="Jesse Daniels"/>
    <x v="7"/>
    <n v="31697223"/>
    <n v="0"/>
    <s v="Money Transfer"/>
    <x v="263"/>
    <x v="5"/>
    <n v="105476.53748479998"/>
    <n v="398228"/>
  </r>
  <r>
    <s v="NZ91152"/>
    <n v="275932122"/>
    <n v="19"/>
    <d v="2003-05-25T06:00:00"/>
    <x v="1"/>
    <s v="Staff Accountant IV"/>
    <x v="2"/>
    <x v="2644"/>
    <x v="2643"/>
    <s v="David Austin"/>
    <x v="7"/>
    <n v="79374204"/>
    <n v="0"/>
    <s v="Checks"/>
    <x v="69"/>
    <x v="3"/>
    <n v="38730.421496800001"/>
    <n v="71389"/>
  </r>
  <r>
    <s v="NZ91167"/>
    <n v="62293485"/>
    <n v="40"/>
    <d v="1982-05-25T00:00:00"/>
    <x v="1"/>
    <s v="Editor"/>
    <x v="14"/>
    <x v="2645"/>
    <x v="2644"/>
    <s v="Jack Griffin"/>
    <x v="7"/>
    <n v="245839902"/>
    <n v="0"/>
    <s v="Checks"/>
    <x v="295"/>
    <x v="0"/>
    <n v="88681.567952479993"/>
    <n v="130298"/>
  </r>
  <r>
    <s v="NZ91174"/>
    <n v="280454740"/>
    <n v="63"/>
    <d v="1959-05-25T06:00:00"/>
    <x v="1"/>
    <s v="Recruiter"/>
    <x v="2"/>
    <x v="2646"/>
    <x v="2645"/>
    <s v="Ernest Fernandez"/>
    <x v="7"/>
    <n v="3079443147"/>
    <n v="13215385756"/>
    <s v="Loan Payment"/>
    <x v="230"/>
    <x v="8"/>
    <n v="100857.56328192"/>
    <n v="147522"/>
  </r>
  <r>
    <s v="NZ91185"/>
    <n v="988169754"/>
    <n v="63"/>
    <d v="1959-05-25T06:00:00"/>
    <x v="1"/>
    <s v="Geologist I"/>
    <x v="2"/>
    <x v="2647"/>
    <x v="2646"/>
    <s v="Linda Ramos"/>
    <x v="7"/>
    <n v="3903470508"/>
    <n v="0"/>
    <s v="Money Transfer"/>
    <x v="130"/>
    <x v="1"/>
    <n v="40278.756380000006"/>
    <n v="143852"/>
  </r>
  <r>
    <s v="NZ91194"/>
    <n v="387908126"/>
    <n v="85"/>
    <d v="1937-05-24T18:00:00"/>
    <x v="0"/>
    <s v="Marketing Assistant"/>
    <x v="9"/>
    <x v="2648"/>
    <x v="2647"/>
    <s v="Heather Myers"/>
    <x v="7"/>
    <n v="1904919264"/>
    <n v="13665945168"/>
    <s v="Loan Payment"/>
    <x v="472"/>
    <x v="5"/>
    <n v="60625.691471359998"/>
    <n v="93106"/>
  </r>
  <r>
    <s v="NZ91231"/>
    <n v="447333525"/>
    <n v="32"/>
    <d v="1990-05-25T00:00:00"/>
    <x v="0"/>
    <s v="Administrative Officer"/>
    <x v="2"/>
    <x v="2649"/>
    <x v="2648"/>
    <s v="Paula Robinson"/>
    <x v="7"/>
    <n v="1841332436"/>
    <n v="0"/>
    <s v="Cash Withdrawal"/>
    <x v="204"/>
    <x v="1"/>
    <n v="129152.78942400002"/>
    <n v="405063"/>
  </r>
  <r>
    <s v="NZ91267"/>
    <n v="562393128"/>
    <n v="32"/>
    <d v="1990-05-25T00:00:00"/>
    <x v="1"/>
    <s v="Engineer III"/>
    <x v="1"/>
    <x v="2650"/>
    <x v="2649"/>
    <s v="Irene Reynolds"/>
    <x v="7"/>
    <n v="3534677757"/>
    <n v="0"/>
    <s v="Online Payment"/>
    <x v="423"/>
    <x v="2"/>
    <n v="83831.51605039998"/>
    <n v="591686.69999999995"/>
  </r>
  <r>
    <s v="NZ91317"/>
    <n v="937421561"/>
    <n v="69"/>
    <d v="1953-05-24T18:00:00"/>
    <x v="0"/>
    <s v="Office Assistant II"/>
    <x v="2"/>
    <x v="2651"/>
    <x v="2650"/>
    <s v="Barbara Larson"/>
    <x v="7"/>
    <n v="2175072096"/>
    <n v="0"/>
    <s v="Money Transfer"/>
    <x v="343"/>
    <x v="0"/>
    <n v="118092.02537620001"/>
    <n v="199186"/>
  </r>
  <r>
    <s v="NZ91319"/>
    <n v="768412649"/>
    <n v="58"/>
    <d v="1964-05-24T12:00:00"/>
    <x v="1"/>
    <s v="Tax Accountant"/>
    <x v="6"/>
    <x v="2652"/>
    <x v="2651"/>
    <s v="Jack Kelly"/>
    <x v="7"/>
    <n v="116319105"/>
    <n v="197453585"/>
    <s v="Loan Payment"/>
    <x v="457"/>
    <x v="5"/>
    <n v="1131050.4247177599"/>
    <n v="1617865.86"/>
  </r>
  <r>
    <s v="NZ91327"/>
    <n v="496470356"/>
    <n v="53"/>
    <d v="1969-05-24T18:00:00"/>
    <x v="1"/>
    <s v="Administrative Officer"/>
    <x v="2"/>
    <x v="2653"/>
    <x v="2652"/>
    <s v="Shirley Olson"/>
    <x v="7"/>
    <n v="3027731076"/>
    <n v="0"/>
    <s v="Cash Withdrawal"/>
    <x v="65"/>
    <x v="1"/>
    <n v="-54932.997975000006"/>
    <n v="141946"/>
  </r>
  <r>
    <s v="NZ91334"/>
    <n v="844326792"/>
    <n v="66"/>
    <d v="1956-05-24T12:00:00"/>
    <x v="1"/>
    <s v="Human Resources Assistant II"/>
    <x v="3"/>
    <x v="2654"/>
    <x v="2653"/>
    <s v="Doris Anderson"/>
    <x v="7"/>
    <n v="291252561"/>
    <n v="0"/>
    <s v="Money Deposit"/>
    <x v="241"/>
    <x v="0"/>
    <n v="384391.78853194002"/>
    <n v="842541.42"/>
  </r>
  <r>
    <s v="NZ91337"/>
    <n v="48964941"/>
    <n v="25"/>
    <d v="1997-05-24T18:00:00"/>
    <x v="1"/>
    <s v="Product Engineer"/>
    <x v="13"/>
    <x v="2655"/>
    <x v="2654"/>
    <s v="Joseph Ray"/>
    <x v="7"/>
    <n v="3414324225"/>
    <n v="0"/>
    <s v="Cash Withdrawal"/>
    <x v="170"/>
    <x v="4"/>
    <n v="1309501.3840780801"/>
    <n v="1560492.9"/>
  </r>
  <r>
    <s v="NZ91353"/>
    <n v="576840266"/>
    <n v="73"/>
    <d v="1949-05-24T18:00:00"/>
    <x v="1"/>
    <s v="Librarian"/>
    <x v="5"/>
    <x v="2656"/>
    <x v="2655"/>
    <s v="Keith Wright"/>
    <x v="7"/>
    <n v="3372493575"/>
    <n v="0"/>
    <s v="Money Transfer"/>
    <x v="364"/>
    <x v="1"/>
    <n v="300802.03346607997"/>
    <n v="373579"/>
  </r>
  <r>
    <s v="NZ91417"/>
    <n v="442507328"/>
    <n v="64"/>
    <d v="1958-05-25T00:00:00"/>
    <x v="1"/>
    <s v="VP Accounting"/>
    <x v="5"/>
    <x v="2657"/>
    <x v="2656"/>
    <s v="Jesse Martinez"/>
    <x v="7"/>
    <n v="306246875"/>
    <n v="0"/>
    <s v="Money Transfer"/>
    <x v="473"/>
    <x v="5"/>
    <n v="122921.148923"/>
    <n v="199916"/>
  </r>
  <r>
    <s v="NZ91436"/>
    <n v="889085010"/>
    <n v="59"/>
    <d v="1963-05-25T06:00:00"/>
    <x v="0"/>
    <s v="Account Representative III"/>
    <x v="6"/>
    <x v="2658"/>
    <x v="2657"/>
    <s v="Sean Carr"/>
    <x v="7"/>
    <n v="646911096"/>
    <n v="0"/>
    <s v="Money Deposit"/>
    <x v="439"/>
    <x v="0"/>
    <n v="710074.75827999995"/>
    <n v="1036912.62"/>
  </r>
  <r>
    <s v="NZ91448"/>
    <n v="513420727"/>
    <n v="76"/>
    <d v="1946-05-25T00:00:00"/>
    <x v="1"/>
    <s v="Analog Circuit Design manager"/>
    <x v="2"/>
    <x v="2659"/>
    <x v="2658"/>
    <s v="Harold Graham"/>
    <x v="7"/>
    <n v="206741449"/>
    <n v="0"/>
    <s v="Money Transfer"/>
    <x v="405"/>
    <x v="2"/>
    <n v="40353.676069559995"/>
    <n v="67632"/>
  </r>
  <r>
    <s v="NZ91449"/>
    <n v="787970771"/>
    <n v="84"/>
    <d v="1938-05-25T00:00:00"/>
    <x v="0"/>
    <s v="Financial Analyst"/>
    <x v="19"/>
    <x v="2660"/>
    <x v="2659"/>
    <s v="Ernest Boyd"/>
    <x v="7"/>
    <n v="572411392"/>
    <n v="0"/>
    <s v="Money Transfer"/>
    <x v="363"/>
    <x v="2"/>
    <n v="613279.61304818001"/>
    <n v="1621450.14"/>
  </r>
  <r>
    <s v="NZ91458"/>
    <n v="60142149"/>
    <n v="72"/>
    <d v="1950-05-25T00:00:00"/>
    <x v="0"/>
    <s v="Office Assistant I"/>
    <x v="7"/>
    <x v="2661"/>
    <x v="2660"/>
    <s v="Howard Mitchell"/>
    <x v="7"/>
    <n v="74221728"/>
    <n v="0"/>
    <s v="Money Transfer"/>
    <x v="268"/>
    <x v="2"/>
    <n v="375869.39136000001"/>
    <n v="615311.93999999994"/>
  </r>
  <r>
    <s v="NZ91469"/>
    <n v="582771873"/>
    <n v="41"/>
    <d v="1981-05-24T18:00:00"/>
    <x v="0"/>
    <s v="Help Desk Operator"/>
    <x v="5"/>
    <x v="2662"/>
    <x v="2661"/>
    <s v="John Torres"/>
    <x v="7"/>
    <n v="499911489"/>
    <n v="0"/>
    <s v="Checks"/>
    <x v="24"/>
    <x v="3"/>
    <n v="581628.10169599997"/>
    <n v="674159.82"/>
  </r>
  <r>
    <s v="NZ91488"/>
    <n v="668485689"/>
    <n v="65"/>
    <d v="1957-05-24T18:00:00"/>
    <x v="1"/>
    <s v="Budget/Accounting Analyst IV"/>
    <x v="21"/>
    <x v="2663"/>
    <x v="2662"/>
    <s v="Richard Armstrong"/>
    <x v="7"/>
    <n v="4870568844"/>
    <n v="0"/>
    <s v="Online Payment"/>
    <x v="139"/>
    <x v="5"/>
    <n v="31141.120029760001"/>
    <n v="162136"/>
  </r>
  <r>
    <s v="NZ91520"/>
    <n v="850215093"/>
    <n v="49"/>
    <d v="1973-05-24T18:00:00"/>
    <x v="0"/>
    <s v="Programmer Analyst IV"/>
    <x v="9"/>
    <x v="2664"/>
    <x v="2663"/>
    <s v="Billy Wagner"/>
    <x v="7"/>
    <n v="90295857"/>
    <n v="0"/>
    <s v="Money Transfer"/>
    <x v="387"/>
    <x v="2"/>
    <n v="1867951.846465"/>
    <n v="3060658.92"/>
  </r>
  <r>
    <s v="NZ91538"/>
    <n v="223164846"/>
    <n v="34"/>
    <d v="1988-05-24T12:00:00"/>
    <x v="0"/>
    <s v="Software Consultant"/>
    <x v="4"/>
    <x v="2665"/>
    <x v="2664"/>
    <s v="Justin Jones"/>
    <x v="7"/>
    <n v="4731848226"/>
    <n v="0"/>
    <s v="Online Payment"/>
    <x v="219"/>
    <x v="5"/>
    <n v="601826.66920699994"/>
    <n v="894115.68"/>
  </r>
  <r>
    <s v="NZ91553"/>
    <n v="920922693"/>
    <n v="67"/>
    <d v="1955-05-25T06:00:00"/>
    <x v="0"/>
    <s v="Systems Administrator II"/>
    <x v="0"/>
    <x v="2666"/>
    <x v="2665"/>
    <s v="Alan Taylor"/>
    <x v="7"/>
    <n v="220066392"/>
    <n v="0"/>
    <s v="Online Payment"/>
    <x v="46"/>
    <x v="5"/>
    <n v="349092.2868608"/>
    <n v="434861"/>
  </r>
  <r>
    <s v="NZ91662"/>
    <n v="670917515"/>
    <n v="42"/>
    <d v="1980-05-24T12:00:00"/>
    <x v="0"/>
    <s v="Human Resources Assistant II"/>
    <x v="2"/>
    <x v="2667"/>
    <x v="2666"/>
    <s v="Stephen Watson"/>
    <x v="7"/>
    <n v="1985535916"/>
    <n v="0"/>
    <s v="Money Deposit"/>
    <x v="399"/>
    <x v="0"/>
    <n v="452632.62030000001"/>
    <n v="699430.32"/>
  </r>
  <r>
    <s v="NZ91691"/>
    <n v="27198565"/>
    <n v="44"/>
    <d v="1978-05-25T00:00:00"/>
    <x v="0"/>
    <s v="Dental Hygienist"/>
    <x v="9"/>
    <x v="2668"/>
    <x v="2667"/>
    <s v="Norma Washington"/>
    <x v="7"/>
    <n v="3128625545"/>
    <n v="0"/>
    <s v="Money Deposit"/>
    <x v="189"/>
    <x v="0"/>
    <n v="26607.139515920004"/>
    <n v="136149"/>
  </r>
  <r>
    <s v="NZ91720"/>
    <n v="807694195"/>
    <n v="47"/>
    <d v="1975-05-25T06:00:00"/>
    <x v="1"/>
    <s v="Marketing Assistant"/>
    <x v="2"/>
    <x v="2669"/>
    <x v="2668"/>
    <s v="Mildred Willis"/>
    <x v="7"/>
    <n v="5132928768"/>
    <n v="0"/>
    <s v="Checks"/>
    <x v="78"/>
    <x v="3"/>
    <n v="360782.67209383997"/>
    <n v="536465.93999999994"/>
  </r>
  <r>
    <s v="NZ91806"/>
    <n v="748875665"/>
    <n v="84"/>
    <d v="1938-05-25T00:00:00"/>
    <x v="0"/>
    <s v="Geologist III"/>
    <x v="3"/>
    <x v="2670"/>
    <x v="2669"/>
    <s v="Keith Davis"/>
    <x v="7"/>
    <n v="390391587"/>
    <n v="0"/>
    <s v="Money Transfer"/>
    <x v="100"/>
    <x v="2"/>
    <n v="596217.45039639995"/>
    <n v="828134.94"/>
  </r>
  <r>
    <s v="NZ91822"/>
    <n v="204290788"/>
    <n v="17"/>
    <d v="2005-05-24T18:00:00"/>
    <x v="0"/>
    <s v="Computer Systems Analyst II"/>
    <x v="11"/>
    <x v="2671"/>
    <x v="2670"/>
    <s v="Rebecca Fowler"/>
    <x v="7"/>
    <n v="18446064"/>
    <n v="0"/>
    <s v="Online Payment"/>
    <x v="295"/>
    <x v="5"/>
    <n v="37884.658013120003"/>
    <n v="75107"/>
  </r>
  <r>
    <s v="NZ91832"/>
    <n v="718195068"/>
    <n v="32"/>
    <d v="2004-01-09T00:00:00"/>
    <x v="0"/>
    <s v="Farmer"/>
    <x v="15"/>
    <x v="2672"/>
    <x v="2671"/>
    <s v="FREEDOM  A"/>
    <x v="7"/>
    <n v="2126369988"/>
    <n v="0"/>
    <s v="Money Transfer"/>
    <x v="413"/>
    <x v="5"/>
    <n v="710197.50653063424"/>
    <n v="952179.18"/>
  </r>
  <r>
    <s v="NZ91852"/>
    <n v="620956361"/>
    <n v="34"/>
    <d v="1988-05-24T12:00:00"/>
    <x v="1"/>
    <s v="VP Product Management"/>
    <x v="20"/>
    <x v="2673"/>
    <x v="2672"/>
    <s v="Jesse Porter"/>
    <x v="7"/>
    <n v="42726801"/>
    <n v="0"/>
    <s v="Money Transfer"/>
    <x v="311"/>
    <x v="5"/>
    <n v="471951.21955839999"/>
    <n v="735490.38"/>
  </r>
  <r>
    <s v="NZ91861"/>
    <n v="63641638"/>
    <n v="34"/>
    <d v="1988-05-24T12:00:00"/>
    <x v="1"/>
    <s v="Systems Administrator III"/>
    <x v="16"/>
    <x v="2674"/>
    <x v="2673"/>
    <s v="Russell Gutierrez"/>
    <x v="7"/>
    <n v="702200664"/>
    <n v="0"/>
    <s v="Cash Withdrawal"/>
    <x v="328"/>
    <x v="0"/>
    <n v="152654.70120750001"/>
    <n v="346491"/>
  </r>
  <r>
    <s v="NZ91899"/>
    <n v="547380411"/>
    <n v="58"/>
    <d v="1964-05-24T12:00:00"/>
    <x v="0"/>
    <s v="Financial Analyst"/>
    <x v="8"/>
    <x v="2675"/>
    <x v="2674"/>
    <s v="Jesse Day"/>
    <x v="7"/>
    <n v="59875578"/>
    <n v="0"/>
    <s v="Cash Withdrawal"/>
    <x v="110"/>
    <x v="4"/>
    <n v="128668.23154792"/>
    <n v="185134"/>
  </r>
  <r>
    <s v="NZ91902"/>
    <n v="15770503"/>
    <n v="46"/>
    <d v="1976-05-24T12:00:00"/>
    <x v="0"/>
    <s v="Senior Cost Accountant"/>
    <x v="11"/>
    <x v="2676"/>
    <x v="2675"/>
    <s v="Lawrence Ray"/>
    <x v="7"/>
    <n v="1062750294"/>
    <n v="0"/>
    <s v="Cash Withdrawal"/>
    <x v="39"/>
    <x v="1"/>
    <n v="435935.2019625"/>
    <n v="585270.9"/>
  </r>
  <r>
    <s v="NZ91954"/>
    <n v="968346736"/>
    <n v="28"/>
    <d v="1994-05-25T00:00:00"/>
    <x v="0"/>
    <s v="Project Manager"/>
    <x v="5"/>
    <x v="2677"/>
    <x v="2676"/>
    <s v="Jose Berry"/>
    <x v="7"/>
    <n v="1159166437"/>
    <n v="0"/>
    <s v="Money Deposit"/>
    <x v="359"/>
    <x v="0"/>
    <n v="336627.02169279999"/>
    <n v="619231.80000000005"/>
  </r>
  <r>
    <s v="NZ91994"/>
    <n v="337589890"/>
    <n v="36"/>
    <d v="2003-04-07T06:00:00"/>
    <x v="0"/>
    <s v="Professor"/>
    <x v="14"/>
    <x v="2678"/>
    <x v="2677"/>
    <s v="ADEJIYAN S"/>
    <x v="7"/>
    <n v="522962607"/>
    <n v="0"/>
    <s v="Money Transfer"/>
    <x v="445"/>
    <x v="5"/>
    <n v="-29971.258796650451"/>
    <n v="251356"/>
  </r>
  <r>
    <s v="NZ92008"/>
    <n v="213343518"/>
    <n v="55"/>
    <d v="1967-05-25T06:00:00"/>
    <x v="0"/>
    <s v="Geologist IV"/>
    <x v="18"/>
    <x v="2679"/>
    <x v="2678"/>
    <s v="Stephen Schmidt"/>
    <x v="7"/>
    <n v="4390254"/>
    <n v="0"/>
    <s v="Money Transfer"/>
    <x v="370"/>
    <x v="5"/>
    <n v="943155.72962452006"/>
    <n v="1105768.74"/>
  </r>
  <r>
    <s v="NZ92018"/>
    <n v="476009290"/>
    <n v="78"/>
    <d v="1944-05-24T12:00:00"/>
    <x v="0"/>
    <s v="Nurse Practicioner"/>
    <x v="0"/>
    <x v="2680"/>
    <x v="2679"/>
    <s v="Angela Tucker"/>
    <x v="7"/>
    <n v="713682819"/>
    <n v="0"/>
    <s v="Online Payment"/>
    <x v="293"/>
    <x v="5"/>
    <n v="138960.38963200001"/>
    <n v="186712"/>
  </r>
  <r>
    <s v="NZ92033"/>
    <n v="316041087"/>
    <n v="34"/>
    <d v="1988-05-24T12:00:00"/>
    <x v="1"/>
    <s v="Programmer Analyst IV"/>
    <x v="7"/>
    <x v="2681"/>
    <x v="2680"/>
    <s v="Steven Miller"/>
    <x v="7"/>
    <n v="1411664112"/>
    <n v="0"/>
    <s v="Cash Withdrawal"/>
    <x v="378"/>
    <x v="4"/>
    <n v="214597.01235952001"/>
    <n v="410334"/>
  </r>
  <r>
    <s v="NZ92034"/>
    <n v="417849788"/>
    <n v="38"/>
    <d v="1984-05-24T12:00:00"/>
    <x v="1"/>
    <s v="Financial Analyst"/>
    <x v="9"/>
    <x v="2682"/>
    <x v="2681"/>
    <s v="Walter Andrews"/>
    <x v="7"/>
    <n v="1860494976"/>
    <n v="0"/>
    <s v="Online Payment"/>
    <x v="9"/>
    <x v="5"/>
    <n v="176234.91469199999"/>
    <n v="206364"/>
  </r>
  <r>
    <s v="NZ92044"/>
    <n v="132227571"/>
    <n v="34"/>
    <d v="1988-05-24T12:00:00"/>
    <x v="0"/>
    <s v="Accountant III"/>
    <x v="3"/>
    <x v="2683"/>
    <x v="2682"/>
    <s v="Joan Day"/>
    <x v="7"/>
    <n v="2915867136"/>
    <n v="0"/>
    <s v="Money Transfer"/>
    <x v="179"/>
    <x v="5"/>
    <n v="48334.886809880001"/>
    <n v="149999"/>
  </r>
  <r>
    <s v="NZ92064"/>
    <n v="190990752"/>
    <n v="82"/>
    <d v="1940-05-24T12:00:00"/>
    <x v="1"/>
    <s v="Cost Accountant"/>
    <x v="4"/>
    <x v="2684"/>
    <x v="2683"/>
    <s v="Frank Ferguson"/>
    <x v="7"/>
    <n v="16972732"/>
    <n v="0"/>
    <s v="Online Payment"/>
    <x v="411"/>
    <x v="6"/>
    <n v="416106.92272759997"/>
    <n v="584195.81999999995"/>
  </r>
  <r>
    <s v="NZ92115"/>
    <n v="280609285"/>
    <n v="21"/>
    <d v="2001-05-24T18:00:00"/>
    <x v="1"/>
    <s v="Research Assistant IV"/>
    <x v="14"/>
    <x v="2685"/>
    <x v="2684"/>
    <s v="Michael Harris"/>
    <x v="7"/>
    <n v="1403875971"/>
    <n v="0"/>
    <s v="Money Deposit"/>
    <x v="166"/>
    <x v="0"/>
    <n v="272824.28280799999"/>
    <n v="343871"/>
  </r>
  <r>
    <s v="NZ92174"/>
    <n v="216066747"/>
    <n v="53"/>
    <d v="1969-05-24T18:00:00"/>
    <x v="1"/>
    <s v="Junior Executive"/>
    <x v="21"/>
    <x v="2686"/>
    <x v="2685"/>
    <s v="Daniel Thompson"/>
    <x v="7"/>
    <n v="3548702856"/>
    <n v="0"/>
    <s v="Online Payment"/>
    <x v="319"/>
    <x v="5"/>
    <n v="1327003.5437759999"/>
    <n v="2749615.02"/>
  </r>
  <r>
    <s v="NZ92195"/>
    <n v="692276307"/>
    <n v="64"/>
    <d v="1958-05-25T00:00:00"/>
    <x v="0"/>
    <s v="Nuclear Power Engineer"/>
    <x v="0"/>
    <x v="2687"/>
    <x v="2686"/>
    <s v="James Olson"/>
    <x v="7"/>
    <n v="4706060544"/>
    <n v="0"/>
    <s v="Online Payment"/>
    <x v="0"/>
    <x v="5"/>
    <n v="1198747.9669280001"/>
    <n v="1584442.5"/>
  </r>
  <r>
    <s v="NZ92210"/>
    <n v="242262862"/>
    <n v="59"/>
    <d v="1963-05-25T06:00:00"/>
    <x v="1"/>
    <s v="Civil Engineer"/>
    <x v="21"/>
    <x v="2688"/>
    <x v="2687"/>
    <s v="Joan Mendoza"/>
    <x v="7"/>
    <n v="1530428648"/>
    <n v="0"/>
    <s v="Checks"/>
    <x v="99"/>
    <x v="3"/>
    <n v="422653.05429999996"/>
    <n v="666934.14"/>
  </r>
  <r>
    <s v="NZ92223"/>
    <n v="788384508"/>
    <n v="30"/>
    <d v="1992-05-24T12:00:00"/>
    <x v="1"/>
    <s v="Web Designer IV"/>
    <x v="4"/>
    <x v="2689"/>
    <x v="2688"/>
    <s v="Paula Shaw"/>
    <x v="7"/>
    <n v="599874912"/>
    <n v="0"/>
    <s v="Money Deposit"/>
    <x v="427"/>
    <x v="0"/>
    <n v="314961.25524832"/>
    <n v="419518"/>
  </r>
  <r>
    <s v="NZ92239"/>
    <n v="769373972"/>
    <n v="69"/>
    <d v="1953-05-24T18:00:00"/>
    <x v="0"/>
    <s v="Budget/Accounting Analyst IV"/>
    <x v="2"/>
    <x v="2690"/>
    <x v="2689"/>
    <s v="Denise Hayes"/>
    <x v="7"/>
    <n v="900612081"/>
    <n v="0"/>
    <s v="Money Transfer"/>
    <x v="233"/>
    <x v="5"/>
    <n v="272385.95123328001"/>
    <n v="467088"/>
  </r>
  <r>
    <s v="NZ92250"/>
    <n v="723294343"/>
    <n v="51"/>
    <d v="1971-05-25T06:00:00"/>
    <x v="0"/>
    <s v="Software Test Engineer IV"/>
    <x v="11"/>
    <x v="2691"/>
    <x v="2690"/>
    <s v="Justin Bowman"/>
    <x v="7"/>
    <n v="351927093"/>
    <n v="0"/>
    <s v="Cash Withdrawal"/>
    <x v="414"/>
    <x v="0"/>
    <n v="1397354.99238895"/>
    <n v="1599995.46"/>
  </r>
  <r>
    <s v="NZ92265"/>
    <n v="448953982"/>
    <n v="35"/>
    <d v="1987-05-25T06:00:00"/>
    <x v="0"/>
    <s v="Financial Advisor"/>
    <x v="0"/>
    <x v="2692"/>
    <x v="2691"/>
    <s v="Jonathan Hunter"/>
    <x v="7"/>
    <n v="834413176"/>
    <n v="0"/>
    <s v="Online Payment"/>
    <x v="132"/>
    <x v="2"/>
    <n v="370750.85365504003"/>
    <n v="469039"/>
  </r>
  <r>
    <s v="NZ92276"/>
    <n v="529389770"/>
    <n v="62"/>
    <d v="1960-05-24T12:00:00"/>
    <x v="0"/>
    <s v="Software Test Engineer II"/>
    <x v="1"/>
    <x v="2693"/>
    <x v="2692"/>
    <s v="Antonio Fisher"/>
    <x v="7"/>
    <n v="3213749084"/>
    <n v="0"/>
    <s v="Online Payment"/>
    <x v="446"/>
    <x v="2"/>
    <n v="134777.73934948002"/>
    <n v="499909"/>
  </r>
  <r>
    <s v="NZ92294"/>
    <n v="54043829"/>
    <n v="63"/>
    <d v="1959-05-25T06:00:00"/>
    <x v="0"/>
    <s v="Engineer III"/>
    <x v="6"/>
    <x v="2694"/>
    <x v="2693"/>
    <s v="Virginia Willis"/>
    <x v="7"/>
    <n v="3317598438"/>
    <n v="10009549935"/>
    <s v="Loan Payment"/>
    <x v="286"/>
    <x v="5"/>
    <n v="109042.67215120001"/>
    <n v="982796.52"/>
  </r>
  <r>
    <s v="NZ92305"/>
    <n v="586460989"/>
    <n v="25"/>
    <d v="1997-05-24T18:00:00"/>
    <x v="1"/>
    <s v="Programmer I"/>
    <x v="6"/>
    <x v="2695"/>
    <x v="2694"/>
    <s v="Paul Perry"/>
    <x v="7"/>
    <n v="274699152"/>
    <n v="0"/>
    <s v="Cash Withdrawal"/>
    <x v="128"/>
    <x v="4"/>
    <n v="1569002.8704377599"/>
    <n v="2089397.58"/>
  </r>
  <r>
    <s v="NZ92418"/>
    <n v="925970293"/>
    <n v="72"/>
    <d v="1950-05-25T00:00:00"/>
    <x v="0"/>
    <s v="Software Engineer II"/>
    <x v="3"/>
    <x v="2696"/>
    <x v="2695"/>
    <s v="Angela Gilbert"/>
    <x v="7"/>
    <n v="3109329888"/>
    <n v="0"/>
    <s v="Money Transfer"/>
    <x v="408"/>
    <x v="0"/>
    <n v="14107.10784479999"/>
    <n v="449640"/>
  </r>
  <r>
    <s v="NZ92423"/>
    <n v="756553453"/>
    <n v="50"/>
    <d v="1972-05-24T12:00:00"/>
    <x v="1"/>
    <s v="Assistant Professor"/>
    <x v="14"/>
    <x v="2697"/>
    <x v="2696"/>
    <s v="Christine Dixon"/>
    <x v="7"/>
    <n v="466661475"/>
    <n v="0"/>
    <s v="Money Deposit"/>
    <x v="135"/>
    <x v="0"/>
    <n v="131868.42770053999"/>
    <n v="284761"/>
  </r>
  <r>
    <s v="NZ92467"/>
    <n v="986667087"/>
    <n v="24"/>
    <d v="1998-05-25T00:00:00"/>
    <x v="1"/>
    <s v="Budget/Accounting Analyst I"/>
    <x v="0"/>
    <x v="2698"/>
    <x v="2697"/>
    <s v="Charles Rose"/>
    <x v="7"/>
    <n v="8926983"/>
    <n v="0"/>
    <s v="Checks"/>
    <x v="390"/>
    <x v="0"/>
    <n v="660104.3471447"/>
    <n v="1086455.04"/>
  </r>
  <r>
    <s v="NZ92500"/>
    <n v="748804136"/>
    <n v="20"/>
    <d v="2002-05-25T00:00:00"/>
    <x v="0"/>
    <s v="Staff Accountant III"/>
    <x v="2"/>
    <x v="2699"/>
    <x v="2698"/>
    <s v="Mark Pierce"/>
    <x v="7"/>
    <n v="1680609375"/>
    <n v="0"/>
    <s v="Checks"/>
    <x v="227"/>
    <x v="0"/>
    <n v="1635513.083325"/>
    <n v="2015931.06"/>
  </r>
  <r>
    <s v="NZ92525"/>
    <n v="687970690"/>
    <n v="56"/>
    <d v="1966-05-25T00:00:00"/>
    <x v="0"/>
    <s v="Assistant Media Planner"/>
    <x v="3"/>
    <x v="2700"/>
    <x v="2699"/>
    <s v="Aaron Day"/>
    <x v="7"/>
    <n v="62681875"/>
    <n v="0"/>
    <s v="Online Payment"/>
    <x v="462"/>
    <x v="2"/>
    <n v="-8976.3670156799999"/>
    <n v="55119"/>
  </r>
  <r>
    <s v="NZ92553"/>
    <n v="44775441"/>
    <n v="23"/>
    <d v="1999-05-25T06:00:00"/>
    <x v="0"/>
    <s v="Safety Technician I"/>
    <x v="13"/>
    <x v="2701"/>
    <x v="2700"/>
    <s v="Jose Hall"/>
    <x v="7"/>
    <n v="3452129202"/>
    <n v="0"/>
    <s v="Money Transfer"/>
    <x v="34"/>
    <x v="2"/>
    <n v="717803.79382100003"/>
    <n v="1141672.74"/>
  </r>
  <r>
    <s v="NZ92575"/>
    <n v="780922230"/>
    <n v="26"/>
    <d v="1996-05-24T12:00:00"/>
    <x v="1"/>
    <s v="Human Resources Assistant II"/>
    <x v="5"/>
    <x v="2702"/>
    <x v="2701"/>
    <s v="Willie Henry"/>
    <x v="7"/>
    <n v="151936068"/>
    <n v="0"/>
    <s v="Cash Withdrawal"/>
    <x v="3"/>
    <x v="1"/>
    <n v="125652.137351"/>
    <n v="183434"/>
  </r>
  <r>
    <s v="NZ92582"/>
    <n v="151915052"/>
    <n v="31"/>
    <d v="1991-05-25T06:00:00"/>
    <x v="0"/>
    <s v="Programmer Analyst III"/>
    <x v="3"/>
    <x v="2703"/>
    <x v="2702"/>
    <s v="Paula Young"/>
    <x v="7"/>
    <n v="1430554356"/>
    <n v="0"/>
    <s v="Money Transfer"/>
    <x v="255"/>
    <x v="1"/>
    <n v="259449.42431999999"/>
    <n v="315219"/>
  </r>
  <r>
    <s v="NZ92647"/>
    <n v="812197094"/>
    <n v="54"/>
    <d v="1968-05-24T12:00:00"/>
    <x v="1"/>
    <s v="Administrative Assistant IV"/>
    <x v="5"/>
    <x v="2704"/>
    <x v="2703"/>
    <s v="Shawn Simmons"/>
    <x v="7"/>
    <n v="1125056736"/>
    <n v="0"/>
    <s v="Online Payment"/>
    <x v="383"/>
    <x v="2"/>
    <n v="167355.92086164001"/>
    <n v="189393"/>
  </r>
  <r>
    <s v="NZ92735"/>
    <n v="925539542"/>
    <n v="78"/>
    <d v="1944-05-24T12:00:00"/>
    <x v="1"/>
    <s v="Programmer III"/>
    <x v="13"/>
    <x v="2705"/>
    <x v="2704"/>
    <s v="Donald Fields"/>
    <x v="7"/>
    <n v="9211496"/>
    <n v="0"/>
    <s v="Money Deposit"/>
    <x v="172"/>
    <x v="1"/>
    <n v="387421.42927680002"/>
    <n v="529475.88"/>
  </r>
  <r>
    <s v="NZ92786"/>
    <n v="143602533"/>
    <n v="55"/>
    <d v="1967-05-25T06:00:00"/>
    <x v="0"/>
    <s v="GIS Technical Architect"/>
    <x v="11"/>
    <x v="2706"/>
    <x v="2705"/>
    <s v="Craig Ruiz"/>
    <x v="7"/>
    <n v="534345525"/>
    <n v="0"/>
    <s v="Money Deposit"/>
    <x v="406"/>
    <x v="0"/>
    <n v="188124.75733960001"/>
    <n v="334083"/>
  </r>
  <r>
    <s v="NZ92840"/>
    <n v="749620169"/>
    <n v="48"/>
    <d v="1974-05-25T00:00:00"/>
    <x v="1"/>
    <s v="VP Quality Control"/>
    <x v="4"/>
    <x v="2707"/>
    <x v="2706"/>
    <s v="Thomas Washington"/>
    <x v="7"/>
    <n v="2680229532"/>
    <n v="0"/>
    <s v="Money Transfer"/>
    <x v="3"/>
    <x v="2"/>
    <n v="1464977.4630978"/>
    <n v="1770711.84"/>
  </r>
  <r>
    <s v="NZ92942"/>
    <n v="99604138"/>
    <n v="60"/>
    <d v="1962-05-25T00:00:00"/>
    <x v="0"/>
    <s v="Web Designer IV"/>
    <x v="2"/>
    <x v="2708"/>
    <x v="2707"/>
    <s v="Scott Ross"/>
    <x v="7"/>
    <n v="1455349297"/>
    <n v="11530581986"/>
    <s v="Loan Payment"/>
    <x v="36"/>
    <x v="8"/>
    <n v="65553.3179944"/>
    <n v="117721"/>
  </r>
  <r>
    <s v="NZ92968"/>
    <n v="694422009"/>
    <n v="84"/>
    <d v="1938-05-25T00:00:00"/>
    <x v="1"/>
    <s v="Engineer IV"/>
    <x v="2"/>
    <x v="2709"/>
    <x v="2708"/>
    <s v="Andrea Gonzales"/>
    <x v="7"/>
    <n v="2048079316"/>
    <n v="1932345258"/>
    <s v="Loan Payment"/>
    <x v="336"/>
    <x v="5"/>
    <n v="-7771.3292555999942"/>
    <n v="197646"/>
  </r>
  <r>
    <s v="NZ93006"/>
    <n v="806261412"/>
    <n v="81"/>
    <d v="1941-05-24T18:00:00"/>
    <x v="0"/>
    <s v="Statistician I"/>
    <x v="2"/>
    <x v="2710"/>
    <x v="2709"/>
    <s v="Albert Cruz"/>
    <x v="7"/>
    <n v="2199481536"/>
    <n v="0"/>
    <s v="Online Payment"/>
    <x v="302"/>
    <x v="2"/>
    <n v="490021.06063920003"/>
    <n v="568229.76"/>
  </r>
  <r>
    <s v="NZ93026"/>
    <n v="302762352"/>
    <n v="31"/>
    <d v="1991-05-25T06:00:00"/>
    <x v="1"/>
    <s v="Programmer Analyst I"/>
    <x v="20"/>
    <x v="2711"/>
    <x v="2710"/>
    <s v="Amy Spencer"/>
    <x v="7"/>
    <n v="2116641072"/>
    <n v="0"/>
    <s v="Cash Withdrawal"/>
    <x v="327"/>
    <x v="1"/>
    <n v="-29858.083511199977"/>
    <n v="258202"/>
  </r>
  <r>
    <s v="NZ93058"/>
    <n v="545977137"/>
    <n v="53"/>
    <d v="1969-05-24T18:00:00"/>
    <x v="0"/>
    <s v="Assistant Media Planner"/>
    <x v="6"/>
    <x v="2712"/>
    <x v="2711"/>
    <s v="Russell Hansen"/>
    <x v="7"/>
    <n v="5197125"/>
    <n v="0"/>
    <s v="Online Payment"/>
    <x v="417"/>
    <x v="5"/>
    <n v="1876540.0038143999"/>
    <n v="2307476.64"/>
  </r>
  <r>
    <s v="NZ93058"/>
    <n v="919543217"/>
    <n v="29"/>
    <d v="1993-05-24T18:00:00"/>
    <x v="0"/>
    <s v="Marketing Manager"/>
    <x v="9"/>
    <x v="2713"/>
    <x v="2712"/>
    <s v="Catherine Jackson"/>
    <x v="7"/>
    <n v="5197125"/>
    <n v="0"/>
    <s v="Cash Withdrawal"/>
    <x v="420"/>
    <x v="1"/>
    <n v="20028.042284800002"/>
    <n v="35563"/>
  </r>
  <r>
    <s v="NZ93078"/>
    <n v="139612789"/>
    <n v="37"/>
    <d v="1985-05-24T18:00:00"/>
    <x v="0"/>
    <s v="Biostatistician I"/>
    <x v="18"/>
    <x v="2714"/>
    <x v="2713"/>
    <s v="Diane Lewis"/>
    <x v="7"/>
    <n v="1114965"/>
    <n v="0"/>
    <s v="Money Deposit"/>
    <x v="96"/>
    <x v="1"/>
    <n v="307562.34975411999"/>
    <n v="352507"/>
  </r>
  <r>
    <s v="NZ93115"/>
    <n v="785304769"/>
    <n v="42"/>
    <d v="1980-05-24T12:00:00"/>
    <x v="1"/>
    <s v="Librarian"/>
    <x v="0"/>
    <x v="2715"/>
    <x v="2714"/>
    <s v="Sean Fernandez"/>
    <x v="7"/>
    <n v="20602656"/>
    <n v="0"/>
    <s v="Money Transfer"/>
    <x v="74"/>
    <x v="0"/>
    <n v="234872.93076896001"/>
    <n v="461900"/>
  </r>
  <r>
    <s v="NZ93121"/>
    <n v="290011943"/>
    <n v="18"/>
    <d v="2004-05-24T12:00:00"/>
    <x v="0"/>
    <s v="Research Nurse"/>
    <x v="15"/>
    <x v="2716"/>
    <x v="2715"/>
    <s v="Nicholas Turner"/>
    <x v="7"/>
    <n v="3081829292"/>
    <n v="0"/>
    <s v="Money Transfer"/>
    <x v="15"/>
    <x v="2"/>
    <n v="314733.21062015998"/>
    <n v="776407.68"/>
  </r>
  <r>
    <s v="NZ93171"/>
    <n v="260853016"/>
    <n v="22"/>
    <d v="1989-12-01T18:00:00"/>
    <x v="0"/>
    <s v="Professor"/>
    <x v="9"/>
    <x v="2717"/>
    <x v="2716"/>
    <s v="ANTHONY  O"/>
    <x v="7"/>
    <n v="12700521"/>
    <n v="0"/>
    <s v="Money Deposit"/>
    <x v="22"/>
    <x v="1"/>
    <n v="590903.75730470428"/>
    <n v="836570.34"/>
  </r>
  <r>
    <s v="NZ93181"/>
    <n v="479441115"/>
    <n v="24"/>
    <d v="1998-05-25T00:00:00"/>
    <x v="0"/>
    <s v="VP Marketing"/>
    <x v="14"/>
    <x v="2718"/>
    <x v="2717"/>
    <s v="Richard Harper"/>
    <x v="7"/>
    <n v="566746992"/>
    <n v="0"/>
    <s v="Online Payment"/>
    <x v="201"/>
    <x v="6"/>
    <n v="504177.98353895999"/>
    <n v="637241.93999999994"/>
  </r>
  <r>
    <s v="NZ93185"/>
    <n v="395255433"/>
    <n v="65"/>
    <d v="1957-05-24T18:00:00"/>
    <x v="1"/>
    <s v="Graphic Designer"/>
    <x v="0"/>
    <x v="2719"/>
    <x v="2718"/>
    <s v="Douglas Gilbert"/>
    <x v="7"/>
    <n v="62546715"/>
    <n v="0"/>
    <s v="Checks"/>
    <x v="227"/>
    <x v="3"/>
    <n v="469438.47564800002"/>
    <n v="594165.30000000005"/>
  </r>
  <r>
    <s v="NZ93187"/>
    <n v="709825618"/>
    <n v="71"/>
    <d v="1951-05-25T06:00:00"/>
    <x v="1"/>
    <s v="Junior Executive"/>
    <x v="5"/>
    <x v="2720"/>
    <x v="2719"/>
    <s v="Billy Oliver"/>
    <x v="7"/>
    <n v="1036451328"/>
    <n v="0"/>
    <s v="Money Deposit"/>
    <x v="61"/>
    <x v="0"/>
    <n v="69339.873947"/>
    <n v="97133"/>
  </r>
  <r>
    <s v="NZ93216"/>
    <n v="105117708"/>
    <n v="76"/>
    <d v="1946-05-25T00:00:00"/>
    <x v="1"/>
    <s v="Administrative Assistant II"/>
    <x v="2"/>
    <x v="2721"/>
    <x v="2720"/>
    <s v="Ashley Howard"/>
    <x v="7"/>
    <n v="61398259"/>
    <n v="0"/>
    <s v="Online Payment"/>
    <x v="32"/>
    <x v="5"/>
    <n v="248165.73827999999"/>
    <n v="778363.02"/>
  </r>
  <r>
    <s v="NZ93267"/>
    <n v="844190003"/>
    <n v="68"/>
    <d v="1954-05-25T00:00:00"/>
    <x v="1"/>
    <s v="Recruiter"/>
    <x v="15"/>
    <x v="2722"/>
    <x v="2721"/>
    <s v="Carl Bailey"/>
    <x v="7"/>
    <n v="1916307393"/>
    <n v="13970290516"/>
    <s v="Loan Payment"/>
    <x v="368"/>
    <x v="7"/>
    <n v="360633.07138643996"/>
    <n v="534787.02"/>
  </r>
  <r>
    <s v="NZ93272"/>
    <n v="174963334"/>
    <n v="29"/>
    <d v="1993-05-24T18:00:00"/>
    <x v="1"/>
    <s v="Database Administrator II"/>
    <x v="0"/>
    <x v="2723"/>
    <x v="2722"/>
    <s v="Harold Young"/>
    <x v="7"/>
    <n v="7578987"/>
    <n v="0"/>
    <s v="Online Payment"/>
    <x v="309"/>
    <x v="2"/>
    <n v="342724.49604"/>
    <n v="606412.43999999994"/>
  </r>
  <r>
    <s v="NZ93310"/>
    <n v="854757865"/>
    <n v="35"/>
    <d v="1987-05-25T06:00:00"/>
    <x v="1"/>
    <s v="Executive Secretary"/>
    <x v="2"/>
    <x v="2724"/>
    <x v="2723"/>
    <s v="Richard Knight"/>
    <x v="7"/>
    <n v="1225794094"/>
    <n v="0"/>
    <s v="Money Transfer"/>
    <x v="357"/>
    <x v="5"/>
    <n v="804673.18269439996"/>
    <n v="1722892.2"/>
  </r>
  <r>
    <s v="NZ93338"/>
    <n v="416014246"/>
    <n v="28"/>
    <d v="1994-05-25T00:00:00"/>
    <x v="1"/>
    <s v="Account Executive"/>
    <x v="15"/>
    <x v="2725"/>
    <x v="2724"/>
    <s v="Billy Evans"/>
    <x v="7"/>
    <n v="91056082"/>
    <n v="0"/>
    <s v="Online Payment"/>
    <x v="50"/>
    <x v="5"/>
    <n v="770016.87289925001"/>
    <n v="904568.64"/>
  </r>
  <r>
    <s v="NZ93355"/>
    <n v="279669956"/>
    <n v="63"/>
    <d v="1959-05-25T06:00:00"/>
    <x v="1"/>
    <s v="Dental Hygienist"/>
    <x v="5"/>
    <x v="2726"/>
    <x v="2725"/>
    <s v="Matthew Marshall"/>
    <x v="7"/>
    <n v="2826584893"/>
    <n v="0"/>
    <s v="Cash Withdrawal"/>
    <x v="442"/>
    <x v="1"/>
    <n v="273598.53756520001"/>
    <n v="952924.8"/>
  </r>
  <r>
    <s v="NZ93358"/>
    <n v="212690234"/>
    <n v="41"/>
    <d v="1981-05-24T18:00:00"/>
    <x v="0"/>
    <s v="Registered Nurse"/>
    <x v="11"/>
    <x v="2727"/>
    <x v="2726"/>
    <s v="Andrew Johnson"/>
    <x v="7"/>
    <n v="1382885504"/>
    <n v="0"/>
    <s v="Money Deposit"/>
    <x v="130"/>
    <x v="1"/>
    <n v="238065.76101279998"/>
    <n v="771436.2"/>
  </r>
  <r>
    <s v="NZ93375"/>
    <n v="56948709"/>
    <n v="60"/>
    <d v="1962-05-25T00:00:00"/>
    <x v="1"/>
    <s v="Internal Auditor"/>
    <x v="20"/>
    <x v="2728"/>
    <x v="2727"/>
    <s v="Anne Johnston"/>
    <x v="7"/>
    <n v="3001142931"/>
    <n v="1571582471"/>
    <s v="Loan Payment"/>
    <x v="169"/>
    <x v="7"/>
    <n v="458293.62858255999"/>
    <n v="699250.8"/>
  </r>
  <r>
    <s v="NZ93386"/>
    <n v="412896275"/>
    <n v="70"/>
    <d v="1952-05-24T12:00:00"/>
    <x v="0"/>
    <s v="Developer IV"/>
    <x v="4"/>
    <x v="2729"/>
    <x v="2728"/>
    <s v="Russell Hanson"/>
    <x v="7"/>
    <n v="1339801416"/>
    <n v="0"/>
    <s v="Online Payment"/>
    <x v="94"/>
    <x v="5"/>
    <n v="486933.380252"/>
    <n v="697284.24"/>
  </r>
  <r>
    <s v="NZ93388"/>
    <n v="83944774"/>
    <n v="43"/>
    <d v="1979-05-25T06:00:00"/>
    <x v="0"/>
    <s v="Geologist IV"/>
    <x v="11"/>
    <x v="2730"/>
    <x v="2729"/>
    <s v="Denise Greene"/>
    <x v="7"/>
    <n v="3418851429"/>
    <n v="0"/>
    <s v="Cash Withdrawal"/>
    <x v="435"/>
    <x v="4"/>
    <n v="99230.712343039995"/>
    <n v="226949"/>
  </r>
  <r>
    <s v="NZ93407"/>
    <n v="109266025"/>
    <n v="25"/>
    <d v="1997-05-24T18:00:00"/>
    <x v="0"/>
    <s v="Database Administrator I"/>
    <x v="21"/>
    <x v="2731"/>
    <x v="2730"/>
    <s v="Henry Little"/>
    <x v="7"/>
    <n v="2740991211"/>
    <n v="0"/>
    <s v="Money Deposit"/>
    <x v="186"/>
    <x v="0"/>
    <n v="670488.28292704001"/>
    <n v="1002074.52"/>
  </r>
  <r>
    <s v="NZ93494"/>
    <n v="330818890"/>
    <n v="34"/>
    <d v="1988-05-24T12:00:00"/>
    <x v="0"/>
    <s v="Accounting Assistant IV"/>
    <x v="4"/>
    <x v="2732"/>
    <x v="2731"/>
    <s v="Roy Martinez"/>
    <x v="7"/>
    <n v="1895565516"/>
    <n v="0"/>
    <s v="Cash Withdrawal"/>
    <x v="268"/>
    <x v="1"/>
    <n v="50731.815844800003"/>
    <n v="168183"/>
  </r>
  <r>
    <s v="NZ93556"/>
    <n v="225023213"/>
    <n v="54"/>
    <d v="1968-05-24T12:00:00"/>
    <x v="0"/>
    <s v="Computer Systems Analyst III"/>
    <x v="2"/>
    <x v="2733"/>
    <x v="2732"/>
    <s v="Rose West"/>
    <x v="7"/>
    <n v="3523455"/>
    <n v="144620706"/>
    <s v="Loan Payment"/>
    <x v="5"/>
    <x v="8"/>
    <n v="-21252.032630000031"/>
    <n v="612059.16"/>
  </r>
  <r>
    <s v="NZ93571"/>
    <n v="309305273"/>
    <n v="18"/>
    <d v="2004-05-24T12:00:00"/>
    <x v="0"/>
    <s v="Office Assistant IV"/>
    <x v="2"/>
    <x v="2734"/>
    <x v="2733"/>
    <s v="Gary Bell"/>
    <x v="7"/>
    <n v="1327365"/>
    <n v="0"/>
    <s v="Cash Withdrawal"/>
    <x v="249"/>
    <x v="0"/>
    <n v="523884.22408416"/>
    <n v="612281.52"/>
  </r>
  <r>
    <s v="NZ93572"/>
    <n v="467556613"/>
    <n v="79"/>
    <d v="1943-05-25T06:00:00"/>
    <x v="0"/>
    <s v="Clinical Specialist"/>
    <x v="2"/>
    <x v="2735"/>
    <x v="2734"/>
    <s v="Lawrence Vasquez"/>
    <x v="7"/>
    <n v="84421463"/>
    <n v="15932791"/>
    <s v="Loan Payment"/>
    <x v="483"/>
    <x v="8"/>
    <n v="42952.801221119997"/>
    <n v="51261"/>
  </r>
  <r>
    <s v="NZ93602"/>
    <n v="657148323"/>
    <n v="37"/>
    <d v="1985-05-24T18:00:00"/>
    <x v="0"/>
    <s v="Automation Specialist II"/>
    <x v="0"/>
    <x v="2736"/>
    <x v="2735"/>
    <s v="Benjamin James"/>
    <x v="7"/>
    <n v="10526775"/>
    <n v="0"/>
    <s v="Money Transfer"/>
    <x v="186"/>
    <x v="5"/>
    <n v="-1666.0864550400001"/>
    <n v="107268"/>
  </r>
  <r>
    <s v="NZ93663"/>
    <n v="389283436"/>
    <n v="75"/>
    <d v="1947-05-25T06:00:00"/>
    <x v="1"/>
    <s v="Quality Control Specialist"/>
    <x v="11"/>
    <x v="2737"/>
    <x v="2736"/>
    <s v="Jeremy Alexander"/>
    <x v="7"/>
    <n v="2996414876"/>
    <n v="0"/>
    <s v="Cash Withdrawal"/>
    <x v="32"/>
    <x v="1"/>
    <n v="103759.681224"/>
    <n v="200763"/>
  </r>
  <r>
    <s v="NZ93672"/>
    <n v="66026445"/>
    <n v="28"/>
    <d v="1994-05-25T00:00:00"/>
    <x v="1"/>
    <s v="Research Assistant II"/>
    <x v="2"/>
    <x v="2738"/>
    <x v="2737"/>
    <s v="Laura Burton"/>
    <x v="7"/>
    <n v="78349893"/>
    <n v="0"/>
    <s v="Online Payment"/>
    <x v="316"/>
    <x v="2"/>
    <n v="255706.18371488"/>
    <n v="342290"/>
  </r>
  <r>
    <s v="NZ93676"/>
    <n v="680718153"/>
    <n v="32"/>
    <d v="1990-05-25T00:00:00"/>
    <x v="1"/>
    <s v="Administrative Assistant III"/>
    <x v="10"/>
    <x v="2739"/>
    <x v="2738"/>
    <s v="Charles Thompson"/>
    <x v="7"/>
    <n v="2101343972"/>
    <n v="0"/>
    <s v="Online Payment"/>
    <x v="125"/>
    <x v="5"/>
    <n v="583356.28401249996"/>
    <n v="676738.38"/>
  </r>
  <r>
    <s v="NZ93695"/>
    <n v="30606504"/>
    <n v="48"/>
    <d v="1974-05-25T00:00:00"/>
    <x v="1"/>
    <s v="Nuclear Power Engineer"/>
    <x v="18"/>
    <x v="2740"/>
    <x v="2739"/>
    <s v="Fred Fernandez"/>
    <x v="7"/>
    <n v="8722155"/>
    <n v="0"/>
    <s v="Cash Withdrawal"/>
    <x v="181"/>
    <x v="1"/>
    <n v="812112.22354767995"/>
    <n v="887126.64"/>
  </r>
  <r>
    <s v="NZ93701"/>
    <n v="156648886"/>
    <n v="79"/>
    <d v="1943-05-25T06:00:00"/>
    <x v="0"/>
    <s v="Web Designer I"/>
    <x v="9"/>
    <x v="2741"/>
    <x v="2740"/>
    <s v="Bobby Gutierrez"/>
    <x v="7"/>
    <n v="3054748446"/>
    <n v="0"/>
    <s v="Online Payment"/>
    <x v="334"/>
    <x v="2"/>
    <n v="350192.31497200002"/>
    <n v="413227"/>
  </r>
  <r>
    <s v="NZ93705"/>
    <n v="469919023"/>
    <n v="78"/>
    <d v="1944-05-24T12:00:00"/>
    <x v="1"/>
    <s v="Sales Associate"/>
    <x v="14"/>
    <x v="2742"/>
    <x v="2741"/>
    <s v="Philip Fuller"/>
    <x v="7"/>
    <n v="965453676"/>
    <n v="0"/>
    <s v="Money Transfer"/>
    <x v="100"/>
    <x v="2"/>
    <n v="109133.39311179999"/>
    <n v="154279"/>
  </r>
  <r>
    <s v="NZ93719"/>
    <n v="533272771"/>
    <n v="51"/>
    <d v="1971-05-25T06:00:00"/>
    <x v="1"/>
    <s v="Accountant I"/>
    <x v="5"/>
    <x v="2743"/>
    <x v="2742"/>
    <s v="Kevin Davis"/>
    <x v="7"/>
    <n v="616240012"/>
    <n v="0"/>
    <s v="Money Deposit"/>
    <x v="341"/>
    <x v="1"/>
    <n v="466749.33209904999"/>
    <n v="701255.1"/>
  </r>
  <r>
    <s v="NZ93832"/>
    <n v="200545516"/>
    <n v="80"/>
    <d v="1942-05-25T00:00:00"/>
    <x v="0"/>
    <s v="Account Representative IV"/>
    <x v="9"/>
    <x v="2744"/>
    <x v="2743"/>
    <s v="Bruce Washington"/>
    <x v="7"/>
    <n v="42638023"/>
    <n v="0"/>
    <s v="Online Payment"/>
    <x v="257"/>
    <x v="2"/>
    <n v="813211.00658140006"/>
    <n v="1338542.94"/>
  </r>
  <r>
    <s v="NZ93836"/>
    <n v="600449226"/>
    <n v="62"/>
    <d v="1960-05-24T12:00:00"/>
    <x v="1"/>
    <s v="Occupational Therapist"/>
    <x v="1"/>
    <x v="2745"/>
    <x v="2744"/>
    <s v="Carl Peterson"/>
    <x v="7"/>
    <n v="134185023"/>
    <n v="0"/>
    <s v="Online Payment"/>
    <x v="143"/>
    <x v="2"/>
    <n v="26018.049600710001"/>
    <n v="103202"/>
  </r>
  <r>
    <s v="NZ93864"/>
    <n v="724188941"/>
    <n v="20"/>
    <d v="2002-05-25T00:00:00"/>
    <x v="0"/>
    <s v="Office Assistant I"/>
    <x v="2"/>
    <x v="2746"/>
    <x v="2745"/>
    <s v="Katherine Gardner"/>
    <x v="7"/>
    <n v="1517601672"/>
    <n v="0"/>
    <s v="Cash Withdrawal"/>
    <x v="245"/>
    <x v="4"/>
    <n v="801793.241163"/>
    <n v="1110225.1200000001"/>
  </r>
  <r>
    <s v="NZ93882"/>
    <n v="352435955"/>
    <n v="70"/>
    <d v="1952-05-24T12:00:00"/>
    <x v="0"/>
    <s v="Statistician III"/>
    <x v="6"/>
    <x v="2747"/>
    <x v="2746"/>
    <s v="Gloria Ferguson"/>
    <x v="7"/>
    <n v="574172421"/>
    <n v="0"/>
    <s v="Online Payment"/>
    <x v="468"/>
    <x v="5"/>
    <n v="75422.084106399998"/>
    <n v="316285"/>
  </r>
  <r>
    <s v="NZ93906"/>
    <n v="432055612"/>
    <n v="79"/>
    <d v="1943-05-25T06:00:00"/>
    <x v="1"/>
    <s v="Sales Associate"/>
    <x v="15"/>
    <x v="2748"/>
    <x v="2747"/>
    <s v="Clarence Sullivan"/>
    <x v="7"/>
    <n v="3043044375"/>
    <n v="0"/>
    <s v="Money Deposit"/>
    <x v="201"/>
    <x v="1"/>
    <n v="925439.73910623998"/>
    <n v="1164897.1200000001"/>
  </r>
  <r>
    <s v="NZ93920"/>
    <n v="77112347"/>
    <n v="25"/>
    <d v="1997-05-24T18:00:00"/>
    <x v="0"/>
    <s v="Physical Therapy Assistant"/>
    <x v="10"/>
    <x v="2749"/>
    <x v="2748"/>
    <s v="Andrew Phillips"/>
    <x v="7"/>
    <n v="1088474742"/>
    <n v="0"/>
    <s v="Money Transfer"/>
    <x v="291"/>
    <x v="1"/>
    <n v="15260.227712"/>
    <n v="37664"/>
  </r>
  <r>
    <s v="NZ93947"/>
    <n v="545673047"/>
    <n v="70"/>
    <d v="1952-05-24T12:00:00"/>
    <x v="0"/>
    <s v="Statistician IV"/>
    <x v="20"/>
    <x v="2750"/>
    <x v="2749"/>
    <s v="Thomas Welch"/>
    <x v="7"/>
    <n v="894643017"/>
    <n v="0"/>
    <s v="Online Payment"/>
    <x v="27"/>
    <x v="5"/>
    <n v="107219.9598542"/>
    <n v="153422"/>
  </r>
  <r>
    <s v="NZ94008"/>
    <n v="313931055"/>
    <n v="69"/>
    <d v="1953-05-24T18:00:00"/>
    <x v="1"/>
    <s v="Safety Technician IV"/>
    <x v="5"/>
    <x v="2751"/>
    <x v="2750"/>
    <s v="Eugene Oliver"/>
    <x v="7"/>
    <n v="1271826864"/>
    <n v="0"/>
    <s v="Cash Withdrawal"/>
    <x v="187"/>
    <x v="0"/>
    <n v="950263.45895679994"/>
    <n v="1416009.9"/>
  </r>
  <r>
    <s v="NZ94055"/>
    <n v="181194873"/>
    <n v="44"/>
    <d v="1978-05-25T00:00:00"/>
    <x v="0"/>
    <s v="Programmer I"/>
    <x v="11"/>
    <x v="2752"/>
    <x v="2751"/>
    <s v="Carlos Moore"/>
    <x v="7"/>
    <n v="16294768"/>
    <n v="0"/>
    <s v="Cash Withdrawal"/>
    <x v="225"/>
    <x v="0"/>
    <n v="628811.68477319996"/>
    <n v="818920.26"/>
  </r>
  <r>
    <s v="NZ94055"/>
    <n v="155463503"/>
    <n v="75"/>
    <d v="1947-05-25T06:00:00"/>
    <x v="0"/>
    <s v="Analog Circuit Design manager"/>
    <x v="11"/>
    <x v="2753"/>
    <x v="2752"/>
    <s v="Roy Ortiz"/>
    <x v="7"/>
    <n v="16294768"/>
    <n v="0"/>
    <s v="Cash Withdrawal"/>
    <x v="173"/>
    <x v="1"/>
    <n v="204549.71799999999"/>
    <n v="469912"/>
  </r>
  <r>
    <s v="NZ94062"/>
    <n v="388752627"/>
    <n v="50"/>
    <d v="1972-05-24T12:00:00"/>
    <x v="1"/>
    <s v="Social Worker"/>
    <x v="20"/>
    <x v="2754"/>
    <x v="2753"/>
    <s v="Jonathan Gonzales"/>
    <x v="7"/>
    <n v="855008506"/>
    <n v="0"/>
    <s v="Cash Withdrawal"/>
    <x v="175"/>
    <x v="0"/>
    <n v="477193.62929539999"/>
    <n v="983011.74"/>
  </r>
  <r>
    <s v="NZ94062"/>
    <n v="805761085"/>
    <n v="54"/>
    <d v="1968-05-24T12:00:00"/>
    <x v="0"/>
    <s v="GIS Technical Architect"/>
    <x v="21"/>
    <x v="2755"/>
    <x v="2754"/>
    <s v="Kathleen Stewart"/>
    <x v="7"/>
    <n v="855008506"/>
    <n v="0"/>
    <s v="Money Deposit"/>
    <x v="163"/>
    <x v="0"/>
    <n v="126604.08139825"/>
    <n v="194536"/>
  </r>
  <r>
    <s v="NZ94086"/>
    <n v="741790644"/>
    <n v="60"/>
    <d v="1962-05-25T00:00:00"/>
    <x v="1"/>
    <s v="Human Resources Assistant II"/>
    <x v="3"/>
    <x v="2756"/>
    <x v="2755"/>
    <s v="Joshua Williams"/>
    <x v="7"/>
    <n v="319199244"/>
    <n v="0"/>
    <s v="Online Payment"/>
    <x v="21"/>
    <x v="2"/>
    <n v="83377.7448344"/>
    <n v="167606"/>
  </r>
  <r>
    <s v="NZ94102"/>
    <n v="388129904"/>
    <n v="42"/>
    <d v="1980-05-24T12:00:00"/>
    <x v="0"/>
    <s v="Software Consultant"/>
    <x v="9"/>
    <x v="2757"/>
    <x v="2756"/>
    <s v="Louis Weaver"/>
    <x v="7"/>
    <n v="226527"/>
    <n v="0"/>
    <s v="Checks"/>
    <x v="379"/>
    <x v="0"/>
    <n v="538173.66395199997"/>
    <n v="743596.32"/>
  </r>
  <r>
    <s v="NZ94106"/>
    <n v="517725391"/>
    <n v="79"/>
    <d v="1943-05-25T06:00:00"/>
    <x v="1"/>
    <s v="Software Engineer I"/>
    <x v="2"/>
    <x v="2758"/>
    <x v="2757"/>
    <s v="Elizabeth Greene"/>
    <x v="7"/>
    <n v="70540204"/>
    <n v="634789316"/>
    <s v="Loan Payment"/>
    <x v="459"/>
    <x v="8"/>
    <n v="20126.711200000005"/>
    <n v="108209"/>
  </r>
  <r>
    <s v="NZ94127"/>
    <n v="804272743"/>
    <n v="64"/>
    <d v="1958-05-25T00:00:00"/>
    <x v="0"/>
    <s v="Account Representative II"/>
    <x v="0"/>
    <x v="2759"/>
    <x v="2758"/>
    <s v="Jeremy Ray"/>
    <x v="7"/>
    <n v="1463324544"/>
    <n v="0"/>
    <s v="Money Transfer"/>
    <x v="238"/>
    <x v="0"/>
    <n v="342996.35090999998"/>
    <n v="689763.78"/>
  </r>
  <r>
    <s v="NZ94129"/>
    <n v="800954188"/>
    <n v="30"/>
    <d v="2005-06-28T00:00:00"/>
    <x v="1"/>
    <s v="Welder"/>
    <x v="18"/>
    <x v="2760"/>
    <x v="2759"/>
    <s v="HALIMAT TO"/>
    <x v="7"/>
    <n v="999276306"/>
    <n v="0"/>
    <s v="Money Deposit"/>
    <x v="93"/>
    <x v="0"/>
    <n v="687616.10923049052"/>
    <n v="870888.24"/>
  </r>
  <r>
    <s v="NZ94165"/>
    <n v="807793857"/>
    <n v="28"/>
    <d v="1994-05-25T00:00:00"/>
    <x v="1"/>
    <s v="Senior Developer"/>
    <x v="14"/>
    <x v="2761"/>
    <x v="2760"/>
    <s v="Matthew Gonzalez"/>
    <x v="7"/>
    <n v="3122129664"/>
    <n v="0"/>
    <s v="Online Payment"/>
    <x v="174"/>
    <x v="2"/>
    <n v="834486.35587204003"/>
    <n v="1066305.96"/>
  </r>
  <r>
    <s v="NZ94167"/>
    <n v="698278129"/>
    <n v="84"/>
    <d v="1938-05-25T00:00:00"/>
    <x v="1"/>
    <s v="Database Administrator III"/>
    <x v="14"/>
    <x v="2762"/>
    <x v="2761"/>
    <s v="Ashley Robertson"/>
    <x v="7"/>
    <n v="3026532096"/>
    <n v="0"/>
    <s v="Checks"/>
    <x v="39"/>
    <x v="3"/>
    <n v="226054.653991"/>
    <n v="364750"/>
  </r>
  <r>
    <s v="NZ94271"/>
    <n v="38852546"/>
    <n v="76"/>
    <d v="1946-05-25T00:00:00"/>
    <x v="1"/>
    <s v="Biostatistician I"/>
    <x v="20"/>
    <x v="2763"/>
    <x v="2762"/>
    <s v="Linda Long"/>
    <x v="7"/>
    <n v="28140406"/>
    <n v="0"/>
    <s v="Cash Withdrawal"/>
    <x v="145"/>
    <x v="1"/>
    <n v="319311.48772818001"/>
    <n v="390366"/>
  </r>
  <r>
    <s v="NZ94273"/>
    <n v="436529029"/>
    <n v="21"/>
    <d v="2001-05-24T18:00:00"/>
    <x v="0"/>
    <s v="Product Engineer"/>
    <x v="2"/>
    <x v="2764"/>
    <x v="2763"/>
    <s v="Jeffrey Collins"/>
    <x v="7"/>
    <n v="376004169"/>
    <n v="0"/>
    <s v="Money Deposit"/>
    <x v="277"/>
    <x v="1"/>
    <n v="45295.579989739999"/>
    <n v="122420"/>
  </r>
  <r>
    <s v="NZ94282"/>
    <n v="234182203"/>
    <n v="83"/>
    <d v="1939-05-25T06:00:00"/>
    <x v="0"/>
    <s v="Marketing Assistant"/>
    <x v="4"/>
    <x v="2765"/>
    <x v="2764"/>
    <s v="Shawn Wallace"/>
    <x v="7"/>
    <n v="260642532"/>
    <n v="0"/>
    <s v="Money Transfer"/>
    <x v="23"/>
    <x v="5"/>
    <n v="76778.815541999997"/>
    <n v="103147"/>
  </r>
  <r>
    <s v="NZ94313"/>
    <n v="696247654"/>
    <n v="65"/>
    <d v="1957-05-24T18:00:00"/>
    <x v="1"/>
    <s v="Staff Accountant II"/>
    <x v="12"/>
    <x v="2766"/>
    <x v="2765"/>
    <s v="Robert Washington"/>
    <x v="7"/>
    <n v="327967488"/>
    <n v="1066131374"/>
    <s v="Loan Payment"/>
    <x v="201"/>
    <x v="8"/>
    <n v="488043.99226735998"/>
    <n v="601500.12"/>
  </r>
  <r>
    <s v="NZ94339"/>
    <n v="399577975"/>
    <n v="59"/>
    <d v="1963-05-25T06:00:00"/>
    <x v="1"/>
    <s v="Geologist IV"/>
    <x v="4"/>
    <x v="2767"/>
    <x v="2766"/>
    <s v="Frank Arnold"/>
    <x v="7"/>
    <n v="860073984"/>
    <n v="0"/>
    <s v="Cash Withdrawal"/>
    <x v="412"/>
    <x v="1"/>
    <n v="84505.507840000006"/>
    <n v="137449"/>
  </r>
  <r>
    <s v="NZ94380"/>
    <n v="104490023"/>
    <n v="24"/>
    <d v="1998-05-25T00:00:00"/>
    <x v="0"/>
    <s v="Accounting Assistant III"/>
    <x v="6"/>
    <x v="2768"/>
    <x v="2767"/>
    <s v="Benjamin Schmidt"/>
    <x v="7"/>
    <n v="3739976772"/>
    <n v="0"/>
    <s v="Cash Withdrawal"/>
    <x v="166"/>
    <x v="1"/>
    <n v="266213.42980578"/>
    <n v="357948"/>
  </r>
  <r>
    <s v="NZ94410"/>
    <n v="810104163"/>
    <n v="70"/>
    <d v="1952-05-24T12:00:00"/>
    <x v="0"/>
    <s v="Senior Cost Accountant"/>
    <x v="13"/>
    <x v="2769"/>
    <x v="2768"/>
    <s v="Jimmy Wheeler"/>
    <x v="7"/>
    <n v="185133564"/>
    <n v="0"/>
    <s v="Money Deposit"/>
    <x v="389"/>
    <x v="0"/>
    <n v="72711.119728000005"/>
    <n v="89361"/>
  </r>
  <r>
    <s v="NZ94420"/>
    <n v="242853921"/>
    <n v="41"/>
    <d v="1981-05-24T18:00:00"/>
    <x v="0"/>
    <s v="VP Accounting"/>
    <x v="15"/>
    <x v="2770"/>
    <x v="2769"/>
    <s v="Rebecca Harvey"/>
    <x v="7"/>
    <n v="3475068324"/>
    <n v="0"/>
    <s v="Money Transfer"/>
    <x v="314"/>
    <x v="5"/>
    <n v="112849.80007679999"/>
    <n v="174297"/>
  </r>
  <r>
    <s v="NZ94482"/>
    <n v="9358210"/>
    <n v="59"/>
    <d v="1963-05-25T06:00:00"/>
    <x v="1"/>
    <s v="Staff Scientist"/>
    <x v="10"/>
    <x v="2771"/>
    <x v="2770"/>
    <s v="Ann White"/>
    <x v="7"/>
    <n v="1032151572"/>
    <n v="2271164904"/>
    <s v="Loan Payment"/>
    <x v="77"/>
    <x v="7"/>
    <n v="121267.151744"/>
    <n v="154796"/>
  </r>
  <r>
    <s v="NZ94518"/>
    <n v="363597849"/>
    <n v="34"/>
    <d v="1988-05-24T12:00:00"/>
    <x v="1"/>
    <s v="Software Consultant"/>
    <x v="5"/>
    <x v="2772"/>
    <x v="2771"/>
    <s v="Kevin Schmidt"/>
    <x v="7"/>
    <n v="616747968"/>
    <n v="0"/>
    <s v="Money Deposit"/>
    <x v="478"/>
    <x v="0"/>
    <n v="504243.63266080001"/>
    <n v="602668.02"/>
  </r>
  <r>
    <s v="NZ94530"/>
    <n v="965515907"/>
    <n v="68"/>
    <d v="1954-05-25T00:00:00"/>
    <x v="1"/>
    <s v="Programmer III"/>
    <x v="3"/>
    <x v="2773"/>
    <x v="2772"/>
    <s v="Melissa Young"/>
    <x v="7"/>
    <n v="2188883088"/>
    <n v="14240139552"/>
    <s v="Loan Payment"/>
    <x v="155"/>
    <x v="7"/>
    <n v="316551.35719999997"/>
    <n v="538678.31999999995"/>
  </r>
  <r>
    <s v="NZ94544"/>
    <n v="647826827"/>
    <n v="50"/>
    <d v="1972-05-24T12:00:00"/>
    <x v="1"/>
    <s v="Programmer I"/>
    <x v="11"/>
    <x v="2774"/>
    <x v="2773"/>
    <s v="Ryan Perry"/>
    <x v="7"/>
    <n v="3383542404"/>
    <n v="0"/>
    <s v="Money Deposit"/>
    <x v="93"/>
    <x v="0"/>
    <n v="103882.0520736"/>
    <n v="269766"/>
  </r>
  <r>
    <s v="NZ94561"/>
    <n v="921471761"/>
    <n v="67"/>
    <d v="1955-05-25T06:00:00"/>
    <x v="1"/>
    <s v="Associate Professor"/>
    <x v="4"/>
    <x v="2775"/>
    <x v="2774"/>
    <s v="Lisa Butler"/>
    <x v="7"/>
    <n v="12912192"/>
    <n v="921744224"/>
    <s v="Loan Payment"/>
    <x v="423"/>
    <x v="5"/>
    <n v="76713.278143999982"/>
    <n v="374513"/>
  </r>
  <r>
    <s v="NZ94566"/>
    <n v="646242159"/>
    <n v="70"/>
    <d v="1952-05-24T12:00:00"/>
    <x v="0"/>
    <s v="VP Sales"/>
    <x v="0"/>
    <x v="2776"/>
    <x v="2775"/>
    <s v="Jonathan Reed"/>
    <x v="7"/>
    <n v="6112316"/>
    <n v="0"/>
    <s v="Money Deposit"/>
    <x v="395"/>
    <x v="0"/>
    <n v="423926.90405999997"/>
    <n v="818810.1"/>
  </r>
  <r>
    <s v="NZ94590"/>
    <n v="795569153"/>
    <n v="79"/>
    <d v="1943-05-25T06:00:00"/>
    <x v="1"/>
    <s v="Assistant Media Planner"/>
    <x v="3"/>
    <x v="2777"/>
    <x v="2776"/>
    <s v="Eugene Scott"/>
    <x v="7"/>
    <n v="1260306582"/>
    <n v="0"/>
    <s v="Money Deposit"/>
    <x v="464"/>
    <x v="0"/>
    <n v="563859.69117440004"/>
    <n v="810856.14"/>
  </r>
  <r>
    <s v="NZ94600"/>
    <n v="569324298"/>
    <n v="37"/>
    <d v="1985-05-24T18:00:00"/>
    <x v="1"/>
    <s v="Registered Nurse"/>
    <x v="14"/>
    <x v="2778"/>
    <x v="2777"/>
    <s v="Kelly Evans"/>
    <x v="7"/>
    <n v="3684946626"/>
    <n v="0"/>
    <s v="Cash Withdrawal"/>
    <x v="66"/>
    <x v="1"/>
    <n v="274680.48988750001"/>
    <n v="379436"/>
  </r>
  <r>
    <s v="NZ94614"/>
    <n v="514324684"/>
    <n v="49"/>
    <d v="1973-05-24T18:00:00"/>
    <x v="1"/>
    <s v="Project Manager"/>
    <x v="14"/>
    <x v="2779"/>
    <x v="2778"/>
    <s v="Doris Griffin"/>
    <x v="7"/>
    <n v="3684617181"/>
    <n v="0"/>
    <s v="Online Payment"/>
    <x v="483"/>
    <x v="5"/>
    <n v="236981.51480832"/>
    <n v="413340"/>
  </r>
  <r>
    <s v="NZ94650"/>
    <n v="453340583"/>
    <n v="51"/>
    <d v="1971-05-25T06:00:00"/>
    <x v="0"/>
    <s v="Office Assistant II"/>
    <x v="3"/>
    <x v="2780"/>
    <x v="2779"/>
    <s v="Samuel Myers"/>
    <x v="7"/>
    <n v="11623809"/>
    <n v="0"/>
    <s v="Money Transfer"/>
    <x v="133"/>
    <x v="5"/>
    <n v="388127.49738720001"/>
    <n v="628208.81999999995"/>
  </r>
  <r>
    <s v="NZ94695"/>
    <n v="634403569"/>
    <n v="69"/>
    <d v="1953-05-24T18:00:00"/>
    <x v="1"/>
    <s v="Accounting Assistant I"/>
    <x v="9"/>
    <x v="2781"/>
    <x v="2780"/>
    <s v="Sarah Nichols"/>
    <x v="7"/>
    <n v="43960509"/>
    <n v="0"/>
    <s v="Cash Withdrawal"/>
    <x v="297"/>
    <x v="1"/>
    <n v="864901.75551799999"/>
    <n v="1051289.52"/>
  </r>
  <r>
    <s v="NZ94783"/>
    <n v="479252612"/>
    <n v="38"/>
    <d v="1984-05-24T12:00:00"/>
    <x v="0"/>
    <s v="Office Assistant II"/>
    <x v="5"/>
    <x v="2782"/>
    <x v="2781"/>
    <s v="Earl Wagner"/>
    <x v="7"/>
    <n v="863987391"/>
    <n v="0"/>
    <s v="Money Deposit"/>
    <x v="408"/>
    <x v="0"/>
    <n v="515022.88232654997"/>
    <n v="669500.46"/>
  </r>
  <r>
    <s v="NZ94833"/>
    <n v="701274382"/>
    <n v="84"/>
    <d v="1938-05-25T00:00:00"/>
    <x v="1"/>
    <s v="Web Designer III"/>
    <x v="17"/>
    <x v="2783"/>
    <x v="2782"/>
    <s v="Ernest Sims"/>
    <x v="7"/>
    <n v="749111188"/>
    <n v="0"/>
    <s v="Money Transfer"/>
    <x v="29"/>
    <x v="0"/>
    <n v="281589.22038080002"/>
    <n v="403463"/>
  </r>
  <r>
    <s v="NZ94851"/>
    <n v="924626830"/>
    <n v="76"/>
    <d v="1946-05-25T00:00:00"/>
    <x v="0"/>
    <s v="Geologist I"/>
    <x v="5"/>
    <x v="2784"/>
    <x v="2783"/>
    <s v="Cynthia Hudson"/>
    <x v="7"/>
    <n v="1289598597"/>
    <n v="0"/>
    <s v="Money Deposit"/>
    <x v="423"/>
    <x v="0"/>
    <n v="-27290.280163200005"/>
    <n v="96969"/>
  </r>
  <r>
    <s v="NZ94872"/>
    <n v="747064172"/>
    <n v="76"/>
    <d v="1946-05-25T00:00:00"/>
    <x v="1"/>
    <s v="Programmer I"/>
    <x v="0"/>
    <x v="2785"/>
    <x v="2784"/>
    <s v="Howard Frazier"/>
    <x v="7"/>
    <n v="597496116"/>
    <n v="0"/>
    <s v="Cash Withdrawal"/>
    <x v="132"/>
    <x v="1"/>
    <n v="167965.258848"/>
    <n v="268683"/>
  </r>
  <r>
    <s v="NZ94895"/>
    <n v="122103886"/>
    <n v="80"/>
    <d v="1942-05-25T00:00:00"/>
    <x v="1"/>
    <s v="Engineer I"/>
    <x v="9"/>
    <x v="2786"/>
    <x v="2785"/>
    <s v="Todd Peters"/>
    <x v="7"/>
    <n v="1600731"/>
    <n v="0"/>
    <s v="Cash Withdrawal"/>
    <x v="247"/>
    <x v="1"/>
    <n v="292416.77970999997"/>
    <n v="321886"/>
  </r>
  <r>
    <s v="NZ94927"/>
    <n v="295682322"/>
    <n v="18"/>
    <d v="2004-05-24T12:00:00"/>
    <x v="0"/>
    <s v="Safety Technician II"/>
    <x v="9"/>
    <x v="2787"/>
    <x v="2786"/>
    <s v="Tina Alexander"/>
    <x v="7"/>
    <n v="261715038"/>
    <n v="0"/>
    <s v="Cash Withdrawal"/>
    <x v="45"/>
    <x v="0"/>
    <n v="617203.45800959994"/>
    <n v="701055.18"/>
  </r>
  <r>
    <s v="NZ94938"/>
    <n v="936259097"/>
    <n v="70"/>
    <d v="1952-05-24T12:00:00"/>
    <x v="0"/>
    <s v="Marketing Assistant"/>
    <x v="4"/>
    <x v="2788"/>
    <x v="2787"/>
    <s v="Todd Howell"/>
    <x v="7"/>
    <n v="770130804"/>
    <n v="0"/>
    <s v="Online Payment"/>
    <x v="197"/>
    <x v="2"/>
    <n v="585112.54330719996"/>
    <n v="1594805.7"/>
  </r>
  <r>
    <s v="NZ94947"/>
    <n v="843491173"/>
    <n v="28"/>
    <d v="1994-05-25T00:00:00"/>
    <x v="0"/>
    <s v="Assistant Manager"/>
    <x v="2"/>
    <x v="2789"/>
    <x v="2788"/>
    <s v="Charles Richards"/>
    <x v="7"/>
    <n v="1527585543"/>
    <n v="0"/>
    <s v="Online Payment"/>
    <x v="250"/>
    <x v="5"/>
    <n v="588920.64854960004"/>
    <n v="731556.24"/>
  </r>
  <r>
    <s v="NZ94962"/>
    <n v="343054136"/>
    <n v="73"/>
    <d v="1949-05-24T18:00:00"/>
    <x v="1"/>
    <s v="Health Coach IV"/>
    <x v="5"/>
    <x v="2790"/>
    <x v="2789"/>
    <s v="Samuel Anderson"/>
    <x v="7"/>
    <n v="1371767709"/>
    <n v="0"/>
    <s v="Money Transfer"/>
    <x v="39"/>
    <x v="5"/>
    <n v="753047.76897199999"/>
    <n v="1037984.64"/>
  </r>
  <r>
    <s v="NZ94996"/>
    <n v="57264897"/>
    <n v="51"/>
    <d v="1971-05-25T06:00:00"/>
    <x v="1"/>
    <s v="Budget/Accounting Analyst I"/>
    <x v="20"/>
    <x v="2791"/>
    <x v="2790"/>
    <s v="Clarence Foster"/>
    <x v="7"/>
    <n v="1943898551"/>
    <n v="0"/>
    <s v="Cash Withdrawal"/>
    <x v="237"/>
    <x v="4"/>
    <n v="118766.64679472"/>
    <n v="176252"/>
  </r>
  <r>
    <s v="NZ95008"/>
    <n v="662985666"/>
    <n v="29"/>
    <d v="1993-05-24T18:00:00"/>
    <x v="0"/>
    <s v="General Manager"/>
    <x v="5"/>
    <x v="2792"/>
    <x v="2791"/>
    <s v="Jennifer Alvarez"/>
    <x v="7"/>
    <n v="417117077"/>
    <n v="0"/>
    <s v="Cash Withdrawal"/>
    <x v="441"/>
    <x v="4"/>
    <n v="36966.555854999999"/>
    <n v="105528"/>
  </r>
  <r>
    <s v="NZ95034"/>
    <n v="175122483"/>
    <n v="37"/>
    <d v="1985-05-24T18:00:00"/>
    <x v="1"/>
    <s v="Geologist I"/>
    <x v="18"/>
    <x v="2793"/>
    <x v="2792"/>
    <s v="Catherine Robinson"/>
    <x v="7"/>
    <n v="80380188"/>
    <n v="0"/>
    <s v="Cash Withdrawal"/>
    <x v="321"/>
    <x v="1"/>
    <n v="58707.895319999996"/>
    <n v="86517"/>
  </r>
  <r>
    <s v="NZ95041"/>
    <n v="379935005"/>
    <n v="46"/>
    <d v="1976-05-24T12:00:00"/>
    <x v="0"/>
    <s v="Junior Executive"/>
    <x v="3"/>
    <x v="2794"/>
    <x v="2793"/>
    <s v="Sarah Harper"/>
    <x v="7"/>
    <n v="1902457675"/>
    <n v="0"/>
    <s v="Money Transfer"/>
    <x v="312"/>
    <x v="2"/>
    <n v="661023.59889291995"/>
    <n v="1105774.8600000001"/>
  </r>
  <r>
    <s v="NZ95042"/>
    <n v="54092581"/>
    <n v="32"/>
    <d v="1990-05-25T00:00:00"/>
    <x v="1"/>
    <s v="Database Administrator III"/>
    <x v="18"/>
    <x v="2795"/>
    <x v="2794"/>
    <s v="Jeremy Sullivan"/>
    <x v="7"/>
    <n v="723763287"/>
    <n v="0"/>
    <s v="Online Payment"/>
    <x v="417"/>
    <x v="6"/>
    <n v="599068.95316000003"/>
    <n v="876541.08"/>
  </r>
  <r>
    <s v="NZ95108"/>
    <n v="565277281"/>
    <n v="31"/>
    <d v="2006-11-12T00:00:00"/>
    <x v="0"/>
    <s v="Welder"/>
    <x v="2"/>
    <x v="2796"/>
    <x v="2795"/>
    <s v="OLAYINKA A"/>
    <x v="7"/>
    <n v="543398676"/>
    <n v="8705693064"/>
    <s v="Loan Payment"/>
    <x v="242"/>
    <x v="8"/>
    <n v="-28496.934036536491"/>
    <n v="788314.14"/>
  </r>
  <r>
    <s v="NZ95121"/>
    <n v="757839652"/>
    <n v="17"/>
    <d v="2005-05-24T18:00:00"/>
    <x v="1"/>
    <s v="Recruiter"/>
    <x v="19"/>
    <x v="2797"/>
    <x v="2796"/>
    <s v="Chris Ross"/>
    <x v="7"/>
    <n v="502195616"/>
    <n v="0"/>
    <s v="Checks"/>
    <x v="69"/>
    <x v="0"/>
    <n v="836726.44768800004"/>
    <n v="996963.3"/>
  </r>
  <r>
    <s v="NZ95154"/>
    <n v="985217845"/>
    <n v="24"/>
    <d v="1998-05-25T00:00:00"/>
    <x v="1"/>
    <s v="Marketing Manager"/>
    <x v="9"/>
    <x v="2798"/>
    <x v="2797"/>
    <s v="Sean Chavez"/>
    <x v="7"/>
    <n v="62120595"/>
    <n v="0"/>
    <s v="Money Deposit"/>
    <x v="415"/>
    <x v="0"/>
    <n v="13342.42610176"/>
    <n v="65947"/>
  </r>
  <r>
    <s v="NZ95185"/>
    <n v="532587167"/>
    <n v="51"/>
    <d v="1971-05-25T06:00:00"/>
    <x v="1"/>
    <s v="Environmental Specialist"/>
    <x v="8"/>
    <x v="2799"/>
    <x v="2798"/>
    <s v="Lisa Wells"/>
    <x v="7"/>
    <n v="3338739657"/>
    <n v="0"/>
    <s v="Money Deposit"/>
    <x v="253"/>
    <x v="0"/>
    <n v="285844.81271999999"/>
    <n v="458925"/>
  </r>
  <r>
    <s v="NZ95215"/>
    <n v="233708883"/>
    <n v="57"/>
    <d v="1965-05-24T18:00:00"/>
    <x v="0"/>
    <s v="Structural Engineer"/>
    <x v="8"/>
    <x v="2800"/>
    <x v="2799"/>
    <s v="Paula Ray"/>
    <x v="7"/>
    <n v="4243943301"/>
    <n v="0"/>
    <s v="Money Transfer"/>
    <x v="39"/>
    <x v="5"/>
    <n v="-22941.077230379975"/>
    <n v="405753"/>
  </r>
  <r>
    <s v="NZ95274"/>
    <n v="748986889"/>
    <n v="44"/>
    <d v="1978-05-25T00:00:00"/>
    <x v="0"/>
    <s v="Administrative Assistant I"/>
    <x v="2"/>
    <x v="2801"/>
    <x v="2800"/>
    <s v="Theresa Burke"/>
    <x v="7"/>
    <n v="1165089374"/>
    <n v="0"/>
    <s v="Checks"/>
    <x v="374"/>
    <x v="3"/>
    <n v="112074.485954"/>
    <n v="329165"/>
  </r>
  <r>
    <s v="NZ95299"/>
    <n v="260904080"/>
    <n v="68"/>
    <d v="1954-05-25T00:00:00"/>
    <x v="1"/>
    <s v="Data Coordiator"/>
    <x v="3"/>
    <x v="2802"/>
    <x v="2801"/>
    <s v="Nicholas Watson"/>
    <x v="7"/>
    <n v="28369035"/>
    <n v="0"/>
    <s v="Cash Withdrawal"/>
    <x v="72"/>
    <x v="4"/>
    <n v="541155.96688640001"/>
    <n v="943554.06"/>
  </r>
  <r>
    <s v="NZ95344"/>
    <n v="903375773"/>
    <n v="58"/>
    <d v="1964-05-24T12:00:00"/>
    <x v="0"/>
    <s v="Dental Hygienist"/>
    <x v="13"/>
    <x v="2803"/>
    <x v="2802"/>
    <s v="Jonathan Peterson"/>
    <x v="7"/>
    <n v="2114397824"/>
    <n v="0"/>
    <s v="Cash Withdrawal"/>
    <x v="274"/>
    <x v="0"/>
    <n v="287366.38484800002"/>
    <n v="604265.34"/>
  </r>
  <r>
    <s v="NZ95385"/>
    <n v="219258652"/>
    <n v="69"/>
    <d v="1953-05-24T18:00:00"/>
    <x v="0"/>
    <s v="Health Coach IV"/>
    <x v="1"/>
    <x v="2804"/>
    <x v="2803"/>
    <s v="Anthony Gardner"/>
    <x v="7"/>
    <n v="4080547608"/>
    <n v="0"/>
    <s v="Money Transfer"/>
    <x v="187"/>
    <x v="5"/>
    <n v="74407.308352499997"/>
    <n v="147843"/>
  </r>
  <r>
    <s v="NZ95415"/>
    <n v="796857761"/>
    <n v="53"/>
    <d v="1969-05-24T18:00:00"/>
    <x v="1"/>
    <s v="Editor"/>
    <x v="2"/>
    <x v="2805"/>
    <x v="2804"/>
    <s v="Sandra Moreno"/>
    <x v="7"/>
    <n v="440500638"/>
    <n v="0"/>
    <s v="Checks"/>
    <x v="336"/>
    <x v="3"/>
    <n v="205159.49589279998"/>
    <n v="313186"/>
  </r>
  <r>
    <s v="NZ95431"/>
    <n v="803923948"/>
    <n v="20"/>
    <d v="2002-05-25T00:00:00"/>
    <x v="0"/>
    <s v="Web Developer III"/>
    <x v="2"/>
    <x v="2806"/>
    <x v="2805"/>
    <s v="Richard Richards"/>
    <x v="7"/>
    <n v="1141695126"/>
    <n v="0"/>
    <s v="Money Deposit"/>
    <x v="27"/>
    <x v="0"/>
    <n v="118997.23195391998"/>
    <n v="476646"/>
  </r>
  <r>
    <s v="NZ95448"/>
    <n v="523429584"/>
    <n v="18"/>
    <d v="2004-05-24T12:00:00"/>
    <x v="0"/>
    <s v="Registered Nurse"/>
    <x v="9"/>
    <x v="2807"/>
    <x v="2806"/>
    <s v="Juan Kelley"/>
    <x v="7"/>
    <n v="1970793088"/>
    <n v="0"/>
    <s v="Money Transfer"/>
    <x v="273"/>
    <x v="1"/>
    <n v="76476.828000000009"/>
    <n v="246783"/>
  </r>
  <r>
    <s v="NZ95487"/>
    <n v="109535553"/>
    <n v="17"/>
    <d v="2005-05-24T18:00:00"/>
    <x v="0"/>
    <s v="Office Assistant II"/>
    <x v="0"/>
    <x v="2808"/>
    <x v="2807"/>
    <s v="Andrew Young"/>
    <x v="7"/>
    <n v="2394513134"/>
    <n v="0"/>
    <s v="Checks"/>
    <x v="317"/>
    <x v="3"/>
    <n v="862755.511482"/>
    <n v="1124614.26"/>
  </r>
  <r>
    <s v="NZ95525"/>
    <n v="269955394"/>
    <n v="28"/>
    <d v="1994-05-25T00:00:00"/>
    <x v="0"/>
    <s v="Systems Administrator III"/>
    <x v="2"/>
    <x v="2809"/>
    <x v="2808"/>
    <s v="Deborah Diaz"/>
    <x v="7"/>
    <n v="2841858918"/>
    <n v="0"/>
    <s v="Online Payment"/>
    <x v="105"/>
    <x v="5"/>
    <n v="24146.559320100001"/>
    <n v="114657"/>
  </r>
  <r>
    <s v="NZ95530"/>
    <n v="742082111"/>
    <n v="76"/>
    <d v="1946-05-25T00:00:00"/>
    <x v="0"/>
    <s v="Account Representative III"/>
    <x v="17"/>
    <x v="2810"/>
    <x v="2809"/>
    <s v="Donald Martin"/>
    <x v="7"/>
    <n v="1297524484"/>
    <n v="0"/>
    <s v="Money Deposit"/>
    <x v="152"/>
    <x v="0"/>
    <n v="670681.86481599999"/>
    <n v="872960.88"/>
  </r>
  <r>
    <s v="NZ95576"/>
    <n v="925817645"/>
    <n v="72"/>
    <d v="1950-05-25T00:00:00"/>
    <x v="1"/>
    <s v="Marketing Manager"/>
    <x v="2"/>
    <x v="2811"/>
    <x v="2810"/>
    <s v="Christopher Garcia"/>
    <x v="7"/>
    <n v="580844352"/>
    <n v="0"/>
    <s v="Money Deposit"/>
    <x v="375"/>
    <x v="0"/>
    <n v="306626.87518239999"/>
    <n v="630379.38"/>
  </r>
  <r>
    <s v="NZ95612"/>
    <n v="540646135"/>
    <n v="43"/>
    <d v="1979-05-25T06:00:00"/>
    <x v="0"/>
    <s v="Software Engineer II"/>
    <x v="4"/>
    <x v="2812"/>
    <x v="2811"/>
    <s v="Ronald Walker"/>
    <x v="7"/>
    <n v="940548804"/>
    <n v="0"/>
    <s v="Money Deposit"/>
    <x v="425"/>
    <x v="0"/>
    <n v="296005.99819359998"/>
    <n v="370594"/>
  </r>
  <r>
    <s v="NZ95645"/>
    <n v="912042678"/>
    <n v="64"/>
    <d v="1958-05-25T00:00:00"/>
    <x v="1"/>
    <s v="Computer Systems Analyst II"/>
    <x v="7"/>
    <x v="2813"/>
    <x v="2812"/>
    <s v="Nicholas Griffin"/>
    <x v="7"/>
    <n v="154270545"/>
    <n v="0"/>
    <s v="Cash Withdrawal"/>
    <x v="381"/>
    <x v="0"/>
    <n v="196148.24348167999"/>
    <n v="380148"/>
  </r>
  <r>
    <s v="NZ95651"/>
    <n v="346081022"/>
    <n v="66"/>
    <d v="1956-05-24T12:00:00"/>
    <x v="0"/>
    <s v="Chief Design Engineer"/>
    <x v="13"/>
    <x v="2814"/>
    <x v="2813"/>
    <s v="Melissa Gonzales"/>
    <x v="7"/>
    <n v="3735283188"/>
    <n v="0"/>
    <s v="Cash Withdrawal"/>
    <x v="34"/>
    <x v="4"/>
    <n v="70224.118599999987"/>
    <n v="448356"/>
  </r>
  <r>
    <s v="NZ95665"/>
    <n v="144352360"/>
    <n v="83"/>
    <d v="1939-05-25T06:00:00"/>
    <x v="0"/>
    <s v="Design Engineer"/>
    <x v="17"/>
    <x v="2815"/>
    <x v="2814"/>
    <s v="Jonathan Duncan"/>
    <x v="7"/>
    <n v="8518104"/>
    <n v="57099328"/>
    <s v="Loan Payment"/>
    <x v="414"/>
    <x v="7"/>
    <n v="146033.12379699998"/>
    <n v="211849"/>
  </r>
  <r>
    <s v="NZ95672"/>
    <n v="309373814"/>
    <n v="62"/>
    <d v="1960-05-24T12:00:00"/>
    <x v="1"/>
    <s v="Software Engineer IV"/>
    <x v="1"/>
    <x v="2816"/>
    <x v="2815"/>
    <s v="Brandon Nelson"/>
    <x v="7"/>
    <n v="622197912"/>
    <n v="0"/>
    <s v="Online Payment"/>
    <x v="348"/>
    <x v="2"/>
    <n v="2295053.44534013"/>
    <n v="2998385.88"/>
  </r>
  <r>
    <s v="NZ95683"/>
    <n v="788106278"/>
    <n v="35"/>
    <d v="1987-05-25T06:00:00"/>
    <x v="0"/>
    <s v="Computer Systems Analyst I"/>
    <x v="8"/>
    <x v="2817"/>
    <x v="2816"/>
    <s v="Patrick Richardson"/>
    <x v="7"/>
    <n v="573364736"/>
    <n v="0"/>
    <s v="Checks"/>
    <x v="256"/>
    <x v="0"/>
    <n v="281298.46312607999"/>
    <n v="450525"/>
  </r>
  <r>
    <s v="NZ95721"/>
    <n v="582690079"/>
    <n v="73"/>
    <d v="1949-05-24T18:00:00"/>
    <x v="0"/>
    <s v="Office Assistant III"/>
    <x v="4"/>
    <x v="2818"/>
    <x v="2817"/>
    <s v="Adam Knight"/>
    <x v="7"/>
    <n v="11845197"/>
    <n v="0"/>
    <s v="Cash Withdrawal"/>
    <x v="77"/>
    <x v="4"/>
    <n v="157005.86941248001"/>
    <n v="336955"/>
  </r>
  <r>
    <s v="NZ95777"/>
    <n v="127626624"/>
    <n v="26"/>
    <d v="1996-05-24T12:00:00"/>
    <x v="1"/>
    <s v="Associate Professor"/>
    <x v="3"/>
    <x v="2819"/>
    <x v="2818"/>
    <s v="Jennifer Bailey"/>
    <x v="7"/>
    <n v="791217"/>
    <n v="0"/>
    <s v="Online Payment"/>
    <x v="22"/>
    <x v="5"/>
    <n v="266332.47076300002"/>
    <n v="567967.62"/>
  </r>
  <r>
    <s v="NZ95786"/>
    <n v="598205796"/>
    <n v="51"/>
    <d v="1971-05-25T06:00:00"/>
    <x v="1"/>
    <s v="Administrative Assistant III"/>
    <x v="9"/>
    <x v="2820"/>
    <x v="2819"/>
    <s v="Angela Green"/>
    <x v="7"/>
    <n v="2073959638"/>
    <n v="0"/>
    <s v="Money Transfer"/>
    <x v="432"/>
    <x v="5"/>
    <n v="-4250.3117951999884"/>
    <n v="141105"/>
  </r>
  <r>
    <s v="NZ95810"/>
    <n v="241349621"/>
    <n v="29"/>
    <d v="1993-05-24T18:00:00"/>
    <x v="1"/>
    <s v="Budget/Accounting Analyst I"/>
    <x v="9"/>
    <x v="2821"/>
    <x v="2820"/>
    <s v="Chris Walker"/>
    <x v="7"/>
    <n v="2205266274"/>
    <n v="0"/>
    <s v="Money Deposit"/>
    <x v="478"/>
    <x v="0"/>
    <n v="23696.330304000003"/>
    <n v="111513"/>
  </r>
  <r>
    <s v="NZ95869"/>
    <n v="782785496"/>
    <n v="67"/>
    <d v="1955-05-25T06:00:00"/>
    <x v="1"/>
    <s v="Web Designer II"/>
    <x v="8"/>
    <x v="2822"/>
    <x v="2821"/>
    <s v="Nicole Scott"/>
    <x v="7"/>
    <n v="718153074"/>
    <n v="0"/>
    <s v="Online Payment"/>
    <x v="143"/>
    <x v="6"/>
    <n v="568561.45858815999"/>
    <n v="780178.62"/>
  </r>
  <r>
    <s v="NZ95893"/>
    <n v="399531461"/>
    <n v="66"/>
    <d v="1956-05-24T12:00:00"/>
    <x v="0"/>
    <s v="Developer II"/>
    <x v="20"/>
    <x v="2823"/>
    <x v="2822"/>
    <s v="Linda Lane"/>
    <x v="7"/>
    <n v="2366801184"/>
    <n v="0"/>
    <s v="Money Deposit"/>
    <x v="138"/>
    <x v="0"/>
    <n v="526133.45733472006"/>
    <n v="772672.44"/>
  </r>
  <r>
    <s v="NZ95921"/>
    <n v="838500892"/>
    <n v="40"/>
    <d v="1982-05-25T00:00:00"/>
    <x v="0"/>
    <s v="Technical Writer"/>
    <x v="5"/>
    <x v="2824"/>
    <x v="2823"/>
    <s v="Jonathan Mendoza"/>
    <x v="7"/>
    <n v="769479228"/>
    <n v="0"/>
    <s v="Money Transfer"/>
    <x v="416"/>
    <x v="1"/>
    <n v="418219.13392063999"/>
    <n v="617035.74"/>
  </r>
  <r>
    <s v="NZ95957"/>
    <n v="213205219"/>
    <n v="51"/>
    <d v="1971-05-25T06:00:00"/>
    <x v="1"/>
    <s v="Business Systems Development Analyst"/>
    <x v="10"/>
    <x v="2825"/>
    <x v="2824"/>
    <s v="Anna Welch"/>
    <x v="7"/>
    <n v="36119475"/>
    <n v="0"/>
    <s v="Checks"/>
    <x v="294"/>
    <x v="3"/>
    <n v="276295.9587968"/>
    <n v="641233.19999999995"/>
  </r>
  <r>
    <s v="NZ95974"/>
    <n v="547781025"/>
    <n v="22"/>
    <d v="2000-05-24T12:00:00"/>
    <x v="0"/>
    <s v="Office Assistant I"/>
    <x v="2"/>
    <x v="2826"/>
    <x v="2825"/>
    <s v="Justin Walker"/>
    <x v="7"/>
    <n v="1852244415"/>
    <n v="22665436158"/>
    <s v="Loan Payment"/>
    <x v="199"/>
    <x v="8"/>
    <n v="414652.7938396"/>
    <n v="722102.88"/>
  </r>
  <r>
    <s v="NZ96019"/>
    <n v="514798396"/>
    <n v="49"/>
    <d v="1973-05-24T18:00:00"/>
    <x v="0"/>
    <s v="Web Designer III"/>
    <x v="5"/>
    <x v="2827"/>
    <x v="2826"/>
    <s v="Joseph Morrison"/>
    <x v="7"/>
    <n v="258591243"/>
    <n v="0"/>
    <s v="Money Transfer"/>
    <x v="205"/>
    <x v="5"/>
    <n v="1204344.6282176001"/>
    <n v="2027793.66"/>
  </r>
  <r>
    <s v="NZ96031"/>
    <n v="827906116"/>
    <n v="80"/>
    <d v="1942-05-25T00:00:00"/>
    <x v="1"/>
    <s v="Librarian"/>
    <x v="11"/>
    <x v="2828"/>
    <x v="2827"/>
    <s v="Craig James"/>
    <x v="7"/>
    <n v="2558724012"/>
    <n v="0"/>
    <s v="Online Payment"/>
    <x v="126"/>
    <x v="6"/>
    <n v="356733.75666469999"/>
    <n v="415274"/>
  </r>
  <r>
    <s v="NZ96083"/>
    <n v="96082534"/>
    <n v="78"/>
    <d v="1944-05-24T12:00:00"/>
    <x v="1"/>
    <s v="Programmer IV"/>
    <x v="5"/>
    <x v="2829"/>
    <x v="2828"/>
    <s v="Ruby Robinson"/>
    <x v="7"/>
    <n v="28761705"/>
    <n v="68106864"/>
    <s v="Loan Payment"/>
    <x v="153"/>
    <x v="5"/>
    <n v="155157.0848788"/>
    <n v="367027"/>
  </r>
  <r>
    <s v="NZ96087"/>
    <n v="288641241"/>
    <n v="30"/>
    <d v="1992-05-24T12:00:00"/>
    <x v="1"/>
    <s v="Tax Accountant"/>
    <x v="6"/>
    <x v="2830"/>
    <x v="2829"/>
    <s v="Jason Garcia"/>
    <x v="7"/>
    <n v="1357965"/>
    <n v="0"/>
    <s v="Online Payment"/>
    <x v="75"/>
    <x v="5"/>
    <n v="1024221.4378496"/>
    <n v="1335620.6399999999"/>
  </r>
  <r>
    <s v="NZ96098"/>
    <n v="737120145"/>
    <n v="81"/>
    <d v="1941-05-24T18:00:00"/>
    <x v="1"/>
    <s v="Systems Administrator II"/>
    <x v="21"/>
    <x v="2831"/>
    <x v="2830"/>
    <s v="Anna Warren"/>
    <x v="7"/>
    <n v="5100663022"/>
    <n v="0"/>
    <s v="Cash Withdrawal"/>
    <x v="150"/>
    <x v="4"/>
    <n v="127638.2997552"/>
    <n v="166548"/>
  </r>
  <r>
    <s v="NZ96115"/>
    <n v="355200717"/>
    <n v="19"/>
    <d v="2003-05-25T06:00:00"/>
    <x v="0"/>
    <s v="Geological Engineer"/>
    <x v="14"/>
    <x v="2832"/>
    <x v="2831"/>
    <s v="Kevin Green"/>
    <x v="7"/>
    <n v="3727893"/>
    <n v="0"/>
    <s v="Money Transfer"/>
    <x v="377"/>
    <x v="5"/>
    <n v="41990.470911199998"/>
    <n v="61915"/>
  </r>
  <r>
    <s v="NZ96154"/>
    <n v="124971917"/>
    <n v="53"/>
    <d v="1969-05-24T18:00:00"/>
    <x v="0"/>
    <s v="Dental Hygienist"/>
    <x v="2"/>
    <x v="2833"/>
    <x v="2832"/>
    <s v="Matthew Morris"/>
    <x v="7"/>
    <n v="1229470368"/>
    <n v="0"/>
    <s v="Cash Withdrawal"/>
    <x v="384"/>
    <x v="1"/>
    <n v="152707.189656"/>
    <n v="257313"/>
  </r>
  <r>
    <s v="NZ96166"/>
    <n v="107961266"/>
    <n v="75"/>
    <d v="1947-05-25T06:00:00"/>
    <x v="0"/>
    <s v="Programmer Analyst IV"/>
    <x v="4"/>
    <x v="2834"/>
    <x v="2833"/>
    <s v="Wanda Smith"/>
    <x v="7"/>
    <n v="849519216"/>
    <n v="0"/>
    <s v="Money Deposit"/>
    <x v="160"/>
    <x v="0"/>
    <n v="14711.234464000008"/>
    <n v="229870"/>
  </r>
  <r>
    <s v="NZ96193"/>
    <n v="309942505"/>
    <n v="47"/>
    <d v="1975-05-25T06:00:00"/>
    <x v="1"/>
    <s v="General Manager"/>
    <x v="1"/>
    <x v="2835"/>
    <x v="2834"/>
    <s v="Louise Morrison"/>
    <x v="7"/>
    <n v="372753381"/>
    <n v="756748224"/>
    <s v="Money Transfer"/>
    <x v="297"/>
    <x v="5"/>
    <n v="141636.56529280002"/>
    <n v="229477"/>
  </r>
  <r>
    <s v="NZ96193"/>
    <n v="265615429"/>
    <n v="27"/>
    <d v="1995-05-25T06:00:00"/>
    <x v="0"/>
    <s v="Associate Professor"/>
    <x v="0"/>
    <x v="2836"/>
    <x v="2835"/>
    <s v="Theresa Mcdonald"/>
    <x v="7"/>
    <n v="372753381"/>
    <n v="756748224"/>
    <s v="Loan Payment"/>
    <x v="22"/>
    <x v="7"/>
    <n v="81085.687664639991"/>
    <n v="139803"/>
  </r>
  <r>
    <s v="NZ96211"/>
    <n v="136816964"/>
    <n v="47"/>
    <d v="1975-05-25T06:00:00"/>
    <x v="0"/>
    <s v="Environmental Tech"/>
    <x v="5"/>
    <x v="2837"/>
    <x v="2836"/>
    <s v="Cynthia Edwards"/>
    <x v="7"/>
    <n v="465503896"/>
    <n v="0"/>
    <s v="Money Deposit"/>
    <x v="33"/>
    <x v="1"/>
    <n v="-36853.377839999972"/>
    <n v="266295"/>
  </r>
  <r>
    <s v="NZ96220"/>
    <n v="457442184"/>
    <n v="49"/>
    <d v="1973-05-24T18:00:00"/>
    <x v="0"/>
    <s v="Business Systems Development Analyst"/>
    <x v="11"/>
    <x v="2838"/>
    <x v="2837"/>
    <s v="Daniel Sims"/>
    <x v="7"/>
    <n v="561291115"/>
    <n v="0"/>
    <s v="Cash Withdrawal"/>
    <x v="46"/>
    <x v="4"/>
    <n v="462139.83536799997"/>
    <n v="532994.88"/>
  </r>
  <r>
    <s v="NZ96246"/>
    <n v="198335679"/>
    <n v="75"/>
    <d v="1947-05-25T06:00:00"/>
    <x v="0"/>
    <s v="Accounting Assistant IV"/>
    <x v="20"/>
    <x v="2839"/>
    <x v="2838"/>
    <s v="Alice Hawkins"/>
    <x v="7"/>
    <n v="3420683712"/>
    <n v="834035832"/>
    <s v="Loan Payment"/>
    <x v="172"/>
    <x v="8"/>
    <n v="326300.27073583996"/>
    <n v="552243.30000000005"/>
  </r>
  <r>
    <s v="NZ96247"/>
    <n v="826220444"/>
    <n v="75"/>
    <d v="1947-05-25T06:00:00"/>
    <x v="0"/>
    <s v="Cost Accountant"/>
    <x v="4"/>
    <x v="2840"/>
    <x v="2839"/>
    <s v="Denise Campbell"/>
    <x v="7"/>
    <n v="1822703001"/>
    <n v="0"/>
    <s v="Money Transfer"/>
    <x v="60"/>
    <x v="2"/>
    <n v="477049.23722840002"/>
    <n v="837808.62"/>
  </r>
  <r>
    <s v="NZ96295"/>
    <n v="877065362"/>
    <n v="61"/>
    <d v="1961-05-24T18:00:00"/>
    <x v="0"/>
    <s v="Accounting Assistant II"/>
    <x v="2"/>
    <x v="2841"/>
    <x v="2840"/>
    <s v="Justin Miller"/>
    <x v="7"/>
    <n v="40765887"/>
    <n v="0"/>
    <s v="Money Transfer"/>
    <x v="479"/>
    <x v="5"/>
    <n v="372319.65321184002"/>
    <n v="443692"/>
  </r>
  <r>
    <s v="NZ96321"/>
    <n v="177481325"/>
    <n v="61"/>
    <d v="1961-05-24T18:00:00"/>
    <x v="1"/>
    <s v="Programmer IV"/>
    <x v="9"/>
    <x v="2842"/>
    <x v="2841"/>
    <s v="Virginia Scott"/>
    <x v="7"/>
    <n v="69314128"/>
    <n v="0"/>
    <s v="Money Transfer"/>
    <x v="294"/>
    <x v="2"/>
    <n v="295594.12086112"/>
    <n v="444258"/>
  </r>
  <r>
    <s v="NZ96324"/>
    <n v="936996307"/>
    <n v="71"/>
    <d v="1951-05-25T06:00:00"/>
    <x v="1"/>
    <s v="Director of Sales"/>
    <x v="5"/>
    <x v="2843"/>
    <x v="2842"/>
    <s v="Howard Hill"/>
    <x v="7"/>
    <n v="3361207304"/>
    <n v="0"/>
    <s v="Checks"/>
    <x v="200"/>
    <x v="3"/>
    <n v="303822.61999775999"/>
    <n v="648089.64"/>
  </r>
  <r>
    <s v="NZ96346"/>
    <n v="172315859"/>
    <n v="18"/>
    <d v="2004-05-24T12:00:00"/>
    <x v="0"/>
    <s v="Programmer Analyst II"/>
    <x v="14"/>
    <x v="2844"/>
    <x v="2843"/>
    <s v="Joyce Gardner"/>
    <x v="7"/>
    <n v="931574952"/>
    <n v="0"/>
    <s v="Money Transfer"/>
    <x v="379"/>
    <x v="5"/>
    <n v="-56101.241837000009"/>
    <n v="115189"/>
  </r>
  <r>
    <s v="NZ96364"/>
    <n v="553069848"/>
    <n v="28"/>
    <d v="1994-05-25T00:00:00"/>
    <x v="0"/>
    <s v="Mechanical Systems Engineer"/>
    <x v="2"/>
    <x v="2845"/>
    <x v="2844"/>
    <s v="Sara Mason"/>
    <x v="7"/>
    <n v="1196080611"/>
    <n v="0"/>
    <s v="Checks"/>
    <x v="76"/>
    <x v="3"/>
    <n v="11555.265673599999"/>
    <n v="28888"/>
  </r>
  <r>
    <s v="NZ96387"/>
    <n v="461675878"/>
    <n v="29"/>
    <d v="1993-05-24T18:00:00"/>
    <x v="0"/>
    <s v="Analog Circuit Design manager"/>
    <x v="13"/>
    <x v="2846"/>
    <x v="2845"/>
    <s v="Richard Campbell"/>
    <x v="7"/>
    <n v="119065265"/>
    <n v="0"/>
    <s v="Money Deposit"/>
    <x v="130"/>
    <x v="0"/>
    <n v="799774.70726875006"/>
    <n v="996098.34"/>
  </r>
  <r>
    <s v="NZ96395"/>
    <n v="456255247"/>
    <n v="81"/>
    <d v="1941-05-24T18:00:00"/>
    <x v="0"/>
    <s v="Biostatistician I"/>
    <x v="4"/>
    <x v="2847"/>
    <x v="2846"/>
    <s v="Frances Harrison"/>
    <x v="7"/>
    <n v="433576044"/>
    <n v="0"/>
    <s v="Cash Withdrawal"/>
    <x v="6"/>
    <x v="1"/>
    <n v="165535.22381600001"/>
    <n v="342668"/>
  </r>
  <r>
    <s v="NZ96410"/>
    <n v="80429347"/>
    <n v="25"/>
    <d v="1997-05-24T18:00:00"/>
    <x v="0"/>
    <s v="Office Assistant III"/>
    <x v="6"/>
    <x v="2848"/>
    <x v="2847"/>
    <s v="Jeremy Garza"/>
    <x v="7"/>
    <n v="687853125"/>
    <n v="0"/>
    <s v="Cash Withdrawal"/>
    <x v="275"/>
    <x v="4"/>
    <n v="400700.38455279998"/>
    <n v="686582.4"/>
  </r>
  <r>
    <s v="NZ96437"/>
    <n v="511686088"/>
    <n v="72"/>
    <d v="1950-05-25T00:00:00"/>
    <x v="0"/>
    <s v="Research Assistant I"/>
    <x v="13"/>
    <x v="2849"/>
    <x v="2848"/>
    <s v="Wanda Patterson"/>
    <x v="7"/>
    <n v="3900582735"/>
    <n v="0"/>
    <s v="Money Deposit"/>
    <x v="7"/>
    <x v="0"/>
    <n v="32765.712943999999"/>
    <n v="272225"/>
  </r>
  <r>
    <s v="NZ96454"/>
    <n v="355247230"/>
    <n v="43"/>
    <d v="1979-05-25T06:00:00"/>
    <x v="0"/>
    <s v="Staff Accountant IV"/>
    <x v="18"/>
    <x v="2850"/>
    <x v="2849"/>
    <s v="Christopher Woods"/>
    <x v="7"/>
    <n v="912430464"/>
    <n v="0"/>
    <s v="Checks"/>
    <x v="457"/>
    <x v="3"/>
    <n v="44767.723276799996"/>
    <n v="74733"/>
  </r>
  <r>
    <s v="NZ96473"/>
    <n v="618755065"/>
    <n v="29"/>
    <d v="1993-05-24T18:00:00"/>
    <x v="0"/>
    <s v="Statistician I"/>
    <x v="12"/>
    <x v="2851"/>
    <x v="2850"/>
    <s v="David Lane"/>
    <x v="7"/>
    <n v="276078131"/>
    <n v="0"/>
    <s v="Cash Withdrawal"/>
    <x v="428"/>
    <x v="0"/>
    <n v="927159.48055695998"/>
    <n v="1120808.6399999999"/>
  </r>
  <r>
    <s v="NZ96476"/>
    <n v="225676645"/>
    <n v="25"/>
    <d v="1997-05-24T18:00:00"/>
    <x v="0"/>
    <s v="Automation Specialist III"/>
    <x v="11"/>
    <x v="2852"/>
    <x v="2851"/>
    <s v="Ralph Johnston"/>
    <x v="7"/>
    <n v="1369453932"/>
    <n v="0"/>
    <s v="Cash Withdrawal"/>
    <x v="474"/>
    <x v="1"/>
    <n v="127175.7248199"/>
    <n v="285012"/>
  </r>
  <r>
    <s v="NZ96489"/>
    <n v="263558066"/>
    <n v="79"/>
    <d v="1943-05-25T06:00:00"/>
    <x v="0"/>
    <s v="Research Assistant IV"/>
    <x v="2"/>
    <x v="2853"/>
    <x v="2852"/>
    <s v="Mark Cox"/>
    <x v="7"/>
    <n v="1130380713"/>
    <n v="0"/>
    <s v="Money Transfer"/>
    <x v="290"/>
    <x v="5"/>
    <n v="58067.702995439991"/>
    <n v="452217"/>
  </r>
  <r>
    <s v="NZ96496"/>
    <n v="238274446"/>
    <n v="24"/>
    <d v="1998-05-25T00:00:00"/>
    <x v="1"/>
    <s v="Research Assistant IV"/>
    <x v="5"/>
    <x v="2854"/>
    <x v="2853"/>
    <s v="Beverly Sullivan"/>
    <x v="7"/>
    <n v="3157691712"/>
    <n v="9237412968"/>
    <s v="Loan Payment"/>
    <x v="232"/>
    <x v="7"/>
    <n v="680575.63526511996"/>
    <n v="1254226.68"/>
  </r>
  <r>
    <s v="NZ96568"/>
    <n v="284644944"/>
    <n v="38"/>
    <d v="1984-05-24T12:00:00"/>
    <x v="0"/>
    <s v="Cost Accountant"/>
    <x v="16"/>
    <x v="2855"/>
    <x v="2854"/>
    <s v="Aaron Hawkins"/>
    <x v="7"/>
    <n v="1748894784"/>
    <n v="0"/>
    <s v="Checks"/>
    <x v="446"/>
    <x v="0"/>
    <n v="447156.76307375001"/>
    <n v="741929.64"/>
  </r>
  <r>
    <s v="NZ96585"/>
    <n v="191350100"/>
    <n v="47"/>
    <d v="1975-05-25T06:00:00"/>
    <x v="1"/>
    <s v="Marketing Assistant"/>
    <x v="3"/>
    <x v="2856"/>
    <x v="2855"/>
    <s v="Michael Patterson"/>
    <x v="7"/>
    <n v="9242337"/>
    <n v="0"/>
    <s v="Money Deposit"/>
    <x v="414"/>
    <x v="1"/>
    <n v="1411273.7157469001"/>
    <n v="3186014.88"/>
  </r>
  <r>
    <s v="NZ96588"/>
    <n v="760091027"/>
    <n v="79"/>
    <d v="1943-05-25T06:00:00"/>
    <x v="0"/>
    <s v="Senior Cost Accountant"/>
    <x v="17"/>
    <x v="2857"/>
    <x v="2856"/>
    <s v="Marilyn Mendoza"/>
    <x v="7"/>
    <n v="2102479101"/>
    <n v="0"/>
    <s v="Online Payment"/>
    <x v="353"/>
    <x v="2"/>
    <n v="55780.66064064001"/>
    <n v="223869"/>
  </r>
  <r>
    <s v="NZ96593"/>
    <n v="128921572"/>
    <n v="61"/>
    <d v="1961-05-24T18:00:00"/>
    <x v="1"/>
    <s v="Nuclear Power Engineer"/>
    <x v="3"/>
    <x v="2858"/>
    <x v="2857"/>
    <s v="Christine Black"/>
    <x v="7"/>
    <n v="889495425"/>
    <n v="0"/>
    <s v="Online Payment"/>
    <x v="422"/>
    <x v="6"/>
    <n v="82466.496998399991"/>
    <n v="139422"/>
  </r>
  <r>
    <s v="NZ96601"/>
    <n v="462697928"/>
    <n v="43"/>
    <d v="1979-05-25T06:00:00"/>
    <x v="0"/>
    <s v="VP Product Management"/>
    <x v="18"/>
    <x v="2859"/>
    <x v="2858"/>
    <s v="Aaron Rice"/>
    <x v="7"/>
    <n v="33534696"/>
    <n v="0"/>
    <s v="Money Transfer"/>
    <x v="26"/>
    <x v="1"/>
    <n v="97637.216550719997"/>
    <n v="153846"/>
  </r>
  <r>
    <s v="NZ96624"/>
    <n v="802502024"/>
    <n v="58"/>
    <d v="1964-05-24T12:00:00"/>
    <x v="1"/>
    <s v="Budget/Accounting Analyst IV"/>
    <x v="11"/>
    <x v="2860"/>
    <x v="2859"/>
    <s v="Tina West"/>
    <x v="7"/>
    <n v="1089250792"/>
    <n v="0"/>
    <s v="Cash Withdrawal"/>
    <x v="417"/>
    <x v="1"/>
    <n v="80525.581999999995"/>
    <n v="181466"/>
  </r>
  <r>
    <s v="NZ96627"/>
    <n v="960613747"/>
    <n v="43"/>
    <d v="1979-05-25T06:00:00"/>
    <x v="1"/>
    <s v="Human Resources Assistant IV"/>
    <x v="4"/>
    <x v="2861"/>
    <x v="2860"/>
    <s v="Raymond Grant"/>
    <x v="7"/>
    <n v="745714452"/>
    <n v="0"/>
    <s v="Money Transfer"/>
    <x v="72"/>
    <x v="5"/>
    <n v="601189.80313599994"/>
    <n v="700815.48"/>
  </r>
  <r>
    <s v="NZ96714"/>
    <n v="259747071"/>
    <n v="18"/>
    <d v="2004-05-24T12:00:00"/>
    <x v="0"/>
    <s v="Environmental Specialist"/>
    <x v="14"/>
    <x v="2862"/>
    <x v="2861"/>
    <s v="Mary Martinez"/>
    <x v="7"/>
    <n v="968225664"/>
    <n v="0"/>
    <s v="Money Deposit"/>
    <x v="205"/>
    <x v="0"/>
    <n v="76298.834579999995"/>
    <n v="245247"/>
  </r>
  <r>
    <s v="NZ96715"/>
    <n v="369259451"/>
    <n v="75"/>
    <d v="1947-05-25T06:00:00"/>
    <x v="1"/>
    <s v="Tax Accountant"/>
    <x v="2"/>
    <x v="2863"/>
    <x v="2862"/>
    <s v="Brandon Morrison"/>
    <x v="7"/>
    <n v="5129878047"/>
    <n v="0"/>
    <s v="Online Payment"/>
    <x v="448"/>
    <x v="6"/>
    <n v="639323.17455534008"/>
    <n v="971837.64"/>
  </r>
  <r>
    <s v="NZ96719"/>
    <n v="177114036"/>
    <n v="83"/>
    <d v="1939-05-25T06:00:00"/>
    <x v="1"/>
    <s v="Human Resources Assistant I"/>
    <x v="2"/>
    <x v="2864"/>
    <x v="2863"/>
    <s v="Phillip Hansen"/>
    <x v="7"/>
    <n v="21443205"/>
    <n v="0"/>
    <s v="Money Deposit"/>
    <x v="433"/>
    <x v="0"/>
    <n v="696989.86326840008"/>
    <n v="1121340.06"/>
  </r>
  <r>
    <s v="NZ96722"/>
    <n v="674382707"/>
    <n v="31"/>
    <d v="1991-05-25T06:00:00"/>
    <x v="1"/>
    <s v="Internal Auditor"/>
    <x v="2"/>
    <x v="2865"/>
    <x v="2864"/>
    <s v="Joseph Fuller"/>
    <x v="7"/>
    <n v="1728383013"/>
    <n v="0"/>
    <s v="Cash Withdrawal"/>
    <x v="209"/>
    <x v="0"/>
    <n v="53579.802190400005"/>
    <n v="81827"/>
  </r>
  <r>
    <s v="NZ96756"/>
    <n v="929633638"/>
    <n v="49"/>
    <d v="1973-05-24T18:00:00"/>
    <x v="0"/>
    <s v="Junior Executive"/>
    <x v="0"/>
    <x v="2866"/>
    <x v="2865"/>
    <s v="Lawrence Richardson"/>
    <x v="7"/>
    <n v="563332224"/>
    <n v="0"/>
    <s v="Money Transfer"/>
    <x v="375"/>
    <x v="5"/>
    <n v="149833.90602395998"/>
    <n v="697980.9"/>
  </r>
  <r>
    <s v="NZ96775"/>
    <n v="67197710"/>
    <n v="29"/>
    <d v="1993-05-24T18:00:00"/>
    <x v="1"/>
    <s v="GIS Technical Architect"/>
    <x v="1"/>
    <x v="2867"/>
    <x v="2866"/>
    <s v="Diane James"/>
    <x v="7"/>
    <n v="162714816"/>
    <n v="0"/>
    <s v="Online Payment"/>
    <x v="42"/>
    <x v="2"/>
    <n v="490979.78765439999"/>
    <n v="567311.76"/>
  </r>
  <r>
    <s v="NZ96795"/>
    <n v="819479045"/>
    <n v="43"/>
    <d v="1979-05-25T06:00:00"/>
    <x v="0"/>
    <s v="Automation Specialist I"/>
    <x v="6"/>
    <x v="2868"/>
    <x v="2867"/>
    <s v="Charles Banks"/>
    <x v="7"/>
    <n v="729899199"/>
    <n v="0"/>
    <s v="Money Transfer"/>
    <x v="181"/>
    <x v="5"/>
    <n v="13494.665977600001"/>
    <n v="47812"/>
  </r>
  <r>
    <s v="NZ96807"/>
    <n v="836838522"/>
    <n v="23"/>
    <d v="1999-05-25T06:00:00"/>
    <x v="1"/>
    <s v="Statistician I"/>
    <x v="16"/>
    <x v="2869"/>
    <x v="2868"/>
    <s v="Edward Bell"/>
    <x v="7"/>
    <n v="16120573"/>
    <n v="780104619"/>
    <s v="Loan Payment"/>
    <x v="202"/>
    <x v="8"/>
    <n v="1539376.1588607999"/>
    <n v="2119422.2999999998"/>
  </r>
  <r>
    <s v="NZ96867"/>
    <n v="198363891"/>
    <n v="39"/>
    <d v="1983-05-25T06:00:00"/>
    <x v="0"/>
    <s v="Budget/Accounting Analyst III"/>
    <x v="19"/>
    <x v="2870"/>
    <x v="2869"/>
    <s v="Jimmy Ramos"/>
    <x v="7"/>
    <n v="1495172393"/>
    <n v="0"/>
    <s v="Checks"/>
    <x v="243"/>
    <x v="3"/>
    <n v="187228.447235"/>
    <n v="390934"/>
  </r>
  <r>
    <s v="NZ96915"/>
    <n v="802418265"/>
    <n v="77"/>
    <d v="1994-05-07T18:00:00"/>
    <x v="0"/>
    <s v="Professor"/>
    <x v="5"/>
    <x v="2871"/>
    <x v="2870"/>
    <s v="EMMANUEL ."/>
    <x v="7"/>
    <n v="1406520402"/>
    <n v="0"/>
    <s v="Checks"/>
    <x v="172"/>
    <x v="3"/>
    <n v="-439801.55139518133"/>
    <n v="499900"/>
  </r>
  <r>
    <s v="NZ96926"/>
    <n v="445339957"/>
    <n v="22"/>
    <d v="2000-05-24T12:00:00"/>
    <x v="0"/>
    <s v="Civil Engineer"/>
    <x v="14"/>
    <x v="2872"/>
    <x v="2871"/>
    <s v="Lawrence Myers"/>
    <x v="7"/>
    <n v="8344512"/>
    <n v="0"/>
    <s v="Money Transfer"/>
    <x v="7"/>
    <x v="5"/>
    <n v="241248.05914279999"/>
    <n v="348716"/>
  </r>
  <r>
    <s v="NZ96933"/>
    <n v="335718706"/>
    <n v="72"/>
    <d v="1950-05-25T00:00:00"/>
    <x v="0"/>
    <s v="Assistant Professor"/>
    <x v="16"/>
    <x v="2873"/>
    <x v="2872"/>
    <s v="Wayne Bennett"/>
    <x v="7"/>
    <n v="4558598875"/>
    <n v="0"/>
    <s v="Money Deposit"/>
    <x v="236"/>
    <x v="0"/>
    <n v="222573.53857152001"/>
    <n v="361620"/>
  </r>
  <r>
    <s v="NZ96983"/>
    <n v="998638943"/>
    <n v="53"/>
    <d v="1969-05-24T18:00:00"/>
    <x v="1"/>
    <s v="Staff Accountant III"/>
    <x v="5"/>
    <x v="2874"/>
    <x v="2873"/>
    <s v="Sharon Wilson"/>
    <x v="7"/>
    <n v="579551148"/>
    <n v="0"/>
    <s v="Cash Withdrawal"/>
    <x v="183"/>
    <x v="4"/>
    <n v="286805.13952999999"/>
    <n v="738104.64"/>
  </r>
  <r>
    <s v="NZ97042"/>
    <n v="688516629"/>
    <n v="62"/>
    <d v="1995-12-04T12:00:00"/>
    <x v="0"/>
    <s v="Professor"/>
    <x v="21"/>
    <x v="2875"/>
    <x v="2874"/>
    <s v="SAHEED OLA"/>
    <x v="7"/>
    <n v="161007264"/>
    <n v="0"/>
    <s v="Money Deposit"/>
    <x v="169"/>
    <x v="0"/>
    <n v="46592.59757126437"/>
    <n v="844655.88"/>
  </r>
  <r>
    <s v="NZ97044"/>
    <n v="694139298"/>
    <n v="81"/>
    <d v="1941-05-24T18:00:00"/>
    <x v="0"/>
    <s v="Chemical Engineer"/>
    <x v="4"/>
    <x v="2876"/>
    <x v="2875"/>
    <s v="Billy Gutierrez"/>
    <x v="7"/>
    <n v="24307773"/>
    <n v="0"/>
    <s v="Online Payment"/>
    <x v="440"/>
    <x v="5"/>
    <n v="610717.45929099992"/>
    <n v="1045140.96"/>
  </r>
  <r>
    <s v="NZ97061"/>
    <n v="927583432"/>
    <n v="53"/>
    <d v="1969-05-24T18:00:00"/>
    <x v="0"/>
    <s v="Social Worker"/>
    <x v="13"/>
    <x v="2877"/>
    <x v="2876"/>
    <s v="Ashley Greene"/>
    <x v="7"/>
    <n v="843767694"/>
    <n v="0"/>
    <s v="Money Deposit"/>
    <x v="423"/>
    <x v="0"/>
    <n v="338469.70126"/>
    <n v="892605.06"/>
  </r>
  <r>
    <s v="NZ97134"/>
    <n v="171703363"/>
    <n v="82"/>
    <d v="1940-05-24T12:00:00"/>
    <x v="0"/>
    <s v="General Manager"/>
    <x v="9"/>
    <x v="2878"/>
    <x v="2877"/>
    <s v="Chris Patterson"/>
    <x v="7"/>
    <n v="997910982"/>
    <n v="0"/>
    <s v="Money Transfer"/>
    <x v="230"/>
    <x v="0"/>
    <n v="1807786.7843104"/>
    <n v="2101177.56"/>
  </r>
  <r>
    <s v="NZ97211"/>
    <n v="861963432"/>
    <n v="66"/>
    <d v="1956-05-24T12:00:00"/>
    <x v="0"/>
    <s v="Statistician III"/>
    <x v="2"/>
    <x v="2879"/>
    <x v="2878"/>
    <s v="Alan Bennett"/>
    <x v="7"/>
    <n v="2906465829"/>
    <n v="0"/>
    <s v="Money Transfer"/>
    <x v="417"/>
    <x v="5"/>
    <n v="198681.24556800001"/>
    <n v="271006"/>
  </r>
  <r>
    <s v="NZ97223"/>
    <n v="910308583"/>
    <n v="36"/>
    <d v="1986-05-25T00:00:00"/>
    <x v="1"/>
    <s v="Chief Design Engineer"/>
    <x v="17"/>
    <x v="2880"/>
    <x v="2879"/>
    <s v="Irene Barnes"/>
    <x v="7"/>
    <n v="3976011"/>
    <n v="0"/>
    <s v="Money Deposit"/>
    <x v="368"/>
    <x v="0"/>
    <n v="136895.1938175"/>
    <n v="207012"/>
  </r>
  <r>
    <s v="NZ97227"/>
    <n v="766253118"/>
    <n v="20"/>
    <d v="2002-05-25T00:00:00"/>
    <x v="0"/>
    <s v="Assistant Manager"/>
    <x v="2"/>
    <x v="2881"/>
    <x v="2880"/>
    <s v="Aaron Turner"/>
    <x v="7"/>
    <n v="717246524"/>
    <n v="0"/>
    <s v="Cash Withdrawal"/>
    <x v="150"/>
    <x v="1"/>
    <n v="1227050.6079250001"/>
    <n v="1641238.14"/>
  </r>
  <r>
    <s v="NZ97245"/>
    <n v="932472175"/>
    <n v="20"/>
    <d v="2002-05-25T00:00:00"/>
    <x v="0"/>
    <s v="Automation Specialist IV"/>
    <x v="2"/>
    <x v="284"/>
    <x v="284"/>
    <s v="Robert Harrison"/>
    <x v="7"/>
    <n v="1091376864"/>
    <n v="0"/>
    <s v="Online Payment"/>
    <x v="61"/>
    <x v="2"/>
    <n v="0"/>
    <n v="0"/>
  </r>
  <r>
    <s v="NZ97246"/>
    <n v="194085026"/>
    <n v="38"/>
    <d v="1984-05-24T12:00:00"/>
    <x v="1"/>
    <s v="Budget/Accounting Analyst III"/>
    <x v="2"/>
    <x v="2882"/>
    <x v="2881"/>
    <s v="Carol Mason"/>
    <x v="7"/>
    <n v="1142185216"/>
    <n v="0"/>
    <s v="Money Deposit"/>
    <x v="339"/>
    <x v="0"/>
    <n v="371192.24492800003"/>
    <n v="627389.76"/>
  </r>
  <r>
    <s v="NZ97262"/>
    <n v="822220105"/>
    <n v="55"/>
    <d v="1967-05-25T06:00:00"/>
    <x v="1"/>
    <s v="Software Engineer IV"/>
    <x v="4"/>
    <x v="2883"/>
    <x v="2882"/>
    <s v="Lillian Gonzales"/>
    <x v="7"/>
    <n v="439253264"/>
    <n v="0"/>
    <s v="Money Deposit"/>
    <x v="37"/>
    <x v="1"/>
    <n v="781726.80085440003"/>
    <n v="897078.78"/>
  </r>
  <r>
    <s v="NZ97275"/>
    <n v="947182432"/>
    <n v="19"/>
    <d v="2003-05-25T06:00:00"/>
    <x v="0"/>
    <s v="Human Resources Assistant I"/>
    <x v="5"/>
    <x v="2884"/>
    <x v="2883"/>
    <s v="Billy Hamilton"/>
    <x v="7"/>
    <n v="1401158304"/>
    <n v="0"/>
    <s v="Money Transfer"/>
    <x v="369"/>
    <x v="5"/>
    <n v="43819.464223999996"/>
    <n v="111179"/>
  </r>
  <r>
    <s v="NZ97304"/>
    <n v="532531255"/>
    <n v="75"/>
    <d v="1947-05-25T06:00:00"/>
    <x v="1"/>
    <s v="Senior Cost Accountant"/>
    <x v="14"/>
    <x v="2885"/>
    <x v="2884"/>
    <s v="Aaron Palmer"/>
    <x v="7"/>
    <n v="1916659458"/>
    <n v="0"/>
    <s v="Money Transfer"/>
    <x v="264"/>
    <x v="5"/>
    <n v="778109.71744000004"/>
    <n v="1212311.82"/>
  </r>
  <r>
    <s v="NZ97314"/>
    <n v="908010774"/>
    <n v="49"/>
    <d v="1973-05-24T18:00:00"/>
    <x v="1"/>
    <s v="Staff Accountant IV"/>
    <x v="5"/>
    <x v="2886"/>
    <x v="2885"/>
    <s v="Sarah Porter"/>
    <x v="7"/>
    <n v="1116669312"/>
    <n v="0"/>
    <s v="Online Payment"/>
    <x v="346"/>
    <x v="5"/>
    <n v="361944.36425743997"/>
    <n v="601160.46"/>
  </r>
  <r>
    <s v="NZ97314"/>
    <n v="50810851"/>
    <n v="63"/>
    <d v="1959-05-25T06:00:00"/>
    <x v="0"/>
    <s v="Associate Professor"/>
    <x v="0"/>
    <x v="2887"/>
    <x v="2886"/>
    <s v="Kelly Sanchez"/>
    <x v="7"/>
    <n v="1116669312"/>
    <n v="0"/>
    <s v="Money Transfer"/>
    <x v="110"/>
    <x v="0"/>
    <n v="219970.31424000001"/>
    <n v="361646"/>
  </r>
  <r>
    <s v="NZ97338"/>
    <n v="139492099"/>
    <n v="76"/>
    <d v="1946-05-25T00:00:00"/>
    <x v="1"/>
    <s v="Chief Design Engineer"/>
    <x v="0"/>
    <x v="2888"/>
    <x v="2887"/>
    <s v="Bobby Smith"/>
    <x v="7"/>
    <n v="271079424"/>
    <n v="0"/>
    <s v="Money Transfer"/>
    <x v="390"/>
    <x v="2"/>
    <n v="236394.80228599999"/>
    <n v="735206.82"/>
  </r>
  <r>
    <s v="NZ97355"/>
    <n v="935203493"/>
    <n v="47"/>
    <d v="1975-05-25T06:00:00"/>
    <x v="0"/>
    <s v="Programmer I"/>
    <x v="2"/>
    <x v="2889"/>
    <x v="2888"/>
    <s v="Jose Martin"/>
    <x v="7"/>
    <n v="2492479044"/>
    <n v="0"/>
    <s v="Money Deposit"/>
    <x v="296"/>
    <x v="1"/>
    <n v="136350.343869"/>
    <n v="157299"/>
  </r>
  <r>
    <s v="NZ97391"/>
    <n v="199102976"/>
    <n v="46"/>
    <d v="1976-05-24T12:00:00"/>
    <x v="0"/>
    <s v="Clinical Specialist"/>
    <x v="2"/>
    <x v="2890"/>
    <x v="2889"/>
    <s v="Diane Phillips"/>
    <x v="7"/>
    <n v="1962464367"/>
    <n v="0"/>
    <s v="Money Deposit"/>
    <x v="276"/>
    <x v="0"/>
    <n v="520654.62333440001"/>
    <n v="1192025.04"/>
  </r>
  <r>
    <s v="NZ97419"/>
    <n v="828471777"/>
    <n v="66"/>
    <d v="1956-05-24T12:00:00"/>
    <x v="0"/>
    <s v="Recruiter"/>
    <x v="20"/>
    <x v="2891"/>
    <x v="2890"/>
    <s v="Sarah Gray"/>
    <x v="7"/>
    <n v="92159489"/>
    <n v="0"/>
    <s v="Online Payment"/>
    <x v="270"/>
    <x v="6"/>
    <n v="396104.60093024001"/>
    <n v="710809.44"/>
  </r>
  <r>
    <s v="NZ97456"/>
    <n v="489162349"/>
    <n v="82"/>
    <d v="1940-05-24T12:00:00"/>
    <x v="0"/>
    <s v="Accounting Assistant III"/>
    <x v="4"/>
    <x v="2892"/>
    <x v="2891"/>
    <s v="Earl Hall"/>
    <x v="7"/>
    <n v="1842908672"/>
    <n v="0"/>
    <s v="Money Transfer"/>
    <x v="238"/>
    <x v="1"/>
    <n v="432107.38067520002"/>
    <n v="1111756.1399999999"/>
  </r>
  <r>
    <s v="NZ97484"/>
    <n v="682080114"/>
    <n v="57"/>
    <d v="1965-05-24T18:00:00"/>
    <x v="1"/>
    <s v="Data Coordiator"/>
    <x v="9"/>
    <x v="2893"/>
    <x v="2892"/>
    <s v="Patricia Mitchell"/>
    <x v="7"/>
    <n v="3979148964"/>
    <n v="0"/>
    <s v="Cash Withdrawal"/>
    <x v="281"/>
    <x v="1"/>
    <n v="311861.90311359998"/>
    <n v="379582"/>
  </r>
  <r>
    <s v="NZ97485"/>
    <n v="81148935"/>
    <n v="72"/>
    <d v="1950-05-25T00:00:00"/>
    <x v="1"/>
    <s v="Financial Advisor"/>
    <x v="13"/>
    <x v="2894"/>
    <x v="2893"/>
    <s v="Helen Evans"/>
    <x v="7"/>
    <n v="262422699"/>
    <n v="0"/>
    <s v="Online Payment"/>
    <x v="222"/>
    <x v="6"/>
    <n v="65645.141774999996"/>
    <n v="144825"/>
  </r>
  <r>
    <s v="NZ97501"/>
    <n v="237951204"/>
    <n v="51"/>
    <d v="1971-05-25T06:00:00"/>
    <x v="1"/>
    <s v="Research Assistant III"/>
    <x v="4"/>
    <x v="2895"/>
    <x v="2894"/>
    <s v="Patrick Lee"/>
    <x v="7"/>
    <n v="4333654875"/>
    <n v="0"/>
    <s v="Checks"/>
    <x v="77"/>
    <x v="0"/>
    <n v="599623.84382080007"/>
    <n v="895562.04"/>
  </r>
  <r>
    <s v="NZ97608"/>
    <n v="350042276"/>
    <n v="63"/>
    <d v="1959-05-25T06:00:00"/>
    <x v="0"/>
    <s v="Software Test Engineer I"/>
    <x v="0"/>
    <x v="2896"/>
    <x v="2895"/>
    <s v="Charles Long"/>
    <x v="7"/>
    <n v="1337134344"/>
    <n v="0"/>
    <s v="Online Payment"/>
    <x v="354"/>
    <x v="2"/>
    <n v="655209.82573495002"/>
    <n v="814949.4"/>
  </r>
  <r>
    <s v="NZ97632"/>
    <n v="192928937"/>
    <n v="63"/>
    <d v="1959-05-25T06:00:00"/>
    <x v="1"/>
    <s v="Software Test Engineer II"/>
    <x v="2"/>
    <x v="2897"/>
    <x v="2896"/>
    <s v="Billy Fields"/>
    <x v="7"/>
    <n v="299285532"/>
    <n v="0"/>
    <s v="Money Transfer"/>
    <x v="4"/>
    <x v="5"/>
    <n v="131919.52227999998"/>
    <n v="499696"/>
  </r>
  <r>
    <s v="NZ97635"/>
    <n v="899509209"/>
    <n v="50"/>
    <d v="1972-05-24T12:00:00"/>
    <x v="0"/>
    <s v="Speech Pathologist"/>
    <x v="4"/>
    <x v="2898"/>
    <x v="2897"/>
    <s v="Christopher Reynolds"/>
    <x v="7"/>
    <n v="2240077312"/>
    <n v="0"/>
    <s v="Money Transfer"/>
    <x v="138"/>
    <x v="0"/>
    <n v="64481.431429999997"/>
    <n v="107039"/>
  </r>
  <r>
    <s v="NZ97656"/>
    <n v="191556823"/>
    <n v="61"/>
    <d v="1961-05-24T18:00:00"/>
    <x v="0"/>
    <s v="Health Coach III"/>
    <x v="4"/>
    <x v="2899"/>
    <x v="2898"/>
    <s v="Henry Wood"/>
    <x v="7"/>
    <n v="788621676"/>
    <n v="0"/>
    <s v="Cash Withdrawal"/>
    <x v="60"/>
    <x v="0"/>
    <n v="762033.01665519993"/>
    <n v="1009167.6"/>
  </r>
  <r>
    <s v="NZ97660"/>
    <n v="326185806"/>
    <n v="29"/>
    <d v="1993-05-24T18:00:00"/>
    <x v="1"/>
    <s v="Recruiter"/>
    <x v="2"/>
    <x v="2900"/>
    <x v="2899"/>
    <s v="Dennis Hanson"/>
    <x v="7"/>
    <n v="833185278"/>
    <n v="0"/>
    <s v="Cash Withdrawal"/>
    <x v="86"/>
    <x v="1"/>
    <n v="148810.88415"/>
    <n v="186144"/>
  </r>
  <r>
    <s v="NZ97689"/>
    <n v="151586243"/>
    <n v="66"/>
    <d v="1956-05-24T12:00:00"/>
    <x v="1"/>
    <s v="Physical Therapy Assistant"/>
    <x v="19"/>
    <x v="2901"/>
    <x v="2900"/>
    <s v="Bobby Adams"/>
    <x v="7"/>
    <n v="1076555181"/>
    <n v="0"/>
    <s v="Money Transfer"/>
    <x v="65"/>
    <x v="0"/>
    <n v="402347.75711811997"/>
    <n v="709890.42"/>
  </r>
  <r>
    <s v="NZ97714"/>
    <n v="414440288"/>
    <n v="34"/>
    <d v="1988-05-24T12:00:00"/>
    <x v="1"/>
    <s v="Recruiter"/>
    <x v="17"/>
    <x v="2902"/>
    <x v="2901"/>
    <s v="Annie Reyes"/>
    <x v="7"/>
    <n v="86055552"/>
    <n v="0"/>
    <s v="Online Payment"/>
    <x v="154"/>
    <x v="2"/>
    <n v="290476.54098499997"/>
    <n v="365702"/>
  </r>
  <r>
    <s v="NZ97733"/>
    <n v="35553470"/>
    <n v="73"/>
    <d v="1949-05-24T18:00:00"/>
    <x v="1"/>
    <s v="Safety Technician I"/>
    <x v="2"/>
    <x v="2903"/>
    <x v="2902"/>
    <s v="Shirley Parker"/>
    <x v="7"/>
    <n v="2369541383"/>
    <n v="0"/>
    <s v="Cash Withdrawal"/>
    <x v="343"/>
    <x v="1"/>
    <n v="188246.44209"/>
    <n v="289254"/>
  </r>
  <r>
    <s v="NZ97771"/>
    <n v="721822203"/>
    <n v="85"/>
    <d v="1937-05-24T18:00:00"/>
    <x v="0"/>
    <s v="Staff Accountant I"/>
    <x v="20"/>
    <x v="2904"/>
    <x v="2903"/>
    <s v="Larry Ramirez"/>
    <x v="7"/>
    <n v="5031385344"/>
    <n v="0"/>
    <s v="Money Transfer"/>
    <x v="188"/>
    <x v="0"/>
    <n v="272643.05180479999"/>
    <n v="348672"/>
  </r>
  <r>
    <s v="NZ97947"/>
    <n v="41784538"/>
    <n v="62"/>
    <d v="1960-05-24T12:00:00"/>
    <x v="0"/>
    <s v="Product Engineer"/>
    <x v="18"/>
    <x v="2905"/>
    <x v="2904"/>
    <s v="Gregory Reyes"/>
    <x v="7"/>
    <n v="1423929408"/>
    <n v="0"/>
    <s v="Checks"/>
    <x v="1"/>
    <x v="3"/>
    <n v="982263.83600000001"/>
    <n v="1262995.6200000001"/>
  </r>
  <r>
    <s v="NZ97969"/>
    <n v="529597969"/>
    <n v="84"/>
    <d v="1938-05-25T00:00:00"/>
    <x v="1"/>
    <s v="Accountant II"/>
    <x v="2"/>
    <x v="2906"/>
    <x v="2905"/>
    <s v="Kenneth Perez"/>
    <x v="7"/>
    <n v="4631247423"/>
    <n v="0"/>
    <s v="Online Payment"/>
    <x v="79"/>
    <x v="6"/>
    <n v="1668369.1694980799"/>
    <n v="2155641.48"/>
  </r>
  <r>
    <s v="NZ98087"/>
    <n v="668226973"/>
    <n v="28"/>
    <d v="1994-05-25T00:00:00"/>
    <x v="0"/>
    <s v="Computer Systems Analyst IV"/>
    <x v="9"/>
    <x v="2907"/>
    <x v="2906"/>
    <s v="James Fuller"/>
    <x v="7"/>
    <n v="10579548"/>
    <n v="0"/>
    <s v="Checks"/>
    <x v="255"/>
    <x v="3"/>
    <n v="31162.839083600004"/>
    <n v="94039"/>
  </r>
  <r>
    <s v="NZ98187"/>
    <n v="601202545"/>
    <n v="50"/>
    <d v="1972-05-24T12:00:00"/>
    <x v="0"/>
    <s v="Professor"/>
    <x v="21"/>
    <x v="2908"/>
    <x v="2907"/>
    <s v="Betty Ray"/>
    <x v="7"/>
    <n v="1281547872"/>
    <n v="0"/>
    <s v="Money Transfer"/>
    <x v="364"/>
    <x v="5"/>
    <n v="339251.11034801998"/>
    <n v="474054"/>
  </r>
  <r>
    <s v="NZ98220"/>
    <n v="893095503"/>
    <n v="71"/>
    <d v="1951-05-25T06:00:00"/>
    <x v="0"/>
    <s v="Media Manager I"/>
    <x v="9"/>
    <x v="2909"/>
    <x v="2908"/>
    <s v="Arthur Sullivan"/>
    <x v="7"/>
    <n v="33838313"/>
    <n v="0"/>
    <s v="Cash Withdrawal"/>
    <x v="22"/>
    <x v="0"/>
    <n v="156161.76535520001"/>
    <n v="300311"/>
  </r>
  <r>
    <s v="NZ98223"/>
    <n v="255952093"/>
    <n v="47"/>
    <d v="1975-05-25T06:00:00"/>
    <x v="0"/>
    <s v="Media Manager II"/>
    <x v="14"/>
    <x v="2910"/>
    <x v="2909"/>
    <s v="Todd Black"/>
    <x v="7"/>
    <n v="909640875"/>
    <n v="0"/>
    <s v="Money Transfer"/>
    <x v="235"/>
    <x v="5"/>
    <n v="679556.51896000002"/>
    <n v="1068207.24"/>
  </r>
  <r>
    <s v="NZ98233"/>
    <n v="57782975"/>
    <n v="51"/>
    <d v="1971-05-25T06:00:00"/>
    <x v="0"/>
    <s v="Senior Developer"/>
    <x v="13"/>
    <x v="2911"/>
    <x v="2910"/>
    <s v="Doris Carroll"/>
    <x v="7"/>
    <n v="270186794"/>
    <n v="0"/>
    <s v="Money Transfer"/>
    <x v="207"/>
    <x v="5"/>
    <n v="327243.34974580002"/>
    <n v="476989"/>
  </r>
  <r>
    <s v="NZ98364"/>
    <n v="804060696"/>
    <n v="76"/>
    <d v="1946-05-25T00:00:00"/>
    <x v="1"/>
    <s v="Research Assistant IV"/>
    <x v="10"/>
    <x v="2912"/>
    <x v="2911"/>
    <s v="Aaron Gray"/>
    <x v="7"/>
    <n v="1408467456"/>
    <n v="0"/>
    <s v="Money Deposit"/>
    <x v="464"/>
    <x v="0"/>
    <n v="37565.773649199997"/>
    <n v="98533"/>
  </r>
  <r>
    <s v="NZ98387"/>
    <n v="926002607"/>
    <n v="75"/>
    <d v="1947-05-25T06:00:00"/>
    <x v="0"/>
    <s v="Engineer IV"/>
    <x v="9"/>
    <x v="2913"/>
    <x v="2912"/>
    <s v="Raymond Austin"/>
    <x v="7"/>
    <n v="468818091"/>
    <n v="0"/>
    <s v="Checks"/>
    <x v="324"/>
    <x v="3"/>
    <n v="434484.97158400004"/>
    <n v="1134526.6200000001"/>
  </r>
  <r>
    <s v="NZ98400"/>
    <n v="914905766"/>
    <n v="36"/>
    <d v="1986-05-25T00:00:00"/>
    <x v="1"/>
    <s v="Systems Administrator IV"/>
    <x v="3"/>
    <x v="2914"/>
    <x v="2913"/>
    <s v="Patrick Butler"/>
    <x v="7"/>
    <n v="941583252"/>
    <n v="0"/>
    <s v="Checks"/>
    <x v="407"/>
    <x v="3"/>
    <n v="28777.842208000002"/>
    <n v="66335"/>
  </r>
  <r>
    <s v="NZ98413"/>
    <n v="249026203"/>
    <n v="35"/>
    <d v="1987-05-25T06:00:00"/>
    <x v="0"/>
    <s v="Project Manager"/>
    <x v="2"/>
    <x v="2915"/>
    <x v="2914"/>
    <s v="Debra Morgan"/>
    <x v="7"/>
    <n v="8345708"/>
    <n v="0"/>
    <s v="Money Transfer"/>
    <x v="146"/>
    <x v="5"/>
    <n v="367863.02703679999"/>
    <n v="560844.96"/>
  </r>
  <r>
    <s v="NZ98503"/>
    <n v="571443392"/>
    <n v="37"/>
    <d v="1985-05-24T18:00:00"/>
    <x v="0"/>
    <s v="Assistant Professor"/>
    <x v="3"/>
    <x v="2916"/>
    <x v="2915"/>
    <s v="Rebecca Perkins"/>
    <x v="7"/>
    <n v="890516385"/>
    <n v="0"/>
    <s v="Online Payment"/>
    <x v="331"/>
    <x v="2"/>
    <n v="25755.074608639999"/>
    <n v="34504"/>
  </r>
  <r>
    <s v="NZ98512"/>
    <n v="826973742"/>
    <n v="71"/>
    <d v="1951-05-25T06:00:00"/>
    <x v="0"/>
    <s v="Biostatistician IV"/>
    <x v="15"/>
    <x v="2917"/>
    <x v="2916"/>
    <s v="Ruby Evans"/>
    <x v="7"/>
    <n v="958289381"/>
    <n v="0"/>
    <s v="Cash Withdrawal"/>
    <x v="51"/>
    <x v="1"/>
    <n v="88625.846665999998"/>
    <n v="175235"/>
  </r>
  <r>
    <s v="NZ98549"/>
    <n v="679878638"/>
    <n v="76"/>
    <d v="1946-05-25T00:00:00"/>
    <x v="0"/>
    <s v="Developer III"/>
    <x v="11"/>
    <x v="2918"/>
    <x v="2917"/>
    <s v="Angela Ramos"/>
    <x v="7"/>
    <n v="1425266009"/>
    <n v="6445881261"/>
    <s v="Loan Payment"/>
    <x v="288"/>
    <x v="7"/>
    <n v="50790.42240000001"/>
    <n v="211626"/>
  </r>
  <r>
    <s v="NZ98600"/>
    <n v="548730982"/>
    <n v="64"/>
    <d v="1958-05-25T00:00:00"/>
    <x v="1"/>
    <s v="Research Nurse"/>
    <x v="11"/>
    <x v="2919"/>
    <x v="2918"/>
    <s v="Samuel Matthews"/>
    <x v="7"/>
    <n v="1764803619"/>
    <n v="0"/>
    <s v="Money Deposit"/>
    <x v="367"/>
    <x v="1"/>
    <n v="1400612.4524928001"/>
    <n v="1976879.34"/>
  </r>
  <r>
    <s v="NZ98618"/>
    <n v="848649546"/>
    <n v="46"/>
    <d v="1976-05-24T12:00:00"/>
    <x v="0"/>
    <s v="Geologist IV"/>
    <x v="2"/>
    <x v="2920"/>
    <x v="2919"/>
    <s v="George Bailey"/>
    <x v="7"/>
    <n v="50230908"/>
    <n v="0"/>
    <s v="Checks"/>
    <x v="277"/>
    <x v="0"/>
    <n v="263063.55451391998"/>
    <n v="355419"/>
  </r>
  <r>
    <s v="NZ98632"/>
    <n v="719348711"/>
    <n v="38"/>
    <d v="1984-05-24T12:00:00"/>
    <x v="1"/>
    <s v="Actuary"/>
    <x v="2"/>
    <x v="2921"/>
    <x v="2920"/>
    <s v="Thomas Gonzalez"/>
    <x v="7"/>
    <n v="4409146368"/>
    <n v="0"/>
    <s v="Money Transfer"/>
    <x v="64"/>
    <x v="5"/>
    <n v="1354928.2833199999"/>
    <n v="1670449.92"/>
  </r>
  <r>
    <s v="NZ98674"/>
    <n v="822827445"/>
    <n v="46"/>
    <d v="1976-05-24T12:00:00"/>
    <x v="1"/>
    <s v="Clinical Specialist"/>
    <x v="17"/>
    <x v="2922"/>
    <x v="2921"/>
    <s v="Thomas Robertson"/>
    <x v="7"/>
    <n v="884053876"/>
    <n v="0"/>
    <s v="Cash Withdrawal"/>
    <x v="117"/>
    <x v="4"/>
    <n v="19152.054415999999"/>
    <n v="78923"/>
  </r>
  <r>
    <s v="NZ98755"/>
    <n v="293263284"/>
    <n v="38"/>
    <d v="1984-05-24T12:00:00"/>
    <x v="0"/>
    <s v="Statistician III"/>
    <x v="20"/>
    <x v="2923"/>
    <x v="2922"/>
    <s v="Jack Sullivan"/>
    <x v="7"/>
    <n v="924658788"/>
    <n v="0"/>
    <s v="Money Deposit"/>
    <x v="52"/>
    <x v="0"/>
    <n v="196352.93939456"/>
    <n v="461513"/>
  </r>
  <r>
    <s v="NZ98780"/>
    <n v="721820655"/>
    <n v="19"/>
    <d v="2003-05-25T06:00:00"/>
    <x v="0"/>
    <s v="Web Designer III"/>
    <x v="2"/>
    <x v="2924"/>
    <x v="2923"/>
    <s v="Scott Franklin"/>
    <x v="7"/>
    <n v="47726442"/>
    <n v="0"/>
    <s v="Online Payment"/>
    <x v="137"/>
    <x v="5"/>
    <n v="2267819.9564335998"/>
    <n v="2640148.62"/>
  </r>
  <r>
    <s v="NZ98787"/>
    <n v="460865549"/>
    <n v="67"/>
    <d v="1955-05-25T06:00:00"/>
    <x v="0"/>
    <s v="Nurse Practicioner"/>
    <x v="19"/>
    <x v="2925"/>
    <x v="2924"/>
    <s v="Kathleen Lee"/>
    <x v="7"/>
    <n v="3617314536"/>
    <n v="0"/>
    <s v="Cash Withdrawal"/>
    <x v="137"/>
    <x v="4"/>
    <n v="200280.73308000001"/>
    <n v="256902"/>
  </r>
  <r>
    <s v="NZ98793"/>
    <n v="887422629"/>
    <n v="72"/>
    <d v="1950-05-25T00:00:00"/>
    <x v="0"/>
    <s v="Human Resources Assistant IV"/>
    <x v="17"/>
    <x v="2926"/>
    <x v="2925"/>
    <s v="Johnny Richardson"/>
    <x v="7"/>
    <n v="1684189188"/>
    <n v="0"/>
    <s v="Money Deposit"/>
    <x v="290"/>
    <x v="0"/>
    <n v="1877823.2220919998"/>
    <n v="2693502.78"/>
  </r>
  <r>
    <s v="NZ98821"/>
    <n v="44020042"/>
    <n v="69"/>
    <d v="1953-05-24T18:00:00"/>
    <x v="1"/>
    <s v="Automation Specialist I"/>
    <x v="13"/>
    <x v="2927"/>
    <x v="2926"/>
    <s v="Charles Tucker"/>
    <x v="7"/>
    <n v="791605056"/>
    <n v="0"/>
    <s v="Money Transfer"/>
    <x v="119"/>
    <x v="5"/>
    <n v="786534.45394471998"/>
    <n v="1219828.2"/>
  </r>
  <r>
    <s v="NZ98826"/>
    <n v="597989944"/>
    <n v="79"/>
    <d v="1943-05-25T06:00:00"/>
    <x v="0"/>
    <s v="Tax Accountant"/>
    <x v="14"/>
    <x v="2928"/>
    <x v="2927"/>
    <s v="Jeremy Duncan"/>
    <x v="7"/>
    <n v="50620608"/>
    <n v="0"/>
    <s v="Money Transfer"/>
    <x v="141"/>
    <x v="0"/>
    <n v="511478.98137656"/>
    <n v="796501.68"/>
  </r>
  <r>
    <s v="NZ98830"/>
    <n v="343908925"/>
    <n v="34"/>
    <d v="1988-05-24T12:00:00"/>
    <x v="1"/>
    <s v="Staff Scientist"/>
    <x v="2"/>
    <x v="2929"/>
    <x v="2928"/>
    <s v="Timothy Price"/>
    <x v="7"/>
    <n v="15231198"/>
    <n v="0"/>
    <s v="Money Deposit"/>
    <x v="192"/>
    <x v="1"/>
    <n v="-42071.642463600001"/>
    <n v="127719"/>
  </r>
  <r>
    <s v="NZ98838"/>
    <n v="384256484"/>
    <n v="49"/>
    <d v="1973-05-24T18:00:00"/>
    <x v="1"/>
    <s v="Engineer IV"/>
    <x v="2"/>
    <x v="2930"/>
    <x v="2929"/>
    <s v="Debra Mendoza"/>
    <x v="7"/>
    <n v="13106016"/>
    <n v="0"/>
    <s v="Checks"/>
    <x v="33"/>
    <x v="3"/>
    <n v="1146684.5925408001"/>
    <n v="1427288.04"/>
  </r>
  <r>
    <s v="NZ98847"/>
    <n v="774327809"/>
    <n v="64"/>
    <d v="1958-05-25T00:00:00"/>
    <x v="0"/>
    <s v="VP Accounting"/>
    <x v="4"/>
    <x v="2931"/>
    <x v="2930"/>
    <s v="Thomas Russell"/>
    <x v="7"/>
    <n v="588253566"/>
    <n v="0"/>
    <s v="Money Transfer"/>
    <x v="485"/>
    <x v="0"/>
    <n v="999474.41227199999"/>
    <n v="1225738.08"/>
  </r>
  <r>
    <s v="NZ98856"/>
    <n v="375593872"/>
    <n v="59"/>
    <d v="1963-05-25T06:00:00"/>
    <x v="0"/>
    <s v="Assistant Professor"/>
    <x v="2"/>
    <x v="2932"/>
    <x v="2931"/>
    <s v="Benjamin Pierce"/>
    <x v="7"/>
    <n v="884924508"/>
    <n v="0"/>
    <s v="Money Transfer"/>
    <x v="148"/>
    <x v="0"/>
    <n v="860433.22474304005"/>
    <n v="1223689.92"/>
  </r>
  <r>
    <s v="NZ98869"/>
    <n v="406401047"/>
    <n v="20"/>
    <d v="2002-05-25T00:00:00"/>
    <x v="0"/>
    <s v="Staff Accountant II"/>
    <x v="9"/>
    <x v="2933"/>
    <x v="2932"/>
    <s v="Ryan Sanchez"/>
    <x v="7"/>
    <n v="44231616"/>
    <n v="0"/>
    <s v="Cash Withdrawal"/>
    <x v="148"/>
    <x v="0"/>
    <n v="413028.83168319997"/>
    <n v="465097"/>
  </r>
  <r>
    <s v="NZ98898"/>
    <n v="601011399"/>
    <n v="52"/>
    <d v="1970-05-25T00:00:00"/>
    <x v="0"/>
    <s v="Project Manager"/>
    <x v="5"/>
    <x v="2934"/>
    <x v="2933"/>
    <s v="Eric Armstrong"/>
    <x v="7"/>
    <n v="1364554989"/>
    <n v="0"/>
    <s v="Online Payment"/>
    <x v="237"/>
    <x v="5"/>
    <n v="605612.04153599998"/>
    <n v="752934.42"/>
  </r>
  <r>
    <s v="NZ98943"/>
    <n v="183490219"/>
    <n v="21"/>
    <d v="2001-05-24T18:00:00"/>
    <x v="1"/>
    <s v="Physical Therapy Assistant"/>
    <x v="11"/>
    <x v="2935"/>
    <x v="2934"/>
    <s v="Lisa Alexander"/>
    <x v="7"/>
    <n v="17020896"/>
    <n v="0"/>
    <s v="Online Payment"/>
    <x v="390"/>
    <x v="2"/>
    <n v="182435.63739359999"/>
    <n v="375603"/>
  </r>
  <r>
    <s v="NZ98980"/>
    <n v="665812247"/>
    <n v="42"/>
    <d v="1980-05-24T12:00:00"/>
    <x v="0"/>
    <s v="Software Engineer II"/>
    <x v="5"/>
    <x v="2936"/>
    <x v="2935"/>
    <s v="Christine Robertson"/>
    <x v="7"/>
    <n v="3800272"/>
    <n v="0"/>
    <s v="Money Transfer"/>
    <x v="3"/>
    <x v="2"/>
    <n v="285996.9255748"/>
    <n v="403054"/>
  </r>
  <r>
    <s v="NZ98982"/>
    <n v="88801304"/>
    <n v="79"/>
    <d v="1943-05-25T06:00:00"/>
    <x v="1"/>
    <s v="Statistician II"/>
    <x v="2"/>
    <x v="2937"/>
    <x v="2936"/>
    <s v="Jesse Wright"/>
    <x v="7"/>
    <n v="965075712"/>
    <n v="0"/>
    <s v="Money Deposit"/>
    <x v="81"/>
    <x v="0"/>
    <n v="162618.55654399999"/>
    <n v="229652"/>
  </r>
  <r>
    <s v="NZ99006"/>
    <n v="105024348"/>
    <n v="58"/>
    <d v="1964-05-24T12:00:00"/>
    <x v="0"/>
    <s v="Media Manager III"/>
    <x v="2"/>
    <x v="2938"/>
    <x v="2937"/>
    <s v="Andrew Rivera"/>
    <x v="7"/>
    <n v="3408988401"/>
    <n v="0"/>
    <s v="Money Transfer"/>
    <x v="394"/>
    <x v="5"/>
    <n v="1024537.68616512"/>
    <n v="1174189.32"/>
  </r>
  <r>
    <s v="NZ99015"/>
    <n v="598583929"/>
    <n v="31"/>
    <d v="1991-05-25T06:00:00"/>
    <x v="1"/>
    <s v="Developer I"/>
    <x v="12"/>
    <x v="2939"/>
    <x v="2938"/>
    <s v="Kelly Sullivan"/>
    <x v="7"/>
    <n v="10278576"/>
    <n v="0"/>
    <s v="Online Payment"/>
    <x v="469"/>
    <x v="5"/>
    <n v="760188.25054772"/>
    <n v="983434.02"/>
  </r>
  <r>
    <s v="NZ99025"/>
    <n v="371142420"/>
    <n v="38"/>
    <d v="1984-05-24T12:00:00"/>
    <x v="0"/>
    <s v="Account Representative IV"/>
    <x v="9"/>
    <x v="2940"/>
    <x v="2939"/>
    <s v="Amy Williams"/>
    <x v="7"/>
    <n v="47528208"/>
    <n v="0"/>
    <s v="Money Deposit"/>
    <x v="316"/>
    <x v="0"/>
    <n v="23019.8077424"/>
    <n v="32564"/>
  </r>
  <r>
    <s v="NZ99131"/>
    <n v="706239371"/>
    <n v="58"/>
    <d v="1964-05-24T12:00:00"/>
    <x v="0"/>
    <s v="Marketing Manager"/>
    <x v="1"/>
    <x v="2941"/>
    <x v="2940"/>
    <s v="Kathryn Daniels"/>
    <x v="7"/>
    <n v="31464855"/>
    <n v="0"/>
    <s v="Money Deposit"/>
    <x v="133"/>
    <x v="0"/>
    <n v="242393.82379348"/>
    <n v="583971.42000000004"/>
  </r>
  <r>
    <s v="NZ99221"/>
    <n v="784898711"/>
    <n v="63"/>
    <d v="1959-05-25T06:00:00"/>
    <x v="0"/>
    <s v="Programmer Analyst IV"/>
    <x v="2"/>
    <x v="2942"/>
    <x v="2941"/>
    <s v="Phillip Welch"/>
    <x v="7"/>
    <n v="2211012384"/>
    <n v="0"/>
    <s v="Online Payment"/>
    <x v="142"/>
    <x v="6"/>
    <n v="671936.58639399998"/>
    <n v="1269213.54"/>
  </r>
  <r>
    <s v="NZ99234"/>
    <n v="74758408"/>
    <n v="37"/>
    <d v="1985-05-24T18:00:00"/>
    <x v="1"/>
    <s v="Speech Pathologist"/>
    <x v="7"/>
    <x v="2943"/>
    <x v="2942"/>
    <s v="Barbara Duncan"/>
    <x v="7"/>
    <n v="172604838"/>
    <n v="0"/>
    <s v="Money Transfer"/>
    <x v="432"/>
    <x v="5"/>
    <n v="72605.971135"/>
    <n v="173962"/>
  </r>
  <r>
    <s v="NZ99246"/>
    <n v="16035727"/>
    <n v="52"/>
    <d v="1970-05-25T00:00:00"/>
    <x v="0"/>
    <s v="Database Administrator I"/>
    <x v="4"/>
    <x v="2944"/>
    <x v="2943"/>
    <s v="Irene Phillips"/>
    <x v="7"/>
    <n v="235695735"/>
    <n v="0"/>
    <s v="Checks"/>
    <x v="454"/>
    <x v="3"/>
    <n v="81053.701419520003"/>
    <n v="104869"/>
  </r>
  <r>
    <s v="NZ99256"/>
    <n v="878940712"/>
    <n v="55"/>
    <d v="1967-05-25T06:00:00"/>
    <x v="1"/>
    <s v="Sales Associate"/>
    <x v="2"/>
    <x v="2945"/>
    <x v="2944"/>
    <s v="George Shaw"/>
    <x v="7"/>
    <n v="1498784022"/>
    <n v="0"/>
    <s v="Money Deposit"/>
    <x v="434"/>
    <x v="0"/>
    <n v="394401.77703320002"/>
    <n v="705625.8"/>
  </r>
  <r>
    <s v="NZ99269"/>
    <n v="806393261"/>
    <n v="64"/>
    <d v="2003-12-28T00:00:00"/>
    <x v="1"/>
    <s v="Welder"/>
    <x v="1"/>
    <x v="2946"/>
    <x v="2945"/>
    <s v="AYOTUNDE S"/>
    <x v="7"/>
    <n v="722561008"/>
    <n v="0"/>
    <s v="Money Deposit"/>
    <x v="57"/>
    <x v="0"/>
    <n v="562229.0752862182"/>
    <n v="760762.92"/>
  </r>
  <r>
    <s v="NZ99278"/>
    <n v="398534543"/>
    <n v="78"/>
    <d v="1944-05-24T12:00:00"/>
    <x v="1"/>
    <s v="Safety Technician II"/>
    <x v="3"/>
    <x v="2947"/>
    <x v="2946"/>
    <s v="Louis Schmidt"/>
    <x v="7"/>
    <n v="8939504"/>
    <n v="0"/>
    <s v="Money Transfer"/>
    <x v="78"/>
    <x v="5"/>
    <n v="1842153.1767560001"/>
    <n v="2427729.54"/>
  </r>
  <r>
    <s v="NZ99321"/>
    <n v="800047910"/>
    <n v="43"/>
    <d v="1979-05-25T06:00:00"/>
    <x v="0"/>
    <s v="Accountant IV"/>
    <x v="12"/>
    <x v="2948"/>
    <x v="2947"/>
    <s v="Jessica Ruiz"/>
    <x v="7"/>
    <n v="1012803968"/>
    <n v="0"/>
    <s v="Money Transfer"/>
    <x v="336"/>
    <x v="5"/>
    <n v="13812.255141199999"/>
    <n v="46349"/>
  </r>
  <r>
    <s v="NZ99374"/>
    <n v="386721027"/>
    <n v="74"/>
    <d v="1948-05-24T12:00:00"/>
    <x v="0"/>
    <s v="Account Executive"/>
    <x v="3"/>
    <x v="2949"/>
    <x v="2948"/>
    <s v="Jesse Wallace"/>
    <x v="7"/>
    <n v="362819625"/>
    <n v="0"/>
    <s v="Money Transfer"/>
    <x v="474"/>
    <x v="2"/>
    <n v="77442.530298400001"/>
    <n v="117928"/>
  </r>
  <r>
    <s v="NZ99412"/>
    <n v="72496093"/>
    <n v="36"/>
    <d v="1986-05-25T00:00:00"/>
    <x v="0"/>
    <s v="Help Desk Operator"/>
    <x v="8"/>
    <x v="2950"/>
    <x v="2949"/>
    <s v="Gerald Berry"/>
    <x v="7"/>
    <n v="779599808"/>
    <n v="0"/>
    <s v="Money Deposit"/>
    <x v="321"/>
    <x v="1"/>
    <n v="479196.05804799998"/>
    <n v="828098.22"/>
  </r>
  <r>
    <s v="NZ99483"/>
    <n v="671026250"/>
    <n v="81"/>
    <d v="1941-05-24T18:00:00"/>
    <x v="1"/>
    <s v="Mechanical Systems Engineer"/>
    <x v="14"/>
    <x v="2951"/>
    <x v="2950"/>
    <s v="Phillip Gonzales"/>
    <x v="7"/>
    <n v="1484336"/>
    <n v="0"/>
    <s v="Money Deposit"/>
    <x v="454"/>
    <x v="0"/>
    <n v="577499.77735167998"/>
    <n v="1029469.68"/>
  </r>
  <r>
    <s v="NZ99500"/>
    <n v="590212625"/>
    <n v="53"/>
    <d v="1969-05-24T18:00:00"/>
    <x v="0"/>
    <s v="GIS Technical Architect"/>
    <x v="19"/>
    <x v="2952"/>
    <x v="2951"/>
    <s v="Mark Shaw"/>
    <x v="7"/>
    <n v="1255181625"/>
    <n v="0"/>
    <s v="Online Payment"/>
    <x v="337"/>
    <x v="2"/>
    <n v="188255.54443264002"/>
    <n v="248083"/>
  </r>
  <r>
    <s v="NZ99522"/>
    <n v="81969081"/>
    <n v="85"/>
    <d v="1937-05-24T18:00:00"/>
    <x v="1"/>
    <s v="Teacher"/>
    <x v="5"/>
    <x v="2953"/>
    <x v="2952"/>
    <s v="Sarah Burke"/>
    <x v="7"/>
    <n v="2348296353"/>
    <n v="13612187214"/>
    <s v="Loan Payment"/>
    <x v="8"/>
    <x v="7"/>
    <n v="569942.44745600002"/>
    <n v="961362.24"/>
  </r>
  <r>
    <s v="NZ99553"/>
    <n v="165383586"/>
    <n v="48"/>
    <d v="1974-05-25T00:00:00"/>
    <x v="0"/>
    <s v="Community Outreach Specialist"/>
    <x v="8"/>
    <x v="2954"/>
    <x v="2953"/>
    <s v="Michael Nichols"/>
    <x v="7"/>
    <n v="2099150625"/>
    <n v="3530715825"/>
    <s v="Loan Payment"/>
    <x v="208"/>
    <x v="7"/>
    <n v="196116.60973984"/>
    <n v="391030"/>
  </r>
  <r>
    <s v="NZ99554"/>
    <n v="622899729"/>
    <n v="21"/>
    <d v="2001-05-24T18:00:00"/>
    <x v="0"/>
    <s v="Automation Specialist III"/>
    <x v="0"/>
    <x v="96"/>
    <x v="96"/>
    <s v="Matthew Morgan"/>
    <x v="7"/>
    <n v="2593706832"/>
    <n v="0"/>
    <s v="Checks"/>
    <x v="157"/>
    <x v="3"/>
    <n v="0"/>
    <n v="0"/>
  </r>
  <r>
    <s v="NZ99578"/>
    <n v="3042125"/>
    <n v="67"/>
    <d v="1955-05-25T06:00:00"/>
    <x v="0"/>
    <s v="Developer I"/>
    <x v="2"/>
    <x v="2955"/>
    <x v="2954"/>
    <s v="Dennis Owens"/>
    <x v="7"/>
    <n v="835783476"/>
    <n v="0"/>
    <s v="Money Deposit"/>
    <x v="188"/>
    <x v="0"/>
    <n v="176366.264325"/>
    <n v="285198"/>
  </r>
  <r>
    <s v="NZ99607"/>
    <n v="756575263"/>
    <n v="47"/>
    <d v="1975-05-25T06:00:00"/>
    <x v="0"/>
    <s v="Design Engineer"/>
    <x v="5"/>
    <x v="2956"/>
    <x v="2955"/>
    <s v="Eric Jordan"/>
    <x v="7"/>
    <n v="1915104453"/>
    <n v="0"/>
    <s v="Cash Withdrawal"/>
    <x v="207"/>
    <x v="4"/>
    <n v="1587948.68892928"/>
    <n v="2225217.7200000002"/>
  </r>
  <r>
    <s v="NZ99616"/>
    <n v="528747128"/>
    <n v="24"/>
    <d v="1998-05-25T00:00:00"/>
    <x v="0"/>
    <s v="Associate Professor"/>
    <x v="10"/>
    <x v="2957"/>
    <x v="2956"/>
    <s v="Timothy Peterson"/>
    <x v="7"/>
    <n v="71863743"/>
    <n v="0"/>
    <s v="Cash Withdrawal"/>
    <x v="88"/>
    <x v="4"/>
    <n v="1058345.5111680001"/>
    <n v="1462031.28"/>
  </r>
  <r>
    <s v="NZ99653"/>
    <n v="374895648"/>
    <n v="68"/>
    <d v="1954-05-25T00:00:00"/>
    <x v="0"/>
    <s v="Analog Circuit Design manager"/>
    <x v="20"/>
    <x v="2958"/>
    <x v="2957"/>
    <s v="Steve Sullivan"/>
    <x v="7"/>
    <n v="4087246436"/>
    <n v="0"/>
    <s v="Online Payment"/>
    <x v="324"/>
    <x v="6"/>
    <n v="136903.1424134"/>
    <n v="943130.76"/>
  </r>
  <r>
    <s v="NZ99691"/>
    <n v="172877992"/>
    <n v="59"/>
    <d v="1963-05-25T06:00:00"/>
    <x v="0"/>
    <s v="Geologist III"/>
    <x v="9"/>
    <x v="2959"/>
    <x v="2958"/>
    <s v="Kathryn Hill"/>
    <x v="7"/>
    <n v="2830762809"/>
    <n v="0"/>
    <s v="Money Transfer"/>
    <x v="267"/>
    <x v="0"/>
    <n v="133243.82514228002"/>
    <n v="534006.72"/>
  </r>
  <r>
    <s v="NZ99855"/>
    <n v="15136507"/>
    <n v="68"/>
    <d v="1954-05-25T00:00:00"/>
    <x v="0"/>
    <s v="Software Test Engineer I"/>
    <x v="5"/>
    <x v="2960"/>
    <x v="2959"/>
    <s v="Paul Snyder"/>
    <x v="7"/>
    <n v="437883804"/>
    <n v="8060292702"/>
    <s v="Loan Payment"/>
    <x v="61"/>
    <x v="7"/>
    <n v="19219.17670656"/>
    <n v="68640"/>
  </r>
  <r>
    <s v="NZ99892"/>
    <n v="481741910"/>
    <n v="79"/>
    <d v="1943-05-25T06:00:00"/>
    <x v="0"/>
    <s v="Health Coach IV"/>
    <x v="5"/>
    <x v="2961"/>
    <x v="2960"/>
    <s v="Ruby Oliver"/>
    <x v="7"/>
    <n v="47448225"/>
    <n v="0"/>
    <s v="Checks"/>
    <x v="229"/>
    <x v="3"/>
    <n v="452485.61988151999"/>
    <n v="774174.9"/>
  </r>
  <r>
    <s v="NZ99895"/>
    <n v="840052836"/>
    <n v="27"/>
    <d v="1995-05-25T06:00:00"/>
    <x v="0"/>
    <s v="Programmer III"/>
    <x v="10"/>
    <x v="96"/>
    <x v="96"/>
    <s v="Phillip Banks"/>
    <x v="7"/>
    <n v="765959616"/>
    <n v="0"/>
    <s v="Cash Withdrawal"/>
    <x v="166"/>
    <x v="4"/>
    <n v="0"/>
    <n v="0"/>
  </r>
  <r>
    <s v="NZ99904"/>
    <n v="530144089"/>
    <n v="58"/>
    <d v="1964-05-24T12:00:00"/>
    <x v="1"/>
    <s v="Senior Editor"/>
    <x v="2"/>
    <x v="2962"/>
    <x v="2961"/>
    <s v="Jonathan Nelson"/>
    <x v="7"/>
    <n v="1304684565"/>
    <n v="0"/>
    <s v="Checks"/>
    <x v="206"/>
    <x v="3"/>
    <n v="757296.18057214003"/>
    <n v="1074061.02"/>
  </r>
  <r>
    <s v="NZ99910"/>
    <n v="28995362"/>
    <n v="84"/>
    <d v="1938-05-25T00:00:00"/>
    <x v="1"/>
    <s v="Health Coach IV"/>
    <x v="12"/>
    <x v="2963"/>
    <x v="2962"/>
    <s v="Scott Hughes"/>
    <x v="7"/>
    <n v="34775949"/>
    <n v="4049603376"/>
    <s v="Loan Payment"/>
    <x v="410"/>
    <x v="7"/>
    <n v="80502.228858670002"/>
    <n v="127418"/>
  </r>
  <r>
    <s v="NZ99962"/>
    <n v="288127588"/>
    <n v="71"/>
    <d v="1951-05-25T06:00:00"/>
    <x v="1"/>
    <s v="Technical Writer"/>
    <x v="4"/>
    <x v="2964"/>
    <x v="2963"/>
    <s v="Aaron Russell"/>
    <x v="7"/>
    <n v="1404128544"/>
    <n v="0"/>
    <s v="Money Deposit"/>
    <x v="67"/>
    <x v="0"/>
    <n v="15203.909016"/>
    <n v="24210"/>
  </r>
  <r>
    <s v="NZ99978"/>
    <n v="284354138"/>
    <n v="18"/>
    <d v="2004-05-24T12:00:00"/>
    <x v="0"/>
    <s v="Structural Engineer"/>
    <x v="16"/>
    <x v="2965"/>
    <x v="2964"/>
    <s v="Johnny Cruz"/>
    <x v="7"/>
    <n v="442113945"/>
    <n v="0"/>
    <s v="Money Transfer"/>
    <x v="107"/>
    <x v="5"/>
    <n v="578317.36547808"/>
    <n v="995626.08"/>
  </r>
  <r>
    <s v="NZ99980"/>
    <n v="809277578"/>
    <n v="34"/>
    <d v="1988-05-24T12:00:00"/>
    <x v="1"/>
    <s v="Developer I"/>
    <x v="9"/>
    <x v="2966"/>
    <x v="2965"/>
    <s v="Jose Sanders"/>
    <x v="7"/>
    <n v="892002519"/>
    <n v="0"/>
    <s v="Checks"/>
    <x v="350"/>
    <x v="0"/>
    <n v="296146.73721519997"/>
    <n v="1374794.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E9651-DF6C-44FA-AE6A-69D5C0BCC275}"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57:D81" firstHeaderRow="1" firstDataRow="2" firstDataCol="1"/>
  <pivotFields count="20">
    <pivotField showAll="0"/>
    <pivotField showAll="0"/>
    <pivotField showAll="0"/>
    <pivotField numFmtId="22" showAll="0"/>
    <pivotField axis="axisCol" showAll="0">
      <items count="3">
        <item x="0"/>
        <item x="1"/>
        <item t="default"/>
      </items>
    </pivotField>
    <pivotField showAll="0"/>
    <pivotField axis="axisRow" showAll="0">
      <items count="23">
        <item x="18"/>
        <item x="5"/>
        <item x="15"/>
        <item x="9"/>
        <item x="10"/>
        <item x="8"/>
        <item x="16"/>
        <item x="17"/>
        <item x="21"/>
        <item x="11"/>
        <item x="4"/>
        <item x="14"/>
        <item x="1"/>
        <item x="12"/>
        <item x="7"/>
        <item x="2"/>
        <item x="20"/>
        <item x="3"/>
        <item x="0"/>
        <item x="19"/>
        <item x="13"/>
        <item x="6"/>
        <item t="default"/>
      </items>
    </pivotField>
    <pivotField showAll="0">
      <items count="2968">
        <item x="96"/>
        <item x="1315"/>
        <item x="1516"/>
        <item x="1842"/>
        <item x="736"/>
        <item x="2597"/>
        <item x="1212"/>
        <item x="519"/>
        <item x="423"/>
        <item x="635"/>
        <item x="1785"/>
        <item x="2238"/>
        <item x="1771"/>
        <item x="778"/>
        <item x="1007"/>
        <item x="1255"/>
        <item x="180"/>
        <item x="1227"/>
        <item x="1871"/>
        <item x="2964"/>
        <item x="1116"/>
        <item x="993"/>
        <item x="262"/>
        <item x="1073"/>
        <item x="2526"/>
        <item x="147"/>
        <item x="760"/>
        <item x="1795"/>
        <item x="603"/>
        <item x="1350"/>
        <item x="1643"/>
        <item x="2513"/>
        <item x="2442"/>
        <item x="2456"/>
        <item x="1952"/>
        <item x="438"/>
        <item x="2845"/>
        <item x="893"/>
        <item x="868"/>
        <item x="1983"/>
        <item x="78"/>
        <item x="1144"/>
        <item x="242"/>
        <item x="2451"/>
        <item x="1476"/>
        <item x="1129"/>
        <item x="1176"/>
        <item x="843"/>
        <item x="680"/>
        <item x="2940"/>
        <item x="928"/>
        <item x="2236"/>
        <item x="138"/>
        <item x="113"/>
        <item x="672"/>
        <item x="984"/>
        <item x="2916"/>
        <item x="1014"/>
        <item x="100"/>
        <item x="2713"/>
        <item x="33"/>
        <item x="1946"/>
        <item x="1567"/>
        <item x="2749"/>
        <item x="213"/>
        <item x="2555"/>
        <item x="1417"/>
        <item x="317"/>
        <item x="793"/>
        <item x="2642"/>
        <item x="1128"/>
        <item x="1779"/>
        <item x="1927"/>
        <item x="2415"/>
        <item x="854"/>
        <item x="1412"/>
        <item x="826"/>
        <item x="543"/>
        <item x="1857"/>
        <item x="594"/>
        <item x="1390"/>
        <item x="1100"/>
        <item x="1076"/>
        <item x="10"/>
        <item x="71"/>
        <item x="1996"/>
        <item x="1379"/>
        <item x="1472"/>
        <item x="2435"/>
        <item x="697"/>
        <item x="1063"/>
        <item x="2948"/>
        <item x="1706"/>
        <item x="2142"/>
        <item x="356"/>
        <item x="1221"/>
        <item x="2868"/>
        <item x="995"/>
        <item x="1223"/>
        <item x="403"/>
        <item x="1012"/>
        <item x="60"/>
        <item x="1454"/>
        <item x="385"/>
        <item x="556"/>
        <item x="1677"/>
        <item x="873"/>
        <item x="2292"/>
        <item x="695"/>
        <item x="2139"/>
        <item x="2735"/>
        <item x="1002"/>
        <item x="1618"/>
        <item x="2459"/>
        <item x="1065"/>
        <item x="1763"/>
        <item x="1787"/>
        <item x="1972"/>
        <item x="2252"/>
        <item x="2300"/>
        <item x="2180"/>
        <item x="155"/>
        <item x="578"/>
        <item x="1464"/>
        <item x="627"/>
        <item x="2351"/>
        <item x="2700"/>
        <item x="2579"/>
        <item x="515"/>
        <item x="115"/>
        <item x="2081"/>
        <item x="507"/>
        <item x="1956"/>
        <item x="2308"/>
        <item x="909"/>
        <item x="2041"/>
        <item x="1885"/>
        <item x="1756"/>
        <item x="897"/>
        <item x="619"/>
        <item x="411"/>
        <item x="1283"/>
        <item x="2430"/>
        <item x="1000"/>
        <item x="1761"/>
        <item x="2466"/>
        <item x="2832"/>
        <item x="374"/>
        <item x="111"/>
        <item x="1307"/>
        <item x="932"/>
        <item x="2072"/>
        <item x="968"/>
        <item x="1492"/>
        <item x="2100"/>
        <item x="622"/>
        <item x="250"/>
        <item x="2002"/>
        <item x="375"/>
        <item x="1579"/>
        <item x="947"/>
        <item x="2798"/>
        <item x="2914"/>
        <item x="1020"/>
        <item x="1402"/>
        <item x="2603"/>
        <item x="1021"/>
        <item x="455"/>
        <item x="2659"/>
        <item x="1861"/>
        <item x="1465"/>
        <item x="2960"/>
        <item x="1985"/>
        <item x="2595"/>
        <item x="2009"/>
        <item x="885"/>
        <item x="1882"/>
        <item x="2644"/>
        <item x="2031"/>
        <item x="2188"/>
        <item x="763"/>
        <item x="236"/>
        <item x="192"/>
        <item x="2214"/>
        <item x="1179"/>
        <item x="674"/>
        <item x="1965"/>
        <item x="2850"/>
        <item x="446"/>
        <item x="1490"/>
        <item x="2671"/>
        <item x="512"/>
        <item x="2204"/>
        <item x="2332"/>
        <item x="1741"/>
        <item x="1134"/>
        <item x="166"/>
        <item x="1149"/>
        <item x="2521"/>
        <item x="168"/>
        <item x="1747"/>
        <item x="1752"/>
        <item x="2366"/>
        <item x="2589"/>
        <item x="2567"/>
        <item x="648"/>
        <item x="2922"/>
        <item x="2469"/>
        <item x="11"/>
        <item x="884"/>
        <item x="2334"/>
        <item x="931"/>
        <item x="2256"/>
        <item x="1973"/>
        <item x="992"/>
        <item x="80"/>
        <item x="1999"/>
        <item x="143"/>
        <item x="2865"/>
        <item x="1023"/>
        <item x="1150"/>
        <item x="2338"/>
        <item x="1769"/>
        <item x="807"/>
        <item x="623"/>
        <item x="1420"/>
        <item x="2280"/>
        <item x="1614"/>
        <item x="2398"/>
        <item x="2793"/>
        <item x="1383"/>
        <item x="1889"/>
        <item x="2005"/>
        <item x="767"/>
        <item x="19"/>
        <item x="261"/>
        <item x="522"/>
        <item x="2377"/>
        <item x="338"/>
        <item x="120"/>
        <item x="14"/>
        <item x="1637"/>
        <item x="2287"/>
        <item x="1833"/>
        <item x="1215"/>
        <item x="1650"/>
        <item x="2769"/>
        <item x="1811"/>
        <item x="514"/>
        <item x="2414"/>
        <item x="955"/>
        <item x="1259"/>
        <item x="2547"/>
        <item x="1894"/>
        <item x="82"/>
        <item x="876"/>
        <item x="1773"/>
        <item x="1970"/>
        <item x="433"/>
        <item x="2648"/>
        <item x="342"/>
        <item x="1485"/>
        <item x="2584"/>
        <item x="645"/>
        <item x="535"/>
        <item x="2907"/>
        <item x="1703"/>
        <item x="2132"/>
        <item x="766"/>
        <item x="190"/>
        <item x="2617"/>
        <item x="266"/>
        <item x="2446"/>
        <item x="554"/>
        <item x="1418"/>
        <item x="1367"/>
        <item x="2199"/>
        <item x="1796"/>
        <item x="2501"/>
        <item x="1768"/>
        <item x="2541"/>
        <item x="2582"/>
        <item x="366"/>
        <item x="1920"/>
        <item x="2784"/>
        <item x="2720"/>
        <item x="1308"/>
        <item x="1884"/>
        <item x="649"/>
        <item x="2522"/>
        <item x="263"/>
        <item x="47"/>
        <item x="1214"/>
        <item x="548"/>
        <item x="2216"/>
        <item x="2912"/>
        <item x="453"/>
        <item x="2402"/>
        <item x="2164"/>
        <item x="1328"/>
        <item x="1064"/>
        <item x="183"/>
        <item x="400"/>
        <item x="200"/>
        <item x="835"/>
        <item x="1515"/>
        <item x="2290"/>
        <item x="84"/>
        <item x="1568"/>
        <item x="1411"/>
        <item x="1252"/>
        <item x="1762"/>
        <item x="816"/>
        <item x="1175"/>
        <item x="2765"/>
        <item x="17"/>
        <item x="2745"/>
        <item x="631"/>
        <item x="1717"/>
        <item x="844"/>
        <item x="1171"/>
        <item x="43"/>
        <item x="1937"/>
        <item x="800"/>
        <item x="1998"/>
        <item x="2944"/>
        <item x="145"/>
        <item x="1225"/>
        <item x="2792"/>
        <item x="1300"/>
        <item x="1382"/>
        <item x="2179"/>
        <item x="917"/>
        <item x="783"/>
        <item x="235"/>
        <item x="2518"/>
        <item x="2174"/>
        <item x="2898"/>
        <item x="2202"/>
        <item x="2736"/>
        <item x="2441"/>
        <item x="2758"/>
        <item x="2279"/>
        <item x="806"/>
        <item x="1740"/>
        <item x="2134"/>
        <item x="231"/>
        <item x="335"/>
        <item x="211"/>
        <item x="523"/>
        <item x="891"/>
        <item x="2884"/>
        <item x="2298"/>
        <item x="2821"/>
        <item x="325"/>
        <item x="1720"/>
        <item x="2106"/>
        <item x="482"/>
        <item x="1904"/>
        <item x="2275"/>
        <item x="743"/>
        <item x="2809"/>
        <item x="2844"/>
        <item x="331"/>
        <item x="989"/>
        <item x="738"/>
        <item x="370"/>
        <item x="2038"/>
        <item x="1332"/>
        <item x="252"/>
        <item x="355"/>
        <item x="1469"/>
        <item x="1477"/>
        <item x="347"/>
        <item x="2461"/>
        <item x="2708"/>
        <item x="1947"/>
        <item x="2949"/>
        <item x="2077"/>
        <item x="1089"/>
        <item x="1906"/>
        <item x="7"/>
        <item x="210"/>
        <item x="650"/>
        <item x="2182"/>
        <item x="580"/>
        <item x="521"/>
        <item x="1780"/>
        <item x="2105"/>
        <item x="152"/>
        <item x="2764"/>
        <item x="985"/>
        <item x="819"/>
        <item x="2509"/>
        <item x="2411"/>
        <item x="1260"/>
        <item x="2344"/>
        <item x="592"/>
        <item x="465"/>
        <item x="1718"/>
        <item x="442"/>
        <item x="790"/>
        <item x="2520"/>
        <item x="1728"/>
        <item x="2189"/>
        <item x="2114"/>
        <item x="1798"/>
        <item x="34"/>
        <item x="1091"/>
        <item x="462"/>
        <item x="1352"/>
        <item x="1933"/>
        <item x="744"/>
        <item x="2963"/>
        <item x="2929"/>
        <item x="2399"/>
        <item x="2150"/>
        <item x="1373"/>
        <item x="1936"/>
        <item x="2622"/>
        <item x="924"/>
        <item x="2198"/>
        <item x="1607"/>
        <item x="2162"/>
        <item x="2645"/>
        <item x="823"/>
        <item x="1253"/>
        <item x="2221"/>
        <item x="451"/>
        <item x="1942"/>
        <item x="1235"/>
        <item x="2007"/>
        <item x="1455"/>
        <item x="1794"/>
        <item x="644"/>
        <item x="2543"/>
        <item x="1800"/>
        <item x="2126"/>
        <item x="1982"/>
        <item x="234"/>
        <item x="2335"/>
        <item x="420"/>
        <item x="1989"/>
        <item x="614"/>
        <item x="851"/>
        <item x="2668"/>
        <item x="655"/>
        <item x="217"/>
        <item x="1865"/>
        <item x="1486"/>
        <item x="538"/>
        <item x="429"/>
        <item x="696"/>
        <item x="1265"/>
        <item x="660"/>
        <item x="2767"/>
        <item x="94"/>
        <item x="2117"/>
        <item x="1288"/>
        <item x="607"/>
        <item x="2858"/>
        <item x="2836"/>
        <item x="1048"/>
        <item x="2243"/>
        <item x="2320"/>
        <item x="513"/>
        <item x="871"/>
        <item x="2820"/>
        <item x="839"/>
        <item x="475"/>
        <item x="6"/>
        <item x="2653"/>
        <item x="520"/>
        <item x="1931"/>
        <item x="2647"/>
        <item x="1635"/>
        <item x="1786"/>
        <item x="734"/>
        <item x="2894"/>
        <item x="1640"/>
        <item x="2000"/>
        <item x="1396"/>
        <item x="1764"/>
        <item x="1676"/>
        <item x="852"/>
        <item x="118"/>
        <item x="2646"/>
        <item x="466"/>
        <item x="408"/>
        <item x="2205"/>
        <item x="1039"/>
        <item x="2804"/>
        <item x="1918"/>
        <item x="772"/>
        <item x="1458"/>
        <item x="1395"/>
        <item x="1082"/>
        <item x="205"/>
        <item x="1895"/>
        <item x="1120"/>
        <item x="1025"/>
        <item x="441"/>
        <item x="2683"/>
        <item x="343"/>
        <item x="969"/>
        <item x="2432"/>
        <item x="1860"/>
        <item x="1714"/>
        <item x="1902"/>
        <item x="1880"/>
        <item x="862"/>
        <item x="2245"/>
        <item x="1208"/>
        <item x="387"/>
        <item x="2519"/>
        <item x="1416"/>
        <item x="1329"/>
        <item x="787"/>
        <item x="1309"/>
        <item x="670"/>
        <item x="199"/>
        <item x="157"/>
        <item x="591"/>
        <item x="2750"/>
        <item x="727"/>
        <item x="1160"/>
        <item x="2859"/>
        <item x="1589"/>
        <item x="1229"/>
        <item x="1596"/>
        <item x="2742"/>
        <item x="2046"/>
        <item x="373"/>
        <item x="2771"/>
        <item x="1267"/>
        <item x="1474"/>
        <item x="431"/>
        <item x="987"/>
        <item x="153"/>
        <item x="1669"/>
        <item x="1678"/>
        <item x="1043"/>
        <item x="2889"/>
        <item x="725"/>
        <item x="1941"/>
        <item x="1151"/>
        <item x="1386"/>
        <item x="2246"/>
        <item x="1781"/>
        <item x="1234"/>
        <item x="1953"/>
        <item x="1087"/>
        <item x="865"/>
        <item x="1873"/>
        <item x="1783"/>
        <item x="2614"/>
        <item x="1119"/>
        <item x="724"/>
        <item x="2458"/>
        <item x="2663"/>
        <item x="1038"/>
        <item x="414"/>
        <item x="1908"/>
        <item x="2289"/>
        <item x="1822"/>
        <item x="1105"/>
        <item x="1185"/>
        <item x="1413"/>
        <item x="1893"/>
        <item x="973"/>
        <item x="1896"/>
        <item x="1096"/>
        <item x="1544"/>
        <item x="2831"/>
        <item x="498"/>
        <item x="652"/>
        <item x="61"/>
        <item x="1222"/>
        <item x="256"/>
        <item x="2756"/>
        <item x="2732"/>
        <item x="1370"/>
        <item x="305"/>
        <item x="361"/>
        <item x="1593"/>
        <item x="1355"/>
        <item x="2080"/>
        <item x="2527"/>
        <item x="1168"/>
        <item x="2476"/>
        <item x="2067"/>
        <item x="570"/>
        <item x="1201"/>
        <item x="2529"/>
        <item x="1926"/>
        <item x="2013"/>
        <item x="2943"/>
        <item x="2770"/>
        <item x="1616"/>
        <item x="1130"/>
        <item x="2917"/>
        <item x="1828"/>
        <item x="23"/>
        <item x="682"/>
        <item x="1886"/>
        <item x="2791"/>
        <item x="675"/>
        <item x="132"/>
        <item x="2036"/>
        <item x="1813"/>
        <item x="747"/>
        <item x="2269"/>
        <item x="2345"/>
        <item x="684"/>
        <item x="1062"/>
        <item x="490"/>
        <item x="32"/>
        <item x="2860"/>
        <item x="1778"/>
        <item x="1162"/>
        <item x="1098"/>
        <item x="964"/>
        <item x="1535"/>
        <item x="2702"/>
        <item x="883"/>
        <item x="2538"/>
        <item x="1570"/>
        <item x="863"/>
        <item x="2235"/>
        <item x="2675"/>
        <item x="202"/>
        <item x="1340"/>
        <item x="254"/>
        <item x="2900"/>
        <item x="2551"/>
        <item x="2680"/>
        <item x="114"/>
        <item x="405"/>
        <item x="707"/>
        <item x="248"/>
        <item x="1339"/>
        <item x="2110"/>
        <item x="277"/>
        <item x="160"/>
        <item x="1226"/>
        <item x="2453"/>
        <item x="1499"/>
        <item x="2704"/>
        <item x="640"/>
        <item x="9"/>
        <item x="1198"/>
        <item x="1122"/>
        <item x="2534"/>
        <item x="472"/>
        <item x="20"/>
        <item x="2472"/>
        <item x="832"/>
        <item x="1708"/>
        <item x="1475"/>
        <item x="540"/>
        <item x="2261"/>
        <item x="2083"/>
        <item x="2587"/>
        <item x="803"/>
        <item x="612"/>
        <item x="1854"/>
        <item x="1158"/>
        <item x="673"/>
        <item x="2528"/>
        <item x="2755"/>
        <item x="2371"/>
        <item x="2272"/>
        <item x="2181"/>
        <item x="1170"/>
        <item x="1992"/>
        <item x="1955"/>
        <item x="378"/>
        <item x="1336"/>
        <item x="2118"/>
        <item x="105"/>
        <item x="2059"/>
        <item x="1385"/>
        <item x="2709"/>
        <item x="2015"/>
        <item x="2409"/>
        <item x="776"/>
        <item x="1968"/>
        <item x="1542"/>
        <item x="2651"/>
        <item x="219"/>
        <item x="1256"/>
        <item x="2657"/>
        <item x="1659"/>
        <item x="922"/>
        <item x="2160"/>
        <item x="2737"/>
        <item x="1562"/>
        <item x="368"/>
        <item x="2598"/>
        <item x="2018"/>
        <item x="2340"/>
        <item x="1031"/>
        <item x="1832"/>
        <item x="2203"/>
        <item x="1509"/>
        <item x="1281"/>
        <item x="2385"/>
        <item x="1410"/>
        <item x="2171"/>
        <item x="2387"/>
        <item x="1548"/>
        <item x="1876"/>
        <item x="1181"/>
        <item x="2145"/>
        <item x="54"/>
        <item x="1919"/>
        <item x="2682"/>
        <item x="770"/>
        <item x="2042"/>
        <item x="533"/>
        <item x="1369"/>
        <item x="2880"/>
        <item x="2193"/>
        <item x="1991"/>
        <item x="144"/>
        <item x="1545"/>
        <item x="1692"/>
        <item x="1165"/>
        <item x="1047"/>
        <item x="1935"/>
        <item x="2378"/>
        <item x="1534"/>
        <item x="2276"/>
        <item x="396"/>
        <item x="1689"/>
        <item x="2444"/>
        <item x="2918"/>
        <item x="2815"/>
        <item x="2049"/>
        <item x="1776"/>
        <item x="1188"/>
        <item x="2222"/>
        <item x="659"/>
        <item x="2629"/>
        <item x="1721"/>
        <item x="90"/>
        <item x="495"/>
        <item x="384"/>
        <item x="228"/>
        <item x="1732"/>
        <item x="2397"/>
        <item x="1257"/>
        <item x="745"/>
        <item x="1443"/>
        <item x="1807"/>
        <item x="1250"/>
        <item x="2012"/>
        <item x="299"/>
        <item x="534"/>
        <item x="1148"/>
        <item x="723"/>
        <item x="13"/>
        <item x="967"/>
        <item x="1883"/>
        <item x="1749"/>
        <item x="1228"/>
        <item x="1537"/>
        <item x="2251"/>
        <item x="1481"/>
        <item x="546"/>
        <item x="1649"/>
        <item x="824"/>
        <item x="1507"/>
        <item x="2857"/>
        <item x="653"/>
        <item x="938"/>
        <item x="1964"/>
        <item x="46"/>
        <item x="1296"/>
        <item x="260"/>
        <item x="230"/>
        <item x="2475"/>
        <item x="2151"/>
        <item x="1557"/>
        <item x="291"/>
        <item x="2284"/>
        <item x="2352"/>
        <item x="360"/>
        <item x="359"/>
        <item x="2730"/>
        <item x="624"/>
        <item x="380"/>
        <item x="1836"/>
        <item x="226"/>
        <item x="1755"/>
        <item x="1745"/>
        <item x="812"/>
        <item x="2017"/>
        <item x="1275"/>
        <item x="2147"/>
        <item x="2835"/>
        <item x="2937"/>
        <item x="2834"/>
        <item x="1969"/>
        <item x="2386"/>
        <item x="110"/>
        <item x="494"/>
        <item x="1432"/>
        <item x="566"/>
        <item x="944"/>
        <item x="691"/>
        <item x="2056"/>
        <item x="393"/>
        <item x="1552"/>
        <item x="1219"/>
        <item x="912"/>
        <item x="870"/>
        <item x="2445"/>
        <item x="779"/>
        <item x="2425"/>
        <item x="2571"/>
        <item x="353"/>
        <item x="1967"/>
        <item x="246"/>
        <item x="1514"/>
        <item x="2503"/>
        <item x="1686"/>
        <item x="454"/>
        <item x="2361"/>
        <item x="1892"/>
        <item x="2104"/>
        <item x="1671"/>
        <item x="1473"/>
        <item x="2480"/>
        <item x="2258"/>
        <item x="2599"/>
        <item x="2096"/>
        <item x="2862"/>
        <item x="1702"/>
        <item x="1840"/>
        <item x="2807"/>
        <item x="1438"/>
        <item x="182"/>
        <item x="1434"/>
        <item x="1303"/>
        <item x="768"/>
        <item x="2952"/>
        <item x="2625"/>
        <item x="848"/>
        <item x="340"/>
        <item x="321"/>
        <item x="1736"/>
        <item x="1375"/>
        <item x="1731"/>
        <item x="1978"/>
        <item x="1436"/>
        <item x="2678"/>
        <item x="129"/>
        <item x="2549"/>
        <item x="2249"/>
        <item x="708"/>
        <item x="156"/>
        <item x="1725"/>
        <item x="2347"/>
        <item x="179"/>
        <item x="2468"/>
        <item x="1809"/>
        <item x="2621"/>
        <item x="1594"/>
        <item x="2191"/>
        <item x="1011"/>
        <item x="1808"/>
        <item x="1107"/>
        <item x="350"/>
        <item x="1017"/>
        <item x="1838"/>
        <item x="2209"/>
        <item x="2925"/>
        <item x="2328"/>
        <item x="2833"/>
        <item x="2141"/>
        <item x="2607"/>
        <item x="1724"/>
        <item x="1530"/>
        <item x="526"/>
        <item x="2229"/>
        <item x="2711"/>
        <item x="913"/>
        <item x="177"/>
        <item x="295"/>
        <item x="665"/>
        <item x="1909"/>
        <item x="1070"/>
        <item x="2226"/>
        <item x="1074"/>
        <item x="1500"/>
        <item x="203"/>
        <item x="1284"/>
        <item x="315"/>
        <item x="1059"/>
        <item x="2166"/>
        <item x="666"/>
        <item x="1086"/>
        <item x="2040"/>
        <item x="221"/>
        <item x="508"/>
        <item x="1541"/>
        <item x="2837"/>
        <item x="1898"/>
        <item x="530"/>
        <item x="1186"/>
        <item x="882"/>
        <item x="2169"/>
        <item x="1055"/>
        <item x="1766"/>
        <item x="2785"/>
        <item x="140"/>
        <item x="1897"/>
        <item x="889"/>
        <item x="1084"/>
        <item x="2774"/>
        <item x="1657"/>
        <item x="2225"/>
        <item x="276"/>
        <item x="2557"/>
        <item x="2879"/>
        <item x="2849"/>
        <item x="1143"/>
        <item x="2493"/>
        <item x="1966"/>
        <item x="721"/>
        <item x="2580"/>
        <item x="1449"/>
        <item x="2574"/>
        <item x="2113"/>
        <item x="2426"/>
        <item x="1111"/>
        <item x="1843"/>
        <item x="2324"/>
        <item x="2573"/>
        <item x="5"/>
        <item x="809"/>
        <item x="2050"/>
        <item x="715"/>
        <item x="2593"/>
        <item x="2140"/>
        <item x="1524"/>
        <item x="1847"/>
        <item x="2089"/>
        <item x="1110"/>
        <item x="2066"/>
        <item x="2627"/>
        <item x="2363"/>
        <item x="1666"/>
        <item x="1497"/>
        <item x="2523"/>
        <item x="2297"/>
        <item x="946"/>
        <item x="467"/>
        <item x="4"/>
        <item x="2611"/>
        <item x="1644"/>
        <item x="2481"/>
        <item x="2136"/>
        <item x="2697"/>
        <item x="2514"/>
        <item x="2852"/>
        <item x="1853"/>
        <item x="1599"/>
        <item x="2955"/>
        <item x="2065"/>
        <item x="293"/>
        <item x="1604"/>
        <item x="751"/>
        <item x="1453"/>
        <item x="354"/>
        <item x="2602"/>
        <item x="2004"/>
        <item x="2462"/>
        <item x="59"/>
        <item x="1561"/>
        <item x="1195"/>
        <item x="2263"/>
        <item x="189"/>
        <item x="2903"/>
        <item x="497"/>
        <item x="2396"/>
        <item x="2215"/>
        <item x="1864"/>
        <item x="1202"/>
        <item x="1033"/>
        <item x="457"/>
        <item x="2325"/>
        <item x="1071"/>
        <item x="547"/>
        <item x="900"/>
        <item x="581"/>
        <item x="1521"/>
        <item x="328"/>
        <item x="1957"/>
        <item x="972"/>
        <item x="1152"/>
        <item x="1280"/>
        <item x="2569"/>
        <item x="2112"/>
        <item x="1045"/>
        <item x="1543"/>
        <item x="1353"/>
        <item x="1680"/>
        <item x="1929"/>
        <item x="1132"/>
        <item x="1529"/>
        <item x="1682"/>
        <item x="688"/>
        <item x="135"/>
        <item x="1536"/>
        <item x="1912"/>
        <item x="2467"/>
        <item x="1217"/>
        <item x="2909"/>
        <item x="2138"/>
        <item x="1484"/>
        <item x="701"/>
        <item x="425"/>
        <item x="1803"/>
        <item x="2274"/>
        <item x="2173"/>
        <item x="1879"/>
        <item x="2211"/>
        <item x="2253"/>
        <item x="2260"/>
        <item x="79"/>
        <item x="1639"/>
        <item x="2185"/>
        <item x="2341"/>
        <item x="452"/>
        <item x="407"/>
        <item x="1131"/>
        <item x="1345"/>
        <item x="562"/>
        <item x="269"/>
        <item x="1829"/>
        <item x="1153"/>
        <item x="404"/>
        <item x="879"/>
        <item x="2560"/>
        <item x="1868"/>
        <item x="504"/>
        <item x="428"/>
        <item x="270"/>
        <item x="1938"/>
        <item x="172"/>
        <item x="741"/>
        <item x="2163"/>
        <item x="1429"/>
        <item x="2412"/>
        <item x="943"/>
        <item x="1878"/>
        <item x="1470"/>
        <item x="647"/>
        <item x="2369"/>
        <item x="718"/>
        <item x="2805"/>
        <item x="2207"/>
        <item x="1645"/>
        <item x="136"/>
        <item x="1560"/>
        <item x="2282"/>
        <item x="2703"/>
        <item x="290"/>
        <item x="1573"/>
        <item x="1660"/>
        <item x="1316"/>
        <item x="2747"/>
        <item x="2591"/>
        <item x="1824"/>
        <item x="1172"/>
        <item x="304"/>
        <item x="1648"/>
        <item x="1547"/>
        <item x="524"/>
        <item x="784"/>
        <item x="2271"/>
        <item x="2473"/>
        <item x="2564"/>
        <item x="2590"/>
        <item x="2610"/>
        <item x="99"/>
        <item x="2359"/>
        <item x="856"/>
        <item x="2786"/>
        <item x="1318"/>
        <item x="406"/>
        <item x="422"/>
        <item x="1154"/>
        <item x="376"/>
        <item x="2016"/>
        <item x="2392"/>
        <item x="394"/>
        <item x="1205"/>
        <item x="1325"/>
        <item x="754"/>
        <item x="307"/>
        <item x="1297"/>
        <item x="1600"/>
        <item x="597"/>
        <item x="676"/>
        <item x="2491"/>
        <item x="2337"/>
        <item x="2291"/>
        <item x="1136"/>
        <item x="1346"/>
        <item x="41"/>
        <item x="2801"/>
        <item x="813"/>
        <item x="1050"/>
        <item x="42"/>
        <item x="337"/>
        <item x="864"/>
        <item x="692"/>
        <item x="1917"/>
        <item x="926"/>
        <item x="1511"/>
        <item x="333"/>
        <item x="2706"/>
        <item x="921"/>
        <item x="693"/>
        <item x="1003"/>
        <item x="1427"/>
        <item x="2485"/>
        <item x="577"/>
        <item x="950"/>
        <item x="937"/>
        <item x="729"/>
        <item x="617"/>
        <item x="2818"/>
        <item x="602"/>
        <item x="1610"/>
        <item x="620"/>
        <item x="1341"/>
        <item x="1760"/>
        <item x="730"/>
        <item x="1203"/>
        <item x="1166"/>
        <item x="2390"/>
        <item x="2738"/>
        <item x="2242"/>
        <item x="72"/>
        <item x="2847"/>
        <item x="633"/>
        <item x="896"/>
        <item x="2685"/>
        <item x="910"/>
        <item x="437"/>
        <item x="1823"/>
        <item x="1850"/>
        <item x="2674"/>
        <item x="2227"/>
        <item x="2044"/>
        <item x="1859"/>
        <item x="1378"/>
        <item x="401"/>
        <item x="880"/>
        <item x="567"/>
        <item x="2904"/>
        <item x="2872"/>
        <item x="426"/>
        <item x="1591"/>
        <item x="1042"/>
        <item x="45"/>
        <item x="2330"/>
        <item x="2500"/>
        <item x="220"/>
        <item x="1674"/>
        <item x="389"/>
        <item x="2566"/>
        <item x="402"/>
        <item x="1391"/>
        <item x="2714"/>
        <item x="40"/>
        <item x="1421"/>
        <item x="1276"/>
        <item x="1282"/>
        <item x="339"/>
        <item x="1194"/>
        <item x="1701"/>
        <item x="2628"/>
        <item x="2920"/>
        <item x="2108"/>
        <item x="332"/>
        <item x="509"/>
        <item x="2768"/>
        <item x="646"/>
        <item x="1401"/>
        <item x="1601"/>
        <item x="1277"/>
        <item x="139"/>
        <item x="1244"/>
        <item x="2449"/>
        <item x="1467"/>
        <item x="1585"/>
        <item x="920"/>
        <item x="2137"/>
        <item x="1839"/>
        <item x="2873"/>
        <item x="2887"/>
        <item x="435"/>
        <item x="297"/>
        <item x="1286"/>
        <item x="2460"/>
        <item x="381"/>
        <item x="1233"/>
        <item x="1583"/>
        <item x="2439"/>
        <item x="330"/>
        <item x="2762"/>
        <item x="2525"/>
        <item x="2902"/>
        <item x="2829"/>
        <item x="817"/>
        <item x="1914"/>
        <item x="1371"/>
        <item x="733"/>
        <item x="2026"/>
        <item x="63"/>
        <item x="2071"/>
        <item x="1041"/>
        <item x="2812"/>
        <item x="1249"/>
        <item x="2372"/>
        <item x="593"/>
        <item x="2379"/>
        <item x="2318"/>
        <item x="2391"/>
        <item x="2321"/>
        <item x="2333"/>
        <item x="2656"/>
        <item x="2775"/>
        <item x="1988"/>
        <item x="2935"/>
        <item x="31"/>
        <item x="1881"/>
        <item x="1159"/>
        <item x="899"/>
        <item x="1825"/>
        <item x="970"/>
        <item x="2778"/>
        <item x="2893"/>
        <item x="2813"/>
        <item x="1192"/>
        <item x="67"/>
        <item x="2232"/>
        <item x="1009"/>
        <item x="2577"/>
        <item x="555"/>
        <item x="2020"/>
        <item x="1409"/>
        <item x="903"/>
        <item x="626"/>
        <item x="1784"/>
        <item x="881"/>
        <item x="2159"/>
        <item x="1986"/>
        <item x="1962"/>
        <item x="1493"/>
        <item x="1827"/>
        <item x="1950"/>
        <item x="1298"/>
        <item x="2170"/>
        <item x="1246"/>
        <item x="2024"/>
        <item x="553"/>
        <item x="1112"/>
        <item x="867"/>
        <item x="1981"/>
        <item x="2763"/>
        <item x="164"/>
        <item x="2870"/>
        <item x="2954"/>
        <item x="1587"/>
        <item x="1685"/>
        <item x="1394"/>
        <item x="222"/>
        <item x="1915"/>
        <item x="2608"/>
        <item x="894"/>
        <item x="68"/>
        <item x="2099"/>
        <item x="303"/>
        <item x="2212"/>
        <item x="1954"/>
        <item x="1193"/>
        <item x="1164"/>
        <item x="782"/>
        <item x="2420"/>
        <item x="906"/>
        <item x="2643"/>
        <item x="1826"/>
        <item x="2123"/>
        <item x="1835"/>
        <item x="2486"/>
        <item x="1821"/>
        <item x="108"/>
        <item x="2465"/>
        <item x="2936"/>
        <item x="1901"/>
        <item x="2783"/>
        <item x="590"/>
        <item x="2440"/>
        <item x="2649"/>
        <item x="1295"/>
        <item x="2800"/>
        <item x="1157"/>
        <item x="461"/>
        <item x="274"/>
        <item x="1209"/>
        <item x="243"/>
        <item x="2053"/>
        <item x="121"/>
        <item x="218"/>
        <item x="2355"/>
        <item x="818"/>
        <item x="2681"/>
        <item x="658"/>
        <item x="1980"/>
        <item x="661"/>
        <item x="2197"/>
        <item x="1494"/>
        <item x="1602"/>
        <item x="586"/>
        <item x="1647"/>
        <item x="2305"/>
        <item x="2063"/>
        <item x="348"/>
        <item x="2741"/>
        <item x="2779"/>
        <item x="552"/>
        <item x="599"/>
        <item x="551"/>
        <item x="2025"/>
        <item x="2828"/>
        <item x="193"/>
        <item x="749"/>
        <item x="601"/>
        <item x="1305"/>
        <item x="1016"/>
        <item x="159"/>
        <item x="2689"/>
        <item x="846"/>
        <item x="1628"/>
        <item x="2058"/>
        <item x="165"/>
        <item x="369"/>
        <item x="1433"/>
        <item x="2327"/>
        <item x="2073"/>
        <item x="1751"/>
        <item x="963"/>
        <item x="1368"/>
        <item x="245"/>
        <item x="2478"/>
        <item x="789"/>
        <item x="919"/>
        <item x="214"/>
        <item x="2531"/>
        <item x="1613"/>
        <item x="1504"/>
        <item x="1617"/>
        <item x="2093"/>
        <item x="1631"/>
        <item x="1359"/>
        <item x="1739"/>
        <item x="845"/>
        <item x="1928"/>
        <item x="1672"/>
        <item x="2135"/>
        <item x="1924"/>
        <item x="1688"/>
        <item x="2239"/>
        <item x="764"/>
        <item x="2070"/>
        <item x="948"/>
        <item x="1006"/>
        <item x="1237"/>
        <item x="64"/>
        <item x="85"/>
        <item x="2666"/>
        <item x="2090"/>
        <item x="1333"/>
        <item x="2600"/>
        <item x="1426"/>
        <item x="1774"/>
        <item x="174"/>
        <item x="1137"/>
        <item x="2572"/>
        <item x="2494"/>
        <item x="419"/>
        <item x="1598"/>
        <item x="2370"/>
        <item x="1559"/>
        <item x="988"/>
        <item x="1730"/>
        <item x="1463"/>
        <item x="2098"/>
        <item x="2154"/>
        <item x="1040"/>
        <item x="2841"/>
        <item x="1271"/>
        <item x="329"/>
        <item x="2842"/>
        <item x="326"/>
        <item x="1101"/>
        <item x="1245"/>
        <item x="178"/>
        <item x="1695"/>
        <item x="280"/>
        <item x="1266"/>
        <item x="2303"/>
        <item x="1491"/>
        <item x="53"/>
        <item x="175"/>
        <item x="2479"/>
        <item x="1022"/>
        <item x="2814"/>
        <item x="2293"/>
        <item x="24"/>
        <item x="815"/>
        <item x="1478"/>
        <item x="2403"/>
        <item x="604"/>
        <item x="2696"/>
        <item x="1240"/>
        <item x="119"/>
        <item x="2817"/>
        <item x="2146"/>
        <item x="443"/>
        <item x="611"/>
        <item x="2853"/>
        <item x="29"/>
        <item x="1849"/>
        <item x="1292"/>
        <item x="2447"/>
        <item x="1190"/>
        <item x="432"/>
        <item x="1384"/>
        <item x="1360"/>
        <item x="2278"/>
        <item x="327"/>
        <item x="215"/>
        <item x="2488"/>
        <item x="2799"/>
        <item x="390"/>
        <item x="1403"/>
        <item x="1377"/>
        <item x="901"/>
        <item x="126"/>
        <item x="2923"/>
        <item x="2715"/>
        <item x="1457"/>
        <item x="1057"/>
        <item x="2474"/>
        <item x="1569"/>
        <item x="877"/>
        <item x="785"/>
        <item x="2933"/>
        <item x="1220"/>
        <item x="761"/>
        <item x="2690"/>
        <item x="517"/>
        <item x="2254"/>
        <item x="2692"/>
        <item x="447"/>
        <item x="1753"/>
        <item x="2753"/>
        <item x="1187"/>
        <item x="2039"/>
        <item x="1727"/>
        <item x="2388"/>
        <item x="982"/>
        <item x="410"/>
        <item x="1326"/>
        <item x="2143"/>
        <item x="2908"/>
        <item x="1759"/>
        <item x="781"/>
        <item x="191"/>
        <item x="930"/>
        <item x="549"/>
        <item x="224"/>
        <item x="2806"/>
        <item x="2911"/>
        <item x="2438"/>
        <item x="2220"/>
        <item x="162"/>
        <item x="1113"/>
        <item x="296"/>
        <item x="1285"/>
        <item x="531"/>
        <item x="1034"/>
        <item x="1877"/>
        <item x="267"/>
        <item x="925"/>
        <item x="2157"/>
        <item x="1483"/>
        <item x="1261"/>
        <item x="861"/>
        <item x="837"/>
        <item x="1913"/>
        <item x="1816"/>
        <item x="2052"/>
        <item x="2511"/>
        <item x="1008"/>
        <item x="471"/>
        <item x="1817"/>
        <item x="2144"/>
        <item x="1184"/>
        <item x="1595"/>
        <item x="1364"/>
        <item x="285"/>
        <item x="499"/>
        <item x="639"/>
        <item x="26"/>
        <item x="1317"/>
        <item x="2433"/>
        <item x="2535"/>
        <item x="2023"/>
        <item x="1844"/>
        <item x="999"/>
        <item x="1976"/>
        <item x="302"/>
        <item x="149"/>
        <item x="500"/>
        <item x="485"/>
        <item x="294"/>
        <item x="916"/>
        <item x="569"/>
        <item x="36"/>
        <item x="2897"/>
        <item x="1052"/>
        <item x="2871"/>
        <item x="2693"/>
        <item x="2540"/>
        <item x="1592"/>
        <item x="1651"/>
        <item x="334"/>
        <item x="634"/>
        <item x="2507"/>
        <item x="1338"/>
        <item x="273"/>
        <item x="2489"/>
        <item x="1518"/>
        <item x="711"/>
        <item x="2311"/>
        <item x="344"/>
        <item x="1900"/>
        <item x="2375"/>
        <item x="656"/>
        <item x="573"/>
        <item x="2267"/>
        <item x="1621"/>
        <item x="316"/>
        <item x="681"/>
        <item x="1191"/>
        <item x="2613"/>
        <item x="301"/>
        <item x="571"/>
        <item x="1517"/>
        <item x="902"/>
        <item x="1863"/>
        <item x="2539"/>
        <item x="2559"/>
        <item x="1274"/>
        <item x="1611"/>
        <item x="1627"/>
        <item x="1748"/>
        <item x="2588"/>
        <item x="1428"/>
        <item x="1446"/>
        <item x="860"/>
        <item x="756"/>
        <item x="2357"/>
        <item x="2428"/>
        <item x="978"/>
        <item x="1124"/>
        <item x="2705"/>
        <item x="2405"/>
        <item x="30"/>
        <item x="1415"/>
        <item x="1163"/>
        <item x="2424"/>
        <item x="2054"/>
        <item x="2130"/>
        <item x="1498"/>
        <item x="2838"/>
        <item x="148"/>
        <item x="2959"/>
        <item x="981"/>
        <item x="1262"/>
        <item x="2722"/>
        <item x="2562"/>
        <item x="2669"/>
        <item x="561"/>
        <item x="1812"/>
        <item x="2773"/>
        <item x="774"/>
        <item x="430"/>
        <item x="875"/>
        <item x="1178"/>
        <item x="2618"/>
        <item x="1392"/>
        <item x="1550"/>
        <item x="582"/>
        <item x="201"/>
        <item x="196"/>
        <item x="1263"/>
        <item x="486"/>
        <item x="2407"/>
        <item x="689"/>
        <item x="1997"/>
        <item x="1738"/>
        <item x="1939"/>
        <item x="480"/>
        <item x="1588"/>
        <item x="735"/>
        <item x="1527"/>
        <item x="1890"/>
        <item x="501"/>
        <item x="1851"/>
        <item x="1925"/>
        <item x="550"/>
        <item x="2484"/>
        <item x="1114"/>
        <item x="73"/>
        <item x="74"/>
        <item x="2329"/>
        <item x="1806"/>
        <item x="836"/>
        <item x="116"/>
        <item x="150"/>
        <item x="706"/>
        <item x="2839"/>
        <item x="2612"/>
        <item x="1563"/>
        <item x="954"/>
        <item x="1123"/>
        <item x="1066"/>
        <item x="975"/>
        <item x="1923"/>
        <item x="1380"/>
        <item x="1830"/>
        <item x="1653"/>
        <item x="945"/>
        <item x="275"/>
        <item x="2084"/>
        <item x="1603"/>
        <item x="2915"/>
        <item x="358"/>
        <item x="483"/>
        <item x="1460"/>
        <item x="97"/>
        <item x="87"/>
        <item x="1625"/>
        <item x="1348"/>
        <item x="2219"/>
        <item x="2"/>
        <item x="388"/>
        <item x="2867"/>
        <item x="1236"/>
        <item x="2819"/>
        <item x="2413"/>
        <item x="2710"/>
        <item x="1975"/>
        <item x="197"/>
        <item x="2051"/>
        <item x="997"/>
        <item x="1663"/>
        <item x="1626"/>
        <item x="1090"/>
        <item x="829"/>
        <item x="0"/>
        <item x="1870"/>
        <item x="651"/>
        <item x="1108"/>
        <item x="434"/>
        <item x="1609"/>
        <item x="86"/>
        <item x="942"/>
        <item x="2302"/>
        <item x="2233"/>
        <item x="850"/>
        <item x="1673"/>
        <item x="292"/>
        <item x="908"/>
        <item x="1700"/>
        <item x="1287"/>
        <item x="2149"/>
        <item x="125"/>
        <item x="1772"/>
        <item x="1777"/>
        <item x="941"/>
        <item x="2234"/>
        <item x="1127"/>
        <item x="771"/>
        <item x="1357"/>
        <item x="271"/>
        <item x="158"/>
        <item x="796"/>
        <item x="986"/>
        <item x="596"/>
        <item x="2941"/>
        <item x="1750"/>
        <item x="2684"/>
        <item x="1683"/>
        <item x="2676"/>
        <item x="709"/>
        <item x="1362"/>
        <item x="1180"/>
        <item x="1109"/>
        <item x="849"/>
        <item x="2650"/>
        <item x="1691"/>
        <item x="1231"/>
        <item x="1293"/>
        <item x="1581"/>
        <item x="2719"/>
        <item x="2510"/>
        <item x="1993"/>
        <item x="399"/>
        <item x="1746"/>
        <item x="2030"/>
        <item x="1619"/>
        <item x="700"/>
        <item x="2886"/>
        <item x="2766"/>
        <item x="2362"/>
        <item x="2772"/>
        <item x="1605"/>
        <item x="2085"/>
        <item x="362"/>
        <item x="2803"/>
        <item x="1388"/>
        <item x="1757"/>
        <item x="1775"/>
        <item x="2550"/>
        <item x="1899"/>
        <item x="1004"/>
        <item x="1590"/>
        <item x="1248"/>
        <item x="2723"/>
        <item x="1916"/>
        <item x="855"/>
        <item x="2153"/>
        <item x="606"/>
        <item x="2339"/>
        <item x="1489"/>
        <item x="853"/>
        <item x="2124"/>
        <item x="869"/>
        <item x="2028"/>
        <item x="2733"/>
        <item x="1005"/>
        <item x="2734"/>
        <item x="1765"/>
        <item x="2517"/>
        <item x="2087"/>
        <item x="808"/>
        <item x="2661"/>
        <item x="613"/>
        <item x="314"/>
        <item x="2824"/>
        <item x="887"/>
        <item x="1001"/>
        <item x="1138"/>
        <item x="2176"/>
        <item x="2217"/>
        <item x="1974"/>
        <item x="742"/>
        <item x="2677"/>
        <item x="185"/>
        <item x="2206"/>
        <item x="2075"/>
        <item x="2556"/>
        <item x="1337"/>
        <item x="208"/>
        <item x="249"/>
        <item x="1319"/>
        <item x="1351"/>
        <item x="994"/>
        <item x="2882"/>
        <item x="1815"/>
        <item x="2780"/>
        <item x="720"/>
        <item x="759"/>
        <item x="820"/>
        <item x="831"/>
        <item x="918"/>
        <item x="2811"/>
        <item x="1269"/>
        <item x="1013"/>
        <item x="663"/>
        <item x="1805"/>
        <item x="1690"/>
        <item x="2250"/>
        <item x="1024"/>
        <item x="2060"/>
        <item x="2417"/>
        <item x="468"/>
        <item x="27"/>
        <item x="2718"/>
        <item x="1083"/>
        <item x="576"/>
        <item x="2825"/>
        <item x="1376"/>
        <item x="1365"/>
        <item x="2592"/>
        <item x="48"/>
        <item x="2122"/>
        <item x="1051"/>
        <item x="1349"/>
        <item x="169"/>
        <item x="1729"/>
        <item x="2094"/>
        <item x="503"/>
        <item x="264"/>
        <item x="2281"/>
        <item x="2843"/>
        <item x="2316"/>
        <item x="1903"/>
        <item x="1856"/>
        <item x="2336"/>
        <item x="1872"/>
        <item x="1960"/>
        <item x="1943"/>
        <item x="2259"/>
        <item x="1716"/>
        <item x="448"/>
        <item x="615"/>
        <item x="667"/>
        <item x="167"/>
        <item x="1735"/>
        <item x="1670"/>
        <item x="244"/>
        <item x="1488"/>
        <item x="1343"/>
        <item x="2454"/>
        <item x="1520"/>
        <item x="1848"/>
        <item x="1422"/>
        <item x="2346"/>
        <item x="731"/>
        <item x="1313"/>
        <item x="1510"/>
        <item x="188"/>
        <item x="1767"/>
        <item x="181"/>
        <item x="241"/>
        <item x="1930"/>
        <item x="2688"/>
        <item x="2055"/>
        <item x="1290"/>
        <item x="584"/>
        <item x="621"/>
        <item x="66"/>
        <item x="2782"/>
        <item x="1910"/>
        <item x="50"/>
        <item x="2194"/>
        <item x="1092"/>
        <item x="1072"/>
        <item x="1522"/>
        <item x="2662"/>
        <item x="1461"/>
        <item x="2739"/>
        <item x="2103"/>
        <item x="1279"/>
        <item x="2008"/>
        <item x="1361"/>
        <item x="1841"/>
        <item x="2128"/>
        <item x="874"/>
        <item x="1705"/>
        <item x="825"/>
        <item x="2524"/>
        <item x="2127"/>
        <item x="717"/>
        <item x="1789"/>
        <item x="2502"/>
        <item x="2177"/>
        <item x="173"/>
        <item x="319"/>
        <item x="2848"/>
        <item x="1126"/>
        <item x="1532"/>
        <item x="2434"/>
        <item x="2367"/>
        <item x="1744"/>
        <item x="752"/>
        <item x="2383"/>
        <item x="2759"/>
        <item x="1641"/>
        <item x="2596"/>
        <item x="2109"/>
        <item x="1197"/>
        <item x="2032"/>
        <item x="2061"/>
        <item x="55"/>
        <item x="312"/>
        <item x="1977"/>
        <item x="2115"/>
        <item x="21"/>
        <item x="2307"/>
        <item x="240"/>
        <item x="2578"/>
        <item x="2729"/>
        <item x="2255"/>
        <item x="2866"/>
        <item x="2728"/>
        <item x="2667"/>
        <item x="367"/>
        <item x="1393"/>
        <item x="1103"/>
        <item x="2273"/>
        <item x="2861"/>
        <item x="1699"/>
        <item x="2416"/>
        <item x="2787"/>
        <item x="2743"/>
        <item x="2605"/>
        <item x="1782"/>
        <item x="1189"/>
        <item x="1251"/>
        <item x="2313"/>
        <item x="2945"/>
        <item x="1726"/>
        <item x="1733"/>
        <item x="1247"/>
        <item x="1620"/>
        <item x="2901"/>
        <item x="630"/>
        <item x="953"/>
        <item x="2891"/>
        <item x="632"/>
        <item x="2512"/>
        <item x="2299"/>
        <item x="1799"/>
        <item x="2218"/>
        <item x="678"/>
        <item x="2248"/>
        <item x="2532"/>
        <item x="2826"/>
        <item x="2404"/>
        <item x="318"/>
        <item x="1818"/>
        <item x="424"/>
        <item x="1831"/>
        <item x="469"/>
        <item x="2789"/>
        <item x="1406"/>
        <item x="2283"/>
        <item x="130"/>
        <item x="888"/>
        <item x="2542"/>
        <item x="2888"/>
        <item x="2673"/>
        <item x="1646"/>
        <item x="1961"/>
        <item x="2874"/>
        <item x="1440"/>
        <item x="2545"/>
        <item x="2515"/>
        <item x="2312"/>
        <item x="2855"/>
        <item x="2757"/>
        <item x="1397"/>
        <item x="2244"/>
        <item x="1069"/>
        <item x="1389"/>
        <item x="2934"/>
        <item x="1145"/>
        <item x="288"/>
        <item x="1533"/>
        <item x="638"/>
        <item x="98"/>
        <item x="2317"/>
        <item x="979"/>
        <item x="1442"/>
        <item x="683"/>
        <item x="1241"/>
        <item x="2946"/>
        <item x="961"/>
        <item x="2360"/>
        <item x="2257"/>
        <item x="2270"/>
        <item x="1094"/>
        <item x="786"/>
        <item x="1210"/>
        <item x="536"/>
        <item x="1081"/>
        <item x="2620"/>
        <item x="2727"/>
        <item x="2823"/>
        <item x="1060"/>
        <item x="699"/>
        <item x="2961"/>
        <item x="2716"/>
        <item x="134"/>
        <item x="878"/>
        <item x="2422"/>
        <item x="2721"/>
        <item x="1684"/>
        <item x="1934"/>
        <item x="1852"/>
        <item x="212"/>
        <item x="2822"/>
        <item x="1445"/>
        <item x="2011"/>
        <item x="2116"/>
        <item x="2062"/>
        <item x="2796"/>
        <item x="2310"/>
        <item x="1944"/>
        <item x="1642"/>
        <item x="1525"/>
        <item x="2382"/>
        <item x="2576"/>
        <item x="323"/>
        <item x="272"/>
        <item x="2120"/>
        <item x="1959"/>
        <item x="687"/>
        <item x="2928"/>
        <item x="2632"/>
        <item x="1834"/>
        <item x="525"/>
        <item x="2626"/>
        <item x="2342"/>
        <item x="1584"/>
        <item x="1414"/>
        <item x="2165"/>
        <item x="1075"/>
        <item x="2533"/>
        <item x="643"/>
        <item x="1140"/>
        <item x="2619"/>
        <item x="413"/>
        <item x="1342"/>
        <item x="268"/>
        <item x="128"/>
        <item x="2356"/>
        <item x="2777"/>
        <item x="2268"/>
        <item x="1506"/>
        <item x="2896"/>
        <item x="1067"/>
        <item x="1322"/>
        <item x="2187"/>
        <item x="2776"/>
        <item x="2752"/>
        <item x="911"/>
        <item x="186"/>
        <item x="712"/>
        <item x="557"/>
        <item x="2057"/>
        <item x="194"/>
        <item x="2295"/>
        <item x="1526"/>
        <item x="858"/>
        <item x="2950"/>
        <item x="2670"/>
        <item x="618"/>
        <item x="1167"/>
        <item x="460"/>
        <item x="2423"/>
        <item x="713"/>
        <item x="642"/>
        <item x="1027"/>
        <item x="1200"/>
        <item x="2315"/>
        <item x="1586"/>
        <item x="1334"/>
        <item x="2294"/>
        <item x="163"/>
        <item x="2161"/>
        <item x="2717"/>
        <item x="103"/>
        <item x="2840"/>
        <item x="1971"/>
        <item x="206"/>
        <item x="898"/>
        <item x="308"/>
        <item x="2654"/>
        <item x="2496"/>
        <item x="170"/>
        <item x="2443"/>
        <item x="2010"/>
        <item x="233"/>
        <item x="2875"/>
        <item x="1577"/>
        <item x="1400"/>
        <item x="459"/>
        <item x="2395"/>
        <item x="229"/>
        <item x="799"/>
        <item x="49"/>
        <item x="1423"/>
        <item x="1294"/>
        <item x="1656"/>
        <item x="2490"/>
        <item x="257"/>
        <item x="1354"/>
        <item x="2231"/>
        <item x="568"/>
        <item x="2498"/>
        <item x="458"/>
        <item x="255"/>
        <item x="357"/>
        <item x="532"/>
        <item x="1697"/>
        <item x="2516"/>
        <item x="1026"/>
        <item x="1979"/>
        <item x="2400"/>
        <item x="2760"/>
        <item x="300"/>
        <item x="1323"/>
        <item x="2394"/>
        <item x="2810"/>
        <item x="418"/>
        <item x="2492"/>
        <item x="841"/>
        <item x="2638"/>
        <item x="2131"/>
        <item x="2795"/>
        <item x="585"/>
        <item x="1555"/>
        <item x="427"/>
        <item x="1891"/>
        <item x="28"/>
        <item x="251"/>
        <item x="719"/>
        <item x="2570"/>
        <item x="1540"/>
        <item x="2228"/>
        <item x="2296"/>
        <item x="2740"/>
        <item x="1302"/>
        <item x="283"/>
        <item x="1456"/>
        <item x="1450"/>
        <item x="2168"/>
        <item x="2637"/>
        <item x="83"/>
        <item x="1551"/>
        <item x="2877"/>
        <item x="309"/>
        <item x="2665"/>
        <item x="259"/>
        <item x="2895"/>
        <item x="2552"/>
        <item x="2092"/>
        <item x="2883"/>
        <item x="2358"/>
        <item x="834"/>
        <item x="371"/>
        <item x="934"/>
        <item x="2381"/>
        <item x="1468"/>
        <item x="2172"/>
        <item x="1655"/>
        <item x="2725"/>
        <item x="1095"/>
        <item x="1430"/>
        <item x="669"/>
        <item x="801"/>
        <item x="1320"/>
        <item x="765"/>
        <item x="1155"/>
        <item x="1147"/>
        <item x="1125"/>
        <item x="1174"/>
        <item x="2078"/>
        <item x="412"/>
        <item x="2455"/>
        <item x="1061"/>
        <item x="1513"/>
        <item x="2634"/>
        <item x="2505"/>
        <item x="1553"/>
        <item x="1093"/>
        <item x="977"/>
        <item x="1058"/>
        <item x="289"/>
        <item x="1687"/>
        <item x="1722"/>
        <item x="195"/>
        <item x="93"/>
        <item x="616"/>
        <item x="2045"/>
        <item x="1608"/>
        <item x="2406"/>
        <item x="365"/>
        <item x="336"/>
        <item x="935"/>
        <item x="1658"/>
        <item x="2201"/>
        <item x="225"/>
        <item x="541"/>
        <item x="914"/>
        <item x="907"/>
        <item x="1381"/>
        <item x="527"/>
        <item x="1958"/>
        <item x="705"/>
        <item x="2958"/>
        <item x="2035"/>
        <item x="2802"/>
        <item x="81"/>
        <item x="1056"/>
        <item x="112"/>
        <item x="936"/>
        <item x="2672"/>
        <item x="2726"/>
        <item x="363"/>
        <item x="828"/>
        <item x="755"/>
        <item x="320"/>
        <item x="1156"/>
        <item x="1405"/>
        <item x="216"/>
        <item x="1948"/>
        <item x="2953"/>
        <item x="106"/>
        <item x="1272"/>
        <item x="2184"/>
        <item x="2223"/>
        <item x="18"/>
        <item x="15"/>
        <item x="1630"/>
        <item x="1182"/>
        <item x="440"/>
        <item x="1668"/>
        <item x="1632"/>
        <item x="2863"/>
        <item x="2102"/>
        <item x="1289"/>
        <item x="2487"/>
        <item x="1558"/>
        <item x="2322"/>
        <item x="2450"/>
        <item x="386"/>
        <item x="2376"/>
        <item x="1758"/>
        <item x="1037"/>
        <item x="2694"/>
        <item x="1106"/>
        <item x="2754"/>
        <item x="2939"/>
        <item x="1788"/>
        <item x="436"/>
        <item x="732"/>
        <item x="2641"/>
        <item x="1118"/>
        <item x="1819"/>
        <item x="450"/>
        <item x="2418"/>
        <item x="608"/>
        <item x="1321"/>
        <item x="341"/>
        <item x="804"/>
        <item x="940"/>
        <item x="511"/>
        <item x="1574"/>
        <item x="1814"/>
        <item x="866"/>
        <item x="2965"/>
        <item x="1622"/>
        <item x="2846"/>
        <item x="1133"/>
        <item x="463"/>
        <item x="2200"/>
        <item x="2797"/>
        <item x="1218"/>
        <item x="1940"/>
        <item x="2323"/>
        <item x="2401"/>
        <item x="662"/>
        <item x="2731"/>
        <item x="35"/>
        <item x="104"/>
        <item x="1448"/>
        <item x="1932"/>
        <item x="2899"/>
        <item x="477"/>
        <item x="2601"/>
        <item x="1242"/>
        <item x="1862"/>
        <item x="124"/>
        <item x="1183"/>
        <item x="1612"/>
        <item x="2457"/>
        <item x="2196"/>
        <item x="780"/>
        <item x="595"/>
        <item x="2074"/>
        <item x="109"/>
        <item x="1539"/>
        <item x="1538"/>
        <item x="95"/>
        <item x="2064"/>
        <item x="1387"/>
        <item x="2951"/>
        <item x="286"/>
        <item x="739"/>
        <item x="886"/>
        <item x="1866"/>
        <item x="579"/>
        <item x="2536"/>
        <item x="77"/>
        <item x="1654"/>
        <item x="2658"/>
        <item x="2033"/>
        <item x="2790"/>
        <item x="2365"/>
        <item x="398"/>
        <item x="529"/>
        <item x="1565"/>
        <item x="668"/>
        <item x="609"/>
        <item x="1578"/>
        <item x="395"/>
        <item x="2876"/>
        <item x="1424"/>
        <item x="38"/>
        <item x="892"/>
        <item x="1053"/>
        <item x="637"/>
        <item x="1099"/>
        <item x="890"/>
        <item x="2586"/>
        <item x="2781"/>
        <item x="904"/>
        <item x="2069"/>
        <item x="510"/>
        <item x="2095"/>
        <item x="1801"/>
        <item x="2380"/>
        <item x="605"/>
        <item x="1662"/>
        <item x="306"/>
        <item x="137"/>
        <item x="123"/>
        <item x="349"/>
        <item x="1254"/>
        <item x="2761"/>
        <item x="1638"/>
        <item x="2910"/>
        <item x="600"/>
        <item x="773"/>
        <item x="1077"/>
        <item x="2021"/>
        <item x="2353"/>
        <item x="1770"/>
        <item x="1407"/>
        <item x="1019"/>
        <item x="2962"/>
        <item x="1139"/>
        <item x="107"/>
        <item x="492"/>
        <item x="1018"/>
        <item x="959"/>
        <item x="2285"/>
        <item x="1451"/>
        <item x="1623"/>
        <item x="2530"/>
        <item x="1327"/>
        <item x="2698"/>
        <item x="391"/>
        <item x="1502"/>
        <item x="102"/>
        <item x="22"/>
        <item x="1206"/>
        <item x="664"/>
        <item x="481"/>
        <item x="2408"/>
        <item x="714"/>
        <item x="998"/>
        <item x="2630"/>
        <item x="2679"/>
        <item x="2794"/>
        <item x="209"/>
        <item x="2635"/>
        <item x="2746"/>
        <item x="1995"/>
        <item x="2892"/>
        <item x="133"/>
        <item x="542"/>
        <item x="791"/>
        <item x="2851"/>
        <item x="1238"/>
        <item x="2864"/>
        <item x="2178"/>
        <item x="2561"/>
        <item x="488"/>
        <item x="2808"/>
        <item x="811"/>
        <item x="1117"/>
        <item x="1471"/>
        <item x="927"/>
        <item x="2047"/>
        <item x="565"/>
        <item x="2913"/>
        <item x="8"/>
        <item x="1698"/>
        <item x="728"/>
        <item x="2237"/>
        <item x="1204"/>
        <item x="2585"/>
        <item x="1802"/>
        <item x="830"/>
        <item x="1010"/>
        <item x="2354"/>
        <item x="2701"/>
        <item x="2319"/>
        <item x="2631"/>
        <item x="65"/>
        <item x="1479"/>
        <item x="1169"/>
        <item x="1213"/>
        <item x="2152"/>
        <item x="769"/>
        <item x="1324"/>
        <item x="575"/>
        <item x="1606"/>
        <item x="2497"/>
        <item x="2107"/>
        <item x="1888"/>
        <item x="1419"/>
        <item x="1480"/>
        <item x="1243"/>
        <item x="2748"/>
        <item x="1425"/>
        <item x="476"/>
        <item x="1707"/>
        <item x="1694"/>
        <item x="2230"/>
        <item x="227"/>
        <item x="421"/>
        <item x="1135"/>
        <item x="2938"/>
        <item x="351"/>
        <item x="2429"/>
        <item x="1028"/>
        <item x="2616"/>
        <item x="939"/>
        <item x="1907"/>
        <item x="2314"/>
        <item x="352"/>
        <item x="2027"/>
        <item x="2583"/>
        <item x="2558"/>
        <item x="2890"/>
        <item x="923"/>
        <item x="56"/>
        <item x="2575"/>
        <item x="207"/>
        <item x="563"/>
        <item x="1258"/>
        <item x="1044"/>
        <item x="2565"/>
        <item x="589"/>
        <item x="2885"/>
        <item x="797"/>
        <item x="2410"/>
        <item x="2082"/>
        <item x="91"/>
        <item x="516"/>
        <item x="2927"/>
        <item x="2932"/>
        <item x="1556"/>
        <item x="2241"/>
        <item x="2931"/>
        <item x="496"/>
        <item x="237"/>
        <item x="52"/>
        <item x="1633"/>
        <item x="933"/>
        <item x="1121"/>
        <item x="2190"/>
        <item x="397"/>
        <item x="1984"/>
        <item x="1636"/>
        <item x="1310"/>
        <item x="88"/>
        <item x="1715"/>
        <item x="564"/>
        <item x="792"/>
        <item x="2604"/>
        <item x="2076"/>
        <item x="794"/>
        <item x="1314"/>
        <item x="1667"/>
        <item x="1804"/>
        <item x="2471"/>
        <item x="2854"/>
        <item x="962"/>
        <item x="2393"/>
        <item x="2427"/>
        <item x="2262"/>
        <item x="685"/>
        <item x="1921"/>
        <item x="2343"/>
        <item x="2905"/>
        <item x="1452"/>
        <item x="740"/>
        <item x="1177"/>
        <item x="960"/>
        <item x="2942"/>
        <item x="2195"/>
        <item x="814"/>
        <item x="1447"/>
        <item x="151"/>
        <item x="2633"/>
        <item x="1306"/>
        <item x="895"/>
        <item x="1230"/>
        <item x="502"/>
        <item x="518"/>
        <item x="161"/>
        <item x="842"/>
        <item x="1874"/>
        <item x="1523"/>
        <item x="470"/>
        <item x="1949"/>
        <item x="479"/>
        <item x="198"/>
        <item x="833"/>
        <item x="1264"/>
        <item x="822"/>
        <item x="1299"/>
        <item x="154"/>
        <item x="544"/>
        <item x="1029"/>
        <item x="1466"/>
        <item x="537"/>
        <item x="1088"/>
        <item x="449"/>
        <item x="1712"/>
        <item x="1015"/>
        <item x="171"/>
        <item x="2129"/>
        <item x="2111"/>
        <item x="1268"/>
        <item x="478"/>
        <item x="2364"/>
        <item x="2006"/>
        <item x="2830"/>
        <item x="698"/>
        <item x="2744"/>
        <item x="505"/>
        <item x="757"/>
        <item x="702"/>
        <item x="2091"/>
        <item x="588"/>
        <item x="204"/>
        <item x="345"/>
        <item x="758"/>
        <item x="2373"/>
        <item x="474"/>
        <item x="2437"/>
        <item x="1737"/>
        <item x="493"/>
        <item x="2640"/>
        <item x="1035"/>
        <item x="545"/>
        <item x="748"/>
        <item x="131"/>
        <item x="2966"/>
        <item x="737"/>
        <item x="1273"/>
        <item x="1734"/>
        <item x="439"/>
        <item x="1945"/>
        <item x="1372"/>
        <item x="1576"/>
        <item x="838"/>
        <item x="965"/>
        <item x="2594"/>
        <item x="2240"/>
        <item x="298"/>
        <item x="2304"/>
        <item x="2606"/>
        <item x="1652"/>
        <item x="2751"/>
        <item x="802"/>
        <item x="282"/>
        <item x="464"/>
        <item x="1312"/>
        <item x="2192"/>
        <item x="2508"/>
        <item x="1846"/>
        <item x="2930"/>
        <item x="2208"/>
        <item x="142"/>
        <item x="1301"/>
        <item x="2331"/>
        <item x="2048"/>
        <item x="122"/>
        <item x="1408"/>
        <item x="1837"/>
        <item x="2079"/>
        <item x="1278"/>
        <item x="2043"/>
        <item x="2957"/>
        <item x="383"/>
        <item x="1855"/>
        <item x="710"/>
        <item x="1792"/>
        <item x="379"/>
        <item x="311"/>
        <item x="2086"/>
        <item x="76"/>
        <item x="1482"/>
        <item x="1580"/>
        <item x="1634"/>
        <item x="382"/>
        <item x="1291"/>
        <item x="2158"/>
        <item x="1615"/>
        <item x="2482"/>
        <item x="1711"/>
        <item x="1503"/>
        <item x="762"/>
        <item x="1404"/>
        <item x="2499"/>
        <item x="974"/>
        <item x="2548"/>
        <item x="2148"/>
        <item x="89"/>
        <item x="2421"/>
        <item x="1845"/>
        <item x="2464"/>
        <item x="1487"/>
        <item x="1141"/>
        <item x="1675"/>
        <item x="265"/>
        <item x="1661"/>
        <item x="1311"/>
        <item x="1704"/>
        <item x="2119"/>
        <item x="372"/>
        <item x="957"/>
        <item x="1097"/>
        <item x="2121"/>
        <item x="12"/>
        <item x="2167"/>
        <item x="1437"/>
        <item x="58"/>
        <item x="2019"/>
        <item x="2655"/>
        <item x="117"/>
        <item x="1049"/>
        <item x="2183"/>
        <item x="1987"/>
        <item x="247"/>
        <item x="2483"/>
        <item x="2133"/>
        <item x="2687"/>
        <item x="2477"/>
        <item x="1304"/>
        <item x="598"/>
        <item x="1030"/>
        <item x="2788"/>
        <item x="971"/>
        <item x="2615"/>
        <item x="2563"/>
        <item x="2691"/>
        <item x="346"/>
        <item x="1216"/>
        <item x="966"/>
        <item x="1546"/>
        <item x="62"/>
        <item x="2652"/>
        <item x="2470"/>
        <item x="2660"/>
        <item x="1531"/>
        <item x="574"/>
        <item x="506"/>
        <item x="184"/>
        <item x="1791"/>
        <item x="726"/>
        <item x="2349"/>
        <item x="1398"/>
        <item x="2881"/>
        <item x="857"/>
        <item x="1723"/>
        <item x="2348"/>
        <item x="69"/>
        <item x="2495"/>
        <item x="1462"/>
        <item x="1173"/>
        <item x="1528"/>
        <item x="703"/>
        <item x="821"/>
        <item x="2156"/>
        <item x="2921"/>
        <item x="1080"/>
        <item x="2301"/>
        <item x="1742"/>
        <item x="1566"/>
        <item x="990"/>
        <item x="146"/>
        <item x="487"/>
        <item x="1790"/>
        <item x="16"/>
        <item x="2384"/>
        <item x="2101"/>
        <item x="1211"/>
        <item x="232"/>
        <item x="996"/>
        <item x="1102"/>
        <item x="1508"/>
        <item x="671"/>
        <item x="2724"/>
        <item x="1709"/>
        <item x="559"/>
        <item x="840"/>
        <item x="991"/>
        <item x="253"/>
        <item x="1867"/>
        <item x="2224"/>
        <item x="1344"/>
        <item x="258"/>
        <item x="1875"/>
        <item x="629"/>
        <item x="57"/>
        <item x="1575"/>
        <item x="1330"/>
        <item x="1046"/>
        <item x="1142"/>
        <item x="2448"/>
        <item x="127"/>
        <item x="2707"/>
        <item x="587"/>
        <item x="827"/>
        <item x="1519"/>
        <item x="187"/>
        <item x="1512"/>
        <item x="444"/>
        <item x="1036"/>
        <item x="2210"/>
        <item x="313"/>
        <item x="44"/>
        <item x="1335"/>
        <item x="1356"/>
        <item x="872"/>
        <item x="2088"/>
        <item x="704"/>
        <item x="657"/>
        <item x="983"/>
        <item x="279"/>
        <item x="775"/>
        <item x="1820"/>
        <item x="1696"/>
        <item x="1681"/>
        <item x="753"/>
        <item x="2546"/>
        <item x="915"/>
        <item x="322"/>
        <item x="2029"/>
        <item x="2277"/>
        <item x="2309"/>
        <item x="1990"/>
        <item x="1963"/>
        <item x="686"/>
        <item x="952"/>
        <item x="2537"/>
        <item x="951"/>
        <item x="2306"/>
        <item x="2419"/>
        <item x="92"/>
        <item x="1624"/>
        <item x="2186"/>
        <item x="1207"/>
        <item x="2155"/>
        <item x="1032"/>
        <item x="1079"/>
        <item x="2553"/>
        <item x="2264"/>
        <item x="409"/>
        <item x="1270"/>
        <item x="1115"/>
        <item x="324"/>
        <item x="2436"/>
        <item x="859"/>
        <item x="489"/>
        <item x="1572"/>
        <item x="2639"/>
        <item x="2919"/>
        <item x="223"/>
        <item x="949"/>
        <item x="2504"/>
        <item x="2368"/>
        <item x="1629"/>
        <item x="1505"/>
        <item x="2699"/>
        <item x="2265"/>
        <item x="239"/>
        <item x="2827"/>
        <item x="2374"/>
        <item x="1869"/>
        <item x="558"/>
        <item x="1435"/>
        <item x="847"/>
        <item x="610"/>
        <item x="37"/>
        <item x="1922"/>
        <item x="141"/>
        <item x="176"/>
        <item x="625"/>
        <item x="2695"/>
        <item x="2463"/>
        <item x="2878"/>
        <item x="25"/>
        <item x="1366"/>
        <item x="1994"/>
        <item x="2003"/>
        <item x="1710"/>
        <item x="2350"/>
        <item x="2869"/>
        <item x="1743"/>
        <item x="1564"/>
        <item x="377"/>
        <item x="1363"/>
        <item x="539"/>
        <item x="641"/>
        <item x="777"/>
        <item x="1693"/>
        <item x="810"/>
        <item x="2906"/>
        <item x="1459"/>
        <item x="722"/>
        <item x="1161"/>
        <item x="636"/>
        <item x="1713"/>
        <item x="560"/>
        <item x="1679"/>
        <item x="1439"/>
        <item x="2389"/>
        <item x="2506"/>
        <item x="1239"/>
        <item x="1104"/>
        <item x="1358"/>
        <item x="2956"/>
        <item x="1810"/>
        <item x="1911"/>
        <item x="1754"/>
        <item x="2014"/>
        <item x="1331"/>
        <item x="70"/>
        <item x="1797"/>
        <item x="2034"/>
        <item x="1597"/>
        <item x="1146"/>
        <item x="2544"/>
        <item x="2022"/>
        <item x="2266"/>
        <item x="2712"/>
        <item x="2286"/>
        <item x="1444"/>
        <item x="677"/>
        <item x="1085"/>
        <item x="654"/>
        <item x="484"/>
        <item x="690"/>
        <item x="1719"/>
        <item x="473"/>
        <item x="628"/>
        <item x="746"/>
        <item x="2326"/>
        <item x="1496"/>
        <item x="364"/>
        <item x="1054"/>
        <item x="456"/>
        <item x="1665"/>
        <item x="2947"/>
        <item x="805"/>
        <item x="3"/>
        <item x="1431"/>
        <item x="1554"/>
        <item x="2624"/>
        <item x="2452"/>
        <item x="2568"/>
        <item x="2288"/>
        <item x="1068"/>
        <item x="39"/>
        <item x="417"/>
        <item x="1441"/>
        <item x="2213"/>
        <item x="1793"/>
        <item x="1196"/>
        <item x="716"/>
        <item x="2924"/>
        <item x="1078"/>
        <item x="958"/>
        <item x="2431"/>
        <item x="679"/>
        <item x="2926"/>
        <item x="416"/>
        <item x="278"/>
        <item x="2554"/>
        <item x="694"/>
        <item x="583"/>
        <item x="1582"/>
        <item x="2686"/>
        <item x="281"/>
        <item x="1501"/>
        <item x="1571"/>
        <item x="2636"/>
        <item x="415"/>
        <item x="750"/>
        <item x="310"/>
        <item x="2068"/>
        <item x="1347"/>
        <item x="2001"/>
        <item x="287"/>
        <item x="2609"/>
        <item x="2097"/>
        <item x="905"/>
        <item x="1224"/>
        <item x="798"/>
        <item x="572"/>
        <item x="956"/>
        <item x="929"/>
        <item x="445"/>
        <item x="2816"/>
        <item x="1887"/>
        <item x="2664"/>
        <item x="2125"/>
        <item x="1199"/>
        <item x="392"/>
        <item x="1549"/>
        <item x="491"/>
        <item x="2856"/>
        <item x="1664"/>
        <item x="75"/>
        <item x="1951"/>
        <item x="2247"/>
        <item x="1"/>
        <item x="101"/>
        <item x="1858"/>
        <item x="1232"/>
        <item x="2623"/>
        <item x="1374"/>
        <item x="528"/>
        <item x="238"/>
        <item x="795"/>
        <item x="2581"/>
        <item x="1399"/>
        <item x="788"/>
        <item x="51"/>
        <item x="2037"/>
        <item x="2175"/>
        <item x="980"/>
        <item x="1495"/>
        <item x="1905"/>
        <item x="976"/>
        <item x="284"/>
        <item t="default"/>
      </items>
    </pivotField>
    <pivotField showAll="0">
      <items count="2967">
        <item x="96"/>
        <item x="1769"/>
        <item x="1840"/>
        <item x="1126"/>
        <item x="262"/>
        <item x="1313"/>
        <item x="2137"/>
        <item x="2236"/>
        <item x="1012"/>
        <item x="1855"/>
        <item x="1883"/>
        <item x="2455"/>
        <item x="1514"/>
        <item x="138"/>
        <item x="825"/>
        <item x="1000"/>
        <item x="317"/>
        <item x="2596"/>
        <item x="1098"/>
        <item x="1074"/>
        <item x="926"/>
        <item x="2734"/>
        <item x="2915"/>
        <item x="2641"/>
        <item x="2963"/>
        <item x="1704"/>
        <item x="1777"/>
        <item x="1892"/>
        <item x="1005"/>
        <item x="1410"/>
        <item x="2939"/>
        <item x="998"/>
        <item x="1950"/>
        <item x="2298"/>
        <item x="113"/>
        <item x="1641"/>
        <item x="60"/>
        <item x="519"/>
        <item x="155"/>
        <item x="1063"/>
        <item x="1210"/>
        <item x="2458"/>
        <item x="1071"/>
        <item x="1981"/>
        <item x="1474"/>
        <item x="2278"/>
        <item x="2554"/>
        <item x="342"/>
        <item x="806"/>
        <item x="1490"/>
        <item x="777"/>
        <item x="1633"/>
        <item x="735"/>
        <item x="895"/>
        <item x="242"/>
        <item x="991"/>
        <item x="338"/>
        <item x="1766"/>
        <item x="2132"/>
        <item x="1925"/>
        <item x="453"/>
        <item x="635"/>
        <item x="694"/>
        <item x="263"/>
        <item x="2186"/>
        <item x="759"/>
        <item x="674"/>
        <item x="200"/>
        <item x="866"/>
        <item x="33"/>
        <item x="1225"/>
        <item x="17"/>
        <item x="2441"/>
        <item x="2465"/>
        <item x="982"/>
        <item x="543"/>
        <item x="1368"/>
        <item x="147"/>
        <item x="1880"/>
        <item x="1348"/>
        <item x="78"/>
        <item x="1783"/>
        <item x="2214"/>
        <item x="2597"/>
        <item x="2512"/>
        <item x="2434"/>
        <item x="2712"/>
        <item x="871"/>
        <item x="71"/>
        <item x="2036"/>
        <item x="1882"/>
        <item x="2768"/>
        <item x="1174"/>
        <item x="2172"/>
        <item x="2290"/>
        <item x="2112"/>
        <item x="2844"/>
        <item x="100"/>
        <item x="1809"/>
        <item x="375"/>
        <item x="7"/>
        <item x="183"/>
        <item x="180"/>
        <item x="802"/>
        <item x="441"/>
        <item x="1507"/>
        <item x="2521"/>
        <item x="1730"/>
        <item x="1470"/>
        <item x="1513"/>
        <item x="1994"/>
        <item x="423"/>
        <item x="2143"/>
        <item x="1177"/>
        <item x="192"/>
        <item x="1648"/>
        <item x="1738"/>
        <item x="2621"/>
        <item x="2831"/>
        <item x="438"/>
        <item x="2079"/>
        <item x="455"/>
        <item x="1785"/>
        <item x="1739"/>
        <item x="2162"/>
        <item x="672"/>
        <item x="1233"/>
        <item x="1298"/>
        <item x="548"/>
        <item x="2888"/>
        <item x="1945"/>
        <item x="1858"/>
        <item x="852"/>
        <item x="2349"/>
        <item x="2306"/>
        <item x="2065"/>
        <item x="1281"/>
        <item x="1147"/>
        <item x="2450"/>
        <item x="2703"/>
        <item x="591"/>
        <item x="1089"/>
        <item x="2029"/>
        <item x="1565"/>
        <item x="1792"/>
        <item x="2748"/>
        <item x="1253"/>
        <item x="1484"/>
        <item x="213"/>
        <item x="1716"/>
        <item x="823"/>
        <item x="1019"/>
        <item x="603"/>
        <item x="2205"/>
        <item x="2178"/>
        <item x="1350"/>
        <item x="1869"/>
        <item x="805"/>
        <item x="1467"/>
        <item x="1750"/>
        <item x="2296"/>
        <item x="834"/>
        <item x="2943"/>
        <item x="2375"/>
        <item x="1944"/>
        <item x="256"/>
        <item x="514"/>
        <item x="1213"/>
        <item x="1475"/>
        <item x="145"/>
        <item x="1068"/>
        <item x="1388"/>
        <item x="356"/>
        <item x="1796"/>
        <item x="792"/>
        <item x="1935"/>
        <item x="1997"/>
        <item x="2429"/>
        <item x="680"/>
        <item x="1418"/>
        <item x="1996"/>
        <item x="2003"/>
        <item x="1483"/>
        <item x="882"/>
        <item x="1793"/>
        <item x="696"/>
        <item x="2764"/>
        <item x="1293"/>
        <item x="1400"/>
        <item x="2502"/>
        <item x="2140"/>
        <item x="2130"/>
        <item x="717"/>
        <item x="1616"/>
        <item x="578"/>
        <item x="1761"/>
        <item x="2196"/>
        <item x="1643"/>
        <item x="2658"/>
        <item x="1902"/>
        <item x="2343"/>
        <item x="2413"/>
        <item x="2550"/>
        <item x="2719"/>
        <item x="2792"/>
        <item x="335"/>
        <item x="2864"/>
        <item x="891"/>
        <item x="1859"/>
        <item x="235"/>
        <item x="842"/>
        <item x="1425"/>
        <item x="742"/>
        <item x="2445"/>
        <item x="649"/>
        <item x="10"/>
        <item x="1377"/>
        <item x="2785"/>
        <item x="2468"/>
        <item x="1917"/>
        <item x="743"/>
        <item x="1031"/>
        <item x="2241"/>
        <item x="2849"/>
        <item x="2681"/>
        <item x="782"/>
        <item x="993"/>
        <item x="535"/>
        <item x="2250"/>
        <item x="1778"/>
        <item x="907"/>
        <item x="1142"/>
        <item x="1675"/>
        <item x="1468"/>
        <item x="325"/>
        <item x="2219"/>
        <item x="2103"/>
        <item x="1913"/>
        <item x="2520"/>
        <item x="1169"/>
        <item x="403"/>
        <item x="1290"/>
        <item x="1754"/>
        <item x="2401"/>
        <item x="2500"/>
        <item x="2424"/>
        <item x="2364"/>
        <item x="1635"/>
        <item x="1987"/>
        <item x="1227"/>
        <item x="945"/>
        <item x="2647"/>
        <item x="2519"/>
        <item x="2947"/>
        <item x="2124"/>
        <item x="2643"/>
        <item x="1638"/>
        <item x="1759"/>
        <item x="1701"/>
        <item x="623"/>
        <item x="13"/>
        <item x="1021"/>
        <item x="211"/>
        <item x="2249"/>
        <item x="2412"/>
        <item x="2770"/>
        <item x="1608"/>
        <item x="1160"/>
        <item x="1906"/>
        <item x="411"/>
        <item x="1794"/>
        <item x="1456"/>
        <item x="1380"/>
        <item x="2867"/>
        <item x="222"/>
        <item x="1212"/>
        <item x="1954"/>
        <item x="607"/>
        <item x="2525"/>
        <item x="1712"/>
        <item x="156"/>
        <item x="2177"/>
        <item x="1114"/>
        <item x="1719"/>
        <item x="1462"/>
        <item x="1546"/>
        <item x="348"/>
        <item x="1991"/>
        <item x="2007"/>
        <item x="385"/>
        <item x="2616"/>
        <item x="54"/>
        <item x="2160"/>
        <item x="766"/>
        <item x="990"/>
        <item x="465"/>
        <item x="115"/>
        <item x="2234"/>
        <item x="2439"/>
        <item x="2288"/>
        <item x="1776"/>
        <item x="2670"/>
        <item x="854"/>
        <item x="1452"/>
        <item x="2899"/>
        <item x="1998"/>
        <item x="1200"/>
        <item x="2913"/>
        <item x="2254"/>
        <item x="1392"/>
        <item x="935"/>
        <item x="1416"/>
        <item x="266"/>
        <item x="1306"/>
        <item x="80"/>
        <item x="874"/>
        <item x="1940"/>
        <item x="892"/>
        <item x="1535"/>
        <item x="374"/>
        <item x="2830"/>
        <item x="2251"/>
        <item x="622"/>
        <item x="2197"/>
        <item x="2098"/>
        <item x="2220"/>
        <item x="2200"/>
        <item x="446"/>
        <item x="1149"/>
        <item x="1087"/>
        <item x="2081"/>
        <item x="1221"/>
        <item x="442"/>
        <item x="2948"/>
        <item x="370"/>
        <item x="2583"/>
        <item x="2161"/>
        <item x="1295"/>
        <item x="1900"/>
        <item x="1127"/>
        <item x="230"/>
        <item x="1061"/>
        <item x="1918"/>
        <item x="1263"/>
        <item x="111"/>
        <item x="1890"/>
        <item x="2333"/>
        <item x="1411"/>
        <item x="2644"/>
        <item x="1219"/>
        <item x="552"/>
        <item x="2409"/>
        <item x="1983"/>
        <item x="619"/>
        <item x="1118"/>
        <item x="1566"/>
        <item x="1612"/>
        <item x="2897"/>
        <item x="1351"/>
        <item x="1828"/>
        <item x="1080"/>
        <item x="1383"/>
        <item x="1018"/>
        <item x="381"/>
        <item x="1305"/>
        <item x="1117"/>
        <item x="976"/>
        <item x="538"/>
        <item x="462"/>
        <item x="1250"/>
        <item x="733"/>
        <item x="512"/>
        <item x="120"/>
        <item x="2467"/>
        <item x="1862"/>
        <item x="1525"/>
        <item x="210"/>
        <item x="2570"/>
        <item x="1109"/>
        <item x="1176"/>
        <item x="1062"/>
        <item x="2713"/>
        <item x="2267"/>
        <item x="2741"/>
        <item x="2316"/>
        <item x="143"/>
        <item x="2376"/>
        <item x="368"/>
        <item x="2203"/>
        <item x="1376"/>
        <item x="983"/>
        <item x="157"/>
        <item x="2749"/>
        <item x="1220"/>
        <item x="1505"/>
        <item x="965"/>
        <item x="168"/>
        <item x="2000"/>
        <item x="2285"/>
        <item x="1010"/>
        <item x="1676"/>
        <item x="2645"/>
        <item x="1667"/>
        <item x="2139"/>
        <item x="110"/>
        <item x="2962"/>
        <item x="1324"/>
        <item x="250"/>
        <item x="2104"/>
        <item x="849"/>
        <item x="1560"/>
        <item x="554"/>
        <item x="277"/>
        <item x="726"/>
        <item x="2679"/>
        <item x="2427"/>
        <item x="1082"/>
        <item x="624"/>
        <item x="1834"/>
        <item x="1173"/>
        <item x="47"/>
        <item x="2492"/>
        <item x="1887"/>
        <item x="1103"/>
        <item x="2407"/>
        <item x="407"/>
        <item x="795"/>
        <item x="2070"/>
        <item x="723"/>
        <item x="2959"/>
        <item x="1512"/>
        <item x="1775"/>
        <item x="189"/>
        <item x="2015"/>
        <item x="887"/>
        <item x="1968"/>
        <item x="1807"/>
        <item x="1257"/>
        <item x="2011"/>
        <item x="1916"/>
        <item x="153"/>
        <item x="1463"/>
        <item x="2385"/>
        <item x="1539"/>
        <item x="160"/>
        <item x="2474"/>
        <item x="2164"/>
        <item x="1148"/>
        <item x="970"/>
        <item x="2526"/>
        <item x="2075"/>
        <item x="2533"/>
        <item x="485"/>
        <item x="136"/>
        <item x="1726"/>
        <item x="1904"/>
        <item x="2932"/>
        <item x="2707"/>
        <item x="1415"/>
        <item x="2224"/>
        <item x="1831"/>
        <item x="762"/>
        <item x="1533"/>
        <item x="1399"/>
        <item x="1278"/>
        <item x="2797"/>
        <item x="295"/>
        <item x="321"/>
        <item x="648"/>
        <item x="2325"/>
        <item x="2766"/>
        <item x="11"/>
        <item x="580"/>
        <item x="2601"/>
        <item x="1141"/>
        <item x="1851"/>
        <item x="594"/>
        <item x="1893"/>
        <item x="205"/>
        <item x="2359"/>
        <item x="2116"/>
        <item x="1353"/>
        <item x="61"/>
        <item x="498"/>
        <item x="387"/>
        <item x="343"/>
        <item x="1929"/>
        <item x="1813"/>
        <item x="2594"/>
        <item x="1841"/>
        <item x="1315"/>
        <item x="475"/>
        <item x="1845"/>
        <item x="650"/>
        <item x="1286"/>
        <item x="1472"/>
        <item x="2336"/>
        <item x="843"/>
        <item x="1365"/>
        <item x="1473"/>
        <item x="1191"/>
        <item x="1279"/>
        <item x="737"/>
        <item x="684"/>
        <item x="2702"/>
        <item x="1963"/>
        <item x="661"/>
        <item x="2546"/>
        <item x="1760"/>
        <item x="2858"/>
        <item x="396"/>
        <item x="360"/>
        <item x="1838"/>
        <item x="638"/>
        <item x="2674"/>
        <item x="40"/>
        <item x="2924"/>
        <item x="526"/>
        <item x="566"/>
        <item x="260"/>
        <item x="555"/>
        <item x="2857"/>
        <item x="883"/>
        <item x="82"/>
        <item x="290"/>
        <item x="985"/>
        <item x="2790"/>
        <item x="627"/>
        <item x="2739"/>
        <item x="889"/>
        <item x="2701"/>
        <item x="1965"/>
        <item x="2331"/>
        <item x="1393"/>
        <item x="2473"/>
        <item x="2827"/>
        <item x="19"/>
        <item x="1343"/>
        <item x="2835"/>
        <item x="1767"/>
        <item x="1258"/>
        <item x="420"/>
        <item x="2586"/>
        <item x="2921"/>
        <item x="2951"/>
        <item x="612"/>
        <item x="1186"/>
        <item x="2361"/>
        <item x="769"/>
        <item x="2837"/>
        <item x="45"/>
        <item x="139"/>
        <item x="1146"/>
        <item x="2609"/>
        <item x="252"/>
        <item x="2145"/>
        <item x="835"/>
        <item x="1265"/>
        <item x="2212"/>
        <item x="118"/>
        <item x="2911"/>
        <item x="706"/>
        <item x="1508"/>
        <item x="1471"/>
        <item x="691"/>
        <item x="389"/>
        <item x="2769"/>
        <item x="2037"/>
        <item x="1971"/>
        <item x="2039"/>
        <item x="504"/>
        <item x="2485"/>
        <item x="533"/>
        <item x="408"/>
        <item x="1820"/>
        <item x="783"/>
        <item x="2440"/>
        <item x="1894"/>
        <item x="2528"/>
        <item x="339"/>
        <item x="1384"/>
        <item x="2602"/>
        <item x="592"/>
        <item x="1301"/>
        <item x="2906"/>
        <item x="789"/>
        <item x="2537"/>
        <item x="2740"/>
        <item x="1649"/>
        <item x="2013"/>
        <item x="1771"/>
        <item x="781"/>
        <item x="1009"/>
        <item x="2269"/>
        <item x="217"/>
        <item x="901"/>
        <item x="1577"/>
        <item x="1183"/>
        <item x="2699"/>
        <item x="1670"/>
        <item x="366"/>
        <item x="507"/>
        <item x="1223"/>
        <item x="556"/>
        <item x="1371"/>
        <item x="1825"/>
        <item x="869"/>
        <item x="631"/>
        <item x="666"/>
        <item x="1939"/>
        <item x="670"/>
        <item x="799"/>
        <item x="1915"/>
        <item x="2866"/>
        <item x="1762"/>
        <item x="2215"/>
        <item x="515"/>
        <item x="876"/>
        <item x="2394"/>
        <item x="838"/>
        <item x="2814"/>
        <item x="53"/>
        <item x="2016"/>
        <item x="2452"/>
        <item x="1884"/>
        <item x="2626"/>
        <item x="1382"/>
        <item x="2581"/>
        <item x="1179"/>
        <item x="1132"/>
        <item x="2339"/>
        <item x="2588"/>
        <item x="2936"/>
        <item x="2709"/>
        <item x="1330"/>
        <item x="2277"/>
        <item x="2883"/>
        <item x="1745"/>
        <item x="1366"/>
        <item x="2892"/>
        <item x="645"/>
        <item x="1327"/>
        <item x="1381"/>
        <item x="2754"/>
        <item x="1964"/>
        <item x="1591"/>
        <item x="1326"/>
        <item x="1966"/>
        <item x="2791"/>
        <item x="930"/>
        <item x="1280"/>
        <item x="897"/>
        <item x="1614"/>
        <item x="653"/>
        <item x="165"/>
        <item x="425"/>
        <item x="203"/>
        <item x="2786"/>
        <item x="2879"/>
        <item x="405"/>
        <item x="5"/>
        <item x="1037"/>
        <item x="675"/>
        <item x="1307"/>
        <item x="24"/>
        <item x="361"/>
        <item x="865"/>
        <item x="2684"/>
        <item x="2762"/>
        <item x="304"/>
        <item x="2527"/>
        <item x="2443"/>
        <item x="2840"/>
        <item x="1827"/>
        <item x="1715"/>
        <item x="2578"/>
        <item x="429"/>
        <item x="419"/>
        <item x="1193"/>
        <item x="811"/>
        <item x="2209"/>
        <item x="293"/>
        <item x="2878"/>
        <item x="1040"/>
        <item x="1128"/>
        <item x="2655"/>
        <item x="135"/>
        <item x="152"/>
        <item x="987"/>
        <item x="966"/>
        <item x="1637"/>
        <item x="1408"/>
        <item x="2330"/>
        <item x="1878"/>
        <item x="2803"/>
        <item x="2459"/>
        <item x="158"/>
        <item x="2342"/>
        <item x="380"/>
        <item x="1756"/>
        <item x="2513"/>
        <item x="1891"/>
        <item x="1826"/>
        <item x="2811"/>
        <item x="84"/>
        <item x="1829"/>
        <item x="571"/>
        <item x="2613"/>
        <item x="522"/>
        <item x="660"/>
        <item x="2901"/>
        <item x="746"/>
        <item x="1821"/>
        <item x="1973"/>
        <item x="2115"/>
        <item x="2610"/>
        <item x="828"/>
        <item x="55"/>
        <item x="2903"/>
        <item x="2187"/>
        <item x="875"/>
        <item x="2326"/>
        <item x="2261"/>
        <item x="1718"/>
        <item x="652"/>
        <item x="2733"/>
        <item x="1481"/>
        <item x="1168"/>
        <item x="2111"/>
        <item x="1369"/>
        <item x="922"/>
        <item x="953"/>
        <item x="2656"/>
        <item x="2763"/>
        <item x="2744"/>
        <item x="2396"/>
        <item x="2599"/>
        <item x="1094"/>
        <item x="14"/>
        <item x="2566"/>
        <item x="483"/>
        <item x="1804"/>
        <item x="1011"/>
        <item x="270"/>
        <item x="915"/>
        <item x="2227"/>
        <item x="1156"/>
        <item x="1559"/>
        <item x="2518"/>
        <item x="1836"/>
        <item x="2300"/>
        <item x="1656"/>
        <item x="1458"/>
        <item x="2479"/>
        <item x="1951"/>
        <item x="2461"/>
        <item x="2893"/>
        <item x="2661"/>
        <item x="2563"/>
        <item x="68"/>
        <item x="808"/>
        <item x="2457"/>
        <item x="2230"/>
        <item x="1684"/>
        <item x="2047"/>
        <item x="1166"/>
        <item x="451"/>
        <item x="1927"/>
        <item x="454"/>
        <item x="378"/>
        <item x="2738"/>
        <item x="1833"/>
        <item x="1316"/>
        <item x="2403"/>
        <item x="2338"/>
        <item x="1931"/>
        <item x="2650"/>
        <item x="2373"/>
        <item x="1053"/>
        <item x="1680"/>
        <item x="79"/>
        <item x="2438"/>
        <item x="497"/>
        <item x="1722"/>
        <item x="1543"/>
        <item x="1352"/>
        <item x="923"/>
        <item x="248"/>
        <item x="647"/>
        <item x="105"/>
        <item x="1344"/>
        <item x="2125"/>
        <item x="1447"/>
        <item x="2542"/>
        <item x="1520"/>
        <item x="2755"/>
        <item x="2044"/>
        <item x="570"/>
        <item x="1664"/>
        <item x="199"/>
        <item x="433"/>
        <item x="2419"/>
        <item x="822"/>
        <item x="2301"/>
        <item x="1629"/>
        <item x="2057"/>
        <item x="1017"/>
        <item x="190"/>
        <item x="2478"/>
        <item x="941"/>
        <item x="2094"/>
        <item x="1599"/>
        <item x="2665"/>
        <item x="1487"/>
        <item x="2860"/>
        <item x="1152"/>
        <item x="861"/>
        <item x="2323"/>
        <item x="2432"/>
        <item x="2737"/>
        <item x="2771"/>
        <item x="2916"/>
        <item x="2568"/>
        <item x="1598"/>
        <item x="495"/>
        <item x="2005"/>
        <item x="1594"/>
        <item x="961"/>
        <item x="753"/>
        <item x="929"/>
        <item x="308"/>
        <item x="2118"/>
        <item x="331"/>
        <item x="234"/>
        <item x="2202"/>
        <item x="2820"/>
        <item x="4"/>
        <item x="2834"/>
        <item x="2757"/>
        <item x="261"/>
        <item x="467"/>
        <item x="1773"/>
        <item x="2415"/>
        <item x="765"/>
        <item x="1085"/>
        <item x="734"/>
        <item x="1811"/>
        <item x="231"/>
        <item x="812"/>
        <item x="2540"/>
        <item x="1145"/>
        <item x="1540"/>
        <item x="1029"/>
        <item x="1697"/>
        <item x="326"/>
        <item x="2425"/>
        <item x="2051"/>
        <item x="644"/>
        <item x="2400"/>
        <item x="2808"/>
        <item x="682"/>
        <item x="1923"/>
        <item x="948"/>
        <item x="2460"/>
        <item x="1254"/>
        <item x="2516"/>
        <item x="655"/>
        <item x="521"/>
        <item x="2767"/>
        <item x="1414"/>
        <item x="1550"/>
        <item x="577"/>
        <item x="299"/>
        <item x="2091"/>
        <item x="2175"/>
        <item x="2919"/>
        <item x="1192"/>
        <item x="2381"/>
        <item x="355"/>
        <item x="2031"/>
        <item x="695"/>
        <item x="550"/>
        <item x="1038"/>
        <item x="2243"/>
        <item x="2136"/>
        <item x="2523"/>
        <item x="2121"/>
        <item x="166"/>
        <item x="2344"/>
        <item x="2357"/>
        <item x="1125"/>
        <item x="1924"/>
        <item x="780"/>
        <item x="1955"/>
        <item x="546"/>
        <item x="1294"/>
        <item x="1303"/>
        <item x="1251"/>
        <item x="1187"/>
        <item x="2456"/>
        <item x="90"/>
        <item x="2591"/>
        <item x="1158"/>
        <item x="2431"/>
        <item x="816"/>
        <item x="2535"/>
        <item x="615"/>
        <item x="1742"/>
        <item x="1866"/>
        <item x="2034"/>
        <item x="1282"/>
        <item x="778"/>
        <item x="1542"/>
        <item x="2736"/>
        <item x="350"/>
        <item x="2148"/>
        <item x="1497"/>
        <item x="2191"/>
        <item x="42"/>
        <item x="2122"/>
        <item x="2882"/>
        <item x="1135"/>
        <item x="414"/>
        <item x="486"/>
        <item x="1854"/>
        <item x="2691"/>
        <item x="1980"/>
        <item x="656"/>
        <item x="452"/>
        <item x="401"/>
        <item x="1495"/>
        <item x="520"/>
        <item x="46"/>
        <item x="2085"/>
        <item x="1164"/>
        <item x="1409"/>
        <item x="400"/>
        <item x="2010"/>
        <item x="307"/>
        <item x="2517"/>
        <item x="1216"/>
        <item x="2369"/>
        <item x="509"/>
        <item x="1990"/>
        <item x="2274"/>
        <item x="617"/>
        <item x="1748"/>
        <item x="1394"/>
        <item x="1861"/>
        <item x="962"/>
        <item x="2784"/>
        <item x="2859"/>
        <item x="2902"/>
        <item x="2942"/>
        <item x="1427"/>
        <item x="2291"/>
        <item x="944"/>
        <item x="2765"/>
        <item x="2682"/>
        <item x="226"/>
        <item x="1830"/>
        <item x="1567"/>
        <item x="936"/>
        <item x="2270"/>
        <item x="1199"/>
        <item x="1375"/>
        <item x="94"/>
        <item x="1764"/>
        <item x="114"/>
        <item x="2384"/>
        <item x="1045"/>
        <item x="1217"/>
        <item x="2174"/>
        <item x="567"/>
        <item x="942"/>
        <item x="540"/>
        <item x="179"/>
        <item x="1331"/>
        <item x="2646"/>
        <item x="390"/>
        <item x="202"/>
        <item x="2383"/>
        <item x="919"/>
        <item x="688"/>
        <item x="920"/>
        <item x="1386"/>
        <item x="1757"/>
        <item x="2453"/>
        <item x="2142"/>
        <item x="431"/>
        <item x="2688"/>
        <item x="2832"/>
        <item x="1432"/>
        <item x="2280"/>
        <item x="2208"/>
        <item x="2777"/>
        <item x="2265"/>
        <item x="99"/>
        <item x="2108"/>
        <item x="2233"/>
        <item x="1055"/>
        <item x="900"/>
        <item x="1453"/>
        <item x="1469"/>
        <item x="873"/>
        <item x="1041"/>
        <item x="750"/>
        <item x="373"/>
        <item x="1723"/>
        <item x="1196"/>
        <item x="2258"/>
        <item x="1003"/>
        <item x="2871"/>
        <item x="2213"/>
        <item x="1706"/>
        <item x="6"/>
        <item x="2804"/>
        <item x="786"/>
        <item x="327"/>
        <item x="2128"/>
        <item x="1110"/>
        <item x="1852"/>
        <item x="151"/>
        <item x="1123"/>
        <item x="2144"/>
        <item x="1912"/>
        <item x="899"/>
        <item x="2102"/>
        <item x="2954"/>
        <item x="665"/>
        <item x="2735"/>
        <item x="669"/>
        <item x="2273"/>
        <item x="2572"/>
        <item x="2179"/>
        <item x="2315"/>
        <item x="159"/>
        <item x="2667"/>
        <item x="2386"/>
        <item x="185"/>
        <item x="1046"/>
        <item x="353"/>
        <item x="968"/>
        <item x="108"/>
        <item x="1270"/>
        <item x="1107"/>
        <item x="1660"/>
        <item x="435"/>
        <item x="1932"/>
        <item x="482"/>
        <item x="1235"/>
        <item x="1101"/>
        <item x="513"/>
        <item x="1953"/>
        <item x="196"/>
        <item x="9"/>
        <item x="2493"/>
        <item x="1023"/>
        <item x="553"/>
        <item x="359"/>
        <item x="1163"/>
        <item x="2627"/>
        <item x="1264"/>
        <item x="499"/>
        <item x="2054"/>
        <item x="2718"/>
        <item x="831"/>
        <item x="606"/>
        <item x="593"/>
        <item x="1823"/>
        <item x="1482"/>
        <item x="1713"/>
        <item x="1124"/>
        <item x="2289"/>
        <item x="1645"/>
        <item x="1805"/>
        <item x="1758"/>
        <item x="1272"/>
        <item x="2149"/>
        <item x="2024"/>
        <item x="2422"/>
        <item x="1977"/>
        <item x="863"/>
        <item x="1571"/>
        <item x="1989"/>
        <item x="2590"/>
        <item x="305"/>
        <item x="1026"/>
        <item x="318"/>
        <item x="2063"/>
        <item x="347"/>
        <item x="2488"/>
        <item x="2352"/>
        <item x="2472"/>
        <item x="2724"/>
        <item x="2507"/>
        <item x="2935"/>
        <item x="2071"/>
        <item x="2199"/>
        <item x="2731"/>
        <item x="1674"/>
        <item x="534"/>
        <item x="630"/>
        <item x="1162"/>
        <item x="898"/>
        <item x="1090"/>
        <item x="1522"/>
        <item x="2217"/>
        <item x="1207"/>
        <item x="1155"/>
        <item x="741"/>
        <item x="1871"/>
        <item x="980"/>
        <item x="2309"/>
        <item x="2169"/>
        <item x="245"/>
        <item x="1424"/>
        <item x="140"/>
        <item x="2239"/>
        <item x="818"/>
        <item x="1236"/>
        <item x="443"/>
        <item x="1602"/>
        <item x="1130"/>
        <item x="2717"/>
        <item x="1359"/>
        <item x="1516"/>
        <item x="1373"/>
        <item x="273"/>
        <item x="868"/>
        <item x="1895"/>
        <item x="2078"/>
        <item x="1857"/>
        <item x="1224"/>
        <item x="1360"/>
        <item x="933"/>
        <item x="52"/>
        <item x="2782"/>
        <item x="1729"/>
        <item x="2335"/>
        <item x="699"/>
        <item x="2559"/>
        <item x="254"/>
        <item x="817"/>
        <item x="860"/>
        <item x="2279"/>
        <item x="1615"/>
        <item x="561"/>
        <item x="1043"/>
        <item x="1079"/>
        <item x="1060"/>
        <item x="437"/>
        <item x="1498"/>
        <item x="2556"/>
        <item x="255"/>
        <item x="490"/>
        <item x="1451"/>
        <item x="1349"/>
        <item x="1934"/>
        <item x="2783"/>
        <item x="1984"/>
        <item x="1532"/>
        <item x="1244"/>
        <item x="1050"/>
        <item x="1888"/>
        <item x="2319"/>
        <item x="163"/>
        <item x="1355"/>
        <item x="1747"/>
        <item x="1681"/>
        <item x="1412"/>
        <item x="2218"/>
        <item x="1479"/>
        <item x="2571"/>
        <item x="2466"/>
        <item x="1611"/>
        <item x="658"/>
        <item x="959"/>
        <item x="785"/>
        <item x="2937"/>
        <item x="771"/>
        <item x="523"/>
        <item x="744"/>
        <item x="1575"/>
        <item x="1203"/>
        <item x="601"/>
        <item x="1806"/>
        <item x="611"/>
        <item x="2508"/>
        <item x="2729"/>
        <item x="1035"/>
        <item x="1678"/>
        <item x="2253"/>
        <item x="2287"/>
        <item x="2444"/>
        <item x="2788"/>
        <item x="728"/>
        <item x="1337"/>
        <item x="1006"/>
        <item x="132"/>
        <item x="2053"/>
        <item x="1309"/>
        <item x="1848"/>
        <item x="908"/>
        <item x="967"/>
        <item x="297"/>
        <item x="2389"/>
        <item x="1226"/>
        <item x="265"/>
        <item x="1528"/>
        <item x="2406"/>
        <item x="1260"/>
        <item x="997"/>
        <item x="2155"/>
        <item x="879"/>
        <item x="2069"/>
        <item x="1646"/>
        <item x="2134"/>
        <item x="2662"/>
        <item x="1105"/>
        <item x="2704"/>
        <item x="2244"/>
        <item x="673"/>
        <item x="839"/>
        <item x="2083"/>
        <item x="329"/>
        <item x="716"/>
        <item x="2933"/>
        <item x="1184"/>
        <item x="469"/>
        <item x="2170"/>
        <item x="27"/>
        <item x="2247"/>
        <item x="26"/>
        <item x="1321"/>
        <item x="775"/>
        <item x="43"/>
        <item x="2240"/>
        <item x="301"/>
        <item x="1273"/>
        <item x="1911"/>
        <item x="1690"/>
        <item x="2565"/>
        <item x="2907"/>
        <item x="2318"/>
        <item x="1042"/>
        <item x="1863"/>
        <item x="1979"/>
        <item x="1734"/>
        <item x="1936"/>
        <item x="85"/>
        <item x="1496"/>
        <item x="1106"/>
        <item x="992"/>
        <item x="725"/>
        <item x="595"/>
        <item x="2340"/>
        <item x="173"/>
        <item x="596"/>
        <item x="1544"/>
        <item x="1628"/>
        <item x="2496"/>
        <item x="2592"/>
        <item x="1455"/>
        <item x="0"/>
        <item x="850"/>
        <item x="2675"/>
        <item x="2166"/>
        <item x="459"/>
        <item x="2282"/>
        <item x="702"/>
        <item x="729"/>
        <item x="1597"/>
        <item x="2761"/>
        <item x="34"/>
        <item x="1036"/>
        <item x="758"/>
        <item x="2021"/>
        <item x="1639"/>
        <item x="2872"/>
        <item x="705"/>
        <item x="1779"/>
        <item x="466"/>
        <item x="2256"/>
        <item x="1150"/>
        <item x="2056"/>
        <item x="447"/>
        <item x="971"/>
        <item x="720"/>
        <item x="2796"/>
        <item x="1626"/>
        <item x="2167"/>
        <item x="2477"/>
        <item x="2678"/>
        <item x="501"/>
        <item x="1390"/>
        <item x="2781"/>
        <item x="2886"/>
        <item x="1647"/>
        <item x="2225"/>
        <item x="2397"/>
        <item x="2402"/>
        <item x="1545"/>
        <item x="614"/>
        <item x="2101"/>
        <item x="2305"/>
        <item x="1249"/>
        <item x="1768"/>
        <item x="1323"/>
        <item x="599"/>
        <item x="1096"/>
        <item x="1277"/>
        <item x="2107"/>
        <item x="2895"/>
        <item x="2908"/>
        <item x="430"/>
        <item x="2414"/>
        <item x="1744"/>
        <item x="872"/>
        <item x="1879"/>
        <item x="2242"/>
        <item x="1952"/>
        <item x="1530"/>
        <item x="76"/>
        <item x="917"/>
        <item x="2819"/>
        <item x="1937"/>
        <item x="2612"/>
        <item x="1588"/>
        <item x="2705"/>
        <item x="1048"/>
        <item x="1960"/>
        <item x="2133"/>
        <item x="440"/>
        <item x="1737"/>
        <item x="814"/>
        <item x="2624"/>
        <item x="2284"/>
        <item x="877"/>
        <item x="846"/>
        <item x="1661"/>
        <item x="845"/>
        <item x="836"/>
        <item x="215"/>
        <item x="2448"/>
        <item x="2529"/>
        <item x="2841"/>
        <item x="1651"/>
        <item x="906"/>
        <item x="269"/>
        <item x="2141"/>
        <item x="2910"/>
        <item x="2410"/>
        <item x="330"/>
        <item x="2294"/>
        <item x="1585"/>
        <item x="714"/>
        <item x="1398"/>
        <item x="1618"/>
        <item x="1587"/>
        <item x="1190"/>
        <item x="2077"/>
        <item x="1596"/>
        <item x="2295"/>
        <item x="1657"/>
        <item x="337"/>
        <item x="764"/>
        <item x="2022"/>
        <item x="1784"/>
        <item x="2365"/>
        <item x="2350"/>
        <item x="2696"/>
        <item x="1334"/>
        <item x="676"/>
        <item x="2201"/>
        <item x="1801"/>
        <item x="918"/>
        <item x="2587"/>
        <item x="426"/>
        <item x="2113"/>
        <item x="910"/>
        <item x="2611"/>
        <item x="1605"/>
        <item x="2018"/>
        <item x="1002"/>
        <item x="689"/>
        <item x="1188"/>
        <item x="1300"/>
        <item x="154"/>
        <item x="547"/>
        <item x="2683"/>
        <item x="1561"/>
        <item x="1743"/>
        <item x="779"/>
        <item x="1624"/>
        <item x="525"/>
        <item x="224"/>
        <item x="178"/>
        <item x="2110"/>
        <item x="2851"/>
        <item x="1201"/>
        <item x="1837"/>
        <item x="1091"/>
        <item x="2180"/>
        <item x="1413"/>
        <item x="2530"/>
        <item x="125"/>
        <item x="597"/>
        <item x="32"/>
        <item x="1752"/>
        <item x="1872"/>
        <item x="2471"/>
        <item x="2404"/>
        <item x="763"/>
        <item x="1428"/>
        <item x="2917"/>
        <item x="397"/>
        <item x="1689"/>
        <item x="1875"/>
        <item x="1339"/>
        <item x="2040"/>
        <item x="1405"/>
        <item x="363"/>
        <item x="1687"/>
        <item x="1121"/>
        <item x="2628"/>
        <item x="182"/>
        <item x="66"/>
        <item x="1161"/>
        <item x="584"/>
        <item x="393"/>
        <item x="646"/>
        <item x="1782"/>
        <item x="796"/>
        <item x="2046"/>
        <item x="59"/>
        <item x="174"/>
        <item x="2573"/>
        <item x="2721"/>
        <item x="177"/>
        <item x="1967"/>
        <item x="2607"/>
        <item x="1340"/>
        <item x="1435"/>
        <item x="310"/>
        <item x="634"/>
        <item x="2668"/>
        <item x="934"/>
        <item x="2780"/>
        <item x="1206"/>
        <item x="508"/>
        <item x="881"/>
        <item x="2773"/>
        <item x="1465"/>
        <item x="2759"/>
        <item x="1824"/>
        <item x="1434"/>
        <item x="700"/>
        <item x="36"/>
        <item x="2345"/>
        <item x="858"/>
        <item x="1700"/>
        <item x="1534"/>
        <item x="1815"/>
        <item x="1299"/>
        <item x="2480"/>
        <item x="2856"/>
        <item x="1655"/>
        <item x="2232"/>
        <item x="1812"/>
        <item x="264"/>
        <item x="2163"/>
        <item x="840"/>
        <item x="2194"/>
        <item x="2861"/>
        <item x="2072"/>
        <item x="2816"/>
        <item x="2052"/>
        <item x="1899"/>
        <item x="1910"/>
        <item x="1604"/>
        <item x="1015"/>
        <item x="568"/>
        <item x="1256"/>
        <item x="197"/>
        <item x="2928"/>
        <item x="320"/>
        <item x="740"/>
        <item x="1849"/>
        <item x="2806"/>
        <item x="2524"/>
        <item x="2341"/>
        <item x="1430"/>
        <item x="2168"/>
        <item x="2238"/>
        <item x="2579"/>
        <item x="2690"/>
        <item x="2843"/>
        <item x="904"/>
        <item x="2850"/>
        <item x="1020"/>
        <item x="1810"/>
        <item x="517"/>
        <item x="1069"/>
        <item x="1182"/>
        <item x="175"/>
        <item x="1314"/>
        <item x="1519"/>
        <item x="678"/>
        <item x="1057"/>
        <item x="1269"/>
        <item x="472"/>
        <item x="2798"/>
        <item x="1420"/>
        <item x="1204"/>
        <item x="1898"/>
        <item x="2751"/>
        <item x="914"/>
        <item x="87"/>
        <item x="2260"/>
        <item x="692"/>
        <item x="2388"/>
        <item x="2135"/>
        <item x="770"/>
        <item x="767"/>
        <item x="494"/>
        <item x="418"/>
        <item x="1644"/>
        <item x="2778"/>
        <item x="1921"/>
        <item x="1531"/>
        <item x="2845"/>
        <item x="1943"/>
        <item x="2846"/>
        <item x="1108"/>
        <item x="819"/>
        <item x="1686"/>
        <item x="214"/>
        <item x="1185"/>
        <item x="2548"/>
        <item x="1799"/>
        <item x="1271"/>
        <item x="500"/>
        <item x="29"/>
        <item x="412"/>
        <item x="1798"/>
        <item x="1419"/>
        <item x="319"/>
        <item x="551"/>
        <item x="1395"/>
        <item x="461"/>
        <item x="30"/>
        <item x="618"/>
        <item x="410"/>
        <item x="2620"/>
        <item x="2817"/>
        <item x="2538"/>
        <item x="1275"/>
        <item x="1669"/>
        <item x="1774"/>
        <item x="394"/>
        <item x="35"/>
        <item x="1120"/>
        <item x="2531"/>
        <item x="164"/>
        <item x="1140"/>
        <item x="2038"/>
        <item x="713"/>
        <item x="354"/>
        <item x="1781"/>
        <item x="1242"/>
        <item x="2119"/>
        <item x="2914"/>
        <item x="2475"/>
        <item x="1426"/>
        <item x="172"/>
        <item x="563"/>
        <item x="2058"/>
        <item x="102"/>
        <item x="73"/>
        <item x="1619"/>
        <item x="288"/>
        <item x="129"/>
        <item x="2561"/>
        <item x="313"/>
        <item x="275"/>
        <item x="2945"/>
        <item x="2812"/>
        <item x="1586"/>
        <item x="2322"/>
        <item x="2809"/>
        <item x="1311"/>
        <item x="833"/>
        <item x="358"/>
        <item x="2207"/>
        <item x="1556"/>
        <item x="640"/>
        <item x="862"/>
        <item x="1385"/>
        <item x="2823"/>
        <item x="1137"/>
        <item x="503"/>
        <item x="981"/>
        <item x="2328"/>
        <item x="2353"/>
        <item x="63"/>
        <item x="1555"/>
        <item x="238"/>
        <item x="1436"/>
        <item x="1537"/>
        <item x="2210"/>
        <item x="973"/>
        <item x="1822"/>
        <item x="1672"/>
        <item x="121"/>
        <item x="67"/>
        <item x="1239"/>
        <item x="2756"/>
        <item x="1296"/>
        <item x="2042"/>
        <item x="219"/>
        <item x="2390"/>
        <item x="1683"/>
        <item x="1099"/>
        <item x="911"/>
        <item x="1527"/>
        <item x="2499"/>
        <item x="1959"/>
        <item x="2576"/>
        <item x="2934"/>
        <item x="302"/>
        <item x="2673"/>
        <item x="1592"/>
        <item x="2082"/>
        <item x="2515"/>
        <item x="2165"/>
        <item x="1446"/>
        <item x="2183"/>
        <item x="2689"/>
        <item x="2252"/>
        <item x="1389"/>
        <item x="2953"/>
        <item x="2366"/>
        <item x="1247"/>
        <item x="541"/>
        <item x="237"/>
        <item x="1850"/>
        <item x="2680"/>
        <item x="44"/>
        <item x="460"/>
        <item x="2426"/>
        <item x="1789"/>
        <item x="2821"/>
        <item x="2728"/>
        <item x="2652"/>
        <item x="2617"/>
        <item x="276"/>
        <item x="2569"/>
        <item x="1022"/>
        <item x="64"/>
        <item x="1335"/>
        <item x="12"/>
        <item x="1548"/>
        <item x="144"/>
        <item x="928"/>
        <item x="225"/>
        <item x="1167"/>
        <item x="2087"/>
        <item x="1302"/>
        <item x="1338"/>
        <item x="718"/>
        <item x="243"/>
        <item x="1231"/>
        <item x="274"/>
        <item x="2246"/>
        <item x="1461"/>
        <item x="847"/>
        <item x="2198"/>
        <item x="626"/>
        <item x="2930"/>
        <item x="1407"/>
        <item x="2593"/>
        <item x="977"/>
        <item x="1725"/>
        <item x="1297"/>
        <item x="2093"/>
        <item x="1755"/>
        <item x="1459"/>
        <item x="1492"/>
        <item x="1557"/>
        <item x="2869"/>
        <item x="1693"/>
        <item x="824"/>
        <item x="2938"/>
        <item x="2248"/>
        <item x="2503"/>
        <item x="856"/>
        <item x="1406"/>
        <item x="698"/>
        <item x="2708"/>
        <item x="683"/>
        <item x="434"/>
        <item x="938"/>
        <item x="988"/>
        <item x="2026"/>
        <item x="1877"/>
        <item x="532"/>
        <item x="979"/>
        <item x="1607"/>
        <item x="2486"/>
        <item x="20"/>
        <item x="2297"/>
        <item x="1749"/>
        <item x="2395"/>
        <item x="1218"/>
        <item x="999"/>
        <item x="1703"/>
        <item x="738"/>
        <item x="1870"/>
        <item x="1551"/>
        <item x="2436"/>
        <item x="2303"/>
        <item x="2760"/>
        <item x="1770"/>
        <item x="2772"/>
        <item x="1948"/>
        <item x="2437"/>
        <item x="2828"/>
        <item x="2272"/>
        <item x="1154"/>
        <item x="2557"/>
        <item x="621"/>
        <item x="2185"/>
        <item x="732"/>
        <item x="1248"/>
        <item x="1819"/>
        <item x="1590"/>
        <item x="1941"/>
        <item x="1974"/>
        <item x="2838"/>
        <item x="853"/>
        <item x="2833"/>
        <item x="2669"/>
        <item x="1084"/>
        <item x="23"/>
        <item x="1362"/>
        <item x="2490"/>
        <item x="2747"/>
        <item x="2334"/>
        <item x="2257"/>
        <item x="1962"/>
        <item x="2800"/>
        <item x="581"/>
        <item x="604"/>
        <item x="1004"/>
        <item x="844"/>
        <item x="639"/>
        <item x="1024"/>
        <item x="1523"/>
        <item x="710"/>
        <item x="1603"/>
        <item x="399"/>
        <item x="246"/>
        <item x="1642"/>
        <item x="2223"/>
        <item x="1699"/>
        <item x="404"/>
        <item x="1881"/>
        <item x="932"/>
        <item x="2654"/>
        <item x="2742"/>
        <item x="562"/>
        <item x="2171"/>
        <item x="98"/>
        <item x="2551"/>
        <item x="2374"/>
        <item x="478"/>
        <item x="1232"/>
        <item x="1491"/>
        <item x="2671"/>
        <item x="2259"/>
        <item x="1601"/>
        <item x="1238"/>
        <item x="2158"/>
        <item x="142"/>
        <item x="667"/>
        <item x="1600"/>
        <item x="1284"/>
        <item x="1896"/>
        <item x="1907"/>
        <item x="1229"/>
        <item x="857"/>
        <item x="668"/>
        <item x="2150"/>
        <item x="493"/>
        <item x="340"/>
        <item x="16"/>
        <item x="91"/>
        <item x="1131"/>
        <item x="2146"/>
        <item x="757"/>
        <item x="2714"/>
        <item x="2727"/>
        <item x="2090"/>
        <item x="2898"/>
        <item x="2660"/>
        <item x="2885"/>
        <item x="1958"/>
        <item x="2779"/>
        <item x="2589"/>
        <item x="1013"/>
        <item x="2276"/>
        <item x="1134"/>
        <item x="1582"/>
        <item x="748"/>
        <item x="2716"/>
        <item x="687"/>
        <item x="1285"/>
        <item x="50"/>
        <item x="2497"/>
        <item x="813"/>
        <item x="2068"/>
        <item x="2776"/>
        <item x="2182"/>
        <item x="2687"/>
        <item x="2822"/>
        <item x="1589"/>
        <item x="2632"/>
        <item x="479"/>
        <item x="119"/>
        <item x="259"/>
        <item x="510"/>
        <item x="1976"/>
        <item x="1230"/>
        <item x="212"/>
        <item x="2615"/>
        <item x="2138"/>
        <item x="1325"/>
        <item x="2483"/>
        <item x="312"/>
        <item x="2666"/>
        <item x="2347"/>
        <item x="2358"/>
        <item x="2600"/>
        <item x="229"/>
        <item x="890"/>
        <item x="1151"/>
        <item x="2463"/>
        <item x="2020"/>
        <item x="1688"/>
        <item x="600"/>
        <item x="810"/>
        <item x="2310"/>
        <item x="1835"/>
        <item x="620"/>
        <item x="1111"/>
        <item x="880"/>
        <item x="2380"/>
        <item x="2019"/>
        <item x="1319"/>
        <item x="218"/>
        <item x="439"/>
        <item x="1549"/>
        <item x="232"/>
        <item x="2362"/>
        <item x="632"/>
        <item x="2184"/>
        <item x="15"/>
        <item x="2062"/>
        <item x="1975"/>
        <item x="1541"/>
        <item x="220"/>
        <item x="2848"/>
        <item x="109"/>
        <item x="2807"/>
        <item x="1753"/>
        <item x="579"/>
        <item x="2106"/>
        <item x="1969"/>
        <item x="345"/>
        <item x="2746"/>
        <item x="2204"/>
        <item x="369"/>
        <item x="722"/>
        <item x="800"/>
        <item x="761"/>
        <item x="1274"/>
        <item x="2189"/>
        <item x="2595"/>
        <item x="1404"/>
        <item x="328"/>
        <item x="565"/>
        <item x="1736"/>
        <item x="681"/>
        <item x="587"/>
        <item x="279"/>
        <item x="2881"/>
        <item x="193"/>
        <item x="133"/>
        <item x="1570"/>
        <item x="2043"/>
        <item x="384"/>
        <item x="122"/>
        <item x="1920"/>
        <item x="1052"/>
        <item x="1001"/>
        <item x="1032"/>
        <item x="1072"/>
        <item x="432"/>
        <item x="807"/>
        <item x="1933"/>
        <item x="1178"/>
        <item x="830"/>
        <item x="2672"/>
        <item x="896"/>
        <item x="323"/>
        <item x="1978"/>
        <item x="957"/>
        <item x="1698"/>
        <item x="2050"/>
        <item x="2368"/>
        <item x="1842"/>
        <item x="2614"/>
        <item x="2002"/>
        <item x="2464"/>
        <item x="107"/>
        <item x="2577"/>
        <item x="586"/>
        <item x="2722"/>
        <item x="939"/>
        <item x="574"/>
        <item x="48"/>
        <item x="41"/>
        <item x="198"/>
        <item x="2877"/>
        <item x="2929"/>
        <item x="2088"/>
        <item x="1441"/>
        <item x="2598"/>
        <item x="280"/>
        <item x="2237"/>
        <item x="227"/>
        <item x="2451"/>
        <item x="233"/>
        <item x="531"/>
        <item x="1014"/>
        <item x="296"/>
        <item x="946"/>
        <item x="2105"/>
        <item x="2534"/>
        <item x="112"/>
        <item x="2904"/>
        <item x="1421"/>
        <item x="1889"/>
        <item x="704"/>
        <item x="1728"/>
        <item x="859"/>
        <item x="1341"/>
        <item x="271"/>
        <item x="1007"/>
        <item x="1593"/>
        <item x="1663"/>
        <item x="2392"/>
        <item x="1122"/>
        <item x="2794"/>
        <item x="902"/>
        <item x="1721"/>
        <item x="1995"/>
        <item x="1211"/>
        <item x="1267"/>
        <item x="1157"/>
        <item x="1073"/>
        <item x="221"/>
        <item x="937"/>
        <item x="2491"/>
        <item x="1039"/>
        <item x="2789"/>
        <item x="797"/>
        <item x="537"/>
        <item x="1843"/>
        <item x="2922"/>
        <item x="1581"/>
        <item x="2752"/>
        <item x="2618"/>
        <item x="388"/>
        <item x="2129"/>
        <item x="2482"/>
        <item x="2229"/>
        <item x="931"/>
        <item x="1449"/>
        <item x="1070"/>
        <item x="2327"/>
        <item x="2216"/>
        <item x="2360"/>
        <item x="727"/>
        <item x="773"/>
        <item x="2292"/>
        <item x="2228"/>
        <item x="315"/>
        <item x="2927"/>
        <item x="585"/>
        <item x="2416"/>
        <item x="1138"/>
        <item x="2048"/>
        <item x="1746"/>
        <item x="2676"/>
        <item x="1180"/>
        <item x="463"/>
        <item x="2706"/>
        <item x="502"/>
        <item x="386"/>
        <item x="341"/>
        <item x="1401"/>
        <item x="1489"/>
        <item x="228"/>
        <item x="1874"/>
        <item x="2"/>
        <item x="244"/>
        <item x="2847"/>
        <item x="2487"/>
        <item x="1209"/>
        <item x="2664"/>
        <item x="1328"/>
        <item x="1671"/>
        <item x="609"/>
        <item x="1129"/>
        <item x="2636"/>
        <item x="2648"/>
        <item x="93"/>
        <item x="417"/>
        <item x="31"/>
        <item x="2097"/>
        <item x="1433"/>
        <item x="1367"/>
        <item x="1610"/>
        <item x="428"/>
        <item x="708"/>
        <item x="124"/>
        <item x="1800"/>
        <item x="1957"/>
        <item x="2894"/>
        <item x="1329"/>
        <item x="285"/>
        <item x="2510"/>
        <item x="95"/>
        <item x="487"/>
        <item x="424"/>
        <item x="2541"/>
        <item x="958"/>
        <item x="191"/>
        <item x="2114"/>
        <item x="2073"/>
        <item x="2854"/>
        <item x="391"/>
        <item x="790"/>
        <item x="92"/>
        <item x="1332"/>
        <item x="1576"/>
        <item x="1922"/>
        <item x="2677"/>
        <item x="1304"/>
        <item x="1159"/>
        <item x="2549"/>
        <item x="2028"/>
        <item x="206"/>
        <item x="208"/>
        <item x="2920"/>
        <item x="1346"/>
        <item x="707"/>
        <item x="117"/>
        <item x="1563"/>
        <item x="1442"/>
        <item x="1926"/>
        <item x="1266"/>
        <item x="406"/>
        <item x="480"/>
        <item x="1379"/>
        <item x="2539"/>
        <item x="1617"/>
        <item x="2547"/>
        <item x="1115"/>
        <item x="2829"/>
        <item x="1445"/>
        <item x="1832"/>
        <item x="1378"/>
        <item x="2745"/>
        <item x="1583"/>
        <item x="2004"/>
        <item x="1518"/>
        <item x="344"/>
        <item x="2370"/>
        <item x="1291"/>
        <item x="2710"/>
        <item x="1287"/>
        <item x="1844"/>
        <item x="458"/>
        <item x="2818"/>
        <item x="848"/>
        <item x="2006"/>
        <item x="633"/>
        <item x="1908"/>
        <item x="298"/>
        <item x="1579"/>
        <item x="573"/>
        <item x="413"/>
        <item x="2642"/>
        <item x="804"/>
        <item x="2825"/>
        <item x="2484"/>
        <item x="126"/>
        <item x="2900"/>
        <item x="2387"/>
        <item x="2606"/>
        <item x="97"/>
        <item x="864"/>
        <item x="2961"/>
        <item x="1246"/>
        <item x="1502"/>
        <item x="837"/>
        <item x="2944"/>
        <item x="690"/>
        <item x="2774"/>
        <item x="1189"/>
        <item x="148"/>
        <item x="1659"/>
        <item x="2637"/>
        <item x="788"/>
        <item x="2014"/>
        <item x="2629"/>
        <item x="2266"/>
        <item x="2378"/>
        <item x="2211"/>
        <item x="1814"/>
        <item x="1634"/>
        <item x="1088"/>
        <item x="2890"/>
        <item x="1714"/>
        <item x="2446"/>
        <item x="663"/>
        <item x="1480"/>
        <item x="1914"/>
        <item x="1630"/>
        <item x="1509"/>
        <item x="1797"/>
        <item x="127"/>
        <item x="2337"/>
        <item x="2836"/>
        <item x="2195"/>
        <item x="1198"/>
        <item x="2226"/>
        <item x="1578"/>
        <item x="2802"/>
        <item x="1065"/>
        <item x="1292"/>
        <item x="1538"/>
        <item x="103"/>
        <item x="1194"/>
        <item x="2127"/>
        <item x="2346"/>
        <item x="2657"/>
        <item x="2960"/>
        <item x="1876"/>
        <item x="194"/>
        <item x="201"/>
        <item x="1501"/>
        <item x="1443"/>
        <item x="1476"/>
        <item x="616"/>
        <item x="1363"/>
        <item x="1240"/>
        <item x="128"/>
        <item x="2159"/>
        <item x="590"/>
        <item x="2271"/>
        <item x="2810"/>
        <item x="2730"/>
        <item x="1632"/>
        <item x="314"/>
        <item x="2411"/>
        <item x="2862"/>
        <item x="2532"/>
        <item x="1255"/>
        <item x="1215"/>
        <item x="1403"/>
        <item x="1234"/>
        <item x="1631"/>
        <item x="72"/>
        <item x="2151"/>
        <item x="1289"/>
        <item x="324"/>
        <item x="731"/>
        <item x="1450"/>
        <item x="2489"/>
        <item x="332"/>
        <item x="316"/>
        <item x="116"/>
        <item x="2923"/>
        <item x="1623"/>
        <item x="1016"/>
        <item x="25"/>
        <item x="2086"/>
        <item x="1112"/>
        <item x="2382"/>
        <item x="1972"/>
        <item x="1536"/>
        <item x="530"/>
        <item x="130"/>
        <item x="333"/>
        <item x="2575"/>
        <item x="1780"/>
        <item x="86"/>
        <item x="2355"/>
        <item x="1696"/>
        <item x="1356"/>
        <item x="1517"/>
        <item x="1860"/>
        <item x="1627"/>
        <item x="686"/>
        <item x="1802"/>
        <item x="2428"/>
        <item x="1320"/>
        <item x="2312"/>
        <item x="268"/>
        <item x="827"/>
        <item x="559"/>
        <item x="1093"/>
        <item x="1625"/>
        <item x="803"/>
        <item x="511"/>
        <item x="18"/>
        <item x="527"/>
        <item x="947"/>
        <item x="1387"/>
        <item x="1374"/>
        <item x="282"/>
        <item x="2940"/>
        <item x="289"/>
        <item x="2332"/>
        <item x="2842"/>
        <item x="1308"/>
        <item x="2949"/>
        <item x="1692"/>
        <item x="477"/>
        <item x="2758"/>
        <item x="2283"/>
        <item x="542"/>
        <item x="311"/>
        <item x="1885"/>
        <item x="2509"/>
        <item x="1391"/>
        <item x="169"/>
        <item x="2511"/>
        <item x="207"/>
        <item x="303"/>
        <item x="334"/>
        <item x="1986"/>
        <item x="1650"/>
        <item x="2367"/>
        <item x="448"/>
        <item x="247"/>
        <item x="2061"/>
        <item x="642"/>
        <item x="2931"/>
        <item x="2501"/>
        <item x="294"/>
        <item x="170"/>
        <item x="402"/>
        <item x="2698"/>
        <item x="2055"/>
        <item x="549"/>
        <item x="709"/>
        <item x="1553"/>
        <item x="662"/>
        <item x="2558"/>
        <item x="464"/>
        <item x="1727"/>
        <item x="1423"/>
        <item x="1025"/>
        <item x="1720"/>
        <item x="1679"/>
        <item x="2126"/>
        <item x="739"/>
        <item x="2839"/>
        <item x="1214"/>
        <item x="1668"/>
        <item x="1787"/>
        <item x="1"/>
        <item x="1803"/>
        <item x="943"/>
        <item x="2423"/>
        <item x="2313"/>
        <item x="912"/>
        <item x="2152"/>
        <item x="1665"/>
        <item x="569"/>
        <item x="149"/>
        <item x="637"/>
        <item x="471"/>
        <item x="506"/>
        <item x="1241"/>
        <item x="2405"/>
        <item x="2824"/>
        <item x="2009"/>
        <item x="1772"/>
        <item x="2060"/>
        <item x="2605"/>
        <item x="1438"/>
        <item x="251"/>
        <item x="395"/>
        <item x="1515"/>
        <item x="2686"/>
        <item x="1195"/>
        <item x="188"/>
        <item x="1956"/>
        <item x="1695"/>
        <item x="2120"/>
        <item x="2805"/>
        <item x="1511"/>
        <item x="2417"/>
        <item x="1310"/>
        <item x="1640"/>
        <item x="291"/>
        <item x="2454"/>
        <item x="909"/>
        <item x="2311"/>
        <item x="1791"/>
        <item x="1095"/>
        <item x="1985"/>
        <item x="1653"/>
        <item x="376"/>
        <item x="1740"/>
        <item x="1081"/>
        <item x="2494"/>
        <item x="1067"/>
        <item x="583"/>
        <item x="2307"/>
        <item x="1946"/>
        <item x="457"/>
        <item x="2619"/>
        <item x="2025"/>
        <item x="952"/>
        <item x="1448"/>
        <item x="2692"/>
        <item x="1283"/>
        <item x="2633"/>
        <item x="2190"/>
        <item x="2522"/>
        <item x="216"/>
        <item x="2574"/>
        <item x="209"/>
        <item x="351"/>
        <item x="2377"/>
        <item x="719"/>
        <item x="1466"/>
        <item x="2372"/>
        <item x="1666"/>
        <item x="2909"/>
        <item x="2896"/>
        <item x="1097"/>
        <item x="1942"/>
        <item x="422"/>
        <item x="1621"/>
        <item x="755"/>
        <item x="1136"/>
        <item x="287"/>
        <item x="2567"/>
        <item x="306"/>
        <item x="2157"/>
        <item x="2952"/>
        <item x="1243"/>
        <item x="2255"/>
        <item x="89"/>
        <item x="1763"/>
        <item x="2956"/>
        <item x="2033"/>
        <item x="2544"/>
        <item x="272"/>
        <item x="1928"/>
        <item x="545"/>
        <item x="450"/>
        <item x="671"/>
        <item x="2304"/>
        <item x="2813"/>
        <item x="2084"/>
        <item x="241"/>
        <item x="557"/>
        <item x="2775"/>
        <item x="2506"/>
        <item x="161"/>
        <item x="1613"/>
        <item x="924"/>
        <item x="2023"/>
        <item x="2880"/>
        <item x="379"/>
        <item x="1873"/>
        <item x="21"/>
        <item x="1357"/>
        <item x="963"/>
        <item x="104"/>
        <item x="2801"/>
        <item x="1504"/>
        <item x="2320"/>
        <item x="1521"/>
        <item x="2231"/>
        <item x="2711"/>
        <item x="975"/>
        <item x="2095"/>
        <item x="576"/>
        <item x="2363"/>
        <item x="1044"/>
        <item x="181"/>
        <item x="336"/>
        <item x="798"/>
        <item x="137"/>
        <item x="352"/>
        <item x="2958"/>
        <item x="1444"/>
        <item x="885"/>
        <item x="2393"/>
        <item x="300"/>
        <item x="2852"/>
        <item x="1961"/>
        <item x="1790"/>
        <item x="2001"/>
        <item x="1572"/>
        <item x="1741"/>
        <item x="2433"/>
        <item x="2470"/>
        <item x="1677"/>
        <item x="1865"/>
        <item x="167"/>
        <item x="1817"/>
        <item x="951"/>
        <item x="768"/>
        <item x="1486"/>
        <item x="2964"/>
        <item x="2430"/>
        <item x="2286"/>
        <item x="1237"/>
        <item x="1205"/>
        <item x="536"/>
        <item x="2442"/>
        <item x="2421"/>
        <item x="2420"/>
        <item x="1658"/>
        <item x="2700"/>
        <item x="878"/>
        <item x="1568"/>
        <item x="867"/>
        <item x="257"/>
        <item x="2863"/>
        <item x="1133"/>
        <item x="1731"/>
        <item x="1262"/>
        <item x="1417"/>
        <item x="516"/>
        <item x="2314"/>
        <item x="855"/>
        <item x="2697"/>
        <item x="518"/>
        <item x="195"/>
        <item x="1992"/>
        <item x="712"/>
        <item x="1573"/>
        <item x="367"/>
        <item x="2926"/>
        <item x="1886"/>
        <item x="2884"/>
        <item x="1584"/>
        <item x="286"/>
        <item x="2089"/>
        <item x="2552"/>
        <item x="365"/>
        <item x="2059"/>
        <item x="2875"/>
        <item x="921"/>
        <item x="22"/>
        <item x="801"/>
        <item x="1030"/>
        <item x="1930"/>
        <item x="1947"/>
        <item x="815"/>
        <item x="134"/>
        <item x="916"/>
        <item x="1054"/>
        <item x="905"/>
        <item x="2793"/>
        <item x="492"/>
        <item x="602"/>
        <item x="994"/>
        <item x="539"/>
        <item x="2408"/>
        <item x="468"/>
        <item x="832"/>
        <item x="1059"/>
        <item x="1153"/>
        <item x="2222"/>
        <item x="2585"/>
        <item x="2076"/>
        <item x="1868"/>
        <item x="456"/>
        <item x="1028"/>
        <item x="2799"/>
        <item x="893"/>
        <item x="529"/>
        <item x="150"/>
        <item x="1181"/>
        <item x="560"/>
        <item x="2192"/>
        <item x="1682"/>
        <item x="2504"/>
        <item x="1086"/>
        <item x="2950"/>
        <item x="2264"/>
        <item x="2080"/>
        <item x="1606"/>
        <item x="940"/>
        <item x="427"/>
        <item x="2356"/>
        <item x="1702"/>
        <item x="903"/>
        <item x="2695"/>
        <item x="2245"/>
        <item x="1396"/>
        <item x="610"/>
        <item x="1370"/>
        <item x="2435"/>
        <item x="162"/>
        <item x="2873"/>
        <item x="1261"/>
        <item x="65"/>
        <item x="2630"/>
        <item x="2750"/>
        <item x="2041"/>
        <item x="730"/>
        <item x="1197"/>
        <item x="2498"/>
        <item x="2221"/>
        <item x="886"/>
        <item x="2634"/>
        <item x="1364"/>
        <item x="1710"/>
        <item x="2109"/>
        <item x="1488"/>
        <item x="2582"/>
        <item x="2653"/>
        <item x="809"/>
        <item x="2625"/>
        <item x="1938"/>
        <item x="2905"/>
        <item x="1816"/>
        <item x="2715"/>
        <item x="1751"/>
        <item x="2293"/>
        <item x="57"/>
        <item x="960"/>
        <item x="2371"/>
        <item x="1897"/>
        <item x="2354"/>
        <item x="1524"/>
        <item x="1342"/>
        <item x="2064"/>
        <item x="1372"/>
        <item x="1529"/>
        <item x="1580"/>
        <item x="436"/>
        <item x="2235"/>
        <item x="283"/>
        <item x="88"/>
        <item x="2651"/>
        <item x="2449"/>
        <item x="2321"/>
        <item x="249"/>
        <item x="106"/>
        <item x="589"/>
        <item x="651"/>
        <item x="1144"/>
        <item x="995"/>
        <item x="784"/>
        <item x="588"/>
        <item x="572"/>
        <item x="749"/>
        <item x="1864"/>
        <item x="1652"/>
        <item x="1431"/>
        <item x="643"/>
        <item x="38"/>
        <item x="77"/>
        <item x="2067"/>
        <item x="1620"/>
        <item x="2173"/>
        <item x="1172"/>
        <item x="1075"/>
        <item x="913"/>
        <item x="701"/>
        <item x="629"/>
        <item x="2030"/>
        <item x="1558"/>
        <item x="1202"/>
        <item x="2562"/>
        <item x="2694"/>
        <item x="1440"/>
        <item x="605"/>
        <item x="1347"/>
        <item x="974"/>
        <item x="1422"/>
        <item x="2887"/>
        <item x="2308"/>
        <item x="1733"/>
        <item x="776"/>
        <item x="2753"/>
        <item x="564"/>
        <item x="1354"/>
        <item x="28"/>
        <item x="2469"/>
        <item x="772"/>
        <item x="2649"/>
        <item x="685"/>
        <item x="1949"/>
        <item x="1909"/>
        <item x="1064"/>
        <item x="2743"/>
        <item x="1839"/>
        <item x="1175"/>
        <item x="204"/>
        <item x="2379"/>
        <item x="2302"/>
        <item x="1113"/>
        <item x="1477"/>
        <item x="1685"/>
        <item x="2514"/>
        <item x="2604"/>
        <item x="2123"/>
        <item x="664"/>
        <item x="1317"/>
        <item x="1707"/>
        <item x="751"/>
        <item x="2268"/>
        <item x="267"/>
        <item x="398"/>
        <item x="2720"/>
        <item x="1765"/>
        <item x="2726"/>
        <item x="2635"/>
        <item x="1358"/>
        <item x="2045"/>
        <item x="1318"/>
        <item x="1564"/>
        <item x="123"/>
        <item x="2176"/>
        <item x="747"/>
        <item x="1208"/>
        <item x="383"/>
        <item x="2348"/>
        <item x="894"/>
        <item x="2462"/>
        <item x="186"/>
        <item x="1034"/>
        <item x="292"/>
        <item x="2865"/>
        <item x="927"/>
        <item x="1788"/>
        <item x="1735"/>
        <item x="1119"/>
        <item x="2876"/>
        <item x="870"/>
        <item x="2096"/>
        <item x="2918"/>
        <item x="2946"/>
        <item x="2868"/>
        <item x="2564"/>
        <item x="888"/>
        <item x="1709"/>
        <item x="2640"/>
        <item x="820"/>
        <item x="1104"/>
        <item x="1165"/>
        <item x="146"/>
        <item x="949"/>
        <item x="470"/>
        <item x="2317"/>
        <item x="2418"/>
        <item x="1076"/>
        <item x="756"/>
        <item x="2853"/>
        <item x="2398"/>
        <item x="2481"/>
        <item x="371"/>
        <item x="972"/>
        <item x="2100"/>
        <item x="884"/>
        <item x="1485"/>
        <item x="1982"/>
        <item x="240"/>
        <item x="1276"/>
        <item x="1905"/>
        <item x="2391"/>
        <item x="821"/>
        <item x="1102"/>
        <item x="2329"/>
        <item x="2638"/>
        <item x="131"/>
        <item x="236"/>
        <item x="2631"/>
        <item x="2017"/>
        <item x="392"/>
        <item x="1510"/>
        <item x="476"/>
        <item x="1464"/>
        <item x="481"/>
        <item x="2941"/>
        <item x="544"/>
        <item x="2153"/>
        <item x="488"/>
        <item x="1100"/>
        <item x="2639"/>
        <item x="2188"/>
        <item x="83"/>
        <item x="1288"/>
        <item x="2324"/>
        <item x="1622"/>
        <item x="754"/>
        <item x="2193"/>
        <item x="1970"/>
        <item x="1499"/>
        <item x="1171"/>
        <item x="608"/>
        <item x="74"/>
        <item x="1494"/>
        <item x="2476"/>
        <item x="1092"/>
        <item x="2399"/>
        <item x="2955"/>
        <item x="382"/>
        <item x="1988"/>
        <item x="1609"/>
        <item x="2555"/>
        <item x="377"/>
        <item x="1993"/>
        <item x="841"/>
        <item x="955"/>
        <item x="1786"/>
        <item x="964"/>
        <item x="2092"/>
        <item x="1402"/>
        <item x="2495"/>
        <item x="2099"/>
        <item x="1228"/>
        <item x="171"/>
        <item x="1322"/>
        <item x="1083"/>
        <item x="2732"/>
        <item x="357"/>
        <item x="496"/>
        <item x="703"/>
        <item x="2351"/>
        <item x="2275"/>
        <item x="736"/>
        <item x="2074"/>
        <item x="1919"/>
        <item x="1049"/>
        <item x="598"/>
        <item x="1051"/>
        <item x="925"/>
        <item x="1460"/>
        <item x="989"/>
        <item x="613"/>
        <item x="1847"/>
        <item x="558"/>
        <item x="582"/>
        <item x="2815"/>
        <item x="575"/>
        <item x="2889"/>
        <item x="2027"/>
        <item x="1457"/>
        <item x="986"/>
        <item x="1008"/>
        <item x="1478"/>
        <item x="2117"/>
        <item x="829"/>
        <item x="2891"/>
        <item x="1673"/>
        <item x="1705"/>
        <item x="2725"/>
        <item x="309"/>
        <item x="1526"/>
        <item x="421"/>
        <item x="1552"/>
        <item x="2262"/>
        <item x="362"/>
        <item x="58"/>
        <item x="409"/>
        <item x="416"/>
        <item x="2912"/>
        <item x="1636"/>
        <item x="2560"/>
        <item x="1259"/>
        <item x="1143"/>
        <item x="1554"/>
        <item x="752"/>
        <item x="693"/>
        <item x="223"/>
        <item x="2543"/>
        <item x="524"/>
        <item x="75"/>
        <item x="101"/>
        <item x="8"/>
        <item x="1562"/>
        <item x="711"/>
        <item x="679"/>
        <item x="3"/>
        <item x="1853"/>
        <item x="2603"/>
        <item x="474"/>
        <item x="1808"/>
        <item x="677"/>
        <item x="2584"/>
        <item x="449"/>
        <item x="372"/>
        <item x="996"/>
        <item x="1078"/>
        <item x="62"/>
        <item x="1595"/>
        <item x="1503"/>
        <item x="1547"/>
        <item x="2580"/>
        <item x="793"/>
        <item x="253"/>
        <item x="760"/>
        <item x="1252"/>
        <item x="187"/>
        <item x="1066"/>
        <item x="969"/>
        <item x="184"/>
        <item x="2925"/>
        <item x="1901"/>
        <item x="2147"/>
        <item x="2008"/>
        <item x="1654"/>
        <item x="625"/>
        <item x="69"/>
        <item x="56"/>
        <item x="2181"/>
        <item x="2206"/>
        <item x="2874"/>
        <item x="1732"/>
        <item x="1454"/>
        <item x="2826"/>
        <item x="473"/>
        <item x="628"/>
        <item x="1027"/>
        <item x="1708"/>
        <item x="2957"/>
        <item x="1268"/>
        <item x="1056"/>
        <item x="349"/>
        <item x="2049"/>
        <item x="1361"/>
        <item x="2795"/>
        <item x="1694"/>
        <item x="1312"/>
        <item x="1429"/>
        <item x="1333"/>
        <item x="2545"/>
        <item x="2154"/>
        <item x="2263"/>
        <item x="415"/>
        <item x="1437"/>
        <item x="1867"/>
        <item x="1846"/>
        <item x="1336"/>
        <item x="1724"/>
        <item x="2536"/>
        <item x="444"/>
        <item x="1222"/>
        <item x="954"/>
        <item x="1245"/>
        <item x="1574"/>
        <item x="950"/>
        <item x="484"/>
        <item x="697"/>
        <item x="2281"/>
        <item x="1795"/>
        <item x="791"/>
        <item x="2131"/>
        <item x="505"/>
        <item x="978"/>
        <item x="826"/>
        <item x="2693"/>
        <item x="1058"/>
        <item x="176"/>
        <item x="39"/>
        <item x="1116"/>
        <item x="851"/>
        <item x="2723"/>
        <item x="1033"/>
        <item x="322"/>
        <item x="81"/>
        <item x="2012"/>
        <item x="49"/>
        <item x="1856"/>
        <item x="1077"/>
        <item x="1170"/>
        <item x="745"/>
        <item x="984"/>
        <item x="2870"/>
        <item x="1818"/>
        <item x="2622"/>
        <item x="659"/>
        <item x="1717"/>
        <item x="1506"/>
        <item x="956"/>
        <item x="2066"/>
        <item x="1047"/>
        <item x="1500"/>
        <item x="2659"/>
        <item x="2787"/>
        <item x="787"/>
        <item x="1139"/>
        <item x="724"/>
        <item x="641"/>
        <item x="346"/>
        <item x="37"/>
        <item x="2299"/>
        <item x="1439"/>
        <item x="1345"/>
        <item x="2965"/>
        <item x="489"/>
        <item x="2156"/>
        <item x="258"/>
        <item x="636"/>
        <item x="2505"/>
        <item x="1691"/>
        <item x="2663"/>
        <item x="70"/>
        <item x="2553"/>
        <item x="2447"/>
        <item x="715"/>
        <item x="51"/>
        <item x="774"/>
        <item x="2032"/>
        <item x="239"/>
        <item x="141"/>
        <item x="657"/>
        <item x="794"/>
        <item x="1711"/>
        <item x="1662"/>
        <item x="278"/>
        <item x="1999"/>
        <item x="1569"/>
        <item x="721"/>
        <item x="2685"/>
        <item x="491"/>
        <item x="1903"/>
        <item x="654"/>
        <item x="2623"/>
        <item x="364"/>
        <item x="281"/>
        <item x="2035"/>
        <item x="2608"/>
        <item x="1397"/>
        <item x="528"/>
        <item x="445"/>
        <item x="2855"/>
        <item x="1493"/>
        <item x="284"/>
        <item t="default"/>
      </items>
    </pivotField>
    <pivotField showAll="0"/>
    <pivotField showAll="0">
      <items count="10">
        <item x="8"/>
        <item x="6"/>
        <item x="1"/>
        <item x="0"/>
        <item x="3"/>
        <item x="5"/>
        <item x="2"/>
        <item x="4"/>
        <item x="7"/>
        <item t="default"/>
      </items>
    </pivotField>
    <pivotField dataField="1" numFmtId="166" showAll="0"/>
    <pivotField numFmtId="166" showAll="0"/>
    <pivotField showAll="0"/>
    <pivotField numFmtId="22" showAll="0">
      <items count="15">
        <item x="0"/>
        <item x="1"/>
        <item x="2"/>
        <item x="3"/>
        <item x="4"/>
        <item x="5"/>
        <item x="6"/>
        <item x="7"/>
        <item x="8"/>
        <item x="9"/>
        <item x="10"/>
        <item x="11"/>
        <item x="12"/>
        <item x="13"/>
        <item t="default"/>
      </items>
    </pivotField>
    <pivotField showAll="0">
      <items count="10">
        <item x="8"/>
        <item x="7"/>
        <item x="1"/>
        <item x="0"/>
        <item x="6"/>
        <item x="3"/>
        <item x="2"/>
        <item x="5"/>
        <item x="4"/>
        <item t="default"/>
      </items>
    </pivotField>
    <pivotField numFmtId="166" showAll="0"/>
    <pivotField numFmtId="166"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4"/>
  </colFields>
  <colItems count="3">
    <i>
      <x/>
    </i>
    <i>
      <x v="1"/>
    </i>
    <i t="grand">
      <x/>
    </i>
  </colItems>
  <dataFields count="1">
    <dataField name="Sum of opening balance" fld="11" baseField="0" baseItem="0"/>
  </dataFields>
  <chartFormats count="6">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1"/>
          </reference>
        </references>
      </pivotArea>
    </chartFormat>
    <chartFormat chart="7" format="0" series="1">
      <pivotArea type="data" outline="0" fieldPosition="0">
        <references count="2">
          <reference field="4294967294" count="1" selected="0">
            <x v="0"/>
          </reference>
          <reference field="4" count="1" selected="0">
            <x v="0"/>
          </reference>
        </references>
      </pivotArea>
    </chartFormat>
    <chartFormat chart="7" format="1" series="1">
      <pivotArea type="data" outline="0" fieldPosition="0">
        <references count="2">
          <reference field="4294967294" count="1" selected="0">
            <x v="0"/>
          </reference>
          <reference field="4" count="1" selected="0">
            <x v="1"/>
          </reference>
        </references>
      </pivotArea>
    </chartFormat>
    <chartFormat chart="9" format="4" series="1">
      <pivotArea type="data" outline="0" fieldPosition="0">
        <references count="2">
          <reference field="4294967294" count="1" selected="0">
            <x v="0"/>
          </reference>
          <reference field="4" count="1" selected="0">
            <x v="0"/>
          </reference>
        </references>
      </pivotArea>
    </chartFormat>
    <chartFormat chart="9"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B82620-B434-4965-BE55-481845C76722}"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6:B49" firstHeaderRow="1" firstDataRow="1" firstDataCol="1"/>
  <pivotFields count="20">
    <pivotField showAll="0"/>
    <pivotField showAll="0"/>
    <pivotField showAll="0"/>
    <pivotField numFmtId="22" showAll="0"/>
    <pivotField axis="axisRow" showAll="0">
      <items count="3">
        <item x="0"/>
        <item x="1"/>
        <item t="default"/>
      </items>
    </pivotField>
    <pivotField showAll="0"/>
    <pivotField showAll="0"/>
    <pivotField showAll="0">
      <items count="2968">
        <item x="96"/>
        <item x="1315"/>
        <item x="1516"/>
        <item x="1842"/>
        <item x="736"/>
        <item x="2597"/>
        <item x="1212"/>
        <item x="519"/>
        <item x="423"/>
        <item x="635"/>
        <item x="1785"/>
        <item x="2238"/>
        <item x="1771"/>
        <item x="778"/>
        <item x="1007"/>
        <item x="1255"/>
        <item x="180"/>
        <item x="1227"/>
        <item x="1871"/>
        <item x="2964"/>
        <item x="1116"/>
        <item x="993"/>
        <item x="262"/>
        <item x="1073"/>
        <item x="2526"/>
        <item x="147"/>
        <item x="760"/>
        <item x="1795"/>
        <item x="603"/>
        <item x="1350"/>
        <item x="1643"/>
        <item x="2513"/>
        <item x="2442"/>
        <item x="2456"/>
        <item x="1952"/>
        <item x="438"/>
        <item x="2845"/>
        <item x="893"/>
        <item x="868"/>
        <item x="1983"/>
        <item x="78"/>
        <item x="1144"/>
        <item x="242"/>
        <item x="2451"/>
        <item x="1476"/>
        <item x="1129"/>
        <item x="1176"/>
        <item x="843"/>
        <item x="680"/>
        <item x="2940"/>
        <item x="928"/>
        <item x="2236"/>
        <item x="138"/>
        <item x="113"/>
        <item x="672"/>
        <item x="984"/>
        <item x="2916"/>
        <item x="1014"/>
        <item x="100"/>
        <item x="2713"/>
        <item x="33"/>
        <item x="1946"/>
        <item x="1567"/>
        <item x="2749"/>
        <item x="213"/>
        <item x="2555"/>
        <item x="1417"/>
        <item x="317"/>
        <item x="793"/>
        <item x="2642"/>
        <item x="1128"/>
        <item x="1779"/>
        <item x="1927"/>
        <item x="2415"/>
        <item x="854"/>
        <item x="1412"/>
        <item x="826"/>
        <item x="543"/>
        <item x="1857"/>
        <item x="594"/>
        <item x="1390"/>
        <item x="1100"/>
        <item x="1076"/>
        <item x="10"/>
        <item x="71"/>
        <item x="1996"/>
        <item x="1379"/>
        <item x="1472"/>
        <item x="2435"/>
        <item x="697"/>
        <item x="1063"/>
        <item x="2948"/>
        <item x="1706"/>
        <item x="2142"/>
        <item x="356"/>
        <item x="1221"/>
        <item x="2868"/>
        <item x="995"/>
        <item x="1223"/>
        <item x="403"/>
        <item x="1012"/>
        <item x="60"/>
        <item x="1454"/>
        <item x="385"/>
        <item x="556"/>
        <item x="1677"/>
        <item x="873"/>
        <item x="2292"/>
        <item x="695"/>
        <item x="2139"/>
        <item x="2735"/>
        <item x="1002"/>
        <item x="1618"/>
        <item x="2459"/>
        <item x="1065"/>
        <item x="1763"/>
        <item x="1787"/>
        <item x="1972"/>
        <item x="2252"/>
        <item x="2300"/>
        <item x="2180"/>
        <item x="155"/>
        <item x="578"/>
        <item x="1464"/>
        <item x="627"/>
        <item x="2351"/>
        <item x="2700"/>
        <item x="2579"/>
        <item x="515"/>
        <item x="115"/>
        <item x="2081"/>
        <item x="507"/>
        <item x="1956"/>
        <item x="2308"/>
        <item x="909"/>
        <item x="2041"/>
        <item x="1885"/>
        <item x="1756"/>
        <item x="897"/>
        <item x="619"/>
        <item x="411"/>
        <item x="1283"/>
        <item x="2430"/>
        <item x="1000"/>
        <item x="1761"/>
        <item x="2466"/>
        <item x="2832"/>
        <item x="374"/>
        <item x="111"/>
        <item x="1307"/>
        <item x="932"/>
        <item x="2072"/>
        <item x="968"/>
        <item x="1492"/>
        <item x="2100"/>
        <item x="622"/>
        <item x="250"/>
        <item x="2002"/>
        <item x="375"/>
        <item x="1579"/>
        <item x="947"/>
        <item x="2798"/>
        <item x="2914"/>
        <item x="1020"/>
        <item x="1402"/>
        <item x="2603"/>
        <item x="1021"/>
        <item x="455"/>
        <item x="2659"/>
        <item x="1861"/>
        <item x="1465"/>
        <item x="2960"/>
        <item x="1985"/>
        <item x="2595"/>
        <item x="2009"/>
        <item x="885"/>
        <item x="1882"/>
        <item x="2644"/>
        <item x="2031"/>
        <item x="2188"/>
        <item x="763"/>
        <item x="236"/>
        <item x="192"/>
        <item x="2214"/>
        <item x="1179"/>
        <item x="674"/>
        <item x="1965"/>
        <item x="2850"/>
        <item x="446"/>
        <item x="1490"/>
        <item x="2671"/>
        <item x="512"/>
        <item x="2204"/>
        <item x="2332"/>
        <item x="1741"/>
        <item x="1134"/>
        <item x="166"/>
        <item x="1149"/>
        <item x="2521"/>
        <item x="168"/>
        <item x="1747"/>
        <item x="1752"/>
        <item x="2366"/>
        <item x="2589"/>
        <item x="2567"/>
        <item x="648"/>
        <item x="2922"/>
        <item x="2469"/>
        <item x="11"/>
        <item x="884"/>
        <item x="2334"/>
        <item x="931"/>
        <item x="2256"/>
        <item x="1973"/>
        <item x="992"/>
        <item x="80"/>
        <item x="1999"/>
        <item x="143"/>
        <item x="2865"/>
        <item x="1023"/>
        <item x="1150"/>
        <item x="2338"/>
        <item x="1769"/>
        <item x="807"/>
        <item x="623"/>
        <item x="1420"/>
        <item x="2280"/>
        <item x="1614"/>
        <item x="2398"/>
        <item x="2793"/>
        <item x="1383"/>
        <item x="1889"/>
        <item x="2005"/>
        <item x="767"/>
        <item x="19"/>
        <item x="261"/>
        <item x="522"/>
        <item x="2377"/>
        <item x="338"/>
        <item x="120"/>
        <item x="14"/>
        <item x="1637"/>
        <item x="2287"/>
        <item x="1833"/>
        <item x="1215"/>
        <item x="1650"/>
        <item x="2769"/>
        <item x="1811"/>
        <item x="514"/>
        <item x="2414"/>
        <item x="955"/>
        <item x="1259"/>
        <item x="2547"/>
        <item x="1894"/>
        <item x="82"/>
        <item x="876"/>
        <item x="1773"/>
        <item x="1970"/>
        <item x="433"/>
        <item x="2648"/>
        <item x="342"/>
        <item x="1485"/>
        <item x="2584"/>
        <item x="645"/>
        <item x="535"/>
        <item x="2907"/>
        <item x="1703"/>
        <item x="2132"/>
        <item x="766"/>
        <item x="190"/>
        <item x="2617"/>
        <item x="266"/>
        <item x="2446"/>
        <item x="554"/>
        <item x="1418"/>
        <item x="1367"/>
        <item x="2199"/>
        <item x="1796"/>
        <item x="2501"/>
        <item x="1768"/>
        <item x="2541"/>
        <item x="2582"/>
        <item x="366"/>
        <item x="1920"/>
        <item x="2784"/>
        <item x="2720"/>
        <item x="1308"/>
        <item x="1884"/>
        <item x="649"/>
        <item x="2522"/>
        <item x="263"/>
        <item x="47"/>
        <item x="1214"/>
        <item x="548"/>
        <item x="2216"/>
        <item x="2912"/>
        <item x="453"/>
        <item x="2402"/>
        <item x="2164"/>
        <item x="1328"/>
        <item x="1064"/>
        <item x="183"/>
        <item x="400"/>
        <item x="200"/>
        <item x="835"/>
        <item x="1515"/>
        <item x="2290"/>
        <item x="84"/>
        <item x="1568"/>
        <item x="1411"/>
        <item x="1252"/>
        <item x="1762"/>
        <item x="816"/>
        <item x="1175"/>
        <item x="2765"/>
        <item x="17"/>
        <item x="2745"/>
        <item x="631"/>
        <item x="1717"/>
        <item x="844"/>
        <item x="1171"/>
        <item x="43"/>
        <item x="1937"/>
        <item x="800"/>
        <item x="1998"/>
        <item x="2944"/>
        <item x="145"/>
        <item x="1225"/>
        <item x="2792"/>
        <item x="1300"/>
        <item x="1382"/>
        <item x="2179"/>
        <item x="917"/>
        <item x="783"/>
        <item x="235"/>
        <item x="2518"/>
        <item x="2174"/>
        <item x="2898"/>
        <item x="2202"/>
        <item x="2736"/>
        <item x="2441"/>
        <item x="2758"/>
        <item x="2279"/>
        <item x="806"/>
        <item x="1740"/>
        <item x="2134"/>
        <item x="231"/>
        <item x="335"/>
        <item x="211"/>
        <item x="523"/>
        <item x="891"/>
        <item x="2884"/>
        <item x="2298"/>
        <item x="2821"/>
        <item x="325"/>
        <item x="1720"/>
        <item x="2106"/>
        <item x="482"/>
        <item x="1904"/>
        <item x="2275"/>
        <item x="743"/>
        <item x="2809"/>
        <item x="2844"/>
        <item x="331"/>
        <item x="989"/>
        <item x="738"/>
        <item x="370"/>
        <item x="2038"/>
        <item x="1332"/>
        <item x="252"/>
        <item x="355"/>
        <item x="1469"/>
        <item x="1477"/>
        <item x="347"/>
        <item x="2461"/>
        <item x="2708"/>
        <item x="1947"/>
        <item x="2949"/>
        <item x="2077"/>
        <item x="1089"/>
        <item x="1906"/>
        <item x="7"/>
        <item x="210"/>
        <item x="650"/>
        <item x="2182"/>
        <item x="580"/>
        <item x="521"/>
        <item x="1780"/>
        <item x="2105"/>
        <item x="152"/>
        <item x="2764"/>
        <item x="985"/>
        <item x="819"/>
        <item x="2509"/>
        <item x="2411"/>
        <item x="1260"/>
        <item x="2344"/>
        <item x="592"/>
        <item x="465"/>
        <item x="1718"/>
        <item x="442"/>
        <item x="790"/>
        <item x="2520"/>
        <item x="1728"/>
        <item x="2189"/>
        <item x="2114"/>
        <item x="1798"/>
        <item x="34"/>
        <item x="1091"/>
        <item x="462"/>
        <item x="1352"/>
        <item x="1933"/>
        <item x="744"/>
        <item x="2963"/>
        <item x="2929"/>
        <item x="2399"/>
        <item x="2150"/>
        <item x="1373"/>
        <item x="1936"/>
        <item x="2622"/>
        <item x="924"/>
        <item x="2198"/>
        <item x="1607"/>
        <item x="2162"/>
        <item x="2645"/>
        <item x="823"/>
        <item x="1253"/>
        <item x="2221"/>
        <item x="451"/>
        <item x="1942"/>
        <item x="1235"/>
        <item x="2007"/>
        <item x="1455"/>
        <item x="1794"/>
        <item x="644"/>
        <item x="2543"/>
        <item x="1800"/>
        <item x="2126"/>
        <item x="1982"/>
        <item x="234"/>
        <item x="2335"/>
        <item x="420"/>
        <item x="1989"/>
        <item x="614"/>
        <item x="851"/>
        <item x="2668"/>
        <item x="655"/>
        <item x="217"/>
        <item x="1865"/>
        <item x="1486"/>
        <item x="538"/>
        <item x="429"/>
        <item x="696"/>
        <item x="1265"/>
        <item x="660"/>
        <item x="2767"/>
        <item x="94"/>
        <item x="2117"/>
        <item x="1288"/>
        <item x="607"/>
        <item x="2858"/>
        <item x="2836"/>
        <item x="1048"/>
        <item x="2243"/>
        <item x="2320"/>
        <item x="513"/>
        <item x="871"/>
        <item x="2820"/>
        <item x="839"/>
        <item x="475"/>
        <item x="6"/>
        <item x="2653"/>
        <item x="520"/>
        <item x="1931"/>
        <item x="2647"/>
        <item x="1635"/>
        <item x="1786"/>
        <item x="734"/>
        <item x="2894"/>
        <item x="1640"/>
        <item x="2000"/>
        <item x="1396"/>
        <item x="1764"/>
        <item x="1676"/>
        <item x="852"/>
        <item x="118"/>
        <item x="2646"/>
        <item x="466"/>
        <item x="408"/>
        <item x="2205"/>
        <item x="1039"/>
        <item x="2804"/>
        <item x="1918"/>
        <item x="772"/>
        <item x="1458"/>
        <item x="1395"/>
        <item x="1082"/>
        <item x="205"/>
        <item x="1895"/>
        <item x="1120"/>
        <item x="1025"/>
        <item x="441"/>
        <item x="2683"/>
        <item x="343"/>
        <item x="969"/>
        <item x="2432"/>
        <item x="1860"/>
        <item x="1714"/>
        <item x="1902"/>
        <item x="1880"/>
        <item x="862"/>
        <item x="2245"/>
        <item x="1208"/>
        <item x="387"/>
        <item x="2519"/>
        <item x="1416"/>
        <item x="1329"/>
        <item x="787"/>
        <item x="1309"/>
        <item x="670"/>
        <item x="199"/>
        <item x="157"/>
        <item x="591"/>
        <item x="2750"/>
        <item x="727"/>
        <item x="1160"/>
        <item x="2859"/>
        <item x="1589"/>
        <item x="1229"/>
        <item x="1596"/>
        <item x="2742"/>
        <item x="2046"/>
        <item x="373"/>
        <item x="2771"/>
        <item x="1267"/>
        <item x="1474"/>
        <item x="431"/>
        <item x="987"/>
        <item x="153"/>
        <item x="1669"/>
        <item x="1678"/>
        <item x="1043"/>
        <item x="2889"/>
        <item x="725"/>
        <item x="1941"/>
        <item x="1151"/>
        <item x="1386"/>
        <item x="2246"/>
        <item x="1781"/>
        <item x="1234"/>
        <item x="1953"/>
        <item x="1087"/>
        <item x="865"/>
        <item x="1873"/>
        <item x="1783"/>
        <item x="2614"/>
        <item x="1119"/>
        <item x="724"/>
        <item x="2458"/>
        <item x="2663"/>
        <item x="1038"/>
        <item x="414"/>
        <item x="1908"/>
        <item x="2289"/>
        <item x="1822"/>
        <item x="1105"/>
        <item x="1185"/>
        <item x="1413"/>
        <item x="1893"/>
        <item x="973"/>
        <item x="1896"/>
        <item x="1096"/>
        <item x="1544"/>
        <item x="2831"/>
        <item x="498"/>
        <item x="652"/>
        <item x="61"/>
        <item x="1222"/>
        <item x="256"/>
        <item x="2756"/>
        <item x="2732"/>
        <item x="1370"/>
        <item x="305"/>
        <item x="361"/>
        <item x="1593"/>
        <item x="1355"/>
        <item x="2080"/>
        <item x="2527"/>
        <item x="1168"/>
        <item x="2476"/>
        <item x="2067"/>
        <item x="570"/>
        <item x="1201"/>
        <item x="2529"/>
        <item x="1926"/>
        <item x="2013"/>
        <item x="2943"/>
        <item x="2770"/>
        <item x="1616"/>
        <item x="1130"/>
        <item x="2917"/>
        <item x="1828"/>
        <item x="23"/>
        <item x="682"/>
        <item x="1886"/>
        <item x="2791"/>
        <item x="675"/>
        <item x="132"/>
        <item x="2036"/>
        <item x="1813"/>
        <item x="747"/>
        <item x="2269"/>
        <item x="2345"/>
        <item x="684"/>
        <item x="1062"/>
        <item x="490"/>
        <item x="32"/>
        <item x="2860"/>
        <item x="1778"/>
        <item x="1162"/>
        <item x="1098"/>
        <item x="964"/>
        <item x="1535"/>
        <item x="2702"/>
        <item x="883"/>
        <item x="2538"/>
        <item x="1570"/>
        <item x="863"/>
        <item x="2235"/>
        <item x="2675"/>
        <item x="202"/>
        <item x="1340"/>
        <item x="254"/>
        <item x="2900"/>
        <item x="2551"/>
        <item x="2680"/>
        <item x="114"/>
        <item x="405"/>
        <item x="707"/>
        <item x="248"/>
        <item x="1339"/>
        <item x="2110"/>
        <item x="277"/>
        <item x="160"/>
        <item x="1226"/>
        <item x="2453"/>
        <item x="1499"/>
        <item x="2704"/>
        <item x="640"/>
        <item x="9"/>
        <item x="1198"/>
        <item x="1122"/>
        <item x="2534"/>
        <item x="472"/>
        <item x="20"/>
        <item x="2472"/>
        <item x="832"/>
        <item x="1708"/>
        <item x="1475"/>
        <item x="540"/>
        <item x="2261"/>
        <item x="2083"/>
        <item x="2587"/>
        <item x="803"/>
        <item x="612"/>
        <item x="1854"/>
        <item x="1158"/>
        <item x="673"/>
        <item x="2528"/>
        <item x="2755"/>
        <item x="2371"/>
        <item x="2272"/>
        <item x="2181"/>
        <item x="1170"/>
        <item x="1992"/>
        <item x="1955"/>
        <item x="378"/>
        <item x="1336"/>
        <item x="2118"/>
        <item x="105"/>
        <item x="2059"/>
        <item x="1385"/>
        <item x="2709"/>
        <item x="2015"/>
        <item x="2409"/>
        <item x="776"/>
        <item x="1968"/>
        <item x="1542"/>
        <item x="2651"/>
        <item x="219"/>
        <item x="1256"/>
        <item x="2657"/>
        <item x="1659"/>
        <item x="922"/>
        <item x="2160"/>
        <item x="2737"/>
        <item x="1562"/>
        <item x="368"/>
        <item x="2598"/>
        <item x="2018"/>
        <item x="2340"/>
        <item x="1031"/>
        <item x="1832"/>
        <item x="2203"/>
        <item x="1509"/>
        <item x="1281"/>
        <item x="2385"/>
        <item x="1410"/>
        <item x="2171"/>
        <item x="2387"/>
        <item x="1548"/>
        <item x="1876"/>
        <item x="1181"/>
        <item x="2145"/>
        <item x="54"/>
        <item x="1919"/>
        <item x="2682"/>
        <item x="770"/>
        <item x="2042"/>
        <item x="533"/>
        <item x="1369"/>
        <item x="2880"/>
        <item x="2193"/>
        <item x="1991"/>
        <item x="144"/>
        <item x="1545"/>
        <item x="1692"/>
        <item x="1165"/>
        <item x="1047"/>
        <item x="1935"/>
        <item x="2378"/>
        <item x="1534"/>
        <item x="2276"/>
        <item x="396"/>
        <item x="1689"/>
        <item x="2444"/>
        <item x="2918"/>
        <item x="2815"/>
        <item x="2049"/>
        <item x="1776"/>
        <item x="1188"/>
        <item x="2222"/>
        <item x="659"/>
        <item x="2629"/>
        <item x="1721"/>
        <item x="90"/>
        <item x="495"/>
        <item x="384"/>
        <item x="228"/>
        <item x="1732"/>
        <item x="2397"/>
        <item x="1257"/>
        <item x="745"/>
        <item x="1443"/>
        <item x="1807"/>
        <item x="1250"/>
        <item x="2012"/>
        <item x="299"/>
        <item x="534"/>
        <item x="1148"/>
        <item x="723"/>
        <item x="13"/>
        <item x="967"/>
        <item x="1883"/>
        <item x="1749"/>
        <item x="1228"/>
        <item x="1537"/>
        <item x="2251"/>
        <item x="1481"/>
        <item x="546"/>
        <item x="1649"/>
        <item x="824"/>
        <item x="1507"/>
        <item x="2857"/>
        <item x="653"/>
        <item x="938"/>
        <item x="1964"/>
        <item x="46"/>
        <item x="1296"/>
        <item x="260"/>
        <item x="230"/>
        <item x="2475"/>
        <item x="2151"/>
        <item x="1557"/>
        <item x="291"/>
        <item x="2284"/>
        <item x="2352"/>
        <item x="360"/>
        <item x="359"/>
        <item x="2730"/>
        <item x="624"/>
        <item x="380"/>
        <item x="1836"/>
        <item x="226"/>
        <item x="1755"/>
        <item x="1745"/>
        <item x="812"/>
        <item x="2017"/>
        <item x="1275"/>
        <item x="2147"/>
        <item x="2835"/>
        <item x="2937"/>
        <item x="2834"/>
        <item x="1969"/>
        <item x="2386"/>
        <item x="110"/>
        <item x="494"/>
        <item x="1432"/>
        <item x="566"/>
        <item x="944"/>
        <item x="691"/>
        <item x="2056"/>
        <item x="393"/>
        <item x="1552"/>
        <item x="1219"/>
        <item x="912"/>
        <item x="870"/>
        <item x="2445"/>
        <item x="779"/>
        <item x="2425"/>
        <item x="2571"/>
        <item x="353"/>
        <item x="1967"/>
        <item x="246"/>
        <item x="1514"/>
        <item x="2503"/>
        <item x="1686"/>
        <item x="454"/>
        <item x="2361"/>
        <item x="1892"/>
        <item x="2104"/>
        <item x="1671"/>
        <item x="1473"/>
        <item x="2480"/>
        <item x="2258"/>
        <item x="2599"/>
        <item x="2096"/>
        <item x="2862"/>
        <item x="1702"/>
        <item x="1840"/>
        <item x="2807"/>
        <item x="1438"/>
        <item x="182"/>
        <item x="1434"/>
        <item x="1303"/>
        <item x="768"/>
        <item x="2952"/>
        <item x="2625"/>
        <item x="848"/>
        <item x="340"/>
        <item x="321"/>
        <item x="1736"/>
        <item x="1375"/>
        <item x="1731"/>
        <item x="1978"/>
        <item x="1436"/>
        <item x="2678"/>
        <item x="129"/>
        <item x="2549"/>
        <item x="2249"/>
        <item x="708"/>
        <item x="156"/>
        <item x="1725"/>
        <item x="2347"/>
        <item x="179"/>
        <item x="2468"/>
        <item x="1809"/>
        <item x="2621"/>
        <item x="1594"/>
        <item x="2191"/>
        <item x="1011"/>
        <item x="1808"/>
        <item x="1107"/>
        <item x="350"/>
        <item x="1017"/>
        <item x="1838"/>
        <item x="2209"/>
        <item x="2925"/>
        <item x="2328"/>
        <item x="2833"/>
        <item x="2141"/>
        <item x="2607"/>
        <item x="1724"/>
        <item x="1530"/>
        <item x="526"/>
        <item x="2229"/>
        <item x="2711"/>
        <item x="913"/>
        <item x="177"/>
        <item x="295"/>
        <item x="665"/>
        <item x="1909"/>
        <item x="1070"/>
        <item x="2226"/>
        <item x="1074"/>
        <item x="1500"/>
        <item x="203"/>
        <item x="1284"/>
        <item x="315"/>
        <item x="1059"/>
        <item x="2166"/>
        <item x="666"/>
        <item x="1086"/>
        <item x="2040"/>
        <item x="221"/>
        <item x="508"/>
        <item x="1541"/>
        <item x="2837"/>
        <item x="1898"/>
        <item x="530"/>
        <item x="1186"/>
        <item x="882"/>
        <item x="2169"/>
        <item x="1055"/>
        <item x="1766"/>
        <item x="2785"/>
        <item x="140"/>
        <item x="1897"/>
        <item x="889"/>
        <item x="1084"/>
        <item x="2774"/>
        <item x="1657"/>
        <item x="2225"/>
        <item x="276"/>
        <item x="2557"/>
        <item x="2879"/>
        <item x="2849"/>
        <item x="1143"/>
        <item x="2493"/>
        <item x="1966"/>
        <item x="721"/>
        <item x="2580"/>
        <item x="1449"/>
        <item x="2574"/>
        <item x="2113"/>
        <item x="2426"/>
        <item x="1111"/>
        <item x="1843"/>
        <item x="2324"/>
        <item x="2573"/>
        <item x="5"/>
        <item x="809"/>
        <item x="2050"/>
        <item x="715"/>
        <item x="2593"/>
        <item x="2140"/>
        <item x="1524"/>
        <item x="1847"/>
        <item x="2089"/>
        <item x="1110"/>
        <item x="2066"/>
        <item x="2627"/>
        <item x="2363"/>
        <item x="1666"/>
        <item x="1497"/>
        <item x="2523"/>
        <item x="2297"/>
        <item x="946"/>
        <item x="467"/>
        <item x="4"/>
        <item x="2611"/>
        <item x="1644"/>
        <item x="2481"/>
        <item x="2136"/>
        <item x="2697"/>
        <item x="2514"/>
        <item x="2852"/>
        <item x="1853"/>
        <item x="1599"/>
        <item x="2955"/>
        <item x="2065"/>
        <item x="293"/>
        <item x="1604"/>
        <item x="751"/>
        <item x="1453"/>
        <item x="354"/>
        <item x="2602"/>
        <item x="2004"/>
        <item x="2462"/>
        <item x="59"/>
        <item x="1561"/>
        <item x="1195"/>
        <item x="2263"/>
        <item x="189"/>
        <item x="2903"/>
        <item x="497"/>
        <item x="2396"/>
        <item x="2215"/>
        <item x="1864"/>
        <item x="1202"/>
        <item x="1033"/>
        <item x="457"/>
        <item x="2325"/>
        <item x="1071"/>
        <item x="547"/>
        <item x="900"/>
        <item x="581"/>
        <item x="1521"/>
        <item x="328"/>
        <item x="1957"/>
        <item x="972"/>
        <item x="1152"/>
        <item x="1280"/>
        <item x="2569"/>
        <item x="2112"/>
        <item x="1045"/>
        <item x="1543"/>
        <item x="1353"/>
        <item x="1680"/>
        <item x="1929"/>
        <item x="1132"/>
        <item x="1529"/>
        <item x="1682"/>
        <item x="688"/>
        <item x="135"/>
        <item x="1536"/>
        <item x="1912"/>
        <item x="2467"/>
        <item x="1217"/>
        <item x="2909"/>
        <item x="2138"/>
        <item x="1484"/>
        <item x="701"/>
        <item x="425"/>
        <item x="1803"/>
        <item x="2274"/>
        <item x="2173"/>
        <item x="1879"/>
        <item x="2211"/>
        <item x="2253"/>
        <item x="2260"/>
        <item x="79"/>
        <item x="1639"/>
        <item x="2185"/>
        <item x="2341"/>
        <item x="452"/>
        <item x="407"/>
        <item x="1131"/>
        <item x="1345"/>
        <item x="562"/>
        <item x="269"/>
        <item x="1829"/>
        <item x="1153"/>
        <item x="404"/>
        <item x="879"/>
        <item x="2560"/>
        <item x="1868"/>
        <item x="504"/>
        <item x="428"/>
        <item x="270"/>
        <item x="1938"/>
        <item x="172"/>
        <item x="741"/>
        <item x="2163"/>
        <item x="1429"/>
        <item x="2412"/>
        <item x="943"/>
        <item x="1878"/>
        <item x="1470"/>
        <item x="647"/>
        <item x="2369"/>
        <item x="718"/>
        <item x="2805"/>
        <item x="2207"/>
        <item x="1645"/>
        <item x="136"/>
        <item x="1560"/>
        <item x="2282"/>
        <item x="2703"/>
        <item x="290"/>
        <item x="1573"/>
        <item x="1660"/>
        <item x="1316"/>
        <item x="2747"/>
        <item x="2591"/>
        <item x="1824"/>
        <item x="1172"/>
        <item x="304"/>
        <item x="1648"/>
        <item x="1547"/>
        <item x="524"/>
        <item x="784"/>
        <item x="2271"/>
        <item x="2473"/>
        <item x="2564"/>
        <item x="2590"/>
        <item x="2610"/>
        <item x="99"/>
        <item x="2359"/>
        <item x="856"/>
        <item x="2786"/>
        <item x="1318"/>
        <item x="406"/>
        <item x="422"/>
        <item x="1154"/>
        <item x="376"/>
        <item x="2016"/>
        <item x="2392"/>
        <item x="394"/>
        <item x="1205"/>
        <item x="1325"/>
        <item x="754"/>
        <item x="307"/>
        <item x="1297"/>
        <item x="1600"/>
        <item x="597"/>
        <item x="676"/>
        <item x="2491"/>
        <item x="2337"/>
        <item x="2291"/>
        <item x="1136"/>
        <item x="1346"/>
        <item x="41"/>
        <item x="2801"/>
        <item x="813"/>
        <item x="1050"/>
        <item x="42"/>
        <item x="337"/>
        <item x="864"/>
        <item x="692"/>
        <item x="1917"/>
        <item x="926"/>
        <item x="1511"/>
        <item x="333"/>
        <item x="2706"/>
        <item x="921"/>
        <item x="693"/>
        <item x="1003"/>
        <item x="1427"/>
        <item x="2485"/>
        <item x="577"/>
        <item x="950"/>
        <item x="937"/>
        <item x="729"/>
        <item x="617"/>
        <item x="2818"/>
        <item x="602"/>
        <item x="1610"/>
        <item x="620"/>
        <item x="1341"/>
        <item x="1760"/>
        <item x="730"/>
        <item x="1203"/>
        <item x="1166"/>
        <item x="2390"/>
        <item x="2738"/>
        <item x="2242"/>
        <item x="72"/>
        <item x="2847"/>
        <item x="633"/>
        <item x="896"/>
        <item x="2685"/>
        <item x="910"/>
        <item x="437"/>
        <item x="1823"/>
        <item x="1850"/>
        <item x="2674"/>
        <item x="2227"/>
        <item x="2044"/>
        <item x="1859"/>
        <item x="1378"/>
        <item x="401"/>
        <item x="880"/>
        <item x="567"/>
        <item x="2904"/>
        <item x="2872"/>
        <item x="426"/>
        <item x="1591"/>
        <item x="1042"/>
        <item x="45"/>
        <item x="2330"/>
        <item x="2500"/>
        <item x="220"/>
        <item x="1674"/>
        <item x="389"/>
        <item x="2566"/>
        <item x="402"/>
        <item x="1391"/>
        <item x="2714"/>
        <item x="40"/>
        <item x="1421"/>
        <item x="1276"/>
        <item x="1282"/>
        <item x="339"/>
        <item x="1194"/>
        <item x="1701"/>
        <item x="2628"/>
        <item x="2920"/>
        <item x="2108"/>
        <item x="332"/>
        <item x="509"/>
        <item x="2768"/>
        <item x="646"/>
        <item x="1401"/>
        <item x="1601"/>
        <item x="1277"/>
        <item x="139"/>
        <item x="1244"/>
        <item x="2449"/>
        <item x="1467"/>
        <item x="1585"/>
        <item x="920"/>
        <item x="2137"/>
        <item x="1839"/>
        <item x="2873"/>
        <item x="2887"/>
        <item x="435"/>
        <item x="297"/>
        <item x="1286"/>
        <item x="2460"/>
        <item x="381"/>
        <item x="1233"/>
        <item x="1583"/>
        <item x="2439"/>
        <item x="330"/>
        <item x="2762"/>
        <item x="2525"/>
        <item x="2902"/>
        <item x="2829"/>
        <item x="817"/>
        <item x="1914"/>
        <item x="1371"/>
        <item x="733"/>
        <item x="2026"/>
        <item x="63"/>
        <item x="2071"/>
        <item x="1041"/>
        <item x="2812"/>
        <item x="1249"/>
        <item x="2372"/>
        <item x="593"/>
        <item x="2379"/>
        <item x="2318"/>
        <item x="2391"/>
        <item x="2321"/>
        <item x="2333"/>
        <item x="2656"/>
        <item x="2775"/>
        <item x="1988"/>
        <item x="2935"/>
        <item x="31"/>
        <item x="1881"/>
        <item x="1159"/>
        <item x="899"/>
        <item x="1825"/>
        <item x="970"/>
        <item x="2778"/>
        <item x="2893"/>
        <item x="2813"/>
        <item x="1192"/>
        <item x="67"/>
        <item x="2232"/>
        <item x="1009"/>
        <item x="2577"/>
        <item x="555"/>
        <item x="2020"/>
        <item x="1409"/>
        <item x="903"/>
        <item x="626"/>
        <item x="1784"/>
        <item x="881"/>
        <item x="2159"/>
        <item x="1986"/>
        <item x="1962"/>
        <item x="1493"/>
        <item x="1827"/>
        <item x="1950"/>
        <item x="1298"/>
        <item x="2170"/>
        <item x="1246"/>
        <item x="2024"/>
        <item x="553"/>
        <item x="1112"/>
        <item x="867"/>
        <item x="1981"/>
        <item x="2763"/>
        <item x="164"/>
        <item x="2870"/>
        <item x="2954"/>
        <item x="1587"/>
        <item x="1685"/>
        <item x="1394"/>
        <item x="222"/>
        <item x="1915"/>
        <item x="2608"/>
        <item x="894"/>
        <item x="68"/>
        <item x="2099"/>
        <item x="303"/>
        <item x="2212"/>
        <item x="1954"/>
        <item x="1193"/>
        <item x="1164"/>
        <item x="782"/>
        <item x="2420"/>
        <item x="906"/>
        <item x="2643"/>
        <item x="1826"/>
        <item x="2123"/>
        <item x="1835"/>
        <item x="2486"/>
        <item x="1821"/>
        <item x="108"/>
        <item x="2465"/>
        <item x="2936"/>
        <item x="1901"/>
        <item x="2783"/>
        <item x="590"/>
        <item x="2440"/>
        <item x="2649"/>
        <item x="1295"/>
        <item x="2800"/>
        <item x="1157"/>
        <item x="461"/>
        <item x="274"/>
        <item x="1209"/>
        <item x="243"/>
        <item x="2053"/>
        <item x="121"/>
        <item x="218"/>
        <item x="2355"/>
        <item x="818"/>
        <item x="2681"/>
        <item x="658"/>
        <item x="1980"/>
        <item x="661"/>
        <item x="2197"/>
        <item x="1494"/>
        <item x="1602"/>
        <item x="586"/>
        <item x="1647"/>
        <item x="2305"/>
        <item x="2063"/>
        <item x="348"/>
        <item x="2741"/>
        <item x="2779"/>
        <item x="552"/>
        <item x="599"/>
        <item x="551"/>
        <item x="2025"/>
        <item x="2828"/>
        <item x="193"/>
        <item x="749"/>
        <item x="601"/>
        <item x="1305"/>
        <item x="1016"/>
        <item x="159"/>
        <item x="2689"/>
        <item x="846"/>
        <item x="1628"/>
        <item x="2058"/>
        <item x="165"/>
        <item x="369"/>
        <item x="1433"/>
        <item x="2327"/>
        <item x="2073"/>
        <item x="1751"/>
        <item x="963"/>
        <item x="1368"/>
        <item x="245"/>
        <item x="2478"/>
        <item x="789"/>
        <item x="919"/>
        <item x="214"/>
        <item x="2531"/>
        <item x="1613"/>
        <item x="1504"/>
        <item x="1617"/>
        <item x="2093"/>
        <item x="1631"/>
        <item x="1359"/>
        <item x="1739"/>
        <item x="845"/>
        <item x="1928"/>
        <item x="1672"/>
        <item x="2135"/>
        <item x="1924"/>
        <item x="1688"/>
        <item x="2239"/>
        <item x="764"/>
        <item x="2070"/>
        <item x="948"/>
        <item x="1006"/>
        <item x="1237"/>
        <item x="64"/>
        <item x="85"/>
        <item x="2666"/>
        <item x="2090"/>
        <item x="1333"/>
        <item x="2600"/>
        <item x="1426"/>
        <item x="1774"/>
        <item x="174"/>
        <item x="1137"/>
        <item x="2572"/>
        <item x="2494"/>
        <item x="419"/>
        <item x="1598"/>
        <item x="2370"/>
        <item x="1559"/>
        <item x="988"/>
        <item x="1730"/>
        <item x="1463"/>
        <item x="2098"/>
        <item x="2154"/>
        <item x="1040"/>
        <item x="2841"/>
        <item x="1271"/>
        <item x="329"/>
        <item x="2842"/>
        <item x="326"/>
        <item x="1101"/>
        <item x="1245"/>
        <item x="178"/>
        <item x="1695"/>
        <item x="280"/>
        <item x="1266"/>
        <item x="2303"/>
        <item x="1491"/>
        <item x="53"/>
        <item x="175"/>
        <item x="2479"/>
        <item x="1022"/>
        <item x="2814"/>
        <item x="2293"/>
        <item x="24"/>
        <item x="815"/>
        <item x="1478"/>
        <item x="2403"/>
        <item x="604"/>
        <item x="2696"/>
        <item x="1240"/>
        <item x="119"/>
        <item x="2817"/>
        <item x="2146"/>
        <item x="443"/>
        <item x="611"/>
        <item x="2853"/>
        <item x="29"/>
        <item x="1849"/>
        <item x="1292"/>
        <item x="2447"/>
        <item x="1190"/>
        <item x="432"/>
        <item x="1384"/>
        <item x="1360"/>
        <item x="2278"/>
        <item x="327"/>
        <item x="215"/>
        <item x="2488"/>
        <item x="2799"/>
        <item x="390"/>
        <item x="1403"/>
        <item x="1377"/>
        <item x="901"/>
        <item x="126"/>
        <item x="2923"/>
        <item x="2715"/>
        <item x="1457"/>
        <item x="1057"/>
        <item x="2474"/>
        <item x="1569"/>
        <item x="877"/>
        <item x="785"/>
        <item x="2933"/>
        <item x="1220"/>
        <item x="761"/>
        <item x="2690"/>
        <item x="517"/>
        <item x="2254"/>
        <item x="2692"/>
        <item x="447"/>
        <item x="1753"/>
        <item x="2753"/>
        <item x="1187"/>
        <item x="2039"/>
        <item x="1727"/>
        <item x="2388"/>
        <item x="982"/>
        <item x="410"/>
        <item x="1326"/>
        <item x="2143"/>
        <item x="2908"/>
        <item x="1759"/>
        <item x="781"/>
        <item x="191"/>
        <item x="930"/>
        <item x="549"/>
        <item x="224"/>
        <item x="2806"/>
        <item x="2911"/>
        <item x="2438"/>
        <item x="2220"/>
        <item x="162"/>
        <item x="1113"/>
        <item x="296"/>
        <item x="1285"/>
        <item x="531"/>
        <item x="1034"/>
        <item x="1877"/>
        <item x="267"/>
        <item x="925"/>
        <item x="2157"/>
        <item x="1483"/>
        <item x="1261"/>
        <item x="861"/>
        <item x="837"/>
        <item x="1913"/>
        <item x="1816"/>
        <item x="2052"/>
        <item x="2511"/>
        <item x="1008"/>
        <item x="471"/>
        <item x="1817"/>
        <item x="2144"/>
        <item x="1184"/>
        <item x="1595"/>
        <item x="1364"/>
        <item x="285"/>
        <item x="499"/>
        <item x="639"/>
        <item x="26"/>
        <item x="1317"/>
        <item x="2433"/>
        <item x="2535"/>
        <item x="2023"/>
        <item x="1844"/>
        <item x="999"/>
        <item x="1976"/>
        <item x="302"/>
        <item x="149"/>
        <item x="500"/>
        <item x="485"/>
        <item x="294"/>
        <item x="916"/>
        <item x="569"/>
        <item x="36"/>
        <item x="2897"/>
        <item x="1052"/>
        <item x="2871"/>
        <item x="2693"/>
        <item x="2540"/>
        <item x="1592"/>
        <item x="1651"/>
        <item x="334"/>
        <item x="634"/>
        <item x="2507"/>
        <item x="1338"/>
        <item x="273"/>
        <item x="2489"/>
        <item x="1518"/>
        <item x="711"/>
        <item x="2311"/>
        <item x="344"/>
        <item x="1900"/>
        <item x="2375"/>
        <item x="656"/>
        <item x="573"/>
        <item x="2267"/>
        <item x="1621"/>
        <item x="316"/>
        <item x="681"/>
        <item x="1191"/>
        <item x="2613"/>
        <item x="301"/>
        <item x="571"/>
        <item x="1517"/>
        <item x="902"/>
        <item x="1863"/>
        <item x="2539"/>
        <item x="2559"/>
        <item x="1274"/>
        <item x="1611"/>
        <item x="1627"/>
        <item x="1748"/>
        <item x="2588"/>
        <item x="1428"/>
        <item x="1446"/>
        <item x="860"/>
        <item x="756"/>
        <item x="2357"/>
        <item x="2428"/>
        <item x="978"/>
        <item x="1124"/>
        <item x="2705"/>
        <item x="2405"/>
        <item x="30"/>
        <item x="1415"/>
        <item x="1163"/>
        <item x="2424"/>
        <item x="2054"/>
        <item x="2130"/>
        <item x="1498"/>
        <item x="2838"/>
        <item x="148"/>
        <item x="2959"/>
        <item x="981"/>
        <item x="1262"/>
        <item x="2722"/>
        <item x="2562"/>
        <item x="2669"/>
        <item x="561"/>
        <item x="1812"/>
        <item x="2773"/>
        <item x="774"/>
        <item x="430"/>
        <item x="875"/>
        <item x="1178"/>
        <item x="2618"/>
        <item x="1392"/>
        <item x="1550"/>
        <item x="582"/>
        <item x="201"/>
        <item x="196"/>
        <item x="1263"/>
        <item x="486"/>
        <item x="2407"/>
        <item x="689"/>
        <item x="1997"/>
        <item x="1738"/>
        <item x="1939"/>
        <item x="480"/>
        <item x="1588"/>
        <item x="735"/>
        <item x="1527"/>
        <item x="1890"/>
        <item x="501"/>
        <item x="1851"/>
        <item x="1925"/>
        <item x="550"/>
        <item x="2484"/>
        <item x="1114"/>
        <item x="73"/>
        <item x="74"/>
        <item x="2329"/>
        <item x="1806"/>
        <item x="836"/>
        <item x="116"/>
        <item x="150"/>
        <item x="706"/>
        <item x="2839"/>
        <item x="2612"/>
        <item x="1563"/>
        <item x="954"/>
        <item x="1123"/>
        <item x="1066"/>
        <item x="975"/>
        <item x="1923"/>
        <item x="1380"/>
        <item x="1830"/>
        <item x="1653"/>
        <item x="945"/>
        <item x="275"/>
        <item x="2084"/>
        <item x="1603"/>
        <item x="2915"/>
        <item x="358"/>
        <item x="483"/>
        <item x="1460"/>
        <item x="97"/>
        <item x="87"/>
        <item x="1625"/>
        <item x="1348"/>
        <item x="2219"/>
        <item x="2"/>
        <item x="388"/>
        <item x="2867"/>
        <item x="1236"/>
        <item x="2819"/>
        <item x="2413"/>
        <item x="2710"/>
        <item x="1975"/>
        <item x="197"/>
        <item x="2051"/>
        <item x="997"/>
        <item x="1663"/>
        <item x="1626"/>
        <item x="1090"/>
        <item x="829"/>
        <item x="0"/>
        <item x="1870"/>
        <item x="651"/>
        <item x="1108"/>
        <item x="434"/>
        <item x="1609"/>
        <item x="86"/>
        <item x="942"/>
        <item x="2302"/>
        <item x="2233"/>
        <item x="850"/>
        <item x="1673"/>
        <item x="292"/>
        <item x="908"/>
        <item x="1700"/>
        <item x="1287"/>
        <item x="2149"/>
        <item x="125"/>
        <item x="1772"/>
        <item x="1777"/>
        <item x="941"/>
        <item x="2234"/>
        <item x="1127"/>
        <item x="771"/>
        <item x="1357"/>
        <item x="271"/>
        <item x="158"/>
        <item x="796"/>
        <item x="986"/>
        <item x="596"/>
        <item x="2941"/>
        <item x="1750"/>
        <item x="2684"/>
        <item x="1683"/>
        <item x="2676"/>
        <item x="709"/>
        <item x="1362"/>
        <item x="1180"/>
        <item x="1109"/>
        <item x="849"/>
        <item x="2650"/>
        <item x="1691"/>
        <item x="1231"/>
        <item x="1293"/>
        <item x="1581"/>
        <item x="2719"/>
        <item x="2510"/>
        <item x="1993"/>
        <item x="399"/>
        <item x="1746"/>
        <item x="2030"/>
        <item x="1619"/>
        <item x="700"/>
        <item x="2886"/>
        <item x="2766"/>
        <item x="2362"/>
        <item x="2772"/>
        <item x="1605"/>
        <item x="2085"/>
        <item x="362"/>
        <item x="2803"/>
        <item x="1388"/>
        <item x="1757"/>
        <item x="1775"/>
        <item x="2550"/>
        <item x="1899"/>
        <item x="1004"/>
        <item x="1590"/>
        <item x="1248"/>
        <item x="2723"/>
        <item x="1916"/>
        <item x="855"/>
        <item x="2153"/>
        <item x="606"/>
        <item x="2339"/>
        <item x="1489"/>
        <item x="853"/>
        <item x="2124"/>
        <item x="869"/>
        <item x="2028"/>
        <item x="2733"/>
        <item x="1005"/>
        <item x="2734"/>
        <item x="1765"/>
        <item x="2517"/>
        <item x="2087"/>
        <item x="808"/>
        <item x="2661"/>
        <item x="613"/>
        <item x="314"/>
        <item x="2824"/>
        <item x="887"/>
        <item x="1001"/>
        <item x="1138"/>
        <item x="2176"/>
        <item x="2217"/>
        <item x="1974"/>
        <item x="742"/>
        <item x="2677"/>
        <item x="185"/>
        <item x="2206"/>
        <item x="2075"/>
        <item x="2556"/>
        <item x="1337"/>
        <item x="208"/>
        <item x="249"/>
        <item x="1319"/>
        <item x="1351"/>
        <item x="994"/>
        <item x="2882"/>
        <item x="1815"/>
        <item x="2780"/>
        <item x="720"/>
        <item x="759"/>
        <item x="820"/>
        <item x="831"/>
        <item x="918"/>
        <item x="2811"/>
        <item x="1269"/>
        <item x="1013"/>
        <item x="663"/>
        <item x="1805"/>
        <item x="1690"/>
        <item x="2250"/>
        <item x="1024"/>
        <item x="2060"/>
        <item x="2417"/>
        <item x="468"/>
        <item x="27"/>
        <item x="2718"/>
        <item x="1083"/>
        <item x="576"/>
        <item x="2825"/>
        <item x="1376"/>
        <item x="1365"/>
        <item x="2592"/>
        <item x="48"/>
        <item x="2122"/>
        <item x="1051"/>
        <item x="1349"/>
        <item x="169"/>
        <item x="1729"/>
        <item x="2094"/>
        <item x="503"/>
        <item x="264"/>
        <item x="2281"/>
        <item x="2843"/>
        <item x="2316"/>
        <item x="1903"/>
        <item x="1856"/>
        <item x="2336"/>
        <item x="1872"/>
        <item x="1960"/>
        <item x="1943"/>
        <item x="2259"/>
        <item x="1716"/>
        <item x="448"/>
        <item x="615"/>
        <item x="667"/>
        <item x="167"/>
        <item x="1735"/>
        <item x="1670"/>
        <item x="244"/>
        <item x="1488"/>
        <item x="1343"/>
        <item x="2454"/>
        <item x="1520"/>
        <item x="1848"/>
        <item x="1422"/>
        <item x="2346"/>
        <item x="731"/>
        <item x="1313"/>
        <item x="1510"/>
        <item x="188"/>
        <item x="1767"/>
        <item x="181"/>
        <item x="241"/>
        <item x="1930"/>
        <item x="2688"/>
        <item x="2055"/>
        <item x="1290"/>
        <item x="584"/>
        <item x="621"/>
        <item x="66"/>
        <item x="2782"/>
        <item x="1910"/>
        <item x="50"/>
        <item x="2194"/>
        <item x="1092"/>
        <item x="1072"/>
        <item x="1522"/>
        <item x="2662"/>
        <item x="1461"/>
        <item x="2739"/>
        <item x="2103"/>
        <item x="1279"/>
        <item x="2008"/>
        <item x="1361"/>
        <item x="1841"/>
        <item x="2128"/>
        <item x="874"/>
        <item x="1705"/>
        <item x="825"/>
        <item x="2524"/>
        <item x="2127"/>
        <item x="717"/>
        <item x="1789"/>
        <item x="2502"/>
        <item x="2177"/>
        <item x="173"/>
        <item x="319"/>
        <item x="2848"/>
        <item x="1126"/>
        <item x="1532"/>
        <item x="2434"/>
        <item x="2367"/>
        <item x="1744"/>
        <item x="752"/>
        <item x="2383"/>
        <item x="2759"/>
        <item x="1641"/>
        <item x="2596"/>
        <item x="2109"/>
        <item x="1197"/>
        <item x="2032"/>
        <item x="2061"/>
        <item x="55"/>
        <item x="312"/>
        <item x="1977"/>
        <item x="2115"/>
        <item x="21"/>
        <item x="2307"/>
        <item x="240"/>
        <item x="2578"/>
        <item x="2729"/>
        <item x="2255"/>
        <item x="2866"/>
        <item x="2728"/>
        <item x="2667"/>
        <item x="367"/>
        <item x="1393"/>
        <item x="1103"/>
        <item x="2273"/>
        <item x="2861"/>
        <item x="1699"/>
        <item x="2416"/>
        <item x="2787"/>
        <item x="2743"/>
        <item x="2605"/>
        <item x="1782"/>
        <item x="1189"/>
        <item x="1251"/>
        <item x="2313"/>
        <item x="2945"/>
        <item x="1726"/>
        <item x="1733"/>
        <item x="1247"/>
        <item x="1620"/>
        <item x="2901"/>
        <item x="630"/>
        <item x="953"/>
        <item x="2891"/>
        <item x="632"/>
        <item x="2512"/>
        <item x="2299"/>
        <item x="1799"/>
        <item x="2218"/>
        <item x="678"/>
        <item x="2248"/>
        <item x="2532"/>
        <item x="2826"/>
        <item x="2404"/>
        <item x="318"/>
        <item x="1818"/>
        <item x="424"/>
        <item x="1831"/>
        <item x="469"/>
        <item x="2789"/>
        <item x="1406"/>
        <item x="2283"/>
        <item x="130"/>
        <item x="888"/>
        <item x="2542"/>
        <item x="2888"/>
        <item x="2673"/>
        <item x="1646"/>
        <item x="1961"/>
        <item x="2874"/>
        <item x="1440"/>
        <item x="2545"/>
        <item x="2515"/>
        <item x="2312"/>
        <item x="2855"/>
        <item x="2757"/>
        <item x="1397"/>
        <item x="2244"/>
        <item x="1069"/>
        <item x="1389"/>
        <item x="2934"/>
        <item x="1145"/>
        <item x="288"/>
        <item x="1533"/>
        <item x="638"/>
        <item x="98"/>
        <item x="2317"/>
        <item x="979"/>
        <item x="1442"/>
        <item x="683"/>
        <item x="1241"/>
        <item x="2946"/>
        <item x="961"/>
        <item x="2360"/>
        <item x="2257"/>
        <item x="2270"/>
        <item x="1094"/>
        <item x="786"/>
        <item x="1210"/>
        <item x="536"/>
        <item x="1081"/>
        <item x="2620"/>
        <item x="2727"/>
        <item x="2823"/>
        <item x="1060"/>
        <item x="699"/>
        <item x="2961"/>
        <item x="2716"/>
        <item x="134"/>
        <item x="878"/>
        <item x="2422"/>
        <item x="2721"/>
        <item x="1684"/>
        <item x="1934"/>
        <item x="1852"/>
        <item x="212"/>
        <item x="2822"/>
        <item x="1445"/>
        <item x="2011"/>
        <item x="2116"/>
        <item x="2062"/>
        <item x="2796"/>
        <item x="2310"/>
        <item x="1944"/>
        <item x="1642"/>
        <item x="1525"/>
        <item x="2382"/>
        <item x="2576"/>
        <item x="323"/>
        <item x="272"/>
        <item x="2120"/>
        <item x="1959"/>
        <item x="687"/>
        <item x="2928"/>
        <item x="2632"/>
        <item x="1834"/>
        <item x="525"/>
        <item x="2626"/>
        <item x="2342"/>
        <item x="1584"/>
        <item x="1414"/>
        <item x="2165"/>
        <item x="1075"/>
        <item x="2533"/>
        <item x="643"/>
        <item x="1140"/>
        <item x="2619"/>
        <item x="413"/>
        <item x="1342"/>
        <item x="268"/>
        <item x="128"/>
        <item x="2356"/>
        <item x="2777"/>
        <item x="2268"/>
        <item x="1506"/>
        <item x="2896"/>
        <item x="1067"/>
        <item x="1322"/>
        <item x="2187"/>
        <item x="2776"/>
        <item x="2752"/>
        <item x="911"/>
        <item x="186"/>
        <item x="712"/>
        <item x="557"/>
        <item x="2057"/>
        <item x="194"/>
        <item x="2295"/>
        <item x="1526"/>
        <item x="858"/>
        <item x="2950"/>
        <item x="2670"/>
        <item x="618"/>
        <item x="1167"/>
        <item x="460"/>
        <item x="2423"/>
        <item x="713"/>
        <item x="642"/>
        <item x="1027"/>
        <item x="1200"/>
        <item x="2315"/>
        <item x="1586"/>
        <item x="1334"/>
        <item x="2294"/>
        <item x="163"/>
        <item x="2161"/>
        <item x="2717"/>
        <item x="103"/>
        <item x="2840"/>
        <item x="1971"/>
        <item x="206"/>
        <item x="898"/>
        <item x="308"/>
        <item x="2654"/>
        <item x="2496"/>
        <item x="170"/>
        <item x="2443"/>
        <item x="2010"/>
        <item x="233"/>
        <item x="2875"/>
        <item x="1577"/>
        <item x="1400"/>
        <item x="459"/>
        <item x="2395"/>
        <item x="229"/>
        <item x="799"/>
        <item x="49"/>
        <item x="1423"/>
        <item x="1294"/>
        <item x="1656"/>
        <item x="2490"/>
        <item x="257"/>
        <item x="1354"/>
        <item x="2231"/>
        <item x="568"/>
        <item x="2498"/>
        <item x="458"/>
        <item x="255"/>
        <item x="357"/>
        <item x="532"/>
        <item x="1697"/>
        <item x="2516"/>
        <item x="1026"/>
        <item x="1979"/>
        <item x="2400"/>
        <item x="2760"/>
        <item x="300"/>
        <item x="1323"/>
        <item x="2394"/>
        <item x="2810"/>
        <item x="418"/>
        <item x="2492"/>
        <item x="841"/>
        <item x="2638"/>
        <item x="2131"/>
        <item x="2795"/>
        <item x="585"/>
        <item x="1555"/>
        <item x="427"/>
        <item x="1891"/>
        <item x="28"/>
        <item x="251"/>
        <item x="719"/>
        <item x="2570"/>
        <item x="1540"/>
        <item x="2228"/>
        <item x="2296"/>
        <item x="2740"/>
        <item x="1302"/>
        <item x="283"/>
        <item x="1456"/>
        <item x="1450"/>
        <item x="2168"/>
        <item x="2637"/>
        <item x="83"/>
        <item x="1551"/>
        <item x="2877"/>
        <item x="309"/>
        <item x="2665"/>
        <item x="259"/>
        <item x="2895"/>
        <item x="2552"/>
        <item x="2092"/>
        <item x="2883"/>
        <item x="2358"/>
        <item x="834"/>
        <item x="371"/>
        <item x="934"/>
        <item x="2381"/>
        <item x="1468"/>
        <item x="2172"/>
        <item x="1655"/>
        <item x="2725"/>
        <item x="1095"/>
        <item x="1430"/>
        <item x="669"/>
        <item x="801"/>
        <item x="1320"/>
        <item x="765"/>
        <item x="1155"/>
        <item x="1147"/>
        <item x="1125"/>
        <item x="1174"/>
        <item x="2078"/>
        <item x="412"/>
        <item x="2455"/>
        <item x="1061"/>
        <item x="1513"/>
        <item x="2634"/>
        <item x="2505"/>
        <item x="1553"/>
        <item x="1093"/>
        <item x="977"/>
        <item x="1058"/>
        <item x="289"/>
        <item x="1687"/>
        <item x="1722"/>
        <item x="195"/>
        <item x="93"/>
        <item x="616"/>
        <item x="2045"/>
        <item x="1608"/>
        <item x="2406"/>
        <item x="365"/>
        <item x="336"/>
        <item x="935"/>
        <item x="1658"/>
        <item x="2201"/>
        <item x="225"/>
        <item x="541"/>
        <item x="914"/>
        <item x="907"/>
        <item x="1381"/>
        <item x="527"/>
        <item x="1958"/>
        <item x="705"/>
        <item x="2958"/>
        <item x="2035"/>
        <item x="2802"/>
        <item x="81"/>
        <item x="1056"/>
        <item x="112"/>
        <item x="936"/>
        <item x="2672"/>
        <item x="2726"/>
        <item x="363"/>
        <item x="828"/>
        <item x="755"/>
        <item x="320"/>
        <item x="1156"/>
        <item x="1405"/>
        <item x="216"/>
        <item x="1948"/>
        <item x="2953"/>
        <item x="106"/>
        <item x="1272"/>
        <item x="2184"/>
        <item x="2223"/>
        <item x="18"/>
        <item x="15"/>
        <item x="1630"/>
        <item x="1182"/>
        <item x="440"/>
        <item x="1668"/>
        <item x="1632"/>
        <item x="2863"/>
        <item x="2102"/>
        <item x="1289"/>
        <item x="2487"/>
        <item x="1558"/>
        <item x="2322"/>
        <item x="2450"/>
        <item x="386"/>
        <item x="2376"/>
        <item x="1758"/>
        <item x="1037"/>
        <item x="2694"/>
        <item x="1106"/>
        <item x="2754"/>
        <item x="2939"/>
        <item x="1788"/>
        <item x="436"/>
        <item x="732"/>
        <item x="2641"/>
        <item x="1118"/>
        <item x="1819"/>
        <item x="450"/>
        <item x="2418"/>
        <item x="608"/>
        <item x="1321"/>
        <item x="341"/>
        <item x="804"/>
        <item x="940"/>
        <item x="511"/>
        <item x="1574"/>
        <item x="1814"/>
        <item x="866"/>
        <item x="2965"/>
        <item x="1622"/>
        <item x="2846"/>
        <item x="1133"/>
        <item x="463"/>
        <item x="2200"/>
        <item x="2797"/>
        <item x="1218"/>
        <item x="1940"/>
        <item x="2323"/>
        <item x="2401"/>
        <item x="662"/>
        <item x="2731"/>
        <item x="35"/>
        <item x="104"/>
        <item x="1448"/>
        <item x="1932"/>
        <item x="2899"/>
        <item x="477"/>
        <item x="2601"/>
        <item x="1242"/>
        <item x="1862"/>
        <item x="124"/>
        <item x="1183"/>
        <item x="1612"/>
        <item x="2457"/>
        <item x="2196"/>
        <item x="780"/>
        <item x="595"/>
        <item x="2074"/>
        <item x="109"/>
        <item x="1539"/>
        <item x="1538"/>
        <item x="95"/>
        <item x="2064"/>
        <item x="1387"/>
        <item x="2951"/>
        <item x="286"/>
        <item x="739"/>
        <item x="886"/>
        <item x="1866"/>
        <item x="579"/>
        <item x="2536"/>
        <item x="77"/>
        <item x="1654"/>
        <item x="2658"/>
        <item x="2033"/>
        <item x="2790"/>
        <item x="2365"/>
        <item x="398"/>
        <item x="529"/>
        <item x="1565"/>
        <item x="668"/>
        <item x="609"/>
        <item x="1578"/>
        <item x="395"/>
        <item x="2876"/>
        <item x="1424"/>
        <item x="38"/>
        <item x="892"/>
        <item x="1053"/>
        <item x="637"/>
        <item x="1099"/>
        <item x="890"/>
        <item x="2586"/>
        <item x="2781"/>
        <item x="904"/>
        <item x="2069"/>
        <item x="510"/>
        <item x="2095"/>
        <item x="1801"/>
        <item x="2380"/>
        <item x="605"/>
        <item x="1662"/>
        <item x="306"/>
        <item x="137"/>
        <item x="123"/>
        <item x="349"/>
        <item x="1254"/>
        <item x="2761"/>
        <item x="1638"/>
        <item x="2910"/>
        <item x="600"/>
        <item x="773"/>
        <item x="1077"/>
        <item x="2021"/>
        <item x="2353"/>
        <item x="1770"/>
        <item x="1407"/>
        <item x="1019"/>
        <item x="2962"/>
        <item x="1139"/>
        <item x="107"/>
        <item x="492"/>
        <item x="1018"/>
        <item x="959"/>
        <item x="2285"/>
        <item x="1451"/>
        <item x="1623"/>
        <item x="2530"/>
        <item x="1327"/>
        <item x="2698"/>
        <item x="391"/>
        <item x="1502"/>
        <item x="102"/>
        <item x="22"/>
        <item x="1206"/>
        <item x="664"/>
        <item x="481"/>
        <item x="2408"/>
        <item x="714"/>
        <item x="998"/>
        <item x="2630"/>
        <item x="2679"/>
        <item x="2794"/>
        <item x="209"/>
        <item x="2635"/>
        <item x="2746"/>
        <item x="1995"/>
        <item x="2892"/>
        <item x="133"/>
        <item x="542"/>
        <item x="791"/>
        <item x="2851"/>
        <item x="1238"/>
        <item x="2864"/>
        <item x="2178"/>
        <item x="2561"/>
        <item x="488"/>
        <item x="2808"/>
        <item x="811"/>
        <item x="1117"/>
        <item x="1471"/>
        <item x="927"/>
        <item x="2047"/>
        <item x="565"/>
        <item x="2913"/>
        <item x="8"/>
        <item x="1698"/>
        <item x="728"/>
        <item x="2237"/>
        <item x="1204"/>
        <item x="2585"/>
        <item x="1802"/>
        <item x="830"/>
        <item x="1010"/>
        <item x="2354"/>
        <item x="2701"/>
        <item x="2319"/>
        <item x="2631"/>
        <item x="65"/>
        <item x="1479"/>
        <item x="1169"/>
        <item x="1213"/>
        <item x="2152"/>
        <item x="769"/>
        <item x="1324"/>
        <item x="575"/>
        <item x="1606"/>
        <item x="2497"/>
        <item x="2107"/>
        <item x="1888"/>
        <item x="1419"/>
        <item x="1480"/>
        <item x="1243"/>
        <item x="2748"/>
        <item x="1425"/>
        <item x="476"/>
        <item x="1707"/>
        <item x="1694"/>
        <item x="2230"/>
        <item x="227"/>
        <item x="421"/>
        <item x="1135"/>
        <item x="2938"/>
        <item x="351"/>
        <item x="2429"/>
        <item x="1028"/>
        <item x="2616"/>
        <item x="939"/>
        <item x="1907"/>
        <item x="2314"/>
        <item x="352"/>
        <item x="2027"/>
        <item x="2583"/>
        <item x="2558"/>
        <item x="2890"/>
        <item x="923"/>
        <item x="56"/>
        <item x="2575"/>
        <item x="207"/>
        <item x="563"/>
        <item x="1258"/>
        <item x="1044"/>
        <item x="2565"/>
        <item x="589"/>
        <item x="2885"/>
        <item x="797"/>
        <item x="2410"/>
        <item x="2082"/>
        <item x="91"/>
        <item x="516"/>
        <item x="2927"/>
        <item x="2932"/>
        <item x="1556"/>
        <item x="2241"/>
        <item x="2931"/>
        <item x="496"/>
        <item x="237"/>
        <item x="52"/>
        <item x="1633"/>
        <item x="933"/>
        <item x="1121"/>
        <item x="2190"/>
        <item x="397"/>
        <item x="1984"/>
        <item x="1636"/>
        <item x="1310"/>
        <item x="88"/>
        <item x="1715"/>
        <item x="564"/>
        <item x="792"/>
        <item x="2604"/>
        <item x="2076"/>
        <item x="794"/>
        <item x="1314"/>
        <item x="1667"/>
        <item x="1804"/>
        <item x="2471"/>
        <item x="2854"/>
        <item x="962"/>
        <item x="2393"/>
        <item x="2427"/>
        <item x="2262"/>
        <item x="685"/>
        <item x="1921"/>
        <item x="2343"/>
        <item x="2905"/>
        <item x="1452"/>
        <item x="740"/>
        <item x="1177"/>
        <item x="960"/>
        <item x="2942"/>
        <item x="2195"/>
        <item x="814"/>
        <item x="1447"/>
        <item x="151"/>
        <item x="2633"/>
        <item x="1306"/>
        <item x="895"/>
        <item x="1230"/>
        <item x="502"/>
        <item x="518"/>
        <item x="161"/>
        <item x="842"/>
        <item x="1874"/>
        <item x="1523"/>
        <item x="470"/>
        <item x="1949"/>
        <item x="479"/>
        <item x="198"/>
        <item x="833"/>
        <item x="1264"/>
        <item x="822"/>
        <item x="1299"/>
        <item x="154"/>
        <item x="544"/>
        <item x="1029"/>
        <item x="1466"/>
        <item x="537"/>
        <item x="1088"/>
        <item x="449"/>
        <item x="1712"/>
        <item x="1015"/>
        <item x="171"/>
        <item x="2129"/>
        <item x="2111"/>
        <item x="1268"/>
        <item x="478"/>
        <item x="2364"/>
        <item x="2006"/>
        <item x="2830"/>
        <item x="698"/>
        <item x="2744"/>
        <item x="505"/>
        <item x="757"/>
        <item x="702"/>
        <item x="2091"/>
        <item x="588"/>
        <item x="204"/>
        <item x="345"/>
        <item x="758"/>
        <item x="2373"/>
        <item x="474"/>
        <item x="2437"/>
        <item x="1737"/>
        <item x="493"/>
        <item x="2640"/>
        <item x="1035"/>
        <item x="545"/>
        <item x="748"/>
        <item x="131"/>
        <item x="2966"/>
        <item x="737"/>
        <item x="1273"/>
        <item x="1734"/>
        <item x="439"/>
        <item x="1945"/>
        <item x="1372"/>
        <item x="1576"/>
        <item x="838"/>
        <item x="965"/>
        <item x="2594"/>
        <item x="2240"/>
        <item x="298"/>
        <item x="2304"/>
        <item x="2606"/>
        <item x="1652"/>
        <item x="2751"/>
        <item x="802"/>
        <item x="282"/>
        <item x="464"/>
        <item x="1312"/>
        <item x="2192"/>
        <item x="2508"/>
        <item x="1846"/>
        <item x="2930"/>
        <item x="2208"/>
        <item x="142"/>
        <item x="1301"/>
        <item x="2331"/>
        <item x="2048"/>
        <item x="122"/>
        <item x="1408"/>
        <item x="1837"/>
        <item x="2079"/>
        <item x="1278"/>
        <item x="2043"/>
        <item x="2957"/>
        <item x="383"/>
        <item x="1855"/>
        <item x="710"/>
        <item x="1792"/>
        <item x="379"/>
        <item x="311"/>
        <item x="2086"/>
        <item x="76"/>
        <item x="1482"/>
        <item x="1580"/>
        <item x="1634"/>
        <item x="382"/>
        <item x="1291"/>
        <item x="2158"/>
        <item x="1615"/>
        <item x="2482"/>
        <item x="1711"/>
        <item x="1503"/>
        <item x="762"/>
        <item x="1404"/>
        <item x="2499"/>
        <item x="974"/>
        <item x="2548"/>
        <item x="2148"/>
        <item x="89"/>
        <item x="2421"/>
        <item x="1845"/>
        <item x="2464"/>
        <item x="1487"/>
        <item x="1141"/>
        <item x="1675"/>
        <item x="265"/>
        <item x="1661"/>
        <item x="1311"/>
        <item x="1704"/>
        <item x="2119"/>
        <item x="372"/>
        <item x="957"/>
        <item x="1097"/>
        <item x="2121"/>
        <item x="12"/>
        <item x="2167"/>
        <item x="1437"/>
        <item x="58"/>
        <item x="2019"/>
        <item x="2655"/>
        <item x="117"/>
        <item x="1049"/>
        <item x="2183"/>
        <item x="1987"/>
        <item x="247"/>
        <item x="2483"/>
        <item x="2133"/>
        <item x="2687"/>
        <item x="2477"/>
        <item x="1304"/>
        <item x="598"/>
        <item x="1030"/>
        <item x="2788"/>
        <item x="971"/>
        <item x="2615"/>
        <item x="2563"/>
        <item x="2691"/>
        <item x="346"/>
        <item x="1216"/>
        <item x="966"/>
        <item x="1546"/>
        <item x="62"/>
        <item x="2652"/>
        <item x="2470"/>
        <item x="2660"/>
        <item x="1531"/>
        <item x="574"/>
        <item x="506"/>
        <item x="184"/>
        <item x="1791"/>
        <item x="726"/>
        <item x="2349"/>
        <item x="1398"/>
        <item x="2881"/>
        <item x="857"/>
        <item x="1723"/>
        <item x="2348"/>
        <item x="69"/>
        <item x="2495"/>
        <item x="1462"/>
        <item x="1173"/>
        <item x="1528"/>
        <item x="703"/>
        <item x="821"/>
        <item x="2156"/>
        <item x="2921"/>
        <item x="1080"/>
        <item x="2301"/>
        <item x="1742"/>
        <item x="1566"/>
        <item x="990"/>
        <item x="146"/>
        <item x="487"/>
        <item x="1790"/>
        <item x="16"/>
        <item x="2384"/>
        <item x="2101"/>
        <item x="1211"/>
        <item x="232"/>
        <item x="996"/>
        <item x="1102"/>
        <item x="1508"/>
        <item x="671"/>
        <item x="2724"/>
        <item x="1709"/>
        <item x="559"/>
        <item x="840"/>
        <item x="991"/>
        <item x="253"/>
        <item x="1867"/>
        <item x="2224"/>
        <item x="1344"/>
        <item x="258"/>
        <item x="1875"/>
        <item x="629"/>
        <item x="57"/>
        <item x="1575"/>
        <item x="1330"/>
        <item x="1046"/>
        <item x="1142"/>
        <item x="2448"/>
        <item x="127"/>
        <item x="2707"/>
        <item x="587"/>
        <item x="827"/>
        <item x="1519"/>
        <item x="187"/>
        <item x="1512"/>
        <item x="444"/>
        <item x="1036"/>
        <item x="2210"/>
        <item x="313"/>
        <item x="44"/>
        <item x="1335"/>
        <item x="1356"/>
        <item x="872"/>
        <item x="2088"/>
        <item x="704"/>
        <item x="657"/>
        <item x="983"/>
        <item x="279"/>
        <item x="775"/>
        <item x="1820"/>
        <item x="1696"/>
        <item x="1681"/>
        <item x="753"/>
        <item x="2546"/>
        <item x="915"/>
        <item x="322"/>
        <item x="2029"/>
        <item x="2277"/>
        <item x="2309"/>
        <item x="1990"/>
        <item x="1963"/>
        <item x="686"/>
        <item x="952"/>
        <item x="2537"/>
        <item x="951"/>
        <item x="2306"/>
        <item x="2419"/>
        <item x="92"/>
        <item x="1624"/>
        <item x="2186"/>
        <item x="1207"/>
        <item x="2155"/>
        <item x="1032"/>
        <item x="1079"/>
        <item x="2553"/>
        <item x="2264"/>
        <item x="409"/>
        <item x="1270"/>
        <item x="1115"/>
        <item x="324"/>
        <item x="2436"/>
        <item x="859"/>
        <item x="489"/>
        <item x="1572"/>
        <item x="2639"/>
        <item x="2919"/>
        <item x="223"/>
        <item x="949"/>
        <item x="2504"/>
        <item x="2368"/>
        <item x="1629"/>
        <item x="1505"/>
        <item x="2699"/>
        <item x="2265"/>
        <item x="239"/>
        <item x="2827"/>
        <item x="2374"/>
        <item x="1869"/>
        <item x="558"/>
        <item x="1435"/>
        <item x="847"/>
        <item x="610"/>
        <item x="37"/>
        <item x="1922"/>
        <item x="141"/>
        <item x="176"/>
        <item x="625"/>
        <item x="2695"/>
        <item x="2463"/>
        <item x="2878"/>
        <item x="25"/>
        <item x="1366"/>
        <item x="1994"/>
        <item x="2003"/>
        <item x="1710"/>
        <item x="2350"/>
        <item x="2869"/>
        <item x="1743"/>
        <item x="1564"/>
        <item x="377"/>
        <item x="1363"/>
        <item x="539"/>
        <item x="641"/>
        <item x="777"/>
        <item x="1693"/>
        <item x="810"/>
        <item x="2906"/>
        <item x="1459"/>
        <item x="722"/>
        <item x="1161"/>
        <item x="636"/>
        <item x="1713"/>
        <item x="560"/>
        <item x="1679"/>
        <item x="1439"/>
        <item x="2389"/>
        <item x="2506"/>
        <item x="1239"/>
        <item x="1104"/>
        <item x="1358"/>
        <item x="2956"/>
        <item x="1810"/>
        <item x="1911"/>
        <item x="1754"/>
        <item x="2014"/>
        <item x="1331"/>
        <item x="70"/>
        <item x="1797"/>
        <item x="2034"/>
        <item x="1597"/>
        <item x="1146"/>
        <item x="2544"/>
        <item x="2022"/>
        <item x="2266"/>
        <item x="2712"/>
        <item x="2286"/>
        <item x="1444"/>
        <item x="677"/>
        <item x="1085"/>
        <item x="654"/>
        <item x="484"/>
        <item x="690"/>
        <item x="1719"/>
        <item x="473"/>
        <item x="628"/>
        <item x="746"/>
        <item x="2326"/>
        <item x="1496"/>
        <item x="364"/>
        <item x="1054"/>
        <item x="456"/>
        <item x="1665"/>
        <item x="2947"/>
        <item x="805"/>
        <item x="3"/>
        <item x="1431"/>
        <item x="1554"/>
        <item x="2624"/>
        <item x="2452"/>
        <item x="2568"/>
        <item x="2288"/>
        <item x="1068"/>
        <item x="39"/>
        <item x="417"/>
        <item x="1441"/>
        <item x="2213"/>
        <item x="1793"/>
        <item x="1196"/>
        <item x="716"/>
        <item x="2924"/>
        <item x="1078"/>
        <item x="958"/>
        <item x="2431"/>
        <item x="679"/>
        <item x="2926"/>
        <item x="416"/>
        <item x="278"/>
        <item x="2554"/>
        <item x="694"/>
        <item x="583"/>
        <item x="1582"/>
        <item x="2686"/>
        <item x="281"/>
        <item x="1501"/>
        <item x="1571"/>
        <item x="2636"/>
        <item x="415"/>
        <item x="750"/>
        <item x="310"/>
        <item x="2068"/>
        <item x="1347"/>
        <item x="2001"/>
        <item x="287"/>
        <item x="2609"/>
        <item x="2097"/>
        <item x="905"/>
        <item x="1224"/>
        <item x="798"/>
        <item x="572"/>
        <item x="956"/>
        <item x="929"/>
        <item x="445"/>
        <item x="2816"/>
        <item x="1887"/>
        <item x="2664"/>
        <item x="2125"/>
        <item x="1199"/>
        <item x="392"/>
        <item x="1549"/>
        <item x="491"/>
        <item x="2856"/>
        <item x="1664"/>
        <item x="75"/>
        <item x="1951"/>
        <item x="2247"/>
        <item x="1"/>
        <item x="101"/>
        <item x="1858"/>
        <item x="1232"/>
        <item x="2623"/>
        <item x="1374"/>
        <item x="528"/>
        <item x="238"/>
        <item x="795"/>
        <item x="2581"/>
        <item x="1399"/>
        <item x="788"/>
        <item x="51"/>
        <item x="2037"/>
        <item x="2175"/>
        <item x="980"/>
        <item x="1495"/>
        <item x="1905"/>
        <item x="976"/>
        <item x="284"/>
        <item t="default"/>
      </items>
    </pivotField>
    <pivotField showAll="0">
      <items count="2967">
        <item x="96"/>
        <item x="1769"/>
        <item x="1840"/>
        <item x="1126"/>
        <item x="262"/>
        <item x="1313"/>
        <item x="2137"/>
        <item x="2236"/>
        <item x="1012"/>
        <item x="1855"/>
        <item x="1883"/>
        <item x="2455"/>
        <item x="1514"/>
        <item x="138"/>
        <item x="825"/>
        <item x="1000"/>
        <item x="317"/>
        <item x="2596"/>
        <item x="1098"/>
        <item x="1074"/>
        <item x="926"/>
        <item x="2734"/>
        <item x="2915"/>
        <item x="2641"/>
        <item x="2963"/>
        <item x="1704"/>
        <item x="1777"/>
        <item x="1892"/>
        <item x="1005"/>
        <item x="1410"/>
        <item x="2939"/>
        <item x="998"/>
        <item x="1950"/>
        <item x="2298"/>
        <item x="113"/>
        <item x="1641"/>
        <item x="60"/>
        <item x="519"/>
        <item x="155"/>
        <item x="1063"/>
        <item x="1210"/>
        <item x="2458"/>
        <item x="1071"/>
        <item x="1981"/>
        <item x="1474"/>
        <item x="2278"/>
        <item x="2554"/>
        <item x="342"/>
        <item x="806"/>
        <item x="1490"/>
        <item x="777"/>
        <item x="1633"/>
        <item x="735"/>
        <item x="895"/>
        <item x="242"/>
        <item x="991"/>
        <item x="338"/>
        <item x="1766"/>
        <item x="2132"/>
        <item x="1925"/>
        <item x="453"/>
        <item x="635"/>
        <item x="694"/>
        <item x="263"/>
        <item x="2186"/>
        <item x="759"/>
        <item x="674"/>
        <item x="200"/>
        <item x="866"/>
        <item x="33"/>
        <item x="1225"/>
        <item x="17"/>
        <item x="2441"/>
        <item x="2465"/>
        <item x="982"/>
        <item x="543"/>
        <item x="1368"/>
        <item x="147"/>
        <item x="1880"/>
        <item x="1348"/>
        <item x="78"/>
        <item x="1783"/>
        <item x="2214"/>
        <item x="2597"/>
        <item x="2512"/>
        <item x="2434"/>
        <item x="2712"/>
        <item x="871"/>
        <item x="71"/>
        <item x="2036"/>
        <item x="1882"/>
        <item x="2768"/>
        <item x="1174"/>
        <item x="2172"/>
        <item x="2290"/>
        <item x="2112"/>
        <item x="2844"/>
        <item x="100"/>
        <item x="1809"/>
        <item x="375"/>
        <item x="7"/>
        <item x="183"/>
        <item x="180"/>
        <item x="802"/>
        <item x="441"/>
        <item x="1507"/>
        <item x="2521"/>
        <item x="1730"/>
        <item x="1470"/>
        <item x="1513"/>
        <item x="1994"/>
        <item x="423"/>
        <item x="2143"/>
        <item x="1177"/>
        <item x="192"/>
        <item x="1648"/>
        <item x="1738"/>
        <item x="2621"/>
        <item x="2831"/>
        <item x="438"/>
        <item x="2079"/>
        <item x="455"/>
        <item x="1785"/>
        <item x="1739"/>
        <item x="2162"/>
        <item x="672"/>
        <item x="1233"/>
        <item x="1298"/>
        <item x="548"/>
        <item x="2888"/>
        <item x="1945"/>
        <item x="1858"/>
        <item x="852"/>
        <item x="2349"/>
        <item x="2306"/>
        <item x="2065"/>
        <item x="1281"/>
        <item x="1147"/>
        <item x="2450"/>
        <item x="2703"/>
        <item x="591"/>
        <item x="1089"/>
        <item x="2029"/>
        <item x="1565"/>
        <item x="1792"/>
        <item x="2748"/>
        <item x="1253"/>
        <item x="1484"/>
        <item x="213"/>
        <item x="1716"/>
        <item x="823"/>
        <item x="1019"/>
        <item x="603"/>
        <item x="2205"/>
        <item x="2178"/>
        <item x="1350"/>
        <item x="1869"/>
        <item x="805"/>
        <item x="1467"/>
        <item x="1750"/>
        <item x="2296"/>
        <item x="834"/>
        <item x="2943"/>
        <item x="2375"/>
        <item x="1944"/>
        <item x="256"/>
        <item x="514"/>
        <item x="1213"/>
        <item x="1475"/>
        <item x="145"/>
        <item x="1068"/>
        <item x="1388"/>
        <item x="356"/>
        <item x="1796"/>
        <item x="792"/>
        <item x="1935"/>
        <item x="1997"/>
        <item x="2429"/>
        <item x="680"/>
        <item x="1418"/>
        <item x="1996"/>
        <item x="2003"/>
        <item x="1483"/>
        <item x="882"/>
        <item x="1793"/>
        <item x="696"/>
        <item x="2764"/>
        <item x="1293"/>
        <item x="1400"/>
        <item x="2502"/>
        <item x="2140"/>
        <item x="2130"/>
        <item x="717"/>
        <item x="1616"/>
        <item x="578"/>
        <item x="1761"/>
        <item x="2196"/>
        <item x="1643"/>
        <item x="2658"/>
        <item x="1902"/>
        <item x="2343"/>
        <item x="2413"/>
        <item x="2550"/>
        <item x="2719"/>
        <item x="2792"/>
        <item x="335"/>
        <item x="2864"/>
        <item x="891"/>
        <item x="1859"/>
        <item x="235"/>
        <item x="842"/>
        <item x="1425"/>
        <item x="742"/>
        <item x="2445"/>
        <item x="649"/>
        <item x="10"/>
        <item x="1377"/>
        <item x="2785"/>
        <item x="2468"/>
        <item x="1917"/>
        <item x="743"/>
        <item x="1031"/>
        <item x="2241"/>
        <item x="2849"/>
        <item x="2681"/>
        <item x="782"/>
        <item x="993"/>
        <item x="535"/>
        <item x="2250"/>
        <item x="1778"/>
        <item x="907"/>
        <item x="1142"/>
        <item x="1675"/>
        <item x="1468"/>
        <item x="325"/>
        <item x="2219"/>
        <item x="2103"/>
        <item x="1913"/>
        <item x="2520"/>
        <item x="1169"/>
        <item x="403"/>
        <item x="1290"/>
        <item x="1754"/>
        <item x="2401"/>
        <item x="2500"/>
        <item x="2424"/>
        <item x="2364"/>
        <item x="1635"/>
        <item x="1987"/>
        <item x="1227"/>
        <item x="945"/>
        <item x="2647"/>
        <item x="2519"/>
        <item x="2947"/>
        <item x="2124"/>
        <item x="2643"/>
        <item x="1638"/>
        <item x="1759"/>
        <item x="1701"/>
        <item x="623"/>
        <item x="13"/>
        <item x="1021"/>
        <item x="211"/>
        <item x="2249"/>
        <item x="2412"/>
        <item x="2770"/>
        <item x="1608"/>
        <item x="1160"/>
        <item x="1906"/>
        <item x="411"/>
        <item x="1794"/>
        <item x="1456"/>
        <item x="1380"/>
        <item x="2867"/>
        <item x="222"/>
        <item x="1212"/>
        <item x="1954"/>
        <item x="607"/>
        <item x="2525"/>
        <item x="1712"/>
        <item x="156"/>
        <item x="2177"/>
        <item x="1114"/>
        <item x="1719"/>
        <item x="1462"/>
        <item x="1546"/>
        <item x="348"/>
        <item x="1991"/>
        <item x="2007"/>
        <item x="385"/>
        <item x="2616"/>
        <item x="54"/>
        <item x="2160"/>
        <item x="766"/>
        <item x="990"/>
        <item x="465"/>
        <item x="115"/>
        <item x="2234"/>
        <item x="2439"/>
        <item x="2288"/>
        <item x="1776"/>
        <item x="2670"/>
        <item x="854"/>
        <item x="1452"/>
        <item x="2899"/>
        <item x="1998"/>
        <item x="1200"/>
        <item x="2913"/>
        <item x="2254"/>
        <item x="1392"/>
        <item x="935"/>
        <item x="1416"/>
        <item x="266"/>
        <item x="1306"/>
        <item x="80"/>
        <item x="874"/>
        <item x="1940"/>
        <item x="892"/>
        <item x="1535"/>
        <item x="374"/>
        <item x="2830"/>
        <item x="2251"/>
        <item x="622"/>
        <item x="2197"/>
        <item x="2098"/>
        <item x="2220"/>
        <item x="2200"/>
        <item x="446"/>
        <item x="1149"/>
        <item x="1087"/>
        <item x="2081"/>
        <item x="1221"/>
        <item x="442"/>
        <item x="2948"/>
        <item x="370"/>
        <item x="2583"/>
        <item x="2161"/>
        <item x="1295"/>
        <item x="1900"/>
        <item x="1127"/>
        <item x="230"/>
        <item x="1061"/>
        <item x="1918"/>
        <item x="1263"/>
        <item x="111"/>
        <item x="1890"/>
        <item x="2333"/>
        <item x="1411"/>
        <item x="2644"/>
        <item x="1219"/>
        <item x="552"/>
        <item x="2409"/>
        <item x="1983"/>
        <item x="619"/>
        <item x="1118"/>
        <item x="1566"/>
        <item x="1612"/>
        <item x="2897"/>
        <item x="1351"/>
        <item x="1828"/>
        <item x="1080"/>
        <item x="1383"/>
        <item x="1018"/>
        <item x="381"/>
        <item x="1305"/>
        <item x="1117"/>
        <item x="976"/>
        <item x="538"/>
        <item x="462"/>
        <item x="1250"/>
        <item x="733"/>
        <item x="512"/>
        <item x="120"/>
        <item x="2467"/>
        <item x="1862"/>
        <item x="1525"/>
        <item x="210"/>
        <item x="2570"/>
        <item x="1109"/>
        <item x="1176"/>
        <item x="1062"/>
        <item x="2713"/>
        <item x="2267"/>
        <item x="2741"/>
        <item x="2316"/>
        <item x="143"/>
        <item x="2376"/>
        <item x="368"/>
        <item x="2203"/>
        <item x="1376"/>
        <item x="983"/>
        <item x="157"/>
        <item x="2749"/>
        <item x="1220"/>
        <item x="1505"/>
        <item x="965"/>
        <item x="168"/>
        <item x="2000"/>
        <item x="2285"/>
        <item x="1010"/>
        <item x="1676"/>
        <item x="2645"/>
        <item x="1667"/>
        <item x="2139"/>
        <item x="110"/>
        <item x="2962"/>
        <item x="1324"/>
        <item x="250"/>
        <item x="2104"/>
        <item x="849"/>
        <item x="1560"/>
        <item x="554"/>
        <item x="277"/>
        <item x="726"/>
        <item x="2679"/>
        <item x="2427"/>
        <item x="1082"/>
        <item x="624"/>
        <item x="1834"/>
        <item x="1173"/>
        <item x="47"/>
        <item x="2492"/>
        <item x="1887"/>
        <item x="1103"/>
        <item x="2407"/>
        <item x="407"/>
        <item x="795"/>
        <item x="2070"/>
        <item x="723"/>
        <item x="2959"/>
        <item x="1512"/>
        <item x="1775"/>
        <item x="189"/>
        <item x="2015"/>
        <item x="887"/>
        <item x="1968"/>
        <item x="1807"/>
        <item x="1257"/>
        <item x="2011"/>
        <item x="1916"/>
        <item x="153"/>
        <item x="1463"/>
        <item x="2385"/>
        <item x="1539"/>
        <item x="160"/>
        <item x="2474"/>
        <item x="2164"/>
        <item x="1148"/>
        <item x="970"/>
        <item x="2526"/>
        <item x="2075"/>
        <item x="2533"/>
        <item x="485"/>
        <item x="136"/>
        <item x="1726"/>
        <item x="1904"/>
        <item x="2932"/>
        <item x="2707"/>
        <item x="1415"/>
        <item x="2224"/>
        <item x="1831"/>
        <item x="762"/>
        <item x="1533"/>
        <item x="1399"/>
        <item x="1278"/>
        <item x="2797"/>
        <item x="295"/>
        <item x="321"/>
        <item x="648"/>
        <item x="2325"/>
        <item x="2766"/>
        <item x="11"/>
        <item x="580"/>
        <item x="2601"/>
        <item x="1141"/>
        <item x="1851"/>
        <item x="594"/>
        <item x="1893"/>
        <item x="205"/>
        <item x="2359"/>
        <item x="2116"/>
        <item x="1353"/>
        <item x="61"/>
        <item x="498"/>
        <item x="387"/>
        <item x="343"/>
        <item x="1929"/>
        <item x="1813"/>
        <item x="2594"/>
        <item x="1841"/>
        <item x="1315"/>
        <item x="475"/>
        <item x="1845"/>
        <item x="650"/>
        <item x="1286"/>
        <item x="1472"/>
        <item x="2336"/>
        <item x="843"/>
        <item x="1365"/>
        <item x="1473"/>
        <item x="1191"/>
        <item x="1279"/>
        <item x="737"/>
        <item x="684"/>
        <item x="2702"/>
        <item x="1963"/>
        <item x="661"/>
        <item x="2546"/>
        <item x="1760"/>
        <item x="2858"/>
        <item x="396"/>
        <item x="360"/>
        <item x="1838"/>
        <item x="638"/>
        <item x="2674"/>
        <item x="40"/>
        <item x="2924"/>
        <item x="526"/>
        <item x="566"/>
        <item x="260"/>
        <item x="555"/>
        <item x="2857"/>
        <item x="883"/>
        <item x="82"/>
        <item x="290"/>
        <item x="985"/>
        <item x="2790"/>
        <item x="627"/>
        <item x="2739"/>
        <item x="889"/>
        <item x="2701"/>
        <item x="1965"/>
        <item x="2331"/>
        <item x="1393"/>
        <item x="2473"/>
        <item x="2827"/>
        <item x="19"/>
        <item x="1343"/>
        <item x="2835"/>
        <item x="1767"/>
        <item x="1258"/>
        <item x="420"/>
        <item x="2586"/>
        <item x="2921"/>
        <item x="2951"/>
        <item x="612"/>
        <item x="1186"/>
        <item x="2361"/>
        <item x="769"/>
        <item x="2837"/>
        <item x="45"/>
        <item x="139"/>
        <item x="1146"/>
        <item x="2609"/>
        <item x="252"/>
        <item x="2145"/>
        <item x="835"/>
        <item x="1265"/>
        <item x="2212"/>
        <item x="118"/>
        <item x="2911"/>
        <item x="706"/>
        <item x="1508"/>
        <item x="1471"/>
        <item x="691"/>
        <item x="389"/>
        <item x="2769"/>
        <item x="2037"/>
        <item x="1971"/>
        <item x="2039"/>
        <item x="504"/>
        <item x="2485"/>
        <item x="533"/>
        <item x="408"/>
        <item x="1820"/>
        <item x="783"/>
        <item x="2440"/>
        <item x="1894"/>
        <item x="2528"/>
        <item x="339"/>
        <item x="1384"/>
        <item x="2602"/>
        <item x="592"/>
        <item x="1301"/>
        <item x="2906"/>
        <item x="789"/>
        <item x="2537"/>
        <item x="2740"/>
        <item x="1649"/>
        <item x="2013"/>
        <item x="1771"/>
        <item x="781"/>
        <item x="1009"/>
        <item x="2269"/>
        <item x="217"/>
        <item x="901"/>
        <item x="1577"/>
        <item x="1183"/>
        <item x="2699"/>
        <item x="1670"/>
        <item x="366"/>
        <item x="507"/>
        <item x="1223"/>
        <item x="556"/>
        <item x="1371"/>
        <item x="1825"/>
        <item x="869"/>
        <item x="631"/>
        <item x="666"/>
        <item x="1939"/>
        <item x="670"/>
        <item x="799"/>
        <item x="1915"/>
        <item x="2866"/>
        <item x="1762"/>
        <item x="2215"/>
        <item x="515"/>
        <item x="876"/>
        <item x="2394"/>
        <item x="838"/>
        <item x="2814"/>
        <item x="53"/>
        <item x="2016"/>
        <item x="2452"/>
        <item x="1884"/>
        <item x="2626"/>
        <item x="1382"/>
        <item x="2581"/>
        <item x="1179"/>
        <item x="1132"/>
        <item x="2339"/>
        <item x="2588"/>
        <item x="2936"/>
        <item x="2709"/>
        <item x="1330"/>
        <item x="2277"/>
        <item x="2883"/>
        <item x="1745"/>
        <item x="1366"/>
        <item x="2892"/>
        <item x="645"/>
        <item x="1327"/>
        <item x="1381"/>
        <item x="2754"/>
        <item x="1964"/>
        <item x="1591"/>
        <item x="1326"/>
        <item x="1966"/>
        <item x="2791"/>
        <item x="930"/>
        <item x="1280"/>
        <item x="897"/>
        <item x="1614"/>
        <item x="653"/>
        <item x="165"/>
        <item x="425"/>
        <item x="203"/>
        <item x="2786"/>
        <item x="2879"/>
        <item x="405"/>
        <item x="5"/>
        <item x="1037"/>
        <item x="675"/>
        <item x="1307"/>
        <item x="24"/>
        <item x="361"/>
        <item x="865"/>
        <item x="2684"/>
        <item x="2762"/>
        <item x="304"/>
        <item x="2527"/>
        <item x="2443"/>
        <item x="2840"/>
        <item x="1827"/>
        <item x="1715"/>
        <item x="2578"/>
        <item x="429"/>
        <item x="419"/>
        <item x="1193"/>
        <item x="811"/>
        <item x="2209"/>
        <item x="293"/>
        <item x="2878"/>
        <item x="1040"/>
        <item x="1128"/>
        <item x="2655"/>
        <item x="135"/>
        <item x="152"/>
        <item x="987"/>
        <item x="966"/>
        <item x="1637"/>
        <item x="1408"/>
        <item x="2330"/>
        <item x="1878"/>
        <item x="2803"/>
        <item x="2459"/>
        <item x="158"/>
        <item x="2342"/>
        <item x="380"/>
        <item x="1756"/>
        <item x="2513"/>
        <item x="1891"/>
        <item x="1826"/>
        <item x="2811"/>
        <item x="84"/>
        <item x="1829"/>
        <item x="571"/>
        <item x="2613"/>
        <item x="522"/>
        <item x="660"/>
        <item x="2901"/>
        <item x="746"/>
        <item x="1821"/>
        <item x="1973"/>
        <item x="2115"/>
        <item x="2610"/>
        <item x="828"/>
        <item x="55"/>
        <item x="2903"/>
        <item x="2187"/>
        <item x="875"/>
        <item x="2326"/>
        <item x="2261"/>
        <item x="1718"/>
        <item x="652"/>
        <item x="2733"/>
        <item x="1481"/>
        <item x="1168"/>
        <item x="2111"/>
        <item x="1369"/>
        <item x="922"/>
        <item x="953"/>
        <item x="2656"/>
        <item x="2763"/>
        <item x="2744"/>
        <item x="2396"/>
        <item x="2599"/>
        <item x="1094"/>
        <item x="14"/>
        <item x="2566"/>
        <item x="483"/>
        <item x="1804"/>
        <item x="1011"/>
        <item x="270"/>
        <item x="915"/>
        <item x="2227"/>
        <item x="1156"/>
        <item x="1559"/>
        <item x="2518"/>
        <item x="1836"/>
        <item x="2300"/>
        <item x="1656"/>
        <item x="1458"/>
        <item x="2479"/>
        <item x="1951"/>
        <item x="2461"/>
        <item x="2893"/>
        <item x="2661"/>
        <item x="2563"/>
        <item x="68"/>
        <item x="808"/>
        <item x="2457"/>
        <item x="2230"/>
        <item x="1684"/>
        <item x="2047"/>
        <item x="1166"/>
        <item x="451"/>
        <item x="1927"/>
        <item x="454"/>
        <item x="378"/>
        <item x="2738"/>
        <item x="1833"/>
        <item x="1316"/>
        <item x="2403"/>
        <item x="2338"/>
        <item x="1931"/>
        <item x="2650"/>
        <item x="2373"/>
        <item x="1053"/>
        <item x="1680"/>
        <item x="79"/>
        <item x="2438"/>
        <item x="497"/>
        <item x="1722"/>
        <item x="1543"/>
        <item x="1352"/>
        <item x="923"/>
        <item x="248"/>
        <item x="647"/>
        <item x="105"/>
        <item x="1344"/>
        <item x="2125"/>
        <item x="1447"/>
        <item x="2542"/>
        <item x="1520"/>
        <item x="2755"/>
        <item x="2044"/>
        <item x="570"/>
        <item x="1664"/>
        <item x="199"/>
        <item x="433"/>
        <item x="2419"/>
        <item x="822"/>
        <item x="2301"/>
        <item x="1629"/>
        <item x="2057"/>
        <item x="1017"/>
        <item x="190"/>
        <item x="2478"/>
        <item x="941"/>
        <item x="2094"/>
        <item x="1599"/>
        <item x="2665"/>
        <item x="1487"/>
        <item x="2860"/>
        <item x="1152"/>
        <item x="861"/>
        <item x="2323"/>
        <item x="2432"/>
        <item x="2737"/>
        <item x="2771"/>
        <item x="2916"/>
        <item x="2568"/>
        <item x="1598"/>
        <item x="495"/>
        <item x="2005"/>
        <item x="1594"/>
        <item x="961"/>
        <item x="753"/>
        <item x="929"/>
        <item x="308"/>
        <item x="2118"/>
        <item x="331"/>
        <item x="234"/>
        <item x="2202"/>
        <item x="2820"/>
        <item x="4"/>
        <item x="2834"/>
        <item x="2757"/>
        <item x="261"/>
        <item x="467"/>
        <item x="1773"/>
        <item x="2415"/>
        <item x="765"/>
        <item x="1085"/>
        <item x="734"/>
        <item x="1811"/>
        <item x="231"/>
        <item x="812"/>
        <item x="2540"/>
        <item x="1145"/>
        <item x="1540"/>
        <item x="1029"/>
        <item x="1697"/>
        <item x="326"/>
        <item x="2425"/>
        <item x="2051"/>
        <item x="644"/>
        <item x="2400"/>
        <item x="2808"/>
        <item x="682"/>
        <item x="1923"/>
        <item x="948"/>
        <item x="2460"/>
        <item x="1254"/>
        <item x="2516"/>
        <item x="655"/>
        <item x="521"/>
        <item x="2767"/>
        <item x="1414"/>
        <item x="1550"/>
        <item x="577"/>
        <item x="299"/>
        <item x="2091"/>
        <item x="2175"/>
        <item x="2919"/>
        <item x="1192"/>
        <item x="2381"/>
        <item x="355"/>
        <item x="2031"/>
        <item x="695"/>
        <item x="550"/>
        <item x="1038"/>
        <item x="2243"/>
        <item x="2136"/>
        <item x="2523"/>
        <item x="2121"/>
        <item x="166"/>
        <item x="2344"/>
        <item x="2357"/>
        <item x="1125"/>
        <item x="1924"/>
        <item x="780"/>
        <item x="1955"/>
        <item x="546"/>
        <item x="1294"/>
        <item x="1303"/>
        <item x="1251"/>
        <item x="1187"/>
        <item x="2456"/>
        <item x="90"/>
        <item x="2591"/>
        <item x="1158"/>
        <item x="2431"/>
        <item x="816"/>
        <item x="2535"/>
        <item x="615"/>
        <item x="1742"/>
        <item x="1866"/>
        <item x="2034"/>
        <item x="1282"/>
        <item x="778"/>
        <item x="1542"/>
        <item x="2736"/>
        <item x="350"/>
        <item x="2148"/>
        <item x="1497"/>
        <item x="2191"/>
        <item x="42"/>
        <item x="2122"/>
        <item x="2882"/>
        <item x="1135"/>
        <item x="414"/>
        <item x="486"/>
        <item x="1854"/>
        <item x="2691"/>
        <item x="1980"/>
        <item x="656"/>
        <item x="452"/>
        <item x="401"/>
        <item x="1495"/>
        <item x="520"/>
        <item x="46"/>
        <item x="2085"/>
        <item x="1164"/>
        <item x="1409"/>
        <item x="400"/>
        <item x="2010"/>
        <item x="307"/>
        <item x="2517"/>
        <item x="1216"/>
        <item x="2369"/>
        <item x="509"/>
        <item x="1990"/>
        <item x="2274"/>
        <item x="617"/>
        <item x="1748"/>
        <item x="1394"/>
        <item x="1861"/>
        <item x="962"/>
        <item x="2784"/>
        <item x="2859"/>
        <item x="2902"/>
        <item x="2942"/>
        <item x="1427"/>
        <item x="2291"/>
        <item x="944"/>
        <item x="2765"/>
        <item x="2682"/>
        <item x="226"/>
        <item x="1830"/>
        <item x="1567"/>
        <item x="936"/>
        <item x="2270"/>
        <item x="1199"/>
        <item x="1375"/>
        <item x="94"/>
        <item x="1764"/>
        <item x="114"/>
        <item x="2384"/>
        <item x="1045"/>
        <item x="1217"/>
        <item x="2174"/>
        <item x="567"/>
        <item x="942"/>
        <item x="540"/>
        <item x="179"/>
        <item x="1331"/>
        <item x="2646"/>
        <item x="390"/>
        <item x="202"/>
        <item x="2383"/>
        <item x="919"/>
        <item x="688"/>
        <item x="920"/>
        <item x="1386"/>
        <item x="1757"/>
        <item x="2453"/>
        <item x="2142"/>
        <item x="431"/>
        <item x="2688"/>
        <item x="2832"/>
        <item x="1432"/>
        <item x="2280"/>
        <item x="2208"/>
        <item x="2777"/>
        <item x="2265"/>
        <item x="99"/>
        <item x="2108"/>
        <item x="2233"/>
        <item x="1055"/>
        <item x="900"/>
        <item x="1453"/>
        <item x="1469"/>
        <item x="873"/>
        <item x="1041"/>
        <item x="750"/>
        <item x="373"/>
        <item x="1723"/>
        <item x="1196"/>
        <item x="2258"/>
        <item x="1003"/>
        <item x="2871"/>
        <item x="2213"/>
        <item x="1706"/>
        <item x="6"/>
        <item x="2804"/>
        <item x="786"/>
        <item x="327"/>
        <item x="2128"/>
        <item x="1110"/>
        <item x="1852"/>
        <item x="151"/>
        <item x="1123"/>
        <item x="2144"/>
        <item x="1912"/>
        <item x="899"/>
        <item x="2102"/>
        <item x="2954"/>
        <item x="665"/>
        <item x="2735"/>
        <item x="669"/>
        <item x="2273"/>
        <item x="2572"/>
        <item x="2179"/>
        <item x="2315"/>
        <item x="159"/>
        <item x="2667"/>
        <item x="2386"/>
        <item x="185"/>
        <item x="1046"/>
        <item x="353"/>
        <item x="968"/>
        <item x="108"/>
        <item x="1270"/>
        <item x="1107"/>
        <item x="1660"/>
        <item x="435"/>
        <item x="1932"/>
        <item x="482"/>
        <item x="1235"/>
        <item x="1101"/>
        <item x="513"/>
        <item x="1953"/>
        <item x="196"/>
        <item x="9"/>
        <item x="2493"/>
        <item x="1023"/>
        <item x="553"/>
        <item x="359"/>
        <item x="1163"/>
        <item x="2627"/>
        <item x="1264"/>
        <item x="499"/>
        <item x="2054"/>
        <item x="2718"/>
        <item x="831"/>
        <item x="606"/>
        <item x="593"/>
        <item x="1823"/>
        <item x="1482"/>
        <item x="1713"/>
        <item x="1124"/>
        <item x="2289"/>
        <item x="1645"/>
        <item x="1805"/>
        <item x="1758"/>
        <item x="1272"/>
        <item x="2149"/>
        <item x="2024"/>
        <item x="2422"/>
        <item x="1977"/>
        <item x="863"/>
        <item x="1571"/>
        <item x="1989"/>
        <item x="2590"/>
        <item x="305"/>
        <item x="1026"/>
        <item x="318"/>
        <item x="2063"/>
        <item x="347"/>
        <item x="2488"/>
        <item x="2352"/>
        <item x="2472"/>
        <item x="2724"/>
        <item x="2507"/>
        <item x="2935"/>
        <item x="2071"/>
        <item x="2199"/>
        <item x="2731"/>
        <item x="1674"/>
        <item x="534"/>
        <item x="630"/>
        <item x="1162"/>
        <item x="898"/>
        <item x="1090"/>
        <item x="1522"/>
        <item x="2217"/>
        <item x="1207"/>
        <item x="1155"/>
        <item x="741"/>
        <item x="1871"/>
        <item x="980"/>
        <item x="2309"/>
        <item x="2169"/>
        <item x="245"/>
        <item x="1424"/>
        <item x="140"/>
        <item x="2239"/>
        <item x="818"/>
        <item x="1236"/>
        <item x="443"/>
        <item x="1602"/>
        <item x="1130"/>
        <item x="2717"/>
        <item x="1359"/>
        <item x="1516"/>
        <item x="1373"/>
        <item x="273"/>
        <item x="868"/>
        <item x="1895"/>
        <item x="2078"/>
        <item x="1857"/>
        <item x="1224"/>
        <item x="1360"/>
        <item x="933"/>
        <item x="52"/>
        <item x="2782"/>
        <item x="1729"/>
        <item x="2335"/>
        <item x="699"/>
        <item x="2559"/>
        <item x="254"/>
        <item x="817"/>
        <item x="860"/>
        <item x="2279"/>
        <item x="1615"/>
        <item x="561"/>
        <item x="1043"/>
        <item x="1079"/>
        <item x="1060"/>
        <item x="437"/>
        <item x="1498"/>
        <item x="2556"/>
        <item x="255"/>
        <item x="490"/>
        <item x="1451"/>
        <item x="1349"/>
        <item x="1934"/>
        <item x="2783"/>
        <item x="1984"/>
        <item x="1532"/>
        <item x="1244"/>
        <item x="1050"/>
        <item x="1888"/>
        <item x="2319"/>
        <item x="163"/>
        <item x="1355"/>
        <item x="1747"/>
        <item x="1681"/>
        <item x="1412"/>
        <item x="2218"/>
        <item x="1479"/>
        <item x="2571"/>
        <item x="2466"/>
        <item x="1611"/>
        <item x="658"/>
        <item x="959"/>
        <item x="785"/>
        <item x="2937"/>
        <item x="771"/>
        <item x="523"/>
        <item x="744"/>
        <item x="1575"/>
        <item x="1203"/>
        <item x="601"/>
        <item x="1806"/>
        <item x="611"/>
        <item x="2508"/>
        <item x="2729"/>
        <item x="1035"/>
        <item x="1678"/>
        <item x="2253"/>
        <item x="2287"/>
        <item x="2444"/>
        <item x="2788"/>
        <item x="728"/>
        <item x="1337"/>
        <item x="1006"/>
        <item x="132"/>
        <item x="2053"/>
        <item x="1309"/>
        <item x="1848"/>
        <item x="908"/>
        <item x="967"/>
        <item x="297"/>
        <item x="2389"/>
        <item x="1226"/>
        <item x="265"/>
        <item x="1528"/>
        <item x="2406"/>
        <item x="1260"/>
        <item x="997"/>
        <item x="2155"/>
        <item x="879"/>
        <item x="2069"/>
        <item x="1646"/>
        <item x="2134"/>
        <item x="2662"/>
        <item x="1105"/>
        <item x="2704"/>
        <item x="2244"/>
        <item x="673"/>
        <item x="839"/>
        <item x="2083"/>
        <item x="329"/>
        <item x="716"/>
        <item x="2933"/>
        <item x="1184"/>
        <item x="469"/>
        <item x="2170"/>
        <item x="27"/>
        <item x="2247"/>
        <item x="26"/>
        <item x="1321"/>
        <item x="775"/>
        <item x="43"/>
        <item x="2240"/>
        <item x="301"/>
        <item x="1273"/>
        <item x="1911"/>
        <item x="1690"/>
        <item x="2565"/>
        <item x="2907"/>
        <item x="2318"/>
        <item x="1042"/>
        <item x="1863"/>
        <item x="1979"/>
        <item x="1734"/>
        <item x="1936"/>
        <item x="85"/>
        <item x="1496"/>
        <item x="1106"/>
        <item x="992"/>
        <item x="725"/>
        <item x="595"/>
        <item x="2340"/>
        <item x="173"/>
        <item x="596"/>
        <item x="1544"/>
        <item x="1628"/>
        <item x="2496"/>
        <item x="2592"/>
        <item x="1455"/>
        <item x="0"/>
        <item x="850"/>
        <item x="2675"/>
        <item x="2166"/>
        <item x="459"/>
        <item x="2282"/>
        <item x="702"/>
        <item x="729"/>
        <item x="1597"/>
        <item x="2761"/>
        <item x="34"/>
        <item x="1036"/>
        <item x="758"/>
        <item x="2021"/>
        <item x="1639"/>
        <item x="2872"/>
        <item x="705"/>
        <item x="1779"/>
        <item x="466"/>
        <item x="2256"/>
        <item x="1150"/>
        <item x="2056"/>
        <item x="447"/>
        <item x="971"/>
        <item x="720"/>
        <item x="2796"/>
        <item x="1626"/>
        <item x="2167"/>
        <item x="2477"/>
        <item x="2678"/>
        <item x="501"/>
        <item x="1390"/>
        <item x="2781"/>
        <item x="2886"/>
        <item x="1647"/>
        <item x="2225"/>
        <item x="2397"/>
        <item x="2402"/>
        <item x="1545"/>
        <item x="614"/>
        <item x="2101"/>
        <item x="2305"/>
        <item x="1249"/>
        <item x="1768"/>
        <item x="1323"/>
        <item x="599"/>
        <item x="1096"/>
        <item x="1277"/>
        <item x="2107"/>
        <item x="2895"/>
        <item x="2908"/>
        <item x="430"/>
        <item x="2414"/>
        <item x="1744"/>
        <item x="872"/>
        <item x="1879"/>
        <item x="2242"/>
        <item x="1952"/>
        <item x="1530"/>
        <item x="76"/>
        <item x="917"/>
        <item x="2819"/>
        <item x="1937"/>
        <item x="2612"/>
        <item x="1588"/>
        <item x="2705"/>
        <item x="1048"/>
        <item x="1960"/>
        <item x="2133"/>
        <item x="440"/>
        <item x="1737"/>
        <item x="814"/>
        <item x="2624"/>
        <item x="2284"/>
        <item x="877"/>
        <item x="846"/>
        <item x="1661"/>
        <item x="845"/>
        <item x="836"/>
        <item x="215"/>
        <item x="2448"/>
        <item x="2529"/>
        <item x="2841"/>
        <item x="1651"/>
        <item x="906"/>
        <item x="269"/>
        <item x="2141"/>
        <item x="2910"/>
        <item x="2410"/>
        <item x="330"/>
        <item x="2294"/>
        <item x="1585"/>
        <item x="714"/>
        <item x="1398"/>
        <item x="1618"/>
        <item x="1587"/>
        <item x="1190"/>
        <item x="2077"/>
        <item x="1596"/>
        <item x="2295"/>
        <item x="1657"/>
        <item x="337"/>
        <item x="764"/>
        <item x="2022"/>
        <item x="1784"/>
        <item x="2365"/>
        <item x="2350"/>
        <item x="2696"/>
        <item x="1334"/>
        <item x="676"/>
        <item x="2201"/>
        <item x="1801"/>
        <item x="918"/>
        <item x="2587"/>
        <item x="426"/>
        <item x="2113"/>
        <item x="910"/>
        <item x="2611"/>
        <item x="1605"/>
        <item x="2018"/>
        <item x="1002"/>
        <item x="689"/>
        <item x="1188"/>
        <item x="1300"/>
        <item x="154"/>
        <item x="547"/>
        <item x="2683"/>
        <item x="1561"/>
        <item x="1743"/>
        <item x="779"/>
        <item x="1624"/>
        <item x="525"/>
        <item x="224"/>
        <item x="178"/>
        <item x="2110"/>
        <item x="2851"/>
        <item x="1201"/>
        <item x="1837"/>
        <item x="1091"/>
        <item x="2180"/>
        <item x="1413"/>
        <item x="2530"/>
        <item x="125"/>
        <item x="597"/>
        <item x="32"/>
        <item x="1752"/>
        <item x="1872"/>
        <item x="2471"/>
        <item x="2404"/>
        <item x="763"/>
        <item x="1428"/>
        <item x="2917"/>
        <item x="397"/>
        <item x="1689"/>
        <item x="1875"/>
        <item x="1339"/>
        <item x="2040"/>
        <item x="1405"/>
        <item x="363"/>
        <item x="1687"/>
        <item x="1121"/>
        <item x="2628"/>
        <item x="182"/>
        <item x="66"/>
        <item x="1161"/>
        <item x="584"/>
        <item x="393"/>
        <item x="646"/>
        <item x="1782"/>
        <item x="796"/>
        <item x="2046"/>
        <item x="59"/>
        <item x="174"/>
        <item x="2573"/>
        <item x="2721"/>
        <item x="177"/>
        <item x="1967"/>
        <item x="2607"/>
        <item x="1340"/>
        <item x="1435"/>
        <item x="310"/>
        <item x="634"/>
        <item x="2668"/>
        <item x="934"/>
        <item x="2780"/>
        <item x="1206"/>
        <item x="508"/>
        <item x="881"/>
        <item x="2773"/>
        <item x="1465"/>
        <item x="2759"/>
        <item x="1824"/>
        <item x="1434"/>
        <item x="700"/>
        <item x="36"/>
        <item x="2345"/>
        <item x="858"/>
        <item x="1700"/>
        <item x="1534"/>
        <item x="1815"/>
        <item x="1299"/>
        <item x="2480"/>
        <item x="2856"/>
        <item x="1655"/>
        <item x="2232"/>
        <item x="1812"/>
        <item x="264"/>
        <item x="2163"/>
        <item x="840"/>
        <item x="2194"/>
        <item x="2861"/>
        <item x="2072"/>
        <item x="2816"/>
        <item x="2052"/>
        <item x="1899"/>
        <item x="1910"/>
        <item x="1604"/>
        <item x="1015"/>
        <item x="568"/>
        <item x="1256"/>
        <item x="197"/>
        <item x="2928"/>
        <item x="320"/>
        <item x="740"/>
        <item x="1849"/>
        <item x="2806"/>
        <item x="2524"/>
        <item x="2341"/>
        <item x="1430"/>
        <item x="2168"/>
        <item x="2238"/>
        <item x="2579"/>
        <item x="2690"/>
        <item x="2843"/>
        <item x="904"/>
        <item x="2850"/>
        <item x="1020"/>
        <item x="1810"/>
        <item x="517"/>
        <item x="1069"/>
        <item x="1182"/>
        <item x="175"/>
        <item x="1314"/>
        <item x="1519"/>
        <item x="678"/>
        <item x="1057"/>
        <item x="1269"/>
        <item x="472"/>
        <item x="2798"/>
        <item x="1420"/>
        <item x="1204"/>
        <item x="1898"/>
        <item x="2751"/>
        <item x="914"/>
        <item x="87"/>
        <item x="2260"/>
        <item x="692"/>
        <item x="2388"/>
        <item x="2135"/>
        <item x="770"/>
        <item x="767"/>
        <item x="494"/>
        <item x="418"/>
        <item x="1644"/>
        <item x="2778"/>
        <item x="1921"/>
        <item x="1531"/>
        <item x="2845"/>
        <item x="1943"/>
        <item x="2846"/>
        <item x="1108"/>
        <item x="819"/>
        <item x="1686"/>
        <item x="214"/>
        <item x="1185"/>
        <item x="2548"/>
        <item x="1799"/>
        <item x="1271"/>
        <item x="500"/>
        <item x="29"/>
        <item x="412"/>
        <item x="1798"/>
        <item x="1419"/>
        <item x="319"/>
        <item x="551"/>
        <item x="1395"/>
        <item x="461"/>
        <item x="30"/>
        <item x="618"/>
        <item x="410"/>
        <item x="2620"/>
        <item x="2817"/>
        <item x="2538"/>
        <item x="1275"/>
        <item x="1669"/>
        <item x="1774"/>
        <item x="394"/>
        <item x="35"/>
        <item x="1120"/>
        <item x="2531"/>
        <item x="164"/>
        <item x="1140"/>
        <item x="2038"/>
        <item x="713"/>
        <item x="354"/>
        <item x="1781"/>
        <item x="1242"/>
        <item x="2119"/>
        <item x="2914"/>
        <item x="2475"/>
        <item x="1426"/>
        <item x="172"/>
        <item x="563"/>
        <item x="2058"/>
        <item x="102"/>
        <item x="73"/>
        <item x="1619"/>
        <item x="288"/>
        <item x="129"/>
        <item x="2561"/>
        <item x="313"/>
        <item x="275"/>
        <item x="2945"/>
        <item x="2812"/>
        <item x="1586"/>
        <item x="2322"/>
        <item x="2809"/>
        <item x="1311"/>
        <item x="833"/>
        <item x="358"/>
        <item x="2207"/>
        <item x="1556"/>
        <item x="640"/>
        <item x="862"/>
        <item x="1385"/>
        <item x="2823"/>
        <item x="1137"/>
        <item x="503"/>
        <item x="981"/>
        <item x="2328"/>
        <item x="2353"/>
        <item x="63"/>
        <item x="1555"/>
        <item x="238"/>
        <item x="1436"/>
        <item x="1537"/>
        <item x="2210"/>
        <item x="973"/>
        <item x="1822"/>
        <item x="1672"/>
        <item x="121"/>
        <item x="67"/>
        <item x="1239"/>
        <item x="2756"/>
        <item x="1296"/>
        <item x="2042"/>
        <item x="219"/>
        <item x="2390"/>
        <item x="1683"/>
        <item x="1099"/>
        <item x="911"/>
        <item x="1527"/>
        <item x="2499"/>
        <item x="1959"/>
        <item x="2576"/>
        <item x="2934"/>
        <item x="302"/>
        <item x="2673"/>
        <item x="1592"/>
        <item x="2082"/>
        <item x="2515"/>
        <item x="2165"/>
        <item x="1446"/>
        <item x="2183"/>
        <item x="2689"/>
        <item x="2252"/>
        <item x="1389"/>
        <item x="2953"/>
        <item x="2366"/>
        <item x="1247"/>
        <item x="541"/>
        <item x="237"/>
        <item x="1850"/>
        <item x="2680"/>
        <item x="44"/>
        <item x="460"/>
        <item x="2426"/>
        <item x="1789"/>
        <item x="2821"/>
        <item x="2728"/>
        <item x="2652"/>
        <item x="2617"/>
        <item x="276"/>
        <item x="2569"/>
        <item x="1022"/>
        <item x="64"/>
        <item x="1335"/>
        <item x="12"/>
        <item x="1548"/>
        <item x="144"/>
        <item x="928"/>
        <item x="225"/>
        <item x="1167"/>
        <item x="2087"/>
        <item x="1302"/>
        <item x="1338"/>
        <item x="718"/>
        <item x="243"/>
        <item x="1231"/>
        <item x="274"/>
        <item x="2246"/>
        <item x="1461"/>
        <item x="847"/>
        <item x="2198"/>
        <item x="626"/>
        <item x="2930"/>
        <item x="1407"/>
        <item x="2593"/>
        <item x="977"/>
        <item x="1725"/>
        <item x="1297"/>
        <item x="2093"/>
        <item x="1755"/>
        <item x="1459"/>
        <item x="1492"/>
        <item x="1557"/>
        <item x="2869"/>
        <item x="1693"/>
        <item x="824"/>
        <item x="2938"/>
        <item x="2248"/>
        <item x="2503"/>
        <item x="856"/>
        <item x="1406"/>
        <item x="698"/>
        <item x="2708"/>
        <item x="683"/>
        <item x="434"/>
        <item x="938"/>
        <item x="988"/>
        <item x="2026"/>
        <item x="1877"/>
        <item x="532"/>
        <item x="979"/>
        <item x="1607"/>
        <item x="2486"/>
        <item x="20"/>
        <item x="2297"/>
        <item x="1749"/>
        <item x="2395"/>
        <item x="1218"/>
        <item x="999"/>
        <item x="1703"/>
        <item x="738"/>
        <item x="1870"/>
        <item x="1551"/>
        <item x="2436"/>
        <item x="2303"/>
        <item x="2760"/>
        <item x="1770"/>
        <item x="2772"/>
        <item x="1948"/>
        <item x="2437"/>
        <item x="2828"/>
        <item x="2272"/>
        <item x="1154"/>
        <item x="2557"/>
        <item x="621"/>
        <item x="2185"/>
        <item x="732"/>
        <item x="1248"/>
        <item x="1819"/>
        <item x="1590"/>
        <item x="1941"/>
        <item x="1974"/>
        <item x="2838"/>
        <item x="853"/>
        <item x="2833"/>
        <item x="2669"/>
        <item x="1084"/>
        <item x="23"/>
        <item x="1362"/>
        <item x="2490"/>
        <item x="2747"/>
        <item x="2334"/>
        <item x="2257"/>
        <item x="1962"/>
        <item x="2800"/>
        <item x="581"/>
        <item x="604"/>
        <item x="1004"/>
        <item x="844"/>
        <item x="639"/>
        <item x="1024"/>
        <item x="1523"/>
        <item x="710"/>
        <item x="1603"/>
        <item x="399"/>
        <item x="246"/>
        <item x="1642"/>
        <item x="2223"/>
        <item x="1699"/>
        <item x="404"/>
        <item x="1881"/>
        <item x="932"/>
        <item x="2654"/>
        <item x="2742"/>
        <item x="562"/>
        <item x="2171"/>
        <item x="98"/>
        <item x="2551"/>
        <item x="2374"/>
        <item x="478"/>
        <item x="1232"/>
        <item x="1491"/>
        <item x="2671"/>
        <item x="2259"/>
        <item x="1601"/>
        <item x="1238"/>
        <item x="2158"/>
        <item x="142"/>
        <item x="667"/>
        <item x="1600"/>
        <item x="1284"/>
        <item x="1896"/>
        <item x="1907"/>
        <item x="1229"/>
        <item x="857"/>
        <item x="668"/>
        <item x="2150"/>
        <item x="493"/>
        <item x="340"/>
        <item x="16"/>
        <item x="91"/>
        <item x="1131"/>
        <item x="2146"/>
        <item x="757"/>
        <item x="2714"/>
        <item x="2727"/>
        <item x="2090"/>
        <item x="2898"/>
        <item x="2660"/>
        <item x="2885"/>
        <item x="1958"/>
        <item x="2779"/>
        <item x="2589"/>
        <item x="1013"/>
        <item x="2276"/>
        <item x="1134"/>
        <item x="1582"/>
        <item x="748"/>
        <item x="2716"/>
        <item x="687"/>
        <item x="1285"/>
        <item x="50"/>
        <item x="2497"/>
        <item x="813"/>
        <item x="2068"/>
        <item x="2776"/>
        <item x="2182"/>
        <item x="2687"/>
        <item x="2822"/>
        <item x="1589"/>
        <item x="2632"/>
        <item x="479"/>
        <item x="119"/>
        <item x="259"/>
        <item x="510"/>
        <item x="1976"/>
        <item x="1230"/>
        <item x="212"/>
        <item x="2615"/>
        <item x="2138"/>
        <item x="1325"/>
        <item x="2483"/>
        <item x="312"/>
        <item x="2666"/>
        <item x="2347"/>
        <item x="2358"/>
        <item x="2600"/>
        <item x="229"/>
        <item x="890"/>
        <item x="1151"/>
        <item x="2463"/>
        <item x="2020"/>
        <item x="1688"/>
        <item x="600"/>
        <item x="810"/>
        <item x="2310"/>
        <item x="1835"/>
        <item x="620"/>
        <item x="1111"/>
        <item x="880"/>
        <item x="2380"/>
        <item x="2019"/>
        <item x="1319"/>
        <item x="218"/>
        <item x="439"/>
        <item x="1549"/>
        <item x="232"/>
        <item x="2362"/>
        <item x="632"/>
        <item x="2184"/>
        <item x="15"/>
        <item x="2062"/>
        <item x="1975"/>
        <item x="1541"/>
        <item x="220"/>
        <item x="2848"/>
        <item x="109"/>
        <item x="2807"/>
        <item x="1753"/>
        <item x="579"/>
        <item x="2106"/>
        <item x="1969"/>
        <item x="345"/>
        <item x="2746"/>
        <item x="2204"/>
        <item x="369"/>
        <item x="722"/>
        <item x="800"/>
        <item x="761"/>
        <item x="1274"/>
        <item x="2189"/>
        <item x="2595"/>
        <item x="1404"/>
        <item x="328"/>
        <item x="565"/>
        <item x="1736"/>
        <item x="681"/>
        <item x="587"/>
        <item x="279"/>
        <item x="2881"/>
        <item x="193"/>
        <item x="133"/>
        <item x="1570"/>
        <item x="2043"/>
        <item x="384"/>
        <item x="122"/>
        <item x="1920"/>
        <item x="1052"/>
        <item x="1001"/>
        <item x="1032"/>
        <item x="1072"/>
        <item x="432"/>
        <item x="807"/>
        <item x="1933"/>
        <item x="1178"/>
        <item x="830"/>
        <item x="2672"/>
        <item x="896"/>
        <item x="323"/>
        <item x="1978"/>
        <item x="957"/>
        <item x="1698"/>
        <item x="2050"/>
        <item x="2368"/>
        <item x="1842"/>
        <item x="2614"/>
        <item x="2002"/>
        <item x="2464"/>
        <item x="107"/>
        <item x="2577"/>
        <item x="586"/>
        <item x="2722"/>
        <item x="939"/>
        <item x="574"/>
        <item x="48"/>
        <item x="41"/>
        <item x="198"/>
        <item x="2877"/>
        <item x="2929"/>
        <item x="2088"/>
        <item x="1441"/>
        <item x="2598"/>
        <item x="280"/>
        <item x="2237"/>
        <item x="227"/>
        <item x="2451"/>
        <item x="233"/>
        <item x="531"/>
        <item x="1014"/>
        <item x="296"/>
        <item x="946"/>
        <item x="2105"/>
        <item x="2534"/>
        <item x="112"/>
        <item x="2904"/>
        <item x="1421"/>
        <item x="1889"/>
        <item x="704"/>
        <item x="1728"/>
        <item x="859"/>
        <item x="1341"/>
        <item x="271"/>
        <item x="1007"/>
        <item x="1593"/>
        <item x="1663"/>
        <item x="2392"/>
        <item x="1122"/>
        <item x="2794"/>
        <item x="902"/>
        <item x="1721"/>
        <item x="1995"/>
        <item x="1211"/>
        <item x="1267"/>
        <item x="1157"/>
        <item x="1073"/>
        <item x="221"/>
        <item x="937"/>
        <item x="2491"/>
        <item x="1039"/>
        <item x="2789"/>
        <item x="797"/>
        <item x="537"/>
        <item x="1843"/>
        <item x="2922"/>
        <item x="1581"/>
        <item x="2752"/>
        <item x="2618"/>
        <item x="388"/>
        <item x="2129"/>
        <item x="2482"/>
        <item x="2229"/>
        <item x="931"/>
        <item x="1449"/>
        <item x="1070"/>
        <item x="2327"/>
        <item x="2216"/>
        <item x="2360"/>
        <item x="727"/>
        <item x="773"/>
        <item x="2292"/>
        <item x="2228"/>
        <item x="315"/>
        <item x="2927"/>
        <item x="585"/>
        <item x="2416"/>
        <item x="1138"/>
        <item x="2048"/>
        <item x="1746"/>
        <item x="2676"/>
        <item x="1180"/>
        <item x="463"/>
        <item x="2706"/>
        <item x="502"/>
        <item x="386"/>
        <item x="341"/>
        <item x="1401"/>
        <item x="1489"/>
        <item x="228"/>
        <item x="1874"/>
        <item x="2"/>
        <item x="244"/>
        <item x="2847"/>
        <item x="2487"/>
        <item x="1209"/>
        <item x="2664"/>
        <item x="1328"/>
        <item x="1671"/>
        <item x="609"/>
        <item x="1129"/>
        <item x="2636"/>
        <item x="2648"/>
        <item x="93"/>
        <item x="417"/>
        <item x="31"/>
        <item x="2097"/>
        <item x="1433"/>
        <item x="1367"/>
        <item x="1610"/>
        <item x="428"/>
        <item x="708"/>
        <item x="124"/>
        <item x="1800"/>
        <item x="1957"/>
        <item x="2894"/>
        <item x="1329"/>
        <item x="285"/>
        <item x="2510"/>
        <item x="95"/>
        <item x="487"/>
        <item x="424"/>
        <item x="2541"/>
        <item x="958"/>
        <item x="191"/>
        <item x="2114"/>
        <item x="2073"/>
        <item x="2854"/>
        <item x="391"/>
        <item x="790"/>
        <item x="92"/>
        <item x="1332"/>
        <item x="1576"/>
        <item x="1922"/>
        <item x="2677"/>
        <item x="1304"/>
        <item x="1159"/>
        <item x="2549"/>
        <item x="2028"/>
        <item x="206"/>
        <item x="208"/>
        <item x="2920"/>
        <item x="1346"/>
        <item x="707"/>
        <item x="117"/>
        <item x="1563"/>
        <item x="1442"/>
        <item x="1926"/>
        <item x="1266"/>
        <item x="406"/>
        <item x="480"/>
        <item x="1379"/>
        <item x="2539"/>
        <item x="1617"/>
        <item x="2547"/>
        <item x="1115"/>
        <item x="2829"/>
        <item x="1445"/>
        <item x="1832"/>
        <item x="1378"/>
        <item x="2745"/>
        <item x="1583"/>
        <item x="2004"/>
        <item x="1518"/>
        <item x="344"/>
        <item x="2370"/>
        <item x="1291"/>
        <item x="2710"/>
        <item x="1287"/>
        <item x="1844"/>
        <item x="458"/>
        <item x="2818"/>
        <item x="848"/>
        <item x="2006"/>
        <item x="633"/>
        <item x="1908"/>
        <item x="298"/>
        <item x="1579"/>
        <item x="573"/>
        <item x="413"/>
        <item x="2642"/>
        <item x="804"/>
        <item x="2825"/>
        <item x="2484"/>
        <item x="126"/>
        <item x="2900"/>
        <item x="2387"/>
        <item x="2606"/>
        <item x="97"/>
        <item x="864"/>
        <item x="2961"/>
        <item x="1246"/>
        <item x="1502"/>
        <item x="837"/>
        <item x="2944"/>
        <item x="690"/>
        <item x="2774"/>
        <item x="1189"/>
        <item x="148"/>
        <item x="1659"/>
        <item x="2637"/>
        <item x="788"/>
        <item x="2014"/>
        <item x="2629"/>
        <item x="2266"/>
        <item x="2378"/>
        <item x="2211"/>
        <item x="1814"/>
        <item x="1634"/>
        <item x="1088"/>
        <item x="2890"/>
        <item x="1714"/>
        <item x="2446"/>
        <item x="663"/>
        <item x="1480"/>
        <item x="1914"/>
        <item x="1630"/>
        <item x="1509"/>
        <item x="1797"/>
        <item x="127"/>
        <item x="2337"/>
        <item x="2836"/>
        <item x="2195"/>
        <item x="1198"/>
        <item x="2226"/>
        <item x="1578"/>
        <item x="2802"/>
        <item x="1065"/>
        <item x="1292"/>
        <item x="1538"/>
        <item x="103"/>
        <item x="1194"/>
        <item x="2127"/>
        <item x="2346"/>
        <item x="2657"/>
        <item x="2960"/>
        <item x="1876"/>
        <item x="194"/>
        <item x="201"/>
        <item x="1501"/>
        <item x="1443"/>
        <item x="1476"/>
        <item x="616"/>
        <item x="1363"/>
        <item x="1240"/>
        <item x="128"/>
        <item x="2159"/>
        <item x="590"/>
        <item x="2271"/>
        <item x="2810"/>
        <item x="2730"/>
        <item x="1632"/>
        <item x="314"/>
        <item x="2411"/>
        <item x="2862"/>
        <item x="2532"/>
        <item x="1255"/>
        <item x="1215"/>
        <item x="1403"/>
        <item x="1234"/>
        <item x="1631"/>
        <item x="72"/>
        <item x="2151"/>
        <item x="1289"/>
        <item x="324"/>
        <item x="731"/>
        <item x="1450"/>
        <item x="2489"/>
        <item x="332"/>
        <item x="316"/>
        <item x="116"/>
        <item x="2923"/>
        <item x="1623"/>
        <item x="1016"/>
        <item x="25"/>
        <item x="2086"/>
        <item x="1112"/>
        <item x="2382"/>
        <item x="1972"/>
        <item x="1536"/>
        <item x="530"/>
        <item x="130"/>
        <item x="333"/>
        <item x="2575"/>
        <item x="1780"/>
        <item x="86"/>
        <item x="2355"/>
        <item x="1696"/>
        <item x="1356"/>
        <item x="1517"/>
        <item x="1860"/>
        <item x="1627"/>
        <item x="686"/>
        <item x="1802"/>
        <item x="2428"/>
        <item x="1320"/>
        <item x="2312"/>
        <item x="268"/>
        <item x="827"/>
        <item x="559"/>
        <item x="1093"/>
        <item x="1625"/>
        <item x="803"/>
        <item x="511"/>
        <item x="18"/>
        <item x="527"/>
        <item x="947"/>
        <item x="1387"/>
        <item x="1374"/>
        <item x="282"/>
        <item x="2940"/>
        <item x="289"/>
        <item x="2332"/>
        <item x="2842"/>
        <item x="1308"/>
        <item x="2949"/>
        <item x="1692"/>
        <item x="477"/>
        <item x="2758"/>
        <item x="2283"/>
        <item x="542"/>
        <item x="311"/>
        <item x="1885"/>
        <item x="2509"/>
        <item x="1391"/>
        <item x="169"/>
        <item x="2511"/>
        <item x="207"/>
        <item x="303"/>
        <item x="334"/>
        <item x="1986"/>
        <item x="1650"/>
        <item x="2367"/>
        <item x="448"/>
        <item x="247"/>
        <item x="2061"/>
        <item x="642"/>
        <item x="2931"/>
        <item x="2501"/>
        <item x="294"/>
        <item x="170"/>
        <item x="402"/>
        <item x="2698"/>
        <item x="2055"/>
        <item x="549"/>
        <item x="709"/>
        <item x="1553"/>
        <item x="662"/>
        <item x="2558"/>
        <item x="464"/>
        <item x="1727"/>
        <item x="1423"/>
        <item x="1025"/>
        <item x="1720"/>
        <item x="1679"/>
        <item x="2126"/>
        <item x="739"/>
        <item x="2839"/>
        <item x="1214"/>
        <item x="1668"/>
        <item x="1787"/>
        <item x="1"/>
        <item x="1803"/>
        <item x="943"/>
        <item x="2423"/>
        <item x="2313"/>
        <item x="912"/>
        <item x="2152"/>
        <item x="1665"/>
        <item x="569"/>
        <item x="149"/>
        <item x="637"/>
        <item x="471"/>
        <item x="506"/>
        <item x="1241"/>
        <item x="2405"/>
        <item x="2824"/>
        <item x="2009"/>
        <item x="1772"/>
        <item x="2060"/>
        <item x="2605"/>
        <item x="1438"/>
        <item x="251"/>
        <item x="395"/>
        <item x="1515"/>
        <item x="2686"/>
        <item x="1195"/>
        <item x="188"/>
        <item x="1956"/>
        <item x="1695"/>
        <item x="2120"/>
        <item x="2805"/>
        <item x="1511"/>
        <item x="2417"/>
        <item x="1310"/>
        <item x="1640"/>
        <item x="291"/>
        <item x="2454"/>
        <item x="909"/>
        <item x="2311"/>
        <item x="1791"/>
        <item x="1095"/>
        <item x="1985"/>
        <item x="1653"/>
        <item x="376"/>
        <item x="1740"/>
        <item x="1081"/>
        <item x="2494"/>
        <item x="1067"/>
        <item x="583"/>
        <item x="2307"/>
        <item x="1946"/>
        <item x="457"/>
        <item x="2619"/>
        <item x="2025"/>
        <item x="952"/>
        <item x="1448"/>
        <item x="2692"/>
        <item x="1283"/>
        <item x="2633"/>
        <item x="2190"/>
        <item x="2522"/>
        <item x="216"/>
        <item x="2574"/>
        <item x="209"/>
        <item x="351"/>
        <item x="2377"/>
        <item x="719"/>
        <item x="1466"/>
        <item x="2372"/>
        <item x="1666"/>
        <item x="2909"/>
        <item x="2896"/>
        <item x="1097"/>
        <item x="1942"/>
        <item x="422"/>
        <item x="1621"/>
        <item x="755"/>
        <item x="1136"/>
        <item x="287"/>
        <item x="2567"/>
        <item x="306"/>
        <item x="2157"/>
        <item x="2952"/>
        <item x="1243"/>
        <item x="2255"/>
        <item x="89"/>
        <item x="1763"/>
        <item x="2956"/>
        <item x="2033"/>
        <item x="2544"/>
        <item x="272"/>
        <item x="1928"/>
        <item x="545"/>
        <item x="450"/>
        <item x="671"/>
        <item x="2304"/>
        <item x="2813"/>
        <item x="2084"/>
        <item x="241"/>
        <item x="557"/>
        <item x="2775"/>
        <item x="2506"/>
        <item x="161"/>
        <item x="1613"/>
        <item x="924"/>
        <item x="2023"/>
        <item x="2880"/>
        <item x="379"/>
        <item x="1873"/>
        <item x="21"/>
        <item x="1357"/>
        <item x="963"/>
        <item x="104"/>
        <item x="2801"/>
        <item x="1504"/>
        <item x="2320"/>
        <item x="1521"/>
        <item x="2231"/>
        <item x="2711"/>
        <item x="975"/>
        <item x="2095"/>
        <item x="576"/>
        <item x="2363"/>
        <item x="1044"/>
        <item x="181"/>
        <item x="336"/>
        <item x="798"/>
        <item x="137"/>
        <item x="352"/>
        <item x="2958"/>
        <item x="1444"/>
        <item x="885"/>
        <item x="2393"/>
        <item x="300"/>
        <item x="2852"/>
        <item x="1961"/>
        <item x="1790"/>
        <item x="2001"/>
        <item x="1572"/>
        <item x="1741"/>
        <item x="2433"/>
        <item x="2470"/>
        <item x="1677"/>
        <item x="1865"/>
        <item x="167"/>
        <item x="1817"/>
        <item x="951"/>
        <item x="768"/>
        <item x="1486"/>
        <item x="2964"/>
        <item x="2430"/>
        <item x="2286"/>
        <item x="1237"/>
        <item x="1205"/>
        <item x="536"/>
        <item x="2442"/>
        <item x="2421"/>
        <item x="2420"/>
        <item x="1658"/>
        <item x="2700"/>
        <item x="878"/>
        <item x="1568"/>
        <item x="867"/>
        <item x="257"/>
        <item x="2863"/>
        <item x="1133"/>
        <item x="1731"/>
        <item x="1262"/>
        <item x="1417"/>
        <item x="516"/>
        <item x="2314"/>
        <item x="855"/>
        <item x="2697"/>
        <item x="518"/>
        <item x="195"/>
        <item x="1992"/>
        <item x="712"/>
        <item x="1573"/>
        <item x="367"/>
        <item x="2926"/>
        <item x="1886"/>
        <item x="2884"/>
        <item x="1584"/>
        <item x="286"/>
        <item x="2089"/>
        <item x="2552"/>
        <item x="365"/>
        <item x="2059"/>
        <item x="2875"/>
        <item x="921"/>
        <item x="22"/>
        <item x="801"/>
        <item x="1030"/>
        <item x="1930"/>
        <item x="1947"/>
        <item x="815"/>
        <item x="134"/>
        <item x="916"/>
        <item x="1054"/>
        <item x="905"/>
        <item x="2793"/>
        <item x="492"/>
        <item x="602"/>
        <item x="994"/>
        <item x="539"/>
        <item x="2408"/>
        <item x="468"/>
        <item x="832"/>
        <item x="1059"/>
        <item x="1153"/>
        <item x="2222"/>
        <item x="2585"/>
        <item x="2076"/>
        <item x="1868"/>
        <item x="456"/>
        <item x="1028"/>
        <item x="2799"/>
        <item x="893"/>
        <item x="529"/>
        <item x="150"/>
        <item x="1181"/>
        <item x="560"/>
        <item x="2192"/>
        <item x="1682"/>
        <item x="2504"/>
        <item x="1086"/>
        <item x="2950"/>
        <item x="2264"/>
        <item x="2080"/>
        <item x="1606"/>
        <item x="940"/>
        <item x="427"/>
        <item x="2356"/>
        <item x="1702"/>
        <item x="903"/>
        <item x="2695"/>
        <item x="2245"/>
        <item x="1396"/>
        <item x="610"/>
        <item x="1370"/>
        <item x="2435"/>
        <item x="162"/>
        <item x="2873"/>
        <item x="1261"/>
        <item x="65"/>
        <item x="2630"/>
        <item x="2750"/>
        <item x="2041"/>
        <item x="730"/>
        <item x="1197"/>
        <item x="2498"/>
        <item x="2221"/>
        <item x="886"/>
        <item x="2634"/>
        <item x="1364"/>
        <item x="1710"/>
        <item x="2109"/>
        <item x="1488"/>
        <item x="2582"/>
        <item x="2653"/>
        <item x="809"/>
        <item x="2625"/>
        <item x="1938"/>
        <item x="2905"/>
        <item x="1816"/>
        <item x="2715"/>
        <item x="1751"/>
        <item x="2293"/>
        <item x="57"/>
        <item x="960"/>
        <item x="2371"/>
        <item x="1897"/>
        <item x="2354"/>
        <item x="1524"/>
        <item x="1342"/>
        <item x="2064"/>
        <item x="1372"/>
        <item x="1529"/>
        <item x="1580"/>
        <item x="436"/>
        <item x="2235"/>
        <item x="283"/>
        <item x="88"/>
        <item x="2651"/>
        <item x="2449"/>
        <item x="2321"/>
        <item x="249"/>
        <item x="106"/>
        <item x="589"/>
        <item x="651"/>
        <item x="1144"/>
        <item x="995"/>
        <item x="784"/>
        <item x="588"/>
        <item x="572"/>
        <item x="749"/>
        <item x="1864"/>
        <item x="1652"/>
        <item x="1431"/>
        <item x="643"/>
        <item x="38"/>
        <item x="77"/>
        <item x="2067"/>
        <item x="1620"/>
        <item x="2173"/>
        <item x="1172"/>
        <item x="1075"/>
        <item x="913"/>
        <item x="701"/>
        <item x="629"/>
        <item x="2030"/>
        <item x="1558"/>
        <item x="1202"/>
        <item x="2562"/>
        <item x="2694"/>
        <item x="1440"/>
        <item x="605"/>
        <item x="1347"/>
        <item x="974"/>
        <item x="1422"/>
        <item x="2887"/>
        <item x="2308"/>
        <item x="1733"/>
        <item x="776"/>
        <item x="2753"/>
        <item x="564"/>
        <item x="1354"/>
        <item x="28"/>
        <item x="2469"/>
        <item x="772"/>
        <item x="2649"/>
        <item x="685"/>
        <item x="1949"/>
        <item x="1909"/>
        <item x="1064"/>
        <item x="2743"/>
        <item x="1839"/>
        <item x="1175"/>
        <item x="204"/>
        <item x="2379"/>
        <item x="2302"/>
        <item x="1113"/>
        <item x="1477"/>
        <item x="1685"/>
        <item x="2514"/>
        <item x="2604"/>
        <item x="2123"/>
        <item x="664"/>
        <item x="1317"/>
        <item x="1707"/>
        <item x="751"/>
        <item x="2268"/>
        <item x="267"/>
        <item x="398"/>
        <item x="2720"/>
        <item x="1765"/>
        <item x="2726"/>
        <item x="2635"/>
        <item x="1358"/>
        <item x="2045"/>
        <item x="1318"/>
        <item x="1564"/>
        <item x="123"/>
        <item x="2176"/>
        <item x="747"/>
        <item x="1208"/>
        <item x="383"/>
        <item x="2348"/>
        <item x="894"/>
        <item x="2462"/>
        <item x="186"/>
        <item x="1034"/>
        <item x="292"/>
        <item x="2865"/>
        <item x="927"/>
        <item x="1788"/>
        <item x="1735"/>
        <item x="1119"/>
        <item x="2876"/>
        <item x="870"/>
        <item x="2096"/>
        <item x="2918"/>
        <item x="2946"/>
        <item x="2868"/>
        <item x="2564"/>
        <item x="888"/>
        <item x="1709"/>
        <item x="2640"/>
        <item x="820"/>
        <item x="1104"/>
        <item x="1165"/>
        <item x="146"/>
        <item x="949"/>
        <item x="470"/>
        <item x="2317"/>
        <item x="2418"/>
        <item x="1076"/>
        <item x="756"/>
        <item x="2853"/>
        <item x="2398"/>
        <item x="2481"/>
        <item x="371"/>
        <item x="972"/>
        <item x="2100"/>
        <item x="884"/>
        <item x="1485"/>
        <item x="1982"/>
        <item x="240"/>
        <item x="1276"/>
        <item x="1905"/>
        <item x="2391"/>
        <item x="821"/>
        <item x="1102"/>
        <item x="2329"/>
        <item x="2638"/>
        <item x="131"/>
        <item x="236"/>
        <item x="2631"/>
        <item x="2017"/>
        <item x="392"/>
        <item x="1510"/>
        <item x="476"/>
        <item x="1464"/>
        <item x="481"/>
        <item x="2941"/>
        <item x="544"/>
        <item x="2153"/>
        <item x="488"/>
        <item x="1100"/>
        <item x="2639"/>
        <item x="2188"/>
        <item x="83"/>
        <item x="1288"/>
        <item x="2324"/>
        <item x="1622"/>
        <item x="754"/>
        <item x="2193"/>
        <item x="1970"/>
        <item x="1499"/>
        <item x="1171"/>
        <item x="608"/>
        <item x="74"/>
        <item x="1494"/>
        <item x="2476"/>
        <item x="1092"/>
        <item x="2399"/>
        <item x="2955"/>
        <item x="382"/>
        <item x="1988"/>
        <item x="1609"/>
        <item x="2555"/>
        <item x="377"/>
        <item x="1993"/>
        <item x="841"/>
        <item x="955"/>
        <item x="1786"/>
        <item x="964"/>
        <item x="2092"/>
        <item x="1402"/>
        <item x="2495"/>
        <item x="2099"/>
        <item x="1228"/>
        <item x="171"/>
        <item x="1322"/>
        <item x="1083"/>
        <item x="2732"/>
        <item x="357"/>
        <item x="496"/>
        <item x="703"/>
        <item x="2351"/>
        <item x="2275"/>
        <item x="736"/>
        <item x="2074"/>
        <item x="1919"/>
        <item x="1049"/>
        <item x="598"/>
        <item x="1051"/>
        <item x="925"/>
        <item x="1460"/>
        <item x="989"/>
        <item x="613"/>
        <item x="1847"/>
        <item x="558"/>
        <item x="582"/>
        <item x="2815"/>
        <item x="575"/>
        <item x="2889"/>
        <item x="2027"/>
        <item x="1457"/>
        <item x="986"/>
        <item x="1008"/>
        <item x="1478"/>
        <item x="2117"/>
        <item x="829"/>
        <item x="2891"/>
        <item x="1673"/>
        <item x="1705"/>
        <item x="2725"/>
        <item x="309"/>
        <item x="1526"/>
        <item x="421"/>
        <item x="1552"/>
        <item x="2262"/>
        <item x="362"/>
        <item x="58"/>
        <item x="409"/>
        <item x="416"/>
        <item x="2912"/>
        <item x="1636"/>
        <item x="2560"/>
        <item x="1259"/>
        <item x="1143"/>
        <item x="1554"/>
        <item x="752"/>
        <item x="693"/>
        <item x="223"/>
        <item x="2543"/>
        <item x="524"/>
        <item x="75"/>
        <item x="101"/>
        <item x="8"/>
        <item x="1562"/>
        <item x="711"/>
        <item x="679"/>
        <item x="3"/>
        <item x="1853"/>
        <item x="2603"/>
        <item x="474"/>
        <item x="1808"/>
        <item x="677"/>
        <item x="2584"/>
        <item x="449"/>
        <item x="372"/>
        <item x="996"/>
        <item x="1078"/>
        <item x="62"/>
        <item x="1595"/>
        <item x="1503"/>
        <item x="1547"/>
        <item x="2580"/>
        <item x="793"/>
        <item x="253"/>
        <item x="760"/>
        <item x="1252"/>
        <item x="187"/>
        <item x="1066"/>
        <item x="969"/>
        <item x="184"/>
        <item x="2925"/>
        <item x="1901"/>
        <item x="2147"/>
        <item x="2008"/>
        <item x="1654"/>
        <item x="625"/>
        <item x="69"/>
        <item x="56"/>
        <item x="2181"/>
        <item x="2206"/>
        <item x="2874"/>
        <item x="1732"/>
        <item x="1454"/>
        <item x="2826"/>
        <item x="473"/>
        <item x="628"/>
        <item x="1027"/>
        <item x="1708"/>
        <item x="2957"/>
        <item x="1268"/>
        <item x="1056"/>
        <item x="349"/>
        <item x="2049"/>
        <item x="1361"/>
        <item x="2795"/>
        <item x="1694"/>
        <item x="1312"/>
        <item x="1429"/>
        <item x="1333"/>
        <item x="2545"/>
        <item x="2154"/>
        <item x="2263"/>
        <item x="415"/>
        <item x="1437"/>
        <item x="1867"/>
        <item x="1846"/>
        <item x="1336"/>
        <item x="1724"/>
        <item x="2536"/>
        <item x="444"/>
        <item x="1222"/>
        <item x="954"/>
        <item x="1245"/>
        <item x="1574"/>
        <item x="950"/>
        <item x="484"/>
        <item x="697"/>
        <item x="2281"/>
        <item x="1795"/>
        <item x="791"/>
        <item x="2131"/>
        <item x="505"/>
        <item x="978"/>
        <item x="826"/>
        <item x="2693"/>
        <item x="1058"/>
        <item x="176"/>
        <item x="39"/>
        <item x="1116"/>
        <item x="851"/>
        <item x="2723"/>
        <item x="1033"/>
        <item x="322"/>
        <item x="81"/>
        <item x="2012"/>
        <item x="49"/>
        <item x="1856"/>
        <item x="1077"/>
        <item x="1170"/>
        <item x="745"/>
        <item x="984"/>
        <item x="2870"/>
        <item x="1818"/>
        <item x="2622"/>
        <item x="659"/>
        <item x="1717"/>
        <item x="1506"/>
        <item x="956"/>
        <item x="2066"/>
        <item x="1047"/>
        <item x="1500"/>
        <item x="2659"/>
        <item x="2787"/>
        <item x="787"/>
        <item x="1139"/>
        <item x="724"/>
        <item x="641"/>
        <item x="346"/>
        <item x="37"/>
        <item x="2299"/>
        <item x="1439"/>
        <item x="1345"/>
        <item x="2965"/>
        <item x="489"/>
        <item x="2156"/>
        <item x="258"/>
        <item x="636"/>
        <item x="2505"/>
        <item x="1691"/>
        <item x="2663"/>
        <item x="70"/>
        <item x="2553"/>
        <item x="2447"/>
        <item x="715"/>
        <item x="51"/>
        <item x="774"/>
        <item x="2032"/>
        <item x="239"/>
        <item x="141"/>
        <item x="657"/>
        <item x="794"/>
        <item x="1711"/>
        <item x="1662"/>
        <item x="278"/>
        <item x="1999"/>
        <item x="1569"/>
        <item x="721"/>
        <item x="2685"/>
        <item x="491"/>
        <item x="1903"/>
        <item x="654"/>
        <item x="2623"/>
        <item x="364"/>
        <item x="281"/>
        <item x="2035"/>
        <item x="2608"/>
        <item x="1397"/>
        <item x="528"/>
        <item x="445"/>
        <item x="2855"/>
        <item x="1493"/>
        <item x="284"/>
        <item t="default"/>
      </items>
    </pivotField>
    <pivotField showAll="0"/>
    <pivotField showAll="0">
      <items count="10">
        <item x="8"/>
        <item x="6"/>
        <item x="1"/>
        <item x="0"/>
        <item x="3"/>
        <item x="5"/>
        <item x="2"/>
        <item x="4"/>
        <item x="7"/>
        <item t="default"/>
      </items>
    </pivotField>
    <pivotField numFmtId="166" showAll="0"/>
    <pivotField dataField="1" numFmtId="166" showAll="0"/>
    <pivotField showAll="0"/>
    <pivotField numFmtId="22" showAll="0">
      <items count="15">
        <item x="0"/>
        <item x="1"/>
        <item x="2"/>
        <item x="3"/>
        <item x="4"/>
        <item x="5"/>
        <item x="6"/>
        <item x="7"/>
        <item x="8"/>
        <item x="9"/>
        <item x="10"/>
        <item x="11"/>
        <item x="12"/>
        <item x="13"/>
        <item t="default"/>
      </items>
    </pivotField>
    <pivotField showAll="0">
      <items count="10">
        <item x="8"/>
        <item x="7"/>
        <item x="1"/>
        <item x="0"/>
        <item x="6"/>
        <item x="3"/>
        <item x="2"/>
        <item x="5"/>
        <item x="4"/>
        <item t="default"/>
      </items>
    </pivotField>
    <pivotField numFmtId="166" showAll="0"/>
    <pivotField numFmtId="166"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Sum of bank loan" fld="12" baseField="0" baseItem="0"/>
  </dataFields>
  <formats count="1">
    <format dxfId="52">
      <pivotArea grandRow="1"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D5B8E6-DD93-4C40-A06E-8B0ED4D934D5}"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2:C38" firstHeaderRow="0" firstDataRow="1" firstDataCol="1"/>
  <pivotFields count="20">
    <pivotField showAll="0"/>
    <pivotField showAll="0"/>
    <pivotField showAll="0"/>
    <pivotField numFmtId="22" showAll="0"/>
    <pivotField showAll="0">
      <items count="3">
        <item x="0"/>
        <item x="1"/>
        <item t="default"/>
      </items>
    </pivotField>
    <pivotField showAll="0"/>
    <pivotField showAll="0"/>
    <pivotField dataField="1" showAll="0">
      <items count="2968">
        <item x="96"/>
        <item x="1315"/>
        <item x="1516"/>
        <item x="1842"/>
        <item x="736"/>
        <item x="2597"/>
        <item x="1212"/>
        <item x="519"/>
        <item x="423"/>
        <item x="635"/>
        <item x="1785"/>
        <item x="2238"/>
        <item x="1771"/>
        <item x="778"/>
        <item x="1007"/>
        <item x="1255"/>
        <item x="180"/>
        <item x="1227"/>
        <item x="1871"/>
        <item x="2964"/>
        <item x="1116"/>
        <item x="993"/>
        <item x="262"/>
        <item x="1073"/>
        <item x="2526"/>
        <item x="147"/>
        <item x="760"/>
        <item x="1795"/>
        <item x="603"/>
        <item x="1350"/>
        <item x="1643"/>
        <item x="2513"/>
        <item x="2442"/>
        <item x="2456"/>
        <item x="1952"/>
        <item x="438"/>
        <item x="2845"/>
        <item x="893"/>
        <item x="868"/>
        <item x="1983"/>
        <item x="78"/>
        <item x="1144"/>
        <item x="242"/>
        <item x="2451"/>
        <item x="1476"/>
        <item x="1129"/>
        <item x="1176"/>
        <item x="843"/>
        <item x="680"/>
        <item x="2940"/>
        <item x="928"/>
        <item x="2236"/>
        <item x="138"/>
        <item x="113"/>
        <item x="672"/>
        <item x="984"/>
        <item x="2916"/>
        <item x="1014"/>
        <item x="100"/>
        <item x="2713"/>
        <item x="33"/>
        <item x="1946"/>
        <item x="1567"/>
        <item x="2749"/>
        <item x="213"/>
        <item x="2555"/>
        <item x="1417"/>
        <item x="317"/>
        <item x="793"/>
        <item x="2642"/>
        <item x="1128"/>
        <item x="1779"/>
        <item x="1927"/>
        <item x="2415"/>
        <item x="854"/>
        <item x="1412"/>
        <item x="826"/>
        <item x="543"/>
        <item x="1857"/>
        <item x="594"/>
        <item x="1390"/>
        <item x="1100"/>
        <item x="1076"/>
        <item x="10"/>
        <item x="71"/>
        <item x="1996"/>
        <item x="1379"/>
        <item x="1472"/>
        <item x="2435"/>
        <item x="697"/>
        <item x="1063"/>
        <item x="2948"/>
        <item x="1706"/>
        <item x="2142"/>
        <item x="356"/>
        <item x="1221"/>
        <item x="2868"/>
        <item x="995"/>
        <item x="1223"/>
        <item x="403"/>
        <item x="1012"/>
        <item x="60"/>
        <item x="1454"/>
        <item x="385"/>
        <item x="556"/>
        <item x="1677"/>
        <item x="873"/>
        <item x="2292"/>
        <item x="695"/>
        <item x="2139"/>
        <item x="2735"/>
        <item x="1002"/>
        <item x="1618"/>
        <item x="2459"/>
        <item x="1065"/>
        <item x="1763"/>
        <item x="1787"/>
        <item x="1972"/>
        <item x="2252"/>
        <item x="2300"/>
        <item x="2180"/>
        <item x="155"/>
        <item x="578"/>
        <item x="1464"/>
        <item x="627"/>
        <item x="2351"/>
        <item x="2700"/>
        <item x="2579"/>
        <item x="515"/>
        <item x="115"/>
        <item x="2081"/>
        <item x="507"/>
        <item x="1956"/>
        <item x="2308"/>
        <item x="909"/>
        <item x="2041"/>
        <item x="1885"/>
        <item x="1756"/>
        <item x="897"/>
        <item x="619"/>
        <item x="411"/>
        <item x="1283"/>
        <item x="2430"/>
        <item x="1000"/>
        <item x="1761"/>
        <item x="2466"/>
        <item x="2832"/>
        <item x="374"/>
        <item x="111"/>
        <item x="1307"/>
        <item x="932"/>
        <item x="2072"/>
        <item x="968"/>
        <item x="1492"/>
        <item x="2100"/>
        <item x="622"/>
        <item x="250"/>
        <item x="2002"/>
        <item x="375"/>
        <item x="1579"/>
        <item x="947"/>
        <item x="2798"/>
        <item x="2914"/>
        <item x="1020"/>
        <item x="1402"/>
        <item x="2603"/>
        <item x="1021"/>
        <item x="455"/>
        <item x="2659"/>
        <item x="1861"/>
        <item x="1465"/>
        <item x="2960"/>
        <item x="1985"/>
        <item x="2595"/>
        <item x="2009"/>
        <item x="885"/>
        <item x="1882"/>
        <item x="2644"/>
        <item x="2031"/>
        <item x="2188"/>
        <item x="763"/>
        <item x="236"/>
        <item x="192"/>
        <item x="2214"/>
        <item x="1179"/>
        <item x="674"/>
        <item x="1965"/>
        <item x="2850"/>
        <item x="446"/>
        <item x="1490"/>
        <item x="2671"/>
        <item x="512"/>
        <item x="2204"/>
        <item x="2332"/>
        <item x="1741"/>
        <item x="1134"/>
        <item x="166"/>
        <item x="1149"/>
        <item x="2521"/>
        <item x="168"/>
        <item x="1747"/>
        <item x="1752"/>
        <item x="2366"/>
        <item x="2589"/>
        <item x="2567"/>
        <item x="648"/>
        <item x="2922"/>
        <item x="2469"/>
        <item x="11"/>
        <item x="884"/>
        <item x="2334"/>
        <item x="931"/>
        <item x="2256"/>
        <item x="1973"/>
        <item x="992"/>
        <item x="80"/>
        <item x="1999"/>
        <item x="143"/>
        <item x="2865"/>
        <item x="1023"/>
        <item x="1150"/>
        <item x="2338"/>
        <item x="1769"/>
        <item x="807"/>
        <item x="623"/>
        <item x="1420"/>
        <item x="2280"/>
        <item x="1614"/>
        <item x="2398"/>
        <item x="2793"/>
        <item x="1383"/>
        <item x="1889"/>
        <item x="2005"/>
        <item x="767"/>
        <item x="19"/>
        <item x="261"/>
        <item x="522"/>
        <item x="2377"/>
        <item x="338"/>
        <item x="120"/>
        <item x="14"/>
        <item x="1637"/>
        <item x="2287"/>
        <item x="1833"/>
        <item x="1215"/>
        <item x="1650"/>
        <item x="2769"/>
        <item x="1811"/>
        <item x="514"/>
        <item x="2414"/>
        <item x="955"/>
        <item x="1259"/>
        <item x="2547"/>
        <item x="1894"/>
        <item x="82"/>
        <item x="876"/>
        <item x="1773"/>
        <item x="1970"/>
        <item x="433"/>
        <item x="2648"/>
        <item x="342"/>
        <item x="1485"/>
        <item x="2584"/>
        <item x="645"/>
        <item x="535"/>
        <item x="2907"/>
        <item x="1703"/>
        <item x="2132"/>
        <item x="766"/>
        <item x="190"/>
        <item x="2617"/>
        <item x="266"/>
        <item x="2446"/>
        <item x="554"/>
        <item x="1418"/>
        <item x="1367"/>
        <item x="2199"/>
        <item x="1796"/>
        <item x="2501"/>
        <item x="1768"/>
        <item x="2541"/>
        <item x="2582"/>
        <item x="366"/>
        <item x="1920"/>
        <item x="2784"/>
        <item x="2720"/>
        <item x="1308"/>
        <item x="1884"/>
        <item x="649"/>
        <item x="2522"/>
        <item x="263"/>
        <item x="47"/>
        <item x="1214"/>
        <item x="548"/>
        <item x="2216"/>
        <item x="2912"/>
        <item x="453"/>
        <item x="2402"/>
        <item x="2164"/>
        <item x="1328"/>
        <item x="1064"/>
        <item x="183"/>
        <item x="400"/>
        <item x="200"/>
        <item x="835"/>
        <item x="1515"/>
        <item x="2290"/>
        <item x="84"/>
        <item x="1568"/>
        <item x="1411"/>
        <item x="1252"/>
        <item x="1762"/>
        <item x="816"/>
        <item x="1175"/>
        <item x="2765"/>
        <item x="17"/>
        <item x="2745"/>
        <item x="631"/>
        <item x="1717"/>
        <item x="844"/>
        <item x="1171"/>
        <item x="43"/>
        <item x="1937"/>
        <item x="800"/>
        <item x="1998"/>
        <item x="2944"/>
        <item x="145"/>
        <item x="1225"/>
        <item x="2792"/>
        <item x="1300"/>
        <item x="1382"/>
        <item x="2179"/>
        <item x="917"/>
        <item x="783"/>
        <item x="235"/>
        <item x="2518"/>
        <item x="2174"/>
        <item x="2898"/>
        <item x="2202"/>
        <item x="2736"/>
        <item x="2441"/>
        <item x="2758"/>
        <item x="2279"/>
        <item x="806"/>
        <item x="1740"/>
        <item x="2134"/>
        <item x="231"/>
        <item x="335"/>
        <item x="211"/>
        <item x="523"/>
        <item x="891"/>
        <item x="2884"/>
        <item x="2298"/>
        <item x="2821"/>
        <item x="325"/>
        <item x="1720"/>
        <item x="2106"/>
        <item x="482"/>
        <item x="1904"/>
        <item x="2275"/>
        <item x="743"/>
        <item x="2809"/>
        <item x="2844"/>
        <item x="331"/>
        <item x="989"/>
        <item x="738"/>
        <item x="370"/>
        <item x="2038"/>
        <item x="1332"/>
        <item x="252"/>
        <item x="355"/>
        <item x="1469"/>
        <item x="1477"/>
        <item x="347"/>
        <item x="2461"/>
        <item x="2708"/>
        <item x="1947"/>
        <item x="2949"/>
        <item x="2077"/>
        <item x="1089"/>
        <item x="1906"/>
        <item x="7"/>
        <item x="210"/>
        <item x="650"/>
        <item x="2182"/>
        <item x="580"/>
        <item x="521"/>
        <item x="1780"/>
        <item x="2105"/>
        <item x="152"/>
        <item x="2764"/>
        <item x="985"/>
        <item x="819"/>
        <item x="2509"/>
        <item x="2411"/>
        <item x="1260"/>
        <item x="2344"/>
        <item x="592"/>
        <item x="465"/>
        <item x="1718"/>
        <item x="442"/>
        <item x="790"/>
        <item x="2520"/>
        <item x="1728"/>
        <item x="2189"/>
        <item x="2114"/>
        <item x="1798"/>
        <item x="34"/>
        <item x="1091"/>
        <item x="462"/>
        <item x="1352"/>
        <item x="1933"/>
        <item x="744"/>
        <item x="2963"/>
        <item x="2929"/>
        <item x="2399"/>
        <item x="2150"/>
        <item x="1373"/>
        <item x="1936"/>
        <item x="2622"/>
        <item x="924"/>
        <item x="2198"/>
        <item x="1607"/>
        <item x="2162"/>
        <item x="2645"/>
        <item x="823"/>
        <item x="1253"/>
        <item x="2221"/>
        <item x="451"/>
        <item x="1942"/>
        <item x="1235"/>
        <item x="2007"/>
        <item x="1455"/>
        <item x="1794"/>
        <item x="644"/>
        <item x="2543"/>
        <item x="1800"/>
        <item x="2126"/>
        <item x="1982"/>
        <item x="234"/>
        <item x="2335"/>
        <item x="420"/>
        <item x="1989"/>
        <item x="614"/>
        <item x="851"/>
        <item x="2668"/>
        <item x="655"/>
        <item x="217"/>
        <item x="1865"/>
        <item x="1486"/>
        <item x="538"/>
        <item x="429"/>
        <item x="696"/>
        <item x="1265"/>
        <item x="660"/>
        <item x="2767"/>
        <item x="94"/>
        <item x="2117"/>
        <item x="1288"/>
        <item x="607"/>
        <item x="2858"/>
        <item x="2836"/>
        <item x="1048"/>
        <item x="2243"/>
        <item x="2320"/>
        <item x="513"/>
        <item x="871"/>
        <item x="2820"/>
        <item x="839"/>
        <item x="475"/>
        <item x="6"/>
        <item x="2653"/>
        <item x="520"/>
        <item x="1931"/>
        <item x="2647"/>
        <item x="1635"/>
        <item x="1786"/>
        <item x="734"/>
        <item x="2894"/>
        <item x="1640"/>
        <item x="2000"/>
        <item x="1396"/>
        <item x="1764"/>
        <item x="1676"/>
        <item x="852"/>
        <item x="118"/>
        <item x="2646"/>
        <item x="466"/>
        <item x="408"/>
        <item x="2205"/>
        <item x="1039"/>
        <item x="2804"/>
        <item x="1918"/>
        <item x="772"/>
        <item x="1458"/>
        <item x="1395"/>
        <item x="1082"/>
        <item x="205"/>
        <item x="1895"/>
        <item x="1120"/>
        <item x="1025"/>
        <item x="441"/>
        <item x="2683"/>
        <item x="343"/>
        <item x="969"/>
        <item x="2432"/>
        <item x="1860"/>
        <item x="1714"/>
        <item x="1902"/>
        <item x="1880"/>
        <item x="862"/>
        <item x="2245"/>
        <item x="1208"/>
        <item x="387"/>
        <item x="2519"/>
        <item x="1416"/>
        <item x="1329"/>
        <item x="787"/>
        <item x="1309"/>
        <item x="670"/>
        <item x="199"/>
        <item x="157"/>
        <item x="591"/>
        <item x="2750"/>
        <item x="727"/>
        <item x="1160"/>
        <item x="2859"/>
        <item x="1589"/>
        <item x="1229"/>
        <item x="1596"/>
        <item x="2742"/>
        <item x="2046"/>
        <item x="373"/>
        <item x="2771"/>
        <item x="1267"/>
        <item x="1474"/>
        <item x="431"/>
        <item x="987"/>
        <item x="153"/>
        <item x="1669"/>
        <item x="1678"/>
        <item x="1043"/>
        <item x="2889"/>
        <item x="725"/>
        <item x="1941"/>
        <item x="1151"/>
        <item x="1386"/>
        <item x="2246"/>
        <item x="1781"/>
        <item x="1234"/>
        <item x="1953"/>
        <item x="1087"/>
        <item x="865"/>
        <item x="1873"/>
        <item x="1783"/>
        <item x="2614"/>
        <item x="1119"/>
        <item x="724"/>
        <item x="2458"/>
        <item x="2663"/>
        <item x="1038"/>
        <item x="414"/>
        <item x="1908"/>
        <item x="2289"/>
        <item x="1822"/>
        <item x="1105"/>
        <item x="1185"/>
        <item x="1413"/>
        <item x="1893"/>
        <item x="973"/>
        <item x="1896"/>
        <item x="1096"/>
        <item x="1544"/>
        <item x="2831"/>
        <item x="498"/>
        <item x="652"/>
        <item x="61"/>
        <item x="1222"/>
        <item x="256"/>
        <item x="2756"/>
        <item x="2732"/>
        <item x="1370"/>
        <item x="305"/>
        <item x="361"/>
        <item x="1593"/>
        <item x="1355"/>
        <item x="2080"/>
        <item x="2527"/>
        <item x="1168"/>
        <item x="2476"/>
        <item x="2067"/>
        <item x="570"/>
        <item x="1201"/>
        <item x="2529"/>
        <item x="1926"/>
        <item x="2013"/>
        <item x="2943"/>
        <item x="2770"/>
        <item x="1616"/>
        <item x="1130"/>
        <item x="2917"/>
        <item x="1828"/>
        <item x="23"/>
        <item x="682"/>
        <item x="1886"/>
        <item x="2791"/>
        <item x="675"/>
        <item x="132"/>
        <item x="2036"/>
        <item x="1813"/>
        <item x="747"/>
        <item x="2269"/>
        <item x="2345"/>
        <item x="684"/>
        <item x="1062"/>
        <item x="490"/>
        <item x="32"/>
        <item x="2860"/>
        <item x="1778"/>
        <item x="1162"/>
        <item x="1098"/>
        <item x="964"/>
        <item x="1535"/>
        <item x="2702"/>
        <item x="883"/>
        <item x="2538"/>
        <item x="1570"/>
        <item x="863"/>
        <item x="2235"/>
        <item x="2675"/>
        <item x="202"/>
        <item x="1340"/>
        <item x="254"/>
        <item x="2900"/>
        <item x="2551"/>
        <item x="2680"/>
        <item x="114"/>
        <item x="405"/>
        <item x="707"/>
        <item x="248"/>
        <item x="1339"/>
        <item x="2110"/>
        <item x="277"/>
        <item x="160"/>
        <item x="1226"/>
        <item x="2453"/>
        <item x="1499"/>
        <item x="2704"/>
        <item x="640"/>
        <item x="9"/>
        <item x="1198"/>
        <item x="1122"/>
        <item x="2534"/>
        <item x="472"/>
        <item x="20"/>
        <item x="2472"/>
        <item x="832"/>
        <item x="1708"/>
        <item x="1475"/>
        <item x="540"/>
        <item x="2261"/>
        <item x="2083"/>
        <item x="2587"/>
        <item x="803"/>
        <item x="612"/>
        <item x="1854"/>
        <item x="1158"/>
        <item x="673"/>
        <item x="2528"/>
        <item x="2755"/>
        <item x="2371"/>
        <item x="2272"/>
        <item x="2181"/>
        <item x="1170"/>
        <item x="1992"/>
        <item x="1955"/>
        <item x="378"/>
        <item x="1336"/>
        <item x="2118"/>
        <item x="105"/>
        <item x="2059"/>
        <item x="1385"/>
        <item x="2709"/>
        <item x="2015"/>
        <item x="2409"/>
        <item x="776"/>
        <item x="1968"/>
        <item x="1542"/>
        <item x="2651"/>
        <item x="219"/>
        <item x="1256"/>
        <item x="2657"/>
        <item x="1659"/>
        <item x="922"/>
        <item x="2160"/>
        <item x="2737"/>
        <item x="1562"/>
        <item x="368"/>
        <item x="2598"/>
        <item x="2018"/>
        <item x="2340"/>
        <item x="1031"/>
        <item x="1832"/>
        <item x="2203"/>
        <item x="1509"/>
        <item x="1281"/>
        <item x="2385"/>
        <item x="1410"/>
        <item x="2171"/>
        <item x="2387"/>
        <item x="1548"/>
        <item x="1876"/>
        <item x="1181"/>
        <item x="2145"/>
        <item x="54"/>
        <item x="1919"/>
        <item x="2682"/>
        <item x="770"/>
        <item x="2042"/>
        <item x="533"/>
        <item x="1369"/>
        <item x="2880"/>
        <item x="2193"/>
        <item x="1991"/>
        <item x="144"/>
        <item x="1545"/>
        <item x="1692"/>
        <item x="1165"/>
        <item x="1047"/>
        <item x="1935"/>
        <item x="2378"/>
        <item x="1534"/>
        <item x="2276"/>
        <item x="396"/>
        <item x="1689"/>
        <item x="2444"/>
        <item x="2918"/>
        <item x="2815"/>
        <item x="2049"/>
        <item x="1776"/>
        <item x="1188"/>
        <item x="2222"/>
        <item x="659"/>
        <item x="2629"/>
        <item x="1721"/>
        <item x="90"/>
        <item x="495"/>
        <item x="384"/>
        <item x="228"/>
        <item x="1732"/>
        <item x="2397"/>
        <item x="1257"/>
        <item x="745"/>
        <item x="1443"/>
        <item x="1807"/>
        <item x="1250"/>
        <item x="2012"/>
        <item x="299"/>
        <item x="534"/>
        <item x="1148"/>
        <item x="723"/>
        <item x="13"/>
        <item x="967"/>
        <item x="1883"/>
        <item x="1749"/>
        <item x="1228"/>
        <item x="1537"/>
        <item x="2251"/>
        <item x="1481"/>
        <item x="546"/>
        <item x="1649"/>
        <item x="824"/>
        <item x="1507"/>
        <item x="2857"/>
        <item x="653"/>
        <item x="938"/>
        <item x="1964"/>
        <item x="46"/>
        <item x="1296"/>
        <item x="260"/>
        <item x="230"/>
        <item x="2475"/>
        <item x="2151"/>
        <item x="1557"/>
        <item x="291"/>
        <item x="2284"/>
        <item x="2352"/>
        <item x="360"/>
        <item x="359"/>
        <item x="2730"/>
        <item x="624"/>
        <item x="380"/>
        <item x="1836"/>
        <item x="226"/>
        <item x="1755"/>
        <item x="1745"/>
        <item x="812"/>
        <item x="2017"/>
        <item x="1275"/>
        <item x="2147"/>
        <item x="2835"/>
        <item x="2937"/>
        <item x="2834"/>
        <item x="1969"/>
        <item x="2386"/>
        <item x="110"/>
        <item x="494"/>
        <item x="1432"/>
        <item x="566"/>
        <item x="944"/>
        <item x="691"/>
        <item x="2056"/>
        <item x="393"/>
        <item x="1552"/>
        <item x="1219"/>
        <item x="912"/>
        <item x="870"/>
        <item x="2445"/>
        <item x="779"/>
        <item x="2425"/>
        <item x="2571"/>
        <item x="353"/>
        <item x="1967"/>
        <item x="246"/>
        <item x="1514"/>
        <item x="2503"/>
        <item x="1686"/>
        <item x="454"/>
        <item x="2361"/>
        <item x="1892"/>
        <item x="2104"/>
        <item x="1671"/>
        <item x="1473"/>
        <item x="2480"/>
        <item x="2258"/>
        <item x="2599"/>
        <item x="2096"/>
        <item x="2862"/>
        <item x="1702"/>
        <item x="1840"/>
        <item x="2807"/>
        <item x="1438"/>
        <item x="182"/>
        <item x="1434"/>
        <item x="1303"/>
        <item x="768"/>
        <item x="2952"/>
        <item x="2625"/>
        <item x="848"/>
        <item x="340"/>
        <item x="321"/>
        <item x="1736"/>
        <item x="1375"/>
        <item x="1731"/>
        <item x="1978"/>
        <item x="1436"/>
        <item x="2678"/>
        <item x="129"/>
        <item x="2549"/>
        <item x="2249"/>
        <item x="708"/>
        <item x="156"/>
        <item x="1725"/>
        <item x="2347"/>
        <item x="179"/>
        <item x="2468"/>
        <item x="1809"/>
        <item x="2621"/>
        <item x="1594"/>
        <item x="2191"/>
        <item x="1011"/>
        <item x="1808"/>
        <item x="1107"/>
        <item x="350"/>
        <item x="1017"/>
        <item x="1838"/>
        <item x="2209"/>
        <item x="2925"/>
        <item x="2328"/>
        <item x="2833"/>
        <item x="2141"/>
        <item x="2607"/>
        <item x="1724"/>
        <item x="1530"/>
        <item x="526"/>
        <item x="2229"/>
        <item x="2711"/>
        <item x="913"/>
        <item x="177"/>
        <item x="295"/>
        <item x="665"/>
        <item x="1909"/>
        <item x="1070"/>
        <item x="2226"/>
        <item x="1074"/>
        <item x="1500"/>
        <item x="203"/>
        <item x="1284"/>
        <item x="315"/>
        <item x="1059"/>
        <item x="2166"/>
        <item x="666"/>
        <item x="1086"/>
        <item x="2040"/>
        <item x="221"/>
        <item x="508"/>
        <item x="1541"/>
        <item x="2837"/>
        <item x="1898"/>
        <item x="530"/>
        <item x="1186"/>
        <item x="882"/>
        <item x="2169"/>
        <item x="1055"/>
        <item x="1766"/>
        <item x="2785"/>
        <item x="140"/>
        <item x="1897"/>
        <item x="889"/>
        <item x="1084"/>
        <item x="2774"/>
        <item x="1657"/>
        <item x="2225"/>
        <item x="276"/>
        <item x="2557"/>
        <item x="2879"/>
        <item x="2849"/>
        <item x="1143"/>
        <item x="2493"/>
        <item x="1966"/>
        <item x="721"/>
        <item x="2580"/>
        <item x="1449"/>
        <item x="2574"/>
        <item x="2113"/>
        <item x="2426"/>
        <item x="1111"/>
        <item x="1843"/>
        <item x="2324"/>
        <item x="2573"/>
        <item x="5"/>
        <item x="809"/>
        <item x="2050"/>
        <item x="715"/>
        <item x="2593"/>
        <item x="2140"/>
        <item x="1524"/>
        <item x="1847"/>
        <item x="2089"/>
        <item x="1110"/>
        <item x="2066"/>
        <item x="2627"/>
        <item x="2363"/>
        <item x="1666"/>
        <item x="1497"/>
        <item x="2523"/>
        <item x="2297"/>
        <item x="946"/>
        <item x="467"/>
        <item x="4"/>
        <item x="2611"/>
        <item x="1644"/>
        <item x="2481"/>
        <item x="2136"/>
        <item x="2697"/>
        <item x="2514"/>
        <item x="2852"/>
        <item x="1853"/>
        <item x="1599"/>
        <item x="2955"/>
        <item x="2065"/>
        <item x="293"/>
        <item x="1604"/>
        <item x="751"/>
        <item x="1453"/>
        <item x="354"/>
        <item x="2602"/>
        <item x="2004"/>
        <item x="2462"/>
        <item x="59"/>
        <item x="1561"/>
        <item x="1195"/>
        <item x="2263"/>
        <item x="189"/>
        <item x="2903"/>
        <item x="497"/>
        <item x="2396"/>
        <item x="2215"/>
        <item x="1864"/>
        <item x="1202"/>
        <item x="1033"/>
        <item x="457"/>
        <item x="2325"/>
        <item x="1071"/>
        <item x="547"/>
        <item x="900"/>
        <item x="581"/>
        <item x="1521"/>
        <item x="328"/>
        <item x="1957"/>
        <item x="972"/>
        <item x="1152"/>
        <item x="1280"/>
        <item x="2569"/>
        <item x="2112"/>
        <item x="1045"/>
        <item x="1543"/>
        <item x="1353"/>
        <item x="1680"/>
        <item x="1929"/>
        <item x="1132"/>
        <item x="1529"/>
        <item x="1682"/>
        <item x="688"/>
        <item x="135"/>
        <item x="1536"/>
        <item x="1912"/>
        <item x="2467"/>
        <item x="1217"/>
        <item x="2909"/>
        <item x="2138"/>
        <item x="1484"/>
        <item x="701"/>
        <item x="425"/>
        <item x="1803"/>
        <item x="2274"/>
        <item x="2173"/>
        <item x="1879"/>
        <item x="2211"/>
        <item x="2253"/>
        <item x="2260"/>
        <item x="79"/>
        <item x="1639"/>
        <item x="2185"/>
        <item x="2341"/>
        <item x="452"/>
        <item x="407"/>
        <item x="1131"/>
        <item x="1345"/>
        <item x="562"/>
        <item x="269"/>
        <item x="1829"/>
        <item x="1153"/>
        <item x="404"/>
        <item x="879"/>
        <item x="2560"/>
        <item x="1868"/>
        <item x="504"/>
        <item x="428"/>
        <item x="270"/>
        <item x="1938"/>
        <item x="172"/>
        <item x="741"/>
        <item x="2163"/>
        <item x="1429"/>
        <item x="2412"/>
        <item x="943"/>
        <item x="1878"/>
        <item x="1470"/>
        <item x="647"/>
        <item x="2369"/>
        <item x="718"/>
        <item x="2805"/>
        <item x="2207"/>
        <item x="1645"/>
        <item x="136"/>
        <item x="1560"/>
        <item x="2282"/>
        <item x="2703"/>
        <item x="290"/>
        <item x="1573"/>
        <item x="1660"/>
        <item x="1316"/>
        <item x="2747"/>
        <item x="2591"/>
        <item x="1824"/>
        <item x="1172"/>
        <item x="304"/>
        <item x="1648"/>
        <item x="1547"/>
        <item x="524"/>
        <item x="784"/>
        <item x="2271"/>
        <item x="2473"/>
        <item x="2564"/>
        <item x="2590"/>
        <item x="2610"/>
        <item x="99"/>
        <item x="2359"/>
        <item x="856"/>
        <item x="2786"/>
        <item x="1318"/>
        <item x="406"/>
        <item x="422"/>
        <item x="1154"/>
        <item x="376"/>
        <item x="2016"/>
        <item x="2392"/>
        <item x="394"/>
        <item x="1205"/>
        <item x="1325"/>
        <item x="754"/>
        <item x="307"/>
        <item x="1297"/>
        <item x="1600"/>
        <item x="597"/>
        <item x="676"/>
        <item x="2491"/>
        <item x="2337"/>
        <item x="2291"/>
        <item x="1136"/>
        <item x="1346"/>
        <item x="41"/>
        <item x="2801"/>
        <item x="813"/>
        <item x="1050"/>
        <item x="42"/>
        <item x="337"/>
        <item x="864"/>
        <item x="692"/>
        <item x="1917"/>
        <item x="926"/>
        <item x="1511"/>
        <item x="333"/>
        <item x="2706"/>
        <item x="921"/>
        <item x="693"/>
        <item x="1003"/>
        <item x="1427"/>
        <item x="2485"/>
        <item x="577"/>
        <item x="950"/>
        <item x="937"/>
        <item x="729"/>
        <item x="617"/>
        <item x="2818"/>
        <item x="602"/>
        <item x="1610"/>
        <item x="620"/>
        <item x="1341"/>
        <item x="1760"/>
        <item x="730"/>
        <item x="1203"/>
        <item x="1166"/>
        <item x="2390"/>
        <item x="2738"/>
        <item x="2242"/>
        <item x="72"/>
        <item x="2847"/>
        <item x="633"/>
        <item x="896"/>
        <item x="2685"/>
        <item x="910"/>
        <item x="437"/>
        <item x="1823"/>
        <item x="1850"/>
        <item x="2674"/>
        <item x="2227"/>
        <item x="2044"/>
        <item x="1859"/>
        <item x="1378"/>
        <item x="401"/>
        <item x="880"/>
        <item x="567"/>
        <item x="2904"/>
        <item x="2872"/>
        <item x="426"/>
        <item x="1591"/>
        <item x="1042"/>
        <item x="45"/>
        <item x="2330"/>
        <item x="2500"/>
        <item x="220"/>
        <item x="1674"/>
        <item x="389"/>
        <item x="2566"/>
        <item x="402"/>
        <item x="1391"/>
        <item x="2714"/>
        <item x="40"/>
        <item x="1421"/>
        <item x="1276"/>
        <item x="1282"/>
        <item x="339"/>
        <item x="1194"/>
        <item x="1701"/>
        <item x="2628"/>
        <item x="2920"/>
        <item x="2108"/>
        <item x="332"/>
        <item x="509"/>
        <item x="2768"/>
        <item x="646"/>
        <item x="1401"/>
        <item x="1601"/>
        <item x="1277"/>
        <item x="139"/>
        <item x="1244"/>
        <item x="2449"/>
        <item x="1467"/>
        <item x="1585"/>
        <item x="920"/>
        <item x="2137"/>
        <item x="1839"/>
        <item x="2873"/>
        <item x="2887"/>
        <item x="435"/>
        <item x="297"/>
        <item x="1286"/>
        <item x="2460"/>
        <item x="381"/>
        <item x="1233"/>
        <item x="1583"/>
        <item x="2439"/>
        <item x="330"/>
        <item x="2762"/>
        <item x="2525"/>
        <item x="2902"/>
        <item x="2829"/>
        <item x="817"/>
        <item x="1914"/>
        <item x="1371"/>
        <item x="733"/>
        <item x="2026"/>
        <item x="63"/>
        <item x="2071"/>
        <item x="1041"/>
        <item x="2812"/>
        <item x="1249"/>
        <item x="2372"/>
        <item x="593"/>
        <item x="2379"/>
        <item x="2318"/>
        <item x="2391"/>
        <item x="2321"/>
        <item x="2333"/>
        <item x="2656"/>
        <item x="2775"/>
        <item x="1988"/>
        <item x="2935"/>
        <item x="31"/>
        <item x="1881"/>
        <item x="1159"/>
        <item x="899"/>
        <item x="1825"/>
        <item x="970"/>
        <item x="2778"/>
        <item x="2893"/>
        <item x="2813"/>
        <item x="1192"/>
        <item x="67"/>
        <item x="2232"/>
        <item x="1009"/>
        <item x="2577"/>
        <item x="555"/>
        <item x="2020"/>
        <item x="1409"/>
        <item x="903"/>
        <item x="626"/>
        <item x="1784"/>
        <item x="881"/>
        <item x="2159"/>
        <item x="1986"/>
        <item x="1962"/>
        <item x="1493"/>
        <item x="1827"/>
        <item x="1950"/>
        <item x="1298"/>
        <item x="2170"/>
        <item x="1246"/>
        <item x="2024"/>
        <item x="553"/>
        <item x="1112"/>
        <item x="867"/>
        <item x="1981"/>
        <item x="2763"/>
        <item x="164"/>
        <item x="2870"/>
        <item x="2954"/>
        <item x="1587"/>
        <item x="1685"/>
        <item x="1394"/>
        <item x="222"/>
        <item x="1915"/>
        <item x="2608"/>
        <item x="894"/>
        <item x="68"/>
        <item x="2099"/>
        <item x="303"/>
        <item x="2212"/>
        <item x="1954"/>
        <item x="1193"/>
        <item x="1164"/>
        <item x="782"/>
        <item x="2420"/>
        <item x="906"/>
        <item x="2643"/>
        <item x="1826"/>
        <item x="2123"/>
        <item x="1835"/>
        <item x="2486"/>
        <item x="1821"/>
        <item x="108"/>
        <item x="2465"/>
        <item x="2936"/>
        <item x="1901"/>
        <item x="2783"/>
        <item x="590"/>
        <item x="2440"/>
        <item x="2649"/>
        <item x="1295"/>
        <item x="2800"/>
        <item x="1157"/>
        <item x="461"/>
        <item x="274"/>
        <item x="1209"/>
        <item x="243"/>
        <item x="2053"/>
        <item x="121"/>
        <item x="218"/>
        <item x="2355"/>
        <item x="818"/>
        <item x="2681"/>
        <item x="658"/>
        <item x="1980"/>
        <item x="661"/>
        <item x="2197"/>
        <item x="1494"/>
        <item x="1602"/>
        <item x="586"/>
        <item x="1647"/>
        <item x="2305"/>
        <item x="2063"/>
        <item x="348"/>
        <item x="2741"/>
        <item x="2779"/>
        <item x="552"/>
        <item x="599"/>
        <item x="551"/>
        <item x="2025"/>
        <item x="2828"/>
        <item x="193"/>
        <item x="749"/>
        <item x="601"/>
        <item x="1305"/>
        <item x="1016"/>
        <item x="159"/>
        <item x="2689"/>
        <item x="846"/>
        <item x="1628"/>
        <item x="2058"/>
        <item x="165"/>
        <item x="369"/>
        <item x="1433"/>
        <item x="2327"/>
        <item x="2073"/>
        <item x="1751"/>
        <item x="963"/>
        <item x="1368"/>
        <item x="245"/>
        <item x="2478"/>
        <item x="789"/>
        <item x="919"/>
        <item x="214"/>
        <item x="2531"/>
        <item x="1613"/>
        <item x="1504"/>
        <item x="1617"/>
        <item x="2093"/>
        <item x="1631"/>
        <item x="1359"/>
        <item x="1739"/>
        <item x="845"/>
        <item x="1928"/>
        <item x="1672"/>
        <item x="2135"/>
        <item x="1924"/>
        <item x="1688"/>
        <item x="2239"/>
        <item x="764"/>
        <item x="2070"/>
        <item x="948"/>
        <item x="1006"/>
        <item x="1237"/>
        <item x="64"/>
        <item x="85"/>
        <item x="2666"/>
        <item x="2090"/>
        <item x="1333"/>
        <item x="2600"/>
        <item x="1426"/>
        <item x="1774"/>
        <item x="174"/>
        <item x="1137"/>
        <item x="2572"/>
        <item x="2494"/>
        <item x="419"/>
        <item x="1598"/>
        <item x="2370"/>
        <item x="1559"/>
        <item x="988"/>
        <item x="1730"/>
        <item x="1463"/>
        <item x="2098"/>
        <item x="2154"/>
        <item x="1040"/>
        <item x="2841"/>
        <item x="1271"/>
        <item x="329"/>
        <item x="2842"/>
        <item x="326"/>
        <item x="1101"/>
        <item x="1245"/>
        <item x="178"/>
        <item x="1695"/>
        <item x="280"/>
        <item x="1266"/>
        <item x="2303"/>
        <item x="1491"/>
        <item x="53"/>
        <item x="175"/>
        <item x="2479"/>
        <item x="1022"/>
        <item x="2814"/>
        <item x="2293"/>
        <item x="24"/>
        <item x="815"/>
        <item x="1478"/>
        <item x="2403"/>
        <item x="604"/>
        <item x="2696"/>
        <item x="1240"/>
        <item x="119"/>
        <item x="2817"/>
        <item x="2146"/>
        <item x="443"/>
        <item x="611"/>
        <item x="2853"/>
        <item x="29"/>
        <item x="1849"/>
        <item x="1292"/>
        <item x="2447"/>
        <item x="1190"/>
        <item x="432"/>
        <item x="1384"/>
        <item x="1360"/>
        <item x="2278"/>
        <item x="327"/>
        <item x="215"/>
        <item x="2488"/>
        <item x="2799"/>
        <item x="390"/>
        <item x="1403"/>
        <item x="1377"/>
        <item x="901"/>
        <item x="126"/>
        <item x="2923"/>
        <item x="2715"/>
        <item x="1457"/>
        <item x="1057"/>
        <item x="2474"/>
        <item x="1569"/>
        <item x="877"/>
        <item x="785"/>
        <item x="2933"/>
        <item x="1220"/>
        <item x="761"/>
        <item x="2690"/>
        <item x="517"/>
        <item x="2254"/>
        <item x="2692"/>
        <item x="447"/>
        <item x="1753"/>
        <item x="2753"/>
        <item x="1187"/>
        <item x="2039"/>
        <item x="1727"/>
        <item x="2388"/>
        <item x="982"/>
        <item x="410"/>
        <item x="1326"/>
        <item x="2143"/>
        <item x="2908"/>
        <item x="1759"/>
        <item x="781"/>
        <item x="191"/>
        <item x="930"/>
        <item x="549"/>
        <item x="224"/>
        <item x="2806"/>
        <item x="2911"/>
        <item x="2438"/>
        <item x="2220"/>
        <item x="162"/>
        <item x="1113"/>
        <item x="296"/>
        <item x="1285"/>
        <item x="531"/>
        <item x="1034"/>
        <item x="1877"/>
        <item x="267"/>
        <item x="925"/>
        <item x="2157"/>
        <item x="1483"/>
        <item x="1261"/>
        <item x="861"/>
        <item x="837"/>
        <item x="1913"/>
        <item x="1816"/>
        <item x="2052"/>
        <item x="2511"/>
        <item x="1008"/>
        <item x="471"/>
        <item x="1817"/>
        <item x="2144"/>
        <item x="1184"/>
        <item x="1595"/>
        <item x="1364"/>
        <item x="285"/>
        <item x="499"/>
        <item x="639"/>
        <item x="26"/>
        <item x="1317"/>
        <item x="2433"/>
        <item x="2535"/>
        <item x="2023"/>
        <item x="1844"/>
        <item x="999"/>
        <item x="1976"/>
        <item x="302"/>
        <item x="149"/>
        <item x="500"/>
        <item x="485"/>
        <item x="294"/>
        <item x="916"/>
        <item x="569"/>
        <item x="36"/>
        <item x="2897"/>
        <item x="1052"/>
        <item x="2871"/>
        <item x="2693"/>
        <item x="2540"/>
        <item x="1592"/>
        <item x="1651"/>
        <item x="334"/>
        <item x="634"/>
        <item x="2507"/>
        <item x="1338"/>
        <item x="273"/>
        <item x="2489"/>
        <item x="1518"/>
        <item x="711"/>
        <item x="2311"/>
        <item x="344"/>
        <item x="1900"/>
        <item x="2375"/>
        <item x="656"/>
        <item x="573"/>
        <item x="2267"/>
        <item x="1621"/>
        <item x="316"/>
        <item x="681"/>
        <item x="1191"/>
        <item x="2613"/>
        <item x="301"/>
        <item x="571"/>
        <item x="1517"/>
        <item x="902"/>
        <item x="1863"/>
        <item x="2539"/>
        <item x="2559"/>
        <item x="1274"/>
        <item x="1611"/>
        <item x="1627"/>
        <item x="1748"/>
        <item x="2588"/>
        <item x="1428"/>
        <item x="1446"/>
        <item x="860"/>
        <item x="756"/>
        <item x="2357"/>
        <item x="2428"/>
        <item x="978"/>
        <item x="1124"/>
        <item x="2705"/>
        <item x="2405"/>
        <item x="30"/>
        <item x="1415"/>
        <item x="1163"/>
        <item x="2424"/>
        <item x="2054"/>
        <item x="2130"/>
        <item x="1498"/>
        <item x="2838"/>
        <item x="148"/>
        <item x="2959"/>
        <item x="981"/>
        <item x="1262"/>
        <item x="2722"/>
        <item x="2562"/>
        <item x="2669"/>
        <item x="561"/>
        <item x="1812"/>
        <item x="2773"/>
        <item x="774"/>
        <item x="430"/>
        <item x="875"/>
        <item x="1178"/>
        <item x="2618"/>
        <item x="1392"/>
        <item x="1550"/>
        <item x="582"/>
        <item x="201"/>
        <item x="196"/>
        <item x="1263"/>
        <item x="486"/>
        <item x="2407"/>
        <item x="689"/>
        <item x="1997"/>
        <item x="1738"/>
        <item x="1939"/>
        <item x="480"/>
        <item x="1588"/>
        <item x="735"/>
        <item x="1527"/>
        <item x="1890"/>
        <item x="501"/>
        <item x="1851"/>
        <item x="1925"/>
        <item x="550"/>
        <item x="2484"/>
        <item x="1114"/>
        <item x="73"/>
        <item x="74"/>
        <item x="2329"/>
        <item x="1806"/>
        <item x="836"/>
        <item x="116"/>
        <item x="150"/>
        <item x="706"/>
        <item x="2839"/>
        <item x="2612"/>
        <item x="1563"/>
        <item x="954"/>
        <item x="1123"/>
        <item x="1066"/>
        <item x="975"/>
        <item x="1923"/>
        <item x="1380"/>
        <item x="1830"/>
        <item x="1653"/>
        <item x="945"/>
        <item x="275"/>
        <item x="2084"/>
        <item x="1603"/>
        <item x="2915"/>
        <item x="358"/>
        <item x="483"/>
        <item x="1460"/>
        <item x="97"/>
        <item x="87"/>
        <item x="1625"/>
        <item x="1348"/>
        <item x="2219"/>
        <item x="2"/>
        <item x="388"/>
        <item x="2867"/>
        <item x="1236"/>
        <item x="2819"/>
        <item x="2413"/>
        <item x="2710"/>
        <item x="1975"/>
        <item x="197"/>
        <item x="2051"/>
        <item x="997"/>
        <item x="1663"/>
        <item x="1626"/>
        <item x="1090"/>
        <item x="829"/>
        <item x="0"/>
        <item x="1870"/>
        <item x="651"/>
        <item x="1108"/>
        <item x="434"/>
        <item x="1609"/>
        <item x="86"/>
        <item x="942"/>
        <item x="2302"/>
        <item x="2233"/>
        <item x="850"/>
        <item x="1673"/>
        <item x="292"/>
        <item x="908"/>
        <item x="1700"/>
        <item x="1287"/>
        <item x="2149"/>
        <item x="125"/>
        <item x="1772"/>
        <item x="1777"/>
        <item x="941"/>
        <item x="2234"/>
        <item x="1127"/>
        <item x="771"/>
        <item x="1357"/>
        <item x="271"/>
        <item x="158"/>
        <item x="796"/>
        <item x="986"/>
        <item x="596"/>
        <item x="2941"/>
        <item x="1750"/>
        <item x="2684"/>
        <item x="1683"/>
        <item x="2676"/>
        <item x="709"/>
        <item x="1362"/>
        <item x="1180"/>
        <item x="1109"/>
        <item x="849"/>
        <item x="2650"/>
        <item x="1691"/>
        <item x="1231"/>
        <item x="1293"/>
        <item x="1581"/>
        <item x="2719"/>
        <item x="2510"/>
        <item x="1993"/>
        <item x="399"/>
        <item x="1746"/>
        <item x="2030"/>
        <item x="1619"/>
        <item x="700"/>
        <item x="2886"/>
        <item x="2766"/>
        <item x="2362"/>
        <item x="2772"/>
        <item x="1605"/>
        <item x="2085"/>
        <item x="362"/>
        <item x="2803"/>
        <item x="1388"/>
        <item x="1757"/>
        <item x="1775"/>
        <item x="2550"/>
        <item x="1899"/>
        <item x="1004"/>
        <item x="1590"/>
        <item x="1248"/>
        <item x="2723"/>
        <item x="1916"/>
        <item x="855"/>
        <item x="2153"/>
        <item x="606"/>
        <item x="2339"/>
        <item x="1489"/>
        <item x="853"/>
        <item x="2124"/>
        <item x="869"/>
        <item x="2028"/>
        <item x="2733"/>
        <item x="1005"/>
        <item x="2734"/>
        <item x="1765"/>
        <item x="2517"/>
        <item x="2087"/>
        <item x="808"/>
        <item x="2661"/>
        <item x="613"/>
        <item x="314"/>
        <item x="2824"/>
        <item x="887"/>
        <item x="1001"/>
        <item x="1138"/>
        <item x="2176"/>
        <item x="2217"/>
        <item x="1974"/>
        <item x="742"/>
        <item x="2677"/>
        <item x="185"/>
        <item x="2206"/>
        <item x="2075"/>
        <item x="2556"/>
        <item x="1337"/>
        <item x="208"/>
        <item x="249"/>
        <item x="1319"/>
        <item x="1351"/>
        <item x="994"/>
        <item x="2882"/>
        <item x="1815"/>
        <item x="2780"/>
        <item x="720"/>
        <item x="759"/>
        <item x="820"/>
        <item x="831"/>
        <item x="918"/>
        <item x="2811"/>
        <item x="1269"/>
        <item x="1013"/>
        <item x="663"/>
        <item x="1805"/>
        <item x="1690"/>
        <item x="2250"/>
        <item x="1024"/>
        <item x="2060"/>
        <item x="2417"/>
        <item x="468"/>
        <item x="27"/>
        <item x="2718"/>
        <item x="1083"/>
        <item x="576"/>
        <item x="2825"/>
        <item x="1376"/>
        <item x="1365"/>
        <item x="2592"/>
        <item x="48"/>
        <item x="2122"/>
        <item x="1051"/>
        <item x="1349"/>
        <item x="169"/>
        <item x="1729"/>
        <item x="2094"/>
        <item x="503"/>
        <item x="264"/>
        <item x="2281"/>
        <item x="2843"/>
        <item x="2316"/>
        <item x="1903"/>
        <item x="1856"/>
        <item x="2336"/>
        <item x="1872"/>
        <item x="1960"/>
        <item x="1943"/>
        <item x="2259"/>
        <item x="1716"/>
        <item x="448"/>
        <item x="615"/>
        <item x="667"/>
        <item x="167"/>
        <item x="1735"/>
        <item x="1670"/>
        <item x="244"/>
        <item x="1488"/>
        <item x="1343"/>
        <item x="2454"/>
        <item x="1520"/>
        <item x="1848"/>
        <item x="1422"/>
        <item x="2346"/>
        <item x="731"/>
        <item x="1313"/>
        <item x="1510"/>
        <item x="188"/>
        <item x="1767"/>
        <item x="181"/>
        <item x="241"/>
        <item x="1930"/>
        <item x="2688"/>
        <item x="2055"/>
        <item x="1290"/>
        <item x="584"/>
        <item x="621"/>
        <item x="66"/>
        <item x="2782"/>
        <item x="1910"/>
        <item x="50"/>
        <item x="2194"/>
        <item x="1092"/>
        <item x="1072"/>
        <item x="1522"/>
        <item x="2662"/>
        <item x="1461"/>
        <item x="2739"/>
        <item x="2103"/>
        <item x="1279"/>
        <item x="2008"/>
        <item x="1361"/>
        <item x="1841"/>
        <item x="2128"/>
        <item x="874"/>
        <item x="1705"/>
        <item x="825"/>
        <item x="2524"/>
        <item x="2127"/>
        <item x="717"/>
        <item x="1789"/>
        <item x="2502"/>
        <item x="2177"/>
        <item x="173"/>
        <item x="319"/>
        <item x="2848"/>
        <item x="1126"/>
        <item x="1532"/>
        <item x="2434"/>
        <item x="2367"/>
        <item x="1744"/>
        <item x="752"/>
        <item x="2383"/>
        <item x="2759"/>
        <item x="1641"/>
        <item x="2596"/>
        <item x="2109"/>
        <item x="1197"/>
        <item x="2032"/>
        <item x="2061"/>
        <item x="55"/>
        <item x="312"/>
        <item x="1977"/>
        <item x="2115"/>
        <item x="21"/>
        <item x="2307"/>
        <item x="240"/>
        <item x="2578"/>
        <item x="2729"/>
        <item x="2255"/>
        <item x="2866"/>
        <item x="2728"/>
        <item x="2667"/>
        <item x="367"/>
        <item x="1393"/>
        <item x="1103"/>
        <item x="2273"/>
        <item x="2861"/>
        <item x="1699"/>
        <item x="2416"/>
        <item x="2787"/>
        <item x="2743"/>
        <item x="2605"/>
        <item x="1782"/>
        <item x="1189"/>
        <item x="1251"/>
        <item x="2313"/>
        <item x="2945"/>
        <item x="1726"/>
        <item x="1733"/>
        <item x="1247"/>
        <item x="1620"/>
        <item x="2901"/>
        <item x="630"/>
        <item x="953"/>
        <item x="2891"/>
        <item x="632"/>
        <item x="2512"/>
        <item x="2299"/>
        <item x="1799"/>
        <item x="2218"/>
        <item x="678"/>
        <item x="2248"/>
        <item x="2532"/>
        <item x="2826"/>
        <item x="2404"/>
        <item x="318"/>
        <item x="1818"/>
        <item x="424"/>
        <item x="1831"/>
        <item x="469"/>
        <item x="2789"/>
        <item x="1406"/>
        <item x="2283"/>
        <item x="130"/>
        <item x="888"/>
        <item x="2542"/>
        <item x="2888"/>
        <item x="2673"/>
        <item x="1646"/>
        <item x="1961"/>
        <item x="2874"/>
        <item x="1440"/>
        <item x="2545"/>
        <item x="2515"/>
        <item x="2312"/>
        <item x="2855"/>
        <item x="2757"/>
        <item x="1397"/>
        <item x="2244"/>
        <item x="1069"/>
        <item x="1389"/>
        <item x="2934"/>
        <item x="1145"/>
        <item x="288"/>
        <item x="1533"/>
        <item x="638"/>
        <item x="98"/>
        <item x="2317"/>
        <item x="979"/>
        <item x="1442"/>
        <item x="683"/>
        <item x="1241"/>
        <item x="2946"/>
        <item x="961"/>
        <item x="2360"/>
        <item x="2257"/>
        <item x="2270"/>
        <item x="1094"/>
        <item x="786"/>
        <item x="1210"/>
        <item x="536"/>
        <item x="1081"/>
        <item x="2620"/>
        <item x="2727"/>
        <item x="2823"/>
        <item x="1060"/>
        <item x="699"/>
        <item x="2961"/>
        <item x="2716"/>
        <item x="134"/>
        <item x="878"/>
        <item x="2422"/>
        <item x="2721"/>
        <item x="1684"/>
        <item x="1934"/>
        <item x="1852"/>
        <item x="212"/>
        <item x="2822"/>
        <item x="1445"/>
        <item x="2011"/>
        <item x="2116"/>
        <item x="2062"/>
        <item x="2796"/>
        <item x="2310"/>
        <item x="1944"/>
        <item x="1642"/>
        <item x="1525"/>
        <item x="2382"/>
        <item x="2576"/>
        <item x="323"/>
        <item x="272"/>
        <item x="2120"/>
        <item x="1959"/>
        <item x="687"/>
        <item x="2928"/>
        <item x="2632"/>
        <item x="1834"/>
        <item x="525"/>
        <item x="2626"/>
        <item x="2342"/>
        <item x="1584"/>
        <item x="1414"/>
        <item x="2165"/>
        <item x="1075"/>
        <item x="2533"/>
        <item x="643"/>
        <item x="1140"/>
        <item x="2619"/>
        <item x="413"/>
        <item x="1342"/>
        <item x="268"/>
        <item x="128"/>
        <item x="2356"/>
        <item x="2777"/>
        <item x="2268"/>
        <item x="1506"/>
        <item x="2896"/>
        <item x="1067"/>
        <item x="1322"/>
        <item x="2187"/>
        <item x="2776"/>
        <item x="2752"/>
        <item x="911"/>
        <item x="186"/>
        <item x="712"/>
        <item x="557"/>
        <item x="2057"/>
        <item x="194"/>
        <item x="2295"/>
        <item x="1526"/>
        <item x="858"/>
        <item x="2950"/>
        <item x="2670"/>
        <item x="618"/>
        <item x="1167"/>
        <item x="460"/>
        <item x="2423"/>
        <item x="713"/>
        <item x="642"/>
        <item x="1027"/>
        <item x="1200"/>
        <item x="2315"/>
        <item x="1586"/>
        <item x="1334"/>
        <item x="2294"/>
        <item x="163"/>
        <item x="2161"/>
        <item x="2717"/>
        <item x="103"/>
        <item x="2840"/>
        <item x="1971"/>
        <item x="206"/>
        <item x="898"/>
        <item x="308"/>
        <item x="2654"/>
        <item x="2496"/>
        <item x="170"/>
        <item x="2443"/>
        <item x="2010"/>
        <item x="233"/>
        <item x="2875"/>
        <item x="1577"/>
        <item x="1400"/>
        <item x="459"/>
        <item x="2395"/>
        <item x="229"/>
        <item x="799"/>
        <item x="49"/>
        <item x="1423"/>
        <item x="1294"/>
        <item x="1656"/>
        <item x="2490"/>
        <item x="257"/>
        <item x="1354"/>
        <item x="2231"/>
        <item x="568"/>
        <item x="2498"/>
        <item x="458"/>
        <item x="255"/>
        <item x="357"/>
        <item x="532"/>
        <item x="1697"/>
        <item x="2516"/>
        <item x="1026"/>
        <item x="1979"/>
        <item x="2400"/>
        <item x="2760"/>
        <item x="300"/>
        <item x="1323"/>
        <item x="2394"/>
        <item x="2810"/>
        <item x="418"/>
        <item x="2492"/>
        <item x="841"/>
        <item x="2638"/>
        <item x="2131"/>
        <item x="2795"/>
        <item x="585"/>
        <item x="1555"/>
        <item x="427"/>
        <item x="1891"/>
        <item x="28"/>
        <item x="251"/>
        <item x="719"/>
        <item x="2570"/>
        <item x="1540"/>
        <item x="2228"/>
        <item x="2296"/>
        <item x="2740"/>
        <item x="1302"/>
        <item x="283"/>
        <item x="1456"/>
        <item x="1450"/>
        <item x="2168"/>
        <item x="2637"/>
        <item x="83"/>
        <item x="1551"/>
        <item x="2877"/>
        <item x="309"/>
        <item x="2665"/>
        <item x="259"/>
        <item x="2895"/>
        <item x="2552"/>
        <item x="2092"/>
        <item x="2883"/>
        <item x="2358"/>
        <item x="834"/>
        <item x="371"/>
        <item x="934"/>
        <item x="2381"/>
        <item x="1468"/>
        <item x="2172"/>
        <item x="1655"/>
        <item x="2725"/>
        <item x="1095"/>
        <item x="1430"/>
        <item x="669"/>
        <item x="801"/>
        <item x="1320"/>
        <item x="765"/>
        <item x="1155"/>
        <item x="1147"/>
        <item x="1125"/>
        <item x="1174"/>
        <item x="2078"/>
        <item x="412"/>
        <item x="2455"/>
        <item x="1061"/>
        <item x="1513"/>
        <item x="2634"/>
        <item x="2505"/>
        <item x="1553"/>
        <item x="1093"/>
        <item x="977"/>
        <item x="1058"/>
        <item x="289"/>
        <item x="1687"/>
        <item x="1722"/>
        <item x="195"/>
        <item x="93"/>
        <item x="616"/>
        <item x="2045"/>
        <item x="1608"/>
        <item x="2406"/>
        <item x="365"/>
        <item x="336"/>
        <item x="935"/>
        <item x="1658"/>
        <item x="2201"/>
        <item x="225"/>
        <item x="541"/>
        <item x="914"/>
        <item x="907"/>
        <item x="1381"/>
        <item x="527"/>
        <item x="1958"/>
        <item x="705"/>
        <item x="2958"/>
        <item x="2035"/>
        <item x="2802"/>
        <item x="81"/>
        <item x="1056"/>
        <item x="112"/>
        <item x="936"/>
        <item x="2672"/>
        <item x="2726"/>
        <item x="363"/>
        <item x="828"/>
        <item x="755"/>
        <item x="320"/>
        <item x="1156"/>
        <item x="1405"/>
        <item x="216"/>
        <item x="1948"/>
        <item x="2953"/>
        <item x="106"/>
        <item x="1272"/>
        <item x="2184"/>
        <item x="2223"/>
        <item x="18"/>
        <item x="15"/>
        <item x="1630"/>
        <item x="1182"/>
        <item x="440"/>
        <item x="1668"/>
        <item x="1632"/>
        <item x="2863"/>
        <item x="2102"/>
        <item x="1289"/>
        <item x="2487"/>
        <item x="1558"/>
        <item x="2322"/>
        <item x="2450"/>
        <item x="386"/>
        <item x="2376"/>
        <item x="1758"/>
        <item x="1037"/>
        <item x="2694"/>
        <item x="1106"/>
        <item x="2754"/>
        <item x="2939"/>
        <item x="1788"/>
        <item x="436"/>
        <item x="732"/>
        <item x="2641"/>
        <item x="1118"/>
        <item x="1819"/>
        <item x="450"/>
        <item x="2418"/>
        <item x="608"/>
        <item x="1321"/>
        <item x="341"/>
        <item x="804"/>
        <item x="940"/>
        <item x="511"/>
        <item x="1574"/>
        <item x="1814"/>
        <item x="866"/>
        <item x="2965"/>
        <item x="1622"/>
        <item x="2846"/>
        <item x="1133"/>
        <item x="463"/>
        <item x="2200"/>
        <item x="2797"/>
        <item x="1218"/>
        <item x="1940"/>
        <item x="2323"/>
        <item x="2401"/>
        <item x="662"/>
        <item x="2731"/>
        <item x="35"/>
        <item x="104"/>
        <item x="1448"/>
        <item x="1932"/>
        <item x="2899"/>
        <item x="477"/>
        <item x="2601"/>
        <item x="1242"/>
        <item x="1862"/>
        <item x="124"/>
        <item x="1183"/>
        <item x="1612"/>
        <item x="2457"/>
        <item x="2196"/>
        <item x="780"/>
        <item x="595"/>
        <item x="2074"/>
        <item x="109"/>
        <item x="1539"/>
        <item x="1538"/>
        <item x="95"/>
        <item x="2064"/>
        <item x="1387"/>
        <item x="2951"/>
        <item x="286"/>
        <item x="739"/>
        <item x="886"/>
        <item x="1866"/>
        <item x="579"/>
        <item x="2536"/>
        <item x="77"/>
        <item x="1654"/>
        <item x="2658"/>
        <item x="2033"/>
        <item x="2790"/>
        <item x="2365"/>
        <item x="398"/>
        <item x="529"/>
        <item x="1565"/>
        <item x="668"/>
        <item x="609"/>
        <item x="1578"/>
        <item x="395"/>
        <item x="2876"/>
        <item x="1424"/>
        <item x="38"/>
        <item x="892"/>
        <item x="1053"/>
        <item x="637"/>
        <item x="1099"/>
        <item x="890"/>
        <item x="2586"/>
        <item x="2781"/>
        <item x="904"/>
        <item x="2069"/>
        <item x="510"/>
        <item x="2095"/>
        <item x="1801"/>
        <item x="2380"/>
        <item x="605"/>
        <item x="1662"/>
        <item x="306"/>
        <item x="137"/>
        <item x="123"/>
        <item x="349"/>
        <item x="1254"/>
        <item x="2761"/>
        <item x="1638"/>
        <item x="2910"/>
        <item x="600"/>
        <item x="773"/>
        <item x="1077"/>
        <item x="2021"/>
        <item x="2353"/>
        <item x="1770"/>
        <item x="1407"/>
        <item x="1019"/>
        <item x="2962"/>
        <item x="1139"/>
        <item x="107"/>
        <item x="492"/>
        <item x="1018"/>
        <item x="959"/>
        <item x="2285"/>
        <item x="1451"/>
        <item x="1623"/>
        <item x="2530"/>
        <item x="1327"/>
        <item x="2698"/>
        <item x="391"/>
        <item x="1502"/>
        <item x="102"/>
        <item x="22"/>
        <item x="1206"/>
        <item x="664"/>
        <item x="481"/>
        <item x="2408"/>
        <item x="714"/>
        <item x="998"/>
        <item x="2630"/>
        <item x="2679"/>
        <item x="2794"/>
        <item x="209"/>
        <item x="2635"/>
        <item x="2746"/>
        <item x="1995"/>
        <item x="2892"/>
        <item x="133"/>
        <item x="542"/>
        <item x="791"/>
        <item x="2851"/>
        <item x="1238"/>
        <item x="2864"/>
        <item x="2178"/>
        <item x="2561"/>
        <item x="488"/>
        <item x="2808"/>
        <item x="811"/>
        <item x="1117"/>
        <item x="1471"/>
        <item x="927"/>
        <item x="2047"/>
        <item x="565"/>
        <item x="2913"/>
        <item x="8"/>
        <item x="1698"/>
        <item x="728"/>
        <item x="2237"/>
        <item x="1204"/>
        <item x="2585"/>
        <item x="1802"/>
        <item x="830"/>
        <item x="1010"/>
        <item x="2354"/>
        <item x="2701"/>
        <item x="2319"/>
        <item x="2631"/>
        <item x="65"/>
        <item x="1479"/>
        <item x="1169"/>
        <item x="1213"/>
        <item x="2152"/>
        <item x="769"/>
        <item x="1324"/>
        <item x="575"/>
        <item x="1606"/>
        <item x="2497"/>
        <item x="2107"/>
        <item x="1888"/>
        <item x="1419"/>
        <item x="1480"/>
        <item x="1243"/>
        <item x="2748"/>
        <item x="1425"/>
        <item x="476"/>
        <item x="1707"/>
        <item x="1694"/>
        <item x="2230"/>
        <item x="227"/>
        <item x="421"/>
        <item x="1135"/>
        <item x="2938"/>
        <item x="351"/>
        <item x="2429"/>
        <item x="1028"/>
        <item x="2616"/>
        <item x="939"/>
        <item x="1907"/>
        <item x="2314"/>
        <item x="352"/>
        <item x="2027"/>
        <item x="2583"/>
        <item x="2558"/>
        <item x="2890"/>
        <item x="923"/>
        <item x="56"/>
        <item x="2575"/>
        <item x="207"/>
        <item x="563"/>
        <item x="1258"/>
        <item x="1044"/>
        <item x="2565"/>
        <item x="589"/>
        <item x="2885"/>
        <item x="797"/>
        <item x="2410"/>
        <item x="2082"/>
        <item x="91"/>
        <item x="516"/>
        <item x="2927"/>
        <item x="2932"/>
        <item x="1556"/>
        <item x="2241"/>
        <item x="2931"/>
        <item x="496"/>
        <item x="237"/>
        <item x="52"/>
        <item x="1633"/>
        <item x="933"/>
        <item x="1121"/>
        <item x="2190"/>
        <item x="397"/>
        <item x="1984"/>
        <item x="1636"/>
        <item x="1310"/>
        <item x="88"/>
        <item x="1715"/>
        <item x="564"/>
        <item x="792"/>
        <item x="2604"/>
        <item x="2076"/>
        <item x="794"/>
        <item x="1314"/>
        <item x="1667"/>
        <item x="1804"/>
        <item x="2471"/>
        <item x="2854"/>
        <item x="962"/>
        <item x="2393"/>
        <item x="2427"/>
        <item x="2262"/>
        <item x="685"/>
        <item x="1921"/>
        <item x="2343"/>
        <item x="2905"/>
        <item x="1452"/>
        <item x="740"/>
        <item x="1177"/>
        <item x="960"/>
        <item x="2942"/>
        <item x="2195"/>
        <item x="814"/>
        <item x="1447"/>
        <item x="151"/>
        <item x="2633"/>
        <item x="1306"/>
        <item x="895"/>
        <item x="1230"/>
        <item x="502"/>
        <item x="518"/>
        <item x="161"/>
        <item x="842"/>
        <item x="1874"/>
        <item x="1523"/>
        <item x="470"/>
        <item x="1949"/>
        <item x="479"/>
        <item x="198"/>
        <item x="833"/>
        <item x="1264"/>
        <item x="822"/>
        <item x="1299"/>
        <item x="154"/>
        <item x="544"/>
        <item x="1029"/>
        <item x="1466"/>
        <item x="537"/>
        <item x="1088"/>
        <item x="449"/>
        <item x="1712"/>
        <item x="1015"/>
        <item x="171"/>
        <item x="2129"/>
        <item x="2111"/>
        <item x="1268"/>
        <item x="478"/>
        <item x="2364"/>
        <item x="2006"/>
        <item x="2830"/>
        <item x="698"/>
        <item x="2744"/>
        <item x="505"/>
        <item x="757"/>
        <item x="702"/>
        <item x="2091"/>
        <item x="588"/>
        <item x="204"/>
        <item x="345"/>
        <item x="758"/>
        <item x="2373"/>
        <item x="474"/>
        <item x="2437"/>
        <item x="1737"/>
        <item x="493"/>
        <item x="2640"/>
        <item x="1035"/>
        <item x="545"/>
        <item x="748"/>
        <item x="131"/>
        <item x="2966"/>
        <item x="737"/>
        <item x="1273"/>
        <item x="1734"/>
        <item x="439"/>
        <item x="1945"/>
        <item x="1372"/>
        <item x="1576"/>
        <item x="838"/>
        <item x="965"/>
        <item x="2594"/>
        <item x="2240"/>
        <item x="298"/>
        <item x="2304"/>
        <item x="2606"/>
        <item x="1652"/>
        <item x="2751"/>
        <item x="802"/>
        <item x="282"/>
        <item x="464"/>
        <item x="1312"/>
        <item x="2192"/>
        <item x="2508"/>
        <item x="1846"/>
        <item x="2930"/>
        <item x="2208"/>
        <item x="142"/>
        <item x="1301"/>
        <item x="2331"/>
        <item x="2048"/>
        <item x="122"/>
        <item x="1408"/>
        <item x="1837"/>
        <item x="2079"/>
        <item x="1278"/>
        <item x="2043"/>
        <item x="2957"/>
        <item x="383"/>
        <item x="1855"/>
        <item x="710"/>
        <item x="1792"/>
        <item x="379"/>
        <item x="311"/>
        <item x="2086"/>
        <item x="76"/>
        <item x="1482"/>
        <item x="1580"/>
        <item x="1634"/>
        <item x="382"/>
        <item x="1291"/>
        <item x="2158"/>
        <item x="1615"/>
        <item x="2482"/>
        <item x="1711"/>
        <item x="1503"/>
        <item x="762"/>
        <item x="1404"/>
        <item x="2499"/>
        <item x="974"/>
        <item x="2548"/>
        <item x="2148"/>
        <item x="89"/>
        <item x="2421"/>
        <item x="1845"/>
        <item x="2464"/>
        <item x="1487"/>
        <item x="1141"/>
        <item x="1675"/>
        <item x="265"/>
        <item x="1661"/>
        <item x="1311"/>
        <item x="1704"/>
        <item x="2119"/>
        <item x="372"/>
        <item x="957"/>
        <item x="1097"/>
        <item x="2121"/>
        <item x="12"/>
        <item x="2167"/>
        <item x="1437"/>
        <item x="58"/>
        <item x="2019"/>
        <item x="2655"/>
        <item x="117"/>
        <item x="1049"/>
        <item x="2183"/>
        <item x="1987"/>
        <item x="247"/>
        <item x="2483"/>
        <item x="2133"/>
        <item x="2687"/>
        <item x="2477"/>
        <item x="1304"/>
        <item x="598"/>
        <item x="1030"/>
        <item x="2788"/>
        <item x="971"/>
        <item x="2615"/>
        <item x="2563"/>
        <item x="2691"/>
        <item x="346"/>
        <item x="1216"/>
        <item x="966"/>
        <item x="1546"/>
        <item x="62"/>
        <item x="2652"/>
        <item x="2470"/>
        <item x="2660"/>
        <item x="1531"/>
        <item x="574"/>
        <item x="506"/>
        <item x="184"/>
        <item x="1791"/>
        <item x="726"/>
        <item x="2349"/>
        <item x="1398"/>
        <item x="2881"/>
        <item x="857"/>
        <item x="1723"/>
        <item x="2348"/>
        <item x="69"/>
        <item x="2495"/>
        <item x="1462"/>
        <item x="1173"/>
        <item x="1528"/>
        <item x="703"/>
        <item x="821"/>
        <item x="2156"/>
        <item x="2921"/>
        <item x="1080"/>
        <item x="2301"/>
        <item x="1742"/>
        <item x="1566"/>
        <item x="990"/>
        <item x="146"/>
        <item x="487"/>
        <item x="1790"/>
        <item x="16"/>
        <item x="2384"/>
        <item x="2101"/>
        <item x="1211"/>
        <item x="232"/>
        <item x="996"/>
        <item x="1102"/>
        <item x="1508"/>
        <item x="671"/>
        <item x="2724"/>
        <item x="1709"/>
        <item x="559"/>
        <item x="840"/>
        <item x="991"/>
        <item x="253"/>
        <item x="1867"/>
        <item x="2224"/>
        <item x="1344"/>
        <item x="258"/>
        <item x="1875"/>
        <item x="629"/>
        <item x="57"/>
        <item x="1575"/>
        <item x="1330"/>
        <item x="1046"/>
        <item x="1142"/>
        <item x="2448"/>
        <item x="127"/>
        <item x="2707"/>
        <item x="587"/>
        <item x="827"/>
        <item x="1519"/>
        <item x="187"/>
        <item x="1512"/>
        <item x="444"/>
        <item x="1036"/>
        <item x="2210"/>
        <item x="313"/>
        <item x="44"/>
        <item x="1335"/>
        <item x="1356"/>
        <item x="872"/>
        <item x="2088"/>
        <item x="704"/>
        <item x="657"/>
        <item x="983"/>
        <item x="279"/>
        <item x="775"/>
        <item x="1820"/>
        <item x="1696"/>
        <item x="1681"/>
        <item x="753"/>
        <item x="2546"/>
        <item x="915"/>
        <item x="322"/>
        <item x="2029"/>
        <item x="2277"/>
        <item x="2309"/>
        <item x="1990"/>
        <item x="1963"/>
        <item x="686"/>
        <item x="952"/>
        <item x="2537"/>
        <item x="951"/>
        <item x="2306"/>
        <item x="2419"/>
        <item x="92"/>
        <item x="1624"/>
        <item x="2186"/>
        <item x="1207"/>
        <item x="2155"/>
        <item x="1032"/>
        <item x="1079"/>
        <item x="2553"/>
        <item x="2264"/>
        <item x="409"/>
        <item x="1270"/>
        <item x="1115"/>
        <item x="324"/>
        <item x="2436"/>
        <item x="859"/>
        <item x="489"/>
        <item x="1572"/>
        <item x="2639"/>
        <item x="2919"/>
        <item x="223"/>
        <item x="949"/>
        <item x="2504"/>
        <item x="2368"/>
        <item x="1629"/>
        <item x="1505"/>
        <item x="2699"/>
        <item x="2265"/>
        <item x="239"/>
        <item x="2827"/>
        <item x="2374"/>
        <item x="1869"/>
        <item x="558"/>
        <item x="1435"/>
        <item x="847"/>
        <item x="610"/>
        <item x="37"/>
        <item x="1922"/>
        <item x="141"/>
        <item x="176"/>
        <item x="625"/>
        <item x="2695"/>
        <item x="2463"/>
        <item x="2878"/>
        <item x="25"/>
        <item x="1366"/>
        <item x="1994"/>
        <item x="2003"/>
        <item x="1710"/>
        <item x="2350"/>
        <item x="2869"/>
        <item x="1743"/>
        <item x="1564"/>
        <item x="377"/>
        <item x="1363"/>
        <item x="539"/>
        <item x="641"/>
        <item x="777"/>
        <item x="1693"/>
        <item x="810"/>
        <item x="2906"/>
        <item x="1459"/>
        <item x="722"/>
        <item x="1161"/>
        <item x="636"/>
        <item x="1713"/>
        <item x="560"/>
        <item x="1679"/>
        <item x="1439"/>
        <item x="2389"/>
        <item x="2506"/>
        <item x="1239"/>
        <item x="1104"/>
        <item x="1358"/>
        <item x="2956"/>
        <item x="1810"/>
        <item x="1911"/>
        <item x="1754"/>
        <item x="2014"/>
        <item x="1331"/>
        <item x="70"/>
        <item x="1797"/>
        <item x="2034"/>
        <item x="1597"/>
        <item x="1146"/>
        <item x="2544"/>
        <item x="2022"/>
        <item x="2266"/>
        <item x="2712"/>
        <item x="2286"/>
        <item x="1444"/>
        <item x="677"/>
        <item x="1085"/>
        <item x="654"/>
        <item x="484"/>
        <item x="690"/>
        <item x="1719"/>
        <item x="473"/>
        <item x="628"/>
        <item x="746"/>
        <item x="2326"/>
        <item x="1496"/>
        <item x="364"/>
        <item x="1054"/>
        <item x="456"/>
        <item x="1665"/>
        <item x="2947"/>
        <item x="805"/>
        <item x="3"/>
        <item x="1431"/>
        <item x="1554"/>
        <item x="2624"/>
        <item x="2452"/>
        <item x="2568"/>
        <item x="2288"/>
        <item x="1068"/>
        <item x="39"/>
        <item x="417"/>
        <item x="1441"/>
        <item x="2213"/>
        <item x="1793"/>
        <item x="1196"/>
        <item x="716"/>
        <item x="2924"/>
        <item x="1078"/>
        <item x="958"/>
        <item x="2431"/>
        <item x="679"/>
        <item x="2926"/>
        <item x="416"/>
        <item x="278"/>
        <item x="2554"/>
        <item x="694"/>
        <item x="583"/>
        <item x="1582"/>
        <item x="2686"/>
        <item x="281"/>
        <item x="1501"/>
        <item x="1571"/>
        <item x="2636"/>
        <item x="415"/>
        <item x="750"/>
        <item x="310"/>
        <item x="2068"/>
        <item x="1347"/>
        <item x="2001"/>
        <item x="287"/>
        <item x="2609"/>
        <item x="2097"/>
        <item x="905"/>
        <item x="1224"/>
        <item x="798"/>
        <item x="572"/>
        <item x="956"/>
        <item x="929"/>
        <item x="445"/>
        <item x="2816"/>
        <item x="1887"/>
        <item x="2664"/>
        <item x="2125"/>
        <item x="1199"/>
        <item x="392"/>
        <item x="1549"/>
        <item x="491"/>
        <item x="2856"/>
        <item x="1664"/>
        <item x="75"/>
        <item x="1951"/>
        <item x="2247"/>
        <item x="1"/>
        <item x="101"/>
        <item x="1858"/>
        <item x="1232"/>
        <item x="2623"/>
        <item x="1374"/>
        <item x="528"/>
        <item x="238"/>
        <item x="795"/>
        <item x="2581"/>
        <item x="1399"/>
        <item x="788"/>
        <item x="51"/>
        <item x="2037"/>
        <item x="2175"/>
        <item x="980"/>
        <item x="1495"/>
        <item x="1905"/>
        <item x="976"/>
        <item x="284"/>
        <item t="default"/>
      </items>
    </pivotField>
    <pivotField dataField="1" showAll="0">
      <items count="2967">
        <item x="96"/>
        <item x="1769"/>
        <item x="1840"/>
        <item x="1126"/>
        <item x="262"/>
        <item x="1313"/>
        <item x="2137"/>
        <item x="2236"/>
        <item x="1012"/>
        <item x="1855"/>
        <item x="1883"/>
        <item x="2455"/>
        <item x="1514"/>
        <item x="138"/>
        <item x="825"/>
        <item x="1000"/>
        <item x="317"/>
        <item x="2596"/>
        <item x="1098"/>
        <item x="1074"/>
        <item x="926"/>
        <item x="2734"/>
        <item x="2915"/>
        <item x="2641"/>
        <item x="2963"/>
        <item x="1704"/>
        <item x="1777"/>
        <item x="1892"/>
        <item x="1005"/>
        <item x="1410"/>
        <item x="2939"/>
        <item x="998"/>
        <item x="1950"/>
        <item x="2298"/>
        <item x="113"/>
        <item x="1641"/>
        <item x="60"/>
        <item x="519"/>
        <item x="155"/>
        <item x="1063"/>
        <item x="1210"/>
        <item x="2458"/>
        <item x="1071"/>
        <item x="1981"/>
        <item x="1474"/>
        <item x="2278"/>
        <item x="2554"/>
        <item x="342"/>
        <item x="806"/>
        <item x="1490"/>
        <item x="777"/>
        <item x="1633"/>
        <item x="735"/>
        <item x="895"/>
        <item x="242"/>
        <item x="991"/>
        <item x="338"/>
        <item x="1766"/>
        <item x="2132"/>
        <item x="1925"/>
        <item x="453"/>
        <item x="635"/>
        <item x="694"/>
        <item x="263"/>
        <item x="2186"/>
        <item x="759"/>
        <item x="674"/>
        <item x="200"/>
        <item x="866"/>
        <item x="33"/>
        <item x="1225"/>
        <item x="17"/>
        <item x="2441"/>
        <item x="2465"/>
        <item x="982"/>
        <item x="543"/>
        <item x="1368"/>
        <item x="147"/>
        <item x="1880"/>
        <item x="1348"/>
        <item x="78"/>
        <item x="1783"/>
        <item x="2214"/>
        <item x="2597"/>
        <item x="2512"/>
        <item x="2434"/>
        <item x="2712"/>
        <item x="871"/>
        <item x="71"/>
        <item x="2036"/>
        <item x="1882"/>
        <item x="2768"/>
        <item x="1174"/>
        <item x="2172"/>
        <item x="2290"/>
        <item x="2112"/>
        <item x="2844"/>
        <item x="100"/>
        <item x="1809"/>
        <item x="375"/>
        <item x="7"/>
        <item x="183"/>
        <item x="180"/>
        <item x="802"/>
        <item x="441"/>
        <item x="1507"/>
        <item x="2521"/>
        <item x="1730"/>
        <item x="1470"/>
        <item x="1513"/>
        <item x="1994"/>
        <item x="423"/>
        <item x="2143"/>
        <item x="1177"/>
        <item x="192"/>
        <item x="1648"/>
        <item x="1738"/>
        <item x="2621"/>
        <item x="2831"/>
        <item x="438"/>
        <item x="2079"/>
        <item x="455"/>
        <item x="1785"/>
        <item x="1739"/>
        <item x="2162"/>
        <item x="672"/>
        <item x="1233"/>
        <item x="1298"/>
        <item x="548"/>
        <item x="2888"/>
        <item x="1945"/>
        <item x="1858"/>
        <item x="852"/>
        <item x="2349"/>
        <item x="2306"/>
        <item x="2065"/>
        <item x="1281"/>
        <item x="1147"/>
        <item x="2450"/>
        <item x="2703"/>
        <item x="591"/>
        <item x="1089"/>
        <item x="2029"/>
        <item x="1565"/>
        <item x="1792"/>
        <item x="2748"/>
        <item x="1253"/>
        <item x="1484"/>
        <item x="213"/>
        <item x="1716"/>
        <item x="823"/>
        <item x="1019"/>
        <item x="603"/>
        <item x="2205"/>
        <item x="2178"/>
        <item x="1350"/>
        <item x="1869"/>
        <item x="805"/>
        <item x="1467"/>
        <item x="1750"/>
        <item x="2296"/>
        <item x="834"/>
        <item x="2943"/>
        <item x="2375"/>
        <item x="1944"/>
        <item x="256"/>
        <item x="514"/>
        <item x="1213"/>
        <item x="1475"/>
        <item x="145"/>
        <item x="1068"/>
        <item x="1388"/>
        <item x="356"/>
        <item x="1796"/>
        <item x="792"/>
        <item x="1935"/>
        <item x="1997"/>
        <item x="2429"/>
        <item x="680"/>
        <item x="1418"/>
        <item x="1996"/>
        <item x="2003"/>
        <item x="1483"/>
        <item x="882"/>
        <item x="1793"/>
        <item x="696"/>
        <item x="2764"/>
        <item x="1293"/>
        <item x="1400"/>
        <item x="2502"/>
        <item x="2140"/>
        <item x="2130"/>
        <item x="717"/>
        <item x="1616"/>
        <item x="578"/>
        <item x="1761"/>
        <item x="2196"/>
        <item x="1643"/>
        <item x="2658"/>
        <item x="1902"/>
        <item x="2343"/>
        <item x="2413"/>
        <item x="2550"/>
        <item x="2719"/>
        <item x="2792"/>
        <item x="335"/>
        <item x="2864"/>
        <item x="891"/>
        <item x="1859"/>
        <item x="235"/>
        <item x="842"/>
        <item x="1425"/>
        <item x="742"/>
        <item x="2445"/>
        <item x="649"/>
        <item x="10"/>
        <item x="1377"/>
        <item x="2785"/>
        <item x="2468"/>
        <item x="1917"/>
        <item x="743"/>
        <item x="1031"/>
        <item x="2241"/>
        <item x="2849"/>
        <item x="2681"/>
        <item x="782"/>
        <item x="993"/>
        <item x="535"/>
        <item x="2250"/>
        <item x="1778"/>
        <item x="907"/>
        <item x="1142"/>
        <item x="1675"/>
        <item x="1468"/>
        <item x="325"/>
        <item x="2219"/>
        <item x="2103"/>
        <item x="1913"/>
        <item x="2520"/>
        <item x="1169"/>
        <item x="403"/>
        <item x="1290"/>
        <item x="1754"/>
        <item x="2401"/>
        <item x="2500"/>
        <item x="2424"/>
        <item x="2364"/>
        <item x="1635"/>
        <item x="1987"/>
        <item x="1227"/>
        <item x="945"/>
        <item x="2647"/>
        <item x="2519"/>
        <item x="2947"/>
        <item x="2124"/>
        <item x="2643"/>
        <item x="1638"/>
        <item x="1759"/>
        <item x="1701"/>
        <item x="623"/>
        <item x="13"/>
        <item x="1021"/>
        <item x="211"/>
        <item x="2249"/>
        <item x="2412"/>
        <item x="2770"/>
        <item x="1608"/>
        <item x="1160"/>
        <item x="1906"/>
        <item x="411"/>
        <item x="1794"/>
        <item x="1456"/>
        <item x="1380"/>
        <item x="2867"/>
        <item x="222"/>
        <item x="1212"/>
        <item x="1954"/>
        <item x="607"/>
        <item x="2525"/>
        <item x="1712"/>
        <item x="156"/>
        <item x="2177"/>
        <item x="1114"/>
        <item x="1719"/>
        <item x="1462"/>
        <item x="1546"/>
        <item x="348"/>
        <item x="1991"/>
        <item x="2007"/>
        <item x="385"/>
        <item x="2616"/>
        <item x="54"/>
        <item x="2160"/>
        <item x="766"/>
        <item x="990"/>
        <item x="465"/>
        <item x="115"/>
        <item x="2234"/>
        <item x="2439"/>
        <item x="2288"/>
        <item x="1776"/>
        <item x="2670"/>
        <item x="854"/>
        <item x="1452"/>
        <item x="2899"/>
        <item x="1998"/>
        <item x="1200"/>
        <item x="2913"/>
        <item x="2254"/>
        <item x="1392"/>
        <item x="935"/>
        <item x="1416"/>
        <item x="266"/>
        <item x="1306"/>
        <item x="80"/>
        <item x="874"/>
        <item x="1940"/>
        <item x="892"/>
        <item x="1535"/>
        <item x="374"/>
        <item x="2830"/>
        <item x="2251"/>
        <item x="622"/>
        <item x="2197"/>
        <item x="2098"/>
        <item x="2220"/>
        <item x="2200"/>
        <item x="446"/>
        <item x="1149"/>
        <item x="1087"/>
        <item x="2081"/>
        <item x="1221"/>
        <item x="442"/>
        <item x="2948"/>
        <item x="370"/>
        <item x="2583"/>
        <item x="2161"/>
        <item x="1295"/>
        <item x="1900"/>
        <item x="1127"/>
        <item x="230"/>
        <item x="1061"/>
        <item x="1918"/>
        <item x="1263"/>
        <item x="111"/>
        <item x="1890"/>
        <item x="2333"/>
        <item x="1411"/>
        <item x="2644"/>
        <item x="1219"/>
        <item x="552"/>
        <item x="2409"/>
        <item x="1983"/>
        <item x="619"/>
        <item x="1118"/>
        <item x="1566"/>
        <item x="1612"/>
        <item x="2897"/>
        <item x="1351"/>
        <item x="1828"/>
        <item x="1080"/>
        <item x="1383"/>
        <item x="1018"/>
        <item x="381"/>
        <item x="1305"/>
        <item x="1117"/>
        <item x="976"/>
        <item x="538"/>
        <item x="462"/>
        <item x="1250"/>
        <item x="733"/>
        <item x="512"/>
        <item x="120"/>
        <item x="2467"/>
        <item x="1862"/>
        <item x="1525"/>
        <item x="210"/>
        <item x="2570"/>
        <item x="1109"/>
        <item x="1176"/>
        <item x="1062"/>
        <item x="2713"/>
        <item x="2267"/>
        <item x="2741"/>
        <item x="2316"/>
        <item x="143"/>
        <item x="2376"/>
        <item x="368"/>
        <item x="2203"/>
        <item x="1376"/>
        <item x="983"/>
        <item x="157"/>
        <item x="2749"/>
        <item x="1220"/>
        <item x="1505"/>
        <item x="965"/>
        <item x="168"/>
        <item x="2000"/>
        <item x="2285"/>
        <item x="1010"/>
        <item x="1676"/>
        <item x="2645"/>
        <item x="1667"/>
        <item x="2139"/>
        <item x="110"/>
        <item x="2962"/>
        <item x="1324"/>
        <item x="250"/>
        <item x="2104"/>
        <item x="849"/>
        <item x="1560"/>
        <item x="554"/>
        <item x="277"/>
        <item x="726"/>
        <item x="2679"/>
        <item x="2427"/>
        <item x="1082"/>
        <item x="624"/>
        <item x="1834"/>
        <item x="1173"/>
        <item x="47"/>
        <item x="2492"/>
        <item x="1887"/>
        <item x="1103"/>
        <item x="2407"/>
        <item x="407"/>
        <item x="795"/>
        <item x="2070"/>
        <item x="723"/>
        <item x="2959"/>
        <item x="1512"/>
        <item x="1775"/>
        <item x="189"/>
        <item x="2015"/>
        <item x="887"/>
        <item x="1968"/>
        <item x="1807"/>
        <item x="1257"/>
        <item x="2011"/>
        <item x="1916"/>
        <item x="153"/>
        <item x="1463"/>
        <item x="2385"/>
        <item x="1539"/>
        <item x="160"/>
        <item x="2474"/>
        <item x="2164"/>
        <item x="1148"/>
        <item x="970"/>
        <item x="2526"/>
        <item x="2075"/>
        <item x="2533"/>
        <item x="485"/>
        <item x="136"/>
        <item x="1726"/>
        <item x="1904"/>
        <item x="2932"/>
        <item x="2707"/>
        <item x="1415"/>
        <item x="2224"/>
        <item x="1831"/>
        <item x="762"/>
        <item x="1533"/>
        <item x="1399"/>
        <item x="1278"/>
        <item x="2797"/>
        <item x="295"/>
        <item x="321"/>
        <item x="648"/>
        <item x="2325"/>
        <item x="2766"/>
        <item x="11"/>
        <item x="580"/>
        <item x="2601"/>
        <item x="1141"/>
        <item x="1851"/>
        <item x="594"/>
        <item x="1893"/>
        <item x="205"/>
        <item x="2359"/>
        <item x="2116"/>
        <item x="1353"/>
        <item x="61"/>
        <item x="498"/>
        <item x="387"/>
        <item x="343"/>
        <item x="1929"/>
        <item x="1813"/>
        <item x="2594"/>
        <item x="1841"/>
        <item x="1315"/>
        <item x="475"/>
        <item x="1845"/>
        <item x="650"/>
        <item x="1286"/>
        <item x="1472"/>
        <item x="2336"/>
        <item x="843"/>
        <item x="1365"/>
        <item x="1473"/>
        <item x="1191"/>
        <item x="1279"/>
        <item x="737"/>
        <item x="684"/>
        <item x="2702"/>
        <item x="1963"/>
        <item x="661"/>
        <item x="2546"/>
        <item x="1760"/>
        <item x="2858"/>
        <item x="396"/>
        <item x="360"/>
        <item x="1838"/>
        <item x="638"/>
        <item x="2674"/>
        <item x="40"/>
        <item x="2924"/>
        <item x="526"/>
        <item x="566"/>
        <item x="260"/>
        <item x="555"/>
        <item x="2857"/>
        <item x="883"/>
        <item x="82"/>
        <item x="290"/>
        <item x="985"/>
        <item x="2790"/>
        <item x="627"/>
        <item x="2739"/>
        <item x="889"/>
        <item x="2701"/>
        <item x="1965"/>
        <item x="2331"/>
        <item x="1393"/>
        <item x="2473"/>
        <item x="2827"/>
        <item x="19"/>
        <item x="1343"/>
        <item x="2835"/>
        <item x="1767"/>
        <item x="1258"/>
        <item x="420"/>
        <item x="2586"/>
        <item x="2921"/>
        <item x="2951"/>
        <item x="612"/>
        <item x="1186"/>
        <item x="2361"/>
        <item x="769"/>
        <item x="2837"/>
        <item x="45"/>
        <item x="139"/>
        <item x="1146"/>
        <item x="2609"/>
        <item x="252"/>
        <item x="2145"/>
        <item x="835"/>
        <item x="1265"/>
        <item x="2212"/>
        <item x="118"/>
        <item x="2911"/>
        <item x="706"/>
        <item x="1508"/>
        <item x="1471"/>
        <item x="691"/>
        <item x="389"/>
        <item x="2769"/>
        <item x="2037"/>
        <item x="1971"/>
        <item x="2039"/>
        <item x="504"/>
        <item x="2485"/>
        <item x="533"/>
        <item x="408"/>
        <item x="1820"/>
        <item x="783"/>
        <item x="2440"/>
        <item x="1894"/>
        <item x="2528"/>
        <item x="339"/>
        <item x="1384"/>
        <item x="2602"/>
        <item x="592"/>
        <item x="1301"/>
        <item x="2906"/>
        <item x="789"/>
        <item x="2537"/>
        <item x="2740"/>
        <item x="1649"/>
        <item x="2013"/>
        <item x="1771"/>
        <item x="781"/>
        <item x="1009"/>
        <item x="2269"/>
        <item x="217"/>
        <item x="901"/>
        <item x="1577"/>
        <item x="1183"/>
        <item x="2699"/>
        <item x="1670"/>
        <item x="366"/>
        <item x="507"/>
        <item x="1223"/>
        <item x="556"/>
        <item x="1371"/>
        <item x="1825"/>
        <item x="869"/>
        <item x="631"/>
        <item x="666"/>
        <item x="1939"/>
        <item x="670"/>
        <item x="799"/>
        <item x="1915"/>
        <item x="2866"/>
        <item x="1762"/>
        <item x="2215"/>
        <item x="515"/>
        <item x="876"/>
        <item x="2394"/>
        <item x="838"/>
        <item x="2814"/>
        <item x="53"/>
        <item x="2016"/>
        <item x="2452"/>
        <item x="1884"/>
        <item x="2626"/>
        <item x="1382"/>
        <item x="2581"/>
        <item x="1179"/>
        <item x="1132"/>
        <item x="2339"/>
        <item x="2588"/>
        <item x="2936"/>
        <item x="2709"/>
        <item x="1330"/>
        <item x="2277"/>
        <item x="2883"/>
        <item x="1745"/>
        <item x="1366"/>
        <item x="2892"/>
        <item x="645"/>
        <item x="1327"/>
        <item x="1381"/>
        <item x="2754"/>
        <item x="1964"/>
        <item x="1591"/>
        <item x="1326"/>
        <item x="1966"/>
        <item x="2791"/>
        <item x="930"/>
        <item x="1280"/>
        <item x="897"/>
        <item x="1614"/>
        <item x="653"/>
        <item x="165"/>
        <item x="425"/>
        <item x="203"/>
        <item x="2786"/>
        <item x="2879"/>
        <item x="405"/>
        <item x="5"/>
        <item x="1037"/>
        <item x="675"/>
        <item x="1307"/>
        <item x="24"/>
        <item x="361"/>
        <item x="865"/>
        <item x="2684"/>
        <item x="2762"/>
        <item x="304"/>
        <item x="2527"/>
        <item x="2443"/>
        <item x="2840"/>
        <item x="1827"/>
        <item x="1715"/>
        <item x="2578"/>
        <item x="429"/>
        <item x="419"/>
        <item x="1193"/>
        <item x="811"/>
        <item x="2209"/>
        <item x="293"/>
        <item x="2878"/>
        <item x="1040"/>
        <item x="1128"/>
        <item x="2655"/>
        <item x="135"/>
        <item x="152"/>
        <item x="987"/>
        <item x="966"/>
        <item x="1637"/>
        <item x="1408"/>
        <item x="2330"/>
        <item x="1878"/>
        <item x="2803"/>
        <item x="2459"/>
        <item x="158"/>
        <item x="2342"/>
        <item x="380"/>
        <item x="1756"/>
        <item x="2513"/>
        <item x="1891"/>
        <item x="1826"/>
        <item x="2811"/>
        <item x="84"/>
        <item x="1829"/>
        <item x="571"/>
        <item x="2613"/>
        <item x="522"/>
        <item x="660"/>
        <item x="2901"/>
        <item x="746"/>
        <item x="1821"/>
        <item x="1973"/>
        <item x="2115"/>
        <item x="2610"/>
        <item x="828"/>
        <item x="55"/>
        <item x="2903"/>
        <item x="2187"/>
        <item x="875"/>
        <item x="2326"/>
        <item x="2261"/>
        <item x="1718"/>
        <item x="652"/>
        <item x="2733"/>
        <item x="1481"/>
        <item x="1168"/>
        <item x="2111"/>
        <item x="1369"/>
        <item x="922"/>
        <item x="953"/>
        <item x="2656"/>
        <item x="2763"/>
        <item x="2744"/>
        <item x="2396"/>
        <item x="2599"/>
        <item x="1094"/>
        <item x="14"/>
        <item x="2566"/>
        <item x="483"/>
        <item x="1804"/>
        <item x="1011"/>
        <item x="270"/>
        <item x="915"/>
        <item x="2227"/>
        <item x="1156"/>
        <item x="1559"/>
        <item x="2518"/>
        <item x="1836"/>
        <item x="2300"/>
        <item x="1656"/>
        <item x="1458"/>
        <item x="2479"/>
        <item x="1951"/>
        <item x="2461"/>
        <item x="2893"/>
        <item x="2661"/>
        <item x="2563"/>
        <item x="68"/>
        <item x="808"/>
        <item x="2457"/>
        <item x="2230"/>
        <item x="1684"/>
        <item x="2047"/>
        <item x="1166"/>
        <item x="451"/>
        <item x="1927"/>
        <item x="454"/>
        <item x="378"/>
        <item x="2738"/>
        <item x="1833"/>
        <item x="1316"/>
        <item x="2403"/>
        <item x="2338"/>
        <item x="1931"/>
        <item x="2650"/>
        <item x="2373"/>
        <item x="1053"/>
        <item x="1680"/>
        <item x="79"/>
        <item x="2438"/>
        <item x="497"/>
        <item x="1722"/>
        <item x="1543"/>
        <item x="1352"/>
        <item x="923"/>
        <item x="248"/>
        <item x="647"/>
        <item x="105"/>
        <item x="1344"/>
        <item x="2125"/>
        <item x="1447"/>
        <item x="2542"/>
        <item x="1520"/>
        <item x="2755"/>
        <item x="2044"/>
        <item x="570"/>
        <item x="1664"/>
        <item x="199"/>
        <item x="433"/>
        <item x="2419"/>
        <item x="822"/>
        <item x="2301"/>
        <item x="1629"/>
        <item x="2057"/>
        <item x="1017"/>
        <item x="190"/>
        <item x="2478"/>
        <item x="941"/>
        <item x="2094"/>
        <item x="1599"/>
        <item x="2665"/>
        <item x="1487"/>
        <item x="2860"/>
        <item x="1152"/>
        <item x="861"/>
        <item x="2323"/>
        <item x="2432"/>
        <item x="2737"/>
        <item x="2771"/>
        <item x="2916"/>
        <item x="2568"/>
        <item x="1598"/>
        <item x="495"/>
        <item x="2005"/>
        <item x="1594"/>
        <item x="961"/>
        <item x="753"/>
        <item x="929"/>
        <item x="308"/>
        <item x="2118"/>
        <item x="331"/>
        <item x="234"/>
        <item x="2202"/>
        <item x="2820"/>
        <item x="4"/>
        <item x="2834"/>
        <item x="2757"/>
        <item x="261"/>
        <item x="467"/>
        <item x="1773"/>
        <item x="2415"/>
        <item x="765"/>
        <item x="1085"/>
        <item x="734"/>
        <item x="1811"/>
        <item x="231"/>
        <item x="812"/>
        <item x="2540"/>
        <item x="1145"/>
        <item x="1540"/>
        <item x="1029"/>
        <item x="1697"/>
        <item x="326"/>
        <item x="2425"/>
        <item x="2051"/>
        <item x="644"/>
        <item x="2400"/>
        <item x="2808"/>
        <item x="682"/>
        <item x="1923"/>
        <item x="948"/>
        <item x="2460"/>
        <item x="1254"/>
        <item x="2516"/>
        <item x="655"/>
        <item x="521"/>
        <item x="2767"/>
        <item x="1414"/>
        <item x="1550"/>
        <item x="577"/>
        <item x="299"/>
        <item x="2091"/>
        <item x="2175"/>
        <item x="2919"/>
        <item x="1192"/>
        <item x="2381"/>
        <item x="355"/>
        <item x="2031"/>
        <item x="695"/>
        <item x="550"/>
        <item x="1038"/>
        <item x="2243"/>
        <item x="2136"/>
        <item x="2523"/>
        <item x="2121"/>
        <item x="166"/>
        <item x="2344"/>
        <item x="2357"/>
        <item x="1125"/>
        <item x="1924"/>
        <item x="780"/>
        <item x="1955"/>
        <item x="546"/>
        <item x="1294"/>
        <item x="1303"/>
        <item x="1251"/>
        <item x="1187"/>
        <item x="2456"/>
        <item x="90"/>
        <item x="2591"/>
        <item x="1158"/>
        <item x="2431"/>
        <item x="816"/>
        <item x="2535"/>
        <item x="615"/>
        <item x="1742"/>
        <item x="1866"/>
        <item x="2034"/>
        <item x="1282"/>
        <item x="778"/>
        <item x="1542"/>
        <item x="2736"/>
        <item x="350"/>
        <item x="2148"/>
        <item x="1497"/>
        <item x="2191"/>
        <item x="42"/>
        <item x="2122"/>
        <item x="2882"/>
        <item x="1135"/>
        <item x="414"/>
        <item x="486"/>
        <item x="1854"/>
        <item x="2691"/>
        <item x="1980"/>
        <item x="656"/>
        <item x="452"/>
        <item x="401"/>
        <item x="1495"/>
        <item x="520"/>
        <item x="46"/>
        <item x="2085"/>
        <item x="1164"/>
        <item x="1409"/>
        <item x="400"/>
        <item x="2010"/>
        <item x="307"/>
        <item x="2517"/>
        <item x="1216"/>
        <item x="2369"/>
        <item x="509"/>
        <item x="1990"/>
        <item x="2274"/>
        <item x="617"/>
        <item x="1748"/>
        <item x="1394"/>
        <item x="1861"/>
        <item x="962"/>
        <item x="2784"/>
        <item x="2859"/>
        <item x="2902"/>
        <item x="2942"/>
        <item x="1427"/>
        <item x="2291"/>
        <item x="944"/>
        <item x="2765"/>
        <item x="2682"/>
        <item x="226"/>
        <item x="1830"/>
        <item x="1567"/>
        <item x="936"/>
        <item x="2270"/>
        <item x="1199"/>
        <item x="1375"/>
        <item x="94"/>
        <item x="1764"/>
        <item x="114"/>
        <item x="2384"/>
        <item x="1045"/>
        <item x="1217"/>
        <item x="2174"/>
        <item x="567"/>
        <item x="942"/>
        <item x="540"/>
        <item x="179"/>
        <item x="1331"/>
        <item x="2646"/>
        <item x="390"/>
        <item x="202"/>
        <item x="2383"/>
        <item x="919"/>
        <item x="688"/>
        <item x="920"/>
        <item x="1386"/>
        <item x="1757"/>
        <item x="2453"/>
        <item x="2142"/>
        <item x="431"/>
        <item x="2688"/>
        <item x="2832"/>
        <item x="1432"/>
        <item x="2280"/>
        <item x="2208"/>
        <item x="2777"/>
        <item x="2265"/>
        <item x="99"/>
        <item x="2108"/>
        <item x="2233"/>
        <item x="1055"/>
        <item x="900"/>
        <item x="1453"/>
        <item x="1469"/>
        <item x="873"/>
        <item x="1041"/>
        <item x="750"/>
        <item x="373"/>
        <item x="1723"/>
        <item x="1196"/>
        <item x="2258"/>
        <item x="1003"/>
        <item x="2871"/>
        <item x="2213"/>
        <item x="1706"/>
        <item x="6"/>
        <item x="2804"/>
        <item x="786"/>
        <item x="327"/>
        <item x="2128"/>
        <item x="1110"/>
        <item x="1852"/>
        <item x="151"/>
        <item x="1123"/>
        <item x="2144"/>
        <item x="1912"/>
        <item x="899"/>
        <item x="2102"/>
        <item x="2954"/>
        <item x="665"/>
        <item x="2735"/>
        <item x="669"/>
        <item x="2273"/>
        <item x="2572"/>
        <item x="2179"/>
        <item x="2315"/>
        <item x="159"/>
        <item x="2667"/>
        <item x="2386"/>
        <item x="185"/>
        <item x="1046"/>
        <item x="353"/>
        <item x="968"/>
        <item x="108"/>
        <item x="1270"/>
        <item x="1107"/>
        <item x="1660"/>
        <item x="435"/>
        <item x="1932"/>
        <item x="482"/>
        <item x="1235"/>
        <item x="1101"/>
        <item x="513"/>
        <item x="1953"/>
        <item x="196"/>
        <item x="9"/>
        <item x="2493"/>
        <item x="1023"/>
        <item x="553"/>
        <item x="359"/>
        <item x="1163"/>
        <item x="2627"/>
        <item x="1264"/>
        <item x="499"/>
        <item x="2054"/>
        <item x="2718"/>
        <item x="831"/>
        <item x="606"/>
        <item x="593"/>
        <item x="1823"/>
        <item x="1482"/>
        <item x="1713"/>
        <item x="1124"/>
        <item x="2289"/>
        <item x="1645"/>
        <item x="1805"/>
        <item x="1758"/>
        <item x="1272"/>
        <item x="2149"/>
        <item x="2024"/>
        <item x="2422"/>
        <item x="1977"/>
        <item x="863"/>
        <item x="1571"/>
        <item x="1989"/>
        <item x="2590"/>
        <item x="305"/>
        <item x="1026"/>
        <item x="318"/>
        <item x="2063"/>
        <item x="347"/>
        <item x="2488"/>
        <item x="2352"/>
        <item x="2472"/>
        <item x="2724"/>
        <item x="2507"/>
        <item x="2935"/>
        <item x="2071"/>
        <item x="2199"/>
        <item x="2731"/>
        <item x="1674"/>
        <item x="534"/>
        <item x="630"/>
        <item x="1162"/>
        <item x="898"/>
        <item x="1090"/>
        <item x="1522"/>
        <item x="2217"/>
        <item x="1207"/>
        <item x="1155"/>
        <item x="741"/>
        <item x="1871"/>
        <item x="980"/>
        <item x="2309"/>
        <item x="2169"/>
        <item x="245"/>
        <item x="1424"/>
        <item x="140"/>
        <item x="2239"/>
        <item x="818"/>
        <item x="1236"/>
        <item x="443"/>
        <item x="1602"/>
        <item x="1130"/>
        <item x="2717"/>
        <item x="1359"/>
        <item x="1516"/>
        <item x="1373"/>
        <item x="273"/>
        <item x="868"/>
        <item x="1895"/>
        <item x="2078"/>
        <item x="1857"/>
        <item x="1224"/>
        <item x="1360"/>
        <item x="933"/>
        <item x="52"/>
        <item x="2782"/>
        <item x="1729"/>
        <item x="2335"/>
        <item x="699"/>
        <item x="2559"/>
        <item x="254"/>
        <item x="817"/>
        <item x="860"/>
        <item x="2279"/>
        <item x="1615"/>
        <item x="561"/>
        <item x="1043"/>
        <item x="1079"/>
        <item x="1060"/>
        <item x="437"/>
        <item x="1498"/>
        <item x="2556"/>
        <item x="255"/>
        <item x="490"/>
        <item x="1451"/>
        <item x="1349"/>
        <item x="1934"/>
        <item x="2783"/>
        <item x="1984"/>
        <item x="1532"/>
        <item x="1244"/>
        <item x="1050"/>
        <item x="1888"/>
        <item x="2319"/>
        <item x="163"/>
        <item x="1355"/>
        <item x="1747"/>
        <item x="1681"/>
        <item x="1412"/>
        <item x="2218"/>
        <item x="1479"/>
        <item x="2571"/>
        <item x="2466"/>
        <item x="1611"/>
        <item x="658"/>
        <item x="959"/>
        <item x="785"/>
        <item x="2937"/>
        <item x="771"/>
        <item x="523"/>
        <item x="744"/>
        <item x="1575"/>
        <item x="1203"/>
        <item x="601"/>
        <item x="1806"/>
        <item x="611"/>
        <item x="2508"/>
        <item x="2729"/>
        <item x="1035"/>
        <item x="1678"/>
        <item x="2253"/>
        <item x="2287"/>
        <item x="2444"/>
        <item x="2788"/>
        <item x="728"/>
        <item x="1337"/>
        <item x="1006"/>
        <item x="132"/>
        <item x="2053"/>
        <item x="1309"/>
        <item x="1848"/>
        <item x="908"/>
        <item x="967"/>
        <item x="297"/>
        <item x="2389"/>
        <item x="1226"/>
        <item x="265"/>
        <item x="1528"/>
        <item x="2406"/>
        <item x="1260"/>
        <item x="997"/>
        <item x="2155"/>
        <item x="879"/>
        <item x="2069"/>
        <item x="1646"/>
        <item x="2134"/>
        <item x="2662"/>
        <item x="1105"/>
        <item x="2704"/>
        <item x="2244"/>
        <item x="673"/>
        <item x="839"/>
        <item x="2083"/>
        <item x="329"/>
        <item x="716"/>
        <item x="2933"/>
        <item x="1184"/>
        <item x="469"/>
        <item x="2170"/>
        <item x="27"/>
        <item x="2247"/>
        <item x="26"/>
        <item x="1321"/>
        <item x="775"/>
        <item x="43"/>
        <item x="2240"/>
        <item x="301"/>
        <item x="1273"/>
        <item x="1911"/>
        <item x="1690"/>
        <item x="2565"/>
        <item x="2907"/>
        <item x="2318"/>
        <item x="1042"/>
        <item x="1863"/>
        <item x="1979"/>
        <item x="1734"/>
        <item x="1936"/>
        <item x="85"/>
        <item x="1496"/>
        <item x="1106"/>
        <item x="992"/>
        <item x="725"/>
        <item x="595"/>
        <item x="2340"/>
        <item x="173"/>
        <item x="596"/>
        <item x="1544"/>
        <item x="1628"/>
        <item x="2496"/>
        <item x="2592"/>
        <item x="1455"/>
        <item x="0"/>
        <item x="850"/>
        <item x="2675"/>
        <item x="2166"/>
        <item x="459"/>
        <item x="2282"/>
        <item x="702"/>
        <item x="729"/>
        <item x="1597"/>
        <item x="2761"/>
        <item x="34"/>
        <item x="1036"/>
        <item x="758"/>
        <item x="2021"/>
        <item x="1639"/>
        <item x="2872"/>
        <item x="705"/>
        <item x="1779"/>
        <item x="466"/>
        <item x="2256"/>
        <item x="1150"/>
        <item x="2056"/>
        <item x="447"/>
        <item x="971"/>
        <item x="720"/>
        <item x="2796"/>
        <item x="1626"/>
        <item x="2167"/>
        <item x="2477"/>
        <item x="2678"/>
        <item x="501"/>
        <item x="1390"/>
        <item x="2781"/>
        <item x="2886"/>
        <item x="1647"/>
        <item x="2225"/>
        <item x="2397"/>
        <item x="2402"/>
        <item x="1545"/>
        <item x="614"/>
        <item x="2101"/>
        <item x="2305"/>
        <item x="1249"/>
        <item x="1768"/>
        <item x="1323"/>
        <item x="599"/>
        <item x="1096"/>
        <item x="1277"/>
        <item x="2107"/>
        <item x="2895"/>
        <item x="2908"/>
        <item x="430"/>
        <item x="2414"/>
        <item x="1744"/>
        <item x="872"/>
        <item x="1879"/>
        <item x="2242"/>
        <item x="1952"/>
        <item x="1530"/>
        <item x="76"/>
        <item x="917"/>
        <item x="2819"/>
        <item x="1937"/>
        <item x="2612"/>
        <item x="1588"/>
        <item x="2705"/>
        <item x="1048"/>
        <item x="1960"/>
        <item x="2133"/>
        <item x="440"/>
        <item x="1737"/>
        <item x="814"/>
        <item x="2624"/>
        <item x="2284"/>
        <item x="877"/>
        <item x="846"/>
        <item x="1661"/>
        <item x="845"/>
        <item x="836"/>
        <item x="215"/>
        <item x="2448"/>
        <item x="2529"/>
        <item x="2841"/>
        <item x="1651"/>
        <item x="906"/>
        <item x="269"/>
        <item x="2141"/>
        <item x="2910"/>
        <item x="2410"/>
        <item x="330"/>
        <item x="2294"/>
        <item x="1585"/>
        <item x="714"/>
        <item x="1398"/>
        <item x="1618"/>
        <item x="1587"/>
        <item x="1190"/>
        <item x="2077"/>
        <item x="1596"/>
        <item x="2295"/>
        <item x="1657"/>
        <item x="337"/>
        <item x="764"/>
        <item x="2022"/>
        <item x="1784"/>
        <item x="2365"/>
        <item x="2350"/>
        <item x="2696"/>
        <item x="1334"/>
        <item x="676"/>
        <item x="2201"/>
        <item x="1801"/>
        <item x="918"/>
        <item x="2587"/>
        <item x="426"/>
        <item x="2113"/>
        <item x="910"/>
        <item x="2611"/>
        <item x="1605"/>
        <item x="2018"/>
        <item x="1002"/>
        <item x="689"/>
        <item x="1188"/>
        <item x="1300"/>
        <item x="154"/>
        <item x="547"/>
        <item x="2683"/>
        <item x="1561"/>
        <item x="1743"/>
        <item x="779"/>
        <item x="1624"/>
        <item x="525"/>
        <item x="224"/>
        <item x="178"/>
        <item x="2110"/>
        <item x="2851"/>
        <item x="1201"/>
        <item x="1837"/>
        <item x="1091"/>
        <item x="2180"/>
        <item x="1413"/>
        <item x="2530"/>
        <item x="125"/>
        <item x="597"/>
        <item x="32"/>
        <item x="1752"/>
        <item x="1872"/>
        <item x="2471"/>
        <item x="2404"/>
        <item x="763"/>
        <item x="1428"/>
        <item x="2917"/>
        <item x="397"/>
        <item x="1689"/>
        <item x="1875"/>
        <item x="1339"/>
        <item x="2040"/>
        <item x="1405"/>
        <item x="363"/>
        <item x="1687"/>
        <item x="1121"/>
        <item x="2628"/>
        <item x="182"/>
        <item x="66"/>
        <item x="1161"/>
        <item x="584"/>
        <item x="393"/>
        <item x="646"/>
        <item x="1782"/>
        <item x="796"/>
        <item x="2046"/>
        <item x="59"/>
        <item x="174"/>
        <item x="2573"/>
        <item x="2721"/>
        <item x="177"/>
        <item x="1967"/>
        <item x="2607"/>
        <item x="1340"/>
        <item x="1435"/>
        <item x="310"/>
        <item x="634"/>
        <item x="2668"/>
        <item x="934"/>
        <item x="2780"/>
        <item x="1206"/>
        <item x="508"/>
        <item x="881"/>
        <item x="2773"/>
        <item x="1465"/>
        <item x="2759"/>
        <item x="1824"/>
        <item x="1434"/>
        <item x="700"/>
        <item x="36"/>
        <item x="2345"/>
        <item x="858"/>
        <item x="1700"/>
        <item x="1534"/>
        <item x="1815"/>
        <item x="1299"/>
        <item x="2480"/>
        <item x="2856"/>
        <item x="1655"/>
        <item x="2232"/>
        <item x="1812"/>
        <item x="264"/>
        <item x="2163"/>
        <item x="840"/>
        <item x="2194"/>
        <item x="2861"/>
        <item x="2072"/>
        <item x="2816"/>
        <item x="2052"/>
        <item x="1899"/>
        <item x="1910"/>
        <item x="1604"/>
        <item x="1015"/>
        <item x="568"/>
        <item x="1256"/>
        <item x="197"/>
        <item x="2928"/>
        <item x="320"/>
        <item x="740"/>
        <item x="1849"/>
        <item x="2806"/>
        <item x="2524"/>
        <item x="2341"/>
        <item x="1430"/>
        <item x="2168"/>
        <item x="2238"/>
        <item x="2579"/>
        <item x="2690"/>
        <item x="2843"/>
        <item x="904"/>
        <item x="2850"/>
        <item x="1020"/>
        <item x="1810"/>
        <item x="517"/>
        <item x="1069"/>
        <item x="1182"/>
        <item x="175"/>
        <item x="1314"/>
        <item x="1519"/>
        <item x="678"/>
        <item x="1057"/>
        <item x="1269"/>
        <item x="472"/>
        <item x="2798"/>
        <item x="1420"/>
        <item x="1204"/>
        <item x="1898"/>
        <item x="2751"/>
        <item x="914"/>
        <item x="87"/>
        <item x="2260"/>
        <item x="692"/>
        <item x="2388"/>
        <item x="2135"/>
        <item x="770"/>
        <item x="767"/>
        <item x="494"/>
        <item x="418"/>
        <item x="1644"/>
        <item x="2778"/>
        <item x="1921"/>
        <item x="1531"/>
        <item x="2845"/>
        <item x="1943"/>
        <item x="2846"/>
        <item x="1108"/>
        <item x="819"/>
        <item x="1686"/>
        <item x="214"/>
        <item x="1185"/>
        <item x="2548"/>
        <item x="1799"/>
        <item x="1271"/>
        <item x="500"/>
        <item x="29"/>
        <item x="412"/>
        <item x="1798"/>
        <item x="1419"/>
        <item x="319"/>
        <item x="551"/>
        <item x="1395"/>
        <item x="461"/>
        <item x="30"/>
        <item x="618"/>
        <item x="410"/>
        <item x="2620"/>
        <item x="2817"/>
        <item x="2538"/>
        <item x="1275"/>
        <item x="1669"/>
        <item x="1774"/>
        <item x="394"/>
        <item x="35"/>
        <item x="1120"/>
        <item x="2531"/>
        <item x="164"/>
        <item x="1140"/>
        <item x="2038"/>
        <item x="713"/>
        <item x="354"/>
        <item x="1781"/>
        <item x="1242"/>
        <item x="2119"/>
        <item x="2914"/>
        <item x="2475"/>
        <item x="1426"/>
        <item x="172"/>
        <item x="563"/>
        <item x="2058"/>
        <item x="102"/>
        <item x="73"/>
        <item x="1619"/>
        <item x="288"/>
        <item x="129"/>
        <item x="2561"/>
        <item x="313"/>
        <item x="275"/>
        <item x="2945"/>
        <item x="2812"/>
        <item x="1586"/>
        <item x="2322"/>
        <item x="2809"/>
        <item x="1311"/>
        <item x="833"/>
        <item x="358"/>
        <item x="2207"/>
        <item x="1556"/>
        <item x="640"/>
        <item x="862"/>
        <item x="1385"/>
        <item x="2823"/>
        <item x="1137"/>
        <item x="503"/>
        <item x="981"/>
        <item x="2328"/>
        <item x="2353"/>
        <item x="63"/>
        <item x="1555"/>
        <item x="238"/>
        <item x="1436"/>
        <item x="1537"/>
        <item x="2210"/>
        <item x="973"/>
        <item x="1822"/>
        <item x="1672"/>
        <item x="121"/>
        <item x="67"/>
        <item x="1239"/>
        <item x="2756"/>
        <item x="1296"/>
        <item x="2042"/>
        <item x="219"/>
        <item x="2390"/>
        <item x="1683"/>
        <item x="1099"/>
        <item x="911"/>
        <item x="1527"/>
        <item x="2499"/>
        <item x="1959"/>
        <item x="2576"/>
        <item x="2934"/>
        <item x="302"/>
        <item x="2673"/>
        <item x="1592"/>
        <item x="2082"/>
        <item x="2515"/>
        <item x="2165"/>
        <item x="1446"/>
        <item x="2183"/>
        <item x="2689"/>
        <item x="2252"/>
        <item x="1389"/>
        <item x="2953"/>
        <item x="2366"/>
        <item x="1247"/>
        <item x="541"/>
        <item x="237"/>
        <item x="1850"/>
        <item x="2680"/>
        <item x="44"/>
        <item x="460"/>
        <item x="2426"/>
        <item x="1789"/>
        <item x="2821"/>
        <item x="2728"/>
        <item x="2652"/>
        <item x="2617"/>
        <item x="276"/>
        <item x="2569"/>
        <item x="1022"/>
        <item x="64"/>
        <item x="1335"/>
        <item x="12"/>
        <item x="1548"/>
        <item x="144"/>
        <item x="928"/>
        <item x="225"/>
        <item x="1167"/>
        <item x="2087"/>
        <item x="1302"/>
        <item x="1338"/>
        <item x="718"/>
        <item x="243"/>
        <item x="1231"/>
        <item x="274"/>
        <item x="2246"/>
        <item x="1461"/>
        <item x="847"/>
        <item x="2198"/>
        <item x="626"/>
        <item x="2930"/>
        <item x="1407"/>
        <item x="2593"/>
        <item x="977"/>
        <item x="1725"/>
        <item x="1297"/>
        <item x="2093"/>
        <item x="1755"/>
        <item x="1459"/>
        <item x="1492"/>
        <item x="1557"/>
        <item x="2869"/>
        <item x="1693"/>
        <item x="824"/>
        <item x="2938"/>
        <item x="2248"/>
        <item x="2503"/>
        <item x="856"/>
        <item x="1406"/>
        <item x="698"/>
        <item x="2708"/>
        <item x="683"/>
        <item x="434"/>
        <item x="938"/>
        <item x="988"/>
        <item x="2026"/>
        <item x="1877"/>
        <item x="532"/>
        <item x="979"/>
        <item x="1607"/>
        <item x="2486"/>
        <item x="20"/>
        <item x="2297"/>
        <item x="1749"/>
        <item x="2395"/>
        <item x="1218"/>
        <item x="999"/>
        <item x="1703"/>
        <item x="738"/>
        <item x="1870"/>
        <item x="1551"/>
        <item x="2436"/>
        <item x="2303"/>
        <item x="2760"/>
        <item x="1770"/>
        <item x="2772"/>
        <item x="1948"/>
        <item x="2437"/>
        <item x="2828"/>
        <item x="2272"/>
        <item x="1154"/>
        <item x="2557"/>
        <item x="621"/>
        <item x="2185"/>
        <item x="732"/>
        <item x="1248"/>
        <item x="1819"/>
        <item x="1590"/>
        <item x="1941"/>
        <item x="1974"/>
        <item x="2838"/>
        <item x="853"/>
        <item x="2833"/>
        <item x="2669"/>
        <item x="1084"/>
        <item x="23"/>
        <item x="1362"/>
        <item x="2490"/>
        <item x="2747"/>
        <item x="2334"/>
        <item x="2257"/>
        <item x="1962"/>
        <item x="2800"/>
        <item x="581"/>
        <item x="604"/>
        <item x="1004"/>
        <item x="844"/>
        <item x="639"/>
        <item x="1024"/>
        <item x="1523"/>
        <item x="710"/>
        <item x="1603"/>
        <item x="399"/>
        <item x="246"/>
        <item x="1642"/>
        <item x="2223"/>
        <item x="1699"/>
        <item x="404"/>
        <item x="1881"/>
        <item x="932"/>
        <item x="2654"/>
        <item x="2742"/>
        <item x="562"/>
        <item x="2171"/>
        <item x="98"/>
        <item x="2551"/>
        <item x="2374"/>
        <item x="478"/>
        <item x="1232"/>
        <item x="1491"/>
        <item x="2671"/>
        <item x="2259"/>
        <item x="1601"/>
        <item x="1238"/>
        <item x="2158"/>
        <item x="142"/>
        <item x="667"/>
        <item x="1600"/>
        <item x="1284"/>
        <item x="1896"/>
        <item x="1907"/>
        <item x="1229"/>
        <item x="857"/>
        <item x="668"/>
        <item x="2150"/>
        <item x="493"/>
        <item x="340"/>
        <item x="16"/>
        <item x="91"/>
        <item x="1131"/>
        <item x="2146"/>
        <item x="757"/>
        <item x="2714"/>
        <item x="2727"/>
        <item x="2090"/>
        <item x="2898"/>
        <item x="2660"/>
        <item x="2885"/>
        <item x="1958"/>
        <item x="2779"/>
        <item x="2589"/>
        <item x="1013"/>
        <item x="2276"/>
        <item x="1134"/>
        <item x="1582"/>
        <item x="748"/>
        <item x="2716"/>
        <item x="687"/>
        <item x="1285"/>
        <item x="50"/>
        <item x="2497"/>
        <item x="813"/>
        <item x="2068"/>
        <item x="2776"/>
        <item x="2182"/>
        <item x="2687"/>
        <item x="2822"/>
        <item x="1589"/>
        <item x="2632"/>
        <item x="479"/>
        <item x="119"/>
        <item x="259"/>
        <item x="510"/>
        <item x="1976"/>
        <item x="1230"/>
        <item x="212"/>
        <item x="2615"/>
        <item x="2138"/>
        <item x="1325"/>
        <item x="2483"/>
        <item x="312"/>
        <item x="2666"/>
        <item x="2347"/>
        <item x="2358"/>
        <item x="2600"/>
        <item x="229"/>
        <item x="890"/>
        <item x="1151"/>
        <item x="2463"/>
        <item x="2020"/>
        <item x="1688"/>
        <item x="600"/>
        <item x="810"/>
        <item x="2310"/>
        <item x="1835"/>
        <item x="620"/>
        <item x="1111"/>
        <item x="880"/>
        <item x="2380"/>
        <item x="2019"/>
        <item x="1319"/>
        <item x="218"/>
        <item x="439"/>
        <item x="1549"/>
        <item x="232"/>
        <item x="2362"/>
        <item x="632"/>
        <item x="2184"/>
        <item x="15"/>
        <item x="2062"/>
        <item x="1975"/>
        <item x="1541"/>
        <item x="220"/>
        <item x="2848"/>
        <item x="109"/>
        <item x="2807"/>
        <item x="1753"/>
        <item x="579"/>
        <item x="2106"/>
        <item x="1969"/>
        <item x="345"/>
        <item x="2746"/>
        <item x="2204"/>
        <item x="369"/>
        <item x="722"/>
        <item x="800"/>
        <item x="761"/>
        <item x="1274"/>
        <item x="2189"/>
        <item x="2595"/>
        <item x="1404"/>
        <item x="328"/>
        <item x="565"/>
        <item x="1736"/>
        <item x="681"/>
        <item x="587"/>
        <item x="279"/>
        <item x="2881"/>
        <item x="193"/>
        <item x="133"/>
        <item x="1570"/>
        <item x="2043"/>
        <item x="384"/>
        <item x="122"/>
        <item x="1920"/>
        <item x="1052"/>
        <item x="1001"/>
        <item x="1032"/>
        <item x="1072"/>
        <item x="432"/>
        <item x="807"/>
        <item x="1933"/>
        <item x="1178"/>
        <item x="830"/>
        <item x="2672"/>
        <item x="896"/>
        <item x="323"/>
        <item x="1978"/>
        <item x="957"/>
        <item x="1698"/>
        <item x="2050"/>
        <item x="2368"/>
        <item x="1842"/>
        <item x="2614"/>
        <item x="2002"/>
        <item x="2464"/>
        <item x="107"/>
        <item x="2577"/>
        <item x="586"/>
        <item x="2722"/>
        <item x="939"/>
        <item x="574"/>
        <item x="48"/>
        <item x="41"/>
        <item x="198"/>
        <item x="2877"/>
        <item x="2929"/>
        <item x="2088"/>
        <item x="1441"/>
        <item x="2598"/>
        <item x="280"/>
        <item x="2237"/>
        <item x="227"/>
        <item x="2451"/>
        <item x="233"/>
        <item x="531"/>
        <item x="1014"/>
        <item x="296"/>
        <item x="946"/>
        <item x="2105"/>
        <item x="2534"/>
        <item x="112"/>
        <item x="2904"/>
        <item x="1421"/>
        <item x="1889"/>
        <item x="704"/>
        <item x="1728"/>
        <item x="859"/>
        <item x="1341"/>
        <item x="271"/>
        <item x="1007"/>
        <item x="1593"/>
        <item x="1663"/>
        <item x="2392"/>
        <item x="1122"/>
        <item x="2794"/>
        <item x="902"/>
        <item x="1721"/>
        <item x="1995"/>
        <item x="1211"/>
        <item x="1267"/>
        <item x="1157"/>
        <item x="1073"/>
        <item x="221"/>
        <item x="937"/>
        <item x="2491"/>
        <item x="1039"/>
        <item x="2789"/>
        <item x="797"/>
        <item x="537"/>
        <item x="1843"/>
        <item x="2922"/>
        <item x="1581"/>
        <item x="2752"/>
        <item x="2618"/>
        <item x="388"/>
        <item x="2129"/>
        <item x="2482"/>
        <item x="2229"/>
        <item x="931"/>
        <item x="1449"/>
        <item x="1070"/>
        <item x="2327"/>
        <item x="2216"/>
        <item x="2360"/>
        <item x="727"/>
        <item x="773"/>
        <item x="2292"/>
        <item x="2228"/>
        <item x="315"/>
        <item x="2927"/>
        <item x="585"/>
        <item x="2416"/>
        <item x="1138"/>
        <item x="2048"/>
        <item x="1746"/>
        <item x="2676"/>
        <item x="1180"/>
        <item x="463"/>
        <item x="2706"/>
        <item x="502"/>
        <item x="386"/>
        <item x="341"/>
        <item x="1401"/>
        <item x="1489"/>
        <item x="228"/>
        <item x="1874"/>
        <item x="2"/>
        <item x="244"/>
        <item x="2847"/>
        <item x="2487"/>
        <item x="1209"/>
        <item x="2664"/>
        <item x="1328"/>
        <item x="1671"/>
        <item x="609"/>
        <item x="1129"/>
        <item x="2636"/>
        <item x="2648"/>
        <item x="93"/>
        <item x="417"/>
        <item x="31"/>
        <item x="2097"/>
        <item x="1433"/>
        <item x="1367"/>
        <item x="1610"/>
        <item x="428"/>
        <item x="708"/>
        <item x="124"/>
        <item x="1800"/>
        <item x="1957"/>
        <item x="2894"/>
        <item x="1329"/>
        <item x="285"/>
        <item x="2510"/>
        <item x="95"/>
        <item x="487"/>
        <item x="424"/>
        <item x="2541"/>
        <item x="958"/>
        <item x="191"/>
        <item x="2114"/>
        <item x="2073"/>
        <item x="2854"/>
        <item x="391"/>
        <item x="790"/>
        <item x="92"/>
        <item x="1332"/>
        <item x="1576"/>
        <item x="1922"/>
        <item x="2677"/>
        <item x="1304"/>
        <item x="1159"/>
        <item x="2549"/>
        <item x="2028"/>
        <item x="206"/>
        <item x="208"/>
        <item x="2920"/>
        <item x="1346"/>
        <item x="707"/>
        <item x="117"/>
        <item x="1563"/>
        <item x="1442"/>
        <item x="1926"/>
        <item x="1266"/>
        <item x="406"/>
        <item x="480"/>
        <item x="1379"/>
        <item x="2539"/>
        <item x="1617"/>
        <item x="2547"/>
        <item x="1115"/>
        <item x="2829"/>
        <item x="1445"/>
        <item x="1832"/>
        <item x="1378"/>
        <item x="2745"/>
        <item x="1583"/>
        <item x="2004"/>
        <item x="1518"/>
        <item x="344"/>
        <item x="2370"/>
        <item x="1291"/>
        <item x="2710"/>
        <item x="1287"/>
        <item x="1844"/>
        <item x="458"/>
        <item x="2818"/>
        <item x="848"/>
        <item x="2006"/>
        <item x="633"/>
        <item x="1908"/>
        <item x="298"/>
        <item x="1579"/>
        <item x="573"/>
        <item x="413"/>
        <item x="2642"/>
        <item x="804"/>
        <item x="2825"/>
        <item x="2484"/>
        <item x="126"/>
        <item x="2900"/>
        <item x="2387"/>
        <item x="2606"/>
        <item x="97"/>
        <item x="864"/>
        <item x="2961"/>
        <item x="1246"/>
        <item x="1502"/>
        <item x="837"/>
        <item x="2944"/>
        <item x="690"/>
        <item x="2774"/>
        <item x="1189"/>
        <item x="148"/>
        <item x="1659"/>
        <item x="2637"/>
        <item x="788"/>
        <item x="2014"/>
        <item x="2629"/>
        <item x="2266"/>
        <item x="2378"/>
        <item x="2211"/>
        <item x="1814"/>
        <item x="1634"/>
        <item x="1088"/>
        <item x="2890"/>
        <item x="1714"/>
        <item x="2446"/>
        <item x="663"/>
        <item x="1480"/>
        <item x="1914"/>
        <item x="1630"/>
        <item x="1509"/>
        <item x="1797"/>
        <item x="127"/>
        <item x="2337"/>
        <item x="2836"/>
        <item x="2195"/>
        <item x="1198"/>
        <item x="2226"/>
        <item x="1578"/>
        <item x="2802"/>
        <item x="1065"/>
        <item x="1292"/>
        <item x="1538"/>
        <item x="103"/>
        <item x="1194"/>
        <item x="2127"/>
        <item x="2346"/>
        <item x="2657"/>
        <item x="2960"/>
        <item x="1876"/>
        <item x="194"/>
        <item x="201"/>
        <item x="1501"/>
        <item x="1443"/>
        <item x="1476"/>
        <item x="616"/>
        <item x="1363"/>
        <item x="1240"/>
        <item x="128"/>
        <item x="2159"/>
        <item x="590"/>
        <item x="2271"/>
        <item x="2810"/>
        <item x="2730"/>
        <item x="1632"/>
        <item x="314"/>
        <item x="2411"/>
        <item x="2862"/>
        <item x="2532"/>
        <item x="1255"/>
        <item x="1215"/>
        <item x="1403"/>
        <item x="1234"/>
        <item x="1631"/>
        <item x="72"/>
        <item x="2151"/>
        <item x="1289"/>
        <item x="324"/>
        <item x="731"/>
        <item x="1450"/>
        <item x="2489"/>
        <item x="332"/>
        <item x="316"/>
        <item x="116"/>
        <item x="2923"/>
        <item x="1623"/>
        <item x="1016"/>
        <item x="25"/>
        <item x="2086"/>
        <item x="1112"/>
        <item x="2382"/>
        <item x="1972"/>
        <item x="1536"/>
        <item x="530"/>
        <item x="130"/>
        <item x="333"/>
        <item x="2575"/>
        <item x="1780"/>
        <item x="86"/>
        <item x="2355"/>
        <item x="1696"/>
        <item x="1356"/>
        <item x="1517"/>
        <item x="1860"/>
        <item x="1627"/>
        <item x="686"/>
        <item x="1802"/>
        <item x="2428"/>
        <item x="1320"/>
        <item x="2312"/>
        <item x="268"/>
        <item x="827"/>
        <item x="559"/>
        <item x="1093"/>
        <item x="1625"/>
        <item x="803"/>
        <item x="511"/>
        <item x="18"/>
        <item x="527"/>
        <item x="947"/>
        <item x="1387"/>
        <item x="1374"/>
        <item x="282"/>
        <item x="2940"/>
        <item x="289"/>
        <item x="2332"/>
        <item x="2842"/>
        <item x="1308"/>
        <item x="2949"/>
        <item x="1692"/>
        <item x="477"/>
        <item x="2758"/>
        <item x="2283"/>
        <item x="542"/>
        <item x="311"/>
        <item x="1885"/>
        <item x="2509"/>
        <item x="1391"/>
        <item x="169"/>
        <item x="2511"/>
        <item x="207"/>
        <item x="303"/>
        <item x="334"/>
        <item x="1986"/>
        <item x="1650"/>
        <item x="2367"/>
        <item x="448"/>
        <item x="247"/>
        <item x="2061"/>
        <item x="642"/>
        <item x="2931"/>
        <item x="2501"/>
        <item x="294"/>
        <item x="170"/>
        <item x="402"/>
        <item x="2698"/>
        <item x="2055"/>
        <item x="549"/>
        <item x="709"/>
        <item x="1553"/>
        <item x="662"/>
        <item x="2558"/>
        <item x="464"/>
        <item x="1727"/>
        <item x="1423"/>
        <item x="1025"/>
        <item x="1720"/>
        <item x="1679"/>
        <item x="2126"/>
        <item x="739"/>
        <item x="2839"/>
        <item x="1214"/>
        <item x="1668"/>
        <item x="1787"/>
        <item x="1"/>
        <item x="1803"/>
        <item x="943"/>
        <item x="2423"/>
        <item x="2313"/>
        <item x="912"/>
        <item x="2152"/>
        <item x="1665"/>
        <item x="569"/>
        <item x="149"/>
        <item x="637"/>
        <item x="471"/>
        <item x="506"/>
        <item x="1241"/>
        <item x="2405"/>
        <item x="2824"/>
        <item x="2009"/>
        <item x="1772"/>
        <item x="2060"/>
        <item x="2605"/>
        <item x="1438"/>
        <item x="251"/>
        <item x="395"/>
        <item x="1515"/>
        <item x="2686"/>
        <item x="1195"/>
        <item x="188"/>
        <item x="1956"/>
        <item x="1695"/>
        <item x="2120"/>
        <item x="2805"/>
        <item x="1511"/>
        <item x="2417"/>
        <item x="1310"/>
        <item x="1640"/>
        <item x="291"/>
        <item x="2454"/>
        <item x="909"/>
        <item x="2311"/>
        <item x="1791"/>
        <item x="1095"/>
        <item x="1985"/>
        <item x="1653"/>
        <item x="376"/>
        <item x="1740"/>
        <item x="1081"/>
        <item x="2494"/>
        <item x="1067"/>
        <item x="583"/>
        <item x="2307"/>
        <item x="1946"/>
        <item x="457"/>
        <item x="2619"/>
        <item x="2025"/>
        <item x="952"/>
        <item x="1448"/>
        <item x="2692"/>
        <item x="1283"/>
        <item x="2633"/>
        <item x="2190"/>
        <item x="2522"/>
        <item x="216"/>
        <item x="2574"/>
        <item x="209"/>
        <item x="351"/>
        <item x="2377"/>
        <item x="719"/>
        <item x="1466"/>
        <item x="2372"/>
        <item x="1666"/>
        <item x="2909"/>
        <item x="2896"/>
        <item x="1097"/>
        <item x="1942"/>
        <item x="422"/>
        <item x="1621"/>
        <item x="755"/>
        <item x="1136"/>
        <item x="287"/>
        <item x="2567"/>
        <item x="306"/>
        <item x="2157"/>
        <item x="2952"/>
        <item x="1243"/>
        <item x="2255"/>
        <item x="89"/>
        <item x="1763"/>
        <item x="2956"/>
        <item x="2033"/>
        <item x="2544"/>
        <item x="272"/>
        <item x="1928"/>
        <item x="545"/>
        <item x="450"/>
        <item x="671"/>
        <item x="2304"/>
        <item x="2813"/>
        <item x="2084"/>
        <item x="241"/>
        <item x="557"/>
        <item x="2775"/>
        <item x="2506"/>
        <item x="161"/>
        <item x="1613"/>
        <item x="924"/>
        <item x="2023"/>
        <item x="2880"/>
        <item x="379"/>
        <item x="1873"/>
        <item x="21"/>
        <item x="1357"/>
        <item x="963"/>
        <item x="104"/>
        <item x="2801"/>
        <item x="1504"/>
        <item x="2320"/>
        <item x="1521"/>
        <item x="2231"/>
        <item x="2711"/>
        <item x="975"/>
        <item x="2095"/>
        <item x="576"/>
        <item x="2363"/>
        <item x="1044"/>
        <item x="181"/>
        <item x="336"/>
        <item x="798"/>
        <item x="137"/>
        <item x="352"/>
        <item x="2958"/>
        <item x="1444"/>
        <item x="885"/>
        <item x="2393"/>
        <item x="300"/>
        <item x="2852"/>
        <item x="1961"/>
        <item x="1790"/>
        <item x="2001"/>
        <item x="1572"/>
        <item x="1741"/>
        <item x="2433"/>
        <item x="2470"/>
        <item x="1677"/>
        <item x="1865"/>
        <item x="167"/>
        <item x="1817"/>
        <item x="951"/>
        <item x="768"/>
        <item x="1486"/>
        <item x="2964"/>
        <item x="2430"/>
        <item x="2286"/>
        <item x="1237"/>
        <item x="1205"/>
        <item x="536"/>
        <item x="2442"/>
        <item x="2421"/>
        <item x="2420"/>
        <item x="1658"/>
        <item x="2700"/>
        <item x="878"/>
        <item x="1568"/>
        <item x="867"/>
        <item x="257"/>
        <item x="2863"/>
        <item x="1133"/>
        <item x="1731"/>
        <item x="1262"/>
        <item x="1417"/>
        <item x="516"/>
        <item x="2314"/>
        <item x="855"/>
        <item x="2697"/>
        <item x="518"/>
        <item x="195"/>
        <item x="1992"/>
        <item x="712"/>
        <item x="1573"/>
        <item x="367"/>
        <item x="2926"/>
        <item x="1886"/>
        <item x="2884"/>
        <item x="1584"/>
        <item x="286"/>
        <item x="2089"/>
        <item x="2552"/>
        <item x="365"/>
        <item x="2059"/>
        <item x="2875"/>
        <item x="921"/>
        <item x="22"/>
        <item x="801"/>
        <item x="1030"/>
        <item x="1930"/>
        <item x="1947"/>
        <item x="815"/>
        <item x="134"/>
        <item x="916"/>
        <item x="1054"/>
        <item x="905"/>
        <item x="2793"/>
        <item x="492"/>
        <item x="602"/>
        <item x="994"/>
        <item x="539"/>
        <item x="2408"/>
        <item x="468"/>
        <item x="832"/>
        <item x="1059"/>
        <item x="1153"/>
        <item x="2222"/>
        <item x="2585"/>
        <item x="2076"/>
        <item x="1868"/>
        <item x="456"/>
        <item x="1028"/>
        <item x="2799"/>
        <item x="893"/>
        <item x="529"/>
        <item x="150"/>
        <item x="1181"/>
        <item x="560"/>
        <item x="2192"/>
        <item x="1682"/>
        <item x="2504"/>
        <item x="1086"/>
        <item x="2950"/>
        <item x="2264"/>
        <item x="2080"/>
        <item x="1606"/>
        <item x="940"/>
        <item x="427"/>
        <item x="2356"/>
        <item x="1702"/>
        <item x="903"/>
        <item x="2695"/>
        <item x="2245"/>
        <item x="1396"/>
        <item x="610"/>
        <item x="1370"/>
        <item x="2435"/>
        <item x="162"/>
        <item x="2873"/>
        <item x="1261"/>
        <item x="65"/>
        <item x="2630"/>
        <item x="2750"/>
        <item x="2041"/>
        <item x="730"/>
        <item x="1197"/>
        <item x="2498"/>
        <item x="2221"/>
        <item x="886"/>
        <item x="2634"/>
        <item x="1364"/>
        <item x="1710"/>
        <item x="2109"/>
        <item x="1488"/>
        <item x="2582"/>
        <item x="2653"/>
        <item x="809"/>
        <item x="2625"/>
        <item x="1938"/>
        <item x="2905"/>
        <item x="1816"/>
        <item x="2715"/>
        <item x="1751"/>
        <item x="2293"/>
        <item x="57"/>
        <item x="960"/>
        <item x="2371"/>
        <item x="1897"/>
        <item x="2354"/>
        <item x="1524"/>
        <item x="1342"/>
        <item x="2064"/>
        <item x="1372"/>
        <item x="1529"/>
        <item x="1580"/>
        <item x="436"/>
        <item x="2235"/>
        <item x="283"/>
        <item x="88"/>
        <item x="2651"/>
        <item x="2449"/>
        <item x="2321"/>
        <item x="249"/>
        <item x="106"/>
        <item x="589"/>
        <item x="651"/>
        <item x="1144"/>
        <item x="995"/>
        <item x="784"/>
        <item x="588"/>
        <item x="572"/>
        <item x="749"/>
        <item x="1864"/>
        <item x="1652"/>
        <item x="1431"/>
        <item x="643"/>
        <item x="38"/>
        <item x="77"/>
        <item x="2067"/>
        <item x="1620"/>
        <item x="2173"/>
        <item x="1172"/>
        <item x="1075"/>
        <item x="913"/>
        <item x="701"/>
        <item x="629"/>
        <item x="2030"/>
        <item x="1558"/>
        <item x="1202"/>
        <item x="2562"/>
        <item x="2694"/>
        <item x="1440"/>
        <item x="605"/>
        <item x="1347"/>
        <item x="974"/>
        <item x="1422"/>
        <item x="2887"/>
        <item x="2308"/>
        <item x="1733"/>
        <item x="776"/>
        <item x="2753"/>
        <item x="564"/>
        <item x="1354"/>
        <item x="28"/>
        <item x="2469"/>
        <item x="772"/>
        <item x="2649"/>
        <item x="685"/>
        <item x="1949"/>
        <item x="1909"/>
        <item x="1064"/>
        <item x="2743"/>
        <item x="1839"/>
        <item x="1175"/>
        <item x="204"/>
        <item x="2379"/>
        <item x="2302"/>
        <item x="1113"/>
        <item x="1477"/>
        <item x="1685"/>
        <item x="2514"/>
        <item x="2604"/>
        <item x="2123"/>
        <item x="664"/>
        <item x="1317"/>
        <item x="1707"/>
        <item x="751"/>
        <item x="2268"/>
        <item x="267"/>
        <item x="398"/>
        <item x="2720"/>
        <item x="1765"/>
        <item x="2726"/>
        <item x="2635"/>
        <item x="1358"/>
        <item x="2045"/>
        <item x="1318"/>
        <item x="1564"/>
        <item x="123"/>
        <item x="2176"/>
        <item x="747"/>
        <item x="1208"/>
        <item x="383"/>
        <item x="2348"/>
        <item x="894"/>
        <item x="2462"/>
        <item x="186"/>
        <item x="1034"/>
        <item x="292"/>
        <item x="2865"/>
        <item x="927"/>
        <item x="1788"/>
        <item x="1735"/>
        <item x="1119"/>
        <item x="2876"/>
        <item x="870"/>
        <item x="2096"/>
        <item x="2918"/>
        <item x="2946"/>
        <item x="2868"/>
        <item x="2564"/>
        <item x="888"/>
        <item x="1709"/>
        <item x="2640"/>
        <item x="820"/>
        <item x="1104"/>
        <item x="1165"/>
        <item x="146"/>
        <item x="949"/>
        <item x="470"/>
        <item x="2317"/>
        <item x="2418"/>
        <item x="1076"/>
        <item x="756"/>
        <item x="2853"/>
        <item x="2398"/>
        <item x="2481"/>
        <item x="371"/>
        <item x="972"/>
        <item x="2100"/>
        <item x="884"/>
        <item x="1485"/>
        <item x="1982"/>
        <item x="240"/>
        <item x="1276"/>
        <item x="1905"/>
        <item x="2391"/>
        <item x="821"/>
        <item x="1102"/>
        <item x="2329"/>
        <item x="2638"/>
        <item x="131"/>
        <item x="236"/>
        <item x="2631"/>
        <item x="2017"/>
        <item x="392"/>
        <item x="1510"/>
        <item x="476"/>
        <item x="1464"/>
        <item x="481"/>
        <item x="2941"/>
        <item x="544"/>
        <item x="2153"/>
        <item x="488"/>
        <item x="1100"/>
        <item x="2639"/>
        <item x="2188"/>
        <item x="83"/>
        <item x="1288"/>
        <item x="2324"/>
        <item x="1622"/>
        <item x="754"/>
        <item x="2193"/>
        <item x="1970"/>
        <item x="1499"/>
        <item x="1171"/>
        <item x="608"/>
        <item x="74"/>
        <item x="1494"/>
        <item x="2476"/>
        <item x="1092"/>
        <item x="2399"/>
        <item x="2955"/>
        <item x="382"/>
        <item x="1988"/>
        <item x="1609"/>
        <item x="2555"/>
        <item x="377"/>
        <item x="1993"/>
        <item x="841"/>
        <item x="955"/>
        <item x="1786"/>
        <item x="964"/>
        <item x="2092"/>
        <item x="1402"/>
        <item x="2495"/>
        <item x="2099"/>
        <item x="1228"/>
        <item x="171"/>
        <item x="1322"/>
        <item x="1083"/>
        <item x="2732"/>
        <item x="357"/>
        <item x="496"/>
        <item x="703"/>
        <item x="2351"/>
        <item x="2275"/>
        <item x="736"/>
        <item x="2074"/>
        <item x="1919"/>
        <item x="1049"/>
        <item x="598"/>
        <item x="1051"/>
        <item x="925"/>
        <item x="1460"/>
        <item x="989"/>
        <item x="613"/>
        <item x="1847"/>
        <item x="558"/>
        <item x="582"/>
        <item x="2815"/>
        <item x="575"/>
        <item x="2889"/>
        <item x="2027"/>
        <item x="1457"/>
        <item x="986"/>
        <item x="1008"/>
        <item x="1478"/>
        <item x="2117"/>
        <item x="829"/>
        <item x="2891"/>
        <item x="1673"/>
        <item x="1705"/>
        <item x="2725"/>
        <item x="309"/>
        <item x="1526"/>
        <item x="421"/>
        <item x="1552"/>
        <item x="2262"/>
        <item x="362"/>
        <item x="58"/>
        <item x="409"/>
        <item x="416"/>
        <item x="2912"/>
        <item x="1636"/>
        <item x="2560"/>
        <item x="1259"/>
        <item x="1143"/>
        <item x="1554"/>
        <item x="752"/>
        <item x="693"/>
        <item x="223"/>
        <item x="2543"/>
        <item x="524"/>
        <item x="75"/>
        <item x="101"/>
        <item x="8"/>
        <item x="1562"/>
        <item x="711"/>
        <item x="679"/>
        <item x="3"/>
        <item x="1853"/>
        <item x="2603"/>
        <item x="474"/>
        <item x="1808"/>
        <item x="677"/>
        <item x="2584"/>
        <item x="449"/>
        <item x="372"/>
        <item x="996"/>
        <item x="1078"/>
        <item x="62"/>
        <item x="1595"/>
        <item x="1503"/>
        <item x="1547"/>
        <item x="2580"/>
        <item x="793"/>
        <item x="253"/>
        <item x="760"/>
        <item x="1252"/>
        <item x="187"/>
        <item x="1066"/>
        <item x="969"/>
        <item x="184"/>
        <item x="2925"/>
        <item x="1901"/>
        <item x="2147"/>
        <item x="2008"/>
        <item x="1654"/>
        <item x="625"/>
        <item x="69"/>
        <item x="56"/>
        <item x="2181"/>
        <item x="2206"/>
        <item x="2874"/>
        <item x="1732"/>
        <item x="1454"/>
        <item x="2826"/>
        <item x="473"/>
        <item x="628"/>
        <item x="1027"/>
        <item x="1708"/>
        <item x="2957"/>
        <item x="1268"/>
        <item x="1056"/>
        <item x="349"/>
        <item x="2049"/>
        <item x="1361"/>
        <item x="2795"/>
        <item x="1694"/>
        <item x="1312"/>
        <item x="1429"/>
        <item x="1333"/>
        <item x="2545"/>
        <item x="2154"/>
        <item x="2263"/>
        <item x="415"/>
        <item x="1437"/>
        <item x="1867"/>
        <item x="1846"/>
        <item x="1336"/>
        <item x="1724"/>
        <item x="2536"/>
        <item x="444"/>
        <item x="1222"/>
        <item x="954"/>
        <item x="1245"/>
        <item x="1574"/>
        <item x="950"/>
        <item x="484"/>
        <item x="697"/>
        <item x="2281"/>
        <item x="1795"/>
        <item x="791"/>
        <item x="2131"/>
        <item x="505"/>
        <item x="978"/>
        <item x="826"/>
        <item x="2693"/>
        <item x="1058"/>
        <item x="176"/>
        <item x="39"/>
        <item x="1116"/>
        <item x="851"/>
        <item x="2723"/>
        <item x="1033"/>
        <item x="322"/>
        <item x="81"/>
        <item x="2012"/>
        <item x="49"/>
        <item x="1856"/>
        <item x="1077"/>
        <item x="1170"/>
        <item x="745"/>
        <item x="984"/>
        <item x="2870"/>
        <item x="1818"/>
        <item x="2622"/>
        <item x="659"/>
        <item x="1717"/>
        <item x="1506"/>
        <item x="956"/>
        <item x="2066"/>
        <item x="1047"/>
        <item x="1500"/>
        <item x="2659"/>
        <item x="2787"/>
        <item x="787"/>
        <item x="1139"/>
        <item x="724"/>
        <item x="641"/>
        <item x="346"/>
        <item x="37"/>
        <item x="2299"/>
        <item x="1439"/>
        <item x="1345"/>
        <item x="2965"/>
        <item x="489"/>
        <item x="2156"/>
        <item x="258"/>
        <item x="636"/>
        <item x="2505"/>
        <item x="1691"/>
        <item x="2663"/>
        <item x="70"/>
        <item x="2553"/>
        <item x="2447"/>
        <item x="715"/>
        <item x="51"/>
        <item x="774"/>
        <item x="2032"/>
        <item x="239"/>
        <item x="141"/>
        <item x="657"/>
        <item x="794"/>
        <item x="1711"/>
        <item x="1662"/>
        <item x="278"/>
        <item x="1999"/>
        <item x="1569"/>
        <item x="721"/>
        <item x="2685"/>
        <item x="491"/>
        <item x="1903"/>
        <item x="654"/>
        <item x="2623"/>
        <item x="364"/>
        <item x="281"/>
        <item x="2035"/>
        <item x="2608"/>
        <item x="1397"/>
        <item x="528"/>
        <item x="445"/>
        <item x="2855"/>
        <item x="1493"/>
        <item x="284"/>
        <item t="default"/>
      </items>
    </pivotField>
    <pivotField showAll="0"/>
    <pivotField showAll="0">
      <items count="10">
        <item x="8"/>
        <item x="6"/>
        <item x="1"/>
        <item x="0"/>
        <item x="3"/>
        <item x="5"/>
        <item x="2"/>
        <item x="4"/>
        <item x="7"/>
        <item t="default"/>
      </items>
    </pivotField>
    <pivotField numFmtId="166" showAll="0"/>
    <pivotField numFmtId="166" showAll="0"/>
    <pivotField showAll="0"/>
    <pivotField numFmtId="22" showAll="0">
      <items count="15">
        <item x="0"/>
        <item x="1"/>
        <item x="2"/>
        <item x="3"/>
        <item x="4"/>
        <item x="5"/>
        <item x="6"/>
        <item x="7"/>
        <item x="8"/>
        <item x="9"/>
        <item x="10"/>
        <item x="11"/>
        <item x="12"/>
        <item x="13"/>
        <item t="default"/>
      </items>
    </pivotField>
    <pivotField axis="axisRow" showAll="0" measureFilter="1">
      <items count="10">
        <item x="8"/>
        <item x="7"/>
        <item x="1"/>
        <item x="0"/>
        <item x="6"/>
        <item x="3"/>
        <item x="2"/>
        <item x="5"/>
        <item x="4"/>
        <item t="default"/>
      </items>
    </pivotField>
    <pivotField numFmtId="166" showAll="0"/>
    <pivotField numFmtId="166"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5"/>
  </rowFields>
  <rowItems count="6">
    <i>
      <x v="2"/>
    </i>
    <i>
      <x v="3"/>
    </i>
    <i>
      <x v="5"/>
    </i>
    <i>
      <x v="6"/>
    </i>
    <i>
      <x v="7"/>
    </i>
    <i t="grand">
      <x/>
    </i>
  </rowItems>
  <colFields count="1">
    <field x="-2"/>
  </colFields>
  <colItems count="2">
    <i>
      <x/>
    </i>
    <i i="1">
      <x v="1"/>
    </i>
  </colItems>
  <dataFields count="2">
    <dataField name="Sum of Bank Deposit" fld="7" baseField="0" baseItem="0"/>
    <dataField name="Sum of Saving Accounts" fld="8" baseField="0" baseItem="0"/>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B0B72B-7242-4311-BE6F-6F71A4A56D27}"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1:B24" firstHeaderRow="1" firstDataRow="1" firstDataCol="1"/>
  <pivotFields count="20">
    <pivotField dataField="1" showAll="0"/>
    <pivotField showAll="0"/>
    <pivotField showAll="0"/>
    <pivotField numFmtId="22" showAll="0"/>
    <pivotField axis="axisRow" showAll="0">
      <items count="3">
        <item x="0"/>
        <item x="1"/>
        <item t="default"/>
      </items>
    </pivotField>
    <pivotField showAll="0"/>
    <pivotField showAll="0"/>
    <pivotField showAll="0"/>
    <pivotField showAll="0"/>
    <pivotField showAll="0"/>
    <pivotField showAll="0">
      <items count="10">
        <item x="8"/>
        <item x="6"/>
        <item x="1"/>
        <item x="0"/>
        <item x="3"/>
        <item x="5"/>
        <item x="2"/>
        <item x="4"/>
        <item x="7"/>
        <item t="default"/>
      </items>
    </pivotField>
    <pivotField numFmtId="166" showAll="0"/>
    <pivotField numFmtId="166" showAll="0"/>
    <pivotField showAll="0"/>
    <pivotField numFmtId="22" showAll="0">
      <items count="15">
        <item x="0"/>
        <item x="1"/>
        <item x="2"/>
        <item x="3"/>
        <item x="4"/>
        <item x="5"/>
        <item x="6"/>
        <item x="7"/>
        <item x="8"/>
        <item x="9"/>
        <item x="10"/>
        <item x="11"/>
        <item x="12"/>
        <item x="13"/>
        <item t="default"/>
      </items>
    </pivotField>
    <pivotField showAll="0"/>
    <pivotField numFmtId="166" showAll="0"/>
    <pivotField numFmtId="166"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Count of Customer_id" fld="0"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1"/>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CF7F03-DC39-4A96-A4BB-40D2EE5F4772}"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0">
    <pivotField showAll="0"/>
    <pivotField showAll="0"/>
    <pivotField showAll="0"/>
    <pivotField numFmtId="22" showAll="0"/>
    <pivotField showAll="0">
      <items count="3">
        <item x="0"/>
        <item x="1"/>
        <item t="default"/>
      </items>
    </pivotField>
    <pivotField showAll="0"/>
    <pivotField showAll="0"/>
    <pivotField dataField="1" showAll="0"/>
    <pivotField showAll="0"/>
    <pivotField showAll="0"/>
    <pivotField showAll="0">
      <items count="10">
        <item x="8"/>
        <item x="6"/>
        <item x="1"/>
        <item x="0"/>
        <item x="3"/>
        <item x="5"/>
        <item x="2"/>
        <item x="4"/>
        <item x="7"/>
        <item t="default"/>
      </items>
    </pivotField>
    <pivotField numFmtId="166" showAll="0"/>
    <pivotField numFmtId="166" showAll="0"/>
    <pivotField showAll="0"/>
    <pivotField axis="axisRow" numFmtId="22" showAll="0">
      <items count="15">
        <item x="0"/>
        <item x="1"/>
        <item x="2"/>
        <item x="3"/>
        <item x="4"/>
        <item x="5"/>
        <item x="6"/>
        <item x="7"/>
        <item x="8"/>
        <item x="9"/>
        <item x="10"/>
        <item x="11"/>
        <item x="12"/>
        <item x="13"/>
        <item t="default"/>
      </items>
    </pivotField>
    <pivotField showAll="0"/>
    <pivotField numFmtId="166" showAll="0"/>
    <pivotField numFmtId="166"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Bank Deposit" fld="7" baseField="0" baseItem="0"/>
  </dataFields>
  <formats count="1">
    <format dxfId="5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B45994-822D-45E6-BCD9-B977DB82E617}"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86:D97" firstHeaderRow="1" firstDataRow="2" firstDataCol="1"/>
  <pivotFields count="20">
    <pivotField showAll="0"/>
    <pivotField showAll="0"/>
    <pivotField showAll="0"/>
    <pivotField numFmtId="22" showAll="0"/>
    <pivotField axis="axisCol" showAll="0">
      <items count="3">
        <item x="0"/>
        <item x="1"/>
        <item t="default"/>
      </items>
    </pivotField>
    <pivotField showAll="0"/>
    <pivotField showAll="0"/>
    <pivotField showAll="0">
      <items count="2968">
        <item x="96"/>
        <item x="1315"/>
        <item x="1516"/>
        <item x="1842"/>
        <item x="736"/>
        <item x="2597"/>
        <item x="1212"/>
        <item x="519"/>
        <item x="423"/>
        <item x="635"/>
        <item x="1785"/>
        <item x="2238"/>
        <item x="1771"/>
        <item x="778"/>
        <item x="1007"/>
        <item x="1255"/>
        <item x="180"/>
        <item x="1227"/>
        <item x="1871"/>
        <item x="2964"/>
        <item x="1116"/>
        <item x="993"/>
        <item x="262"/>
        <item x="1073"/>
        <item x="2526"/>
        <item x="147"/>
        <item x="760"/>
        <item x="1795"/>
        <item x="603"/>
        <item x="1350"/>
        <item x="1643"/>
        <item x="2513"/>
        <item x="2442"/>
        <item x="2456"/>
        <item x="1952"/>
        <item x="438"/>
        <item x="2845"/>
        <item x="893"/>
        <item x="868"/>
        <item x="1983"/>
        <item x="78"/>
        <item x="1144"/>
        <item x="242"/>
        <item x="2451"/>
        <item x="1476"/>
        <item x="1129"/>
        <item x="1176"/>
        <item x="843"/>
        <item x="680"/>
        <item x="2940"/>
        <item x="928"/>
        <item x="2236"/>
        <item x="138"/>
        <item x="113"/>
        <item x="672"/>
        <item x="984"/>
        <item x="2916"/>
        <item x="1014"/>
        <item x="100"/>
        <item x="2713"/>
        <item x="33"/>
        <item x="1946"/>
        <item x="1567"/>
        <item x="2749"/>
        <item x="213"/>
        <item x="2555"/>
        <item x="1417"/>
        <item x="317"/>
        <item x="793"/>
        <item x="2642"/>
        <item x="1128"/>
        <item x="1779"/>
        <item x="1927"/>
        <item x="2415"/>
        <item x="854"/>
        <item x="1412"/>
        <item x="826"/>
        <item x="543"/>
        <item x="1857"/>
        <item x="594"/>
        <item x="1390"/>
        <item x="1100"/>
        <item x="1076"/>
        <item x="10"/>
        <item x="71"/>
        <item x="1996"/>
        <item x="1379"/>
        <item x="1472"/>
        <item x="2435"/>
        <item x="697"/>
        <item x="1063"/>
        <item x="2948"/>
        <item x="1706"/>
        <item x="2142"/>
        <item x="356"/>
        <item x="1221"/>
        <item x="2868"/>
        <item x="995"/>
        <item x="1223"/>
        <item x="403"/>
        <item x="1012"/>
        <item x="60"/>
        <item x="1454"/>
        <item x="385"/>
        <item x="556"/>
        <item x="1677"/>
        <item x="873"/>
        <item x="2292"/>
        <item x="695"/>
        <item x="2139"/>
        <item x="2735"/>
        <item x="1002"/>
        <item x="1618"/>
        <item x="2459"/>
        <item x="1065"/>
        <item x="1763"/>
        <item x="1787"/>
        <item x="1972"/>
        <item x="2252"/>
        <item x="2300"/>
        <item x="2180"/>
        <item x="155"/>
        <item x="578"/>
        <item x="1464"/>
        <item x="627"/>
        <item x="2351"/>
        <item x="2700"/>
        <item x="2579"/>
        <item x="515"/>
        <item x="115"/>
        <item x="2081"/>
        <item x="507"/>
        <item x="1956"/>
        <item x="2308"/>
        <item x="909"/>
        <item x="2041"/>
        <item x="1885"/>
        <item x="1756"/>
        <item x="897"/>
        <item x="619"/>
        <item x="411"/>
        <item x="1283"/>
        <item x="2430"/>
        <item x="1000"/>
        <item x="1761"/>
        <item x="2466"/>
        <item x="2832"/>
        <item x="374"/>
        <item x="111"/>
        <item x="1307"/>
        <item x="932"/>
        <item x="2072"/>
        <item x="968"/>
        <item x="1492"/>
        <item x="2100"/>
        <item x="622"/>
        <item x="250"/>
        <item x="2002"/>
        <item x="375"/>
        <item x="1579"/>
        <item x="947"/>
        <item x="2798"/>
        <item x="2914"/>
        <item x="1020"/>
        <item x="1402"/>
        <item x="2603"/>
        <item x="1021"/>
        <item x="455"/>
        <item x="2659"/>
        <item x="1861"/>
        <item x="1465"/>
        <item x="2960"/>
        <item x="1985"/>
        <item x="2595"/>
        <item x="2009"/>
        <item x="885"/>
        <item x="1882"/>
        <item x="2644"/>
        <item x="2031"/>
        <item x="2188"/>
        <item x="763"/>
        <item x="236"/>
        <item x="192"/>
        <item x="2214"/>
        <item x="1179"/>
        <item x="674"/>
        <item x="1965"/>
        <item x="2850"/>
        <item x="446"/>
        <item x="1490"/>
        <item x="2671"/>
        <item x="512"/>
        <item x="2204"/>
        <item x="2332"/>
        <item x="1741"/>
        <item x="1134"/>
        <item x="166"/>
        <item x="1149"/>
        <item x="2521"/>
        <item x="168"/>
        <item x="1747"/>
        <item x="1752"/>
        <item x="2366"/>
        <item x="2589"/>
        <item x="2567"/>
        <item x="648"/>
        <item x="2922"/>
        <item x="2469"/>
        <item x="11"/>
        <item x="884"/>
        <item x="2334"/>
        <item x="931"/>
        <item x="2256"/>
        <item x="1973"/>
        <item x="992"/>
        <item x="80"/>
        <item x="1999"/>
        <item x="143"/>
        <item x="2865"/>
        <item x="1023"/>
        <item x="1150"/>
        <item x="2338"/>
        <item x="1769"/>
        <item x="807"/>
        <item x="623"/>
        <item x="1420"/>
        <item x="2280"/>
        <item x="1614"/>
        <item x="2398"/>
        <item x="2793"/>
        <item x="1383"/>
        <item x="1889"/>
        <item x="2005"/>
        <item x="767"/>
        <item x="19"/>
        <item x="261"/>
        <item x="522"/>
        <item x="2377"/>
        <item x="338"/>
        <item x="120"/>
        <item x="14"/>
        <item x="1637"/>
        <item x="2287"/>
        <item x="1833"/>
        <item x="1215"/>
        <item x="1650"/>
        <item x="2769"/>
        <item x="1811"/>
        <item x="514"/>
        <item x="2414"/>
        <item x="955"/>
        <item x="1259"/>
        <item x="2547"/>
        <item x="1894"/>
        <item x="82"/>
        <item x="876"/>
        <item x="1773"/>
        <item x="1970"/>
        <item x="433"/>
        <item x="2648"/>
        <item x="342"/>
        <item x="1485"/>
        <item x="2584"/>
        <item x="645"/>
        <item x="535"/>
        <item x="2907"/>
        <item x="1703"/>
        <item x="2132"/>
        <item x="766"/>
        <item x="190"/>
        <item x="2617"/>
        <item x="266"/>
        <item x="2446"/>
        <item x="554"/>
        <item x="1418"/>
        <item x="1367"/>
        <item x="2199"/>
        <item x="1796"/>
        <item x="2501"/>
        <item x="1768"/>
        <item x="2541"/>
        <item x="2582"/>
        <item x="366"/>
        <item x="1920"/>
        <item x="2784"/>
        <item x="2720"/>
        <item x="1308"/>
        <item x="1884"/>
        <item x="649"/>
        <item x="2522"/>
        <item x="263"/>
        <item x="47"/>
        <item x="1214"/>
        <item x="548"/>
        <item x="2216"/>
        <item x="2912"/>
        <item x="453"/>
        <item x="2402"/>
        <item x="2164"/>
        <item x="1328"/>
        <item x="1064"/>
        <item x="183"/>
        <item x="400"/>
        <item x="200"/>
        <item x="835"/>
        <item x="1515"/>
        <item x="2290"/>
        <item x="84"/>
        <item x="1568"/>
        <item x="1411"/>
        <item x="1252"/>
        <item x="1762"/>
        <item x="816"/>
        <item x="1175"/>
        <item x="2765"/>
        <item x="17"/>
        <item x="2745"/>
        <item x="631"/>
        <item x="1717"/>
        <item x="844"/>
        <item x="1171"/>
        <item x="43"/>
        <item x="1937"/>
        <item x="800"/>
        <item x="1998"/>
        <item x="2944"/>
        <item x="145"/>
        <item x="1225"/>
        <item x="2792"/>
        <item x="1300"/>
        <item x="1382"/>
        <item x="2179"/>
        <item x="917"/>
        <item x="783"/>
        <item x="235"/>
        <item x="2518"/>
        <item x="2174"/>
        <item x="2898"/>
        <item x="2202"/>
        <item x="2736"/>
        <item x="2441"/>
        <item x="2758"/>
        <item x="2279"/>
        <item x="806"/>
        <item x="1740"/>
        <item x="2134"/>
        <item x="231"/>
        <item x="335"/>
        <item x="211"/>
        <item x="523"/>
        <item x="891"/>
        <item x="2884"/>
        <item x="2298"/>
        <item x="2821"/>
        <item x="325"/>
        <item x="1720"/>
        <item x="2106"/>
        <item x="482"/>
        <item x="1904"/>
        <item x="2275"/>
        <item x="743"/>
        <item x="2809"/>
        <item x="2844"/>
        <item x="331"/>
        <item x="989"/>
        <item x="738"/>
        <item x="370"/>
        <item x="2038"/>
        <item x="1332"/>
        <item x="252"/>
        <item x="355"/>
        <item x="1469"/>
        <item x="1477"/>
        <item x="347"/>
        <item x="2461"/>
        <item x="2708"/>
        <item x="1947"/>
        <item x="2949"/>
        <item x="2077"/>
        <item x="1089"/>
        <item x="1906"/>
        <item x="7"/>
        <item x="210"/>
        <item x="650"/>
        <item x="2182"/>
        <item x="580"/>
        <item x="521"/>
        <item x="1780"/>
        <item x="2105"/>
        <item x="152"/>
        <item x="2764"/>
        <item x="985"/>
        <item x="819"/>
        <item x="2509"/>
        <item x="2411"/>
        <item x="1260"/>
        <item x="2344"/>
        <item x="592"/>
        <item x="465"/>
        <item x="1718"/>
        <item x="442"/>
        <item x="790"/>
        <item x="2520"/>
        <item x="1728"/>
        <item x="2189"/>
        <item x="2114"/>
        <item x="1798"/>
        <item x="34"/>
        <item x="1091"/>
        <item x="462"/>
        <item x="1352"/>
        <item x="1933"/>
        <item x="744"/>
        <item x="2963"/>
        <item x="2929"/>
        <item x="2399"/>
        <item x="2150"/>
        <item x="1373"/>
        <item x="1936"/>
        <item x="2622"/>
        <item x="924"/>
        <item x="2198"/>
        <item x="1607"/>
        <item x="2162"/>
        <item x="2645"/>
        <item x="823"/>
        <item x="1253"/>
        <item x="2221"/>
        <item x="451"/>
        <item x="1942"/>
        <item x="1235"/>
        <item x="2007"/>
        <item x="1455"/>
        <item x="1794"/>
        <item x="644"/>
        <item x="2543"/>
        <item x="1800"/>
        <item x="2126"/>
        <item x="1982"/>
        <item x="234"/>
        <item x="2335"/>
        <item x="420"/>
        <item x="1989"/>
        <item x="614"/>
        <item x="851"/>
        <item x="2668"/>
        <item x="655"/>
        <item x="217"/>
        <item x="1865"/>
        <item x="1486"/>
        <item x="538"/>
        <item x="429"/>
        <item x="696"/>
        <item x="1265"/>
        <item x="660"/>
        <item x="2767"/>
        <item x="94"/>
        <item x="2117"/>
        <item x="1288"/>
        <item x="607"/>
        <item x="2858"/>
        <item x="2836"/>
        <item x="1048"/>
        <item x="2243"/>
        <item x="2320"/>
        <item x="513"/>
        <item x="871"/>
        <item x="2820"/>
        <item x="839"/>
        <item x="475"/>
        <item x="6"/>
        <item x="2653"/>
        <item x="520"/>
        <item x="1931"/>
        <item x="2647"/>
        <item x="1635"/>
        <item x="1786"/>
        <item x="734"/>
        <item x="2894"/>
        <item x="1640"/>
        <item x="2000"/>
        <item x="1396"/>
        <item x="1764"/>
        <item x="1676"/>
        <item x="852"/>
        <item x="118"/>
        <item x="2646"/>
        <item x="466"/>
        <item x="408"/>
        <item x="2205"/>
        <item x="1039"/>
        <item x="2804"/>
        <item x="1918"/>
        <item x="772"/>
        <item x="1458"/>
        <item x="1395"/>
        <item x="1082"/>
        <item x="205"/>
        <item x="1895"/>
        <item x="1120"/>
        <item x="1025"/>
        <item x="441"/>
        <item x="2683"/>
        <item x="343"/>
        <item x="969"/>
        <item x="2432"/>
        <item x="1860"/>
        <item x="1714"/>
        <item x="1902"/>
        <item x="1880"/>
        <item x="862"/>
        <item x="2245"/>
        <item x="1208"/>
        <item x="387"/>
        <item x="2519"/>
        <item x="1416"/>
        <item x="1329"/>
        <item x="787"/>
        <item x="1309"/>
        <item x="670"/>
        <item x="199"/>
        <item x="157"/>
        <item x="591"/>
        <item x="2750"/>
        <item x="727"/>
        <item x="1160"/>
        <item x="2859"/>
        <item x="1589"/>
        <item x="1229"/>
        <item x="1596"/>
        <item x="2742"/>
        <item x="2046"/>
        <item x="373"/>
        <item x="2771"/>
        <item x="1267"/>
        <item x="1474"/>
        <item x="431"/>
        <item x="987"/>
        <item x="153"/>
        <item x="1669"/>
        <item x="1678"/>
        <item x="1043"/>
        <item x="2889"/>
        <item x="725"/>
        <item x="1941"/>
        <item x="1151"/>
        <item x="1386"/>
        <item x="2246"/>
        <item x="1781"/>
        <item x="1234"/>
        <item x="1953"/>
        <item x="1087"/>
        <item x="865"/>
        <item x="1873"/>
        <item x="1783"/>
        <item x="2614"/>
        <item x="1119"/>
        <item x="724"/>
        <item x="2458"/>
        <item x="2663"/>
        <item x="1038"/>
        <item x="414"/>
        <item x="1908"/>
        <item x="2289"/>
        <item x="1822"/>
        <item x="1105"/>
        <item x="1185"/>
        <item x="1413"/>
        <item x="1893"/>
        <item x="973"/>
        <item x="1896"/>
        <item x="1096"/>
        <item x="1544"/>
        <item x="2831"/>
        <item x="498"/>
        <item x="652"/>
        <item x="61"/>
        <item x="1222"/>
        <item x="256"/>
        <item x="2756"/>
        <item x="2732"/>
        <item x="1370"/>
        <item x="305"/>
        <item x="361"/>
        <item x="1593"/>
        <item x="1355"/>
        <item x="2080"/>
        <item x="2527"/>
        <item x="1168"/>
        <item x="2476"/>
        <item x="2067"/>
        <item x="570"/>
        <item x="1201"/>
        <item x="2529"/>
        <item x="1926"/>
        <item x="2013"/>
        <item x="2943"/>
        <item x="2770"/>
        <item x="1616"/>
        <item x="1130"/>
        <item x="2917"/>
        <item x="1828"/>
        <item x="23"/>
        <item x="682"/>
        <item x="1886"/>
        <item x="2791"/>
        <item x="675"/>
        <item x="132"/>
        <item x="2036"/>
        <item x="1813"/>
        <item x="747"/>
        <item x="2269"/>
        <item x="2345"/>
        <item x="684"/>
        <item x="1062"/>
        <item x="490"/>
        <item x="32"/>
        <item x="2860"/>
        <item x="1778"/>
        <item x="1162"/>
        <item x="1098"/>
        <item x="964"/>
        <item x="1535"/>
        <item x="2702"/>
        <item x="883"/>
        <item x="2538"/>
        <item x="1570"/>
        <item x="863"/>
        <item x="2235"/>
        <item x="2675"/>
        <item x="202"/>
        <item x="1340"/>
        <item x="254"/>
        <item x="2900"/>
        <item x="2551"/>
        <item x="2680"/>
        <item x="114"/>
        <item x="405"/>
        <item x="707"/>
        <item x="248"/>
        <item x="1339"/>
        <item x="2110"/>
        <item x="277"/>
        <item x="160"/>
        <item x="1226"/>
        <item x="2453"/>
        <item x="1499"/>
        <item x="2704"/>
        <item x="640"/>
        <item x="9"/>
        <item x="1198"/>
        <item x="1122"/>
        <item x="2534"/>
        <item x="472"/>
        <item x="20"/>
        <item x="2472"/>
        <item x="832"/>
        <item x="1708"/>
        <item x="1475"/>
        <item x="540"/>
        <item x="2261"/>
        <item x="2083"/>
        <item x="2587"/>
        <item x="803"/>
        <item x="612"/>
        <item x="1854"/>
        <item x="1158"/>
        <item x="673"/>
        <item x="2528"/>
        <item x="2755"/>
        <item x="2371"/>
        <item x="2272"/>
        <item x="2181"/>
        <item x="1170"/>
        <item x="1992"/>
        <item x="1955"/>
        <item x="378"/>
        <item x="1336"/>
        <item x="2118"/>
        <item x="105"/>
        <item x="2059"/>
        <item x="1385"/>
        <item x="2709"/>
        <item x="2015"/>
        <item x="2409"/>
        <item x="776"/>
        <item x="1968"/>
        <item x="1542"/>
        <item x="2651"/>
        <item x="219"/>
        <item x="1256"/>
        <item x="2657"/>
        <item x="1659"/>
        <item x="922"/>
        <item x="2160"/>
        <item x="2737"/>
        <item x="1562"/>
        <item x="368"/>
        <item x="2598"/>
        <item x="2018"/>
        <item x="2340"/>
        <item x="1031"/>
        <item x="1832"/>
        <item x="2203"/>
        <item x="1509"/>
        <item x="1281"/>
        <item x="2385"/>
        <item x="1410"/>
        <item x="2171"/>
        <item x="2387"/>
        <item x="1548"/>
        <item x="1876"/>
        <item x="1181"/>
        <item x="2145"/>
        <item x="54"/>
        <item x="1919"/>
        <item x="2682"/>
        <item x="770"/>
        <item x="2042"/>
        <item x="533"/>
        <item x="1369"/>
        <item x="2880"/>
        <item x="2193"/>
        <item x="1991"/>
        <item x="144"/>
        <item x="1545"/>
        <item x="1692"/>
        <item x="1165"/>
        <item x="1047"/>
        <item x="1935"/>
        <item x="2378"/>
        <item x="1534"/>
        <item x="2276"/>
        <item x="396"/>
        <item x="1689"/>
        <item x="2444"/>
        <item x="2918"/>
        <item x="2815"/>
        <item x="2049"/>
        <item x="1776"/>
        <item x="1188"/>
        <item x="2222"/>
        <item x="659"/>
        <item x="2629"/>
        <item x="1721"/>
        <item x="90"/>
        <item x="495"/>
        <item x="384"/>
        <item x="228"/>
        <item x="1732"/>
        <item x="2397"/>
        <item x="1257"/>
        <item x="745"/>
        <item x="1443"/>
        <item x="1807"/>
        <item x="1250"/>
        <item x="2012"/>
        <item x="299"/>
        <item x="534"/>
        <item x="1148"/>
        <item x="723"/>
        <item x="13"/>
        <item x="967"/>
        <item x="1883"/>
        <item x="1749"/>
        <item x="1228"/>
        <item x="1537"/>
        <item x="2251"/>
        <item x="1481"/>
        <item x="546"/>
        <item x="1649"/>
        <item x="824"/>
        <item x="1507"/>
        <item x="2857"/>
        <item x="653"/>
        <item x="938"/>
        <item x="1964"/>
        <item x="46"/>
        <item x="1296"/>
        <item x="260"/>
        <item x="230"/>
        <item x="2475"/>
        <item x="2151"/>
        <item x="1557"/>
        <item x="291"/>
        <item x="2284"/>
        <item x="2352"/>
        <item x="360"/>
        <item x="359"/>
        <item x="2730"/>
        <item x="624"/>
        <item x="380"/>
        <item x="1836"/>
        <item x="226"/>
        <item x="1755"/>
        <item x="1745"/>
        <item x="812"/>
        <item x="2017"/>
        <item x="1275"/>
        <item x="2147"/>
        <item x="2835"/>
        <item x="2937"/>
        <item x="2834"/>
        <item x="1969"/>
        <item x="2386"/>
        <item x="110"/>
        <item x="494"/>
        <item x="1432"/>
        <item x="566"/>
        <item x="944"/>
        <item x="691"/>
        <item x="2056"/>
        <item x="393"/>
        <item x="1552"/>
        <item x="1219"/>
        <item x="912"/>
        <item x="870"/>
        <item x="2445"/>
        <item x="779"/>
        <item x="2425"/>
        <item x="2571"/>
        <item x="353"/>
        <item x="1967"/>
        <item x="246"/>
        <item x="1514"/>
        <item x="2503"/>
        <item x="1686"/>
        <item x="454"/>
        <item x="2361"/>
        <item x="1892"/>
        <item x="2104"/>
        <item x="1671"/>
        <item x="1473"/>
        <item x="2480"/>
        <item x="2258"/>
        <item x="2599"/>
        <item x="2096"/>
        <item x="2862"/>
        <item x="1702"/>
        <item x="1840"/>
        <item x="2807"/>
        <item x="1438"/>
        <item x="182"/>
        <item x="1434"/>
        <item x="1303"/>
        <item x="768"/>
        <item x="2952"/>
        <item x="2625"/>
        <item x="848"/>
        <item x="340"/>
        <item x="321"/>
        <item x="1736"/>
        <item x="1375"/>
        <item x="1731"/>
        <item x="1978"/>
        <item x="1436"/>
        <item x="2678"/>
        <item x="129"/>
        <item x="2549"/>
        <item x="2249"/>
        <item x="708"/>
        <item x="156"/>
        <item x="1725"/>
        <item x="2347"/>
        <item x="179"/>
        <item x="2468"/>
        <item x="1809"/>
        <item x="2621"/>
        <item x="1594"/>
        <item x="2191"/>
        <item x="1011"/>
        <item x="1808"/>
        <item x="1107"/>
        <item x="350"/>
        <item x="1017"/>
        <item x="1838"/>
        <item x="2209"/>
        <item x="2925"/>
        <item x="2328"/>
        <item x="2833"/>
        <item x="2141"/>
        <item x="2607"/>
        <item x="1724"/>
        <item x="1530"/>
        <item x="526"/>
        <item x="2229"/>
        <item x="2711"/>
        <item x="913"/>
        <item x="177"/>
        <item x="295"/>
        <item x="665"/>
        <item x="1909"/>
        <item x="1070"/>
        <item x="2226"/>
        <item x="1074"/>
        <item x="1500"/>
        <item x="203"/>
        <item x="1284"/>
        <item x="315"/>
        <item x="1059"/>
        <item x="2166"/>
        <item x="666"/>
        <item x="1086"/>
        <item x="2040"/>
        <item x="221"/>
        <item x="508"/>
        <item x="1541"/>
        <item x="2837"/>
        <item x="1898"/>
        <item x="530"/>
        <item x="1186"/>
        <item x="882"/>
        <item x="2169"/>
        <item x="1055"/>
        <item x="1766"/>
        <item x="2785"/>
        <item x="140"/>
        <item x="1897"/>
        <item x="889"/>
        <item x="1084"/>
        <item x="2774"/>
        <item x="1657"/>
        <item x="2225"/>
        <item x="276"/>
        <item x="2557"/>
        <item x="2879"/>
        <item x="2849"/>
        <item x="1143"/>
        <item x="2493"/>
        <item x="1966"/>
        <item x="721"/>
        <item x="2580"/>
        <item x="1449"/>
        <item x="2574"/>
        <item x="2113"/>
        <item x="2426"/>
        <item x="1111"/>
        <item x="1843"/>
        <item x="2324"/>
        <item x="2573"/>
        <item x="5"/>
        <item x="809"/>
        <item x="2050"/>
        <item x="715"/>
        <item x="2593"/>
        <item x="2140"/>
        <item x="1524"/>
        <item x="1847"/>
        <item x="2089"/>
        <item x="1110"/>
        <item x="2066"/>
        <item x="2627"/>
        <item x="2363"/>
        <item x="1666"/>
        <item x="1497"/>
        <item x="2523"/>
        <item x="2297"/>
        <item x="946"/>
        <item x="467"/>
        <item x="4"/>
        <item x="2611"/>
        <item x="1644"/>
        <item x="2481"/>
        <item x="2136"/>
        <item x="2697"/>
        <item x="2514"/>
        <item x="2852"/>
        <item x="1853"/>
        <item x="1599"/>
        <item x="2955"/>
        <item x="2065"/>
        <item x="293"/>
        <item x="1604"/>
        <item x="751"/>
        <item x="1453"/>
        <item x="354"/>
        <item x="2602"/>
        <item x="2004"/>
        <item x="2462"/>
        <item x="59"/>
        <item x="1561"/>
        <item x="1195"/>
        <item x="2263"/>
        <item x="189"/>
        <item x="2903"/>
        <item x="497"/>
        <item x="2396"/>
        <item x="2215"/>
        <item x="1864"/>
        <item x="1202"/>
        <item x="1033"/>
        <item x="457"/>
        <item x="2325"/>
        <item x="1071"/>
        <item x="547"/>
        <item x="900"/>
        <item x="581"/>
        <item x="1521"/>
        <item x="328"/>
        <item x="1957"/>
        <item x="972"/>
        <item x="1152"/>
        <item x="1280"/>
        <item x="2569"/>
        <item x="2112"/>
        <item x="1045"/>
        <item x="1543"/>
        <item x="1353"/>
        <item x="1680"/>
        <item x="1929"/>
        <item x="1132"/>
        <item x="1529"/>
        <item x="1682"/>
        <item x="688"/>
        <item x="135"/>
        <item x="1536"/>
        <item x="1912"/>
        <item x="2467"/>
        <item x="1217"/>
        <item x="2909"/>
        <item x="2138"/>
        <item x="1484"/>
        <item x="701"/>
        <item x="425"/>
        <item x="1803"/>
        <item x="2274"/>
        <item x="2173"/>
        <item x="1879"/>
        <item x="2211"/>
        <item x="2253"/>
        <item x="2260"/>
        <item x="79"/>
        <item x="1639"/>
        <item x="2185"/>
        <item x="2341"/>
        <item x="452"/>
        <item x="407"/>
        <item x="1131"/>
        <item x="1345"/>
        <item x="562"/>
        <item x="269"/>
        <item x="1829"/>
        <item x="1153"/>
        <item x="404"/>
        <item x="879"/>
        <item x="2560"/>
        <item x="1868"/>
        <item x="504"/>
        <item x="428"/>
        <item x="270"/>
        <item x="1938"/>
        <item x="172"/>
        <item x="741"/>
        <item x="2163"/>
        <item x="1429"/>
        <item x="2412"/>
        <item x="943"/>
        <item x="1878"/>
        <item x="1470"/>
        <item x="647"/>
        <item x="2369"/>
        <item x="718"/>
        <item x="2805"/>
        <item x="2207"/>
        <item x="1645"/>
        <item x="136"/>
        <item x="1560"/>
        <item x="2282"/>
        <item x="2703"/>
        <item x="290"/>
        <item x="1573"/>
        <item x="1660"/>
        <item x="1316"/>
        <item x="2747"/>
        <item x="2591"/>
        <item x="1824"/>
        <item x="1172"/>
        <item x="304"/>
        <item x="1648"/>
        <item x="1547"/>
        <item x="524"/>
        <item x="784"/>
        <item x="2271"/>
        <item x="2473"/>
        <item x="2564"/>
        <item x="2590"/>
        <item x="2610"/>
        <item x="99"/>
        <item x="2359"/>
        <item x="856"/>
        <item x="2786"/>
        <item x="1318"/>
        <item x="406"/>
        <item x="422"/>
        <item x="1154"/>
        <item x="376"/>
        <item x="2016"/>
        <item x="2392"/>
        <item x="394"/>
        <item x="1205"/>
        <item x="1325"/>
        <item x="754"/>
        <item x="307"/>
        <item x="1297"/>
        <item x="1600"/>
        <item x="597"/>
        <item x="676"/>
        <item x="2491"/>
        <item x="2337"/>
        <item x="2291"/>
        <item x="1136"/>
        <item x="1346"/>
        <item x="41"/>
        <item x="2801"/>
        <item x="813"/>
        <item x="1050"/>
        <item x="42"/>
        <item x="337"/>
        <item x="864"/>
        <item x="692"/>
        <item x="1917"/>
        <item x="926"/>
        <item x="1511"/>
        <item x="333"/>
        <item x="2706"/>
        <item x="921"/>
        <item x="693"/>
        <item x="1003"/>
        <item x="1427"/>
        <item x="2485"/>
        <item x="577"/>
        <item x="950"/>
        <item x="937"/>
        <item x="729"/>
        <item x="617"/>
        <item x="2818"/>
        <item x="602"/>
        <item x="1610"/>
        <item x="620"/>
        <item x="1341"/>
        <item x="1760"/>
        <item x="730"/>
        <item x="1203"/>
        <item x="1166"/>
        <item x="2390"/>
        <item x="2738"/>
        <item x="2242"/>
        <item x="72"/>
        <item x="2847"/>
        <item x="633"/>
        <item x="896"/>
        <item x="2685"/>
        <item x="910"/>
        <item x="437"/>
        <item x="1823"/>
        <item x="1850"/>
        <item x="2674"/>
        <item x="2227"/>
        <item x="2044"/>
        <item x="1859"/>
        <item x="1378"/>
        <item x="401"/>
        <item x="880"/>
        <item x="567"/>
        <item x="2904"/>
        <item x="2872"/>
        <item x="426"/>
        <item x="1591"/>
        <item x="1042"/>
        <item x="45"/>
        <item x="2330"/>
        <item x="2500"/>
        <item x="220"/>
        <item x="1674"/>
        <item x="389"/>
        <item x="2566"/>
        <item x="402"/>
        <item x="1391"/>
        <item x="2714"/>
        <item x="40"/>
        <item x="1421"/>
        <item x="1276"/>
        <item x="1282"/>
        <item x="339"/>
        <item x="1194"/>
        <item x="1701"/>
        <item x="2628"/>
        <item x="2920"/>
        <item x="2108"/>
        <item x="332"/>
        <item x="509"/>
        <item x="2768"/>
        <item x="646"/>
        <item x="1401"/>
        <item x="1601"/>
        <item x="1277"/>
        <item x="139"/>
        <item x="1244"/>
        <item x="2449"/>
        <item x="1467"/>
        <item x="1585"/>
        <item x="920"/>
        <item x="2137"/>
        <item x="1839"/>
        <item x="2873"/>
        <item x="2887"/>
        <item x="435"/>
        <item x="297"/>
        <item x="1286"/>
        <item x="2460"/>
        <item x="381"/>
        <item x="1233"/>
        <item x="1583"/>
        <item x="2439"/>
        <item x="330"/>
        <item x="2762"/>
        <item x="2525"/>
        <item x="2902"/>
        <item x="2829"/>
        <item x="817"/>
        <item x="1914"/>
        <item x="1371"/>
        <item x="733"/>
        <item x="2026"/>
        <item x="63"/>
        <item x="2071"/>
        <item x="1041"/>
        <item x="2812"/>
        <item x="1249"/>
        <item x="2372"/>
        <item x="593"/>
        <item x="2379"/>
        <item x="2318"/>
        <item x="2391"/>
        <item x="2321"/>
        <item x="2333"/>
        <item x="2656"/>
        <item x="2775"/>
        <item x="1988"/>
        <item x="2935"/>
        <item x="31"/>
        <item x="1881"/>
        <item x="1159"/>
        <item x="899"/>
        <item x="1825"/>
        <item x="970"/>
        <item x="2778"/>
        <item x="2893"/>
        <item x="2813"/>
        <item x="1192"/>
        <item x="67"/>
        <item x="2232"/>
        <item x="1009"/>
        <item x="2577"/>
        <item x="555"/>
        <item x="2020"/>
        <item x="1409"/>
        <item x="903"/>
        <item x="626"/>
        <item x="1784"/>
        <item x="881"/>
        <item x="2159"/>
        <item x="1986"/>
        <item x="1962"/>
        <item x="1493"/>
        <item x="1827"/>
        <item x="1950"/>
        <item x="1298"/>
        <item x="2170"/>
        <item x="1246"/>
        <item x="2024"/>
        <item x="553"/>
        <item x="1112"/>
        <item x="867"/>
        <item x="1981"/>
        <item x="2763"/>
        <item x="164"/>
        <item x="2870"/>
        <item x="2954"/>
        <item x="1587"/>
        <item x="1685"/>
        <item x="1394"/>
        <item x="222"/>
        <item x="1915"/>
        <item x="2608"/>
        <item x="894"/>
        <item x="68"/>
        <item x="2099"/>
        <item x="303"/>
        <item x="2212"/>
        <item x="1954"/>
        <item x="1193"/>
        <item x="1164"/>
        <item x="782"/>
        <item x="2420"/>
        <item x="906"/>
        <item x="2643"/>
        <item x="1826"/>
        <item x="2123"/>
        <item x="1835"/>
        <item x="2486"/>
        <item x="1821"/>
        <item x="108"/>
        <item x="2465"/>
        <item x="2936"/>
        <item x="1901"/>
        <item x="2783"/>
        <item x="590"/>
        <item x="2440"/>
        <item x="2649"/>
        <item x="1295"/>
        <item x="2800"/>
        <item x="1157"/>
        <item x="461"/>
        <item x="274"/>
        <item x="1209"/>
        <item x="243"/>
        <item x="2053"/>
        <item x="121"/>
        <item x="218"/>
        <item x="2355"/>
        <item x="818"/>
        <item x="2681"/>
        <item x="658"/>
        <item x="1980"/>
        <item x="661"/>
        <item x="2197"/>
        <item x="1494"/>
        <item x="1602"/>
        <item x="586"/>
        <item x="1647"/>
        <item x="2305"/>
        <item x="2063"/>
        <item x="348"/>
        <item x="2741"/>
        <item x="2779"/>
        <item x="552"/>
        <item x="599"/>
        <item x="551"/>
        <item x="2025"/>
        <item x="2828"/>
        <item x="193"/>
        <item x="749"/>
        <item x="601"/>
        <item x="1305"/>
        <item x="1016"/>
        <item x="159"/>
        <item x="2689"/>
        <item x="846"/>
        <item x="1628"/>
        <item x="2058"/>
        <item x="165"/>
        <item x="369"/>
        <item x="1433"/>
        <item x="2327"/>
        <item x="2073"/>
        <item x="1751"/>
        <item x="963"/>
        <item x="1368"/>
        <item x="245"/>
        <item x="2478"/>
        <item x="789"/>
        <item x="919"/>
        <item x="214"/>
        <item x="2531"/>
        <item x="1613"/>
        <item x="1504"/>
        <item x="1617"/>
        <item x="2093"/>
        <item x="1631"/>
        <item x="1359"/>
        <item x="1739"/>
        <item x="845"/>
        <item x="1928"/>
        <item x="1672"/>
        <item x="2135"/>
        <item x="1924"/>
        <item x="1688"/>
        <item x="2239"/>
        <item x="764"/>
        <item x="2070"/>
        <item x="948"/>
        <item x="1006"/>
        <item x="1237"/>
        <item x="64"/>
        <item x="85"/>
        <item x="2666"/>
        <item x="2090"/>
        <item x="1333"/>
        <item x="2600"/>
        <item x="1426"/>
        <item x="1774"/>
        <item x="174"/>
        <item x="1137"/>
        <item x="2572"/>
        <item x="2494"/>
        <item x="419"/>
        <item x="1598"/>
        <item x="2370"/>
        <item x="1559"/>
        <item x="988"/>
        <item x="1730"/>
        <item x="1463"/>
        <item x="2098"/>
        <item x="2154"/>
        <item x="1040"/>
        <item x="2841"/>
        <item x="1271"/>
        <item x="329"/>
        <item x="2842"/>
        <item x="326"/>
        <item x="1101"/>
        <item x="1245"/>
        <item x="178"/>
        <item x="1695"/>
        <item x="280"/>
        <item x="1266"/>
        <item x="2303"/>
        <item x="1491"/>
        <item x="53"/>
        <item x="175"/>
        <item x="2479"/>
        <item x="1022"/>
        <item x="2814"/>
        <item x="2293"/>
        <item x="24"/>
        <item x="815"/>
        <item x="1478"/>
        <item x="2403"/>
        <item x="604"/>
        <item x="2696"/>
        <item x="1240"/>
        <item x="119"/>
        <item x="2817"/>
        <item x="2146"/>
        <item x="443"/>
        <item x="611"/>
        <item x="2853"/>
        <item x="29"/>
        <item x="1849"/>
        <item x="1292"/>
        <item x="2447"/>
        <item x="1190"/>
        <item x="432"/>
        <item x="1384"/>
        <item x="1360"/>
        <item x="2278"/>
        <item x="327"/>
        <item x="215"/>
        <item x="2488"/>
        <item x="2799"/>
        <item x="390"/>
        <item x="1403"/>
        <item x="1377"/>
        <item x="901"/>
        <item x="126"/>
        <item x="2923"/>
        <item x="2715"/>
        <item x="1457"/>
        <item x="1057"/>
        <item x="2474"/>
        <item x="1569"/>
        <item x="877"/>
        <item x="785"/>
        <item x="2933"/>
        <item x="1220"/>
        <item x="761"/>
        <item x="2690"/>
        <item x="517"/>
        <item x="2254"/>
        <item x="2692"/>
        <item x="447"/>
        <item x="1753"/>
        <item x="2753"/>
        <item x="1187"/>
        <item x="2039"/>
        <item x="1727"/>
        <item x="2388"/>
        <item x="982"/>
        <item x="410"/>
        <item x="1326"/>
        <item x="2143"/>
        <item x="2908"/>
        <item x="1759"/>
        <item x="781"/>
        <item x="191"/>
        <item x="930"/>
        <item x="549"/>
        <item x="224"/>
        <item x="2806"/>
        <item x="2911"/>
        <item x="2438"/>
        <item x="2220"/>
        <item x="162"/>
        <item x="1113"/>
        <item x="296"/>
        <item x="1285"/>
        <item x="531"/>
        <item x="1034"/>
        <item x="1877"/>
        <item x="267"/>
        <item x="925"/>
        <item x="2157"/>
        <item x="1483"/>
        <item x="1261"/>
        <item x="861"/>
        <item x="837"/>
        <item x="1913"/>
        <item x="1816"/>
        <item x="2052"/>
        <item x="2511"/>
        <item x="1008"/>
        <item x="471"/>
        <item x="1817"/>
        <item x="2144"/>
        <item x="1184"/>
        <item x="1595"/>
        <item x="1364"/>
        <item x="285"/>
        <item x="499"/>
        <item x="639"/>
        <item x="26"/>
        <item x="1317"/>
        <item x="2433"/>
        <item x="2535"/>
        <item x="2023"/>
        <item x="1844"/>
        <item x="999"/>
        <item x="1976"/>
        <item x="302"/>
        <item x="149"/>
        <item x="500"/>
        <item x="485"/>
        <item x="294"/>
        <item x="916"/>
        <item x="569"/>
        <item x="36"/>
        <item x="2897"/>
        <item x="1052"/>
        <item x="2871"/>
        <item x="2693"/>
        <item x="2540"/>
        <item x="1592"/>
        <item x="1651"/>
        <item x="334"/>
        <item x="634"/>
        <item x="2507"/>
        <item x="1338"/>
        <item x="273"/>
        <item x="2489"/>
        <item x="1518"/>
        <item x="711"/>
        <item x="2311"/>
        <item x="344"/>
        <item x="1900"/>
        <item x="2375"/>
        <item x="656"/>
        <item x="573"/>
        <item x="2267"/>
        <item x="1621"/>
        <item x="316"/>
        <item x="681"/>
        <item x="1191"/>
        <item x="2613"/>
        <item x="301"/>
        <item x="571"/>
        <item x="1517"/>
        <item x="902"/>
        <item x="1863"/>
        <item x="2539"/>
        <item x="2559"/>
        <item x="1274"/>
        <item x="1611"/>
        <item x="1627"/>
        <item x="1748"/>
        <item x="2588"/>
        <item x="1428"/>
        <item x="1446"/>
        <item x="860"/>
        <item x="756"/>
        <item x="2357"/>
        <item x="2428"/>
        <item x="978"/>
        <item x="1124"/>
        <item x="2705"/>
        <item x="2405"/>
        <item x="30"/>
        <item x="1415"/>
        <item x="1163"/>
        <item x="2424"/>
        <item x="2054"/>
        <item x="2130"/>
        <item x="1498"/>
        <item x="2838"/>
        <item x="148"/>
        <item x="2959"/>
        <item x="981"/>
        <item x="1262"/>
        <item x="2722"/>
        <item x="2562"/>
        <item x="2669"/>
        <item x="561"/>
        <item x="1812"/>
        <item x="2773"/>
        <item x="774"/>
        <item x="430"/>
        <item x="875"/>
        <item x="1178"/>
        <item x="2618"/>
        <item x="1392"/>
        <item x="1550"/>
        <item x="582"/>
        <item x="201"/>
        <item x="196"/>
        <item x="1263"/>
        <item x="486"/>
        <item x="2407"/>
        <item x="689"/>
        <item x="1997"/>
        <item x="1738"/>
        <item x="1939"/>
        <item x="480"/>
        <item x="1588"/>
        <item x="735"/>
        <item x="1527"/>
        <item x="1890"/>
        <item x="501"/>
        <item x="1851"/>
        <item x="1925"/>
        <item x="550"/>
        <item x="2484"/>
        <item x="1114"/>
        <item x="73"/>
        <item x="74"/>
        <item x="2329"/>
        <item x="1806"/>
        <item x="836"/>
        <item x="116"/>
        <item x="150"/>
        <item x="706"/>
        <item x="2839"/>
        <item x="2612"/>
        <item x="1563"/>
        <item x="954"/>
        <item x="1123"/>
        <item x="1066"/>
        <item x="975"/>
        <item x="1923"/>
        <item x="1380"/>
        <item x="1830"/>
        <item x="1653"/>
        <item x="945"/>
        <item x="275"/>
        <item x="2084"/>
        <item x="1603"/>
        <item x="2915"/>
        <item x="358"/>
        <item x="483"/>
        <item x="1460"/>
        <item x="97"/>
        <item x="87"/>
        <item x="1625"/>
        <item x="1348"/>
        <item x="2219"/>
        <item x="2"/>
        <item x="388"/>
        <item x="2867"/>
        <item x="1236"/>
        <item x="2819"/>
        <item x="2413"/>
        <item x="2710"/>
        <item x="1975"/>
        <item x="197"/>
        <item x="2051"/>
        <item x="997"/>
        <item x="1663"/>
        <item x="1626"/>
        <item x="1090"/>
        <item x="829"/>
        <item x="0"/>
        <item x="1870"/>
        <item x="651"/>
        <item x="1108"/>
        <item x="434"/>
        <item x="1609"/>
        <item x="86"/>
        <item x="942"/>
        <item x="2302"/>
        <item x="2233"/>
        <item x="850"/>
        <item x="1673"/>
        <item x="292"/>
        <item x="908"/>
        <item x="1700"/>
        <item x="1287"/>
        <item x="2149"/>
        <item x="125"/>
        <item x="1772"/>
        <item x="1777"/>
        <item x="941"/>
        <item x="2234"/>
        <item x="1127"/>
        <item x="771"/>
        <item x="1357"/>
        <item x="271"/>
        <item x="158"/>
        <item x="796"/>
        <item x="986"/>
        <item x="596"/>
        <item x="2941"/>
        <item x="1750"/>
        <item x="2684"/>
        <item x="1683"/>
        <item x="2676"/>
        <item x="709"/>
        <item x="1362"/>
        <item x="1180"/>
        <item x="1109"/>
        <item x="849"/>
        <item x="2650"/>
        <item x="1691"/>
        <item x="1231"/>
        <item x="1293"/>
        <item x="1581"/>
        <item x="2719"/>
        <item x="2510"/>
        <item x="1993"/>
        <item x="399"/>
        <item x="1746"/>
        <item x="2030"/>
        <item x="1619"/>
        <item x="700"/>
        <item x="2886"/>
        <item x="2766"/>
        <item x="2362"/>
        <item x="2772"/>
        <item x="1605"/>
        <item x="2085"/>
        <item x="362"/>
        <item x="2803"/>
        <item x="1388"/>
        <item x="1757"/>
        <item x="1775"/>
        <item x="2550"/>
        <item x="1899"/>
        <item x="1004"/>
        <item x="1590"/>
        <item x="1248"/>
        <item x="2723"/>
        <item x="1916"/>
        <item x="855"/>
        <item x="2153"/>
        <item x="606"/>
        <item x="2339"/>
        <item x="1489"/>
        <item x="853"/>
        <item x="2124"/>
        <item x="869"/>
        <item x="2028"/>
        <item x="2733"/>
        <item x="1005"/>
        <item x="2734"/>
        <item x="1765"/>
        <item x="2517"/>
        <item x="2087"/>
        <item x="808"/>
        <item x="2661"/>
        <item x="613"/>
        <item x="314"/>
        <item x="2824"/>
        <item x="887"/>
        <item x="1001"/>
        <item x="1138"/>
        <item x="2176"/>
        <item x="2217"/>
        <item x="1974"/>
        <item x="742"/>
        <item x="2677"/>
        <item x="185"/>
        <item x="2206"/>
        <item x="2075"/>
        <item x="2556"/>
        <item x="1337"/>
        <item x="208"/>
        <item x="249"/>
        <item x="1319"/>
        <item x="1351"/>
        <item x="994"/>
        <item x="2882"/>
        <item x="1815"/>
        <item x="2780"/>
        <item x="720"/>
        <item x="759"/>
        <item x="820"/>
        <item x="831"/>
        <item x="918"/>
        <item x="2811"/>
        <item x="1269"/>
        <item x="1013"/>
        <item x="663"/>
        <item x="1805"/>
        <item x="1690"/>
        <item x="2250"/>
        <item x="1024"/>
        <item x="2060"/>
        <item x="2417"/>
        <item x="468"/>
        <item x="27"/>
        <item x="2718"/>
        <item x="1083"/>
        <item x="576"/>
        <item x="2825"/>
        <item x="1376"/>
        <item x="1365"/>
        <item x="2592"/>
        <item x="48"/>
        <item x="2122"/>
        <item x="1051"/>
        <item x="1349"/>
        <item x="169"/>
        <item x="1729"/>
        <item x="2094"/>
        <item x="503"/>
        <item x="264"/>
        <item x="2281"/>
        <item x="2843"/>
        <item x="2316"/>
        <item x="1903"/>
        <item x="1856"/>
        <item x="2336"/>
        <item x="1872"/>
        <item x="1960"/>
        <item x="1943"/>
        <item x="2259"/>
        <item x="1716"/>
        <item x="448"/>
        <item x="615"/>
        <item x="667"/>
        <item x="167"/>
        <item x="1735"/>
        <item x="1670"/>
        <item x="244"/>
        <item x="1488"/>
        <item x="1343"/>
        <item x="2454"/>
        <item x="1520"/>
        <item x="1848"/>
        <item x="1422"/>
        <item x="2346"/>
        <item x="731"/>
        <item x="1313"/>
        <item x="1510"/>
        <item x="188"/>
        <item x="1767"/>
        <item x="181"/>
        <item x="241"/>
        <item x="1930"/>
        <item x="2688"/>
        <item x="2055"/>
        <item x="1290"/>
        <item x="584"/>
        <item x="621"/>
        <item x="66"/>
        <item x="2782"/>
        <item x="1910"/>
        <item x="50"/>
        <item x="2194"/>
        <item x="1092"/>
        <item x="1072"/>
        <item x="1522"/>
        <item x="2662"/>
        <item x="1461"/>
        <item x="2739"/>
        <item x="2103"/>
        <item x="1279"/>
        <item x="2008"/>
        <item x="1361"/>
        <item x="1841"/>
        <item x="2128"/>
        <item x="874"/>
        <item x="1705"/>
        <item x="825"/>
        <item x="2524"/>
        <item x="2127"/>
        <item x="717"/>
        <item x="1789"/>
        <item x="2502"/>
        <item x="2177"/>
        <item x="173"/>
        <item x="319"/>
        <item x="2848"/>
        <item x="1126"/>
        <item x="1532"/>
        <item x="2434"/>
        <item x="2367"/>
        <item x="1744"/>
        <item x="752"/>
        <item x="2383"/>
        <item x="2759"/>
        <item x="1641"/>
        <item x="2596"/>
        <item x="2109"/>
        <item x="1197"/>
        <item x="2032"/>
        <item x="2061"/>
        <item x="55"/>
        <item x="312"/>
        <item x="1977"/>
        <item x="2115"/>
        <item x="21"/>
        <item x="2307"/>
        <item x="240"/>
        <item x="2578"/>
        <item x="2729"/>
        <item x="2255"/>
        <item x="2866"/>
        <item x="2728"/>
        <item x="2667"/>
        <item x="367"/>
        <item x="1393"/>
        <item x="1103"/>
        <item x="2273"/>
        <item x="2861"/>
        <item x="1699"/>
        <item x="2416"/>
        <item x="2787"/>
        <item x="2743"/>
        <item x="2605"/>
        <item x="1782"/>
        <item x="1189"/>
        <item x="1251"/>
        <item x="2313"/>
        <item x="2945"/>
        <item x="1726"/>
        <item x="1733"/>
        <item x="1247"/>
        <item x="1620"/>
        <item x="2901"/>
        <item x="630"/>
        <item x="953"/>
        <item x="2891"/>
        <item x="632"/>
        <item x="2512"/>
        <item x="2299"/>
        <item x="1799"/>
        <item x="2218"/>
        <item x="678"/>
        <item x="2248"/>
        <item x="2532"/>
        <item x="2826"/>
        <item x="2404"/>
        <item x="318"/>
        <item x="1818"/>
        <item x="424"/>
        <item x="1831"/>
        <item x="469"/>
        <item x="2789"/>
        <item x="1406"/>
        <item x="2283"/>
        <item x="130"/>
        <item x="888"/>
        <item x="2542"/>
        <item x="2888"/>
        <item x="2673"/>
        <item x="1646"/>
        <item x="1961"/>
        <item x="2874"/>
        <item x="1440"/>
        <item x="2545"/>
        <item x="2515"/>
        <item x="2312"/>
        <item x="2855"/>
        <item x="2757"/>
        <item x="1397"/>
        <item x="2244"/>
        <item x="1069"/>
        <item x="1389"/>
        <item x="2934"/>
        <item x="1145"/>
        <item x="288"/>
        <item x="1533"/>
        <item x="638"/>
        <item x="98"/>
        <item x="2317"/>
        <item x="979"/>
        <item x="1442"/>
        <item x="683"/>
        <item x="1241"/>
        <item x="2946"/>
        <item x="961"/>
        <item x="2360"/>
        <item x="2257"/>
        <item x="2270"/>
        <item x="1094"/>
        <item x="786"/>
        <item x="1210"/>
        <item x="536"/>
        <item x="1081"/>
        <item x="2620"/>
        <item x="2727"/>
        <item x="2823"/>
        <item x="1060"/>
        <item x="699"/>
        <item x="2961"/>
        <item x="2716"/>
        <item x="134"/>
        <item x="878"/>
        <item x="2422"/>
        <item x="2721"/>
        <item x="1684"/>
        <item x="1934"/>
        <item x="1852"/>
        <item x="212"/>
        <item x="2822"/>
        <item x="1445"/>
        <item x="2011"/>
        <item x="2116"/>
        <item x="2062"/>
        <item x="2796"/>
        <item x="2310"/>
        <item x="1944"/>
        <item x="1642"/>
        <item x="1525"/>
        <item x="2382"/>
        <item x="2576"/>
        <item x="323"/>
        <item x="272"/>
        <item x="2120"/>
        <item x="1959"/>
        <item x="687"/>
        <item x="2928"/>
        <item x="2632"/>
        <item x="1834"/>
        <item x="525"/>
        <item x="2626"/>
        <item x="2342"/>
        <item x="1584"/>
        <item x="1414"/>
        <item x="2165"/>
        <item x="1075"/>
        <item x="2533"/>
        <item x="643"/>
        <item x="1140"/>
        <item x="2619"/>
        <item x="413"/>
        <item x="1342"/>
        <item x="268"/>
        <item x="128"/>
        <item x="2356"/>
        <item x="2777"/>
        <item x="2268"/>
        <item x="1506"/>
        <item x="2896"/>
        <item x="1067"/>
        <item x="1322"/>
        <item x="2187"/>
        <item x="2776"/>
        <item x="2752"/>
        <item x="911"/>
        <item x="186"/>
        <item x="712"/>
        <item x="557"/>
        <item x="2057"/>
        <item x="194"/>
        <item x="2295"/>
        <item x="1526"/>
        <item x="858"/>
        <item x="2950"/>
        <item x="2670"/>
        <item x="618"/>
        <item x="1167"/>
        <item x="460"/>
        <item x="2423"/>
        <item x="713"/>
        <item x="642"/>
        <item x="1027"/>
        <item x="1200"/>
        <item x="2315"/>
        <item x="1586"/>
        <item x="1334"/>
        <item x="2294"/>
        <item x="163"/>
        <item x="2161"/>
        <item x="2717"/>
        <item x="103"/>
        <item x="2840"/>
        <item x="1971"/>
        <item x="206"/>
        <item x="898"/>
        <item x="308"/>
        <item x="2654"/>
        <item x="2496"/>
        <item x="170"/>
        <item x="2443"/>
        <item x="2010"/>
        <item x="233"/>
        <item x="2875"/>
        <item x="1577"/>
        <item x="1400"/>
        <item x="459"/>
        <item x="2395"/>
        <item x="229"/>
        <item x="799"/>
        <item x="49"/>
        <item x="1423"/>
        <item x="1294"/>
        <item x="1656"/>
        <item x="2490"/>
        <item x="257"/>
        <item x="1354"/>
        <item x="2231"/>
        <item x="568"/>
        <item x="2498"/>
        <item x="458"/>
        <item x="255"/>
        <item x="357"/>
        <item x="532"/>
        <item x="1697"/>
        <item x="2516"/>
        <item x="1026"/>
        <item x="1979"/>
        <item x="2400"/>
        <item x="2760"/>
        <item x="300"/>
        <item x="1323"/>
        <item x="2394"/>
        <item x="2810"/>
        <item x="418"/>
        <item x="2492"/>
        <item x="841"/>
        <item x="2638"/>
        <item x="2131"/>
        <item x="2795"/>
        <item x="585"/>
        <item x="1555"/>
        <item x="427"/>
        <item x="1891"/>
        <item x="28"/>
        <item x="251"/>
        <item x="719"/>
        <item x="2570"/>
        <item x="1540"/>
        <item x="2228"/>
        <item x="2296"/>
        <item x="2740"/>
        <item x="1302"/>
        <item x="283"/>
        <item x="1456"/>
        <item x="1450"/>
        <item x="2168"/>
        <item x="2637"/>
        <item x="83"/>
        <item x="1551"/>
        <item x="2877"/>
        <item x="309"/>
        <item x="2665"/>
        <item x="259"/>
        <item x="2895"/>
        <item x="2552"/>
        <item x="2092"/>
        <item x="2883"/>
        <item x="2358"/>
        <item x="834"/>
        <item x="371"/>
        <item x="934"/>
        <item x="2381"/>
        <item x="1468"/>
        <item x="2172"/>
        <item x="1655"/>
        <item x="2725"/>
        <item x="1095"/>
        <item x="1430"/>
        <item x="669"/>
        <item x="801"/>
        <item x="1320"/>
        <item x="765"/>
        <item x="1155"/>
        <item x="1147"/>
        <item x="1125"/>
        <item x="1174"/>
        <item x="2078"/>
        <item x="412"/>
        <item x="2455"/>
        <item x="1061"/>
        <item x="1513"/>
        <item x="2634"/>
        <item x="2505"/>
        <item x="1553"/>
        <item x="1093"/>
        <item x="977"/>
        <item x="1058"/>
        <item x="289"/>
        <item x="1687"/>
        <item x="1722"/>
        <item x="195"/>
        <item x="93"/>
        <item x="616"/>
        <item x="2045"/>
        <item x="1608"/>
        <item x="2406"/>
        <item x="365"/>
        <item x="336"/>
        <item x="935"/>
        <item x="1658"/>
        <item x="2201"/>
        <item x="225"/>
        <item x="541"/>
        <item x="914"/>
        <item x="907"/>
        <item x="1381"/>
        <item x="527"/>
        <item x="1958"/>
        <item x="705"/>
        <item x="2958"/>
        <item x="2035"/>
        <item x="2802"/>
        <item x="81"/>
        <item x="1056"/>
        <item x="112"/>
        <item x="936"/>
        <item x="2672"/>
        <item x="2726"/>
        <item x="363"/>
        <item x="828"/>
        <item x="755"/>
        <item x="320"/>
        <item x="1156"/>
        <item x="1405"/>
        <item x="216"/>
        <item x="1948"/>
        <item x="2953"/>
        <item x="106"/>
        <item x="1272"/>
        <item x="2184"/>
        <item x="2223"/>
        <item x="18"/>
        <item x="15"/>
        <item x="1630"/>
        <item x="1182"/>
        <item x="440"/>
        <item x="1668"/>
        <item x="1632"/>
        <item x="2863"/>
        <item x="2102"/>
        <item x="1289"/>
        <item x="2487"/>
        <item x="1558"/>
        <item x="2322"/>
        <item x="2450"/>
        <item x="386"/>
        <item x="2376"/>
        <item x="1758"/>
        <item x="1037"/>
        <item x="2694"/>
        <item x="1106"/>
        <item x="2754"/>
        <item x="2939"/>
        <item x="1788"/>
        <item x="436"/>
        <item x="732"/>
        <item x="2641"/>
        <item x="1118"/>
        <item x="1819"/>
        <item x="450"/>
        <item x="2418"/>
        <item x="608"/>
        <item x="1321"/>
        <item x="341"/>
        <item x="804"/>
        <item x="940"/>
        <item x="511"/>
        <item x="1574"/>
        <item x="1814"/>
        <item x="866"/>
        <item x="2965"/>
        <item x="1622"/>
        <item x="2846"/>
        <item x="1133"/>
        <item x="463"/>
        <item x="2200"/>
        <item x="2797"/>
        <item x="1218"/>
        <item x="1940"/>
        <item x="2323"/>
        <item x="2401"/>
        <item x="662"/>
        <item x="2731"/>
        <item x="35"/>
        <item x="104"/>
        <item x="1448"/>
        <item x="1932"/>
        <item x="2899"/>
        <item x="477"/>
        <item x="2601"/>
        <item x="1242"/>
        <item x="1862"/>
        <item x="124"/>
        <item x="1183"/>
        <item x="1612"/>
        <item x="2457"/>
        <item x="2196"/>
        <item x="780"/>
        <item x="595"/>
        <item x="2074"/>
        <item x="109"/>
        <item x="1539"/>
        <item x="1538"/>
        <item x="95"/>
        <item x="2064"/>
        <item x="1387"/>
        <item x="2951"/>
        <item x="286"/>
        <item x="739"/>
        <item x="886"/>
        <item x="1866"/>
        <item x="579"/>
        <item x="2536"/>
        <item x="77"/>
        <item x="1654"/>
        <item x="2658"/>
        <item x="2033"/>
        <item x="2790"/>
        <item x="2365"/>
        <item x="398"/>
        <item x="529"/>
        <item x="1565"/>
        <item x="668"/>
        <item x="609"/>
        <item x="1578"/>
        <item x="395"/>
        <item x="2876"/>
        <item x="1424"/>
        <item x="38"/>
        <item x="892"/>
        <item x="1053"/>
        <item x="637"/>
        <item x="1099"/>
        <item x="890"/>
        <item x="2586"/>
        <item x="2781"/>
        <item x="904"/>
        <item x="2069"/>
        <item x="510"/>
        <item x="2095"/>
        <item x="1801"/>
        <item x="2380"/>
        <item x="605"/>
        <item x="1662"/>
        <item x="306"/>
        <item x="137"/>
        <item x="123"/>
        <item x="349"/>
        <item x="1254"/>
        <item x="2761"/>
        <item x="1638"/>
        <item x="2910"/>
        <item x="600"/>
        <item x="773"/>
        <item x="1077"/>
        <item x="2021"/>
        <item x="2353"/>
        <item x="1770"/>
        <item x="1407"/>
        <item x="1019"/>
        <item x="2962"/>
        <item x="1139"/>
        <item x="107"/>
        <item x="492"/>
        <item x="1018"/>
        <item x="959"/>
        <item x="2285"/>
        <item x="1451"/>
        <item x="1623"/>
        <item x="2530"/>
        <item x="1327"/>
        <item x="2698"/>
        <item x="391"/>
        <item x="1502"/>
        <item x="102"/>
        <item x="22"/>
        <item x="1206"/>
        <item x="664"/>
        <item x="481"/>
        <item x="2408"/>
        <item x="714"/>
        <item x="998"/>
        <item x="2630"/>
        <item x="2679"/>
        <item x="2794"/>
        <item x="209"/>
        <item x="2635"/>
        <item x="2746"/>
        <item x="1995"/>
        <item x="2892"/>
        <item x="133"/>
        <item x="542"/>
        <item x="791"/>
        <item x="2851"/>
        <item x="1238"/>
        <item x="2864"/>
        <item x="2178"/>
        <item x="2561"/>
        <item x="488"/>
        <item x="2808"/>
        <item x="811"/>
        <item x="1117"/>
        <item x="1471"/>
        <item x="927"/>
        <item x="2047"/>
        <item x="565"/>
        <item x="2913"/>
        <item x="8"/>
        <item x="1698"/>
        <item x="728"/>
        <item x="2237"/>
        <item x="1204"/>
        <item x="2585"/>
        <item x="1802"/>
        <item x="830"/>
        <item x="1010"/>
        <item x="2354"/>
        <item x="2701"/>
        <item x="2319"/>
        <item x="2631"/>
        <item x="65"/>
        <item x="1479"/>
        <item x="1169"/>
        <item x="1213"/>
        <item x="2152"/>
        <item x="769"/>
        <item x="1324"/>
        <item x="575"/>
        <item x="1606"/>
        <item x="2497"/>
        <item x="2107"/>
        <item x="1888"/>
        <item x="1419"/>
        <item x="1480"/>
        <item x="1243"/>
        <item x="2748"/>
        <item x="1425"/>
        <item x="476"/>
        <item x="1707"/>
        <item x="1694"/>
        <item x="2230"/>
        <item x="227"/>
        <item x="421"/>
        <item x="1135"/>
        <item x="2938"/>
        <item x="351"/>
        <item x="2429"/>
        <item x="1028"/>
        <item x="2616"/>
        <item x="939"/>
        <item x="1907"/>
        <item x="2314"/>
        <item x="352"/>
        <item x="2027"/>
        <item x="2583"/>
        <item x="2558"/>
        <item x="2890"/>
        <item x="923"/>
        <item x="56"/>
        <item x="2575"/>
        <item x="207"/>
        <item x="563"/>
        <item x="1258"/>
        <item x="1044"/>
        <item x="2565"/>
        <item x="589"/>
        <item x="2885"/>
        <item x="797"/>
        <item x="2410"/>
        <item x="2082"/>
        <item x="91"/>
        <item x="516"/>
        <item x="2927"/>
        <item x="2932"/>
        <item x="1556"/>
        <item x="2241"/>
        <item x="2931"/>
        <item x="496"/>
        <item x="237"/>
        <item x="52"/>
        <item x="1633"/>
        <item x="933"/>
        <item x="1121"/>
        <item x="2190"/>
        <item x="397"/>
        <item x="1984"/>
        <item x="1636"/>
        <item x="1310"/>
        <item x="88"/>
        <item x="1715"/>
        <item x="564"/>
        <item x="792"/>
        <item x="2604"/>
        <item x="2076"/>
        <item x="794"/>
        <item x="1314"/>
        <item x="1667"/>
        <item x="1804"/>
        <item x="2471"/>
        <item x="2854"/>
        <item x="962"/>
        <item x="2393"/>
        <item x="2427"/>
        <item x="2262"/>
        <item x="685"/>
        <item x="1921"/>
        <item x="2343"/>
        <item x="2905"/>
        <item x="1452"/>
        <item x="740"/>
        <item x="1177"/>
        <item x="960"/>
        <item x="2942"/>
        <item x="2195"/>
        <item x="814"/>
        <item x="1447"/>
        <item x="151"/>
        <item x="2633"/>
        <item x="1306"/>
        <item x="895"/>
        <item x="1230"/>
        <item x="502"/>
        <item x="518"/>
        <item x="161"/>
        <item x="842"/>
        <item x="1874"/>
        <item x="1523"/>
        <item x="470"/>
        <item x="1949"/>
        <item x="479"/>
        <item x="198"/>
        <item x="833"/>
        <item x="1264"/>
        <item x="822"/>
        <item x="1299"/>
        <item x="154"/>
        <item x="544"/>
        <item x="1029"/>
        <item x="1466"/>
        <item x="537"/>
        <item x="1088"/>
        <item x="449"/>
        <item x="1712"/>
        <item x="1015"/>
        <item x="171"/>
        <item x="2129"/>
        <item x="2111"/>
        <item x="1268"/>
        <item x="478"/>
        <item x="2364"/>
        <item x="2006"/>
        <item x="2830"/>
        <item x="698"/>
        <item x="2744"/>
        <item x="505"/>
        <item x="757"/>
        <item x="702"/>
        <item x="2091"/>
        <item x="588"/>
        <item x="204"/>
        <item x="345"/>
        <item x="758"/>
        <item x="2373"/>
        <item x="474"/>
        <item x="2437"/>
        <item x="1737"/>
        <item x="493"/>
        <item x="2640"/>
        <item x="1035"/>
        <item x="545"/>
        <item x="748"/>
        <item x="131"/>
        <item x="2966"/>
        <item x="737"/>
        <item x="1273"/>
        <item x="1734"/>
        <item x="439"/>
        <item x="1945"/>
        <item x="1372"/>
        <item x="1576"/>
        <item x="838"/>
        <item x="965"/>
        <item x="2594"/>
        <item x="2240"/>
        <item x="298"/>
        <item x="2304"/>
        <item x="2606"/>
        <item x="1652"/>
        <item x="2751"/>
        <item x="802"/>
        <item x="282"/>
        <item x="464"/>
        <item x="1312"/>
        <item x="2192"/>
        <item x="2508"/>
        <item x="1846"/>
        <item x="2930"/>
        <item x="2208"/>
        <item x="142"/>
        <item x="1301"/>
        <item x="2331"/>
        <item x="2048"/>
        <item x="122"/>
        <item x="1408"/>
        <item x="1837"/>
        <item x="2079"/>
        <item x="1278"/>
        <item x="2043"/>
        <item x="2957"/>
        <item x="383"/>
        <item x="1855"/>
        <item x="710"/>
        <item x="1792"/>
        <item x="379"/>
        <item x="311"/>
        <item x="2086"/>
        <item x="76"/>
        <item x="1482"/>
        <item x="1580"/>
        <item x="1634"/>
        <item x="382"/>
        <item x="1291"/>
        <item x="2158"/>
        <item x="1615"/>
        <item x="2482"/>
        <item x="1711"/>
        <item x="1503"/>
        <item x="762"/>
        <item x="1404"/>
        <item x="2499"/>
        <item x="974"/>
        <item x="2548"/>
        <item x="2148"/>
        <item x="89"/>
        <item x="2421"/>
        <item x="1845"/>
        <item x="2464"/>
        <item x="1487"/>
        <item x="1141"/>
        <item x="1675"/>
        <item x="265"/>
        <item x="1661"/>
        <item x="1311"/>
        <item x="1704"/>
        <item x="2119"/>
        <item x="372"/>
        <item x="957"/>
        <item x="1097"/>
        <item x="2121"/>
        <item x="12"/>
        <item x="2167"/>
        <item x="1437"/>
        <item x="58"/>
        <item x="2019"/>
        <item x="2655"/>
        <item x="117"/>
        <item x="1049"/>
        <item x="2183"/>
        <item x="1987"/>
        <item x="247"/>
        <item x="2483"/>
        <item x="2133"/>
        <item x="2687"/>
        <item x="2477"/>
        <item x="1304"/>
        <item x="598"/>
        <item x="1030"/>
        <item x="2788"/>
        <item x="971"/>
        <item x="2615"/>
        <item x="2563"/>
        <item x="2691"/>
        <item x="346"/>
        <item x="1216"/>
        <item x="966"/>
        <item x="1546"/>
        <item x="62"/>
        <item x="2652"/>
        <item x="2470"/>
        <item x="2660"/>
        <item x="1531"/>
        <item x="574"/>
        <item x="506"/>
        <item x="184"/>
        <item x="1791"/>
        <item x="726"/>
        <item x="2349"/>
        <item x="1398"/>
        <item x="2881"/>
        <item x="857"/>
        <item x="1723"/>
        <item x="2348"/>
        <item x="69"/>
        <item x="2495"/>
        <item x="1462"/>
        <item x="1173"/>
        <item x="1528"/>
        <item x="703"/>
        <item x="821"/>
        <item x="2156"/>
        <item x="2921"/>
        <item x="1080"/>
        <item x="2301"/>
        <item x="1742"/>
        <item x="1566"/>
        <item x="990"/>
        <item x="146"/>
        <item x="487"/>
        <item x="1790"/>
        <item x="16"/>
        <item x="2384"/>
        <item x="2101"/>
        <item x="1211"/>
        <item x="232"/>
        <item x="996"/>
        <item x="1102"/>
        <item x="1508"/>
        <item x="671"/>
        <item x="2724"/>
        <item x="1709"/>
        <item x="559"/>
        <item x="840"/>
        <item x="991"/>
        <item x="253"/>
        <item x="1867"/>
        <item x="2224"/>
        <item x="1344"/>
        <item x="258"/>
        <item x="1875"/>
        <item x="629"/>
        <item x="57"/>
        <item x="1575"/>
        <item x="1330"/>
        <item x="1046"/>
        <item x="1142"/>
        <item x="2448"/>
        <item x="127"/>
        <item x="2707"/>
        <item x="587"/>
        <item x="827"/>
        <item x="1519"/>
        <item x="187"/>
        <item x="1512"/>
        <item x="444"/>
        <item x="1036"/>
        <item x="2210"/>
        <item x="313"/>
        <item x="44"/>
        <item x="1335"/>
        <item x="1356"/>
        <item x="872"/>
        <item x="2088"/>
        <item x="704"/>
        <item x="657"/>
        <item x="983"/>
        <item x="279"/>
        <item x="775"/>
        <item x="1820"/>
        <item x="1696"/>
        <item x="1681"/>
        <item x="753"/>
        <item x="2546"/>
        <item x="915"/>
        <item x="322"/>
        <item x="2029"/>
        <item x="2277"/>
        <item x="2309"/>
        <item x="1990"/>
        <item x="1963"/>
        <item x="686"/>
        <item x="952"/>
        <item x="2537"/>
        <item x="951"/>
        <item x="2306"/>
        <item x="2419"/>
        <item x="92"/>
        <item x="1624"/>
        <item x="2186"/>
        <item x="1207"/>
        <item x="2155"/>
        <item x="1032"/>
        <item x="1079"/>
        <item x="2553"/>
        <item x="2264"/>
        <item x="409"/>
        <item x="1270"/>
        <item x="1115"/>
        <item x="324"/>
        <item x="2436"/>
        <item x="859"/>
        <item x="489"/>
        <item x="1572"/>
        <item x="2639"/>
        <item x="2919"/>
        <item x="223"/>
        <item x="949"/>
        <item x="2504"/>
        <item x="2368"/>
        <item x="1629"/>
        <item x="1505"/>
        <item x="2699"/>
        <item x="2265"/>
        <item x="239"/>
        <item x="2827"/>
        <item x="2374"/>
        <item x="1869"/>
        <item x="558"/>
        <item x="1435"/>
        <item x="847"/>
        <item x="610"/>
        <item x="37"/>
        <item x="1922"/>
        <item x="141"/>
        <item x="176"/>
        <item x="625"/>
        <item x="2695"/>
        <item x="2463"/>
        <item x="2878"/>
        <item x="25"/>
        <item x="1366"/>
        <item x="1994"/>
        <item x="2003"/>
        <item x="1710"/>
        <item x="2350"/>
        <item x="2869"/>
        <item x="1743"/>
        <item x="1564"/>
        <item x="377"/>
        <item x="1363"/>
        <item x="539"/>
        <item x="641"/>
        <item x="777"/>
        <item x="1693"/>
        <item x="810"/>
        <item x="2906"/>
        <item x="1459"/>
        <item x="722"/>
        <item x="1161"/>
        <item x="636"/>
        <item x="1713"/>
        <item x="560"/>
        <item x="1679"/>
        <item x="1439"/>
        <item x="2389"/>
        <item x="2506"/>
        <item x="1239"/>
        <item x="1104"/>
        <item x="1358"/>
        <item x="2956"/>
        <item x="1810"/>
        <item x="1911"/>
        <item x="1754"/>
        <item x="2014"/>
        <item x="1331"/>
        <item x="70"/>
        <item x="1797"/>
        <item x="2034"/>
        <item x="1597"/>
        <item x="1146"/>
        <item x="2544"/>
        <item x="2022"/>
        <item x="2266"/>
        <item x="2712"/>
        <item x="2286"/>
        <item x="1444"/>
        <item x="677"/>
        <item x="1085"/>
        <item x="654"/>
        <item x="484"/>
        <item x="690"/>
        <item x="1719"/>
        <item x="473"/>
        <item x="628"/>
        <item x="746"/>
        <item x="2326"/>
        <item x="1496"/>
        <item x="364"/>
        <item x="1054"/>
        <item x="456"/>
        <item x="1665"/>
        <item x="2947"/>
        <item x="805"/>
        <item x="3"/>
        <item x="1431"/>
        <item x="1554"/>
        <item x="2624"/>
        <item x="2452"/>
        <item x="2568"/>
        <item x="2288"/>
        <item x="1068"/>
        <item x="39"/>
        <item x="417"/>
        <item x="1441"/>
        <item x="2213"/>
        <item x="1793"/>
        <item x="1196"/>
        <item x="716"/>
        <item x="2924"/>
        <item x="1078"/>
        <item x="958"/>
        <item x="2431"/>
        <item x="679"/>
        <item x="2926"/>
        <item x="416"/>
        <item x="278"/>
        <item x="2554"/>
        <item x="694"/>
        <item x="583"/>
        <item x="1582"/>
        <item x="2686"/>
        <item x="281"/>
        <item x="1501"/>
        <item x="1571"/>
        <item x="2636"/>
        <item x="415"/>
        <item x="750"/>
        <item x="310"/>
        <item x="2068"/>
        <item x="1347"/>
        <item x="2001"/>
        <item x="287"/>
        <item x="2609"/>
        <item x="2097"/>
        <item x="905"/>
        <item x="1224"/>
        <item x="798"/>
        <item x="572"/>
        <item x="956"/>
        <item x="929"/>
        <item x="445"/>
        <item x="2816"/>
        <item x="1887"/>
        <item x="2664"/>
        <item x="2125"/>
        <item x="1199"/>
        <item x="392"/>
        <item x="1549"/>
        <item x="491"/>
        <item x="2856"/>
        <item x="1664"/>
        <item x="75"/>
        <item x="1951"/>
        <item x="2247"/>
        <item x="1"/>
        <item x="101"/>
        <item x="1858"/>
        <item x="1232"/>
        <item x="2623"/>
        <item x="1374"/>
        <item x="528"/>
        <item x="238"/>
        <item x="795"/>
        <item x="2581"/>
        <item x="1399"/>
        <item x="788"/>
        <item x="51"/>
        <item x="2037"/>
        <item x="2175"/>
        <item x="980"/>
        <item x="1495"/>
        <item x="1905"/>
        <item x="976"/>
        <item x="284"/>
        <item t="default"/>
      </items>
    </pivotField>
    <pivotField showAll="0">
      <items count="2967">
        <item x="96"/>
        <item x="1769"/>
        <item x="1840"/>
        <item x="1126"/>
        <item x="262"/>
        <item x="1313"/>
        <item x="2137"/>
        <item x="2236"/>
        <item x="1012"/>
        <item x="1855"/>
        <item x="1883"/>
        <item x="2455"/>
        <item x="1514"/>
        <item x="138"/>
        <item x="825"/>
        <item x="1000"/>
        <item x="317"/>
        <item x="2596"/>
        <item x="1098"/>
        <item x="1074"/>
        <item x="926"/>
        <item x="2734"/>
        <item x="2915"/>
        <item x="2641"/>
        <item x="2963"/>
        <item x="1704"/>
        <item x="1777"/>
        <item x="1892"/>
        <item x="1005"/>
        <item x="1410"/>
        <item x="2939"/>
        <item x="998"/>
        <item x="1950"/>
        <item x="2298"/>
        <item x="113"/>
        <item x="1641"/>
        <item x="60"/>
        <item x="519"/>
        <item x="155"/>
        <item x="1063"/>
        <item x="1210"/>
        <item x="2458"/>
        <item x="1071"/>
        <item x="1981"/>
        <item x="1474"/>
        <item x="2278"/>
        <item x="2554"/>
        <item x="342"/>
        <item x="806"/>
        <item x="1490"/>
        <item x="777"/>
        <item x="1633"/>
        <item x="735"/>
        <item x="895"/>
        <item x="242"/>
        <item x="991"/>
        <item x="338"/>
        <item x="1766"/>
        <item x="2132"/>
        <item x="1925"/>
        <item x="453"/>
        <item x="635"/>
        <item x="694"/>
        <item x="263"/>
        <item x="2186"/>
        <item x="759"/>
        <item x="674"/>
        <item x="200"/>
        <item x="866"/>
        <item x="33"/>
        <item x="1225"/>
        <item x="17"/>
        <item x="2441"/>
        <item x="2465"/>
        <item x="982"/>
        <item x="543"/>
        <item x="1368"/>
        <item x="147"/>
        <item x="1880"/>
        <item x="1348"/>
        <item x="78"/>
        <item x="1783"/>
        <item x="2214"/>
        <item x="2597"/>
        <item x="2512"/>
        <item x="2434"/>
        <item x="2712"/>
        <item x="871"/>
        <item x="71"/>
        <item x="2036"/>
        <item x="1882"/>
        <item x="2768"/>
        <item x="1174"/>
        <item x="2172"/>
        <item x="2290"/>
        <item x="2112"/>
        <item x="2844"/>
        <item x="100"/>
        <item x="1809"/>
        <item x="375"/>
        <item x="7"/>
        <item x="183"/>
        <item x="180"/>
        <item x="802"/>
        <item x="441"/>
        <item x="1507"/>
        <item x="2521"/>
        <item x="1730"/>
        <item x="1470"/>
        <item x="1513"/>
        <item x="1994"/>
        <item x="423"/>
        <item x="2143"/>
        <item x="1177"/>
        <item x="192"/>
        <item x="1648"/>
        <item x="1738"/>
        <item x="2621"/>
        <item x="2831"/>
        <item x="438"/>
        <item x="2079"/>
        <item x="455"/>
        <item x="1785"/>
        <item x="1739"/>
        <item x="2162"/>
        <item x="672"/>
        <item x="1233"/>
        <item x="1298"/>
        <item x="548"/>
        <item x="2888"/>
        <item x="1945"/>
        <item x="1858"/>
        <item x="852"/>
        <item x="2349"/>
        <item x="2306"/>
        <item x="2065"/>
        <item x="1281"/>
        <item x="1147"/>
        <item x="2450"/>
        <item x="2703"/>
        <item x="591"/>
        <item x="1089"/>
        <item x="2029"/>
        <item x="1565"/>
        <item x="1792"/>
        <item x="2748"/>
        <item x="1253"/>
        <item x="1484"/>
        <item x="213"/>
        <item x="1716"/>
        <item x="823"/>
        <item x="1019"/>
        <item x="603"/>
        <item x="2205"/>
        <item x="2178"/>
        <item x="1350"/>
        <item x="1869"/>
        <item x="805"/>
        <item x="1467"/>
        <item x="1750"/>
        <item x="2296"/>
        <item x="834"/>
        <item x="2943"/>
        <item x="2375"/>
        <item x="1944"/>
        <item x="256"/>
        <item x="514"/>
        <item x="1213"/>
        <item x="1475"/>
        <item x="145"/>
        <item x="1068"/>
        <item x="1388"/>
        <item x="356"/>
        <item x="1796"/>
        <item x="792"/>
        <item x="1935"/>
        <item x="1997"/>
        <item x="2429"/>
        <item x="680"/>
        <item x="1418"/>
        <item x="1996"/>
        <item x="2003"/>
        <item x="1483"/>
        <item x="882"/>
        <item x="1793"/>
        <item x="696"/>
        <item x="2764"/>
        <item x="1293"/>
        <item x="1400"/>
        <item x="2502"/>
        <item x="2140"/>
        <item x="2130"/>
        <item x="717"/>
        <item x="1616"/>
        <item x="578"/>
        <item x="1761"/>
        <item x="2196"/>
        <item x="1643"/>
        <item x="2658"/>
        <item x="1902"/>
        <item x="2343"/>
        <item x="2413"/>
        <item x="2550"/>
        <item x="2719"/>
        <item x="2792"/>
        <item x="335"/>
        <item x="2864"/>
        <item x="891"/>
        <item x="1859"/>
        <item x="235"/>
        <item x="842"/>
        <item x="1425"/>
        <item x="742"/>
        <item x="2445"/>
        <item x="649"/>
        <item x="10"/>
        <item x="1377"/>
        <item x="2785"/>
        <item x="2468"/>
        <item x="1917"/>
        <item x="743"/>
        <item x="1031"/>
        <item x="2241"/>
        <item x="2849"/>
        <item x="2681"/>
        <item x="782"/>
        <item x="993"/>
        <item x="535"/>
        <item x="2250"/>
        <item x="1778"/>
        <item x="907"/>
        <item x="1142"/>
        <item x="1675"/>
        <item x="1468"/>
        <item x="325"/>
        <item x="2219"/>
        <item x="2103"/>
        <item x="1913"/>
        <item x="2520"/>
        <item x="1169"/>
        <item x="403"/>
        <item x="1290"/>
        <item x="1754"/>
        <item x="2401"/>
        <item x="2500"/>
        <item x="2424"/>
        <item x="2364"/>
        <item x="1635"/>
        <item x="1987"/>
        <item x="1227"/>
        <item x="945"/>
        <item x="2647"/>
        <item x="2519"/>
        <item x="2947"/>
        <item x="2124"/>
        <item x="2643"/>
        <item x="1638"/>
        <item x="1759"/>
        <item x="1701"/>
        <item x="623"/>
        <item x="13"/>
        <item x="1021"/>
        <item x="211"/>
        <item x="2249"/>
        <item x="2412"/>
        <item x="2770"/>
        <item x="1608"/>
        <item x="1160"/>
        <item x="1906"/>
        <item x="411"/>
        <item x="1794"/>
        <item x="1456"/>
        <item x="1380"/>
        <item x="2867"/>
        <item x="222"/>
        <item x="1212"/>
        <item x="1954"/>
        <item x="607"/>
        <item x="2525"/>
        <item x="1712"/>
        <item x="156"/>
        <item x="2177"/>
        <item x="1114"/>
        <item x="1719"/>
        <item x="1462"/>
        <item x="1546"/>
        <item x="348"/>
        <item x="1991"/>
        <item x="2007"/>
        <item x="385"/>
        <item x="2616"/>
        <item x="54"/>
        <item x="2160"/>
        <item x="766"/>
        <item x="990"/>
        <item x="465"/>
        <item x="115"/>
        <item x="2234"/>
        <item x="2439"/>
        <item x="2288"/>
        <item x="1776"/>
        <item x="2670"/>
        <item x="854"/>
        <item x="1452"/>
        <item x="2899"/>
        <item x="1998"/>
        <item x="1200"/>
        <item x="2913"/>
        <item x="2254"/>
        <item x="1392"/>
        <item x="935"/>
        <item x="1416"/>
        <item x="266"/>
        <item x="1306"/>
        <item x="80"/>
        <item x="874"/>
        <item x="1940"/>
        <item x="892"/>
        <item x="1535"/>
        <item x="374"/>
        <item x="2830"/>
        <item x="2251"/>
        <item x="622"/>
        <item x="2197"/>
        <item x="2098"/>
        <item x="2220"/>
        <item x="2200"/>
        <item x="446"/>
        <item x="1149"/>
        <item x="1087"/>
        <item x="2081"/>
        <item x="1221"/>
        <item x="442"/>
        <item x="2948"/>
        <item x="370"/>
        <item x="2583"/>
        <item x="2161"/>
        <item x="1295"/>
        <item x="1900"/>
        <item x="1127"/>
        <item x="230"/>
        <item x="1061"/>
        <item x="1918"/>
        <item x="1263"/>
        <item x="111"/>
        <item x="1890"/>
        <item x="2333"/>
        <item x="1411"/>
        <item x="2644"/>
        <item x="1219"/>
        <item x="552"/>
        <item x="2409"/>
        <item x="1983"/>
        <item x="619"/>
        <item x="1118"/>
        <item x="1566"/>
        <item x="1612"/>
        <item x="2897"/>
        <item x="1351"/>
        <item x="1828"/>
        <item x="1080"/>
        <item x="1383"/>
        <item x="1018"/>
        <item x="381"/>
        <item x="1305"/>
        <item x="1117"/>
        <item x="976"/>
        <item x="538"/>
        <item x="462"/>
        <item x="1250"/>
        <item x="733"/>
        <item x="512"/>
        <item x="120"/>
        <item x="2467"/>
        <item x="1862"/>
        <item x="1525"/>
        <item x="210"/>
        <item x="2570"/>
        <item x="1109"/>
        <item x="1176"/>
        <item x="1062"/>
        <item x="2713"/>
        <item x="2267"/>
        <item x="2741"/>
        <item x="2316"/>
        <item x="143"/>
        <item x="2376"/>
        <item x="368"/>
        <item x="2203"/>
        <item x="1376"/>
        <item x="983"/>
        <item x="157"/>
        <item x="2749"/>
        <item x="1220"/>
        <item x="1505"/>
        <item x="965"/>
        <item x="168"/>
        <item x="2000"/>
        <item x="2285"/>
        <item x="1010"/>
        <item x="1676"/>
        <item x="2645"/>
        <item x="1667"/>
        <item x="2139"/>
        <item x="110"/>
        <item x="2962"/>
        <item x="1324"/>
        <item x="250"/>
        <item x="2104"/>
        <item x="849"/>
        <item x="1560"/>
        <item x="554"/>
        <item x="277"/>
        <item x="726"/>
        <item x="2679"/>
        <item x="2427"/>
        <item x="1082"/>
        <item x="624"/>
        <item x="1834"/>
        <item x="1173"/>
        <item x="47"/>
        <item x="2492"/>
        <item x="1887"/>
        <item x="1103"/>
        <item x="2407"/>
        <item x="407"/>
        <item x="795"/>
        <item x="2070"/>
        <item x="723"/>
        <item x="2959"/>
        <item x="1512"/>
        <item x="1775"/>
        <item x="189"/>
        <item x="2015"/>
        <item x="887"/>
        <item x="1968"/>
        <item x="1807"/>
        <item x="1257"/>
        <item x="2011"/>
        <item x="1916"/>
        <item x="153"/>
        <item x="1463"/>
        <item x="2385"/>
        <item x="1539"/>
        <item x="160"/>
        <item x="2474"/>
        <item x="2164"/>
        <item x="1148"/>
        <item x="970"/>
        <item x="2526"/>
        <item x="2075"/>
        <item x="2533"/>
        <item x="485"/>
        <item x="136"/>
        <item x="1726"/>
        <item x="1904"/>
        <item x="2932"/>
        <item x="2707"/>
        <item x="1415"/>
        <item x="2224"/>
        <item x="1831"/>
        <item x="762"/>
        <item x="1533"/>
        <item x="1399"/>
        <item x="1278"/>
        <item x="2797"/>
        <item x="295"/>
        <item x="321"/>
        <item x="648"/>
        <item x="2325"/>
        <item x="2766"/>
        <item x="11"/>
        <item x="580"/>
        <item x="2601"/>
        <item x="1141"/>
        <item x="1851"/>
        <item x="594"/>
        <item x="1893"/>
        <item x="205"/>
        <item x="2359"/>
        <item x="2116"/>
        <item x="1353"/>
        <item x="61"/>
        <item x="498"/>
        <item x="387"/>
        <item x="343"/>
        <item x="1929"/>
        <item x="1813"/>
        <item x="2594"/>
        <item x="1841"/>
        <item x="1315"/>
        <item x="475"/>
        <item x="1845"/>
        <item x="650"/>
        <item x="1286"/>
        <item x="1472"/>
        <item x="2336"/>
        <item x="843"/>
        <item x="1365"/>
        <item x="1473"/>
        <item x="1191"/>
        <item x="1279"/>
        <item x="737"/>
        <item x="684"/>
        <item x="2702"/>
        <item x="1963"/>
        <item x="661"/>
        <item x="2546"/>
        <item x="1760"/>
        <item x="2858"/>
        <item x="396"/>
        <item x="360"/>
        <item x="1838"/>
        <item x="638"/>
        <item x="2674"/>
        <item x="40"/>
        <item x="2924"/>
        <item x="526"/>
        <item x="566"/>
        <item x="260"/>
        <item x="555"/>
        <item x="2857"/>
        <item x="883"/>
        <item x="82"/>
        <item x="290"/>
        <item x="985"/>
        <item x="2790"/>
        <item x="627"/>
        <item x="2739"/>
        <item x="889"/>
        <item x="2701"/>
        <item x="1965"/>
        <item x="2331"/>
        <item x="1393"/>
        <item x="2473"/>
        <item x="2827"/>
        <item x="19"/>
        <item x="1343"/>
        <item x="2835"/>
        <item x="1767"/>
        <item x="1258"/>
        <item x="420"/>
        <item x="2586"/>
        <item x="2921"/>
        <item x="2951"/>
        <item x="612"/>
        <item x="1186"/>
        <item x="2361"/>
        <item x="769"/>
        <item x="2837"/>
        <item x="45"/>
        <item x="139"/>
        <item x="1146"/>
        <item x="2609"/>
        <item x="252"/>
        <item x="2145"/>
        <item x="835"/>
        <item x="1265"/>
        <item x="2212"/>
        <item x="118"/>
        <item x="2911"/>
        <item x="706"/>
        <item x="1508"/>
        <item x="1471"/>
        <item x="691"/>
        <item x="389"/>
        <item x="2769"/>
        <item x="2037"/>
        <item x="1971"/>
        <item x="2039"/>
        <item x="504"/>
        <item x="2485"/>
        <item x="533"/>
        <item x="408"/>
        <item x="1820"/>
        <item x="783"/>
        <item x="2440"/>
        <item x="1894"/>
        <item x="2528"/>
        <item x="339"/>
        <item x="1384"/>
        <item x="2602"/>
        <item x="592"/>
        <item x="1301"/>
        <item x="2906"/>
        <item x="789"/>
        <item x="2537"/>
        <item x="2740"/>
        <item x="1649"/>
        <item x="2013"/>
        <item x="1771"/>
        <item x="781"/>
        <item x="1009"/>
        <item x="2269"/>
        <item x="217"/>
        <item x="901"/>
        <item x="1577"/>
        <item x="1183"/>
        <item x="2699"/>
        <item x="1670"/>
        <item x="366"/>
        <item x="507"/>
        <item x="1223"/>
        <item x="556"/>
        <item x="1371"/>
        <item x="1825"/>
        <item x="869"/>
        <item x="631"/>
        <item x="666"/>
        <item x="1939"/>
        <item x="670"/>
        <item x="799"/>
        <item x="1915"/>
        <item x="2866"/>
        <item x="1762"/>
        <item x="2215"/>
        <item x="515"/>
        <item x="876"/>
        <item x="2394"/>
        <item x="838"/>
        <item x="2814"/>
        <item x="53"/>
        <item x="2016"/>
        <item x="2452"/>
        <item x="1884"/>
        <item x="2626"/>
        <item x="1382"/>
        <item x="2581"/>
        <item x="1179"/>
        <item x="1132"/>
        <item x="2339"/>
        <item x="2588"/>
        <item x="2936"/>
        <item x="2709"/>
        <item x="1330"/>
        <item x="2277"/>
        <item x="2883"/>
        <item x="1745"/>
        <item x="1366"/>
        <item x="2892"/>
        <item x="645"/>
        <item x="1327"/>
        <item x="1381"/>
        <item x="2754"/>
        <item x="1964"/>
        <item x="1591"/>
        <item x="1326"/>
        <item x="1966"/>
        <item x="2791"/>
        <item x="930"/>
        <item x="1280"/>
        <item x="897"/>
        <item x="1614"/>
        <item x="653"/>
        <item x="165"/>
        <item x="425"/>
        <item x="203"/>
        <item x="2786"/>
        <item x="2879"/>
        <item x="405"/>
        <item x="5"/>
        <item x="1037"/>
        <item x="675"/>
        <item x="1307"/>
        <item x="24"/>
        <item x="361"/>
        <item x="865"/>
        <item x="2684"/>
        <item x="2762"/>
        <item x="304"/>
        <item x="2527"/>
        <item x="2443"/>
        <item x="2840"/>
        <item x="1827"/>
        <item x="1715"/>
        <item x="2578"/>
        <item x="429"/>
        <item x="419"/>
        <item x="1193"/>
        <item x="811"/>
        <item x="2209"/>
        <item x="293"/>
        <item x="2878"/>
        <item x="1040"/>
        <item x="1128"/>
        <item x="2655"/>
        <item x="135"/>
        <item x="152"/>
        <item x="987"/>
        <item x="966"/>
        <item x="1637"/>
        <item x="1408"/>
        <item x="2330"/>
        <item x="1878"/>
        <item x="2803"/>
        <item x="2459"/>
        <item x="158"/>
        <item x="2342"/>
        <item x="380"/>
        <item x="1756"/>
        <item x="2513"/>
        <item x="1891"/>
        <item x="1826"/>
        <item x="2811"/>
        <item x="84"/>
        <item x="1829"/>
        <item x="571"/>
        <item x="2613"/>
        <item x="522"/>
        <item x="660"/>
        <item x="2901"/>
        <item x="746"/>
        <item x="1821"/>
        <item x="1973"/>
        <item x="2115"/>
        <item x="2610"/>
        <item x="828"/>
        <item x="55"/>
        <item x="2903"/>
        <item x="2187"/>
        <item x="875"/>
        <item x="2326"/>
        <item x="2261"/>
        <item x="1718"/>
        <item x="652"/>
        <item x="2733"/>
        <item x="1481"/>
        <item x="1168"/>
        <item x="2111"/>
        <item x="1369"/>
        <item x="922"/>
        <item x="953"/>
        <item x="2656"/>
        <item x="2763"/>
        <item x="2744"/>
        <item x="2396"/>
        <item x="2599"/>
        <item x="1094"/>
        <item x="14"/>
        <item x="2566"/>
        <item x="483"/>
        <item x="1804"/>
        <item x="1011"/>
        <item x="270"/>
        <item x="915"/>
        <item x="2227"/>
        <item x="1156"/>
        <item x="1559"/>
        <item x="2518"/>
        <item x="1836"/>
        <item x="2300"/>
        <item x="1656"/>
        <item x="1458"/>
        <item x="2479"/>
        <item x="1951"/>
        <item x="2461"/>
        <item x="2893"/>
        <item x="2661"/>
        <item x="2563"/>
        <item x="68"/>
        <item x="808"/>
        <item x="2457"/>
        <item x="2230"/>
        <item x="1684"/>
        <item x="2047"/>
        <item x="1166"/>
        <item x="451"/>
        <item x="1927"/>
        <item x="454"/>
        <item x="378"/>
        <item x="2738"/>
        <item x="1833"/>
        <item x="1316"/>
        <item x="2403"/>
        <item x="2338"/>
        <item x="1931"/>
        <item x="2650"/>
        <item x="2373"/>
        <item x="1053"/>
        <item x="1680"/>
        <item x="79"/>
        <item x="2438"/>
        <item x="497"/>
        <item x="1722"/>
        <item x="1543"/>
        <item x="1352"/>
        <item x="923"/>
        <item x="248"/>
        <item x="647"/>
        <item x="105"/>
        <item x="1344"/>
        <item x="2125"/>
        <item x="1447"/>
        <item x="2542"/>
        <item x="1520"/>
        <item x="2755"/>
        <item x="2044"/>
        <item x="570"/>
        <item x="1664"/>
        <item x="199"/>
        <item x="433"/>
        <item x="2419"/>
        <item x="822"/>
        <item x="2301"/>
        <item x="1629"/>
        <item x="2057"/>
        <item x="1017"/>
        <item x="190"/>
        <item x="2478"/>
        <item x="941"/>
        <item x="2094"/>
        <item x="1599"/>
        <item x="2665"/>
        <item x="1487"/>
        <item x="2860"/>
        <item x="1152"/>
        <item x="861"/>
        <item x="2323"/>
        <item x="2432"/>
        <item x="2737"/>
        <item x="2771"/>
        <item x="2916"/>
        <item x="2568"/>
        <item x="1598"/>
        <item x="495"/>
        <item x="2005"/>
        <item x="1594"/>
        <item x="961"/>
        <item x="753"/>
        <item x="929"/>
        <item x="308"/>
        <item x="2118"/>
        <item x="331"/>
        <item x="234"/>
        <item x="2202"/>
        <item x="2820"/>
        <item x="4"/>
        <item x="2834"/>
        <item x="2757"/>
        <item x="261"/>
        <item x="467"/>
        <item x="1773"/>
        <item x="2415"/>
        <item x="765"/>
        <item x="1085"/>
        <item x="734"/>
        <item x="1811"/>
        <item x="231"/>
        <item x="812"/>
        <item x="2540"/>
        <item x="1145"/>
        <item x="1540"/>
        <item x="1029"/>
        <item x="1697"/>
        <item x="326"/>
        <item x="2425"/>
        <item x="2051"/>
        <item x="644"/>
        <item x="2400"/>
        <item x="2808"/>
        <item x="682"/>
        <item x="1923"/>
        <item x="948"/>
        <item x="2460"/>
        <item x="1254"/>
        <item x="2516"/>
        <item x="655"/>
        <item x="521"/>
        <item x="2767"/>
        <item x="1414"/>
        <item x="1550"/>
        <item x="577"/>
        <item x="299"/>
        <item x="2091"/>
        <item x="2175"/>
        <item x="2919"/>
        <item x="1192"/>
        <item x="2381"/>
        <item x="355"/>
        <item x="2031"/>
        <item x="695"/>
        <item x="550"/>
        <item x="1038"/>
        <item x="2243"/>
        <item x="2136"/>
        <item x="2523"/>
        <item x="2121"/>
        <item x="166"/>
        <item x="2344"/>
        <item x="2357"/>
        <item x="1125"/>
        <item x="1924"/>
        <item x="780"/>
        <item x="1955"/>
        <item x="546"/>
        <item x="1294"/>
        <item x="1303"/>
        <item x="1251"/>
        <item x="1187"/>
        <item x="2456"/>
        <item x="90"/>
        <item x="2591"/>
        <item x="1158"/>
        <item x="2431"/>
        <item x="816"/>
        <item x="2535"/>
        <item x="615"/>
        <item x="1742"/>
        <item x="1866"/>
        <item x="2034"/>
        <item x="1282"/>
        <item x="778"/>
        <item x="1542"/>
        <item x="2736"/>
        <item x="350"/>
        <item x="2148"/>
        <item x="1497"/>
        <item x="2191"/>
        <item x="42"/>
        <item x="2122"/>
        <item x="2882"/>
        <item x="1135"/>
        <item x="414"/>
        <item x="486"/>
        <item x="1854"/>
        <item x="2691"/>
        <item x="1980"/>
        <item x="656"/>
        <item x="452"/>
        <item x="401"/>
        <item x="1495"/>
        <item x="520"/>
        <item x="46"/>
        <item x="2085"/>
        <item x="1164"/>
        <item x="1409"/>
        <item x="400"/>
        <item x="2010"/>
        <item x="307"/>
        <item x="2517"/>
        <item x="1216"/>
        <item x="2369"/>
        <item x="509"/>
        <item x="1990"/>
        <item x="2274"/>
        <item x="617"/>
        <item x="1748"/>
        <item x="1394"/>
        <item x="1861"/>
        <item x="962"/>
        <item x="2784"/>
        <item x="2859"/>
        <item x="2902"/>
        <item x="2942"/>
        <item x="1427"/>
        <item x="2291"/>
        <item x="944"/>
        <item x="2765"/>
        <item x="2682"/>
        <item x="226"/>
        <item x="1830"/>
        <item x="1567"/>
        <item x="936"/>
        <item x="2270"/>
        <item x="1199"/>
        <item x="1375"/>
        <item x="94"/>
        <item x="1764"/>
        <item x="114"/>
        <item x="2384"/>
        <item x="1045"/>
        <item x="1217"/>
        <item x="2174"/>
        <item x="567"/>
        <item x="942"/>
        <item x="540"/>
        <item x="179"/>
        <item x="1331"/>
        <item x="2646"/>
        <item x="390"/>
        <item x="202"/>
        <item x="2383"/>
        <item x="919"/>
        <item x="688"/>
        <item x="920"/>
        <item x="1386"/>
        <item x="1757"/>
        <item x="2453"/>
        <item x="2142"/>
        <item x="431"/>
        <item x="2688"/>
        <item x="2832"/>
        <item x="1432"/>
        <item x="2280"/>
        <item x="2208"/>
        <item x="2777"/>
        <item x="2265"/>
        <item x="99"/>
        <item x="2108"/>
        <item x="2233"/>
        <item x="1055"/>
        <item x="900"/>
        <item x="1453"/>
        <item x="1469"/>
        <item x="873"/>
        <item x="1041"/>
        <item x="750"/>
        <item x="373"/>
        <item x="1723"/>
        <item x="1196"/>
        <item x="2258"/>
        <item x="1003"/>
        <item x="2871"/>
        <item x="2213"/>
        <item x="1706"/>
        <item x="6"/>
        <item x="2804"/>
        <item x="786"/>
        <item x="327"/>
        <item x="2128"/>
        <item x="1110"/>
        <item x="1852"/>
        <item x="151"/>
        <item x="1123"/>
        <item x="2144"/>
        <item x="1912"/>
        <item x="899"/>
        <item x="2102"/>
        <item x="2954"/>
        <item x="665"/>
        <item x="2735"/>
        <item x="669"/>
        <item x="2273"/>
        <item x="2572"/>
        <item x="2179"/>
        <item x="2315"/>
        <item x="159"/>
        <item x="2667"/>
        <item x="2386"/>
        <item x="185"/>
        <item x="1046"/>
        <item x="353"/>
        <item x="968"/>
        <item x="108"/>
        <item x="1270"/>
        <item x="1107"/>
        <item x="1660"/>
        <item x="435"/>
        <item x="1932"/>
        <item x="482"/>
        <item x="1235"/>
        <item x="1101"/>
        <item x="513"/>
        <item x="1953"/>
        <item x="196"/>
        <item x="9"/>
        <item x="2493"/>
        <item x="1023"/>
        <item x="553"/>
        <item x="359"/>
        <item x="1163"/>
        <item x="2627"/>
        <item x="1264"/>
        <item x="499"/>
        <item x="2054"/>
        <item x="2718"/>
        <item x="831"/>
        <item x="606"/>
        <item x="593"/>
        <item x="1823"/>
        <item x="1482"/>
        <item x="1713"/>
        <item x="1124"/>
        <item x="2289"/>
        <item x="1645"/>
        <item x="1805"/>
        <item x="1758"/>
        <item x="1272"/>
        <item x="2149"/>
        <item x="2024"/>
        <item x="2422"/>
        <item x="1977"/>
        <item x="863"/>
        <item x="1571"/>
        <item x="1989"/>
        <item x="2590"/>
        <item x="305"/>
        <item x="1026"/>
        <item x="318"/>
        <item x="2063"/>
        <item x="347"/>
        <item x="2488"/>
        <item x="2352"/>
        <item x="2472"/>
        <item x="2724"/>
        <item x="2507"/>
        <item x="2935"/>
        <item x="2071"/>
        <item x="2199"/>
        <item x="2731"/>
        <item x="1674"/>
        <item x="534"/>
        <item x="630"/>
        <item x="1162"/>
        <item x="898"/>
        <item x="1090"/>
        <item x="1522"/>
        <item x="2217"/>
        <item x="1207"/>
        <item x="1155"/>
        <item x="741"/>
        <item x="1871"/>
        <item x="980"/>
        <item x="2309"/>
        <item x="2169"/>
        <item x="245"/>
        <item x="1424"/>
        <item x="140"/>
        <item x="2239"/>
        <item x="818"/>
        <item x="1236"/>
        <item x="443"/>
        <item x="1602"/>
        <item x="1130"/>
        <item x="2717"/>
        <item x="1359"/>
        <item x="1516"/>
        <item x="1373"/>
        <item x="273"/>
        <item x="868"/>
        <item x="1895"/>
        <item x="2078"/>
        <item x="1857"/>
        <item x="1224"/>
        <item x="1360"/>
        <item x="933"/>
        <item x="52"/>
        <item x="2782"/>
        <item x="1729"/>
        <item x="2335"/>
        <item x="699"/>
        <item x="2559"/>
        <item x="254"/>
        <item x="817"/>
        <item x="860"/>
        <item x="2279"/>
        <item x="1615"/>
        <item x="561"/>
        <item x="1043"/>
        <item x="1079"/>
        <item x="1060"/>
        <item x="437"/>
        <item x="1498"/>
        <item x="2556"/>
        <item x="255"/>
        <item x="490"/>
        <item x="1451"/>
        <item x="1349"/>
        <item x="1934"/>
        <item x="2783"/>
        <item x="1984"/>
        <item x="1532"/>
        <item x="1244"/>
        <item x="1050"/>
        <item x="1888"/>
        <item x="2319"/>
        <item x="163"/>
        <item x="1355"/>
        <item x="1747"/>
        <item x="1681"/>
        <item x="1412"/>
        <item x="2218"/>
        <item x="1479"/>
        <item x="2571"/>
        <item x="2466"/>
        <item x="1611"/>
        <item x="658"/>
        <item x="959"/>
        <item x="785"/>
        <item x="2937"/>
        <item x="771"/>
        <item x="523"/>
        <item x="744"/>
        <item x="1575"/>
        <item x="1203"/>
        <item x="601"/>
        <item x="1806"/>
        <item x="611"/>
        <item x="2508"/>
        <item x="2729"/>
        <item x="1035"/>
        <item x="1678"/>
        <item x="2253"/>
        <item x="2287"/>
        <item x="2444"/>
        <item x="2788"/>
        <item x="728"/>
        <item x="1337"/>
        <item x="1006"/>
        <item x="132"/>
        <item x="2053"/>
        <item x="1309"/>
        <item x="1848"/>
        <item x="908"/>
        <item x="967"/>
        <item x="297"/>
        <item x="2389"/>
        <item x="1226"/>
        <item x="265"/>
        <item x="1528"/>
        <item x="2406"/>
        <item x="1260"/>
        <item x="997"/>
        <item x="2155"/>
        <item x="879"/>
        <item x="2069"/>
        <item x="1646"/>
        <item x="2134"/>
        <item x="2662"/>
        <item x="1105"/>
        <item x="2704"/>
        <item x="2244"/>
        <item x="673"/>
        <item x="839"/>
        <item x="2083"/>
        <item x="329"/>
        <item x="716"/>
        <item x="2933"/>
        <item x="1184"/>
        <item x="469"/>
        <item x="2170"/>
        <item x="27"/>
        <item x="2247"/>
        <item x="26"/>
        <item x="1321"/>
        <item x="775"/>
        <item x="43"/>
        <item x="2240"/>
        <item x="301"/>
        <item x="1273"/>
        <item x="1911"/>
        <item x="1690"/>
        <item x="2565"/>
        <item x="2907"/>
        <item x="2318"/>
        <item x="1042"/>
        <item x="1863"/>
        <item x="1979"/>
        <item x="1734"/>
        <item x="1936"/>
        <item x="85"/>
        <item x="1496"/>
        <item x="1106"/>
        <item x="992"/>
        <item x="725"/>
        <item x="595"/>
        <item x="2340"/>
        <item x="173"/>
        <item x="596"/>
        <item x="1544"/>
        <item x="1628"/>
        <item x="2496"/>
        <item x="2592"/>
        <item x="1455"/>
        <item x="0"/>
        <item x="850"/>
        <item x="2675"/>
        <item x="2166"/>
        <item x="459"/>
        <item x="2282"/>
        <item x="702"/>
        <item x="729"/>
        <item x="1597"/>
        <item x="2761"/>
        <item x="34"/>
        <item x="1036"/>
        <item x="758"/>
        <item x="2021"/>
        <item x="1639"/>
        <item x="2872"/>
        <item x="705"/>
        <item x="1779"/>
        <item x="466"/>
        <item x="2256"/>
        <item x="1150"/>
        <item x="2056"/>
        <item x="447"/>
        <item x="971"/>
        <item x="720"/>
        <item x="2796"/>
        <item x="1626"/>
        <item x="2167"/>
        <item x="2477"/>
        <item x="2678"/>
        <item x="501"/>
        <item x="1390"/>
        <item x="2781"/>
        <item x="2886"/>
        <item x="1647"/>
        <item x="2225"/>
        <item x="2397"/>
        <item x="2402"/>
        <item x="1545"/>
        <item x="614"/>
        <item x="2101"/>
        <item x="2305"/>
        <item x="1249"/>
        <item x="1768"/>
        <item x="1323"/>
        <item x="599"/>
        <item x="1096"/>
        <item x="1277"/>
        <item x="2107"/>
        <item x="2895"/>
        <item x="2908"/>
        <item x="430"/>
        <item x="2414"/>
        <item x="1744"/>
        <item x="872"/>
        <item x="1879"/>
        <item x="2242"/>
        <item x="1952"/>
        <item x="1530"/>
        <item x="76"/>
        <item x="917"/>
        <item x="2819"/>
        <item x="1937"/>
        <item x="2612"/>
        <item x="1588"/>
        <item x="2705"/>
        <item x="1048"/>
        <item x="1960"/>
        <item x="2133"/>
        <item x="440"/>
        <item x="1737"/>
        <item x="814"/>
        <item x="2624"/>
        <item x="2284"/>
        <item x="877"/>
        <item x="846"/>
        <item x="1661"/>
        <item x="845"/>
        <item x="836"/>
        <item x="215"/>
        <item x="2448"/>
        <item x="2529"/>
        <item x="2841"/>
        <item x="1651"/>
        <item x="906"/>
        <item x="269"/>
        <item x="2141"/>
        <item x="2910"/>
        <item x="2410"/>
        <item x="330"/>
        <item x="2294"/>
        <item x="1585"/>
        <item x="714"/>
        <item x="1398"/>
        <item x="1618"/>
        <item x="1587"/>
        <item x="1190"/>
        <item x="2077"/>
        <item x="1596"/>
        <item x="2295"/>
        <item x="1657"/>
        <item x="337"/>
        <item x="764"/>
        <item x="2022"/>
        <item x="1784"/>
        <item x="2365"/>
        <item x="2350"/>
        <item x="2696"/>
        <item x="1334"/>
        <item x="676"/>
        <item x="2201"/>
        <item x="1801"/>
        <item x="918"/>
        <item x="2587"/>
        <item x="426"/>
        <item x="2113"/>
        <item x="910"/>
        <item x="2611"/>
        <item x="1605"/>
        <item x="2018"/>
        <item x="1002"/>
        <item x="689"/>
        <item x="1188"/>
        <item x="1300"/>
        <item x="154"/>
        <item x="547"/>
        <item x="2683"/>
        <item x="1561"/>
        <item x="1743"/>
        <item x="779"/>
        <item x="1624"/>
        <item x="525"/>
        <item x="224"/>
        <item x="178"/>
        <item x="2110"/>
        <item x="2851"/>
        <item x="1201"/>
        <item x="1837"/>
        <item x="1091"/>
        <item x="2180"/>
        <item x="1413"/>
        <item x="2530"/>
        <item x="125"/>
        <item x="597"/>
        <item x="32"/>
        <item x="1752"/>
        <item x="1872"/>
        <item x="2471"/>
        <item x="2404"/>
        <item x="763"/>
        <item x="1428"/>
        <item x="2917"/>
        <item x="397"/>
        <item x="1689"/>
        <item x="1875"/>
        <item x="1339"/>
        <item x="2040"/>
        <item x="1405"/>
        <item x="363"/>
        <item x="1687"/>
        <item x="1121"/>
        <item x="2628"/>
        <item x="182"/>
        <item x="66"/>
        <item x="1161"/>
        <item x="584"/>
        <item x="393"/>
        <item x="646"/>
        <item x="1782"/>
        <item x="796"/>
        <item x="2046"/>
        <item x="59"/>
        <item x="174"/>
        <item x="2573"/>
        <item x="2721"/>
        <item x="177"/>
        <item x="1967"/>
        <item x="2607"/>
        <item x="1340"/>
        <item x="1435"/>
        <item x="310"/>
        <item x="634"/>
        <item x="2668"/>
        <item x="934"/>
        <item x="2780"/>
        <item x="1206"/>
        <item x="508"/>
        <item x="881"/>
        <item x="2773"/>
        <item x="1465"/>
        <item x="2759"/>
        <item x="1824"/>
        <item x="1434"/>
        <item x="700"/>
        <item x="36"/>
        <item x="2345"/>
        <item x="858"/>
        <item x="1700"/>
        <item x="1534"/>
        <item x="1815"/>
        <item x="1299"/>
        <item x="2480"/>
        <item x="2856"/>
        <item x="1655"/>
        <item x="2232"/>
        <item x="1812"/>
        <item x="264"/>
        <item x="2163"/>
        <item x="840"/>
        <item x="2194"/>
        <item x="2861"/>
        <item x="2072"/>
        <item x="2816"/>
        <item x="2052"/>
        <item x="1899"/>
        <item x="1910"/>
        <item x="1604"/>
        <item x="1015"/>
        <item x="568"/>
        <item x="1256"/>
        <item x="197"/>
        <item x="2928"/>
        <item x="320"/>
        <item x="740"/>
        <item x="1849"/>
        <item x="2806"/>
        <item x="2524"/>
        <item x="2341"/>
        <item x="1430"/>
        <item x="2168"/>
        <item x="2238"/>
        <item x="2579"/>
        <item x="2690"/>
        <item x="2843"/>
        <item x="904"/>
        <item x="2850"/>
        <item x="1020"/>
        <item x="1810"/>
        <item x="517"/>
        <item x="1069"/>
        <item x="1182"/>
        <item x="175"/>
        <item x="1314"/>
        <item x="1519"/>
        <item x="678"/>
        <item x="1057"/>
        <item x="1269"/>
        <item x="472"/>
        <item x="2798"/>
        <item x="1420"/>
        <item x="1204"/>
        <item x="1898"/>
        <item x="2751"/>
        <item x="914"/>
        <item x="87"/>
        <item x="2260"/>
        <item x="692"/>
        <item x="2388"/>
        <item x="2135"/>
        <item x="770"/>
        <item x="767"/>
        <item x="494"/>
        <item x="418"/>
        <item x="1644"/>
        <item x="2778"/>
        <item x="1921"/>
        <item x="1531"/>
        <item x="2845"/>
        <item x="1943"/>
        <item x="2846"/>
        <item x="1108"/>
        <item x="819"/>
        <item x="1686"/>
        <item x="214"/>
        <item x="1185"/>
        <item x="2548"/>
        <item x="1799"/>
        <item x="1271"/>
        <item x="500"/>
        <item x="29"/>
        <item x="412"/>
        <item x="1798"/>
        <item x="1419"/>
        <item x="319"/>
        <item x="551"/>
        <item x="1395"/>
        <item x="461"/>
        <item x="30"/>
        <item x="618"/>
        <item x="410"/>
        <item x="2620"/>
        <item x="2817"/>
        <item x="2538"/>
        <item x="1275"/>
        <item x="1669"/>
        <item x="1774"/>
        <item x="394"/>
        <item x="35"/>
        <item x="1120"/>
        <item x="2531"/>
        <item x="164"/>
        <item x="1140"/>
        <item x="2038"/>
        <item x="713"/>
        <item x="354"/>
        <item x="1781"/>
        <item x="1242"/>
        <item x="2119"/>
        <item x="2914"/>
        <item x="2475"/>
        <item x="1426"/>
        <item x="172"/>
        <item x="563"/>
        <item x="2058"/>
        <item x="102"/>
        <item x="73"/>
        <item x="1619"/>
        <item x="288"/>
        <item x="129"/>
        <item x="2561"/>
        <item x="313"/>
        <item x="275"/>
        <item x="2945"/>
        <item x="2812"/>
        <item x="1586"/>
        <item x="2322"/>
        <item x="2809"/>
        <item x="1311"/>
        <item x="833"/>
        <item x="358"/>
        <item x="2207"/>
        <item x="1556"/>
        <item x="640"/>
        <item x="862"/>
        <item x="1385"/>
        <item x="2823"/>
        <item x="1137"/>
        <item x="503"/>
        <item x="981"/>
        <item x="2328"/>
        <item x="2353"/>
        <item x="63"/>
        <item x="1555"/>
        <item x="238"/>
        <item x="1436"/>
        <item x="1537"/>
        <item x="2210"/>
        <item x="973"/>
        <item x="1822"/>
        <item x="1672"/>
        <item x="121"/>
        <item x="67"/>
        <item x="1239"/>
        <item x="2756"/>
        <item x="1296"/>
        <item x="2042"/>
        <item x="219"/>
        <item x="2390"/>
        <item x="1683"/>
        <item x="1099"/>
        <item x="911"/>
        <item x="1527"/>
        <item x="2499"/>
        <item x="1959"/>
        <item x="2576"/>
        <item x="2934"/>
        <item x="302"/>
        <item x="2673"/>
        <item x="1592"/>
        <item x="2082"/>
        <item x="2515"/>
        <item x="2165"/>
        <item x="1446"/>
        <item x="2183"/>
        <item x="2689"/>
        <item x="2252"/>
        <item x="1389"/>
        <item x="2953"/>
        <item x="2366"/>
        <item x="1247"/>
        <item x="541"/>
        <item x="237"/>
        <item x="1850"/>
        <item x="2680"/>
        <item x="44"/>
        <item x="460"/>
        <item x="2426"/>
        <item x="1789"/>
        <item x="2821"/>
        <item x="2728"/>
        <item x="2652"/>
        <item x="2617"/>
        <item x="276"/>
        <item x="2569"/>
        <item x="1022"/>
        <item x="64"/>
        <item x="1335"/>
        <item x="12"/>
        <item x="1548"/>
        <item x="144"/>
        <item x="928"/>
        <item x="225"/>
        <item x="1167"/>
        <item x="2087"/>
        <item x="1302"/>
        <item x="1338"/>
        <item x="718"/>
        <item x="243"/>
        <item x="1231"/>
        <item x="274"/>
        <item x="2246"/>
        <item x="1461"/>
        <item x="847"/>
        <item x="2198"/>
        <item x="626"/>
        <item x="2930"/>
        <item x="1407"/>
        <item x="2593"/>
        <item x="977"/>
        <item x="1725"/>
        <item x="1297"/>
        <item x="2093"/>
        <item x="1755"/>
        <item x="1459"/>
        <item x="1492"/>
        <item x="1557"/>
        <item x="2869"/>
        <item x="1693"/>
        <item x="824"/>
        <item x="2938"/>
        <item x="2248"/>
        <item x="2503"/>
        <item x="856"/>
        <item x="1406"/>
        <item x="698"/>
        <item x="2708"/>
        <item x="683"/>
        <item x="434"/>
        <item x="938"/>
        <item x="988"/>
        <item x="2026"/>
        <item x="1877"/>
        <item x="532"/>
        <item x="979"/>
        <item x="1607"/>
        <item x="2486"/>
        <item x="20"/>
        <item x="2297"/>
        <item x="1749"/>
        <item x="2395"/>
        <item x="1218"/>
        <item x="999"/>
        <item x="1703"/>
        <item x="738"/>
        <item x="1870"/>
        <item x="1551"/>
        <item x="2436"/>
        <item x="2303"/>
        <item x="2760"/>
        <item x="1770"/>
        <item x="2772"/>
        <item x="1948"/>
        <item x="2437"/>
        <item x="2828"/>
        <item x="2272"/>
        <item x="1154"/>
        <item x="2557"/>
        <item x="621"/>
        <item x="2185"/>
        <item x="732"/>
        <item x="1248"/>
        <item x="1819"/>
        <item x="1590"/>
        <item x="1941"/>
        <item x="1974"/>
        <item x="2838"/>
        <item x="853"/>
        <item x="2833"/>
        <item x="2669"/>
        <item x="1084"/>
        <item x="23"/>
        <item x="1362"/>
        <item x="2490"/>
        <item x="2747"/>
        <item x="2334"/>
        <item x="2257"/>
        <item x="1962"/>
        <item x="2800"/>
        <item x="581"/>
        <item x="604"/>
        <item x="1004"/>
        <item x="844"/>
        <item x="639"/>
        <item x="1024"/>
        <item x="1523"/>
        <item x="710"/>
        <item x="1603"/>
        <item x="399"/>
        <item x="246"/>
        <item x="1642"/>
        <item x="2223"/>
        <item x="1699"/>
        <item x="404"/>
        <item x="1881"/>
        <item x="932"/>
        <item x="2654"/>
        <item x="2742"/>
        <item x="562"/>
        <item x="2171"/>
        <item x="98"/>
        <item x="2551"/>
        <item x="2374"/>
        <item x="478"/>
        <item x="1232"/>
        <item x="1491"/>
        <item x="2671"/>
        <item x="2259"/>
        <item x="1601"/>
        <item x="1238"/>
        <item x="2158"/>
        <item x="142"/>
        <item x="667"/>
        <item x="1600"/>
        <item x="1284"/>
        <item x="1896"/>
        <item x="1907"/>
        <item x="1229"/>
        <item x="857"/>
        <item x="668"/>
        <item x="2150"/>
        <item x="493"/>
        <item x="340"/>
        <item x="16"/>
        <item x="91"/>
        <item x="1131"/>
        <item x="2146"/>
        <item x="757"/>
        <item x="2714"/>
        <item x="2727"/>
        <item x="2090"/>
        <item x="2898"/>
        <item x="2660"/>
        <item x="2885"/>
        <item x="1958"/>
        <item x="2779"/>
        <item x="2589"/>
        <item x="1013"/>
        <item x="2276"/>
        <item x="1134"/>
        <item x="1582"/>
        <item x="748"/>
        <item x="2716"/>
        <item x="687"/>
        <item x="1285"/>
        <item x="50"/>
        <item x="2497"/>
        <item x="813"/>
        <item x="2068"/>
        <item x="2776"/>
        <item x="2182"/>
        <item x="2687"/>
        <item x="2822"/>
        <item x="1589"/>
        <item x="2632"/>
        <item x="479"/>
        <item x="119"/>
        <item x="259"/>
        <item x="510"/>
        <item x="1976"/>
        <item x="1230"/>
        <item x="212"/>
        <item x="2615"/>
        <item x="2138"/>
        <item x="1325"/>
        <item x="2483"/>
        <item x="312"/>
        <item x="2666"/>
        <item x="2347"/>
        <item x="2358"/>
        <item x="2600"/>
        <item x="229"/>
        <item x="890"/>
        <item x="1151"/>
        <item x="2463"/>
        <item x="2020"/>
        <item x="1688"/>
        <item x="600"/>
        <item x="810"/>
        <item x="2310"/>
        <item x="1835"/>
        <item x="620"/>
        <item x="1111"/>
        <item x="880"/>
        <item x="2380"/>
        <item x="2019"/>
        <item x="1319"/>
        <item x="218"/>
        <item x="439"/>
        <item x="1549"/>
        <item x="232"/>
        <item x="2362"/>
        <item x="632"/>
        <item x="2184"/>
        <item x="15"/>
        <item x="2062"/>
        <item x="1975"/>
        <item x="1541"/>
        <item x="220"/>
        <item x="2848"/>
        <item x="109"/>
        <item x="2807"/>
        <item x="1753"/>
        <item x="579"/>
        <item x="2106"/>
        <item x="1969"/>
        <item x="345"/>
        <item x="2746"/>
        <item x="2204"/>
        <item x="369"/>
        <item x="722"/>
        <item x="800"/>
        <item x="761"/>
        <item x="1274"/>
        <item x="2189"/>
        <item x="2595"/>
        <item x="1404"/>
        <item x="328"/>
        <item x="565"/>
        <item x="1736"/>
        <item x="681"/>
        <item x="587"/>
        <item x="279"/>
        <item x="2881"/>
        <item x="193"/>
        <item x="133"/>
        <item x="1570"/>
        <item x="2043"/>
        <item x="384"/>
        <item x="122"/>
        <item x="1920"/>
        <item x="1052"/>
        <item x="1001"/>
        <item x="1032"/>
        <item x="1072"/>
        <item x="432"/>
        <item x="807"/>
        <item x="1933"/>
        <item x="1178"/>
        <item x="830"/>
        <item x="2672"/>
        <item x="896"/>
        <item x="323"/>
        <item x="1978"/>
        <item x="957"/>
        <item x="1698"/>
        <item x="2050"/>
        <item x="2368"/>
        <item x="1842"/>
        <item x="2614"/>
        <item x="2002"/>
        <item x="2464"/>
        <item x="107"/>
        <item x="2577"/>
        <item x="586"/>
        <item x="2722"/>
        <item x="939"/>
        <item x="574"/>
        <item x="48"/>
        <item x="41"/>
        <item x="198"/>
        <item x="2877"/>
        <item x="2929"/>
        <item x="2088"/>
        <item x="1441"/>
        <item x="2598"/>
        <item x="280"/>
        <item x="2237"/>
        <item x="227"/>
        <item x="2451"/>
        <item x="233"/>
        <item x="531"/>
        <item x="1014"/>
        <item x="296"/>
        <item x="946"/>
        <item x="2105"/>
        <item x="2534"/>
        <item x="112"/>
        <item x="2904"/>
        <item x="1421"/>
        <item x="1889"/>
        <item x="704"/>
        <item x="1728"/>
        <item x="859"/>
        <item x="1341"/>
        <item x="271"/>
        <item x="1007"/>
        <item x="1593"/>
        <item x="1663"/>
        <item x="2392"/>
        <item x="1122"/>
        <item x="2794"/>
        <item x="902"/>
        <item x="1721"/>
        <item x="1995"/>
        <item x="1211"/>
        <item x="1267"/>
        <item x="1157"/>
        <item x="1073"/>
        <item x="221"/>
        <item x="937"/>
        <item x="2491"/>
        <item x="1039"/>
        <item x="2789"/>
        <item x="797"/>
        <item x="537"/>
        <item x="1843"/>
        <item x="2922"/>
        <item x="1581"/>
        <item x="2752"/>
        <item x="2618"/>
        <item x="388"/>
        <item x="2129"/>
        <item x="2482"/>
        <item x="2229"/>
        <item x="931"/>
        <item x="1449"/>
        <item x="1070"/>
        <item x="2327"/>
        <item x="2216"/>
        <item x="2360"/>
        <item x="727"/>
        <item x="773"/>
        <item x="2292"/>
        <item x="2228"/>
        <item x="315"/>
        <item x="2927"/>
        <item x="585"/>
        <item x="2416"/>
        <item x="1138"/>
        <item x="2048"/>
        <item x="1746"/>
        <item x="2676"/>
        <item x="1180"/>
        <item x="463"/>
        <item x="2706"/>
        <item x="502"/>
        <item x="386"/>
        <item x="341"/>
        <item x="1401"/>
        <item x="1489"/>
        <item x="228"/>
        <item x="1874"/>
        <item x="2"/>
        <item x="244"/>
        <item x="2847"/>
        <item x="2487"/>
        <item x="1209"/>
        <item x="2664"/>
        <item x="1328"/>
        <item x="1671"/>
        <item x="609"/>
        <item x="1129"/>
        <item x="2636"/>
        <item x="2648"/>
        <item x="93"/>
        <item x="417"/>
        <item x="31"/>
        <item x="2097"/>
        <item x="1433"/>
        <item x="1367"/>
        <item x="1610"/>
        <item x="428"/>
        <item x="708"/>
        <item x="124"/>
        <item x="1800"/>
        <item x="1957"/>
        <item x="2894"/>
        <item x="1329"/>
        <item x="285"/>
        <item x="2510"/>
        <item x="95"/>
        <item x="487"/>
        <item x="424"/>
        <item x="2541"/>
        <item x="958"/>
        <item x="191"/>
        <item x="2114"/>
        <item x="2073"/>
        <item x="2854"/>
        <item x="391"/>
        <item x="790"/>
        <item x="92"/>
        <item x="1332"/>
        <item x="1576"/>
        <item x="1922"/>
        <item x="2677"/>
        <item x="1304"/>
        <item x="1159"/>
        <item x="2549"/>
        <item x="2028"/>
        <item x="206"/>
        <item x="208"/>
        <item x="2920"/>
        <item x="1346"/>
        <item x="707"/>
        <item x="117"/>
        <item x="1563"/>
        <item x="1442"/>
        <item x="1926"/>
        <item x="1266"/>
        <item x="406"/>
        <item x="480"/>
        <item x="1379"/>
        <item x="2539"/>
        <item x="1617"/>
        <item x="2547"/>
        <item x="1115"/>
        <item x="2829"/>
        <item x="1445"/>
        <item x="1832"/>
        <item x="1378"/>
        <item x="2745"/>
        <item x="1583"/>
        <item x="2004"/>
        <item x="1518"/>
        <item x="344"/>
        <item x="2370"/>
        <item x="1291"/>
        <item x="2710"/>
        <item x="1287"/>
        <item x="1844"/>
        <item x="458"/>
        <item x="2818"/>
        <item x="848"/>
        <item x="2006"/>
        <item x="633"/>
        <item x="1908"/>
        <item x="298"/>
        <item x="1579"/>
        <item x="573"/>
        <item x="413"/>
        <item x="2642"/>
        <item x="804"/>
        <item x="2825"/>
        <item x="2484"/>
        <item x="126"/>
        <item x="2900"/>
        <item x="2387"/>
        <item x="2606"/>
        <item x="97"/>
        <item x="864"/>
        <item x="2961"/>
        <item x="1246"/>
        <item x="1502"/>
        <item x="837"/>
        <item x="2944"/>
        <item x="690"/>
        <item x="2774"/>
        <item x="1189"/>
        <item x="148"/>
        <item x="1659"/>
        <item x="2637"/>
        <item x="788"/>
        <item x="2014"/>
        <item x="2629"/>
        <item x="2266"/>
        <item x="2378"/>
        <item x="2211"/>
        <item x="1814"/>
        <item x="1634"/>
        <item x="1088"/>
        <item x="2890"/>
        <item x="1714"/>
        <item x="2446"/>
        <item x="663"/>
        <item x="1480"/>
        <item x="1914"/>
        <item x="1630"/>
        <item x="1509"/>
        <item x="1797"/>
        <item x="127"/>
        <item x="2337"/>
        <item x="2836"/>
        <item x="2195"/>
        <item x="1198"/>
        <item x="2226"/>
        <item x="1578"/>
        <item x="2802"/>
        <item x="1065"/>
        <item x="1292"/>
        <item x="1538"/>
        <item x="103"/>
        <item x="1194"/>
        <item x="2127"/>
        <item x="2346"/>
        <item x="2657"/>
        <item x="2960"/>
        <item x="1876"/>
        <item x="194"/>
        <item x="201"/>
        <item x="1501"/>
        <item x="1443"/>
        <item x="1476"/>
        <item x="616"/>
        <item x="1363"/>
        <item x="1240"/>
        <item x="128"/>
        <item x="2159"/>
        <item x="590"/>
        <item x="2271"/>
        <item x="2810"/>
        <item x="2730"/>
        <item x="1632"/>
        <item x="314"/>
        <item x="2411"/>
        <item x="2862"/>
        <item x="2532"/>
        <item x="1255"/>
        <item x="1215"/>
        <item x="1403"/>
        <item x="1234"/>
        <item x="1631"/>
        <item x="72"/>
        <item x="2151"/>
        <item x="1289"/>
        <item x="324"/>
        <item x="731"/>
        <item x="1450"/>
        <item x="2489"/>
        <item x="332"/>
        <item x="316"/>
        <item x="116"/>
        <item x="2923"/>
        <item x="1623"/>
        <item x="1016"/>
        <item x="25"/>
        <item x="2086"/>
        <item x="1112"/>
        <item x="2382"/>
        <item x="1972"/>
        <item x="1536"/>
        <item x="530"/>
        <item x="130"/>
        <item x="333"/>
        <item x="2575"/>
        <item x="1780"/>
        <item x="86"/>
        <item x="2355"/>
        <item x="1696"/>
        <item x="1356"/>
        <item x="1517"/>
        <item x="1860"/>
        <item x="1627"/>
        <item x="686"/>
        <item x="1802"/>
        <item x="2428"/>
        <item x="1320"/>
        <item x="2312"/>
        <item x="268"/>
        <item x="827"/>
        <item x="559"/>
        <item x="1093"/>
        <item x="1625"/>
        <item x="803"/>
        <item x="511"/>
        <item x="18"/>
        <item x="527"/>
        <item x="947"/>
        <item x="1387"/>
        <item x="1374"/>
        <item x="282"/>
        <item x="2940"/>
        <item x="289"/>
        <item x="2332"/>
        <item x="2842"/>
        <item x="1308"/>
        <item x="2949"/>
        <item x="1692"/>
        <item x="477"/>
        <item x="2758"/>
        <item x="2283"/>
        <item x="542"/>
        <item x="311"/>
        <item x="1885"/>
        <item x="2509"/>
        <item x="1391"/>
        <item x="169"/>
        <item x="2511"/>
        <item x="207"/>
        <item x="303"/>
        <item x="334"/>
        <item x="1986"/>
        <item x="1650"/>
        <item x="2367"/>
        <item x="448"/>
        <item x="247"/>
        <item x="2061"/>
        <item x="642"/>
        <item x="2931"/>
        <item x="2501"/>
        <item x="294"/>
        <item x="170"/>
        <item x="402"/>
        <item x="2698"/>
        <item x="2055"/>
        <item x="549"/>
        <item x="709"/>
        <item x="1553"/>
        <item x="662"/>
        <item x="2558"/>
        <item x="464"/>
        <item x="1727"/>
        <item x="1423"/>
        <item x="1025"/>
        <item x="1720"/>
        <item x="1679"/>
        <item x="2126"/>
        <item x="739"/>
        <item x="2839"/>
        <item x="1214"/>
        <item x="1668"/>
        <item x="1787"/>
        <item x="1"/>
        <item x="1803"/>
        <item x="943"/>
        <item x="2423"/>
        <item x="2313"/>
        <item x="912"/>
        <item x="2152"/>
        <item x="1665"/>
        <item x="569"/>
        <item x="149"/>
        <item x="637"/>
        <item x="471"/>
        <item x="506"/>
        <item x="1241"/>
        <item x="2405"/>
        <item x="2824"/>
        <item x="2009"/>
        <item x="1772"/>
        <item x="2060"/>
        <item x="2605"/>
        <item x="1438"/>
        <item x="251"/>
        <item x="395"/>
        <item x="1515"/>
        <item x="2686"/>
        <item x="1195"/>
        <item x="188"/>
        <item x="1956"/>
        <item x="1695"/>
        <item x="2120"/>
        <item x="2805"/>
        <item x="1511"/>
        <item x="2417"/>
        <item x="1310"/>
        <item x="1640"/>
        <item x="291"/>
        <item x="2454"/>
        <item x="909"/>
        <item x="2311"/>
        <item x="1791"/>
        <item x="1095"/>
        <item x="1985"/>
        <item x="1653"/>
        <item x="376"/>
        <item x="1740"/>
        <item x="1081"/>
        <item x="2494"/>
        <item x="1067"/>
        <item x="583"/>
        <item x="2307"/>
        <item x="1946"/>
        <item x="457"/>
        <item x="2619"/>
        <item x="2025"/>
        <item x="952"/>
        <item x="1448"/>
        <item x="2692"/>
        <item x="1283"/>
        <item x="2633"/>
        <item x="2190"/>
        <item x="2522"/>
        <item x="216"/>
        <item x="2574"/>
        <item x="209"/>
        <item x="351"/>
        <item x="2377"/>
        <item x="719"/>
        <item x="1466"/>
        <item x="2372"/>
        <item x="1666"/>
        <item x="2909"/>
        <item x="2896"/>
        <item x="1097"/>
        <item x="1942"/>
        <item x="422"/>
        <item x="1621"/>
        <item x="755"/>
        <item x="1136"/>
        <item x="287"/>
        <item x="2567"/>
        <item x="306"/>
        <item x="2157"/>
        <item x="2952"/>
        <item x="1243"/>
        <item x="2255"/>
        <item x="89"/>
        <item x="1763"/>
        <item x="2956"/>
        <item x="2033"/>
        <item x="2544"/>
        <item x="272"/>
        <item x="1928"/>
        <item x="545"/>
        <item x="450"/>
        <item x="671"/>
        <item x="2304"/>
        <item x="2813"/>
        <item x="2084"/>
        <item x="241"/>
        <item x="557"/>
        <item x="2775"/>
        <item x="2506"/>
        <item x="161"/>
        <item x="1613"/>
        <item x="924"/>
        <item x="2023"/>
        <item x="2880"/>
        <item x="379"/>
        <item x="1873"/>
        <item x="21"/>
        <item x="1357"/>
        <item x="963"/>
        <item x="104"/>
        <item x="2801"/>
        <item x="1504"/>
        <item x="2320"/>
        <item x="1521"/>
        <item x="2231"/>
        <item x="2711"/>
        <item x="975"/>
        <item x="2095"/>
        <item x="576"/>
        <item x="2363"/>
        <item x="1044"/>
        <item x="181"/>
        <item x="336"/>
        <item x="798"/>
        <item x="137"/>
        <item x="352"/>
        <item x="2958"/>
        <item x="1444"/>
        <item x="885"/>
        <item x="2393"/>
        <item x="300"/>
        <item x="2852"/>
        <item x="1961"/>
        <item x="1790"/>
        <item x="2001"/>
        <item x="1572"/>
        <item x="1741"/>
        <item x="2433"/>
        <item x="2470"/>
        <item x="1677"/>
        <item x="1865"/>
        <item x="167"/>
        <item x="1817"/>
        <item x="951"/>
        <item x="768"/>
        <item x="1486"/>
        <item x="2964"/>
        <item x="2430"/>
        <item x="2286"/>
        <item x="1237"/>
        <item x="1205"/>
        <item x="536"/>
        <item x="2442"/>
        <item x="2421"/>
        <item x="2420"/>
        <item x="1658"/>
        <item x="2700"/>
        <item x="878"/>
        <item x="1568"/>
        <item x="867"/>
        <item x="257"/>
        <item x="2863"/>
        <item x="1133"/>
        <item x="1731"/>
        <item x="1262"/>
        <item x="1417"/>
        <item x="516"/>
        <item x="2314"/>
        <item x="855"/>
        <item x="2697"/>
        <item x="518"/>
        <item x="195"/>
        <item x="1992"/>
        <item x="712"/>
        <item x="1573"/>
        <item x="367"/>
        <item x="2926"/>
        <item x="1886"/>
        <item x="2884"/>
        <item x="1584"/>
        <item x="286"/>
        <item x="2089"/>
        <item x="2552"/>
        <item x="365"/>
        <item x="2059"/>
        <item x="2875"/>
        <item x="921"/>
        <item x="22"/>
        <item x="801"/>
        <item x="1030"/>
        <item x="1930"/>
        <item x="1947"/>
        <item x="815"/>
        <item x="134"/>
        <item x="916"/>
        <item x="1054"/>
        <item x="905"/>
        <item x="2793"/>
        <item x="492"/>
        <item x="602"/>
        <item x="994"/>
        <item x="539"/>
        <item x="2408"/>
        <item x="468"/>
        <item x="832"/>
        <item x="1059"/>
        <item x="1153"/>
        <item x="2222"/>
        <item x="2585"/>
        <item x="2076"/>
        <item x="1868"/>
        <item x="456"/>
        <item x="1028"/>
        <item x="2799"/>
        <item x="893"/>
        <item x="529"/>
        <item x="150"/>
        <item x="1181"/>
        <item x="560"/>
        <item x="2192"/>
        <item x="1682"/>
        <item x="2504"/>
        <item x="1086"/>
        <item x="2950"/>
        <item x="2264"/>
        <item x="2080"/>
        <item x="1606"/>
        <item x="940"/>
        <item x="427"/>
        <item x="2356"/>
        <item x="1702"/>
        <item x="903"/>
        <item x="2695"/>
        <item x="2245"/>
        <item x="1396"/>
        <item x="610"/>
        <item x="1370"/>
        <item x="2435"/>
        <item x="162"/>
        <item x="2873"/>
        <item x="1261"/>
        <item x="65"/>
        <item x="2630"/>
        <item x="2750"/>
        <item x="2041"/>
        <item x="730"/>
        <item x="1197"/>
        <item x="2498"/>
        <item x="2221"/>
        <item x="886"/>
        <item x="2634"/>
        <item x="1364"/>
        <item x="1710"/>
        <item x="2109"/>
        <item x="1488"/>
        <item x="2582"/>
        <item x="2653"/>
        <item x="809"/>
        <item x="2625"/>
        <item x="1938"/>
        <item x="2905"/>
        <item x="1816"/>
        <item x="2715"/>
        <item x="1751"/>
        <item x="2293"/>
        <item x="57"/>
        <item x="960"/>
        <item x="2371"/>
        <item x="1897"/>
        <item x="2354"/>
        <item x="1524"/>
        <item x="1342"/>
        <item x="2064"/>
        <item x="1372"/>
        <item x="1529"/>
        <item x="1580"/>
        <item x="436"/>
        <item x="2235"/>
        <item x="283"/>
        <item x="88"/>
        <item x="2651"/>
        <item x="2449"/>
        <item x="2321"/>
        <item x="249"/>
        <item x="106"/>
        <item x="589"/>
        <item x="651"/>
        <item x="1144"/>
        <item x="995"/>
        <item x="784"/>
        <item x="588"/>
        <item x="572"/>
        <item x="749"/>
        <item x="1864"/>
        <item x="1652"/>
        <item x="1431"/>
        <item x="643"/>
        <item x="38"/>
        <item x="77"/>
        <item x="2067"/>
        <item x="1620"/>
        <item x="2173"/>
        <item x="1172"/>
        <item x="1075"/>
        <item x="913"/>
        <item x="701"/>
        <item x="629"/>
        <item x="2030"/>
        <item x="1558"/>
        <item x="1202"/>
        <item x="2562"/>
        <item x="2694"/>
        <item x="1440"/>
        <item x="605"/>
        <item x="1347"/>
        <item x="974"/>
        <item x="1422"/>
        <item x="2887"/>
        <item x="2308"/>
        <item x="1733"/>
        <item x="776"/>
        <item x="2753"/>
        <item x="564"/>
        <item x="1354"/>
        <item x="28"/>
        <item x="2469"/>
        <item x="772"/>
        <item x="2649"/>
        <item x="685"/>
        <item x="1949"/>
        <item x="1909"/>
        <item x="1064"/>
        <item x="2743"/>
        <item x="1839"/>
        <item x="1175"/>
        <item x="204"/>
        <item x="2379"/>
        <item x="2302"/>
        <item x="1113"/>
        <item x="1477"/>
        <item x="1685"/>
        <item x="2514"/>
        <item x="2604"/>
        <item x="2123"/>
        <item x="664"/>
        <item x="1317"/>
        <item x="1707"/>
        <item x="751"/>
        <item x="2268"/>
        <item x="267"/>
        <item x="398"/>
        <item x="2720"/>
        <item x="1765"/>
        <item x="2726"/>
        <item x="2635"/>
        <item x="1358"/>
        <item x="2045"/>
        <item x="1318"/>
        <item x="1564"/>
        <item x="123"/>
        <item x="2176"/>
        <item x="747"/>
        <item x="1208"/>
        <item x="383"/>
        <item x="2348"/>
        <item x="894"/>
        <item x="2462"/>
        <item x="186"/>
        <item x="1034"/>
        <item x="292"/>
        <item x="2865"/>
        <item x="927"/>
        <item x="1788"/>
        <item x="1735"/>
        <item x="1119"/>
        <item x="2876"/>
        <item x="870"/>
        <item x="2096"/>
        <item x="2918"/>
        <item x="2946"/>
        <item x="2868"/>
        <item x="2564"/>
        <item x="888"/>
        <item x="1709"/>
        <item x="2640"/>
        <item x="820"/>
        <item x="1104"/>
        <item x="1165"/>
        <item x="146"/>
        <item x="949"/>
        <item x="470"/>
        <item x="2317"/>
        <item x="2418"/>
        <item x="1076"/>
        <item x="756"/>
        <item x="2853"/>
        <item x="2398"/>
        <item x="2481"/>
        <item x="371"/>
        <item x="972"/>
        <item x="2100"/>
        <item x="884"/>
        <item x="1485"/>
        <item x="1982"/>
        <item x="240"/>
        <item x="1276"/>
        <item x="1905"/>
        <item x="2391"/>
        <item x="821"/>
        <item x="1102"/>
        <item x="2329"/>
        <item x="2638"/>
        <item x="131"/>
        <item x="236"/>
        <item x="2631"/>
        <item x="2017"/>
        <item x="392"/>
        <item x="1510"/>
        <item x="476"/>
        <item x="1464"/>
        <item x="481"/>
        <item x="2941"/>
        <item x="544"/>
        <item x="2153"/>
        <item x="488"/>
        <item x="1100"/>
        <item x="2639"/>
        <item x="2188"/>
        <item x="83"/>
        <item x="1288"/>
        <item x="2324"/>
        <item x="1622"/>
        <item x="754"/>
        <item x="2193"/>
        <item x="1970"/>
        <item x="1499"/>
        <item x="1171"/>
        <item x="608"/>
        <item x="74"/>
        <item x="1494"/>
        <item x="2476"/>
        <item x="1092"/>
        <item x="2399"/>
        <item x="2955"/>
        <item x="382"/>
        <item x="1988"/>
        <item x="1609"/>
        <item x="2555"/>
        <item x="377"/>
        <item x="1993"/>
        <item x="841"/>
        <item x="955"/>
        <item x="1786"/>
        <item x="964"/>
        <item x="2092"/>
        <item x="1402"/>
        <item x="2495"/>
        <item x="2099"/>
        <item x="1228"/>
        <item x="171"/>
        <item x="1322"/>
        <item x="1083"/>
        <item x="2732"/>
        <item x="357"/>
        <item x="496"/>
        <item x="703"/>
        <item x="2351"/>
        <item x="2275"/>
        <item x="736"/>
        <item x="2074"/>
        <item x="1919"/>
        <item x="1049"/>
        <item x="598"/>
        <item x="1051"/>
        <item x="925"/>
        <item x="1460"/>
        <item x="989"/>
        <item x="613"/>
        <item x="1847"/>
        <item x="558"/>
        <item x="582"/>
        <item x="2815"/>
        <item x="575"/>
        <item x="2889"/>
        <item x="2027"/>
        <item x="1457"/>
        <item x="986"/>
        <item x="1008"/>
        <item x="1478"/>
        <item x="2117"/>
        <item x="829"/>
        <item x="2891"/>
        <item x="1673"/>
        <item x="1705"/>
        <item x="2725"/>
        <item x="309"/>
        <item x="1526"/>
        <item x="421"/>
        <item x="1552"/>
        <item x="2262"/>
        <item x="362"/>
        <item x="58"/>
        <item x="409"/>
        <item x="416"/>
        <item x="2912"/>
        <item x="1636"/>
        <item x="2560"/>
        <item x="1259"/>
        <item x="1143"/>
        <item x="1554"/>
        <item x="752"/>
        <item x="693"/>
        <item x="223"/>
        <item x="2543"/>
        <item x="524"/>
        <item x="75"/>
        <item x="101"/>
        <item x="8"/>
        <item x="1562"/>
        <item x="711"/>
        <item x="679"/>
        <item x="3"/>
        <item x="1853"/>
        <item x="2603"/>
        <item x="474"/>
        <item x="1808"/>
        <item x="677"/>
        <item x="2584"/>
        <item x="449"/>
        <item x="372"/>
        <item x="996"/>
        <item x="1078"/>
        <item x="62"/>
        <item x="1595"/>
        <item x="1503"/>
        <item x="1547"/>
        <item x="2580"/>
        <item x="793"/>
        <item x="253"/>
        <item x="760"/>
        <item x="1252"/>
        <item x="187"/>
        <item x="1066"/>
        <item x="969"/>
        <item x="184"/>
        <item x="2925"/>
        <item x="1901"/>
        <item x="2147"/>
        <item x="2008"/>
        <item x="1654"/>
        <item x="625"/>
        <item x="69"/>
        <item x="56"/>
        <item x="2181"/>
        <item x="2206"/>
        <item x="2874"/>
        <item x="1732"/>
        <item x="1454"/>
        <item x="2826"/>
        <item x="473"/>
        <item x="628"/>
        <item x="1027"/>
        <item x="1708"/>
        <item x="2957"/>
        <item x="1268"/>
        <item x="1056"/>
        <item x="349"/>
        <item x="2049"/>
        <item x="1361"/>
        <item x="2795"/>
        <item x="1694"/>
        <item x="1312"/>
        <item x="1429"/>
        <item x="1333"/>
        <item x="2545"/>
        <item x="2154"/>
        <item x="2263"/>
        <item x="415"/>
        <item x="1437"/>
        <item x="1867"/>
        <item x="1846"/>
        <item x="1336"/>
        <item x="1724"/>
        <item x="2536"/>
        <item x="444"/>
        <item x="1222"/>
        <item x="954"/>
        <item x="1245"/>
        <item x="1574"/>
        <item x="950"/>
        <item x="484"/>
        <item x="697"/>
        <item x="2281"/>
        <item x="1795"/>
        <item x="791"/>
        <item x="2131"/>
        <item x="505"/>
        <item x="978"/>
        <item x="826"/>
        <item x="2693"/>
        <item x="1058"/>
        <item x="176"/>
        <item x="39"/>
        <item x="1116"/>
        <item x="851"/>
        <item x="2723"/>
        <item x="1033"/>
        <item x="322"/>
        <item x="81"/>
        <item x="2012"/>
        <item x="49"/>
        <item x="1856"/>
        <item x="1077"/>
        <item x="1170"/>
        <item x="745"/>
        <item x="984"/>
        <item x="2870"/>
        <item x="1818"/>
        <item x="2622"/>
        <item x="659"/>
        <item x="1717"/>
        <item x="1506"/>
        <item x="956"/>
        <item x="2066"/>
        <item x="1047"/>
        <item x="1500"/>
        <item x="2659"/>
        <item x="2787"/>
        <item x="787"/>
        <item x="1139"/>
        <item x="724"/>
        <item x="641"/>
        <item x="346"/>
        <item x="37"/>
        <item x="2299"/>
        <item x="1439"/>
        <item x="1345"/>
        <item x="2965"/>
        <item x="489"/>
        <item x="2156"/>
        <item x="258"/>
        <item x="636"/>
        <item x="2505"/>
        <item x="1691"/>
        <item x="2663"/>
        <item x="70"/>
        <item x="2553"/>
        <item x="2447"/>
        <item x="715"/>
        <item x="51"/>
        <item x="774"/>
        <item x="2032"/>
        <item x="239"/>
        <item x="141"/>
        <item x="657"/>
        <item x="794"/>
        <item x="1711"/>
        <item x="1662"/>
        <item x="278"/>
        <item x="1999"/>
        <item x="1569"/>
        <item x="721"/>
        <item x="2685"/>
        <item x="491"/>
        <item x="1903"/>
        <item x="654"/>
        <item x="2623"/>
        <item x="364"/>
        <item x="281"/>
        <item x="2035"/>
        <item x="2608"/>
        <item x="1397"/>
        <item x="528"/>
        <item x="445"/>
        <item x="2855"/>
        <item x="1493"/>
        <item x="284"/>
        <item t="default"/>
      </items>
    </pivotField>
    <pivotField showAll="0"/>
    <pivotField axis="axisRow" showAll="0">
      <items count="10">
        <item x="8"/>
        <item x="6"/>
        <item x="1"/>
        <item x="0"/>
        <item x="3"/>
        <item x="5"/>
        <item x="2"/>
        <item x="4"/>
        <item x="7"/>
        <item t="default"/>
      </items>
    </pivotField>
    <pivotField numFmtId="166" showAll="0"/>
    <pivotField numFmtId="166" showAll="0"/>
    <pivotField showAll="0"/>
    <pivotField numFmtId="22" showAll="0">
      <items count="15">
        <item x="0"/>
        <item x="1"/>
        <item x="2"/>
        <item x="3"/>
        <item x="4"/>
        <item x="5"/>
        <item x="6"/>
        <item x="7"/>
        <item x="8"/>
        <item x="9"/>
        <item x="10"/>
        <item x="11"/>
        <item x="12"/>
        <item x="13"/>
        <item t="default"/>
      </items>
    </pivotField>
    <pivotField showAll="0">
      <items count="10">
        <item x="8"/>
        <item x="7"/>
        <item x="1"/>
        <item x="0"/>
        <item x="6"/>
        <item x="3"/>
        <item x="2"/>
        <item x="5"/>
        <item x="4"/>
        <item t="default"/>
      </items>
    </pivotField>
    <pivotField dataField="1" numFmtId="166" showAll="0"/>
    <pivotField numFmtId="166"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0"/>
  </rowFields>
  <rowItems count="10">
    <i>
      <x/>
    </i>
    <i>
      <x v="1"/>
    </i>
    <i>
      <x v="2"/>
    </i>
    <i>
      <x v="3"/>
    </i>
    <i>
      <x v="4"/>
    </i>
    <i>
      <x v="5"/>
    </i>
    <i>
      <x v="6"/>
    </i>
    <i>
      <x v="7"/>
    </i>
    <i>
      <x v="8"/>
    </i>
    <i t="grand">
      <x/>
    </i>
  </rowItems>
  <colFields count="1">
    <field x="4"/>
  </colFields>
  <colItems count="3">
    <i>
      <x/>
    </i>
    <i>
      <x v="1"/>
    </i>
    <i t="grand">
      <x/>
    </i>
  </colItems>
  <dataFields count="1">
    <dataField name="Sum of Balance" fld="16" baseField="0" baseItem="0"/>
  </dataFields>
  <formats count="1">
    <format dxfId="54">
      <pivotArea grandRow="1" grandCol="1" outline="0" collapsedLevelsAreSubtotals="1" fieldPosition="0"/>
    </format>
  </formats>
  <chartFormats count="5">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1"/>
          </reference>
        </references>
      </pivotArea>
    </chartFormat>
    <chartFormat chart="6" format="2">
      <pivotArea type="data" outline="0" fieldPosition="0">
        <references count="3">
          <reference field="4294967294" count="1" selected="0">
            <x v="0"/>
          </reference>
          <reference field="4" count="1" selected="0">
            <x v="1"/>
          </reference>
          <reference field="10" count="1" selected="0">
            <x v="8"/>
          </reference>
        </references>
      </pivotArea>
    </chartFormat>
    <chartFormat chart="8" format="5" series="1">
      <pivotArea type="data" outline="0" fieldPosition="0">
        <references count="2">
          <reference field="4294967294" count="1" selected="0">
            <x v="0"/>
          </reference>
          <reference field="4" count="1" selected="0">
            <x v="0"/>
          </reference>
        </references>
      </pivotArea>
    </chartFormat>
    <chartFormat chart="8" format="6"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E6A8B4F-5952-47F1-B124-811535F82FEC}" autoFormatId="16" applyNumberFormats="0" applyBorderFormats="0" applyFontFormats="0" applyPatternFormats="0" applyAlignmentFormats="0" applyWidthHeightFormats="0">
  <queryTableRefresh nextId="19" unboundColumnsRight="2">
    <queryTableFields count="18">
      <queryTableField id="1" name="Customer_id" tableColumnId="1"/>
      <queryTableField id="2" name="Account Number" tableColumnId="2"/>
      <queryTableField id="3" name="Age" tableColumnId="3"/>
      <queryTableField id="4" name="Date of Birth" tableColumnId="4"/>
      <queryTableField id="5" name="Sex" tableColumnId="5"/>
      <queryTableField id="6" name="Occupation" tableColumnId="6"/>
      <queryTableField id="7" name="City" tableColumnId="7"/>
      <queryTableField id="8" name="Bank Deposit" tableColumnId="8"/>
      <queryTableField id="9" name="Saving Accounts" tableColumnId="9"/>
      <queryTableField id="10" name="Full name" tableColumnId="10"/>
      <queryTableField id="11" name="Account type" tableColumnId="11"/>
      <queryTableField id="12" name="opening balance" tableColumnId="12"/>
      <queryTableField id="13" name="bank loan" tableColumnId="13"/>
      <queryTableField id="14" name="transaction type" tableColumnId="14"/>
      <queryTableField id="15" name="Transactio date" tableColumnId="15"/>
      <queryTableField id="16" name="transaction medium" tableColumnId="16"/>
      <queryTableField id="17" dataBound="0" tableColumnId="17"/>
      <queryTableField id="18" dataBound="0"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FEDAE16A-E65D-48D5-9D17-891E3408DB8E}" sourceName="Sex">
  <pivotTables>
    <pivotTable tabId="11" name="PivotTable1"/>
    <pivotTable tabId="11" name="PivotTable2"/>
    <pivotTable tabId="11" name="PivotTable3"/>
    <pivotTable tabId="11" name="PivotTable4"/>
    <pivotTable tabId="11" name="PivotTable5"/>
    <pivotTable tabId="11" name="PivotTable6"/>
  </pivotTables>
  <data>
    <tabular pivotCacheId="154051025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type" xr10:uid="{2457FF13-F345-4FD9-8141-CCA6F20CA08D}" sourceName="Account type">
  <pivotTables>
    <pivotTable tabId="11" name="PivotTable1"/>
    <pivotTable tabId="11" name="PivotTable2"/>
    <pivotTable tabId="11" name="PivotTable3"/>
    <pivotTable tabId="11" name="PivotTable4"/>
    <pivotTable tabId="11" name="PivotTable5"/>
    <pivotTable tabId="11" name="PivotTable6"/>
  </pivotTables>
  <data>
    <tabular pivotCacheId="1540510252">
      <items count="9">
        <i x="8" s="1"/>
        <i x="6" s="1"/>
        <i x="1" s="1"/>
        <i x="0" s="1"/>
        <i x="3" s="1"/>
        <i x="5" s="1"/>
        <i x="2"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47926F57-BAE1-4AB2-B11A-F8FCE17A1ADE}" cache="Slicer_Sex" caption="Sex" style="SlicerStyleLight3" rowHeight="241300"/>
  <slicer name="Account type" xr10:uid="{E70B97F7-1575-4273-AB4C-283592E9E522}" cache="Slicer_Account_type" caption="Account type"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1" xr10:uid="{9455D059-C89C-49CD-8D0D-FF8DFAF30997}" cache="Slicer_Sex" caption="Sex" style="SlicerStyleLight3" rowHeight="241300"/>
  <slicer name="Account type 1" xr10:uid="{D95B3C08-CF23-4869-97EC-2940D9442311}" cache="Slicer_Account_type" caption="Account type" style="SlicerStyleLigh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638A04D-15B7-4548-ABC3-441603197A5C}" name="Table1_2" displayName="Table1_2" ref="A1:R3001" tableType="queryTable" totalsRowShown="0">
  <autoFilter ref="A1:R3001" xr:uid="{9638A04D-15B7-4548-ABC3-441603197A5C}"/>
  <tableColumns count="18">
    <tableColumn id="1" xr3:uid="{4570968A-FD48-4CA2-B435-985940567499}" uniqueName="1" name="Customer_id" queryTableFieldId="1" dataDxfId="51"/>
    <tableColumn id="2" xr3:uid="{034F8988-652A-4E32-B731-8EABCB761266}" uniqueName="2" name="Account Number" queryTableFieldId="2"/>
    <tableColumn id="3" xr3:uid="{E596653A-DC38-4603-9588-0F41E117A959}" uniqueName="3" name="Age" queryTableFieldId="3"/>
    <tableColumn id="4" xr3:uid="{D6AAD1A1-C37D-4895-9E8A-9C0DF06E63C8}" uniqueName="4" name="Date of Birth" queryTableFieldId="4" dataDxfId="50"/>
    <tableColumn id="5" xr3:uid="{979CA74B-FE74-42DC-801C-93E23D5C2407}" uniqueName="5" name="Sex" queryTableFieldId="5" dataDxfId="49"/>
    <tableColumn id="6" xr3:uid="{3DC411D1-DA06-43B9-9BA9-41E3EF4F2429}" uniqueName="6" name="Occupation" queryTableFieldId="6" dataDxfId="48"/>
    <tableColumn id="7" xr3:uid="{16187438-2B87-4769-BB07-0B0A20E02BE8}" uniqueName="7" name="City" queryTableFieldId="7" dataDxfId="47"/>
    <tableColumn id="8" xr3:uid="{AA18C5F8-2E51-4B7C-9CA4-C0078D839E76}" uniqueName="8" name="Bank Deposit" queryTableFieldId="8" dataDxfId="46"/>
    <tableColumn id="9" xr3:uid="{34369C90-8BFA-4EE9-B27E-394C334B4A9D}" uniqueName="9" name="Saving Accounts" queryTableFieldId="9" dataDxfId="45"/>
    <tableColumn id="10" xr3:uid="{290A6EB2-7C3C-4492-855D-88F9DF33BE60}" uniqueName="10" name="Full name" queryTableFieldId="10" dataDxfId="44"/>
    <tableColumn id="11" xr3:uid="{C41F7328-6067-40A3-BADE-E4577562EB89}" uniqueName="11" name="Account type" queryTableFieldId="11" dataDxfId="43"/>
    <tableColumn id="12" xr3:uid="{BD7087F1-444E-4318-A21D-97CA3892C7D4}" uniqueName="12" name="opening balance" queryTableFieldId="12" dataDxfId="42"/>
    <tableColumn id="13" xr3:uid="{724C73A0-3AF0-47CC-AD42-A78AC607AF50}" uniqueName="13" name="bank loan" queryTableFieldId="13" dataDxfId="41"/>
    <tableColumn id="14" xr3:uid="{91A0A445-0CDD-4B88-A9BF-28D2715DB4C3}" uniqueName="14" name="transaction type" queryTableFieldId="14" dataDxfId="40"/>
    <tableColumn id="15" xr3:uid="{11DC4A91-3F4B-46E2-8D26-FA95F1926208}" uniqueName="15" name="Transactio date" queryTableFieldId="15" dataDxfId="39"/>
    <tableColumn id="16" xr3:uid="{CA9A0EFA-9F73-400B-AF12-4B59772BAF1E}" uniqueName="16" name="transaction medium" queryTableFieldId="16" dataDxfId="38"/>
    <tableColumn id="17" xr3:uid="{2A8DC259-9CEB-4693-841D-11BD1286E299}" uniqueName="17" name="Balance" queryTableFieldId="17" dataDxfId="37">
      <calculatedColumnFormula>Table1_2[[#This Row],[Bank Deposit]]-Table1_2[[#This Row],[Saving Accounts]]</calculatedColumnFormula>
    </tableColumn>
    <tableColumn id="18" xr3:uid="{493825C7-B750-4B25-8C86-CEDEE5FE5310}" uniqueName="18" name="Reward" queryTableFieldId="18" dataDxfId="36">
      <calculatedColumnFormula>IF(AND(Table1_2[[#This Row],[Bank Deposit]]&gt;=500000),Table1_2[[#This Row],[Bank Deposit]]+Table1_2[[#This Row],[Bank Deposit]]*0.02,Table1_2[[#This Row],[Bank Deposit]])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C1902E-C3DC-4A8D-8B05-5E444FD0FEB5}" name="Table1" displayName="Table1" ref="A1:P3001" totalsRowShown="0" headerRowDxfId="35" dataDxfId="34">
  <autoFilter ref="A1:P3001" xr:uid="{E9C1902E-C3DC-4A8D-8B05-5E444FD0FEB5}"/>
  <sortState xmlns:xlrd2="http://schemas.microsoft.com/office/spreadsheetml/2017/richdata2" ref="A2:K3001">
    <sortCondition ref="A1:A3001"/>
  </sortState>
  <tableColumns count="16">
    <tableColumn id="1" xr3:uid="{275639F9-59D9-4589-88A5-2D3ABC564EBC}" name="Customer_id" dataDxfId="33"/>
    <tableColumn id="2" xr3:uid="{C82C53E7-5F98-4FB1-A3A8-3705AB31D687}" name="Account Number" dataDxfId="32"/>
    <tableColumn id="3" xr3:uid="{57E816D6-F892-4B40-88B3-C48FEB7F2CCC}" name="Age" dataDxfId="31"/>
    <tableColumn id="4" xr3:uid="{0CC1A652-6379-4209-8237-ABC15CB0F9B4}" name="Date of Birth" dataDxfId="30"/>
    <tableColumn id="5" xr3:uid="{D46DFE33-7435-4CC8-8116-AAC66F1BE41A}" name="Sex" dataDxfId="29"/>
    <tableColumn id="6" xr3:uid="{DAAED7F2-DA87-44C1-A532-03A1BBB825DA}" name="Occupation" dataDxfId="28"/>
    <tableColumn id="7" xr3:uid="{767F5A59-58C2-40BE-A09F-E67CBDCC3D81}" name="City" dataDxfId="27"/>
    <tableColumn id="8" xr3:uid="{01E53CD1-AFBF-4662-82A8-A36E827E6FAE}" name="Bank Deposit" dataDxfId="26"/>
    <tableColumn id="9" xr3:uid="{759CC13E-AE3E-4225-B50B-8A71EA115F9D}" name="Saving Accounts" dataDxfId="25"/>
    <tableColumn id="10" xr3:uid="{7B73FF44-8CE7-41CB-A799-20C3B4792F96}" name="Full name" dataDxfId="24"/>
    <tableColumn id="11" xr3:uid="{D0586C52-143B-4902-BCDC-EC93C533CE6A}" name="Account type"/>
    <tableColumn id="12" xr3:uid="{25A66F60-67B0-48CE-962C-430A9EE116AA}" name="opening balance" dataDxfId="23">
      <calculatedColumnFormula>VLOOKUP(Table1[[#This Row],[Customer_id]],Table4[],7,FALSE)</calculatedColumnFormula>
    </tableColumn>
    <tableColumn id="13" xr3:uid="{1245F091-43FD-4965-A041-D12D03BB6659}" name="bank loan" dataDxfId="22">
      <calculatedColumnFormula>VLOOKUP(Table1[[#This Row],[Customer_id]],Table2[],4,FALSE)</calculatedColumnFormula>
    </tableColumn>
    <tableColumn id="14" xr3:uid="{5F9D362F-EE24-4F33-BE77-2D87FAB0C34D}" name="transaction type" dataDxfId="21">
      <calculatedColumnFormula>INDEX(Table3[Transaction type],MATCH(Table1[[#This Row],[Account Number]],Table3[Account Number],0))</calculatedColumnFormula>
    </tableColumn>
    <tableColumn id="15" xr3:uid="{89E28957-9DBF-4C9A-8136-13C6B1E85914}" name="Transactio date" dataDxfId="20">
      <calculatedColumnFormula>INDEX(Table3[Date_of_transaction],MATCH(Table1[[#This Row],[Account Number]],Table3[Account Number],0))</calculatedColumnFormula>
    </tableColumn>
    <tableColumn id="16" xr3:uid="{C1A8E5F4-BFE6-4636-9049-6F3656C7F0EF}" name="transaction medium" dataDxfId="19">
      <calculatedColumnFormula>INDEX(Table3[Transaction Medium],MATCH(Table1[[#This Row],[Account Number]],Table3[Account Number],0))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7A8E00-FA46-43DC-B878-89EFE8E2EEEC}" name="Table4" displayName="Table4" ref="A1:G3001" totalsRowShown="0" headerRowDxfId="18" dataDxfId="17">
  <autoFilter ref="A1:G3001" xr:uid="{DC7A8E00-FA46-43DC-B878-89EFE8E2EEEC}"/>
  <sortState xmlns:xlrd2="http://schemas.microsoft.com/office/spreadsheetml/2017/richdata2" ref="A2:G3001">
    <sortCondition ref="A1:A3001"/>
  </sortState>
  <tableColumns count="7">
    <tableColumn id="1" xr3:uid="{FE80307F-6159-424D-8907-3C4AB2D794E2}" name="Customer_id" dataDxfId="16"/>
    <tableColumn id="2" xr3:uid="{56A93179-0D28-477C-B135-BA0EBEA00C6B}" name="Account Number" dataDxfId="15"/>
    <tableColumn id="3" xr3:uid="{9DE9CFFE-3C3E-434F-BBA2-5A231842D161}" name="City id" dataDxfId="14"/>
    <tableColumn id="4" xr3:uid="{362A28AD-1583-4743-8406-B6C2A542B5C3}" name="Account_Open_Date" dataDxfId="13"/>
    <tableColumn id="5" xr3:uid="{B8EC662E-11C2-4C3F-B062-0B784E7B255A}" name="Account Type" dataDxfId="12"/>
    <tableColumn id="6" xr3:uid="{DAB223C5-49EE-4A70-8915-C2E1730B692A}" name="Account officer" dataDxfId="11"/>
    <tableColumn id="7" xr3:uid="{D259A96B-B4D0-4A08-BD93-B953B0ACD179}" name="Opening Balanc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34110A-CD07-4619-AC71-AF7A98D31340}" name="Table2" displayName="Table2" ref="A1:D301" totalsRowShown="0" headerRowDxfId="10">
  <autoFilter ref="A1:D301" xr:uid="{BF34110A-CD07-4619-AC71-AF7A98D31340}"/>
  <sortState xmlns:xlrd2="http://schemas.microsoft.com/office/spreadsheetml/2017/richdata2" ref="A2:D301">
    <sortCondition ref="A1:A301"/>
  </sortState>
  <tableColumns count="4">
    <tableColumn id="1" xr3:uid="{EF952A4D-FD8A-4529-9350-AB217BAA368C}" name="Customer_id" dataDxfId="9"/>
    <tableColumn id="2" xr3:uid="{D4AB0CE3-1BC4-4D4A-B8AF-297C1DCBD696}" name="Account Number" dataDxfId="8"/>
    <tableColumn id="3" xr3:uid="{17BC90A4-8CCE-4F65-84C7-AE5E5BC21226}" name="City id" dataDxfId="7"/>
    <tableColumn id="4" xr3:uid="{D32C8F72-F179-4C2B-8DB9-1903B966265A}" name="Bank Loans" dataDxf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65663EA-8ABC-4495-A811-025E0CC5ADC6}" name="Table3" displayName="Table3" ref="A1:G3001" totalsRowShown="0" headerRowDxfId="5">
  <autoFilter ref="A1:G3001" xr:uid="{565663EA-8ABC-4495-A811-025E0CC5ADC6}"/>
  <tableColumns count="7">
    <tableColumn id="1" xr3:uid="{1857EDED-B7BA-47E5-8452-DBBB56358A6F}" name="Column1">
      <calculatedColumnFormula>RAND()</calculatedColumnFormula>
    </tableColumn>
    <tableColumn id="2" xr3:uid="{FBCAC00E-9187-42BD-92F9-E947698B77B0}" name="Transaction_id" dataDxfId="4"/>
    <tableColumn id="3" xr3:uid="{51AED927-57A7-49FC-8560-4EBB1FEC820C}" name="Account Number" dataDxfId="3"/>
    <tableColumn id="4" xr3:uid="{6A86C392-FADD-4B45-9D74-DA0FE3EA7687}" name="Transaction type" dataDxfId="2"/>
    <tableColumn id="5" xr3:uid="{E399ECF1-7933-4287-920E-EFC8D81171D9}" name="Transaction Medium" dataDxfId="1"/>
    <tableColumn id="6" xr3:uid="{309644FD-D074-4265-8235-12CD063DD8CE}" name="Date_of_transaction" dataDxfId="0"/>
    <tableColumn id="7" xr3:uid="{98B2677D-243C-4AD9-8FBA-9D258A1447C6}"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757A2-AF20-4A74-B373-8028F41F3F03}">
  <dimension ref="A1:L3012"/>
  <sheetViews>
    <sheetView topLeftCell="A1733" workbookViewId="0">
      <selection activeCell="D1734" sqref="D1734"/>
    </sheetView>
  </sheetViews>
  <sheetFormatPr defaultRowHeight="15" x14ac:dyDescent="0.25"/>
  <cols>
    <col min="2" max="2" width="21" customWidth="1"/>
    <col min="4" max="4" width="30.7109375" customWidth="1"/>
    <col min="6" max="6" width="40" customWidth="1"/>
    <col min="8" max="8" width="20" customWidth="1"/>
    <col min="9" max="9" width="17" customWidth="1"/>
    <col min="10" max="10" width="16.42578125" customWidth="1"/>
    <col min="11" max="11" width="14.28515625" bestFit="1" customWidth="1"/>
    <col min="12" max="12" width="25.7109375" customWidth="1"/>
    <col min="14" max="14" width="20" customWidth="1"/>
  </cols>
  <sheetData>
    <row r="1" spans="1:12" x14ac:dyDescent="0.25">
      <c r="A1" s="1" t="s">
        <v>0</v>
      </c>
      <c r="B1" s="1" t="s">
        <v>1</v>
      </c>
      <c r="C1" s="1" t="s">
        <v>2</v>
      </c>
      <c r="D1" s="1" t="s">
        <v>3</v>
      </c>
      <c r="E1" s="1" t="s">
        <v>4</v>
      </c>
      <c r="F1" s="1" t="s">
        <v>5</v>
      </c>
      <c r="G1" s="1" t="s">
        <v>6</v>
      </c>
      <c r="H1" s="1" t="s">
        <v>7</v>
      </c>
      <c r="I1" s="1" t="s">
        <v>8</v>
      </c>
      <c r="J1" s="1" t="s">
        <v>9</v>
      </c>
    </row>
    <row r="2" spans="1:12" x14ac:dyDescent="0.25">
      <c r="A2" s="1" t="s">
        <v>10</v>
      </c>
      <c r="B2" s="2">
        <v>719704224</v>
      </c>
      <c r="C2" s="2" t="s">
        <v>11</v>
      </c>
      <c r="D2" s="4">
        <v>36305.25</v>
      </c>
      <c r="E2" s="1" t="s">
        <v>12</v>
      </c>
      <c r="F2" s="1" t="s">
        <v>13</v>
      </c>
      <c r="G2" s="1" t="s">
        <v>14</v>
      </c>
      <c r="H2" s="1" t="s">
        <v>15</v>
      </c>
      <c r="I2" s="1">
        <v>228189.8050432</v>
      </c>
      <c r="J2" s="1" t="s">
        <v>16</v>
      </c>
      <c r="K2" s="8"/>
    </row>
    <row r="3" spans="1:12" x14ac:dyDescent="0.25">
      <c r="A3" s="1" t="s">
        <v>17</v>
      </c>
      <c r="B3" s="2">
        <v>131217921</v>
      </c>
      <c r="C3" s="2" t="s">
        <v>18</v>
      </c>
      <c r="D3" s="4">
        <v>33018</v>
      </c>
      <c r="E3" s="1" t="s">
        <v>12</v>
      </c>
      <c r="F3" s="1" t="s">
        <v>19</v>
      </c>
      <c r="G3" s="1" t="s">
        <v>14</v>
      </c>
      <c r="H3" s="1" t="s">
        <v>20</v>
      </c>
      <c r="I3" s="1">
        <v>206014.03092396</v>
      </c>
      <c r="J3" s="1" t="s">
        <v>21</v>
      </c>
    </row>
    <row r="4" spans="1:12" x14ac:dyDescent="0.25">
      <c r="A4" s="1" t="s">
        <v>22</v>
      </c>
      <c r="B4" s="2">
        <v>17250555</v>
      </c>
      <c r="C4" s="2" t="s">
        <v>23</v>
      </c>
      <c r="D4" s="4">
        <v>15486</v>
      </c>
      <c r="E4" s="1" t="s">
        <v>12</v>
      </c>
      <c r="F4" s="1" t="s">
        <v>24</v>
      </c>
      <c r="G4" s="1" t="s">
        <v>14</v>
      </c>
      <c r="H4" s="1" t="s">
        <v>25</v>
      </c>
      <c r="I4" s="1">
        <v>142091.73444480001</v>
      </c>
      <c r="J4" s="1" t="s">
        <v>26</v>
      </c>
    </row>
    <row r="5" spans="1:12" x14ac:dyDescent="0.25">
      <c r="A5" s="1" t="s">
        <v>27</v>
      </c>
      <c r="B5" s="2">
        <v>255183298</v>
      </c>
      <c r="C5" s="2" t="s">
        <v>28</v>
      </c>
      <c r="D5" s="4">
        <v>32652.75</v>
      </c>
      <c r="E5" s="1" t="s">
        <v>12</v>
      </c>
      <c r="F5" s="1" t="s">
        <v>29</v>
      </c>
      <c r="G5" s="1" t="s">
        <v>14</v>
      </c>
      <c r="H5" s="1" t="s">
        <v>30</v>
      </c>
      <c r="I5" s="1">
        <v>737637.18752879999</v>
      </c>
      <c r="J5" s="1" t="s">
        <v>31</v>
      </c>
      <c r="L5" s="5"/>
    </row>
    <row r="6" spans="1:12" x14ac:dyDescent="0.25">
      <c r="A6" s="1" t="s">
        <v>32</v>
      </c>
      <c r="B6" s="2">
        <v>600576973</v>
      </c>
      <c r="C6" s="2" t="s">
        <v>33</v>
      </c>
      <c r="D6" s="4">
        <v>13659.75</v>
      </c>
      <c r="E6" s="1" t="s">
        <v>12</v>
      </c>
      <c r="F6" s="1" t="s">
        <v>34</v>
      </c>
      <c r="G6" s="1" t="s">
        <v>14</v>
      </c>
      <c r="H6" s="1" t="s">
        <v>35</v>
      </c>
      <c r="I6" s="1">
        <v>223400.90669629999</v>
      </c>
      <c r="J6" s="1" t="s">
        <v>36</v>
      </c>
    </row>
    <row r="7" spans="1:12" x14ac:dyDescent="0.25">
      <c r="A7" s="1" t="s">
        <v>37</v>
      </c>
      <c r="B7" s="2">
        <v>26643499</v>
      </c>
      <c r="C7" s="2" t="s">
        <v>38</v>
      </c>
      <c r="D7" s="4">
        <v>21330</v>
      </c>
      <c r="E7" s="1" t="s">
        <v>12</v>
      </c>
      <c r="F7" s="1" t="s">
        <v>39</v>
      </c>
      <c r="G7" s="1" t="s">
        <v>14</v>
      </c>
      <c r="H7" s="1" t="s">
        <v>40</v>
      </c>
      <c r="I7" s="1">
        <v>24295.652568000001</v>
      </c>
      <c r="J7" s="1" t="s">
        <v>41</v>
      </c>
    </row>
    <row r="8" spans="1:12" x14ac:dyDescent="0.25">
      <c r="A8" s="1" t="s">
        <v>42</v>
      </c>
      <c r="B8" s="2">
        <v>849271830</v>
      </c>
      <c r="C8" s="2" t="s">
        <v>43</v>
      </c>
      <c r="D8" s="4">
        <v>36670.5</v>
      </c>
      <c r="E8" s="1" t="s">
        <v>12</v>
      </c>
      <c r="F8" s="1" t="s">
        <v>39</v>
      </c>
      <c r="G8" s="1" t="s">
        <v>14</v>
      </c>
      <c r="H8" s="1" t="s">
        <v>44</v>
      </c>
      <c r="I8" s="1">
        <v>149247.72327849999</v>
      </c>
      <c r="J8" s="1" t="s">
        <v>45</v>
      </c>
    </row>
    <row r="9" spans="1:12" x14ac:dyDescent="0.25">
      <c r="A9" s="1" t="s">
        <v>46</v>
      </c>
      <c r="B9" s="2">
        <v>975654580</v>
      </c>
      <c r="C9" s="2" t="s">
        <v>47</v>
      </c>
      <c r="D9" s="4">
        <v>31191.75</v>
      </c>
      <c r="E9" s="1" t="s">
        <v>12</v>
      </c>
      <c r="F9" s="1" t="s">
        <v>48</v>
      </c>
      <c r="G9" s="1" t="s">
        <v>14</v>
      </c>
      <c r="H9" s="1" t="s">
        <v>49</v>
      </c>
      <c r="I9" s="1">
        <v>432509.25924854999</v>
      </c>
      <c r="J9" s="1" t="s">
        <v>50</v>
      </c>
    </row>
    <row r="10" spans="1:12" x14ac:dyDescent="0.25">
      <c r="A10" s="1" t="s">
        <v>51</v>
      </c>
      <c r="B10" s="2">
        <v>892979728</v>
      </c>
      <c r="C10" s="2" t="s">
        <v>52</v>
      </c>
      <c r="D10" s="4">
        <v>20234.25</v>
      </c>
      <c r="E10" s="1" t="s">
        <v>12</v>
      </c>
      <c r="F10" s="1" t="s">
        <v>53</v>
      </c>
      <c r="G10" s="1" t="s">
        <v>14</v>
      </c>
      <c r="H10" s="1" t="s">
        <v>54</v>
      </c>
      <c r="I10" s="1">
        <v>95929.331603040002</v>
      </c>
      <c r="J10" s="1" t="s">
        <v>55</v>
      </c>
    </row>
    <row r="11" spans="1:12" x14ac:dyDescent="0.25">
      <c r="A11" s="1" t="s">
        <v>56</v>
      </c>
      <c r="B11" s="2">
        <v>508120860</v>
      </c>
      <c r="C11" s="2" t="s">
        <v>57</v>
      </c>
      <c r="D11" s="4">
        <v>34113.75</v>
      </c>
      <c r="E11" s="1" t="s">
        <v>12</v>
      </c>
      <c r="F11" s="1" t="s">
        <v>58</v>
      </c>
      <c r="G11" s="1" t="s">
        <v>14</v>
      </c>
      <c r="H11" s="1" t="s">
        <v>59</v>
      </c>
      <c r="I11" s="1">
        <v>76047.566712300002</v>
      </c>
      <c r="J11" s="1" t="s">
        <v>60</v>
      </c>
    </row>
    <row r="12" spans="1:12" x14ac:dyDescent="0.25">
      <c r="A12" s="1" t="s">
        <v>61</v>
      </c>
      <c r="B12" s="2">
        <v>464887583</v>
      </c>
      <c r="C12" s="2" t="s">
        <v>62</v>
      </c>
      <c r="D12" s="4">
        <v>22791</v>
      </c>
      <c r="E12" s="1" t="s">
        <v>12</v>
      </c>
      <c r="F12" s="1" t="s">
        <v>63</v>
      </c>
      <c r="G12" s="1" t="s">
        <v>14</v>
      </c>
      <c r="H12" s="1" t="s">
        <v>64</v>
      </c>
      <c r="I12" s="1">
        <v>20411.9585616</v>
      </c>
      <c r="J12" s="1" t="s">
        <v>65</v>
      </c>
    </row>
    <row r="13" spans="1:12" x14ac:dyDescent="0.25">
      <c r="A13" s="1" t="s">
        <v>66</v>
      </c>
      <c r="B13" s="2">
        <v>764126761</v>
      </c>
      <c r="C13" s="2" t="s">
        <v>67</v>
      </c>
      <c r="D13" s="4">
        <v>23156.25</v>
      </c>
      <c r="E13" s="1" t="s">
        <v>12</v>
      </c>
      <c r="F13" s="1" t="s">
        <v>68</v>
      </c>
      <c r="G13" s="1" t="s">
        <v>14</v>
      </c>
      <c r="H13" s="1" t="s">
        <v>69</v>
      </c>
      <c r="I13" s="1">
        <v>255051.73487429999</v>
      </c>
      <c r="J13" s="1" t="s">
        <v>70</v>
      </c>
    </row>
    <row r="14" spans="1:12" x14ac:dyDescent="0.25">
      <c r="A14" s="1" t="s">
        <v>71</v>
      </c>
      <c r="B14" s="2">
        <v>734600374</v>
      </c>
      <c r="C14" s="2" t="s">
        <v>72</v>
      </c>
      <c r="D14" s="4">
        <v>34844.25</v>
      </c>
      <c r="E14" s="1" t="s">
        <v>12</v>
      </c>
      <c r="F14" s="1" t="s">
        <v>73</v>
      </c>
      <c r="G14" s="1" t="s">
        <v>14</v>
      </c>
      <c r="H14" s="1" t="s">
        <v>74</v>
      </c>
      <c r="I14" s="1">
        <v>199549.52839250001</v>
      </c>
      <c r="J14" s="1" t="s">
        <v>75</v>
      </c>
    </row>
    <row r="15" spans="1:12" x14ac:dyDescent="0.25">
      <c r="A15" s="1" t="s">
        <v>76</v>
      </c>
      <c r="B15" s="2">
        <v>747666123</v>
      </c>
      <c r="C15" s="2" t="s">
        <v>77</v>
      </c>
      <c r="D15" s="4">
        <v>23521.5</v>
      </c>
      <c r="E15" s="1" t="s">
        <v>12</v>
      </c>
      <c r="F15" s="1" t="s">
        <v>78</v>
      </c>
      <c r="G15" s="1" t="s">
        <v>14</v>
      </c>
      <c r="H15" s="1" t="s">
        <v>79</v>
      </c>
      <c r="I15" s="1">
        <v>60476.180385599997</v>
      </c>
      <c r="J15" s="1" t="s">
        <v>80</v>
      </c>
    </row>
    <row r="16" spans="1:12" x14ac:dyDescent="0.25">
      <c r="A16" s="1" t="s">
        <v>81</v>
      </c>
      <c r="B16" s="2">
        <v>766319894</v>
      </c>
      <c r="C16" s="2" t="s">
        <v>82</v>
      </c>
      <c r="D16" s="4">
        <v>16947</v>
      </c>
      <c r="E16" s="1" t="s">
        <v>12</v>
      </c>
      <c r="F16" s="1" t="s">
        <v>83</v>
      </c>
      <c r="G16" s="1" t="s">
        <v>14</v>
      </c>
      <c r="H16" s="1" t="s">
        <v>84</v>
      </c>
      <c r="I16" s="1">
        <v>251640.38465280001</v>
      </c>
      <c r="J16" s="1" t="s">
        <v>85</v>
      </c>
    </row>
    <row r="17" spans="1:10" x14ac:dyDescent="0.25">
      <c r="A17" s="1" t="s">
        <v>86</v>
      </c>
      <c r="B17" s="2">
        <v>349872023</v>
      </c>
      <c r="C17" s="2" t="s">
        <v>87</v>
      </c>
      <c r="D17" s="4">
        <v>16581.75</v>
      </c>
      <c r="E17" s="1" t="s">
        <v>12</v>
      </c>
      <c r="F17" s="1" t="s">
        <v>88</v>
      </c>
      <c r="G17" s="1" t="s">
        <v>14</v>
      </c>
      <c r="H17" s="1" t="s">
        <v>89</v>
      </c>
      <c r="I17" s="1">
        <v>599062.61212559999</v>
      </c>
      <c r="J17" s="1" t="s">
        <v>90</v>
      </c>
    </row>
    <row r="18" spans="1:10" x14ac:dyDescent="0.25">
      <c r="A18" s="1" t="s">
        <v>91</v>
      </c>
      <c r="B18" s="2">
        <v>25045676</v>
      </c>
      <c r="C18" s="2" t="s">
        <v>92</v>
      </c>
      <c r="D18" s="4">
        <v>29000.25</v>
      </c>
      <c r="E18" s="1" t="s">
        <v>12</v>
      </c>
      <c r="F18" s="1" t="s">
        <v>93</v>
      </c>
      <c r="G18" s="1" t="s">
        <v>14</v>
      </c>
      <c r="H18" s="1" t="s">
        <v>94</v>
      </c>
      <c r="I18" s="1">
        <v>46827.904031999999</v>
      </c>
      <c r="J18" s="1" t="s">
        <v>95</v>
      </c>
    </row>
    <row r="19" spans="1:10" x14ac:dyDescent="0.25">
      <c r="A19" s="1" t="s">
        <v>96</v>
      </c>
      <c r="B19" s="2">
        <v>66154412</v>
      </c>
      <c r="C19" s="2" t="s">
        <v>28</v>
      </c>
      <c r="D19" s="4">
        <v>32652.75</v>
      </c>
      <c r="E19" s="1" t="s">
        <v>12</v>
      </c>
      <c r="F19" s="1" t="s">
        <v>97</v>
      </c>
      <c r="G19" s="1" t="s">
        <v>14</v>
      </c>
      <c r="H19" s="1" t="s">
        <v>98</v>
      </c>
      <c r="I19" s="1">
        <v>43935.18563616</v>
      </c>
      <c r="J19" s="1" t="s">
        <v>99</v>
      </c>
    </row>
    <row r="20" spans="1:10" x14ac:dyDescent="0.25">
      <c r="A20" s="1" t="s">
        <v>100</v>
      </c>
      <c r="B20" s="2">
        <v>930764009</v>
      </c>
      <c r="C20" s="2" t="s">
        <v>101</v>
      </c>
      <c r="D20" s="4">
        <v>19138.5</v>
      </c>
      <c r="E20" s="1" t="s">
        <v>12</v>
      </c>
      <c r="F20" s="1" t="s">
        <v>102</v>
      </c>
      <c r="G20" s="1" t="s">
        <v>14</v>
      </c>
      <c r="H20" s="1" t="s">
        <v>103</v>
      </c>
      <c r="I20" s="1">
        <v>233995.96392479999</v>
      </c>
      <c r="J20" s="1" t="s">
        <v>104</v>
      </c>
    </row>
    <row r="21" spans="1:10" x14ac:dyDescent="0.25">
      <c r="A21" s="1" t="s">
        <v>105</v>
      </c>
      <c r="B21" s="2">
        <v>530427707</v>
      </c>
      <c r="C21" s="2" t="s">
        <v>43</v>
      </c>
      <c r="D21" s="4">
        <v>36670.5</v>
      </c>
      <c r="E21" s="1" t="s">
        <v>12</v>
      </c>
      <c r="F21" s="1" t="s">
        <v>106</v>
      </c>
      <c r="G21" s="1" t="s">
        <v>14</v>
      </c>
      <c r="H21" s="1" t="s">
        <v>107</v>
      </c>
      <c r="I21" s="1">
        <v>112904.61364224</v>
      </c>
      <c r="J21" s="1" t="s">
        <v>108</v>
      </c>
    </row>
    <row r="22" spans="1:10" x14ac:dyDescent="0.25">
      <c r="A22" s="1" t="s">
        <v>109</v>
      </c>
      <c r="B22" s="2">
        <v>887006605</v>
      </c>
      <c r="C22" s="2" t="s">
        <v>82</v>
      </c>
      <c r="D22" s="4">
        <v>16947</v>
      </c>
      <c r="E22" s="1" t="s">
        <v>12</v>
      </c>
      <c r="F22" s="1" t="s">
        <v>110</v>
      </c>
      <c r="G22" s="1" t="s">
        <v>14</v>
      </c>
      <c r="H22" s="1" t="s">
        <v>111</v>
      </c>
      <c r="I22" s="1">
        <v>217060.6662336</v>
      </c>
      <c r="J22" s="1" t="s">
        <v>112</v>
      </c>
    </row>
    <row r="23" spans="1:10" x14ac:dyDescent="0.25">
      <c r="A23" s="1" t="s">
        <v>113</v>
      </c>
      <c r="B23" s="2">
        <v>861963432</v>
      </c>
      <c r="C23" s="2" t="s">
        <v>114</v>
      </c>
      <c r="D23" s="4">
        <v>20599.5</v>
      </c>
      <c r="E23" s="1" t="s">
        <v>12</v>
      </c>
      <c r="F23" s="1" t="s">
        <v>115</v>
      </c>
      <c r="G23" s="1" t="s">
        <v>14</v>
      </c>
      <c r="H23" s="1" t="s">
        <v>116</v>
      </c>
      <c r="I23" s="1">
        <v>72324.754432000002</v>
      </c>
      <c r="J23" s="1" t="s">
        <v>117</v>
      </c>
    </row>
    <row r="24" spans="1:10" x14ac:dyDescent="0.25">
      <c r="A24" s="1" t="s">
        <v>118</v>
      </c>
      <c r="B24" s="2">
        <v>225023213</v>
      </c>
      <c r="C24" s="2" t="s">
        <v>119</v>
      </c>
      <c r="D24" s="4">
        <v>24982.5</v>
      </c>
      <c r="E24" s="1" t="s">
        <v>12</v>
      </c>
      <c r="F24" s="1" t="s">
        <v>120</v>
      </c>
      <c r="G24" s="1" t="s">
        <v>14</v>
      </c>
      <c r="H24" s="1" t="s">
        <v>121</v>
      </c>
      <c r="I24" s="1">
        <v>621310.03263000003</v>
      </c>
      <c r="J24" s="1" t="s">
        <v>122</v>
      </c>
    </row>
    <row r="25" spans="1:10" x14ac:dyDescent="0.25">
      <c r="A25" s="1" t="s">
        <v>123</v>
      </c>
      <c r="B25" s="2">
        <v>875074831</v>
      </c>
      <c r="C25" s="2" t="s">
        <v>124</v>
      </c>
      <c r="D25" s="4">
        <v>14025</v>
      </c>
      <c r="E25" s="1" t="s">
        <v>12</v>
      </c>
      <c r="F25" s="1" t="s">
        <v>125</v>
      </c>
      <c r="G25" s="1" t="s">
        <v>14</v>
      </c>
      <c r="H25" s="1" t="s">
        <v>126</v>
      </c>
      <c r="I25" s="1">
        <v>186061.38636383999</v>
      </c>
      <c r="J25" s="1" t="s">
        <v>127</v>
      </c>
    </row>
    <row r="26" spans="1:10" x14ac:dyDescent="0.25">
      <c r="A26" s="1" t="s">
        <v>128</v>
      </c>
      <c r="B26" s="2">
        <v>968099871</v>
      </c>
      <c r="C26" s="2" t="s">
        <v>129</v>
      </c>
      <c r="D26" s="4">
        <v>15120.75</v>
      </c>
      <c r="E26" s="1" t="s">
        <v>12</v>
      </c>
      <c r="F26" s="1" t="s">
        <v>130</v>
      </c>
      <c r="G26" s="1" t="s">
        <v>14</v>
      </c>
      <c r="H26" s="1" t="s">
        <v>131</v>
      </c>
      <c r="I26" s="1">
        <v>597988.30107744003</v>
      </c>
      <c r="J26" s="1" t="s">
        <v>132</v>
      </c>
    </row>
    <row r="27" spans="1:10" x14ac:dyDescent="0.25">
      <c r="A27" s="1" t="s">
        <v>133</v>
      </c>
      <c r="B27" s="2">
        <v>932472175</v>
      </c>
      <c r="C27" s="2" t="s">
        <v>134</v>
      </c>
      <c r="D27" s="4">
        <v>37401</v>
      </c>
      <c r="E27" s="1" t="s">
        <v>12</v>
      </c>
      <c r="F27" s="1" t="s">
        <v>135</v>
      </c>
      <c r="G27" s="1" t="s">
        <v>14</v>
      </c>
      <c r="H27" s="1" t="s">
        <v>136</v>
      </c>
      <c r="I27" s="1"/>
      <c r="J27" s="1" t="s">
        <v>137</v>
      </c>
    </row>
    <row r="28" spans="1:10" x14ac:dyDescent="0.25">
      <c r="A28" s="1" t="s">
        <v>138</v>
      </c>
      <c r="B28" s="2">
        <v>833820639</v>
      </c>
      <c r="C28" s="2" t="s">
        <v>11</v>
      </c>
      <c r="D28" s="4">
        <v>36305.25</v>
      </c>
      <c r="E28" s="1" t="s">
        <v>12</v>
      </c>
      <c r="F28" s="1" t="s">
        <v>139</v>
      </c>
      <c r="G28" s="1" t="s">
        <v>14</v>
      </c>
      <c r="H28" s="1" t="s">
        <v>140</v>
      </c>
      <c r="I28" s="1">
        <v>30313.50149984</v>
      </c>
      <c r="J28" s="1" t="s">
        <v>141</v>
      </c>
    </row>
    <row r="29" spans="1:10" x14ac:dyDescent="0.25">
      <c r="A29" s="1" t="s">
        <v>142</v>
      </c>
      <c r="B29" s="2">
        <v>909830160</v>
      </c>
      <c r="C29" s="2" t="s">
        <v>143</v>
      </c>
      <c r="D29" s="4">
        <v>34479</v>
      </c>
      <c r="E29" s="1" t="s">
        <v>12</v>
      </c>
      <c r="F29" s="1" t="s">
        <v>93</v>
      </c>
      <c r="G29" s="1" t="s">
        <v>14</v>
      </c>
      <c r="H29" s="1" t="s">
        <v>144</v>
      </c>
      <c r="I29" s="1">
        <v>60687.424511999998</v>
      </c>
      <c r="J29" s="1" t="s">
        <v>145</v>
      </c>
    </row>
    <row r="30" spans="1:10" x14ac:dyDescent="0.25">
      <c r="A30" s="1" t="s">
        <v>146</v>
      </c>
      <c r="B30" s="2">
        <v>500994067</v>
      </c>
      <c r="C30" s="2" t="s">
        <v>11</v>
      </c>
      <c r="D30" s="4">
        <v>36305.25</v>
      </c>
      <c r="E30" s="1" t="s">
        <v>12</v>
      </c>
      <c r="F30" s="1" t="s">
        <v>147</v>
      </c>
      <c r="G30" s="1" t="s">
        <v>14</v>
      </c>
      <c r="H30" s="1" t="s">
        <v>148</v>
      </c>
      <c r="I30" s="1">
        <v>292917.87982336001</v>
      </c>
      <c r="J30" s="1" t="s">
        <v>149</v>
      </c>
    </row>
    <row r="31" spans="1:10" x14ac:dyDescent="0.25">
      <c r="A31" s="1" t="s">
        <v>150</v>
      </c>
      <c r="B31" s="2">
        <v>809692533</v>
      </c>
      <c r="C31" s="2" t="s">
        <v>92</v>
      </c>
      <c r="D31" s="4">
        <v>29000.25</v>
      </c>
      <c r="E31" s="1" t="s">
        <v>12</v>
      </c>
      <c r="F31" s="1"/>
      <c r="G31" s="1" t="s">
        <v>14</v>
      </c>
      <c r="H31" s="1" t="s">
        <v>151</v>
      </c>
      <c r="I31" s="1">
        <v>349985.58672000002</v>
      </c>
      <c r="J31" s="1" t="s">
        <v>152</v>
      </c>
    </row>
    <row r="32" spans="1:10" x14ac:dyDescent="0.25">
      <c r="A32" s="1" t="s">
        <v>153</v>
      </c>
      <c r="B32" s="2">
        <v>897495570</v>
      </c>
      <c r="C32" s="2" t="s">
        <v>154</v>
      </c>
      <c r="D32" s="4">
        <v>29730.75</v>
      </c>
      <c r="E32" s="1" t="s">
        <v>12</v>
      </c>
      <c r="F32" s="1" t="s">
        <v>155</v>
      </c>
      <c r="G32" s="1" t="s">
        <v>14</v>
      </c>
      <c r="H32" s="1" t="s">
        <v>156</v>
      </c>
      <c r="I32" s="1">
        <v>22650.890250240001</v>
      </c>
      <c r="J32" s="1" t="s">
        <v>157</v>
      </c>
    </row>
    <row r="33" spans="1:10" x14ac:dyDescent="0.25">
      <c r="A33" s="1" t="s">
        <v>158</v>
      </c>
      <c r="B33" s="2">
        <v>383800744</v>
      </c>
      <c r="C33" s="2" t="s">
        <v>119</v>
      </c>
      <c r="D33" s="4">
        <v>24982.5</v>
      </c>
      <c r="E33" s="1" t="s">
        <v>12</v>
      </c>
      <c r="F33" s="1" t="s">
        <v>29</v>
      </c>
      <c r="G33" s="1" t="s">
        <v>14</v>
      </c>
      <c r="H33" s="1" t="s">
        <v>159</v>
      </c>
      <c r="I33" s="1">
        <v>67179.861449279997</v>
      </c>
      <c r="J33" s="1" t="s">
        <v>160</v>
      </c>
    </row>
    <row r="34" spans="1:10" x14ac:dyDescent="0.25">
      <c r="A34" s="1" t="s">
        <v>161</v>
      </c>
      <c r="B34" s="2">
        <v>263558066</v>
      </c>
      <c r="C34" s="2" t="s">
        <v>162</v>
      </c>
      <c r="D34" s="4">
        <v>15851.25</v>
      </c>
      <c r="E34" s="1" t="s">
        <v>12</v>
      </c>
      <c r="F34" s="1" t="s">
        <v>163</v>
      </c>
      <c r="G34" s="1" t="s">
        <v>14</v>
      </c>
      <c r="H34" s="1" t="s">
        <v>164</v>
      </c>
      <c r="I34" s="1">
        <v>394149.29700456001</v>
      </c>
      <c r="J34" s="1" t="s">
        <v>165</v>
      </c>
    </row>
    <row r="35" spans="1:10" x14ac:dyDescent="0.25">
      <c r="A35" s="1" t="s">
        <v>166</v>
      </c>
      <c r="B35" s="2">
        <v>80506124</v>
      </c>
      <c r="C35" s="2" t="s">
        <v>167</v>
      </c>
      <c r="D35" s="4">
        <v>18773.25</v>
      </c>
      <c r="E35" s="1" t="s">
        <v>12</v>
      </c>
      <c r="F35" s="1" t="s">
        <v>168</v>
      </c>
      <c r="G35" s="1" t="s">
        <v>14</v>
      </c>
      <c r="H35" s="1" t="s">
        <v>169</v>
      </c>
      <c r="I35" s="1">
        <v>121444.35206400001</v>
      </c>
      <c r="J35" s="1" t="s">
        <v>170</v>
      </c>
    </row>
    <row r="36" spans="1:10" x14ac:dyDescent="0.25">
      <c r="A36" s="1" t="s">
        <v>171</v>
      </c>
      <c r="B36" s="2">
        <v>743549968</v>
      </c>
      <c r="C36" s="2" t="s">
        <v>72</v>
      </c>
      <c r="D36" s="4">
        <v>34844.25</v>
      </c>
      <c r="E36" s="1" t="s">
        <v>12</v>
      </c>
      <c r="F36" s="1" t="s">
        <v>172</v>
      </c>
      <c r="G36" s="1" t="s">
        <v>14</v>
      </c>
      <c r="H36" s="1" t="s">
        <v>173</v>
      </c>
      <c r="I36" s="1">
        <v>416295.12862079998</v>
      </c>
      <c r="J36" s="1" t="s">
        <v>174</v>
      </c>
    </row>
    <row r="37" spans="1:10" x14ac:dyDescent="0.25">
      <c r="A37" s="1" t="s">
        <v>175</v>
      </c>
      <c r="B37" s="2">
        <v>773302106</v>
      </c>
      <c r="C37" s="2" t="s">
        <v>143</v>
      </c>
      <c r="D37" s="4">
        <v>34479</v>
      </c>
      <c r="E37" s="1" t="s">
        <v>12</v>
      </c>
      <c r="F37" s="1" t="s">
        <v>176</v>
      </c>
      <c r="G37" s="1" t="s">
        <v>14</v>
      </c>
      <c r="H37" s="1" t="s">
        <v>177</v>
      </c>
      <c r="I37" s="1">
        <v>217430.907408</v>
      </c>
      <c r="J37" s="1" t="s">
        <v>178</v>
      </c>
    </row>
    <row r="38" spans="1:10" x14ac:dyDescent="0.25">
      <c r="A38" s="1" t="s">
        <v>179</v>
      </c>
      <c r="B38" s="2">
        <v>375689300</v>
      </c>
      <c r="C38" s="2" t="s">
        <v>180</v>
      </c>
      <c r="D38" s="4">
        <v>35940</v>
      </c>
      <c r="E38" s="1" t="s">
        <v>12</v>
      </c>
      <c r="F38" s="1" t="s">
        <v>181</v>
      </c>
      <c r="G38" s="1" t="s">
        <v>14</v>
      </c>
      <c r="H38" s="1" t="s">
        <v>182</v>
      </c>
      <c r="I38" s="1">
        <v>177507.71039232</v>
      </c>
      <c r="J38" s="1" t="s">
        <v>183</v>
      </c>
    </row>
    <row r="39" spans="1:10" x14ac:dyDescent="0.25">
      <c r="A39" s="1" t="s">
        <v>184</v>
      </c>
      <c r="B39" s="2">
        <v>269910036</v>
      </c>
      <c r="C39" s="2" t="s">
        <v>72</v>
      </c>
      <c r="D39" s="4">
        <v>34844.25</v>
      </c>
      <c r="E39" s="1" t="s">
        <v>12</v>
      </c>
      <c r="F39" s="1" t="s">
        <v>185</v>
      </c>
      <c r="G39" s="1" t="s">
        <v>14</v>
      </c>
      <c r="H39" s="1" t="s">
        <v>186</v>
      </c>
      <c r="I39" s="1">
        <v>540561.68812800001</v>
      </c>
      <c r="J39" s="1" t="s">
        <v>187</v>
      </c>
    </row>
    <row r="40" spans="1:10" x14ac:dyDescent="0.25">
      <c r="A40" s="1" t="s">
        <v>188</v>
      </c>
      <c r="B40" s="2">
        <v>827738068</v>
      </c>
      <c r="C40" s="2" t="s">
        <v>189</v>
      </c>
      <c r="D40" s="4">
        <v>22425.75</v>
      </c>
      <c r="E40" s="1" t="s">
        <v>12</v>
      </c>
      <c r="F40" s="1" t="s">
        <v>190</v>
      </c>
      <c r="G40" s="1" t="s">
        <v>14</v>
      </c>
      <c r="H40" s="1" t="s">
        <v>191</v>
      </c>
      <c r="I40" s="1">
        <v>66558.947363280007</v>
      </c>
      <c r="J40" s="1" t="s">
        <v>192</v>
      </c>
    </row>
    <row r="41" spans="1:10" x14ac:dyDescent="0.25">
      <c r="A41" s="1" t="s">
        <v>193</v>
      </c>
      <c r="B41" s="2">
        <v>80025100</v>
      </c>
      <c r="C41" s="2" t="s">
        <v>194</v>
      </c>
      <c r="D41" s="4">
        <v>30826.5</v>
      </c>
      <c r="E41" s="1" t="s">
        <v>12</v>
      </c>
      <c r="F41" s="1" t="s">
        <v>195</v>
      </c>
      <c r="G41" s="1" t="s">
        <v>14</v>
      </c>
      <c r="H41" s="1" t="s">
        <v>196</v>
      </c>
      <c r="I41" s="1">
        <v>241664.32448928</v>
      </c>
      <c r="J41" s="1" t="s">
        <v>197</v>
      </c>
    </row>
    <row r="42" spans="1:10" x14ac:dyDescent="0.25">
      <c r="A42" s="1" t="s">
        <v>198</v>
      </c>
      <c r="B42" s="2">
        <v>426717659</v>
      </c>
      <c r="C42" s="2" t="s">
        <v>162</v>
      </c>
      <c r="D42" s="4">
        <v>15851.25</v>
      </c>
      <c r="E42" s="1" t="s">
        <v>12</v>
      </c>
      <c r="F42" s="1" t="s">
        <v>199</v>
      </c>
      <c r="G42" s="1" t="s">
        <v>14</v>
      </c>
      <c r="H42" s="1" t="s">
        <v>200</v>
      </c>
      <c r="I42" s="1">
        <v>397714.29401088</v>
      </c>
      <c r="J42" s="1" t="s">
        <v>201</v>
      </c>
    </row>
    <row r="43" spans="1:10" x14ac:dyDescent="0.25">
      <c r="A43" s="1" t="s">
        <v>202</v>
      </c>
      <c r="B43" s="2">
        <v>702195307</v>
      </c>
      <c r="C43" s="2" t="s">
        <v>203</v>
      </c>
      <c r="D43" s="4">
        <v>27539.25</v>
      </c>
      <c r="E43" s="1" t="s">
        <v>12</v>
      </c>
      <c r="F43" s="1" t="s">
        <v>204</v>
      </c>
      <c r="G43" s="1" t="s">
        <v>14</v>
      </c>
      <c r="H43" s="1" t="s">
        <v>205</v>
      </c>
      <c r="I43" s="1">
        <v>949770.30455999996</v>
      </c>
      <c r="J43" s="1" t="s">
        <v>206</v>
      </c>
    </row>
    <row r="44" spans="1:10" x14ac:dyDescent="0.25">
      <c r="A44" s="1" t="s">
        <v>207</v>
      </c>
      <c r="B44" s="2">
        <v>738124493</v>
      </c>
      <c r="C44" s="2" t="s">
        <v>167</v>
      </c>
      <c r="D44" s="4">
        <v>18773.25</v>
      </c>
      <c r="E44" s="1" t="s">
        <v>12</v>
      </c>
      <c r="F44" s="1" t="s">
        <v>208</v>
      </c>
      <c r="G44" s="1" t="s">
        <v>14</v>
      </c>
      <c r="H44" s="1" t="s">
        <v>209</v>
      </c>
      <c r="I44" s="1">
        <v>401471.88481764001</v>
      </c>
      <c r="J44" s="1" t="s">
        <v>210</v>
      </c>
    </row>
    <row r="45" spans="1:10" x14ac:dyDescent="0.25">
      <c r="A45" s="1" t="s">
        <v>211</v>
      </c>
      <c r="B45" s="2">
        <v>783716947</v>
      </c>
      <c r="C45" s="2" t="s">
        <v>212</v>
      </c>
      <c r="D45" s="4">
        <v>24252</v>
      </c>
      <c r="E45" s="1" t="s">
        <v>12</v>
      </c>
      <c r="F45" s="1" t="s">
        <v>213</v>
      </c>
      <c r="G45" s="1" t="s">
        <v>14</v>
      </c>
      <c r="H45" s="1" t="s">
        <v>214</v>
      </c>
      <c r="I45" s="1">
        <v>56411.334111600001</v>
      </c>
      <c r="J45" s="1" t="s">
        <v>215</v>
      </c>
    </row>
    <row r="46" spans="1:10" x14ac:dyDescent="0.25">
      <c r="A46" s="1" t="s">
        <v>216</v>
      </c>
      <c r="B46" s="2">
        <v>130429629</v>
      </c>
      <c r="C46" s="2" t="s">
        <v>217</v>
      </c>
      <c r="D46" s="4">
        <v>38496.75</v>
      </c>
      <c r="E46" s="1" t="s">
        <v>12</v>
      </c>
      <c r="F46" s="1" t="s">
        <v>213</v>
      </c>
      <c r="G46" s="1" t="s">
        <v>14</v>
      </c>
      <c r="H46" s="1" t="s">
        <v>218</v>
      </c>
      <c r="I46" s="1">
        <v>521388.32501447998</v>
      </c>
      <c r="J46" s="1" t="s">
        <v>219</v>
      </c>
    </row>
    <row r="47" spans="1:10" x14ac:dyDescent="0.25">
      <c r="A47" s="1" t="s">
        <v>220</v>
      </c>
      <c r="B47" s="2">
        <v>307335836</v>
      </c>
      <c r="C47" s="2" t="s">
        <v>221</v>
      </c>
      <c r="D47" s="4">
        <v>33748.5</v>
      </c>
      <c r="E47" s="1" t="s">
        <v>12</v>
      </c>
      <c r="F47" s="1" t="s">
        <v>222</v>
      </c>
      <c r="G47" s="1" t="s">
        <v>14</v>
      </c>
      <c r="H47" s="1" t="s">
        <v>223</v>
      </c>
      <c r="I47" s="1">
        <v>337705.80255359999</v>
      </c>
      <c r="J47" s="1" t="s">
        <v>224</v>
      </c>
    </row>
    <row r="48" spans="1:10" x14ac:dyDescent="0.25">
      <c r="A48" s="1" t="s">
        <v>225</v>
      </c>
      <c r="B48" s="2">
        <v>409570074</v>
      </c>
      <c r="C48" s="2" t="s">
        <v>226</v>
      </c>
      <c r="D48" s="4">
        <v>31557</v>
      </c>
      <c r="E48" s="1" t="s">
        <v>12</v>
      </c>
      <c r="F48" s="1" t="s">
        <v>227</v>
      </c>
      <c r="G48" s="1" t="s">
        <v>14</v>
      </c>
      <c r="H48" s="1" t="s">
        <v>228</v>
      </c>
      <c r="I48" s="1">
        <v>428349.11068039999</v>
      </c>
      <c r="J48" s="1" t="s">
        <v>229</v>
      </c>
    </row>
    <row r="49" spans="1:10" x14ac:dyDescent="0.25">
      <c r="A49" s="1" t="s">
        <v>230</v>
      </c>
      <c r="B49" s="2">
        <v>447333525</v>
      </c>
      <c r="C49" s="2" t="s">
        <v>18</v>
      </c>
      <c r="D49" s="4">
        <v>33018</v>
      </c>
      <c r="E49" s="1" t="s">
        <v>12</v>
      </c>
      <c r="F49" s="1" t="s">
        <v>231</v>
      </c>
      <c r="G49" s="1" t="s">
        <v>14</v>
      </c>
      <c r="H49" s="1" t="s">
        <v>232</v>
      </c>
      <c r="I49" s="1">
        <v>275910.21057599998</v>
      </c>
      <c r="J49" s="1" t="s">
        <v>233</v>
      </c>
    </row>
    <row r="50" spans="1:10" x14ac:dyDescent="0.25">
      <c r="A50" s="1" t="s">
        <v>234</v>
      </c>
      <c r="B50" s="2">
        <v>108622799</v>
      </c>
      <c r="C50" s="2" t="s">
        <v>52</v>
      </c>
      <c r="D50" s="4">
        <v>20234.25</v>
      </c>
      <c r="E50" s="1" t="s">
        <v>12</v>
      </c>
      <c r="F50" s="1" t="s">
        <v>53</v>
      </c>
      <c r="G50" s="1" t="s">
        <v>14</v>
      </c>
      <c r="H50" s="1" t="s">
        <v>235</v>
      </c>
      <c r="I50" s="1">
        <v>217192.39422720001</v>
      </c>
      <c r="J50" s="1" t="s">
        <v>236</v>
      </c>
    </row>
    <row r="51" spans="1:10" x14ac:dyDescent="0.25">
      <c r="A51" s="1" t="s">
        <v>237</v>
      </c>
      <c r="B51" s="2">
        <v>608170999</v>
      </c>
      <c r="C51" s="2" t="s">
        <v>212</v>
      </c>
      <c r="D51" s="4">
        <v>24252</v>
      </c>
      <c r="E51" s="1" t="s">
        <v>12</v>
      </c>
      <c r="F51" s="1" t="s">
        <v>181</v>
      </c>
      <c r="G51" s="1" t="s">
        <v>14</v>
      </c>
      <c r="H51" s="1"/>
      <c r="I51" s="1"/>
      <c r="J51" s="1" t="s">
        <v>238</v>
      </c>
    </row>
    <row r="52" spans="1:10" x14ac:dyDescent="0.25">
      <c r="A52" s="1" t="s">
        <v>239</v>
      </c>
      <c r="B52" s="2">
        <v>76810447</v>
      </c>
      <c r="C52" s="2" t="s">
        <v>240</v>
      </c>
      <c r="D52" s="4">
        <v>22060.5</v>
      </c>
      <c r="E52" s="1" t="s">
        <v>12</v>
      </c>
      <c r="F52" s="1" t="s">
        <v>241</v>
      </c>
      <c r="G52" s="1" t="s">
        <v>14</v>
      </c>
      <c r="H52" s="1" t="s">
        <v>242</v>
      </c>
      <c r="I52" s="1">
        <v>91498.841200800001</v>
      </c>
      <c r="J52" s="1" t="s">
        <v>243</v>
      </c>
    </row>
    <row r="53" spans="1:10" x14ac:dyDescent="0.25">
      <c r="A53" s="1" t="s">
        <v>244</v>
      </c>
      <c r="B53" s="2">
        <v>937421561</v>
      </c>
      <c r="C53" s="2" t="s">
        <v>245</v>
      </c>
      <c r="D53" s="4">
        <v>19503.75</v>
      </c>
      <c r="E53" s="1" t="s">
        <v>12</v>
      </c>
      <c r="F53" s="1" t="s">
        <v>246</v>
      </c>
      <c r="G53" s="1" t="s">
        <v>14</v>
      </c>
      <c r="H53" s="1" t="s">
        <v>247</v>
      </c>
      <c r="I53" s="1">
        <v>81093.974623799993</v>
      </c>
      <c r="J53" s="1" t="s">
        <v>248</v>
      </c>
    </row>
    <row r="54" spans="1:10" x14ac:dyDescent="0.25">
      <c r="A54" s="1" t="s">
        <v>249</v>
      </c>
      <c r="B54" s="2">
        <v>721447723</v>
      </c>
      <c r="C54" s="2" t="s">
        <v>250</v>
      </c>
      <c r="D54" s="4">
        <v>18042.75</v>
      </c>
      <c r="E54" s="1" t="s">
        <v>12</v>
      </c>
      <c r="F54" s="1" t="s">
        <v>251</v>
      </c>
      <c r="G54" s="1" t="s">
        <v>14</v>
      </c>
      <c r="H54" s="1" t="s">
        <v>252</v>
      </c>
      <c r="I54" s="1">
        <v>313248.1275</v>
      </c>
      <c r="J54" s="1" t="s">
        <v>253</v>
      </c>
    </row>
    <row r="55" spans="1:10" x14ac:dyDescent="0.25">
      <c r="A55" s="1" t="s">
        <v>254</v>
      </c>
      <c r="B55" s="2">
        <v>124971917</v>
      </c>
      <c r="C55" s="2" t="s">
        <v>255</v>
      </c>
      <c r="D55" s="4">
        <v>25347.75</v>
      </c>
      <c r="E55" s="1" t="s">
        <v>12</v>
      </c>
      <c r="F55" s="1" t="s">
        <v>256</v>
      </c>
      <c r="G55" s="1" t="s">
        <v>14</v>
      </c>
      <c r="H55" s="1" t="s">
        <v>257</v>
      </c>
      <c r="I55" s="1">
        <v>104605.810344</v>
      </c>
      <c r="J55" s="1" t="s">
        <v>258</v>
      </c>
    </row>
    <row r="56" spans="1:10" x14ac:dyDescent="0.25">
      <c r="A56" s="1" t="s">
        <v>259</v>
      </c>
      <c r="B56" s="2">
        <v>957927989</v>
      </c>
      <c r="C56" s="2" t="s">
        <v>162</v>
      </c>
      <c r="D56" s="4">
        <v>15851.25</v>
      </c>
      <c r="E56" s="1" t="s">
        <v>12</v>
      </c>
      <c r="F56" s="1" t="s">
        <v>260</v>
      </c>
      <c r="G56" s="1" t="s">
        <v>14</v>
      </c>
      <c r="H56" s="1" t="s">
        <v>261</v>
      </c>
      <c r="I56" s="1">
        <v>435594.62663999997</v>
      </c>
      <c r="J56" s="1" t="s">
        <v>262</v>
      </c>
    </row>
    <row r="57" spans="1:10" x14ac:dyDescent="0.25">
      <c r="A57" s="1" t="s">
        <v>263</v>
      </c>
      <c r="B57" s="2">
        <v>25156448</v>
      </c>
      <c r="C57" s="2" t="s">
        <v>162</v>
      </c>
      <c r="D57" s="4">
        <v>15851.25</v>
      </c>
      <c r="E57" s="1" t="s">
        <v>12</v>
      </c>
      <c r="F57" s="1" t="s">
        <v>264</v>
      </c>
      <c r="G57" s="1" t="s">
        <v>14</v>
      </c>
      <c r="H57" s="1" t="s">
        <v>265</v>
      </c>
      <c r="I57" s="1">
        <v>23505.01998624</v>
      </c>
      <c r="J57" s="1" t="s">
        <v>266</v>
      </c>
    </row>
    <row r="58" spans="1:10" x14ac:dyDescent="0.25">
      <c r="A58" s="1" t="s">
        <v>267</v>
      </c>
      <c r="B58" s="2">
        <v>371460998</v>
      </c>
      <c r="C58" s="2" t="s">
        <v>268</v>
      </c>
      <c r="D58" s="4">
        <v>17677.5</v>
      </c>
      <c r="E58" s="1" t="s">
        <v>12</v>
      </c>
      <c r="F58" s="1" t="s">
        <v>269</v>
      </c>
      <c r="G58" s="1" t="s">
        <v>14</v>
      </c>
      <c r="H58" s="1" t="s">
        <v>270</v>
      </c>
      <c r="I58" s="1">
        <v>103486.66318079999</v>
      </c>
      <c r="J58" s="1" t="s">
        <v>271</v>
      </c>
    </row>
    <row r="59" spans="1:10" x14ac:dyDescent="0.25">
      <c r="A59" s="1" t="s">
        <v>272</v>
      </c>
      <c r="B59" s="2">
        <v>788671678</v>
      </c>
      <c r="C59" s="2" t="s">
        <v>273</v>
      </c>
      <c r="D59" s="4">
        <v>20964.75</v>
      </c>
      <c r="E59" s="1" t="s">
        <v>12</v>
      </c>
      <c r="F59" s="1" t="s">
        <v>274</v>
      </c>
      <c r="G59" s="1" t="s">
        <v>14</v>
      </c>
      <c r="H59" s="1" t="s">
        <v>275</v>
      </c>
      <c r="I59" s="1">
        <v>225570.79216583999</v>
      </c>
      <c r="J59" s="1" t="s">
        <v>276</v>
      </c>
    </row>
    <row r="60" spans="1:10" x14ac:dyDescent="0.25">
      <c r="A60" s="1" t="s">
        <v>277</v>
      </c>
      <c r="B60" s="2">
        <v>763073370</v>
      </c>
      <c r="C60" s="2" t="s">
        <v>57</v>
      </c>
      <c r="D60" s="4">
        <v>34113.75</v>
      </c>
      <c r="E60" s="1" t="s">
        <v>12</v>
      </c>
      <c r="F60" s="1" t="s">
        <v>48</v>
      </c>
      <c r="G60" s="1" t="s">
        <v>14</v>
      </c>
      <c r="H60" s="1" t="s">
        <v>278</v>
      </c>
      <c r="I60" s="1">
        <v>589221.98760600004</v>
      </c>
      <c r="J60" s="1" t="s">
        <v>279</v>
      </c>
    </row>
    <row r="61" spans="1:10" x14ac:dyDescent="0.25">
      <c r="A61" s="1" t="s">
        <v>280</v>
      </c>
      <c r="B61" s="2">
        <v>784898711</v>
      </c>
      <c r="C61" s="2" t="s">
        <v>281</v>
      </c>
      <c r="D61" s="4">
        <v>21695.25</v>
      </c>
      <c r="E61" s="1" t="s">
        <v>12</v>
      </c>
      <c r="F61" s="1" t="s">
        <v>282</v>
      </c>
      <c r="G61" s="1" t="s">
        <v>14</v>
      </c>
      <c r="H61" s="1" t="s">
        <v>283</v>
      </c>
      <c r="I61" s="1">
        <v>572390.41360600002</v>
      </c>
      <c r="J61" s="1" t="s">
        <v>284</v>
      </c>
    </row>
    <row r="62" spans="1:10" x14ac:dyDescent="0.25">
      <c r="A62" s="1" t="s">
        <v>285</v>
      </c>
      <c r="B62" s="2">
        <v>632415923</v>
      </c>
      <c r="C62" s="2" t="s">
        <v>217</v>
      </c>
      <c r="D62" s="4">
        <v>38496.75</v>
      </c>
      <c r="E62" s="1" t="s">
        <v>12</v>
      </c>
      <c r="F62" s="1" t="s">
        <v>286</v>
      </c>
      <c r="G62" s="1" t="s">
        <v>14</v>
      </c>
      <c r="H62" s="1" t="s">
        <v>287</v>
      </c>
      <c r="I62" s="1">
        <v>163979.5795092</v>
      </c>
      <c r="J62" s="1" t="s">
        <v>288</v>
      </c>
    </row>
    <row r="63" spans="1:10" x14ac:dyDescent="0.25">
      <c r="A63" s="1" t="s">
        <v>289</v>
      </c>
      <c r="B63" s="2">
        <v>580745202</v>
      </c>
      <c r="C63" s="2" t="s">
        <v>154</v>
      </c>
      <c r="D63" s="4">
        <v>29730.75</v>
      </c>
      <c r="E63" s="1" t="s">
        <v>12</v>
      </c>
      <c r="F63" s="1" t="s">
        <v>290</v>
      </c>
      <c r="G63" s="1" t="s">
        <v>14</v>
      </c>
      <c r="H63" s="1" t="s">
        <v>291</v>
      </c>
      <c r="I63" s="1">
        <v>166220.51433119999</v>
      </c>
      <c r="J63" s="1" t="s">
        <v>292</v>
      </c>
    </row>
    <row r="64" spans="1:10" x14ac:dyDescent="0.25">
      <c r="A64" s="1" t="s">
        <v>293</v>
      </c>
      <c r="B64" s="2">
        <v>17757953</v>
      </c>
      <c r="C64" s="2" t="s">
        <v>11</v>
      </c>
      <c r="D64" s="4">
        <v>36305.25</v>
      </c>
      <c r="E64" s="1" t="s">
        <v>12</v>
      </c>
      <c r="F64" s="1" t="s">
        <v>294</v>
      </c>
      <c r="G64" s="1" t="s">
        <v>14</v>
      </c>
      <c r="H64" s="1" t="s">
        <v>295</v>
      </c>
      <c r="I64" s="1">
        <v>124971.74335800001</v>
      </c>
      <c r="J64" s="1" t="s">
        <v>296</v>
      </c>
    </row>
    <row r="65" spans="1:10" x14ac:dyDescent="0.25">
      <c r="A65" s="1" t="s">
        <v>297</v>
      </c>
      <c r="B65" s="2">
        <v>988806921</v>
      </c>
      <c r="C65" s="2" t="s">
        <v>298</v>
      </c>
      <c r="D65" s="4">
        <v>38131.5</v>
      </c>
      <c r="E65" s="1" t="s">
        <v>12</v>
      </c>
      <c r="F65" s="1" t="s">
        <v>39</v>
      </c>
      <c r="G65" s="1" t="s">
        <v>14</v>
      </c>
      <c r="H65" s="1" t="s">
        <v>299</v>
      </c>
      <c r="I65" s="1">
        <v>377156.08498275001</v>
      </c>
      <c r="J65" s="1" t="s">
        <v>300</v>
      </c>
    </row>
    <row r="66" spans="1:10" x14ac:dyDescent="0.25">
      <c r="A66" s="1" t="s">
        <v>301</v>
      </c>
      <c r="B66" s="2">
        <v>878283001</v>
      </c>
      <c r="C66" s="2" t="s">
        <v>124</v>
      </c>
      <c r="D66" s="4">
        <v>14025</v>
      </c>
      <c r="E66" s="1" t="s">
        <v>12</v>
      </c>
      <c r="F66" s="1" t="s">
        <v>83</v>
      </c>
      <c r="G66" s="1" t="s">
        <v>14</v>
      </c>
      <c r="H66" s="1" t="s">
        <v>302</v>
      </c>
      <c r="I66" s="1">
        <v>936015.21008640004</v>
      </c>
      <c r="J66" s="1" t="s">
        <v>303</v>
      </c>
    </row>
    <row r="67" spans="1:10" x14ac:dyDescent="0.25">
      <c r="A67" s="1" t="s">
        <v>304</v>
      </c>
      <c r="B67" s="2">
        <v>821034018</v>
      </c>
      <c r="C67" s="2" t="s">
        <v>28</v>
      </c>
      <c r="D67" s="4">
        <v>32652.75</v>
      </c>
      <c r="E67" s="1" t="s">
        <v>12</v>
      </c>
      <c r="F67" s="1" t="s">
        <v>305</v>
      </c>
      <c r="G67" s="1" t="s">
        <v>14</v>
      </c>
      <c r="H67" s="1" t="s">
        <v>306</v>
      </c>
      <c r="I67" s="1">
        <v>64749.435519999999</v>
      </c>
      <c r="J67" s="1" t="s">
        <v>307</v>
      </c>
    </row>
    <row r="68" spans="1:10" x14ac:dyDescent="0.25">
      <c r="A68" s="1" t="s">
        <v>308</v>
      </c>
      <c r="B68" s="2">
        <v>987975738</v>
      </c>
      <c r="C68" s="2" t="s">
        <v>309</v>
      </c>
      <c r="D68" s="4">
        <v>27904.5</v>
      </c>
      <c r="E68" s="1" t="s">
        <v>12</v>
      </c>
      <c r="F68" s="1" t="s">
        <v>310</v>
      </c>
      <c r="G68" s="1" t="s">
        <v>14</v>
      </c>
      <c r="H68" s="1" t="s">
        <v>311</v>
      </c>
      <c r="I68" s="1">
        <v>198384.31837224</v>
      </c>
      <c r="J68" s="1" t="s">
        <v>312</v>
      </c>
    </row>
    <row r="69" spans="1:10" x14ac:dyDescent="0.25">
      <c r="A69" s="1" t="s">
        <v>313</v>
      </c>
      <c r="B69" s="2">
        <v>6783451</v>
      </c>
      <c r="C69" s="2" t="s">
        <v>217</v>
      </c>
      <c r="D69" s="4">
        <v>38496.75</v>
      </c>
      <c r="E69" s="1" t="s">
        <v>12</v>
      </c>
      <c r="F69" s="1" t="s">
        <v>314</v>
      </c>
      <c r="G69" s="1" t="s">
        <v>14</v>
      </c>
      <c r="H69" s="1" t="s">
        <v>315</v>
      </c>
      <c r="I69" s="1">
        <v>15477.7566384</v>
      </c>
      <c r="J69" s="1" t="s">
        <v>316</v>
      </c>
    </row>
    <row r="70" spans="1:10" x14ac:dyDescent="0.25">
      <c r="A70" s="1" t="s">
        <v>317</v>
      </c>
      <c r="B70" s="2">
        <v>299454838</v>
      </c>
      <c r="C70" s="2" t="s">
        <v>82</v>
      </c>
      <c r="D70" s="4">
        <v>16947</v>
      </c>
      <c r="E70" s="1" t="s">
        <v>12</v>
      </c>
      <c r="F70" s="1" t="s">
        <v>318</v>
      </c>
      <c r="G70" s="1" t="s">
        <v>14</v>
      </c>
      <c r="H70" s="1" t="s">
        <v>319</v>
      </c>
      <c r="I70" s="1">
        <v>719102.09075249999</v>
      </c>
      <c r="J70" s="1" t="s">
        <v>320</v>
      </c>
    </row>
    <row r="71" spans="1:10" x14ac:dyDescent="0.25">
      <c r="A71" s="1" t="s">
        <v>321</v>
      </c>
      <c r="B71" s="2">
        <v>676156542</v>
      </c>
      <c r="C71" s="2" t="s">
        <v>322</v>
      </c>
      <c r="D71" s="4">
        <v>26443.5</v>
      </c>
      <c r="E71" s="1" t="s">
        <v>12</v>
      </c>
      <c r="F71" s="1" t="s">
        <v>323</v>
      </c>
      <c r="G71" s="1" t="s">
        <v>14</v>
      </c>
      <c r="H71" s="1" t="s">
        <v>324</v>
      </c>
      <c r="I71" s="1">
        <v>67878.639382880006</v>
      </c>
      <c r="J71" s="1" t="s">
        <v>325</v>
      </c>
    </row>
    <row r="72" spans="1:10" x14ac:dyDescent="0.25">
      <c r="A72" s="1" t="s">
        <v>326</v>
      </c>
      <c r="B72" s="2">
        <v>128381655</v>
      </c>
      <c r="C72" s="2" t="s">
        <v>52</v>
      </c>
      <c r="D72" s="4">
        <v>20234.25</v>
      </c>
      <c r="E72" s="1" t="s">
        <v>12</v>
      </c>
      <c r="F72" s="1" t="s">
        <v>327</v>
      </c>
      <c r="G72" s="1" t="s">
        <v>14</v>
      </c>
      <c r="H72" s="1" t="s">
        <v>328</v>
      </c>
      <c r="I72" s="1">
        <v>320686.18636823999</v>
      </c>
      <c r="J72" s="1" t="s">
        <v>329</v>
      </c>
    </row>
    <row r="73" spans="1:10" x14ac:dyDescent="0.25">
      <c r="A73" s="1" t="s">
        <v>330</v>
      </c>
      <c r="B73" s="2">
        <v>291140549</v>
      </c>
      <c r="C73" s="2" t="s">
        <v>180</v>
      </c>
      <c r="D73" s="4">
        <v>35940</v>
      </c>
      <c r="E73" s="1" t="s">
        <v>12</v>
      </c>
      <c r="F73" s="1" t="s">
        <v>331</v>
      </c>
      <c r="G73" s="1" t="s">
        <v>14</v>
      </c>
      <c r="H73" s="1" t="s">
        <v>332</v>
      </c>
      <c r="I73" s="1">
        <v>946505.81712959998</v>
      </c>
      <c r="J73" s="1" t="s">
        <v>333</v>
      </c>
    </row>
    <row r="74" spans="1:10" x14ac:dyDescent="0.25">
      <c r="A74" s="1" t="s">
        <v>334</v>
      </c>
      <c r="B74" s="2">
        <v>998201239</v>
      </c>
      <c r="C74" s="2" t="s">
        <v>335</v>
      </c>
      <c r="D74" s="4">
        <v>19869</v>
      </c>
      <c r="E74" s="1" t="s">
        <v>12</v>
      </c>
      <c r="F74" s="1" t="s">
        <v>336</v>
      </c>
      <c r="G74" s="1" t="s">
        <v>14</v>
      </c>
      <c r="H74" s="1" t="s">
        <v>337</v>
      </c>
      <c r="I74" s="1">
        <v>148579.100787</v>
      </c>
      <c r="J74" s="1" t="s">
        <v>338</v>
      </c>
    </row>
    <row r="75" spans="1:10" x14ac:dyDescent="0.25">
      <c r="A75" s="1" t="s">
        <v>339</v>
      </c>
      <c r="B75" s="2">
        <v>838039063</v>
      </c>
      <c r="C75" s="2" t="s">
        <v>322</v>
      </c>
      <c r="D75" s="4">
        <v>26443.5</v>
      </c>
      <c r="E75" s="1" t="s">
        <v>12</v>
      </c>
      <c r="F75" s="1" t="s">
        <v>340</v>
      </c>
      <c r="G75" s="1" t="s">
        <v>14</v>
      </c>
      <c r="H75" s="1" t="s">
        <v>341</v>
      </c>
      <c r="I75" s="1">
        <v>430717.25449600001</v>
      </c>
      <c r="J75" s="1" t="s">
        <v>342</v>
      </c>
    </row>
    <row r="76" spans="1:10" x14ac:dyDescent="0.25">
      <c r="A76" s="1" t="s">
        <v>343</v>
      </c>
      <c r="B76" s="2">
        <v>164760475</v>
      </c>
      <c r="C76" s="2" t="s">
        <v>154</v>
      </c>
      <c r="D76" s="4">
        <v>29730.75</v>
      </c>
      <c r="E76" s="1" t="s">
        <v>12</v>
      </c>
      <c r="F76" s="1" t="s">
        <v>344</v>
      </c>
      <c r="G76" s="1" t="s">
        <v>14</v>
      </c>
      <c r="H76" s="1" t="s">
        <v>345</v>
      </c>
      <c r="I76" s="1">
        <v>178223.0653896</v>
      </c>
      <c r="J76" s="1" t="s">
        <v>346</v>
      </c>
    </row>
    <row r="77" spans="1:10" x14ac:dyDescent="0.25">
      <c r="A77" s="1" t="s">
        <v>347</v>
      </c>
      <c r="B77" s="2">
        <v>854150558</v>
      </c>
      <c r="C77" s="2" t="s">
        <v>348</v>
      </c>
      <c r="D77" s="4">
        <v>28635</v>
      </c>
      <c r="E77" s="1" t="s">
        <v>12</v>
      </c>
      <c r="F77" s="1" t="s">
        <v>349</v>
      </c>
      <c r="G77" s="1" t="s">
        <v>14</v>
      </c>
      <c r="H77" s="1" t="s">
        <v>350</v>
      </c>
      <c r="I77" s="1">
        <v>93195.608103000006</v>
      </c>
      <c r="J77" s="1" t="s">
        <v>351</v>
      </c>
    </row>
    <row r="78" spans="1:10" x14ac:dyDescent="0.25">
      <c r="A78" s="1" t="s">
        <v>352</v>
      </c>
      <c r="B78" s="2">
        <v>470311784</v>
      </c>
      <c r="C78" s="2" t="s">
        <v>119</v>
      </c>
      <c r="D78" s="4">
        <v>24982.5</v>
      </c>
      <c r="E78" s="1" t="s">
        <v>12</v>
      </c>
      <c r="F78" s="1" t="s">
        <v>353</v>
      </c>
      <c r="G78" s="1" t="s">
        <v>14</v>
      </c>
      <c r="H78" s="1" t="s">
        <v>354</v>
      </c>
      <c r="I78" s="1">
        <v>52385.795202720001</v>
      </c>
      <c r="J78" s="1" t="s">
        <v>355</v>
      </c>
    </row>
    <row r="79" spans="1:10" x14ac:dyDescent="0.25">
      <c r="A79" s="1" t="s">
        <v>356</v>
      </c>
      <c r="B79" s="2">
        <v>98550380</v>
      </c>
      <c r="C79" s="2" t="s">
        <v>357</v>
      </c>
      <c r="D79" s="4">
        <v>35209.5</v>
      </c>
      <c r="E79" s="1" t="s">
        <v>12</v>
      </c>
      <c r="F79" s="1" t="s">
        <v>115</v>
      </c>
      <c r="G79" s="1" t="s">
        <v>14</v>
      </c>
      <c r="H79" s="1" t="s">
        <v>358</v>
      </c>
      <c r="I79" s="1">
        <v>182908.53503999999</v>
      </c>
      <c r="J79" s="1" t="s">
        <v>359</v>
      </c>
    </row>
    <row r="80" spans="1:10" x14ac:dyDescent="0.25">
      <c r="A80" s="1" t="s">
        <v>360</v>
      </c>
      <c r="B80" s="2">
        <v>894083615</v>
      </c>
      <c r="C80" s="2" t="s">
        <v>47</v>
      </c>
      <c r="D80" s="4">
        <v>31191.75</v>
      </c>
      <c r="E80" s="1" t="s">
        <v>12</v>
      </c>
      <c r="F80" s="1" t="s">
        <v>361</v>
      </c>
      <c r="G80" s="1" t="s">
        <v>14</v>
      </c>
      <c r="H80" s="1" t="s">
        <v>362</v>
      </c>
      <c r="I80" s="1">
        <v>104684.340222</v>
      </c>
      <c r="J80" s="1" t="s">
        <v>363</v>
      </c>
    </row>
    <row r="81" spans="1:10" x14ac:dyDescent="0.25">
      <c r="A81" s="1" t="s">
        <v>364</v>
      </c>
      <c r="B81" s="2">
        <v>529183206</v>
      </c>
      <c r="C81" s="2" t="s">
        <v>365</v>
      </c>
      <c r="D81" s="4">
        <v>37035.75</v>
      </c>
      <c r="E81" s="1" t="s">
        <v>12</v>
      </c>
      <c r="F81" s="1" t="s">
        <v>366</v>
      </c>
      <c r="G81" s="1" t="s">
        <v>14</v>
      </c>
      <c r="H81" s="1" t="s">
        <v>367</v>
      </c>
      <c r="I81" s="1">
        <v>79496.589682799997</v>
      </c>
      <c r="J81" s="1" t="s">
        <v>368</v>
      </c>
    </row>
    <row r="82" spans="1:10" x14ac:dyDescent="0.25">
      <c r="A82" s="1" t="s">
        <v>369</v>
      </c>
      <c r="B82" s="2">
        <v>860849340</v>
      </c>
      <c r="C82" s="2" t="s">
        <v>143</v>
      </c>
      <c r="D82" s="4">
        <v>34479</v>
      </c>
      <c r="E82" s="1" t="s">
        <v>12</v>
      </c>
      <c r="F82" s="1" t="s">
        <v>370</v>
      </c>
      <c r="G82" s="1" t="s">
        <v>14</v>
      </c>
      <c r="H82" s="1" t="s">
        <v>371</v>
      </c>
      <c r="I82" s="1">
        <v>535644.88367040001</v>
      </c>
      <c r="J82" s="1" t="s">
        <v>372</v>
      </c>
    </row>
    <row r="83" spans="1:10" x14ac:dyDescent="0.25">
      <c r="A83" s="1" t="s">
        <v>373</v>
      </c>
      <c r="B83" s="2">
        <v>935604502</v>
      </c>
      <c r="C83" s="2" t="s">
        <v>101</v>
      </c>
      <c r="D83" s="4">
        <v>19138.5</v>
      </c>
      <c r="E83" s="1" t="s">
        <v>12</v>
      </c>
      <c r="F83" s="1" t="s">
        <v>135</v>
      </c>
      <c r="G83" s="1" t="s">
        <v>14</v>
      </c>
      <c r="H83" s="1" t="s">
        <v>374</v>
      </c>
      <c r="I83" s="1">
        <v>217439.02065600001</v>
      </c>
      <c r="J83" s="1" t="s">
        <v>375</v>
      </c>
    </row>
    <row r="84" spans="1:10" x14ac:dyDescent="0.25">
      <c r="A84" s="1" t="s">
        <v>376</v>
      </c>
      <c r="B84" s="2">
        <v>222579986</v>
      </c>
      <c r="C84" s="2" t="s">
        <v>72</v>
      </c>
      <c r="D84" s="4">
        <v>34844.25</v>
      </c>
      <c r="E84" s="1" t="s">
        <v>12</v>
      </c>
      <c r="F84" s="1" t="s">
        <v>110</v>
      </c>
      <c r="G84" s="1" t="s">
        <v>14</v>
      </c>
      <c r="H84" s="1" t="s">
        <v>377</v>
      </c>
      <c r="I84" s="1">
        <v>211567.48922399999</v>
      </c>
      <c r="J84" s="1" t="s">
        <v>378</v>
      </c>
    </row>
    <row r="85" spans="1:10" x14ac:dyDescent="0.25">
      <c r="A85" s="1" t="s">
        <v>379</v>
      </c>
      <c r="B85" s="2">
        <v>920495974</v>
      </c>
      <c r="C85" s="2" t="s">
        <v>380</v>
      </c>
      <c r="D85" s="4">
        <v>14390.25</v>
      </c>
      <c r="E85" s="1" t="s">
        <v>12</v>
      </c>
      <c r="F85" s="1" t="s">
        <v>381</v>
      </c>
      <c r="G85" s="1" t="s">
        <v>14</v>
      </c>
      <c r="H85" s="1" t="s">
        <v>382</v>
      </c>
      <c r="I85" s="1">
        <v>64642.274726399999</v>
      </c>
      <c r="J85" s="1" t="s">
        <v>383</v>
      </c>
    </row>
    <row r="86" spans="1:10" x14ac:dyDescent="0.25">
      <c r="A86" s="1" t="s">
        <v>384</v>
      </c>
      <c r="B86" s="2">
        <v>744593171</v>
      </c>
      <c r="C86" s="2" t="s">
        <v>189</v>
      </c>
      <c r="D86" s="4">
        <v>22425.75</v>
      </c>
      <c r="E86" s="1" t="s">
        <v>12</v>
      </c>
      <c r="F86" s="1" t="s">
        <v>385</v>
      </c>
      <c r="G86" s="1" t="s">
        <v>14</v>
      </c>
      <c r="H86" s="1" t="s">
        <v>386</v>
      </c>
      <c r="I86" s="1">
        <v>322650.80512799998</v>
      </c>
      <c r="J86" s="1" t="s">
        <v>387</v>
      </c>
    </row>
    <row r="87" spans="1:10" x14ac:dyDescent="0.25">
      <c r="A87" s="1" t="s">
        <v>388</v>
      </c>
      <c r="B87" s="2">
        <v>670917515</v>
      </c>
      <c r="C87" s="2" t="s">
        <v>389</v>
      </c>
      <c r="D87" s="4">
        <v>29365.5</v>
      </c>
      <c r="E87" s="1" t="s">
        <v>12</v>
      </c>
      <c r="F87" s="1" t="s">
        <v>331</v>
      </c>
      <c r="G87" s="1" t="s">
        <v>14</v>
      </c>
      <c r="H87" s="1" t="s">
        <v>390</v>
      </c>
      <c r="I87" s="1">
        <v>233083.37969999999</v>
      </c>
      <c r="J87" s="1" t="s">
        <v>391</v>
      </c>
    </row>
    <row r="88" spans="1:10" x14ac:dyDescent="0.25">
      <c r="A88" s="1" t="s">
        <v>392</v>
      </c>
      <c r="B88" s="2">
        <v>465242193</v>
      </c>
      <c r="C88" s="2" t="s">
        <v>124</v>
      </c>
      <c r="D88" s="4">
        <v>14025</v>
      </c>
      <c r="E88" s="1" t="s">
        <v>12</v>
      </c>
      <c r="F88" s="1" t="s">
        <v>256</v>
      </c>
      <c r="G88" s="1" t="s">
        <v>14</v>
      </c>
      <c r="H88" s="1"/>
      <c r="I88" s="1"/>
      <c r="J88" s="1" t="s">
        <v>393</v>
      </c>
    </row>
    <row r="89" spans="1:10" x14ac:dyDescent="0.25">
      <c r="A89" s="1" t="s">
        <v>394</v>
      </c>
      <c r="B89" s="2">
        <v>825404409</v>
      </c>
      <c r="C89" s="2" t="s">
        <v>180</v>
      </c>
      <c r="D89" s="4">
        <v>35940</v>
      </c>
      <c r="E89" s="1" t="s">
        <v>12</v>
      </c>
      <c r="F89" s="1" t="s">
        <v>395</v>
      </c>
      <c r="G89" s="1" t="s">
        <v>14</v>
      </c>
      <c r="H89" s="1" t="s">
        <v>396</v>
      </c>
      <c r="I89" s="1">
        <v>52649.082999600003</v>
      </c>
      <c r="J89" s="1" t="s">
        <v>397</v>
      </c>
    </row>
    <row r="90" spans="1:10" x14ac:dyDescent="0.25">
      <c r="A90" s="1" t="s">
        <v>398</v>
      </c>
      <c r="B90" s="2">
        <v>400445051</v>
      </c>
      <c r="C90" s="2" t="s">
        <v>101</v>
      </c>
      <c r="D90" s="4">
        <v>19138.5</v>
      </c>
      <c r="E90" s="1" t="s">
        <v>12</v>
      </c>
      <c r="F90" s="1" t="s">
        <v>399</v>
      </c>
      <c r="G90" s="1" t="s">
        <v>14</v>
      </c>
      <c r="H90" s="1" t="s">
        <v>400</v>
      </c>
      <c r="I90" s="1">
        <v>175453.15007087999</v>
      </c>
      <c r="J90" s="1" t="s">
        <v>401</v>
      </c>
    </row>
    <row r="91" spans="1:10" x14ac:dyDescent="0.25">
      <c r="A91" s="1" t="s">
        <v>402</v>
      </c>
      <c r="B91" s="2">
        <v>249026203</v>
      </c>
      <c r="C91" s="2" t="s">
        <v>403</v>
      </c>
      <c r="D91" s="4">
        <v>31922.25</v>
      </c>
      <c r="E91" s="1" t="s">
        <v>12</v>
      </c>
      <c r="F91" s="1" t="s">
        <v>404</v>
      </c>
      <c r="G91" s="1" t="s">
        <v>14</v>
      </c>
      <c r="H91" s="1" t="s">
        <v>405</v>
      </c>
      <c r="I91" s="1">
        <v>181984.97296320001</v>
      </c>
      <c r="J91" s="1" t="s">
        <v>406</v>
      </c>
    </row>
    <row r="92" spans="1:10" x14ac:dyDescent="0.25">
      <c r="A92" s="1" t="s">
        <v>407</v>
      </c>
      <c r="B92" s="2">
        <v>245297664</v>
      </c>
      <c r="C92" s="2" t="s">
        <v>389</v>
      </c>
      <c r="D92" s="4">
        <v>29365.5</v>
      </c>
      <c r="E92" s="1" t="s">
        <v>12</v>
      </c>
      <c r="F92" s="1" t="s">
        <v>408</v>
      </c>
      <c r="G92" s="1" t="s">
        <v>14</v>
      </c>
      <c r="H92" s="1" t="s">
        <v>409</v>
      </c>
      <c r="I92" s="1">
        <v>327806.90369280003</v>
      </c>
      <c r="J92" s="1" t="s">
        <v>410</v>
      </c>
    </row>
    <row r="93" spans="1:10" x14ac:dyDescent="0.25">
      <c r="A93" s="1" t="s">
        <v>411</v>
      </c>
      <c r="B93" s="2">
        <v>282574873</v>
      </c>
      <c r="C93" s="2" t="s">
        <v>119</v>
      </c>
      <c r="D93" s="4">
        <v>24982.5</v>
      </c>
      <c r="E93" s="1" t="s">
        <v>12</v>
      </c>
      <c r="F93" s="1" t="s">
        <v>19</v>
      </c>
      <c r="G93" s="1" t="s">
        <v>14</v>
      </c>
      <c r="H93" s="1" t="s">
        <v>412</v>
      </c>
      <c r="I93" s="1">
        <v>128792.7989712</v>
      </c>
      <c r="J93" s="1" t="s">
        <v>413</v>
      </c>
    </row>
    <row r="94" spans="1:10" x14ac:dyDescent="0.25">
      <c r="A94" s="1" t="s">
        <v>414</v>
      </c>
      <c r="B94" s="2">
        <v>909028330</v>
      </c>
      <c r="C94" s="2" t="s">
        <v>217</v>
      </c>
      <c r="D94" s="4">
        <v>38496.75</v>
      </c>
      <c r="E94" s="1" t="s">
        <v>12</v>
      </c>
      <c r="F94" s="1" t="s">
        <v>181</v>
      </c>
      <c r="G94" s="1" t="s">
        <v>14</v>
      </c>
      <c r="H94" s="1" t="s">
        <v>415</v>
      </c>
      <c r="I94" s="1">
        <v>222837.61843199999</v>
      </c>
      <c r="J94" s="1" t="s">
        <v>416</v>
      </c>
    </row>
    <row r="95" spans="1:10" x14ac:dyDescent="0.25">
      <c r="A95" s="1" t="s">
        <v>417</v>
      </c>
      <c r="B95" s="2">
        <v>485008475</v>
      </c>
      <c r="C95" s="2" t="s">
        <v>322</v>
      </c>
      <c r="D95" s="4">
        <v>26443.5</v>
      </c>
      <c r="E95" s="1" t="s">
        <v>12</v>
      </c>
      <c r="F95" s="1" t="s">
        <v>418</v>
      </c>
      <c r="G95" s="1" t="s">
        <v>14</v>
      </c>
      <c r="H95" s="1" t="s">
        <v>419</v>
      </c>
      <c r="I95" s="1">
        <v>65219.905476</v>
      </c>
      <c r="J95" s="1" t="s">
        <v>420</v>
      </c>
    </row>
    <row r="96" spans="1:10" x14ac:dyDescent="0.25">
      <c r="A96" s="1" t="s">
        <v>421</v>
      </c>
      <c r="B96" s="2">
        <v>402211440</v>
      </c>
      <c r="C96" s="2" t="s">
        <v>47</v>
      </c>
      <c r="D96" s="4">
        <v>31191.75</v>
      </c>
      <c r="E96" s="1" t="s">
        <v>12</v>
      </c>
      <c r="F96" s="1" t="s">
        <v>422</v>
      </c>
      <c r="G96" s="1" t="s">
        <v>14</v>
      </c>
      <c r="H96" s="1" t="s">
        <v>423</v>
      </c>
      <c r="I96" s="1">
        <v>115318.06040474999</v>
      </c>
      <c r="J96" s="1" t="s">
        <v>424</v>
      </c>
    </row>
    <row r="97" spans="1:10" x14ac:dyDescent="0.25">
      <c r="A97" s="1" t="s">
        <v>425</v>
      </c>
      <c r="B97" s="2">
        <v>100369630</v>
      </c>
      <c r="C97" s="2" t="s">
        <v>52</v>
      </c>
      <c r="D97" s="4">
        <v>20234.25</v>
      </c>
      <c r="E97" s="1" t="s">
        <v>12</v>
      </c>
      <c r="F97" s="1" t="s">
        <v>426</v>
      </c>
      <c r="G97" s="1" t="s">
        <v>14</v>
      </c>
      <c r="H97" s="1" t="s">
        <v>427</v>
      </c>
      <c r="I97" s="1">
        <v>133071.53607540001</v>
      </c>
      <c r="J97" s="1" t="s">
        <v>428</v>
      </c>
    </row>
    <row r="98" spans="1:10" x14ac:dyDescent="0.25">
      <c r="A98" s="1" t="s">
        <v>429</v>
      </c>
      <c r="B98" s="2">
        <v>328266044</v>
      </c>
      <c r="C98" s="2" t="s">
        <v>309</v>
      </c>
      <c r="D98" s="4">
        <v>27904.5</v>
      </c>
      <c r="E98" s="1" t="s">
        <v>12</v>
      </c>
      <c r="F98" s="1" t="s">
        <v>430</v>
      </c>
      <c r="G98" s="1" t="s">
        <v>14</v>
      </c>
      <c r="H98" s="1" t="s">
        <v>431</v>
      </c>
      <c r="I98" s="1">
        <v>70516.274203199995</v>
      </c>
      <c r="J98" s="1" t="s">
        <v>432</v>
      </c>
    </row>
    <row r="99" spans="1:10" x14ac:dyDescent="0.25">
      <c r="A99" s="1" t="s">
        <v>433</v>
      </c>
      <c r="B99" s="2">
        <v>11130133</v>
      </c>
      <c r="C99" s="2" t="s">
        <v>434</v>
      </c>
      <c r="D99" s="4">
        <v>28269.75</v>
      </c>
      <c r="E99" s="1" t="s">
        <v>12</v>
      </c>
      <c r="F99" s="1" t="s">
        <v>106</v>
      </c>
      <c r="G99" s="1" t="s">
        <v>14</v>
      </c>
      <c r="H99" s="1" t="s">
        <v>435</v>
      </c>
      <c r="I99" s="1">
        <v>126486.80702399999</v>
      </c>
      <c r="J99" s="1" t="s">
        <v>436</v>
      </c>
    </row>
    <row r="100" spans="1:10" x14ac:dyDescent="0.25">
      <c r="A100" s="1" t="s">
        <v>437</v>
      </c>
      <c r="B100" s="2">
        <v>309507070</v>
      </c>
      <c r="C100" s="2" t="s">
        <v>134</v>
      </c>
      <c r="D100" s="4">
        <v>37401</v>
      </c>
      <c r="E100" s="1" t="s">
        <v>12</v>
      </c>
      <c r="F100" s="1" t="s">
        <v>438</v>
      </c>
      <c r="G100" s="1" t="s">
        <v>14</v>
      </c>
      <c r="H100" s="1" t="s">
        <v>439</v>
      </c>
      <c r="I100" s="1">
        <v>759609.67534164002</v>
      </c>
      <c r="J100" s="1" t="s">
        <v>440</v>
      </c>
    </row>
    <row r="101" spans="1:10" x14ac:dyDescent="0.25">
      <c r="A101" s="1" t="s">
        <v>441</v>
      </c>
      <c r="B101" s="2">
        <v>375593872</v>
      </c>
      <c r="C101" s="2" t="s">
        <v>67</v>
      </c>
      <c r="D101" s="4">
        <v>23156.25</v>
      </c>
      <c r="E101" s="1" t="s">
        <v>12</v>
      </c>
      <c r="F101" s="1" t="s">
        <v>442</v>
      </c>
      <c r="G101" s="1" t="s">
        <v>14</v>
      </c>
      <c r="H101" s="1" t="s">
        <v>443</v>
      </c>
      <c r="I101" s="1">
        <v>339262.77525696001</v>
      </c>
      <c r="J101" s="1" t="s">
        <v>444</v>
      </c>
    </row>
    <row r="102" spans="1:10" x14ac:dyDescent="0.25">
      <c r="A102" s="1" t="s">
        <v>445</v>
      </c>
      <c r="B102" s="2">
        <v>684646968</v>
      </c>
      <c r="C102" s="2" t="s">
        <v>180</v>
      </c>
      <c r="D102" s="4">
        <v>35940</v>
      </c>
      <c r="E102" s="1" t="s">
        <v>12</v>
      </c>
      <c r="F102" s="1" t="s">
        <v>19</v>
      </c>
      <c r="G102" s="1" t="s">
        <v>14</v>
      </c>
      <c r="H102" s="1" t="s">
        <v>446</v>
      </c>
      <c r="I102" s="1">
        <v>36857.465199359998</v>
      </c>
      <c r="J102" s="1" t="s">
        <v>447</v>
      </c>
    </row>
    <row r="103" spans="1:10" x14ac:dyDescent="0.25">
      <c r="A103" s="1" t="s">
        <v>448</v>
      </c>
      <c r="B103" s="2">
        <v>242755293</v>
      </c>
      <c r="C103" s="2" t="s">
        <v>33</v>
      </c>
      <c r="D103" s="4">
        <v>13659.75</v>
      </c>
      <c r="E103" s="1" t="s">
        <v>12</v>
      </c>
      <c r="F103" s="1" t="s">
        <v>442</v>
      </c>
      <c r="G103" s="1" t="s">
        <v>14</v>
      </c>
      <c r="H103" s="1" t="s">
        <v>449</v>
      </c>
      <c r="I103" s="1">
        <v>129973.00285200001</v>
      </c>
      <c r="J103" s="1" t="s">
        <v>450</v>
      </c>
    </row>
    <row r="104" spans="1:10" x14ac:dyDescent="0.25">
      <c r="A104" s="1" t="s">
        <v>451</v>
      </c>
      <c r="B104" s="2">
        <v>296925350</v>
      </c>
      <c r="C104" s="2" t="s">
        <v>452</v>
      </c>
      <c r="D104" s="4">
        <v>26078.25</v>
      </c>
      <c r="E104" s="1" t="s">
        <v>12</v>
      </c>
      <c r="F104" s="1" t="s">
        <v>453</v>
      </c>
      <c r="G104" s="1" t="s">
        <v>14</v>
      </c>
      <c r="H104" s="1" t="s">
        <v>454</v>
      </c>
      <c r="I104" s="1">
        <v>38322.831947400002</v>
      </c>
      <c r="J104" s="1" t="s">
        <v>455</v>
      </c>
    </row>
    <row r="105" spans="1:10" x14ac:dyDescent="0.25">
      <c r="A105" s="1" t="s">
        <v>456</v>
      </c>
      <c r="B105" s="2">
        <v>158218396</v>
      </c>
      <c r="C105" s="2" t="s">
        <v>226</v>
      </c>
      <c r="D105" s="4">
        <v>31557</v>
      </c>
      <c r="E105" s="1" t="s">
        <v>12</v>
      </c>
      <c r="F105" s="1" t="s">
        <v>353</v>
      </c>
      <c r="G105" s="1" t="s">
        <v>14</v>
      </c>
      <c r="H105" s="1" t="s">
        <v>457</v>
      </c>
      <c r="I105" s="1">
        <v>153748.9439865</v>
      </c>
      <c r="J105" s="1" t="s">
        <v>458</v>
      </c>
    </row>
    <row r="106" spans="1:10" x14ac:dyDescent="0.25">
      <c r="A106" s="1" t="s">
        <v>459</v>
      </c>
      <c r="B106" s="2">
        <v>62940595</v>
      </c>
      <c r="C106" s="2" t="s">
        <v>82</v>
      </c>
      <c r="D106" s="4">
        <v>16947</v>
      </c>
      <c r="E106" s="1" t="s">
        <v>12</v>
      </c>
      <c r="F106" s="1" t="s">
        <v>34</v>
      </c>
      <c r="G106" s="1" t="s">
        <v>14</v>
      </c>
      <c r="H106" s="1" t="s">
        <v>460</v>
      </c>
      <c r="I106" s="1">
        <v>134989.06780799999</v>
      </c>
      <c r="J106" s="1" t="s">
        <v>461</v>
      </c>
    </row>
    <row r="107" spans="1:10" x14ac:dyDescent="0.25">
      <c r="A107" s="1" t="s">
        <v>462</v>
      </c>
      <c r="B107" s="2">
        <v>29321473</v>
      </c>
      <c r="C107" s="2" t="s">
        <v>309</v>
      </c>
      <c r="D107" s="4">
        <v>27904.5</v>
      </c>
      <c r="E107" s="1" t="s">
        <v>12</v>
      </c>
      <c r="F107" s="1" t="s">
        <v>463</v>
      </c>
      <c r="G107" s="1" t="s">
        <v>14</v>
      </c>
      <c r="H107" s="1" t="s">
        <v>464</v>
      </c>
      <c r="I107" s="1">
        <v>205126.0035552</v>
      </c>
      <c r="J107" s="1" t="s">
        <v>465</v>
      </c>
    </row>
    <row r="108" spans="1:10" x14ac:dyDescent="0.25">
      <c r="A108" s="1" t="s">
        <v>466</v>
      </c>
      <c r="B108" s="2">
        <v>587004640</v>
      </c>
      <c r="C108" s="2" t="s">
        <v>28</v>
      </c>
      <c r="D108" s="4">
        <v>32652.75</v>
      </c>
      <c r="E108" s="1" t="s">
        <v>12</v>
      </c>
      <c r="F108" s="1" t="s">
        <v>190</v>
      </c>
      <c r="G108" s="1" t="s">
        <v>14</v>
      </c>
      <c r="H108" s="1" t="s">
        <v>467</v>
      </c>
      <c r="I108" s="1">
        <v>564090.08006735996</v>
      </c>
      <c r="J108" s="1" t="s">
        <v>468</v>
      </c>
    </row>
    <row r="109" spans="1:10" x14ac:dyDescent="0.25">
      <c r="A109" s="1" t="s">
        <v>469</v>
      </c>
      <c r="B109" s="2">
        <v>36336429</v>
      </c>
      <c r="C109" s="2" t="s">
        <v>470</v>
      </c>
      <c r="D109" s="4">
        <v>14755.5</v>
      </c>
      <c r="E109" s="1" t="s">
        <v>12</v>
      </c>
      <c r="F109" s="1" t="s">
        <v>471</v>
      </c>
      <c r="G109" s="1" t="s">
        <v>14</v>
      </c>
      <c r="H109" s="1" t="s">
        <v>472</v>
      </c>
      <c r="I109" s="1">
        <v>103395.7085616</v>
      </c>
      <c r="J109" s="1" t="s">
        <v>473</v>
      </c>
    </row>
    <row r="110" spans="1:10" x14ac:dyDescent="0.25">
      <c r="A110" s="1" t="s">
        <v>474</v>
      </c>
      <c r="B110" s="2">
        <v>428368106</v>
      </c>
      <c r="C110" s="2" t="s">
        <v>452</v>
      </c>
      <c r="D110" s="4">
        <v>26078.25</v>
      </c>
      <c r="E110" s="1" t="s">
        <v>12</v>
      </c>
      <c r="F110" s="1" t="s">
        <v>475</v>
      </c>
      <c r="G110" s="1" t="s">
        <v>14</v>
      </c>
      <c r="H110" s="1" t="s">
        <v>476</v>
      </c>
      <c r="I110" s="1">
        <v>263725.35091199999</v>
      </c>
      <c r="J110" s="1" t="s">
        <v>477</v>
      </c>
    </row>
    <row r="111" spans="1:10" x14ac:dyDescent="0.25">
      <c r="A111" s="1" t="s">
        <v>478</v>
      </c>
      <c r="B111" s="2">
        <v>580182767</v>
      </c>
      <c r="C111" s="2" t="s">
        <v>479</v>
      </c>
      <c r="D111" s="4">
        <v>33383.25</v>
      </c>
      <c r="E111" s="1" t="s">
        <v>12</v>
      </c>
      <c r="F111" s="1" t="s">
        <v>125</v>
      </c>
      <c r="G111" s="1" t="s">
        <v>14</v>
      </c>
      <c r="H111" s="1" t="s">
        <v>480</v>
      </c>
      <c r="I111" s="1">
        <v>34086.809320200002</v>
      </c>
      <c r="J111" s="1" t="s">
        <v>481</v>
      </c>
    </row>
    <row r="112" spans="1:10" x14ac:dyDescent="0.25">
      <c r="A112" s="1" t="s">
        <v>482</v>
      </c>
      <c r="B112" s="2">
        <v>476051557</v>
      </c>
      <c r="C112" s="2" t="s">
        <v>217</v>
      </c>
      <c r="D112" s="4">
        <v>38496.75</v>
      </c>
      <c r="E112" s="1" t="s">
        <v>12</v>
      </c>
      <c r="F112" s="1" t="s">
        <v>483</v>
      </c>
      <c r="G112" s="1" t="s">
        <v>14</v>
      </c>
      <c r="H112" s="1" t="s">
        <v>484</v>
      </c>
      <c r="I112" s="1">
        <v>986230.74229175004</v>
      </c>
      <c r="J112" s="1" t="s">
        <v>485</v>
      </c>
    </row>
    <row r="113" spans="1:10" x14ac:dyDescent="0.25">
      <c r="A113" s="1" t="s">
        <v>486</v>
      </c>
      <c r="B113" s="2">
        <v>546891496</v>
      </c>
      <c r="C113" s="2" t="s">
        <v>273</v>
      </c>
      <c r="D113" s="4">
        <v>20964.75</v>
      </c>
      <c r="E113" s="1" t="s">
        <v>12</v>
      </c>
      <c r="F113" s="1" t="s">
        <v>487</v>
      </c>
      <c r="G113" s="1" t="s">
        <v>14</v>
      </c>
      <c r="H113" s="1" t="s">
        <v>488</v>
      </c>
      <c r="I113" s="1">
        <v>22627.623930599999</v>
      </c>
      <c r="J113" s="1" t="s">
        <v>489</v>
      </c>
    </row>
    <row r="114" spans="1:10" x14ac:dyDescent="0.25">
      <c r="A114" s="1" t="s">
        <v>490</v>
      </c>
      <c r="B114" s="2">
        <v>424349749</v>
      </c>
      <c r="C114" s="2" t="s">
        <v>162</v>
      </c>
      <c r="D114" s="4">
        <v>15851.25</v>
      </c>
      <c r="E114" s="1" t="s">
        <v>12</v>
      </c>
      <c r="F114" s="1" t="s">
        <v>491</v>
      </c>
      <c r="G114" s="1" t="s">
        <v>14</v>
      </c>
      <c r="H114" s="1" t="s">
        <v>492</v>
      </c>
      <c r="I114" s="1">
        <v>260897.49832608001</v>
      </c>
      <c r="J114" s="1" t="s">
        <v>493</v>
      </c>
    </row>
    <row r="115" spans="1:10" x14ac:dyDescent="0.25">
      <c r="A115" s="1" t="s">
        <v>494</v>
      </c>
      <c r="B115" s="2">
        <v>261147852</v>
      </c>
      <c r="C115" s="2" t="s">
        <v>77</v>
      </c>
      <c r="D115" s="4">
        <v>23521.5</v>
      </c>
      <c r="E115" s="1" t="s">
        <v>12</v>
      </c>
      <c r="F115" s="1" t="s">
        <v>314</v>
      </c>
      <c r="G115" s="1" t="s">
        <v>14</v>
      </c>
      <c r="H115" s="1" t="s">
        <v>495</v>
      </c>
      <c r="I115" s="1">
        <v>42985.727433</v>
      </c>
      <c r="J115" s="1" t="s">
        <v>496</v>
      </c>
    </row>
    <row r="116" spans="1:10" x14ac:dyDescent="0.25">
      <c r="A116" s="1" t="s">
        <v>497</v>
      </c>
      <c r="B116" s="2">
        <v>721820655</v>
      </c>
      <c r="C116" s="2" t="s">
        <v>498</v>
      </c>
      <c r="D116" s="4">
        <v>37766.25</v>
      </c>
      <c r="E116" s="1" t="s">
        <v>12</v>
      </c>
      <c r="F116" s="1" t="s">
        <v>499</v>
      </c>
      <c r="G116" s="1" t="s">
        <v>14</v>
      </c>
      <c r="H116" s="1" t="s">
        <v>500</v>
      </c>
      <c r="I116" s="1">
        <v>320561.04356640001</v>
      </c>
      <c r="J116" s="1" t="s">
        <v>501</v>
      </c>
    </row>
    <row r="117" spans="1:10" x14ac:dyDescent="0.25">
      <c r="A117" s="1" t="s">
        <v>502</v>
      </c>
      <c r="B117" s="2">
        <v>568655976</v>
      </c>
      <c r="C117" s="2" t="s">
        <v>470</v>
      </c>
      <c r="D117" s="4">
        <v>14755.5</v>
      </c>
      <c r="E117" s="1" t="s">
        <v>12</v>
      </c>
      <c r="F117" s="1" t="s">
        <v>63</v>
      </c>
      <c r="G117" s="1" t="s">
        <v>14</v>
      </c>
      <c r="H117" s="1" t="s">
        <v>503</v>
      </c>
      <c r="I117" s="1">
        <v>266617.92575807997</v>
      </c>
      <c r="J117" s="1" t="s">
        <v>504</v>
      </c>
    </row>
    <row r="118" spans="1:10" x14ac:dyDescent="0.25">
      <c r="A118" s="1" t="s">
        <v>505</v>
      </c>
      <c r="B118" s="2">
        <v>211513274</v>
      </c>
      <c r="C118" s="2" t="s">
        <v>212</v>
      </c>
      <c r="D118" s="4">
        <v>24252</v>
      </c>
      <c r="E118" s="1" t="s">
        <v>12</v>
      </c>
      <c r="F118" s="1" t="s">
        <v>222</v>
      </c>
      <c r="G118" s="1" t="s">
        <v>14</v>
      </c>
      <c r="H118" s="1" t="s">
        <v>506</v>
      </c>
      <c r="I118" s="1">
        <v>157911.03169919999</v>
      </c>
      <c r="J118" s="1" t="s">
        <v>507</v>
      </c>
    </row>
    <row r="119" spans="1:10" x14ac:dyDescent="0.25">
      <c r="A119" s="1" t="s">
        <v>508</v>
      </c>
      <c r="B119" s="2">
        <v>273323924</v>
      </c>
      <c r="C119" s="2" t="s">
        <v>250</v>
      </c>
      <c r="D119" s="4">
        <v>18042.75</v>
      </c>
      <c r="E119" s="1" t="s">
        <v>12</v>
      </c>
      <c r="F119" s="1" t="s">
        <v>509</v>
      </c>
      <c r="G119" s="1" t="s">
        <v>14</v>
      </c>
      <c r="H119" s="1" t="s">
        <v>510</v>
      </c>
      <c r="I119" s="1">
        <v>513425.235048</v>
      </c>
      <c r="J119" s="1" t="s">
        <v>511</v>
      </c>
    </row>
    <row r="120" spans="1:10" x14ac:dyDescent="0.25">
      <c r="A120" s="1" t="s">
        <v>512</v>
      </c>
      <c r="B120" s="2">
        <v>120818084</v>
      </c>
      <c r="C120" s="2" t="s">
        <v>513</v>
      </c>
      <c r="D120" s="4">
        <v>32287.5</v>
      </c>
      <c r="E120" s="1" t="s">
        <v>12</v>
      </c>
      <c r="F120" s="1" t="s">
        <v>514</v>
      </c>
      <c r="G120" s="1" t="s">
        <v>14</v>
      </c>
      <c r="H120" s="1" t="s">
        <v>515</v>
      </c>
      <c r="I120" s="1">
        <v>304418.817171</v>
      </c>
      <c r="J120" s="1" t="s">
        <v>516</v>
      </c>
    </row>
    <row r="121" spans="1:10" x14ac:dyDescent="0.25">
      <c r="A121" s="1" t="s">
        <v>517</v>
      </c>
      <c r="B121" s="2">
        <v>716391841</v>
      </c>
      <c r="C121" s="2" t="s">
        <v>518</v>
      </c>
      <c r="D121" s="4">
        <v>35574.75</v>
      </c>
      <c r="E121" s="1" t="s">
        <v>12</v>
      </c>
      <c r="F121" s="1" t="s">
        <v>519</v>
      </c>
      <c r="G121" s="1" t="s">
        <v>14</v>
      </c>
      <c r="H121" s="1" t="s">
        <v>520</v>
      </c>
      <c r="I121" s="1">
        <v>353534.7178935</v>
      </c>
      <c r="J121" s="1" t="s">
        <v>521</v>
      </c>
    </row>
    <row r="122" spans="1:10" x14ac:dyDescent="0.25">
      <c r="A122" s="1" t="s">
        <v>522</v>
      </c>
      <c r="B122" s="2">
        <v>185045175</v>
      </c>
      <c r="C122" s="2" t="s">
        <v>250</v>
      </c>
      <c r="D122" s="4">
        <v>18042.75</v>
      </c>
      <c r="E122" s="1" t="s">
        <v>12</v>
      </c>
      <c r="F122" s="1" t="s">
        <v>523</v>
      </c>
      <c r="G122" s="1" t="s">
        <v>14</v>
      </c>
      <c r="H122" s="1" t="s">
        <v>524</v>
      </c>
      <c r="I122" s="1">
        <v>1273038.67344512</v>
      </c>
      <c r="J122" s="1" t="s">
        <v>525</v>
      </c>
    </row>
    <row r="123" spans="1:10" x14ac:dyDescent="0.25">
      <c r="A123" s="1" t="s">
        <v>526</v>
      </c>
      <c r="B123" s="2">
        <v>105024348</v>
      </c>
      <c r="C123" s="2" t="s">
        <v>77</v>
      </c>
      <c r="D123" s="4">
        <v>23521.5</v>
      </c>
      <c r="E123" s="1" t="s">
        <v>12</v>
      </c>
      <c r="F123" s="1" t="s">
        <v>527</v>
      </c>
      <c r="G123" s="1" t="s">
        <v>14</v>
      </c>
      <c r="H123" s="1" t="s">
        <v>528</v>
      </c>
      <c r="I123" s="1">
        <v>126628.31383488</v>
      </c>
      <c r="J123" s="1" t="s">
        <v>529</v>
      </c>
    </row>
    <row r="124" spans="1:10" x14ac:dyDescent="0.25">
      <c r="A124" s="1" t="s">
        <v>530</v>
      </c>
      <c r="B124" s="2">
        <v>807171368</v>
      </c>
      <c r="C124" s="2" t="s">
        <v>57</v>
      </c>
      <c r="D124" s="4">
        <v>34113.75</v>
      </c>
      <c r="E124" s="1" t="s">
        <v>12</v>
      </c>
      <c r="F124" s="1" t="s">
        <v>418</v>
      </c>
      <c r="G124" s="1" t="s">
        <v>14</v>
      </c>
      <c r="H124" s="1" t="s">
        <v>531</v>
      </c>
      <c r="I124" s="1">
        <v>575408.56310651999</v>
      </c>
      <c r="J124" s="1" t="s">
        <v>532</v>
      </c>
    </row>
    <row r="125" spans="1:10" x14ac:dyDescent="0.25">
      <c r="A125" s="1" t="s">
        <v>533</v>
      </c>
      <c r="B125" s="2">
        <v>377814136</v>
      </c>
      <c r="C125" s="2" t="s">
        <v>434</v>
      </c>
      <c r="D125" s="4">
        <v>28269.75</v>
      </c>
      <c r="E125" s="1" t="s">
        <v>12</v>
      </c>
      <c r="F125" s="1" t="s">
        <v>29</v>
      </c>
      <c r="G125" s="1" t="s">
        <v>14</v>
      </c>
      <c r="H125" s="1" t="s">
        <v>534</v>
      </c>
      <c r="I125" s="1">
        <v>646556.94006119994</v>
      </c>
      <c r="J125" s="1" t="s">
        <v>535</v>
      </c>
    </row>
    <row r="126" spans="1:10" x14ac:dyDescent="0.25">
      <c r="A126" s="1" t="s">
        <v>536</v>
      </c>
      <c r="B126" s="2">
        <v>358256120</v>
      </c>
      <c r="C126" s="2" t="s">
        <v>434</v>
      </c>
      <c r="D126" s="4">
        <v>28269.75</v>
      </c>
      <c r="E126" s="1" t="s">
        <v>12</v>
      </c>
      <c r="F126" s="1" t="s">
        <v>115</v>
      </c>
      <c r="G126" s="1" t="s">
        <v>14</v>
      </c>
      <c r="H126" s="1" t="s">
        <v>537</v>
      </c>
      <c r="I126" s="1">
        <v>177872.62803968001</v>
      </c>
      <c r="J126" s="1" t="s">
        <v>538</v>
      </c>
    </row>
    <row r="127" spans="1:10" x14ac:dyDescent="0.25">
      <c r="A127" s="1" t="s">
        <v>539</v>
      </c>
      <c r="B127" s="2">
        <v>467556613</v>
      </c>
      <c r="C127" s="2" t="s">
        <v>162</v>
      </c>
      <c r="D127" s="4">
        <v>15851.25</v>
      </c>
      <c r="E127" s="1" t="s">
        <v>12</v>
      </c>
      <c r="F127" s="1" t="s">
        <v>426</v>
      </c>
      <c r="G127" s="1" t="s">
        <v>14</v>
      </c>
      <c r="H127" s="1" t="s">
        <v>540</v>
      </c>
      <c r="I127" s="1">
        <v>8308.1987788799997</v>
      </c>
      <c r="J127" s="1" t="s">
        <v>541</v>
      </c>
    </row>
    <row r="128" spans="1:10" x14ac:dyDescent="0.25">
      <c r="A128" s="1" t="s">
        <v>542</v>
      </c>
      <c r="B128" s="2">
        <v>601592292</v>
      </c>
      <c r="C128" s="2" t="s">
        <v>18</v>
      </c>
      <c r="D128" s="4">
        <v>33018</v>
      </c>
      <c r="E128" s="1" t="s">
        <v>12</v>
      </c>
      <c r="F128" s="1" t="s">
        <v>130</v>
      </c>
      <c r="G128" s="1" t="s">
        <v>14</v>
      </c>
      <c r="H128" s="1" t="s">
        <v>543</v>
      </c>
      <c r="I128" s="1">
        <v>427861.53222984</v>
      </c>
      <c r="J128" s="1" t="s">
        <v>544</v>
      </c>
    </row>
    <row r="129" spans="1:10" x14ac:dyDescent="0.25">
      <c r="A129" s="1" t="s">
        <v>545</v>
      </c>
      <c r="B129" s="2">
        <v>938682630</v>
      </c>
      <c r="C129" s="2" t="s">
        <v>114</v>
      </c>
      <c r="D129" s="4">
        <v>20599.5</v>
      </c>
      <c r="E129" s="1" t="s">
        <v>12</v>
      </c>
      <c r="F129" s="1" t="s">
        <v>310</v>
      </c>
      <c r="G129" s="1" t="s">
        <v>14</v>
      </c>
      <c r="H129" s="1" t="s">
        <v>546</v>
      </c>
      <c r="I129" s="1">
        <v>242989.14097919999</v>
      </c>
      <c r="J129" s="1" t="s">
        <v>547</v>
      </c>
    </row>
    <row r="130" spans="1:10" x14ac:dyDescent="0.25">
      <c r="A130" s="1" t="s">
        <v>548</v>
      </c>
      <c r="B130" s="2">
        <v>651408920</v>
      </c>
      <c r="C130" s="2" t="s">
        <v>335</v>
      </c>
      <c r="D130" s="4">
        <v>19869</v>
      </c>
      <c r="E130" s="1" t="s">
        <v>12</v>
      </c>
      <c r="F130" s="1" t="s">
        <v>549</v>
      </c>
      <c r="G130" s="1" t="s">
        <v>14</v>
      </c>
      <c r="H130" s="1" t="s">
        <v>550</v>
      </c>
      <c r="I130" s="1">
        <v>811103.96039904002</v>
      </c>
      <c r="J130" s="1" t="s">
        <v>551</v>
      </c>
    </row>
    <row r="131" spans="1:10" x14ac:dyDescent="0.25">
      <c r="A131" s="1" t="s">
        <v>552</v>
      </c>
      <c r="B131" s="2">
        <v>582459858</v>
      </c>
      <c r="C131" s="2" t="s">
        <v>43</v>
      </c>
      <c r="D131" s="4">
        <v>36670.5</v>
      </c>
      <c r="E131" s="1" t="s">
        <v>12</v>
      </c>
      <c r="F131" s="1" t="s">
        <v>453</v>
      </c>
      <c r="G131" s="1" t="s">
        <v>14</v>
      </c>
      <c r="H131" s="1" t="s">
        <v>553</v>
      </c>
      <c r="I131" s="1">
        <v>6446.3370047999997</v>
      </c>
      <c r="J131" s="1" t="s">
        <v>554</v>
      </c>
    </row>
    <row r="132" spans="1:10" x14ac:dyDescent="0.25">
      <c r="A132" s="1" t="s">
        <v>555</v>
      </c>
      <c r="B132" s="2">
        <v>992079733</v>
      </c>
      <c r="C132" s="2" t="s">
        <v>556</v>
      </c>
      <c r="D132" s="4">
        <v>27174</v>
      </c>
      <c r="E132" s="1" t="s">
        <v>12</v>
      </c>
      <c r="F132" s="1" t="s">
        <v>557</v>
      </c>
      <c r="G132" s="1" t="s">
        <v>14</v>
      </c>
      <c r="H132" s="1" t="s">
        <v>558</v>
      </c>
      <c r="I132" s="1">
        <v>62153.247221999998</v>
      </c>
      <c r="J132" s="1" t="s">
        <v>559</v>
      </c>
    </row>
    <row r="133" spans="1:10" x14ac:dyDescent="0.25">
      <c r="A133" s="1" t="s">
        <v>560</v>
      </c>
      <c r="B133" s="2">
        <v>169597632</v>
      </c>
      <c r="C133" s="2" t="s">
        <v>134</v>
      </c>
      <c r="D133" s="4">
        <v>37401</v>
      </c>
      <c r="E133" s="1" t="s">
        <v>12</v>
      </c>
      <c r="F133" s="1" t="s">
        <v>561</v>
      </c>
      <c r="G133" s="1" t="s">
        <v>14</v>
      </c>
      <c r="H133" s="1" t="s">
        <v>562</v>
      </c>
      <c r="I133" s="1">
        <v>207361.07447748</v>
      </c>
      <c r="J133" s="1" t="s">
        <v>563</v>
      </c>
    </row>
    <row r="134" spans="1:10" x14ac:dyDescent="0.25">
      <c r="A134" s="1" t="s">
        <v>564</v>
      </c>
      <c r="B134" s="2">
        <v>539613366</v>
      </c>
      <c r="C134" s="2" t="s">
        <v>114</v>
      </c>
      <c r="D134" s="4">
        <v>20599.5</v>
      </c>
      <c r="E134" s="1" t="s">
        <v>12</v>
      </c>
      <c r="F134" s="1" t="s">
        <v>514</v>
      </c>
      <c r="G134" s="1" t="s">
        <v>14</v>
      </c>
      <c r="H134" s="1" t="s">
        <v>565</v>
      </c>
      <c r="I134" s="1">
        <v>62392.038557760003</v>
      </c>
      <c r="J134" s="1" t="s">
        <v>566</v>
      </c>
    </row>
    <row r="135" spans="1:10" x14ac:dyDescent="0.25">
      <c r="A135" s="1" t="s">
        <v>567</v>
      </c>
      <c r="B135" s="2">
        <v>164529450</v>
      </c>
      <c r="C135" s="2" t="s">
        <v>568</v>
      </c>
      <c r="D135" s="4">
        <v>25713</v>
      </c>
      <c r="E135" s="1" t="s">
        <v>12</v>
      </c>
      <c r="F135" s="1" t="s">
        <v>569</v>
      </c>
      <c r="G135" s="1" t="s">
        <v>14</v>
      </c>
      <c r="H135" s="1" t="s">
        <v>570</v>
      </c>
      <c r="I135" s="1">
        <v>130488.61041664</v>
      </c>
      <c r="J135" s="1" t="s">
        <v>571</v>
      </c>
    </row>
    <row r="136" spans="1:10" x14ac:dyDescent="0.25">
      <c r="A136" s="1" t="s">
        <v>572</v>
      </c>
      <c r="B136" s="2">
        <v>426810795</v>
      </c>
      <c r="C136" s="2" t="s">
        <v>573</v>
      </c>
      <c r="D136" s="4">
        <v>26808.75</v>
      </c>
      <c r="E136" s="1" t="s">
        <v>12</v>
      </c>
      <c r="F136" s="1" t="s">
        <v>574</v>
      </c>
      <c r="G136" s="1" t="s">
        <v>14</v>
      </c>
      <c r="H136" s="1" t="s">
        <v>575</v>
      </c>
      <c r="I136" s="1">
        <v>53376.591091399998</v>
      </c>
      <c r="J136" s="1" t="s">
        <v>576</v>
      </c>
    </row>
    <row r="137" spans="1:10" x14ac:dyDescent="0.25">
      <c r="A137" s="1" t="s">
        <v>577</v>
      </c>
      <c r="B137" s="2">
        <v>291037595</v>
      </c>
      <c r="C137" s="2" t="s">
        <v>134</v>
      </c>
      <c r="D137" s="4">
        <v>37401</v>
      </c>
      <c r="E137" s="1" t="s">
        <v>12</v>
      </c>
      <c r="F137" s="1" t="s">
        <v>168</v>
      </c>
      <c r="G137" s="1" t="s">
        <v>14</v>
      </c>
      <c r="H137" s="1" t="s">
        <v>578</v>
      </c>
      <c r="I137" s="1">
        <v>412852.99296990002</v>
      </c>
      <c r="J137" s="1" t="s">
        <v>579</v>
      </c>
    </row>
    <row r="138" spans="1:10" x14ac:dyDescent="0.25">
      <c r="A138" s="1" t="s">
        <v>580</v>
      </c>
      <c r="B138" s="2">
        <v>2146153</v>
      </c>
      <c r="C138" s="2" t="s">
        <v>43</v>
      </c>
      <c r="D138" s="4">
        <v>36670.5</v>
      </c>
      <c r="E138" s="1" t="s">
        <v>12</v>
      </c>
      <c r="F138" s="1" t="s">
        <v>241</v>
      </c>
      <c r="G138" s="1" t="s">
        <v>14</v>
      </c>
      <c r="H138" s="1" t="s">
        <v>581</v>
      </c>
      <c r="I138" s="1">
        <v>171502.62549576</v>
      </c>
      <c r="J138" s="1" t="s">
        <v>582</v>
      </c>
    </row>
    <row r="139" spans="1:10" x14ac:dyDescent="0.25">
      <c r="A139" s="1" t="s">
        <v>583</v>
      </c>
      <c r="B139" s="2">
        <v>437840646</v>
      </c>
      <c r="C139" s="2" t="s">
        <v>28</v>
      </c>
      <c r="D139" s="4">
        <v>32652.75</v>
      </c>
      <c r="E139" s="1" t="s">
        <v>12</v>
      </c>
      <c r="F139" s="1" t="s">
        <v>78</v>
      </c>
      <c r="G139" s="1" t="s">
        <v>14</v>
      </c>
      <c r="H139" s="1" t="s">
        <v>584</v>
      </c>
      <c r="I139" s="1">
        <v>109418.67832896</v>
      </c>
      <c r="J139" s="1" t="s">
        <v>585</v>
      </c>
    </row>
    <row r="140" spans="1:10" x14ac:dyDescent="0.25">
      <c r="A140" s="1" t="s">
        <v>586</v>
      </c>
      <c r="B140" s="2">
        <v>707316410</v>
      </c>
      <c r="C140" s="2" t="s">
        <v>240</v>
      </c>
      <c r="D140" s="4">
        <v>22060.5</v>
      </c>
      <c r="E140" s="1" t="s">
        <v>12</v>
      </c>
      <c r="F140" s="1" t="s">
        <v>587</v>
      </c>
      <c r="G140" s="1" t="s">
        <v>14</v>
      </c>
      <c r="H140" s="1" t="s">
        <v>588</v>
      </c>
      <c r="I140" s="1">
        <v>837428.49561600003</v>
      </c>
      <c r="J140" s="1" t="s">
        <v>589</v>
      </c>
    </row>
    <row r="141" spans="1:10" x14ac:dyDescent="0.25">
      <c r="A141" s="1" t="s">
        <v>590</v>
      </c>
      <c r="B141" s="2">
        <v>636413404</v>
      </c>
      <c r="C141" s="2" t="s">
        <v>33</v>
      </c>
      <c r="D141" s="4">
        <v>13659.75</v>
      </c>
      <c r="E141" s="1" t="s">
        <v>12</v>
      </c>
      <c r="F141" s="1" t="s">
        <v>591</v>
      </c>
      <c r="G141" s="1" t="s">
        <v>14</v>
      </c>
      <c r="H141" s="1" t="s">
        <v>592</v>
      </c>
      <c r="I141" s="1">
        <v>170084.01446400001</v>
      </c>
      <c r="J141" s="1" t="s">
        <v>593</v>
      </c>
    </row>
    <row r="142" spans="1:10" x14ac:dyDescent="0.25">
      <c r="A142" s="1" t="s">
        <v>594</v>
      </c>
      <c r="B142" s="2">
        <v>539715700</v>
      </c>
      <c r="C142" s="2" t="s">
        <v>380</v>
      </c>
      <c r="D142" s="4">
        <v>14390.25</v>
      </c>
      <c r="E142" s="1" t="s">
        <v>12</v>
      </c>
      <c r="F142" s="1" t="s">
        <v>68</v>
      </c>
      <c r="G142" s="1" t="s">
        <v>14</v>
      </c>
      <c r="H142" s="1" t="s">
        <v>595</v>
      </c>
      <c r="I142" s="1">
        <v>211172.20366242001</v>
      </c>
      <c r="J142" s="1" t="s">
        <v>596</v>
      </c>
    </row>
    <row r="143" spans="1:10" x14ac:dyDescent="0.25">
      <c r="A143" s="1" t="s">
        <v>597</v>
      </c>
      <c r="B143" s="2">
        <v>848649546</v>
      </c>
      <c r="C143" s="2" t="s">
        <v>309</v>
      </c>
      <c r="D143" s="4">
        <v>27904.5</v>
      </c>
      <c r="E143" s="1" t="s">
        <v>12</v>
      </c>
      <c r="F143" s="1" t="s">
        <v>598</v>
      </c>
      <c r="G143" s="1" t="s">
        <v>14</v>
      </c>
      <c r="H143" s="1" t="s">
        <v>599</v>
      </c>
      <c r="I143" s="1">
        <v>92355.445486080003</v>
      </c>
      <c r="J143" s="1" t="s">
        <v>600</v>
      </c>
    </row>
    <row r="144" spans="1:10" x14ac:dyDescent="0.25">
      <c r="A144" s="1" t="s">
        <v>601</v>
      </c>
      <c r="B144" s="2">
        <v>827410722</v>
      </c>
      <c r="C144" s="2" t="s">
        <v>129</v>
      </c>
      <c r="D144" s="4">
        <v>15120.75</v>
      </c>
      <c r="E144" s="1" t="s">
        <v>12</v>
      </c>
      <c r="F144" s="1" t="s">
        <v>602</v>
      </c>
      <c r="G144" s="1" t="s">
        <v>14</v>
      </c>
      <c r="H144" s="1" t="s">
        <v>603</v>
      </c>
      <c r="I144" s="1">
        <v>267365.0785</v>
      </c>
      <c r="J144" s="1" t="s">
        <v>604</v>
      </c>
    </row>
    <row r="145" spans="1:10" x14ac:dyDescent="0.25">
      <c r="A145" s="1" t="s">
        <v>605</v>
      </c>
      <c r="B145" s="2">
        <v>561323360</v>
      </c>
      <c r="C145" s="2" t="s">
        <v>606</v>
      </c>
      <c r="D145" s="4">
        <v>23886.75</v>
      </c>
      <c r="E145" s="1" t="s">
        <v>12</v>
      </c>
      <c r="F145" s="1" t="s">
        <v>463</v>
      </c>
      <c r="G145" s="1" t="s">
        <v>14</v>
      </c>
      <c r="H145" s="1" t="s">
        <v>607</v>
      </c>
      <c r="I145" s="1">
        <v>54878.206319999998</v>
      </c>
      <c r="J145" s="1" t="s">
        <v>608</v>
      </c>
    </row>
    <row r="146" spans="1:10" x14ac:dyDescent="0.25">
      <c r="A146" s="1" t="s">
        <v>609</v>
      </c>
      <c r="B146" s="2">
        <v>116154779</v>
      </c>
      <c r="C146" s="2" t="s">
        <v>348</v>
      </c>
      <c r="D146" s="4">
        <v>28635</v>
      </c>
      <c r="E146" s="1" t="s">
        <v>12</v>
      </c>
      <c r="F146" s="1" t="s">
        <v>610</v>
      </c>
      <c r="G146" s="1" t="s">
        <v>14</v>
      </c>
      <c r="H146" s="1" t="s">
        <v>611</v>
      </c>
      <c r="I146" s="1">
        <v>333601.11654583999</v>
      </c>
      <c r="J146" s="1" t="s">
        <v>612</v>
      </c>
    </row>
    <row r="147" spans="1:10" x14ac:dyDescent="0.25">
      <c r="A147" s="1" t="s">
        <v>613</v>
      </c>
      <c r="B147" s="2">
        <v>905458743</v>
      </c>
      <c r="C147" s="2" t="s">
        <v>167</v>
      </c>
      <c r="D147" s="4">
        <v>18773.25</v>
      </c>
      <c r="E147" s="1" t="s">
        <v>12</v>
      </c>
      <c r="F147" s="1" t="s">
        <v>286</v>
      </c>
      <c r="G147" s="1" t="s">
        <v>14</v>
      </c>
      <c r="H147" s="1" t="s">
        <v>614</v>
      </c>
      <c r="I147" s="1">
        <v>159208.582624</v>
      </c>
      <c r="J147" s="1" t="s">
        <v>615</v>
      </c>
    </row>
    <row r="148" spans="1:10" x14ac:dyDescent="0.25">
      <c r="A148" s="1" t="s">
        <v>616</v>
      </c>
      <c r="B148" s="2">
        <v>434934382</v>
      </c>
      <c r="C148" s="2" t="s">
        <v>281</v>
      </c>
      <c r="D148" s="4">
        <v>21695.25</v>
      </c>
      <c r="E148" s="1" t="s">
        <v>12</v>
      </c>
      <c r="F148" s="1" t="s">
        <v>523</v>
      </c>
      <c r="G148" s="1" t="s">
        <v>14</v>
      </c>
      <c r="H148" s="1" t="s">
        <v>617</v>
      </c>
      <c r="I148" s="1">
        <v>255466.50554879999</v>
      </c>
      <c r="J148" s="1" t="s">
        <v>618</v>
      </c>
    </row>
    <row r="149" spans="1:10" x14ac:dyDescent="0.25">
      <c r="A149" s="1" t="s">
        <v>619</v>
      </c>
      <c r="B149" s="2">
        <v>400775260</v>
      </c>
      <c r="C149" s="2" t="s">
        <v>226</v>
      </c>
      <c r="D149" s="4">
        <v>31557</v>
      </c>
      <c r="E149" s="1" t="s">
        <v>12</v>
      </c>
      <c r="F149" s="1" t="s">
        <v>620</v>
      </c>
      <c r="G149" s="1" t="s">
        <v>14</v>
      </c>
      <c r="H149" s="1" t="s">
        <v>621</v>
      </c>
      <c r="I149" s="1">
        <v>528029.81457408005</v>
      </c>
      <c r="J149" s="1" t="s">
        <v>622</v>
      </c>
    </row>
    <row r="150" spans="1:10" x14ac:dyDescent="0.25">
      <c r="A150" s="1" t="s">
        <v>623</v>
      </c>
      <c r="B150" s="2">
        <v>637878422</v>
      </c>
      <c r="C150" s="2" t="s">
        <v>365</v>
      </c>
      <c r="D150" s="4">
        <v>37035.75</v>
      </c>
      <c r="E150" s="1" t="s">
        <v>12</v>
      </c>
      <c r="F150" s="1" t="s">
        <v>29</v>
      </c>
      <c r="G150" s="1" t="s">
        <v>14</v>
      </c>
      <c r="H150" s="1" t="s">
        <v>624</v>
      </c>
      <c r="I150" s="1">
        <v>86416.572359040001</v>
      </c>
      <c r="J150" s="1" t="s">
        <v>625</v>
      </c>
    </row>
    <row r="151" spans="1:10" x14ac:dyDescent="0.25">
      <c r="A151" s="1" t="s">
        <v>626</v>
      </c>
      <c r="B151" s="2">
        <v>108359337</v>
      </c>
      <c r="C151" s="2" t="s">
        <v>38</v>
      </c>
      <c r="D151" s="4">
        <v>21330</v>
      </c>
      <c r="E151" s="1" t="s">
        <v>12</v>
      </c>
      <c r="F151" s="1" t="s">
        <v>426</v>
      </c>
      <c r="G151" s="1" t="s">
        <v>14</v>
      </c>
      <c r="H151" s="1" t="s">
        <v>627</v>
      </c>
      <c r="I151" s="1">
        <v>697722.20137499995</v>
      </c>
      <c r="J151" s="1" t="s">
        <v>628</v>
      </c>
    </row>
    <row r="152" spans="1:10" x14ac:dyDescent="0.25">
      <c r="A152" s="1" t="s">
        <v>629</v>
      </c>
      <c r="B152" s="2">
        <v>227877284</v>
      </c>
      <c r="C152" s="2" t="s">
        <v>335</v>
      </c>
      <c r="D152" s="4">
        <v>19869</v>
      </c>
      <c r="E152" s="1" t="s">
        <v>12</v>
      </c>
      <c r="F152" s="1" t="s">
        <v>310</v>
      </c>
      <c r="G152" s="1" t="s">
        <v>14</v>
      </c>
      <c r="H152" s="1" t="s">
        <v>630</v>
      </c>
      <c r="I152" s="1">
        <v>458435.73815424001</v>
      </c>
      <c r="J152" s="1" t="s">
        <v>631</v>
      </c>
    </row>
    <row r="153" spans="1:10" x14ac:dyDescent="0.25">
      <c r="A153" s="1" t="s">
        <v>632</v>
      </c>
      <c r="B153" s="2">
        <v>651088440</v>
      </c>
      <c r="C153" s="2" t="s">
        <v>556</v>
      </c>
      <c r="D153" s="4">
        <v>27174</v>
      </c>
      <c r="E153" s="1" t="s">
        <v>12</v>
      </c>
      <c r="F153" s="1" t="s">
        <v>139</v>
      </c>
      <c r="G153" s="1" t="s">
        <v>14</v>
      </c>
      <c r="H153" s="1" t="s">
        <v>633</v>
      </c>
      <c r="I153" s="1">
        <v>136844.83507199999</v>
      </c>
      <c r="J153" s="1" t="s">
        <v>634</v>
      </c>
    </row>
    <row r="154" spans="1:10" x14ac:dyDescent="0.25">
      <c r="A154" s="1" t="s">
        <v>635</v>
      </c>
      <c r="B154" s="2">
        <v>523442789</v>
      </c>
      <c r="C154" s="2" t="s">
        <v>180</v>
      </c>
      <c r="D154" s="4">
        <v>35940</v>
      </c>
      <c r="E154" s="1" t="s">
        <v>12</v>
      </c>
      <c r="F154" s="1" t="s">
        <v>636</v>
      </c>
      <c r="G154" s="1" t="s">
        <v>14</v>
      </c>
      <c r="H154" s="1" t="s">
        <v>637</v>
      </c>
      <c r="I154" s="1">
        <v>88529.664598200005</v>
      </c>
      <c r="J154" s="1" t="s">
        <v>638</v>
      </c>
    </row>
    <row r="155" spans="1:10" x14ac:dyDescent="0.25">
      <c r="A155" s="1" t="s">
        <v>639</v>
      </c>
      <c r="B155" s="2">
        <v>886712659</v>
      </c>
      <c r="C155" s="2" t="s">
        <v>498</v>
      </c>
      <c r="D155" s="4">
        <v>37766.25</v>
      </c>
      <c r="E155" s="1" t="s">
        <v>12</v>
      </c>
      <c r="F155" s="1" t="s">
        <v>68</v>
      </c>
      <c r="G155" s="1" t="s">
        <v>14</v>
      </c>
      <c r="H155" s="1" t="s">
        <v>640</v>
      </c>
      <c r="I155" s="1">
        <v>34808.444169839997</v>
      </c>
      <c r="J155" s="1" t="s">
        <v>641</v>
      </c>
    </row>
    <row r="156" spans="1:10" x14ac:dyDescent="0.25">
      <c r="A156" s="1" t="s">
        <v>642</v>
      </c>
      <c r="B156" s="2">
        <v>724188941</v>
      </c>
      <c r="C156" s="2" t="s">
        <v>134</v>
      </c>
      <c r="D156" s="4">
        <v>37401</v>
      </c>
      <c r="E156" s="1" t="s">
        <v>12</v>
      </c>
      <c r="F156" s="1" t="s">
        <v>422</v>
      </c>
      <c r="G156" s="1" t="s">
        <v>14</v>
      </c>
      <c r="H156" s="1" t="s">
        <v>643</v>
      </c>
      <c r="I156" s="1">
        <v>286662.758837</v>
      </c>
      <c r="J156" s="1" t="s">
        <v>644</v>
      </c>
    </row>
    <row r="157" spans="1:10" x14ac:dyDescent="0.25">
      <c r="A157" s="1" t="s">
        <v>645</v>
      </c>
      <c r="B157" s="2">
        <v>888123952</v>
      </c>
      <c r="C157" s="2" t="s">
        <v>380</v>
      </c>
      <c r="D157" s="4">
        <v>14390.25</v>
      </c>
      <c r="E157" s="1" t="s">
        <v>12</v>
      </c>
      <c r="F157" s="1" t="s">
        <v>636</v>
      </c>
      <c r="G157" s="1" t="s">
        <v>14</v>
      </c>
      <c r="H157" s="1" t="s">
        <v>646</v>
      </c>
      <c r="I157" s="1">
        <v>298121.257216</v>
      </c>
      <c r="J157" s="1" t="s">
        <v>647</v>
      </c>
    </row>
    <row r="158" spans="1:10" x14ac:dyDescent="0.25">
      <c r="A158" s="1" t="s">
        <v>648</v>
      </c>
      <c r="B158" s="2">
        <v>583147732</v>
      </c>
      <c r="C158" s="2" t="s">
        <v>389</v>
      </c>
      <c r="D158" s="4">
        <v>29365.5</v>
      </c>
      <c r="E158" s="1" t="s">
        <v>12</v>
      </c>
      <c r="F158" s="1" t="s">
        <v>438</v>
      </c>
      <c r="G158" s="1" t="s">
        <v>14</v>
      </c>
      <c r="H158" s="1"/>
      <c r="I158" s="1"/>
      <c r="J158" s="1" t="s">
        <v>649</v>
      </c>
    </row>
    <row r="159" spans="1:10" x14ac:dyDescent="0.25">
      <c r="A159" s="1" t="s">
        <v>650</v>
      </c>
      <c r="B159" s="2">
        <v>715287689</v>
      </c>
      <c r="C159" s="2" t="s">
        <v>129</v>
      </c>
      <c r="D159" s="4">
        <v>15120.75</v>
      </c>
      <c r="E159" s="1" t="s">
        <v>12</v>
      </c>
      <c r="F159" s="1" t="s">
        <v>408</v>
      </c>
      <c r="G159" s="1" t="s">
        <v>14</v>
      </c>
      <c r="H159" s="1" t="s">
        <v>651</v>
      </c>
      <c r="I159" s="1">
        <v>88295.32857528</v>
      </c>
      <c r="J159" s="1" t="s">
        <v>652</v>
      </c>
    </row>
    <row r="160" spans="1:10" x14ac:dyDescent="0.25">
      <c r="A160" s="1" t="s">
        <v>653</v>
      </c>
      <c r="B160" s="2">
        <v>784495795</v>
      </c>
      <c r="C160" s="2" t="s">
        <v>389</v>
      </c>
      <c r="D160" s="4">
        <v>29365.5</v>
      </c>
      <c r="E160" s="1" t="s">
        <v>12</v>
      </c>
      <c r="F160" s="1" t="s">
        <v>654</v>
      </c>
      <c r="G160" s="1" t="s">
        <v>14</v>
      </c>
      <c r="H160" s="1" t="s">
        <v>655</v>
      </c>
      <c r="I160" s="1">
        <v>76867.332695999998</v>
      </c>
      <c r="J160" s="1" t="s">
        <v>656</v>
      </c>
    </row>
    <row r="161" spans="1:10" x14ac:dyDescent="0.25">
      <c r="A161" s="1" t="s">
        <v>657</v>
      </c>
      <c r="B161" s="2">
        <v>610960498</v>
      </c>
      <c r="C161" s="2" t="s">
        <v>167</v>
      </c>
      <c r="D161" s="4">
        <v>18773.25</v>
      </c>
      <c r="E161" s="1" t="s">
        <v>12</v>
      </c>
      <c r="F161" s="1" t="s">
        <v>361</v>
      </c>
      <c r="G161" s="1" t="s">
        <v>14</v>
      </c>
      <c r="H161" s="1" t="s">
        <v>658</v>
      </c>
      <c r="I161" s="1">
        <v>194889.7178514</v>
      </c>
      <c r="J161" s="1" t="s">
        <v>659</v>
      </c>
    </row>
    <row r="162" spans="1:10" x14ac:dyDescent="0.25">
      <c r="A162" s="1" t="s">
        <v>660</v>
      </c>
      <c r="B162" s="2">
        <v>992772565</v>
      </c>
      <c r="C162" s="2" t="s">
        <v>661</v>
      </c>
      <c r="D162" s="4">
        <v>16216.5</v>
      </c>
      <c r="E162" s="1" t="s">
        <v>12</v>
      </c>
      <c r="F162" s="1" t="s">
        <v>106</v>
      </c>
      <c r="G162" s="1" t="s">
        <v>14</v>
      </c>
      <c r="H162" s="1" t="s">
        <v>662</v>
      </c>
      <c r="I162" s="1">
        <v>61145.0531328</v>
      </c>
      <c r="J162" s="1" t="s">
        <v>663</v>
      </c>
    </row>
    <row r="163" spans="1:10" x14ac:dyDescent="0.25">
      <c r="A163" s="1" t="s">
        <v>664</v>
      </c>
      <c r="B163" s="2">
        <v>635009547</v>
      </c>
      <c r="C163" s="2" t="s">
        <v>43</v>
      </c>
      <c r="D163" s="4">
        <v>36670.5</v>
      </c>
      <c r="E163" s="1" t="s">
        <v>12</v>
      </c>
      <c r="F163" s="1" t="s">
        <v>665</v>
      </c>
      <c r="G163" s="1" t="s">
        <v>14</v>
      </c>
      <c r="H163" s="1" t="s">
        <v>666</v>
      </c>
      <c r="I163" s="1">
        <v>45653.740911000001</v>
      </c>
      <c r="J163" s="1" t="s">
        <v>667</v>
      </c>
    </row>
    <row r="164" spans="1:10" x14ac:dyDescent="0.25">
      <c r="A164" s="1" t="s">
        <v>668</v>
      </c>
      <c r="B164" s="2">
        <v>385818767</v>
      </c>
      <c r="C164" s="2" t="s">
        <v>513</v>
      </c>
      <c r="D164" s="4">
        <v>32287.5</v>
      </c>
      <c r="E164" s="1" t="s">
        <v>12</v>
      </c>
      <c r="F164" s="1" t="s">
        <v>102</v>
      </c>
      <c r="G164" s="1" t="s">
        <v>14</v>
      </c>
      <c r="H164" s="1" t="s">
        <v>669</v>
      </c>
      <c r="I164" s="1">
        <v>251223.23466240001</v>
      </c>
      <c r="J164" s="1" t="s">
        <v>670</v>
      </c>
    </row>
    <row r="165" spans="1:10" x14ac:dyDescent="0.25">
      <c r="A165" s="1" t="s">
        <v>671</v>
      </c>
      <c r="B165" s="2">
        <v>806261412</v>
      </c>
      <c r="C165" s="2" t="s">
        <v>129</v>
      </c>
      <c r="D165" s="4">
        <v>15120.75</v>
      </c>
      <c r="E165" s="1" t="s">
        <v>12</v>
      </c>
      <c r="F165" s="1" t="s">
        <v>58</v>
      </c>
      <c r="G165" s="1" t="s">
        <v>14</v>
      </c>
      <c r="H165" s="1" t="s">
        <v>672</v>
      </c>
      <c r="I165" s="1">
        <v>67066.939360799995</v>
      </c>
      <c r="J165" s="1" t="s">
        <v>673</v>
      </c>
    </row>
    <row r="166" spans="1:10" x14ac:dyDescent="0.25">
      <c r="A166" s="1" t="s">
        <v>674</v>
      </c>
      <c r="B166" s="2">
        <v>278376364</v>
      </c>
      <c r="C166" s="2" t="s">
        <v>87</v>
      </c>
      <c r="D166" s="4">
        <v>16581.75</v>
      </c>
      <c r="E166" s="1" t="s">
        <v>12</v>
      </c>
      <c r="F166" s="1" t="s">
        <v>675</v>
      </c>
      <c r="G166" s="1" t="s">
        <v>14</v>
      </c>
      <c r="H166" s="1" t="s">
        <v>676</v>
      </c>
      <c r="I166" s="1">
        <v>308830.73512500001</v>
      </c>
      <c r="J166" s="1" t="s">
        <v>677</v>
      </c>
    </row>
    <row r="167" spans="1:10" x14ac:dyDescent="0.25">
      <c r="A167" s="1" t="s">
        <v>678</v>
      </c>
      <c r="B167" s="2">
        <v>436724092</v>
      </c>
      <c r="C167" s="2" t="s">
        <v>217</v>
      </c>
      <c r="D167" s="4">
        <v>38496.75</v>
      </c>
      <c r="E167" s="1" t="s">
        <v>12</v>
      </c>
      <c r="F167" s="1" t="s">
        <v>349</v>
      </c>
      <c r="G167" s="1" t="s">
        <v>14</v>
      </c>
      <c r="H167" s="1" t="s">
        <v>679</v>
      </c>
      <c r="I167" s="1">
        <v>121478.52315456</v>
      </c>
      <c r="J167" s="1" t="s">
        <v>680</v>
      </c>
    </row>
    <row r="168" spans="1:10" x14ac:dyDescent="0.25">
      <c r="A168" s="1" t="s">
        <v>681</v>
      </c>
      <c r="B168" s="2">
        <v>86269444</v>
      </c>
      <c r="C168" s="2" t="s">
        <v>479</v>
      </c>
      <c r="D168" s="4">
        <v>33383.25</v>
      </c>
      <c r="E168" s="1" t="s">
        <v>12</v>
      </c>
      <c r="F168" s="1" t="s">
        <v>682</v>
      </c>
      <c r="G168" s="1" t="s">
        <v>14</v>
      </c>
      <c r="H168" s="1" t="s">
        <v>683</v>
      </c>
      <c r="I168" s="1">
        <v>85600.022674320004</v>
      </c>
      <c r="J168" s="1" t="s">
        <v>684</v>
      </c>
    </row>
    <row r="169" spans="1:10" x14ac:dyDescent="0.25">
      <c r="A169" s="1" t="s">
        <v>685</v>
      </c>
      <c r="B169" s="2">
        <v>24875976</v>
      </c>
      <c r="C169" s="2" t="s">
        <v>250</v>
      </c>
      <c r="D169" s="4">
        <v>18042.75</v>
      </c>
      <c r="E169" s="1" t="s">
        <v>12</v>
      </c>
      <c r="F169" s="1" t="s">
        <v>120</v>
      </c>
      <c r="G169" s="1" t="s">
        <v>14</v>
      </c>
      <c r="H169" s="1" t="s">
        <v>686</v>
      </c>
      <c r="I169" s="1">
        <v>333665.19149504998</v>
      </c>
      <c r="J169" s="1" t="s">
        <v>687</v>
      </c>
    </row>
    <row r="170" spans="1:10" x14ac:dyDescent="0.25">
      <c r="A170" s="1" t="s">
        <v>688</v>
      </c>
      <c r="B170" s="2">
        <v>387193721</v>
      </c>
      <c r="C170" s="2" t="s">
        <v>38</v>
      </c>
      <c r="D170" s="4">
        <v>21330</v>
      </c>
      <c r="E170" s="1" t="s">
        <v>12</v>
      </c>
      <c r="F170" s="1" t="s">
        <v>408</v>
      </c>
      <c r="G170" s="1" t="s">
        <v>14</v>
      </c>
      <c r="H170" s="1" t="s">
        <v>689</v>
      </c>
      <c r="I170" s="1">
        <v>300230.68833792</v>
      </c>
      <c r="J170" s="1" t="s">
        <v>690</v>
      </c>
    </row>
    <row r="171" spans="1:10" x14ac:dyDescent="0.25">
      <c r="A171" s="1" t="s">
        <v>691</v>
      </c>
      <c r="B171" s="2">
        <v>523904525</v>
      </c>
      <c r="C171" s="2" t="s">
        <v>189</v>
      </c>
      <c r="D171" s="4">
        <v>22425.75</v>
      </c>
      <c r="E171" s="1" t="s">
        <v>12</v>
      </c>
      <c r="F171" s="1" t="s">
        <v>361</v>
      </c>
      <c r="G171" s="1" t="s">
        <v>14</v>
      </c>
      <c r="H171" s="1" t="s">
        <v>692</v>
      </c>
      <c r="I171" s="1">
        <v>104255.17284</v>
      </c>
      <c r="J171" s="1" t="s">
        <v>693</v>
      </c>
    </row>
    <row r="172" spans="1:10" x14ac:dyDescent="0.25">
      <c r="A172" s="1" t="s">
        <v>694</v>
      </c>
      <c r="B172" s="2">
        <v>352133027</v>
      </c>
      <c r="C172" s="2" t="s">
        <v>452</v>
      </c>
      <c r="D172" s="4">
        <v>26078.25</v>
      </c>
      <c r="E172" s="1" t="s">
        <v>12</v>
      </c>
      <c r="F172" s="1" t="s">
        <v>385</v>
      </c>
      <c r="G172" s="1" t="s">
        <v>14</v>
      </c>
      <c r="H172" s="1" t="s">
        <v>695</v>
      </c>
      <c r="I172" s="1">
        <v>23182.758175999999</v>
      </c>
      <c r="J172" s="1" t="s">
        <v>696</v>
      </c>
    </row>
    <row r="173" spans="1:10" x14ac:dyDescent="0.25">
      <c r="A173" s="1" t="s">
        <v>697</v>
      </c>
      <c r="B173" s="2">
        <v>634903078</v>
      </c>
      <c r="C173" s="2" t="s">
        <v>698</v>
      </c>
      <c r="D173" s="4">
        <v>18408</v>
      </c>
      <c r="E173" s="1" t="s">
        <v>12</v>
      </c>
      <c r="F173" s="1" t="s">
        <v>699</v>
      </c>
      <c r="G173" s="1" t="s">
        <v>14</v>
      </c>
      <c r="H173" s="1" t="s">
        <v>700</v>
      </c>
      <c r="I173" s="1">
        <v>52646.237021499997</v>
      </c>
      <c r="J173" s="1" t="s">
        <v>701</v>
      </c>
    </row>
    <row r="174" spans="1:10" x14ac:dyDescent="0.25">
      <c r="A174" s="1" t="s">
        <v>702</v>
      </c>
      <c r="B174" s="2">
        <v>597156316</v>
      </c>
      <c r="C174" s="2" t="s">
        <v>556</v>
      </c>
      <c r="D174" s="4">
        <v>27174</v>
      </c>
      <c r="E174" s="1" t="s">
        <v>12</v>
      </c>
      <c r="F174" s="1" t="s">
        <v>422</v>
      </c>
      <c r="G174" s="1" t="s">
        <v>14</v>
      </c>
      <c r="H174" s="1" t="s">
        <v>703</v>
      </c>
      <c r="I174" s="1">
        <v>178562.80653120001</v>
      </c>
      <c r="J174" s="1" t="s">
        <v>704</v>
      </c>
    </row>
    <row r="175" spans="1:10" x14ac:dyDescent="0.25">
      <c r="A175" s="1" t="s">
        <v>705</v>
      </c>
      <c r="B175" s="2">
        <v>99604138</v>
      </c>
      <c r="C175" s="2" t="s">
        <v>62</v>
      </c>
      <c r="D175" s="4">
        <v>22791</v>
      </c>
      <c r="E175" s="1" t="s">
        <v>12</v>
      </c>
      <c r="F175" s="1" t="s">
        <v>24</v>
      </c>
      <c r="G175" s="1" t="s">
        <v>14</v>
      </c>
      <c r="H175" s="1" t="s">
        <v>706</v>
      </c>
      <c r="I175" s="1">
        <v>52167.6820056</v>
      </c>
      <c r="J175" s="1" t="s">
        <v>707</v>
      </c>
    </row>
    <row r="176" spans="1:10" x14ac:dyDescent="0.25">
      <c r="A176" s="1" t="s">
        <v>708</v>
      </c>
      <c r="B176" s="2">
        <v>293577198</v>
      </c>
      <c r="C176" s="2" t="s">
        <v>28</v>
      </c>
      <c r="D176" s="4">
        <v>32652.75</v>
      </c>
      <c r="E176" s="1" t="s">
        <v>12</v>
      </c>
      <c r="F176" s="1" t="s">
        <v>483</v>
      </c>
      <c r="G176" s="1" t="s">
        <v>14</v>
      </c>
      <c r="H176" s="1" t="s">
        <v>709</v>
      </c>
      <c r="I176" s="1">
        <v>110907.66959999999</v>
      </c>
      <c r="J176" s="1" t="s">
        <v>710</v>
      </c>
    </row>
    <row r="177" spans="1:10" x14ac:dyDescent="0.25">
      <c r="A177" s="1" t="s">
        <v>711</v>
      </c>
      <c r="B177" s="2">
        <v>288175420</v>
      </c>
      <c r="C177" s="2" t="s">
        <v>434</v>
      </c>
      <c r="D177" s="4">
        <v>28269.75</v>
      </c>
      <c r="E177" s="1" t="s">
        <v>12</v>
      </c>
      <c r="F177" s="1" t="s">
        <v>483</v>
      </c>
      <c r="G177" s="1" t="s">
        <v>14</v>
      </c>
      <c r="H177" s="1" t="s">
        <v>712</v>
      </c>
      <c r="I177" s="1">
        <v>10034.7544206</v>
      </c>
      <c r="J177" s="1" t="s">
        <v>713</v>
      </c>
    </row>
    <row r="178" spans="1:10" x14ac:dyDescent="0.25">
      <c r="A178" s="1" t="s">
        <v>714</v>
      </c>
      <c r="B178" s="2">
        <v>280885455</v>
      </c>
      <c r="C178" s="2" t="s">
        <v>212</v>
      </c>
      <c r="D178" s="4">
        <v>24252</v>
      </c>
      <c r="E178" s="1" t="s">
        <v>12</v>
      </c>
      <c r="F178" s="1" t="s">
        <v>241</v>
      </c>
      <c r="G178" s="1" t="s">
        <v>14</v>
      </c>
      <c r="H178" s="1" t="s">
        <v>715</v>
      </c>
      <c r="I178" s="1">
        <v>49103.588351999999</v>
      </c>
      <c r="J178" s="1" t="s">
        <v>716</v>
      </c>
    </row>
    <row r="179" spans="1:10" x14ac:dyDescent="0.25">
      <c r="A179" s="1" t="s">
        <v>717</v>
      </c>
      <c r="B179" s="2">
        <v>85427274</v>
      </c>
      <c r="C179" s="2" t="s">
        <v>28</v>
      </c>
      <c r="D179" s="4">
        <v>32652.75</v>
      </c>
      <c r="E179" s="1" t="s">
        <v>12</v>
      </c>
      <c r="F179" s="1" t="s">
        <v>185</v>
      </c>
      <c r="G179" s="1" t="s">
        <v>14</v>
      </c>
      <c r="H179" s="1" t="s">
        <v>718</v>
      </c>
      <c r="I179" s="1">
        <v>186893.02558079999</v>
      </c>
      <c r="J179" s="1" t="s">
        <v>719</v>
      </c>
    </row>
    <row r="180" spans="1:10" x14ac:dyDescent="0.25">
      <c r="A180" s="1" t="s">
        <v>720</v>
      </c>
      <c r="B180" s="2">
        <v>935203493</v>
      </c>
      <c r="C180" s="2" t="s">
        <v>203</v>
      </c>
      <c r="D180" s="4">
        <v>27539.25</v>
      </c>
      <c r="E180" s="1" t="s">
        <v>12</v>
      </c>
      <c r="F180" s="1" t="s">
        <v>721</v>
      </c>
      <c r="G180" s="1" t="s">
        <v>14</v>
      </c>
      <c r="H180" s="1" t="s">
        <v>722</v>
      </c>
      <c r="I180" s="1">
        <v>20948.656131</v>
      </c>
      <c r="J180" s="1" t="s">
        <v>723</v>
      </c>
    </row>
    <row r="181" spans="1:10" x14ac:dyDescent="0.25">
      <c r="A181" s="1" t="s">
        <v>724</v>
      </c>
      <c r="B181" s="2">
        <v>521387078</v>
      </c>
      <c r="C181" s="2" t="s">
        <v>470</v>
      </c>
      <c r="D181" s="4">
        <v>14755.5</v>
      </c>
      <c r="E181" s="1" t="s">
        <v>12</v>
      </c>
      <c r="F181" s="1" t="s">
        <v>404</v>
      </c>
      <c r="G181" s="1" t="s">
        <v>14</v>
      </c>
      <c r="H181" s="1" t="s">
        <v>725</v>
      </c>
      <c r="I181" s="1">
        <v>36011.162880000003</v>
      </c>
      <c r="J181" s="1" t="s">
        <v>726</v>
      </c>
    </row>
    <row r="182" spans="1:10" x14ac:dyDescent="0.25">
      <c r="A182" s="1" t="s">
        <v>727</v>
      </c>
      <c r="B182" s="2">
        <v>26306891</v>
      </c>
      <c r="C182" s="2" t="s">
        <v>203</v>
      </c>
      <c r="D182" s="4">
        <v>27539.25</v>
      </c>
      <c r="E182" s="1" t="s">
        <v>12</v>
      </c>
      <c r="F182" s="1" t="s">
        <v>487</v>
      </c>
      <c r="G182" s="1" t="s">
        <v>14</v>
      </c>
      <c r="H182" s="1" t="s">
        <v>728</v>
      </c>
      <c r="I182" s="1">
        <v>271243.12723072001</v>
      </c>
      <c r="J182" s="1" t="s">
        <v>729</v>
      </c>
    </row>
    <row r="183" spans="1:10" x14ac:dyDescent="0.25">
      <c r="A183" s="1" t="s">
        <v>730</v>
      </c>
      <c r="B183" s="2">
        <v>193328162</v>
      </c>
      <c r="C183" s="2" t="s">
        <v>226</v>
      </c>
      <c r="D183" s="4">
        <v>31557</v>
      </c>
      <c r="E183" s="1" t="s">
        <v>12</v>
      </c>
      <c r="F183" s="1" t="s">
        <v>731</v>
      </c>
      <c r="G183" s="1" t="s">
        <v>14</v>
      </c>
      <c r="H183" s="1" t="s">
        <v>732</v>
      </c>
      <c r="I183" s="1">
        <v>242934.96953232001</v>
      </c>
      <c r="J183" s="1" t="s">
        <v>733</v>
      </c>
    </row>
    <row r="184" spans="1:10" x14ac:dyDescent="0.25">
      <c r="A184" s="1" t="s">
        <v>734</v>
      </c>
      <c r="B184" s="2">
        <v>298165965</v>
      </c>
      <c r="C184" s="2" t="s">
        <v>498</v>
      </c>
      <c r="D184" s="4">
        <v>37766.25</v>
      </c>
      <c r="E184" s="1" t="s">
        <v>12</v>
      </c>
      <c r="F184" s="1" t="s">
        <v>53</v>
      </c>
      <c r="G184" s="1" t="s">
        <v>14</v>
      </c>
      <c r="H184" s="1" t="s">
        <v>735</v>
      </c>
      <c r="I184" s="1">
        <v>797373.924336</v>
      </c>
      <c r="J184" s="1" t="s">
        <v>736</v>
      </c>
    </row>
    <row r="185" spans="1:10" x14ac:dyDescent="0.25">
      <c r="A185" s="1" t="s">
        <v>737</v>
      </c>
      <c r="B185" s="2">
        <v>7396430</v>
      </c>
      <c r="C185" s="2" t="s">
        <v>38</v>
      </c>
      <c r="D185" s="4">
        <v>21330</v>
      </c>
      <c r="E185" s="1" t="s">
        <v>12</v>
      </c>
      <c r="F185" s="1" t="s">
        <v>519</v>
      </c>
      <c r="G185" s="1" t="s">
        <v>14</v>
      </c>
      <c r="H185" s="1" t="s">
        <v>738</v>
      </c>
      <c r="I185" s="1">
        <v>210588.7187385</v>
      </c>
      <c r="J185" s="1" t="s">
        <v>739</v>
      </c>
    </row>
    <row r="186" spans="1:10" x14ac:dyDescent="0.25">
      <c r="A186" s="1" t="s">
        <v>740</v>
      </c>
      <c r="B186" s="2">
        <v>699779800</v>
      </c>
      <c r="C186" s="2" t="s">
        <v>129</v>
      </c>
      <c r="D186" s="4">
        <v>15120.75</v>
      </c>
      <c r="E186" s="1" t="s">
        <v>12</v>
      </c>
      <c r="F186" s="1" t="s">
        <v>256</v>
      </c>
      <c r="G186" s="1" t="s">
        <v>14</v>
      </c>
      <c r="H186" s="1" t="s">
        <v>741</v>
      </c>
      <c r="I186" s="1">
        <v>52290.324678899997</v>
      </c>
      <c r="J186" s="1" t="s">
        <v>742</v>
      </c>
    </row>
    <row r="187" spans="1:10" x14ac:dyDescent="0.25">
      <c r="A187" s="1" t="s">
        <v>743</v>
      </c>
      <c r="B187" s="2">
        <v>193870717</v>
      </c>
      <c r="C187" s="2" t="s">
        <v>77</v>
      </c>
      <c r="D187" s="4">
        <v>23521.5</v>
      </c>
      <c r="E187" s="1" t="s">
        <v>12</v>
      </c>
      <c r="F187" s="1" t="s">
        <v>260</v>
      </c>
      <c r="G187" s="1" t="s">
        <v>14</v>
      </c>
      <c r="H187" s="1" t="s">
        <v>744</v>
      </c>
      <c r="I187" s="1">
        <v>90781.659554400001</v>
      </c>
      <c r="J187" s="1" t="s">
        <v>745</v>
      </c>
    </row>
    <row r="188" spans="1:10" x14ac:dyDescent="0.25">
      <c r="A188" s="1" t="s">
        <v>746</v>
      </c>
      <c r="B188" s="2">
        <v>269955394</v>
      </c>
      <c r="C188" s="2" t="s">
        <v>143</v>
      </c>
      <c r="D188" s="4">
        <v>34479</v>
      </c>
      <c r="E188" s="1" t="s">
        <v>12</v>
      </c>
      <c r="F188" s="1" t="s">
        <v>408</v>
      </c>
      <c r="G188" s="1" t="s">
        <v>14</v>
      </c>
      <c r="H188" s="1" t="s">
        <v>747</v>
      </c>
      <c r="I188" s="1">
        <v>90510.440679899999</v>
      </c>
      <c r="J188" s="1" t="s">
        <v>748</v>
      </c>
    </row>
    <row r="189" spans="1:10" x14ac:dyDescent="0.25">
      <c r="A189" s="1" t="s">
        <v>749</v>
      </c>
      <c r="B189" s="2">
        <v>659613431</v>
      </c>
      <c r="C189" s="2" t="s">
        <v>389</v>
      </c>
      <c r="D189" s="4">
        <v>29365.5</v>
      </c>
      <c r="E189" s="1" t="s">
        <v>12</v>
      </c>
      <c r="F189" s="1" t="s">
        <v>750</v>
      </c>
      <c r="G189" s="1" t="s">
        <v>14</v>
      </c>
      <c r="H189" s="1" t="s">
        <v>751</v>
      </c>
      <c r="I189" s="1">
        <v>88171.268889600004</v>
      </c>
      <c r="J189" s="1" t="s">
        <v>752</v>
      </c>
    </row>
    <row r="190" spans="1:10" x14ac:dyDescent="0.25">
      <c r="A190" s="1" t="s">
        <v>753</v>
      </c>
      <c r="B190" s="2">
        <v>439185918</v>
      </c>
      <c r="C190" s="2" t="s">
        <v>38</v>
      </c>
      <c r="D190" s="4">
        <v>21330</v>
      </c>
      <c r="E190" s="1" t="s">
        <v>12</v>
      </c>
      <c r="F190" s="1" t="s">
        <v>509</v>
      </c>
      <c r="G190" s="1" t="s">
        <v>14</v>
      </c>
      <c r="H190" s="1" t="s">
        <v>754</v>
      </c>
      <c r="I190" s="1">
        <v>17950.523904000001</v>
      </c>
      <c r="J190" s="1" t="s">
        <v>755</v>
      </c>
    </row>
    <row r="191" spans="1:10" x14ac:dyDescent="0.25">
      <c r="A191" s="1" t="s">
        <v>756</v>
      </c>
      <c r="B191" s="2">
        <v>748804136</v>
      </c>
      <c r="C191" s="2" t="s">
        <v>134</v>
      </c>
      <c r="D191" s="4">
        <v>37401</v>
      </c>
      <c r="E191" s="1" t="s">
        <v>12</v>
      </c>
      <c r="F191" s="1" t="s">
        <v>260</v>
      </c>
      <c r="G191" s="1" t="s">
        <v>14</v>
      </c>
      <c r="H191" s="1" t="s">
        <v>757</v>
      </c>
      <c r="I191" s="1">
        <v>340889.91667499999</v>
      </c>
      <c r="J191" s="1" t="s">
        <v>758</v>
      </c>
    </row>
    <row r="192" spans="1:10" x14ac:dyDescent="0.25">
      <c r="A192" s="1" t="s">
        <v>759</v>
      </c>
      <c r="B192" s="2">
        <v>442469610</v>
      </c>
      <c r="C192" s="2" t="s">
        <v>365</v>
      </c>
      <c r="D192" s="4">
        <v>37035.75</v>
      </c>
      <c r="E192" s="1" t="s">
        <v>12</v>
      </c>
      <c r="F192" s="1" t="s">
        <v>523</v>
      </c>
      <c r="G192" s="1" t="s">
        <v>14</v>
      </c>
      <c r="H192" s="1" t="s">
        <v>760</v>
      </c>
      <c r="I192" s="1">
        <v>177439.93024799999</v>
      </c>
      <c r="J192" s="1" t="s">
        <v>761</v>
      </c>
    </row>
    <row r="193" spans="1:10" x14ac:dyDescent="0.25">
      <c r="A193" s="1" t="s">
        <v>762</v>
      </c>
      <c r="B193" s="2">
        <v>748656439</v>
      </c>
      <c r="C193" s="2" t="s">
        <v>479</v>
      </c>
      <c r="D193" s="4">
        <v>33383.25</v>
      </c>
      <c r="E193" s="1" t="s">
        <v>12</v>
      </c>
      <c r="F193" s="1" t="s">
        <v>763</v>
      </c>
      <c r="G193" s="1" t="s">
        <v>14</v>
      </c>
      <c r="H193" s="1" t="s">
        <v>764</v>
      </c>
      <c r="I193" s="1">
        <v>105321.1465728</v>
      </c>
      <c r="J193" s="1" t="s">
        <v>765</v>
      </c>
    </row>
    <row r="194" spans="1:10" x14ac:dyDescent="0.25">
      <c r="A194" s="1" t="s">
        <v>766</v>
      </c>
      <c r="B194" s="2">
        <v>827408332</v>
      </c>
      <c r="C194" s="2" t="s">
        <v>357</v>
      </c>
      <c r="D194" s="4">
        <v>35209.5</v>
      </c>
      <c r="E194" s="1" t="s">
        <v>12</v>
      </c>
      <c r="F194" s="1" t="s">
        <v>767</v>
      </c>
      <c r="G194" s="1" t="s">
        <v>14</v>
      </c>
      <c r="H194" s="1" t="s">
        <v>768</v>
      </c>
      <c r="I194" s="1">
        <v>155952.06867450001</v>
      </c>
      <c r="J194" s="1" t="s">
        <v>769</v>
      </c>
    </row>
    <row r="195" spans="1:10" x14ac:dyDescent="0.25">
      <c r="A195" s="1" t="s">
        <v>770</v>
      </c>
      <c r="B195" s="2">
        <v>199102976</v>
      </c>
      <c r="C195" s="2" t="s">
        <v>309</v>
      </c>
      <c r="D195" s="4">
        <v>27904.5</v>
      </c>
      <c r="E195" s="1" t="s">
        <v>12</v>
      </c>
      <c r="F195" s="1" t="s">
        <v>426</v>
      </c>
      <c r="G195" s="1" t="s">
        <v>14</v>
      </c>
      <c r="H195" s="1" t="s">
        <v>771</v>
      </c>
      <c r="I195" s="1">
        <v>647997.37666559999</v>
      </c>
      <c r="J195" s="1" t="s">
        <v>772</v>
      </c>
    </row>
    <row r="196" spans="1:10" x14ac:dyDescent="0.25">
      <c r="A196" s="1" t="s">
        <v>773</v>
      </c>
      <c r="B196" s="2">
        <v>404799265</v>
      </c>
      <c r="C196" s="2" t="s">
        <v>62</v>
      </c>
      <c r="D196" s="4">
        <v>22791</v>
      </c>
      <c r="E196" s="1" t="s">
        <v>12</v>
      </c>
      <c r="F196" s="1" t="s">
        <v>774</v>
      </c>
      <c r="G196" s="1" t="s">
        <v>14</v>
      </c>
      <c r="H196" s="1" t="s">
        <v>775</v>
      </c>
      <c r="I196" s="1">
        <v>14355.95016832</v>
      </c>
      <c r="J196" s="1" t="s">
        <v>776</v>
      </c>
    </row>
    <row r="197" spans="1:10" x14ac:dyDescent="0.25">
      <c r="A197" s="1" t="s">
        <v>777</v>
      </c>
      <c r="B197" s="2">
        <v>239044363</v>
      </c>
      <c r="C197" s="2" t="s">
        <v>101</v>
      </c>
      <c r="D197" s="4">
        <v>19138.5</v>
      </c>
      <c r="E197" s="1" t="s">
        <v>12</v>
      </c>
      <c r="F197" s="1" t="s">
        <v>135</v>
      </c>
      <c r="G197" s="1" t="s">
        <v>14</v>
      </c>
      <c r="H197" s="1" t="s">
        <v>778</v>
      </c>
      <c r="I197" s="1">
        <v>337824.37768799998</v>
      </c>
      <c r="J197" s="1" t="s">
        <v>779</v>
      </c>
    </row>
    <row r="198" spans="1:10" x14ac:dyDescent="0.25">
      <c r="A198" s="1" t="s">
        <v>780</v>
      </c>
      <c r="B198" s="2">
        <v>340309780</v>
      </c>
      <c r="C198" s="2" t="s">
        <v>124</v>
      </c>
      <c r="D198" s="4">
        <v>14025</v>
      </c>
      <c r="E198" s="1" t="s">
        <v>12</v>
      </c>
      <c r="F198" s="1" t="s">
        <v>241</v>
      </c>
      <c r="G198" s="1" t="s">
        <v>14</v>
      </c>
      <c r="H198" s="1" t="s">
        <v>781</v>
      </c>
      <c r="I198" s="1">
        <v>268606.49400000001</v>
      </c>
      <c r="J198" s="1" t="s">
        <v>782</v>
      </c>
    </row>
    <row r="199" spans="1:10" x14ac:dyDescent="0.25">
      <c r="A199" s="1" t="s">
        <v>783</v>
      </c>
      <c r="B199" s="2">
        <v>3042125</v>
      </c>
      <c r="C199" s="2" t="s">
        <v>52</v>
      </c>
      <c r="D199" s="4">
        <v>20234.25</v>
      </c>
      <c r="E199" s="1" t="s">
        <v>12</v>
      </c>
      <c r="F199" s="1" t="s">
        <v>784</v>
      </c>
      <c r="G199" s="1" t="s">
        <v>14</v>
      </c>
      <c r="H199" s="1" t="s">
        <v>785</v>
      </c>
      <c r="I199" s="1">
        <v>108831.735675</v>
      </c>
      <c r="J199" s="1" t="s">
        <v>786</v>
      </c>
    </row>
    <row r="200" spans="1:10" x14ac:dyDescent="0.25">
      <c r="A200" s="1" t="s">
        <v>787</v>
      </c>
      <c r="B200" s="2">
        <v>398388608</v>
      </c>
      <c r="C200" s="2" t="s">
        <v>470</v>
      </c>
      <c r="D200" s="4">
        <v>14755.5</v>
      </c>
      <c r="E200" s="1" t="s">
        <v>12</v>
      </c>
      <c r="F200" s="1" t="s">
        <v>654</v>
      </c>
      <c r="G200" s="1" t="s">
        <v>14</v>
      </c>
      <c r="H200" s="1" t="s">
        <v>788</v>
      </c>
      <c r="I200" s="1">
        <v>239445.76845588</v>
      </c>
      <c r="J200" s="1" t="s">
        <v>789</v>
      </c>
    </row>
    <row r="201" spans="1:10" x14ac:dyDescent="0.25">
      <c r="A201" s="1" t="s">
        <v>790</v>
      </c>
      <c r="B201" s="2">
        <v>732500144</v>
      </c>
      <c r="C201" s="2" t="s">
        <v>240</v>
      </c>
      <c r="D201" s="4">
        <v>22060.5</v>
      </c>
      <c r="E201" s="1" t="s">
        <v>12</v>
      </c>
      <c r="F201" s="1" t="s">
        <v>204</v>
      </c>
      <c r="G201" s="1" t="s">
        <v>14</v>
      </c>
      <c r="H201" s="1" t="s">
        <v>791</v>
      </c>
      <c r="I201" s="1">
        <v>403706.81731101999</v>
      </c>
      <c r="J201" s="1" t="s">
        <v>792</v>
      </c>
    </row>
    <row r="202" spans="1:10" x14ac:dyDescent="0.25">
      <c r="A202" s="1" t="s">
        <v>793</v>
      </c>
      <c r="B202" s="2">
        <v>436529029</v>
      </c>
      <c r="C202" s="2" t="s">
        <v>365</v>
      </c>
      <c r="D202" s="4">
        <v>37035.75</v>
      </c>
      <c r="E202" s="1" t="s">
        <v>12</v>
      </c>
      <c r="F202" s="1" t="s">
        <v>794</v>
      </c>
      <c r="G202" s="1" t="s">
        <v>14</v>
      </c>
      <c r="H202" s="1" t="s">
        <v>795</v>
      </c>
      <c r="I202" s="1">
        <v>77124.420010260001</v>
      </c>
      <c r="J202" s="1" t="s">
        <v>796</v>
      </c>
    </row>
    <row r="203" spans="1:10" x14ac:dyDescent="0.25">
      <c r="A203" s="1" t="s">
        <v>797</v>
      </c>
      <c r="B203" s="2">
        <v>766253118</v>
      </c>
      <c r="C203" s="2" t="s">
        <v>134</v>
      </c>
      <c r="D203" s="4">
        <v>37401</v>
      </c>
      <c r="E203" s="1" t="s">
        <v>12</v>
      </c>
      <c r="F203" s="1" t="s">
        <v>68</v>
      </c>
      <c r="G203" s="1" t="s">
        <v>14</v>
      </c>
      <c r="H203" s="1" t="s">
        <v>798</v>
      </c>
      <c r="I203" s="1">
        <v>382006.39207499998</v>
      </c>
      <c r="J203" s="1" t="s">
        <v>799</v>
      </c>
    </row>
    <row r="204" spans="1:10" x14ac:dyDescent="0.25">
      <c r="A204" s="1" t="s">
        <v>800</v>
      </c>
      <c r="B204" s="2">
        <v>173356018</v>
      </c>
      <c r="C204" s="2" t="s">
        <v>67</v>
      </c>
      <c r="D204" s="4">
        <v>23156.25</v>
      </c>
      <c r="E204" s="1" t="s">
        <v>12</v>
      </c>
      <c r="F204" s="1" t="s">
        <v>176</v>
      </c>
      <c r="G204" s="1" t="s">
        <v>14</v>
      </c>
      <c r="H204" s="1" t="s">
        <v>801</v>
      </c>
      <c r="I204" s="1">
        <v>78074.947368180001</v>
      </c>
      <c r="J204" s="1" t="s">
        <v>802</v>
      </c>
    </row>
    <row r="205" spans="1:10" x14ac:dyDescent="0.25">
      <c r="A205" s="1" t="s">
        <v>803</v>
      </c>
      <c r="B205" s="2">
        <v>392257730</v>
      </c>
      <c r="C205" s="2" t="s">
        <v>162</v>
      </c>
      <c r="D205" s="4">
        <v>15851.25</v>
      </c>
      <c r="E205" s="1" t="s">
        <v>12</v>
      </c>
      <c r="F205" s="1" t="s">
        <v>767</v>
      </c>
      <c r="G205" s="1" t="s">
        <v>14</v>
      </c>
      <c r="H205" s="1" t="s">
        <v>804</v>
      </c>
      <c r="I205" s="1">
        <v>109748.5079229</v>
      </c>
      <c r="J205" s="1" t="s">
        <v>805</v>
      </c>
    </row>
    <row r="206" spans="1:10" x14ac:dyDescent="0.25">
      <c r="A206" s="1" t="s">
        <v>806</v>
      </c>
      <c r="B206" s="2">
        <v>226058119</v>
      </c>
      <c r="C206" s="2" t="s">
        <v>389</v>
      </c>
      <c r="D206" s="4">
        <v>29365.5</v>
      </c>
      <c r="E206" s="1" t="s">
        <v>12</v>
      </c>
      <c r="F206" s="1" t="s">
        <v>807</v>
      </c>
      <c r="G206" s="1" t="s">
        <v>14</v>
      </c>
      <c r="H206" s="1" t="s">
        <v>808</v>
      </c>
      <c r="I206" s="1">
        <v>179681.04086400001</v>
      </c>
      <c r="J206" s="1" t="s">
        <v>809</v>
      </c>
    </row>
    <row r="207" spans="1:10" x14ac:dyDescent="0.25">
      <c r="A207" s="1" t="s">
        <v>810</v>
      </c>
      <c r="B207" s="2">
        <v>986276311</v>
      </c>
      <c r="C207" s="2" t="s">
        <v>119</v>
      </c>
      <c r="D207" s="4">
        <v>24982.5</v>
      </c>
      <c r="E207" s="1" t="s">
        <v>12</v>
      </c>
      <c r="F207" s="1" t="s">
        <v>569</v>
      </c>
      <c r="G207" s="1" t="s">
        <v>14</v>
      </c>
      <c r="H207" s="1" t="s">
        <v>811</v>
      </c>
      <c r="I207" s="1">
        <v>124557.81195</v>
      </c>
      <c r="J207" s="1" t="s">
        <v>812</v>
      </c>
    </row>
    <row r="208" spans="1:10" x14ac:dyDescent="0.25">
      <c r="A208" s="1" t="s">
        <v>813</v>
      </c>
      <c r="B208" s="2">
        <v>684559377</v>
      </c>
      <c r="C208" s="2" t="s">
        <v>62</v>
      </c>
      <c r="D208" s="4">
        <v>22791</v>
      </c>
      <c r="E208" s="1" t="s">
        <v>12</v>
      </c>
      <c r="F208" s="1" t="s">
        <v>814</v>
      </c>
      <c r="G208" s="1" t="s">
        <v>14</v>
      </c>
      <c r="H208" s="1" t="s">
        <v>815</v>
      </c>
      <c r="I208" s="1">
        <v>73031.672582640007</v>
      </c>
      <c r="J208" s="1" t="s">
        <v>816</v>
      </c>
    </row>
    <row r="209" spans="1:10" x14ac:dyDescent="0.25">
      <c r="A209" s="1" t="s">
        <v>817</v>
      </c>
      <c r="B209" s="2">
        <v>285351921</v>
      </c>
      <c r="C209" s="2" t="s">
        <v>389</v>
      </c>
      <c r="D209" s="4">
        <v>29365.5</v>
      </c>
      <c r="E209" s="1" t="s">
        <v>12</v>
      </c>
      <c r="F209" s="1" t="s">
        <v>818</v>
      </c>
      <c r="G209" s="1" t="s">
        <v>14</v>
      </c>
      <c r="H209" s="1" t="s">
        <v>819</v>
      </c>
      <c r="I209" s="1">
        <v>27603.426815999999</v>
      </c>
      <c r="J209" s="1" t="s">
        <v>820</v>
      </c>
    </row>
    <row r="210" spans="1:10" x14ac:dyDescent="0.25">
      <c r="A210" s="1" t="s">
        <v>821</v>
      </c>
      <c r="B210" s="2">
        <v>233445574</v>
      </c>
      <c r="C210" s="2" t="s">
        <v>62</v>
      </c>
      <c r="D210" s="4">
        <v>22791</v>
      </c>
      <c r="E210" s="1" t="s">
        <v>12</v>
      </c>
      <c r="F210" s="1" t="s">
        <v>88</v>
      </c>
      <c r="G210" s="1" t="s">
        <v>14</v>
      </c>
      <c r="H210" s="1" t="s">
        <v>822</v>
      </c>
      <c r="I210" s="1">
        <v>53040.531455999997</v>
      </c>
      <c r="J210" s="1" t="s">
        <v>823</v>
      </c>
    </row>
    <row r="211" spans="1:10" x14ac:dyDescent="0.25">
      <c r="A211" s="1" t="s">
        <v>824</v>
      </c>
      <c r="B211" s="2">
        <v>769373972</v>
      </c>
      <c r="C211" s="2" t="s">
        <v>245</v>
      </c>
      <c r="D211" s="4">
        <v>19503.75</v>
      </c>
      <c r="E211" s="1" t="s">
        <v>12</v>
      </c>
      <c r="F211" s="1" t="s">
        <v>825</v>
      </c>
      <c r="G211" s="1" t="s">
        <v>14</v>
      </c>
      <c r="H211" s="1" t="s">
        <v>826</v>
      </c>
      <c r="I211" s="1">
        <v>194702.04876671999</v>
      </c>
      <c r="J211" s="1" t="s">
        <v>827</v>
      </c>
    </row>
    <row r="212" spans="1:10" x14ac:dyDescent="0.25">
      <c r="A212" s="1" t="s">
        <v>828</v>
      </c>
      <c r="B212" s="2">
        <v>309305273</v>
      </c>
      <c r="C212" s="2" t="s">
        <v>298</v>
      </c>
      <c r="D212" s="4">
        <v>38131.5</v>
      </c>
      <c r="E212" s="1" t="s">
        <v>12</v>
      </c>
      <c r="F212" s="1" t="s">
        <v>829</v>
      </c>
      <c r="G212" s="1" t="s">
        <v>14</v>
      </c>
      <c r="H212" s="1" t="s">
        <v>830</v>
      </c>
      <c r="I212" s="1">
        <v>76391.77591584</v>
      </c>
      <c r="J212" s="1" t="s">
        <v>831</v>
      </c>
    </row>
    <row r="213" spans="1:10" x14ac:dyDescent="0.25">
      <c r="A213" s="1" t="s">
        <v>832</v>
      </c>
      <c r="B213" s="2">
        <v>560230268</v>
      </c>
      <c r="C213" s="2" t="s">
        <v>212</v>
      </c>
      <c r="D213" s="4">
        <v>24252</v>
      </c>
      <c r="E213" s="1" t="s">
        <v>12</v>
      </c>
      <c r="F213" s="1" t="s">
        <v>19</v>
      </c>
      <c r="G213" s="1" t="s">
        <v>14</v>
      </c>
      <c r="H213" s="1" t="s">
        <v>833</v>
      </c>
      <c r="I213" s="1">
        <v>112415.63159039999</v>
      </c>
      <c r="J213" s="1" t="s">
        <v>834</v>
      </c>
    </row>
    <row r="214" spans="1:10" x14ac:dyDescent="0.25">
      <c r="A214" s="1" t="s">
        <v>835</v>
      </c>
      <c r="B214" s="2">
        <v>389143681</v>
      </c>
      <c r="C214" s="2" t="s">
        <v>72</v>
      </c>
      <c r="D214" s="4">
        <v>34844.25</v>
      </c>
      <c r="E214" s="1" t="s">
        <v>12</v>
      </c>
      <c r="F214" s="1" t="s">
        <v>34</v>
      </c>
      <c r="G214" s="1" t="s">
        <v>14</v>
      </c>
      <c r="H214" s="1" t="s">
        <v>836</v>
      </c>
      <c r="I214" s="1">
        <v>251708.17785984001</v>
      </c>
      <c r="J214" s="1" t="s">
        <v>837</v>
      </c>
    </row>
    <row r="215" spans="1:10" x14ac:dyDescent="0.25">
      <c r="A215" s="1" t="s">
        <v>838</v>
      </c>
      <c r="B215" s="2">
        <v>230054148</v>
      </c>
      <c r="C215" s="2" t="s">
        <v>322</v>
      </c>
      <c r="D215" s="4">
        <v>26443.5</v>
      </c>
      <c r="E215" s="1" t="s">
        <v>12</v>
      </c>
      <c r="F215" s="1" t="s">
        <v>487</v>
      </c>
      <c r="G215" s="1" t="s">
        <v>14</v>
      </c>
      <c r="H215" s="1" t="s">
        <v>839</v>
      </c>
      <c r="I215" s="1">
        <v>22997.3772288</v>
      </c>
      <c r="J215" s="1" t="s">
        <v>840</v>
      </c>
    </row>
    <row r="216" spans="1:10" x14ac:dyDescent="0.25">
      <c r="A216" s="1" t="s">
        <v>841</v>
      </c>
      <c r="B216" s="2">
        <v>641677481</v>
      </c>
      <c r="C216" s="2" t="s">
        <v>221</v>
      </c>
      <c r="D216" s="4">
        <v>33748.5</v>
      </c>
      <c r="E216" s="1" t="s">
        <v>12</v>
      </c>
      <c r="F216" s="1" t="s">
        <v>610</v>
      </c>
      <c r="G216" s="1" t="s">
        <v>14</v>
      </c>
      <c r="H216" s="1" t="s">
        <v>842</v>
      </c>
      <c r="I216" s="1">
        <v>33853.557000000001</v>
      </c>
      <c r="J216" s="1" t="s">
        <v>843</v>
      </c>
    </row>
    <row r="217" spans="1:10" x14ac:dyDescent="0.25">
      <c r="A217" s="1" t="s">
        <v>844</v>
      </c>
      <c r="B217" s="2">
        <v>332182225</v>
      </c>
      <c r="C217" s="2" t="s">
        <v>403</v>
      </c>
      <c r="D217" s="4">
        <v>31922.25</v>
      </c>
      <c r="E217" s="1" t="s">
        <v>12</v>
      </c>
      <c r="F217" s="1" t="s">
        <v>487</v>
      </c>
      <c r="G217" s="1" t="s">
        <v>14</v>
      </c>
      <c r="H217" s="1" t="s">
        <v>845</v>
      </c>
      <c r="I217" s="1">
        <v>749319.61275107996</v>
      </c>
      <c r="J217" s="1" t="s">
        <v>846</v>
      </c>
    </row>
    <row r="218" spans="1:10" x14ac:dyDescent="0.25">
      <c r="A218" s="1" t="s">
        <v>847</v>
      </c>
      <c r="B218" s="2">
        <v>95833293</v>
      </c>
      <c r="C218" s="2" t="s">
        <v>119</v>
      </c>
      <c r="D218" s="4">
        <v>24982.5</v>
      </c>
      <c r="E218" s="1" t="s">
        <v>12</v>
      </c>
      <c r="F218" s="1" t="s">
        <v>848</v>
      </c>
      <c r="G218" s="1" t="s">
        <v>14</v>
      </c>
      <c r="H218" s="1" t="s">
        <v>849</v>
      </c>
      <c r="I218" s="1">
        <v>115570.70316288</v>
      </c>
      <c r="J218" s="1" t="s">
        <v>850</v>
      </c>
    </row>
    <row r="219" spans="1:10" x14ac:dyDescent="0.25">
      <c r="A219" s="1" t="s">
        <v>851</v>
      </c>
      <c r="B219" s="2">
        <v>22535792</v>
      </c>
      <c r="C219" s="2" t="s">
        <v>124</v>
      </c>
      <c r="D219" s="4">
        <v>14025</v>
      </c>
      <c r="E219" s="1" t="s">
        <v>12</v>
      </c>
      <c r="F219" s="1" t="s">
        <v>852</v>
      </c>
      <c r="G219" s="1" t="s">
        <v>14</v>
      </c>
      <c r="H219" s="1" t="s">
        <v>853</v>
      </c>
      <c r="I219" s="1">
        <v>129873.95793152</v>
      </c>
      <c r="J219" s="1" t="s">
        <v>854</v>
      </c>
    </row>
    <row r="220" spans="1:10" x14ac:dyDescent="0.25">
      <c r="A220" s="1" t="s">
        <v>855</v>
      </c>
      <c r="B220" s="2">
        <v>826302558</v>
      </c>
      <c r="C220" s="2" t="s">
        <v>52</v>
      </c>
      <c r="D220" s="4">
        <v>20234.25</v>
      </c>
      <c r="E220" s="1" t="s">
        <v>12</v>
      </c>
      <c r="F220" s="1" t="s">
        <v>438</v>
      </c>
      <c r="G220" s="1" t="s">
        <v>14</v>
      </c>
      <c r="H220" s="1" t="s">
        <v>856</v>
      </c>
      <c r="I220" s="1">
        <v>360750.74656823999</v>
      </c>
      <c r="J220" s="1" t="s">
        <v>857</v>
      </c>
    </row>
    <row r="221" spans="1:10" x14ac:dyDescent="0.25">
      <c r="A221" s="1" t="s">
        <v>858</v>
      </c>
      <c r="B221" s="2">
        <v>858485094</v>
      </c>
      <c r="C221" s="2" t="s">
        <v>698</v>
      </c>
      <c r="D221" s="4">
        <v>18408</v>
      </c>
      <c r="E221" s="1" t="s">
        <v>12</v>
      </c>
      <c r="F221" s="1" t="s">
        <v>125</v>
      </c>
      <c r="G221" s="1" t="s">
        <v>14</v>
      </c>
      <c r="H221" s="1" t="s">
        <v>859</v>
      </c>
      <c r="I221" s="1">
        <v>277968.92397300003</v>
      </c>
      <c r="J221" s="1" t="s">
        <v>860</v>
      </c>
    </row>
    <row r="222" spans="1:10" x14ac:dyDescent="0.25">
      <c r="A222" s="1" t="s">
        <v>861</v>
      </c>
      <c r="B222" s="2">
        <v>610088704</v>
      </c>
      <c r="C222" s="2" t="s">
        <v>862</v>
      </c>
      <c r="D222" s="4">
        <v>24617.25</v>
      </c>
      <c r="E222" s="1" t="s">
        <v>12</v>
      </c>
      <c r="F222" s="1" t="s">
        <v>269</v>
      </c>
      <c r="G222" s="1" t="s">
        <v>14</v>
      </c>
      <c r="H222" s="1" t="s">
        <v>863</v>
      </c>
      <c r="I222" s="1">
        <v>271976.12937792001</v>
      </c>
      <c r="J222" s="1" t="s">
        <v>864</v>
      </c>
    </row>
    <row r="223" spans="1:10" x14ac:dyDescent="0.25">
      <c r="A223" s="1" t="s">
        <v>865</v>
      </c>
      <c r="B223" s="2">
        <v>276566478</v>
      </c>
      <c r="C223" s="2" t="s">
        <v>357</v>
      </c>
      <c r="D223" s="4">
        <v>35209.5</v>
      </c>
      <c r="E223" s="1" t="s">
        <v>12</v>
      </c>
      <c r="F223" s="1" t="s">
        <v>610</v>
      </c>
      <c r="G223" s="1" t="s">
        <v>14</v>
      </c>
      <c r="H223" s="1" t="s">
        <v>866</v>
      </c>
      <c r="I223" s="1">
        <v>589817.83961436001</v>
      </c>
      <c r="J223" s="1" t="s">
        <v>867</v>
      </c>
    </row>
    <row r="224" spans="1:10" x14ac:dyDescent="0.25">
      <c r="A224" s="1" t="s">
        <v>868</v>
      </c>
      <c r="B224" s="2">
        <v>91234414</v>
      </c>
      <c r="C224" s="2" t="s">
        <v>869</v>
      </c>
      <c r="D224" s="4">
        <v>17312.25</v>
      </c>
      <c r="E224" s="1" t="s">
        <v>12</v>
      </c>
      <c r="F224" s="1" t="s">
        <v>870</v>
      </c>
      <c r="G224" s="1" t="s">
        <v>14</v>
      </c>
      <c r="H224" s="1" t="s">
        <v>871</v>
      </c>
      <c r="I224" s="1">
        <v>50689.752573600003</v>
      </c>
      <c r="J224" s="1" t="s">
        <v>872</v>
      </c>
    </row>
    <row r="225" spans="1:10" x14ac:dyDescent="0.25">
      <c r="A225" s="1" t="s">
        <v>873</v>
      </c>
      <c r="B225" s="2">
        <v>379943259</v>
      </c>
      <c r="C225" s="2" t="s">
        <v>403</v>
      </c>
      <c r="D225" s="4">
        <v>31922.25</v>
      </c>
      <c r="E225" s="1" t="s">
        <v>12</v>
      </c>
      <c r="F225" s="1" t="s">
        <v>874</v>
      </c>
      <c r="G225" s="1" t="s">
        <v>14</v>
      </c>
      <c r="H225" s="1" t="s">
        <v>875</v>
      </c>
      <c r="I225" s="1">
        <v>46854.344132999999</v>
      </c>
      <c r="J225" s="1" t="s">
        <v>876</v>
      </c>
    </row>
    <row r="226" spans="1:10" x14ac:dyDescent="0.25">
      <c r="A226" s="1" t="s">
        <v>877</v>
      </c>
      <c r="B226" s="2">
        <v>689682218</v>
      </c>
      <c r="C226" s="2" t="s">
        <v>309</v>
      </c>
      <c r="D226" s="4">
        <v>27904.5</v>
      </c>
      <c r="E226" s="1" t="s">
        <v>12</v>
      </c>
      <c r="F226" s="1" t="s">
        <v>344</v>
      </c>
      <c r="G226" s="1" t="s">
        <v>14</v>
      </c>
      <c r="H226" s="1" t="s">
        <v>878</v>
      </c>
      <c r="I226" s="1">
        <v>229959.175644</v>
      </c>
      <c r="J226" s="1" t="s">
        <v>879</v>
      </c>
    </row>
    <row r="227" spans="1:10" x14ac:dyDescent="0.25">
      <c r="A227" s="1" t="s">
        <v>880</v>
      </c>
      <c r="B227" s="2">
        <v>901216031</v>
      </c>
      <c r="C227" s="2" t="s">
        <v>452</v>
      </c>
      <c r="D227" s="4">
        <v>26078.25</v>
      </c>
      <c r="E227" s="1" t="s">
        <v>12</v>
      </c>
      <c r="F227" s="1" t="s">
        <v>881</v>
      </c>
      <c r="G227" s="1" t="s">
        <v>14</v>
      </c>
      <c r="H227" s="1" t="s">
        <v>882</v>
      </c>
      <c r="I227" s="1">
        <v>269335.38471840002</v>
      </c>
      <c r="J227" s="1" t="s">
        <v>883</v>
      </c>
    </row>
    <row r="228" spans="1:10" x14ac:dyDescent="0.25">
      <c r="A228" s="1" t="s">
        <v>884</v>
      </c>
      <c r="B228" s="2">
        <v>501536033</v>
      </c>
      <c r="C228" s="2" t="s">
        <v>335</v>
      </c>
      <c r="D228" s="4">
        <v>19869</v>
      </c>
      <c r="E228" s="1" t="s">
        <v>12</v>
      </c>
      <c r="F228" s="1" t="s">
        <v>885</v>
      </c>
      <c r="G228" s="1" t="s">
        <v>14</v>
      </c>
      <c r="H228" s="1" t="s">
        <v>886</v>
      </c>
      <c r="I228" s="1">
        <v>229988.32422072001</v>
      </c>
      <c r="J228" s="1" t="s">
        <v>887</v>
      </c>
    </row>
    <row r="229" spans="1:10" x14ac:dyDescent="0.25">
      <c r="A229" s="1" t="s">
        <v>888</v>
      </c>
      <c r="B229" s="2">
        <v>733906808</v>
      </c>
      <c r="C229" s="2" t="s">
        <v>889</v>
      </c>
      <c r="D229" s="4">
        <v>30096</v>
      </c>
      <c r="E229" s="1" t="s">
        <v>12</v>
      </c>
      <c r="F229" s="1" t="s">
        <v>366</v>
      </c>
      <c r="G229" s="1" t="s">
        <v>14</v>
      </c>
      <c r="H229" s="1" t="s">
        <v>890</v>
      </c>
      <c r="I229" s="1">
        <v>353723.69789567997</v>
      </c>
      <c r="J229" s="1" t="s">
        <v>891</v>
      </c>
    </row>
    <row r="230" spans="1:10" x14ac:dyDescent="0.25">
      <c r="A230" s="1" t="s">
        <v>892</v>
      </c>
      <c r="B230" s="2">
        <v>525673689</v>
      </c>
      <c r="C230" s="2" t="s">
        <v>250</v>
      </c>
      <c r="D230" s="4">
        <v>18042.75</v>
      </c>
      <c r="E230" s="1" t="s">
        <v>12</v>
      </c>
      <c r="F230" s="1" t="s">
        <v>893</v>
      </c>
      <c r="G230" s="1" t="s">
        <v>14</v>
      </c>
      <c r="H230" s="1" t="s">
        <v>894</v>
      </c>
      <c r="I230" s="1">
        <v>235234.17034571999</v>
      </c>
      <c r="J230" s="1" t="s">
        <v>895</v>
      </c>
    </row>
    <row r="231" spans="1:10" x14ac:dyDescent="0.25">
      <c r="A231" s="1" t="s">
        <v>896</v>
      </c>
      <c r="B231" s="2">
        <v>652691099</v>
      </c>
      <c r="C231" s="2" t="s">
        <v>273</v>
      </c>
      <c r="D231" s="4">
        <v>20964.75</v>
      </c>
      <c r="E231" s="1" t="s">
        <v>12</v>
      </c>
      <c r="F231" s="1" t="s">
        <v>246</v>
      </c>
      <c r="G231" s="1" t="s">
        <v>14</v>
      </c>
      <c r="H231" s="1" t="s">
        <v>897</v>
      </c>
      <c r="I231" s="1">
        <v>176562.00287232001</v>
      </c>
      <c r="J231" s="1" t="s">
        <v>898</v>
      </c>
    </row>
    <row r="232" spans="1:10" x14ac:dyDescent="0.25">
      <c r="A232" s="1" t="s">
        <v>899</v>
      </c>
      <c r="B232" s="2">
        <v>666311180</v>
      </c>
      <c r="C232" s="2" t="s">
        <v>114</v>
      </c>
      <c r="D232" s="4">
        <v>20599.5</v>
      </c>
      <c r="E232" s="1" t="s">
        <v>12</v>
      </c>
      <c r="F232" s="1" t="s">
        <v>73</v>
      </c>
      <c r="G232" s="1" t="s">
        <v>14</v>
      </c>
      <c r="H232" s="1" t="s">
        <v>900</v>
      </c>
      <c r="I232" s="1">
        <v>604636.83705600002</v>
      </c>
      <c r="J232" s="1" t="s">
        <v>901</v>
      </c>
    </row>
    <row r="233" spans="1:10" x14ac:dyDescent="0.25">
      <c r="A233" s="1" t="s">
        <v>902</v>
      </c>
      <c r="B233" s="2">
        <v>214763067</v>
      </c>
      <c r="C233" s="2" t="s">
        <v>568</v>
      </c>
      <c r="D233" s="4">
        <v>25713</v>
      </c>
      <c r="E233" s="1" t="s">
        <v>12</v>
      </c>
      <c r="F233" s="1" t="s">
        <v>172</v>
      </c>
      <c r="G233" s="1" t="s">
        <v>14</v>
      </c>
      <c r="H233" s="1" t="s">
        <v>903</v>
      </c>
      <c r="I233" s="1">
        <v>0</v>
      </c>
      <c r="J233" s="1" t="s">
        <v>904</v>
      </c>
    </row>
    <row r="234" spans="1:10" x14ac:dyDescent="0.25">
      <c r="A234" s="1" t="s">
        <v>905</v>
      </c>
      <c r="B234" s="2">
        <v>182328587</v>
      </c>
      <c r="C234" s="2" t="s">
        <v>217</v>
      </c>
      <c r="D234" s="4">
        <v>38496.75</v>
      </c>
      <c r="E234" s="1" t="s">
        <v>12</v>
      </c>
      <c r="F234" s="1" t="s">
        <v>381</v>
      </c>
      <c r="G234" s="1" t="s">
        <v>14</v>
      </c>
      <c r="H234" s="1" t="s">
        <v>906</v>
      </c>
      <c r="I234" s="1">
        <v>228098.55218748</v>
      </c>
      <c r="J234" s="1" t="s">
        <v>907</v>
      </c>
    </row>
    <row r="235" spans="1:10" x14ac:dyDescent="0.25">
      <c r="A235" s="1" t="s">
        <v>908</v>
      </c>
      <c r="B235" s="2">
        <v>192418406</v>
      </c>
      <c r="C235" s="2" t="s">
        <v>203</v>
      </c>
      <c r="D235" s="4">
        <v>27539.25</v>
      </c>
      <c r="E235" s="1" t="s">
        <v>12</v>
      </c>
      <c r="F235" s="1" t="s">
        <v>909</v>
      </c>
      <c r="G235" s="1" t="s">
        <v>14</v>
      </c>
      <c r="H235" s="1" t="s">
        <v>910</v>
      </c>
      <c r="I235" s="1">
        <v>542655.47536200006</v>
      </c>
      <c r="J235" s="1" t="s">
        <v>911</v>
      </c>
    </row>
    <row r="236" spans="1:10" x14ac:dyDescent="0.25">
      <c r="A236" s="1" t="s">
        <v>912</v>
      </c>
      <c r="B236" s="2">
        <v>843491173</v>
      </c>
      <c r="C236" s="2" t="s">
        <v>143</v>
      </c>
      <c r="D236" s="4">
        <v>34479</v>
      </c>
      <c r="E236" s="1" t="s">
        <v>12</v>
      </c>
      <c r="F236" s="1" t="s">
        <v>68</v>
      </c>
      <c r="G236" s="1" t="s">
        <v>14</v>
      </c>
      <c r="H236" s="1" t="s">
        <v>913</v>
      </c>
      <c r="I236" s="1">
        <v>128291.3514504</v>
      </c>
      <c r="J236" s="1" t="s">
        <v>914</v>
      </c>
    </row>
    <row r="237" spans="1:10" x14ac:dyDescent="0.25">
      <c r="A237" s="1" t="s">
        <v>915</v>
      </c>
      <c r="B237" s="2">
        <v>361894531</v>
      </c>
      <c r="C237" s="2" t="s">
        <v>889</v>
      </c>
      <c r="D237" s="4">
        <v>30096</v>
      </c>
      <c r="E237" s="1" t="s">
        <v>12</v>
      </c>
      <c r="F237" s="1" t="s">
        <v>120</v>
      </c>
      <c r="G237" s="1" t="s">
        <v>14</v>
      </c>
      <c r="H237" s="1" t="s">
        <v>916</v>
      </c>
      <c r="I237" s="1">
        <v>183112.09643999999</v>
      </c>
      <c r="J237" s="1" t="s">
        <v>917</v>
      </c>
    </row>
    <row r="238" spans="1:10" x14ac:dyDescent="0.25">
      <c r="A238" s="1" t="s">
        <v>918</v>
      </c>
      <c r="B238" s="2">
        <v>439747446</v>
      </c>
      <c r="C238" s="2" t="s">
        <v>57</v>
      </c>
      <c r="D238" s="4">
        <v>34113.75</v>
      </c>
      <c r="E238" s="1" t="s">
        <v>12</v>
      </c>
      <c r="F238" s="1" t="s">
        <v>286</v>
      </c>
      <c r="G238" s="1" t="s">
        <v>14</v>
      </c>
      <c r="H238" s="1" t="s">
        <v>919</v>
      </c>
      <c r="I238" s="1">
        <v>108447.5698176</v>
      </c>
      <c r="J238" s="1" t="s">
        <v>920</v>
      </c>
    </row>
    <row r="239" spans="1:10" x14ac:dyDescent="0.25">
      <c r="A239" s="1" t="s">
        <v>921</v>
      </c>
      <c r="B239" s="2">
        <v>408750461</v>
      </c>
      <c r="C239" s="2" t="s">
        <v>240</v>
      </c>
      <c r="D239" s="4">
        <v>22060.5</v>
      </c>
      <c r="E239" s="1" t="s">
        <v>12</v>
      </c>
      <c r="F239" s="1" t="s">
        <v>163</v>
      </c>
      <c r="G239" s="1" t="s">
        <v>14</v>
      </c>
      <c r="H239" s="1" t="s">
        <v>922</v>
      </c>
      <c r="I239" s="1">
        <v>380882.48524800001</v>
      </c>
      <c r="J239" s="1" t="s">
        <v>923</v>
      </c>
    </row>
    <row r="240" spans="1:10" x14ac:dyDescent="0.25">
      <c r="A240" s="1" t="s">
        <v>924</v>
      </c>
      <c r="B240" s="2">
        <v>160327357</v>
      </c>
      <c r="C240" s="2" t="s">
        <v>180</v>
      </c>
      <c r="D240" s="4">
        <v>35940</v>
      </c>
      <c r="E240" s="1" t="s">
        <v>12</v>
      </c>
      <c r="F240" s="1" t="s">
        <v>340</v>
      </c>
      <c r="G240" s="1" t="s">
        <v>14</v>
      </c>
      <c r="H240" s="1" t="s">
        <v>925</v>
      </c>
      <c r="I240" s="1">
        <v>174471.51143688001</v>
      </c>
      <c r="J240" s="1" t="s">
        <v>926</v>
      </c>
    </row>
    <row r="241" spans="1:10" x14ac:dyDescent="0.25">
      <c r="A241" s="1" t="s">
        <v>927</v>
      </c>
      <c r="B241" s="2">
        <v>511307260</v>
      </c>
      <c r="C241" s="2" t="s">
        <v>250</v>
      </c>
      <c r="D241" s="4">
        <v>18042.75</v>
      </c>
      <c r="E241" s="1" t="s">
        <v>12</v>
      </c>
      <c r="F241" s="1" t="s">
        <v>199</v>
      </c>
      <c r="G241" s="1" t="s">
        <v>14</v>
      </c>
      <c r="H241" s="1" t="s">
        <v>928</v>
      </c>
      <c r="I241" s="1">
        <v>269621.77218948002</v>
      </c>
      <c r="J241" s="1" t="s">
        <v>929</v>
      </c>
    </row>
    <row r="242" spans="1:10" x14ac:dyDescent="0.25">
      <c r="A242" s="1" t="s">
        <v>930</v>
      </c>
      <c r="B242" s="2">
        <v>19187512</v>
      </c>
      <c r="C242" s="2" t="s">
        <v>281</v>
      </c>
      <c r="D242" s="4">
        <v>21695.25</v>
      </c>
      <c r="E242" s="1" t="s">
        <v>12</v>
      </c>
      <c r="F242" s="1" t="s">
        <v>327</v>
      </c>
      <c r="G242" s="1" t="s">
        <v>14</v>
      </c>
      <c r="H242" s="1" t="s">
        <v>931</v>
      </c>
      <c r="I242" s="1">
        <v>396819.53831520001</v>
      </c>
      <c r="J242" s="1" t="s">
        <v>932</v>
      </c>
    </row>
    <row r="243" spans="1:10" x14ac:dyDescent="0.25">
      <c r="A243" s="1" t="s">
        <v>933</v>
      </c>
      <c r="B243" s="2">
        <v>803923948</v>
      </c>
      <c r="C243" s="2" t="s">
        <v>134</v>
      </c>
      <c r="D243" s="4">
        <v>37401</v>
      </c>
      <c r="E243" s="1" t="s">
        <v>12</v>
      </c>
      <c r="F243" s="1" t="s">
        <v>610</v>
      </c>
      <c r="G243" s="1" t="s">
        <v>14</v>
      </c>
      <c r="H243" s="1" t="s">
        <v>934</v>
      </c>
      <c r="I243" s="1">
        <v>357648.76804608002</v>
      </c>
      <c r="J243" s="1" t="s">
        <v>935</v>
      </c>
    </row>
    <row r="244" spans="1:10" x14ac:dyDescent="0.25">
      <c r="A244" s="1" t="s">
        <v>936</v>
      </c>
      <c r="B244" s="2">
        <v>188972987</v>
      </c>
      <c r="C244" s="2" t="s">
        <v>357</v>
      </c>
      <c r="D244" s="4">
        <v>35209.5</v>
      </c>
      <c r="E244" s="1" t="s">
        <v>12</v>
      </c>
      <c r="F244" s="1" t="s">
        <v>274</v>
      </c>
      <c r="G244" s="1" t="s">
        <v>14</v>
      </c>
      <c r="H244" s="1" t="s">
        <v>937</v>
      </c>
      <c r="I244" s="1">
        <v>496393.01228159998</v>
      </c>
      <c r="J244" s="1" t="s">
        <v>938</v>
      </c>
    </row>
    <row r="245" spans="1:10" x14ac:dyDescent="0.25">
      <c r="A245" s="1" t="s">
        <v>939</v>
      </c>
      <c r="B245" s="2">
        <v>542438679</v>
      </c>
      <c r="C245" s="2" t="s">
        <v>77</v>
      </c>
      <c r="D245" s="4">
        <v>23521.5</v>
      </c>
      <c r="E245" s="1" t="s">
        <v>12</v>
      </c>
      <c r="F245" s="1" t="s">
        <v>940</v>
      </c>
      <c r="G245" s="1" t="s">
        <v>14</v>
      </c>
      <c r="H245" s="1" t="s">
        <v>941</v>
      </c>
      <c r="I245" s="1">
        <v>19766.941029000001</v>
      </c>
      <c r="J245" s="1" t="s">
        <v>942</v>
      </c>
    </row>
    <row r="246" spans="1:10" x14ac:dyDescent="0.25">
      <c r="A246" s="1" t="s">
        <v>943</v>
      </c>
      <c r="B246" s="2">
        <v>594432656</v>
      </c>
      <c r="C246" s="2" t="s">
        <v>606</v>
      </c>
      <c r="D246" s="4">
        <v>23886.75</v>
      </c>
      <c r="E246" s="1" t="s">
        <v>12</v>
      </c>
      <c r="F246" s="1" t="s">
        <v>246</v>
      </c>
      <c r="G246" s="1" t="s">
        <v>14</v>
      </c>
      <c r="H246" s="1" t="s">
        <v>944</v>
      </c>
      <c r="I246" s="1">
        <v>15399.309203520001</v>
      </c>
      <c r="J246" s="1" t="s">
        <v>945</v>
      </c>
    </row>
    <row r="247" spans="1:10" x14ac:dyDescent="0.25">
      <c r="A247" s="1" t="s">
        <v>946</v>
      </c>
      <c r="B247" s="2">
        <v>618150017</v>
      </c>
      <c r="C247" s="2" t="s">
        <v>268</v>
      </c>
      <c r="D247" s="4">
        <v>17677.5</v>
      </c>
      <c r="E247" s="1" t="s">
        <v>12</v>
      </c>
      <c r="F247" s="1" t="s">
        <v>947</v>
      </c>
      <c r="G247" s="1" t="s">
        <v>14</v>
      </c>
      <c r="H247" s="1" t="s">
        <v>948</v>
      </c>
      <c r="I247" s="1">
        <v>251878.16364983999</v>
      </c>
      <c r="J247" s="1" t="s">
        <v>949</v>
      </c>
    </row>
    <row r="248" spans="1:10" x14ac:dyDescent="0.25">
      <c r="A248" s="1" t="s">
        <v>950</v>
      </c>
      <c r="B248" s="2">
        <v>836052605</v>
      </c>
      <c r="C248" s="2" t="s">
        <v>194</v>
      </c>
      <c r="D248" s="4">
        <v>30826.5</v>
      </c>
      <c r="E248" s="1" t="s">
        <v>12</v>
      </c>
      <c r="F248" s="1" t="s">
        <v>951</v>
      </c>
      <c r="G248" s="1" t="s">
        <v>14</v>
      </c>
      <c r="H248" s="1" t="s">
        <v>952</v>
      </c>
      <c r="I248" s="1">
        <v>653669.47913903999</v>
      </c>
      <c r="J248" s="1" t="s">
        <v>953</v>
      </c>
    </row>
    <row r="249" spans="1:10" x14ac:dyDescent="0.25">
      <c r="A249" s="1" t="s">
        <v>954</v>
      </c>
      <c r="B249" s="2">
        <v>453799879</v>
      </c>
      <c r="C249" s="2" t="s">
        <v>124</v>
      </c>
      <c r="D249" s="4">
        <v>14025</v>
      </c>
      <c r="E249" s="1" t="s">
        <v>12</v>
      </c>
      <c r="F249" s="1" t="s">
        <v>955</v>
      </c>
      <c r="G249" s="1" t="s">
        <v>14</v>
      </c>
      <c r="H249" s="1" t="s">
        <v>956</v>
      </c>
      <c r="I249" s="1">
        <v>438456.24725760001</v>
      </c>
      <c r="J249" s="1" t="s">
        <v>957</v>
      </c>
    </row>
    <row r="250" spans="1:10" x14ac:dyDescent="0.25">
      <c r="A250" s="1" t="s">
        <v>958</v>
      </c>
      <c r="B250" s="2">
        <v>748986889</v>
      </c>
      <c r="C250" s="2" t="s">
        <v>348</v>
      </c>
      <c r="D250" s="4">
        <v>28635</v>
      </c>
      <c r="E250" s="1" t="s">
        <v>12</v>
      </c>
      <c r="F250" s="1" t="s">
        <v>222</v>
      </c>
      <c r="G250" s="1" t="s">
        <v>14</v>
      </c>
      <c r="H250" s="1" t="s">
        <v>959</v>
      </c>
      <c r="I250" s="1">
        <v>217090.514046</v>
      </c>
      <c r="J250" s="1" t="s">
        <v>960</v>
      </c>
    </row>
    <row r="251" spans="1:10" x14ac:dyDescent="0.25">
      <c r="A251" s="1" t="s">
        <v>961</v>
      </c>
      <c r="B251" s="2">
        <v>81816055</v>
      </c>
      <c r="C251" s="2" t="s">
        <v>470</v>
      </c>
      <c r="D251" s="4">
        <v>14755.5</v>
      </c>
      <c r="E251" s="1" t="s">
        <v>12</v>
      </c>
      <c r="F251" s="1" t="s">
        <v>340</v>
      </c>
      <c r="G251" s="1" t="s">
        <v>14</v>
      </c>
      <c r="H251" s="1" t="s">
        <v>962</v>
      </c>
      <c r="I251" s="1">
        <v>276007.12782719999</v>
      </c>
      <c r="J251" s="1" t="s">
        <v>963</v>
      </c>
    </row>
    <row r="252" spans="1:10" x14ac:dyDescent="0.25">
      <c r="A252" s="1" t="s">
        <v>964</v>
      </c>
      <c r="B252" s="2">
        <v>877065362</v>
      </c>
      <c r="C252" s="2" t="s">
        <v>189</v>
      </c>
      <c r="D252" s="4">
        <v>22425.75</v>
      </c>
      <c r="E252" s="1" t="s">
        <v>12</v>
      </c>
      <c r="F252" s="1" t="s">
        <v>965</v>
      </c>
      <c r="G252" s="1" t="s">
        <v>14</v>
      </c>
      <c r="H252" s="1" t="s">
        <v>966</v>
      </c>
      <c r="I252" s="1">
        <v>71372.346788159994</v>
      </c>
      <c r="J252" s="1" t="s">
        <v>967</v>
      </c>
    </row>
    <row r="253" spans="1:10" x14ac:dyDescent="0.25">
      <c r="A253" s="1" t="s">
        <v>968</v>
      </c>
      <c r="B253" s="2">
        <v>380865340</v>
      </c>
      <c r="C253" s="2" t="s">
        <v>226</v>
      </c>
      <c r="D253" s="4">
        <v>31557</v>
      </c>
      <c r="E253" s="1" t="s">
        <v>12</v>
      </c>
      <c r="F253" s="1" t="s">
        <v>426</v>
      </c>
      <c r="G253" s="1" t="s">
        <v>14</v>
      </c>
      <c r="H253" s="1" t="s">
        <v>969</v>
      </c>
      <c r="I253" s="1">
        <v>292471.89726719999</v>
      </c>
      <c r="J253" s="1" t="s">
        <v>970</v>
      </c>
    </row>
    <row r="254" spans="1:10" x14ac:dyDescent="0.25">
      <c r="A254" s="1" t="s">
        <v>971</v>
      </c>
      <c r="B254" s="2">
        <v>732081027</v>
      </c>
      <c r="C254" s="2" t="s">
        <v>33</v>
      </c>
      <c r="D254" s="4">
        <v>13659.75</v>
      </c>
      <c r="E254" s="1" t="s">
        <v>12</v>
      </c>
      <c r="F254" s="1" t="s">
        <v>825</v>
      </c>
      <c r="G254" s="1" t="s">
        <v>14</v>
      </c>
      <c r="H254" s="1" t="s">
        <v>972</v>
      </c>
      <c r="I254" s="1">
        <v>767802.24660384003</v>
      </c>
      <c r="J254" s="1" t="s">
        <v>973</v>
      </c>
    </row>
    <row r="255" spans="1:10" x14ac:dyDescent="0.25">
      <c r="A255" s="1" t="s">
        <v>974</v>
      </c>
      <c r="B255" s="2">
        <v>775922234</v>
      </c>
      <c r="C255" s="2" t="s">
        <v>245</v>
      </c>
      <c r="D255" s="4">
        <v>19503.75</v>
      </c>
      <c r="E255" s="1" t="s">
        <v>12</v>
      </c>
      <c r="F255" s="1" t="s">
        <v>63</v>
      </c>
      <c r="G255" s="1" t="s">
        <v>14</v>
      </c>
      <c r="H255" s="1" t="s">
        <v>975</v>
      </c>
      <c r="I255" s="1">
        <v>243373.43201600001</v>
      </c>
      <c r="J255" s="1" t="s">
        <v>976</v>
      </c>
    </row>
    <row r="256" spans="1:10" x14ac:dyDescent="0.25">
      <c r="A256" s="1" t="s">
        <v>977</v>
      </c>
      <c r="B256" s="2">
        <v>319451547</v>
      </c>
      <c r="C256" s="2" t="s">
        <v>434</v>
      </c>
      <c r="D256" s="4">
        <v>28269.75</v>
      </c>
      <c r="E256" s="1" t="s">
        <v>12</v>
      </c>
      <c r="F256" s="1" t="s">
        <v>978</v>
      </c>
      <c r="G256" s="1" t="s">
        <v>14</v>
      </c>
      <c r="H256" s="1" t="s">
        <v>979</v>
      </c>
      <c r="I256" s="1">
        <v>117898.6296768</v>
      </c>
      <c r="J256" s="1" t="s">
        <v>980</v>
      </c>
    </row>
    <row r="257" spans="1:10" x14ac:dyDescent="0.25">
      <c r="A257" s="1" t="s">
        <v>981</v>
      </c>
      <c r="B257" s="2">
        <v>904665173</v>
      </c>
      <c r="C257" s="2" t="s">
        <v>143</v>
      </c>
      <c r="D257" s="4">
        <v>34479</v>
      </c>
      <c r="E257" s="1" t="s">
        <v>12</v>
      </c>
      <c r="F257" s="1" t="s">
        <v>125</v>
      </c>
      <c r="G257" s="1" t="s">
        <v>14</v>
      </c>
      <c r="H257" s="1" t="s">
        <v>982</v>
      </c>
      <c r="I257" s="1">
        <v>272317.05304128001</v>
      </c>
      <c r="J257" s="1" t="s">
        <v>983</v>
      </c>
    </row>
    <row r="258" spans="1:10" x14ac:dyDescent="0.25">
      <c r="A258" s="1" t="s">
        <v>984</v>
      </c>
      <c r="B258" s="2">
        <v>420919990</v>
      </c>
      <c r="C258" s="2" t="s">
        <v>309</v>
      </c>
      <c r="D258" s="4">
        <v>27904.5</v>
      </c>
      <c r="E258" s="1" t="s">
        <v>12</v>
      </c>
      <c r="F258" s="1" t="s">
        <v>985</v>
      </c>
      <c r="G258" s="1" t="s">
        <v>14</v>
      </c>
      <c r="H258" s="1" t="s">
        <v>986</v>
      </c>
      <c r="I258" s="1">
        <v>127049.24031071999</v>
      </c>
      <c r="J258" s="1" t="s">
        <v>987</v>
      </c>
    </row>
    <row r="259" spans="1:10" x14ac:dyDescent="0.25">
      <c r="A259" s="1" t="s">
        <v>988</v>
      </c>
      <c r="B259" s="2">
        <v>3623213</v>
      </c>
      <c r="C259" s="2" t="s">
        <v>194</v>
      </c>
      <c r="D259" s="4">
        <v>30826.5</v>
      </c>
      <c r="E259" s="1" t="s">
        <v>12</v>
      </c>
      <c r="F259" s="1" t="s">
        <v>989</v>
      </c>
      <c r="G259" s="1" t="s">
        <v>14</v>
      </c>
      <c r="H259" s="1" t="s">
        <v>990</v>
      </c>
      <c r="I259" s="1">
        <v>63554.168160000001</v>
      </c>
      <c r="J259" s="1" t="s">
        <v>991</v>
      </c>
    </row>
    <row r="260" spans="1:10" x14ac:dyDescent="0.25">
      <c r="A260" s="1" t="s">
        <v>992</v>
      </c>
      <c r="B260" s="2">
        <v>13936702</v>
      </c>
      <c r="C260" s="2" t="s">
        <v>357</v>
      </c>
      <c r="D260" s="4">
        <v>35209.5</v>
      </c>
      <c r="E260" s="1" t="s">
        <v>12</v>
      </c>
      <c r="F260" s="1" t="s">
        <v>993</v>
      </c>
      <c r="G260" s="1" t="s">
        <v>14</v>
      </c>
      <c r="H260" s="1" t="s">
        <v>994</v>
      </c>
      <c r="I260" s="1">
        <v>378680.73542207998</v>
      </c>
      <c r="J260" s="1" t="s">
        <v>995</v>
      </c>
    </row>
    <row r="261" spans="1:10" x14ac:dyDescent="0.25">
      <c r="A261" s="1" t="s">
        <v>996</v>
      </c>
      <c r="B261" s="2">
        <v>190152480</v>
      </c>
      <c r="C261" s="2" t="s">
        <v>518</v>
      </c>
      <c r="D261" s="4">
        <v>35574.75</v>
      </c>
      <c r="E261" s="1" t="s">
        <v>12</v>
      </c>
      <c r="F261" s="1" t="s">
        <v>610</v>
      </c>
      <c r="G261" s="1" t="s">
        <v>14</v>
      </c>
      <c r="H261" s="1" t="s">
        <v>997</v>
      </c>
      <c r="I261" s="1">
        <v>96707.334405240006</v>
      </c>
      <c r="J261" s="1" t="s">
        <v>998</v>
      </c>
    </row>
    <row r="262" spans="1:10" x14ac:dyDescent="0.25">
      <c r="A262" s="1" t="s">
        <v>999</v>
      </c>
      <c r="B262" s="2">
        <v>767521408</v>
      </c>
      <c r="C262" s="2" t="s">
        <v>556</v>
      </c>
      <c r="D262" s="4">
        <v>27174</v>
      </c>
      <c r="E262" s="1" t="s">
        <v>12</v>
      </c>
      <c r="F262" s="1" t="s">
        <v>1000</v>
      </c>
      <c r="G262" s="1" t="s">
        <v>14</v>
      </c>
      <c r="H262" s="1" t="s">
        <v>1001</v>
      </c>
      <c r="I262" s="1">
        <v>33423.001920000002</v>
      </c>
      <c r="J262" s="1" t="s">
        <v>1002</v>
      </c>
    </row>
    <row r="263" spans="1:10" x14ac:dyDescent="0.25">
      <c r="A263" s="1" t="s">
        <v>1003</v>
      </c>
      <c r="B263" s="2">
        <v>685292999</v>
      </c>
      <c r="C263" s="2" t="s">
        <v>698</v>
      </c>
      <c r="D263" s="4">
        <v>18408</v>
      </c>
      <c r="E263" s="1" t="s">
        <v>12</v>
      </c>
      <c r="F263" s="1" t="s">
        <v>1004</v>
      </c>
      <c r="G263" s="1" t="s">
        <v>14</v>
      </c>
      <c r="H263" s="1" t="s">
        <v>1005</v>
      </c>
      <c r="I263" s="1">
        <v>191583.26553500001</v>
      </c>
      <c r="J263" s="1" t="s">
        <v>1006</v>
      </c>
    </row>
    <row r="264" spans="1:10" x14ac:dyDescent="0.25">
      <c r="A264" s="1" t="s">
        <v>1007</v>
      </c>
      <c r="B264" s="2">
        <v>547781025</v>
      </c>
      <c r="C264" s="2" t="s">
        <v>43</v>
      </c>
      <c r="D264" s="4">
        <v>36670.5</v>
      </c>
      <c r="E264" s="1" t="s">
        <v>12</v>
      </c>
      <c r="F264" s="1" t="s">
        <v>422</v>
      </c>
      <c r="G264" s="1" t="s">
        <v>14</v>
      </c>
      <c r="H264" s="1" t="s">
        <v>1008</v>
      </c>
      <c r="I264" s="1">
        <v>293291.2061604</v>
      </c>
      <c r="J264" s="1" t="s">
        <v>1009</v>
      </c>
    </row>
    <row r="265" spans="1:10" x14ac:dyDescent="0.25">
      <c r="A265" s="1" t="s">
        <v>334</v>
      </c>
      <c r="B265" s="2">
        <v>433389088</v>
      </c>
      <c r="C265" s="2" t="s">
        <v>661</v>
      </c>
      <c r="D265" s="4">
        <v>16216.5</v>
      </c>
      <c r="E265" s="1" t="s">
        <v>12</v>
      </c>
      <c r="F265" s="1" t="s">
        <v>463</v>
      </c>
      <c r="G265" s="1" t="s">
        <v>14</v>
      </c>
      <c r="H265" s="1" t="s">
        <v>1010</v>
      </c>
      <c r="I265" s="1">
        <v>456290.78375826002</v>
      </c>
      <c r="J265" s="1" t="s">
        <v>1011</v>
      </c>
    </row>
    <row r="266" spans="1:10" x14ac:dyDescent="0.25">
      <c r="A266" s="1" t="s">
        <v>1012</v>
      </c>
      <c r="B266" s="2">
        <v>475323517</v>
      </c>
      <c r="C266" s="2" t="s">
        <v>180</v>
      </c>
      <c r="D266" s="4">
        <v>35940</v>
      </c>
      <c r="E266" s="1" t="s">
        <v>12</v>
      </c>
      <c r="F266" s="1" t="s">
        <v>699</v>
      </c>
      <c r="G266" s="1" t="s">
        <v>14</v>
      </c>
      <c r="H266" s="1" t="s">
        <v>1013</v>
      </c>
      <c r="I266" s="1">
        <v>31449.434849280002</v>
      </c>
      <c r="J266" s="1" t="s">
        <v>1014</v>
      </c>
    </row>
    <row r="267" spans="1:10" x14ac:dyDescent="0.25">
      <c r="A267" s="1" t="s">
        <v>1015</v>
      </c>
      <c r="B267" s="2">
        <v>454950381</v>
      </c>
      <c r="C267" s="2" t="s">
        <v>87</v>
      </c>
      <c r="D267" s="4">
        <v>16581.75</v>
      </c>
      <c r="E267" s="1" t="s">
        <v>12</v>
      </c>
      <c r="F267" s="1" t="s">
        <v>1016</v>
      </c>
      <c r="G267" s="1" t="s">
        <v>14</v>
      </c>
      <c r="H267" s="1" t="s">
        <v>1017</v>
      </c>
      <c r="I267" s="1">
        <v>396175.17209087999</v>
      </c>
      <c r="J267" s="1" t="s">
        <v>1018</v>
      </c>
    </row>
    <row r="268" spans="1:10" x14ac:dyDescent="0.25">
      <c r="A268" s="1" t="s">
        <v>1019</v>
      </c>
      <c r="B268" s="2">
        <v>484947100</v>
      </c>
      <c r="C268" s="2" t="s">
        <v>67</v>
      </c>
      <c r="D268" s="4">
        <v>23156.25</v>
      </c>
      <c r="E268" s="1" t="s">
        <v>12</v>
      </c>
      <c r="F268" s="1" t="s">
        <v>139</v>
      </c>
      <c r="G268" s="1" t="s">
        <v>14</v>
      </c>
      <c r="H268" s="1" t="s">
        <v>1020</v>
      </c>
      <c r="I268" s="1">
        <v>79680.821126399998</v>
      </c>
      <c r="J268" s="1" t="s">
        <v>1021</v>
      </c>
    </row>
    <row r="269" spans="1:10" x14ac:dyDescent="0.25">
      <c r="A269" s="1" t="s">
        <v>1022</v>
      </c>
      <c r="B269" s="2">
        <v>292250743</v>
      </c>
      <c r="C269" s="2" t="s">
        <v>380</v>
      </c>
      <c r="D269" s="4">
        <v>14390.25</v>
      </c>
      <c r="E269" s="1" t="s">
        <v>12</v>
      </c>
      <c r="F269" s="1" t="s">
        <v>408</v>
      </c>
      <c r="G269" s="1" t="s">
        <v>14</v>
      </c>
      <c r="H269" s="1" t="s">
        <v>1023</v>
      </c>
      <c r="I269" s="1">
        <v>466170.348</v>
      </c>
      <c r="J269" s="1" t="s">
        <v>1024</v>
      </c>
    </row>
    <row r="270" spans="1:10" x14ac:dyDescent="0.25">
      <c r="A270" s="1" t="s">
        <v>1025</v>
      </c>
      <c r="B270" s="2">
        <v>854796709</v>
      </c>
      <c r="C270" s="2" t="s">
        <v>281</v>
      </c>
      <c r="D270" s="4">
        <v>21695.25</v>
      </c>
      <c r="E270" s="1" t="s">
        <v>12</v>
      </c>
      <c r="F270" s="1" t="s">
        <v>561</v>
      </c>
      <c r="G270" s="1" t="s">
        <v>14</v>
      </c>
      <c r="H270" s="1" t="s">
        <v>1026</v>
      </c>
      <c r="I270" s="1">
        <v>118266.2172648</v>
      </c>
      <c r="J270" s="1" t="s">
        <v>1027</v>
      </c>
    </row>
    <row r="271" spans="1:10" x14ac:dyDescent="0.25">
      <c r="A271" s="1" t="s">
        <v>1028</v>
      </c>
      <c r="B271" s="2">
        <v>445167434</v>
      </c>
      <c r="C271" s="2" t="s">
        <v>134</v>
      </c>
      <c r="D271" s="4">
        <v>37401</v>
      </c>
      <c r="E271" s="1" t="s">
        <v>12</v>
      </c>
      <c r="F271" s="1" t="s">
        <v>909</v>
      </c>
      <c r="G271" s="1" t="s">
        <v>14</v>
      </c>
      <c r="H271" s="1" t="s">
        <v>1029</v>
      </c>
      <c r="I271" s="1">
        <v>65017.487620799999</v>
      </c>
      <c r="J271" s="1" t="s">
        <v>1030</v>
      </c>
    </row>
    <row r="272" spans="1:10" x14ac:dyDescent="0.25">
      <c r="A272" s="1" t="s">
        <v>1031</v>
      </c>
      <c r="B272" s="2">
        <v>959542022</v>
      </c>
      <c r="C272" s="2" t="s">
        <v>889</v>
      </c>
      <c r="D272" s="4">
        <v>30096</v>
      </c>
      <c r="E272" s="1" t="s">
        <v>12</v>
      </c>
      <c r="F272" s="1" t="s">
        <v>314</v>
      </c>
      <c r="G272" s="1" t="s">
        <v>14</v>
      </c>
      <c r="H272" s="1" t="s">
        <v>1032</v>
      </c>
      <c r="I272" s="1">
        <v>281428.12697832001</v>
      </c>
      <c r="J272" s="1" t="s">
        <v>1033</v>
      </c>
    </row>
    <row r="273" spans="1:10" x14ac:dyDescent="0.25">
      <c r="A273" s="1" t="s">
        <v>1034</v>
      </c>
      <c r="B273" s="2">
        <v>866698786</v>
      </c>
      <c r="C273" s="2" t="s">
        <v>255</v>
      </c>
      <c r="D273" s="4">
        <v>25347.75</v>
      </c>
      <c r="E273" s="1" t="s">
        <v>12</v>
      </c>
      <c r="F273" s="1" t="s">
        <v>155</v>
      </c>
      <c r="G273" s="1" t="s">
        <v>14</v>
      </c>
      <c r="H273" s="1" t="s">
        <v>1035</v>
      </c>
      <c r="I273" s="1">
        <v>287037.11277359998</v>
      </c>
      <c r="J273" s="1" t="s">
        <v>1036</v>
      </c>
    </row>
    <row r="274" spans="1:10" x14ac:dyDescent="0.25">
      <c r="A274" s="1" t="s">
        <v>1037</v>
      </c>
      <c r="B274" s="2">
        <v>948591027</v>
      </c>
      <c r="C274" s="2" t="s">
        <v>434</v>
      </c>
      <c r="D274" s="4">
        <v>28269.75</v>
      </c>
      <c r="E274" s="1" t="s">
        <v>12</v>
      </c>
      <c r="F274" s="1" t="s">
        <v>491</v>
      </c>
      <c r="G274" s="1" t="s">
        <v>14</v>
      </c>
      <c r="H274" s="1" t="s">
        <v>1038</v>
      </c>
      <c r="I274" s="1">
        <v>107605.35448920001</v>
      </c>
      <c r="J274" s="1" t="s">
        <v>1039</v>
      </c>
    </row>
    <row r="275" spans="1:10" x14ac:dyDescent="0.25">
      <c r="A275" s="1" t="s">
        <v>1040</v>
      </c>
      <c r="B275" s="2">
        <v>929048698</v>
      </c>
      <c r="C275" s="2" t="s">
        <v>389</v>
      </c>
      <c r="D275" s="4">
        <v>29365.5</v>
      </c>
      <c r="E275" s="1" t="s">
        <v>12</v>
      </c>
      <c r="F275" s="1" t="s">
        <v>814</v>
      </c>
      <c r="G275" s="1" t="s">
        <v>14</v>
      </c>
      <c r="H275" s="1" t="s">
        <v>1041</v>
      </c>
      <c r="I275" s="1">
        <v>46306.063339200002</v>
      </c>
      <c r="J275" s="1" t="s">
        <v>1042</v>
      </c>
    </row>
    <row r="276" spans="1:10" x14ac:dyDescent="0.25">
      <c r="A276" s="1" t="s">
        <v>1043</v>
      </c>
      <c r="B276" s="2">
        <v>942234925</v>
      </c>
      <c r="C276" s="2" t="s">
        <v>57</v>
      </c>
      <c r="D276" s="4">
        <v>34113.75</v>
      </c>
      <c r="E276" s="1" t="s">
        <v>12</v>
      </c>
      <c r="F276" s="1" t="s">
        <v>286</v>
      </c>
      <c r="G276" s="1" t="s">
        <v>14</v>
      </c>
      <c r="H276" s="1" t="s">
        <v>1044</v>
      </c>
      <c r="I276" s="1">
        <v>80109.145512000003</v>
      </c>
      <c r="J276" s="1" t="s">
        <v>1045</v>
      </c>
    </row>
    <row r="277" spans="1:10" x14ac:dyDescent="0.25">
      <c r="A277" s="1" t="s">
        <v>1046</v>
      </c>
      <c r="B277" s="2">
        <v>254151592</v>
      </c>
      <c r="C277" s="2" t="s">
        <v>661</v>
      </c>
      <c r="D277" s="4">
        <v>16216.5</v>
      </c>
      <c r="E277" s="1" t="s">
        <v>12</v>
      </c>
      <c r="F277" s="1" t="s">
        <v>1047</v>
      </c>
      <c r="G277" s="1" t="s">
        <v>14</v>
      </c>
      <c r="H277" s="1" t="s">
        <v>1048</v>
      </c>
      <c r="I277" s="1">
        <v>62526.729060880003</v>
      </c>
      <c r="J277" s="1" t="s">
        <v>1049</v>
      </c>
    </row>
    <row r="278" spans="1:10" x14ac:dyDescent="0.25">
      <c r="A278" s="1" t="s">
        <v>1050</v>
      </c>
      <c r="B278" s="2">
        <v>684470860</v>
      </c>
      <c r="C278" s="2" t="s">
        <v>11</v>
      </c>
      <c r="D278" s="4">
        <v>36305.25</v>
      </c>
      <c r="E278" s="1" t="s">
        <v>12</v>
      </c>
      <c r="F278" s="1" t="s">
        <v>475</v>
      </c>
      <c r="G278" s="1" t="s">
        <v>14</v>
      </c>
      <c r="H278" s="1" t="s">
        <v>1051</v>
      </c>
      <c r="I278" s="1">
        <v>54616.363730639998</v>
      </c>
      <c r="J278" s="1" t="s">
        <v>1052</v>
      </c>
    </row>
    <row r="279" spans="1:10" x14ac:dyDescent="0.25">
      <c r="A279" s="1" t="s">
        <v>1053</v>
      </c>
      <c r="B279" s="2">
        <v>611669116</v>
      </c>
      <c r="C279" s="2" t="s">
        <v>573</v>
      </c>
      <c r="D279" s="4">
        <v>26808.75</v>
      </c>
      <c r="E279" s="1" t="s">
        <v>12</v>
      </c>
      <c r="F279" s="1" t="s">
        <v>1054</v>
      </c>
      <c r="G279" s="1" t="s">
        <v>14</v>
      </c>
      <c r="H279" s="1" t="s">
        <v>1055</v>
      </c>
      <c r="I279" s="1">
        <v>848030.44641119998</v>
      </c>
      <c r="J279" s="1" t="s">
        <v>1056</v>
      </c>
    </row>
    <row r="280" spans="1:10" x14ac:dyDescent="0.25">
      <c r="A280" s="1" t="s">
        <v>1057</v>
      </c>
      <c r="B280" s="2">
        <v>110491505</v>
      </c>
      <c r="C280" s="2" t="s">
        <v>869</v>
      </c>
      <c r="D280" s="4">
        <v>17312.25</v>
      </c>
      <c r="E280" s="1" t="s">
        <v>12</v>
      </c>
      <c r="F280" s="1" t="s">
        <v>213</v>
      </c>
      <c r="G280" s="1" t="s">
        <v>14</v>
      </c>
      <c r="H280" s="1" t="s">
        <v>1058</v>
      </c>
      <c r="I280" s="1">
        <v>121294.341</v>
      </c>
      <c r="J280" s="1" t="s">
        <v>1059</v>
      </c>
    </row>
    <row r="281" spans="1:10" x14ac:dyDescent="0.25">
      <c r="A281" s="1" t="s">
        <v>1060</v>
      </c>
      <c r="B281" s="2">
        <v>529114349</v>
      </c>
      <c r="C281" s="2" t="s">
        <v>606</v>
      </c>
      <c r="D281" s="4">
        <v>23886.75</v>
      </c>
      <c r="E281" s="1" t="s">
        <v>12</v>
      </c>
      <c r="F281" s="1" t="s">
        <v>549</v>
      </c>
      <c r="G281" s="1" t="s">
        <v>14</v>
      </c>
      <c r="H281" s="1" t="s">
        <v>1061</v>
      </c>
      <c r="I281" s="1">
        <v>10945.774057799999</v>
      </c>
      <c r="J281" s="1" t="s">
        <v>1062</v>
      </c>
    </row>
    <row r="282" spans="1:10" x14ac:dyDescent="0.25">
      <c r="A282" s="1" t="s">
        <v>1063</v>
      </c>
      <c r="B282" s="2">
        <v>606523970</v>
      </c>
      <c r="C282" s="2" t="s">
        <v>357</v>
      </c>
      <c r="D282" s="4">
        <v>35209.5</v>
      </c>
      <c r="E282" s="1" t="s">
        <v>12</v>
      </c>
      <c r="F282" s="1" t="s">
        <v>794</v>
      </c>
      <c r="G282" s="1" t="s">
        <v>14</v>
      </c>
      <c r="H282" s="1" t="s">
        <v>1064</v>
      </c>
      <c r="I282" s="1">
        <v>79662.178079999998</v>
      </c>
      <c r="J282" s="1" t="s">
        <v>1065</v>
      </c>
    </row>
    <row r="283" spans="1:10" x14ac:dyDescent="0.25">
      <c r="A283" s="1" t="s">
        <v>1066</v>
      </c>
      <c r="B283" s="2">
        <v>300286413</v>
      </c>
      <c r="C283" s="2" t="s">
        <v>18</v>
      </c>
      <c r="D283" s="4">
        <v>33018</v>
      </c>
      <c r="E283" s="1" t="s">
        <v>12</v>
      </c>
      <c r="F283" s="1" t="s">
        <v>208</v>
      </c>
      <c r="G283" s="1" t="s">
        <v>14</v>
      </c>
      <c r="H283" s="1" t="s">
        <v>1067</v>
      </c>
      <c r="I283" s="1">
        <v>246037.2154625</v>
      </c>
      <c r="J283" s="1" t="s">
        <v>1068</v>
      </c>
    </row>
    <row r="284" spans="1:10" x14ac:dyDescent="0.25">
      <c r="A284" s="1" t="s">
        <v>1069</v>
      </c>
      <c r="B284" s="2">
        <v>420833481</v>
      </c>
      <c r="C284" s="2" t="s">
        <v>573</v>
      </c>
      <c r="D284" s="4">
        <v>26808.75</v>
      </c>
      <c r="E284" s="1" t="s">
        <v>12</v>
      </c>
      <c r="F284" s="1" t="s">
        <v>286</v>
      </c>
      <c r="G284" s="1" t="s">
        <v>14</v>
      </c>
      <c r="H284" s="1" t="s">
        <v>1070</v>
      </c>
      <c r="I284" s="1">
        <v>436215.00476400001</v>
      </c>
      <c r="J284" s="1" t="s">
        <v>1071</v>
      </c>
    </row>
    <row r="285" spans="1:10" x14ac:dyDescent="0.25">
      <c r="A285" s="1" t="s">
        <v>1072</v>
      </c>
      <c r="B285" s="2">
        <v>533542112</v>
      </c>
      <c r="C285" s="2" t="s">
        <v>518</v>
      </c>
      <c r="D285" s="4">
        <v>35574.75</v>
      </c>
      <c r="E285" s="1" t="s">
        <v>12</v>
      </c>
      <c r="F285" s="1" t="s">
        <v>385</v>
      </c>
      <c r="G285" s="1" t="s">
        <v>14</v>
      </c>
      <c r="H285" s="1" t="s">
        <v>1073</v>
      </c>
      <c r="I285" s="1">
        <v>343060.98175440001</v>
      </c>
      <c r="J285" s="1" t="s">
        <v>1074</v>
      </c>
    </row>
    <row r="286" spans="1:10" x14ac:dyDescent="0.25">
      <c r="A286" s="1" t="s">
        <v>1075</v>
      </c>
      <c r="B286" s="2">
        <v>711900223</v>
      </c>
      <c r="C286" s="2" t="s">
        <v>255</v>
      </c>
      <c r="D286" s="4">
        <v>25347.75</v>
      </c>
      <c r="E286" s="1" t="s">
        <v>12</v>
      </c>
      <c r="F286" s="1" t="s">
        <v>1076</v>
      </c>
      <c r="G286" s="1" t="s">
        <v>14</v>
      </c>
      <c r="H286" s="1" t="s">
        <v>1077</v>
      </c>
      <c r="I286" s="1">
        <v>114264.91802880001</v>
      </c>
      <c r="J286" s="1" t="s">
        <v>1078</v>
      </c>
    </row>
    <row r="287" spans="1:10" x14ac:dyDescent="0.25">
      <c r="A287" s="1" t="s">
        <v>1079</v>
      </c>
      <c r="B287" s="2">
        <v>201813131</v>
      </c>
      <c r="C287" s="2" t="s">
        <v>154</v>
      </c>
      <c r="D287" s="4">
        <v>29730.75</v>
      </c>
      <c r="E287" s="1" t="s">
        <v>12</v>
      </c>
      <c r="F287" s="1" t="s">
        <v>591</v>
      </c>
      <c r="G287" s="1" t="s">
        <v>14</v>
      </c>
      <c r="H287" s="1" t="s">
        <v>1080</v>
      </c>
      <c r="I287" s="1">
        <v>267197.53499999997</v>
      </c>
      <c r="J287" s="1" t="s">
        <v>1081</v>
      </c>
    </row>
    <row r="288" spans="1:10" x14ac:dyDescent="0.25">
      <c r="A288" s="1" t="s">
        <v>1082</v>
      </c>
      <c r="B288" s="2">
        <v>553069848</v>
      </c>
      <c r="C288" s="2" t="s">
        <v>143</v>
      </c>
      <c r="D288" s="4">
        <v>34479</v>
      </c>
      <c r="E288" s="1" t="s">
        <v>12</v>
      </c>
      <c r="F288" s="1" t="s">
        <v>1083</v>
      </c>
      <c r="G288" s="1" t="s">
        <v>14</v>
      </c>
      <c r="H288" s="1" t="s">
        <v>1084</v>
      </c>
      <c r="I288" s="1">
        <v>17332.734326400001</v>
      </c>
      <c r="J288" s="1" t="s">
        <v>1085</v>
      </c>
    </row>
    <row r="289" spans="1:10" x14ac:dyDescent="0.25">
      <c r="A289" s="1" t="s">
        <v>1086</v>
      </c>
      <c r="B289" s="2">
        <v>48471431</v>
      </c>
      <c r="C289" s="2" t="s">
        <v>348</v>
      </c>
      <c r="D289" s="4">
        <v>28635</v>
      </c>
      <c r="E289" s="1" t="s">
        <v>12</v>
      </c>
      <c r="F289" s="1" t="s">
        <v>993</v>
      </c>
      <c r="G289" s="1" t="s">
        <v>14</v>
      </c>
      <c r="H289" s="1" t="s">
        <v>1087</v>
      </c>
      <c r="I289" s="1">
        <v>73669.131944099994</v>
      </c>
      <c r="J289" s="1" t="s">
        <v>1088</v>
      </c>
    </row>
    <row r="290" spans="1:10" x14ac:dyDescent="0.25">
      <c r="A290" s="1" t="s">
        <v>1089</v>
      </c>
      <c r="B290" s="2">
        <v>292303183</v>
      </c>
      <c r="C290" s="2" t="s">
        <v>124</v>
      </c>
      <c r="D290" s="4">
        <v>14025</v>
      </c>
      <c r="E290" s="1" t="s">
        <v>12</v>
      </c>
      <c r="F290" s="1" t="s">
        <v>1090</v>
      </c>
      <c r="G290" s="1" t="s">
        <v>14</v>
      </c>
      <c r="H290" s="1" t="s">
        <v>1091</v>
      </c>
      <c r="I290" s="1">
        <v>133514.34039299999</v>
      </c>
      <c r="J290" s="1" t="s">
        <v>1092</v>
      </c>
    </row>
    <row r="291" spans="1:10" x14ac:dyDescent="0.25">
      <c r="A291" s="1" t="s">
        <v>1093</v>
      </c>
      <c r="B291" s="2">
        <v>424993985</v>
      </c>
      <c r="C291" s="2" t="s">
        <v>573</v>
      </c>
      <c r="D291" s="4">
        <v>26808.75</v>
      </c>
      <c r="E291" s="1" t="s">
        <v>1094</v>
      </c>
      <c r="F291" s="1" t="s">
        <v>286</v>
      </c>
      <c r="G291" s="1" t="s">
        <v>14</v>
      </c>
      <c r="H291" s="1" t="s">
        <v>1095</v>
      </c>
      <c r="I291" s="1">
        <v>453725.61847415997</v>
      </c>
      <c r="J291" s="1" t="s">
        <v>1096</v>
      </c>
    </row>
    <row r="292" spans="1:10" x14ac:dyDescent="0.25">
      <c r="A292" s="1" t="s">
        <v>1097</v>
      </c>
      <c r="B292" s="2">
        <v>328206610</v>
      </c>
      <c r="C292" s="2" t="s">
        <v>322</v>
      </c>
      <c r="D292" s="4">
        <v>26443.5</v>
      </c>
      <c r="E292" s="1" t="s">
        <v>1094</v>
      </c>
      <c r="F292" s="1" t="s">
        <v>366</v>
      </c>
      <c r="G292" s="1" t="s">
        <v>14</v>
      </c>
      <c r="H292" s="1" t="s">
        <v>1098</v>
      </c>
      <c r="I292" s="1">
        <v>39493.3226688</v>
      </c>
      <c r="J292" s="1" t="s">
        <v>1099</v>
      </c>
    </row>
    <row r="293" spans="1:10" x14ac:dyDescent="0.25">
      <c r="A293" s="1" t="s">
        <v>1100</v>
      </c>
      <c r="B293" s="2">
        <v>381842320</v>
      </c>
      <c r="C293" s="2" t="s">
        <v>72</v>
      </c>
      <c r="D293" s="4">
        <v>34844.25</v>
      </c>
      <c r="E293" s="1" t="s">
        <v>1094</v>
      </c>
      <c r="F293" s="1" t="s">
        <v>256</v>
      </c>
      <c r="G293" s="1" t="s">
        <v>14</v>
      </c>
      <c r="H293" s="1" t="s">
        <v>1101</v>
      </c>
      <c r="I293" s="1">
        <v>143633.3838632</v>
      </c>
      <c r="J293" s="1" t="s">
        <v>1102</v>
      </c>
    </row>
    <row r="294" spans="1:10" x14ac:dyDescent="0.25">
      <c r="A294" s="1" t="s">
        <v>1103</v>
      </c>
      <c r="B294" s="2">
        <v>194085026</v>
      </c>
      <c r="C294" s="2" t="s">
        <v>194</v>
      </c>
      <c r="D294" s="4">
        <v>30826.5</v>
      </c>
      <c r="E294" s="1" t="s">
        <v>1094</v>
      </c>
      <c r="F294" s="1" t="s">
        <v>34</v>
      </c>
      <c r="G294" s="1" t="s">
        <v>14</v>
      </c>
      <c r="H294" s="1" t="s">
        <v>1104</v>
      </c>
      <c r="I294" s="1">
        <v>243895.755072</v>
      </c>
      <c r="J294" s="1" t="s">
        <v>1105</v>
      </c>
    </row>
    <row r="295" spans="1:10" x14ac:dyDescent="0.25">
      <c r="A295" s="1" t="s">
        <v>1106</v>
      </c>
      <c r="B295" s="2">
        <v>581636322</v>
      </c>
      <c r="C295" s="2" t="s">
        <v>180</v>
      </c>
      <c r="D295" s="4">
        <v>35940</v>
      </c>
      <c r="E295" s="1" t="s">
        <v>1094</v>
      </c>
      <c r="F295" s="1" t="s">
        <v>750</v>
      </c>
      <c r="G295" s="1" t="s">
        <v>14</v>
      </c>
      <c r="H295" s="1" t="s">
        <v>1107</v>
      </c>
      <c r="I295" s="1">
        <v>403537.55913449998</v>
      </c>
      <c r="J295" s="1" t="s">
        <v>1108</v>
      </c>
    </row>
    <row r="296" spans="1:10" x14ac:dyDescent="0.25">
      <c r="A296" s="1" t="s">
        <v>1109</v>
      </c>
      <c r="B296" s="2">
        <v>242987893</v>
      </c>
      <c r="C296" s="2" t="s">
        <v>273</v>
      </c>
      <c r="D296" s="4">
        <v>20964.75</v>
      </c>
      <c r="E296" s="1" t="s">
        <v>1094</v>
      </c>
      <c r="F296" s="1" t="s">
        <v>523</v>
      </c>
      <c r="G296" s="1" t="s">
        <v>14</v>
      </c>
      <c r="H296" s="1" t="s">
        <v>1110</v>
      </c>
      <c r="I296" s="1">
        <v>152667.38044800001</v>
      </c>
      <c r="J296" s="1" t="s">
        <v>1111</v>
      </c>
    </row>
    <row r="297" spans="1:10" x14ac:dyDescent="0.25">
      <c r="A297" s="1" t="s">
        <v>1112</v>
      </c>
      <c r="B297" s="2">
        <v>534752819</v>
      </c>
      <c r="C297" s="2" t="s">
        <v>862</v>
      </c>
      <c r="D297" s="4">
        <v>24617.25</v>
      </c>
      <c r="E297" s="1" t="s">
        <v>1094</v>
      </c>
      <c r="F297" s="1" t="s">
        <v>274</v>
      </c>
      <c r="G297" s="1" t="s">
        <v>14</v>
      </c>
      <c r="H297" s="1" t="s">
        <v>1113</v>
      </c>
      <c r="I297" s="1">
        <v>1025407.977552</v>
      </c>
      <c r="J297" s="1" t="s">
        <v>1114</v>
      </c>
    </row>
    <row r="298" spans="1:10" x14ac:dyDescent="0.25">
      <c r="A298" s="1" t="s">
        <v>1115</v>
      </c>
      <c r="B298" s="2">
        <v>135610632</v>
      </c>
      <c r="C298" s="2" t="s">
        <v>281</v>
      </c>
      <c r="D298" s="4">
        <v>21695.25</v>
      </c>
      <c r="E298" s="1" t="s">
        <v>1094</v>
      </c>
      <c r="F298" s="1" t="s">
        <v>825</v>
      </c>
      <c r="G298" s="1" t="s">
        <v>14</v>
      </c>
      <c r="H298" s="1" t="s">
        <v>1116</v>
      </c>
      <c r="I298" s="1">
        <v>38050.407780000001</v>
      </c>
      <c r="J298" s="1" t="s">
        <v>1117</v>
      </c>
    </row>
    <row r="299" spans="1:10" x14ac:dyDescent="0.25">
      <c r="A299" s="1" t="s">
        <v>1118</v>
      </c>
      <c r="B299" s="2">
        <v>961950727</v>
      </c>
      <c r="C299" s="2" t="s">
        <v>255</v>
      </c>
      <c r="D299" s="4">
        <v>25347.75</v>
      </c>
      <c r="E299" s="1" t="s">
        <v>1094</v>
      </c>
      <c r="F299" s="1" t="s">
        <v>1004</v>
      </c>
      <c r="G299" s="1" t="s">
        <v>14</v>
      </c>
      <c r="H299" s="1" t="s">
        <v>1119</v>
      </c>
      <c r="I299" s="1">
        <v>306295.15556639998</v>
      </c>
      <c r="J299" s="1" t="s">
        <v>1120</v>
      </c>
    </row>
    <row r="300" spans="1:10" x14ac:dyDescent="0.25">
      <c r="A300" s="1" t="s">
        <v>1121</v>
      </c>
      <c r="B300" s="2">
        <v>219530629</v>
      </c>
      <c r="C300" s="2" t="s">
        <v>162</v>
      </c>
      <c r="D300" s="4">
        <v>15851.25</v>
      </c>
      <c r="E300" s="1" t="s">
        <v>1094</v>
      </c>
      <c r="F300" s="1" t="s">
        <v>256</v>
      </c>
      <c r="G300" s="1" t="s">
        <v>14</v>
      </c>
      <c r="H300" s="1" t="s">
        <v>1122</v>
      </c>
      <c r="I300" s="1">
        <v>352361.6488125</v>
      </c>
      <c r="J300" s="1" t="s">
        <v>1123</v>
      </c>
    </row>
    <row r="301" spans="1:10" x14ac:dyDescent="0.25">
      <c r="A301" s="1" t="s">
        <v>1124</v>
      </c>
      <c r="B301" s="2">
        <v>534393886</v>
      </c>
      <c r="C301" s="2" t="s">
        <v>162</v>
      </c>
      <c r="D301" s="4">
        <v>15851.25</v>
      </c>
      <c r="E301" s="1" t="s">
        <v>1094</v>
      </c>
      <c r="F301" s="1" t="s">
        <v>475</v>
      </c>
      <c r="G301" s="1" t="s">
        <v>14</v>
      </c>
      <c r="H301" s="1" t="s">
        <v>1125</v>
      </c>
      <c r="I301" s="1">
        <v>169233.47136</v>
      </c>
      <c r="J301" s="1" t="s">
        <v>1126</v>
      </c>
    </row>
    <row r="302" spans="1:10" x14ac:dyDescent="0.25">
      <c r="A302" s="1" t="s">
        <v>1127</v>
      </c>
      <c r="B302" s="2">
        <v>843963225</v>
      </c>
      <c r="C302" s="2" t="s">
        <v>194</v>
      </c>
      <c r="D302" s="4">
        <v>30826.5</v>
      </c>
      <c r="E302" s="1" t="s">
        <v>1094</v>
      </c>
      <c r="F302" s="1" t="s">
        <v>1054</v>
      </c>
      <c r="G302" s="1" t="s">
        <v>14</v>
      </c>
      <c r="H302" s="1" t="s">
        <v>1128</v>
      </c>
      <c r="I302" s="1">
        <v>352445.31831599999</v>
      </c>
      <c r="J302" s="1" t="s">
        <v>1129</v>
      </c>
    </row>
    <row r="303" spans="1:10" x14ac:dyDescent="0.25">
      <c r="A303" s="1" t="s">
        <v>1130</v>
      </c>
      <c r="B303" s="2">
        <v>914643280</v>
      </c>
      <c r="C303" s="2" t="s">
        <v>189</v>
      </c>
      <c r="D303" s="4">
        <v>22425.75</v>
      </c>
      <c r="E303" s="1" t="s">
        <v>1094</v>
      </c>
      <c r="F303" s="1" t="s">
        <v>340</v>
      </c>
      <c r="G303" s="1" t="s">
        <v>14</v>
      </c>
      <c r="H303" s="1" t="s">
        <v>1131</v>
      </c>
      <c r="I303" s="1">
        <v>617937.22791360004</v>
      </c>
      <c r="J303" s="1" t="s">
        <v>1132</v>
      </c>
    </row>
    <row r="304" spans="1:10" x14ac:dyDescent="0.25">
      <c r="A304" s="1" t="s">
        <v>1133</v>
      </c>
      <c r="B304" s="2">
        <v>699815678</v>
      </c>
      <c r="C304" s="2" t="s">
        <v>240</v>
      </c>
      <c r="D304" s="4">
        <v>22060.5</v>
      </c>
      <c r="E304" s="1" t="s">
        <v>1094</v>
      </c>
      <c r="F304" s="1" t="s">
        <v>181</v>
      </c>
      <c r="G304" s="1" t="s">
        <v>14</v>
      </c>
      <c r="H304" s="1" t="s">
        <v>1134</v>
      </c>
      <c r="I304" s="1">
        <v>402862.16134943999</v>
      </c>
      <c r="J304" s="1" t="s">
        <v>1135</v>
      </c>
    </row>
    <row r="305" spans="1:10" x14ac:dyDescent="0.25">
      <c r="A305" s="1" t="s">
        <v>1136</v>
      </c>
      <c r="B305" s="2">
        <v>513420727</v>
      </c>
      <c r="C305" s="2" t="s">
        <v>82</v>
      </c>
      <c r="D305" s="4">
        <v>16947</v>
      </c>
      <c r="E305" s="1" t="s">
        <v>1094</v>
      </c>
      <c r="F305" s="1" t="s">
        <v>870</v>
      </c>
      <c r="G305" s="1" t="s">
        <v>14</v>
      </c>
      <c r="H305" s="1" t="s">
        <v>1137</v>
      </c>
      <c r="I305" s="1">
        <v>27278.323930440001</v>
      </c>
      <c r="J305" s="1" t="s">
        <v>1138</v>
      </c>
    </row>
    <row r="306" spans="1:10" x14ac:dyDescent="0.25">
      <c r="A306" s="1" t="s">
        <v>1139</v>
      </c>
      <c r="B306" s="2">
        <v>384256484</v>
      </c>
      <c r="C306" s="2" t="s">
        <v>573</v>
      </c>
      <c r="D306" s="4">
        <v>26808.75</v>
      </c>
      <c r="E306" s="1" t="s">
        <v>1094</v>
      </c>
      <c r="F306" s="1" t="s">
        <v>63</v>
      </c>
      <c r="G306" s="1" t="s">
        <v>14</v>
      </c>
      <c r="H306" s="1" t="s">
        <v>1140</v>
      </c>
      <c r="I306" s="1">
        <v>252617.40745920001</v>
      </c>
      <c r="J306" s="1" t="s">
        <v>1141</v>
      </c>
    </row>
    <row r="307" spans="1:10" x14ac:dyDescent="0.25">
      <c r="A307" s="1" t="s">
        <v>1142</v>
      </c>
      <c r="B307" s="2">
        <v>466642390</v>
      </c>
      <c r="C307" s="2" t="s">
        <v>154</v>
      </c>
      <c r="D307" s="4">
        <v>29730.75</v>
      </c>
      <c r="E307" s="1" t="s">
        <v>1094</v>
      </c>
      <c r="F307" s="1" t="s">
        <v>139</v>
      </c>
      <c r="G307" s="1" t="s">
        <v>14</v>
      </c>
      <c r="H307" s="1" t="s">
        <v>1143</v>
      </c>
      <c r="I307" s="1">
        <v>343470.45227040001</v>
      </c>
      <c r="J307" s="1" t="s">
        <v>1144</v>
      </c>
    </row>
    <row r="308" spans="1:10" x14ac:dyDescent="0.25">
      <c r="A308" s="1" t="s">
        <v>1145</v>
      </c>
      <c r="B308" s="2">
        <v>844409210</v>
      </c>
      <c r="C308" s="2" t="s">
        <v>240</v>
      </c>
      <c r="D308" s="4">
        <v>22060.5</v>
      </c>
      <c r="E308" s="1" t="s">
        <v>1094</v>
      </c>
      <c r="F308" s="1" t="s">
        <v>1146</v>
      </c>
      <c r="G308" s="1" t="s">
        <v>14</v>
      </c>
      <c r="H308" s="1" t="s">
        <v>1147</v>
      </c>
      <c r="I308" s="1">
        <v>1021939.896384</v>
      </c>
      <c r="J308" s="1" t="s">
        <v>1148</v>
      </c>
    </row>
    <row r="309" spans="1:10" x14ac:dyDescent="0.25">
      <c r="A309" s="1" t="s">
        <v>1149</v>
      </c>
      <c r="B309" s="2">
        <v>4103665</v>
      </c>
      <c r="C309" s="2" t="s">
        <v>154</v>
      </c>
      <c r="D309" s="4">
        <v>29730.75</v>
      </c>
      <c r="E309" s="1" t="s">
        <v>1094</v>
      </c>
      <c r="F309" s="1" t="s">
        <v>598</v>
      </c>
      <c r="G309" s="1" t="s">
        <v>14</v>
      </c>
      <c r="H309" s="1" t="s">
        <v>1150</v>
      </c>
      <c r="I309" s="1">
        <v>147703.29900480001</v>
      </c>
      <c r="J309" s="1" t="s">
        <v>1151</v>
      </c>
    </row>
    <row r="310" spans="1:10" x14ac:dyDescent="0.25">
      <c r="A310" s="1" t="s">
        <v>1152</v>
      </c>
      <c r="B310" s="2">
        <v>925817645</v>
      </c>
      <c r="C310" s="2" t="s">
        <v>698</v>
      </c>
      <c r="D310" s="4">
        <v>18408</v>
      </c>
      <c r="E310" s="1" t="s">
        <v>1094</v>
      </c>
      <c r="F310" s="1" t="s">
        <v>241</v>
      </c>
      <c r="G310" s="1" t="s">
        <v>14</v>
      </c>
      <c r="H310" s="1" t="s">
        <v>1153</v>
      </c>
      <c r="I310" s="1">
        <v>311392.12481760001</v>
      </c>
      <c r="J310" s="1" t="s">
        <v>1154</v>
      </c>
    </row>
    <row r="311" spans="1:10" x14ac:dyDescent="0.25">
      <c r="A311" s="1" t="s">
        <v>1155</v>
      </c>
      <c r="B311" s="2">
        <v>529597969</v>
      </c>
      <c r="C311" s="2" t="s">
        <v>124</v>
      </c>
      <c r="D311" s="4">
        <v>14025</v>
      </c>
      <c r="E311" s="1" t="s">
        <v>1094</v>
      </c>
      <c r="F311" s="1" t="s">
        <v>199</v>
      </c>
      <c r="G311" s="1" t="s">
        <v>14</v>
      </c>
      <c r="H311" s="1" t="s">
        <v>1156</v>
      </c>
      <c r="I311" s="1">
        <v>445004.83050192002</v>
      </c>
      <c r="J311" s="1" t="s">
        <v>1157</v>
      </c>
    </row>
    <row r="312" spans="1:10" x14ac:dyDescent="0.25">
      <c r="A312" s="1" t="s">
        <v>1158</v>
      </c>
      <c r="B312" s="2">
        <v>142941602</v>
      </c>
      <c r="C312" s="2" t="s">
        <v>124</v>
      </c>
      <c r="D312" s="4">
        <v>14025</v>
      </c>
      <c r="E312" s="1" t="s">
        <v>1094</v>
      </c>
      <c r="F312" s="1" t="s">
        <v>399</v>
      </c>
      <c r="G312" s="1" t="s">
        <v>14</v>
      </c>
      <c r="H312" s="1" t="s">
        <v>1159</v>
      </c>
      <c r="I312" s="1">
        <v>118282.5758016</v>
      </c>
      <c r="J312" s="1" t="s">
        <v>1160</v>
      </c>
    </row>
    <row r="313" spans="1:10" x14ac:dyDescent="0.25">
      <c r="A313" s="1" t="s">
        <v>1161</v>
      </c>
      <c r="B313" s="2">
        <v>142378480</v>
      </c>
      <c r="C313" s="2" t="s">
        <v>250</v>
      </c>
      <c r="D313" s="4">
        <v>18042.75</v>
      </c>
      <c r="E313" s="1" t="s">
        <v>1094</v>
      </c>
      <c r="F313" s="1" t="s">
        <v>68</v>
      </c>
      <c r="G313" s="1" t="s">
        <v>14</v>
      </c>
      <c r="H313" s="1" t="s">
        <v>1162</v>
      </c>
      <c r="I313" s="1">
        <v>54827.528744800002</v>
      </c>
      <c r="J313" s="1" t="s">
        <v>1163</v>
      </c>
    </row>
    <row r="314" spans="1:10" x14ac:dyDescent="0.25">
      <c r="A314" s="1" t="s">
        <v>1164</v>
      </c>
      <c r="B314" s="2">
        <v>526690732</v>
      </c>
      <c r="C314" s="2" t="s">
        <v>72</v>
      </c>
      <c r="D314" s="4">
        <v>34844.25</v>
      </c>
      <c r="E314" s="1" t="s">
        <v>1094</v>
      </c>
      <c r="F314" s="1" t="s">
        <v>176</v>
      </c>
      <c r="G314" s="1" t="s">
        <v>14</v>
      </c>
      <c r="H314" s="1" t="s">
        <v>1165</v>
      </c>
      <c r="I314" s="1">
        <v>135307.81161576</v>
      </c>
      <c r="J314" s="1" t="s">
        <v>1166</v>
      </c>
    </row>
    <row r="315" spans="1:10" x14ac:dyDescent="0.25">
      <c r="A315" s="1" t="s">
        <v>1167</v>
      </c>
      <c r="B315" s="2">
        <v>878940712</v>
      </c>
      <c r="C315" s="2" t="s">
        <v>862</v>
      </c>
      <c r="D315" s="4">
        <v>24617.25</v>
      </c>
      <c r="E315" s="1" t="s">
        <v>1094</v>
      </c>
      <c r="F315" s="1" t="s">
        <v>185</v>
      </c>
      <c r="G315" s="1" t="s">
        <v>14</v>
      </c>
      <c r="H315" s="1" t="s">
        <v>1168</v>
      </c>
      <c r="I315" s="1">
        <v>297388.22296679998</v>
      </c>
      <c r="J315" s="1" t="s">
        <v>850</v>
      </c>
    </row>
    <row r="316" spans="1:10" x14ac:dyDescent="0.25">
      <c r="A316" s="1" t="s">
        <v>1169</v>
      </c>
      <c r="B316" s="2">
        <v>225809402</v>
      </c>
      <c r="C316" s="2" t="s">
        <v>28</v>
      </c>
      <c r="D316" s="4">
        <v>32652.75</v>
      </c>
      <c r="E316" s="1" t="s">
        <v>1094</v>
      </c>
      <c r="F316" s="1" t="s">
        <v>172</v>
      </c>
      <c r="G316" s="1" t="s">
        <v>14</v>
      </c>
      <c r="H316" s="1" t="s">
        <v>1170</v>
      </c>
      <c r="I316" s="1">
        <v>101723.61910464001</v>
      </c>
      <c r="J316" s="1" t="s">
        <v>1171</v>
      </c>
    </row>
    <row r="317" spans="1:10" x14ac:dyDescent="0.25">
      <c r="A317" s="1" t="s">
        <v>1172</v>
      </c>
      <c r="B317" s="2">
        <v>120462979</v>
      </c>
      <c r="C317" s="2" t="s">
        <v>556</v>
      </c>
      <c r="D317" s="4">
        <v>27174</v>
      </c>
      <c r="E317" s="1" t="s">
        <v>1094</v>
      </c>
      <c r="F317" s="1" t="s">
        <v>1000</v>
      </c>
      <c r="G317" s="1" t="s">
        <v>14</v>
      </c>
      <c r="H317" s="1" t="s">
        <v>1173</v>
      </c>
      <c r="I317" s="1">
        <v>57687.180570359997</v>
      </c>
      <c r="J317" s="1" t="s">
        <v>1174</v>
      </c>
    </row>
    <row r="318" spans="1:10" x14ac:dyDescent="0.25">
      <c r="A318" s="1" t="s">
        <v>1175</v>
      </c>
      <c r="B318" s="2">
        <v>872920936</v>
      </c>
      <c r="C318" s="2" t="s">
        <v>250</v>
      </c>
      <c r="D318" s="4">
        <v>18042.75</v>
      </c>
      <c r="E318" s="1" t="s">
        <v>1094</v>
      </c>
      <c r="F318" s="1" t="s">
        <v>63</v>
      </c>
      <c r="G318" s="1" t="s">
        <v>14</v>
      </c>
      <c r="H318" s="1" t="s">
        <v>1176</v>
      </c>
      <c r="I318" s="1">
        <v>142284.43057920001</v>
      </c>
      <c r="J318" s="1" t="s">
        <v>1177</v>
      </c>
    </row>
    <row r="319" spans="1:10" x14ac:dyDescent="0.25">
      <c r="A319" s="1" t="s">
        <v>1178</v>
      </c>
      <c r="B319" s="2">
        <v>105117708</v>
      </c>
      <c r="C319" s="2" t="s">
        <v>82</v>
      </c>
      <c r="D319" s="4">
        <v>16947</v>
      </c>
      <c r="E319" s="1" t="s">
        <v>1094</v>
      </c>
      <c r="F319" s="1" t="s">
        <v>1000</v>
      </c>
      <c r="G319" s="1" t="s">
        <v>14</v>
      </c>
      <c r="H319" s="1" t="s">
        <v>1179</v>
      </c>
      <c r="I319" s="1">
        <v>514935.26172000001</v>
      </c>
      <c r="J319" s="1" t="s">
        <v>1180</v>
      </c>
    </row>
    <row r="320" spans="1:10" x14ac:dyDescent="0.25">
      <c r="A320" s="1" t="s">
        <v>1181</v>
      </c>
      <c r="B320" s="2">
        <v>239492799</v>
      </c>
      <c r="C320" s="2" t="s">
        <v>568</v>
      </c>
      <c r="D320" s="4">
        <v>25713</v>
      </c>
      <c r="E320" s="1" t="s">
        <v>1094</v>
      </c>
      <c r="F320" s="1" t="s">
        <v>93</v>
      </c>
      <c r="G320" s="1" t="s">
        <v>14</v>
      </c>
      <c r="H320" s="1" t="s">
        <v>1182</v>
      </c>
      <c r="I320" s="1">
        <v>223710.36898560001</v>
      </c>
      <c r="J320" s="1" t="s">
        <v>1183</v>
      </c>
    </row>
    <row r="321" spans="1:10" x14ac:dyDescent="0.25">
      <c r="A321" s="1" t="s">
        <v>1184</v>
      </c>
      <c r="B321" s="2">
        <v>657272913</v>
      </c>
      <c r="C321" s="2" t="s">
        <v>298</v>
      </c>
      <c r="D321" s="4">
        <v>38131.5</v>
      </c>
      <c r="E321" s="1" t="s">
        <v>1094</v>
      </c>
      <c r="F321" s="1" t="s">
        <v>102</v>
      </c>
      <c r="G321" s="1" t="s">
        <v>14</v>
      </c>
      <c r="H321" s="1" t="s">
        <v>1185</v>
      </c>
      <c r="I321" s="1">
        <v>248252.70297499999</v>
      </c>
      <c r="J321" s="1" t="s">
        <v>1186</v>
      </c>
    </row>
    <row r="322" spans="1:10" x14ac:dyDescent="0.25">
      <c r="A322" s="1" t="s">
        <v>1187</v>
      </c>
      <c r="B322" s="2">
        <v>21760390</v>
      </c>
      <c r="C322" s="2" t="s">
        <v>862</v>
      </c>
      <c r="D322" s="4">
        <v>24617.25</v>
      </c>
      <c r="E322" s="1" t="s">
        <v>1094</v>
      </c>
      <c r="F322" s="1" t="s">
        <v>1004</v>
      </c>
      <c r="G322" s="1" t="s">
        <v>14</v>
      </c>
      <c r="H322" s="1" t="s">
        <v>1188</v>
      </c>
      <c r="I322" s="1">
        <v>233836.02735359999</v>
      </c>
      <c r="J322" s="1" t="s">
        <v>1189</v>
      </c>
    </row>
    <row r="323" spans="1:10" x14ac:dyDescent="0.25">
      <c r="A323" s="1" t="s">
        <v>1190</v>
      </c>
      <c r="B323" s="2">
        <v>295040717</v>
      </c>
      <c r="C323" s="2" t="s">
        <v>72</v>
      </c>
      <c r="D323" s="4">
        <v>34844.25</v>
      </c>
      <c r="E323" s="1" t="s">
        <v>1094</v>
      </c>
      <c r="F323" s="1" t="s">
        <v>53</v>
      </c>
      <c r="G323" s="1" t="s">
        <v>14</v>
      </c>
      <c r="H323" s="1" t="s">
        <v>1191</v>
      </c>
      <c r="I323" s="1">
        <v>128349.40375984</v>
      </c>
      <c r="J323" s="1" t="s">
        <v>1192</v>
      </c>
    </row>
    <row r="324" spans="1:10" x14ac:dyDescent="0.25">
      <c r="A324" s="1" t="s">
        <v>1193</v>
      </c>
      <c r="B324" s="2">
        <v>178706576</v>
      </c>
      <c r="C324" s="2" t="s">
        <v>862</v>
      </c>
      <c r="D324" s="4">
        <v>24617.25</v>
      </c>
      <c r="E324" s="1" t="s">
        <v>1094</v>
      </c>
      <c r="F324" s="1" t="s">
        <v>353</v>
      </c>
      <c r="G324" s="1" t="s">
        <v>14</v>
      </c>
      <c r="H324" s="1" t="s">
        <v>1194</v>
      </c>
      <c r="I324" s="1">
        <v>36442.515375000003</v>
      </c>
      <c r="J324" s="1" t="s">
        <v>1195</v>
      </c>
    </row>
    <row r="325" spans="1:10" x14ac:dyDescent="0.25">
      <c r="A325" s="1" t="s">
        <v>1196</v>
      </c>
      <c r="B325" s="2">
        <v>22623932</v>
      </c>
      <c r="C325" s="2" t="s">
        <v>82</v>
      </c>
      <c r="D325" s="4">
        <v>16947</v>
      </c>
      <c r="E325" s="1" t="s">
        <v>1094</v>
      </c>
      <c r="F325" s="1" t="s">
        <v>1197</v>
      </c>
      <c r="G325" s="1" t="s">
        <v>14</v>
      </c>
      <c r="H325" s="1" t="s">
        <v>1198</v>
      </c>
      <c r="I325" s="1">
        <v>138691.94845967999</v>
      </c>
      <c r="J325" s="1" t="s">
        <v>1199</v>
      </c>
    </row>
    <row r="326" spans="1:10" x14ac:dyDescent="0.25">
      <c r="A326" s="1" t="s">
        <v>1200</v>
      </c>
      <c r="B326" s="2">
        <v>948267384</v>
      </c>
      <c r="C326" s="2" t="s">
        <v>1201</v>
      </c>
      <c r="D326" s="4">
        <v>30461.25</v>
      </c>
      <c r="E326" s="1" t="s">
        <v>1094</v>
      </c>
      <c r="F326" s="1" t="s">
        <v>125</v>
      </c>
      <c r="G326" s="1" t="s">
        <v>14</v>
      </c>
      <c r="H326" s="1" t="s">
        <v>1202</v>
      </c>
      <c r="I326" s="1">
        <v>103981.18034304</v>
      </c>
      <c r="J326" s="1" t="s">
        <v>1203</v>
      </c>
    </row>
    <row r="327" spans="1:10" x14ac:dyDescent="0.25">
      <c r="A327" s="1" t="s">
        <v>1204</v>
      </c>
      <c r="B327" s="2">
        <v>576517360</v>
      </c>
      <c r="C327" s="2" t="s">
        <v>47</v>
      </c>
      <c r="D327" s="4">
        <v>31191.75</v>
      </c>
      <c r="E327" s="1" t="s">
        <v>1094</v>
      </c>
      <c r="F327" s="1" t="s">
        <v>172</v>
      </c>
      <c r="G327" s="1" t="s">
        <v>14</v>
      </c>
      <c r="H327" s="1" t="s">
        <v>1205</v>
      </c>
      <c r="I327" s="1">
        <v>128009.78779904</v>
      </c>
      <c r="J327" s="1" t="s">
        <v>1206</v>
      </c>
    </row>
    <row r="328" spans="1:10" x14ac:dyDescent="0.25">
      <c r="A328" s="1" t="s">
        <v>1207</v>
      </c>
      <c r="B328" s="2">
        <v>144336359</v>
      </c>
      <c r="C328" s="2" t="s">
        <v>240</v>
      </c>
      <c r="D328" s="4">
        <v>22060.5</v>
      </c>
      <c r="E328" s="1" t="s">
        <v>1094</v>
      </c>
      <c r="F328" s="1" t="s">
        <v>349</v>
      </c>
      <c r="G328" s="1" t="s">
        <v>14</v>
      </c>
      <c r="H328" s="1" t="s">
        <v>1208</v>
      </c>
      <c r="I328" s="1">
        <v>218434.247064</v>
      </c>
      <c r="J328" s="1" t="s">
        <v>1209</v>
      </c>
    </row>
    <row r="329" spans="1:10" x14ac:dyDescent="0.25">
      <c r="A329" s="1" t="s">
        <v>1210</v>
      </c>
      <c r="B329" s="2">
        <v>301533948</v>
      </c>
      <c r="C329" s="2" t="s">
        <v>606</v>
      </c>
      <c r="D329" s="4">
        <v>23886.75</v>
      </c>
      <c r="E329" s="1" t="s">
        <v>1094</v>
      </c>
      <c r="F329" s="1" t="s">
        <v>251</v>
      </c>
      <c r="G329" s="1" t="s">
        <v>14</v>
      </c>
      <c r="H329" s="1" t="s">
        <v>1211</v>
      </c>
      <c r="I329" s="1">
        <v>248111.92320600001</v>
      </c>
      <c r="J329" s="1" t="s">
        <v>1212</v>
      </c>
    </row>
    <row r="330" spans="1:10" x14ac:dyDescent="0.25">
      <c r="A330" s="1" t="s">
        <v>1213</v>
      </c>
      <c r="B330" s="2">
        <v>894379240</v>
      </c>
      <c r="C330" s="2" t="s">
        <v>167</v>
      </c>
      <c r="D330" s="4">
        <v>18773.25</v>
      </c>
      <c r="E330" s="1" t="s">
        <v>1094</v>
      </c>
      <c r="F330" s="1" t="s">
        <v>73</v>
      </c>
      <c r="G330" s="1" t="s">
        <v>14</v>
      </c>
      <c r="H330" s="1" t="s">
        <v>1214</v>
      </c>
      <c r="I330" s="1">
        <v>127576.27584</v>
      </c>
      <c r="J330" s="1" t="s">
        <v>1215</v>
      </c>
    </row>
    <row r="331" spans="1:10" x14ac:dyDescent="0.25">
      <c r="A331" s="1" t="s">
        <v>1216</v>
      </c>
      <c r="B331" s="2">
        <v>169459563</v>
      </c>
      <c r="C331" s="2" t="s">
        <v>52</v>
      </c>
      <c r="D331" s="4">
        <v>20234.25</v>
      </c>
      <c r="E331" s="1" t="s">
        <v>1094</v>
      </c>
      <c r="F331" s="1" t="s">
        <v>598</v>
      </c>
      <c r="G331" s="1" t="s">
        <v>14</v>
      </c>
      <c r="H331" s="1" t="s">
        <v>1217</v>
      </c>
      <c r="I331" s="1">
        <v>155564.54713799999</v>
      </c>
      <c r="J331" s="1" t="s">
        <v>1218</v>
      </c>
    </row>
    <row r="332" spans="1:10" x14ac:dyDescent="0.25">
      <c r="A332" s="1" t="s">
        <v>1219</v>
      </c>
      <c r="B332" s="2">
        <v>252358075</v>
      </c>
      <c r="C332" s="2" t="s">
        <v>129</v>
      </c>
      <c r="D332" s="4">
        <v>15120.75</v>
      </c>
      <c r="E332" s="1" t="s">
        <v>1094</v>
      </c>
      <c r="F332" s="1" t="s">
        <v>1220</v>
      </c>
      <c r="G332" s="1" t="s">
        <v>14</v>
      </c>
      <c r="H332" s="1" t="s">
        <v>1221</v>
      </c>
      <c r="I332" s="1">
        <v>277726.12199999997</v>
      </c>
      <c r="J332" s="1" t="s">
        <v>1222</v>
      </c>
    </row>
    <row r="333" spans="1:10" x14ac:dyDescent="0.25">
      <c r="A333" s="1" t="s">
        <v>1223</v>
      </c>
      <c r="B333" s="2">
        <v>97698731</v>
      </c>
      <c r="C333" s="2" t="s">
        <v>322</v>
      </c>
      <c r="D333" s="4">
        <v>26443.5</v>
      </c>
      <c r="E333" s="1" t="s">
        <v>1094</v>
      </c>
      <c r="F333" s="1" t="s">
        <v>282</v>
      </c>
      <c r="G333" s="1" t="s">
        <v>14</v>
      </c>
      <c r="H333" s="1" t="s">
        <v>1224</v>
      </c>
      <c r="I333" s="1">
        <v>36464.574586050003</v>
      </c>
      <c r="J333" s="1" t="s">
        <v>1225</v>
      </c>
    </row>
    <row r="334" spans="1:10" x14ac:dyDescent="0.25">
      <c r="A334" s="1" t="s">
        <v>1226</v>
      </c>
      <c r="B334" s="2">
        <v>506875531</v>
      </c>
      <c r="C334" s="2" t="s">
        <v>194</v>
      </c>
      <c r="D334" s="4">
        <v>30826.5</v>
      </c>
      <c r="E334" s="1" t="s">
        <v>1094</v>
      </c>
      <c r="F334" s="1" t="s">
        <v>636</v>
      </c>
      <c r="G334" s="1" t="s">
        <v>14</v>
      </c>
      <c r="H334" s="1" t="s">
        <v>1227</v>
      </c>
      <c r="I334" s="1">
        <v>37512.085063680002</v>
      </c>
      <c r="J334" s="1" t="s">
        <v>1228</v>
      </c>
    </row>
    <row r="335" spans="1:10" x14ac:dyDescent="0.25">
      <c r="A335" s="1" t="s">
        <v>1229</v>
      </c>
      <c r="B335" s="2">
        <v>440841498</v>
      </c>
      <c r="C335" s="2" t="s">
        <v>167</v>
      </c>
      <c r="D335" s="4">
        <v>18773.25</v>
      </c>
      <c r="E335" s="1" t="s">
        <v>1094</v>
      </c>
      <c r="F335" s="1" t="s">
        <v>665</v>
      </c>
      <c r="G335" s="1" t="s">
        <v>14</v>
      </c>
      <c r="H335" s="1" t="s">
        <v>1230</v>
      </c>
      <c r="I335" s="1">
        <v>363493.99063151999</v>
      </c>
      <c r="J335" s="1" t="s">
        <v>1231</v>
      </c>
    </row>
    <row r="336" spans="1:10" x14ac:dyDescent="0.25">
      <c r="A336" s="1" t="s">
        <v>1232</v>
      </c>
      <c r="B336" s="2">
        <v>403244085</v>
      </c>
      <c r="C336" s="2" t="s">
        <v>67</v>
      </c>
      <c r="D336" s="4">
        <v>23156.25</v>
      </c>
      <c r="E336" s="1" t="s">
        <v>1094</v>
      </c>
      <c r="F336" s="1" t="s">
        <v>78</v>
      </c>
      <c r="G336" s="1" t="s">
        <v>14</v>
      </c>
      <c r="H336" s="1" t="s">
        <v>1233</v>
      </c>
      <c r="I336" s="1">
        <v>57451.118928000004</v>
      </c>
      <c r="J336" s="1" t="s">
        <v>1234</v>
      </c>
    </row>
    <row r="337" spans="1:10" x14ac:dyDescent="0.25">
      <c r="A337" s="1" t="s">
        <v>1235</v>
      </c>
      <c r="B337" s="2">
        <v>851201007</v>
      </c>
      <c r="C337" s="2" t="s">
        <v>268</v>
      </c>
      <c r="D337" s="4">
        <v>17677.5</v>
      </c>
      <c r="E337" s="1" t="s">
        <v>1094</v>
      </c>
      <c r="F337" s="1" t="s">
        <v>34</v>
      </c>
      <c r="G337" s="1" t="s">
        <v>14</v>
      </c>
      <c r="H337" s="1" t="s">
        <v>1236</v>
      </c>
      <c r="I337" s="1">
        <v>279596.5456284</v>
      </c>
      <c r="J337" s="1" t="s">
        <v>1237</v>
      </c>
    </row>
    <row r="338" spans="1:10" x14ac:dyDescent="0.25">
      <c r="A338" s="1" t="s">
        <v>1238</v>
      </c>
      <c r="B338" s="2">
        <v>132748811</v>
      </c>
      <c r="C338" s="2" t="s">
        <v>869</v>
      </c>
      <c r="D338" s="4">
        <v>17312.25</v>
      </c>
      <c r="E338" s="1" t="s">
        <v>1094</v>
      </c>
      <c r="F338" s="1" t="s">
        <v>227</v>
      </c>
      <c r="G338" s="1" t="s">
        <v>14</v>
      </c>
      <c r="H338" s="1" t="s">
        <v>1239</v>
      </c>
      <c r="I338" s="1">
        <v>786017.82273280004</v>
      </c>
      <c r="J338" s="1" t="s">
        <v>1240</v>
      </c>
    </row>
    <row r="339" spans="1:10" x14ac:dyDescent="0.25">
      <c r="A339" s="1" t="s">
        <v>1241</v>
      </c>
      <c r="B339" s="2">
        <v>73737578</v>
      </c>
      <c r="C339" s="2" t="s">
        <v>129</v>
      </c>
      <c r="D339" s="4">
        <v>15120.75</v>
      </c>
      <c r="E339" s="1" t="s">
        <v>1094</v>
      </c>
      <c r="F339" s="1" t="s">
        <v>1242</v>
      </c>
      <c r="G339" s="1" t="s">
        <v>14</v>
      </c>
      <c r="H339" s="1" t="s">
        <v>1243</v>
      </c>
      <c r="I339" s="1">
        <v>298167.28668090003</v>
      </c>
      <c r="J339" s="1" t="s">
        <v>1244</v>
      </c>
    </row>
    <row r="340" spans="1:10" x14ac:dyDescent="0.25">
      <c r="A340" s="1" t="s">
        <v>1245</v>
      </c>
      <c r="B340" s="2">
        <v>646777420</v>
      </c>
      <c r="C340" s="2" t="s">
        <v>129</v>
      </c>
      <c r="D340" s="4">
        <v>15120.75</v>
      </c>
      <c r="E340" s="1" t="s">
        <v>1094</v>
      </c>
      <c r="F340" s="1" t="s">
        <v>199</v>
      </c>
      <c r="G340" s="1" t="s">
        <v>14</v>
      </c>
      <c r="H340" s="1" t="s">
        <v>1246</v>
      </c>
      <c r="I340" s="1">
        <v>249132.11179535001</v>
      </c>
      <c r="J340" s="1" t="s">
        <v>1247</v>
      </c>
    </row>
    <row r="341" spans="1:10" x14ac:dyDescent="0.25">
      <c r="A341" s="1" t="s">
        <v>1248</v>
      </c>
      <c r="B341" s="2">
        <v>204639853</v>
      </c>
      <c r="C341" s="2" t="s">
        <v>67</v>
      </c>
      <c r="D341" s="4">
        <v>23156.25</v>
      </c>
      <c r="E341" s="1" t="s">
        <v>1094</v>
      </c>
      <c r="F341" s="1" t="s">
        <v>231</v>
      </c>
      <c r="G341" s="1" t="s">
        <v>14</v>
      </c>
      <c r="H341" s="1" t="s">
        <v>1249</v>
      </c>
      <c r="I341" s="1"/>
      <c r="J341" s="1" t="s">
        <v>1250</v>
      </c>
    </row>
    <row r="342" spans="1:10" x14ac:dyDescent="0.25">
      <c r="A342" s="1" t="s">
        <v>1251</v>
      </c>
      <c r="B342" s="2">
        <v>928702324</v>
      </c>
      <c r="C342" s="2" t="s">
        <v>498</v>
      </c>
      <c r="D342" s="4">
        <v>37766.25</v>
      </c>
      <c r="E342" s="1" t="s">
        <v>1094</v>
      </c>
      <c r="F342" s="1" t="s">
        <v>1252</v>
      </c>
      <c r="G342" s="1" t="s">
        <v>14</v>
      </c>
      <c r="H342" s="1" t="s">
        <v>1253</v>
      </c>
      <c r="I342" s="1">
        <v>32637.658651199999</v>
      </c>
      <c r="J342" s="1" t="s">
        <v>1254</v>
      </c>
    </row>
    <row r="343" spans="1:10" x14ac:dyDescent="0.25">
      <c r="A343" s="1" t="s">
        <v>1255</v>
      </c>
      <c r="B343" s="2">
        <v>122621145</v>
      </c>
      <c r="C343" s="2" t="s">
        <v>221</v>
      </c>
      <c r="D343" s="4">
        <v>33748.5</v>
      </c>
      <c r="E343" s="1" t="s">
        <v>1094</v>
      </c>
      <c r="F343" s="1" t="s">
        <v>83</v>
      </c>
      <c r="G343" s="1" t="s">
        <v>14</v>
      </c>
      <c r="H343" s="1" t="s">
        <v>1256</v>
      </c>
      <c r="I343" s="1">
        <v>3719.7591832799999</v>
      </c>
      <c r="J343" s="1" t="s">
        <v>1257</v>
      </c>
    </row>
    <row r="344" spans="1:10" x14ac:dyDescent="0.25">
      <c r="A344" s="1" t="s">
        <v>1258</v>
      </c>
      <c r="B344" s="2">
        <v>78082765</v>
      </c>
      <c r="C344" s="2" t="s">
        <v>661</v>
      </c>
      <c r="D344" s="4">
        <v>16216.5</v>
      </c>
      <c r="E344" s="1" t="s">
        <v>1094</v>
      </c>
      <c r="F344" s="1" t="s">
        <v>274</v>
      </c>
      <c r="G344" s="1" t="s">
        <v>14</v>
      </c>
      <c r="H344" s="1" t="s">
        <v>1259</v>
      </c>
      <c r="I344" s="1">
        <v>55476.950096879998</v>
      </c>
      <c r="J344" s="1" t="s">
        <v>1260</v>
      </c>
    </row>
    <row r="345" spans="1:10" x14ac:dyDescent="0.25">
      <c r="A345" s="1" t="s">
        <v>1261</v>
      </c>
      <c r="B345" s="2">
        <v>170783195</v>
      </c>
      <c r="C345" s="2" t="s">
        <v>518</v>
      </c>
      <c r="D345" s="4">
        <v>35574.75</v>
      </c>
      <c r="E345" s="1" t="s">
        <v>1094</v>
      </c>
      <c r="F345" s="1" t="s">
        <v>290</v>
      </c>
      <c r="G345" s="1" t="s">
        <v>14</v>
      </c>
      <c r="H345" s="1" t="s">
        <v>1262</v>
      </c>
      <c r="I345" s="1">
        <v>259385.06171424</v>
      </c>
      <c r="J345" s="1" t="s">
        <v>1263</v>
      </c>
    </row>
    <row r="346" spans="1:10" x14ac:dyDescent="0.25">
      <c r="A346" s="1" t="s">
        <v>1264</v>
      </c>
      <c r="B346" s="2">
        <v>231990058</v>
      </c>
      <c r="C346" s="2" t="s">
        <v>11</v>
      </c>
      <c r="D346" s="4">
        <v>36305.25</v>
      </c>
      <c r="E346" s="1" t="s">
        <v>1094</v>
      </c>
      <c r="F346" s="1" t="s">
        <v>340</v>
      </c>
      <c r="G346" s="1" t="s">
        <v>14</v>
      </c>
      <c r="H346" s="1" t="s">
        <v>1265</v>
      </c>
      <c r="I346" s="1">
        <v>71354.189949899999</v>
      </c>
      <c r="J346" s="1" t="s">
        <v>1266</v>
      </c>
    </row>
    <row r="347" spans="1:10" x14ac:dyDescent="0.25">
      <c r="A347" s="1" t="s">
        <v>1267</v>
      </c>
      <c r="B347" s="2">
        <v>461991682</v>
      </c>
      <c r="C347" s="2" t="s">
        <v>221</v>
      </c>
      <c r="D347" s="4">
        <v>33748.5</v>
      </c>
      <c r="E347" s="1" t="s">
        <v>1094</v>
      </c>
      <c r="F347" s="1" t="s">
        <v>989</v>
      </c>
      <c r="G347" s="1" t="s">
        <v>14</v>
      </c>
      <c r="H347" s="1" t="s">
        <v>1268</v>
      </c>
      <c r="I347" s="1">
        <v>240098.87160000001</v>
      </c>
      <c r="J347" s="1" t="s">
        <v>1269</v>
      </c>
    </row>
    <row r="348" spans="1:10" x14ac:dyDescent="0.25">
      <c r="A348" s="1" t="s">
        <v>1270</v>
      </c>
      <c r="B348" s="2">
        <v>812442483</v>
      </c>
      <c r="C348" s="2" t="s">
        <v>11</v>
      </c>
      <c r="D348" s="4">
        <v>36305.25</v>
      </c>
      <c r="E348" s="1" t="s">
        <v>1094</v>
      </c>
      <c r="F348" s="1" t="s">
        <v>63</v>
      </c>
      <c r="G348" s="1" t="s">
        <v>14</v>
      </c>
      <c r="H348" s="1" t="s">
        <v>1271</v>
      </c>
      <c r="I348" s="1">
        <v>1661769.8336102399</v>
      </c>
      <c r="J348" s="1" t="s">
        <v>1272</v>
      </c>
    </row>
    <row r="349" spans="1:10" x14ac:dyDescent="0.25">
      <c r="A349" s="1" t="s">
        <v>1273</v>
      </c>
      <c r="B349" s="2">
        <v>757646735</v>
      </c>
      <c r="C349" s="2" t="s">
        <v>77</v>
      </c>
      <c r="D349" s="4">
        <v>23521.5</v>
      </c>
      <c r="E349" s="1" t="s">
        <v>1094</v>
      </c>
      <c r="F349" s="1" t="s">
        <v>881</v>
      </c>
      <c r="G349" s="1" t="s">
        <v>14</v>
      </c>
      <c r="H349" s="1" t="s">
        <v>1274</v>
      </c>
      <c r="I349" s="1">
        <v>28706.52796928</v>
      </c>
      <c r="J349" s="1" t="s">
        <v>1275</v>
      </c>
    </row>
    <row r="350" spans="1:10" x14ac:dyDescent="0.25">
      <c r="A350" s="1" t="s">
        <v>1276</v>
      </c>
      <c r="B350" s="2">
        <v>262138687</v>
      </c>
      <c r="C350" s="2" t="s">
        <v>28</v>
      </c>
      <c r="D350" s="4">
        <v>32652.75</v>
      </c>
      <c r="E350" s="1" t="s">
        <v>1094</v>
      </c>
      <c r="F350" s="1" t="s">
        <v>1277</v>
      </c>
      <c r="G350" s="1" t="s">
        <v>14</v>
      </c>
      <c r="H350" s="1" t="s">
        <v>1278</v>
      </c>
      <c r="I350" s="1">
        <v>886562.19778749999</v>
      </c>
      <c r="J350" s="1" t="s">
        <v>1279</v>
      </c>
    </row>
    <row r="351" spans="1:10" x14ac:dyDescent="0.25">
      <c r="A351" s="1" t="s">
        <v>1280</v>
      </c>
      <c r="B351" s="2">
        <v>547525888</v>
      </c>
      <c r="C351" s="2" t="s">
        <v>203</v>
      </c>
      <c r="D351" s="4">
        <v>27539.25</v>
      </c>
      <c r="E351" s="1" t="s">
        <v>1094</v>
      </c>
      <c r="F351" s="1" t="s">
        <v>385</v>
      </c>
      <c r="G351" s="1" t="s">
        <v>14</v>
      </c>
      <c r="H351" s="1" t="s">
        <v>1281</v>
      </c>
      <c r="I351" s="1">
        <v>121257.3153168</v>
      </c>
      <c r="J351" s="1" t="s">
        <v>1282</v>
      </c>
    </row>
    <row r="352" spans="1:10" x14ac:dyDescent="0.25">
      <c r="A352" s="1" t="s">
        <v>1283</v>
      </c>
      <c r="B352" s="2">
        <v>167654139</v>
      </c>
      <c r="C352" s="2" t="s">
        <v>357</v>
      </c>
      <c r="D352" s="4">
        <v>35209.5</v>
      </c>
      <c r="E352" s="1" t="s">
        <v>1094</v>
      </c>
      <c r="F352" s="1" t="s">
        <v>731</v>
      </c>
      <c r="G352" s="1" t="s">
        <v>14</v>
      </c>
      <c r="H352" s="1" t="s">
        <v>1284</v>
      </c>
      <c r="I352" s="1">
        <v>9501.2359199999992</v>
      </c>
      <c r="J352" s="1" t="s">
        <v>1285</v>
      </c>
    </row>
    <row r="353" spans="1:10" x14ac:dyDescent="0.25">
      <c r="A353" s="1" t="s">
        <v>1286</v>
      </c>
      <c r="B353" s="2">
        <v>192928937</v>
      </c>
      <c r="C353" s="2" t="s">
        <v>281</v>
      </c>
      <c r="D353" s="4">
        <v>21695.25</v>
      </c>
      <c r="E353" s="1" t="s">
        <v>1094</v>
      </c>
      <c r="F353" s="1" t="s">
        <v>675</v>
      </c>
      <c r="G353" s="1" t="s">
        <v>14</v>
      </c>
      <c r="H353" s="1" t="s">
        <v>1287</v>
      </c>
      <c r="I353" s="1">
        <v>367776.47772000002</v>
      </c>
      <c r="J353" s="1" t="s">
        <v>1288</v>
      </c>
    </row>
    <row r="354" spans="1:10" x14ac:dyDescent="0.25">
      <c r="A354" s="1" t="s">
        <v>1289</v>
      </c>
      <c r="B354" s="2">
        <v>502376688</v>
      </c>
      <c r="C354" s="2" t="s">
        <v>134</v>
      </c>
      <c r="D354" s="4">
        <v>37401</v>
      </c>
      <c r="E354" s="1" t="s">
        <v>1094</v>
      </c>
      <c r="F354" s="1" t="s">
        <v>620</v>
      </c>
      <c r="G354" s="1" t="s">
        <v>14</v>
      </c>
      <c r="H354" s="1" t="s">
        <v>1290</v>
      </c>
      <c r="I354" s="1">
        <v>357956.38859551999</v>
      </c>
      <c r="J354" s="1" t="s">
        <v>1291</v>
      </c>
    </row>
    <row r="355" spans="1:10" x14ac:dyDescent="0.25">
      <c r="A355" s="1" t="s">
        <v>1292</v>
      </c>
      <c r="B355" s="2">
        <v>385409761</v>
      </c>
      <c r="C355" s="2" t="s">
        <v>119</v>
      </c>
      <c r="D355" s="4">
        <v>24982.5</v>
      </c>
      <c r="E355" s="1" t="s">
        <v>1094</v>
      </c>
      <c r="F355" s="1" t="s">
        <v>874</v>
      </c>
      <c r="G355" s="1" t="s">
        <v>14</v>
      </c>
      <c r="H355" s="1" t="s">
        <v>1293</v>
      </c>
      <c r="I355" s="1">
        <v>99759.150879840003</v>
      </c>
      <c r="J355" s="1" t="s">
        <v>1294</v>
      </c>
    </row>
    <row r="356" spans="1:10" x14ac:dyDescent="0.25">
      <c r="A356" s="1" t="s">
        <v>1295</v>
      </c>
      <c r="B356" s="2">
        <v>804813466</v>
      </c>
      <c r="C356" s="2" t="s">
        <v>212</v>
      </c>
      <c r="D356" s="4">
        <v>24252</v>
      </c>
      <c r="E356" s="1" t="s">
        <v>1094</v>
      </c>
      <c r="F356" s="1" t="s">
        <v>1252</v>
      </c>
      <c r="G356" s="1" t="s">
        <v>14</v>
      </c>
      <c r="H356" s="1" t="s">
        <v>1296</v>
      </c>
      <c r="I356" s="1">
        <v>142584.27484704001</v>
      </c>
      <c r="J356" s="1" t="s">
        <v>1297</v>
      </c>
    </row>
    <row r="357" spans="1:10" x14ac:dyDescent="0.25">
      <c r="A357" s="1" t="s">
        <v>1298</v>
      </c>
      <c r="B357" s="2">
        <v>715678008</v>
      </c>
      <c r="C357" s="2" t="s">
        <v>124</v>
      </c>
      <c r="D357" s="4">
        <v>14025</v>
      </c>
      <c r="E357" s="1" t="s">
        <v>1094</v>
      </c>
      <c r="F357" s="1" t="s">
        <v>471</v>
      </c>
      <c r="G357" s="1" t="s">
        <v>14</v>
      </c>
      <c r="H357" s="1" t="s">
        <v>1299</v>
      </c>
      <c r="I357" s="1">
        <v>39677.92452</v>
      </c>
      <c r="J357" s="1" t="s">
        <v>1300</v>
      </c>
    </row>
    <row r="358" spans="1:10" x14ac:dyDescent="0.25">
      <c r="A358" s="1" t="s">
        <v>1301</v>
      </c>
      <c r="B358" s="2">
        <v>258712750</v>
      </c>
      <c r="C358" s="2" t="s">
        <v>43</v>
      </c>
      <c r="D358" s="4">
        <v>36670.5</v>
      </c>
      <c r="E358" s="1" t="s">
        <v>1094</v>
      </c>
      <c r="F358" s="1" t="s">
        <v>426</v>
      </c>
      <c r="G358" s="1" t="s">
        <v>14</v>
      </c>
      <c r="H358" s="1"/>
      <c r="I358" s="1"/>
      <c r="J358" s="1" t="s">
        <v>1302</v>
      </c>
    </row>
    <row r="359" spans="1:10" x14ac:dyDescent="0.25">
      <c r="A359" s="1" t="s">
        <v>1303</v>
      </c>
      <c r="B359" s="2">
        <v>872032299</v>
      </c>
      <c r="C359" s="2" t="s">
        <v>194</v>
      </c>
      <c r="D359" s="4">
        <v>30826.5</v>
      </c>
      <c r="E359" s="1" t="s">
        <v>1094</v>
      </c>
      <c r="F359" s="1" t="s">
        <v>1304</v>
      </c>
      <c r="G359" s="1" t="s">
        <v>14</v>
      </c>
      <c r="H359" s="1" t="s">
        <v>1305</v>
      </c>
      <c r="I359" s="1">
        <v>132591.20670000001</v>
      </c>
      <c r="J359" s="1" t="s">
        <v>1306</v>
      </c>
    </row>
    <row r="360" spans="1:10" x14ac:dyDescent="0.25">
      <c r="A360" s="1" t="s">
        <v>1307</v>
      </c>
      <c r="B360" s="2">
        <v>729442003</v>
      </c>
      <c r="C360" s="2" t="s">
        <v>194</v>
      </c>
      <c r="D360" s="4">
        <v>30826.5</v>
      </c>
      <c r="E360" s="1" t="s">
        <v>1094</v>
      </c>
      <c r="F360" s="1" t="s">
        <v>1308</v>
      </c>
      <c r="G360" s="1" t="s">
        <v>14</v>
      </c>
      <c r="H360" s="1" t="s">
        <v>1309</v>
      </c>
      <c r="I360" s="1">
        <v>177840.432</v>
      </c>
      <c r="J360" s="1" t="s">
        <v>1310</v>
      </c>
    </row>
    <row r="361" spans="1:10" x14ac:dyDescent="0.25">
      <c r="A361" s="1" t="s">
        <v>1311</v>
      </c>
      <c r="B361" s="2">
        <v>449778041</v>
      </c>
      <c r="C361" s="2" t="s">
        <v>434</v>
      </c>
      <c r="D361" s="4">
        <v>28269.75</v>
      </c>
      <c r="E361" s="1" t="s">
        <v>1094</v>
      </c>
      <c r="F361" s="1" t="s">
        <v>68</v>
      </c>
      <c r="G361" s="1" t="s">
        <v>14</v>
      </c>
      <c r="H361" s="1" t="s">
        <v>1312</v>
      </c>
      <c r="I361" s="1">
        <v>40097.54623</v>
      </c>
      <c r="J361" s="1" t="s">
        <v>1313</v>
      </c>
    </row>
    <row r="362" spans="1:10" x14ac:dyDescent="0.25">
      <c r="A362" s="1" t="s">
        <v>1314</v>
      </c>
      <c r="B362" s="2">
        <v>796218942</v>
      </c>
      <c r="C362" s="2" t="s">
        <v>470</v>
      </c>
      <c r="D362" s="4">
        <v>14755.5</v>
      </c>
      <c r="E362" s="1" t="s">
        <v>1094</v>
      </c>
      <c r="F362" s="1" t="s">
        <v>483</v>
      </c>
      <c r="G362" s="1" t="s">
        <v>14</v>
      </c>
      <c r="H362" s="1" t="s">
        <v>1315</v>
      </c>
      <c r="I362" s="1">
        <v>81402.812789999996</v>
      </c>
      <c r="J362" s="1" t="s">
        <v>1316</v>
      </c>
    </row>
    <row r="363" spans="1:10" x14ac:dyDescent="0.25">
      <c r="A363" s="1" t="s">
        <v>1317</v>
      </c>
      <c r="B363" s="2">
        <v>900757172</v>
      </c>
      <c r="C363" s="2" t="s">
        <v>189</v>
      </c>
      <c r="D363" s="4">
        <v>22425.75</v>
      </c>
      <c r="E363" s="1" t="s">
        <v>1094</v>
      </c>
      <c r="F363" s="1" t="s">
        <v>699</v>
      </c>
      <c r="G363" s="1" t="s">
        <v>14</v>
      </c>
      <c r="H363" s="1" t="s">
        <v>1318</v>
      </c>
      <c r="I363" s="1">
        <v>248338.62387945</v>
      </c>
      <c r="J363" s="1" t="s">
        <v>1319</v>
      </c>
    </row>
    <row r="364" spans="1:10" x14ac:dyDescent="0.25">
      <c r="A364" s="1" t="s">
        <v>1320</v>
      </c>
      <c r="B364" s="2">
        <v>577319707</v>
      </c>
      <c r="C364" s="2" t="s">
        <v>1201</v>
      </c>
      <c r="D364" s="4">
        <v>30461.25</v>
      </c>
      <c r="E364" s="1" t="s">
        <v>1094</v>
      </c>
      <c r="F364" s="1" t="s">
        <v>951</v>
      </c>
      <c r="G364" s="1" t="s">
        <v>14</v>
      </c>
      <c r="H364" s="1" t="s">
        <v>1321</v>
      </c>
      <c r="I364" s="1">
        <v>38965.268764799999</v>
      </c>
      <c r="J364" s="1" t="s">
        <v>1322</v>
      </c>
    </row>
    <row r="365" spans="1:10" x14ac:dyDescent="0.25">
      <c r="A365" s="1" t="s">
        <v>1323</v>
      </c>
      <c r="B365" s="2">
        <v>35553470</v>
      </c>
      <c r="C365" s="2" t="s">
        <v>250</v>
      </c>
      <c r="D365" s="4">
        <v>18042.75</v>
      </c>
      <c r="E365" s="1" t="s">
        <v>1094</v>
      </c>
      <c r="F365" s="1" t="s">
        <v>430</v>
      </c>
      <c r="G365" s="1" t="s">
        <v>14</v>
      </c>
      <c r="H365" s="1" t="s">
        <v>1324</v>
      </c>
      <c r="I365" s="1">
        <v>101007.55791</v>
      </c>
      <c r="J365" s="1" t="s">
        <v>1325</v>
      </c>
    </row>
    <row r="366" spans="1:10" x14ac:dyDescent="0.25">
      <c r="A366" s="1" t="s">
        <v>1326</v>
      </c>
      <c r="B366" s="2">
        <v>506918699</v>
      </c>
      <c r="C366" s="2" t="s">
        <v>124</v>
      </c>
      <c r="D366" s="4">
        <v>14025</v>
      </c>
      <c r="E366" s="1" t="s">
        <v>1094</v>
      </c>
      <c r="F366" s="1" t="s">
        <v>881</v>
      </c>
      <c r="G366" s="1" t="s">
        <v>14</v>
      </c>
      <c r="H366" s="1" t="s">
        <v>1327</v>
      </c>
      <c r="I366" s="1">
        <v>101356.639944</v>
      </c>
      <c r="J366" s="1" t="s">
        <v>1328</v>
      </c>
    </row>
    <row r="367" spans="1:10" x14ac:dyDescent="0.25">
      <c r="A367" s="1" t="s">
        <v>1329</v>
      </c>
      <c r="B367" s="2">
        <v>521840446</v>
      </c>
      <c r="C367" s="2" t="s">
        <v>47</v>
      </c>
      <c r="D367" s="4">
        <v>31191.75</v>
      </c>
      <c r="E367" s="1" t="s">
        <v>1094</v>
      </c>
      <c r="F367" s="1" t="s">
        <v>344</v>
      </c>
      <c r="G367" s="1" t="s">
        <v>14</v>
      </c>
      <c r="H367" s="1" t="s">
        <v>1330</v>
      </c>
      <c r="I367" s="1">
        <v>202242.4005888</v>
      </c>
      <c r="J367" s="1" t="s">
        <v>1331</v>
      </c>
    </row>
    <row r="368" spans="1:10" x14ac:dyDescent="0.25">
      <c r="A368" s="1" t="s">
        <v>1332</v>
      </c>
      <c r="B368" s="2">
        <v>257404688</v>
      </c>
      <c r="C368" s="2" t="s">
        <v>556</v>
      </c>
      <c r="D368" s="4">
        <v>27174</v>
      </c>
      <c r="E368" s="1" t="s">
        <v>1094</v>
      </c>
      <c r="F368" s="1" t="s">
        <v>264</v>
      </c>
      <c r="G368" s="1" t="s">
        <v>14</v>
      </c>
      <c r="H368" s="1" t="s">
        <v>1333</v>
      </c>
      <c r="I368" s="1">
        <v>638850.60640895995</v>
      </c>
      <c r="J368" s="1" t="s">
        <v>1334</v>
      </c>
    </row>
    <row r="369" spans="1:10" x14ac:dyDescent="0.25">
      <c r="A369" s="1" t="s">
        <v>1335</v>
      </c>
      <c r="B369" s="2">
        <v>719348711</v>
      </c>
      <c r="C369" s="2" t="s">
        <v>194</v>
      </c>
      <c r="D369" s="4">
        <v>30826.5</v>
      </c>
      <c r="E369" s="1" t="s">
        <v>1094</v>
      </c>
      <c r="F369" s="1" t="s">
        <v>1336</v>
      </c>
      <c r="G369" s="1" t="s">
        <v>14</v>
      </c>
      <c r="H369" s="1" t="s">
        <v>1337</v>
      </c>
      <c r="I369" s="1">
        <v>282767.71668000001</v>
      </c>
      <c r="J369" s="1" t="s">
        <v>1338</v>
      </c>
    </row>
    <row r="370" spans="1:10" x14ac:dyDescent="0.25">
      <c r="A370" s="1" t="s">
        <v>1339</v>
      </c>
      <c r="B370" s="2">
        <v>711108813</v>
      </c>
      <c r="C370" s="2" t="s">
        <v>281</v>
      </c>
      <c r="D370" s="4">
        <v>21695.25</v>
      </c>
      <c r="E370" s="1" t="s">
        <v>1094</v>
      </c>
      <c r="F370" s="1" t="s">
        <v>665</v>
      </c>
      <c r="G370" s="1" t="s">
        <v>14</v>
      </c>
      <c r="H370" s="1" t="s">
        <v>1340</v>
      </c>
      <c r="I370" s="1">
        <v>301474.26904896001</v>
      </c>
      <c r="J370" s="1" t="s">
        <v>1341</v>
      </c>
    </row>
    <row r="371" spans="1:10" x14ac:dyDescent="0.25">
      <c r="A371" s="1" t="s">
        <v>1342</v>
      </c>
      <c r="B371" s="2">
        <v>694422009</v>
      </c>
      <c r="C371" s="2" t="s">
        <v>124</v>
      </c>
      <c r="D371" s="4">
        <v>14025</v>
      </c>
      <c r="E371" s="1" t="s">
        <v>1094</v>
      </c>
      <c r="F371" s="1" t="s">
        <v>63</v>
      </c>
      <c r="G371" s="1" t="s">
        <v>14</v>
      </c>
      <c r="H371" s="1" t="s">
        <v>1343</v>
      </c>
      <c r="I371" s="1">
        <v>205417.32925559999</v>
      </c>
      <c r="J371" s="1" t="s">
        <v>1344</v>
      </c>
    </row>
    <row r="372" spans="1:10" x14ac:dyDescent="0.25">
      <c r="A372" s="1" t="s">
        <v>1345</v>
      </c>
      <c r="B372" s="2">
        <v>783832158</v>
      </c>
      <c r="C372" s="2" t="s">
        <v>255</v>
      </c>
      <c r="D372" s="4">
        <v>25347.75</v>
      </c>
      <c r="E372" s="1" t="s">
        <v>1094</v>
      </c>
      <c r="F372" s="1" t="s">
        <v>395</v>
      </c>
      <c r="G372" s="1" t="s">
        <v>14</v>
      </c>
      <c r="H372" s="1" t="s">
        <v>1346</v>
      </c>
      <c r="I372" s="1">
        <v>378515.9363986</v>
      </c>
      <c r="J372" s="1" t="s">
        <v>1347</v>
      </c>
    </row>
    <row r="373" spans="1:10" x14ac:dyDescent="0.25">
      <c r="A373" s="1" t="s">
        <v>1348</v>
      </c>
      <c r="B373" s="2">
        <v>66026445</v>
      </c>
      <c r="C373" s="2" t="s">
        <v>143</v>
      </c>
      <c r="D373" s="4">
        <v>34479</v>
      </c>
      <c r="E373" s="1" t="s">
        <v>1094</v>
      </c>
      <c r="F373" s="1" t="s">
        <v>951</v>
      </c>
      <c r="G373" s="1" t="s">
        <v>14</v>
      </c>
      <c r="H373" s="1" t="s">
        <v>1349</v>
      </c>
      <c r="I373" s="1">
        <v>86583.816285120003</v>
      </c>
      <c r="J373" s="1" t="s">
        <v>1350</v>
      </c>
    </row>
    <row r="374" spans="1:10" x14ac:dyDescent="0.25">
      <c r="A374" s="1" t="s">
        <v>1351</v>
      </c>
      <c r="B374" s="2">
        <v>343908925</v>
      </c>
      <c r="C374" s="2" t="s">
        <v>513</v>
      </c>
      <c r="D374" s="4">
        <v>32287.5</v>
      </c>
      <c r="E374" s="1" t="s">
        <v>1094</v>
      </c>
      <c r="F374" s="1" t="s">
        <v>73</v>
      </c>
      <c r="G374" s="1" t="s">
        <v>14</v>
      </c>
      <c r="H374" s="1" t="s">
        <v>1352</v>
      </c>
      <c r="I374" s="1">
        <v>169790.6424636</v>
      </c>
      <c r="J374" s="1" t="s">
        <v>1353</v>
      </c>
    </row>
    <row r="375" spans="1:10" x14ac:dyDescent="0.25">
      <c r="A375" s="1" t="s">
        <v>1354</v>
      </c>
      <c r="B375" s="2">
        <v>848268059</v>
      </c>
      <c r="C375" s="2" t="s">
        <v>862</v>
      </c>
      <c r="D375" s="4">
        <v>24617.25</v>
      </c>
      <c r="E375" s="1" t="s">
        <v>1094</v>
      </c>
      <c r="F375" s="1" t="s">
        <v>172</v>
      </c>
      <c r="G375" s="1" t="s">
        <v>14</v>
      </c>
      <c r="H375" s="1" t="s">
        <v>1355</v>
      </c>
      <c r="I375" s="1">
        <v>12248.733879199999</v>
      </c>
      <c r="J375" s="1" t="s">
        <v>1356</v>
      </c>
    </row>
    <row r="376" spans="1:10" x14ac:dyDescent="0.25">
      <c r="A376" s="1" t="s">
        <v>1357</v>
      </c>
      <c r="B376" s="2">
        <v>213765198</v>
      </c>
      <c r="C376" s="2" t="s">
        <v>365</v>
      </c>
      <c r="D376" s="4">
        <v>37035.75</v>
      </c>
      <c r="E376" s="1" t="s">
        <v>1094</v>
      </c>
      <c r="F376" s="1" t="s">
        <v>274</v>
      </c>
      <c r="G376" s="1" t="s">
        <v>14</v>
      </c>
      <c r="H376" s="1"/>
      <c r="I376" s="1"/>
      <c r="J376" s="1" t="s">
        <v>1358</v>
      </c>
    </row>
    <row r="377" spans="1:10" x14ac:dyDescent="0.25">
      <c r="A377" s="1" t="s">
        <v>1359</v>
      </c>
      <c r="B377" s="2">
        <v>519706370</v>
      </c>
      <c r="C377" s="2" t="s">
        <v>245</v>
      </c>
      <c r="D377" s="4">
        <v>19503.75</v>
      </c>
      <c r="E377" s="1" t="s">
        <v>1094</v>
      </c>
      <c r="F377" s="1" t="s">
        <v>147</v>
      </c>
      <c r="G377" s="1" t="s">
        <v>14</v>
      </c>
      <c r="H377" s="1" t="s">
        <v>1360</v>
      </c>
      <c r="I377" s="1">
        <v>377737.50334320002</v>
      </c>
      <c r="J377" s="1" t="s">
        <v>1361</v>
      </c>
    </row>
    <row r="378" spans="1:10" x14ac:dyDescent="0.25">
      <c r="A378" s="1" t="s">
        <v>1362</v>
      </c>
      <c r="B378" s="2">
        <v>7308307</v>
      </c>
      <c r="C378" s="2" t="s">
        <v>226</v>
      </c>
      <c r="D378" s="4">
        <v>31557</v>
      </c>
      <c r="E378" s="1" t="s">
        <v>1094</v>
      </c>
      <c r="F378" s="1" t="s">
        <v>13</v>
      </c>
      <c r="G378" s="1" t="s">
        <v>14</v>
      </c>
      <c r="H378" s="1" t="s">
        <v>1363</v>
      </c>
      <c r="I378" s="1">
        <v>343972.50047999999</v>
      </c>
      <c r="J378" s="1" t="s">
        <v>1364</v>
      </c>
    </row>
    <row r="379" spans="1:10" x14ac:dyDescent="0.25">
      <c r="A379" s="1" t="s">
        <v>1365</v>
      </c>
      <c r="B379" s="2">
        <v>938249145</v>
      </c>
      <c r="C379" s="2" t="s">
        <v>47</v>
      </c>
      <c r="D379" s="4">
        <v>31191.75</v>
      </c>
      <c r="E379" s="1" t="s">
        <v>1094</v>
      </c>
      <c r="F379" s="1" t="s">
        <v>227</v>
      </c>
      <c r="G379" s="1" t="s">
        <v>14</v>
      </c>
      <c r="H379" s="1" t="s">
        <v>1366</v>
      </c>
      <c r="I379" s="1">
        <v>396217.13543999998</v>
      </c>
      <c r="J379" s="1" t="s">
        <v>1367</v>
      </c>
    </row>
    <row r="380" spans="1:10" x14ac:dyDescent="0.25">
      <c r="A380" s="1" t="s">
        <v>1368</v>
      </c>
      <c r="B380" s="2">
        <v>894934302</v>
      </c>
      <c r="C380" s="2" t="s">
        <v>479</v>
      </c>
      <c r="D380" s="4">
        <v>33383.25</v>
      </c>
      <c r="E380" s="1" t="s">
        <v>1094</v>
      </c>
      <c r="F380" s="1" t="s">
        <v>774</v>
      </c>
      <c r="G380" s="1" t="s">
        <v>14</v>
      </c>
      <c r="H380" s="1" t="s">
        <v>1369</v>
      </c>
      <c r="I380" s="1">
        <v>152164.77369999999</v>
      </c>
      <c r="J380" s="1" t="s">
        <v>1370</v>
      </c>
    </row>
    <row r="381" spans="1:10" x14ac:dyDescent="0.25">
      <c r="A381" s="1" t="s">
        <v>1371</v>
      </c>
      <c r="B381" s="2">
        <v>62136778</v>
      </c>
      <c r="C381" s="2" t="s">
        <v>92</v>
      </c>
      <c r="D381" s="4">
        <v>29000.25</v>
      </c>
      <c r="E381" s="1" t="s">
        <v>1094</v>
      </c>
      <c r="F381" s="1" t="s">
        <v>1372</v>
      </c>
      <c r="G381" s="1" t="s">
        <v>14</v>
      </c>
      <c r="H381" s="1" t="s">
        <v>1373</v>
      </c>
      <c r="I381" s="1">
        <v>153789.82133760001</v>
      </c>
      <c r="J381" s="1" t="s">
        <v>1374</v>
      </c>
    </row>
    <row r="382" spans="1:10" x14ac:dyDescent="0.25">
      <c r="A382" s="1" t="s">
        <v>1375</v>
      </c>
      <c r="B382" s="2">
        <v>104344203</v>
      </c>
      <c r="C382" s="2" t="s">
        <v>273</v>
      </c>
      <c r="D382" s="4">
        <v>20964.75</v>
      </c>
      <c r="E382" s="1" t="s">
        <v>1094</v>
      </c>
      <c r="F382" s="1" t="s">
        <v>181</v>
      </c>
      <c r="G382" s="1" t="s">
        <v>14</v>
      </c>
      <c r="H382" s="1" t="s">
        <v>1376</v>
      </c>
      <c r="I382" s="1">
        <v>809650.90944192</v>
      </c>
      <c r="J382" s="1" t="s">
        <v>1377</v>
      </c>
    </row>
    <row r="383" spans="1:10" x14ac:dyDescent="0.25">
      <c r="A383" s="1" t="s">
        <v>1378</v>
      </c>
      <c r="B383" s="2">
        <v>326543835</v>
      </c>
      <c r="C383" s="2" t="s">
        <v>357</v>
      </c>
      <c r="D383" s="4">
        <v>35209.5</v>
      </c>
      <c r="E383" s="1" t="s">
        <v>1094</v>
      </c>
      <c r="F383" s="1" t="s">
        <v>290</v>
      </c>
      <c r="G383" s="1" t="s">
        <v>14</v>
      </c>
      <c r="H383" s="1" t="s">
        <v>1379</v>
      </c>
      <c r="I383" s="1">
        <v>256729.55695920001</v>
      </c>
      <c r="J383" s="1" t="s">
        <v>1380</v>
      </c>
    </row>
    <row r="384" spans="1:10" x14ac:dyDescent="0.25">
      <c r="A384" s="1" t="s">
        <v>1381</v>
      </c>
      <c r="B384" s="2">
        <v>618776278</v>
      </c>
      <c r="C384" s="2" t="s">
        <v>452</v>
      </c>
      <c r="D384" s="4">
        <v>26078.25</v>
      </c>
      <c r="E384" s="1" t="s">
        <v>1094</v>
      </c>
      <c r="F384" s="1" t="s">
        <v>264</v>
      </c>
      <c r="G384" s="1" t="s">
        <v>14</v>
      </c>
      <c r="H384" s="1" t="s">
        <v>1382</v>
      </c>
      <c r="I384" s="1">
        <v>219513.55023359999</v>
      </c>
      <c r="J384" s="1" t="s">
        <v>1383</v>
      </c>
    </row>
    <row r="385" spans="1:10" x14ac:dyDescent="0.25">
      <c r="A385" s="1" t="s">
        <v>1384</v>
      </c>
      <c r="B385" s="2">
        <v>481270841</v>
      </c>
      <c r="C385" s="2" t="s">
        <v>52</v>
      </c>
      <c r="D385" s="4">
        <v>20234.25</v>
      </c>
      <c r="E385" s="1" t="s">
        <v>1094</v>
      </c>
      <c r="F385" s="1" t="s">
        <v>48</v>
      </c>
      <c r="G385" s="1" t="s">
        <v>14</v>
      </c>
      <c r="H385" s="1" t="s">
        <v>1385</v>
      </c>
      <c r="I385" s="1">
        <v>276331.55485319998</v>
      </c>
      <c r="J385" s="1" t="s">
        <v>1386</v>
      </c>
    </row>
    <row r="386" spans="1:10" x14ac:dyDescent="0.25">
      <c r="A386" s="1" t="s">
        <v>1387</v>
      </c>
      <c r="B386" s="2">
        <v>728558350</v>
      </c>
      <c r="C386" s="2" t="s">
        <v>43</v>
      </c>
      <c r="D386" s="4">
        <v>36670.5</v>
      </c>
      <c r="E386" s="1" t="s">
        <v>1094</v>
      </c>
      <c r="F386" s="1" t="s">
        <v>1388</v>
      </c>
      <c r="G386" s="1" t="s">
        <v>14</v>
      </c>
      <c r="H386" s="1" t="s">
        <v>1389</v>
      </c>
      <c r="I386" s="1">
        <v>84900.782668800006</v>
      </c>
      <c r="J386" s="1" t="s">
        <v>1390</v>
      </c>
    </row>
    <row r="387" spans="1:10" x14ac:dyDescent="0.25">
      <c r="A387" s="1" t="s">
        <v>1391</v>
      </c>
      <c r="B387" s="2">
        <v>385558417</v>
      </c>
      <c r="C387" s="2" t="s">
        <v>226</v>
      </c>
      <c r="D387" s="4">
        <v>31557</v>
      </c>
      <c r="E387" s="1" t="s">
        <v>1094</v>
      </c>
      <c r="F387" s="1" t="s">
        <v>48</v>
      </c>
      <c r="G387" s="1" t="s">
        <v>14</v>
      </c>
      <c r="H387" s="1" t="s">
        <v>1392</v>
      </c>
      <c r="I387" s="1">
        <v>50040.525600000001</v>
      </c>
      <c r="J387" s="1" t="s">
        <v>1393</v>
      </c>
    </row>
    <row r="388" spans="1:10" x14ac:dyDescent="0.25">
      <c r="A388" s="1" t="s">
        <v>1394</v>
      </c>
      <c r="B388" s="2">
        <v>852176724</v>
      </c>
      <c r="C388" s="2" t="s">
        <v>250</v>
      </c>
      <c r="D388" s="4">
        <v>18042.75</v>
      </c>
      <c r="E388" s="1" t="s">
        <v>1094</v>
      </c>
      <c r="F388" s="1" t="s">
        <v>251</v>
      </c>
      <c r="G388" s="1" t="s">
        <v>14</v>
      </c>
      <c r="H388" s="1" t="s">
        <v>1395</v>
      </c>
      <c r="I388" s="1">
        <v>503686.52137440001</v>
      </c>
      <c r="J388" s="1" t="s">
        <v>1396</v>
      </c>
    </row>
    <row r="389" spans="1:10" x14ac:dyDescent="0.25">
      <c r="A389" s="1" t="s">
        <v>1397</v>
      </c>
      <c r="B389" s="2">
        <v>370051676</v>
      </c>
      <c r="C389" s="2" t="s">
        <v>62</v>
      </c>
      <c r="D389" s="4">
        <v>22791</v>
      </c>
      <c r="E389" s="1" t="s">
        <v>1094</v>
      </c>
      <c r="F389" s="1" t="s">
        <v>675</v>
      </c>
      <c r="G389" s="1" t="s">
        <v>14</v>
      </c>
      <c r="H389" s="1"/>
      <c r="I389" s="1"/>
      <c r="J389" s="1" t="s">
        <v>1398</v>
      </c>
    </row>
    <row r="390" spans="1:10" x14ac:dyDescent="0.25">
      <c r="A390" s="1" t="s">
        <v>1399</v>
      </c>
      <c r="B390" s="2">
        <v>449540697</v>
      </c>
      <c r="C390" s="2" t="s">
        <v>194</v>
      </c>
      <c r="D390" s="4">
        <v>30826.5</v>
      </c>
      <c r="E390" s="1" t="s">
        <v>1094</v>
      </c>
      <c r="F390" s="1" t="s">
        <v>1400</v>
      </c>
      <c r="G390" s="1" t="s">
        <v>14</v>
      </c>
      <c r="H390" s="1" t="s">
        <v>1401</v>
      </c>
      <c r="I390" s="1">
        <v>281734.23104400001</v>
      </c>
      <c r="J390" s="1" t="s">
        <v>1402</v>
      </c>
    </row>
    <row r="391" spans="1:10" x14ac:dyDescent="0.25">
      <c r="A391" s="1" t="s">
        <v>1403</v>
      </c>
      <c r="B391" s="2">
        <v>467194584</v>
      </c>
      <c r="C391" s="2" t="s">
        <v>479</v>
      </c>
      <c r="D391" s="4">
        <v>33383.25</v>
      </c>
      <c r="E391" s="1" t="s">
        <v>1094</v>
      </c>
      <c r="F391" s="1" t="s">
        <v>1404</v>
      </c>
      <c r="G391" s="1" t="s">
        <v>14</v>
      </c>
      <c r="H391" s="1" t="s">
        <v>1405</v>
      </c>
      <c r="I391" s="1">
        <v>675321.76863359998</v>
      </c>
      <c r="J391" s="1" t="s">
        <v>1406</v>
      </c>
    </row>
    <row r="392" spans="1:10" x14ac:dyDescent="0.25">
      <c r="A392" s="1" t="s">
        <v>1407</v>
      </c>
      <c r="B392" s="2">
        <v>761224462</v>
      </c>
      <c r="C392" s="2" t="s">
        <v>92</v>
      </c>
      <c r="D392" s="4">
        <v>29000.25</v>
      </c>
      <c r="E392" s="1" t="s">
        <v>1094</v>
      </c>
      <c r="F392" s="1" t="s">
        <v>418</v>
      </c>
      <c r="G392" s="1" t="s">
        <v>14</v>
      </c>
      <c r="H392" s="1" t="s">
        <v>1408</v>
      </c>
      <c r="I392" s="1">
        <v>312885.01434400002</v>
      </c>
      <c r="J392" s="1" t="s">
        <v>1409</v>
      </c>
    </row>
    <row r="393" spans="1:10" x14ac:dyDescent="0.25">
      <c r="A393" s="1" t="s">
        <v>1410</v>
      </c>
      <c r="B393" s="2">
        <v>863983168</v>
      </c>
      <c r="C393" s="2" t="s">
        <v>322</v>
      </c>
      <c r="D393" s="4">
        <v>26443.5</v>
      </c>
      <c r="E393" s="1" t="s">
        <v>1094</v>
      </c>
      <c r="F393" s="1" t="s">
        <v>97</v>
      </c>
      <c r="G393" s="1" t="s">
        <v>14</v>
      </c>
      <c r="H393" s="1" t="s">
        <v>1411</v>
      </c>
      <c r="I393" s="1">
        <v>31743.8424576</v>
      </c>
      <c r="J393" s="1" t="s">
        <v>1412</v>
      </c>
    </row>
    <row r="394" spans="1:10" x14ac:dyDescent="0.25">
      <c r="A394" s="1" t="s">
        <v>1413</v>
      </c>
      <c r="B394" s="2">
        <v>877547043</v>
      </c>
      <c r="C394" s="2" t="s">
        <v>119</v>
      </c>
      <c r="D394" s="4">
        <v>24982.5</v>
      </c>
      <c r="E394" s="1" t="s">
        <v>1094</v>
      </c>
      <c r="F394" s="1" t="s">
        <v>602</v>
      </c>
      <c r="G394" s="1" t="s">
        <v>14</v>
      </c>
      <c r="H394" s="1" t="s">
        <v>1414</v>
      </c>
      <c r="I394" s="1">
        <v>25798.796859999999</v>
      </c>
      <c r="J394" s="1" t="s">
        <v>1415</v>
      </c>
    </row>
    <row r="395" spans="1:10" x14ac:dyDescent="0.25">
      <c r="A395" s="1" t="s">
        <v>1416</v>
      </c>
      <c r="B395" s="2">
        <v>763637230</v>
      </c>
      <c r="C395" s="2" t="s">
        <v>129</v>
      </c>
      <c r="D395" s="4">
        <v>15120.75</v>
      </c>
      <c r="E395" s="1" t="s">
        <v>1094</v>
      </c>
      <c r="F395" s="1" t="s">
        <v>102</v>
      </c>
      <c r="G395" s="1" t="s">
        <v>14</v>
      </c>
      <c r="H395" s="1" t="s">
        <v>1417</v>
      </c>
      <c r="I395" s="1">
        <v>118725.94034080001</v>
      </c>
      <c r="J395" s="1" t="s">
        <v>1418</v>
      </c>
    </row>
    <row r="396" spans="1:10" x14ac:dyDescent="0.25">
      <c r="A396" s="1" t="s">
        <v>1419</v>
      </c>
      <c r="B396" s="2">
        <v>527024190</v>
      </c>
      <c r="C396" s="2" t="s">
        <v>245</v>
      </c>
      <c r="D396" s="4">
        <v>19503.75</v>
      </c>
      <c r="E396" s="1" t="s">
        <v>1094</v>
      </c>
      <c r="F396" s="1" t="s">
        <v>829</v>
      </c>
      <c r="G396" s="1" t="s">
        <v>14</v>
      </c>
      <c r="H396" s="1" t="s">
        <v>1420</v>
      </c>
      <c r="I396" s="1">
        <v>63014.441570080002</v>
      </c>
      <c r="J396" s="1" t="s">
        <v>1421</v>
      </c>
    </row>
    <row r="397" spans="1:10" x14ac:dyDescent="0.25">
      <c r="A397" s="1" t="s">
        <v>1422</v>
      </c>
      <c r="B397" s="2">
        <v>842020221</v>
      </c>
      <c r="C397" s="2" t="s">
        <v>217</v>
      </c>
      <c r="D397" s="4">
        <v>38496.75</v>
      </c>
      <c r="E397" s="1" t="s">
        <v>1094</v>
      </c>
      <c r="F397" s="1" t="s">
        <v>784</v>
      </c>
      <c r="G397" s="1" t="s">
        <v>14</v>
      </c>
      <c r="H397" s="1" t="s">
        <v>1423</v>
      </c>
      <c r="I397" s="1">
        <v>17439.309023760001</v>
      </c>
      <c r="J397" s="1" t="s">
        <v>1424</v>
      </c>
    </row>
    <row r="398" spans="1:10" x14ac:dyDescent="0.25">
      <c r="A398" s="1" t="s">
        <v>1425</v>
      </c>
      <c r="B398" s="2">
        <v>254483229</v>
      </c>
      <c r="C398" s="2" t="s">
        <v>57</v>
      </c>
      <c r="D398" s="4">
        <v>34113.75</v>
      </c>
      <c r="E398" s="1" t="s">
        <v>1094</v>
      </c>
      <c r="F398" s="1" t="s">
        <v>1426</v>
      </c>
      <c r="G398" s="1" t="s">
        <v>14</v>
      </c>
      <c r="H398" s="1" t="s">
        <v>1427</v>
      </c>
      <c r="I398" s="1">
        <v>780070.85170560004</v>
      </c>
      <c r="J398" s="1" t="s">
        <v>1428</v>
      </c>
    </row>
    <row r="399" spans="1:10" x14ac:dyDescent="0.25">
      <c r="A399" s="1" t="s">
        <v>1429</v>
      </c>
      <c r="B399" s="2">
        <v>922947867</v>
      </c>
      <c r="C399" s="2" t="s">
        <v>513</v>
      </c>
      <c r="D399" s="4">
        <v>32287.5</v>
      </c>
      <c r="E399" s="1" t="s">
        <v>1094</v>
      </c>
      <c r="F399" s="1" t="s">
        <v>139</v>
      </c>
      <c r="G399" s="1" t="s">
        <v>14</v>
      </c>
      <c r="H399" s="1" t="s">
        <v>1430</v>
      </c>
      <c r="I399" s="1">
        <v>911671.97253719997</v>
      </c>
      <c r="J399" s="1" t="s">
        <v>1431</v>
      </c>
    </row>
    <row r="400" spans="1:10" x14ac:dyDescent="0.25">
      <c r="A400" s="1" t="s">
        <v>1432</v>
      </c>
      <c r="B400" s="2">
        <v>17142593</v>
      </c>
      <c r="C400" s="2" t="s">
        <v>143</v>
      </c>
      <c r="D400" s="4">
        <v>34479</v>
      </c>
      <c r="E400" s="1" t="s">
        <v>1094</v>
      </c>
      <c r="F400" s="1" t="s">
        <v>721</v>
      </c>
      <c r="G400" s="1" t="s">
        <v>14</v>
      </c>
      <c r="H400" s="1" t="s">
        <v>1433</v>
      </c>
      <c r="I400" s="1">
        <v>280771.27375499997</v>
      </c>
      <c r="J400" s="1" t="s">
        <v>1434</v>
      </c>
    </row>
    <row r="401" spans="1:10" x14ac:dyDescent="0.25">
      <c r="A401" s="1" t="s">
        <v>1435</v>
      </c>
      <c r="B401" s="2">
        <v>283169927</v>
      </c>
      <c r="C401" s="2" t="s">
        <v>28</v>
      </c>
      <c r="D401" s="4">
        <v>32652.75</v>
      </c>
      <c r="E401" s="1" t="s">
        <v>1094</v>
      </c>
      <c r="F401" s="1" t="s">
        <v>318</v>
      </c>
      <c r="G401" s="1" t="s">
        <v>14</v>
      </c>
      <c r="H401" s="1" t="s">
        <v>1436</v>
      </c>
      <c r="I401" s="1">
        <v>28723.808808239999</v>
      </c>
      <c r="J401" s="1" t="s">
        <v>1437</v>
      </c>
    </row>
    <row r="402" spans="1:10" x14ac:dyDescent="0.25">
      <c r="A402" s="1" t="s">
        <v>1438</v>
      </c>
      <c r="B402" s="2">
        <v>800032581</v>
      </c>
      <c r="C402" s="2" t="s">
        <v>62</v>
      </c>
      <c r="D402" s="4">
        <v>22791</v>
      </c>
      <c r="E402" s="1" t="s">
        <v>1094</v>
      </c>
      <c r="F402" s="1" t="s">
        <v>256</v>
      </c>
      <c r="G402" s="1" t="s">
        <v>14</v>
      </c>
      <c r="H402" s="1" t="s">
        <v>1439</v>
      </c>
      <c r="I402" s="1">
        <v>291140.56777788</v>
      </c>
      <c r="J402" s="1" t="s">
        <v>1440</v>
      </c>
    </row>
    <row r="403" spans="1:10" x14ac:dyDescent="0.25">
      <c r="A403" s="1" t="s">
        <v>892</v>
      </c>
      <c r="B403" s="2">
        <v>721237017</v>
      </c>
      <c r="C403" s="2" t="s">
        <v>23</v>
      </c>
      <c r="D403" s="4">
        <v>15486</v>
      </c>
      <c r="E403" s="1" t="s">
        <v>1094</v>
      </c>
      <c r="F403" s="1" t="s">
        <v>1242</v>
      </c>
      <c r="G403" s="1" t="s">
        <v>14</v>
      </c>
      <c r="H403" s="1" t="s">
        <v>1441</v>
      </c>
      <c r="I403" s="1">
        <v>78786.158649300007</v>
      </c>
      <c r="J403" s="1" t="s">
        <v>1442</v>
      </c>
    </row>
    <row r="404" spans="1:10" x14ac:dyDescent="0.25">
      <c r="A404" s="1" t="s">
        <v>1443</v>
      </c>
      <c r="B404" s="2">
        <v>98577196</v>
      </c>
      <c r="C404" s="2" t="s">
        <v>309</v>
      </c>
      <c r="D404" s="4">
        <v>27904.5</v>
      </c>
      <c r="E404" s="1" t="s">
        <v>1094</v>
      </c>
      <c r="F404" s="1" t="s">
        <v>399</v>
      </c>
      <c r="G404" s="1" t="s">
        <v>14</v>
      </c>
      <c r="H404" s="1" t="s">
        <v>1444</v>
      </c>
      <c r="I404" s="1">
        <v>58831.4496</v>
      </c>
      <c r="J404" s="1" t="s">
        <v>1445</v>
      </c>
    </row>
    <row r="405" spans="1:10" x14ac:dyDescent="0.25">
      <c r="A405" s="1" t="s">
        <v>1446</v>
      </c>
      <c r="B405" s="2">
        <v>333129687</v>
      </c>
      <c r="C405" s="2" t="s">
        <v>1201</v>
      </c>
      <c r="D405" s="4">
        <v>30461.25</v>
      </c>
      <c r="E405" s="1" t="s">
        <v>1094</v>
      </c>
      <c r="F405" s="1" t="s">
        <v>34</v>
      </c>
      <c r="G405" s="1" t="s">
        <v>14</v>
      </c>
      <c r="H405" s="1" t="s">
        <v>1447</v>
      </c>
      <c r="I405" s="1">
        <v>172342.39131648</v>
      </c>
      <c r="J405" s="1" t="s">
        <v>1448</v>
      </c>
    </row>
    <row r="406" spans="1:10" x14ac:dyDescent="0.25">
      <c r="A406" s="1" t="s">
        <v>1449</v>
      </c>
      <c r="B406" s="2">
        <v>301382196</v>
      </c>
      <c r="C406" s="2" t="s">
        <v>322</v>
      </c>
      <c r="D406" s="4">
        <v>26443.5</v>
      </c>
      <c r="E406" s="1" t="s">
        <v>1094</v>
      </c>
      <c r="F406" s="1" t="s">
        <v>1450</v>
      </c>
      <c r="G406" s="1" t="s">
        <v>14</v>
      </c>
      <c r="H406" s="1" t="s">
        <v>1451</v>
      </c>
      <c r="I406" s="1">
        <v>37062.00888768</v>
      </c>
      <c r="J406" s="1" t="s">
        <v>1452</v>
      </c>
    </row>
    <row r="407" spans="1:10" x14ac:dyDescent="0.25">
      <c r="A407" s="1" t="s">
        <v>1453</v>
      </c>
      <c r="B407" s="2">
        <v>93214941</v>
      </c>
      <c r="C407" s="2" t="s">
        <v>154</v>
      </c>
      <c r="D407" s="4">
        <v>29730.75</v>
      </c>
      <c r="E407" s="1" t="s">
        <v>1094</v>
      </c>
      <c r="F407" s="1" t="s">
        <v>993</v>
      </c>
      <c r="G407" s="1" t="s">
        <v>14</v>
      </c>
      <c r="H407" s="1" t="s">
        <v>1454</v>
      </c>
      <c r="I407" s="1">
        <v>255721.55202594001</v>
      </c>
      <c r="J407" s="1" t="s">
        <v>1455</v>
      </c>
    </row>
    <row r="408" spans="1:10" x14ac:dyDescent="0.25">
      <c r="A408" s="1" t="s">
        <v>1456</v>
      </c>
      <c r="B408" s="2">
        <v>468672741</v>
      </c>
      <c r="C408" s="2" t="s">
        <v>335</v>
      </c>
      <c r="D408" s="4">
        <v>19869</v>
      </c>
      <c r="E408" s="1" t="s">
        <v>1094</v>
      </c>
      <c r="F408" s="1" t="s">
        <v>135</v>
      </c>
      <c r="G408" s="1" t="s">
        <v>14</v>
      </c>
      <c r="H408" s="1" t="s">
        <v>1457</v>
      </c>
      <c r="I408" s="1">
        <v>569224.08925199998</v>
      </c>
      <c r="J408" s="1" t="s">
        <v>1458</v>
      </c>
    </row>
    <row r="409" spans="1:10" x14ac:dyDescent="0.25">
      <c r="A409" s="1" t="s">
        <v>1459</v>
      </c>
      <c r="B409" s="2">
        <v>233834163</v>
      </c>
      <c r="C409" s="2" t="s">
        <v>518</v>
      </c>
      <c r="D409" s="4">
        <v>35574.75</v>
      </c>
      <c r="E409" s="1" t="s">
        <v>1094</v>
      </c>
      <c r="F409" s="1" t="s">
        <v>1197</v>
      </c>
      <c r="G409" s="1" t="s">
        <v>14</v>
      </c>
      <c r="H409" s="1" t="s">
        <v>1460</v>
      </c>
      <c r="I409" s="1">
        <v>111956.350842</v>
      </c>
      <c r="J409" s="1" t="s">
        <v>1461</v>
      </c>
    </row>
    <row r="410" spans="1:10" x14ac:dyDescent="0.25">
      <c r="A410" s="1" t="s">
        <v>1462</v>
      </c>
      <c r="B410" s="2">
        <v>116404368</v>
      </c>
      <c r="C410" s="2" t="s">
        <v>869</v>
      </c>
      <c r="D410" s="4">
        <v>17312.25</v>
      </c>
      <c r="E410" s="1" t="s">
        <v>1094</v>
      </c>
      <c r="F410" s="1" t="s">
        <v>947</v>
      </c>
      <c r="G410" s="1" t="s">
        <v>14</v>
      </c>
      <c r="H410" s="1" t="s">
        <v>1463</v>
      </c>
      <c r="I410" s="1">
        <v>108981.92527560001</v>
      </c>
      <c r="J410" s="1" t="s">
        <v>1464</v>
      </c>
    </row>
    <row r="411" spans="1:10" x14ac:dyDescent="0.25">
      <c r="A411" s="1" t="s">
        <v>1465</v>
      </c>
      <c r="B411" s="2">
        <v>441796382</v>
      </c>
      <c r="C411" s="2" t="s">
        <v>365</v>
      </c>
      <c r="D411" s="4">
        <v>37035.75</v>
      </c>
      <c r="E411" s="1" t="s">
        <v>1094</v>
      </c>
      <c r="F411" s="1" t="s">
        <v>438</v>
      </c>
      <c r="G411" s="1" t="s">
        <v>14</v>
      </c>
      <c r="H411" s="1" t="s">
        <v>1466</v>
      </c>
      <c r="I411" s="1">
        <v>530522.88959999999</v>
      </c>
      <c r="J411" s="1" t="s">
        <v>1467</v>
      </c>
    </row>
    <row r="412" spans="1:10" x14ac:dyDescent="0.25">
      <c r="A412" s="1" t="s">
        <v>1468</v>
      </c>
      <c r="B412" s="2">
        <v>405553613</v>
      </c>
      <c r="C412" s="2" t="s">
        <v>124</v>
      </c>
      <c r="D412" s="4">
        <v>14025</v>
      </c>
      <c r="E412" s="1" t="s">
        <v>1094</v>
      </c>
      <c r="F412" s="1" t="s">
        <v>1469</v>
      </c>
      <c r="G412" s="1" t="s">
        <v>14</v>
      </c>
      <c r="H412" s="1" t="s">
        <v>1470</v>
      </c>
      <c r="I412" s="1">
        <v>808626.02464800002</v>
      </c>
      <c r="J412" s="1" t="s">
        <v>1471</v>
      </c>
    </row>
    <row r="413" spans="1:10" x14ac:dyDescent="0.25">
      <c r="A413" s="1" t="s">
        <v>1472</v>
      </c>
      <c r="B413" s="2">
        <v>339310494</v>
      </c>
      <c r="C413" s="2" t="s">
        <v>221</v>
      </c>
      <c r="D413" s="4">
        <v>33748.5</v>
      </c>
      <c r="E413" s="1" t="s">
        <v>1094</v>
      </c>
      <c r="F413" s="1" t="s">
        <v>1090</v>
      </c>
      <c r="G413" s="1" t="s">
        <v>14</v>
      </c>
      <c r="H413" s="1" t="s">
        <v>1473</v>
      </c>
      <c r="I413" s="1">
        <v>108315.90528000001</v>
      </c>
      <c r="J413" s="1" t="s">
        <v>1474</v>
      </c>
    </row>
    <row r="414" spans="1:10" x14ac:dyDescent="0.25">
      <c r="A414" s="1" t="s">
        <v>1475</v>
      </c>
      <c r="B414" s="2">
        <v>305329337</v>
      </c>
      <c r="C414" s="2" t="s">
        <v>33</v>
      </c>
      <c r="D414" s="4">
        <v>13659.75</v>
      </c>
      <c r="E414" s="1" t="s">
        <v>1094</v>
      </c>
      <c r="F414" s="1" t="s">
        <v>310</v>
      </c>
      <c r="G414" s="1" t="s">
        <v>14</v>
      </c>
      <c r="H414" s="1" t="s">
        <v>1476</v>
      </c>
      <c r="I414" s="1">
        <v>102196.3048704</v>
      </c>
      <c r="J414" s="1" t="s">
        <v>1477</v>
      </c>
    </row>
    <row r="415" spans="1:10" x14ac:dyDescent="0.25">
      <c r="A415" s="1" t="s">
        <v>1478</v>
      </c>
      <c r="B415" s="2">
        <v>314669857</v>
      </c>
      <c r="C415" s="2" t="s">
        <v>221</v>
      </c>
      <c r="D415" s="4">
        <v>33748.5</v>
      </c>
      <c r="E415" s="1" t="s">
        <v>1094</v>
      </c>
      <c r="F415" s="1" t="s">
        <v>1479</v>
      </c>
      <c r="G415" s="1" t="s">
        <v>14</v>
      </c>
      <c r="H415" s="1" t="s">
        <v>1480</v>
      </c>
      <c r="I415" s="1">
        <v>88086.050949600001</v>
      </c>
      <c r="J415" s="1" t="s">
        <v>1481</v>
      </c>
    </row>
    <row r="416" spans="1:10" x14ac:dyDescent="0.25">
      <c r="A416" s="1" t="s">
        <v>1482</v>
      </c>
      <c r="B416" s="2">
        <v>957223176</v>
      </c>
      <c r="C416" s="2" t="s">
        <v>119</v>
      </c>
      <c r="D416" s="4">
        <v>24982.5</v>
      </c>
      <c r="E416" s="1" t="s">
        <v>1094</v>
      </c>
      <c r="F416" s="1" t="s">
        <v>549</v>
      </c>
      <c r="G416" s="1" t="s">
        <v>14</v>
      </c>
      <c r="H416" s="1" t="s">
        <v>1483</v>
      </c>
      <c r="I416" s="1">
        <v>303042.24101331999</v>
      </c>
      <c r="J416" s="1" t="s">
        <v>1484</v>
      </c>
    </row>
    <row r="417" spans="1:10" x14ac:dyDescent="0.25">
      <c r="A417" s="1" t="s">
        <v>1485</v>
      </c>
      <c r="B417" s="2">
        <v>286598152</v>
      </c>
      <c r="C417" s="2" t="s">
        <v>62</v>
      </c>
      <c r="D417" s="4">
        <v>22791</v>
      </c>
      <c r="E417" s="1" t="s">
        <v>1094</v>
      </c>
      <c r="F417" s="1" t="s">
        <v>19</v>
      </c>
      <c r="G417" s="1" t="s">
        <v>14</v>
      </c>
      <c r="H417" s="1" t="s">
        <v>1486</v>
      </c>
      <c r="I417" s="1">
        <v>359004.15740700002</v>
      </c>
      <c r="J417" s="1" t="s">
        <v>1487</v>
      </c>
    </row>
    <row r="418" spans="1:10" x14ac:dyDescent="0.25">
      <c r="A418" s="1" t="s">
        <v>1488</v>
      </c>
      <c r="B418" s="2">
        <v>253730021</v>
      </c>
      <c r="C418" s="2" t="s">
        <v>365</v>
      </c>
      <c r="D418" s="4">
        <v>37035.75</v>
      </c>
      <c r="E418" s="1" t="s">
        <v>1094</v>
      </c>
      <c r="F418" s="1" t="s">
        <v>83</v>
      </c>
      <c r="G418" s="1" t="s">
        <v>14</v>
      </c>
      <c r="H418" s="1" t="s">
        <v>1489</v>
      </c>
      <c r="I418" s="1">
        <v>147006.74604</v>
      </c>
      <c r="J418" s="1" t="s">
        <v>1490</v>
      </c>
    </row>
    <row r="419" spans="1:10" x14ac:dyDescent="0.25">
      <c r="A419" s="1" t="s">
        <v>1491</v>
      </c>
      <c r="B419" s="2">
        <v>429910592</v>
      </c>
      <c r="C419" s="2" t="s">
        <v>18</v>
      </c>
      <c r="D419" s="4">
        <v>33018</v>
      </c>
      <c r="E419" s="1" t="s">
        <v>1094</v>
      </c>
      <c r="F419" s="1" t="s">
        <v>1308</v>
      </c>
      <c r="G419" s="1" t="s">
        <v>14</v>
      </c>
      <c r="H419" s="1" t="s">
        <v>1492</v>
      </c>
      <c r="I419" s="1">
        <v>317638.08896831999</v>
      </c>
      <c r="J419" s="1" t="s">
        <v>1493</v>
      </c>
    </row>
    <row r="420" spans="1:10" x14ac:dyDescent="0.25">
      <c r="A420" s="1" t="s">
        <v>1494</v>
      </c>
      <c r="B420" s="2">
        <v>797693035</v>
      </c>
      <c r="C420" s="2" t="s">
        <v>403</v>
      </c>
      <c r="D420" s="4">
        <v>31922.25</v>
      </c>
      <c r="E420" s="1" t="s">
        <v>1094</v>
      </c>
      <c r="F420" s="1" t="s">
        <v>549</v>
      </c>
      <c r="G420" s="1" t="s">
        <v>14</v>
      </c>
      <c r="H420" s="1" t="s">
        <v>1495</v>
      </c>
      <c r="I420" s="1">
        <v>91794.148205759993</v>
      </c>
      <c r="J420" s="1" t="s">
        <v>1496</v>
      </c>
    </row>
    <row r="421" spans="1:10" x14ac:dyDescent="0.25">
      <c r="A421" s="1" t="s">
        <v>1497</v>
      </c>
      <c r="B421" s="2">
        <v>598697376</v>
      </c>
      <c r="C421" s="2" t="s">
        <v>889</v>
      </c>
      <c r="D421" s="4">
        <v>30096</v>
      </c>
      <c r="E421" s="1" t="s">
        <v>1094</v>
      </c>
      <c r="F421" s="1" t="s">
        <v>1498</v>
      </c>
      <c r="G421" s="1" t="s">
        <v>14</v>
      </c>
      <c r="H421" s="1" t="s">
        <v>1499</v>
      </c>
      <c r="I421" s="1">
        <v>384180.74695599999</v>
      </c>
      <c r="J421" s="1" t="s">
        <v>1500</v>
      </c>
    </row>
    <row r="422" spans="1:10" x14ac:dyDescent="0.25">
      <c r="A422" s="1" t="s">
        <v>1501</v>
      </c>
      <c r="B422" s="2">
        <v>390723336</v>
      </c>
      <c r="C422" s="2" t="s">
        <v>357</v>
      </c>
      <c r="D422" s="4">
        <v>35209.5</v>
      </c>
      <c r="E422" s="1" t="s">
        <v>1094</v>
      </c>
      <c r="F422" s="1" t="s">
        <v>404</v>
      </c>
      <c r="G422" s="1" t="s">
        <v>14</v>
      </c>
      <c r="H422" s="1" t="s">
        <v>1502</v>
      </c>
      <c r="I422" s="1">
        <v>37273.872913200001</v>
      </c>
      <c r="J422" s="1" t="s">
        <v>1503</v>
      </c>
    </row>
    <row r="423" spans="1:10" x14ac:dyDescent="0.25">
      <c r="A423" s="1" t="s">
        <v>1504</v>
      </c>
      <c r="B423" s="2">
        <v>997146843</v>
      </c>
      <c r="C423" s="2" t="s">
        <v>226</v>
      </c>
      <c r="D423" s="4">
        <v>31557</v>
      </c>
      <c r="E423" s="1" t="s">
        <v>1094</v>
      </c>
      <c r="F423" s="1" t="s">
        <v>251</v>
      </c>
      <c r="G423" s="1" t="s">
        <v>14</v>
      </c>
      <c r="H423" s="1" t="s">
        <v>1505</v>
      </c>
      <c r="I423" s="1">
        <v>144330.58800071999</v>
      </c>
      <c r="J423" s="1" t="s">
        <v>1506</v>
      </c>
    </row>
    <row r="424" spans="1:10" x14ac:dyDescent="0.25">
      <c r="A424" s="1" t="s">
        <v>1507</v>
      </c>
      <c r="B424" s="2">
        <v>777546530</v>
      </c>
      <c r="C424" s="2" t="s">
        <v>43</v>
      </c>
      <c r="D424" s="4">
        <v>36670.5</v>
      </c>
      <c r="E424" s="1" t="s">
        <v>1094</v>
      </c>
      <c r="F424" s="1" t="s">
        <v>636</v>
      </c>
      <c r="G424" s="1" t="s">
        <v>14</v>
      </c>
      <c r="H424" s="1" t="s">
        <v>1508</v>
      </c>
      <c r="I424" s="1">
        <v>89006.353994999998</v>
      </c>
      <c r="J424" s="1" t="s">
        <v>1509</v>
      </c>
    </row>
    <row r="425" spans="1:10" x14ac:dyDescent="0.25">
      <c r="A425" s="1" t="s">
        <v>1510</v>
      </c>
      <c r="B425" s="2">
        <v>756973402</v>
      </c>
      <c r="C425" s="2" t="s">
        <v>82</v>
      </c>
      <c r="D425" s="4">
        <v>16947</v>
      </c>
      <c r="E425" s="1" t="s">
        <v>1094</v>
      </c>
      <c r="F425" s="1" t="s">
        <v>353</v>
      </c>
      <c r="G425" s="1" t="s">
        <v>14</v>
      </c>
      <c r="H425" s="1" t="s">
        <v>1511</v>
      </c>
      <c r="I425" s="1">
        <v>137282.75818949999</v>
      </c>
      <c r="J425" s="1" t="s">
        <v>1512</v>
      </c>
    </row>
    <row r="426" spans="1:10" x14ac:dyDescent="0.25">
      <c r="A426" s="1" t="s">
        <v>1513</v>
      </c>
      <c r="B426" s="2">
        <v>78979780</v>
      </c>
      <c r="C426" s="2" t="s">
        <v>114</v>
      </c>
      <c r="D426" s="4">
        <v>20599.5</v>
      </c>
      <c r="E426" s="1" t="s">
        <v>1094</v>
      </c>
      <c r="F426" s="1" t="s">
        <v>774</v>
      </c>
      <c r="G426" s="1" t="s">
        <v>14</v>
      </c>
      <c r="H426" s="1" t="s">
        <v>1514</v>
      </c>
      <c r="I426" s="1">
        <v>142689.81959999999</v>
      </c>
      <c r="J426" s="1" t="s">
        <v>1515</v>
      </c>
    </row>
    <row r="427" spans="1:10" x14ac:dyDescent="0.25">
      <c r="A427" s="1" t="s">
        <v>1516</v>
      </c>
      <c r="B427" s="2">
        <v>233064658</v>
      </c>
      <c r="C427" s="2" t="s">
        <v>134</v>
      </c>
      <c r="D427" s="4">
        <v>37401</v>
      </c>
      <c r="E427" s="1" t="s">
        <v>1094</v>
      </c>
      <c r="F427" s="1" t="s">
        <v>1517</v>
      </c>
      <c r="G427" s="1" t="s">
        <v>14</v>
      </c>
      <c r="H427" s="1" t="s">
        <v>1518</v>
      </c>
      <c r="I427" s="1">
        <v>21344.9948712</v>
      </c>
      <c r="J427" s="1" t="s">
        <v>1519</v>
      </c>
    </row>
    <row r="428" spans="1:10" x14ac:dyDescent="0.25">
      <c r="A428" s="1" t="s">
        <v>1520</v>
      </c>
      <c r="B428" s="2">
        <v>908541019</v>
      </c>
      <c r="C428" s="2" t="s">
        <v>67</v>
      </c>
      <c r="D428" s="4">
        <v>23156.25</v>
      </c>
      <c r="E428" s="1" t="s">
        <v>1094</v>
      </c>
      <c r="F428" s="1" t="s">
        <v>83</v>
      </c>
      <c r="G428" s="1" t="s">
        <v>14</v>
      </c>
      <c r="H428" s="1" t="s">
        <v>1521</v>
      </c>
      <c r="I428" s="1">
        <v>179850.26771712</v>
      </c>
      <c r="J428" s="1" t="s">
        <v>1522</v>
      </c>
    </row>
    <row r="429" spans="1:10" x14ac:dyDescent="0.25">
      <c r="A429" s="1" t="s">
        <v>1523</v>
      </c>
      <c r="B429" s="2">
        <v>619982087</v>
      </c>
      <c r="C429" s="2" t="s">
        <v>298</v>
      </c>
      <c r="D429" s="4">
        <v>38131.5</v>
      </c>
      <c r="E429" s="1" t="s">
        <v>1094</v>
      </c>
      <c r="F429" s="1" t="s">
        <v>204</v>
      </c>
      <c r="G429" s="1" t="s">
        <v>14</v>
      </c>
      <c r="H429" s="1" t="s">
        <v>1524</v>
      </c>
      <c r="I429" s="1">
        <v>179033.26814207999</v>
      </c>
      <c r="J429" s="1" t="s">
        <v>1525</v>
      </c>
    </row>
    <row r="430" spans="1:10" x14ac:dyDescent="0.25">
      <c r="A430" s="1" t="s">
        <v>1526</v>
      </c>
      <c r="B430" s="2">
        <v>5643565</v>
      </c>
      <c r="C430" s="2" t="s">
        <v>268</v>
      </c>
      <c r="D430" s="4">
        <v>17677.5</v>
      </c>
      <c r="E430" s="1" t="s">
        <v>1094</v>
      </c>
      <c r="F430" s="1" t="s">
        <v>1308</v>
      </c>
      <c r="G430" s="1" t="s">
        <v>14</v>
      </c>
      <c r="H430" s="1" t="s">
        <v>1527</v>
      </c>
      <c r="I430" s="1">
        <v>149780.42835942999</v>
      </c>
      <c r="J430" s="1" t="s">
        <v>1528</v>
      </c>
    </row>
    <row r="431" spans="1:10" x14ac:dyDescent="0.25">
      <c r="A431" s="1" t="s">
        <v>1529</v>
      </c>
      <c r="B431" s="2">
        <v>256372944</v>
      </c>
      <c r="C431" s="2" t="s">
        <v>322</v>
      </c>
      <c r="D431" s="4">
        <v>26443.5</v>
      </c>
      <c r="E431" s="1" t="s">
        <v>1094</v>
      </c>
      <c r="F431" s="1" t="s">
        <v>519</v>
      </c>
      <c r="G431" s="1" t="s">
        <v>14</v>
      </c>
      <c r="H431" s="1" t="s">
        <v>1530</v>
      </c>
      <c r="I431" s="1">
        <v>39101.435402399999</v>
      </c>
      <c r="J431" s="1" t="s">
        <v>1531</v>
      </c>
    </row>
    <row r="432" spans="1:10" x14ac:dyDescent="0.25">
      <c r="A432" s="1" t="s">
        <v>1532</v>
      </c>
      <c r="B432" s="2">
        <v>807984614</v>
      </c>
      <c r="C432" s="2" t="s">
        <v>518</v>
      </c>
      <c r="D432" s="4">
        <v>35574.75</v>
      </c>
      <c r="E432" s="1" t="s">
        <v>1094</v>
      </c>
      <c r="F432" s="1" t="s">
        <v>699</v>
      </c>
      <c r="G432" s="1" t="s">
        <v>14</v>
      </c>
      <c r="H432" s="1" t="s">
        <v>1533</v>
      </c>
      <c r="I432" s="1">
        <v>55228.138716239999</v>
      </c>
      <c r="J432" s="1" t="s">
        <v>1534</v>
      </c>
    </row>
    <row r="433" spans="1:10" x14ac:dyDescent="0.25">
      <c r="A433" s="1" t="s">
        <v>1535</v>
      </c>
      <c r="B433" s="2">
        <v>437806030</v>
      </c>
      <c r="C433" s="2" t="s">
        <v>268</v>
      </c>
      <c r="D433" s="4">
        <v>17677.5</v>
      </c>
      <c r="E433" s="1" t="s">
        <v>1094</v>
      </c>
      <c r="F433" s="1" t="s">
        <v>1536</v>
      </c>
      <c r="G433" s="1" t="s">
        <v>14</v>
      </c>
      <c r="H433" s="1" t="s">
        <v>1537</v>
      </c>
      <c r="I433" s="1">
        <v>110516.77215039999</v>
      </c>
      <c r="J433" s="1" t="s">
        <v>1538</v>
      </c>
    </row>
    <row r="434" spans="1:10" x14ac:dyDescent="0.25">
      <c r="A434" s="1" t="s">
        <v>1539</v>
      </c>
      <c r="B434" s="2">
        <v>557237783</v>
      </c>
      <c r="C434" s="2" t="s">
        <v>661</v>
      </c>
      <c r="D434" s="4">
        <v>16216.5</v>
      </c>
      <c r="E434" s="1" t="s">
        <v>1094</v>
      </c>
      <c r="F434" s="1" t="s">
        <v>993</v>
      </c>
      <c r="G434" s="1" t="s">
        <v>14</v>
      </c>
      <c r="H434" s="1" t="s">
        <v>1540</v>
      </c>
      <c r="I434" s="1">
        <v>152281.492344</v>
      </c>
      <c r="J434" s="1" t="s">
        <v>1541</v>
      </c>
    </row>
    <row r="435" spans="1:10" x14ac:dyDescent="0.25">
      <c r="A435" s="1" t="s">
        <v>1542</v>
      </c>
      <c r="B435" s="2">
        <v>136232022</v>
      </c>
      <c r="C435" s="2" t="s">
        <v>869</v>
      </c>
      <c r="D435" s="4">
        <v>17312.25</v>
      </c>
      <c r="E435" s="1" t="s">
        <v>1094</v>
      </c>
      <c r="F435" s="1" t="s">
        <v>1083</v>
      </c>
      <c r="G435" s="1" t="s">
        <v>14</v>
      </c>
      <c r="H435" s="1" t="s">
        <v>1543</v>
      </c>
      <c r="I435" s="1">
        <v>167388.96182328</v>
      </c>
      <c r="J435" s="1" t="s">
        <v>1544</v>
      </c>
    </row>
    <row r="436" spans="1:10" x14ac:dyDescent="0.25">
      <c r="A436" s="1" t="s">
        <v>1545</v>
      </c>
      <c r="B436" s="2">
        <v>351782665</v>
      </c>
      <c r="C436" s="2" t="s">
        <v>240</v>
      </c>
      <c r="D436" s="4">
        <v>22060.5</v>
      </c>
      <c r="E436" s="1" t="s">
        <v>1094</v>
      </c>
      <c r="F436" s="1" t="s">
        <v>471</v>
      </c>
      <c r="G436" s="1" t="s">
        <v>14</v>
      </c>
      <c r="H436" s="1" t="s">
        <v>1546</v>
      </c>
      <c r="I436" s="1">
        <v>78083.957128320006</v>
      </c>
      <c r="J436" s="1" t="s">
        <v>1547</v>
      </c>
    </row>
    <row r="437" spans="1:10" x14ac:dyDescent="0.25">
      <c r="A437" s="1" t="s">
        <v>1548</v>
      </c>
      <c r="B437" s="2">
        <v>683923673</v>
      </c>
      <c r="C437" s="2" t="s">
        <v>119</v>
      </c>
      <c r="D437" s="4">
        <v>24982.5</v>
      </c>
      <c r="E437" s="1" t="s">
        <v>1094</v>
      </c>
      <c r="F437" s="1" t="s">
        <v>763</v>
      </c>
      <c r="G437" s="1" t="s">
        <v>14</v>
      </c>
      <c r="H437" s="1" t="s">
        <v>1549</v>
      </c>
      <c r="I437" s="1">
        <v>672852.78991799999</v>
      </c>
      <c r="J437" s="1" t="s">
        <v>1550</v>
      </c>
    </row>
    <row r="438" spans="1:10" x14ac:dyDescent="0.25">
      <c r="A438" s="1" t="s">
        <v>1551</v>
      </c>
      <c r="B438" s="2">
        <v>420912357</v>
      </c>
      <c r="C438" s="2" t="s">
        <v>348</v>
      </c>
      <c r="D438" s="4">
        <v>28635</v>
      </c>
      <c r="E438" s="1" t="s">
        <v>1094</v>
      </c>
      <c r="F438" s="1" t="s">
        <v>909</v>
      </c>
      <c r="G438" s="1" t="s">
        <v>14</v>
      </c>
      <c r="H438" s="1" t="s">
        <v>1552</v>
      </c>
      <c r="I438" s="1">
        <v>6356.1838450499999</v>
      </c>
      <c r="J438" s="1" t="s">
        <v>1553</v>
      </c>
    </row>
    <row r="439" spans="1:10" x14ac:dyDescent="0.25">
      <c r="A439" s="1" t="s">
        <v>1554</v>
      </c>
      <c r="B439" s="2">
        <v>492942781</v>
      </c>
      <c r="C439" s="2" t="s">
        <v>167</v>
      </c>
      <c r="D439" s="4">
        <v>18773.25</v>
      </c>
      <c r="E439" s="1" t="s">
        <v>1094</v>
      </c>
      <c r="F439" s="1" t="s">
        <v>509</v>
      </c>
      <c r="G439" s="1" t="s">
        <v>14</v>
      </c>
      <c r="H439" s="1" t="s">
        <v>1555</v>
      </c>
      <c r="I439" s="1">
        <v>332718.81994563999</v>
      </c>
      <c r="J439" s="1" t="s">
        <v>1556</v>
      </c>
    </row>
    <row r="440" spans="1:10" x14ac:dyDescent="0.25">
      <c r="A440" s="1" t="s">
        <v>1557</v>
      </c>
      <c r="B440" s="2">
        <v>704858168</v>
      </c>
      <c r="C440" s="2" t="s">
        <v>62</v>
      </c>
      <c r="D440" s="4">
        <v>22791</v>
      </c>
      <c r="E440" s="1" t="s">
        <v>1094</v>
      </c>
      <c r="F440" s="1" t="s">
        <v>190</v>
      </c>
      <c r="G440" s="1" t="s">
        <v>14</v>
      </c>
      <c r="H440" s="1" t="s">
        <v>1558</v>
      </c>
      <c r="I440" s="1">
        <v>339783.812064</v>
      </c>
      <c r="J440" s="1" t="s">
        <v>1559</v>
      </c>
    </row>
    <row r="441" spans="1:10" x14ac:dyDescent="0.25">
      <c r="A441" s="1" t="s">
        <v>1560</v>
      </c>
      <c r="B441" s="2">
        <v>508621987</v>
      </c>
      <c r="C441" s="2" t="s">
        <v>18</v>
      </c>
      <c r="D441" s="4">
        <v>33018</v>
      </c>
      <c r="E441" s="1" t="s">
        <v>1094</v>
      </c>
      <c r="F441" s="1" t="s">
        <v>208</v>
      </c>
      <c r="G441" s="1" t="s">
        <v>14</v>
      </c>
      <c r="H441" s="1" t="s">
        <v>1561</v>
      </c>
      <c r="I441" s="1">
        <v>629134.168894</v>
      </c>
      <c r="J441" s="1" t="s">
        <v>1562</v>
      </c>
    </row>
    <row r="442" spans="1:10" x14ac:dyDescent="0.25">
      <c r="A442" s="1" t="s">
        <v>1563</v>
      </c>
      <c r="B442" s="2">
        <v>800899560</v>
      </c>
      <c r="C442" s="2" t="s">
        <v>268</v>
      </c>
      <c r="D442" s="4">
        <v>17677.5</v>
      </c>
      <c r="E442" s="1" t="s">
        <v>1094</v>
      </c>
      <c r="F442" s="1" t="s">
        <v>784</v>
      </c>
      <c r="G442" s="1" t="s">
        <v>14</v>
      </c>
      <c r="H442" s="1" t="s">
        <v>1564</v>
      </c>
      <c r="I442" s="1">
        <v>120675.200688</v>
      </c>
      <c r="J442" s="1" t="s">
        <v>1565</v>
      </c>
    </row>
    <row r="443" spans="1:10" x14ac:dyDescent="0.25">
      <c r="A443" s="1" t="s">
        <v>1566</v>
      </c>
      <c r="B443" s="2">
        <v>649755058</v>
      </c>
      <c r="C443" s="2" t="s">
        <v>245</v>
      </c>
      <c r="D443" s="4">
        <v>19503.75</v>
      </c>
      <c r="E443" s="1" t="s">
        <v>1094</v>
      </c>
      <c r="F443" s="1" t="s">
        <v>598</v>
      </c>
      <c r="G443" s="1" t="s">
        <v>14</v>
      </c>
      <c r="H443" s="1" t="s">
        <v>1567</v>
      </c>
      <c r="I443" s="1">
        <v>84444.506324639995</v>
      </c>
      <c r="J443" s="1" t="s">
        <v>1568</v>
      </c>
    </row>
    <row r="444" spans="1:10" x14ac:dyDescent="0.25">
      <c r="A444" s="1" t="s">
        <v>1569</v>
      </c>
      <c r="B444" s="2">
        <v>812543923</v>
      </c>
      <c r="C444" s="2" t="s">
        <v>72</v>
      </c>
      <c r="D444" s="4">
        <v>34844.25</v>
      </c>
      <c r="E444" s="1" t="s">
        <v>1094</v>
      </c>
      <c r="F444" s="1" t="s">
        <v>1308</v>
      </c>
      <c r="G444" s="1" t="s">
        <v>14</v>
      </c>
      <c r="H444" s="1" t="s">
        <v>1570</v>
      </c>
      <c r="I444" s="1">
        <v>65109.858362999999</v>
      </c>
      <c r="J444" s="1" t="s">
        <v>1571</v>
      </c>
    </row>
    <row r="445" spans="1:10" x14ac:dyDescent="0.25">
      <c r="A445" s="1" t="s">
        <v>1572</v>
      </c>
      <c r="B445" s="2">
        <v>676088200</v>
      </c>
      <c r="C445" s="2" t="s">
        <v>273</v>
      </c>
      <c r="D445" s="4">
        <v>20964.75</v>
      </c>
      <c r="E445" s="1" t="s">
        <v>1094</v>
      </c>
      <c r="F445" s="1" t="s">
        <v>814</v>
      </c>
      <c r="G445" s="1" t="s">
        <v>14</v>
      </c>
      <c r="H445" s="1" t="s">
        <v>1573</v>
      </c>
      <c r="I445" s="1">
        <v>77868.391608000005</v>
      </c>
      <c r="J445" s="1" t="s">
        <v>1574</v>
      </c>
    </row>
    <row r="446" spans="1:10" x14ac:dyDescent="0.25">
      <c r="A446" s="1" t="s">
        <v>1575</v>
      </c>
      <c r="B446" s="2">
        <v>451599744</v>
      </c>
      <c r="C446" s="2" t="s">
        <v>273</v>
      </c>
      <c r="D446" s="4">
        <v>20964.75</v>
      </c>
      <c r="E446" s="1" t="s">
        <v>1094</v>
      </c>
      <c r="F446" s="1" t="s">
        <v>1576</v>
      </c>
      <c r="G446" s="1" t="s">
        <v>14</v>
      </c>
      <c r="H446" s="1" t="s">
        <v>1577</v>
      </c>
      <c r="I446" s="1">
        <v>194125.6538991</v>
      </c>
      <c r="J446" s="1" t="s">
        <v>1578</v>
      </c>
    </row>
    <row r="447" spans="1:10" x14ac:dyDescent="0.25">
      <c r="A447" s="1" t="s">
        <v>1579</v>
      </c>
      <c r="B447" s="2">
        <v>93369459</v>
      </c>
      <c r="C447" s="2" t="s">
        <v>255</v>
      </c>
      <c r="D447" s="4">
        <v>25347.75</v>
      </c>
      <c r="E447" s="1" t="s">
        <v>1094</v>
      </c>
      <c r="F447" s="1" t="s">
        <v>587</v>
      </c>
      <c r="G447" s="1" t="s">
        <v>14</v>
      </c>
      <c r="H447" s="1" t="s">
        <v>1580</v>
      </c>
      <c r="I447" s="1">
        <v>330336.29325311998</v>
      </c>
      <c r="J447" s="1" t="s">
        <v>1581</v>
      </c>
    </row>
    <row r="448" spans="1:10" x14ac:dyDescent="0.25">
      <c r="A448" s="1" t="s">
        <v>1582</v>
      </c>
      <c r="B448" s="2">
        <v>875339308</v>
      </c>
      <c r="C448" s="2" t="s">
        <v>309</v>
      </c>
      <c r="D448" s="4">
        <v>27904.5</v>
      </c>
      <c r="E448" s="1" t="s">
        <v>1094</v>
      </c>
      <c r="F448" s="1" t="s">
        <v>574</v>
      </c>
      <c r="G448" s="1" t="s">
        <v>14</v>
      </c>
      <c r="H448" s="1" t="s">
        <v>1583</v>
      </c>
      <c r="I448" s="1">
        <v>52761.052431360004</v>
      </c>
      <c r="J448" s="1" t="s">
        <v>1584</v>
      </c>
    </row>
    <row r="449" spans="1:10" x14ac:dyDescent="0.25">
      <c r="A449" s="1" t="s">
        <v>1585</v>
      </c>
      <c r="B449" s="2">
        <v>309409121</v>
      </c>
      <c r="C449" s="2" t="s">
        <v>357</v>
      </c>
      <c r="D449" s="4">
        <v>35209.5</v>
      </c>
      <c r="E449" s="1" t="s">
        <v>1094</v>
      </c>
      <c r="F449" s="1" t="s">
        <v>241</v>
      </c>
      <c r="G449" s="1" t="s">
        <v>14</v>
      </c>
      <c r="H449" s="1" t="s">
        <v>1586</v>
      </c>
      <c r="I449" s="1">
        <v>72984.169964159999</v>
      </c>
      <c r="J449" s="1" t="s">
        <v>1587</v>
      </c>
    </row>
    <row r="450" spans="1:10" x14ac:dyDescent="0.25">
      <c r="A450" s="1" t="s">
        <v>1588</v>
      </c>
      <c r="B450" s="2">
        <v>66046046</v>
      </c>
      <c r="C450" s="2" t="s">
        <v>268</v>
      </c>
      <c r="D450" s="4">
        <v>17677.5</v>
      </c>
      <c r="E450" s="1" t="s">
        <v>1094</v>
      </c>
      <c r="F450" s="1" t="s">
        <v>172</v>
      </c>
      <c r="G450" s="1" t="s">
        <v>14</v>
      </c>
      <c r="H450" s="1" t="s">
        <v>1589</v>
      </c>
      <c r="I450" s="1">
        <v>52337.658758400001</v>
      </c>
      <c r="J450" s="1" t="s">
        <v>1590</v>
      </c>
    </row>
    <row r="451" spans="1:10" x14ac:dyDescent="0.25">
      <c r="A451" s="1" t="s">
        <v>1591</v>
      </c>
      <c r="B451" s="2">
        <v>897305315</v>
      </c>
      <c r="C451" s="2" t="s">
        <v>226</v>
      </c>
      <c r="D451" s="4">
        <v>31557</v>
      </c>
      <c r="E451" s="1" t="s">
        <v>1094</v>
      </c>
      <c r="F451" s="1" t="s">
        <v>88</v>
      </c>
      <c r="G451" s="1" t="s">
        <v>14</v>
      </c>
      <c r="H451" s="1" t="s">
        <v>1592</v>
      </c>
      <c r="I451" s="1">
        <v>54675.658023479999</v>
      </c>
      <c r="J451" s="1" t="s">
        <v>1593</v>
      </c>
    </row>
    <row r="452" spans="1:10" x14ac:dyDescent="0.25">
      <c r="A452" s="1" t="s">
        <v>1594</v>
      </c>
      <c r="B452" s="2">
        <v>868759038</v>
      </c>
      <c r="C452" s="2" t="s">
        <v>556</v>
      </c>
      <c r="D452" s="4">
        <v>27174</v>
      </c>
      <c r="E452" s="1" t="s">
        <v>1094</v>
      </c>
      <c r="F452" s="1" t="s">
        <v>807</v>
      </c>
      <c r="G452" s="1" t="s">
        <v>14</v>
      </c>
      <c r="H452" s="1" t="s">
        <v>1595</v>
      </c>
      <c r="I452" s="1">
        <v>18434.822979</v>
      </c>
      <c r="J452" s="1" t="s">
        <v>1596</v>
      </c>
    </row>
    <row r="453" spans="1:10" x14ac:dyDescent="0.25">
      <c r="A453" s="1" t="s">
        <v>1597</v>
      </c>
      <c r="B453" s="2">
        <v>266586720</v>
      </c>
      <c r="C453" s="2" t="s">
        <v>309</v>
      </c>
      <c r="D453" s="4">
        <v>27904.5</v>
      </c>
      <c r="E453" s="1" t="s">
        <v>1094</v>
      </c>
      <c r="F453" s="1" t="s">
        <v>139</v>
      </c>
      <c r="G453" s="1" t="s">
        <v>14</v>
      </c>
      <c r="H453" s="1" t="s">
        <v>1598</v>
      </c>
      <c r="I453" s="1">
        <v>323312.57378784003</v>
      </c>
      <c r="J453" s="1" t="s">
        <v>1599</v>
      </c>
    </row>
    <row r="454" spans="1:10" x14ac:dyDescent="0.25">
      <c r="A454" s="1" t="s">
        <v>1600</v>
      </c>
      <c r="B454" s="2">
        <v>872703743</v>
      </c>
      <c r="C454" s="2" t="s">
        <v>143</v>
      </c>
      <c r="D454" s="4">
        <v>34479</v>
      </c>
      <c r="E454" s="1" t="s">
        <v>1094</v>
      </c>
      <c r="F454" s="1" t="s">
        <v>1469</v>
      </c>
      <c r="G454" s="1" t="s">
        <v>14</v>
      </c>
      <c r="H454" s="1" t="s">
        <v>1601</v>
      </c>
      <c r="I454" s="1">
        <v>711770.43745500001</v>
      </c>
      <c r="J454" s="1" t="s">
        <v>1602</v>
      </c>
    </row>
    <row r="455" spans="1:10" x14ac:dyDescent="0.25">
      <c r="A455" s="1" t="s">
        <v>1603</v>
      </c>
      <c r="B455" s="2">
        <v>363199695</v>
      </c>
      <c r="C455" s="2" t="s">
        <v>67</v>
      </c>
      <c r="D455" s="4">
        <v>23156.25</v>
      </c>
      <c r="E455" s="1" t="s">
        <v>1094</v>
      </c>
      <c r="F455" s="1" t="s">
        <v>404</v>
      </c>
      <c r="G455" s="1" t="s">
        <v>14</v>
      </c>
      <c r="H455" s="1" t="s">
        <v>1604</v>
      </c>
      <c r="I455" s="1">
        <v>54707.779160159997</v>
      </c>
      <c r="J455" s="1" t="s">
        <v>1605</v>
      </c>
    </row>
    <row r="456" spans="1:10" x14ac:dyDescent="0.25">
      <c r="A456" s="1" t="s">
        <v>1606</v>
      </c>
      <c r="B456" s="2">
        <v>983753016</v>
      </c>
      <c r="C456" s="2" t="s">
        <v>518</v>
      </c>
      <c r="D456" s="4">
        <v>35574.75</v>
      </c>
      <c r="E456" s="1" t="s">
        <v>1094</v>
      </c>
      <c r="F456" s="1" t="s">
        <v>290</v>
      </c>
      <c r="G456" s="1" t="s">
        <v>14</v>
      </c>
      <c r="H456" s="1" t="s">
        <v>1607</v>
      </c>
      <c r="I456" s="1">
        <v>93055.008530399995</v>
      </c>
      <c r="J456" s="1" t="s">
        <v>1608</v>
      </c>
    </row>
    <row r="457" spans="1:10" x14ac:dyDescent="0.25">
      <c r="A457" s="1" t="s">
        <v>1609</v>
      </c>
      <c r="B457" s="2">
        <v>734281991</v>
      </c>
      <c r="C457" s="2" t="s">
        <v>452</v>
      </c>
      <c r="D457" s="4">
        <v>26078.25</v>
      </c>
      <c r="E457" s="1" t="s">
        <v>1094</v>
      </c>
      <c r="F457" s="1" t="s">
        <v>1610</v>
      </c>
      <c r="G457" s="1" t="s">
        <v>14</v>
      </c>
      <c r="H457" s="1" t="s">
        <v>1611</v>
      </c>
      <c r="I457" s="1">
        <v>112847.1715008</v>
      </c>
      <c r="J457" s="1" t="s">
        <v>1612</v>
      </c>
    </row>
    <row r="458" spans="1:10" x14ac:dyDescent="0.25">
      <c r="A458" s="1" t="s">
        <v>1613</v>
      </c>
      <c r="B458" s="2">
        <v>447009072</v>
      </c>
      <c r="C458" s="2" t="s">
        <v>698</v>
      </c>
      <c r="D458" s="4">
        <v>18408</v>
      </c>
      <c r="E458" s="1" t="s">
        <v>1094</v>
      </c>
      <c r="F458" s="1" t="s">
        <v>636</v>
      </c>
      <c r="G458" s="1" t="s">
        <v>14</v>
      </c>
      <c r="H458" s="1" t="s">
        <v>1614</v>
      </c>
      <c r="I458" s="1">
        <v>380338.08124928002</v>
      </c>
      <c r="J458" s="1" t="s">
        <v>1615</v>
      </c>
    </row>
    <row r="459" spans="1:10" x14ac:dyDescent="0.25">
      <c r="A459" s="1" t="s">
        <v>1616</v>
      </c>
      <c r="B459" s="2">
        <v>988169754</v>
      </c>
      <c r="C459" s="2" t="s">
        <v>281</v>
      </c>
      <c r="D459" s="4">
        <v>21695.25</v>
      </c>
      <c r="E459" s="1" t="s">
        <v>1094</v>
      </c>
      <c r="F459" s="1" t="s">
        <v>130</v>
      </c>
      <c r="G459" s="1" t="s">
        <v>14</v>
      </c>
      <c r="H459" s="1" t="s">
        <v>1617</v>
      </c>
      <c r="I459" s="1">
        <v>103573.24361999999</v>
      </c>
      <c r="J459" s="1" t="s">
        <v>1618</v>
      </c>
    </row>
    <row r="460" spans="1:10" x14ac:dyDescent="0.25">
      <c r="A460" s="1" t="s">
        <v>1619</v>
      </c>
      <c r="B460" s="2">
        <v>120568684</v>
      </c>
      <c r="C460" s="2" t="s">
        <v>47</v>
      </c>
      <c r="D460" s="4">
        <v>31191.75</v>
      </c>
      <c r="E460" s="1" t="s">
        <v>1094</v>
      </c>
      <c r="F460" s="1" t="s">
        <v>807</v>
      </c>
      <c r="G460" s="1" t="s">
        <v>14</v>
      </c>
      <c r="H460" s="1" t="s">
        <v>1620</v>
      </c>
      <c r="I460" s="1">
        <v>46324.804897800001</v>
      </c>
      <c r="J460" s="1" t="s">
        <v>1621</v>
      </c>
    </row>
    <row r="461" spans="1:10" x14ac:dyDescent="0.25">
      <c r="A461" s="1" t="s">
        <v>1622</v>
      </c>
      <c r="B461" s="2">
        <v>608845511</v>
      </c>
      <c r="C461" s="2" t="s">
        <v>273</v>
      </c>
      <c r="D461" s="4">
        <v>20964.75</v>
      </c>
      <c r="E461" s="1" t="s">
        <v>1094</v>
      </c>
      <c r="F461" s="1" t="s">
        <v>989</v>
      </c>
      <c r="G461" s="1" t="s">
        <v>14</v>
      </c>
      <c r="H461" s="1" t="s">
        <v>1623</v>
      </c>
      <c r="I461" s="1">
        <v>96594.014056800006</v>
      </c>
      <c r="J461" s="1" t="s">
        <v>1624</v>
      </c>
    </row>
    <row r="462" spans="1:10" x14ac:dyDescent="0.25">
      <c r="A462" s="1" t="s">
        <v>1625</v>
      </c>
      <c r="B462" s="2">
        <v>665456622</v>
      </c>
      <c r="C462" s="2" t="s">
        <v>240</v>
      </c>
      <c r="D462" s="4">
        <v>22060.5</v>
      </c>
      <c r="E462" s="1" t="s">
        <v>1094</v>
      </c>
      <c r="F462" s="1" t="s">
        <v>1626</v>
      </c>
      <c r="G462" s="1" t="s">
        <v>14</v>
      </c>
      <c r="H462" s="1" t="s">
        <v>1627</v>
      </c>
      <c r="I462" s="1">
        <v>144853.68817152001</v>
      </c>
      <c r="J462" s="1" t="s">
        <v>1628</v>
      </c>
    </row>
    <row r="463" spans="1:10" x14ac:dyDescent="0.25">
      <c r="A463" s="1" t="s">
        <v>1629</v>
      </c>
      <c r="B463" s="2">
        <v>61241884</v>
      </c>
      <c r="C463" s="2" t="s">
        <v>698</v>
      </c>
      <c r="D463" s="4">
        <v>18408</v>
      </c>
      <c r="E463" s="1" t="s">
        <v>1094</v>
      </c>
      <c r="F463" s="1" t="s">
        <v>1610</v>
      </c>
      <c r="G463" s="1" t="s">
        <v>14</v>
      </c>
      <c r="H463" s="1" t="s">
        <v>1630</v>
      </c>
      <c r="I463" s="1">
        <v>182613.96736000001</v>
      </c>
      <c r="J463" s="1" t="s">
        <v>1631</v>
      </c>
    </row>
    <row r="464" spans="1:10" x14ac:dyDescent="0.25">
      <c r="A464" s="1" t="s">
        <v>1632</v>
      </c>
      <c r="B464" s="2">
        <v>597098963</v>
      </c>
      <c r="C464" s="2" t="s">
        <v>1201</v>
      </c>
      <c r="D464" s="4">
        <v>30461.25</v>
      </c>
      <c r="E464" s="1" t="s">
        <v>1094</v>
      </c>
      <c r="F464" s="1" t="s">
        <v>29</v>
      </c>
      <c r="G464" s="1" t="s">
        <v>14</v>
      </c>
      <c r="H464" s="1" t="s">
        <v>1633</v>
      </c>
      <c r="I464" s="1">
        <v>8293.4882131199993</v>
      </c>
      <c r="J464" s="1" t="s">
        <v>1634</v>
      </c>
    </row>
    <row r="465" spans="1:10" x14ac:dyDescent="0.25">
      <c r="A465" s="1" t="s">
        <v>1635</v>
      </c>
      <c r="B465" s="2">
        <v>674382707</v>
      </c>
      <c r="C465" s="2" t="s">
        <v>479</v>
      </c>
      <c r="D465" s="4">
        <v>33383.25</v>
      </c>
      <c r="E465" s="1" t="s">
        <v>1094</v>
      </c>
      <c r="F465" s="1" t="s">
        <v>874</v>
      </c>
      <c r="G465" s="1" t="s">
        <v>14</v>
      </c>
      <c r="H465" s="1" t="s">
        <v>1636</v>
      </c>
      <c r="I465" s="1">
        <v>28247.197809599998</v>
      </c>
      <c r="J465" s="1" t="s">
        <v>1637</v>
      </c>
    </row>
    <row r="466" spans="1:10" x14ac:dyDescent="0.25">
      <c r="A466" s="1" t="s">
        <v>1638</v>
      </c>
      <c r="B466" s="2">
        <v>360971387</v>
      </c>
      <c r="C466" s="2" t="s">
        <v>357</v>
      </c>
      <c r="D466" s="4">
        <v>35209.5</v>
      </c>
      <c r="E466" s="1" t="s">
        <v>1094</v>
      </c>
      <c r="F466" s="1" t="s">
        <v>453</v>
      </c>
      <c r="G466" s="1" t="s">
        <v>14</v>
      </c>
      <c r="H466" s="1" t="s">
        <v>1639</v>
      </c>
      <c r="I466" s="1">
        <v>100277.79176448</v>
      </c>
      <c r="J466" s="1" t="s">
        <v>1640</v>
      </c>
    </row>
    <row r="467" spans="1:10" x14ac:dyDescent="0.25">
      <c r="A467" s="1" t="s">
        <v>1641</v>
      </c>
      <c r="B467" s="2">
        <v>327147302</v>
      </c>
      <c r="C467" s="2" t="s">
        <v>72</v>
      </c>
      <c r="D467" s="4">
        <v>34844.25</v>
      </c>
      <c r="E467" s="1" t="s">
        <v>1094</v>
      </c>
      <c r="F467" s="1" t="s">
        <v>213</v>
      </c>
      <c r="G467" s="1" t="s">
        <v>14</v>
      </c>
      <c r="H467" s="1" t="s">
        <v>1642</v>
      </c>
      <c r="I467" s="1">
        <v>81565.507223199995</v>
      </c>
      <c r="J467" s="1" t="s">
        <v>1643</v>
      </c>
    </row>
    <row r="468" spans="1:10" x14ac:dyDescent="0.25">
      <c r="A468" s="1" t="s">
        <v>1644</v>
      </c>
      <c r="B468" s="2">
        <v>570807611</v>
      </c>
      <c r="C468" s="2" t="s">
        <v>226</v>
      </c>
      <c r="D468" s="4">
        <v>31557</v>
      </c>
      <c r="E468" s="1" t="s">
        <v>1094</v>
      </c>
      <c r="F468" s="1" t="s">
        <v>514</v>
      </c>
      <c r="G468" s="1" t="s">
        <v>14</v>
      </c>
      <c r="H468" s="1"/>
      <c r="I468" s="1"/>
      <c r="J468" s="1" t="s">
        <v>1645</v>
      </c>
    </row>
    <row r="469" spans="1:10" x14ac:dyDescent="0.25">
      <c r="A469" s="1" t="s">
        <v>1646</v>
      </c>
      <c r="B469" s="2">
        <v>418929121</v>
      </c>
      <c r="C469" s="2" t="s">
        <v>101</v>
      </c>
      <c r="D469" s="4">
        <v>19138.5</v>
      </c>
      <c r="E469" s="1" t="s">
        <v>1094</v>
      </c>
      <c r="F469" s="1" t="s">
        <v>310</v>
      </c>
      <c r="G469" s="1" t="s">
        <v>14</v>
      </c>
      <c r="H469" s="1" t="s">
        <v>1647</v>
      </c>
      <c r="I469" s="1">
        <v>25539.191999999999</v>
      </c>
      <c r="J469" s="1" t="s">
        <v>1648</v>
      </c>
    </row>
    <row r="470" spans="1:10" x14ac:dyDescent="0.25">
      <c r="A470" s="1" t="s">
        <v>1649</v>
      </c>
      <c r="B470" s="2">
        <v>34376216</v>
      </c>
      <c r="C470" s="2" t="s">
        <v>245</v>
      </c>
      <c r="D470" s="4">
        <v>19503.75</v>
      </c>
      <c r="E470" s="1" t="s">
        <v>1094</v>
      </c>
      <c r="F470" s="1" t="s">
        <v>199</v>
      </c>
      <c r="G470" s="1" t="s">
        <v>14</v>
      </c>
      <c r="H470" s="1" t="s">
        <v>1650</v>
      </c>
      <c r="I470" s="1">
        <v>118620.443763</v>
      </c>
      <c r="J470" s="1" t="s">
        <v>1651</v>
      </c>
    </row>
    <row r="471" spans="1:10" x14ac:dyDescent="0.25">
      <c r="A471" s="1" t="s">
        <v>1652</v>
      </c>
      <c r="B471" s="2">
        <v>435160243</v>
      </c>
      <c r="C471" s="2" t="s">
        <v>67</v>
      </c>
      <c r="D471" s="4">
        <v>23156.25</v>
      </c>
      <c r="E471" s="1" t="s">
        <v>1094</v>
      </c>
      <c r="F471" s="1" t="s">
        <v>1450</v>
      </c>
      <c r="G471" s="1" t="s">
        <v>14</v>
      </c>
      <c r="H471" s="1" t="s">
        <v>1653</v>
      </c>
      <c r="I471" s="1">
        <v>601104.39949440002</v>
      </c>
      <c r="J471" s="1" t="s">
        <v>1654</v>
      </c>
    </row>
    <row r="472" spans="1:10" x14ac:dyDescent="0.25">
      <c r="A472" s="1" t="s">
        <v>1655</v>
      </c>
      <c r="B472" s="2">
        <v>982975265</v>
      </c>
      <c r="C472" s="2" t="s">
        <v>33</v>
      </c>
      <c r="D472" s="4">
        <v>13659.75</v>
      </c>
      <c r="E472" s="1" t="s">
        <v>1094</v>
      </c>
      <c r="F472" s="1" t="s">
        <v>825</v>
      </c>
      <c r="G472" s="1" t="s">
        <v>14</v>
      </c>
      <c r="H472" s="1" t="s">
        <v>1656</v>
      </c>
      <c r="I472" s="1">
        <v>337207.48185600003</v>
      </c>
      <c r="J472" s="1" t="s">
        <v>1657</v>
      </c>
    </row>
    <row r="473" spans="1:10" x14ac:dyDescent="0.25">
      <c r="A473" s="1" t="s">
        <v>1658</v>
      </c>
      <c r="B473" s="2">
        <v>282834053</v>
      </c>
      <c r="C473" s="2" t="s">
        <v>38</v>
      </c>
      <c r="D473" s="4">
        <v>21330</v>
      </c>
      <c r="E473" s="1" t="s">
        <v>1094</v>
      </c>
      <c r="F473" s="1" t="s">
        <v>1197</v>
      </c>
      <c r="G473" s="1" t="s">
        <v>14</v>
      </c>
      <c r="H473" s="1" t="s">
        <v>1659</v>
      </c>
      <c r="I473" s="1">
        <v>379375.57388544001</v>
      </c>
      <c r="J473" s="1" t="s">
        <v>1660</v>
      </c>
    </row>
    <row r="474" spans="1:10" x14ac:dyDescent="0.25">
      <c r="A474" s="1" t="s">
        <v>1661</v>
      </c>
      <c r="B474" s="2">
        <v>326185806</v>
      </c>
      <c r="C474" s="2" t="s">
        <v>57</v>
      </c>
      <c r="D474" s="4">
        <v>34113.75</v>
      </c>
      <c r="E474" s="1" t="s">
        <v>1094</v>
      </c>
      <c r="F474" s="1" t="s">
        <v>636</v>
      </c>
      <c r="G474" s="1" t="s">
        <v>14</v>
      </c>
      <c r="H474" s="1" t="s">
        <v>1662</v>
      </c>
      <c r="I474" s="1">
        <v>37333.115850000002</v>
      </c>
      <c r="J474" s="1" t="s">
        <v>1663</v>
      </c>
    </row>
    <row r="475" spans="1:10" x14ac:dyDescent="0.25">
      <c r="A475" s="1" t="s">
        <v>1664</v>
      </c>
      <c r="B475" s="2">
        <v>72428400</v>
      </c>
      <c r="C475" s="2" t="s">
        <v>698</v>
      </c>
      <c r="D475" s="4">
        <v>18408</v>
      </c>
      <c r="E475" s="1" t="s">
        <v>1094</v>
      </c>
      <c r="F475" s="1" t="s">
        <v>602</v>
      </c>
      <c r="G475" s="1" t="s">
        <v>14</v>
      </c>
      <c r="H475" s="1" t="s">
        <v>1665</v>
      </c>
      <c r="I475" s="1">
        <v>93876.662880000003</v>
      </c>
      <c r="J475" s="1" t="s">
        <v>1666</v>
      </c>
    </row>
    <row r="476" spans="1:10" x14ac:dyDescent="0.25">
      <c r="A476" s="1" t="s">
        <v>1667</v>
      </c>
      <c r="B476" s="2">
        <v>49880986</v>
      </c>
      <c r="C476" s="2" t="s">
        <v>38</v>
      </c>
      <c r="D476" s="4">
        <v>21330</v>
      </c>
      <c r="E476" s="1" t="s">
        <v>1094</v>
      </c>
      <c r="F476" s="1" t="s">
        <v>1252</v>
      </c>
      <c r="G476" s="1" t="s">
        <v>14</v>
      </c>
      <c r="H476" s="1" t="s">
        <v>1668</v>
      </c>
      <c r="I476" s="1">
        <v>12744.396087499999</v>
      </c>
      <c r="J476" s="1" t="s">
        <v>1669</v>
      </c>
    </row>
    <row r="477" spans="1:10" x14ac:dyDescent="0.25">
      <c r="A477" s="1" t="s">
        <v>1670</v>
      </c>
      <c r="B477" s="2">
        <v>650260310</v>
      </c>
      <c r="C477" s="2" t="s">
        <v>380</v>
      </c>
      <c r="D477" s="4">
        <v>14390.25</v>
      </c>
      <c r="E477" s="1" t="s">
        <v>1094</v>
      </c>
      <c r="F477" s="1" t="s">
        <v>172</v>
      </c>
      <c r="G477" s="1" t="s">
        <v>14</v>
      </c>
      <c r="H477" s="1" t="s">
        <v>1671</v>
      </c>
      <c r="I477" s="1">
        <v>29912.907024</v>
      </c>
      <c r="J477" s="1" t="s">
        <v>1672</v>
      </c>
    </row>
    <row r="478" spans="1:10" x14ac:dyDescent="0.25">
      <c r="A478" s="1" t="s">
        <v>1673</v>
      </c>
      <c r="B478" s="2">
        <v>880275552</v>
      </c>
      <c r="C478" s="2" t="s">
        <v>606</v>
      </c>
      <c r="D478" s="4">
        <v>23886.75</v>
      </c>
      <c r="E478" s="1" t="s">
        <v>1094</v>
      </c>
      <c r="F478" s="1" t="s">
        <v>1426</v>
      </c>
      <c r="G478" s="1" t="s">
        <v>14</v>
      </c>
      <c r="H478" s="1" t="s">
        <v>1674</v>
      </c>
      <c r="I478" s="1">
        <v>107171.228864</v>
      </c>
      <c r="J478" s="1" t="s">
        <v>1675</v>
      </c>
    </row>
    <row r="479" spans="1:10" x14ac:dyDescent="0.25">
      <c r="A479" s="1" t="s">
        <v>1676</v>
      </c>
      <c r="B479" s="2">
        <v>599636543</v>
      </c>
      <c r="C479" s="2" t="s">
        <v>33</v>
      </c>
      <c r="D479" s="4">
        <v>13659.75</v>
      </c>
      <c r="E479" s="1" t="s">
        <v>1094</v>
      </c>
      <c r="F479" s="1" t="s">
        <v>1242</v>
      </c>
      <c r="G479" s="1" t="s">
        <v>14</v>
      </c>
      <c r="H479" s="1" t="s">
        <v>1677</v>
      </c>
      <c r="I479" s="1">
        <v>318922.09751072002</v>
      </c>
      <c r="J479" s="1" t="s">
        <v>1678</v>
      </c>
    </row>
    <row r="480" spans="1:10" x14ac:dyDescent="0.25">
      <c r="A480" s="1" t="s">
        <v>1679</v>
      </c>
      <c r="B480" s="2">
        <v>156279764</v>
      </c>
      <c r="C480" s="2" t="s">
        <v>62</v>
      </c>
      <c r="D480" s="4">
        <v>22791</v>
      </c>
      <c r="E480" s="1" t="s">
        <v>1094</v>
      </c>
      <c r="F480" s="1" t="s">
        <v>1498</v>
      </c>
      <c r="G480" s="1" t="s">
        <v>14</v>
      </c>
      <c r="H480" s="1" t="s">
        <v>1680</v>
      </c>
      <c r="I480" s="1">
        <v>434013.27569600003</v>
      </c>
      <c r="J480" s="1" t="s">
        <v>1681</v>
      </c>
    </row>
    <row r="481" spans="1:10" x14ac:dyDescent="0.25">
      <c r="A481" s="1" t="s">
        <v>1682</v>
      </c>
      <c r="B481" s="2">
        <v>975805483</v>
      </c>
      <c r="C481" s="2" t="s">
        <v>889</v>
      </c>
      <c r="D481" s="4">
        <v>30096</v>
      </c>
      <c r="E481" s="1" t="s">
        <v>1094</v>
      </c>
      <c r="F481" s="1" t="s">
        <v>463</v>
      </c>
      <c r="G481" s="1" t="s">
        <v>14</v>
      </c>
      <c r="H481" s="1" t="s">
        <v>1683</v>
      </c>
      <c r="I481" s="1">
        <v>60560.524315199997</v>
      </c>
      <c r="J481" s="1" t="s">
        <v>1684</v>
      </c>
    </row>
    <row r="482" spans="1:10" x14ac:dyDescent="0.25">
      <c r="A482" s="1" t="s">
        <v>1685</v>
      </c>
      <c r="B482" s="2">
        <v>536372800</v>
      </c>
      <c r="C482" s="2" t="s">
        <v>212</v>
      </c>
      <c r="D482" s="4">
        <v>24252</v>
      </c>
      <c r="E482" s="1" t="s">
        <v>1094</v>
      </c>
      <c r="F482" s="1" t="s">
        <v>115</v>
      </c>
      <c r="G482" s="1" t="s">
        <v>14</v>
      </c>
      <c r="H482" s="1" t="s">
        <v>1686</v>
      </c>
      <c r="I482" s="1">
        <v>163266.2323076</v>
      </c>
      <c r="J482" s="1" t="s">
        <v>1687</v>
      </c>
    </row>
    <row r="483" spans="1:10" x14ac:dyDescent="0.25">
      <c r="A483" s="1" t="s">
        <v>1688</v>
      </c>
      <c r="B483" s="2">
        <v>205617031</v>
      </c>
      <c r="C483" s="2" t="s">
        <v>389</v>
      </c>
      <c r="D483" s="4">
        <v>29365.5</v>
      </c>
      <c r="E483" s="1" t="s">
        <v>1094</v>
      </c>
      <c r="F483" s="1" t="s">
        <v>1146</v>
      </c>
      <c r="G483" s="1" t="s">
        <v>14</v>
      </c>
      <c r="H483" s="1" t="s">
        <v>1689</v>
      </c>
      <c r="I483" s="1">
        <v>181323.67002749999</v>
      </c>
      <c r="J483" s="1" t="s">
        <v>1690</v>
      </c>
    </row>
    <row r="484" spans="1:10" x14ac:dyDescent="0.25">
      <c r="A484" s="1" t="s">
        <v>1691</v>
      </c>
      <c r="B484" s="2">
        <v>754637770</v>
      </c>
      <c r="C484" s="2" t="s">
        <v>862</v>
      </c>
      <c r="D484" s="4">
        <v>24617.25</v>
      </c>
      <c r="E484" s="1" t="s">
        <v>1094</v>
      </c>
      <c r="F484" s="1" t="s">
        <v>231</v>
      </c>
      <c r="G484" s="1" t="s">
        <v>14</v>
      </c>
      <c r="H484" s="1" t="s">
        <v>1692</v>
      </c>
      <c r="I484" s="1">
        <v>52204.924926</v>
      </c>
      <c r="J484" s="1" t="s">
        <v>1693</v>
      </c>
    </row>
    <row r="485" spans="1:10" x14ac:dyDescent="0.25">
      <c r="A485" s="1" t="s">
        <v>1694</v>
      </c>
      <c r="B485" s="2">
        <v>663494133</v>
      </c>
      <c r="C485" s="2" t="s">
        <v>18</v>
      </c>
      <c r="D485" s="4">
        <v>33018</v>
      </c>
      <c r="E485" s="1" t="s">
        <v>1094</v>
      </c>
      <c r="F485" s="1" t="s">
        <v>1695</v>
      </c>
      <c r="G485" s="1" t="s">
        <v>14</v>
      </c>
      <c r="H485" s="1" t="s">
        <v>1696</v>
      </c>
      <c r="I485" s="1">
        <v>116287.71305088</v>
      </c>
      <c r="J485" s="1" t="s">
        <v>1697</v>
      </c>
    </row>
    <row r="486" spans="1:10" x14ac:dyDescent="0.25">
      <c r="A486" s="1" t="s">
        <v>1698</v>
      </c>
      <c r="B486" s="2">
        <v>74610243</v>
      </c>
      <c r="C486" s="2" t="s">
        <v>143</v>
      </c>
      <c r="D486" s="4">
        <v>34479</v>
      </c>
      <c r="E486" s="1" t="s">
        <v>1094</v>
      </c>
      <c r="F486" s="1" t="s">
        <v>204</v>
      </c>
      <c r="G486" s="1" t="s">
        <v>14</v>
      </c>
      <c r="H486" s="1" t="s">
        <v>1699</v>
      </c>
      <c r="I486" s="1">
        <v>20878.883771199999</v>
      </c>
      <c r="J486" s="1" t="s">
        <v>1700</v>
      </c>
    </row>
    <row r="487" spans="1:10" x14ac:dyDescent="0.25">
      <c r="A487" s="1" t="s">
        <v>1701</v>
      </c>
      <c r="B487" s="2">
        <v>951114423</v>
      </c>
      <c r="C487" s="2" t="s">
        <v>129</v>
      </c>
      <c r="D487" s="4">
        <v>15120.75</v>
      </c>
      <c r="E487" s="1" t="s">
        <v>1094</v>
      </c>
      <c r="F487" s="1" t="s">
        <v>1702</v>
      </c>
      <c r="G487" s="1" t="s">
        <v>14</v>
      </c>
      <c r="H487" s="1" t="s">
        <v>1703</v>
      </c>
      <c r="I487" s="1">
        <v>268055.50387199997</v>
      </c>
      <c r="J487" s="1" t="s">
        <v>1704</v>
      </c>
    </row>
    <row r="488" spans="1:10" x14ac:dyDescent="0.25">
      <c r="A488" s="1" t="s">
        <v>1705</v>
      </c>
      <c r="B488" s="2">
        <v>171025223</v>
      </c>
      <c r="C488" s="2" t="s">
        <v>189</v>
      </c>
      <c r="D488" s="4">
        <v>22425.75</v>
      </c>
      <c r="E488" s="1" t="s">
        <v>1094</v>
      </c>
      <c r="F488" s="1" t="s">
        <v>549</v>
      </c>
      <c r="G488" s="1" t="s">
        <v>14</v>
      </c>
      <c r="H488" s="1" t="s">
        <v>1706</v>
      </c>
      <c r="I488" s="1">
        <v>198778.04154144</v>
      </c>
      <c r="J488" s="1" t="s">
        <v>1707</v>
      </c>
    </row>
    <row r="489" spans="1:10" x14ac:dyDescent="0.25">
      <c r="A489" s="1" t="s">
        <v>1708</v>
      </c>
      <c r="B489" s="2">
        <v>275932122</v>
      </c>
      <c r="C489" s="2" t="s">
        <v>498</v>
      </c>
      <c r="D489" s="4">
        <v>37766.25</v>
      </c>
      <c r="E489" s="1" t="s">
        <v>1094</v>
      </c>
      <c r="F489" s="1" t="s">
        <v>1498</v>
      </c>
      <c r="G489" s="1" t="s">
        <v>14</v>
      </c>
      <c r="H489" s="1" t="s">
        <v>1709</v>
      </c>
      <c r="I489" s="1">
        <v>32658.578503199999</v>
      </c>
      <c r="J489" s="1" t="s">
        <v>1710</v>
      </c>
    </row>
    <row r="490" spans="1:10" x14ac:dyDescent="0.25">
      <c r="A490" s="1" t="s">
        <v>1711</v>
      </c>
      <c r="B490" s="2">
        <v>253960066</v>
      </c>
      <c r="C490" s="2" t="s">
        <v>43</v>
      </c>
      <c r="D490" s="4">
        <v>36670.5</v>
      </c>
      <c r="E490" s="1" t="s">
        <v>1094</v>
      </c>
      <c r="F490" s="1" t="s">
        <v>370</v>
      </c>
      <c r="G490" s="1" t="s">
        <v>14</v>
      </c>
      <c r="H490" s="1" t="s">
        <v>1712</v>
      </c>
      <c r="I490" s="1">
        <v>341572.82769539999</v>
      </c>
      <c r="J490" s="1" t="s">
        <v>1713</v>
      </c>
    </row>
    <row r="491" spans="1:10" x14ac:dyDescent="0.25">
      <c r="A491" s="1" t="s">
        <v>1714</v>
      </c>
      <c r="B491" s="2">
        <v>545998935</v>
      </c>
      <c r="C491" s="2" t="s">
        <v>556</v>
      </c>
      <c r="D491" s="4">
        <v>27174</v>
      </c>
      <c r="E491" s="1" t="s">
        <v>1094</v>
      </c>
      <c r="F491" s="1" t="s">
        <v>106</v>
      </c>
      <c r="G491" s="1" t="s">
        <v>14</v>
      </c>
      <c r="H491" s="1" t="s">
        <v>1715</v>
      </c>
      <c r="I491" s="1">
        <v>504017.37695399998</v>
      </c>
      <c r="J491" s="1" t="s">
        <v>1716</v>
      </c>
    </row>
    <row r="492" spans="1:10" x14ac:dyDescent="0.25">
      <c r="A492" s="1" t="s">
        <v>1717</v>
      </c>
      <c r="B492" s="2">
        <v>33056746</v>
      </c>
      <c r="C492" s="2" t="s">
        <v>92</v>
      </c>
      <c r="D492" s="4">
        <v>29000.25</v>
      </c>
      <c r="E492" s="1" t="s">
        <v>1094</v>
      </c>
      <c r="F492" s="1" t="s">
        <v>88</v>
      </c>
      <c r="G492" s="1" t="s">
        <v>14</v>
      </c>
      <c r="H492" s="1" t="s">
        <v>1718</v>
      </c>
      <c r="I492" s="1">
        <v>100367.487528</v>
      </c>
      <c r="J492" s="1" t="s">
        <v>1719</v>
      </c>
    </row>
    <row r="493" spans="1:10" x14ac:dyDescent="0.25">
      <c r="A493" s="1" t="s">
        <v>1720</v>
      </c>
      <c r="B493" s="2">
        <v>915295189</v>
      </c>
      <c r="C493" s="2" t="s">
        <v>606</v>
      </c>
      <c r="D493" s="4">
        <v>23886.75</v>
      </c>
      <c r="E493" s="1" t="s">
        <v>1094</v>
      </c>
      <c r="F493" s="1" t="s">
        <v>1721</v>
      </c>
      <c r="G493" s="1" t="s">
        <v>14</v>
      </c>
      <c r="H493" s="1" t="s">
        <v>1722</v>
      </c>
      <c r="I493" s="1">
        <v>11453.319727849999</v>
      </c>
      <c r="J493" s="1" t="s">
        <v>1723</v>
      </c>
    </row>
    <row r="494" spans="1:10" x14ac:dyDescent="0.25">
      <c r="A494" s="1" t="s">
        <v>1724</v>
      </c>
      <c r="B494" s="2">
        <v>620261247</v>
      </c>
      <c r="C494" s="2" t="s">
        <v>23</v>
      </c>
      <c r="D494" s="4">
        <v>15486</v>
      </c>
      <c r="E494" s="1" t="s">
        <v>1094</v>
      </c>
      <c r="F494" s="1" t="s">
        <v>176</v>
      </c>
      <c r="G494" s="1" t="s">
        <v>14</v>
      </c>
      <c r="H494" s="1" t="s">
        <v>1725</v>
      </c>
      <c r="I494" s="1">
        <v>64494.387719999999</v>
      </c>
      <c r="J494" s="1" t="s">
        <v>1726</v>
      </c>
    </row>
    <row r="495" spans="1:10" x14ac:dyDescent="0.25">
      <c r="A495" s="1" t="s">
        <v>1727</v>
      </c>
      <c r="B495" s="2">
        <v>807694195</v>
      </c>
      <c r="C495" s="2" t="s">
        <v>203</v>
      </c>
      <c r="D495" s="4">
        <v>27539.25</v>
      </c>
      <c r="E495" s="1" t="s">
        <v>1094</v>
      </c>
      <c r="F495" s="1" t="s">
        <v>807</v>
      </c>
      <c r="G495" s="1" t="s">
        <v>14</v>
      </c>
      <c r="H495" s="1" t="s">
        <v>1728</v>
      </c>
      <c r="I495" s="1">
        <v>165164.32790616</v>
      </c>
      <c r="J495" s="1" t="s">
        <v>1729</v>
      </c>
    </row>
    <row r="496" spans="1:10" x14ac:dyDescent="0.25">
      <c r="A496" s="1" t="s">
        <v>1730</v>
      </c>
      <c r="B496" s="2">
        <v>214670045</v>
      </c>
      <c r="C496" s="2" t="s">
        <v>180</v>
      </c>
      <c r="D496" s="4">
        <v>35940</v>
      </c>
      <c r="E496" s="1" t="s">
        <v>1094</v>
      </c>
      <c r="F496" s="1" t="s">
        <v>1400</v>
      </c>
      <c r="G496" s="1" t="s">
        <v>14</v>
      </c>
      <c r="H496" s="1" t="s">
        <v>1731</v>
      </c>
      <c r="I496" s="1">
        <v>243793.36263240001</v>
      </c>
      <c r="J496" s="1" t="s">
        <v>1732</v>
      </c>
    </row>
    <row r="497" spans="1:10" x14ac:dyDescent="0.25">
      <c r="A497" s="1" t="s">
        <v>1733</v>
      </c>
      <c r="B497" s="2">
        <v>66474835</v>
      </c>
      <c r="C497" s="2" t="s">
        <v>403</v>
      </c>
      <c r="D497" s="4">
        <v>31922.25</v>
      </c>
      <c r="E497" s="1" t="s">
        <v>1094</v>
      </c>
      <c r="F497" s="1" t="s">
        <v>514</v>
      </c>
      <c r="G497" s="1" t="s">
        <v>14</v>
      </c>
      <c r="H497" s="1" t="s">
        <v>1734</v>
      </c>
      <c r="I497" s="1">
        <v>223767.035604</v>
      </c>
      <c r="J497" s="1" t="s">
        <v>1735</v>
      </c>
    </row>
    <row r="498" spans="1:10" x14ac:dyDescent="0.25">
      <c r="A498" s="1" t="s">
        <v>1736</v>
      </c>
      <c r="B498" s="2">
        <v>696887241</v>
      </c>
      <c r="C498" s="2" t="s">
        <v>389</v>
      </c>
      <c r="D498" s="4">
        <v>29365.5</v>
      </c>
      <c r="E498" s="1" t="s">
        <v>1094</v>
      </c>
      <c r="F498" s="1" t="s">
        <v>1576</v>
      </c>
      <c r="G498" s="1" t="s">
        <v>14</v>
      </c>
      <c r="H498" s="1" t="s">
        <v>1737</v>
      </c>
      <c r="I498" s="1">
        <v>436704.17662872002</v>
      </c>
      <c r="J498" s="1" t="s">
        <v>1738</v>
      </c>
    </row>
    <row r="499" spans="1:10" x14ac:dyDescent="0.25">
      <c r="A499" s="1" t="s">
        <v>1739</v>
      </c>
      <c r="B499" s="2">
        <v>177114036</v>
      </c>
      <c r="C499" s="2" t="s">
        <v>380</v>
      </c>
      <c r="D499" s="4">
        <v>14390.25</v>
      </c>
      <c r="E499" s="1" t="s">
        <v>1094</v>
      </c>
      <c r="F499" s="1" t="s">
        <v>569</v>
      </c>
      <c r="G499" s="1" t="s">
        <v>14</v>
      </c>
      <c r="H499" s="1" t="s">
        <v>1740</v>
      </c>
      <c r="I499" s="1">
        <v>402363.13673159998</v>
      </c>
      <c r="J499" s="1" t="s">
        <v>1741</v>
      </c>
    </row>
    <row r="500" spans="1:10" x14ac:dyDescent="0.25">
      <c r="A500" s="1" t="s">
        <v>1742</v>
      </c>
      <c r="B500" s="2">
        <v>905339990</v>
      </c>
      <c r="C500" s="2" t="s">
        <v>143</v>
      </c>
      <c r="D500" s="4">
        <v>34479</v>
      </c>
      <c r="E500" s="1" t="s">
        <v>1094</v>
      </c>
      <c r="F500" s="1" t="s">
        <v>1308</v>
      </c>
      <c r="G500" s="1" t="s">
        <v>14</v>
      </c>
      <c r="H500" s="1" t="s">
        <v>1743</v>
      </c>
      <c r="I500" s="1">
        <v>14641.826344200001</v>
      </c>
      <c r="J500" s="1" t="s">
        <v>1744</v>
      </c>
    </row>
    <row r="501" spans="1:10" x14ac:dyDescent="0.25">
      <c r="A501" s="1" t="s">
        <v>1745</v>
      </c>
      <c r="B501" s="2">
        <v>720643968</v>
      </c>
      <c r="C501" s="2" t="s">
        <v>154</v>
      </c>
      <c r="D501" s="4">
        <v>29730.75</v>
      </c>
      <c r="E501" s="1" t="s">
        <v>1094</v>
      </c>
      <c r="F501" s="1" t="s">
        <v>1746</v>
      </c>
      <c r="G501" s="1" t="s">
        <v>14</v>
      </c>
      <c r="H501" s="1" t="s">
        <v>1747</v>
      </c>
      <c r="I501" s="1">
        <v>63336.387116799997</v>
      </c>
      <c r="J501" s="1" t="s">
        <v>1748</v>
      </c>
    </row>
    <row r="502" spans="1:10" x14ac:dyDescent="0.25">
      <c r="A502" s="1" t="s">
        <v>1749</v>
      </c>
      <c r="B502" s="2">
        <v>572868273</v>
      </c>
      <c r="C502" s="2" t="s">
        <v>82</v>
      </c>
      <c r="D502" s="4">
        <v>16947</v>
      </c>
      <c r="E502" s="1" t="s">
        <v>1094</v>
      </c>
      <c r="F502" s="1" t="s">
        <v>654</v>
      </c>
      <c r="G502" s="1" t="s">
        <v>14</v>
      </c>
      <c r="H502" s="1" t="s">
        <v>1750</v>
      </c>
      <c r="I502" s="1">
        <v>123056.352375</v>
      </c>
      <c r="J502" s="1" t="s">
        <v>1751</v>
      </c>
    </row>
    <row r="503" spans="1:10" x14ac:dyDescent="0.25">
      <c r="A503" s="1" t="s">
        <v>1752</v>
      </c>
      <c r="B503" s="2">
        <v>211010103</v>
      </c>
      <c r="C503" s="2" t="s">
        <v>389</v>
      </c>
      <c r="D503" s="4">
        <v>29365.5</v>
      </c>
      <c r="E503" s="1" t="s">
        <v>1094</v>
      </c>
      <c r="F503" s="1" t="s">
        <v>1404</v>
      </c>
      <c r="G503" s="1" t="s">
        <v>14</v>
      </c>
      <c r="H503" s="1" t="s">
        <v>1753</v>
      </c>
      <c r="I503" s="1">
        <v>158013.41052924001</v>
      </c>
      <c r="J503" s="1" t="s">
        <v>1754</v>
      </c>
    </row>
    <row r="504" spans="1:10" x14ac:dyDescent="0.25">
      <c r="A504" s="1" t="s">
        <v>1755</v>
      </c>
      <c r="B504" s="2">
        <v>842344844</v>
      </c>
      <c r="C504" s="2" t="s">
        <v>23</v>
      </c>
      <c r="D504" s="4">
        <v>15486</v>
      </c>
      <c r="E504" s="1" t="s">
        <v>1094</v>
      </c>
      <c r="F504" s="1" t="s">
        <v>731</v>
      </c>
      <c r="G504" s="1" t="s">
        <v>14</v>
      </c>
      <c r="H504" s="1" t="s">
        <v>1756</v>
      </c>
      <c r="I504" s="1">
        <v>136755.95741808001</v>
      </c>
      <c r="J504" s="1" t="s">
        <v>1757</v>
      </c>
    </row>
    <row r="505" spans="1:10" x14ac:dyDescent="0.25">
      <c r="A505" s="1" t="s">
        <v>1758</v>
      </c>
      <c r="B505" s="2">
        <v>822210306</v>
      </c>
      <c r="C505" s="2" t="s">
        <v>498</v>
      </c>
      <c r="D505" s="4">
        <v>37766.25</v>
      </c>
      <c r="E505" s="1" t="s">
        <v>1094</v>
      </c>
      <c r="F505" s="1" t="s">
        <v>471</v>
      </c>
      <c r="G505" s="1" t="s">
        <v>14</v>
      </c>
      <c r="H505" s="1" t="s">
        <v>1759</v>
      </c>
      <c r="I505" s="1">
        <v>120234.36645</v>
      </c>
      <c r="J505" s="1" t="s">
        <v>1760</v>
      </c>
    </row>
    <row r="506" spans="1:10" x14ac:dyDescent="0.25">
      <c r="A506" s="1" t="s">
        <v>1761</v>
      </c>
      <c r="B506" s="2">
        <v>41020835</v>
      </c>
      <c r="C506" s="2" t="s">
        <v>298</v>
      </c>
      <c r="D506" s="4">
        <v>38131.5</v>
      </c>
      <c r="E506" s="1" t="s">
        <v>1094</v>
      </c>
      <c r="F506" s="1" t="s">
        <v>340</v>
      </c>
      <c r="G506" s="1" t="s">
        <v>14</v>
      </c>
      <c r="H506" s="1" t="s">
        <v>1762</v>
      </c>
      <c r="I506" s="1">
        <v>88661.246448000005</v>
      </c>
      <c r="J506" s="1" t="s">
        <v>1763</v>
      </c>
    </row>
    <row r="507" spans="1:10" x14ac:dyDescent="0.25">
      <c r="A507" s="1" t="s">
        <v>1764</v>
      </c>
      <c r="B507" s="2">
        <v>854757865</v>
      </c>
      <c r="C507" s="2" t="s">
        <v>403</v>
      </c>
      <c r="D507" s="4">
        <v>31922.25</v>
      </c>
      <c r="E507" s="1" t="s">
        <v>1094</v>
      </c>
      <c r="F507" s="1" t="s">
        <v>418</v>
      </c>
      <c r="G507" s="1" t="s">
        <v>14</v>
      </c>
      <c r="H507" s="1" t="s">
        <v>1765</v>
      </c>
      <c r="I507" s="1">
        <v>884436.81730560004</v>
      </c>
      <c r="J507" s="1" t="s">
        <v>1766</v>
      </c>
    </row>
    <row r="508" spans="1:10" x14ac:dyDescent="0.25">
      <c r="A508" s="1" t="s">
        <v>1767</v>
      </c>
      <c r="B508" s="2">
        <v>581114473</v>
      </c>
      <c r="C508" s="2" t="s">
        <v>203</v>
      </c>
      <c r="D508" s="4">
        <v>27539.25</v>
      </c>
      <c r="E508" s="1" t="s">
        <v>1094</v>
      </c>
      <c r="F508" s="1" t="s">
        <v>1090</v>
      </c>
      <c r="G508" s="1" t="s">
        <v>14</v>
      </c>
      <c r="H508" s="1" t="s">
        <v>1768</v>
      </c>
      <c r="I508" s="1">
        <v>130221.206577</v>
      </c>
      <c r="J508" s="1" t="s">
        <v>1769</v>
      </c>
    </row>
    <row r="509" spans="1:10" x14ac:dyDescent="0.25">
      <c r="A509" s="1" t="s">
        <v>1770</v>
      </c>
      <c r="B509" s="2">
        <v>496470356</v>
      </c>
      <c r="C509" s="2" t="s">
        <v>255</v>
      </c>
      <c r="D509" s="4">
        <v>25347.75</v>
      </c>
      <c r="E509" s="1" t="s">
        <v>1094</v>
      </c>
      <c r="F509" s="1" t="s">
        <v>231</v>
      </c>
      <c r="G509" s="1" t="s">
        <v>14</v>
      </c>
      <c r="H509" s="1" t="s">
        <v>1771</v>
      </c>
      <c r="I509" s="1">
        <v>196878.99797500001</v>
      </c>
      <c r="J509" s="1" t="s">
        <v>1772</v>
      </c>
    </row>
    <row r="510" spans="1:10" x14ac:dyDescent="0.25">
      <c r="A510" s="1" t="s">
        <v>1773</v>
      </c>
      <c r="B510" s="2">
        <v>662407649</v>
      </c>
      <c r="C510" s="2" t="s">
        <v>101</v>
      </c>
      <c r="D510" s="4">
        <v>19138.5</v>
      </c>
      <c r="E510" s="1" t="s">
        <v>1094</v>
      </c>
      <c r="F510" s="1" t="s">
        <v>381</v>
      </c>
      <c r="G510" s="1" t="s">
        <v>14</v>
      </c>
      <c r="H510" s="1" t="s">
        <v>1774</v>
      </c>
      <c r="I510" s="1">
        <v>76036.377779999995</v>
      </c>
      <c r="J510" s="1" t="s">
        <v>1775</v>
      </c>
    </row>
    <row r="511" spans="1:10" x14ac:dyDescent="0.25">
      <c r="A511" s="1" t="s">
        <v>1776</v>
      </c>
      <c r="B511" s="2">
        <v>794996007</v>
      </c>
      <c r="C511" s="2" t="s">
        <v>573</v>
      </c>
      <c r="D511" s="4">
        <v>26808.75</v>
      </c>
      <c r="E511" s="1" t="s">
        <v>1094</v>
      </c>
      <c r="F511" s="1" t="s">
        <v>385</v>
      </c>
      <c r="G511" s="1" t="s">
        <v>14</v>
      </c>
      <c r="H511" s="1" t="s">
        <v>1777</v>
      </c>
      <c r="I511" s="1">
        <v>892479.7413312</v>
      </c>
      <c r="J511" s="1" t="s">
        <v>1778</v>
      </c>
    </row>
    <row r="512" spans="1:10" x14ac:dyDescent="0.25">
      <c r="A512" s="1" t="s">
        <v>1779</v>
      </c>
      <c r="B512" s="2">
        <v>606950558</v>
      </c>
      <c r="C512" s="2" t="s">
        <v>212</v>
      </c>
      <c r="D512" s="4">
        <v>24252</v>
      </c>
      <c r="E512" s="1" t="s">
        <v>1094</v>
      </c>
      <c r="F512" s="1" t="s">
        <v>774</v>
      </c>
      <c r="G512" s="1" t="s">
        <v>14</v>
      </c>
      <c r="H512" s="1" t="s">
        <v>1780</v>
      </c>
      <c r="I512" s="1">
        <v>134675.945664</v>
      </c>
      <c r="J512" s="1" t="s">
        <v>1781</v>
      </c>
    </row>
    <row r="513" spans="1:10" x14ac:dyDescent="0.25">
      <c r="A513" s="1" t="s">
        <v>1782</v>
      </c>
      <c r="B513" s="2">
        <v>388867167</v>
      </c>
      <c r="C513" s="2" t="s">
        <v>281</v>
      </c>
      <c r="D513" s="4">
        <v>21695.25</v>
      </c>
      <c r="E513" s="1" t="s">
        <v>1094</v>
      </c>
      <c r="F513" s="1" t="s">
        <v>1054</v>
      </c>
      <c r="G513" s="1" t="s">
        <v>14</v>
      </c>
      <c r="H513" s="1" t="s">
        <v>1783</v>
      </c>
      <c r="I513" s="1">
        <v>262839.43888799998</v>
      </c>
      <c r="J513" s="1" t="s">
        <v>1784</v>
      </c>
    </row>
    <row r="514" spans="1:10" x14ac:dyDescent="0.25">
      <c r="A514" s="1" t="s">
        <v>1785</v>
      </c>
      <c r="B514" s="2">
        <v>573219712</v>
      </c>
      <c r="C514" s="2" t="s">
        <v>498</v>
      </c>
      <c r="D514" s="4">
        <v>37766.25</v>
      </c>
      <c r="E514" s="1" t="s">
        <v>1094</v>
      </c>
      <c r="F514" s="1" t="s">
        <v>93</v>
      </c>
      <c r="G514" s="1" t="s">
        <v>14</v>
      </c>
      <c r="H514" s="1" t="s">
        <v>1786</v>
      </c>
      <c r="I514" s="1">
        <v>212728.52502</v>
      </c>
      <c r="J514" s="1" t="s">
        <v>1787</v>
      </c>
    </row>
    <row r="515" spans="1:10" x14ac:dyDescent="0.25">
      <c r="A515" s="1" t="s">
        <v>1788</v>
      </c>
      <c r="B515" s="2">
        <v>106263958</v>
      </c>
      <c r="C515" s="2" t="s">
        <v>606</v>
      </c>
      <c r="D515" s="4">
        <v>23886.75</v>
      </c>
      <c r="E515" s="1" t="s">
        <v>1094</v>
      </c>
      <c r="F515" s="1" t="s">
        <v>1789</v>
      </c>
      <c r="G515" s="1" t="s">
        <v>14</v>
      </c>
      <c r="H515" s="1" t="s">
        <v>1790</v>
      </c>
      <c r="I515" s="1">
        <v>219803.35147679999</v>
      </c>
      <c r="J515" s="1" t="s">
        <v>1791</v>
      </c>
    </row>
    <row r="516" spans="1:10" x14ac:dyDescent="0.25">
      <c r="A516" s="1" t="s">
        <v>1792</v>
      </c>
      <c r="B516" s="2">
        <v>738835399</v>
      </c>
      <c r="C516" s="2" t="s">
        <v>23</v>
      </c>
      <c r="D516" s="4">
        <v>15486</v>
      </c>
      <c r="E516" s="1" t="s">
        <v>1094</v>
      </c>
      <c r="F516" s="1" t="s">
        <v>487</v>
      </c>
      <c r="G516" s="1" t="s">
        <v>14</v>
      </c>
      <c r="H516" s="1" t="s">
        <v>1793</v>
      </c>
      <c r="I516" s="1">
        <v>123090.7162968</v>
      </c>
      <c r="J516" s="1" t="s">
        <v>1794</v>
      </c>
    </row>
    <row r="517" spans="1:10" x14ac:dyDescent="0.25">
      <c r="A517" s="1" t="s">
        <v>1795</v>
      </c>
      <c r="B517" s="2">
        <v>963840560</v>
      </c>
      <c r="C517" s="2" t="s">
        <v>365</v>
      </c>
      <c r="D517" s="4">
        <v>37035.75</v>
      </c>
      <c r="E517" s="1" t="s">
        <v>1094</v>
      </c>
      <c r="F517" s="1" t="s">
        <v>978</v>
      </c>
      <c r="G517" s="1" t="s">
        <v>14</v>
      </c>
      <c r="H517" s="1" t="s">
        <v>1796</v>
      </c>
      <c r="I517" s="1">
        <v>31808.3832</v>
      </c>
      <c r="J517" s="1" t="s">
        <v>1797</v>
      </c>
    </row>
    <row r="518" spans="1:10" x14ac:dyDescent="0.25">
      <c r="A518" s="1" t="s">
        <v>1798</v>
      </c>
      <c r="B518" s="2">
        <v>369259451</v>
      </c>
      <c r="C518" s="2" t="s">
        <v>869</v>
      </c>
      <c r="D518" s="4">
        <v>17312.25</v>
      </c>
      <c r="E518" s="1" t="s">
        <v>1094</v>
      </c>
      <c r="F518" s="1" t="s">
        <v>1799</v>
      </c>
      <c r="G518" s="1" t="s">
        <v>14</v>
      </c>
      <c r="H518" s="1" t="s">
        <v>1800</v>
      </c>
      <c r="I518" s="1">
        <v>313458.82544465997</v>
      </c>
      <c r="J518" s="1" t="s">
        <v>1801</v>
      </c>
    </row>
    <row r="519" spans="1:10" x14ac:dyDescent="0.25">
      <c r="A519" s="1" t="s">
        <v>1802</v>
      </c>
      <c r="B519" s="2">
        <v>206212463</v>
      </c>
      <c r="C519" s="2" t="s">
        <v>348</v>
      </c>
      <c r="D519" s="4">
        <v>28635</v>
      </c>
      <c r="E519" s="1" t="s">
        <v>1094</v>
      </c>
      <c r="F519" s="1" t="s">
        <v>1469</v>
      </c>
      <c r="G519" s="1" t="s">
        <v>14</v>
      </c>
      <c r="H519" s="1" t="s">
        <v>1803</v>
      </c>
      <c r="I519" s="1">
        <v>166059.79698000001</v>
      </c>
      <c r="J519" s="1" t="s">
        <v>1804</v>
      </c>
    </row>
    <row r="520" spans="1:10" x14ac:dyDescent="0.25">
      <c r="A520" s="1" t="s">
        <v>1805</v>
      </c>
      <c r="B520" s="2">
        <v>517725391</v>
      </c>
      <c r="C520" s="2" t="s">
        <v>162</v>
      </c>
      <c r="D520" s="4">
        <v>15851.25</v>
      </c>
      <c r="E520" s="1" t="s">
        <v>1094</v>
      </c>
      <c r="F520" s="1" t="s">
        <v>1242</v>
      </c>
      <c r="G520" s="1" t="s">
        <v>14</v>
      </c>
      <c r="H520" s="1" t="s">
        <v>1806</v>
      </c>
      <c r="I520" s="1">
        <v>88082.288799999995</v>
      </c>
      <c r="J520" s="1" t="s">
        <v>1807</v>
      </c>
    </row>
    <row r="521" spans="1:10" x14ac:dyDescent="0.25">
      <c r="A521" s="1" t="s">
        <v>1808</v>
      </c>
      <c r="B521" s="2">
        <v>58914684</v>
      </c>
      <c r="C521" s="2" t="s">
        <v>309</v>
      </c>
      <c r="D521" s="4">
        <v>27904.5</v>
      </c>
      <c r="E521" s="1" t="s">
        <v>1094</v>
      </c>
      <c r="F521" s="1" t="s">
        <v>83</v>
      </c>
      <c r="G521" s="1" t="s">
        <v>14</v>
      </c>
      <c r="H521" s="1" t="s">
        <v>1809</v>
      </c>
      <c r="I521" s="1">
        <v>89759.601792000001</v>
      </c>
      <c r="J521" s="1" t="s">
        <v>1810</v>
      </c>
    </row>
    <row r="522" spans="1:10" x14ac:dyDescent="0.25">
      <c r="A522" s="1" t="s">
        <v>1811</v>
      </c>
      <c r="B522" s="2">
        <v>796857761</v>
      </c>
      <c r="C522" s="2" t="s">
        <v>255</v>
      </c>
      <c r="D522" s="4">
        <v>25347.75</v>
      </c>
      <c r="E522" s="1" t="s">
        <v>1094</v>
      </c>
      <c r="F522" s="1" t="s">
        <v>1016</v>
      </c>
      <c r="G522" s="1" t="s">
        <v>14</v>
      </c>
      <c r="H522" s="1" t="s">
        <v>1812</v>
      </c>
      <c r="I522" s="1">
        <v>108026.5041072</v>
      </c>
      <c r="J522" s="1" t="s">
        <v>1813</v>
      </c>
    </row>
    <row r="523" spans="1:10" x14ac:dyDescent="0.25">
      <c r="A523" s="1" t="s">
        <v>1814</v>
      </c>
      <c r="B523" s="2">
        <v>455747410</v>
      </c>
      <c r="C523" s="2" t="s">
        <v>380</v>
      </c>
      <c r="D523" s="4">
        <v>14390.25</v>
      </c>
      <c r="E523" s="1" t="s">
        <v>1094</v>
      </c>
      <c r="F523" s="1" t="s">
        <v>1815</v>
      </c>
      <c r="G523" s="1" t="s">
        <v>14</v>
      </c>
      <c r="H523" s="1" t="s">
        <v>1816</v>
      </c>
      <c r="I523" s="1">
        <v>277520.22045000002</v>
      </c>
      <c r="J523" s="1" t="s">
        <v>1817</v>
      </c>
    </row>
    <row r="524" spans="1:10" x14ac:dyDescent="0.25">
      <c r="A524" s="1" t="s">
        <v>1818</v>
      </c>
      <c r="B524" s="2">
        <v>595856727</v>
      </c>
      <c r="C524" s="2" t="s">
        <v>1201</v>
      </c>
      <c r="D524" s="4">
        <v>30461.25</v>
      </c>
      <c r="E524" s="1" t="s">
        <v>1094</v>
      </c>
      <c r="F524" s="1" t="s">
        <v>1426</v>
      </c>
      <c r="G524" s="1" t="s">
        <v>14</v>
      </c>
      <c r="H524" s="1" t="s">
        <v>1819</v>
      </c>
      <c r="I524" s="1">
        <v>233144.32190400001</v>
      </c>
      <c r="J524" s="1" t="s">
        <v>1820</v>
      </c>
    </row>
    <row r="525" spans="1:10" x14ac:dyDescent="0.25">
      <c r="A525" s="1" t="s">
        <v>1821</v>
      </c>
      <c r="B525" s="2">
        <v>882365290</v>
      </c>
      <c r="C525" s="2" t="s">
        <v>698</v>
      </c>
      <c r="D525" s="4">
        <v>18408</v>
      </c>
      <c r="E525" s="1" t="s">
        <v>1094</v>
      </c>
      <c r="F525" s="1" t="s">
        <v>327</v>
      </c>
      <c r="G525" s="1" t="s">
        <v>14</v>
      </c>
      <c r="H525" s="1" t="s">
        <v>1822</v>
      </c>
      <c r="I525" s="1">
        <v>87370.807751679997</v>
      </c>
      <c r="J525" s="1" t="s">
        <v>1823</v>
      </c>
    </row>
    <row r="526" spans="1:10" x14ac:dyDescent="0.25">
      <c r="A526" s="1" t="s">
        <v>1824</v>
      </c>
      <c r="B526" s="2">
        <v>973215190</v>
      </c>
      <c r="C526" s="2" t="s">
        <v>513</v>
      </c>
      <c r="D526" s="4">
        <v>32287.5</v>
      </c>
      <c r="E526" s="1" t="s">
        <v>1094</v>
      </c>
      <c r="F526" s="1" t="s">
        <v>195</v>
      </c>
      <c r="G526" s="1" t="s">
        <v>14</v>
      </c>
      <c r="H526" s="1" t="s">
        <v>1825</v>
      </c>
      <c r="I526" s="1">
        <v>156801.287916</v>
      </c>
      <c r="J526" s="1" t="s">
        <v>1826</v>
      </c>
    </row>
    <row r="527" spans="1:10" x14ac:dyDescent="0.25">
      <c r="A527" s="1" t="s">
        <v>1827</v>
      </c>
      <c r="B527" s="2">
        <v>275493319</v>
      </c>
      <c r="C527" s="2" t="s">
        <v>217</v>
      </c>
      <c r="D527" s="4">
        <v>38496.75</v>
      </c>
      <c r="E527" s="1" t="s">
        <v>1094</v>
      </c>
      <c r="F527" s="1" t="s">
        <v>344</v>
      </c>
      <c r="G527" s="1" t="s">
        <v>14</v>
      </c>
      <c r="H527" s="1" t="s">
        <v>1828</v>
      </c>
      <c r="I527" s="1">
        <v>635764.73769900005</v>
      </c>
      <c r="J527" s="1" t="s">
        <v>1829</v>
      </c>
    </row>
    <row r="528" spans="1:10" x14ac:dyDescent="0.25">
      <c r="A528" s="1" t="s">
        <v>1830</v>
      </c>
      <c r="B528" s="2">
        <v>280454740</v>
      </c>
      <c r="C528" s="2" t="s">
        <v>281</v>
      </c>
      <c r="D528" s="4">
        <v>21695.25</v>
      </c>
      <c r="E528" s="1" t="s">
        <v>1094</v>
      </c>
      <c r="F528" s="1" t="s">
        <v>636</v>
      </c>
      <c r="G528" s="1" t="s">
        <v>14</v>
      </c>
      <c r="H528" s="1" t="s">
        <v>1831</v>
      </c>
      <c r="I528" s="1">
        <v>46664.436718080004</v>
      </c>
      <c r="J528" s="1" t="s">
        <v>1832</v>
      </c>
    </row>
    <row r="529" spans="1:10" x14ac:dyDescent="0.25">
      <c r="A529" s="1" t="s">
        <v>1833</v>
      </c>
      <c r="B529" s="2">
        <v>513949179</v>
      </c>
      <c r="C529" s="2" t="s">
        <v>698</v>
      </c>
      <c r="D529" s="4">
        <v>18408</v>
      </c>
      <c r="E529" s="1" t="s">
        <v>1094</v>
      </c>
      <c r="F529" s="1" t="s">
        <v>336</v>
      </c>
      <c r="G529" s="1" t="s">
        <v>14</v>
      </c>
      <c r="H529" s="1" t="s">
        <v>1834</v>
      </c>
      <c r="I529" s="1">
        <v>174577.81285620001</v>
      </c>
      <c r="J529" s="1" t="s">
        <v>1835</v>
      </c>
    </row>
    <row r="530" spans="1:10" x14ac:dyDescent="0.25">
      <c r="A530" s="1" t="s">
        <v>1836</v>
      </c>
      <c r="B530" s="2">
        <v>530144089</v>
      </c>
      <c r="C530" s="2" t="s">
        <v>77</v>
      </c>
      <c r="D530" s="4">
        <v>23521.5</v>
      </c>
      <c r="E530" s="1" t="s">
        <v>1094</v>
      </c>
      <c r="F530" s="1" t="s">
        <v>665</v>
      </c>
      <c r="G530" s="1" t="s">
        <v>14</v>
      </c>
      <c r="H530" s="1" t="s">
        <v>1837</v>
      </c>
      <c r="I530" s="1">
        <v>295704.81942786003</v>
      </c>
      <c r="J530" s="1" t="s">
        <v>1838</v>
      </c>
    </row>
    <row r="531" spans="1:10" x14ac:dyDescent="0.25">
      <c r="A531" s="1" t="s">
        <v>1839</v>
      </c>
      <c r="B531" s="2">
        <v>789761993</v>
      </c>
      <c r="C531" s="2" t="s">
        <v>889</v>
      </c>
      <c r="D531" s="4">
        <v>30096</v>
      </c>
      <c r="E531" s="1" t="s">
        <v>1094</v>
      </c>
      <c r="F531" s="1" t="s">
        <v>1840</v>
      </c>
      <c r="G531" s="1" t="s">
        <v>14</v>
      </c>
      <c r="H531" s="1" t="s">
        <v>1841</v>
      </c>
      <c r="I531" s="1">
        <v>192757.28976000001</v>
      </c>
      <c r="J531" s="1" t="s">
        <v>1842</v>
      </c>
    </row>
    <row r="532" spans="1:10" x14ac:dyDescent="0.25">
      <c r="A532" s="1" t="s">
        <v>1843</v>
      </c>
      <c r="B532" s="2">
        <v>734506196</v>
      </c>
      <c r="C532" s="2" t="s">
        <v>513</v>
      </c>
      <c r="D532" s="4">
        <v>32287.5</v>
      </c>
      <c r="E532" s="1" t="s">
        <v>1094</v>
      </c>
      <c r="F532" s="1" t="s">
        <v>208</v>
      </c>
      <c r="G532" s="1" t="s">
        <v>14</v>
      </c>
      <c r="H532" s="1" t="s">
        <v>1844</v>
      </c>
      <c r="I532" s="1">
        <v>127330.82535679999</v>
      </c>
      <c r="J532" s="1" t="s">
        <v>1845</v>
      </c>
    </row>
    <row r="533" spans="1:10" x14ac:dyDescent="0.25">
      <c r="A533" s="1" t="s">
        <v>1846</v>
      </c>
      <c r="B533" s="2">
        <v>821766918</v>
      </c>
      <c r="C533" s="2" t="s">
        <v>92</v>
      </c>
      <c r="D533" s="4">
        <v>29000.25</v>
      </c>
      <c r="E533" s="1" t="s">
        <v>1094</v>
      </c>
      <c r="F533" s="1" t="s">
        <v>231</v>
      </c>
      <c r="G533" s="1" t="s">
        <v>14</v>
      </c>
      <c r="H533" s="1" t="s">
        <v>1847</v>
      </c>
      <c r="I533" s="1">
        <v>451930.92945</v>
      </c>
      <c r="J533" s="1" t="s">
        <v>1848</v>
      </c>
    </row>
    <row r="534" spans="1:10" x14ac:dyDescent="0.25">
      <c r="A534" s="1" t="s">
        <v>1849</v>
      </c>
      <c r="B534" s="2">
        <v>824553501</v>
      </c>
      <c r="C534" s="2" t="s">
        <v>134</v>
      </c>
      <c r="D534" s="4">
        <v>37401</v>
      </c>
      <c r="E534" s="1" t="s">
        <v>1094</v>
      </c>
      <c r="F534" s="1" t="s">
        <v>1004</v>
      </c>
      <c r="G534" s="1" t="s">
        <v>14</v>
      </c>
      <c r="H534" s="1" t="s">
        <v>1850</v>
      </c>
      <c r="I534" s="1">
        <v>440971.92457343999</v>
      </c>
      <c r="J534" s="1" t="s">
        <v>1851</v>
      </c>
    </row>
    <row r="535" spans="1:10" x14ac:dyDescent="0.25">
      <c r="A535" s="1" t="s">
        <v>1852</v>
      </c>
      <c r="B535" s="2">
        <v>88801304</v>
      </c>
      <c r="C535" s="2" t="s">
        <v>162</v>
      </c>
      <c r="D535" s="4">
        <v>15851.25</v>
      </c>
      <c r="E535" s="1" t="s">
        <v>1094</v>
      </c>
      <c r="F535" s="1" t="s">
        <v>29</v>
      </c>
      <c r="G535" s="1" t="s">
        <v>14</v>
      </c>
      <c r="H535" s="1" t="s">
        <v>1853</v>
      </c>
      <c r="I535" s="1">
        <v>67033.443455999994</v>
      </c>
      <c r="J535" s="1" t="s">
        <v>1854</v>
      </c>
    </row>
    <row r="536" spans="1:10" x14ac:dyDescent="0.25">
      <c r="A536" s="1" t="s">
        <v>1855</v>
      </c>
      <c r="B536" s="2">
        <v>975203713</v>
      </c>
      <c r="C536" s="2" t="s">
        <v>889</v>
      </c>
      <c r="D536" s="4">
        <v>30096</v>
      </c>
      <c r="E536" s="1" t="s">
        <v>1094</v>
      </c>
      <c r="F536" s="1" t="s">
        <v>336</v>
      </c>
      <c r="G536" s="1" t="s">
        <v>14</v>
      </c>
      <c r="H536" s="1" t="s">
        <v>1856</v>
      </c>
      <c r="I536" s="1">
        <v>288362.09686967998</v>
      </c>
      <c r="J536" s="1" t="s">
        <v>1857</v>
      </c>
    </row>
    <row r="537" spans="1:10" x14ac:dyDescent="0.25">
      <c r="A537" s="1" t="s">
        <v>1858</v>
      </c>
      <c r="B537" s="2">
        <v>717475855</v>
      </c>
      <c r="C537" s="2" t="s">
        <v>661</v>
      </c>
      <c r="D537" s="4">
        <v>16216.5</v>
      </c>
      <c r="E537" s="1" t="s">
        <v>1094</v>
      </c>
      <c r="F537" s="1" t="s">
        <v>1404</v>
      </c>
      <c r="G537" s="1" t="s">
        <v>14</v>
      </c>
      <c r="H537" s="1" t="s">
        <v>1859</v>
      </c>
      <c r="I537" s="1">
        <v>44811.093034960002</v>
      </c>
      <c r="J537" s="1" t="s">
        <v>1860</v>
      </c>
    </row>
    <row r="538" spans="1:10" x14ac:dyDescent="0.25">
      <c r="A538" s="1" t="s">
        <v>1861</v>
      </c>
      <c r="B538" s="2">
        <v>62120508</v>
      </c>
      <c r="C538" s="2" t="s">
        <v>33</v>
      </c>
      <c r="D538" s="4">
        <v>13659.75</v>
      </c>
      <c r="E538" s="1" t="s">
        <v>1094</v>
      </c>
      <c r="F538" s="1" t="s">
        <v>73</v>
      </c>
      <c r="G538" s="1" t="s">
        <v>14</v>
      </c>
      <c r="H538" s="1" t="s">
        <v>1862</v>
      </c>
      <c r="I538" s="1">
        <v>68530.235289599994</v>
      </c>
      <c r="J538" s="1" t="s">
        <v>117</v>
      </c>
    </row>
    <row r="539" spans="1:10" x14ac:dyDescent="0.25">
      <c r="A539" s="1" t="s">
        <v>1863</v>
      </c>
      <c r="B539" s="2">
        <v>295650834</v>
      </c>
      <c r="C539" s="2" t="s">
        <v>273</v>
      </c>
      <c r="D539" s="4">
        <v>20964.75</v>
      </c>
      <c r="E539" s="1" t="s">
        <v>1094</v>
      </c>
      <c r="F539" s="1" t="s">
        <v>947</v>
      </c>
      <c r="G539" s="1" t="s">
        <v>14</v>
      </c>
      <c r="H539" s="1" t="s">
        <v>1864</v>
      </c>
      <c r="I539" s="1">
        <v>564485.30712000001</v>
      </c>
      <c r="J539" s="1" t="s">
        <v>1865</v>
      </c>
    </row>
    <row r="540" spans="1:10" x14ac:dyDescent="0.25">
      <c r="A540" s="1" t="s">
        <v>1866</v>
      </c>
      <c r="B540" s="2">
        <v>796966460</v>
      </c>
      <c r="C540" s="2" t="s">
        <v>221</v>
      </c>
      <c r="D540" s="4">
        <v>33748.5</v>
      </c>
      <c r="E540" s="1" t="s">
        <v>1094</v>
      </c>
      <c r="F540" s="1" t="s">
        <v>53</v>
      </c>
      <c r="G540" s="1" t="s">
        <v>14</v>
      </c>
      <c r="H540" s="1" t="s">
        <v>1867</v>
      </c>
      <c r="I540" s="1">
        <v>246923.65711649999</v>
      </c>
      <c r="J540" s="1" t="s">
        <v>1868</v>
      </c>
    </row>
    <row r="541" spans="1:10" x14ac:dyDescent="0.25">
      <c r="A541" s="1" t="s">
        <v>1869</v>
      </c>
      <c r="B541" s="2">
        <v>487433294</v>
      </c>
      <c r="C541" s="2" t="s">
        <v>226</v>
      </c>
      <c r="D541" s="4">
        <v>31557</v>
      </c>
      <c r="E541" s="1" t="s">
        <v>1094</v>
      </c>
      <c r="F541" s="1" t="s">
        <v>829</v>
      </c>
      <c r="G541" s="1" t="s">
        <v>14</v>
      </c>
      <c r="H541" s="1" t="s">
        <v>1870</v>
      </c>
      <c r="I541" s="1">
        <v>135553.01558447999</v>
      </c>
      <c r="J541" s="1" t="s">
        <v>1871</v>
      </c>
    </row>
    <row r="542" spans="1:10" x14ac:dyDescent="0.25">
      <c r="A542" s="1" t="s">
        <v>1872</v>
      </c>
      <c r="B542" s="2">
        <v>752834105</v>
      </c>
      <c r="C542" s="2" t="s">
        <v>92</v>
      </c>
      <c r="D542" s="4">
        <v>29000.25</v>
      </c>
      <c r="E542" s="1" t="s">
        <v>1094</v>
      </c>
      <c r="F542" s="1" t="s">
        <v>1536</v>
      </c>
      <c r="G542" s="1" t="s">
        <v>14</v>
      </c>
      <c r="H542" s="1" t="s">
        <v>1873</v>
      </c>
      <c r="I542" s="1">
        <v>74023.654848000006</v>
      </c>
      <c r="J542" s="1" t="s">
        <v>1874</v>
      </c>
    </row>
    <row r="543" spans="1:10" x14ac:dyDescent="0.25">
      <c r="A543" s="1" t="s">
        <v>1875</v>
      </c>
      <c r="B543" s="2">
        <v>461606094</v>
      </c>
      <c r="C543" s="2" t="s">
        <v>52</v>
      </c>
      <c r="D543" s="4">
        <v>20234.25</v>
      </c>
      <c r="E543" s="1" t="s">
        <v>1094</v>
      </c>
      <c r="F543" s="1" t="s">
        <v>947</v>
      </c>
      <c r="G543" s="1" t="s">
        <v>14</v>
      </c>
      <c r="H543" s="1" t="s">
        <v>1876</v>
      </c>
      <c r="I543" s="1">
        <v>161172.57968639999</v>
      </c>
      <c r="J543" s="1" t="s">
        <v>1877</v>
      </c>
    </row>
    <row r="544" spans="1:10" x14ac:dyDescent="0.25">
      <c r="A544" s="1" t="s">
        <v>1878</v>
      </c>
      <c r="B544" s="2">
        <v>270121096</v>
      </c>
      <c r="C544" s="2" t="s">
        <v>62</v>
      </c>
      <c r="D544" s="4">
        <v>22791</v>
      </c>
      <c r="E544" s="1" t="s">
        <v>1094</v>
      </c>
      <c r="F544" s="1" t="s">
        <v>985</v>
      </c>
      <c r="G544" s="1" t="s">
        <v>14</v>
      </c>
      <c r="H544" s="1" t="s">
        <v>1879</v>
      </c>
      <c r="I544" s="1">
        <v>392268.1233408</v>
      </c>
      <c r="J544" s="1" t="s">
        <v>1880</v>
      </c>
    </row>
    <row r="545" spans="1:10" x14ac:dyDescent="0.25">
      <c r="A545" s="1" t="s">
        <v>1881</v>
      </c>
      <c r="B545" s="2">
        <v>901283973</v>
      </c>
      <c r="C545" s="2" t="s">
        <v>154</v>
      </c>
      <c r="D545" s="4">
        <v>29730.75</v>
      </c>
      <c r="E545" s="1" t="s">
        <v>1094</v>
      </c>
      <c r="F545" s="1" t="s">
        <v>951</v>
      </c>
      <c r="G545" s="1" t="s">
        <v>14</v>
      </c>
      <c r="H545" s="1" t="s">
        <v>1882</v>
      </c>
      <c r="I545" s="1">
        <v>12700.569798</v>
      </c>
      <c r="J545" s="1" t="s">
        <v>1883</v>
      </c>
    </row>
    <row r="546" spans="1:10" x14ac:dyDescent="0.25">
      <c r="A546" s="1" t="s">
        <v>1884</v>
      </c>
      <c r="B546" s="2">
        <v>55382792</v>
      </c>
      <c r="C546" s="2" t="s">
        <v>226</v>
      </c>
      <c r="D546" s="4">
        <v>31557</v>
      </c>
      <c r="E546" s="1" t="s">
        <v>1094</v>
      </c>
      <c r="F546" s="1" t="s">
        <v>807</v>
      </c>
      <c r="G546" s="1" t="s">
        <v>14</v>
      </c>
      <c r="H546" s="1" t="s">
        <v>1885</v>
      </c>
      <c r="I546" s="1">
        <v>177152.59330559999</v>
      </c>
      <c r="J546" s="1" t="s">
        <v>1886</v>
      </c>
    </row>
    <row r="547" spans="1:10" x14ac:dyDescent="0.25">
      <c r="A547" s="1" t="s">
        <v>1887</v>
      </c>
      <c r="B547" s="2">
        <v>125926431</v>
      </c>
      <c r="C547" s="2" t="s">
        <v>203</v>
      </c>
      <c r="D547" s="4">
        <v>27539.25</v>
      </c>
      <c r="E547" s="1" t="s">
        <v>1094</v>
      </c>
      <c r="F547" s="1" t="s">
        <v>1146</v>
      </c>
      <c r="G547" s="1" t="s">
        <v>14</v>
      </c>
      <c r="H547" s="1" t="s">
        <v>1888</v>
      </c>
      <c r="I547" s="1">
        <v>109324.940256</v>
      </c>
      <c r="J547" s="1" t="s">
        <v>1889</v>
      </c>
    </row>
    <row r="548" spans="1:10" x14ac:dyDescent="0.25">
      <c r="A548" s="1" t="s">
        <v>1890</v>
      </c>
      <c r="B548" s="2">
        <v>1830742</v>
      </c>
      <c r="C548" s="2" t="s">
        <v>268</v>
      </c>
      <c r="D548" s="4">
        <v>17677.5</v>
      </c>
      <c r="E548" s="1" t="s">
        <v>1094</v>
      </c>
      <c r="F548" s="1" t="s">
        <v>1479</v>
      </c>
      <c r="G548" s="1" t="s">
        <v>14</v>
      </c>
      <c r="H548" s="1" t="s">
        <v>1891</v>
      </c>
      <c r="I548" s="1">
        <v>263982.97860480001</v>
      </c>
      <c r="J548" s="1" t="s">
        <v>1892</v>
      </c>
    </row>
    <row r="549" spans="1:10" x14ac:dyDescent="0.25">
      <c r="A549" s="1" t="s">
        <v>1893</v>
      </c>
      <c r="B549" s="2">
        <v>759994906</v>
      </c>
      <c r="C549" s="2" t="s">
        <v>298</v>
      </c>
      <c r="D549" s="4">
        <v>38131.5</v>
      </c>
      <c r="E549" s="1" t="s">
        <v>1094</v>
      </c>
      <c r="F549" s="1" t="s">
        <v>893</v>
      </c>
      <c r="G549" s="1" t="s">
        <v>14</v>
      </c>
      <c r="H549" s="1" t="s">
        <v>1894</v>
      </c>
      <c r="I549" s="1">
        <v>190213.08367841999</v>
      </c>
      <c r="J549" s="1" t="s">
        <v>1895</v>
      </c>
    </row>
    <row r="550" spans="1:10" x14ac:dyDescent="0.25">
      <c r="A550" s="1" t="s">
        <v>1896</v>
      </c>
      <c r="B550" s="2">
        <v>429559355</v>
      </c>
      <c r="C550" s="2" t="s">
        <v>129</v>
      </c>
      <c r="D550" s="4">
        <v>15120.75</v>
      </c>
      <c r="E550" s="1" t="s">
        <v>1094</v>
      </c>
      <c r="F550" s="1" t="s">
        <v>222</v>
      </c>
      <c r="G550" s="1" t="s">
        <v>14</v>
      </c>
      <c r="H550" s="1" t="s">
        <v>1897</v>
      </c>
      <c r="I550" s="1">
        <v>31690.000943999999</v>
      </c>
      <c r="J550" s="1" t="s">
        <v>1898</v>
      </c>
    </row>
    <row r="551" spans="1:10" x14ac:dyDescent="0.25">
      <c r="A551" s="1" t="s">
        <v>1899</v>
      </c>
      <c r="B551" s="2">
        <v>332064480</v>
      </c>
      <c r="C551" s="2" t="s">
        <v>556</v>
      </c>
      <c r="D551" s="4">
        <v>27174</v>
      </c>
      <c r="E551" s="1" t="s">
        <v>1094</v>
      </c>
      <c r="F551" s="1" t="s">
        <v>825</v>
      </c>
      <c r="G551" s="1" t="s">
        <v>14</v>
      </c>
      <c r="H551" s="1" t="s">
        <v>1900</v>
      </c>
      <c r="I551" s="1">
        <v>358292.31228000001</v>
      </c>
      <c r="J551" s="1" t="s">
        <v>1901</v>
      </c>
    </row>
    <row r="552" spans="1:10" x14ac:dyDescent="0.25">
      <c r="A552" s="1" t="s">
        <v>1902</v>
      </c>
      <c r="B552" s="2">
        <v>321167975</v>
      </c>
      <c r="C552" s="2" t="s">
        <v>434</v>
      </c>
      <c r="D552" s="4">
        <v>28269.75</v>
      </c>
      <c r="E552" s="1" t="s">
        <v>1094</v>
      </c>
      <c r="F552" s="1" t="s">
        <v>549</v>
      </c>
      <c r="G552" s="1" t="s">
        <v>14</v>
      </c>
      <c r="H552" s="1" t="s">
        <v>1903</v>
      </c>
      <c r="I552" s="1">
        <v>955148.18911200005</v>
      </c>
      <c r="J552" s="1" t="s">
        <v>1904</v>
      </c>
    </row>
    <row r="553" spans="1:10" x14ac:dyDescent="0.25">
      <c r="A553" s="1" t="s">
        <v>1905</v>
      </c>
      <c r="B553" s="2">
        <v>918619771</v>
      </c>
      <c r="C553" s="2" t="s">
        <v>389</v>
      </c>
      <c r="D553" s="4">
        <v>29365.5</v>
      </c>
      <c r="E553" s="1" t="s">
        <v>1094</v>
      </c>
      <c r="F553" s="1" t="s">
        <v>1536</v>
      </c>
      <c r="G553" s="1" t="s">
        <v>14</v>
      </c>
      <c r="H553" s="1" t="s">
        <v>1906</v>
      </c>
      <c r="I553" s="1">
        <v>253264.35138549999</v>
      </c>
      <c r="J553" s="1" t="s">
        <v>1907</v>
      </c>
    </row>
    <row r="554" spans="1:10" x14ac:dyDescent="0.25">
      <c r="A554" s="1" t="s">
        <v>1908</v>
      </c>
      <c r="B554" s="2">
        <v>485114841</v>
      </c>
      <c r="C554" s="2" t="s">
        <v>434</v>
      </c>
      <c r="D554" s="4">
        <v>28269.75</v>
      </c>
      <c r="E554" s="1" t="s">
        <v>1094</v>
      </c>
      <c r="F554" s="1" t="s">
        <v>893</v>
      </c>
      <c r="G554" s="1" t="s">
        <v>14</v>
      </c>
      <c r="H554" s="1" t="s">
        <v>1909</v>
      </c>
      <c r="I554" s="1">
        <v>249837.38962559999</v>
      </c>
      <c r="J554" s="1" t="s">
        <v>1910</v>
      </c>
    </row>
    <row r="555" spans="1:10" x14ac:dyDescent="0.25">
      <c r="A555" s="1" t="s">
        <v>1911</v>
      </c>
      <c r="B555" s="2">
        <v>573934545</v>
      </c>
      <c r="C555" s="2" t="s">
        <v>23</v>
      </c>
      <c r="D555" s="4">
        <v>15486</v>
      </c>
      <c r="E555" s="1" t="s">
        <v>1094</v>
      </c>
      <c r="F555" s="1" t="s">
        <v>323</v>
      </c>
      <c r="G555" s="1" t="s">
        <v>14</v>
      </c>
      <c r="H555" s="1" t="s">
        <v>1912</v>
      </c>
      <c r="I555" s="1">
        <v>415136.01626111998</v>
      </c>
      <c r="J555" s="1" t="s">
        <v>1913</v>
      </c>
    </row>
    <row r="556" spans="1:10" x14ac:dyDescent="0.25">
      <c r="A556" s="1" t="s">
        <v>1914</v>
      </c>
      <c r="B556" s="2">
        <v>714585585</v>
      </c>
      <c r="C556" s="2" t="s">
        <v>862</v>
      </c>
      <c r="D556" s="4">
        <v>24617.25</v>
      </c>
      <c r="E556" s="1" t="s">
        <v>1094</v>
      </c>
      <c r="F556" s="1" t="s">
        <v>1721</v>
      </c>
      <c r="G556" s="1" t="s">
        <v>14</v>
      </c>
      <c r="H556" s="1" t="s">
        <v>1915</v>
      </c>
      <c r="I556" s="1">
        <v>282805.11462528002</v>
      </c>
      <c r="J556" s="1" t="s">
        <v>1916</v>
      </c>
    </row>
    <row r="557" spans="1:10" x14ac:dyDescent="0.25">
      <c r="A557" s="1" t="s">
        <v>1917</v>
      </c>
      <c r="B557" s="2">
        <v>820706182</v>
      </c>
      <c r="C557" s="2" t="s">
        <v>143</v>
      </c>
      <c r="D557" s="4">
        <v>34479</v>
      </c>
      <c r="E557" s="1" t="s">
        <v>1094</v>
      </c>
      <c r="F557" s="1" t="s">
        <v>246</v>
      </c>
      <c r="G557" s="1" t="s">
        <v>14</v>
      </c>
      <c r="H557" s="1" t="s">
        <v>1918</v>
      </c>
      <c r="I557" s="1">
        <v>77862.321935999993</v>
      </c>
      <c r="J557" s="1" t="s">
        <v>1919</v>
      </c>
    </row>
    <row r="558" spans="1:10" x14ac:dyDescent="0.25">
      <c r="A558" s="1" t="s">
        <v>1920</v>
      </c>
      <c r="B558" s="2">
        <v>305594163</v>
      </c>
      <c r="C558" s="2" t="s">
        <v>513</v>
      </c>
      <c r="D558" s="4">
        <v>32287.5</v>
      </c>
      <c r="E558" s="1" t="s">
        <v>1094</v>
      </c>
      <c r="F558" s="1" t="s">
        <v>955</v>
      </c>
      <c r="G558" s="1" t="s">
        <v>14</v>
      </c>
      <c r="H558" s="1" t="s">
        <v>1921</v>
      </c>
      <c r="I558" s="1">
        <v>271999.84307399997</v>
      </c>
      <c r="J558" s="1" t="s">
        <v>1922</v>
      </c>
    </row>
    <row r="559" spans="1:10" x14ac:dyDescent="0.25">
      <c r="A559" s="1" t="s">
        <v>1923</v>
      </c>
      <c r="B559" s="2">
        <v>718752181</v>
      </c>
      <c r="C559" s="2" t="s">
        <v>92</v>
      </c>
      <c r="D559" s="4">
        <v>29000.25</v>
      </c>
      <c r="E559" s="1" t="s">
        <v>1094</v>
      </c>
      <c r="F559" s="1" t="s">
        <v>418</v>
      </c>
      <c r="G559" s="1" t="s">
        <v>14</v>
      </c>
      <c r="H559" s="1" t="s">
        <v>1924</v>
      </c>
      <c r="I559" s="1">
        <v>592273.77693749999</v>
      </c>
      <c r="J559" s="1" t="s">
        <v>1925</v>
      </c>
    </row>
    <row r="560" spans="1:10" x14ac:dyDescent="0.25">
      <c r="A560" s="1" t="s">
        <v>1926</v>
      </c>
      <c r="B560" s="2">
        <v>447178999</v>
      </c>
      <c r="C560" s="2" t="s">
        <v>11</v>
      </c>
      <c r="D560" s="4">
        <v>36305.25</v>
      </c>
      <c r="E560" s="1" t="s">
        <v>1094</v>
      </c>
      <c r="F560" s="1" t="s">
        <v>1927</v>
      </c>
      <c r="G560" s="1" t="s">
        <v>14</v>
      </c>
      <c r="H560" s="1" t="s">
        <v>1928</v>
      </c>
      <c r="I560" s="1">
        <v>18783.595799999999</v>
      </c>
      <c r="J560" s="1" t="s">
        <v>1929</v>
      </c>
    </row>
    <row r="561" spans="1:10" x14ac:dyDescent="0.25">
      <c r="A561" s="1" t="s">
        <v>1930</v>
      </c>
      <c r="B561" s="2">
        <v>234611028</v>
      </c>
      <c r="C561" s="2" t="s">
        <v>357</v>
      </c>
      <c r="D561" s="4">
        <v>35209.5</v>
      </c>
      <c r="E561" s="1" t="s">
        <v>1094</v>
      </c>
      <c r="F561" s="1" t="s">
        <v>1576</v>
      </c>
      <c r="G561" s="1" t="s">
        <v>14</v>
      </c>
      <c r="H561" s="1" t="s">
        <v>1931</v>
      </c>
      <c r="I561" s="1">
        <v>500651.11515647999</v>
      </c>
      <c r="J561" s="1" t="s">
        <v>1932</v>
      </c>
    </row>
    <row r="562" spans="1:10" x14ac:dyDescent="0.25">
      <c r="A562" s="1" t="s">
        <v>1933</v>
      </c>
      <c r="B562" s="2">
        <v>244864582</v>
      </c>
      <c r="C562" s="2" t="s">
        <v>72</v>
      </c>
      <c r="D562" s="4">
        <v>34844.25</v>
      </c>
      <c r="E562" s="1" t="s">
        <v>1094</v>
      </c>
      <c r="F562" s="1" t="s">
        <v>483</v>
      </c>
      <c r="G562" s="1" t="s">
        <v>14</v>
      </c>
      <c r="H562" s="1" t="s">
        <v>1934</v>
      </c>
      <c r="I562" s="1">
        <v>360356.49686399999</v>
      </c>
      <c r="J562" s="1" t="s">
        <v>1935</v>
      </c>
    </row>
    <row r="563" spans="1:10" x14ac:dyDescent="0.25">
      <c r="A563" s="1" t="s">
        <v>1936</v>
      </c>
      <c r="B563" s="2">
        <v>882932304</v>
      </c>
      <c r="C563" s="2" t="s">
        <v>273</v>
      </c>
      <c r="D563" s="4">
        <v>20964.75</v>
      </c>
      <c r="E563" s="1" t="s">
        <v>1094</v>
      </c>
      <c r="F563" s="1" t="s">
        <v>115</v>
      </c>
      <c r="G563" s="1" t="s">
        <v>14</v>
      </c>
      <c r="H563" s="1" t="s">
        <v>1937</v>
      </c>
      <c r="I563" s="1">
        <v>55971.671606999997</v>
      </c>
      <c r="J563" s="1" t="s">
        <v>1938</v>
      </c>
    </row>
    <row r="564" spans="1:10" x14ac:dyDescent="0.25">
      <c r="A564" s="1" t="s">
        <v>1939</v>
      </c>
      <c r="B564" s="2">
        <v>129520261</v>
      </c>
      <c r="C564" s="2" t="s">
        <v>23</v>
      </c>
      <c r="D564" s="4">
        <v>15486</v>
      </c>
      <c r="E564" s="1" t="s">
        <v>1094</v>
      </c>
      <c r="F564" s="1" t="s">
        <v>381</v>
      </c>
      <c r="G564" s="1" t="s">
        <v>14</v>
      </c>
      <c r="H564" s="1" t="s">
        <v>1940</v>
      </c>
      <c r="I564" s="1">
        <v>174627.39501899999</v>
      </c>
      <c r="J564" s="1" t="s">
        <v>1941</v>
      </c>
    </row>
    <row r="565" spans="1:10" x14ac:dyDescent="0.25">
      <c r="A565" s="1" t="s">
        <v>1942</v>
      </c>
      <c r="B565" s="2">
        <v>267946420</v>
      </c>
      <c r="C565" s="2" t="s">
        <v>380</v>
      </c>
      <c r="D565" s="4">
        <v>14390.25</v>
      </c>
      <c r="E565" s="1" t="s">
        <v>1094</v>
      </c>
      <c r="F565" s="1" t="s">
        <v>1047</v>
      </c>
      <c r="G565" s="1" t="s">
        <v>14</v>
      </c>
      <c r="H565" s="1" t="s">
        <v>1943</v>
      </c>
      <c r="I565" s="1">
        <v>48829.662604800003</v>
      </c>
      <c r="J565" s="1" t="s">
        <v>1944</v>
      </c>
    </row>
    <row r="566" spans="1:10" x14ac:dyDescent="0.25">
      <c r="A566" s="1" t="s">
        <v>1945</v>
      </c>
      <c r="B566" s="2">
        <v>988116148</v>
      </c>
      <c r="C566" s="2" t="s">
        <v>268</v>
      </c>
      <c r="D566" s="4">
        <v>17677.5</v>
      </c>
      <c r="E566" s="1" t="s">
        <v>1094</v>
      </c>
      <c r="F566" s="1" t="s">
        <v>442</v>
      </c>
      <c r="G566" s="1" t="s">
        <v>14</v>
      </c>
      <c r="H566" s="1" t="s">
        <v>1946</v>
      </c>
      <c r="I566" s="1">
        <v>108722.2706304</v>
      </c>
      <c r="J566" s="1" t="s">
        <v>1947</v>
      </c>
    </row>
    <row r="567" spans="1:10" x14ac:dyDescent="0.25">
      <c r="A567" s="1" t="s">
        <v>1948</v>
      </c>
      <c r="B567" s="2">
        <v>599020472</v>
      </c>
      <c r="C567" s="2" t="s">
        <v>77</v>
      </c>
      <c r="D567" s="4">
        <v>23521.5</v>
      </c>
      <c r="E567" s="1" t="s">
        <v>1094</v>
      </c>
      <c r="F567" s="1" t="s">
        <v>13</v>
      </c>
      <c r="G567" s="1" t="s">
        <v>14</v>
      </c>
      <c r="H567" s="1" t="s">
        <v>1949</v>
      </c>
      <c r="I567" s="1">
        <v>277760.14204945997</v>
      </c>
      <c r="J567" s="1" t="s">
        <v>1950</v>
      </c>
    </row>
    <row r="568" spans="1:10" x14ac:dyDescent="0.25">
      <c r="A568" s="1" t="s">
        <v>1951</v>
      </c>
      <c r="B568" s="2">
        <v>87812959</v>
      </c>
      <c r="C568" s="2" t="s">
        <v>698</v>
      </c>
      <c r="D568" s="4">
        <v>18408</v>
      </c>
      <c r="E568" s="1" t="s">
        <v>1094</v>
      </c>
      <c r="F568" s="1" t="s">
        <v>1054</v>
      </c>
      <c r="G568" s="1" t="s">
        <v>14</v>
      </c>
      <c r="H568" s="1" t="s">
        <v>1952</v>
      </c>
      <c r="I568" s="1">
        <v>194915.59680761999</v>
      </c>
      <c r="J568" s="1" t="s">
        <v>1953</v>
      </c>
    </row>
    <row r="569" spans="1:10" x14ac:dyDescent="0.25">
      <c r="A569" s="1" t="s">
        <v>1954</v>
      </c>
      <c r="B569" s="2">
        <v>80693210</v>
      </c>
      <c r="C569" s="2" t="s">
        <v>255</v>
      </c>
      <c r="D569" s="4">
        <v>25347.75</v>
      </c>
      <c r="E569" s="1" t="s">
        <v>1094</v>
      </c>
      <c r="F569" s="1" t="s">
        <v>1047</v>
      </c>
      <c r="G569" s="1" t="s">
        <v>14</v>
      </c>
      <c r="H569" s="1" t="s">
        <v>1955</v>
      </c>
      <c r="I569" s="1">
        <v>92389.321643999996</v>
      </c>
      <c r="J569" s="1" t="s">
        <v>1956</v>
      </c>
    </row>
    <row r="570" spans="1:10" x14ac:dyDescent="0.25">
      <c r="A570" s="1" t="s">
        <v>1957</v>
      </c>
      <c r="B570" s="2">
        <v>49544460</v>
      </c>
      <c r="C570" s="2" t="s">
        <v>101</v>
      </c>
      <c r="D570" s="4">
        <v>19138.5</v>
      </c>
      <c r="E570" s="1" t="s">
        <v>1094</v>
      </c>
      <c r="F570" s="1" t="s">
        <v>1197</v>
      </c>
      <c r="G570" s="1" t="s">
        <v>14</v>
      </c>
      <c r="H570" s="1" t="s">
        <v>1958</v>
      </c>
      <c r="I570" s="1">
        <v>102417.013468</v>
      </c>
      <c r="J570" s="1" t="s">
        <v>1959</v>
      </c>
    </row>
    <row r="571" spans="1:10" x14ac:dyDescent="0.25">
      <c r="A571" s="1" t="s">
        <v>1960</v>
      </c>
      <c r="B571" s="2">
        <v>582912829</v>
      </c>
      <c r="C571" s="2" t="s">
        <v>298</v>
      </c>
      <c r="D571" s="4">
        <v>38131.5</v>
      </c>
      <c r="E571" s="1" t="s">
        <v>1094</v>
      </c>
      <c r="F571" s="1" t="s">
        <v>422</v>
      </c>
      <c r="G571" s="1" t="s">
        <v>14</v>
      </c>
      <c r="H571" s="1" t="s">
        <v>1961</v>
      </c>
      <c r="I571" s="1">
        <v>129063.75148799999</v>
      </c>
      <c r="J571" s="1" t="s">
        <v>1962</v>
      </c>
    </row>
    <row r="572" spans="1:10" x14ac:dyDescent="0.25">
      <c r="A572" s="1" t="s">
        <v>1963</v>
      </c>
      <c r="B572" s="2">
        <v>336343604</v>
      </c>
      <c r="C572" s="2" t="s">
        <v>167</v>
      </c>
      <c r="D572" s="4">
        <v>18773.25</v>
      </c>
      <c r="E572" s="1" t="s">
        <v>1094</v>
      </c>
      <c r="F572" s="1" t="s">
        <v>264</v>
      </c>
      <c r="G572" s="1" t="s">
        <v>1964</v>
      </c>
      <c r="H572" s="1" t="s">
        <v>1965</v>
      </c>
      <c r="I572" s="1">
        <v>395554.64584368002</v>
      </c>
      <c r="J572" s="1" t="s">
        <v>1966</v>
      </c>
    </row>
    <row r="573" spans="1:10" x14ac:dyDescent="0.25">
      <c r="A573" s="1" t="s">
        <v>1967</v>
      </c>
      <c r="B573" s="2">
        <v>480940191</v>
      </c>
      <c r="C573" s="2" t="s">
        <v>194</v>
      </c>
      <c r="D573" s="4">
        <v>30826.5</v>
      </c>
      <c r="E573" s="1" t="s">
        <v>1094</v>
      </c>
      <c r="F573" s="1" t="s">
        <v>1146</v>
      </c>
      <c r="G573" s="1" t="s">
        <v>1964</v>
      </c>
      <c r="H573" s="1" t="s">
        <v>1968</v>
      </c>
      <c r="I573" s="1">
        <v>113272.973532</v>
      </c>
      <c r="J573" s="1" t="s">
        <v>1969</v>
      </c>
    </row>
    <row r="574" spans="1:10" x14ac:dyDescent="0.25">
      <c r="A574" s="1" t="s">
        <v>1970</v>
      </c>
      <c r="B574" s="2">
        <v>560038029</v>
      </c>
      <c r="C574" s="2" t="s">
        <v>38</v>
      </c>
      <c r="D574" s="4">
        <v>21330</v>
      </c>
      <c r="E574" s="1" t="s">
        <v>1094</v>
      </c>
      <c r="F574" s="1" t="s">
        <v>598</v>
      </c>
      <c r="G574" s="1" t="s">
        <v>1964</v>
      </c>
      <c r="H574" s="1" t="s">
        <v>1971</v>
      </c>
      <c r="I574" s="1">
        <v>115700.704812</v>
      </c>
      <c r="J574" s="1" t="s">
        <v>1972</v>
      </c>
    </row>
    <row r="575" spans="1:10" x14ac:dyDescent="0.25">
      <c r="A575" s="1" t="s">
        <v>1973</v>
      </c>
      <c r="B575" s="2">
        <v>149904219</v>
      </c>
      <c r="C575" s="2" t="s">
        <v>67</v>
      </c>
      <c r="D575" s="4">
        <v>23156.25</v>
      </c>
      <c r="E575" s="1" t="s">
        <v>1094</v>
      </c>
      <c r="F575" s="1" t="s">
        <v>1146</v>
      </c>
      <c r="G575" s="1" t="s">
        <v>1964</v>
      </c>
      <c r="H575" s="1" t="s">
        <v>1974</v>
      </c>
      <c r="I575" s="1">
        <v>358926.13836799999</v>
      </c>
      <c r="J575" s="1" t="s">
        <v>1975</v>
      </c>
    </row>
    <row r="576" spans="1:10" x14ac:dyDescent="0.25">
      <c r="A576" s="1" t="s">
        <v>1976</v>
      </c>
      <c r="B576" s="2">
        <v>826442367</v>
      </c>
      <c r="C576" s="2" t="s">
        <v>518</v>
      </c>
      <c r="D576" s="4">
        <v>35574.75</v>
      </c>
      <c r="E576" s="1" t="s">
        <v>1094</v>
      </c>
      <c r="F576" s="1" t="s">
        <v>163</v>
      </c>
      <c r="G576" s="1" t="s">
        <v>1964</v>
      </c>
      <c r="H576" s="1" t="s">
        <v>1977</v>
      </c>
      <c r="I576" s="1">
        <v>237938.72581050001</v>
      </c>
      <c r="J576" s="1" t="s">
        <v>1978</v>
      </c>
    </row>
    <row r="577" spans="1:10" x14ac:dyDescent="0.25">
      <c r="A577" s="1" t="s">
        <v>1979</v>
      </c>
      <c r="B577" s="2">
        <v>833844484</v>
      </c>
      <c r="C577" s="2" t="s">
        <v>180</v>
      </c>
      <c r="D577" s="4">
        <v>35940</v>
      </c>
      <c r="E577" s="1" t="s">
        <v>1094</v>
      </c>
      <c r="F577" s="1" t="s">
        <v>1536</v>
      </c>
      <c r="G577" s="1" t="s">
        <v>1964</v>
      </c>
      <c r="H577" s="1" t="s">
        <v>1980</v>
      </c>
      <c r="I577" s="1">
        <v>607332.45523968001</v>
      </c>
      <c r="J577" s="1" t="s">
        <v>1981</v>
      </c>
    </row>
    <row r="578" spans="1:10" x14ac:dyDescent="0.25">
      <c r="A578" s="1" t="s">
        <v>1982</v>
      </c>
      <c r="B578" s="2">
        <v>528154145</v>
      </c>
      <c r="C578" s="2" t="s">
        <v>57</v>
      </c>
      <c r="D578" s="4">
        <v>34113.75</v>
      </c>
      <c r="E578" s="1" t="s">
        <v>1094</v>
      </c>
      <c r="F578" s="1" t="s">
        <v>471</v>
      </c>
      <c r="G578" s="1" t="s">
        <v>1964</v>
      </c>
      <c r="H578" s="1" t="s">
        <v>1983</v>
      </c>
      <c r="I578" s="1">
        <v>306437.94778752001</v>
      </c>
      <c r="J578" s="1" t="s">
        <v>1984</v>
      </c>
    </row>
    <row r="579" spans="1:10" x14ac:dyDescent="0.25">
      <c r="A579" s="1" t="s">
        <v>1985</v>
      </c>
      <c r="B579" s="2">
        <v>576840266</v>
      </c>
      <c r="C579" s="2" t="s">
        <v>250</v>
      </c>
      <c r="D579" s="4">
        <v>18042.75</v>
      </c>
      <c r="E579" s="1" t="s">
        <v>1094</v>
      </c>
      <c r="F579" s="1" t="s">
        <v>1047</v>
      </c>
      <c r="G579" s="1" t="s">
        <v>1964</v>
      </c>
      <c r="H579" s="1" t="s">
        <v>1986</v>
      </c>
      <c r="I579" s="1">
        <v>72776.96653392</v>
      </c>
      <c r="J579" s="1" t="s">
        <v>1987</v>
      </c>
    </row>
    <row r="580" spans="1:10" x14ac:dyDescent="0.25">
      <c r="A580" s="1" t="s">
        <v>1988</v>
      </c>
      <c r="B580" s="2">
        <v>23561794</v>
      </c>
      <c r="C580" s="2" t="s">
        <v>389</v>
      </c>
      <c r="D580" s="4">
        <v>29365.5</v>
      </c>
      <c r="E580" s="1" t="s">
        <v>1094</v>
      </c>
      <c r="F580" s="1" t="s">
        <v>549</v>
      </c>
      <c r="G580" s="1" t="s">
        <v>1964</v>
      </c>
      <c r="H580" s="1" t="s">
        <v>1989</v>
      </c>
      <c r="I580" s="1">
        <v>293878.13130000001</v>
      </c>
      <c r="J580" s="1" t="s">
        <v>1990</v>
      </c>
    </row>
    <row r="581" spans="1:10" x14ac:dyDescent="0.25">
      <c r="A581" s="1" t="s">
        <v>1991</v>
      </c>
      <c r="B581" s="2">
        <v>87668234</v>
      </c>
      <c r="C581" s="2" t="s">
        <v>33</v>
      </c>
      <c r="D581" s="4">
        <v>13659.75</v>
      </c>
      <c r="E581" s="1" t="s">
        <v>1094</v>
      </c>
      <c r="F581" s="1" t="s">
        <v>318</v>
      </c>
      <c r="G581" s="1" t="s">
        <v>1964</v>
      </c>
      <c r="H581" s="1" t="s">
        <v>1992</v>
      </c>
      <c r="I581" s="1">
        <v>230904.92606999999</v>
      </c>
      <c r="J581" s="1" t="s">
        <v>1993</v>
      </c>
    </row>
    <row r="582" spans="1:10" x14ac:dyDescent="0.25">
      <c r="A582" s="1" t="s">
        <v>1994</v>
      </c>
      <c r="B582" s="2">
        <v>465359014</v>
      </c>
      <c r="C582" s="2" t="s">
        <v>298</v>
      </c>
      <c r="D582" s="4">
        <v>38131.5</v>
      </c>
      <c r="E582" s="1" t="s">
        <v>1094</v>
      </c>
      <c r="F582" s="1" t="s">
        <v>514</v>
      </c>
      <c r="G582" s="1" t="s">
        <v>1964</v>
      </c>
      <c r="H582" s="1" t="s">
        <v>1995</v>
      </c>
      <c r="I582" s="1">
        <v>265214.96801855997</v>
      </c>
      <c r="J582" s="1" t="s">
        <v>1996</v>
      </c>
    </row>
    <row r="583" spans="1:10" x14ac:dyDescent="0.25">
      <c r="A583" s="1" t="s">
        <v>1997</v>
      </c>
      <c r="B583" s="2">
        <v>424243774</v>
      </c>
      <c r="C583" s="2" t="s">
        <v>498</v>
      </c>
      <c r="D583" s="4">
        <v>37766.25</v>
      </c>
      <c r="E583" s="1" t="s">
        <v>1094</v>
      </c>
      <c r="F583" s="1" t="s">
        <v>1016</v>
      </c>
      <c r="G583" s="1" t="s">
        <v>1964</v>
      </c>
      <c r="H583" s="1" t="s">
        <v>1998</v>
      </c>
      <c r="I583" s="1">
        <v>140744.3910912</v>
      </c>
      <c r="J583" s="1" t="s">
        <v>1999</v>
      </c>
    </row>
    <row r="584" spans="1:10" x14ac:dyDescent="0.25">
      <c r="A584" s="1" t="s">
        <v>2000</v>
      </c>
      <c r="B584" s="2">
        <v>749493329</v>
      </c>
      <c r="C584" s="2" t="s">
        <v>348</v>
      </c>
      <c r="D584" s="4">
        <v>28635</v>
      </c>
      <c r="E584" s="1" t="s">
        <v>1094</v>
      </c>
      <c r="F584" s="1" t="s">
        <v>361</v>
      </c>
      <c r="G584" s="1" t="s">
        <v>1964</v>
      </c>
      <c r="H584" s="1" t="s">
        <v>2001</v>
      </c>
      <c r="I584" s="1">
        <v>260406.07481088</v>
      </c>
      <c r="J584" s="1" t="s">
        <v>2002</v>
      </c>
    </row>
    <row r="585" spans="1:10" x14ac:dyDescent="0.25">
      <c r="A585" s="1" t="s">
        <v>2003</v>
      </c>
      <c r="B585" s="2">
        <v>998638943</v>
      </c>
      <c r="C585" s="2" t="s">
        <v>255</v>
      </c>
      <c r="D585" s="4">
        <v>25347.75</v>
      </c>
      <c r="E585" s="1" t="s">
        <v>1094</v>
      </c>
      <c r="F585" s="1" t="s">
        <v>260</v>
      </c>
      <c r="G585" s="1" t="s">
        <v>1964</v>
      </c>
      <c r="H585" s="1" t="s">
        <v>2004</v>
      </c>
      <c r="I585" s="1">
        <v>436826.86047000001</v>
      </c>
      <c r="J585" s="1" t="s">
        <v>2005</v>
      </c>
    </row>
    <row r="586" spans="1:10" x14ac:dyDescent="0.25">
      <c r="A586" s="1" t="s">
        <v>2006</v>
      </c>
      <c r="B586" s="2">
        <v>320612377</v>
      </c>
      <c r="C586" s="2" t="s">
        <v>479</v>
      </c>
      <c r="D586" s="4">
        <v>33383.25</v>
      </c>
      <c r="E586" s="1" t="s">
        <v>1094</v>
      </c>
      <c r="F586" s="1" t="s">
        <v>147</v>
      </c>
      <c r="G586" s="1" t="s">
        <v>1964</v>
      </c>
      <c r="H586" s="1" t="s">
        <v>2007</v>
      </c>
      <c r="I586" s="1">
        <v>1507703.6585951999</v>
      </c>
      <c r="J586" s="1" t="s">
        <v>2008</v>
      </c>
    </row>
    <row r="587" spans="1:10" x14ac:dyDescent="0.25">
      <c r="A587" s="1" t="s">
        <v>2009</v>
      </c>
      <c r="B587" s="2">
        <v>718505332</v>
      </c>
      <c r="C587" s="2" t="s">
        <v>568</v>
      </c>
      <c r="D587" s="4">
        <v>25713</v>
      </c>
      <c r="E587" s="1" t="s">
        <v>1094</v>
      </c>
      <c r="F587" s="1" t="s">
        <v>2010</v>
      </c>
      <c r="G587" s="1" t="s">
        <v>1964</v>
      </c>
      <c r="H587" s="1" t="s">
        <v>2011</v>
      </c>
      <c r="I587" s="1">
        <v>119731.0562448</v>
      </c>
      <c r="J587" s="1" t="s">
        <v>2012</v>
      </c>
    </row>
    <row r="588" spans="1:10" x14ac:dyDescent="0.25">
      <c r="A588" s="1" t="s">
        <v>2013</v>
      </c>
      <c r="B588" s="2">
        <v>472776950</v>
      </c>
      <c r="C588" s="2" t="s">
        <v>240</v>
      </c>
      <c r="D588" s="4">
        <v>22060.5</v>
      </c>
      <c r="E588" s="1" t="s">
        <v>1094</v>
      </c>
      <c r="F588" s="1" t="s">
        <v>78</v>
      </c>
      <c r="G588" s="1" t="s">
        <v>1964</v>
      </c>
      <c r="H588" s="1" t="s">
        <v>2014</v>
      </c>
      <c r="I588" s="1">
        <v>242423.74948848001</v>
      </c>
      <c r="J588" s="1" t="s">
        <v>2015</v>
      </c>
    </row>
    <row r="589" spans="1:10" x14ac:dyDescent="0.25">
      <c r="A589" s="1" t="s">
        <v>2016</v>
      </c>
      <c r="B589" s="2">
        <v>96082534</v>
      </c>
      <c r="C589" s="2" t="s">
        <v>661</v>
      </c>
      <c r="D589" s="4">
        <v>16216.5</v>
      </c>
      <c r="E589" s="1" t="s">
        <v>1094</v>
      </c>
      <c r="F589" s="1" t="s">
        <v>620</v>
      </c>
      <c r="G589" s="1" t="s">
        <v>1964</v>
      </c>
      <c r="H589" s="1" t="s">
        <v>2017</v>
      </c>
      <c r="I589" s="1">
        <v>211869.9151212</v>
      </c>
      <c r="J589" s="1" t="s">
        <v>2018</v>
      </c>
    </row>
    <row r="590" spans="1:10" x14ac:dyDescent="0.25">
      <c r="A590" s="1" t="s">
        <v>2019</v>
      </c>
      <c r="B590" s="2">
        <v>399764116</v>
      </c>
      <c r="C590" s="2" t="s">
        <v>452</v>
      </c>
      <c r="D590" s="4">
        <v>26078.25</v>
      </c>
      <c r="E590" s="1" t="s">
        <v>1094</v>
      </c>
      <c r="F590" s="1" t="s">
        <v>620</v>
      </c>
      <c r="G590" s="1" t="s">
        <v>1964</v>
      </c>
      <c r="H590" s="1" t="s">
        <v>2020</v>
      </c>
      <c r="I590" s="1">
        <v>117279.40028805</v>
      </c>
      <c r="J590" s="1" t="s">
        <v>2021</v>
      </c>
    </row>
    <row r="591" spans="1:10" x14ac:dyDescent="0.25">
      <c r="A591" s="1" t="s">
        <v>2022</v>
      </c>
      <c r="B591" s="2">
        <v>159795410</v>
      </c>
      <c r="C591" s="2" t="s">
        <v>212</v>
      </c>
      <c r="D591" s="4">
        <v>24252</v>
      </c>
      <c r="E591" s="1" t="s">
        <v>1094</v>
      </c>
      <c r="F591" s="1" t="s">
        <v>83</v>
      </c>
      <c r="G591" s="1" t="s">
        <v>1964</v>
      </c>
      <c r="H591" s="1" t="s">
        <v>2023</v>
      </c>
      <c r="I591" s="1">
        <v>210771.30814740001</v>
      </c>
      <c r="J591" s="1" t="s">
        <v>2024</v>
      </c>
    </row>
    <row r="592" spans="1:10" x14ac:dyDescent="0.25">
      <c r="A592" s="1" t="s">
        <v>2025</v>
      </c>
      <c r="B592" s="2">
        <v>228862962</v>
      </c>
      <c r="C592" s="2" t="s">
        <v>298</v>
      </c>
      <c r="D592" s="4">
        <v>38131.5</v>
      </c>
      <c r="E592" s="1" t="s">
        <v>1094</v>
      </c>
      <c r="F592" s="1" t="s">
        <v>24</v>
      </c>
      <c r="G592" s="1" t="s">
        <v>1964</v>
      </c>
      <c r="H592" s="1" t="s">
        <v>2026</v>
      </c>
      <c r="I592" s="1">
        <v>890617.08801296004</v>
      </c>
      <c r="J592" s="1" t="s">
        <v>2027</v>
      </c>
    </row>
    <row r="593" spans="1:10" x14ac:dyDescent="0.25">
      <c r="A593" s="1" t="s">
        <v>2028</v>
      </c>
      <c r="B593" s="2">
        <v>917410375</v>
      </c>
      <c r="C593" s="2" t="s">
        <v>11</v>
      </c>
      <c r="D593" s="4">
        <v>36305.25</v>
      </c>
      <c r="E593" s="1" t="s">
        <v>1094</v>
      </c>
      <c r="F593" s="1" t="s">
        <v>1927</v>
      </c>
      <c r="G593" s="1" t="s">
        <v>1964</v>
      </c>
      <c r="H593" s="1" t="s">
        <v>2029</v>
      </c>
      <c r="I593" s="1">
        <v>160023.15029409001</v>
      </c>
      <c r="J593" s="1" t="s">
        <v>2030</v>
      </c>
    </row>
    <row r="594" spans="1:10" x14ac:dyDescent="0.25">
      <c r="A594" s="1" t="s">
        <v>2031</v>
      </c>
      <c r="B594" s="2">
        <v>914302353</v>
      </c>
      <c r="C594" s="2" t="s">
        <v>124</v>
      </c>
      <c r="D594" s="4">
        <v>14025</v>
      </c>
      <c r="E594" s="1" t="s">
        <v>1094</v>
      </c>
      <c r="F594" s="1" t="s">
        <v>1517</v>
      </c>
      <c r="G594" s="1" t="s">
        <v>1964</v>
      </c>
      <c r="H594" s="1" t="s">
        <v>2032</v>
      </c>
      <c r="I594" s="1">
        <v>221006.79153504001</v>
      </c>
      <c r="J594" s="1" t="s">
        <v>2033</v>
      </c>
    </row>
    <row r="595" spans="1:10" x14ac:dyDescent="0.25">
      <c r="A595" s="1" t="s">
        <v>2034</v>
      </c>
      <c r="B595" s="2">
        <v>903350842</v>
      </c>
      <c r="C595" s="2" t="s">
        <v>403</v>
      </c>
      <c r="D595" s="4">
        <v>31922.25</v>
      </c>
      <c r="E595" s="1" t="s">
        <v>1094</v>
      </c>
      <c r="F595" s="1" t="s">
        <v>361</v>
      </c>
      <c r="G595" s="1" t="s">
        <v>1964</v>
      </c>
      <c r="H595" s="1" t="s">
        <v>2035</v>
      </c>
      <c r="I595" s="1">
        <v>269977.62797039998</v>
      </c>
      <c r="J595" s="1" t="s">
        <v>2036</v>
      </c>
    </row>
    <row r="596" spans="1:10" x14ac:dyDescent="0.25">
      <c r="A596" s="1" t="s">
        <v>2037</v>
      </c>
      <c r="B596" s="2">
        <v>920076730</v>
      </c>
      <c r="C596" s="2" t="s">
        <v>389</v>
      </c>
      <c r="D596" s="4">
        <v>29365.5</v>
      </c>
      <c r="E596" s="1" t="s">
        <v>1094</v>
      </c>
      <c r="F596" s="1" t="s">
        <v>881</v>
      </c>
      <c r="G596" s="1" t="s">
        <v>1964</v>
      </c>
      <c r="H596" s="1" t="s">
        <v>2038</v>
      </c>
      <c r="I596" s="1">
        <v>40649.1453368</v>
      </c>
      <c r="J596" s="1" t="s">
        <v>2039</v>
      </c>
    </row>
    <row r="597" spans="1:10" x14ac:dyDescent="0.25">
      <c r="A597" s="1" t="s">
        <v>2040</v>
      </c>
      <c r="B597" s="2">
        <v>56426361</v>
      </c>
      <c r="C597" s="2" t="s">
        <v>72</v>
      </c>
      <c r="D597" s="4">
        <v>34844.25</v>
      </c>
      <c r="E597" s="1" t="s">
        <v>1094</v>
      </c>
      <c r="F597" s="1" t="s">
        <v>893</v>
      </c>
      <c r="G597" s="1" t="s">
        <v>1964</v>
      </c>
      <c r="H597" s="1" t="s">
        <v>2041</v>
      </c>
      <c r="I597" s="1">
        <v>145106.87459267999</v>
      </c>
      <c r="J597" s="1" t="s">
        <v>2042</v>
      </c>
    </row>
    <row r="598" spans="1:10" x14ac:dyDescent="0.25">
      <c r="A598" s="1" t="s">
        <v>2043</v>
      </c>
      <c r="B598" s="2">
        <v>868988186</v>
      </c>
      <c r="C598" s="2" t="s">
        <v>661</v>
      </c>
      <c r="D598" s="4">
        <v>16216.5</v>
      </c>
      <c r="E598" s="1" t="s">
        <v>1094</v>
      </c>
      <c r="F598" s="1" t="s">
        <v>213</v>
      </c>
      <c r="G598" s="1" t="s">
        <v>1964</v>
      </c>
      <c r="H598" s="1" t="s">
        <v>2044</v>
      </c>
      <c r="I598" s="1">
        <v>60793.631183999998</v>
      </c>
      <c r="J598" s="1" t="s">
        <v>2045</v>
      </c>
    </row>
    <row r="599" spans="1:10" x14ac:dyDescent="0.25">
      <c r="A599" s="1" t="s">
        <v>2046</v>
      </c>
      <c r="B599" s="2">
        <v>2751625</v>
      </c>
      <c r="C599" s="2" t="s">
        <v>11</v>
      </c>
      <c r="D599" s="4">
        <v>36305.25</v>
      </c>
      <c r="E599" s="1" t="s">
        <v>1094</v>
      </c>
      <c r="F599" s="1" t="s">
        <v>58</v>
      </c>
      <c r="G599" s="1" t="s">
        <v>1964</v>
      </c>
      <c r="H599" s="1" t="s">
        <v>2047</v>
      </c>
      <c r="I599" s="1">
        <v>88665.156182880004</v>
      </c>
      <c r="J599" s="1" t="s">
        <v>2048</v>
      </c>
    </row>
    <row r="600" spans="1:10" x14ac:dyDescent="0.25">
      <c r="A600" s="1" t="s">
        <v>2049</v>
      </c>
      <c r="B600" s="2">
        <v>238274446</v>
      </c>
      <c r="C600" s="2" t="s">
        <v>180</v>
      </c>
      <c r="D600" s="4">
        <v>35940</v>
      </c>
      <c r="E600" s="1" t="s">
        <v>1094</v>
      </c>
      <c r="F600" s="1" t="s">
        <v>163</v>
      </c>
      <c r="G600" s="1" t="s">
        <v>1964</v>
      </c>
      <c r="H600" s="1" t="s">
        <v>2050</v>
      </c>
      <c r="I600" s="1">
        <v>549058.36473488004</v>
      </c>
      <c r="J600" s="1" t="s">
        <v>2051</v>
      </c>
    </row>
    <row r="601" spans="1:10" x14ac:dyDescent="0.25">
      <c r="A601" s="1" t="s">
        <v>2052</v>
      </c>
      <c r="B601" s="2">
        <v>827628726</v>
      </c>
      <c r="C601" s="2" t="s">
        <v>513</v>
      </c>
      <c r="D601" s="4">
        <v>32287.5</v>
      </c>
      <c r="E601" s="1" t="s">
        <v>1094</v>
      </c>
      <c r="F601" s="1" t="s">
        <v>557</v>
      </c>
      <c r="G601" s="1" t="s">
        <v>1964</v>
      </c>
      <c r="H601" s="1" t="s">
        <v>2053</v>
      </c>
      <c r="I601" s="1">
        <v>482631.15479599999</v>
      </c>
      <c r="J601" s="1" t="s">
        <v>2054</v>
      </c>
    </row>
    <row r="602" spans="1:10" x14ac:dyDescent="0.25">
      <c r="A602" s="1" t="s">
        <v>2055</v>
      </c>
      <c r="B602" s="2">
        <v>812197094</v>
      </c>
      <c r="C602" s="2" t="s">
        <v>119</v>
      </c>
      <c r="D602" s="4">
        <v>24982.5</v>
      </c>
      <c r="E602" s="1" t="s">
        <v>1094</v>
      </c>
      <c r="F602" s="1" t="s">
        <v>353</v>
      </c>
      <c r="G602" s="1" t="s">
        <v>1964</v>
      </c>
      <c r="H602" s="1" t="s">
        <v>2056</v>
      </c>
      <c r="I602" s="1">
        <v>22037.079138360001</v>
      </c>
      <c r="J602" s="1" t="s">
        <v>2057</v>
      </c>
    </row>
    <row r="603" spans="1:10" x14ac:dyDescent="0.25">
      <c r="A603" s="1" t="s">
        <v>2058</v>
      </c>
      <c r="B603" s="2">
        <v>325236685</v>
      </c>
      <c r="C603" s="2" t="s">
        <v>273</v>
      </c>
      <c r="D603" s="4">
        <v>20964.75</v>
      </c>
      <c r="E603" s="1" t="s">
        <v>1094</v>
      </c>
      <c r="F603" s="1" t="s">
        <v>1450</v>
      </c>
      <c r="G603" s="1" t="s">
        <v>1964</v>
      </c>
      <c r="H603" s="1" t="s">
        <v>2059</v>
      </c>
      <c r="I603" s="1">
        <v>352168.7598</v>
      </c>
      <c r="J603" s="1" t="s">
        <v>2060</v>
      </c>
    </row>
    <row r="604" spans="1:10" x14ac:dyDescent="0.25">
      <c r="A604" s="1" t="s">
        <v>2061</v>
      </c>
      <c r="B604" s="2">
        <v>536250463</v>
      </c>
      <c r="C604" s="2" t="s">
        <v>162</v>
      </c>
      <c r="D604" s="4">
        <v>15851.25</v>
      </c>
      <c r="E604" s="1" t="s">
        <v>1094</v>
      </c>
      <c r="F604" s="1" t="s">
        <v>784</v>
      </c>
      <c r="G604" s="1" t="s">
        <v>1964</v>
      </c>
      <c r="H604" s="1" t="s">
        <v>2062</v>
      </c>
      <c r="I604" s="1">
        <v>294704.7072</v>
      </c>
      <c r="J604" s="1" t="s">
        <v>2063</v>
      </c>
    </row>
    <row r="605" spans="1:10" x14ac:dyDescent="0.25">
      <c r="A605" s="1" t="s">
        <v>2064</v>
      </c>
      <c r="B605" s="2">
        <v>490762884</v>
      </c>
      <c r="C605" s="2" t="s">
        <v>518</v>
      </c>
      <c r="D605" s="4">
        <v>35574.75</v>
      </c>
      <c r="E605" s="1" t="s">
        <v>1094</v>
      </c>
      <c r="F605" s="1" t="s">
        <v>222</v>
      </c>
      <c r="G605" s="1" t="s">
        <v>1964</v>
      </c>
      <c r="H605" s="1" t="s">
        <v>2065</v>
      </c>
      <c r="I605" s="1">
        <v>29128.337502720002</v>
      </c>
      <c r="J605" s="1" t="s">
        <v>2066</v>
      </c>
    </row>
    <row r="606" spans="1:10" x14ac:dyDescent="0.25">
      <c r="A606" s="1" t="s">
        <v>2067</v>
      </c>
      <c r="B606" s="2">
        <v>672369839</v>
      </c>
      <c r="C606" s="2" t="s">
        <v>92</v>
      </c>
      <c r="D606" s="4">
        <v>29000.25</v>
      </c>
      <c r="E606" s="1" t="s">
        <v>1094</v>
      </c>
      <c r="F606" s="1" t="s">
        <v>1016</v>
      </c>
      <c r="G606" s="1" t="s">
        <v>1964</v>
      </c>
      <c r="H606" s="1" t="s">
        <v>2068</v>
      </c>
      <c r="I606" s="1">
        <v>501157.39294799999</v>
      </c>
      <c r="J606" s="1" t="s">
        <v>2069</v>
      </c>
    </row>
    <row r="607" spans="1:10" x14ac:dyDescent="0.25">
      <c r="A607" s="1" t="s">
        <v>2070</v>
      </c>
      <c r="B607" s="2">
        <v>605022139</v>
      </c>
      <c r="C607" s="2" t="s">
        <v>573</v>
      </c>
      <c r="D607" s="4">
        <v>26808.75</v>
      </c>
      <c r="E607" s="1" t="s">
        <v>1094</v>
      </c>
      <c r="F607" s="1" t="s">
        <v>274</v>
      </c>
      <c r="G607" s="1" t="s">
        <v>1964</v>
      </c>
      <c r="H607" s="1" t="s">
        <v>2071</v>
      </c>
      <c r="I607" s="1">
        <v>142344.76145065</v>
      </c>
      <c r="J607" s="1" t="s">
        <v>2072</v>
      </c>
    </row>
    <row r="608" spans="1:10" x14ac:dyDescent="0.25">
      <c r="A608" s="1" t="s">
        <v>2073</v>
      </c>
      <c r="B608" s="2">
        <v>68856654</v>
      </c>
      <c r="C608" s="2" t="s">
        <v>255</v>
      </c>
      <c r="D608" s="4">
        <v>25347.75</v>
      </c>
      <c r="E608" s="1" t="s">
        <v>1094</v>
      </c>
      <c r="F608" s="1" t="s">
        <v>852</v>
      </c>
      <c r="G608" s="1" t="s">
        <v>1964</v>
      </c>
      <c r="H608" s="1" t="s">
        <v>2074</v>
      </c>
      <c r="I608" s="1">
        <v>150169.39591679999</v>
      </c>
      <c r="J608" s="1" t="s">
        <v>2075</v>
      </c>
    </row>
    <row r="609" spans="1:10" x14ac:dyDescent="0.25">
      <c r="A609" s="1" t="s">
        <v>2076</v>
      </c>
      <c r="B609" s="2">
        <v>954809761</v>
      </c>
      <c r="C609" s="2" t="s">
        <v>322</v>
      </c>
      <c r="D609" s="4">
        <v>26443.5</v>
      </c>
      <c r="E609" s="1" t="s">
        <v>1094</v>
      </c>
      <c r="F609" s="1" t="s">
        <v>172</v>
      </c>
      <c r="G609" s="1" t="s">
        <v>1964</v>
      </c>
      <c r="H609" s="1" t="s">
        <v>2077</v>
      </c>
      <c r="I609" s="1">
        <v>66220.321003200006</v>
      </c>
      <c r="J609" s="1" t="s">
        <v>2078</v>
      </c>
    </row>
    <row r="610" spans="1:10" x14ac:dyDescent="0.25">
      <c r="A610" s="1" t="s">
        <v>2079</v>
      </c>
      <c r="B610" s="2">
        <v>839479823</v>
      </c>
      <c r="C610" s="2" t="s">
        <v>498</v>
      </c>
      <c r="D610" s="4">
        <v>37766.25</v>
      </c>
      <c r="E610" s="1" t="s">
        <v>1094</v>
      </c>
      <c r="F610" s="1" t="s">
        <v>1016</v>
      </c>
      <c r="G610" s="1" t="s">
        <v>1964</v>
      </c>
      <c r="H610" s="1" t="s">
        <v>2080</v>
      </c>
      <c r="I610" s="1">
        <v>45959.545031399997</v>
      </c>
      <c r="J610" s="1" t="s">
        <v>2081</v>
      </c>
    </row>
    <row r="611" spans="1:10" x14ac:dyDescent="0.25">
      <c r="A611" s="1" t="s">
        <v>2082</v>
      </c>
      <c r="B611" s="2">
        <v>587637962</v>
      </c>
      <c r="C611" s="2" t="s">
        <v>72</v>
      </c>
      <c r="D611" s="4">
        <v>34844.25</v>
      </c>
      <c r="E611" s="1" t="s">
        <v>1094</v>
      </c>
      <c r="F611" s="1" t="s">
        <v>549</v>
      </c>
      <c r="G611" s="1" t="s">
        <v>1964</v>
      </c>
      <c r="H611" s="1" t="s">
        <v>2083</v>
      </c>
      <c r="I611" s="1">
        <v>940520.92048199999</v>
      </c>
      <c r="J611" s="1" t="s">
        <v>2084</v>
      </c>
    </row>
    <row r="612" spans="1:10" x14ac:dyDescent="0.25">
      <c r="A612" s="1" t="s">
        <v>2085</v>
      </c>
      <c r="B612" s="2">
        <v>507007205</v>
      </c>
      <c r="C612" s="2" t="s">
        <v>268</v>
      </c>
      <c r="D612" s="4">
        <v>17677.5</v>
      </c>
      <c r="E612" s="1" t="s">
        <v>1094</v>
      </c>
      <c r="F612" s="1" t="s">
        <v>399</v>
      </c>
      <c r="G612" s="1" t="s">
        <v>1964</v>
      </c>
      <c r="H612" s="1" t="s">
        <v>2086</v>
      </c>
      <c r="I612" s="1">
        <v>162254.48663423999</v>
      </c>
      <c r="J612" s="1" t="s">
        <v>2087</v>
      </c>
    </row>
    <row r="613" spans="1:10" x14ac:dyDescent="0.25">
      <c r="A613" s="1" t="s">
        <v>2088</v>
      </c>
      <c r="B613" s="2">
        <v>135088606</v>
      </c>
      <c r="C613" s="2" t="s">
        <v>67</v>
      </c>
      <c r="D613" s="4">
        <v>23156.25</v>
      </c>
      <c r="E613" s="1" t="s">
        <v>1094</v>
      </c>
      <c r="F613" s="1" t="s">
        <v>1799</v>
      </c>
      <c r="G613" s="1" t="s">
        <v>1964</v>
      </c>
      <c r="H613" s="1" t="s">
        <v>2089</v>
      </c>
      <c r="I613" s="1">
        <v>440605.77220422</v>
      </c>
      <c r="J613" s="1" t="s">
        <v>2090</v>
      </c>
    </row>
    <row r="614" spans="1:10" x14ac:dyDescent="0.25">
      <c r="A614" s="1" t="s">
        <v>2091</v>
      </c>
      <c r="B614" s="2">
        <v>531630993</v>
      </c>
      <c r="C614" s="2" t="s">
        <v>82</v>
      </c>
      <c r="D614" s="4">
        <v>16947</v>
      </c>
      <c r="E614" s="1" t="s">
        <v>1094</v>
      </c>
      <c r="F614" s="1" t="s">
        <v>483</v>
      </c>
      <c r="G614" s="1" t="s">
        <v>1964</v>
      </c>
      <c r="H614" s="1" t="s">
        <v>2092</v>
      </c>
      <c r="I614" s="1">
        <v>414009.45848192001</v>
      </c>
      <c r="J614" s="1" t="s">
        <v>2093</v>
      </c>
    </row>
    <row r="615" spans="1:10" x14ac:dyDescent="0.25">
      <c r="A615" s="1" t="s">
        <v>2094</v>
      </c>
      <c r="B615" s="2">
        <v>724200436</v>
      </c>
      <c r="C615" s="2" t="s">
        <v>194</v>
      </c>
      <c r="D615" s="4">
        <v>30826.5</v>
      </c>
      <c r="E615" s="1" t="s">
        <v>1094</v>
      </c>
      <c r="F615" s="1" t="s">
        <v>1197</v>
      </c>
      <c r="G615" s="1" t="s">
        <v>1964</v>
      </c>
      <c r="H615" s="1" t="s">
        <v>2095</v>
      </c>
      <c r="I615" s="1">
        <v>148468.93875</v>
      </c>
      <c r="J615" s="1" t="s">
        <v>2096</v>
      </c>
    </row>
    <row r="616" spans="1:10" x14ac:dyDescent="0.25">
      <c r="A616" s="1" t="s">
        <v>2097</v>
      </c>
      <c r="B616" s="2">
        <v>279669956</v>
      </c>
      <c r="C616" s="2" t="s">
        <v>281</v>
      </c>
      <c r="D616" s="4">
        <v>21695.25</v>
      </c>
      <c r="E616" s="1" t="s">
        <v>1094</v>
      </c>
      <c r="F616" s="1" t="s">
        <v>256</v>
      </c>
      <c r="G616" s="1" t="s">
        <v>1964</v>
      </c>
      <c r="H616" s="1" t="s">
        <v>2098</v>
      </c>
      <c r="I616" s="1">
        <v>660641.46243479999</v>
      </c>
      <c r="J616" s="1" t="s">
        <v>2099</v>
      </c>
    </row>
    <row r="617" spans="1:10" x14ac:dyDescent="0.25">
      <c r="A617" s="1" t="s">
        <v>2100</v>
      </c>
      <c r="B617" s="2">
        <v>212430363</v>
      </c>
      <c r="C617" s="2" t="s">
        <v>124</v>
      </c>
      <c r="D617" s="4">
        <v>14025</v>
      </c>
      <c r="E617" s="1" t="s">
        <v>1094</v>
      </c>
      <c r="F617" s="1" t="s">
        <v>340</v>
      </c>
      <c r="G617" s="1" t="s">
        <v>1964</v>
      </c>
      <c r="H617" s="1" t="s">
        <v>2101</v>
      </c>
      <c r="I617" s="1">
        <v>245461.81161599999</v>
      </c>
      <c r="J617" s="1" t="s">
        <v>2102</v>
      </c>
    </row>
    <row r="618" spans="1:10" x14ac:dyDescent="0.25">
      <c r="A618" s="1" t="s">
        <v>2103</v>
      </c>
      <c r="B618" s="2">
        <v>318683016</v>
      </c>
      <c r="C618" s="2" t="s">
        <v>250</v>
      </c>
      <c r="D618" s="4">
        <v>18042.75</v>
      </c>
      <c r="E618" s="1" t="s">
        <v>1094</v>
      </c>
      <c r="F618" s="1" t="s">
        <v>1372</v>
      </c>
      <c r="G618" s="1" t="s">
        <v>1964</v>
      </c>
      <c r="H618" s="1" t="s">
        <v>2104</v>
      </c>
      <c r="I618" s="1">
        <v>107043.7167324</v>
      </c>
      <c r="J618" s="1" t="s">
        <v>2105</v>
      </c>
    </row>
    <row r="619" spans="1:10" x14ac:dyDescent="0.25">
      <c r="A619" s="1" t="s">
        <v>2106</v>
      </c>
      <c r="B619" s="2">
        <v>442507328</v>
      </c>
      <c r="C619" s="2" t="s">
        <v>38</v>
      </c>
      <c r="D619" s="4">
        <v>21330</v>
      </c>
      <c r="E619" s="1" t="s">
        <v>1094</v>
      </c>
      <c r="F619" s="1" t="s">
        <v>993</v>
      </c>
      <c r="G619" s="1" t="s">
        <v>1964</v>
      </c>
      <c r="H619" s="1" t="s">
        <v>2107</v>
      </c>
      <c r="I619" s="1">
        <v>76994.851076999999</v>
      </c>
      <c r="J619" s="1" t="s">
        <v>2108</v>
      </c>
    </row>
    <row r="620" spans="1:10" x14ac:dyDescent="0.25">
      <c r="A620" s="1" t="s">
        <v>2109</v>
      </c>
      <c r="B620" s="2">
        <v>194156147</v>
      </c>
      <c r="C620" s="2" t="s">
        <v>143</v>
      </c>
      <c r="D620" s="4">
        <v>34479</v>
      </c>
      <c r="E620" s="1" t="s">
        <v>1094</v>
      </c>
      <c r="F620" s="1" t="s">
        <v>318</v>
      </c>
      <c r="G620" s="1" t="s">
        <v>1964</v>
      </c>
      <c r="H620" s="1" t="s">
        <v>2110</v>
      </c>
      <c r="I620" s="1">
        <v>212782.55999715001</v>
      </c>
      <c r="J620" s="1" t="s">
        <v>2111</v>
      </c>
    </row>
    <row r="621" spans="1:10" x14ac:dyDescent="0.25">
      <c r="A621" s="1" t="s">
        <v>1917</v>
      </c>
      <c r="B621" s="2">
        <v>316783181</v>
      </c>
      <c r="C621" s="2" t="s">
        <v>101</v>
      </c>
      <c r="D621" s="4">
        <v>19138.5</v>
      </c>
      <c r="E621" s="1" t="s">
        <v>1094</v>
      </c>
      <c r="F621" s="1" t="s">
        <v>2112</v>
      </c>
      <c r="G621" s="1" t="s">
        <v>1964</v>
      </c>
      <c r="H621" s="1" t="s">
        <v>2113</v>
      </c>
      <c r="I621" s="1">
        <v>233753.0415552</v>
      </c>
      <c r="J621" s="1" t="s">
        <v>2114</v>
      </c>
    </row>
    <row r="622" spans="1:10" x14ac:dyDescent="0.25">
      <c r="A622" s="1" t="s">
        <v>2115</v>
      </c>
      <c r="B622" s="2">
        <v>54235781</v>
      </c>
      <c r="C622" s="2" t="s">
        <v>67</v>
      </c>
      <c r="D622" s="4">
        <v>23156.25</v>
      </c>
      <c r="E622" s="1" t="s">
        <v>1094</v>
      </c>
      <c r="F622" s="1" t="s">
        <v>794</v>
      </c>
      <c r="G622" s="1" t="s">
        <v>1964</v>
      </c>
      <c r="H622" s="1" t="s">
        <v>2116</v>
      </c>
      <c r="I622" s="1">
        <v>258895.00349999999</v>
      </c>
      <c r="J622" s="1" t="s">
        <v>2117</v>
      </c>
    </row>
    <row r="623" spans="1:10" x14ac:dyDescent="0.25">
      <c r="A623" s="1" t="s">
        <v>2118</v>
      </c>
      <c r="B623" s="2">
        <v>848503950</v>
      </c>
      <c r="C623" s="2" t="s">
        <v>568</v>
      </c>
      <c r="D623" s="4">
        <v>25713</v>
      </c>
      <c r="E623" s="1" t="s">
        <v>1094</v>
      </c>
      <c r="F623" s="1" t="s">
        <v>208</v>
      </c>
      <c r="G623" s="1" t="s">
        <v>1964</v>
      </c>
      <c r="H623" s="1" t="s">
        <v>2119</v>
      </c>
      <c r="I623" s="1">
        <v>22796.9310816</v>
      </c>
      <c r="J623" s="1" t="s">
        <v>2120</v>
      </c>
    </row>
    <row r="624" spans="1:10" x14ac:dyDescent="0.25">
      <c r="A624" s="1" t="s">
        <v>2121</v>
      </c>
      <c r="B624" s="2">
        <v>533584613</v>
      </c>
      <c r="C624" s="2" t="s">
        <v>348</v>
      </c>
      <c r="D624" s="4">
        <v>28635</v>
      </c>
      <c r="E624" s="1" t="s">
        <v>1094</v>
      </c>
      <c r="F624" s="1" t="s">
        <v>453</v>
      </c>
      <c r="G624" s="1" t="s">
        <v>1964</v>
      </c>
      <c r="H624" s="1" t="s">
        <v>2122</v>
      </c>
      <c r="I624" s="1">
        <v>86508.006270400001</v>
      </c>
      <c r="J624" s="1" t="s">
        <v>2123</v>
      </c>
    </row>
    <row r="625" spans="1:10" x14ac:dyDescent="0.25">
      <c r="A625" s="1" t="s">
        <v>2124</v>
      </c>
      <c r="B625" s="2">
        <v>908010774</v>
      </c>
      <c r="C625" s="2" t="s">
        <v>573</v>
      </c>
      <c r="D625" s="4">
        <v>26808.75</v>
      </c>
      <c r="E625" s="1" t="s">
        <v>1094</v>
      </c>
      <c r="F625" s="1" t="s">
        <v>1498</v>
      </c>
      <c r="G625" s="1" t="s">
        <v>1964</v>
      </c>
      <c r="H625" s="1" t="s">
        <v>2125</v>
      </c>
      <c r="I625" s="1">
        <v>227428.63574256</v>
      </c>
      <c r="J625" s="1" t="s">
        <v>2126</v>
      </c>
    </row>
    <row r="626" spans="1:10" x14ac:dyDescent="0.25">
      <c r="A626" s="1" t="s">
        <v>2127</v>
      </c>
      <c r="B626" s="2">
        <v>792457149</v>
      </c>
      <c r="C626" s="2" t="s">
        <v>77</v>
      </c>
      <c r="D626" s="4">
        <v>23521.5</v>
      </c>
      <c r="E626" s="1" t="s">
        <v>1094</v>
      </c>
      <c r="F626" s="1" t="s">
        <v>195</v>
      </c>
      <c r="G626" s="1" t="s">
        <v>1964</v>
      </c>
      <c r="H626" s="1" t="s">
        <v>2128</v>
      </c>
      <c r="I626" s="1">
        <v>424057.9419648</v>
      </c>
      <c r="J626" s="1" t="s">
        <v>2129</v>
      </c>
    </row>
    <row r="627" spans="1:10" x14ac:dyDescent="0.25">
      <c r="A627" s="1" t="s">
        <v>2130</v>
      </c>
      <c r="B627" s="2">
        <v>625733970</v>
      </c>
      <c r="C627" s="2" t="s">
        <v>189</v>
      </c>
      <c r="D627" s="4">
        <v>22425.75</v>
      </c>
      <c r="E627" s="1" t="s">
        <v>1094</v>
      </c>
      <c r="F627" s="1" t="s">
        <v>993</v>
      </c>
      <c r="G627" s="1" t="s">
        <v>1964</v>
      </c>
      <c r="H627" s="1" t="s">
        <v>2131</v>
      </c>
      <c r="I627" s="1">
        <v>218785.94411849999</v>
      </c>
      <c r="J627" s="1" t="s">
        <v>2132</v>
      </c>
    </row>
    <row r="628" spans="1:10" x14ac:dyDescent="0.25">
      <c r="A628" s="1" t="s">
        <v>2133</v>
      </c>
      <c r="B628" s="2">
        <v>446791839</v>
      </c>
      <c r="C628" s="2" t="s">
        <v>862</v>
      </c>
      <c r="D628" s="4">
        <v>24617.25</v>
      </c>
      <c r="E628" s="1" t="s">
        <v>1094</v>
      </c>
      <c r="F628" s="1" t="s">
        <v>385</v>
      </c>
      <c r="G628" s="1" t="s">
        <v>1964</v>
      </c>
      <c r="H628" s="1" t="s">
        <v>2134</v>
      </c>
      <c r="I628" s="1">
        <v>54941.117616000003</v>
      </c>
      <c r="J628" s="1" t="s">
        <v>2135</v>
      </c>
    </row>
    <row r="629" spans="1:10" x14ac:dyDescent="0.25">
      <c r="A629" s="1" t="s">
        <v>2136</v>
      </c>
      <c r="B629" s="2">
        <v>825405328</v>
      </c>
      <c r="C629" s="2" t="s">
        <v>862</v>
      </c>
      <c r="D629" s="4">
        <v>24617.25</v>
      </c>
      <c r="E629" s="1" t="s">
        <v>1094</v>
      </c>
      <c r="F629" s="1" t="s">
        <v>135</v>
      </c>
      <c r="G629" s="1" t="s">
        <v>1964</v>
      </c>
      <c r="H629" s="1" t="s">
        <v>2137</v>
      </c>
      <c r="I629" s="1">
        <v>122791.1861106</v>
      </c>
      <c r="J629" s="1" t="s">
        <v>2138</v>
      </c>
    </row>
    <row r="630" spans="1:10" x14ac:dyDescent="0.25">
      <c r="A630" s="1" t="s">
        <v>2139</v>
      </c>
      <c r="B630" s="2">
        <v>169553214</v>
      </c>
      <c r="C630" s="2" t="s">
        <v>62</v>
      </c>
      <c r="D630" s="4">
        <v>22791</v>
      </c>
      <c r="E630" s="1" t="s">
        <v>1094</v>
      </c>
      <c r="F630" s="1" t="s">
        <v>135</v>
      </c>
      <c r="G630" s="1" t="s">
        <v>1964</v>
      </c>
      <c r="H630" s="1" t="s">
        <v>2140</v>
      </c>
      <c r="I630" s="1">
        <v>820159.22301455995</v>
      </c>
      <c r="J630" s="1" t="s">
        <v>2141</v>
      </c>
    </row>
    <row r="631" spans="1:10" x14ac:dyDescent="0.25">
      <c r="A631" s="1" t="s">
        <v>2142</v>
      </c>
      <c r="B631" s="2">
        <v>204223409</v>
      </c>
      <c r="C631" s="2" t="s">
        <v>129</v>
      </c>
      <c r="D631" s="4">
        <v>15120.75</v>
      </c>
      <c r="E631" s="1" t="s">
        <v>1094</v>
      </c>
      <c r="F631" s="1" t="s">
        <v>1610</v>
      </c>
      <c r="G631" s="1" t="s">
        <v>1964</v>
      </c>
      <c r="H631" s="1" t="s">
        <v>2143</v>
      </c>
      <c r="I631" s="1">
        <v>36351.662764560002</v>
      </c>
      <c r="J631" s="1" t="s">
        <v>2144</v>
      </c>
    </row>
    <row r="632" spans="1:10" x14ac:dyDescent="0.25">
      <c r="A632" s="1" t="s">
        <v>2145</v>
      </c>
      <c r="B632" s="2">
        <v>227174666</v>
      </c>
      <c r="C632" s="2" t="s">
        <v>452</v>
      </c>
      <c r="D632" s="4">
        <v>26078.25</v>
      </c>
      <c r="E632" s="1" t="s">
        <v>1094</v>
      </c>
      <c r="F632" s="1" t="s">
        <v>527</v>
      </c>
      <c r="G632" s="1" t="s">
        <v>1964</v>
      </c>
      <c r="H632" s="1" t="s">
        <v>2146</v>
      </c>
      <c r="I632" s="1">
        <v>501866.96333676</v>
      </c>
      <c r="J632" s="1" t="s">
        <v>2147</v>
      </c>
    </row>
    <row r="633" spans="1:10" x14ac:dyDescent="0.25">
      <c r="A633" s="1" t="s">
        <v>2148</v>
      </c>
      <c r="B633" s="2">
        <v>919962728</v>
      </c>
      <c r="C633" s="2" t="s">
        <v>101</v>
      </c>
      <c r="D633" s="4">
        <v>19138.5</v>
      </c>
      <c r="E633" s="1" t="s">
        <v>1094</v>
      </c>
      <c r="F633" s="1" t="s">
        <v>1304</v>
      </c>
      <c r="G633" s="1" t="s">
        <v>1964</v>
      </c>
      <c r="H633" s="1" t="s">
        <v>2149</v>
      </c>
      <c r="I633" s="1">
        <v>73047.95667</v>
      </c>
      <c r="J633" s="1" t="s">
        <v>2150</v>
      </c>
    </row>
    <row r="634" spans="1:10" x14ac:dyDescent="0.25">
      <c r="A634" s="1" t="s">
        <v>2151</v>
      </c>
      <c r="B634" s="2">
        <v>533272771</v>
      </c>
      <c r="C634" s="2" t="s">
        <v>452</v>
      </c>
      <c r="D634" s="4">
        <v>26078.25</v>
      </c>
      <c r="E634" s="1" t="s">
        <v>1094</v>
      </c>
      <c r="F634" s="1" t="s">
        <v>176</v>
      </c>
      <c r="G634" s="1" t="s">
        <v>1964</v>
      </c>
      <c r="H634" s="1" t="s">
        <v>2152</v>
      </c>
      <c r="I634" s="1">
        <v>220755.66790095001</v>
      </c>
      <c r="J634" s="1" t="s">
        <v>2153</v>
      </c>
    </row>
    <row r="635" spans="1:10" x14ac:dyDescent="0.25">
      <c r="A635" s="1" t="s">
        <v>2154</v>
      </c>
      <c r="B635" s="2">
        <v>767656466</v>
      </c>
      <c r="C635" s="2" t="s">
        <v>452</v>
      </c>
      <c r="D635" s="4">
        <v>26078.25</v>
      </c>
      <c r="E635" s="1" t="s">
        <v>1094</v>
      </c>
      <c r="F635" s="1" t="s">
        <v>314</v>
      </c>
      <c r="G635" s="1" t="s">
        <v>1964</v>
      </c>
      <c r="H635" s="1" t="s">
        <v>2155</v>
      </c>
      <c r="I635" s="1">
        <v>145394.79375564001</v>
      </c>
      <c r="J635" s="1" t="s">
        <v>2156</v>
      </c>
    </row>
    <row r="636" spans="1:10" x14ac:dyDescent="0.25">
      <c r="A636" s="1" t="s">
        <v>2157</v>
      </c>
      <c r="B636" s="2">
        <v>375431415</v>
      </c>
      <c r="C636" s="2" t="s">
        <v>124</v>
      </c>
      <c r="D636" s="4">
        <v>14025</v>
      </c>
      <c r="E636" s="1" t="s">
        <v>1094</v>
      </c>
      <c r="F636" s="1" t="s">
        <v>353</v>
      </c>
      <c r="G636" s="1" t="s">
        <v>1964</v>
      </c>
      <c r="H636" s="1" t="s">
        <v>2158</v>
      </c>
      <c r="I636" s="1">
        <v>141345.65250036001</v>
      </c>
      <c r="J636" s="1" t="s">
        <v>2159</v>
      </c>
    </row>
    <row r="637" spans="1:10" x14ac:dyDescent="0.25">
      <c r="A637" s="1" t="s">
        <v>2160</v>
      </c>
      <c r="B637" s="2">
        <v>950004138</v>
      </c>
      <c r="C637" s="2" t="s">
        <v>452</v>
      </c>
      <c r="D637" s="4">
        <v>26078.25</v>
      </c>
      <c r="E637" s="1" t="s">
        <v>1094</v>
      </c>
      <c r="F637" s="1" t="s">
        <v>155</v>
      </c>
      <c r="G637" s="1" t="s">
        <v>1964</v>
      </c>
      <c r="H637" s="1" t="s">
        <v>2161</v>
      </c>
      <c r="I637" s="1">
        <v>806695.66850399994</v>
      </c>
      <c r="J637" s="1" t="s">
        <v>2162</v>
      </c>
    </row>
    <row r="638" spans="1:10" x14ac:dyDescent="0.25">
      <c r="A638" s="1" t="s">
        <v>2163</v>
      </c>
      <c r="B638" s="2">
        <v>274472571</v>
      </c>
      <c r="C638" s="2" t="s">
        <v>273</v>
      </c>
      <c r="D638" s="4">
        <v>20964.75</v>
      </c>
      <c r="E638" s="1" t="s">
        <v>1094</v>
      </c>
      <c r="F638" s="1" t="s">
        <v>1000</v>
      </c>
      <c r="G638" s="1" t="s">
        <v>1964</v>
      </c>
      <c r="H638" s="1" t="s">
        <v>2164</v>
      </c>
      <c r="I638" s="1">
        <v>70620.081839999999</v>
      </c>
      <c r="J638" s="1" t="s">
        <v>2165</v>
      </c>
    </row>
    <row r="639" spans="1:10" x14ac:dyDescent="0.25">
      <c r="A639" s="1" t="s">
        <v>2166</v>
      </c>
      <c r="B639" s="2">
        <v>780922230</v>
      </c>
      <c r="C639" s="2" t="s">
        <v>357</v>
      </c>
      <c r="D639" s="4">
        <v>35209.5</v>
      </c>
      <c r="E639" s="1" t="s">
        <v>1094</v>
      </c>
      <c r="F639" s="1" t="s">
        <v>331</v>
      </c>
      <c r="G639" s="1" t="s">
        <v>1964</v>
      </c>
      <c r="H639" s="1" t="s">
        <v>2167</v>
      </c>
      <c r="I639" s="1">
        <v>57781.862649000002</v>
      </c>
      <c r="J639" s="1" t="s">
        <v>2168</v>
      </c>
    </row>
    <row r="640" spans="1:10" x14ac:dyDescent="0.25">
      <c r="A640" s="1" t="s">
        <v>2169</v>
      </c>
      <c r="B640" s="2">
        <v>266560704</v>
      </c>
      <c r="C640" s="2" t="s">
        <v>67</v>
      </c>
      <c r="D640" s="4">
        <v>23156.25</v>
      </c>
      <c r="E640" s="1" t="s">
        <v>1094</v>
      </c>
      <c r="F640" s="1" t="s">
        <v>130</v>
      </c>
      <c r="G640" s="1" t="s">
        <v>1964</v>
      </c>
      <c r="H640" s="1" t="s">
        <v>2170</v>
      </c>
      <c r="I640" s="1">
        <v>138180.092512</v>
      </c>
      <c r="J640" s="1" t="s">
        <v>2171</v>
      </c>
    </row>
    <row r="641" spans="1:10" x14ac:dyDescent="0.25">
      <c r="A641" s="1" t="s">
        <v>2172</v>
      </c>
      <c r="B641" s="2">
        <v>363597849</v>
      </c>
      <c r="C641" s="2" t="s">
        <v>513</v>
      </c>
      <c r="D641" s="4">
        <v>32287.5</v>
      </c>
      <c r="E641" s="1" t="s">
        <v>1094</v>
      </c>
      <c r="F641" s="1" t="s">
        <v>1146</v>
      </c>
      <c r="G641" s="1" t="s">
        <v>1964</v>
      </c>
      <c r="H641" s="1" t="s">
        <v>2173</v>
      </c>
      <c r="I641" s="1">
        <v>86607.367339200006</v>
      </c>
      <c r="J641" s="1" t="s">
        <v>2174</v>
      </c>
    </row>
    <row r="642" spans="1:10" x14ac:dyDescent="0.25">
      <c r="A642" s="1" t="s">
        <v>2175</v>
      </c>
      <c r="B642" s="2">
        <v>395405823</v>
      </c>
      <c r="C642" s="2" t="s">
        <v>143</v>
      </c>
      <c r="D642" s="4">
        <v>34479</v>
      </c>
      <c r="E642" s="1" t="s">
        <v>1094</v>
      </c>
      <c r="F642" s="1" t="s">
        <v>2176</v>
      </c>
      <c r="G642" s="1" t="s">
        <v>1964</v>
      </c>
      <c r="H642" s="1" t="s">
        <v>2177</v>
      </c>
      <c r="I642" s="1">
        <v>290414.21288880002</v>
      </c>
      <c r="J642" s="1" t="s">
        <v>2178</v>
      </c>
    </row>
    <row r="643" spans="1:10" x14ac:dyDescent="0.25">
      <c r="A643" s="1" t="s">
        <v>2179</v>
      </c>
      <c r="B643" s="2">
        <v>740423327</v>
      </c>
      <c r="C643" s="2" t="s">
        <v>513</v>
      </c>
      <c r="D643" s="4">
        <v>32287.5</v>
      </c>
      <c r="E643" s="1" t="s">
        <v>1094</v>
      </c>
      <c r="F643" s="1" t="s">
        <v>370</v>
      </c>
      <c r="G643" s="1" t="s">
        <v>1964</v>
      </c>
      <c r="H643" s="1" t="s">
        <v>2180</v>
      </c>
      <c r="I643" s="1">
        <v>105814.222668</v>
      </c>
      <c r="J643" s="1" t="s">
        <v>2181</v>
      </c>
    </row>
    <row r="644" spans="1:10" x14ac:dyDescent="0.25">
      <c r="A644" s="1" t="s">
        <v>2182</v>
      </c>
      <c r="B644" s="2">
        <v>728731078</v>
      </c>
      <c r="C644" s="2" t="s">
        <v>23</v>
      </c>
      <c r="D644" s="4">
        <v>15486</v>
      </c>
      <c r="E644" s="1" t="s">
        <v>1094</v>
      </c>
      <c r="F644" s="1" t="s">
        <v>774</v>
      </c>
      <c r="G644" s="1" t="s">
        <v>1964</v>
      </c>
      <c r="H644" s="1" t="s">
        <v>2183</v>
      </c>
      <c r="I644" s="1">
        <v>594795.53251439997</v>
      </c>
      <c r="J644" s="1" t="s">
        <v>2184</v>
      </c>
    </row>
    <row r="645" spans="1:10" x14ac:dyDescent="0.25">
      <c r="A645" s="1" t="s">
        <v>2185</v>
      </c>
      <c r="B645" s="2">
        <v>936996307</v>
      </c>
      <c r="C645" s="2" t="s">
        <v>167</v>
      </c>
      <c r="D645" s="4">
        <v>18773.25</v>
      </c>
      <c r="E645" s="1" t="s">
        <v>1094</v>
      </c>
      <c r="F645" s="1" t="s">
        <v>1004</v>
      </c>
      <c r="G645" s="1" t="s">
        <v>1964</v>
      </c>
      <c r="H645" s="1" t="s">
        <v>2186</v>
      </c>
      <c r="I645" s="1">
        <v>331559.38000224001</v>
      </c>
      <c r="J645" s="1" t="s">
        <v>2187</v>
      </c>
    </row>
    <row r="646" spans="1:10" x14ac:dyDescent="0.25">
      <c r="A646" s="1" t="s">
        <v>2188</v>
      </c>
      <c r="B646" s="2">
        <v>934718350</v>
      </c>
      <c r="C646" s="2" t="s">
        <v>67</v>
      </c>
      <c r="D646" s="4">
        <v>23156.25</v>
      </c>
      <c r="E646" s="1" t="s">
        <v>1094</v>
      </c>
      <c r="F646" s="1" t="s">
        <v>139</v>
      </c>
      <c r="G646" s="1" t="s">
        <v>1964</v>
      </c>
      <c r="H646" s="1" t="s">
        <v>2189</v>
      </c>
      <c r="I646" s="1">
        <v>242444.36771296</v>
      </c>
      <c r="J646" s="1" t="s">
        <v>2190</v>
      </c>
    </row>
    <row r="647" spans="1:10" x14ac:dyDescent="0.25">
      <c r="A647" s="1" t="s">
        <v>2191</v>
      </c>
      <c r="B647" s="2">
        <v>36351620</v>
      </c>
      <c r="C647" s="2" t="s">
        <v>573</v>
      </c>
      <c r="D647" s="4">
        <v>26808.75</v>
      </c>
      <c r="E647" s="1" t="s">
        <v>1094</v>
      </c>
      <c r="F647" s="1" t="s">
        <v>874</v>
      </c>
      <c r="G647" s="1" t="s">
        <v>1964</v>
      </c>
      <c r="H647" s="1" t="s">
        <v>2192</v>
      </c>
      <c r="I647" s="1">
        <v>182998.26980820001</v>
      </c>
      <c r="J647" s="1" t="s">
        <v>2193</v>
      </c>
    </row>
    <row r="648" spans="1:10" x14ac:dyDescent="0.25">
      <c r="A648" s="1" t="s">
        <v>2194</v>
      </c>
      <c r="B648" s="2">
        <v>661401249</v>
      </c>
      <c r="C648" s="2" t="s">
        <v>226</v>
      </c>
      <c r="D648" s="4">
        <v>31557</v>
      </c>
      <c r="E648" s="1" t="s">
        <v>1094</v>
      </c>
      <c r="F648" s="1" t="s">
        <v>63</v>
      </c>
      <c r="G648" s="1" t="s">
        <v>1964</v>
      </c>
      <c r="H648" s="1" t="s">
        <v>2195</v>
      </c>
      <c r="I648" s="1">
        <v>339210.24109829997</v>
      </c>
      <c r="J648" s="1" t="s">
        <v>2196</v>
      </c>
    </row>
    <row r="649" spans="1:10" x14ac:dyDescent="0.25">
      <c r="A649" s="1" t="s">
        <v>2197</v>
      </c>
      <c r="B649" s="2">
        <v>843399380</v>
      </c>
      <c r="C649" s="2" t="s">
        <v>298</v>
      </c>
      <c r="D649" s="4">
        <v>38131.5</v>
      </c>
      <c r="E649" s="1" t="s">
        <v>1094</v>
      </c>
      <c r="F649" s="1" t="s">
        <v>2112</v>
      </c>
      <c r="G649" s="1" t="s">
        <v>1964</v>
      </c>
      <c r="H649" s="1" t="s">
        <v>2198</v>
      </c>
      <c r="I649" s="1">
        <v>65778.06898656</v>
      </c>
      <c r="J649" s="1" t="s">
        <v>2199</v>
      </c>
    </row>
    <row r="650" spans="1:10" x14ac:dyDescent="0.25">
      <c r="A650" s="1" t="s">
        <v>2200</v>
      </c>
      <c r="B650" s="2">
        <v>717143631</v>
      </c>
      <c r="C650" s="2" t="s">
        <v>240</v>
      </c>
      <c r="D650" s="4">
        <v>22060.5</v>
      </c>
      <c r="E650" s="1" t="s">
        <v>1094</v>
      </c>
      <c r="F650" s="1" t="s">
        <v>2201</v>
      </c>
      <c r="G650" s="1" t="s">
        <v>1964</v>
      </c>
      <c r="H650" s="1" t="s">
        <v>2202</v>
      </c>
      <c r="I650" s="1">
        <v>218525.29216000001</v>
      </c>
      <c r="J650" s="1" t="s">
        <v>2203</v>
      </c>
    </row>
    <row r="651" spans="1:10" x14ac:dyDescent="0.25">
      <c r="A651" s="1" t="s">
        <v>2204</v>
      </c>
      <c r="B651" s="2">
        <v>564894021</v>
      </c>
      <c r="C651" s="2" t="s">
        <v>134</v>
      </c>
      <c r="D651" s="4">
        <v>37401</v>
      </c>
      <c r="E651" s="1" t="s">
        <v>1094</v>
      </c>
      <c r="F651" s="1" t="s">
        <v>53</v>
      </c>
      <c r="G651" s="1" t="s">
        <v>1964</v>
      </c>
      <c r="H651" s="1" t="s">
        <v>2205</v>
      </c>
      <c r="I651" s="1">
        <v>299640.686949</v>
      </c>
      <c r="J651" s="1" t="s">
        <v>2206</v>
      </c>
    </row>
    <row r="652" spans="1:10" x14ac:dyDescent="0.25">
      <c r="A652" s="1" t="s">
        <v>2207</v>
      </c>
      <c r="B652" s="2">
        <v>984694071</v>
      </c>
      <c r="C652" s="2" t="s">
        <v>52</v>
      </c>
      <c r="D652" s="4">
        <v>20234.25</v>
      </c>
      <c r="E652" s="1" t="s">
        <v>1094</v>
      </c>
      <c r="F652" s="1" t="s">
        <v>2176</v>
      </c>
      <c r="G652" s="1" t="s">
        <v>1964</v>
      </c>
      <c r="H652" s="1" t="s">
        <v>2208</v>
      </c>
      <c r="I652" s="1">
        <v>321804.621897</v>
      </c>
      <c r="J652" s="1" t="s">
        <v>2209</v>
      </c>
    </row>
    <row r="653" spans="1:10" x14ac:dyDescent="0.25">
      <c r="A653" s="1" t="s">
        <v>2210</v>
      </c>
      <c r="B653" s="2">
        <v>325234622</v>
      </c>
      <c r="C653" s="2" t="s">
        <v>309</v>
      </c>
      <c r="D653" s="4">
        <v>27904.5</v>
      </c>
      <c r="E653" s="1" t="s">
        <v>1094</v>
      </c>
      <c r="F653" s="1" t="s">
        <v>2211</v>
      </c>
      <c r="G653" s="1" t="s">
        <v>1964</v>
      </c>
      <c r="H653" s="1" t="s">
        <v>2212</v>
      </c>
      <c r="I653" s="1">
        <v>45205.751606400001</v>
      </c>
      <c r="J653" s="1" t="s">
        <v>2213</v>
      </c>
    </row>
    <row r="654" spans="1:10" x14ac:dyDescent="0.25">
      <c r="A654" s="1" t="s">
        <v>2214</v>
      </c>
      <c r="B654" s="2">
        <v>842658068</v>
      </c>
      <c r="C654" s="2" t="s">
        <v>568</v>
      </c>
      <c r="D654" s="4">
        <v>25713</v>
      </c>
      <c r="E654" s="1" t="s">
        <v>1094</v>
      </c>
      <c r="F654" s="1" t="s">
        <v>509</v>
      </c>
      <c r="G654" s="1" t="s">
        <v>1964</v>
      </c>
      <c r="H654" s="1" t="s">
        <v>2215</v>
      </c>
      <c r="I654" s="1">
        <v>274328.66580000002</v>
      </c>
      <c r="J654" s="1" t="s">
        <v>2216</v>
      </c>
    </row>
    <row r="655" spans="1:10" x14ac:dyDescent="0.25">
      <c r="A655" s="1" t="s">
        <v>2217</v>
      </c>
      <c r="B655" s="2">
        <v>577626962</v>
      </c>
      <c r="C655" s="2" t="s">
        <v>365</v>
      </c>
      <c r="D655" s="4">
        <v>37035.75</v>
      </c>
      <c r="E655" s="1" t="s">
        <v>1094</v>
      </c>
      <c r="F655" s="1" t="s">
        <v>1721</v>
      </c>
      <c r="G655" s="1" t="s">
        <v>1964</v>
      </c>
      <c r="H655" s="1" t="s">
        <v>2218</v>
      </c>
      <c r="I655" s="1">
        <v>83573.374684800001</v>
      </c>
      <c r="J655" s="1" t="s">
        <v>2219</v>
      </c>
    </row>
    <row r="656" spans="1:10" x14ac:dyDescent="0.25">
      <c r="A656" s="1" t="s">
        <v>2220</v>
      </c>
      <c r="B656" s="2">
        <v>971201964</v>
      </c>
      <c r="C656" s="2" t="s">
        <v>250</v>
      </c>
      <c r="D656" s="4">
        <v>18042.75</v>
      </c>
      <c r="E656" s="1" t="s">
        <v>1094</v>
      </c>
      <c r="F656" s="1" t="s">
        <v>361</v>
      </c>
      <c r="G656" s="1" t="s">
        <v>1964</v>
      </c>
      <c r="H656" s="1" t="s">
        <v>2221</v>
      </c>
      <c r="I656" s="1">
        <v>743216.38824576</v>
      </c>
      <c r="J656" s="1" t="s">
        <v>2222</v>
      </c>
    </row>
    <row r="657" spans="1:10" x14ac:dyDescent="0.25">
      <c r="A657" s="1" t="s">
        <v>2223</v>
      </c>
      <c r="B657" s="2">
        <v>714735047</v>
      </c>
      <c r="C657" s="2" t="s">
        <v>114</v>
      </c>
      <c r="D657" s="4">
        <v>20599.5</v>
      </c>
      <c r="E657" s="1" t="s">
        <v>1094</v>
      </c>
      <c r="F657" s="1" t="s">
        <v>1815</v>
      </c>
      <c r="G657" s="1" t="s">
        <v>1964</v>
      </c>
      <c r="H657" s="1" t="s">
        <v>2224</v>
      </c>
      <c r="I657" s="1">
        <v>709354.89511128003</v>
      </c>
      <c r="J657" s="1" t="s">
        <v>2225</v>
      </c>
    </row>
    <row r="658" spans="1:10" x14ac:dyDescent="0.25">
      <c r="A658" s="1" t="s">
        <v>2226</v>
      </c>
      <c r="B658" s="2">
        <v>501130001</v>
      </c>
      <c r="C658" s="2" t="s">
        <v>52</v>
      </c>
      <c r="D658" s="4">
        <v>20234.25</v>
      </c>
      <c r="E658" s="1" t="s">
        <v>1094</v>
      </c>
      <c r="F658" s="1" t="s">
        <v>256</v>
      </c>
      <c r="G658" s="1" t="s">
        <v>1964</v>
      </c>
      <c r="H658" s="1" t="s">
        <v>2227</v>
      </c>
      <c r="I658" s="1">
        <v>49726.829879999998</v>
      </c>
      <c r="J658" s="1" t="s">
        <v>2228</v>
      </c>
    </row>
    <row r="659" spans="1:10" x14ac:dyDescent="0.25">
      <c r="A659" s="1" t="s">
        <v>2229</v>
      </c>
      <c r="B659" s="2">
        <v>908674660</v>
      </c>
      <c r="C659" s="2" t="s">
        <v>479</v>
      </c>
      <c r="D659" s="4">
        <v>33383.25</v>
      </c>
      <c r="E659" s="1" t="s">
        <v>1094</v>
      </c>
      <c r="F659" s="1" t="s">
        <v>418</v>
      </c>
      <c r="G659" s="1" t="s">
        <v>1964</v>
      </c>
      <c r="H659" s="1" t="s">
        <v>2230</v>
      </c>
      <c r="I659" s="1">
        <v>34192.703886000003</v>
      </c>
      <c r="J659" s="1" t="s">
        <v>2231</v>
      </c>
    </row>
    <row r="660" spans="1:10" x14ac:dyDescent="0.25">
      <c r="A660" s="1" t="s">
        <v>2232</v>
      </c>
      <c r="B660" s="2">
        <v>31819356</v>
      </c>
      <c r="C660" s="2" t="s">
        <v>298</v>
      </c>
      <c r="D660" s="4">
        <v>38131.5</v>
      </c>
      <c r="E660" s="1" t="s">
        <v>1094</v>
      </c>
      <c r="F660" s="1" t="s">
        <v>825</v>
      </c>
      <c r="G660" s="1" t="s">
        <v>1964</v>
      </c>
      <c r="H660" s="1" t="s">
        <v>2233</v>
      </c>
      <c r="I660" s="1">
        <v>255735.9937925</v>
      </c>
      <c r="J660" s="1" t="s">
        <v>2234</v>
      </c>
    </row>
    <row r="661" spans="1:10" x14ac:dyDescent="0.25">
      <c r="A661" s="1" t="s">
        <v>2235</v>
      </c>
      <c r="B661" s="2">
        <v>867117525</v>
      </c>
      <c r="C661" s="2" t="s">
        <v>240</v>
      </c>
      <c r="D661" s="4">
        <v>22060.5</v>
      </c>
      <c r="E661" s="1" t="s">
        <v>1094</v>
      </c>
      <c r="F661" s="1" t="s">
        <v>385</v>
      </c>
      <c r="G661" s="1" t="s">
        <v>1964</v>
      </c>
      <c r="H661" s="1" t="s">
        <v>2236</v>
      </c>
      <c r="I661" s="1">
        <v>200257.869504</v>
      </c>
      <c r="J661" s="1" t="s">
        <v>2237</v>
      </c>
    </row>
    <row r="662" spans="1:10" x14ac:dyDescent="0.25">
      <c r="A662" s="1" t="s">
        <v>2238</v>
      </c>
      <c r="B662" s="2">
        <v>101979748</v>
      </c>
      <c r="C662" s="2" t="s">
        <v>11</v>
      </c>
      <c r="D662" s="4">
        <v>36305.25</v>
      </c>
      <c r="E662" s="1" t="s">
        <v>1094</v>
      </c>
      <c r="F662" s="1" t="s">
        <v>591</v>
      </c>
      <c r="G662" s="1" t="s">
        <v>1964</v>
      </c>
      <c r="H662" s="1" t="s">
        <v>2239</v>
      </c>
      <c r="I662" s="1">
        <v>454672.41514464002</v>
      </c>
      <c r="J662" s="1" t="s">
        <v>2240</v>
      </c>
    </row>
    <row r="663" spans="1:10" x14ac:dyDescent="0.25">
      <c r="A663" s="1" t="s">
        <v>2241</v>
      </c>
      <c r="B663" s="2">
        <v>530188381</v>
      </c>
      <c r="C663" s="2" t="s">
        <v>119</v>
      </c>
      <c r="D663" s="4">
        <v>24982.5</v>
      </c>
      <c r="E663" s="1" t="s">
        <v>1094</v>
      </c>
      <c r="F663" s="1" t="s">
        <v>893</v>
      </c>
      <c r="G663" s="1" t="s">
        <v>1964</v>
      </c>
      <c r="H663" s="1" t="s">
        <v>2242</v>
      </c>
      <c r="I663" s="1">
        <v>20792.880288</v>
      </c>
      <c r="J663" s="1" t="s">
        <v>2243</v>
      </c>
    </row>
    <row r="664" spans="1:10" x14ac:dyDescent="0.25">
      <c r="A664" s="1" t="s">
        <v>2244</v>
      </c>
      <c r="B664" s="2">
        <v>573737289</v>
      </c>
      <c r="C664" s="2" t="s">
        <v>47</v>
      </c>
      <c r="D664" s="4">
        <v>31191.75</v>
      </c>
      <c r="E664" s="1" t="s">
        <v>1094</v>
      </c>
      <c r="F664" s="1" t="s">
        <v>1277</v>
      </c>
      <c r="G664" s="1" t="s">
        <v>1964</v>
      </c>
      <c r="H664" s="1" t="s">
        <v>2245</v>
      </c>
      <c r="I664" s="1">
        <v>90148.761360000004</v>
      </c>
      <c r="J664" s="1" t="s">
        <v>2246</v>
      </c>
    </row>
    <row r="665" spans="1:10" x14ac:dyDescent="0.25">
      <c r="A665" s="1" t="s">
        <v>2247</v>
      </c>
      <c r="B665" s="2">
        <v>219463777</v>
      </c>
      <c r="C665" s="2" t="s">
        <v>403</v>
      </c>
      <c r="D665" s="4">
        <v>31922.25</v>
      </c>
      <c r="E665" s="1" t="s">
        <v>1094</v>
      </c>
      <c r="F665" s="1" t="s">
        <v>422</v>
      </c>
      <c r="G665" s="1" t="s">
        <v>1964</v>
      </c>
      <c r="H665" s="1" t="s">
        <v>2248</v>
      </c>
      <c r="I665" s="1">
        <v>79346.423750400005</v>
      </c>
      <c r="J665" s="1" t="s">
        <v>2249</v>
      </c>
    </row>
    <row r="666" spans="1:10" x14ac:dyDescent="0.25">
      <c r="A666" s="1" t="s">
        <v>2250</v>
      </c>
      <c r="B666" s="2">
        <v>315015315</v>
      </c>
      <c r="C666" s="2" t="s">
        <v>1201</v>
      </c>
      <c r="D666" s="4">
        <v>30461.25</v>
      </c>
      <c r="E666" s="1" t="s">
        <v>1094</v>
      </c>
      <c r="F666" s="1" t="s">
        <v>951</v>
      </c>
      <c r="G666" s="1" t="s">
        <v>1964</v>
      </c>
      <c r="H666" s="1" t="s">
        <v>2251</v>
      </c>
      <c r="I666" s="1">
        <v>75153.736000000004</v>
      </c>
      <c r="J666" s="1" t="s">
        <v>2252</v>
      </c>
    </row>
    <row r="667" spans="1:10" x14ac:dyDescent="0.25">
      <c r="A667" s="1" t="s">
        <v>2253</v>
      </c>
      <c r="B667" s="2">
        <v>119671646</v>
      </c>
      <c r="C667" s="2" t="s">
        <v>518</v>
      </c>
      <c r="D667" s="4">
        <v>35574.75</v>
      </c>
      <c r="E667" s="1" t="s">
        <v>1094</v>
      </c>
      <c r="F667" s="1" t="s">
        <v>199</v>
      </c>
      <c r="G667" s="1" t="s">
        <v>1964</v>
      </c>
      <c r="H667" s="1" t="s">
        <v>2254</v>
      </c>
      <c r="I667" s="1">
        <v>70553.149867200002</v>
      </c>
      <c r="J667" s="1" t="s">
        <v>2255</v>
      </c>
    </row>
    <row r="668" spans="1:10" x14ac:dyDescent="0.25">
      <c r="A668" s="1" t="s">
        <v>2256</v>
      </c>
      <c r="B668" s="2">
        <v>108929038</v>
      </c>
      <c r="C668" s="2" t="s">
        <v>245</v>
      </c>
      <c r="D668" s="4">
        <v>19503.75</v>
      </c>
      <c r="E668" s="1" t="s">
        <v>1094</v>
      </c>
      <c r="F668" s="1" t="s">
        <v>102</v>
      </c>
      <c r="G668" s="1" t="s">
        <v>1964</v>
      </c>
      <c r="H668" s="1" t="s">
        <v>2257</v>
      </c>
      <c r="I668" s="1">
        <v>472970.533428</v>
      </c>
      <c r="J668" s="1" t="s">
        <v>2258</v>
      </c>
    </row>
    <row r="669" spans="1:10" x14ac:dyDescent="0.25">
      <c r="A669" s="1" t="s">
        <v>2259</v>
      </c>
      <c r="B669" s="2">
        <v>398490470</v>
      </c>
      <c r="C669" s="2" t="s">
        <v>82</v>
      </c>
      <c r="D669" s="4">
        <v>16947</v>
      </c>
      <c r="E669" s="1" t="s">
        <v>1094</v>
      </c>
      <c r="F669" s="1" t="s">
        <v>53</v>
      </c>
      <c r="G669" s="1" t="s">
        <v>1964</v>
      </c>
      <c r="H669" s="1" t="s">
        <v>2260</v>
      </c>
      <c r="I669" s="1">
        <v>532673.22129000002</v>
      </c>
      <c r="J669" s="1" t="s">
        <v>2261</v>
      </c>
    </row>
    <row r="670" spans="1:10" x14ac:dyDescent="0.25">
      <c r="A670" s="1" t="s">
        <v>2262</v>
      </c>
      <c r="B670" s="2">
        <v>325519065</v>
      </c>
      <c r="C670" s="2" t="s">
        <v>62</v>
      </c>
      <c r="D670" s="4">
        <v>22791</v>
      </c>
      <c r="E670" s="1" t="s">
        <v>1094</v>
      </c>
      <c r="F670" s="1" t="s">
        <v>1610</v>
      </c>
      <c r="G670" s="1" t="s">
        <v>1964</v>
      </c>
      <c r="H670" s="1" t="s">
        <v>2263</v>
      </c>
      <c r="I670" s="1">
        <v>66016.926990000007</v>
      </c>
      <c r="J670" s="1" t="s">
        <v>2264</v>
      </c>
    </row>
    <row r="671" spans="1:10" x14ac:dyDescent="0.25">
      <c r="A671" s="1" t="s">
        <v>2265</v>
      </c>
      <c r="B671" s="2">
        <v>552263215</v>
      </c>
      <c r="C671" s="2" t="s">
        <v>114</v>
      </c>
      <c r="D671" s="4">
        <v>20599.5</v>
      </c>
      <c r="E671" s="1" t="s">
        <v>1094</v>
      </c>
      <c r="F671" s="1" t="s">
        <v>1197</v>
      </c>
      <c r="G671" s="1" t="s">
        <v>1964</v>
      </c>
      <c r="H671" s="1" t="s">
        <v>2266</v>
      </c>
      <c r="I671" s="1">
        <v>60533.753616000002</v>
      </c>
      <c r="J671" s="1" t="s">
        <v>2267</v>
      </c>
    </row>
    <row r="672" spans="1:10" x14ac:dyDescent="0.25">
      <c r="A672" s="1" t="s">
        <v>2268</v>
      </c>
      <c r="B672" s="2">
        <v>892482644</v>
      </c>
      <c r="C672" s="2" t="s">
        <v>47</v>
      </c>
      <c r="D672" s="4">
        <v>31191.75</v>
      </c>
      <c r="E672" s="1" t="s">
        <v>1094</v>
      </c>
      <c r="F672" s="1" t="s">
        <v>1840</v>
      </c>
      <c r="G672" s="1" t="s">
        <v>1964</v>
      </c>
      <c r="H672" s="1" t="s">
        <v>2269</v>
      </c>
      <c r="I672" s="1">
        <v>234406.7210925</v>
      </c>
      <c r="J672" s="1" t="s">
        <v>2270</v>
      </c>
    </row>
    <row r="673" spans="1:10" x14ac:dyDescent="0.25">
      <c r="A673" s="1" t="s">
        <v>2271</v>
      </c>
      <c r="B673" s="2">
        <v>600474664</v>
      </c>
      <c r="C673" s="2" t="s">
        <v>134</v>
      </c>
      <c r="D673" s="4">
        <v>37401</v>
      </c>
      <c r="E673" s="1" t="s">
        <v>1094</v>
      </c>
      <c r="F673" s="1" t="s">
        <v>794</v>
      </c>
      <c r="G673" s="1" t="s">
        <v>1964</v>
      </c>
      <c r="H673" s="1" t="s">
        <v>2272</v>
      </c>
      <c r="I673" s="1">
        <v>61257.822525000003</v>
      </c>
      <c r="J673" s="1" t="s">
        <v>2273</v>
      </c>
    </row>
    <row r="674" spans="1:10" x14ac:dyDescent="0.25">
      <c r="A674" s="1" t="s">
        <v>2274</v>
      </c>
      <c r="B674" s="2">
        <v>291593618</v>
      </c>
      <c r="C674" s="2" t="s">
        <v>1201</v>
      </c>
      <c r="D674" s="4">
        <v>30461.25</v>
      </c>
      <c r="E674" s="1" t="s">
        <v>1094</v>
      </c>
      <c r="F674" s="1" t="s">
        <v>1721</v>
      </c>
      <c r="G674" s="1" t="s">
        <v>1964</v>
      </c>
      <c r="H674" s="1" t="s">
        <v>2275</v>
      </c>
      <c r="I674" s="1">
        <v>13198.50347376</v>
      </c>
      <c r="J674" s="1" t="s">
        <v>2276</v>
      </c>
    </row>
    <row r="675" spans="1:10" x14ac:dyDescent="0.25">
      <c r="A675" s="1" t="s">
        <v>2277</v>
      </c>
      <c r="B675" s="2">
        <v>992396243</v>
      </c>
      <c r="C675" s="2" t="s">
        <v>57</v>
      </c>
      <c r="D675" s="4">
        <v>34113.75</v>
      </c>
      <c r="E675" s="1" t="s">
        <v>1094</v>
      </c>
      <c r="F675" s="1" t="s">
        <v>2278</v>
      </c>
      <c r="G675" s="1" t="s">
        <v>1964</v>
      </c>
      <c r="H675" s="1" t="s">
        <v>2279</v>
      </c>
      <c r="I675" s="1">
        <v>135325.34901599999</v>
      </c>
      <c r="J675" s="1" t="s">
        <v>2280</v>
      </c>
    </row>
    <row r="676" spans="1:10" x14ac:dyDescent="0.25">
      <c r="A676" s="1" t="s">
        <v>2281</v>
      </c>
      <c r="B676" s="2">
        <v>396766385</v>
      </c>
      <c r="C676" s="2" t="s">
        <v>129</v>
      </c>
      <c r="D676" s="4">
        <v>15120.75</v>
      </c>
      <c r="E676" s="1" t="s">
        <v>1094</v>
      </c>
      <c r="F676" s="1" t="s">
        <v>172</v>
      </c>
      <c r="G676" s="1" t="s">
        <v>1964</v>
      </c>
      <c r="H676" s="1" t="s">
        <v>2282</v>
      </c>
      <c r="I676" s="1">
        <v>21923.907719999999</v>
      </c>
      <c r="J676" s="1" t="s">
        <v>2283</v>
      </c>
    </row>
    <row r="677" spans="1:10" x14ac:dyDescent="0.25">
      <c r="A677" s="1" t="s">
        <v>2284</v>
      </c>
      <c r="B677" s="2">
        <v>876221030</v>
      </c>
      <c r="C677" s="2" t="s">
        <v>309</v>
      </c>
      <c r="D677" s="4">
        <v>27904.5</v>
      </c>
      <c r="E677" s="1" t="s">
        <v>1094</v>
      </c>
      <c r="F677" s="1" t="s">
        <v>19</v>
      </c>
      <c r="G677" s="1" t="s">
        <v>1964</v>
      </c>
      <c r="H677" s="1" t="s">
        <v>2285</v>
      </c>
      <c r="I677" s="1">
        <v>133457.15479599999</v>
      </c>
      <c r="J677" s="1" t="s">
        <v>2286</v>
      </c>
    </row>
    <row r="678" spans="1:10" x14ac:dyDescent="0.25">
      <c r="A678" s="1" t="s">
        <v>2287</v>
      </c>
      <c r="B678" s="2">
        <v>919496575</v>
      </c>
      <c r="C678" s="2" t="s">
        <v>38</v>
      </c>
      <c r="D678" s="4">
        <v>21330</v>
      </c>
      <c r="E678" s="1" t="s">
        <v>1094</v>
      </c>
      <c r="F678" s="1" t="s">
        <v>874</v>
      </c>
      <c r="G678" s="1" t="s">
        <v>1964</v>
      </c>
      <c r="H678" s="1"/>
      <c r="I678" s="1"/>
      <c r="J678" s="1" t="s">
        <v>2288</v>
      </c>
    </row>
    <row r="679" spans="1:10" x14ac:dyDescent="0.25">
      <c r="A679" s="1" t="s">
        <v>2289</v>
      </c>
      <c r="B679" s="2">
        <v>133921993</v>
      </c>
      <c r="C679" s="2" t="s">
        <v>18</v>
      </c>
      <c r="D679" s="4">
        <v>33018</v>
      </c>
      <c r="E679" s="1" t="s">
        <v>1094</v>
      </c>
      <c r="F679" s="1" t="s">
        <v>989</v>
      </c>
      <c r="G679" s="1" t="s">
        <v>1964</v>
      </c>
      <c r="H679" s="1" t="s">
        <v>2290</v>
      </c>
      <c r="I679" s="1">
        <v>53066.858803199997</v>
      </c>
      <c r="J679" s="1" t="s">
        <v>2291</v>
      </c>
    </row>
    <row r="680" spans="1:10" x14ac:dyDescent="0.25">
      <c r="A680" s="1" t="s">
        <v>2292</v>
      </c>
      <c r="B680" s="2">
        <v>638990797</v>
      </c>
      <c r="C680" s="2" t="s">
        <v>189</v>
      </c>
      <c r="D680" s="4">
        <v>22425.75</v>
      </c>
      <c r="E680" s="1" t="s">
        <v>1094</v>
      </c>
      <c r="F680" s="1" t="s">
        <v>73</v>
      </c>
      <c r="G680" s="1" t="s">
        <v>1964</v>
      </c>
      <c r="H680" s="1" t="s">
        <v>2293</v>
      </c>
      <c r="I680" s="1">
        <v>37062.957524999998</v>
      </c>
      <c r="J680" s="1" t="s">
        <v>2294</v>
      </c>
    </row>
    <row r="681" spans="1:10" x14ac:dyDescent="0.25">
      <c r="A681" s="1" t="s">
        <v>2295</v>
      </c>
      <c r="B681" s="2">
        <v>380361195</v>
      </c>
      <c r="C681" s="2" t="s">
        <v>143</v>
      </c>
      <c r="D681" s="4">
        <v>34479</v>
      </c>
      <c r="E681" s="1" t="s">
        <v>1094</v>
      </c>
      <c r="F681" s="1" t="s">
        <v>78</v>
      </c>
      <c r="G681" s="1" t="s">
        <v>1964</v>
      </c>
      <c r="H681" s="1" t="s">
        <v>2296</v>
      </c>
      <c r="I681" s="1">
        <v>240797.0033214</v>
      </c>
      <c r="J681" s="1" t="s">
        <v>2297</v>
      </c>
    </row>
    <row r="682" spans="1:10" x14ac:dyDescent="0.25">
      <c r="A682" s="1" t="s">
        <v>2298</v>
      </c>
      <c r="B682" s="2">
        <v>959566153</v>
      </c>
      <c r="C682" s="2" t="s">
        <v>245</v>
      </c>
      <c r="D682" s="4">
        <v>19503.75</v>
      </c>
      <c r="E682" s="1" t="s">
        <v>1094</v>
      </c>
      <c r="F682" s="1" t="s">
        <v>318</v>
      </c>
      <c r="G682" s="1" t="s">
        <v>1964</v>
      </c>
      <c r="H682" s="1" t="s">
        <v>2299</v>
      </c>
      <c r="I682" s="1">
        <v>146365.32067722001</v>
      </c>
      <c r="J682" s="1" t="s">
        <v>2300</v>
      </c>
    </row>
    <row r="683" spans="1:10" x14ac:dyDescent="0.25">
      <c r="A683" s="1" t="s">
        <v>2301</v>
      </c>
      <c r="B683" s="2">
        <v>914636531</v>
      </c>
      <c r="C683" s="2" t="s">
        <v>322</v>
      </c>
      <c r="D683" s="4">
        <v>26443.5</v>
      </c>
      <c r="E683" s="1" t="s">
        <v>1094</v>
      </c>
      <c r="F683" s="1" t="s">
        <v>93</v>
      </c>
      <c r="G683" s="1" t="s">
        <v>1964</v>
      </c>
      <c r="H683" s="1" t="s">
        <v>2302</v>
      </c>
      <c r="I683" s="1">
        <v>278424.49558500003</v>
      </c>
      <c r="J683" s="1" t="s">
        <v>2303</v>
      </c>
    </row>
    <row r="684" spans="1:10" x14ac:dyDescent="0.25">
      <c r="A684" s="1" t="s">
        <v>2304</v>
      </c>
      <c r="B684" s="2">
        <v>983282046</v>
      </c>
      <c r="C684" s="2" t="s">
        <v>403</v>
      </c>
      <c r="D684" s="4">
        <v>31922.25</v>
      </c>
      <c r="E684" s="1" t="s">
        <v>1094</v>
      </c>
      <c r="F684" s="1" t="s">
        <v>102</v>
      </c>
      <c r="G684" s="1" t="s">
        <v>1964</v>
      </c>
      <c r="H684" s="1" t="s">
        <v>2305</v>
      </c>
      <c r="I684" s="1">
        <v>320999.4046368</v>
      </c>
      <c r="J684" s="1" t="s">
        <v>2306</v>
      </c>
    </row>
    <row r="685" spans="1:10" x14ac:dyDescent="0.25">
      <c r="A685" s="1" t="s">
        <v>2307</v>
      </c>
      <c r="B685" s="2">
        <v>313931055</v>
      </c>
      <c r="C685" s="2" t="s">
        <v>245</v>
      </c>
      <c r="D685" s="4">
        <v>19503.75</v>
      </c>
      <c r="E685" s="1" t="s">
        <v>1094</v>
      </c>
      <c r="F685" s="1" t="s">
        <v>1536</v>
      </c>
      <c r="G685" s="1" t="s">
        <v>1964</v>
      </c>
      <c r="H685" s="1" t="s">
        <v>2308</v>
      </c>
      <c r="I685" s="1">
        <v>437981.54104320001</v>
      </c>
      <c r="J685" s="1" t="s">
        <v>2309</v>
      </c>
    </row>
    <row r="686" spans="1:10" x14ac:dyDescent="0.25">
      <c r="A686" s="1" t="s">
        <v>2310</v>
      </c>
      <c r="B686" s="2">
        <v>611034975</v>
      </c>
      <c r="C686" s="2" t="s">
        <v>217</v>
      </c>
      <c r="D686" s="4">
        <v>38496.75</v>
      </c>
      <c r="E686" s="1" t="s">
        <v>1094</v>
      </c>
      <c r="F686" s="1" t="s">
        <v>2311</v>
      </c>
      <c r="G686" s="1" t="s">
        <v>1964</v>
      </c>
      <c r="H686" s="1" t="s">
        <v>2312</v>
      </c>
      <c r="I686" s="1">
        <v>82971.557311500001</v>
      </c>
      <c r="J686" s="1" t="s">
        <v>663</v>
      </c>
    </row>
    <row r="687" spans="1:10" x14ac:dyDescent="0.25">
      <c r="A687" s="1" t="s">
        <v>2313</v>
      </c>
      <c r="B687" s="2">
        <v>468624168</v>
      </c>
      <c r="C687" s="2" t="s">
        <v>322</v>
      </c>
      <c r="D687" s="4">
        <v>26443.5</v>
      </c>
      <c r="E687" s="1" t="s">
        <v>1094</v>
      </c>
      <c r="F687" s="1" t="s">
        <v>19</v>
      </c>
      <c r="G687" s="1" t="s">
        <v>1964</v>
      </c>
      <c r="H687" s="1" t="s">
        <v>2314</v>
      </c>
      <c r="I687" s="1">
        <v>328404.159567</v>
      </c>
      <c r="J687" s="1" t="s">
        <v>2315</v>
      </c>
    </row>
    <row r="688" spans="1:10" x14ac:dyDescent="0.25">
      <c r="A688" s="1" t="s">
        <v>2316</v>
      </c>
      <c r="B688" s="2">
        <v>638191269</v>
      </c>
      <c r="C688" s="2" t="s">
        <v>869</v>
      </c>
      <c r="D688" s="4">
        <v>17312.25</v>
      </c>
      <c r="E688" s="1" t="s">
        <v>1094</v>
      </c>
      <c r="F688" s="1" t="s">
        <v>404</v>
      </c>
      <c r="G688" s="1" t="s">
        <v>1964</v>
      </c>
      <c r="H688" s="1" t="s">
        <v>2317</v>
      </c>
      <c r="I688" s="1">
        <v>118826.49370560001</v>
      </c>
      <c r="J688" s="1" t="s">
        <v>2318</v>
      </c>
    </row>
    <row r="689" spans="1:10" x14ac:dyDescent="0.25">
      <c r="A689" s="1" t="s">
        <v>2319</v>
      </c>
      <c r="B689" s="2">
        <v>29580855</v>
      </c>
      <c r="C689" s="2" t="s">
        <v>167</v>
      </c>
      <c r="D689" s="4">
        <v>18773.25</v>
      </c>
      <c r="E689" s="1" t="s">
        <v>1094</v>
      </c>
      <c r="F689" s="1" t="s">
        <v>1626</v>
      </c>
      <c r="G689" s="1" t="s">
        <v>1964</v>
      </c>
      <c r="H689" s="1" t="s">
        <v>2320</v>
      </c>
      <c r="I689" s="1">
        <v>453748.46706</v>
      </c>
      <c r="J689" s="1" t="s">
        <v>2321</v>
      </c>
    </row>
    <row r="690" spans="1:10" x14ac:dyDescent="0.25">
      <c r="A690" s="1" t="s">
        <v>2322</v>
      </c>
      <c r="B690" s="2">
        <v>81969081</v>
      </c>
      <c r="C690" s="2" t="s">
        <v>33</v>
      </c>
      <c r="D690" s="4">
        <v>13659.75</v>
      </c>
      <c r="E690" s="1" t="s">
        <v>1094</v>
      </c>
      <c r="F690" s="1" t="s">
        <v>978</v>
      </c>
      <c r="G690" s="1" t="s">
        <v>1964</v>
      </c>
      <c r="H690" s="1" t="s">
        <v>2323</v>
      </c>
      <c r="I690" s="1">
        <v>372569.55254399998</v>
      </c>
      <c r="J690" s="1" t="s">
        <v>2324</v>
      </c>
    </row>
    <row r="691" spans="1:10" x14ac:dyDescent="0.25">
      <c r="A691" s="1" t="s">
        <v>2325</v>
      </c>
      <c r="B691" s="2">
        <v>789469598</v>
      </c>
      <c r="C691" s="2" t="s">
        <v>119</v>
      </c>
      <c r="D691" s="4">
        <v>24982.5</v>
      </c>
      <c r="E691" s="1" t="s">
        <v>1094</v>
      </c>
      <c r="F691" s="1" t="s">
        <v>115</v>
      </c>
      <c r="G691" s="1" t="s">
        <v>1964</v>
      </c>
      <c r="H691" s="1" t="s">
        <v>2326</v>
      </c>
      <c r="I691" s="1">
        <v>232087.7344968</v>
      </c>
      <c r="J691" s="1" t="s">
        <v>2327</v>
      </c>
    </row>
    <row r="692" spans="1:10" x14ac:dyDescent="0.25">
      <c r="A692" s="1" t="s">
        <v>2328</v>
      </c>
      <c r="B692" s="2">
        <v>722771004</v>
      </c>
      <c r="C692" s="2" t="s">
        <v>28</v>
      </c>
      <c r="D692" s="4">
        <v>32652.75</v>
      </c>
      <c r="E692" s="1" t="s">
        <v>1094</v>
      </c>
      <c r="F692" s="1" t="s">
        <v>1220</v>
      </c>
      <c r="G692" s="1" t="s">
        <v>1964</v>
      </c>
      <c r="H692" s="1" t="s">
        <v>2329</v>
      </c>
      <c r="I692" s="1">
        <v>1452705.4695383999</v>
      </c>
      <c r="J692" s="1" t="s">
        <v>2330</v>
      </c>
    </row>
    <row r="693" spans="1:10" x14ac:dyDescent="0.25">
      <c r="A693" s="1" t="s">
        <v>146</v>
      </c>
      <c r="B693" s="2">
        <v>727349705</v>
      </c>
      <c r="C693" s="2" t="s">
        <v>273</v>
      </c>
      <c r="D693" s="4">
        <v>20964.75</v>
      </c>
      <c r="E693" s="1" t="s">
        <v>1094</v>
      </c>
      <c r="F693" s="1" t="s">
        <v>19</v>
      </c>
      <c r="G693" s="1" t="s">
        <v>1964</v>
      </c>
      <c r="H693" s="1" t="s">
        <v>2331</v>
      </c>
      <c r="I693" s="1">
        <v>23522.213252199999</v>
      </c>
      <c r="J693" s="1" t="s">
        <v>2332</v>
      </c>
    </row>
    <row r="694" spans="1:10" x14ac:dyDescent="0.25">
      <c r="A694" s="1" t="s">
        <v>2333</v>
      </c>
      <c r="B694" s="2">
        <v>370740071</v>
      </c>
      <c r="C694" s="2" t="s">
        <v>606</v>
      </c>
      <c r="D694" s="4">
        <v>23886.75</v>
      </c>
      <c r="E694" s="1" t="s">
        <v>1094</v>
      </c>
      <c r="F694" s="1" t="s">
        <v>852</v>
      </c>
      <c r="G694" s="1" t="s">
        <v>1964</v>
      </c>
      <c r="H694" s="1" t="s">
        <v>2334</v>
      </c>
      <c r="I694" s="1">
        <v>383293.80334079999</v>
      </c>
      <c r="J694" s="1" t="s">
        <v>2335</v>
      </c>
    </row>
    <row r="695" spans="1:10" x14ac:dyDescent="0.25">
      <c r="A695" s="1" t="s">
        <v>2336</v>
      </c>
      <c r="B695" s="2">
        <v>89352225</v>
      </c>
      <c r="C695" s="2" t="s">
        <v>28</v>
      </c>
      <c r="D695" s="4">
        <v>32652.75</v>
      </c>
      <c r="E695" s="1" t="s">
        <v>1094</v>
      </c>
      <c r="F695" s="1" t="s">
        <v>1054</v>
      </c>
      <c r="G695" s="1" t="s">
        <v>1964</v>
      </c>
      <c r="H695" s="1" t="s">
        <v>2337</v>
      </c>
      <c r="I695" s="1">
        <v>53822.709819000003</v>
      </c>
      <c r="J695" s="1" t="s">
        <v>2338</v>
      </c>
    </row>
    <row r="696" spans="1:10" x14ac:dyDescent="0.25">
      <c r="A696" s="1" t="s">
        <v>2339</v>
      </c>
      <c r="B696" s="2">
        <v>943053239</v>
      </c>
      <c r="C696" s="2" t="s">
        <v>298</v>
      </c>
      <c r="D696" s="4">
        <v>38131.5</v>
      </c>
      <c r="E696" s="1" t="s">
        <v>1094</v>
      </c>
      <c r="F696" s="1" t="s">
        <v>172</v>
      </c>
      <c r="G696" s="1" t="s">
        <v>1964</v>
      </c>
      <c r="H696" s="1" t="s">
        <v>2340</v>
      </c>
      <c r="I696" s="1">
        <v>309872.50548072002</v>
      </c>
      <c r="J696" s="1" t="s">
        <v>2341</v>
      </c>
    </row>
    <row r="697" spans="1:10" x14ac:dyDescent="0.25">
      <c r="A697" s="1" t="s">
        <v>2342</v>
      </c>
      <c r="B697" s="2">
        <v>484515047</v>
      </c>
      <c r="C697" s="2" t="s">
        <v>43</v>
      </c>
      <c r="D697" s="4">
        <v>36670.5</v>
      </c>
      <c r="E697" s="1" t="s">
        <v>1094</v>
      </c>
      <c r="F697" s="1" t="s">
        <v>1277</v>
      </c>
      <c r="G697" s="1" t="s">
        <v>1964</v>
      </c>
      <c r="H697" s="1" t="s">
        <v>2343</v>
      </c>
      <c r="I697" s="1">
        <v>134562.07010400001</v>
      </c>
      <c r="J697" s="1" t="s">
        <v>2344</v>
      </c>
    </row>
    <row r="698" spans="1:10" x14ac:dyDescent="0.25">
      <c r="A698" s="1" t="s">
        <v>2345</v>
      </c>
      <c r="B698" s="2">
        <v>74546346</v>
      </c>
      <c r="C698" s="2" t="s">
        <v>11</v>
      </c>
      <c r="D698" s="4">
        <v>36305.25</v>
      </c>
      <c r="E698" s="1" t="s">
        <v>1094</v>
      </c>
      <c r="F698" s="1" t="s">
        <v>366</v>
      </c>
      <c r="G698" s="1" t="s">
        <v>1964</v>
      </c>
      <c r="H698" s="1" t="s">
        <v>2346</v>
      </c>
      <c r="I698" s="1">
        <v>128077.16753664</v>
      </c>
      <c r="J698" s="1" t="s">
        <v>2347</v>
      </c>
    </row>
    <row r="699" spans="1:10" x14ac:dyDescent="0.25">
      <c r="A699" s="1" t="s">
        <v>2348</v>
      </c>
      <c r="B699" s="2">
        <v>343054136</v>
      </c>
      <c r="C699" s="2" t="s">
        <v>250</v>
      </c>
      <c r="D699" s="4">
        <v>18042.75</v>
      </c>
      <c r="E699" s="1" t="s">
        <v>1094</v>
      </c>
      <c r="F699" s="1" t="s">
        <v>1076</v>
      </c>
      <c r="G699" s="1" t="s">
        <v>1964</v>
      </c>
      <c r="H699" s="1" t="s">
        <v>2349</v>
      </c>
      <c r="I699" s="1">
        <v>264584.23102800001</v>
      </c>
      <c r="J699" s="1" t="s">
        <v>2350</v>
      </c>
    </row>
    <row r="700" spans="1:10" x14ac:dyDescent="0.25">
      <c r="A700" s="1" t="s">
        <v>2351</v>
      </c>
      <c r="B700" s="2">
        <v>356089885</v>
      </c>
      <c r="C700" s="2" t="s">
        <v>869</v>
      </c>
      <c r="D700" s="4">
        <v>17312.25</v>
      </c>
      <c r="E700" s="1" t="s">
        <v>1094</v>
      </c>
      <c r="F700" s="1" t="s">
        <v>1927</v>
      </c>
      <c r="G700" s="1" t="s">
        <v>1964</v>
      </c>
      <c r="H700" s="1" t="s">
        <v>2352</v>
      </c>
      <c r="I700" s="1">
        <v>163641.75281999999</v>
      </c>
      <c r="J700" s="1" t="s">
        <v>2353</v>
      </c>
    </row>
    <row r="701" spans="1:10" x14ac:dyDescent="0.25">
      <c r="A701" s="1" t="s">
        <v>2354</v>
      </c>
      <c r="B701" s="2">
        <v>536974720</v>
      </c>
      <c r="C701" s="2" t="s">
        <v>298</v>
      </c>
      <c r="D701" s="4">
        <v>38131.5</v>
      </c>
      <c r="E701" s="1" t="s">
        <v>1094</v>
      </c>
      <c r="F701" s="1" t="s">
        <v>314</v>
      </c>
      <c r="G701" s="1" t="s">
        <v>1964</v>
      </c>
      <c r="H701" s="1" t="s">
        <v>2355</v>
      </c>
      <c r="I701" s="1">
        <v>29765.934659999999</v>
      </c>
      <c r="J701" s="1" t="s">
        <v>2356</v>
      </c>
    </row>
    <row r="702" spans="1:10" x14ac:dyDescent="0.25">
      <c r="A702" s="1" t="s">
        <v>2357</v>
      </c>
      <c r="B702" s="2">
        <v>169849703</v>
      </c>
      <c r="C702" s="2" t="s">
        <v>212</v>
      </c>
      <c r="D702" s="4">
        <v>24252</v>
      </c>
      <c r="E702" s="1" t="s">
        <v>1094</v>
      </c>
      <c r="F702" s="1" t="s">
        <v>636</v>
      </c>
      <c r="G702" s="1" t="s">
        <v>1964</v>
      </c>
      <c r="H702" s="1" t="s">
        <v>2358</v>
      </c>
      <c r="I702" s="1">
        <v>338370.72696</v>
      </c>
      <c r="J702" s="1" t="s">
        <v>2359</v>
      </c>
    </row>
    <row r="703" spans="1:10" x14ac:dyDescent="0.25">
      <c r="A703" s="1" t="s">
        <v>2360</v>
      </c>
      <c r="B703" s="2">
        <v>74276439</v>
      </c>
      <c r="C703" s="2" t="s">
        <v>57</v>
      </c>
      <c r="D703" s="4">
        <v>34113.75</v>
      </c>
      <c r="E703" s="1" t="s">
        <v>1094</v>
      </c>
      <c r="F703" s="1" t="s">
        <v>88</v>
      </c>
      <c r="G703" s="1" t="s">
        <v>1964</v>
      </c>
      <c r="H703" s="1" t="s">
        <v>2361</v>
      </c>
      <c r="I703" s="1">
        <v>10562.3167104</v>
      </c>
      <c r="J703" s="1" t="s">
        <v>2362</v>
      </c>
    </row>
    <row r="704" spans="1:10" x14ac:dyDescent="0.25">
      <c r="A704" s="1" t="s">
        <v>2363</v>
      </c>
      <c r="B704" s="2">
        <v>566170679</v>
      </c>
      <c r="C704" s="2" t="s">
        <v>250</v>
      </c>
      <c r="D704" s="4">
        <v>18042.75</v>
      </c>
      <c r="E704" s="1" t="s">
        <v>1094</v>
      </c>
      <c r="F704" s="1" t="s">
        <v>2364</v>
      </c>
      <c r="G704" s="1" t="s">
        <v>1964</v>
      </c>
      <c r="H704" s="1" t="s">
        <v>2365</v>
      </c>
      <c r="I704" s="1">
        <v>14653.472184</v>
      </c>
      <c r="J704" s="1" t="s">
        <v>2366</v>
      </c>
    </row>
    <row r="705" spans="1:10" x14ac:dyDescent="0.25">
      <c r="A705" s="1" t="s">
        <v>2367</v>
      </c>
      <c r="B705" s="2">
        <v>8487509</v>
      </c>
      <c r="C705" s="2" t="s">
        <v>862</v>
      </c>
      <c r="D705" s="4">
        <v>24617.25</v>
      </c>
      <c r="E705" s="1" t="s">
        <v>1094</v>
      </c>
      <c r="F705" s="1" t="s">
        <v>951</v>
      </c>
      <c r="G705" s="1" t="s">
        <v>1964</v>
      </c>
      <c r="H705" s="1" t="s">
        <v>2368</v>
      </c>
      <c r="I705" s="1">
        <v>51403.649931200001</v>
      </c>
      <c r="J705" s="1" t="s">
        <v>2369</v>
      </c>
    </row>
    <row r="706" spans="1:10" x14ac:dyDescent="0.25">
      <c r="A706" s="1" t="s">
        <v>2370</v>
      </c>
      <c r="B706" s="2">
        <v>336449990</v>
      </c>
      <c r="C706" s="2" t="s">
        <v>380</v>
      </c>
      <c r="D706" s="4">
        <v>14390.25</v>
      </c>
      <c r="E706" s="1" t="s">
        <v>1094</v>
      </c>
      <c r="F706" s="1" t="s">
        <v>63</v>
      </c>
      <c r="G706" s="1" t="s">
        <v>1964</v>
      </c>
      <c r="H706" s="1" t="s">
        <v>2371</v>
      </c>
      <c r="I706" s="1">
        <v>76431.968978399993</v>
      </c>
      <c r="J706" s="1" t="s">
        <v>2372</v>
      </c>
    </row>
    <row r="707" spans="1:10" x14ac:dyDescent="0.25">
      <c r="A707" s="1" t="s">
        <v>2373</v>
      </c>
      <c r="B707" s="2">
        <v>897973794</v>
      </c>
      <c r="C707" s="2" t="s">
        <v>661</v>
      </c>
      <c r="D707" s="4">
        <v>16216.5</v>
      </c>
      <c r="E707" s="1" t="s">
        <v>1094</v>
      </c>
      <c r="F707" s="1" t="s">
        <v>750</v>
      </c>
      <c r="G707" s="1" t="s">
        <v>1964</v>
      </c>
      <c r="H707" s="1" t="s">
        <v>2374</v>
      </c>
      <c r="I707" s="1">
        <v>265037.77439999999</v>
      </c>
      <c r="J707" s="1" t="s">
        <v>2375</v>
      </c>
    </row>
    <row r="708" spans="1:10" x14ac:dyDescent="0.25">
      <c r="A708" s="1" t="s">
        <v>2376</v>
      </c>
      <c r="B708" s="2">
        <v>563739834</v>
      </c>
      <c r="C708" s="2" t="s">
        <v>869</v>
      </c>
      <c r="D708" s="4">
        <v>17312.25</v>
      </c>
      <c r="E708" s="1" t="s">
        <v>1094</v>
      </c>
      <c r="F708" s="1" t="s">
        <v>993</v>
      </c>
      <c r="G708" s="1" t="s">
        <v>1964</v>
      </c>
      <c r="H708" s="1" t="s">
        <v>2377</v>
      </c>
      <c r="I708" s="1">
        <v>159426.75420540001</v>
      </c>
      <c r="J708" s="1" t="s">
        <v>2378</v>
      </c>
    </row>
    <row r="709" spans="1:10" x14ac:dyDescent="0.25">
      <c r="A709" s="1" t="s">
        <v>2379</v>
      </c>
      <c r="B709" s="2">
        <v>815025476</v>
      </c>
      <c r="C709" s="2" t="s">
        <v>194</v>
      </c>
      <c r="D709" s="4">
        <v>30826.5</v>
      </c>
      <c r="E709" s="1" t="s">
        <v>1094</v>
      </c>
      <c r="F709" s="1" t="s">
        <v>848</v>
      </c>
      <c r="G709" s="1" t="s">
        <v>1964</v>
      </c>
      <c r="H709" s="1" t="s">
        <v>2380</v>
      </c>
      <c r="I709" s="1">
        <v>267555.94699680002</v>
      </c>
      <c r="J709" s="1" t="s">
        <v>2381</v>
      </c>
    </row>
    <row r="710" spans="1:10" x14ac:dyDescent="0.25">
      <c r="A710" s="1" t="s">
        <v>2382</v>
      </c>
      <c r="B710" s="2">
        <v>200536311</v>
      </c>
      <c r="C710" s="2" t="s">
        <v>194</v>
      </c>
      <c r="D710" s="4">
        <v>30826.5</v>
      </c>
      <c r="E710" s="1" t="s">
        <v>1094</v>
      </c>
      <c r="F710" s="1" t="s">
        <v>340</v>
      </c>
      <c r="G710" s="1" t="s">
        <v>1964</v>
      </c>
      <c r="H710" s="1" t="s">
        <v>2383</v>
      </c>
      <c r="I710" s="1">
        <v>218354.73285999999</v>
      </c>
      <c r="J710" s="1" t="s">
        <v>1741</v>
      </c>
    </row>
    <row r="711" spans="1:10" x14ac:dyDescent="0.25">
      <c r="A711" s="1" t="s">
        <v>2384</v>
      </c>
      <c r="B711" s="2">
        <v>223296755</v>
      </c>
      <c r="C711" s="2" t="s">
        <v>226</v>
      </c>
      <c r="D711" s="4">
        <v>31557</v>
      </c>
      <c r="E711" s="1" t="s">
        <v>1094</v>
      </c>
      <c r="F711" s="1" t="s">
        <v>130</v>
      </c>
      <c r="G711" s="1" t="s">
        <v>1964</v>
      </c>
      <c r="H711" s="1" t="s">
        <v>2385</v>
      </c>
      <c r="I711" s="1">
        <v>190897.021224</v>
      </c>
      <c r="J711" s="1" t="s">
        <v>2386</v>
      </c>
    </row>
    <row r="712" spans="1:10" x14ac:dyDescent="0.25">
      <c r="A712" s="1" t="s">
        <v>2387</v>
      </c>
      <c r="B712" s="2">
        <v>523480343</v>
      </c>
      <c r="C712" s="2" t="s">
        <v>43</v>
      </c>
      <c r="D712" s="4">
        <v>36670.5</v>
      </c>
      <c r="E712" s="1" t="s">
        <v>1094</v>
      </c>
      <c r="F712" s="1" t="s">
        <v>978</v>
      </c>
      <c r="G712" s="1" t="s">
        <v>1964</v>
      </c>
      <c r="H712" s="1" t="s">
        <v>2388</v>
      </c>
      <c r="I712" s="1">
        <v>229271.79785328</v>
      </c>
      <c r="J712" s="1" t="s">
        <v>2389</v>
      </c>
    </row>
    <row r="713" spans="1:10" x14ac:dyDescent="0.25">
      <c r="A713" s="1" t="s">
        <v>2390</v>
      </c>
      <c r="B713" s="2">
        <v>709825618</v>
      </c>
      <c r="C713" s="2" t="s">
        <v>167</v>
      </c>
      <c r="D713" s="4">
        <v>18773.25</v>
      </c>
      <c r="E713" s="1" t="s">
        <v>1094</v>
      </c>
      <c r="F713" s="1" t="s">
        <v>438</v>
      </c>
      <c r="G713" s="1" t="s">
        <v>1964</v>
      </c>
      <c r="H713" s="1" t="s">
        <v>2391</v>
      </c>
      <c r="I713" s="1">
        <v>27793.126053</v>
      </c>
      <c r="J713" s="1" t="s">
        <v>2392</v>
      </c>
    </row>
    <row r="714" spans="1:10" x14ac:dyDescent="0.25">
      <c r="A714" s="1" t="s">
        <v>2393</v>
      </c>
      <c r="B714" s="2">
        <v>228197315</v>
      </c>
      <c r="C714" s="2" t="s">
        <v>403</v>
      </c>
      <c r="D714" s="4">
        <v>31922.25</v>
      </c>
      <c r="E714" s="1" t="s">
        <v>1094</v>
      </c>
      <c r="F714" s="1" t="s">
        <v>53</v>
      </c>
      <c r="G714" s="1" t="s">
        <v>1964</v>
      </c>
      <c r="H714" s="1" t="s">
        <v>2394</v>
      </c>
      <c r="I714" s="1">
        <v>155982.00230339999</v>
      </c>
      <c r="J714" s="1" t="s">
        <v>2395</v>
      </c>
    </row>
    <row r="715" spans="1:10" x14ac:dyDescent="0.25">
      <c r="A715" s="1" t="s">
        <v>2396</v>
      </c>
      <c r="B715" s="2">
        <v>281638263</v>
      </c>
      <c r="C715" s="2" t="s">
        <v>250</v>
      </c>
      <c r="D715" s="4">
        <v>18042.75</v>
      </c>
      <c r="E715" s="1" t="s">
        <v>12</v>
      </c>
      <c r="F715" s="1" t="s">
        <v>1536</v>
      </c>
      <c r="G715" s="1" t="s">
        <v>1964</v>
      </c>
      <c r="H715" s="1" t="s">
        <v>2397</v>
      </c>
      <c r="I715" s="1">
        <v>54500.054418</v>
      </c>
      <c r="J715" s="1" t="s">
        <v>2398</v>
      </c>
    </row>
    <row r="716" spans="1:10" x14ac:dyDescent="0.25">
      <c r="A716" s="1" t="s">
        <v>2399</v>
      </c>
      <c r="B716" s="2">
        <v>659116764</v>
      </c>
      <c r="C716" s="2" t="s">
        <v>212</v>
      </c>
      <c r="D716" s="4">
        <v>24252</v>
      </c>
      <c r="E716" s="1" t="s">
        <v>12</v>
      </c>
      <c r="F716" s="1" t="s">
        <v>2278</v>
      </c>
      <c r="G716" s="1" t="s">
        <v>1964</v>
      </c>
      <c r="H716" s="1" t="s">
        <v>2400</v>
      </c>
      <c r="I716" s="1">
        <v>436704.84290400002</v>
      </c>
      <c r="J716" s="1" t="s">
        <v>2401</v>
      </c>
    </row>
    <row r="717" spans="1:10" x14ac:dyDescent="0.25">
      <c r="A717" s="1" t="s">
        <v>2402</v>
      </c>
      <c r="B717" s="2">
        <v>40542685</v>
      </c>
      <c r="C717" s="2" t="s">
        <v>322</v>
      </c>
      <c r="D717" s="4">
        <v>26443.5</v>
      </c>
      <c r="E717" s="1" t="s">
        <v>12</v>
      </c>
      <c r="F717" s="1" t="s">
        <v>63</v>
      </c>
      <c r="G717" s="1" t="s">
        <v>1964</v>
      </c>
      <c r="H717" s="1" t="s">
        <v>2403</v>
      </c>
      <c r="I717" s="1">
        <v>215129.714355</v>
      </c>
      <c r="J717" s="1" t="s">
        <v>2404</v>
      </c>
    </row>
    <row r="718" spans="1:10" x14ac:dyDescent="0.25">
      <c r="A718" s="1" t="s">
        <v>2405</v>
      </c>
      <c r="B718" s="2">
        <v>832256671</v>
      </c>
      <c r="C718" s="2" t="s">
        <v>862</v>
      </c>
      <c r="D718" s="4">
        <v>24617.25</v>
      </c>
      <c r="E718" s="1" t="s">
        <v>12</v>
      </c>
      <c r="F718" s="1" t="s">
        <v>385</v>
      </c>
      <c r="G718" s="1" t="s">
        <v>1964</v>
      </c>
      <c r="H718" s="1" t="s">
        <v>2406</v>
      </c>
      <c r="I718" s="1">
        <v>8825.8732380000001</v>
      </c>
      <c r="J718" s="1" t="s">
        <v>2407</v>
      </c>
    </row>
    <row r="719" spans="1:10" x14ac:dyDescent="0.25">
      <c r="A719" s="1" t="s">
        <v>2408</v>
      </c>
      <c r="B719" s="2">
        <v>238742168</v>
      </c>
      <c r="C719" s="2" t="s">
        <v>189</v>
      </c>
      <c r="D719" s="4">
        <v>22425.75</v>
      </c>
      <c r="E719" s="1" t="s">
        <v>12</v>
      </c>
      <c r="F719" s="1" t="s">
        <v>39</v>
      </c>
      <c r="G719" s="1" t="s">
        <v>1964</v>
      </c>
      <c r="H719" s="1" t="s">
        <v>2409</v>
      </c>
      <c r="I719" s="1">
        <v>253337.83407072001</v>
      </c>
      <c r="J719" s="1" t="s">
        <v>2410</v>
      </c>
    </row>
    <row r="720" spans="1:10" x14ac:dyDescent="0.25">
      <c r="A720" s="1" t="s">
        <v>2411</v>
      </c>
      <c r="B720" s="2">
        <v>143713603</v>
      </c>
      <c r="C720" s="2" t="s">
        <v>52</v>
      </c>
      <c r="D720" s="4">
        <v>20234.25</v>
      </c>
      <c r="E720" s="1" t="s">
        <v>12</v>
      </c>
      <c r="F720" s="1" t="s">
        <v>665</v>
      </c>
      <c r="G720" s="1" t="s">
        <v>1964</v>
      </c>
      <c r="H720" s="1" t="s">
        <v>2412</v>
      </c>
      <c r="I720" s="1">
        <v>86634.7131276</v>
      </c>
      <c r="J720" s="1" t="s">
        <v>2413</v>
      </c>
    </row>
    <row r="721" spans="1:10" x14ac:dyDescent="0.25">
      <c r="A721" s="1" t="s">
        <v>2414</v>
      </c>
      <c r="B721" s="2">
        <v>600960976</v>
      </c>
      <c r="C721" s="2" t="s">
        <v>434</v>
      </c>
      <c r="D721" s="4">
        <v>28269.75</v>
      </c>
      <c r="E721" s="1" t="s">
        <v>12</v>
      </c>
      <c r="F721" s="1" t="s">
        <v>34</v>
      </c>
      <c r="G721" s="1" t="s">
        <v>1964</v>
      </c>
      <c r="H721" s="1" t="s">
        <v>2415</v>
      </c>
      <c r="I721" s="1">
        <v>181853.44117248</v>
      </c>
      <c r="J721" s="1" t="s">
        <v>2416</v>
      </c>
    </row>
    <row r="722" spans="1:10" x14ac:dyDescent="0.25">
      <c r="A722" s="1" t="s">
        <v>2417</v>
      </c>
      <c r="B722" s="2">
        <v>764436046</v>
      </c>
      <c r="C722" s="2" t="s">
        <v>573</v>
      </c>
      <c r="D722" s="4">
        <v>26808.75</v>
      </c>
      <c r="E722" s="1" t="s">
        <v>12</v>
      </c>
      <c r="F722" s="1" t="s">
        <v>527</v>
      </c>
      <c r="G722" s="1" t="s">
        <v>1964</v>
      </c>
      <c r="H722" s="1" t="s">
        <v>2418</v>
      </c>
      <c r="I722" s="1">
        <v>35341.565951999997</v>
      </c>
      <c r="J722" s="1" t="s">
        <v>2419</v>
      </c>
    </row>
    <row r="723" spans="1:10" x14ac:dyDescent="0.25">
      <c r="A723" s="1" t="s">
        <v>2420</v>
      </c>
      <c r="B723" s="2">
        <v>623024154</v>
      </c>
      <c r="C723" s="2" t="s">
        <v>434</v>
      </c>
      <c r="D723" s="4">
        <v>28269.75</v>
      </c>
      <c r="E723" s="1" t="s">
        <v>12</v>
      </c>
      <c r="F723" s="1" t="s">
        <v>1146</v>
      </c>
      <c r="G723" s="1" t="s">
        <v>1964</v>
      </c>
      <c r="H723" s="1" t="s">
        <v>2421</v>
      </c>
      <c r="I723" s="1">
        <v>633733.946352</v>
      </c>
      <c r="J723" s="1" t="s">
        <v>2422</v>
      </c>
    </row>
    <row r="724" spans="1:10" x14ac:dyDescent="0.25">
      <c r="A724" s="1" t="s">
        <v>2423</v>
      </c>
      <c r="B724" s="2">
        <v>663436500</v>
      </c>
      <c r="C724" s="2" t="s">
        <v>221</v>
      </c>
      <c r="D724" s="4">
        <v>33748.5</v>
      </c>
      <c r="E724" s="1" t="s">
        <v>12</v>
      </c>
      <c r="F724" s="1" t="s">
        <v>1927</v>
      </c>
      <c r="G724" s="1" t="s">
        <v>1964</v>
      </c>
      <c r="H724" s="1" t="s">
        <v>2424</v>
      </c>
      <c r="I724" s="1">
        <v>405478.05407999997</v>
      </c>
      <c r="J724" s="1" t="s">
        <v>2425</v>
      </c>
    </row>
    <row r="725" spans="1:10" x14ac:dyDescent="0.25">
      <c r="A725" s="1" t="s">
        <v>2426</v>
      </c>
      <c r="B725" s="2">
        <v>895923214</v>
      </c>
      <c r="C725" s="2" t="s">
        <v>365</v>
      </c>
      <c r="D725" s="4">
        <v>37035.75</v>
      </c>
      <c r="E725" s="1" t="s">
        <v>12</v>
      </c>
      <c r="F725" s="1" t="s">
        <v>294</v>
      </c>
      <c r="G725" s="1" t="s">
        <v>1964</v>
      </c>
      <c r="H725" s="1"/>
      <c r="I725" s="1"/>
      <c r="J725" s="1" t="s">
        <v>2427</v>
      </c>
    </row>
    <row r="726" spans="1:10" x14ac:dyDescent="0.25">
      <c r="A726" s="1" t="s">
        <v>2428</v>
      </c>
      <c r="B726" s="2">
        <v>219303195</v>
      </c>
      <c r="C726" s="2" t="s">
        <v>57</v>
      </c>
      <c r="D726" s="4">
        <v>34113.75</v>
      </c>
      <c r="E726" s="1" t="s">
        <v>12</v>
      </c>
      <c r="F726" s="1" t="s">
        <v>199</v>
      </c>
      <c r="G726" s="1" t="s">
        <v>1964</v>
      </c>
      <c r="H726" s="1" t="s">
        <v>2429</v>
      </c>
      <c r="I726" s="1">
        <v>26594.240399999999</v>
      </c>
      <c r="J726" s="1" t="s">
        <v>2430</v>
      </c>
    </row>
    <row r="727" spans="1:10" x14ac:dyDescent="0.25">
      <c r="A727" s="1" t="s">
        <v>2431</v>
      </c>
      <c r="B727" s="2">
        <v>860575496</v>
      </c>
      <c r="C727" s="2" t="s">
        <v>47</v>
      </c>
      <c r="D727" s="4">
        <v>31191.75</v>
      </c>
      <c r="E727" s="1" t="s">
        <v>12</v>
      </c>
      <c r="F727" s="1" t="s">
        <v>408</v>
      </c>
      <c r="G727" s="1" t="s">
        <v>1964</v>
      </c>
      <c r="H727" s="1" t="s">
        <v>2432</v>
      </c>
      <c r="I727" s="1">
        <v>171943.72675341001</v>
      </c>
      <c r="J727" s="1" t="s">
        <v>2433</v>
      </c>
    </row>
    <row r="728" spans="1:10" x14ac:dyDescent="0.25">
      <c r="A728" s="1" t="s">
        <v>2434</v>
      </c>
      <c r="B728" s="2">
        <v>75736460</v>
      </c>
      <c r="C728" s="2" t="s">
        <v>217</v>
      </c>
      <c r="D728" s="4">
        <v>38496.75</v>
      </c>
      <c r="E728" s="1" t="s">
        <v>12</v>
      </c>
      <c r="F728" s="1" t="s">
        <v>1695</v>
      </c>
      <c r="G728" s="1" t="s">
        <v>1964</v>
      </c>
      <c r="H728" s="1" t="s">
        <v>2435</v>
      </c>
      <c r="I728" s="1">
        <v>421098.56845055998</v>
      </c>
      <c r="J728" s="1" t="s">
        <v>2436</v>
      </c>
    </row>
    <row r="729" spans="1:10" x14ac:dyDescent="0.25">
      <c r="A729" s="1" t="s">
        <v>2437</v>
      </c>
      <c r="B729" s="2">
        <v>971310478</v>
      </c>
      <c r="C729" s="2" t="s">
        <v>556</v>
      </c>
      <c r="D729" s="4">
        <v>27174</v>
      </c>
      <c r="E729" s="1" t="s">
        <v>12</v>
      </c>
      <c r="F729" s="1" t="s">
        <v>574</v>
      </c>
      <c r="G729" s="1" t="s">
        <v>1964</v>
      </c>
      <c r="H729" s="1" t="s">
        <v>2438</v>
      </c>
      <c r="I729" s="1">
        <v>284659.38693983998</v>
      </c>
      <c r="J729" s="1" t="s">
        <v>2439</v>
      </c>
    </row>
    <row r="730" spans="1:10" x14ac:dyDescent="0.25">
      <c r="A730" s="1" t="s">
        <v>2440</v>
      </c>
      <c r="B730" s="2">
        <v>144814850</v>
      </c>
      <c r="C730" s="2" t="s">
        <v>194</v>
      </c>
      <c r="D730" s="4">
        <v>30826.5</v>
      </c>
      <c r="E730" s="1" t="s">
        <v>12</v>
      </c>
      <c r="F730" s="1" t="s">
        <v>1426</v>
      </c>
      <c r="G730" s="1" t="s">
        <v>1964</v>
      </c>
      <c r="H730" s="1" t="s">
        <v>2441</v>
      </c>
      <c r="I730" s="1">
        <v>35983.534579200001</v>
      </c>
      <c r="J730" s="1" t="s">
        <v>2442</v>
      </c>
    </row>
    <row r="731" spans="1:10" x14ac:dyDescent="0.25">
      <c r="A731" s="1" t="s">
        <v>2443</v>
      </c>
      <c r="B731" s="2">
        <v>838500892</v>
      </c>
      <c r="C731" s="2" t="s">
        <v>889</v>
      </c>
      <c r="D731" s="4">
        <v>30096</v>
      </c>
      <c r="E731" s="1" t="s">
        <v>12</v>
      </c>
      <c r="F731" s="1" t="s">
        <v>385</v>
      </c>
      <c r="G731" s="1" t="s">
        <v>1964</v>
      </c>
      <c r="H731" s="1" t="s">
        <v>2444</v>
      </c>
      <c r="I731" s="1">
        <v>186717.86607936001</v>
      </c>
      <c r="J731" s="1" t="s">
        <v>2445</v>
      </c>
    </row>
    <row r="732" spans="1:10" x14ac:dyDescent="0.25">
      <c r="A732" s="1" t="s">
        <v>2446</v>
      </c>
      <c r="B732" s="2">
        <v>915416749</v>
      </c>
      <c r="C732" s="2" t="s">
        <v>556</v>
      </c>
      <c r="D732" s="4">
        <v>27174</v>
      </c>
      <c r="E732" s="1" t="s">
        <v>12</v>
      </c>
      <c r="F732" s="1" t="s">
        <v>602</v>
      </c>
      <c r="G732" s="1" t="s">
        <v>1964</v>
      </c>
      <c r="H732" s="1" t="s">
        <v>2447</v>
      </c>
      <c r="I732" s="1">
        <v>163201.1290368</v>
      </c>
      <c r="J732" s="1" t="s">
        <v>2448</v>
      </c>
    </row>
    <row r="733" spans="1:10" x14ac:dyDescent="0.25">
      <c r="A733" s="1" t="s">
        <v>2449</v>
      </c>
      <c r="B733" s="2">
        <v>590390340</v>
      </c>
      <c r="C733" s="2" t="s">
        <v>101</v>
      </c>
      <c r="D733" s="4">
        <v>19138.5</v>
      </c>
      <c r="E733" s="1" t="s">
        <v>12</v>
      </c>
      <c r="F733" s="1" t="s">
        <v>408</v>
      </c>
      <c r="G733" s="1" t="s">
        <v>1964</v>
      </c>
      <c r="H733" s="1" t="s">
        <v>2450</v>
      </c>
      <c r="I733" s="1">
        <v>218902.42592064</v>
      </c>
      <c r="J733" s="1" t="s">
        <v>2451</v>
      </c>
    </row>
    <row r="734" spans="1:10" x14ac:dyDescent="0.25">
      <c r="A734" s="1" t="s">
        <v>2452</v>
      </c>
      <c r="B734" s="2">
        <v>45533935</v>
      </c>
      <c r="C734" s="2" t="s">
        <v>212</v>
      </c>
      <c r="D734" s="4">
        <v>24252</v>
      </c>
      <c r="E734" s="1" t="s">
        <v>12</v>
      </c>
      <c r="F734" s="1" t="s">
        <v>955</v>
      </c>
      <c r="G734" s="1" t="s">
        <v>1964</v>
      </c>
      <c r="H734" s="1" t="s">
        <v>2453</v>
      </c>
      <c r="I734" s="1">
        <v>458785.04489999998</v>
      </c>
      <c r="J734" s="1" t="s">
        <v>2454</v>
      </c>
    </row>
    <row r="735" spans="1:10" x14ac:dyDescent="0.25">
      <c r="A735" s="1" t="s">
        <v>2455</v>
      </c>
      <c r="B735" s="2">
        <v>704270517</v>
      </c>
      <c r="C735" s="2" t="s">
        <v>470</v>
      </c>
      <c r="D735" s="4">
        <v>14755.5</v>
      </c>
      <c r="E735" s="1" t="s">
        <v>12</v>
      </c>
      <c r="F735" s="1" t="s">
        <v>620</v>
      </c>
      <c r="G735" s="1" t="s">
        <v>1964</v>
      </c>
      <c r="H735" s="1" t="s">
        <v>2456</v>
      </c>
      <c r="I735" s="1">
        <v>539466.01614920003</v>
      </c>
      <c r="J735" s="1" t="s">
        <v>2457</v>
      </c>
    </row>
    <row r="736" spans="1:10" x14ac:dyDescent="0.25">
      <c r="A736" s="1" t="s">
        <v>2458</v>
      </c>
      <c r="B736" s="2">
        <v>922352562</v>
      </c>
      <c r="C736" s="2" t="s">
        <v>245</v>
      </c>
      <c r="D736" s="4">
        <v>19503.75</v>
      </c>
      <c r="E736" s="1" t="s">
        <v>12</v>
      </c>
      <c r="F736" s="1" t="s">
        <v>1789</v>
      </c>
      <c r="G736" s="1" t="s">
        <v>1964</v>
      </c>
      <c r="H736" s="1" t="s">
        <v>2459</v>
      </c>
      <c r="I736" s="1">
        <v>397898.41279999999</v>
      </c>
      <c r="J736" s="1" t="s">
        <v>2460</v>
      </c>
    </row>
    <row r="737" spans="1:10" x14ac:dyDescent="0.25">
      <c r="A737" s="1" t="s">
        <v>2461</v>
      </c>
      <c r="B737" s="2">
        <v>740796578</v>
      </c>
      <c r="C737" s="2" t="s">
        <v>869</v>
      </c>
      <c r="D737" s="4">
        <v>17312.25</v>
      </c>
      <c r="E737" s="1" t="s">
        <v>12</v>
      </c>
      <c r="F737" s="1" t="s">
        <v>527</v>
      </c>
      <c r="G737" s="1" t="s">
        <v>1964</v>
      </c>
      <c r="H737" s="1" t="s">
        <v>2462</v>
      </c>
      <c r="I737" s="1">
        <v>25584.136765439998</v>
      </c>
      <c r="J737" s="1" t="s">
        <v>2463</v>
      </c>
    </row>
    <row r="738" spans="1:10" x14ac:dyDescent="0.25">
      <c r="A738" s="1" t="s">
        <v>2464</v>
      </c>
      <c r="B738" s="2">
        <v>572282309</v>
      </c>
      <c r="C738" s="2" t="s">
        <v>221</v>
      </c>
      <c r="D738" s="4">
        <v>33748.5</v>
      </c>
      <c r="E738" s="1" t="s">
        <v>12</v>
      </c>
      <c r="F738" s="1" t="s">
        <v>665</v>
      </c>
      <c r="G738" s="1" t="s">
        <v>1964</v>
      </c>
      <c r="H738" s="1" t="s">
        <v>2465</v>
      </c>
      <c r="I738" s="1">
        <v>51589.186739999997</v>
      </c>
      <c r="J738" s="1" t="s">
        <v>2466</v>
      </c>
    </row>
    <row r="739" spans="1:10" x14ac:dyDescent="0.25">
      <c r="A739" s="1" t="s">
        <v>2467</v>
      </c>
      <c r="B739" s="2">
        <v>951603348</v>
      </c>
      <c r="C739" s="2" t="s">
        <v>365</v>
      </c>
      <c r="D739" s="4">
        <v>37035.75</v>
      </c>
      <c r="E739" s="1" t="s">
        <v>12</v>
      </c>
      <c r="F739" s="1" t="s">
        <v>509</v>
      </c>
      <c r="G739" s="1" t="s">
        <v>1964</v>
      </c>
      <c r="H739" s="1" t="s">
        <v>2468</v>
      </c>
      <c r="I739" s="1">
        <v>248286.51147455999</v>
      </c>
      <c r="J739" s="1" t="s">
        <v>2469</v>
      </c>
    </row>
    <row r="740" spans="1:10" x14ac:dyDescent="0.25">
      <c r="A740" s="1" t="s">
        <v>2470</v>
      </c>
      <c r="B740" s="2">
        <v>851449860</v>
      </c>
      <c r="C740" s="2" t="s">
        <v>226</v>
      </c>
      <c r="D740" s="4">
        <v>31557</v>
      </c>
      <c r="E740" s="1" t="s">
        <v>12</v>
      </c>
      <c r="F740" s="1" t="s">
        <v>731</v>
      </c>
      <c r="G740" s="1" t="s">
        <v>1964</v>
      </c>
      <c r="H740" s="1" t="s">
        <v>2471</v>
      </c>
      <c r="I740" s="1">
        <v>136357.33135200001</v>
      </c>
      <c r="J740" s="1" t="s">
        <v>2472</v>
      </c>
    </row>
    <row r="741" spans="1:10" x14ac:dyDescent="0.25">
      <c r="A741" s="1" t="s">
        <v>2473</v>
      </c>
      <c r="B741" s="2">
        <v>116907456</v>
      </c>
      <c r="C741" s="2" t="s">
        <v>114</v>
      </c>
      <c r="D741" s="4">
        <v>20599.5</v>
      </c>
      <c r="E741" s="1" t="s">
        <v>12</v>
      </c>
      <c r="F741" s="1" t="s">
        <v>181</v>
      </c>
      <c r="G741" s="1" t="s">
        <v>1964</v>
      </c>
      <c r="H741" s="1" t="s">
        <v>2474</v>
      </c>
      <c r="I741" s="1">
        <v>50833.552175999997</v>
      </c>
      <c r="J741" s="1" t="s">
        <v>2475</v>
      </c>
    </row>
    <row r="742" spans="1:10" x14ac:dyDescent="0.25">
      <c r="A742" s="1" t="s">
        <v>2476</v>
      </c>
      <c r="B742" s="2">
        <v>15136507</v>
      </c>
      <c r="C742" s="2" t="s">
        <v>335</v>
      </c>
      <c r="D742" s="4">
        <v>19869</v>
      </c>
      <c r="E742" s="1" t="s">
        <v>12</v>
      </c>
      <c r="F742" s="1" t="s">
        <v>344</v>
      </c>
      <c r="G742" s="1" t="s">
        <v>1964</v>
      </c>
      <c r="H742" s="1" t="s">
        <v>2477</v>
      </c>
      <c r="I742" s="1">
        <v>49420.82329344</v>
      </c>
      <c r="J742" s="1" t="s">
        <v>2478</v>
      </c>
    </row>
    <row r="743" spans="1:10" x14ac:dyDescent="0.25">
      <c r="A743" s="1" t="s">
        <v>2479</v>
      </c>
      <c r="B743" s="2">
        <v>280950175</v>
      </c>
      <c r="C743" s="2" t="s">
        <v>298</v>
      </c>
      <c r="D743" s="4">
        <v>38131.5</v>
      </c>
      <c r="E743" s="1" t="s">
        <v>12</v>
      </c>
      <c r="F743" s="1" t="s">
        <v>274</v>
      </c>
      <c r="G743" s="1" t="s">
        <v>1964</v>
      </c>
      <c r="H743" s="1" t="s">
        <v>2480</v>
      </c>
      <c r="I743" s="1">
        <v>13120.393633920001</v>
      </c>
      <c r="J743" s="1" t="s">
        <v>2481</v>
      </c>
    </row>
    <row r="744" spans="1:10" x14ac:dyDescent="0.25">
      <c r="A744" s="1" t="s">
        <v>2482</v>
      </c>
      <c r="B744" s="2">
        <v>662985666</v>
      </c>
      <c r="C744" s="2" t="s">
        <v>57</v>
      </c>
      <c r="D744" s="4">
        <v>34113.75</v>
      </c>
      <c r="E744" s="1" t="s">
        <v>12</v>
      </c>
      <c r="F744" s="1" t="s">
        <v>93</v>
      </c>
      <c r="G744" s="1" t="s">
        <v>1964</v>
      </c>
      <c r="H744" s="1" t="s">
        <v>2483</v>
      </c>
      <c r="I744" s="1">
        <v>68561.444145000001</v>
      </c>
      <c r="J744" s="1" t="s">
        <v>2484</v>
      </c>
    </row>
    <row r="745" spans="1:10" x14ac:dyDescent="0.25">
      <c r="A745" s="1" t="s">
        <v>2485</v>
      </c>
      <c r="B745" s="2">
        <v>102923023</v>
      </c>
      <c r="C745" s="2" t="s">
        <v>357</v>
      </c>
      <c r="D745" s="4">
        <v>35209.5</v>
      </c>
      <c r="E745" s="1" t="s">
        <v>12</v>
      </c>
      <c r="F745" s="1" t="s">
        <v>699</v>
      </c>
      <c r="G745" s="1" t="s">
        <v>1964</v>
      </c>
      <c r="H745" s="1" t="s">
        <v>2486</v>
      </c>
      <c r="I745" s="1">
        <v>103025.5624</v>
      </c>
      <c r="J745" s="1" t="s">
        <v>2487</v>
      </c>
    </row>
    <row r="746" spans="1:10" x14ac:dyDescent="0.25">
      <c r="A746" s="1" t="s">
        <v>2488</v>
      </c>
      <c r="B746" s="2">
        <v>596666418</v>
      </c>
      <c r="C746" s="2" t="s">
        <v>33</v>
      </c>
      <c r="D746" s="4">
        <v>13659.75</v>
      </c>
      <c r="E746" s="1" t="s">
        <v>12</v>
      </c>
      <c r="F746" s="1" t="s">
        <v>422</v>
      </c>
      <c r="G746" s="1" t="s">
        <v>1964</v>
      </c>
      <c r="H746" s="1" t="s">
        <v>2489</v>
      </c>
      <c r="I746" s="1">
        <v>466378.50133439997</v>
      </c>
      <c r="J746" s="1" t="s">
        <v>2490</v>
      </c>
    </row>
    <row r="747" spans="1:10" x14ac:dyDescent="0.25">
      <c r="A747" s="1" t="s">
        <v>2491</v>
      </c>
      <c r="B747" s="2">
        <v>447232108</v>
      </c>
      <c r="C747" s="2" t="s">
        <v>862</v>
      </c>
      <c r="D747" s="4">
        <v>24617.25</v>
      </c>
      <c r="E747" s="1" t="s">
        <v>12</v>
      </c>
      <c r="F747" s="1" t="s">
        <v>794</v>
      </c>
      <c r="G747" s="1" t="s">
        <v>1964</v>
      </c>
      <c r="H747" s="1" t="s">
        <v>2492</v>
      </c>
      <c r="I747" s="1">
        <v>182723.41983167999</v>
      </c>
      <c r="J747" s="1" t="s">
        <v>2493</v>
      </c>
    </row>
    <row r="748" spans="1:10" x14ac:dyDescent="0.25">
      <c r="A748" s="1" t="s">
        <v>2494</v>
      </c>
      <c r="B748" s="2">
        <v>680754600</v>
      </c>
      <c r="C748" s="2" t="s">
        <v>82</v>
      </c>
      <c r="D748" s="4">
        <v>16947</v>
      </c>
      <c r="E748" s="1" t="s">
        <v>12</v>
      </c>
      <c r="F748" s="1" t="s">
        <v>336</v>
      </c>
      <c r="G748" s="1" t="s">
        <v>1964</v>
      </c>
      <c r="H748" s="1" t="s">
        <v>2495</v>
      </c>
      <c r="I748" s="1">
        <v>518191.14522335998</v>
      </c>
      <c r="J748" s="1" t="s">
        <v>2496</v>
      </c>
    </row>
    <row r="749" spans="1:10" x14ac:dyDescent="0.25">
      <c r="A749" s="1" t="s">
        <v>2497</v>
      </c>
      <c r="B749" s="2">
        <v>864260743</v>
      </c>
      <c r="C749" s="2" t="s">
        <v>245</v>
      </c>
      <c r="D749" s="4">
        <v>19503.75</v>
      </c>
      <c r="E749" s="1" t="s">
        <v>12</v>
      </c>
      <c r="F749" s="1" t="s">
        <v>294</v>
      </c>
      <c r="G749" s="1" t="s">
        <v>1964</v>
      </c>
      <c r="H749" s="1" t="s">
        <v>2498</v>
      </c>
      <c r="I749" s="1">
        <v>52561.277075999998</v>
      </c>
      <c r="J749" s="1" t="s">
        <v>2499</v>
      </c>
    </row>
    <row r="750" spans="1:10" x14ac:dyDescent="0.25">
      <c r="A750" s="1" t="s">
        <v>2500</v>
      </c>
      <c r="B750" s="2">
        <v>870188039</v>
      </c>
      <c r="C750" s="2" t="s">
        <v>513</v>
      </c>
      <c r="D750" s="4">
        <v>32287.5</v>
      </c>
      <c r="E750" s="1" t="s">
        <v>12</v>
      </c>
      <c r="F750" s="1" t="s">
        <v>2501</v>
      </c>
      <c r="G750" s="1" t="s">
        <v>1964</v>
      </c>
      <c r="H750" s="1" t="s">
        <v>2502</v>
      </c>
      <c r="I750" s="1">
        <v>96473.966400000005</v>
      </c>
      <c r="J750" s="1" t="s">
        <v>2503</v>
      </c>
    </row>
    <row r="751" spans="1:10" x14ac:dyDescent="0.25">
      <c r="A751" s="1" t="s">
        <v>2504</v>
      </c>
      <c r="B751" s="2">
        <v>341172486</v>
      </c>
      <c r="C751" s="2" t="s">
        <v>47</v>
      </c>
      <c r="D751" s="4">
        <v>31191.75</v>
      </c>
      <c r="E751" s="1" t="s">
        <v>12</v>
      </c>
      <c r="F751" s="1" t="s">
        <v>110</v>
      </c>
      <c r="G751" s="1" t="s">
        <v>1964</v>
      </c>
      <c r="H751" s="1" t="s">
        <v>2505</v>
      </c>
      <c r="I751" s="1">
        <v>25142.458473899998</v>
      </c>
      <c r="J751" s="1" t="s">
        <v>2506</v>
      </c>
    </row>
    <row r="752" spans="1:10" x14ac:dyDescent="0.25">
      <c r="A752" s="1" t="s">
        <v>2507</v>
      </c>
      <c r="B752" s="2">
        <v>52532596</v>
      </c>
      <c r="C752" s="2" t="s">
        <v>67</v>
      </c>
      <c r="D752" s="4">
        <v>23156.25</v>
      </c>
      <c r="E752" s="1" t="s">
        <v>12</v>
      </c>
      <c r="F752" s="1" t="s">
        <v>327</v>
      </c>
      <c r="G752" s="1" t="s">
        <v>1964</v>
      </c>
      <c r="H752" s="1" t="s">
        <v>2508</v>
      </c>
      <c r="I752" s="1">
        <v>94176.805357639998</v>
      </c>
      <c r="J752" s="1" t="s">
        <v>2509</v>
      </c>
    </row>
    <row r="753" spans="1:10" x14ac:dyDescent="0.25">
      <c r="A753" s="1" t="s">
        <v>2510</v>
      </c>
      <c r="B753" s="2">
        <v>217297578</v>
      </c>
      <c r="C753" s="2" t="s">
        <v>281</v>
      </c>
      <c r="D753" s="4">
        <v>21695.25</v>
      </c>
      <c r="E753" s="1" t="s">
        <v>12</v>
      </c>
      <c r="F753" s="1" t="s">
        <v>115</v>
      </c>
      <c r="G753" s="1" t="s">
        <v>1964</v>
      </c>
      <c r="H753" s="1" t="s">
        <v>2511</v>
      </c>
      <c r="I753" s="1">
        <v>14733.074262399999</v>
      </c>
      <c r="J753" s="1" t="s">
        <v>2512</v>
      </c>
    </row>
    <row r="754" spans="1:10" x14ac:dyDescent="0.25">
      <c r="A754" s="1" t="s">
        <v>2513</v>
      </c>
      <c r="B754" s="2">
        <v>625915971</v>
      </c>
      <c r="C754" s="2" t="s">
        <v>869</v>
      </c>
      <c r="D754" s="4">
        <v>17312.25</v>
      </c>
      <c r="E754" s="1" t="s">
        <v>12</v>
      </c>
      <c r="F754" s="1" t="s">
        <v>404</v>
      </c>
      <c r="G754" s="1" t="s">
        <v>1964</v>
      </c>
      <c r="H754" s="1" t="s">
        <v>2514</v>
      </c>
      <c r="I754" s="1">
        <v>1096077.7059328</v>
      </c>
      <c r="J754" s="1" t="s">
        <v>1886</v>
      </c>
    </row>
    <row r="755" spans="1:10" x14ac:dyDescent="0.25">
      <c r="A755" s="1" t="s">
        <v>2515</v>
      </c>
      <c r="B755" s="2">
        <v>33666856</v>
      </c>
      <c r="C755" s="2" t="s">
        <v>189</v>
      </c>
      <c r="D755" s="4">
        <v>22425.75</v>
      </c>
      <c r="E755" s="1" t="s">
        <v>12</v>
      </c>
      <c r="F755" s="1" t="s">
        <v>172</v>
      </c>
      <c r="G755" s="1" t="s">
        <v>1964</v>
      </c>
      <c r="H755" s="1" t="s">
        <v>2516</v>
      </c>
      <c r="I755" s="1">
        <v>96444.209088000003</v>
      </c>
      <c r="J755" s="1" t="s">
        <v>2517</v>
      </c>
    </row>
    <row r="756" spans="1:10" x14ac:dyDescent="0.25">
      <c r="A756" s="1" t="s">
        <v>2518</v>
      </c>
      <c r="B756" s="2">
        <v>702117442</v>
      </c>
      <c r="C756" s="2" t="s">
        <v>72</v>
      </c>
      <c r="D756" s="4">
        <v>34844.25</v>
      </c>
      <c r="E756" s="1" t="s">
        <v>12</v>
      </c>
      <c r="F756" s="1" t="s">
        <v>110</v>
      </c>
      <c r="G756" s="1" t="s">
        <v>1964</v>
      </c>
      <c r="H756" s="1" t="s">
        <v>2519</v>
      </c>
      <c r="I756" s="1">
        <v>1326814.4339429999</v>
      </c>
      <c r="J756" s="1" t="s">
        <v>2520</v>
      </c>
    </row>
    <row r="757" spans="1:10" x14ac:dyDescent="0.25">
      <c r="A757" s="1" t="s">
        <v>2521</v>
      </c>
      <c r="B757" s="2">
        <v>309510957</v>
      </c>
      <c r="C757" s="2" t="s">
        <v>11</v>
      </c>
      <c r="D757" s="4">
        <v>36305.25</v>
      </c>
      <c r="E757" s="1" t="s">
        <v>12</v>
      </c>
      <c r="F757" s="1" t="s">
        <v>852</v>
      </c>
      <c r="G757" s="1" t="s">
        <v>1964</v>
      </c>
      <c r="H757" s="1" t="s">
        <v>2522</v>
      </c>
      <c r="I757" s="1">
        <v>55824.020640000002</v>
      </c>
      <c r="J757" s="1" t="s">
        <v>2523</v>
      </c>
    </row>
    <row r="758" spans="1:10" x14ac:dyDescent="0.25">
      <c r="A758" s="1" t="s">
        <v>2524</v>
      </c>
      <c r="B758" s="2">
        <v>72373489</v>
      </c>
      <c r="C758" s="2" t="s">
        <v>77</v>
      </c>
      <c r="D758" s="4">
        <v>23521.5</v>
      </c>
      <c r="E758" s="1" t="s">
        <v>12</v>
      </c>
      <c r="F758" s="1" t="s">
        <v>385</v>
      </c>
      <c r="G758" s="1" t="s">
        <v>1964</v>
      </c>
      <c r="H758" s="1" t="s">
        <v>2525</v>
      </c>
      <c r="I758" s="1">
        <v>31433.379514880002</v>
      </c>
      <c r="J758" s="1" t="s">
        <v>2526</v>
      </c>
    </row>
    <row r="759" spans="1:10" x14ac:dyDescent="0.25">
      <c r="A759" s="1" t="s">
        <v>2527</v>
      </c>
      <c r="B759" s="2">
        <v>111973946</v>
      </c>
      <c r="C759" s="2" t="s">
        <v>124</v>
      </c>
      <c r="D759" s="4">
        <v>14025</v>
      </c>
      <c r="E759" s="1" t="s">
        <v>12</v>
      </c>
      <c r="F759" s="1" t="s">
        <v>1000</v>
      </c>
      <c r="G759" s="1" t="s">
        <v>1964</v>
      </c>
      <c r="H759" s="1" t="s">
        <v>2528</v>
      </c>
      <c r="I759" s="1">
        <v>23433.661152000001</v>
      </c>
      <c r="J759" s="1" t="s">
        <v>2529</v>
      </c>
    </row>
    <row r="760" spans="1:10" x14ac:dyDescent="0.25">
      <c r="A760" s="1" t="s">
        <v>2530</v>
      </c>
      <c r="B760" s="2">
        <v>683244157</v>
      </c>
      <c r="C760" s="2" t="s">
        <v>606</v>
      </c>
      <c r="D760" s="4">
        <v>23886.75</v>
      </c>
      <c r="E760" s="1" t="s">
        <v>12</v>
      </c>
      <c r="F760" s="1" t="s">
        <v>327</v>
      </c>
      <c r="G760" s="1" t="s">
        <v>1964</v>
      </c>
      <c r="H760" s="1" t="s">
        <v>2531</v>
      </c>
      <c r="I760" s="1">
        <v>154240.88592959999</v>
      </c>
      <c r="J760" s="1" t="s">
        <v>2532</v>
      </c>
    </row>
    <row r="761" spans="1:10" x14ac:dyDescent="0.25">
      <c r="A761" s="1" t="s">
        <v>2533</v>
      </c>
      <c r="B761" s="2">
        <v>329567273</v>
      </c>
      <c r="C761" s="2" t="s">
        <v>77</v>
      </c>
      <c r="D761" s="4">
        <v>23521.5</v>
      </c>
      <c r="E761" s="1" t="s">
        <v>12</v>
      </c>
      <c r="F761" s="1" t="s">
        <v>989</v>
      </c>
      <c r="G761" s="1" t="s">
        <v>1964</v>
      </c>
      <c r="H761" s="1"/>
      <c r="I761" s="1"/>
      <c r="J761" s="1" t="s">
        <v>2534</v>
      </c>
    </row>
    <row r="762" spans="1:10" x14ac:dyDescent="0.25">
      <c r="A762" s="1" t="s">
        <v>2535</v>
      </c>
      <c r="B762" s="2">
        <v>928229617</v>
      </c>
      <c r="C762" s="2" t="s">
        <v>43</v>
      </c>
      <c r="D762" s="4">
        <v>36670.5</v>
      </c>
      <c r="E762" s="1" t="s">
        <v>12</v>
      </c>
      <c r="F762" s="1" t="s">
        <v>294</v>
      </c>
      <c r="G762" s="1" t="s">
        <v>1964</v>
      </c>
      <c r="H762" s="1" t="s">
        <v>2536</v>
      </c>
      <c r="I762" s="1">
        <v>18255.51509334</v>
      </c>
      <c r="J762" s="1" t="s">
        <v>2537</v>
      </c>
    </row>
    <row r="763" spans="1:10" x14ac:dyDescent="0.25">
      <c r="A763" s="1" t="s">
        <v>2538</v>
      </c>
      <c r="B763" s="2">
        <v>765711387</v>
      </c>
      <c r="C763" s="2" t="s">
        <v>479</v>
      </c>
      <c r="D763" s="4">
        <v>33383.25</v>
      </c>
      <c r="E763" s="1" t="s">
        <v>12</v>
      </c>
      <c r="F763" s="1" t="s">
        <v>58</v>
      </c>
      <c r="G763" s="1" t="s">
        <v>1964</v>
      </c>
      <c r="H763" s="1" t="s">
        <v>2539</v>
      </c>
      <c r="I763" s="1">
        <v>536905.71</v>
      </c>
      <c r="J763" s="1" t="s">
        <v>2540</v>
      </c>
    </row>
    <row r="764" spans="1:10" x14ac:dyDescent="0.25">
      <c r="A764" s="1" t="s">
        <v>2541</v>
      </c>
      <c r="B764" s="2">
        <v>22285799</v>
      </c>
      <c r="C764" s="2" t="s">
        <v>250</v>
      </c>
      <c r="D764" s="4">
        <v>18042.75</v>
      </c>
      <c r="E764" s="1" t="s">
        <v>12</v>
      </c>
      <c r="F764" s="1" t="s">
        <v>110</v>
      </c>
      <c r="G764" s="1" t="s">
        <v>1964</v>
      </c>
      <c r="H764" s="1" t="s">
        <v>2542</v>
      </c>
      <c r="I764" s="1">
        <v>624309.76826399995</v>
      </c>
      <c r="J764" s="1" t="s">
        <v>2543</v>
      </c>
    </row>
    <row r="765" spans="1:10" x14ac:dyDescent="0.25">
      <c r="A765" s="1" t="s">
        <v>2544</v>
      </c>
      <c r="B765" s="2">
        <v>566928383</v>
      </c>
      <c r="C765" s="2" t="s">
        <v>322</v>
      </c>
      <c r="D765" s="4">
        <v>26443.5</v>
      </c>
      <c r="E765" s="1" t="s">
        <v>12</v>
      </c>
      <c r="F765" s="1" t="s">
        <v>353</v>
      </c>
      <c r="G765" s="1" t="s">
        <v>1964</v>
      </c>
      <c r="H765" s="1" t="s">
        <v>2545</v>
      </c>
      <c r="I765" s="1">
        <v>161425.92994176</v>
      </c>
      <c r="J765" s="1" t="s">
        <v>2546</v>
      </c>
    </row>
    <row r="766" spans="1:10" x14ac:dyDescent="0.25">
      <c r="A766" s="1" t="s">
        <v>2547</v>
      </c>
      <c r="B766" s="2">
        <v>993143234</v>
      </c>
      <c r="C766" s="2" t="s">
        <v>389</v>
      </c>
      <c r="D766" s="4">
        <v>29365.5</v>
      </c>
      <c r="E766" s="1" t="s">
        <v>12</v>
      </c>
      <c r="F766" s="1" t="s">
        <v>314</v>
      </c>
      <c r="G766" s="1" t="s">
        <v>1964</v>
      </c>
      <c r="H766" s="1" t="s">
        <v>2548</v>
      </c>
      <c r="I766" s="1">
        <v>13914.94519008</v>
      </c>
      <c r="J766" s="1" t="s">
        <v>2549</v>
      </c>
    </row>
    <row r="767" spans="1:10" x14ac:dyDescent="0.25">
      <c r="A767" s="1" t="s">
        <v>2550</v>
      </c>
      <c r="B767" s="2">
        <v>947182432</v>
      </c>
      <c r="C767" s="2" t="s">
        <v>498</v>
      </c>
      <c r="D767" s="4">
        <v>37766.25</v>
      </c>
      <c r="E767" s="1" t="s">
        <v>12</v>
      </c>
      <c r="F767" s="1" t="s">
        <v>569</v>
      </c>
      <c r="G767" s="1" t="s">
        <v>1964</v>
      </c>
      <c r="H767" s="1" t="s">
        <v>2551</v>
      </c>
      <c r="I767" s="1">
        <v>67359.535776000004</v>
      </c>
      <c r="J767" s="1" t="s">
        <v>2552</v>
      </c>
    </row>
    <row r="768" spans="1:10" x14ac:dyDescent="0.25">
      <c r="A768" s="1" t="s">
        <v>2553</v>
      </c>
      <c r="B768" s="2">
        <v>419235443</v>
      </c>
      <c r="C768" s="2" t="s">
        <v>357</v>
      </c>
      <c r="D768" s="4">
        <v>35209.5</v>
      </c>
      <c r="E768" s="1" t="s">
        <v>12</v>
      </c>
      <c r="F768" s="1" t="s">
        <v>1220</v>
      </c>
      <c r="G768" s="1" t="s">
        <v>1964</v>
      </c>
      <c r="H768" s="1" t="s">
        <v>2554</v>
      </c>
      <c r="I768" s="1">
        <v>127074.4028631</v>
      </c>
      <c r="J768" s="1" t="s">
        <v>2555</v>
      </c>
    </row>
    <row r="769" spans="1:10" x14ac:dyDescent="0.25">
      <c r="A769" s="1" t="s">
        <v>2556</v>
      </c>
      <c r="B769" s="2">
        <v>345576680</v>
      </c>
      <c r="C769" s="2" t="s">
        <v>18</v>
      </c>
      <c r="D769" s="4">
        <v>33018</v>
      </c>
      <c r="E769" s="1" t="s">
        <v>12</v>
      </c>
      <c r="F769" s="1" t="s">
        <v>199</v>
      </c>
      <c r="G769" s="1" t="s">
        <v>1964</v>
      </c>
      <c r="H769" s="1" t="s">
        <v>2557</v>
      </c>
      <c r="I769" s="1">
        <v>93765.212006400005</v>
      </c>
      <c r="J769" s="1" t="s">
        <v>2558</v>
      </c>
    </row>
    <row r="770" spans="1:10" x14ac:dyDescent="0.25">
      <c r="A770" s="1" t="s">
        <v>2559</v>
      </c>
      <c r="B770" s="2">
        <v>231279389</v>
      </c>
      <c r="C770" s="2" t="s">
        <v>154</v>
      </c>
      <c r="D770" s="4">
        <v>29730.75</v>
      </c>
      <c r="E770" s="1" t="s">
        <v>12</v>
      </c>
      <c r="F770" s="1" t="s">
        <v>885</v>
      </c>
      <c r="G770" s="1" t="s">
        <v>1964</v>
      </c>
      <c r="H770" s="1" t="s">
        <v>2560</v>
      </c>
      <c r="I770" s="1">
        <v>64064.862754200003</v>
      </c>
      <c r="J770" s="1" t="s">
        <v>2561</v>
      </c>
    </row>
    <row r="771" spans="1:10" x14ac:dyDescent="0.25">
      <c r="A771" s="1" t="s">
        <v>2562</v>
      </c>
      <c r="B771" s="2">
        <v>682802685</v>
      </c>
      <c r="C771" s="2" t="s">
        <v>92</v>
      </c>
      <c r="D771" s="4">
        <v>29000.25</v>
      </c>
      <c r="E771" s="1" t="s">
        <v>12</v>
      </c>
      <c r="F771" s="1" t="s">
        <v>463</v>
      </c>
      <c r="G771" s="1" t="s">
        <v>1964</v>
      </c>
      <c r="H771" s="1" t="s">
        <v>2563</v>
      </c>
      <c r="I771" s="1">
        <v>6978.1411993499996</v>
      </c>
      <c r="J771" s="1" t="s">
        <v>2564</v>
      </c>
    </row>
    <row r="772" spans="1:10" x14ac:dyDescent="0.25">
      <c r="A772" s="1" t="s">
        <v>2565</v>
      </c>
      <c r="B772" s="2">
        <v>307334489</v>
      </c>
      <c r="C772" s="2" t="s">
        <v>255</v>
      </c>
      <c r="D772" s="4">
        <v>25347.75</v>
      </c>
      <c r="E772" s="1" t="s">
        <v>12</v>
      </c>
      <c r="F772" s="1" t="s">
        <v>989</v>
      </c>
      <c r="G772" s="1" t="s">
        <v>1964</v>
      </c>
      <c r="H772" s="1" t="s">
        <v>2566</v>
      </c>
      <c r="I772" s="1">
        <v>373656.16080000001</v>
      </c>
      <c r="J772" s="1" t="s">
        <v>2567</v>
      </c>
    </row>
    <row r="773" spans="1:10" x14ac:dyDescent="0.25">
      <c r="A773" s="1" t="s">
        <v>2568</v>
      </c>
      <c r="B773" s="2">
        <v>204385263</v>
      </c>
      <c r="C773" s="2" t="s">
        <v>92</v>
      </c>
      <c r="D773" s="4">
        <v>29000.25</v>
      </c>
      <c r="E773" s="1" t="s">
        <v>12</v>
      </c>
      <c r="F773" s="1" t="s">
        <v>305</v>
      </c>
      <c r="G773" s="1" t="s">
        <v>1964</v>
      </c>
      <c r="H773" s="1" t="s">
        <v>2569</v>
      </c>
      <c r="I773" s="1">
        <v>35877.822719999996</v>
      </c>
      <c r="J773" s="1" t="s">
        <v>2570</v>
      </c>
    </row>
    <row r="774" spans="1:10" x14ac:dyDescent="0.25">
      <c r="A774" s="1" t="s">
        <v>2571</v>
      </c>
      <c r="B774" s="2">
        <v>75043522</v>
      </c>
      <c r="C774" s="2" t="s">
        <v>167</v>
      </c>
      <c r="D774" s="4">
        <v>18773.25</v>
      </c>
      <c r="E774" s="1" t="s">
        <v>12</v>
      </c>
      <c r="F774" s="1" t="s">
        <v>251</v>
      </c>
      <c r="G774" s="1" t="s">
        <v>1964</v>
      </c>
      <c r="H774" s="1" t="s">
        <v>2572</v>
      </c>
      <c r="I774" s="1">
        <v>26913.388147199999</v>
      </c>
      <c r="J774" s="1" t="s">
        <v>2573</v>
      </c>
    </row>
    <row r="775" spans="1:10" x14ac:dyDescent="0.25">
      <c r="A775" s="1" t="s">
        <v>2574</v>
      </c>
      <c r="B775" s="2">
        <v>336282253</v>
      </c>
      <c r="C775" s="2" t="s">
        <v>498</v>
      </c>
      <c r="D775" s="4">
        <v>37766.25</v>
      </c>
      <c r="E775" s="1" t="s">
        <v>12</v>
      </c>
      <c r="F775" s="1" t="s">
        <v>870</v>
      </c>
      <c r="G775" s="1" t="s">
        <v>1964</v>
      </c>
      <c r="H775" s="1" t="s">
        <v>2575</v>
      </c>
      <c r="I775" s="1">
        <v>189398.8749312</v>
      </c>
      <c r="J775" s="1" t="s">
        <v>2576</v>
      </c>
    </row>
    <row r="776" spans="1:10" x14ac:dyDescent="0.25">
      <c r="A776" s="1" t="s">
        <v>2577</v>
      </c>
      <c r="B776" s="2">
        <v>312719421</v>
      </c>
      <c r="C776" s="2" t="s">
        <v>568</v>
      </c>
      <c r="D776" s="4">
        <v>25713</v>
      </c>
      <c r="E776" s="1" t="s">
        <v>12</v>
      </c>
      <c r="F776" s="1" t="s">
        <v>699</v>
      </c>
      <c r="G776" s="1" t="s">
        <v>1964</v>
      </c>
      <c r="H776" s="1" t="s">
        <v>2578</v>
      </c>
      <c r="I776" s="1">
        <v>62104.902796800001</v>
      </c>
      <c r="J776" s="1" t="s">
        <v>2579</v>
      </c>
    </row>
    <row r="777" spans="1:10" x14ac:dyDescent="0.25">
      <c r="A777" s="1" t="s">
        <v>2580</v>
      </c>
      <c r="B777" s="2">
        <v>795837717</v>
      </c>
      <c r="C777" s="2" t="s">
        <v>568</v>
      </c>
      <c r="D777" s="4">
        <v>25713</v>
      </c>
      <c r="E777" s="1" t="s">
        <v>12</v>
      </c>
      <c r="F777" s="1" t="s">
        <v>29</v>
      </c>
      <c r="G777" s="1" t="s">
        <v>1964</v>
      </c>
      <c r="H777" s="1" t="s">
        <v>2581</v>
      </c>
      <c r="I777" s="1">
        <v>65492.485355520002</v>
      </c>
      <c r="J777" s="1" t="s">
        <v>2582</v>
      </c>
    </row>
    <row r="778" spans="1:10" x14ac:dyDescent="0.25">
      <c r="A778" s="1" t="s">
        <v>2583</v>
      </c>
      <c r="B778" s="2">
        <v>484146094</v>
      </c>
      <c r="C778" s="2" t="s">
        <v>77</v>
      </c>
      <c r="D778" s="4">
        <v>23521.5</v>
      </c>
      <c r="E778" s="1" t="s">
        <v>12</v>
      </c>
      <c r="F778" s="1" t="s">
        <v>807</v>
      </c>
      <c r="G778" s="1" t="s">
        <v>1964</v>
      </c>
      <c r="H778" s="1" t="s">
        <v>2584</v>
      </c>
      <c r="I778" s="1">
        <v>34044.917759999997</v>
      </c>
      <c r="J778" s="1" t="s">
        <v>2585</v>
      </c>
    </row>
    <row r="779" spans="1:10" x14ac:dyDescent="0.25">
      <c r="A779" s="1" t="s">
        <v>2586</v>
      </c>
      <c r="B779" s="2">
        <v>767138580</v>
      </c>
      <c r="C779" s="2" t="s">
        <v>33</v>
      </c>
      <c r="D779" s="4">
        <v>13659.75</v>
      </c>
      <c r="E779" s="1" t="s">
        <v>12</v>
      </c>
      <c r="F779" s="1" t="s">
        <v>874</v>
      </c>
      <c r="G779" s="1" t="s">
        <v>1964</v>
      </c>
      <c r="H779" s="1" t="s">
        <v>2587</v>
      </c>
      <c r="I779" s="1">
        <v>94741.615001600003</v>
      </c>
      <c r="J779" s="1" t="s">
        <v>2588</v>
      </c>
    </row>
    <row r="780" spans="1:10" x14ac:dyDescent="0.25">
      <c r="A780" s="1" t="s">
        <v>2589</v>
      </c>
      <c r="B780" s="2">
        <v>63450113</v>
      </c>
      <c r="C780" s="2" t="s">
        <v>194</v>
      </c>
      <c r="D780" s="4">
        <v>30826.5</v>
      </c>
      <c r="E780" s="1" t="s">
        <v>12</v>
      </c>
      <c r="F780" s="1" t="s">
        <v>750</v>
      </c>
      <c r="G780" s="1" t="s">
        <v>1964</v>
      </c>
      <c r="H780" s="1" t="s">
        <v>2590</v>
      </c>
      <c r="I780" s="1">
        <v>61208.695548000003</v>
      </c>
      <c r="J780" s="1" t="s">
        <v>2591</v>
      </c>
    </row>
    <row r="781" spans="1:10" x14ac:dyDescent="0.25">
      <c r="A781" s="1" t="s">
        <v>2592</v>
      </c>
      <c r="B781" s="2">
        <v>434049617</v>
      </c>
      <c r="C781" s="2" t="s">
        <v>189</v>
      </c>
      <c r="D781" s="4">
        <v>22425.75</v>
      </c>
      <c r="E781" s="1" t="s">
        <v>12</v>
      </c>
      <c r="F781" s="1" t="s">
        <v>1308</v>
      </c>
      <c r="G781" s="1" t="s">
        <v>1964</v>
      </c>
      <c r="H781" s="1" t="s">
        <v>2593</v>
      </c>
      <c r="I781" s="1">
        <v>382273.65019088</v>
      </c>
      <c r="J781" s="1" t="s">
        <v>2594</v>
      </c>
    </row>
    <row r="782" spans="1:10" x14ac:dyDescent="0.25">
      <c r="A782" s="1" t="s">
        <v>2595</v>
      </c>
      <c r="B782" s="2">
        <v>551016266</v>
      </c>
      <c r="C782" s="2" t="s">
        <v>365</v>
      </c>
      <c r="D782" s="4">
        <v>37035.75</v>
      </c>
      <c r="E782" s="1" t="s">
        <v>12</v>
      </c>
      <c r="F782" s="1" t="s">
        <v>53</v>
      </c>
      <c r="G782" s="1" t="s">
        <v>1964</v>
      </c>
      <c r="H782" s="1" t="s">
        <v>2596</v>
      </c>
      <c r="I782" s="1">
        <v>115792.89613056</v>
      </c>
      <c r="J782" s="1" t="s">
        <v>2597</v>
      </c>
    </row>
    <row r="783" spans="1:10" x14ac:dyDescent="0.25">
      <c r="A783" s="1" t="s">
        <v>2598</v>
      </c>
      <c r="B783" s="2">
        <v>163998692</v>
      </c>
      <c r="C783" s="2" t="s">
        <v>869</v>
      </c>
      <c r="D783" s="4">
        <v>17312.25</v>
      </c>
      <c r="E783" s="1" t="s">
        <v>12</v>
      </c>
      <c r="F783" s="1" t="s">
        <v>814</v>
      </c>
      <c r="G783" s="1" t="s">
        <v>1964</v>
      </c>
      <c r="H783" s="1" t="s">
        <v>2599</v>
      </c>
      <c r="I783" s="1">
        <v>20368.6912859</v>
      </c>
      <c r="J783" s="1" t="s">
        <v>2600</v>
      </c>
    </row>
    <row r="784" spans="1:10" x14ac:dyDescent="0.25">
      <c r="A784" s="1" t="s">
        <v>2601</v>
      </c>
      <c r="B784" s="2">
        <v>136816964</v>
      </c>
      <c r="C784" s="2" t="s">
        <v>203</v>
      </c>
      <c r="D784" s="4">
        <v>27539.25</v>
      </c>
      <c r="E784" s="1" t="s">
        <v>12</v>
      </c>
      <c r="F784" s="1" t="s">
        <v>2602</v>
      </c>
      <c r="G784" s="1" t="s">
        <v>1964</v>
      </c>
      <c r="H784" s="1" t="s">
        <v>2603</v>
      </c>
      <c r="I784" s="1">
        <v>303148.37783999997</v>
      </c>
      <c r="J784" s="1" t="s">
        <v>2604</v>
      </c>
    </row>
    <row r="785" spans="1:10" x14ac:dyDescent="0.25">
      <c r="A785" s="1" t="s">
        <v>2605</v>
      </c>
      <c r="B785" s="2">
        <v>711840914</v>
      </c>
      <c r="C785" s="2" t="s">
        <v>479</v>
      </c>
      <c r="D785" s="4">
        <v>33383.25</v>
      </c>
      <c r="E785" s="1" t="s">
        <v>12</v>
      </c>
      <c r="F785" s="1" t="s">
        <v>314</v>
      </c>
      <c r="G785" s="1" t="s">
        <v>1964</v>
      </c>
      <c r="H785" s="1" t="s">
        <v>2606</v>
      </c>
      <c r="I785" s="1">
        <v>100191.784896</v>
      </c>
      <c r="J785" s="1" t="s">
        <v>2607</v>
      </c>
    </row>
    <row r="786" spans="1:10" x14ac:dyDescent="0.25">
      <c r="A786" s="1" t="s">
        <v>2608</v>
      </c>
      <c r="B786" s="2">
        <v>609763632</v>
      </c>
      <c r="C786" s="2" t="s">
        <v>67</v>
      </c>
      <c r="D786" s="4">
        <v>23156.25</v>
      </c>
      <c r="E786" s="1" t="s">
        <v>12</v>
      </c>
      <c r="F786" s="1" t="s">
        <v>767</v>
      </c>
      <c r="G786" s="1" t="s">
        <v>1964</v>
      </c>
      <c r="H786" s="1" t="s">
        <v>2609</v>
      </c>
      <c r="I786" s="1">
        <v>199688.06015999999</v>
      </c>
      <c r="J786" s="1" t="s">
        <v>2610</v>
      </c>
    </row>
    <row r="787" spans="1:10" x14ac:dyDescent="0.25">
      <c r="A787" s="1" t="s">
        <v>2611</v>
      </c>
      <c r="B787" s="2">
        <v>703426561</v>
      </c>
      <c r="C787" s="2" t="s">
        <v>298</v>
      </c>
      <c r="D787" s="4">
        <v>38131.5</v>
      </c>
      <c r="E787" s="1" t="s">
        <v>12</v>
      </c>
      <c r="F787" s="1" t="s">
        <v>893</v>
      </c>
      <c r="G787" s="1" t="s">
        <v>1964</v>
      </c>
      <c r="H787" s="1" t="s">
        <v>2612</v>
      </c>
      <c r="I787" s="1">
        <v>234582.30080207999</v>
      </c>
      <c r="J787" s="1" t="s">
        <v>2613</v>
      </c>
    </row>
    <row r="788" spans="1:10" x14ac:dyDescent="0.25">
      <c r="A788" s="1" t="s">
        <v>2614</v>
      </c>
      <c r="B788" s="2">
        <v>514798396</v>
      </c>
      <c r="C788" s="2" t="s">
        <v>573</v>
      </c>
      <c r="D788" s="4">
        <v>26808.75</v>
      </c>
      <c r="E788" s="1" t="s">
        <v>12</v>
      </c>
      <c r="F788" s="1" t="s">
        <v>499</v>
      </c>
      <c r="G788" s="1" t="s">
        <v>1964</v>
      </c>
      <c r="H788" s="1" t="s">
        <v>2615</v>
      </c>
      <c r="I788" s="1">
        <v>783688.37178239995</v>
      </c>
      <c r="J788" s="1" t="s">
        <v>2616</v>
      </c>
    </row>
    <row r="789" spans="1:10" x14ac:dyDescent="0.25">
      <c r="A789" s="1" t="s">
        <v>2617</v>
      </c>
      <c r="B789" s="2">
        <v>542215836</v>
      </c>
      <c r="C789" s="2" t="s">
        <v>124</v>
      </c>
      <c r="D789" s="4">
        <v>14025</v>
      </c>
      <c r="E789" s="1" t="s">
        <v>12</v>
      </c>
      <c r="F789" s="1" t="s">
        <v>1336</v>
      </c>
      <c r="G789" s="1" t="s">
        <v>1964</v>
      </c>
      <c r="H789" s="1" t="s">
        <v>2618</v>
      </c>
      <c r="I789" s="1">
        <v>81560.594707199998</v>
      </c>
      <c r="J789" s="1" t="s">
        <v>2619</v>
      </c>
    </row>
    <row r="790" spans="1:10" x14ac:dyDescent="0.25">
      <c r="A790" s="1" t="s">
        <v>2620</v>
      </c>
      <c r="B790" s="2">
        <v>313918958</v>
      </c>
      <c r="C790" s="2" t="s">
        <v>11</v>
      </c>
      <c r="D790" s="4">
        <v>36305.25</v>
      </c>
      <c r="E790" s="1" t="s">
        <v>12</v>
      </c>
      <c r="F790" s="1" t="s">
        <v>1610</v>
      </c>
      <c r="G790" s="1" t="s">
        <v>1964</v>
      </c>
      <c r="H790" s="1" t="s">
        <v>2621</v>
      </c>
      <c r="I790" s="1">
        <v>53879.383314120001</v>
      </c>
      <c r="J790" s="1" t="s">
        <v>2622</v>
      </c>
    </row>
    <row r="791" spans="1:10" x14ac:dyDescent="0.25">
      <c r="A791" s="1" t="s">
        <v>2623</v>
      </c>
      <c r="B791" s="2">
        <v>333256287</v>
      </c>
      <c r="C791" s="2" t="s">
        <v>452</v>
      </c>
      <c r="D791" s="4">
        <v>26078.25</v>
      </c>
      <c r="E791" s="1" t="s">
        <v>12</v>
      </c>
      <c r="F791" s="1" t="s">
        <v>106</v>
      </c>
      <c r="G791" s="1" t="s">
        <v>1964</v>
      </c>
      <c r="H791" s="1" t="s">
        <v>2624</v>
      </c>
      <c r="I791" s="1">
        <v>290972.29036500002</v>
      </c>
      <c r="J791" s="1" t="s">
        <v>2625</v>
      </c>
    </row>
    <row r="792" spans="1:10" x14ac:dyDescent="0.25">
      <c r="A792" s="1" t="s">
        <v>2626</v>
      </c>
      <c r="B792" s="2">
        <v>837917753</v>
      </c>
      <c r="C792" s="2" t="s">
        <v>62</v>
      </c>
      <c r="D792" s="4">
        <v>22791</v>
      </c>
      <c r="E792" s="1" t="s">
        <v>12</v>
      </c>
      <c r="F792" s="1" t="s">
        <v>147</v>
      </c>
      <c r="G792" s="1" t="s">
        <v>1964</v>
      </c>
      <c r="H792" s="1" t="s">
        <v>2627</v>
      </c>
      <c r="I792" s="1">
        <v>51954.037943039999</v>
      </c>
      <c r="J792" s="1" t="s">
        <v>2628</v>
      </c>
    </row>
    <row r="793" spans="1:10" x14ac:dyDescent="0.25">
      <c r="A793" s="1" t="s">
        <v>2629</v>
      </c>
      <c r="B793" s="2">
        <v>653396680</v>
      </c>
      <c r="C793" s="2" t="s">
        <v>322</v>
      </c>
      <c r="D793" s="4">
        <v>26443.5</v>
      </c>
      <c r="E793" s="1" t="s">
        <v>12</v>
      </c>
      <c r="F793" s="1" t="s">
        <v>767</v>
      </c>
      <c r="G793" s="1" t="s">
        <v>1964</v>
      </c>
      <c r="H793" s="1" t="s">
        <v>2630</v>
      </c>
      <c r="I793" s="1">
        <v>60174.598161599999</v>
      </c>
      <c r="J793" s="1" t="s">
        <v>2631</v>
      </c>
    </row>
    <row r="794" spans="1:10" x14ac:dyDescent="0.25">
      <c r="A794" s="1" t="s">
        <v>2632</v>
      </c>
      <c r="B794" s="2">
        <v>481741910</v>
      </c>
      <c r="C794" s="2" t="s">
        <v>162</v>
      </c>
      <c r="D794" s="4">
        <v>15851.25</v>
      </c>
      <c r="E794" s="1" t="s">
        <v>12</v>
      </c>
      <c r="F794" s="1" t="s">
        <v>1076</v>
      </c>
      <c r="G794" s="1" t="s">
        <v>1964</v>
      </c>
      <c r="H794" s="1" t="s">
        <v>2633</v>
      </c>
      <c r="I794" s="1">
        <v>306509.38011848001</v>
      </c>
      <c r="J794" s="1" t="s">
        <v>2634</v>
      </c>
    </row>
    <row r="795" spans="1:10" x14ac:dyDescent="0.25">
      <c r="A795" s="1" t="s">
        <v>2635</v>
      </c>
      <c r="B795" s="2">
        <v>475767486</v>
      </c>
      <c r="C795" s="2" t="s">
        <v>479</v>
      </c>
      <c r="D795" s="4">
        <v>33383.25</v>
      </c>
      <c r="E795" s="1" t="s">
        <v>12</v>
      </c>
      <c r="F795" s="1" t="s">
        <v>767</v>
      </c>
      <c r="G795" s="1" t="s">
        <v>1964</v>
      </c>
      <c r="H795" s="1" t="s">
        <v>2636</v>
      </c>
      <c r="I795" s="1">
        <v>885755.94370559999</v>
      </c>
      <c r="J795" s="1" t="s">
        <v>2637</v>
      </c>
    </row>
    <row r="796" spans="1:10" x14ac:dyDescent="0.25">
      <c r="A796" s="1" t="s">
        <v>2638</v>
      </c>
      <c r="B796" s="2">
        <v>739195463</v>
      </c>
      <c r="C796" s="2" t="s">
        <v>573</v>
      </c>
      <c r="D796" s="4">
        <v>26808.75</v>
      </c>
      <c r="E796" s="1" t="s">
        <v>12</v>
      </c>
      <c r="F796" s="1" t="s">
        <v>587</v>
      </c>
      <c r="G796" s="1" t="s">
        <v>1964</v>
      </c>
      <c r="H796" s="1" t="s">
        <v>2639</v>
      </c>
      <c r="I796" s="1">
        <v>438288.84653400001</v>
      </c>
      <c r="J796" s="1" t="s">
        <v>2640</v>
      </c>
    </row>
    <row r="797" spans="1:10" x14ac:dyDescent="0.25">
      <c r="A797" s="1" t="s">
        <v>2641</v>
      </c>
      <c r="B797" s="2">
        <v>359280637</v>
      </c>
      <c r="C797" s="2" t="s">
        <v>498</v>
      </c>
      <c r="D797" s="4">
        <v>37766.25</v>
      </c>
      <c r="E797" s="1" t="s">
        <v>12</v>
      </c>
      <c r="F797" s="1" t="s">
        <v>274</v>
      </c>
      <c r="G797" s="1" t="s">
        <v>1964</v>
      </c>
      <c r="H797" s="1" t="s">
        <v>2642</v>
      </c>
      <c r="I797" s="1">
        <v>951687.34989479999</v>
      </c>
      <c r="J797" s="1" t="s">
        <v>2643</v>
      </c>
    </row>
    <row r="798" spans="1:10" x14ac:dyDescent="0.25">
      <c r="A798" s="1" t="s">
        <v>2644</v>
      </c>
      <c r="B798" s="2">
        <v>1668456</v>
      </c>
      <c r="C798" s="2" t="s">
        <v>357</v>
      </c>
      <c r="D798" s="4">
        <v>35209.5</v>
      </c>
      <c r="E798" s="1" t="s">
        <v>12</v>
      </c>
      <c r="F798" s="1" t="s">
        <v>591</v>
      </c>
      <c r="G798" s="1" t="s">
        <v>1964</v>
      </c>
      <c r="H798" s="1" t="s">
        <v>2645</v>
      </c>
      <c r="I798" s="1">
        <v>133711.12062</v>
      </c>
      <c r="J798" s="1" t="s">
        <v>2646</v>
      </c>
    </row>
    <row r="799" spans="1:10" x14ac:dyDescent="0.25">
      <c r="A799" s="1" t="s">
        <v>2647</v>
      </c>
      <c r="B799" s="2">
        <v>761624255</v>
      </c>
      <c r="C799" s="2" t="s">
        <v>194</v>
      </c>
      <c r="D799" s="4">
        <v>30826.5</v>
      </c>
      <c r="E799" s="1" t="s">
        <v>12</v>
      </c>
      <c r="F799" s="1" t="s">
        <v>527</v>
      </c>
      <c r="G799" s="1" t="s">
        <v>1964</v>
      </c>
      <c r="H799" s="1" t="s">
        <v>2648</v>
      </c>
      <c r="I799" s="1">
        <v>188455.57479727999</v>
      </c>
      <c r="J799" s="1" t="s">
        <v>1959</v>
      </c>
    </row>
    <row r="800" spans="1:10" x14ac:dyDescent="0.25">
      <c r="A800" s="1" t="s">
        <v>2649</v>
      </c>
      <c r="B800" s="2">
        <v>261781838</v>
      </c>
      <c r="C800" s="2" t="s">
        <v>255</v>
      </c>
      <c r="D800" s="4">
        <v>25347.75</v>
      </c>
      <c r="E800" s="1" t="s">
        <v>12</v>
      </c>
      <c r="F800" s="1" t="s">
        <v>336</v>
      </c>
      <c r="G800" s="1" t="s">
        <v>1964</v>
      </c>
      <c r="H800" s="1" t="s">
        <v>2650</v>
      </c>
      <c r="I800" s="1">
        <v>24284.013160679999</v>
      </c>
      <c r="J800" s="1" t="s">
        <v>2651</v>
      </c>
    </row>
    <row r="801" spans="1:10" x14ac:dyDescent="0.25">
      <c r="A801" s="1" t="s">
        <v>2652</v>
      </c>
      <c r="B801" s="2">
        <v>924626830</v>
      </c>
      <c r="C801" s="2" t="s">
        <v>82</v>
      </c>
      <c r="D801" s="4">
        <v>16947</v>
      </c>
      <c r="E801" s="1" t="s">
        <v>12</v>
      </c>
      <c r="F801" s="1" t="s">
        <v>130</v>
      </c>
      <c r="G801" s="1" t="s">
        <v>1964</v>
      </c>
      <c r="H801" s="1" t="s">
        <v>2653</v>
      </c>
      <c r="I801" s="1">
        <v>124259.2801632</v>
      </c>
      <c r="J801" s="1" t="s">
        <v>2654</v>
      </c>
    </row>
    <row r="802" spans="1:10" x14ac:dyDescent="0.25">
      <c r="A802" s="1" t="s">
        <v>2655</v>
      </c>
      <c r="B802" s="2">
        <v>255843040</v>
      </c>
      <c r="C802" s="2" t="s">
        <v>57</v>
      </c>
      <c r="D802" s="4">
        <v>34113.75</v>
      </c>
      <c r="E802" s="1" t="s">
        <v>12</v>
      </c>
      <c r="F802" s="1" t="s">
        <v>591</v>
      </c>
      <c r="G802" s="1" t="s">
        <v>1964</v>
      </c>
      <c r="H802" s="1" t="s">
        <v>2656</v>
      </c>
      <c r="I802" s="1">
        <v>145851.80520959999</v>
      </c>
      <c r="J802" s="1" t="s">
        <v>2657</v>
      </c>
    </row>
    <row r="803" spans="1:10" x14ac:dyDescent="0.25">
      <c r="A803" s="1" t="s">
        <v>2658</v>
      </c>
      <c r="B803" s="2">
        <v>601011399</v>
      </c>
      <c r="C803" s="2" t="s">
        <v>568</v>
      </c>
      <c r="D803" s="4">
        <v>25713</v>
      </c>
      <c r="E803" s="1" t="s">
        <v>12</v>
      </c>
      <c r="F803" s="1" t="s">
        <v>404</v>
      </c>
      <c r="G803" s="1" t="s">
        <v>1964</v>
      </c>
      <c r="H803" s="1" t="s">
        <v>2659</v>
      </c>
      <c r="I803" s="1">
        <v>132558.958464</v>
      </c>
      <c r="J803" s="1" t="s">
        <v>2660</v>
      </c>
    </row>
    <row r="804" spans="1:10" x14ac:dyDescent="0.25">
      <c r="A804" s="1" t="s">
        <v>2661</v>
      </c>
      <c r="B804" s="2">
        <v>535286617</v>
      </c>
      <c r="C804" s="2" t="s">
        <v>273</v>
      </c>
      <c r="D804" s="4">
        <v>20964.75</v>
      </c>
      <c r="E804" s="1" t="s">
        <v>12</v>
      </c>
      <c r="F804" s="1" t="s">
        <v>569</v>
      </c>
      <c r="G804" s="1" t="s">
        <v>1964</v>
      </c>
      <c r="H804" s="1" t="s">
        <v>2662</v>
      </c>
      <c r="I804" s="1">
        <v>136354.70085336</v>
      </c>
      <c r="J804" s="1" t="s">
        <v>2663</v>
      </c>
    </row>
    <row r="805" spans="1:10" x14ac:dyDescent="0.25">
      <c r="A805" s="1" t="s">
        <v>2664</v>
      </c>
      <c r="B805" s="2">
        <v>626802694</v>
      </c>
      <c r="C805" s="2" t="s">
        <v>518</v>
      </c>
      <c r="D805" s="4">
        <v>35574.75</v>
      </c>
      <c r="E805" s="1" t="s">
        <v>12</v>
      </c>
      <c r="F805" s="1" t="s">
        <v>1004</v>
      </c>
      <c r="G805" s="1" t="s">
        <v>1964</v>
      </c>
      <c r="H805" s="1" t="s">
        <v>2665</v>
      </c>
      <c r="I805" s="1">
        <v>70386.544091160002</v>
      </c>
      <c r="J805" s="1" t="s">
        <v>2666</v>
      </c>
    </row>
    <row r="806" spans="1:10" x14ac:dyDescent="0.25">
      <c r="A806" s="1" t="s">
        <v>2667</v>
      </c>
      <c r="B806" s="2">
        <v>936697768</v>
      </c>
      <c r="C806" s="2" t="s">
        <v>389</v>
      </c>
      <c r="D806" s="4">
        <v>29365.5</v>
      </c>
      <c r="E806" s="1" t="s">
        <v>12</v>
      </c>
      <c r="F806" s="1" t="s">
        <v>951</v>
      </c>
      <c r="G806" s="1" t="s">
        <v>1964</v>
      </c>
      <c r="H806" s="1" t="s">
        <v>2668</v>
      </c>
      <c r="I806" s="1">
        <v>1724118.361424</v>
      </c>
      <c r="J806" s="1" t="s">
        <v>2669</v>
      </c>
    </row>
    <row r="807" spans="1:10" x14ac:dyDescent="0.25">
      <c r="A807" s="1" t="s">
        <v>2670</v>
      </c>
      <c r="B807" s="2">
        <v>586624757</v>
      </c>
      <c r="C807" s="2" t="s">
        <v>114</v>
      </c>
      <c r="D807" s="4">
        <v>20599.5</v>
      </c>
      <c r="E807" s="1" t="s">
        <v>12</v>
      </c>
      <c r="F807" s="1" t="s">
        <v>381</v>
      </c>
      <c r="G807" s="1" t="s">
        <v>1964</v>
      </c>
      <c r="H807" s="1" t="s">
        <v>2671</v>
      </c>
      <c r="I807" s="1">
        <v>109893.30748704</v>
      </c>
      <c r="J807" s="1" t="s">
        <v>2672</v>
      </c>
    </row>
    <row r="808" spans="1:10" x14ac:dyDescent="0.25">
      <c r="A808" s="1" t="s">
        <v>2673</v>
      </c>
      <c r="B808" s="2">
        <v>45087532</v>
      </c>
      <c r="C808" s="2" t="s">
        <v>194</v>
      </c>
      <c r="D808" s="4">
        <v>30826.5</v>
      </c>
      <c r="E808" s="1" t="s">
        <v>12</v>
      </c>
      <c r="F808" s="1" t="s">
        <v>1076</v>
      </c>
      <c r="G808" s="1" t="s">
        <v>1964</v>
      </c>
      <c r="H808" s="1" t="s">
        <v>2674</v>
      </c>
      <c r="I808" s="1">
        <v>58413.658275000002</v>
      </c>
      <c r="J808" s="1" t="s">
        <v>2675</v>
      </c>
    </row>
    <row r="809" spans="1:10" x14ac:dyDescent="0.25">
      <c r="A809" s="1" t="s">
        <v>2676</v>
      </c>
      <c r="B809" s="2">
        <v>756575263</v>
      </c>
      <c r="C809" s="2" t="s">
        <v>203</v>
      </c>
      <c r="D809" s="4">
        <v>27539.25</v>
      </c>
      <c r="E809" s="1" t="s">
        <v>12</v>
      </c>
      <c r="F809" s="1" t="s">
        <v>286</v>
      </c>
      <c r="G809" s="1" t="s">
        <v>1964</v>
      </c>
      <c r="H809" s="1" t="s">
        <v>2677</v>
      </c>
      <c r="I809" s="1">
        <v>593637.31107071997</v>
      </c>
      <c r="J809" s="1" t="s">
        <v>2678</v>
      </c>
    </row>
    <row r="810" spans="1:10" x14ac:dyDescent="0.25">
      <c r="A810" s="1" t="s">
        <v>2679</v>
      </c>
      <c r="B810" s="2">
        <v>968346736</v>
      </c>
      <c r="C810" s="2" t="s">
        <v>143</v>
      </c>
      <c r="D810" s="4">
        <v>34479</v>
      </c>
      <c r="E810" s="1" t="s">
        <v>12</v>
      </c>
      <c r="F810" s="1" t="s">
        <v>404</v>
      </c>
      <c r="G810" s="1" t="s">
        <v>1964</v>
      </c>
      <c r="H810" s="1" t="s">
        <v>2680</v>
      </c>
      <c r="I810" s="1">
        <v>270462.97830720001</v>
      </c>
      <c r="J810" s="1" t="s">
        <v>2681</v>
      </c>
    </row>
    <row r="811" spans="1:10" x14ac:dyDescent="0.25">
      <c r="A811" s="1" t="s">
        <v>2682</v>
      </c>
      <c r="B811" s="2">
        <v>506590361</v>
      </c>
      <c r="C811" s="2" t="s">
        <v>513</v>
      </c>
      <c r="D811" s="4">
        <v>32287.5</v>
      </c>
      <c r="E811" s="1" t="s">
        <v>12</v>
      </c>
      <c r="F811" s="1" t="s">
        <v>993</v>
      </c>
      <c r="G811" s="1" t="s">
        <v>1964</v>
      </c>
      <c r="H811" s="1" t="s">
        <v>2683</v>
      </c>
      <c r="I811" s="1">
        <v>725329.36491749994</v>
      </c>
      <c r="J811" s="1" t="s">
        <v>2684</v>
      </c>
    </row>
    <row r="812" spans="1:10" x14ac:dyDescent="0.25">
      <c r="A812" s="1" t="s">
        <v>2685</v>
      </c>
      <c r="B812" s="2">
        <v>844008963</v>
      </c>
      <c r="C812" s="2" t="s">
        <v>298</v>
      </c>
      <c r="D812" s="4">
        <v>38131.5</v>
      </c>
      <c r="E812" s="1" t="s">
        <v>12</v>
      </c>
      <c r="F812" s="1" t="s">
        <v>1927</v>
      </c>
      <c r="G812" s="1" t="s">
        <v>1964</v>
      </c>
      <c r="H812" s="1" t="s">
        <v>2686</v>
      </c>
      <c r="I812" s="1">
        <v>411133.64668991999</v>
      </c>
      <c r="J812" s="1" t="s">
        <v>2687</v>
      </c>
    </row>
    <row r="813" spans="1:10" x14ac:dyDescent="0.25">
      <c r="A813" s="1" t="s">
        <v>2688</v>
      </c>
      <c r="B813" s="2">
        <v>61180880</v>
      </c>
      <c r="C813" s="2" t="s">
        <v>298</v>
      </c>
      <c r="D813" s="4">
        <v>38131.5</v>
      </c>
      <c r="E813" s="1" t="s">
        <v>12</v>
      </c>
      <c r="F813" s="1" t="s">
        <v>269</v>
      </c>
      <c r="G813" s="1" t="s">
        <v>1964</v>
      </c>
      <c r="H813" s="1" t="s">
        <v>2689</v>
      </c>
      <c r="I813" s="1">
        <v>203526.03128783999</v>
      </c>
      <c r="J813" s="1" t="s">
        <v>2690</v>
      </c>
    </row>
    <row r="814" spans="1:10" x14ac:dyDescent="0.25">
      <c r="A814" s="1" t="s">
        <v>2691</v>
      </c>
      <c r="B814" s="2">
        <v>331172887</v>
      </c>
      <c r="C814" s="2" t="s">
        <v>470</v>
      </c>
      <c r="D814" s="4">
        <v>14755.5</v>
      </c>
      <c r="E814" s="1" t="s">
        <v>12</v>
      </c>
      <c r="F814" s="1" t="s">
        <v>955</v>
      </c>
      <c r="G814" s="1" t="s">
        <v>1964</v>
      </c>
      <c r="H814" s="1" t="s">
        <v>2692</v>
      </c>
      <c r="I814" s="1">
        <v>217056.97874699999</v>
      </c>
      <c r="J814" s="1" t="s">
        <v>2693</v>
      </c>
    </row>
    <row r="815" spans="1:10" x14ac:dyDescent="0.25">
      <c r="A815" s="1" t="s">
        <v>2694</v>
      </c>
      <c r="B815" s="2">
        <v>85031129</v>
      </c>
      <c r="C815" s="2" t="s">
        <v>245</v>
      </c>
      <c r="D815" s="4">
        <v>19503.75</v>
      </c>
      <c r="E815" s="1" t="s">
        <v>12</v>
      </c>
      <c r="F815" s="1" t="s">
        <v>29</v>
      </c>
      <c r="G815" s="1" t="s">
        <v>1964</v>
      </c>
      <c r="H815" s="1" t="s">
        <v>2695</v>
      </c>
      <c r="I815" s="1">
        <v>180326.383328</v>
      </c>
      <c r="J815" s="1" t="s">
        <v>2696</v>
      </c>
    </row>
    <row r="816" spans="1:10" x14ac:dyDescent="0.25">
      <c r="A816" s="1" t="s">
        <v>2697</v>
      </c>
      <c r="B816" s="2">
        <v>510476419</v>
      </c>
      <c r="C816" s="2" t="s">
        <v>380</v>
      </c>
      <c r="D816" s="4">
        <v>14390.25</v>
      </c>
      <c r="E816" s="1" t="s">
        <v>12</v>
      </c>
      <c r="F816" s="1" t="s">
        <v>893</v>
      </c>
      <c r="G816" s="1" t="s">
        <v>1964</v>
      </c>
      <c r="H816" s="1" t="s">
        <v>2698</v>
      </c>
      <c r="I816" s="1">
        <v>181088.21203200001</v>
      </c>
      <c r="J816" s="1" t="s">
        <v>2699</v>
      </c>
    </row>
    <row r="817" spans="1:10" x14ac:dyDescent="0.25">
      <c r="A817" s="1" t="s">
        <v>2700</v>
      </c>
      <c r="B817" s="2">
        <v>824314669</v>
      </c>
      <c r="C817" s="2" t="s">
        <v>862</v>
      </c>
      <c r="D817" s="4">
        <v>24617.25</v>
      </c>
      <c r="E817" s="1" t="s">
        <v>12</v>
      </c>
      <c r="F817" s="1" t="s">
        <v>438</v>
      </c>
      <c r="G817" s="1" t="s">
        <v>1964</v>
      </c>
      <c r="H817" s="1" t="s">
        <v>2701</v>
      </c>
      <c r="I817" s="1">
        <v>363970.60343199997</v>
      </c>
      <c r="J817" s="1" t="s">
        <v>2702</v>
      </c>
    </row>
    <row r="818" spans="1:10" x14ac:dyDescent="0.25">
      <c r="A818" s="1" t="s">
        <v>2703</v>
      </c>
      <c r="B818" s="2">
        <v>768022253</v>
      </c>
      <c r="C818" s="2" t="s">
        <v>298</v>
      </c>
      <c r="D818" s="4">
        <v>38131.5</v>
      </c>
      <c r="E818" s="1" t="s">
        <v>12</v>
      </c>
      <c r="F818" s="1" t="s">
        <v>721</v>
      </c>
      <c r="G818" s="1" t="s">
        <v>1964</v>
      </c>
      <c r="H818" s="1" t="s">
        <v>2704</v>
      </c>
      <c r="I818" s="1">
        <v>668783.21889599995</v>
      </c>
      <c r="J818" s="1" t="s">
        <v>2705</v>
      </c>
    </row>
    <row r="819" spans="1:10" x14ac:dyDescent="0.25">
      <c r="A819" s="1" t="s">
        <v>2706</v>
      </c>
      <c r="B819" s="2">
        <v>874847372</v>
      </c>
      <c r="C819" s="2" t="s">
        <v>18</v>
      </c>
      <c r="D819" s="4">
        <v>33018</v>
      </c>
      <c r="E819" s="1" t="s">
        <v>12</v>
      </c>
      <c r="F819" s="1" t="s">
        <v>139</v>
      </c>
      <c r="G819" s="1" t="s">
        <v>1964</v>
      </c>
      <c r="H819" s="1" t="s">
        <v>2707</v>
      </c>
      <c r="I819" s="1">
        <v>359536.12710444001</v>
      </c>
      <c r="J819" s="1" t="s">
        <v>2708</v>
      </c>
    </row>
    <row r="820" spans="1:10" x14ac:dyDescent="0.25">
      <c r="A820" s="1" t="s">
        <v>2709</v>
      </c>
      <c r="B820" s="2">
        <v>479252612</v>
      </c>
      <c r="C820" s="2" t="s">
        <v>194</v>
      </c>
      <c r="D820" s="4">
        <v>30826.5</v>
      </c>
      <c r="E820" s="1" t="s">
        <v>12</v>
      </c>
      <c r="F820" s="1" t="s">
        <v>246</v>
      </c>
      <c r="G820" s="1" t="s">
        <v>1964</v>
      </c>
      <c r="H820" s="1" t="s">
        <v>2710</v>
      </c>
      <c r="I820" s="1">
        <v>141350.11767345</v>
      </c>
      <c r="J820" s="1" t="s">
        <v>2711</v>
      </c>
    </row>
    <row r="821" spans="1:10" x14ac:dyDescent="0.25">
      <c r="A821" s="1" t="s">
        <v>2712</v>
      </c>
      <c r="B821" s="2">
        <v>859095392</v>
      </c>
      <c r="C821" s="2" t="s">
        <v>62</v>
      </c>
      <c r="D821" s="4">
        <v>22791</v>
      </c>
      <c r="E821" s="1" t="s">
        <v>12</v>
      </c>
      <c r="F821" s="1" t="s">
        <v>774</v>
      </c>
      <c r="G821" s="1" t="s">
        <v>1964</v>
      </c>
      <c r="H821" s="1" t="s">
        <v>2713</v>
      </c>
      <c r="I821" s="1">
        <v>124934.33642507999</v>
      </c>
      <c r="J821" s="1" t="s">
        <v>2714</v>
      </c>
    </row>
    <row r="822" spans="1:10" x14ac:dyDescent="0.25">
      <c r="A822" s="1" t="s">
        <v>2715</v>
      </c>
      <c r="B822" s="2">
        <v>355991638</v>
      </c>
      <c r="C822" s="2" t="s">
        <v>245</v>
      </c>
      <c r="D822" s="4">
        <v>19503.75</v>
      </c>
      <c r="E822" s="1" t="s">
        <v>12</v>
      </c>
      <c r="F822" s="1" t="s">
        <v>58</v>
      </c>
      <c r="G822" s="1" t="s">
        <v>1964</v>
      </c>
      <c r="H822" s="1" t="s">
        <v>2716</v>
      </c>
      <c r="I822" s="1">
        <v>90023.076360000006</v>
      </c>
      <c r="J822" s="1" t="s">
        <v>2717</v>
      </c>
    </row>
    <row r="823" spans="1:10" x14ac:dyDescent="0.25">
      <c r="A823" s="1" t="s">
        <v>2718</v>
      </c>
      <c r="B823" s="2">
        <v>566590562</v>
      </c>
      <c r="C823" s="2" t="s">
        <v>518</v>
      </c>
      <c r="D823" s="4">
        <v>35574.75</v>
      </c>
      <c r="E823" s="1" t="s">
        <v>12</v>
      </c>
      <c r="F823" s="1" t="s">
        <v>1702</v>
      </c>
      <c r="G823" s="1" t="s">
        <v>1964</v>
      </c>
      <c r="H823" s="1" t="s">
        <v>2719</v>
      </c>
      <c r="I823" s="1">
        <v>22362.599952</v>
      </c>
      <c r="J823" s="1" t="s">
        <v>2720</v>
      </c>
    </row>
    <row r="824" spans="1:10" x14ac:dyDescent="0.25">
      <c r="A824" s="1" t="s">
        <v>2721</v>
      </c>
      <c r="B824" s="2">
        <v>59844378</v>
      </c>
      <c r="C824" s="2" t="s">
        <v>1201</v>
      </c>
      <c r="D824" s="4">
        <v>30461.25</v>
      </c>
      <c r="E824" s="1" t="s">
        <v>12</v>
      </c>
      <c r="F824" s="1" t="s">
        <v>1840</v>
      </c>
      <c r="G824" s="1" t="s">
        <v>1964</v>
      </c>
      <c r="H824" s="1" t="s">
        <v>2722</v>
      </c>
      <c r="I824" s="1">
        <v>605843.38770347997</v>
      </c>
      <c r="J824" s="1" t="s">
        <v>2723</v>
      </c>
    </row>
    <row r="825" spans="1:10" x14ac:dyDescent="0.25">
      <c r="A825" s="1" t="s">
        <v>2724</v>
      </c>
      <c r="B825" s="2">
        <v>417867882</v>
      </c>
      <c r="C825" s="2" t="s">
        <v>18</v>
      </c>
      <c r="D825" s="4">
        <v>33018</v>
      </c>
      <c r="E825" s="1" t="s">
        <v>12</v>
      </c>
      <c r="F825" s="1" t="s">
        <v>1304</v>
      </c>
      <c r="G825" s="1" t="s">
        <v>1964</v>
      </c>
      <c r="H825" s="1" t="s">
        <v>2725</v>
      </c>
      <c r="I825" s="1">
        <v>303742.37821619998</v>
      </c>
      <c r="J825" s="1" t="s">
        <v>2726</v>
      </c>
    </row>
    <row r="826" spans="1:10" x14ac:dyDescent="0.25">
      <c r="A826" s="1" t="s">
        <v>2727</v>
      </c>
      <c r="B826" s="2">
        <v>665812247</v>
      </c>
      <c r="C826" s="2" t="s">
        <v>389</v>
      </c>
      <c r="D826" s="4">
        <v>29365.5</v>
      </c>
      <c r="E826" s="1" t="s">
        <v>12</v>
      </c>
      <c r="F826" s="1" t="s">
        <v>1469</v>
      </c>
      <c r="G826" s="1" t="s">
        <v>1964</v>
      </c>
      <c r="H826" s="1" t="s">
        <v>2728</v>
      </c>
      <c r="I826" s="1">
        <v>117057.0744252</v>
      </c>
      <c r="J826" s="1" t="s">
        <v>2729</v>
      </c>
    </row>
    <row r="827" spans="1:10" x14ac:dyDescent="0.25">
      <c r="A827" s="1" t="s">
        <v>2730</v>
      </c>
      <c r="B827" s="2">
        <v>131637976</v>
      </c>
      <c r="C827" s="2" t="s">
        <v>72</v>
      </c>
      <c r="D827" s="4">
        <v>34844.25</v>
      </c>
      <c r="E827" s="1" t="s">
        <v>12</v>
      </c>
      <c r="F827" s="1" t="s">
        <v>246</v>
      </c>
      <c r="G827" s="1" t="s">
        <v>1964</v>
      </c>
      <c r="H827" s="1" t="s">
        <v>2731</v>
      </c>
      <c r="I827" s="1">
        <v>112199.00563872</v>
      </c>
      <c r="J827" s="1" t="s">
        <v>2732</v>
      </c>
    </row>
    <row r="828" spans="1:10" x14ac:dyDescent="0.25">
      <c r="A828" s="1" t="s">
        <v>2733</v>
      </c>
      <c r="B828" s="2">
        <v>716638231</v>
      </c>
      <c r="C828" s="2" t="s">
        <v>212</v>
      </c>
      <c r="D828" s="4">
        <v>24252</v>
      </c>
      <c r="E828" s="1" t="s">
        <v>12</v>
      </c>
      <c r="F828" s="1" t="s">
        <v>163</v>
      </c>
      <c r="G828" s="1" t="s">
        <v>1964</v>
      </c>
      <c r="H828" s="1" t="s">
        <v>2734</v>
      </c>
      <c r="I828" s="1">
        <v>282214.51694127999</v>
      </c>
      <c r="J828" s="1" t="s">
        <v>2735</v>
      </c>
    </row>
    <row r="829" spans="1:10" x14ac:dyDescent="0.25">
      <c r="A829" s="1" t="s">
        <v>2736</v>
      </c>
      <c r="B829" s="2">
        <v>600924230</v>
      </c>
      <c r="C829" s="2" t="s">
        <v>513</v>
      </c>
      <c r="D829" s="4">
        <v>32287.5</v>
      </c>
      <c r="E829" s="1" t="s">
        <v>12</v>
      </c>
      <c r="F829" s="1" t="s">
        <v>176</v>
      </c>
      <c r="G829" s="1" t="s">
        <v>1964</v>
      </c>
      <c r="H829" s="1" t="s">
        <v>2737</v>
      </c>
      <c r="I829" s="1">
        <v>179262.46899024001</v>
      </c>
      <c r="J829" s="1" t="s">
        <v>2738</v>
      </c>
    </row>
    <row r="830" spans="1:10" x14ac:dyDescent="0.25">
      <c r="A830" s="1" t="s">
        <v>2739</v>
      </c>
      <c r="B830" s="2">
        <v>877103671</v>
      </c>
      <c r="C830" s="2" t="s">
        <v>57</v>
      </c>
      <c r="D830" s="4">
        <v>34113.75</v>
      </c>
      <c r="E830" s="1" t="s">
        <v>12</v>
      </c>
      <c r="F830" s="1" t="s">
        <v>491</v>
      </c>
      <c r="G830" s="1" t="s">
        <v>1964</v>
      </c>
      <c r="H830" s="1" t="s">
        <v>2740</v>
      </c>
      <c r="I830" s="1">
        <v>36406.831581999999</v>
      </c>
      <c r="J830" s="1" t="s">
        <v>2741</v>
      </c>
    </row>
    <row r="831" spans="1:10" x14ac:dyDescent="0.25">
      <c r="A831" s="1" t="s">
        <v>2742</v>
      </c>
      <c r="B831" s="2">
        <v>131306401</v>
      </c>
      <c r="C831" s="2" t="s">
        <v>309</v>
      </c>
      <c r="D831" s="4">
        <v>27904.5</v>
      </c>
      <c r="E831" s="1" t="s">
        <v>12</v>
      </c>
      <c r="F831" s="1" t="s">
        <v>422</v>
      </c>
      <c r="G831" s="1" t="s">
        <v>1964</v>
      </c>
      <c r="H831" s="1" t="s">
        <v>2743</v>
      </c>
      <c r="I831" s="1">
        <v>618955.47351935995</v>
      </c>
      <c r="J831" s="1" t="s">
        <v>2744</v>
      </c>
    </row>
    <row r="832" spans="1:10" x14ac:dyDescent="0.25">
      <c r="A832" s="1" t="s">
        <v>2745</v>
      </c>
      <c r="B832" s="2">
        <v>740328280</v>
      </c>
      <c r="C832" s="2" t="s">
        <v>470</v>
      </c>
      <c r="D832" s="4">
        <v>14755.5</v>
      </c>
      <c r="E832" s="1" t="s">
        <v>12</v>
      </c>
      <c r="F832" s="1" t="s">
        <v>1536</v>
      </c>
      <c r="G832" s="1" t="s">
        <v>1964</v>
      </c>
      <c r="H832" s="1" t="s">
        <v>2746</v>
      </c>
      <c r="I832" s="1">
        <v>30440.523375360001</v>
      </c>
      <c r="J832" s="1" t="s">
        <v>2747</v>
      </c>
    </row>
    <row r="833" spans="1:10" x14ac:dyDescent="0.25">
      <c r="A833" s="1" t="s">
        <v>2748</v>
      </c>
      <c r="B833" s="2">
        <v>506706025</v>
      </c>
      <c r="C833" s="2" t="s">
        <v>221</v>
      </c>
      <c r="D833" s="4">
        <v>33748.5</v>
      </c>
      <c r="E833" s="1" t="s">
        <v>12</v>
      </c>
      <c r="F833" s="1" t="s">
        <v>1695</v>
      </c>
      <c r="G833" s="1" t="s">
        <v>1964</v>
      </c>
      <c r="H833" s="1" t="s">
        <v>2749</v>
      </c>
      <c r="I833" s="1">
        <v>424949.11481568002</v>
      </c>
      <c r="J833" s="1" t="s">
        <v>2750</v>
      </c>
    </row>
    <row r="834" spans="1:10" x14ac:dyDescent="0.25">
      <c r="A834" s="1" t="s">
        <v>2751</v>
      </c>
      <c r="B834" s="2">
        <v>265864878</v>
      </c>
      <c r="C834" s="2" t="s">
        <v>365</v>
      </c>
      <c r="D834" s="4">
        <v>37035.75</v>
      </c>
      <c r="E834" s="1" t="s">
        <v>12</v>
      </c>
      <c r="F834" s="1" t="s">
        <v>1702</v>
      </c>
      <c r="G834" s="1" t="s">
        <v>1964</v>
      </c>
      <c r="H834" s="1" t="s">
        <v>2752</v>
      </c>
      <c r="I834" s="1">
        <v>388708.60105125001</v>
      </c>
      <c r="J834" s="1" t="s">
        <v>2753</v>
      </c>
    </row>
    <row r="835" spans="1:10" x14ac:dyDescent="0.25">
      <c r="A835" s="1" t="s">
        <v>2754</v>
      </c>
      <c r="B835" s="2">
        <v>735527609</v>
      </c>
      <c r="C835" s="2" t="s">
        <v>180</v>
      </c>
      <c r="D835" s="4">
        <v>35940</v>
      </c>
      <c r="E835" s="1" t="s">
        <v>12</v>
      </c>
      <c r="F835" s="1" t="s">
        <v>195</v>
      </c>
      <c r="G835" s="1" t="s">
        <v>1964</v>
      </c>
      <c r="H835" s="1" t="s">
        <v>2755</v>
      </c>
      <c r="I835" s="1">
        <v>1038705.7364424</v>
      </c>
      <c r="J835" s="1" t="s">
        <v>2756</v>
      </c>
    </row>
    <row r="836" spans="1:10" x14ac:dyDescent="0.25">
      <c r="A836" s="1" t="s">
        <v>2757</v>
      </c>
      <c r="B836" s="2">
        <v>319678340</v>
      </c>
      <c r="C836" s="2" t="s">
        <v>250</v>
      </c>
      <c r="D836" s="4">
        <v>18042.75</v>
      </c>
      <c r="E836" s="1" t="s">
        <v>12</v>
      </c>
      <c r="F836" s="1" t="s">
        <v>874</v>
      </c>
      <c r="G836" s="1" t="s">
        <v>1964</v>
      </c>
      <c r="H836" s="1" t="s">
        <v>2758</v>
      </c>
      <c r="I836" s="1">
        <v>123090.8123088</v>
      </c>
      <c r="J836" s="1" t="s">
        <v>2759</v>
      </c>
    </row>
    <row r="837" spans="1:10" x14ac:dyDescent="0.25">
      <c r="A837" s="1" t="s">
        <v>2760</v>
      </c>
      <c r="B837" s="2">
        <v>971704687</v>
      </c>
      <c r="C837" s="2" t="s">
        <v>556</v>
      </c>
      <c r="D837" s="4">
        <v>27174</v>
      </c>
      <c r="E837" s="1" t="s">
        <v>12</v>
      </c>
      <c r="F837" s="1" t="s">
        <v>286</v>
      </c>
      <c r="G837" s="1" t="s">
        <v>1964</v>
      </c>
      <c r="H837" s="1" t="s">
        <v>2761</v>
      </c>
      <c r="I837" s="1">
        <v>187942.85775359999</v>
      </c>
      <c r="J837" s="1" t="s">
        <v>2762</v>
      </c>
    </row>
    <row r="838" spans="1:10" x14ac:dyDescent="0.25">
      <c r="A838" s="1" t="s">
        <v>2763</v>
      </c>
      <c r="B838" s="2">
        <v>334726039</v>
      </c>
      <c r="C838" s="2" t="s">
        <v>143</v>
      </c>
      <c r="D838" s="4">
        <v>34479</v>
      </c>
      <c r="E838" s="1" t="s">
        <v>12</v>
      </c>
      <c r="F838" s="1" t="s">
        <v>818</v>
      </c>
      <c r="G838" s="1" t="s">
        <v>1964</v>
      </c>
      <c r="H838" s="1" t="s">
        <v>2764</v>
      </c>
      <c r="I838" s="1">
        <v>94169.160597599999</v>
      </c>
      <c r="J838" s="1" t="s">
        <v>2765</v>
      </c>
    </row>
    <row r="839" spans="1:10" x14ac:dyDescent="0.25">
      <c r="A839" s="1" t="s">
        <v>2766</v>
      </c>
      <c r="B839" s="2">
        <v>522730210</v>
      </c>
      <c r="C839" s="2" t="s">
        <v>556</v>
      </c>
      <c r="D839" s="4">
        <v>27174</v>
      </c>
      <c r="E839" s="1" t="s">
        <v>12</v>
      </c>
      <c r="F839" s="1" t="s">
        <v>731</v>
      </c>
      <c r="G839" s="1" t="s">
        <v>1964</v>
      </c>
      <c r="H839" s="1" t="s">
        <v>2767</v>
      </c>
      <c r="I839" s="1">
        <v>510194.03455019998</v>
      </c>
      <c r="J839" s="1" t="s">
        <v>2768</v>
      </c>
    </row>
    <row r="840" spans="1:10" x14ac:dyDescent="0.25">
      <c r="A840" s="1" t="s">
        <v>2769</v>
      </c>
      <c r="B840" s="2">
        <v>582771873</v>
      </c>
      <c r="C840" s="2" t="s">
        <v>154</v>
      </c>
      <c r="D840" s="4">
        <v>29730.75</v>
      </c>
      <c r="E840" s="1" t="s">
        <v>12</v>
      </c>
      <c r="F840" s="1" t="s">
        <v>19</v>
      </c>
      <c r="G840" s="1" t="s">
        <v>1964</v>
      </c>
      <c r="H840" s="1" t="s">
        <v>2770</v>
      </c>
      <c r="I840" s="1">
        <v>79312.898304000002</v>
      </c>
      <c r="J840" s="1" t="s">
        <v>2771</v>
      </c>
    </row>
    <row r="841" spans="1:10" x14ac:dyDescent="0.25">
      <c r="A841" s="1" t="s">
        <v>2772</v>
      </c>
      <c r="B841" s="2">
        <v>372447587</v>
      </c>
      <c r="C841" s="2" t="s">
        <v>309</v>
      </c>
      <c r="D841" s="4">
        <v>27904.5</v>
      </c>
      <c r="E841" s="1" t="s">
        <v>1094</v>
      </c>
      <c r="F841" s="1" t="s">
        <v>327</v>
      </c>
      <c r="G841" s="1" t="s">
        <v>2773</v>
      </c>
      <c r="H841" s="1" t="s">
        <v>2774</v>
      </c>
      <c r="I841" s="1">
        <v>279034.31836799998</v>
      </c>
      <c r="J841" s="1" t="s">
        <v>2775</v>
      </c>
    </row>
    <row r="842" spans="1:10" x14ac:dyDescent="0.25">
      <c r="A842" s="1" t="s">
        <v>2776</v>
      </c>
      <c r="B842" s="2">
        <v>26700503</v>
      </c>
      <c r="C842" s="2" t="s">
        <v>23</v>
      </c>
      <c r="D842" s="4">
        <v>15486</v>
      </c>
      <c r="E842" s="1" t="s">
        <v>1094</v>
      </c>
      <c r="F842" s="1" t="s">
        <v>893</v>
      </c>
      <c r="G842" s="1" t="s">
        <v>2773</v>
      </c>
      <c r="H842" s="1" t="s">
        <v>2777</v>
      </c>
      <c r="I842" s="1">
        <v>50252.39949312</v>
      </c>
      <c r="J842" s="1" t="s">
        <v>2778</v>
      </c>
    </row>
    <row r="843" spans="1:10" x14ac:dyDescent="0.25">
      <c r="A843" s="1" t="s">
        <v>2779</v>
      </c>
      <c r="B843" s="2">
        <v>788384508</v>
      </c>
      <c r="C843" s="2" t="s">
        <v>221</v>
      </c>
      <c r="D843" s="4">
        <v>33748.5</v>
      </c>
      <c r="E843" s="1" t="s">
        <v>1094</v>
      </c>
      <c r="F843" s="1" t="s">
        <v>24</v>
      </c>
      <c r="G843" s="1" t="s">
        <v>2773</v>
      </c>
      <c r="H843" s="1" t="s">
        <v>2780</v>
      </c>
      <c r="I843" s="1">
        <v>104556.74475168</v>
      </c>
      <c r="J843" s="1" t="s">
        <v>2781</v>
      </c>
    </row>
    <row r="844" spans="1:10" x14ac:dyDescent="0.25">
      <c r="A844" s="1" t="s">
        <v>2782</v>
      </c>
      <c r="B844" s="2">
        <v>302636014</v>
      </c>
      <c r="C844" s="2" t="s">
        <v>114</v>
      </c>
      <c r="D844" s="4">
        <v>20599.5</v>
      </c>
      <c r="E844" s="1" t="s">
        <v>1094</v>
      </c>
      <c r="F844" s="1" t="s">
        <v>264</v>
      </c>
      <c r="G844" s="1" t="s">
        <v>2773</v>
      </c>
      <c r="H844" s="1" t="s">
        <v>2783</v>
      </c>
      <c r="I844" s="1">
        <v>223391.32199999999</v>
      </c>
      <c r="J844" s="1" t="s">
        <v>2784</v>
      </c>
    </row>
    <row r="845" spans="1:10" x14ac:dyDescent="0.25">
      <c r="A845" s="1" t="s">
        <v>2785</v>
      </c>
      <c r="B845" s="2">
        <v>605123228</v>
      </c>
      <c r="C845" s="2" t="s">
        <v>67</v>
      </c>
      <c r="D845" s="4">
        <v>23156.25</v>
      </c>
      <c r="E845" s="1" t="s">
        <v>1094</v>
      </c>
      <c r="F845" s="1" t="s">
        <v>168</v>
      </c>
      <c r="G845" s="1" t="s">
        <v>2773</v>
      </c>
      <c r="H845" s="1" t="s">
        <v>2786</v>
      </c>
      <c r="I845" s="1">
        <v>28086.152371200002</v>
      </c>
      <c r="J845" s="1" t="s">
        <v>2787</v>
      </c>
    </row>
    <row r="846" spans="1:10" x14ac:dyDescent="0.25">
      <c r="A846" s="1" t="s">
        <v>2788</v>
      </c>
      <c r="B846" s="2">
        <v>25583562</v>
      </c>
      <c r="C846" s="2" t="s">
        <v>28</v>
      </c>
      <c r="D846" s="4">
        <v>32652.75</v>
      </c>
      <c r="E846" s="1" t="s">
        <v>1094</v>
      </c>
      <c r="F846" s="1" t="s">
        <v>1308</v>
      </c>
      <c r="G846" s="1" t="s">
        <v>2773</v>
      </c>
      <c r="H846" s="1" t="s">
        <v>2789</v>
      </c>
      <c r="I846" s="1">
        <v>11676.8608866</v>
      </c>
      <c r="J846" s="1" t="s">
        <v>2790</v>
      </c>
    </row>
    <row r="847" spans="1:10" x14ac:dyDescent="0.25">
      <c r="A847" s="1" t="s">
        <v>2791</v>
      </c>
      <c r="B847" s="2">
        <v>330939456</v>
      </c>
      <c r="C847" s="2" t="s">
        <v>380</v>
      </c>
      <c r="D847" s="4">
        <v>14390.25</v>
      </c>
      <c r="E847" s="1" t="s">
        <v>1094</v>
      </c>
      <c r="F847" s="1" t="s">
        <v>1746</v>
      </c>
      <c r="G847" s="1" t="s">
        <v>2773</v>
      </c>
      <c r="H847" s="1" t="s">
        <v>2792</v>
      </c>
      <c r="I847" s="1">
        <v>305644.7116632</v>
      </c>
      <c r="J847" s="1" t="s">
        <v>2793</v>
      </c>
    </row>
    <row r="848" spans="1:10" x14ac:dyDescent="0.25">
      <c r="A848" s="1" t="s">
        <v>2794</v>
      </c>
      <c r="B848" s="2">
        <v>885905521</v>
      </c>
      <c r="C848" s="2" t="s">
        <v>189</v>
      </c>
      <c r="D848" s="4">
        <v>22425.75</v>
      </c>
      <c r="E848" s="1" t="s">
        <v>1094</v>
      </c>
      <c r="F848" s="1" t="s">
        <v>682</v>
      </c>
      <c r="G848" s="1" t="s">
        <v>2773</v>
      </c>
      <c r="H848" s="1" t="s">
        <v>2795</v>
      </c>
      <c r="I848" s="1">
        <v>138770.376777</v>
      </c>
      <c r="J848" s="1" t="s">
        <v>2796</v>
      </c>
    </row>
    <row r="849" spans="1:10" x14ac:dyDescent="0.25">
      <c r="A849" s="1" t="s">
        <v>2797</v>
      </c>
      <c r="B849" s="2">
        <v>491768023</v>
      </c>
      <c r="C849" s="2" t="s">
        <v>43</v>
      </c>
      <c r="D849" s="4">
        <v>36670.5</v>
      </c>
      <c r="E849" s="1" t="s">
        <v>1094</v>
      </c>
      <c r="F849" s="1" t="s">
        <v>993</v>
      </c>
      <c r="G849" s="1" t="s">
        <v>2773</v>
      </c>
      <c r="H849" s="1" t="s">
        <v>2798</v>
      </c>
      <c r="I849" s="1">
        <v>569658.00705659995</v>
      </c>
      <c r="J849" s="1" t="s">
        <v>2799</v>
      </c>
    </row>
    <row r="850" spans="1:10" x14ac:dyDescent="0.25">
      <c r="A850" s="1" t="s">
        <v>2800</v>
      </c>
      <c r="B850" s="2">
        <v>137837802</v>
      </c>
      <c r="C850" s="2" t="s">
        <v>77</v>
      </c>
      <c r="D850" s="4">
        <v>23521.5</v>
      </c>
      <c r="E850" s="1" t="s">
        <v>1094</v>
      </c>
      <c r="F850" s="1" t="s">
        <v>1789</v>
      </c>
      <c r="G850" s="1" t="s">
        <v>2773</v>
      </c>
      <c r="H850" s="1" t="s">
        <v>2801</v>
      </c>
      <c r="I850" s="1">
        <v>55021.424942550002</v>
      </c>
      <c r="J850" s="1" t="s">
        <v>2802</v>
      </c>
    </row>
    <row r="851" spans="1:10" x14ac:dyDescent="0.25">
      <c r="A851" s="1" t="s">
        <v>2803</v>
      </c>
      <c r="B851" s="2">
        <v>753849343</v>
      </c>
      <c r="C851" s="2" t="s">
        <v>43</v>
      </c>
      <c r="D851" s="4">
        <v>36670.5</v>
      </c>
      <c r="E851" s="1" t="s">
        <v>1094</v>
      </c>
      <c r="F851" s="1" t="s">
        <v>1789</v>
      </c>
      <c r="G851" s="1" t="s">
        <v>2773</v>
      </c>
      <c r="H851" s="1" t="s">
        <v>2804</v>
      </c>
      <c r="I851" s="1">
        <v>108984.77716896</v>
      </c>
      <c r="J851" s="1" t="s">
        <v>2805</v>
      </c>
    </row>
    <row r="852" spans="1:10" x14ac:dyDescent="0.25">
      <c r="A852" s="1" t="s">
        <v>2806</v>
      </c>
      <c r="B852" s="2">
        <v>855984744</v>
      </c>
      <c r="C852" s="2" t="s">
        <v>124</v>
      </c>
      <c r="D852" s="4">
        <v>14025</v>
      </c>
      <c r="E852" s="1" t="s">
        <v>1094</v>
      </c>
      <c r="F852" s="1" t="s">
        <v>989</v>
      </c>
      <c r="G852" s="1" t="s">
        <v>2773</v>
      </c>
      <c r="H852" s="1" t="s">
        <v>2807</v>
      </c>
      <c r="I852" s="1">
        <v>349634.89007999998</v>
      </c>
      <c r="J852" s="1" t="s">
        <v>2808</v>
      </c>
    </row>
    <row r="853" spans="1:10" x14ac:dyDescent="0.25">
      <c r="A853" s="1" t="s">
        <v>2809</v>
      </c>
      <c r="B853" s="2">
        <v>684809927</v>
      </c>
      <c r="C853" s="2" t="s">
        <v>365</v>
      </c>
      <c r="D853" s="4">
        <v>37035.75</v>
      </c>
      <c r="E853" s="1" t="s">
        <v>1094</v>
      </c>
      <c r="F853" s="1" t="s">
        <v>2211</v>
      </c>
      <c r="G853" s="1" t="s">
        <v>2773</v>
      </c>
      <c r="H853" s="1" t="s">
        <v>2810</v>
      </c>
      <c r="I853" s="1">
        <v>113641.44343272</v>
      </c>
      <c r="J853" s="1" t="s">
        <v>2811</v>
      </c>
    </row>
    <row r="854" spans="1:10" x14ac:dyDescent="0.25">
      <c r="A854" s="1" t="s">
        <v>2812</v>
      </c>
      <c r="B854" s="2">
        <v>373928798</v>
      </c>
      <c r="C854" s="2" t="s">
        <v>212</v>
      </c>
      <c r="D854" s="4">
        <v>24252</v>
      </c>
      <c r="E854" s="1" t="s">
        <v>1094</v>
      </c>
      <c r="F854" s="1" t="s">
        <v>2176</v>
      </c>
      <c r="G854" s="1" t="s">
        <v>2773</v>
      </c>
      <c r="H854" s="1" t="s">
        <v>2813</v>
      </c>
      <c r="I854" s="1">
        <v>87837.352693199995</v>
      </c>
      <c r="J854" s="1" t="s">
        <v>2814</v>
      </c>
    </row>
    <row r="855" spans="1:10" x14ac:dyDescent="0.25">
      <c r="A855" s="1" t="s">
        <v>2815</v>
      </c>
      <c r="B855" s="2">
        <v>365392432</v>
      </c>
      <c r="C855" s="2" t="s">
        <v>606</v>
      </c>
      <c r="D855" s="4">
        <v>23886.75</v>
      </c>
      <c r="E855" s="1" t="s">
        <v>1094</v>
      </c>
      <c r="F855" s="1" t="s">
        <v>985</v>
      </c>
      <c r="G855" s="1" t="s">
        <v>2773</v>
      </c>
      <c r="H855" s="1" t="s">
        <v>2816</v>
      </c>
      <c r="I855" s="1">
        <v>66145.745838550007</v>
      </c>
      <c r="J855" s="1" t="s">
        <v>2817</v>
      </c>
    </row>
    <row r="856" spans="1:10" x14ac:dyDescent="0.25">
      <c r="A856" s="1" t="s">
        <v>2818</v>
      </c>
      <c r="B856" s="2">
        <v>58474603</v>
      </c>
      <c r="C856" s="2" t="s">
        <v>124</v>
      </c>
      <c r="D856" s="4">
        <v>14025</v>
      </c>
      <c r="E856" s="1" t="s">
        <v>1094</v>
      </c>
      <c r="F856" s="1" t="s">
        <v>1840</v>
      </c>
      <c r="G856" s="1" t="s">
        <v>2773</v>
      </c>
      <c r="H856" s="1" t="s">
        <v>2819</v>
      </c>
      <c r="I856" s="1">
        <v>41566.849551359999</v>
      </c>
      <c r="J856" s="1" t="s">
        <v>2820</v>
      </c>
    </row>
    <row r="857" spans="1:10" x14ac:dyDescent="0.25">
      <c r="A857" s="1" t="s">
        <v>2821</v>
      </c>
      <c r="B857" s="2">
        <v>496015471</v>
      </c>
      <c r="C857" s="2" t="s">
        <v>124</v>
      </c>
      <c r="D857" s="4">
        <v>14025</v>
      </c>
      <c r="E857" s="1" t="s">
        <v>1094</v>
      </c>
      <c r="F857" s="1" t="s">
        <v>2278</v>
      </c>
      <c r="G857" s="1" t="s">
        <v>2773</v>
      </c>
      <c r="H857" s="1" t="s">
        <v>2822</v>
      </c>
      <c r="I857" s="1">
        <v>719976.08336519997</v>
      </c>
      <c r="J857" s="1" t="s">
        <v>2823</v>
      </c>
    </row>
    <row r="858" spans="1:10" x14ac:dyDescent="0.25">
      <c r="A858" s="1" t="s">
        <v>2824</v>
      </c>
      <c r="B858" s="2">
        <v>102351529</v>
      </c>
      <c r="C858" s="2" t="s">
        <v>380</v>
      </c>
      <c r="D858" s="4">
        <v>14390.25</v>
      </c>
      <c r="E858" s="1" t="s">
        <v>1094</v>
      </c>
      <c r="F858" s="1" t="s">
        <v>1277</v>
      </c>
      <c r="G858" s="1" t="s">
        <v>2773</v>
      </c>
      <c r="H858" s="1" t="s">
        <v>2825</v>
      </c>
      <c r="I858" s="1">
        <v>44136.497916</v>
      </c>
      <c r="J858" s="1" t="s">
        <v>2826</v>
      </c>
    </row>
    <row r="859" spans="1:10" x14ac:dyDescent="0.25">
      <c r="A859" s="1" t="s">
        <v>2827</v>
      </c>
      <c r="B859" s="2">
        <v>501846306</v>
      </c>
      <c r="C859" s="2" t="s">
        <v>357</v>
      </c>
      <c r="D859" s="4">
        <v>35209.5</v>
      </c>
      <c r="E859" s="1" t="s">
        <v>1094</v>
      </c>
      <c r="F859" s="1" t="s">
        <v>1016</v>
      </c>
      <c r="G859" s="1" t="s">
        <v>2773</v>
      </c>
      <c r="H859" s="1" t="s">
        <v>2828</v>
      </c>
      <c r="I859" s="1">
        <v>14935.366483199999</v>
      </c>
      <c r="J859" s="1" t="s">
        <v>2829</v>
      </c>
    </row>
    <row r="860" spans="1:10" x14ac:dyDescent="0.25">
      <c r="A860" s="1" t="s">
        <v>2830</v>
      </c>
      <c r="B860" s="2">
        <v>710742690</v>
      </c>
      <c r="C860" s="2" t="s">
        <v>889</v>
      </c>
      <c r="D860" s="4">
        <v>30096</v>
      </c>
      <c r="E860" s="1" t="s">
        <v>1094</v>
      </c>
      <c r="F860" s="1" t="s">
        <v>430</v>
      </c>
      <c r="G860" s="1" t="s">
        <v>2773</v>
      </c>
      <c r="H860" s="1" t="s">
        <v>2831</v>
      </c>
      <c r="I860" s="1">
        <v>116883.177948</v>
      </c>
      <c r="J860" s="1" t="s">
        <v>2832</v>
      </c>
    </row>
    <row r="861" spans="1:10" x14ac:dyDescent="0.25">
      <c r="A861" s="1" t="s">
        <v>2833</v>
      </c>
      <c r="B861" s="2">
        <v>420775631</v>
      </c>
      <c r="C861" s="2" t="s">
        <v>434</v>
      </c>
      <c r="D861" s="4">
        <v>28269.75</v>
      </c>
      <c r="E861" s="1" t="s">
        <v>1094</v>
      </c>
      <c r="F861" s="1" t="s">
        <v>1047</v>
      </c>
      <c r="G861" s="1" t="s">
        <v>2773</v>
      </c>
      <c r="H861" s="1" t="s">
        <v>2834</v>
      </c>
      <c r="I861" s="1">
        <v>226244.11729920001</v>
      </c>
      <c r="J861" s="1" t="s">
        <v>2835</v>
      </c>
    </row>
    <row r="862" spans="1:10" x14ac:dyDescent="0.25">
      <c r="A862" s="1" t="s">
        <v>2836</v>
      </c>
      <c r="B862" s="2">
        <v>296971198</v>
      </c>
      <c r="C862" s="2" t="s">
        <v>38</v>
      </c>
      <c r="D862" s="4">
        <v>21330</v>
      </c>
      <c r="E862" s="1" t="s">
        <v>1094</v>
      </c>
      <c r="F862" s="1" t="s">
        <v>130</v>
      </c>
      <c r="G862" s="1" t="s">
        <v>2773</v>
      </c>
      <c r="H862" s="1" t="s">
        <v>2837</v>
      </c>
      <c r="I862" s="1">
        <v>424009.98039113998</v>
      </c>
      <c r="J862" s="1" t="s">
        <v>2838</v>
      </c>
    </row>
    <row r="863" spans="1:10" x14ac:dyDescent="0.25">
      <c r="A863" s="1" t="s">
        <v>2839</v>
      </c>
      <c r="B863" s="2">
        <v>462984968</v>
      </c>
      <c r="C863" s="2" t="s">
        <v>452</v>
      </c>
      <c r="D863" s="4">
        <v>26078.25</v>
      </c>
      <c r="E863" s="1" t="s">
        <v>1094</v>
      </c>
      <c r="F863" s="1" t="s">
        <v>1815</v>
      </c>
      <c r="G863" s="1" t="s">
        <v>2773</v>
      </c>
      <c r="H863" s="1" t="s">
        <v>2840</v>
      </c>
      <c r="I863" s="1">
        <v>115869.3888</v>
      </c>
      <c r="J863" s="1" t="s">
        <v>2841</v>
      </c>
    </row>
    <row r="864" spans="1:10" x14ac:dyDescent="0.25">
      <c r="A864" s="1" t="s">
        <v>2842</v>
      </c>
      <c r="B864" s="2">
        <v>675487854</v>
      </c>
      <c r="C864" s="2" t="s">
        <v>162</v>
      </c>
      <c r="D864" s="4">
        <v>15851.25</v>
      </c>
      <c r="E864" s="1" t="s">
        <v>1094</v>
      </c>
      <c r="F864" s="1" t="s">
        <v>985</v>
      </c>
      <c r="G864" s="1" t="s">
        <v>2773</v>
      </c>
      <c r="H864" s="1" t="s">
        <v>2843</v>
      </c>
      <c r="I864" s="1">
        <v>376317.64854684001</v>
      </c>
      <c r="J864" s="1" t="s">
        <v>2844</v>
      </c>
    </row>
    <row r="865" spans="1:10" x14ac:dyDescent="0.25">
      <c r="A865" s="1" t="s">
        <v>2845</v>
      </c>
      <c r="B865" s="2">
        <v>862925892</v>
      </c>
      <c r="C865" s="2" t="s">
        <v>212</v>
      </c>
      <c r="D865" s="4">
        <v>24252</v>
      </c>
      <c r="E865" s="1" t="s">
        <v>1094</v>
      </c>
      <c r="F865" s="1" t="s">
        <v>395</v>
      </c>
      <c r="G865" s="1" t="s">
        <v>2773</v>
      </c>
      <c r="H865" s="1" t="s">
        <v>2846</v>
      </c>
      <c r="I865" s="1">
        <v>83853.752411520007</v>
      </c>
      <c r="J865" s="1" t="s">
        <v>2847</v>
      </c>
    </row>
    <row r="866" spans="1:10" x14ac:dyDescent="0.25">
      <c r="A866" s="1" t="s">
        <v>2848</v>
      </c>
      <c r="B866" s="2">
        <v>288127588</v>
      </c>
      <c r="C866" s="2" t="s">
        <v>167</v>
      </c>
      <c r="D866" s="4">
        <v>18773.25</v>
      </c>
      <c r="E866" s="1" t="s">
        <v>1094</v>
      </c>
      <c r="F866" s="1" t="s">
        <v>385</v>
      </c>
      <c r="G866" s="1" t="s">
        <v>2773</v>
      </c>
      <c r="H866" s="1" t="s">
        <v>2849</v>
      </c>
      <c r="I866" s="1">
        <v>9006.0909840000004</v>
      </c>
      <c r="J866" s="1" t="s">
        <v>1657</v>
      </c>
    </row>
    <row r="867" spans="1:10" x14ac:dyDescent="0.25">
      <c r="A867" s="1" t="s">
        <v>2850</v>
      </c>
      <c r="B867" s="2">
        <v>122639053</v>
      </c>
      <c r="C867" s="2" t="s">
        <v>498</v>
      </c>
      <c r="D867" s="4">
        <v>37766.25</v>
      </c>
      <c r="E867" s="1" t="s">
        <v>1094</v>
      </c>
      <c r="F867" s="1" t="s">
        <v>426</v>
      </c>
      <c r="G867" s="1" t="s">
        <v>2773</v>
      </c>
      <c r="H867" s="1" t="s">
        <v>2851</v>
      </c>
      <c r="I867" s="1">
        <v>210003.28511999999</v>
      </c>
      <c r="J867" s="1" t="s">
        <v>2852</v>
      </c>
    </row>
    <row r="868" spans="1:10" x14ac:dyDescent="0.25">
      <c r="A868" s="1" t="s">
        <v>2853</v>
      </c>
      <c r="B868" s="2">
        <v>749620169</v>
      </c>
      <c r="C868" s="2" t="s">
        <v>556</v>
      </c>
      <c r="D868" s="4">
        <v>27174</v>
      </c>
      <c r="E868" s="1" t="s">
        <v>1094</v>
      </c>
      <c r="F868" s="1" t="s">
        <v>1927</v>
      </c>
      <c r="G868" s="1" t="s">
        <v>2773</v>
      </c>
      <c r="H868" s="1" t="s">
        <v>2854</v>
      </c>
      <c r="I868" s="1">
        <v>271014.53690220002</v>
      </c>
      <c r="J868" s="1" t="s">
        <v>2855</v>
      </c>
    </row>
    <row r="869" spans="1:10" x14ac:dyDescent="0.25">
      <c r="A869" s="1" t="s">
        <v>2856</v>
      </c>
      <c r="B869" s="2">
        <v>854144068</v>
      </c>
      <c r="C869" s="2" t="s">
        <v>119</v>
      </c>
      <c r="D869" s="4">
        <v>24982.5</v>
      </c>
      <c r="E869" s="1" t="s">
        <v>1094</v>
      </c>
      <c r="F869" s="1" t="s">
        <v>784</v>
      </c>
      <c r="G869" s="1" t="s">
        <v>2773</v>
      </c>
      <c r="H869" s="1" t="s">
        <v>2857</v>
      </c>
      <c r="I869" s="1">
        <v>770161.71929471998</v>
      </c>
      <c r="J869" s="1" t="s">
        <v>2858</v>
      </c>
    </row>
    <row r="870" spans="1:10" x14ac:dyDescent="0.25">
      <c r="A870" s="1" t="s">
        <v>2859</v>
      </c>
      <c r="B870" s="2">
        <v>380223109</v>
      </c>
      <c r="C870" s="2" t="s">
        <v>203</v>
      </c>
      <c r="D870" s="4">
        <v>27539.25</v>
      </c>
      <c r="E870" s="1" t="s">
        <v>1094</v>
      </c>
      <c r="F870" s="1" t="s">
        <v>135</v>
      </c>
      <c r="G870" s="1" t="s">
        <v>2773</v>
      </c>
      <c r="H870" s="1" t="s">
        <v>2860</v>
      </c>
      <c r="I870" s="1">
        <v>226021.16184479999</v>
      </c>
      <c r="J870" s="1" t="s">
        <v>2861</v>
      </c>
    </row>
    <row r="871" spans="1:10" x14ac:dyDescent="0.25">
      <c r="A871" s="1" t="s">
        <v>2862</v>
      </c>
      <c r="B871" s="2">
        <v>190990752</v>
      </c>
      <c r="C871" s="2" t="s">
        <v>470</v>
      </c>
      <c r="D871" s="4">
        <v>14755.5</v>
      </c>
      <c r="E871" s="1" t="s">
        <v>1094</v>
      </c>
      <c r="F871" s="1" t="s">
        <v>381</v>
      </c>
      <c r="G871" s="1" t="s">
        <v>2773</v>
      </c>
      <c r="H871" s="1" t="s">
        <v>2863</v>
      </c>
      <c r="I871" s="1">
        <v>156634.0772724</v>
      </c>
      <c r="J871" s="1" t="s">
        <v>2864</v>
      </c>
    </row>
    <row r="872" spans="1:10" x14ac:dyDescent="0.25">
      <c r="A872" s="1" t="s">
        <v>2865</v>
      </c>
      <c r="B872" s="2">
        <v>567668389</v>
      </c>
      <c r="C872" s="2" t="s">
        <v>479</v>
      </c>
      <c r="D872" s="4">
        <v>33383.25</v>
      </c>
      <c r="E872" s="1" t="s">
        <v>1094</v>
      </c>
      <c r="F872" s="1" t="s">
        <v>574</v>
      </c>
      <c r="G872" s="1" t="s">
        <v>2773</v>
      </c>
      <c r="H872" s="1" t="s">
        <v>2866</v>
      </c>
      <c r="I872" s="1">
        <v>50481.115176959996</v>
      </c>
      <c r="J872" s="1" t="s">
        <v>2867</v>
      </c>
    </row>
    <row r="873" spans="1:10" x14ac:dyDescent="0.25">
      <c r="A873" s="1" t="s">
        <v>2868</v>
      </c>
      <c r="B873" s="2">
        <v>232958073</v>
      </c>
      <c r="C873" s="2" t="s">
        <v>568</v>
      </c>
      <c r="D873" s="4">
        <v>25713</v>
      </c>
      <c r="E873" s="1" t="s">
        <v>1094</v>
      </c>
      <c r="F873" s="1" t="s">
        <v>139</v>
      </c>
      <c r="G873" s="1" t="s">
        <v>2773</v>
      </c>
      <c r="H873" s="1" t="s">
        <v>2869</v>
      </c>
      <c r="I873" s="1">
        <v>827309.34257400001</v>
      </c>
      <c r="J873" s="1" t="s">
        <v>2306</v>
      </c>
    </row>
    <row r="874" spans="1:10" x14ac:dyDescent="0.25">
      <c r="A874" s="1" t="s">
        <v>2870</v>
      </c>
      <c r="B874" s="2">
        <v>281763511</v>
      </c>
      <c r="C874" s="2" t="s">
        <v>162</v>
      </c>
      <c r="D874" s="4">
        <v>15851.25</v>
      </c>
      <c r="E874" s="1" t="s">
        <v>1094</v>
      </c>
      <c r="F874" s="1" t="s">
        <v>385</v>
      </c>
      <c r="G874" s="1" t="s">
        <v>2773</v>
      </c>
      <c r="H874" s="1" t="s">
        <v>2871</v>
      </c>
      <c r="I874" s="1">
        <v>44416.761121919997</v>
      </c>
      <c r="J874" s="1" t="s">
        <v>2872</v>
      </c>
    </row>
    <row r="875" spans="1:10" x14ac:dyDescent="0.25">
      <c r="A875" s="1" t="s">
        <v>2873</v>
      </c>
      <c r="B875" s="2">
        <v>913488559</v>
      </c>
      <c r="C875" s="2" t="s">
        <v>124</v>
      </c>
      <c r="D875" s="4">
        <v>14025</v>
      </c>
      <c r="E875" s="1" t="s">
        <v>1094</v>
      </c>
      <c r="F875" s="1" t="s">
        <v>115</v>
      </c>
      <c r="G875" s="1" t="s">
        <v>2773</v>
      </c>
      <c r="H875" s="1" t="s">
        <v>2874</v>
      </c>
      <c r="I875" s="1">
        <v>27436.312514000001</v>
      </c>
      <c r="J875" s="1" t="s">
        <v>2484</v>
      </c>
    </row>
    <row r="876" spans="1:10" x14ac:dyDescent="0.25">
      <c r="A876" s="1" t="s">
        <v>2875</v>
      </c>
      <c r="B876" s="2">
        <v>822220105</v>
      </c>
      <c r="C876" s="2" t="s">
        <v>862</v>
      </c>
      <c r="D876" s="4">
        <v>24617.25</v>
      </c>
      <c r="E876" s="1" t="s">
        <v>1094</v>
      </c>
      <c r="F876" s="1" t="s">
        <v>1054</v>
      </c>
      <c r="G876" s="1" t="s">
        <v>2773</v>
      </c>
      <c r="H876" s="1" t="s">
        <v>2876</v>
      </c>
      <c r="I876" s="1">
        <v>97762.199145599996</v>
      </c>
      <c r="J876" s="1" t="s">
        <v>2877</v>
      </c>
    </row>
    <row r="877" spans="1:10" x14ac:dyDescent="0.25">
      <c r="A877" s="1" t="s">
        <v>2878</v>
      </c>
      <c r="B877" s="2">
        <v>539938714</v>
      </c>
      <c r="C877" s="2" t="s">
        <v>268</v>
      </c>
      <c r="D877" s="4">
        <v>17677.5</v>
      </c>
      <c r="E877" s="1" t="s">
        <v>1094</v>
      </c>
      <c r="F877" s="1" t="s">
        <v>807</v>
      </c>
      <c r="G877" s="1" t="s">
        <v>2773</v>
      </c>
      <c r="H877" s="1" t="s">
        <v>2879</v>
      </c>
      <c r="I877" s="1">
        <v>120496.2897852</v>
      </c>
      <c r="J877" s="1" t="s">
        <v>2880</v>
      </c>
    </row>
    <row r="878" spans="1:10" x14ac:dyDescent="0.25">
      <c r="A878" s="1" t="s">
        <v>2881</v>
      </c>
      <c r="B878" s="2">
        <v>670368682</v>
      </c>
      <c r="C878" s="2" t="s">
        <v>335</v>
      </c>
      <c r="D878" s="4">
        <v>19869</v>
      </c>
      <c r="E878" s="1" t="s">
        <v>1094</v>
      </c>
      <c r="F878" s="1" t="s">
        <v>1308</v>
      </c>
      <c r="G878" s="1" t="s">
        <v>2773</v>
      </c>
      <c r="H878" s="1" t="s">
        <v>2882</v>
      </c>
      <c r="I878" s="1">
        <v>46477.953467400002</v>
      </c>
      <c r="J878" s="1" t="s">
        <v>2883</v>
      </c>
    </row>
    <row r="879" spans="1:10" x14ac:dyDescent="0.25">
      <c r="A879" s="1" t="s">
        <v>2884</v>
      </c>
      <c r="B879" s="2">
        <v>503978562</v>
      </c>
      <c r="C879" s="2" t="s">
        <v>226</v>
      </c>
      <c r="D879" s="4">
        <v>31557</v>
      </c>
      <c r="E879" s="1" t="s">
        <v>1094</v>
      </c>
      <c r="F879" s="1" t="s">
        <v>909</v>
      </c>
      <c r="G879" s="1" t="s">
        <v>2773</v>
      </c>
      <c r="H879" s="1" t="s">
        <v>2885</v>
      </c>
      <c r="I879" s="1">
        <v>772573.68390527996</v>
      </c>
      <c r="J879" s="1" t="s">
        <v>2886</v>
      </c>
    </row>
    <row r="880" spans="1:10" x14ac:dyDescent="0.25">
      <c r="A880" s="1" t="s">
        <v>2887</v>
      </c>
      <c r="B880" s="2">
        <v>394817617</v>
      </c>
      <c r="C880" s="2" t="s">
        <v>245</v>
      </c>
      <c r="D880" s="4">
        <v>19503.75</v>
      </c>
      <c r="E880" s="1" t="s">
        <v>1094</v>
      </c>
      <c r="F880" s="1" t="s">
        <v>514</v>
      </c>
      <c r="G880" s="1" t="s">
        <v>2773</v>
      </c>
      <c r="H880" s="1" t="s">
        <v>2888</v>
      </c>
      <c r="I880" s="1">
        <v>590612.44843380002</v>
      </c>
      <c r="J880" s="1" t="s">
        <v>2889</v>
      </c>
    </row>
    <row r="881" spans="1:10" x14ac:dyDescent="0.25">
      <c r="A881" s="1" t="s">
        <v>2890</v>
      </c>
      <c r="B881" s="2">
        <v>693697228</v>
      </c>
      <c r="C881" s="2" t="s">
        <v>452</v>
      </c>
      <c r="D881" s="4">
        <v>26078.25</v>
      </c>
      <c r="E881" s="1" t="s">
        <v>1094</v>
      </c>
      <c r="F881" s="1" t="s">
        <v>260</v>
      </c>
      <c r="G881" s="1" t="s">
        <v>2773</v>
      </c>
      <c r="H881" s="1" t="s">
        <v>2891</v>
      </c>
      <c r="I881" s="1">
        <v>39853.601623080001</v>
      </c>
      <c r="J881" s="1" t="s">
        <v>2892</v>
      </c>
    </row>
    <row r="882" spans="1:10" x14ac:dyDescent="0.25">
      <c r="A882" s="1" t="s">
        <v>2893</v>
      </c>
      <c r="B882" s="2">
        <v>366489606</v>
      </c>
      <c r="C882" s="2" t="s">
        <v>434</v>
      </c>
      <c r="D882" s="4">
        <v>28269.75</v>
      </c>
      <c r="E882" s="1" t="s">
        <v>1094</v>
      </c>
      <c r="F882" s="1" t="s">
        <v>1610</v>
      </c>
      <c r="G882" s="1" t="s">
        <v>2773</v>
      </c>
      <c r="H882" s="1" t="s">
        <v>2894</v>
      </c>
      <c r="I882" s="1">
        <v>156823.566391</v>
      </c>
      <c r="J882" s="1" t="s">
        <v>2895</v>
      </c>
    </row>
    <row r="883" spans="1:10" x14ac:dyDescent="0.25">
      <c r="A883" s="1" t="s">
        <v>2896</v>
      </c>
      <c r="B883" s="2">
        <v>113165911</v>
      </c>
      <c r="C883" s="2" t="s">
        <v>52</v>
      </c>
      <c r="D883" s="4">
        <v>20234.25</v>
      </c>
      <c r="E883" s="1" t="s">
        <v>1094</v>
      </c>
      <c r="F883" s="1" t="s">
        <v>106</v>
      </c>
      <c r="G883" s="1" t="s">
        <v>2773</v>
      </c>
      <c r="H883" s="1" t="s">
        <v>2897</v>
      </c>
      <c r="I883" s="1">
        <v>87052.087916639997</v>
      </c>
      <c r="J883" s="1" t="s">
        <v>2898</v>
      </c>
    </row>
    <row r="884" spans="1:10" x14ac:dyDescent="0.25">
      <c r="A884" s="1" t="s">
        <v>2899</v>
      </c>
      <c r="B884" s="2">
        <v>315387508</v>
      </c>
      <c r="C884" s="2" t="s">
        <v>129</v>
      </c>
      <c r="D884" s="4">
        <v>15120.75</v>
      </c>
      <c r="E884" s="1" t="s">
        <v>1094</v>
      </c>
      <c r="F884" s="1" t="s">
        <v>483</v>
      </c>
      <c r="G884" s="1" t="s">
        <v>2773</v>
      </c>
      <c r="H884" s="1" t="s">
        <v>2900</v>
      </c>
      <c r="I884" s="1">
        <v>798554.41469999996</v>
      </c>
      <c r="J884" s="1" t="s">
        <v>2901</v>
      </c>
    </row>
    <row r="885" spans="1:10" x14ac:dyDescent="0.25">
      <c r="A885" s="1" t="s">
        <v>2902</v>
      </c>
      <c r="B885" s="2">
        <v>456676656</v>
      </c>
      <c r="C885" s="2" t="s">
        <v>298</v>
      </c>
      <c r="D885" s="4">
        <v>38131.5</v>
      </c>
      <c r="E885" s="1" t="s">
        <v>1094</v>
      </c>
      <c r="F885" s="1" t="s">
        <v>318</v>
      </c>
      <c r="G885" s="1" t="s">
        <v>2773</v>
      </c>
      <c r="H885" s="1" t="s">
        <v>2903</v>
      </c>
      <c r="I885" s="1">
        <v>275526.95225999999</v>
      </c>
      <c r="J885" s="1" t="s">
        <v>2904</v>
      </c>
    </row>
    <row r="886" spans="1:10" x14ac:dyDescent="0.25">
      <c r="A886" s="1" t="s">
        <v>2905</v>
      </c>
      <c r="B886" s="2">
        <v>994174473</v>
      </c>
      <c r="C886" s="2" t="s">
        <v>357</v>
      </c>
      <c r="D886" s="4">
        <v>35209.5</v>
      </c>
      <c r="E886" s="1" t="s">
        <v>1094</v>
      </c>
      <c r="F886" s="1" t="s">
        <v>1840</v>
      </c>
      <c r="G886" s="1" t="s">
        <v>2773</v>
      </c>
      <c r="H886" s="1" t="s">
        <v>2906</v>
      </c>
      <c r="I886" s="1">
        <v>87793.706563200001</v>
      </c>
      <c r="J886" s="1" t="s">
        <v>2907</v>
      </c>
    </row>
    <row r="887" spans="1:10" x14ac:dyDescent="0.25">
      <c r="A887" s="1" t="s">
        <v>2908</v>
      </c>
      <c r="B887" s="2">
        <v>410565587</v>
      </c>
      <c r="C887" s="2" t="s">
        <v>348</v>
      </c>
      <c r="D887" s="4">
        <v>28635</v>
      </c>
      <c r="E887" s="1" t="s">
        <v>1094</v>
      </c>
      <c r="F887" s="1" t="s">
        <v>68</v>
      </c>
      <c r="G887" s="1" t="s">
        <v>2773</v>
      </c>
      <c r="H887" s="1" t="s">
        <v>2909</v>
      </c>
      <c r="I887" s="1">
        <v>305079.26359092002</v>
      </c>
      <c r="J887" s="1" t="s">
        <v>2910</v>
      </c>
    </row>
    <row r="888" spans="1:10" x14ac:dyDescent="0.25">
      <c r="A888" s="1" t="s">
        <v>2911</v>
      </c>
      <c r="B888" s="2">
        <v>923743468</v>
      </c>
      <c r="C888" s="2" t="s">
        <v>212</v>
      </c>
      <c r="D888" s="4">
        <v>24252</v>
      </c>
      <c r="E888" s="1" t="s">
        <v>1094</v>
      </c>
      <c r="F888" s="1" t="s">
        <v>499</v>
      </c>
      <c r="G888" s="1" t="s">
        <v>2773</v>
      </c>
      <c r="H888" s="1" t="s">
        <v>2912</v>
      </c>
      <c r="I888" s="1">
        <v>732957.46074000001</v>
      </c>
      <c r="J888" s="1" t="s">
        <v>2913</v>
      </c>
    </row>
    <row r="889" spans="1:10" x14ac:dyDescent="0.25">
      <c r="A889" s="1" t="s">
        <v>2914</v>
      </c>
      <c r="B889" s="2">
        <v>105868418</v>
      </c>
      <c r="C889" s="2" t="s">
        <v>403</v>
      </c>
      <c r="D889" s="4">
        <v>31922.25</v>
      </c>
      <c r="E889" s="1" t="s">
        <v>1094</v>
      </c>
      <c r="F889" s="1" t="s">
        <v>549</v>
      </c>
      <c r="G889" s="1" t="s">
        <v>2773</v>
      </c>
      <c r="H889" s="1" t="s">
        <v>2915</v>
      </c>
      <c r="I889" s="1">
        <v>315565.84111199999</v>
      </c>
      <c r="J889" s="1" t="s">
        <v>2916</v>
      </c>
    </row>
    <row r="890" spans="1:10" x14ac:dyDescent="0.25">
      <c r="A890" s="1" t="s">
        <v>2917</v>
      </c>
      <c r="B890" s="2">
        <v>466881314</v>
      </c>
      <c r="C890" s="2" t="s">
        <v>82</v>
      </c>
      <c r="D890" s="4">
        <v>16947</v>
      </c>
      <c r="E890" s="1" t="s">
        <v>1094</v>
      </c>
      <c r="F890" s="1" t="s">
        <v>353</v>
      </c>
      <c r="G890" s="1" t="s">
        <v>2773</v>
      </c>
      <c r="H890" s="1" t="s">
        <v>2918</v>
      </c>
      <c r="I890" s="1">
        <v>49013.391084839997</v>
      </c>
      <c r="J890" s="1" t="s">
        <v>2919</v>
      </c>
    </row>
    <row r="891" spans="1:10" x14ac:dyDescent="0.25">
      <c r="A891" s="1" t="s">
        <v>2920</v>
      </c>
      <c r="B891" s="2">
        <v>502344094</v>
      </c>
      <c r="C891" s="2" t="s">
        <v>698</v>
      </c>
      <c r="D891" s="4">
        <v>18408</v>
      </c>
      <c r="E891" s="1" t="s">
        <v>1094</v>
      </c>
      <c r="F891" s="1" t="s">
        <v>353</v>
      </c>
      <c r="G891" s="1" t="s">
        <v>2773</v>
      </c>
      <c r="H891" s="1" t="s">
        <v>2921</v>
      </c>
      <c r="I891" s="1">
        <v>167218.47531479999</v>
      </c>
      <c r="J891" s="1" t="s">
        <v>2922</v>
      </c>
    </row>
    <row r="892" spans="1:10" x14ac:dyDescent="0.25">
      <c r="A892" s="1" t="s">
        <v>2923</v>
      </c>
      <c r="B892" s="2">
        <v>163972762</v>
      </c>
      <c r="C892" s="2" t="s">
        <v>434</v>
      </c>
      <c r="D892" s="4">
        <v>28269.75</v>
      </c>
      <c r="E892" s="1" t="s">
        <v>1094</v>
      </c>
      <c r="F892" s="1" t="s">
        <v>199</v>
      </c>
      <c r="G892" s="1" t="s">
        <v>2773</v>
      </c>
      <c r="H892" s="1" t="s">
        <v>2924</v>
      </c>
      <c r="I892" s="1">
        <v>811248.91720256</v>
      </c>
      <c r="J892" s="1" t="s">
        <v>2925</v>
      </c>
    </row>
    <row r="893" spans="1:10" x14ac:dyDescent="0.25">
      <c r="A893" s="1" t="s">
        <v>2926</v>
      </c>
      <c r="B893" s="2">
        <v>620633359</v>
      </c>
      <c r="C893" s="2" t="s">
        <v>479</v>
      </c>
      <c r="D893" s="4">
        <v>33383.25</v>
      </c>
      <c r="E893" s="1" t="s">
        <v>1094</v>
      </c>
      <c r="F893" s="1" t="s">
        <v>2278</v>
      </c>
      <c r="G893" s="1" t="s">
        <v>2773</v>
      </c>
      <c r="H893" s="1" t="s">
        <v>2927</v>
      </c>
      <c r="I893" s="1">
        <v>131719.68900000001</v>
      </c>
      <c r="J893" s="1" t="s">
        <v>2928</v>
      </c>
    </row>
    <row r="894" spans="1:10" x14ac:dyDescent="0.25">
      <c r="A894" s="1" t="s">
        <v>2929</v>
      </c>
      <c r="B894" s="2">
        <v>620396227</v>
      </c>
      <c r="C894" s="2" t="s">
        <v>194</v>
      </c>
      <c r="D894" s="4">
        <v>30826.5</v>
      </c>
      <c r="E894" s="1" t="s">
        <v>1094</v>
      </c>
      <c r="F894" s="1" t="s">
        <v>68</v>
      </c>
      <c r="G894" s="1" t="s">
        <v>2773</v>
      </c>
      <c r="H894" s="1" t="s">
        <v>2930</v>
      </c>
      <c r="I894" s="1">
        <v>42485.21925984</v>
      </c>
      <c r="J894" s="1" t="s">
        <v>2931</v>
      </c>
    </row>
    <row r="895" spans="1:10" x14ac:dyDescent="0.25">
      <c r="A895" s="1" t="s">
        <v>2932</v>
      </c>
      <c r="B895" s="2">
        <v>177736275</v>
      </c>
      <c r="C895" s="2" t="s">
        <v>556</v>
      </c>
      <c r="D895" s="4">
        <v>27174</v>
      </c>
      <c r="E895" s="1" t="s">
        <v>1094</v>
      </c>
      <c r="F895" s="1" t="s">
        <v>870</v>
      </c>
      <c r="G895" s="1" t="s">
        <v>2773</v>
      </c>
      <c r="H895" s="1" t="s">
        <v>2933</v>
      </c>
      <c r="I895" s="1">
        <v>47612.076557760003</v>
      </c>
      <c r="J895" s="1" t="s">
        <v>2934</v>
      </c>
    </row>
    <row r="896" spans="1:10" x14ac:dyDescent="0.25">
      <c r="A896" s="1" t="s">
        <v>2935</v>
      </c>
      <c r="B896" s="2">
        <v>247728267</v>
      </c>
      <c r="C896" s="2" t="s">
        <v>221</v>
      </c>
      <c r="D896" s="4">
        <v>33748.5</v>
      </c>
      <c r="E896" s="1" t="s">
        <v>1094</v>
      </c>
      <c r="F896" s="1" t="s">
        <v>784</v>
      </c>
      <c r="G896" s="1" t="s">
        <v>2773</v>
      </c>
      <c r="H896" s="1" t="s">
        <v>2936</v>
      </c>
      <c r="I896" s="1">
        <v>641714.80932</v>
      </c>
      <c r="J896" s="1" t="s">
        <v>2937</v>
      </c>
    </row>
    <row r="897" spans="1:10" x14ac:dyDescent="0.25">
      <c r="A897" s="1" t="s">
        <v>2938</v>
      </c>
      <c r="B897" s="2">
        <v>97263710</v>
      </c>
      <c r="C897" s="2" t="s">
        <v>203</v>
      </c>
      <c r="D897" s="4">
        <v>27539.25</v>
      </c>
      <c r="E897" s="1" t="s">
        <v>1094</v>
      </c>
      <c r="F897" s="1" t="s">
        <v>83</v>
      </c>
      <c r="G897" s="1" t="s">
        <v>2773</v>
      </c>
      <c r="H897" s="1" t="s">
        <v>2939</v>
      </c>
      <c r="I897" s="1">
        <v>324275.319648</v>
      </c>
      <c r="J897" s="1" t="s">
        <v>2940</v>
      </c>
    </row>
    <row r="898" spans="1:10" x14ac:dyDescent="0.25">
      <c r="A898" s="1" t="s">
        <v>2941</v>
      </c>
      <c r="B898" s="2">
        <v>425771114</v>
      </c>
      <c r="C898" s="2" t="s">
        <v>661</v>
      </c>
      <c r="D898" s="4">
        <v>16216.5</v>
      </c>
      <c r="E898" s="1" t="s">
        <v>1094</v>
      </c>
      <c r="F898" s="1" t="s">
        <v>487</v>
      </c>
      <c r="G898" s="1" t="s">
        <v>2773</v>
      </c>
      <c r="H898" s="1" t="s">
        <v>2942</v>
      </c>
      <c r="I898" s="1">
        <v>197699.66726399999</v>
      </c>
      <c r="J898" s="1" t="s">
        <v>2943</v>
      </c>
    </row>
    <row r="899" spans="1:10" x14ac:dyDescent="0.25">
      <c r="A899" s="1" t="s">
        <v>2944</v>
      </c>
      <c r="B899" s="2">
        <v>870101837</v>
      </c>
      <c r="C899" s="2" t="s">
        <v>322</v>
      </c>
      <c r="D899" s="4">
        <v>26443.5</v>
      </c>
      <c r="E899" s="1" t="s">
        <v>1094</v>
      </c>
      <c r="F899" s="1" t="s">
        <v>1610</v>
      </c>
      <c r="G899" s="1" t="s">
        <v>2773</v>
      </c>
      <c r="H899" s="1" t="s">
        <v>2945</v>
      </c>
      <c r="I899" s="1">
        <v>189894.2698184</v>
      </c>
      <c r="J899" s="1" t="s">
        <v>2946</v>
      </c>
    </row>
    <row r="900" spans="1:10" x14ac:dyDescent="0.25">
      <c r="A900" s="1" t="s">
        <v>2947</v>
      </c>
      <c r="B900" s="2">
        <v>348946567</v>
      </c>
      <c r="C900" s="2" t="s">
        <v>281</v>
      </c>
      <c r="D900" s="4">
        <v>21695.25</v>
      </c>
      <c r="E900" s="1" t="s">
        <v>1094</v>
      </c>
      <c r="F900" s="1" t="s">
        <v>1400</v>
      </c>
      <c r="G900" s="1" t="s">
        <v>2773</v>
      </c>
      <c r="H900" s="1" t="s">
        <v>2948</v>
      </c>
      <c r="I900" s="1">
        <v>119813.299092</v>
      </c>
      <c r="J900" s="1" t="s">
        <v>2949</v>
      </c>
    </row>
    <row r="901" spans="1:10" x14ac:dyDescent="0.25">
      <c r="A901" s="1" t="s">
        <v>2950</v>
      </c>
      <c r="B901" s="2">
        <v>834782830</v>
      </c>
      <c r="C901" s="2" t="s">
        <v>357</v>
      </c>
      <c r="D901" s="4">
        <v>35209.5</v>
      </c>
      <c r="E901" s="1" t="s">
        <v>1094</v>
      </c>
      <c r="F901" s="1" t="s">
        <v>2201</v>
      </c>
      <c r="G901" s="1" t="s">
        <v>2773</v>
      </c>
      <c r="H901" s="1" t="s">
        <v>2951</v>
      </c>
      <c r="I901" s="1">
        <v>55758.329313959999</v>
      </c>
      <c r="J901" s="1" t="s">
        <v>2952</v>
      </c>
    </row>
    <row r="902" spans="1:10" x14ac:dyDescent="0.25">
      <c r="A902" s="1" t="s">
        <v>2953</v>
      </c>
      <c r="B902" s="2">
        <v>872982431</v>
      </c>
      <c r="C902" s="2" t="s">
        <v>203</v>
      </c>
      <c r="D902" s="4">
        <v>27539.25</v>
      </c>
      <c r="E902" s="1" t="s">
        <v>1094</v>
      </c>
      <c r="F902" s="1" t="s">
        <v>491</v>
      </c>
      <c r="G902" s="1" t="s">
        <v>2773</v>
      </c>
      <c r="H902" s="1" t="s">
        <v>2954</v>
      </c>
      <c r="I902" s="1">
        <v>52963.392622079999</v>
      </c>
      <c r="J902" s="1" t="s">
        <v>2955</v>
      </c>
    </row>
    <row r="903" spans="1:10" x14ac:dyDescent="0.25">
      <c r="A903" s="1" t="s">
        <v>2956</v>
      </c>
      <c r="B903" s="2">
        <v>930711869</v>
      </c>
      <c r="C903" s="2" t="s">
        <v>556</v>
      </c>
      <c r="D903" s="4">
        <v>27174</v>
      </c>
      <c r="E903" s="1" t="s">
        <v>1094</v>
      </c>
      <c r="F903" s="1" t="s">
        <v>370</v>
      </c>
      <c r="G903" s="1" t="s">
        <v>2773</v>
      </c>
      <c r="H903" s="1" t="s">
        <v>2957</v>
      </c>
      <c r="I903" s="1">
        <v>168784.05350400001</v>
      </c>
      <c r="J903" s="1" t="s">
        <v>2958</v>
      </c>
    </row>
    <row r="904" spans="1:10" x14ac:dyDescent="0.25">
      <c r="A904" s="1" t="s">
        <v>2959</v>
      </c>
      <c r="B904" s="2">
        <v>839510673</v>
      </c>
      <c r="C904" s="2" t="s">
        <v>380</v>
      </c>
      <c r="D904" s="4">
        <v>14390.25</v>
      </c>
      <c r="E904" s="1" t="s">
        <v>1094</v>
      </c>
      <c r="F904" s="1" t="s">
        <v>172</v>
      </c>
      <c r="G904" s="1" t="s">
        <v>2773</v>
      </c>
      <c r="H904" s="1" t="s">
        <v>2960</v>
      </c>
      <c r="I904" s="1">
        <v>320430.00011715002</v>
      </c>
      <c r="J904" s="1" t="s">
        <v>2961</v>
      </c>
    </row>
    <row r="905" spans="1:10" x14ac:dyDescent="0.25">
      <c r="A905" s="1" t="s">
        <v>2962</v>
      </c>
      <c r="B905" s="2">
        <v>399350201</v>
      </c>
      <c r="C905" s="2" t="s">
        <v>568</v>
      </c>
      <c r="D905" s="4">
        <v>25713</v>
      </c>
      <c r="E905" s="1" t="s">
        <v>1094</v>
      </c>
      <c r="F905" s="1" t="s">
        <v>208</v>
      </c>
      <c r="G905" s="1" t="s">
        <v>2773</v>
      </c>
      <c r="H905" s="1" t="s">
        <v>2963</v>
      </c>
      <c r="I905" s="1">
        <v>39745.300953600003</v>
      </c>
      <c r="J905" s="1" t="s">
        <v>2964</v>
      </c>
    </row>
    <row r="906" spans="1:10" x14ac:dyDescent="0.25">
      <c r="A906" s="1" t="s">
        <v>2965</v>
      </c>
      <c r="B906" s="2">
        <v>829001426</v>
      </c>
      <c r="C906" s="2" t="s">
        <v>189</v>
      </c>
      <c r="D906" s="4">
        <v>22425.75</v>
      </c>
      <c r="E906" s="1" t="s">
        <v>1094</v>
      </c>
      <c r="F906" s="1" t="s">
        <v>168</v>
      </c>
      <c r="G906" s="1" t="s">
        <v>2773</v>
      </c>
      <c r="H906" s="1" t="s">
        <v>2966</v>
      </c>
      <c r="I906" s="1">
        <v>539458.94149341004</v>
      </c>
      <c r="J906" s="1" t="s">
        <v>2967</v>
      </c>
    </row>
    <row r="907" spans="1:10" x14ac:dyDescent="0.25">
      <c r="A907" s="1" t="s">
        <v>2968</v>
      </c>
      <c r="B907" s="2">
        <v>422659041</v>
      </c>
      <c r="C907" s="2" t="s">
        <v>129</v>
      </c>
      <c r="D907" s="4">
        <v>15120.75</v>
      </c>
      <c r="E907" s="1" t="s">
        <v>1094</v>
      </c>
      <c r="F907" s="1" t="s">
        <v>1400</v>
      </c>
      <c r="G907" s="1" t="s">
        <v>2773</v>
      </c>
      <c r="H907" s="1" t="s">
        <v>2969</v>
      </c>
      <c r="I907" s="1">
        <v>283297.39121052</v>
      </c>
      <c r="J907" s="1" t="s">
        <v>2970</v>
      </c>
    </row>
    <row r="908" spans="1:10" x14ac:dyDescent="0.25">
      <c r="A908" s="1" t="s">
        <v>2971</v>
      </c>
      <c r="B908" s="2">
        <v>790275661</v>
      </c>
      <c r="C908" s="2" t="s">
        <v>162</v>
      </c>
      <c r="D908" s="4">
        <v>15851.25</v>
      </c>
      <c r="E908" s="1" t="s">
        <v>1094</v>
      </c>
      <c r="F908" s="1" t="s">
        <v>331</v>
      </c>
      <c r="G908" s="1" t="s">
        <v>2773</v>
      </c>
      <c r="H908" s="1" t="s">
        <v>2972</v>
      </c>
      <c r="I908" s="1">
        <v>144603.76082600001</v>
      </c>
      <c r="J908" s="1" t="s">
        <v>2973</v>
      </c>
    </row>
    <row r="909" spans="1:10" x14ac:dyDescent="0.25">
      <c r="A909" s="1" t="s">
        <v>2974</v>
      </c>
      <c r="B909" s="2">
        <v>551030874</v>
      </c>
      <c r="C909" s="2" t="s">
        <v>143</v>
      </c>
      <c r="D909" s="4">
        <v>34479</v>
      </c>
      <c r="E909" s="1" t="s">
        <v>1094</v>
      </c>
      <c r="F909" s="1" t="s">
        <v>172</v>
      </c>
      <c r="G909" s="1" t="s">
        <v>2773</v>
      </c>
      <c r="H909" s="1" t="s">
        <v>2975</v>
      </c>
      <c r="I909" s="1">
        <v>210324.235212</v>
      </c>
      <c r="J909" s="1" t="s">
        <v>2976</v>
      </c>
    </row>
    <row r="910" spans="1:10" x14ac:dyDescent="0.25">
      <c r="A910" s="1" t="s">
        <v>2977</v>
      </c>
      <c r="B910" s="2">
        <v>987000482</v>
      </c>
      <c r="C910" s="2" t="s">
        <v>154</v>
      </c>
      <c r="D910" s="4">
        <v>29730.75</v>
      </c>
      <c r="E910" s="1" t="s">
        <v>1094</v>
      </c>
      <c r="F910" s="1" t="s">
        <v>2364</v>
      </c>
      <c r="G910" s="1" t="s">
        <v>2773</v>
      </c>
      <c r="H910" s="1" t="s">
        <v>2978</v>
      </c>
      <c r="I910" s="1">
        <v>11615.325836399999</v>
      </c>
      <c r="J910" s="1" t="s">
        <v>2979</v>
      </c>
    </row>
    <row r="911" spans="1:10" x14ac:dyDescent="0.25">
      <c r="A911" s="1" t="s">
        <v>2980</v>
      </c>
      <c r="B911" s="2">
        <v>852265287</v>
      </c>
      <c r="C911" s="2" t="s">
        <v>479</v>
      </c>
      <c r="D911" s="4">
        <v>33383.25</v>
      </c>
      <c r="E911" s="1" t="s">
        <v>1094</v>
      </c>
      <c r="F911" s="1" t="s">
        <v>222</v>
      </c>
      <c r="G911" s="1" t="s">
        <v>2773</v>
      </c>
      <c r="H911" s="1" t="s">
        <v>2981</v>
      </c>
      <c r="I911" s="1">
        <v>93171.931269120003</v>
      </c>
      <c r="J911" s="1" t="s">
        <v>2982</v>
      </c>
    </row>
    <row r="912" spans="1:10" x14ac:dyDescent="0.25">
      <c r="A912" s="1" t="s">
        <v>2983</v>
      </c>
      <c r="B912" s="2">
        <v>921471761</v>
      </c>
      <c r="C912" s="2" t="s">
        <v>52</v>
      </c>
      <c r="D912" s="4">
        <v>20234.25</v>
      </c>
      <c r="E912" s="1" t="s">
        <v>1094</v>
      </c>
      <c r="F912" s="1" t="s">
        <v>172</v>
      </c>
      <c r="G912" s="1" t="s">
        <v>2773</v>
      </c>
      <c r="H912" s="1" t="s">
        <v>2984</v>
      </c>
      <c r="I912" s="1">
        <v>297799.72185600002</v>
      </c>
      <c r="J912" s="1" t="s">
        <v>2985</v>
      </c>
    </row>
    <row r="913" spans="1:10" x14ac:dyDescent="0.25">
      <c r="A913" s="1" t="s">
        <v>2986</v>
      </c>
      <c r="B913" s="2">
        <v>451071107</v>
      </c>
      <c r="C913" s="2" t="s">
        <v>403</v>
      </c>
      <c r="D913" s="4">
        <v>31922.25</v>
      </c>
      <c r="E913" s="1" t="s">
        <v>1094</v>
      </c>
      <c r="F913" s="1" t="s">
        <v>286</v>
      </c>
      <c r="G913" s="1" t="s">
        <v>2773</v>
      </c>
      <c r="H913" s="1" t="s">
        <v>2987</v>
      </c>
      <c r="I913" s="1">
        <v>48044.533555200003</v>
      </c>
      <c r="J913" s="1" t="s">
        <v>2988</v>
      </c>
    </row>
    <row r="914" spans="1:10" x14ac:dyDescent="0.25">
      <c r="A914" s="1" t="s">
        <v>2989</v>
      </c>
      <c r="B914" s="2">
        <v>33263608</v>
      </c>
      <c r="C914" s="2" t="s">
        <v>18</v>
      </c>
      <c r="D914" s="4">
        <v>33018</v>
      </c>
      <c r="E914" s="1" t="s">
        <v>1094</v>
      </c>
      <c r="F914" s="1" t="s">
        <v>222</v>
      </c>
      <c r="G914" s="1" t="s">
        <v>2773</v>
      </c>
      <c r="H914" s="1" t="s">
        <v>2990</v>
      </c>
      <c r="I914" s="1">
        <v>102929.94369</v>
      </c>
      <c r="J914" s="1" t="s">
        <v>2991</v>
      </c>
    </row>
    <row r="915" spans="1:10" x14ac:dyDescent="0.25">
      <c r="A915" s="1" t="s">
        <v>2992</v>
      </c>
      <c r="B915" s="2">
        <v>413036041</v>
      </c>
      <c r="C915" s="2" t="s">
        <v>348</v>
      </c>
      <c r="D915" s="4">
        <v>28635</v>
      </c>
      <c r="E915" s="1" t="s">
        <v>1094</v>
      </c>
      <c r="F915" s="1" t="s">
        <v>2112</v>
      </c>
      <c r="G915" s="1" t="s">
        <v>2773</v>
      </c>
      <c r="H915" s="1" t="s">
        <v>2993</v>
      </c>
      <c r="I915" s="1">
        <v>132798.6212805</v>
      </c>
      <c r="J915" s="1" t="s">
        <v>2994</v>
      </c>
    </row>
    <row r="916" spans="1:10" x14ac:dyDescent="0.25">
      <c r="A916" s="1" t="s">
        <v>2995</v>
      </c>
      <c r="B916" s="2">
        <v>722856850</v>
      </c>
      <c r="C916" s="2" t="s">
        <v>240</v>
      </c>
      <c r="D916" s="4">
        <v>22060.5</v>
      </c>
      <c r="E916" s="1" t="s">
        <v>1094</v>
      </c>
      <c r="F916" s="1" t="s">
        <v>314</v>
      </c>
      <c r="G916" s="1" t="s">
        <v>2773</v>
      </c>
      <c r="H916" s="1" t="s">
        <v>2996</v>
      </c>
      <c r="I916" s="1">
        <v>321145.24398407998</v>
      </c>
      <c r="J916" s="1" t="s">
        <v>2997</v>
      </c>
    </row>
    <row r="917" spans="1:10" x14ac:dyDescent="0.25">
      <c r="A917" s="1" t="s">
        <v>2998</v>
      </c>
      <c r="B917" s="2">
        <v>785675966</v>
      </c>
      <c r="C917" s="2" t="s">
        <v>661</v>
      </c>
      <c r="D917" s="4">
        <v>16216.5</v>
      </c>
      <c r="E917" s="1" t="s">
        <v>1094</v>
      </c>
      <c r="F917" s="1" t="s">
        <v>93</v>
      </c>
      <c r="G917" s="1" t="s">
        <v>2773</v>
      </c>
      <c r="H917" s="1" t="s">
        <v>2999</v>
      </c>
      <c r="I917" s="1">
        <v>195279.71614199999</v>
      </c>
      <c r="J917" s="1" t="s">
        <v>3000</v>
      </c>
    </row>
    <row r="918" spans="1:10" x14ac:dyDescent="0.25">
      <c r="A918" s="1" t="s">
        <v>3001</v>
      </c>
      <c r="B918" s="2">
        <v>978531360</v>
      </c>
      <c r="C918" s="2" t="s">
        <v>52</v>
      </c>
      <c r="D918" s="4">
        <v>20234.25</v>
      </c>
      <c r="E918" s="1" t="s">
        <v>1094</v>
      </c>
      <c r="F918" s="1" t="s">
        <v>1626</v>
      </c>
      <c r="G918" s="1" t="s">
        <v>2773</v>
      </c>
      <c r="H918" s="1" t="s">
        <v>3002</v>
      </c>
      <c r="I918" s="1">
        <v>134676.45153612</v>
      </c>
      <c r="J918" s="1" t="s">
        <v>3003</v>
      </c>
    </row>
    <row r="919" spans="1:10" x14ac:dyDescent="0.25">
      <c r="A919" s="1" t="s">
        <v>3004</v>
      </c>
      <c r="B919" s="2">
        <v>275081482</v>
      </c>
      <c r="C919" s="2" t="s">
        <v>479</v>
      </c>
      <c r="D919" s="4">
        <v>33383.25</v>
      </c>
      <c r="E919" s="1" t="s">
        <v>1094</v>
      </c>
      <c r="F919" s="1" t="s">
        <v>909</v>
      </c>
      <c r="G919" s="1" t="s">
        <v>2773</v>
      </c>
      <c r="H919" s="1" t="s">
        <v>3005</v>
      </c>
      <c r="I919" s="1">
        <v>367252.43801147997</v>
      </c>
      <c r="J919" s="1" t="s">
        <v>3006</v>
      </c>
    </row>
    <row r="920" spans="1:10" x14ac:dyDescent="0.25">
      <c r="A920" s="1" t="s">
        <v>3007</v>
      </c>
      <c r="B920" s="2">
        <v>679264656</v>
      </c>
      <c r="C920" s="2" t="s">
        <v>82</v>
      </c>
      <c r="D920" s="4">
        <v>16947</v>
      </c>
      <c r="E920" s="1" t="s">
        <v>1094</v>
      </c>
      <c r="F920" s="1" t="s">
        <v>172</v>
      </c>
      <c r="G920" s="1" t="s">
        <v>2773</v>
      </c>
      <c r="H920" s="1" t="s">
        <v>3008</v>
      </c>
      <c r="I920" s="1">
        <v>280356.1071584</v>
      </c>
      <c r="J920" s="1" t="s">
        <v>3009</v>
      </c>
    </row>
    <row r="921" spans="1:10" x14ac:dyDescent="0.25">
      <c r="A921" s="1" t="s">
        <v>3010</v>
      </c>
      <c r="B921" s="2">
        <v>898592859</v>
      </c>
      <c r="C921" s="2" t="s">
        <v>212</v>
      </c>
      <c r="D921" s="4">
        <v>24252</v>
      </c>
      <c r="E921" s="1" t="s">
        <v>1094</v>
      </c>
      <c r="F921" s="1" t="s">
        <v>591</v>
      </c>
      <c r="G921" s="1" t="s">
        <v>2773</v>
      </c>
      <c r="H921" s="1" t="s">
        <v>3011</v>
      </c>
      <c r="I921" s="1">
        <v>108042.232206</v>
      </c>
      <c r="J921" s="1" t="s">
        <v>3012</v>
      </c>
    </row>
    <row r="922" spans="1:10" x14ac:dyDescent="0.25">
      <c r="A922" s="1" t="s">
        <v>3013</v>
      </c>
      <c r="B922" s="2">
        <v>682477275</v>
      </c>
      <c r="C922" s="2" t="s">
        <v>82</v>
      </c>
      <c r="D922" s="4">
        <v>16947</v>
      </c>
      <c r="E922" s="1" t="s">
        <v>1094</v>
      </c>
      <c r="F922" s="1" t="s">
        <v>561</v>
      </c>
      <c r="G922" s="1" t="s">
        <v>2773</v>
      </c>
      <c r="H922" s="1" t="s">
        <v>3014</v>
      </c>
      <c r="I922" s="1">
        <v>333090.75857777998</v>
      </c>
      <c r="J922" s="1" t="s">
        <v>3015</v>
      </c>
    </row>
    <row r="923" spans="1:10" x14ac:dyDescent="0.25">
      <c r="A923" s="1" t="s">
        <v>3016</v>
      </c>
      <c r="B923" s="2">
        <v>62664000</v>
      </c>
      <c r="C923" s="2" t="s">
        <v>889</v>
      </c>
      <c r="D923" s="4">
        <v>30096</v>
      </c>
      <c r="E923" s="1" t="s">
        <v>1094</v>
      </c>
      <c r="F923" s="1" t="s">
        <v>366</v>
      </c>
      <c r="G923" s="1" t="s">
        <v>2773</v>
      </c>
      <c r="H923" s="1" t="s">
        <v>3017</v>
      </c>
      <c r="I923" s="1">
        <v>233046.96092652</v>
      </c>
      <c r="J923" s="1" t="s">
        <v>258</v>
      </c>
    </row>
    <row r="924" spans="1:10" x14ac:dyDescent="0.25">
      <c r="A924" s="1" t="s">
        <v>3018</v>
      </c>
      <c r="B924" s="2">
        <v>237951204</v>
      </c>
      <c r="C924" s="2" t="s">
        <v>452</v>
      </c>
      <c r="D924" s="4">
        <v>26078.25</v>
      </c>
      <c r="E924" s="1" t="s">
        <v>1094</v>
      </c>
      <c r="F924" s="1" t="s">
        <v>102</v>
      </c>
      <c r="G924" s="1" t="s">
        <v>2773</v>
      </c>
      <c r="H924" s="1" t="s">
        <v>3019</v>
      </c>
      <c r="I924" s="1">
        <v>278378.15617919998</v>
      </c>
      <c r="J924" s="1" t="s">
        <v>3020</v>
      </c>
    </row>
    <row r="925" spans="1:10" x14ac:dyDescent="0.25">
      <c r="A925" s="1" t="s">
        <v>3021</v>
      </c>
      <c r="B925" s="2">
        <v>960613747</v>
      </c>
      <c r="C925" s="2" t="s">
        <v>92</v>
      </c>
      <c r="D925" s="4">
        <v>29000.25</v>
      </c>
      <c r="E925" s="1" t="s">
        <v>1094</v>
      </c>
      <c r="F925" s="1" t="s">
        <v>269</v>
      </c>
      <c r="G925" s="1" t="s">
        <v>2773</v>
      </c>
      <c r="H925" s="1" t="s">
        <v>3022</v>
      </c>
      <c r="I925" s="1">
        <v>85884.196863999998</v>
      </c>
      <c r="J925" s="1" t="s">
        <v>3023</v>
      </c>
    </row>
    <row r="926" spans="1:10" x14ac:dyDescent="0.25">
      <c r="A926" s="1" t="s">
        <v>3024</v>
      </c>
      <c r="B926" s="2">
        <v>680696507</v>
      </c>
      <c r="C926" s="2" t="s">
        <v>250</v>
      </c>
      <c r="D926" s="4">
        <v>18042.75</v>
      </c>
      <c r="E926" s="1" t="s">
        <v>1094</v>
      </c>
      <c r="F926" s="1" t="s">
        <v>294</v>
      </c>
      <c r="G926" s="1" t="s">
        <v>2773</v>
      </c>
      <c r="H926" s="1" t="s">
        <v>3025</v>
      </c>
      <c r="I926" s="1">
        <v>97829.164635840003</v>
      </c>
      <c r="J926" s="1" t="s">
        <v>3026</v>
      </c>
    </row>
    <row r="927" spans="1:10" x14ac:dyDescent="0.25">
      <c r="A927" s="1" t="s">
        <v>3027</v>
      </c>
      <c r="B927" s="2">
        <v>318998783</v>
      </c>
      <c r="C927" s="2" t="s">
        <v>255</v>
      </c>
      <c r="D927" s="4">
        <v>25347.75</v>
      </c>
      <c r="E927" s="1" t="s">
        <v>1094</v>
      </c>
      <c r="F927" s="1" t="s">
        <v>2602</v>
      </c>
      <c r="G927" s="1" t="s">
        <v>2773</v>
      </c>
      <c r="H927" s="1" t="s">
        <v>3028</v>
      </c>
      <c r="I927" s="1">
        <v>78559.970579999994</v>
      </c>
      <c r="J927" s="1" t="s">
        <v>3029</v>
      </c>
    </row>
    <row r="928" spans="1:10" x14ac:dyDescent="0.25">
      <c r="A928" s="1" t="s">
        <v>3030</v>
      </c>
      <c r="B928" s="2">
        <v>409970645</v>
      </c>
      <c r="C928" s="2" t="s">
        <v>1201</v>
      </c>
      <c r="D928" s="4">
        <v>30461.25</v>
      </c>
      <c r="E928" s="1" t="s">
        <v>1094</v>
      </c>
      <c r="F928" s="1" t="s">
        <v>97</v>
      </c>
      <c r="G928" s="1" t="s">
        <v>2773</v>
      </c>
      <c r="H928" s="1" t="s">
        <v>3031</v>
      </c>
      <c r="I928" s="1">
        <v>443739.19379579998</v>
      </c>
      <c r="J928" s="1" t="s">
        <v>3032</v>
      </c>
    </row>
    <row r="929" spans="1:10" x14ac:dyDescent="0.25">
      <c r="A929" s="1" t="s">
        <v>3033</v>
      </c>
      <c r="B929" s="2">
        <v>693108756</v>
      </c>
      <c r="C929" s="2" t="s">
        <v>154</v>
      </c>
      <c r="D929" s="4">
        <v>29730.75</v>
      </c>
      <c r="E929" s="1" t="s">
        <v>1094</v>
      </c>
      <c r="F929" s="1" t="s">
        <v>130</v>
      </c>
      <c r="G929" s="1" t="s">
        <v>2773</v>
      </c>
      <c r="H929" s="1" t="s">
        <v>3034</v>
      </c>
      <c r="I929" s="1">
        <v>25028.430874559999</v>
      </c>
      <c r="J929" s="1" t="s">
        <v>3035</v>
      </c>
    </row>
    <row r="930" spans="1:10" x14ac:dyDescent="0.25">
      <c r="A930" s="1" t="s">
        <v>3036</v>
      </c>
      <c r="B930" s="2">
        <v>399577975</v>
      </c>
      <c r="C930" s="2" t="s">
        <v>67</v>
      </c>
      <c r="D930" s="4">
        <v>23156.25</v>
      </c>
      <c r="E930" s="1" t="s">
        <v>1094</v>
      </c>
      <c r="F930" s="1" t="s">
        <v>598</v>
      </c>
      <c r="G930" s="1" t="s">
        <v>2773</v>
      </c>
      <c r="H930" s="1" t="s">
        <v>3037</v>
      </c>
      <c r="I930" s="1">
        <v>52943.492160000002</v>
      </c>
      <c r="J930" s="1" t="s">
        <v>3038</v>
      </c>
    </row>
    <row r="931" spans="1:10" x14ac:dyDescent="0.25">
      <c r="A931" s="1" t="s">
        <v>3039</v>
      </c>
      <c r="B931" s="2">
        <v>86319276</v>
      </c>
      <c r="C931" s="2" t="s">
        <v>245</v>
      </c>
      <c r="D931" s="4">
        <v>19503.75</v>
      </c>
      <c r="E931" s="1" t="s">
        <v>1094</v>
      </c>
      <c r="F931" s="1" t="s">
        <v>310</v>
      </c>
      <c r="G931" s="1" t="s">
        <v>2773</v>
      </c>
      <c r="H931" s="1" t="s">
        <v>3040</v>
      </c>
      <c r="I931" s="1">
        <v>173076.97723799999</v>
      </c>
      <c r="J931" s="1" t="s">
        <v>3041</v>
      </c>
    </row>
    <row r="932" spans="1:10" x14ac:dyDescent="0.25">
      <c r="A932" s="1" t="s">
        <v>3042</v>
      </c>
      <c r="B932" s="2">
        <v>60755955</v>
      </c>
      <c r="C932" s="2" t="s">
        <v>518</v>
      </c>
      <c r="D932" s="4">
        <v>35574.75</v>
      </c>
      <c r="E932" s="1" t="s">
        <v>1094</v>
      </c>
      <c r="F932" s="1" t="s">
        <v>336</v>
      </c>
      <c r="G932" s="1" t="s">
        <v>2773</v>
      </c>
      <c r="H932" s="1" t="s">
        <v>3043</v>
      </c>
      <c r="I932" s="1">
        <v>349792.53579270002</v>
      </c>
      <c r="J932" s="1" t="s">
        <v>3044</v>
      </c>
    </row>
    <row r="933" spans="1:10" x14ac:dyDescent="0.25">
      <c r="A933" s="1" t="s">
        <v>3045</v>
      </c>
      <c r="B933" s="2">
        <v>949400175</v>
      </c>
      <c r="C933" s="2" t="s">
        <v>1201</v>
      </c>
      <c r="D933" s="4">
        <v>30461.25</v>
      </c>
      <c r="E933" s="1" t="s">
        <v>1094</v>
      </c>
      <c r="F933" s="1" t="s">
        <v>155</v>
      </c>
      <c r="G933" s="1" t="s">
        <v>2773</v>
      </c>
      <c r="H933" s="1" t="s">
        <v>3046</v>
      </c>
      <c r="I933" s="1">
        <v>103952.73106400001</v>
      </c>
      <c r="J933" s="1" t="s">
        <v>3047</v>
      </c>
    </row>
    <row r="934" spans="1:10" x14ac:dyDescent="0.25">
      <c r="A934" s="1" t="s">
        <v>3048</v>
      </c>
      <c r="B934" s="2">
        <v>734355758</v>
      </c>
      <c r="C934" s="2" t="s">
        <v>11</v>
      </c>
      <c r="D934" s="4">
        <v>36305.25</v>
      </c>
      <c r="E934" s="1" t="s">
        <v>1094</v>
      </c>
      <c r="F934" s="1" t="s">
        <v>1146</v>
      </c>
      <c r="G934" s="1" t="s">
        <v>2773</v>
      </c>
      <c r="H934" s="1" t="s">
        <v>3049</v>
      </c>
      <c r="I934" s="1">
        <v>344635.15740192001</v>
      </c>
      <c r="J934" s="1" t="s">
        <v>3050</v>
      </c>
    </row>
    <row r="935" spans="1:10" x14ac:dyDescent="0.25">
      <c r="A935" s="1" t="s">
        <v>3051</v>
      </c>
      <c r="B935" s="2">
        <v>298078818</v>
      </c>
      <c r="C935" s="2" t="s">
        <v>568</v>
      </c>
      <c r="D935" s="4">
        <v>25713</v>
      </c>
      <c r="E935" s="1" t="s">
        <v>1094</v>
      </c>
      <c r="F935" s="1" t="s">
        <v>213</v>
      </c>
      <c r="G935" s="1" t="s">
        <v>2773</v>
      </c>
      <c r="H935" s="1" t="s">
        <v>3052</v>
      </c>
      <c r="I935" s="1">
        <v>50588.475114000001</v>
      </c>
      <c r="J935" s="1" t="s">
        <v>3053</v>
      </c>
    </row>
    <row r="936" spans="1:10" x14ac:dyDescent="0.25">
      <c r="A936" s="1" t="s">
        <v>3054</v>
      </c>
      <c r="B936" s="2">
        <v>410815863</v>
      </c>
      <c r="C936" s="2" t="s">
        <v>1201</v>
      </c>
      <c r="D936" s="4">
        <v>30461.25</v>
      </c>
      <c r="E936" s="1" t="s">
        <v>1094</v>
      </c>
      <c r="F936" s="1" t="s">
        <v>370</v>
      </c>
      <c r="G936" s="1" t="s">
        <v>2773</v>
      </c>
      <c r="H936" s="1" t="s">
        <v>3055</v>
      </c>
      <c r="I936" s="1">
        <v>362411.03948400001</v>
      </c>
      <c r="J936" s="1" t="s">
        <v>3056</v>
      </c>
    </row>
    <row r="937" spans="1:10" x14ac:dyDescent="0.25">
      <c r="A937" s="1" t="s">
        <v>3057</v>
      </c>
      <c r="B937" s="2">
        <v>632127868</v>
      </c>
      <c r="C937" s="2" t="s">
        <v>47</v>
      </c>
      <c r="D937" s="4">
        <v>31191.75</v>
      </c>
      <c r="E937" s="1" t="s">
        <v>1094</v>
      </c>
      <c r="F937" s="1" t="s">
        <v>438</v>
      </c>
      <c r="G937" s="1" t="s">
        <v>3058</v>
      </c>
      <c r="H937" s="1" t="s">
        <v>3059</v>
      </c>
      <c r="I937" s="1">
        <v>365816.285263</v>
      </c>
      <c r="J937" s="1" t="s">
        <v>3060</v>
      </c>
    </row>
    <row r="938" spans="1:10" x14ac:dyDescent="0.25">
      <c r="A938" s="1" t="s">
        <v>3061</v>
      </c>
      <c r="B938" s="2">
        <v>82561349</v>
      </c>
      <c r="C938" s="2" t="s">
        <v>889</v>
      </c>
      <c r="D938" s="4">
        <v>30096</v>
      </c>
      <c r="E938" s="1" t="s">
        <v>1094</v>
      </c>
      <c r="F938" s="1" t="s">
        <v>814</v>
      </c>
      <c r="G938" s="1" t="s">
        <v>3058</v>
      </c>
      <c r="H938" s="1" t="s">
        <v>3062</v>
      </c>
      <c r="I938" s="1">
        <v>279851.44222079997</v>
      </c>
      <c r="J938" s="1" t="s">
        <v>3063</v>
      </c>
    </row>
    <row r="939" spans="1:10" x14ac:dyDescent="0.25">
      <c r="A939" s="1" t="s">
        <v>3064</v>
      </c>
      <c r="B939" s="2">
        <v>236168567</v>
      </c>
      <c r="C939" s="2" t="s">
        <v>62</v>
      </c>
      <c r="D939" s="4">
        <v>22791</v>
      </c>
      <c r="E939" s="1" t="s">
        <v>1094</v>
      </c>
      <c r="F939" s="1" t="s">
        <v>909</v>
      </c>
      <c r="G939" s="1" t="s">
        <v>3058</v>
      </c>
      <c r="H939" s="1" t="s">
        <v>3065</v>
      </c>
      <c r="I939" s="1">
        <v>269907.171072</v>
      </c>
      <c r="J939" s="1" t="s">
        <v>3066</v>
      </c>
    </row>
    <row r="940" spans="1:10" x14ac:dyDescent="0.25">
      <c r="A940" s="1" t="s">
        <v>3067</v>
      </c>
      <c r="B940" s="2">
        <v>458976633</v>
      </c>
      <c r="C940" s="2" t="s">
        <v>348</v>
      </c>
      <c r="D940" s="4">
        <v>28635</v>
      </c>
      <c r="E940" s="1" t="s">
        <v>1094</v>
      </c>
      <c r="F940" s="1" t="s">
        <v>874</v>
      </c>
      <c r="G940" s="1" t="s">
        <v>3058</v>
      </c>
      <c r="H940" s="1" t="s">
        <v>3068</v>
      </c>
      <c r="I940" s="1">
        <v>101709.086616</v>
      </c>
      <c r="J940" s="1" t="s">
        <v>3069</v>
      </c>
    </row>
    <row r="941" spans="1:10" x14ac:dyDescent="0.25">
      <c r="A941" s="1" t="s">
        <v>3070</v>
      </c>
      <c r="B941" s="2">
        <v>266596220</v>
      </c>
      <c r="C941" s="2" t="s">
        <v>143</v>
      </c>
      <c r="D941" s="4">
        <v>34479</v>
      </c>
      <c r="E941" s="1" t="s">
        <v>1094</v>
      </c>
      <c r="F941" s="1" t="s">
        <v>147</v>
      </c>
      <c r="G941" s="1" t="s">
        <v>3058</v>
      </c>
      <c r="H941" s="1" t="s">
        <v>3071</v>
      </c>
      <c r="I941" s="1">
        <v>151325.616996</v>
      </c>
      <c r="J941" s="1" t="s">
        <v>3072</v>
      </c>
    </row>
    <row r="942" spans="1:10" x14ac:dyDescent="0.25">
      <c r="A942" s="1" t="s">
        <v>3073</v>
      </c>
      <c r="B942" s="2">
        <v>364056266</v>
      </c>
      <c r="C942" s="2" t="s">
        <v>154</v>
      </c>
      <c r="D942" s="4">
        <v>29730.75</v>
      </c>
      <c r="E942" s="1" t="s">
        <v>1094</v>
      </c>
      <c r="F942" s="1" t="s">
        <v>1404</v>
      </c>
      <c r="G942" s="1" t="s">
        <v>3058</v>
      </c>
      <c r="H942" s="1" t="s">
        <v>3074</v>
      </c>
      <c r="I942" s="1">
        <v>354622.06469249999</v>
      </c>
      <c r="J942" s="1" t="s">
        <v>3075</v>
      </c>
    </row>
    <row r="943" spans="1:10" x14ac:dyDescent="0.25">
      <c r="A943" s="1" t="s">
        <v>3076</v>
      </c>
      <c r="B943" s="2">
        <v>680950958</v>
      </c>
      <c r="C943" s="2" t="s">
        <v>77</v>
      </c>
      <c r="D943" s="4">
        <v>23521.5</v>
      </c>
      <c r="E943" s="1" t="s">
        <v>1094</v>
      </c>
      <c r="F943" s="1" t="s">
        <v>97</v>
      </c>
      <c r="G943" s="1" t="s">
        <v>3058</v>
      </c>
      <c r="H943" s="1" t="s">
        <v>3077</v>
      </c>
      <c r="I943" s="1">
        <v>60222.038240000002</v>
      </c>
      <c r="J943" s="1" t="s">
        <v>3078</v>
      </c>
    </row>
    <row r="944" spans="1:10" x14ac:dyDescent="0.25">
      <c r="A944" s="1" t="s">
        <v>3079</v>
      </c>
      <c r="B944" s="2">
        <v>422083653</v>
      </c>
      <c r="C944" s="2" t="s">
        <v>365</v>
      </c>
      <c r="D944" s="4">
        <v>37035.75</v>
      </c>
      <c r="E944" s="1" t="s">
        <v>1094</v>
      </c>
      <c r="F944" s="1" t="s">
        <v>665</v>
      </c>
      <c r="G944" s="1" t="s">
        <v>3058</v>
      </c>
      <c r="H944" s="1" t="s">
        <v>3080</v>
      </c>
      <c r="I944" s="1">
        <v>145323.96203520001</v>
      </c>
      <c r="J944" s="1" t="s">
        <v>3081</v>
      </c>
    </row>
    <row r="945" spans="1:10" x14ac:dyDescent="0.25">
      <c r="A945" s="1" t="s">
        <v>3082</v>
      </c>
      <c r="B945" s="2">
        <v>962101713</v>
      </c>
      <c r="C945" s="2" t="s">
        <v>357</v>
      </c>
      <c r="D945" s="4">
        <v>35209.5</v>
      </c>
      <c r="E945" s="1" t="s">
        <v>1094</v>
      </c>
      <c r="F945" s="1" t="s">
        <v>874</v>
      </c>
      <c r="G945" s="1" t="s">
        <v>3058</v>
      </c>
      <c r="H945" s="1" t="s">
        <v>3083</v>
      </c>
      <c r="I945" s="1">
        <v>154035.28260119999</v>
      </c>
      <c r="J945" s="1" t="s">
        <v>3084</v>
      </c>
    </row>
    <row r="946" spans="1:10" x14ac:dyDescent="0.25">
      <c r="A946" s="1" t="s">
        <v>3085</v>
      </c>
      <c r="B946" s="2">
        <v>398534543</v>
      </c>
      <c r="C946" s="2" t="s">
        <v>661</v>
      </c>
      <c r="D946" s="4">
        <v>16216.5</v>
      </c>
      <c r="E946" s="1" t="s">
        <v>1094</v>
      </c>
      <c r="F946" s="1" t="s">
        <v>557</v>
      </c>
      <c r="G946" s="1" t="s">
        <v>3058</v>
      </c>
      <c r="H946" s="1" t="s">
        <v>3086</v>
      </c>
      <c r="I946" s="1">
        <v>537973.82324399997</v>
      </c>
      <c r="J946" s="1" t="s">
        <v>3087</v>
      </c>
    </row>
    <row r="947" spans="1:10" x14ac:dyDescent="0.25">
      <c r="A947" s="1" t="s">
        <v>3088</v>
      </c>
      <c r="B947" s="2">
        <v>202308669</v>
      </c>
      <c r="C947" s="2" t="s">
        <v>82</v>
      </c>
      <c r="D947" s="4">
        <v>16947</v>
      </c>
      <c r="E947" s="1" t="s">
        <v>1094</v>
      </c>
      <c r="F947" s="1" t="s">
        <v>168</v>
      </c>
      <c r="G947" s="1" t="s">
        <v>3058</v>
      </c>
      <c r="H947" s="1" t="s">
        <v>3089</v>
      </c>
      <c r="I947" s="1">
        <v>122548.69069632</v>
      </c>
      <c r="J947" s="1" t="s">
        <v>3090</v>
      </c>
    </row>
    <row r="948" spans="1:10" x14ac:dyDescent="0.25">
      <c r="A948" s="1" t="s">
        <v>3091</v>
      </c>
      <c r="B948" s="2">
        <v>958854196</v>
      </c>
      <c r="C948" s="2" t="s">
        <v>67</v>
      </c>
      <c r="D948" s="4">
        <v>23156.25</v>
      </c>
      <c r="E948" s="1" t="s">
        <v>1094</v>
      </c>
      <c r="F948" s="1" t="s">
        <v>185</v>
      </c>
      <c r="G948" s="1" t="s">
        <v>3058</v>
      </c>
      <c r="H948" s="1" t="s">
        <v>3092</v>
      </c>
      <c r="I948" s="1">
        <v>270329.78232</v>
      </c>
      <c r="J948" s="1" t="s">
        <v>3093</v>
      </c>
    </row>
    <row r="949" spans="1:10" x14ac:dyDescent="0.25">
      <c r="A949" s="1" t="s">
        <v>3094</v>
      </c>
      <c r="B949" s="2">
        <v>605959171</v>
      </c>
      <c r="C949" s="2" t="s">
        <v>268</v>
      </c>
      <c r="D949" s="4">
        <v>17677.5</v>
      </c>
      <c r="E949" s="1" t="s">
        <v>1094</v>
      </c>
      <c r="F949" s="1" t="s">
        <v>1746</v>
      </c>
      <c r="G949" s="1" t="s">
        <v>3058</v>
      </c>
      <c r="H949" s="1" t="s">
        <v>3095</v>
      </c>
      <c r="I949" s="1">
        <v>133476.67686400001</v>
      </c>
      <c r="J949" s="1" t="s">
        <v>3096</v>
      </c>
    </row>
    <row r="950" spans="1:10" x14ac:dyDescent="0.25">
      <c r="A950" s="1" t="s">
        <v>3097</v>
      </c>
      <c r="B950" s="2">
        <v>500749732</v>
      </c>
      <c r="C950" s="2" t="s">
        <v>889</v>
      </c>
      <c r="D950" s="4">
        <v>30096</v>
      </c>
      <c r="E950" s="1" t="s">
        <v>1094</v>
      </c>
      <c r="F950" s="1" t="s">
        <v>13</v>
      </c>
      <c r="G950" s="1" t="s">
        <v>3058</v>
      </c>
      <c r="H950" s="1" t="s">
        <v>3098</v>
      </c>
      <c r="I950" s="1">
        <v>97444.418399999995</v>
      </c>
      <c r="J950" s="1" t="s">
        <v>3099</v>
      </c>
    </row>
    <row r="951" spans="1:10" x14ac:dyDescent="0.25">
      <c r="A951" s="1" t="s">
        <v>3100</v>
      </c>
      <c r="B951" s="2">
        <v>202455505</v>
      </c>
      <c r="C951" s="2" t="s">
        <v>240</v>
      </c>
      <c r="D951" s="4">
        <v>22060.5</v>
      </c>
      <c r="E951" s="1" t="s">
        <v>1094</v>
      </c>
      <c r="F951" s="1" t="s">
        <v>947</v>
      </c>
      <c r="G951" s="1" t="s">
        <v>3058</v>
      </c>
      <c r="H951" s="1" t="s">
        <v>3101</v>
      </c>
      <c r="I951" s="1">
        <v>341354.27641152003</v>
      </c>
      <c r="J951" s="1" t="s">
        <v>3102</v>
      </c>
    </row>
    <row r="952" spans="1:10" x14ac:dyDescent="0.25">
      <c r="A952" s="1" t="s">
        <v>3103</v>
      </c>
      <c r="B952" s="2">
        <v>50505862</v>
      </c>
      <c r="C952" s="2" t="s">
        <v>365</v>
      </c>
      <c r="D952" s="4">
        <v>37035.75</v>
      </c>
      <c r="E952" s="1" t="s">
        <v>1094</v>
      </c>
      <c r="F952" s="1" t="s">
        <v>483</v>
      </c>
      <c r="G952" s="1" t="s">
        <v>3058</v>
      </c>
      <c r="H952" s="1" t="s">
        <v>3104</v>
      </c>
      <c r="I952" s="1">
        <v>234087.08549688</v>
      </c>
      <c r="J952" s="1" t="s">
        <v>3105</v>
      </c>
    </row>
    <row r="953" spans="1:10" x14ac:dyDescent="0.25">
      <c r="A953" s="1" t="s">
        <v>3106</v>
      </c>
      <c r="B953" s="2">
        <v>992336100</v>
      </c>
      <c r="C953" s="2" t="s">
        <v>452</v>
      </c>
      <c r="D953" s="4">
        <v>26078.25</v>
      </c>
      <c r="E953" s="1" t="s">
        <v>1094</v>
      </c>
      <c r="F953" s="1" t="s">
        <v>487</v>
      </c>
      <c r="G953" s="1" t="s">
        <v>3058</v>
      </c>
      <c r="H953" s="1" t="s">
        <v>3107</v>
      </c>
      <c r="I953" s="1">
        <v>210004.15031388</v>
      </c>
      <c r="J953" s="1" t="s">
        <v>3108</v>
      </c>
    </row>
    <row r="954" spans="1:10" x14ac:dyDescent="0.25">
      <c r="A954" s="1" t="s">
        <v>3109</v>
      </c>
      <c r="B954" s="2">
        <v>698205626</v>
      </c>
      <c r="C954" s="2" t="s">
        <v>47</v>
      </c>
      <c r="D954" s="4">
        <v>31191.75</v>
      </c>
      <c r="E954" s="1" t="s">
        <v>1094</v>
      </c>
      <c r="F954" s="1" t="s">
        <v>947</v>
      </c>
      <c r="G954" s="1" t="s">
        <v>3058</v>
      </c>
      <c r="H954" s="1" t="s">
        <v>3110</v>
      </c>
      <c r="I954" s="1">
        <v>386775.49534199998</v>
      </c>
      <c r="J954" s="1" t="s">
        <v>3111</v>
      </c>
    </row>
    <row r="955" spans="1:10" x14ac:dyDescent="0.25">
      <c r="A955" s="1" t="s">
        <v>3112</v>
      </c>
      <c r="B955" s="2">
        <v>900885875</v>
      </c>
      <c r="C955" s="2" t="s">
        <v>92</v>
      </c>
      <c r="D955" s="4">
        <v>29000.25</v>
      </c>
      <c r="E955" s="1" t="s">
        <v>1094</v>
      </c>
      <c r="F955" s="1" t="s">
        <v>2201</v>
      </c>
      <c r="G955" s="1" t="s">
        <v>3058</v>
      </c>
      <c r="H955" s="1" t="s">
        <v>3113</v>
      </c>
      <c r="I955" s="1">
        <v>389467.50983280002</v>
      </c>
      <c r="J955" s="1" t="s">
        <v>3114</v>
      </c>
    </row>
    <row r="956" spans="1:10" x14ac:dyDescent="0.25">
      <c r="A956" s="1" t="s">
        <v>3115</v>
      </c>
      <c r="B956" s="2">
        <v>717625204</v>
      </c>
      <c r="C956" s="2" t="s">
        <v>28</v>
      </c>
      <c r="D956" s="4">
        <v>32652.75</v>
      </c>
      <c r="E956" s="1" t="s">
        <v>1094</v>
      </c>
      <c r="F956" s="1" t="s">
        <v>106</v>
      </c>
      <c r="G956" s="1" t="s">
        <v>3058</v>
      </c>
      <c r="H956" s="1" t="s">
        <v>3116</v>
      </c>
      <c r="I956" s="1">
        <v>249833.88766335999</v>
      </c>
      <c r="J956" s="1" t="s">
        <v>3117</v>
      </c>
    </row>
    <row r="957" spans="1:10" x14ac:dyDescent="0.25">
      <c r="A957" s="1" t="s">
        <v>3118</v>
      </c>
      <c r="B957" s="2">
        <v>97710211</v>
      </c>
      <c r="C957" s="2" t="s">
        <v>18</v>
      </c>
      <c r="D957" s="4">
        <v>33018</v>
      </c>
      <c r="E957" s="1" t="s">
        <v>1094</v>
      </c>
      <c r="F957" s="1" t="s">
        <v>264</v>
      </c>
      <c r="G957" s="1" t="s">
        <v>3058</v>
      </c>
      <c r="H957" s="1" t="s">
        <v>3119</v>
      </c>
      <c r="I957" s="1">
        <v>192916.2876256</v>
      </c>
      <c r="J957" s="1" t="s">
        <v>3120</v>
      </c>
    </row>
    <row r="958" spans="1:10" x14ac:dyDescent="0.25">
      <c r="A958" s="1" t="s">
        <v>3121</v>
      </c>
      <c r="B958" s="2">
        <v>791457586</v>
      </c>
      <c r="C958" s="2" t="s">
        <v>23</v>
      </c>
      <c r="D958" s="4">
        <v>15486</v>
      </c>
      <c r="E958" s="1" t="s">
        <v>1094</v>
      </c>
      <c r="F958" s="1" t="s">
        <v>1220</v>
      </c>
      <c r="G958" s="1" t="s">
        <v>3058</v>
      </c>
      <c r="H958" s="1" t="s">
        <v>3122</v>
      </c>
      <c r="I958" s="1">
        <v>181743.64243199999</v>
      </c>
      <c r="J958" s="1" t="s">
        <v>3123</v>
      </c>
    </row>
    <row r="959" spans="1:10" x14ac:dyDescent="0.25">
      <c r="A959" s="1" t="s">
        <v>3124</v>
      </c>
      <c r="B959" s="2">
        <v>620975002</v>
      </c>
      <c r="C959" s="2" t="s">
        <v>194</v>
      </c>
      <c r="D959" s="4">
        <v>30826.5</v>
      </c>
      <c r="E959" s="1" t="s">
        <v>1094</v>
      </c>
      <c r="F959" s="1" t="s">
        <v>155</v>
      </c>
      <c r="G959" s="1" t="s">
        <v>3058</v>
      </c>
      <c r="H959" s="1" t="s">
        <v>3125</v>
      </c>
      <c r="I959" s="1">
        <v>487849.10803200002</v>
      </c>
      <c r="J959" s="1" t="s">
        <v>3126</v>
      </c>
    </row>
    <row r="960" spans="1:10" x14ac:dyDescent="0.25">
      <c r="A960" s="1" t="s">
        <v>3127</v>
      </c>
      <c r="B960" s="2">
        <v>191350100</v>
      </c>
      <c r="C960" s="2" t="s">
        <v>203</v>
      </c>
      <c r="D960" s="4">
        <v>27539.25</v>
      </c>
      <c r="E960" s="1" t="s">
        <v>1094</v>
      </c>
      <c r="F960" s="1" t="s">
        <v>807</v>
      </c>
      <c r="G960" s="1" t="s">
        <v>3058</v>
      </c>
      <c r="H960" s="1" t="s">
        <v>3128</v>
      </c>
      <c r="I960" s="1">
        <v>1712270.2842530999</v>
      </c>
      <c r="J960" s="1" t="s">
        <v>3129</v>
      </c>
    </row>
    <row r="961" spans="1:10" x14ac:dyDescent="0.25">
      <c r="A961" s="1" t="s">
        <v>3130</v>
      </c>
      <c r="B961" s="2">
        <v>99730338</v>
      </c>
      <c r="C961" s="2" t="s">
        <v>87</v>
      </c>
      <c r="D961" s="4">
        <v>16581.75</v>
      </c>
      <c r="E961" s="1" t="s">
        <v>1094</v>
      </c>
      <c r="F961" s="1" t="s">
        <v>940</v>
      </c>
      <c r="G961" s="1" t="s">
        <v>3058</v>
      </c>
      <c r="H961" s="1" t="s">
        <v>3131</v>
      </c>
      <c r="I961" s="1">
        <v>37946.472586880001</v>
      </c>
      <c r="J961" s="1" t="s">
        <v>3132</v>
      </c>
    </row>
    <row r="962" spans="1:10" x14ac:dyDescent="0.25">
      <c r="A962" s="1" t="s">
        <v>3133</v>
      </c>
      <c r="B962" s="2">
        <v>380741591</v>
      </c>
      <c r="C962" s="2" t="s">
        <v>203</v>
      </c>
      <c r="D962" s="4">
        <v>27539.25</v>
      </c>
      <c r="E962" s="1" t="s">
        <v>1094</v>
      </c>
      <c r="F962" s="1" t="s">
        <v>395</v>
      </c>
      <c r="G962" s="1" t="s">
        <v>3058</v>
      </c>
      <c r="H962" s="1" t="s">
        <v>3134</v>
      </c>
      <c r="I962" s="1">
        <v>572699.43244799995</v>
      </c>
      <c r="J962" s="1" t="s">
        <v>3135</v>
      </c>
    </row>
    <row r="963" spans="1:10" x14ac:dyDescent="0.25">
      <c r="A963" s="1" t="s">
        <v>3136</v>
      </c>
      <c r="B963" s="2">
        <v>914905766</v>
      </c>
      <c r="C963" s="2" t="s">
        <v>226</v>
      </c>
      <c r="D963" s="4">
        <v>31557</v>
      </c>
      <c r="E963" s="1" t="s">
        <v>1094</v>
      </c>
      <c r="F963" s="1" t="s">
        <v>1610</v>
      </c>
      <c r="G963" s="1" t="s">
        <v>3058</v>
      </c>
      <c r="H963" s="1" t="s">
        <v>3137</v>
      </c>
      <c r="I963" s="1">
        <v>37557.157791999998</v>
      </c>
      <c r="J963" s="1" t="s">
        <v>3138</v>
      </c>
    </row>
    <row r="964" spans="1:10" x14ac:dyDescent="0.25">
      <c r="A964" s="1" t="s">
        <v>3139</v>
      </c>
      <c r="B964" s="2">
        <v>726027966</v>
      </c>
      <c r="C964" s="2" t="s">
        <v>862</v>
      </c>
      <c r="D964" s="4">
        <v>24617.25</v>
      </c>
      <c r="E964" s="1" t="s">
        <v>1094</v>
      </c>
      <c r="F964" s="1" t="s">
        <v>682</v>
      </c>
      <c r="G964" s="1" t="s">
        <v>3058</v>
      </c>
      <c r="H964" s="1" t="s">
        <v>3140</v>
      </c>
      <c r="I964" s="1">
        <v>113900.14018647</v>
      </c>
      <c r="J964" s="1" t="s">
        <v>2490</v>
      </c>
    </row>
    <row r="965" spans="1:10" x14ac:dyDescent="0.25">
      <c r="A965" s="1" t="s">
        <v>3141</v>
      </c>
      <c r="B965" s="2">
        <v>919517989</v>
      </c>
      <c r="C965" s="2" t="s">
        <v>180</v>
      </c>
      <c r="D965" s="4">
        <v>35940</v>
      </c>
      <c r="E965" s="1" t="s">
        <v>1094</v>
      </c>
      <c r="F965" s="1" t="s">
        <v>763</v>
      </c>
      <c r="G965" s="1" t="s">
        <v>3058</v>
      </c>
      <c r="H965" s="1" t="s">
        <v>3142</v>
      </c>
      <c r="I965" s="1">
        <v>170534.33265960001</v>
      </c>
      <c r="J965" s="1" t="s">
        <v>3143</v>
      </c>
    </row>
    <row r="966" spans="1:10" x14ac:dyDescent="0.25">
      <c r="A966" s="1" t="s">
        <v>3144</v>
      </c>
      <c r="B966" s="2">
        <v>318255015</v>
      </c>
      <c r="C966" s="2" t="s">
        <v>38</v>
      </c>
      <c r="D966" s="4">
        <v>21330</v>
      </c>
      <c r="E966" s="1" t="s">
        <v>1094</v>
      </c>
      <c r="F966" s="1" t="s">
        <v>399</v>
      </c>
      <c r="G966" s="1" t="s">
        <v>3058</v>
      </c>
      <c r="H966" s="1" t="s">
        <v>3145</v>
      </c>
      <c r="I966" s="1">
        <v>541771.89828695997</v>
      </c>
      <c r="J966" s="1" t="s">
        <v>3146</v>
      </c>
    </row>
    <row r="967" spans="1:10" x14ac:dyDescent="0.25">
      <c r="A967" s="1" t="s">
        <v>3147</v>
      </c>
      <c r="B967" s="2">
        <v>262721547</v>
      </c>
      <c r="C967" s="2" t="s">
        <v>380</v>
      </c>
      <c r="D967" s="4">
        <v>14390.25</v>
      </c>
      <c r="E967" s="1" t="s">
        <v>1094</v>
      </c>
      <c r="F967" s="1" t="s">
        <v>951</v>
      </c>
      <c r="G967" s="1" t="s">
        <v>3058</v>
      </c>
      <c r="H967" s="1" t="s">
        <v>3148</v>
      </c>
      <c r="I967" s="1">
        <v>149828.00390879999</v>
      </c>
      <c r="J967" s="1" t="s">
        <v>3149</v>
      </c>
    </row>
    <row r="968" spans="1:10" x14ac:dyDescent="0.25">
      <c r="A968" s="1" t="s">
        <v>3150</v>
      </c>
      <c r="B968" s="2">
        <v>346926199</v>
      </c>
      <c r="C968" s="2" t="s">
        <v>154</v>
      </c>
      <c r="D968" s="4">
        <v>29730.75</v>
      </c>
      <c r="E968" s="1" t="s">
        <v>1094</v>
      </c>
      <c r="F968" s="1" t="s">
        <v>68</v>
      </c>
      <c r="G968" s="1" t="s">
        <v>3058</v>
      </c>
      <c r="H968" s="1" t="s">
        <v>3151</v>
      </c>
      <c r="I968" s="1">
        <v>169617.40236288001</v>
      </c>
      <c r="J968" s="1" t="s">
        <v>3152</v>
      </c>
    </row>
    <row r="969" spans="1:10" x14ac:dyDescent="0.25">
      <c r="A969" s="1" t="s">
        <v>3153</v>
      </c>
      <c r="B969" s="2">
        <v>982383276</v>
      </c>
      <c r="C969" s="2" t="s">
        <v>43</v>
      </c>
      <c r="D969" s="4">
        <v>36670.5</v>
      </c>
      <c r="E969" s="1" t="s">
        <v>1094</v>
      </c>
      <c r="F969" s="1" t="s">
        <v>349</v>
      </c>
      <c r="G969" s="1" t="s">
        <v>3058</v>
      </c>
      <c r="H969" s="1" t="s">
        <v>3154</v>
      </c>
      <c r="I969" s="1">
        <v>585630.10874367994</v>
      </c>
      <c r="J969" s="1" t="s">
        <v>3155</v>
      </c>
    </row>
    <row r="970" spans="1:10" x14ac:dyDescent="0.25">
      <c r="A970" s="1" t="s">
        <v>3156</v>
      </c>
      <c r="B970" s="2">
        <v>685862122</v>
      </c>
      <c r="C970" s="2" t="s">
        <v>101</v>
      </c>
      <c r="D970" s="4">
        <v>19138.5</v>
      </c>
      <c r="E970" s="1" t="s">
        <v>1094</v>
      </c>
      <c r="F970" s="1" t="s">
        <v>610</v>
      </c>
      <c r="G970" s="1" t="s">
        <v>3058</v>
      </c>
      <c r="H970" s="1" t="s">
        <v>3157</v>
      </c>
      <c r="I970" s="1">
        <v>193966.5141414</v>
      </c>
      <c r="J970" s="1" t="s">
        <v>3158</v>
      </c>
    </row>
    <row r="971" spans="1:10" x14ac:dyDescent="0.25">
      <c r="A971" s="1" t="s">
        <v>3159</v>
      </c>
      <c r="B971" s="2">
        <v>844326792</v>
      </c>
      <c r="C971" s="2" t="s">
        <v>114</v>
      </c>
      <c r="D971" s="4">
        <v>20599.5</v>
      </c>
      <c r="E971" s="1" t="s">
        <v>1094</v>
      </c>
      <c r="F971" s="1" t="s">
        <v>331</v>
      </c>
      <c r="G971" s="1" t="s">
        <v>3058</v>
      </c>
      <c r="H971" s="1" t="s">
        <v>3160</v>
      </c>
      <c r="I971" s="1">
        <v>441629.21146805998</v>
      </c>
      <c r="J971" s="1" t="s">
        <v>3161</v>
      </c>
    </row>
    <row r="972" spans="1:10" x14ac:dyDescent="0.25">
      <c r="A972" s="1" t="s">
        <v>3162</v>
      </c>
      <c r="B972" s="2">
        <v>806218567</v>
      </c>
      <c r="C972" s="2" t="s">
        <v>167</v>
      </c>
      <c r="D972" s="4">
        <v>18773.25</v>
      </c>
      <c r="E972" s="1" t="s">
        <v>1094</v>
      </c>
      <c r="F972" s="1" t="s">
        <v>591</v>
      </c>
      <c r="G972" s="1" t="s">
        <v>3058</v>
      </c>
      <c r="H972" s="1" t="s">
        <v>3163</v>
      </c>
      <c r="I972" s="1">
        <v>75294.362051999997</v>
      </c>
      <c r="J972" s="1" t="s">
        <v>3164</v>
      </c>
    </row>
    <row r="973" spans="1:10" x14ac:dyDescent="0.25">
      <c r="A973" s="1" t="s">
        <v>3165</v>
      </c>
      <c r="B973" s="2">
        <v>490053873</v>
      </c>
      <c r="C973" s="2" t="s">
        <v>281</v>
      </c>
      <c r="D973" s="4">
        <v>21695.25</v>
      </c>
      <c r="E973" s="1" t="s">
        <v>1094</v>
      </c>
      <c r="F973" s="1" t="s">
        <v>750</v>
      </c>
      <c r="G973" s="1" t="s">
        <v>3058</v>
      </c>
      <c r="H973" s="1" t="s">
        <v>3166</v>
      </c>
      <c r="I973" s="1">
        <v>181444.88796336</v>
      </c>
      <c r="J973" s="1" t="s">
        <v>3167</v>
      </c>
    </row>
    <row r="974" spans="1:10" x14ac:dyDescent="0.25">
      <c r="A974" s="1" t="s">
        <v>3168</v>
      </c>
      <c r="B974" s="2">
        <v>293382229</v>
      </c>
      <c r="C974" s="2" t="s">
        <v>33</v>
      </c>
      <c r="D974" s="4">
        <v>13659.75</v>
      </c>
      <c r="E974" s="1" t="s">
        <v>1094</v>
      </c>
      <c r="F974" s="1" t="s">
        <v>1146</v>
      </c>
      <c r="G974" s="1" t="s">
        <v>3058</v>
      </c>
      <c r="H974" s="1" t="s">
        <v>3169</v>
      </c>
      <c r="I974" s="1">
        <v>301822.66805039998</v>
      </c>
      <c r="J974" s="1" t="s">
        <v>3170</v>
      </c>
    </row>
    <row r="975" spans="1:10" x14ac:dyDescent="0.25">
      <c r="A975" s="1" t="s">
        <v>3171</v>
      </c>
      <c r="B975" s="2">
        <v>841019660</v>
      </c>
      <c r="C975" s="2" t="s">
        <v>518</v>
      </c>
      <c r="D975" s="4">
        <v>35574.75</v>
      </c>
      <c r="E975" s="1" t="s">
        <v>1094</v>
      </c>
      <c r="F975" s="1" t="s">
        <v>1400</v>
      </c>
      <c r="G975" s="1" t="s">
        <v>3058</v>
      </c>
      <c r="H975" s="1" t="s">
        <v>3172</v>
      </c>
      <c r="I975" s="1">
        <v>173072.963349</v>
      </c>
      <c r="J975" s="1" t="s">
        <v>3173</v>
      </c>
    </row>
    <row r="976" spans="1:10" x14ac:dyDescent="0.25">
      <c r="A976" s="1" t="s">
        <v>3174</v>
      </c>
      <c r="B976" s="2">
        <v>965515907</v>
      </c>
      <c r="C976" s="2" t="s">
        <v>335</v>
      </c>
      <c r="D976" s="4">
        <v>19869</v>
      </c>
      <c r="E976" s="1" t="s">
        <v>1094</v>
      </c>
      <c r="F976" s="1" t="s">
        <v>1252</v>
      </c>
      <c r="G976" s="1" t="s">
        <v>3058</v>
      </c>
      <c r="H976" s="1" t="s">
        <v>3175</v>
      </c>
      <c r="I976" s="1">
        <v>211564.6428</v>
      </c>
      <c r="J976" s="1" t="s">
        <v>3176</v>
      </c>
    </row>
    <row r="977" spans="1:10" x14ac:dyDescent="0.25">
      <c r="A977" s="1" t="s">
        <v>3177</v>
      </c>
      <c r="B977" s="2">
        <v>247238450</v>
      </c>
      <c r="C977" s="2" t="s">
        <v>38</v>
      </c>
      <c r="D977" s="4">
        <v>21330</v>
      </c>
      <c r="E977" s="1" t="s">
        <v>1094</v>
      </c>
      <c r="F977" s="1" t="s">
        <v>442</v>
      </c>
      <c r="G977" s="1" t="s">
        <v>3058</v>
      </c>
      <c r="H977" s="1" t="s">
        <v>3178</v>
      </c>
      <c r="I977" s="1">
        <v>50869.563558000002</v>
      </c>
      <c r="J977" s="1" t="s">
        <v>3179</v>
      </c>
    </row>
    <row r="978" spans="1:10" x14ac:dyDescent="0.25">
      <c r="A978" s="1" t="s">
        <v>3180</v>
      </c>
      <c r="B978" s="2">
        <v>741790644</v>
      </c>
      <c r="C978" s="2" t="s">
        <v>62</v>
      </c>
      <c r="D978" s="4">
        <v>22791</v>
      </c>
      <c r="E978" s="1" t="s">
        <v>1094</v>
      </c>
      <c r="F978" s="1" t="s">
        <v>331</v>
      </c>
      <c r="G978" s="1" t="s">
        <v>3058</v>
      </c>
      <c r="H978" s="1" t="s">
        <v>3181</v>
      </c>
      <c r="I978" s="1">
        <v>84228.2551656</v>
      </c>
      <c r="J978" s="1" t="s">
        <v>3182</v>
      </c>
    </row>
    <row r="979" spans="1:10" x14ac:dyDescent="0.25">
      <c r="A979" s="1" t="s">
        <v>3183</v>
      </c>
      <c r="B979" s="2">
        <v>64911273</v>
      </c>
      <c r="C979" s="2" t="s">
        <v>189</v>
      </c>
      <c r="D979" s="4">
        <v>22425.75</v>
      </c>
      <c r="E979" s="1" t="s">
        <v>1094</v>
      </c>
      <c r="F979" s="1" t="s">
        <v>344</v>
      </c>
      <c r="G979" s="1" t="s">
        <v>3058</v>
      </c>
      <c r="H979" s="1" t="s">
        <v>3184</v>
      </c>
      <c r="I979" s="1">
        <v>298160.38068960002</v>
      </c>
      <c r="J979" s="1" t="s">
        <v>3185</v>
      </c>
    </row>
    <row r="980" spans="1:10" x14ac:dyDescent="0.25">
      <c r="A980" s="1" t="s">
        <v>3186</v>
      </c>
      <c r="B980" s="2">
        <v>797666813</v>
      </c>
      <c r="C980" s="2" t="s">
        <v>273</v>
      </c>
      <c r="D980" s="4">
        <v>20964.75</v>
      </c>
      <c r="E980" s="1" t="s">
        <v>1094</v>
      </c>
      <c r="F980" s="1" t="s">
        <v>260</v>
      </c>
      <c r="G980" s="1" t="s">
        <v>3058</v>
      </c>
      <c r="H980" s="1" t="s">
        <v>3187</v>
      </c>
      <c r="I980" s="1">
        <v>436548.42457407998</v>
      </c>
      <c r="J980" s="1" t="s">
        <v>3188</v>
      </c>
    </row>
    <row r="981" spans="1:10" x14ac:dyDescent="0.25">
      <c r="A981" s="1" t="s">
        <v>3189</v>
      </c>
      <c r="B981" s="2">
        <v>561087774</v>
      </c>
      <c r="C981" s="2" t="s">
        <v>167</v>
      </c>
      <c r="D981" s="4">
        <v>18773.25</v>
      </c>
      <c r="E981" s="1" t="s">
        <v>1094</v>
      </c>
      <c r="F981" s="1" t="s">
        <v>323</v>
      </c>
      <c r="G981" s="1" t="s">
        <v>3058</v>
      </c>
      <c r="H981" s="1" t="s">
        <v>3190</v>
      </c>
      <c r="I981" s="1">
        <v>78349.9009104</v>
      </c>
      <c r="J981" s="1" t="s">
        <v>3191</v>
      </c>
    </row>
    <row r="982" spans="1:10" x14ac:dyDescent="0.25">
      <c r="A982" s="1" t="s">
        <v>3192</v>
      </c>
      <c r="B982" s="2">
        <v>866750682</v>
      </c>
      <c r="C982" s="2" t="s">
        <v>72</v>
      </c>
      <c r="D982" s="4">
        <v>34844.25</v>
      </c>
      <c r="E982" s="1" t="s">
        <v>1094</v>
      </c>
      <c r="F982" s="1" t="s">
        <v>471</v>
      </c>
      <c r="G982" s="1" t="s">
        <v>3058</v>
      </c>
      <c r="H982" s="1" t="s">
        <v>3193</v>
      </c>
      <c r="I982" s="1">
        <v>130472.46148247999</v>
      </c>
      <c r="J982" s="1" t="s">
        <v>3194</v>
      </c>
    </row>
    <row r="983" spans="1:10" x14ac:dyDescent="0.25">
      <c r="A983" s="1" t="s">
        <v>3195</v>
      </c>
      <c r="B983" s="2">
        <v>940671188</v>
      </c>
      <c r="C983" s="2" t="s">
        <v>124</v>
      </c>
      <c r="D983" s="4">
        <v>14025</v>
      </c>
      <c r="E983" s="1" t="s">
        <v>1094</v>
      </c>
      <c r="F983" s="1" t="s">
        <v>246</v>
      </c>
      <c r="G983" s="1" t="s">
        <v>3058</v>
      </c>
      <c r="H983" s="1" t="s">
        <v>3196</v>
      </c>
      <c r="I983" s="1">
        <v>25501.75992</v>
      </c>
      <c r="J983" s="1" t="s">
        <v>3197</v>
      </c>
    </row>
    <row r="984" spans="1:10" x14ac:dyDescent="0.25">
      <c r="A984" s="1" t="s">
        <v>3198</v>
      </c>
      <c r="B984" s="2">
        <v>363716149</v>
      </c>
      <c r="C984" s="2" t="s">
        <v>124</v>
      </c>
      <c r="D984" s="4">
        <v>14025</v>
      </c>
      <c r="E984" s="1" t="s">
        <v>1094</v>
      </c>
      <c r="F984" s="1" t="s">
        <v>349</v>
      </c>
      <c r="G984" s="1" t="s">
        <v>3058</v>
      </c>
      <c r="H984" s="1" t="s">
        <v>3199</v>
      </c>
      <c r="I984" s="1">
        <v>53435.4326784</v>
      </c>
      <c r="J984" s="1" t="s">
        <v>3200</v>
      </c>
    </row>
    <row r="985" spans="1:10" x14ac:dyDescent="0.25">
      <c r="A985" s="1" t="s">
        <v>3201</v>
      </c>
      <c r="B985" s="2">
        <v>360188989</v>
      </c>
      <c r="C985" s="2" t="s">
        <v>167</v>
      </c>
      <c r="D985" s="4">
        <v>18773.25</v>
      </c>
      <c r="E985" s="1" t="s">
        <v>1094</v>
      </c>
      <c r="F985" s="1" t="s">
        <v>305</v>
      </c>
      <c r="G985" s="1" t="s">
        <v>3058</v>
      </c>
      <c r="H985" s="1" t="s">
        <v>3202</v>
      </c>
      <c r="I985" s="1">
        <v>773983.59748200001</v>
      </c>
      <c r="J985" s="1" t="s">
        <v>3203</v>
      </c>
    </row>
    <row r="986" spans="1:10" x14ac:dyDescent="0.25">
      <c r="A986" s="1" t="s">
        <v>3204</v>
      </c>
      <c r="B986" s="2">
        <v>128921572</v>
      </c>
      <c r="C986" s="2" t="s">
        <v>189</v>
      </c>
      <c r="D986" s="4">
        <v>22425.75</v>
      </c>
      <c r="E986" s="1" t="s">
        <v>1094</v>
      </c>
      <c r="F986" s="1" t="s">
        <v>1626</v>
      </c>
      <c r="G986" s="1" t="s">
        <v>3058</v>
      </c>
      <c r="H986" s="1" t="s">
        <v>3205</v>
      </c>
      <c r="I986" s="1">
        <v>56955.503001600002</v>
      </c>
      <c r="J986" s="1" t="s">
        <v>3206</v>
      </c>
    </row>
    <row r="987" spans="1:10" x14ac:dyDescent="0.25">
      <c r="A987" s="1" t="s">
        <v>3207</v>
      </c>
      <c r="B987" s="2">
        <v>258310082</v>
      </c>
      <c r="C987" s="2" t="s">
        <v>28</v>
      </c>
      <c r="D987" s="4">
        <v>32652.75</v>
      </c>
      <c r="E987" s="1" t="s">
        <v>1094</v>
      </c>
      <c r="F987" s="1" t="s">
        <v>135</v>
      </c>
      <c r="G987" s="1" t="s">
        <v>3058</v>
      </c>
      <c r="H987" s="1" t="s">
        <v>3208</v>
      </c>
      <c r="I987" s="1">
        <v>188024.90563584</v>
      </c>
      <c r="J987" s="1" t="s">
        <v>3209</v>
      </c>
    </row>
    <row r="988" spans="1:10" x14ac:dyDescent="0.25">
      <c r="A988" s="1" t="s">
        <v>3210</v>
      </c>
      <c r="B988" s="2">
        <v>104099391</v>
      </c>
      <c r="C988" s="2" t="s">
        <v>403</v>
      </c>
      <c r="D988" s="4">
        <v>31922.25</v>
      </c>
      <c r="E988" s="1" t="s">
        <v>1094</v>
      </c>
      <c r="F988" s="1" t="s">
        <v>955</v>
      </c>
      <c r="G988" s="1" t="s">
        <v>3058</v>
      </c>
      <c r="H988" s="1" t="s">
        <v>3211</v>
      </c>
      <c r="I988" s="1">
        <v>660587.30534159997</v>
      </c>
      <c r="J988" s="1" t="s">
        <v>3212</v>
      </c>
    </row>
    <row r="989" spans="1:10" x14ac:dyDescent="0.25">
      <c r="A989" s="1" t="s">
        <v>3213</v>
      </c>
      <c r="B989" s="2">
        <v>389587350</v>
      </c>
      <c r="C989" s="2" t="s">
        <v>189</v>
      </c>
      <c r="D989" s="4">
        <v>22425.75</v>
      </c>
      <c r="E989" s="1" t="s">
        <v>1094</v>
      </c>
      <c r="F989" s="1" t="s">
        <v>1242</v>
      </c>
      <c r="G989" s="1" t="s">
        <v>3058</v>
      </c>
      <c r="H989" s="1" t="s">
        <v>3214</v>
      </c>
      <c r="I989" s="1">
        <v>324567.11599199998</v>
      </c>
      <c r="J989" s="1" t="s">
        <v>3215</v>
      </c>
    </row>
    <row r="990" spans="1:10" x14ac:dyDescent="0.25">
      <c r="A990" s="1" t="s">
        <v>3216</v>
      </c>
      <c r="B990" s="2">
        <v>127626624</v>
      </c>
      <c r="C990" s="2" t="s">
        <v>357</v>
      </c>
      <c r="D990" s="4">
        <v>35209.5</v>
      </c>
      <c r="E990" s="1" t="s">
        <v>1094</v>
      </c>
      <c r="F990" s="1" t="s">
        <v>172</v>
      </c>
      <c r="G990" s="1" t="s">
        <v>3058</v>
      </c>
      <c r="H990" s="1" t="s">
        <v>3217</v>
      </c>
      <c r="I990" s="1">
        <v>290498.52923699998</v>
      </c>
      <c r="J990" s="1" t="s">
        <v>3218</v>
      </c>
    </row>
    <row r="991" spans="1:10" x14ac:dyDescent="0.25">
      <c r="A991" s="1" t="s">
        <v>3219</v>
      </c>
      <c r="B991" s="2">
        <v>767203930</v>
      </c>
      <c r="C991" s="2" t="s">
        <v>498</v>
      </c>
      <c r="D991" s="4">
        <v>37766.25</v>
      </c>
      <c r="E991" s="1" t="s">
        <v>1094</v>
      </c>
      <c r="F991" s="1" t="s">
        <v>965</v>
      </c>
      <c r="G991" s="1" t="s">
        <v>3058</v>
      </c>
      <c r="H991" s="1" t="s">
        <v>3220</v>
      </c>
      <c r="I991" s="1">
        <v>32955.193958399999</v>
      </c>
      <c r="J991" s="1" t="s">
        <v>3221</v>
      </c>
    </row>
    <row r="992" spans="1:10" x14ac:dyDescent="0.25">
      <c r="A992" s="1" t="s">
        <v>3222</v>
      </c>
      <c r="B992" s="2">
        <v>881804070</v>
      </c>
      <c r="C992" s="2" t="s">
        <v>87</v>
      </c>
      <c r="D992" s="4">
        <v>16581.75</v>
      </c>
      <c r="E992" s="1" t="s">
        <v>1094</v>
      </c>
      <c r="F992" s="1" t="s">
        <v>731</v>
      </c>
      <c r="G992" s="1" t="s">
        <v>3058</v>
      </c>
      <c r="H992" s="1" t="s">
        <v>3223</v>
      </c>
      <c r="I992" s="1">
        <v>436441.45590864</v>
      </c>
      <c r="J992" s="1" t="s">
        <v>3224</v>
      </c>
    </row>
    <row r="993" spans="1:10" x14ac:dyDescent="0.25">
      <c r="A993" s="1" t="s">
        <v>3225</v>
      </c>
      <c r="B993" s="2">
        <v>832315873</v>
      </c>
      <c r="C993" s="2" t="s">
        <v>77</v>
      </c>
      <c r="D993" s="4">
        <v>23521.5</v>
      </c>
      <c r="E993" s="1" t="s">
        <v>1094</v>
      </c>
      <c r="F993" s="1" t="s">
        <v>721</v>
      </c>
      <c r="G993" s="1" t="s">
        <v>3058</v>
      </c>
      <c r="H993" s="1" t="s">
        <v>3226</v>
      </c>
      <c r="I993" s="1">
        <v>68295.056255999996</v>
      </c>
      <c r="J993" s="1" t="s">
        <v>3227</v>
      </c>
    </row>
    <row r="994" spans="1:10" x14ac:dyDescent="0.25">
      <c r="A994" s="1" t="s">
        <v>3228</v>
      </c>
      <c r="B994" s="2">
        <v>717220415</v>
      </c>
      <c r="C994" s="2" t="s">
        <v>573</v>
      </c>
      <c r="D994" s="4">
        <v>26808.75</v>
      </c>
      <c r="E994" s="1" t="s">
        <v>1094</v>
      </c>
      <c r="F994" s="1" t="s">
        <v>1626</v>
      </c>
      <c r="G994" s="1" t="s">
        <v>3058</v>
      </c>
      <c r="H994" s="1" t="s">
        <v>3229</v>
      </c>
      <c r="I994" s="1">
        <v>41720.068305000001</v>
      </c>
      <c r="J994" s="1" t="s">
        <v>3230</v>
      </c>
    </row>
    <row r="995" spans="1:10" x14ac:dyDescent="0.25">
      <c r="A995" s="1" t="s">
        <v>3231</v>
      </c>
      <c r="B995" s="2">
        <v>75645378</v>
      </c>
      <c r="C995" s="2" t="s">
        <v>250</v>
      </c>
      <c r="D995" s="4">
        <v>18042.75</v>
      </c>
      <c r="E995" s="1" t="s">
        <v>1094</v>
      </c>
      <c r="F995" s="1" t="s">
        <v>1746</v>
      </c>
      <c r="G995" s="1" t="s">
        <v>3058</v>
      </c>
      <c r="H995" s="1" t="s">
        <v>3232</v>
      </c>
      <c r="I995" s="1">
        <v>272234.4315912</v>
      </c>
      <c r="J995" s="1" t="s">
        <v>3233</v>
      </c>
    </row>
    <row r="996" spans="1:10" x14ac:dyDescent="0.25">
      <c r="A996" s="1" t="s">
        <v>3234</v>
      </c>
      <c r="B996" s="2">
        <v>896912247</v>
      </c>
      <c r="C996" s="2" t="s">
        <v>573</v>
      </c>
      <c r="D996" s="4">
        <v>26808.75</v>
      </c>
      <c r="E996" s="1" t="s">
        <v>1094</v>
      </c>
      <c r="F996" s="1" t="s">
        <v>2278</v>
      </c>
      <c r="G996" s="1" t="s">
        <v>3058</v>
      </c>
      <c r="H996" s="1" t="s">
        <v>3235</v>
      </c>
      <c r="I996" s="1">
        <v>65591.992922399993</v>
      </c>
      <c r="J996" s="1" t="s">
        <v>3236</v>
      </c>
    </row>
    <row r="997" spans="1:10" x14ac:dyDescent="0.25">
      <c r="A997" s="1" t="s">
        <v>3237</v>
      </c>
      <c r="B997" s="2">
        <v>612724567</v>
      </c>
      <c r="C997" s="2" t="s">
        <v>403</v>
      </c>
      <c r="D997" s="4">
        <v>31922.25</v>
      </c>
      <c r="E997" s="1" t="s">
        <v>1094</v>
      </c>
      <c r="F997" s="1" t="s">
        <v>1469</v>
      </c>
      <c r="G997" s="1" t="s">
        <v>3058</v>
      </c>
      <c r="H997" s="1" t="s">
        <v>3238</v>
      </c>
      <c r="I997" s="1">
        <v>537088.27553280001</v>
      </c>
      <c r="J997" s="1" t="s">
        <v>3239</v>
      </c>
    </row>
    <row r="998" spans="1:10" x14ac:dyDescent="0.25">
      <c r="A998" s="1" t="s">
        <v>3240</v>
      </c>
      <c r="B998" s="2">
        <v>296439878</v>
      </c>
      <c r="C998" s="2" t="s">
        <v>273</v>
      </c>
      <c r="D998" s="4">
        <v>20964.75</v>
      </c>
      <c r="E998" s="1" t="s">
        <v>1094</v>
      </c>
      <c r="F998" s="1" t="s">
        <v>885</v>
      </c>
      <c r="G998" s="1" t="s">
        <v>3058</v>
      </c>
      <c r="H998" s="1" t="s">
        <v>3241</v>
      </c>
      <c r="I998" s="1">
        <v>14035.20008128</v>
      </c>
      <c r="J998" s="1" t="s">
        <v>3242</v>
      </c>
    </row>
    <row r="999" spans="1:10" x14ac:dyDescent="0.25">
      <c r="A999" s="1" t="s">
        <v>3243</v>
      </c>
      <c r="B999" s="2">
        <v>402846524</v>
      </c>
      <c r="C999" s="2" t="s">
        <v>513</v>
      </c>
      <c r="D999" s="4">
        <v>32287.5</v>
      </c>
      <c r="E999" s="1" t="s">
        <v>1094</v>
      </c>
      <c r="F999" s="1" t="s">
        <v>106</v>
      </c>
      <c r="G999" s="1" t="s">
        <v>3058</v>
      </c>
      <c r="H999" s="1" t="s">
        <v>3244</v>
      </c>
      <c r="I999" s="1">
        <v>1241535.07247616</v>
      </c>
      <c r="J999" s="1" t="s">
        <v>3245</v>
      </c>
    </row>
    <row r="1000" spans="1:10" x14ac:dyDescent="0.25">
      <c r="A1000" s="1" t="s">
        <v>3246</v>
      </c>
      <c r="B1000" s="2">
        <v>631528098</v>
      </c>
      <c r="C1000" s="2" t="s">
        <v>212</v>
      </c>
      <c r="D1000" s="4">
        <v>24252</v>
      </c>
      <c r="E1000" s="1" t="s">
        <v>1094</v>
      </c>
      <c r="F1000" s="1" t="s">
        <v>1840</v>
      </c>
      <c r="G1000" s="1" t="s">
        <v>3058</v>
      </c>
      <c r="H1000" s="1" t="s">
        <v>3247</v>
      </c>
      <c r="I1000" s="1">
        <v>714332.35289856</v>
      </c>
      <c r="J1000" s="1" t="s">
        <v>3248</v>
      </c>
    </row>
    <row r="1001" spans="1:10" x14ac:dyDescent="0.25">
      <c r="A1001" s="1" t="s">
        <v>3249</v>
      </c>
      <c r="B1001" s="2">
        <v>588615194</v>
      </c>
      <c r="C1001" s="2" t="s">
        <v>226</v>
      </c>
      <c r="D1001" s="4">
        <v>31557</v>
      </c>
      <c r="E1001" s="1" t="s">
        <v>1094</v>
      </c>
      <c r="F1001" s="1" t="s">
        <v>509</v>
      </c>
      <c r="G1001" s="1" t="s">
        <v>3058</v>
      </c>
      <c r="H1001" s="1" t="s">
        <v>3250</v>
      </c>
      <c r="I1001" s="1">
        <v>37910.700872100002</v>
      </c>
      <c r="J1001" s="1" t="s">
        <v>3251</v>
      </c>
    </row>
    <row r="1002" spans="1:10" x14ac:dyDescent="0.25">
      <c r="A1002" s="1" t="s">
        <v>3252</v>
      </c>
      <c r="B1002" s="2">
        <v>557921020</v>
      </c>
      <c r="C1002" s="2" t="s">
        <v>72</v>
      </c>
      <c r="D1002" s="4">
        <v>34844.25</v>
      </c>
      <c r="E1002" s="1" t="s">
        <v>1094</v>
      </c>
      <c r="F1002" s="1" t="s">
        <v>231</v>
      </c>
      <c r="G1002" s="1" t="s">
        <v>3058</v>
      </c>
      <c r="H1002" s="1" t="s">
        <v>3253</v>
      </c>
      <c r="I1002" s="1">
        <v>773673.69647567999</v>
      </c>
      <c r="J1002" s="1" t="s">
        <v>3254</v>
      </c>
    </row>
    <row r="1003" spans="1:10" x14ac:dyDescent="0.25">
      <c r="A1003" s="1" t="s">
        <v>3255</v>
      </c>
      <c r="B1003" s="2">
        <v>206071219</v>
      </c>
      <c r="C1003" s="2" t="s">
        <v>77</v>
      </c>
      <c r="D1003" s="4">
        <v>23521.5</v>
      </c>
      <c r="E1003" s="1" t="s">
        <v>1094</v>
      </c>
      <c r="F1003" s="1" t="s">
        <v>1308</v>
      </c>
      <c r="G1003" s="1" t="s">
        <v>3058</v>
      </c>
      <c r="H1003" s="1" t="s">
        <v>3256</v>
      </c>
      <c r="I1003" s="1">
        <v>172530.63877896001</v>
      </c>
      <c r="J1003" s="1" t="s">
        <v>3257</v>
      </c>
    </row>
    <row r="1004" spans="1:10" x14ac:dyDescent="0.25">
      <c r="A1004" s="1" t="s">
        <v>3258</v>
      </c>
      <c r="B1004" s="2">
        <v>254387170</v>
      </c>
      <c r="C1004" s="2" t="s">
        <v>114</v>
      </c>
      <c r="D1004" s="4">
        <v>20599.5</v>
      </c>
      <c r="E1004" s="1" t="s">
        <v>1094</v>
      </c>
      <c r="F1004" s="1" t="s">
        <v>909</v>
      </c>
      <c r="G1004" s="1" t="s">
        <v>3058</v>
      </c>
      <c r="H1004" s="1" t="s">
        <v>3259</v>
      </c>
      <c r="I1004" s="1">
        <v>1053435.8469623399</v>
      </c>
      <c r="J1004" s="1" t="s">
        <v>3260</v>
      </c>
    </row>
    <row r="1005" spans="1:10" x14ac:dyDescent="0.25">
      <c r="A1005" s="1" t="s">
        <v>3261</v>
      </c>
      <c r="B1005" s="2">
        <v>146974938</v>
      </c>
      <c r="C1005" s="2" t="s">
        <v>101</v>
      </c>
      <c r="D1005" s="4">
        <v>19138.5</v>
      </c>
      <c r="E1005" s="1" t="s">
        <v>1094</v>
      </c>
      <c r="F1005" s="1" t="s">
        <v>1721</v>
      </c>
      <c r="G1005" s="1" t="s">
        <v>3058</v>
      </c>
      <c r="H1005" s="1" t="s">
        <v>3262</v>
      </c>
      <c r="I1005" s="1">
        <v>37268.162369999998</v>
      </c>
      <c r="J1005" s="1" t="s">
        <v>3263</v>
      </c>
    </row>
    <row r="1006" spans="1:10" x14ac:dyDescent="0.25">
      <c r="A1006" s="1" t="s">
        <v>3264</v>
      </c>
      <c r="B1006" s="2">
        <v>229181229</v>
      </c>
      <c r="C1006" s="2" t="s">
        <v>518</v>
      </c>
      <c r="D1006" s="4">
        <v>35574.75</v>
      </c>
      <c r="E1006" s="1" t="s">
        <v>1094</v>
      </c>
      <c r="F1006" s="1" t="s">
        <v>241</v>
      </c>
      <c r="G1006" s="1" t="s">
        <v>3058</v>
      </c>
      <c r="H1006" s="1" t="s">
        <v>3265</v>
      </c>
      <c r="I1006" s="1">
        <v>5757.8675962500001</v>
      </c>
      <c r="J1006" s="1" t="s">
        <v>3266</v>
      </c>
    </row>
    <row r="1007" spans="1:10" x14ac:dyDescent="0.25">
      <c r="A1007" s="1" t="s">
        <v>3267</v>
      </c>
      <c r="B1007" s="2">
        <v>227862330</v>
      </c>
      <c r="C1007" s="2" t="s">
        <v>38</v>
      </c>
      <c r="D1007" s="4">
        <v>21330</v>
      </c>
      <c r="E1007" s="1" t="s">
        <v>1094</v>
      </c>
      <c r="F1007" s="1" t="s">
        <v>1400</v>
      </c>
      <c r="G1007" s="1" t="s">
        <v>3058</v>
      </c>
      <c r="H1007" s="1" t="s">
        <v>3268</v>
      </c>
      <c r="I1007" s="1">
        <v>266637.82824971998</v>
      </c>
      <c r="J1007" s="1" t="s">
        <v>3269</v>
      </c>
    </row>
    <row r="1008" spans="1:10" x14ac:dyDescent="0.25">
      <c r="A1008" s="1" t="s">
        <v>3270</v>
      </c>
      <c r="B1008" s="2">
        <v>948292434</v>
      </c>
      <c r="C1008" s="2" t="s">
        <v>309</v>
      </c>
      <c r="D1008" s="4">
        <v>27904.5</v>
      </c>
      <c r="E1008" s="1" t="s">
        <v>1094</v>
      </c>
      <c r="F1008" s="1" t="s">
        <v>1076</v>
      </c>
      <c r="G1008" s="1" t="s">
        <v>3058</v>
      </c>
      <c r="H1008" s="1" t="s">
        <v>3271</v>
      </c>
      <c r="I1008" s="1">
        <v>102052.4740956</v>
      </c>
      <c r="J1008" s="1" t="s">
        <v>3272</v>
      </c>
    </row>
    <row r="1009" spans="1:10" x14ac:dyDescent="0.25">
      <c r="A1009" s="1" t="s">
        <v>3273</v>
      </c>
      <c r="B1009" s="2">
        <v>247505720</v>
      </c>
      <c r="C1009" s="2" t="s">
        <v>221</v>
      </c>
      <c r="D1009" s="4">
        <v>33748.5</v>
      </c>
      <c r="E1009" s="1" t="s">
        <v>1094</v>
      </c>
      <c r="F1009" s="1" t="s">
        <v>523</v>
      </c>
      <c r="G1009" s="1" t="s">
        <v>3058</v>
      </c>
      <c r="H1009" s="1" t="s">
        <v>3274</v>
      </c>
      <c r="I1009" s="1">
        <v>712403.72821079998</v>
      </c>
      <c r="J1009" s="1" t="s">
        <v>3275</v>
      </c>
    </row>
    <row r="1010" spans="1:10" x14ac:dyDescent="0.25">
      <c r="A1010" s="1" t="s">
        <v>3276</v>
      </c>
      <c r="B1010" s="2">
        <v>7702909</v>
      </c>
      <c r="C1010" s="2" t="s">
        <v>281</v>
      </c>
      <c r="D1010" s="4">
        <v>21695.25</v>
      </c>
      <c r="E1010" s="1" t="s">
        <v>1094</v>
      </c>
      <c r="F1010" s="1" t="s">
        <v>852</v>
      </c>
      <c r="G1010" s="1" t="s">
        <v>3058</v>
      </c>
      <c r="H1010" s="1" t="s">
        <v>3277</v>
      </c>
      <c r="I1010" s="1">
        <v>14479.710375000001</v>
      </c>
      <c r="J1010" s="1" t="s">
        <v>3278</v>
      </c>
    </row>
    <row r="1011" spans="1:10" x14ac:dyDescent="0.25">
      <c r="A1011" s="1" t="s">
        <v>3279</v>
      </c>
      <c r="B1011" s="2">
        <v>307405988</v>
      </c>
      <c r="C1011" s="2" t="s">
        <v>309</v>
      </c>
      <c r="D1011" s="4">
        <v>27904.5</v>
      </c>
      <c r="E1011" s="1" t="s">
        <v>1094</v>
      </c>
      <c r="F1011" s="1" t="s">
        <v>527</v>
      </c>
      <c r="G1011" s="1" t="s">
        <v>3058</v>
      </c>
      <c r="H1011" s="1" t="s">
        <v>3280</v>
      </c>
      <c r="I1011" s="1">
        <v>317756.04570527998</v>
      </c>
      <c r="J1011" s="1" t="s">
        <v>3281</v>
      </c>
    </row>
    <row r="1012" spans="1:10" x14ac:dyDescent="0.25">
      <c r="A1012" s="1" t="s">
        <v>3282</v>
      </c>
      <c r="B1012" s="2">
        <v>493486761</v>
      </c>
      <c r="C1012" s="2" t="s">
        <v>573</v>
      </c>
      <c r="D1012" s="4">
        <v>26808.75</v>
      </c>
      <c r="E1012" s="1" t="s">
        <v>1094</v>
      </c>
      <c r="F1012" s="1" t="s">
        <v>130</v>
      </c>
      <c r="G1012" s="1" t="s">
        <v>3058</v>
      </c>
      <c r="H1012" s="1" t="s">
        <v>3283</v>
      </c>
      <c r="I1012" s="1">
        <v>93473.477797440006</v>
      </c>
      <c r="J1012" s="1" t="s">
        <v>3284</v>
      </c>
    </row>
    <row r="1013" spans="1:10" x14ac:dyDescent="0.25">
      <c r="A1013" s="1" t="s">
        <v>3285</v>
      </c>
      <c r="B1013" s="2">
        <v>421235085</v>
      </c>
      <c r="C1013" s="2" t="s">
        <v>189</v>
      </c>
      <c r="D1013" s="4">
        <v>22425.75</v>
      </c>
      <c r="E1013" s="1" t="s">
        <v>1094</v>
      </c>
      <c r="F1013" s="1" t="s">
        <v>818</v>
      </c>
      <c r="G1013" s="1" t="s">
        <v>3058</v>
      </c>
      <c r="H1013" s="1" t="s">
        <v>3286</v>
      </c>
      <c r="I1013" s="1">
        <v>452631.81750528002</v>
      </c>
      <c r="J1013" s="1" t="s">
        <v>3287</v>
      </c>
    </row>
    <row r="1014" spans="1:10" x14ac:dyDescent="0.25">
      <c r="A1014" s="1" t="s">
        <v>3288</v>
      </c>
      <c r="B1014" s="2">
        <v>795569153</v>
      </c>
      <c r="C1014" s="2" t="s">
        <v>162</v>
      </c>
      <c r="D1014" s="4">
        <v>15851.25</v>
      </c>
      <c r="E1014" s="1" t="s">
        <v>1094</v>
      </c>
      <c r="F1014" s="1" t="s">
        <v>2211</v>
      </c>
      <c r="G1014" s="1" t="s">
        <v>3058</v>
      </c>
      <c r="H1014" s="1" t="s">
        <v>3289</v>
      </c>
      <c r="I1014" s="1">
        <v>231097.30882559999</v>
      </c>
      <c r="J1014" s="1" t="s">
        <v>3290</v>
      </c>
    </row>
    <row r="1015" spans="1:10" x14ac:dyDescent="0.25">
      <c r="A1015" s="1" t="s">
        <v>3291</v>
      </c>
      <c r="B1015" s="2">
        <v>875596647</v>
      </c>
      <c r="C1015" s="2" t="s">
        <v>250</v>
      </c>
      <c r="D1015" s="4">
        <v>18042.75</v>
      </c>
      <c r="E1015" s="1" t="s">
        <v>1094</v>
      </c>
      <c r="F1015" s="1" t="s">
        <v>784</v>
      </c>
      <c r="G1015" s="1" t="s">
        <v>3058</v>
      </c>
      <c r="H1015" s="1" t="s">
        <v>3292</v>
      </c>
      <c r="I1015" s="1">
        <v>292636.10891592002</v>
      </c>
      <c r="J1015" s="1" t="s">
        <v>3293</v>
      </c>
    </row>
    <row r="1016" spans="1:10" x14ac:dyDescent="0.25">
      <c r="A1016" s="1" t="s">
        <v>3294</v>
      </c>
      <c r="B1016" s="2">
        <v>737911540</v>
      </c>
      <c r="C1016" s="2" t="s">
        <v>82</v>
      </c>
      <c r="D1016" s="4">
        <v>16947</v>
      </c>
      <c r="E1016" s="1" t="s">
        <v>1094</v>
      </c>
      <c r="F1016" s="1" t="s">
        <v>1517</v>
      </c>
      <c r="G1016" s="1" t="s">
        <v>3058</v>
      </c>
      <c r="H1016" s="1" t="s">
        <v>3295</v>
      </c>
      <c r="I1016" s="1">
        <v>346802.55770160002</v>
      </c>
      <c r="J1016" s="1" t="s">
        <v>3296</v>
      </c>
    </row>
    <row r="1017" spans="1:10" x14ac:dyDescent="0.25">
      <c r="A1017" s="1" t="s">
        <v>3297</v>
      </c>
      <c r="B1017" s="2">
        <v>140511338</v>
      </c>
      <c r="C1017" s="2" t="s">
        <v>309</v>
      </c>
      <c r="D1017" s="4">
        <v>27904.5</v>
      </c>
      <c r="E1017" s="1" t="s">
        <v>1094</v>
      </c>
      <c r="F1017" s="1" t="s">
        <v>1576</v>
      </c>
      <c r="G1017" s="1" t="s">
        <v>3058</v>
      </c>
      <c r="H1017" s="1" t="s">
        <v>3298</v>
      </c>
      <c r="I1017" s="1">
        <v>98781.686451000001</v>
      </c>
      <c r="J1017" s="1" t="s">
        <v>3299</v>
      </c>
    </row>
    <row r="1018" spans="1:10" x14ac:dyDescent="0.25">
      <c r="A1018" s="1" t="s">
        <v>3300</v>
      </c>
      <c r="B1018" s="2">
        <v>549557294</v>
      </c>
      <c r="C1018" s="2" t="s">
        <v>1201</v>
      </c>
      <c r="D1018" s="4">
        <v>30461.25</v>
      </c>
      <c r="E1018" s="1" t="s">
        <v>1094</v>
      </c>
      <c r="F1018" s="1" t="s">
        <v>349</v>
      </c>
      <c r="G1018" s="1" t="s">
        <v>3058</v>
      </c>
      <c r="H1018" s="1" t="s">
        <v>3301</v>
      </c>
      <c r="I1018" s="1">
        <v>124959.1570624</v>
      </c>
      <c r="J1018" s="1" t="s">
        <v>3302</v>
      </c>
    </row>
    <row r="1019" spans="1:10" x14ac:dyDescent="0.25">
      <c r="A1019" s="1" t="s">
        <v>3303</v>
      </c>
      <c r="B1019" s="2">
        <v>677896146</v>
      </c>
      <c r="C1019" s="2" t="s">
        <v>212</v>
      </c>
      <c r="D1019" s="4">
        <v>24252</v>
      </c>
      <c r="E1019" s="1" t="s">
        <v>1094</v>
      </c>
      <c r="F1019" s="1" t="s">
        <v>135</v>
      </c>
      <c r="G1019" s="1" t="s">
        <v>3058</v>
      </c>
      <c r="H1019" s="1" t="s">
        <v>3304</v>
      </c>
      <c r="I1019" s="1">
        <v>21087.438518080002</v>
      </c>
      <c r="J1019" s="1" t="s">
        <v>3305</v>
      </c>
    </row>
    <row r="1020" spans="1:10" x14ac:dyDescent="0.25">
      <c r="A1020" s="1" t="s">
        <v>3306</v>
      </c>
      <c r="B1020" s="2">
        <v>543597632</v>
      </c>
      <c r="C1020" s="2" t="s">
        <v>470</v>
      </c>
      <c r="D1020" s="4">
        <v>14755.5</v>
      </c>
      <c r="E1020" s="1" t="s">
        <v>1094</v>
      </c>
      <c r="F1020" s="1" t="s">
        <v>574</v>
      </c>
      <c r="G1020" s="1" t="s">
        <v>3058</v>
      </c>
      <c r="H1020" s="1" t="s">
        <v>3307</v>
      </c>
      <c r="I1020" s="1">
        <v>33387.837599999999</v>
      </c>
      <c r="J1020" s="1" t="s">
        <v>3308</v>
      </c>
    </row>
    <row r="1021" spans="1:10" x14ac:dyDescent="0.25">
      <c r="A1021" s="1" t="s">
        <v>3309</v>
      </c>
      <c r="B1021" s="2">
        <v>87826690</v>
      </c>
      <c r="C1021" s="2" t="s">
        <v>273</v>
      </c>
      <c r="D1021" s="4">
        <v>20964.75</v>
      </c>
      <c r="E1021" s="1" t="s">
        <v>1094</v>
      </c>
      <c r="F1021" s="1" t="s">
        <v>251</v>
      </c>
      <c r="G1021" s="1" t="s">
        <v>3058</v>
      </c>
      <c r="H1021" s="1" t="s">
        <v>3310</v>
      </c>
      <c r="I1021" s="1">
        <v>61842.630360000003</v>
      </c>
      <c r="J1021" s="1" t="s">
        <v>3311</v>
      </c>
    </row>
    <row r="1022" spans="1:10" x14ac:dyDescent="0.25">
      <c r="A1022" s="1" t="s">
        <v>3312</v>
      </c>
      <c r="B1022" s="2">
        <v>203801183</v>
      </c>
      <c r="C1022" s="2" t="s">
        <v>189</v>
      </c>
      <c r="D1022" s="4">
        <v>22425.75</v>
      </c>
      <c r="E1022" s="1" t="s">
        <v>1094</v>
      </c>
      <c r="F1022" s="1" t="s">
        <v>1083</v>
      </c>
      <c r="G1022" s="1" t="s">
        <v>3058</v>
      </c>
      <c r="H1022" s="1" t="s">
        <v>3313</v>
      </c>
      <c r="I1022" s="1">
        <v>20663.589315599998</v>
      </c>
      <c r="J1022" s="1" t="s">
        <v>3314</v>
      </c>
    </row>
    <row r="1023" spans="1:10" x14ac:dyDescent="0.25">
      <c r="A1023" s="1" t="s">
        <v>3315</v>
      </c>
      <c r="B1023" s="2">
        <v>395085982</v>
      </c>
      <c r="C1023" s="2" t="s">
        <v>18</v>
      </c>
      <c r="D1023" s="4">
        <v>33018</v>
      </c>
      <c r="E1023" s="1" t="s">
        <v>1094</v>
      </c>
      <c r="F1023" s="1" t="s">
        <v>557</v>
      </c>
      <c r="G1023" s="1" t="s">
        <v>3058</v>
      </c>
      <c r="H1023" s="1" t="s">
        <v>3316</v>
      </c>
      <c r="I1023" s="1">
        <v>169196.44803264001</v>
      </c>
      <c r="J1023" s="1" t="s">
        <v>3317</v>
      </c>
    </row>
    <row r="1024" spans="1:10" x14ac:dyDescent="0.25">
      <c r="A1024" s="1" t="s">
        <v>3318</v>
      </c>
      <c r="B1024" s="2">
        <v>4815836</v>
      </c>
      <c r="C1024" s="2" t="s">
        <v>434</v>
      </c>
      <c r="D1024" s="4">
        <v>28269.75</v>
      </c>
      <c r="E1024" s="1" t="s">
        <v>1094</v>
      </c>
      <c r="F1024" s="1" t="s">
        <v>475</v>
      </c>
      <c r="G1024" s="1" t="s">
        <v>3058</v>
      </c>
      <c r="H1024" s="1" t="s">
        <v>3319</v>
      </c>
      <c r="I1024" s="1">
        <v>326481.15149999998</v>
      </c>
      <c r="J1024" s="1" t="s">
        <v>3320</v>
      </c>
    </row>
    <row r="1025" spans="1:10" x14ac:dyDescent="0.25">
      <c r="A1025" s="1" t="s">
        <v>3321</v>
      </c>
      <c r="B1025" s="2">
        <v>232806399</v>
      </c>
      <c r="C1025" s="2" t="s">
        <v>217</v>
      </c>
      <c r="D1025" s="4">
        <v>38496.75</v>
      </c>
      <c r="E1025" s="1" t="s">
        <v>1094</v>
      </c>
      <c r="F1025" s="1" t="s">
        <v>1308</v>
      </c>
      <c r="G1025" s="1" t="s">
        <v>3058</v>
      </c>
      <c r="H1025" s="1" t="s">
        <v>3322</v>
      </c>
      <c r="I1025" s="1">
        <v>240779.3195704</v>
      </c>
      <c r="J1025" s="1" t="s">
        <v>3323</v>
      </c>
    </row>
    <row r="1026" spans="1:10" x14ac:dyDescent="0.25">
      <c r="A1026" s="1" t="s">
        <v>3324</v>
      </c>
      <c r="B1026" s="2">
        <v>260904080</v>
      </c>
      <c r="C1026" s="2" t="s">
        <v>335</v>
      </c>
      <c r="D1026" s="4">
        <v>19869</v>
      </c>
      <c r="E1026" s="1" t="s">
        <v>1094</v>
      </c>
      <c r="F1026" s="1" t="s">
        <v>366</v>
      </c>
      <c r="G1026" s="1" t="s">
        <v>3058</v>
      </c>
      <c r="H1026" s="1" t="s">
        <v>3325</v>
      </c>
      <c r="I1026" s="1">
        <v>383897.03311359999</v>
      </c>
      <c r="J1026" s="1" t="s">
        <v>3326</v>
      </c>
    </row>
    <row r="1027" spans="1:10" x14ac:dyDescent="0.25">
      <c r="A1027" s="1" t="s">
        <v>3327</v>
      </c>
      <c r="B1027" s="2">
        <v>81065796</v>
      </c>
      <c r="C1027" s="2" t="s">
        <v>403</v>
      </c>
      <c r="D1027" s="4">
        <v>31922.25</v>
      </c>
      <c r="E1027" s="1" t="s">
        <v>1094</v>
      </c>
      <c r="F1027" s="1" t="s">
        <v>1400</v>
      </c>
      <c r="G1027" s="1" t="s">
        <v>3058</v>
      </c>
      <c r="H1027" s="1" t="s">
        <v>3328</v>
      </c>
      <c r="I1027" s="1">
        <v>72197.553795839995</v>
      </c>
      <c r="J1027" s="1" t="s">
        <v>3329</v>
      </c>
    </row>
    <row r="1028" spans="1:10" x14ac:dyDescent="0.25">
      <c r="A1028" s="1" t="s">
        <v>3330</v>
      </c>
      <c r="B1028" s="2">
        <v>585061240</v>
      </c>
      <c r="C1028" s="2" t="s">
        <v>11</v>
      </c>
      <c r="D1028" s="4">
        <v>36305.25</v>
      </c>
      <c r="E1028" s="1" t="s">
        <v>1094</v>
      </c>
      <c r="F1028" s="1" t="s">
        <v>483</v>
      </c>
      <c r="G1028" s="1" t="s">
        <v>3331</v>
      </c>
      <c r="H1028" s="1" t="s">
        <v>3332</v>
      </c>
      <c r="I1028" s="1">
        <v>238310.37143100001</v>
      </c>
      <c r="J1028" s="1" t="s">
        <v>3333</v>
      </c>
    </row>
    <row r="1029" spans="1:10" x14ac:dyDescent="0.25">
      <c r="A1029" s="1" t="s">
        <v>3334</v>
      </c>
      <c r="B1029" s="2">
        <v>391831896</v>
      </c>
      <c r="C1029" s="2" t="s">
        <v>661</v>
      </c>
      <c r="D1029" s="4">
        <v>16216.5</v>
      </c>
      <c r="E1029" s="1" t="s">
        <v>1094</v>
      </c>
      <c r="F1029" s="1" t="s">
        <v>110</v>
      </c>
      <c r="G1029" s="1" t="s">
        <v>3331</v>
      </c>
      <c r="H1029" s="1" t="s">
        <v>3335</v>
      </c>
      <c r="I1029" s="1">
        <v>136672.18546176</v>
      </c>
      <c r="J1029" s="1" t="s">
        <v>3336</v>
      </c>
    </row>
    <row r="1030" spans="1:10" x14ac:dyDescent="0.25">
      <c r="A1030" s="1" t="s">
        <v>3337</v>
      </c>
      <c r="B1030" s="2">
        <v>9217797</v>
      </c>
      <c r="C1030" s="2" t="s">
        <v>556</v>
      </c>
      <c r="D1030" s="4">
        <v>27174</v>
      </c>
      <c r="E1030" s="1" t="s">
        <v>1094</v>
      </c>
      <c r="F1030" s="1" t="s">
        <v>852</v>
      </c>
      <c r="G1030" s="1" t="s">
        <v>3331</v>
      </c>
      <c r="H1030" s="1" t="s">
        <v>3338</v>
      </c>
      <c r="I1030" s="1">
        <v>369795.91162500001</v>
      </c>
      <c r="J1030" s="1" t="s">
        <v>3339</v>
      </c>
    </row>
    <row r="1031" spans="1:10" x14ac:dyDescent="0.25">
      <c r="A1031" s="1" t="s">
        <v>3340</v>
      </c>
      <c r="B1031" s="2">
        <v>426567296</v>
      </c>
      <c r="C1031" s="2" t="s">
        <v>573</v>
      </c>
      <c r="D1031" s="4">
        <v>26808.75</v>
      </c>
      <c r="E1031" s="1" t="s">
        <v>1094</v>
      </c>
      <c r="F1031" s="1" t="s">
        <v>408</v>
      </c>
      <c r="G1031" s="1" t="s">
        <v>3331</v>
      </c>
      <c r="H1031" s="1" t="s">
        <v>3341</v>
      </c>
      <c r="I1031" s="1">
        <v>80786.5219296</v>
      </c>
      <c r="J1031" s="1" t="s">
        <v>3342</v>
      </c>
    </row>
    <row r="1032" spans="1:10" x14ac:dyDescent="0.25">
      <c r="A1032" s="1" t="s">
        <v>3343</v>
      </c>
      <c r="B1032" s="2">
        <v>842115961</v>
      </c>
      <c r="C1032" s="2" t="s">
        <v>77</v>
      </c>
      <c r="D1032" s="4">
        <v>23521.5</v>
      </c>
      <c r="E1032" s="1" t="s">
        <v>1094</v>
      </c>
      <c r="F1032" s="1" t="s">
        <v>509</v>
      </c>
      <c r="G1032" s="1" t="s">
        <v>3331</v>
      </c>
      <c r="H1032" s="1" t="s">
        <v>3344</v>
      </c>
      <c r="I1032" s="1">
        <v>80997.505575839998</v>
      </c>
      <c r="J1032" s="1" t="s">
        <v>2389</v>
      </c>
    </row>
    <row r="1033" spans="1:10" x14ac:dyDescent="0.25">
      <c r="A1033" s="1" t="s">
        <v>3345</v>
      </c>
      <c r="B1033" s="2">
        <v>336103947</v>
      </c>
      <c r="C1033" s="2" t="s">
        <v>167</v>
      </c>
      <c r="D1033" s="4">
        <v>18773.25</v>
      </c>
      <c r="E1033" s="1" t="s">
        <v>1094</v>
      </c>
      <c r="F1033" s="1" t="s">
        <v>870</v>
      </c>
      <c r="G1033" s="1" t="s">
        <v>3331</v>
      </c>
      <c r="H1033" s="1" t="s">
        <v>3346</v>
      </c>
      <c r="I1033" s="1">
        <v>17675.083479680001</v>
      </c>
      <c r="J1033" s="1" t="s">
        <v>3347</v>
      </c>
    </row>
    <row r="1034" spans="1:10" x14ac:dyDescent="0.25">
      <c r="A1034" s="1" t="s">
        <v>3348</v>
      </c>
      <c r="B1034" s="2">
        <v>302136341</v>
      </c>
      <c r="C1034" s="2" t="s">
        <v>273</v>
      </c>
      <c r="D1034" s="4">
        <v>20964.75</v>
      </c>
      <c r="E1034" s="1" t="s">
        <v>1094</v>
      </c>
      <c r="F1034" s="1" t="s">
        <v>699</v>
      </c>
      <c r="G1034" s="1" t="s">
        <v>3331</v>
      </c>
      <c r="H1034" s="1" t="s">
        <v>3349</v>
      </c>
      <c r="I1034" s="1">
        <v>322175.03641176003</v>
      </c>
      <c r="J1034" s="1" t="s">
        <v>3350</v>
      </c>
    </row>
    <row r="1035" spans="1:10" x14ac:dyDescent="0.25">
      <c r="A1035" s="1" t="s">
        <v>3351</v>
      </c>
      <c r="B1035" s="2">
        <v>622588489</v>
      </c>
      <c r="C1035" s="2" t="s">
        <v>226</v>
      </c>
      <c r="D1035" s="4">
        <v>31557</v>
      </c>
      <c r="E1035" s="1" t="s">
        <v>1094</v>
      </c>
      <c r="F1035" s="1" t="s">
        <v>63</v>
      </c>
      <c r="G1035" s="1" t="s">
        <v>3331</v>
      </c>
      <c r="H1035" s="1" t="s">
        <v>3352</v>
      </c>
      <c r="I1035" s="1">
        <v>103246.31616</v>
      </c>
      <c r="J1035" s="1" t="s">
        <v>3353</v>
      </c>
    </row>
    <row r="1036" spans="1:10" x14ac:dyDescent="0.25">
      <c r="A1036" s="1" t="s">
        <v>3354</v>
      </c>
      <c r="B1036" s="2">
        <v>293887331</v>
      </c>
      <c r="C1036" s="2" t="s">
        <v>189</v>
      </c>
      <c r="D1036" s="4">
        <v>22425.75</v>
      </c>
      <c r="E1036" s="1" t="s">
        <v>1094</v>
      </c>
      <c r="F1036" s="1" t="s">
        <v>1308</v>
      </c>
      <c r="G1036" s="1" t="s">
        <v>3331</v>
      </c>
      <c r="H1036" s="1" t="s">
        <v>3355</v>
      </c>
      <c r="I1036" s="1">
        <v>442493.92074239999</v>
      </c>
      <c r="J1036" s="1" t="s">
        <v>3356</v>
      </c>
    </row>
    <row r="1037" spans="1:10" x14ac:dyDescent="0.25">
      <c r="A1037" s="1" t="s">
        <v>3357</v>
      </c>
      <c r="B1037" s="2">
        <v>763515984</v>
      </c>
      <c r="C1037" s="2" t="s">
        <v>357</v>
      </c>
      <c r="D1037" s="4">
        <v>35209.5</v>
      </c>
      <c r="E1037" s="1" t="s">
        <v>1094</v>
      </c>
      <c r="F1037" s="1" t="s">
        <v>955</v>
      </c>
      <c r="G1037" s="1" t="s">
        <v>3331</v>
      </c>
      <c r="H1037" s="1" t="s">
        <v>3358</v>
      </c>
      <c r="I1037" s="1">
        <v>50265.674315999997</v>
      </c>
      <c r="J1037" s="1" t="s">
        <v>812</v>
      </c>
    </row>
    <row r="1038" spans="1:10" x14ac:dyDescent="0.25">
      <c r="A1038" s="1" t="s">
        <v>3359</v>
      </c>
      <c r="B1038" s="2">
        <v>110539166</v>
      </c>
      <c r="C1038" s="2" t="s">
        <v>661</v>
      </c>
      <c r="D1038" s="4">
        <v>16216.5</v>
      </c>
      <c r="E1038" s="1" t="s">
        <v>1094</v>
      </c>
      <c r="F1038" s="1" t="s">
        <v>1388</v>
      </c>
      <c r="G1038" s="1" t="s">
        <v>3331</v>
      </c>
      <c r="H1038" s="1" t="s">
        <v>3360</v>
      </c>
      <c r="I1038" s="1">
        <v>31988.158821000001</v>
      </c>
      <c r="J1038" s="1" t="s">
        <v>3361</v>
      </c>
    </row>
    <row r="1039" spans="1:10" x14ac:dyDescent="0.25">
      <c r="A1039" s="1" t="s">
        <v>3362</v>
      </c>
      <c r="B1039" s="2">
        <v>443868936</v>
      </c>
      <c r="C1039" s="2" t="s">
        <v>226</v>
      </c>
      <c r="D1039" s="4">
        <v>31557</v>
      </c>
      <c r="E1039" s="1" t="s">
        <v>1094</v>
      </c>
      <c r="F1039" s="1" t="s">
        <v>13</v>
      </c>
      <c r="G1039" s="1" t="s">
        <v>3331</v>
      </c>
      <c r="H1039" s="1" t="s">
        <v>3363</v>
      </c>
      <c r="I1039" s="1">
        <v>302826.91505299998</v>
      </c>
      <c r="J1039" s="1" t="s">
        <v>3364</v>
      </c>
    </row>
    <row r="1040" spans="1:10" x14ac:dyDescent="0.25">
      <c r="A1040" s="1" t="s">
        <v>3365</v>
      </c>
      <c r="B1040" s="2">
        <v>854450415</v>
      </c>
      <c r="C1040" s="2" t="s">
        <v>114</v>
      </c>
      <c r="D1040" s="4">
        <v>20599.5</v>
      </c>
      <c r="E1040" s="1" t="s">
        <v>1094</v>
      </c>
      <c r="F1040" s="1" t="s">
        <v>24</v>
      </c>
      <c r="G1040" s="1" t="s">
        <v>3331</v>
      </c>
      <c r="H1040" s="1" t="s">
        <v>3366</v>
      </c>
      <c r="I1040" s="1">
        <v>252028.82011944</v>
      </c>
      <c r="J1040" s="1" t="s">
        <v>3367</v>
      </c>
    </row>
    <row r="1041" spans="1:10" x14ac:dyDescent="0.25">
      <c r="A1041" s="1" t="s">
        <v>3368</v>
      </c>
      <c r="B1041" s="2">
        <v>856632217</v>
      </c>
      <c r="C1041" s="2" t="s">
        <v>134</v>
      </c>
      <c r="D1041" s="4">
        <v>37401</v>
      </c>
      <c r="E1041" s="1" t="s">
        <v>1094</v>
      </c>
      <c r="F1041" s="1" t="s">
        <v>241</v>
      </c>
      <c r="G1041" s="1" t="s">
        <v>3331</v>
      </c>
      <c r="H1041" s="1" t="s">
        <v>3369</v>
      </c>
      <c r="I1041" s="1">
        <v>203635.5477156</v>
      </c>
      <c r="J1041" s="1" t="s">
        <v>3370</v>
      </c>
    </row>
    <row r="1042" spans="1:10" x14ac:dyDescent="0.25">
      <c r="A1042" s="1" t="s">
        <v>3371</v>
      </c>
      <c r="B1042" s="2">
        <v>747064172</v>
      </c>
      <c r="C1042" s="2" t="s">
        <v>82</v>
      </c>
      <c r="D1042" s="4">
        <v>16947</v>
      </c>
      <c r="E1042" s="1" t="s">
        <v>1094</v>
      </c>
      <c r="F1042" s="1" t="s">
        <v>721</v>
      </c>
      <c r="G1042" s="1" t="s">
        <v>3331</v>
      </c>
      <c r="H1042" s="1" t="s">
        <v>3372</v>
      </c>
      <c r="I1042" s="1">
        <v>100717.741152</v>
      </c>
      <c r="J1042" s="1" t="s">
        <v>3373</v>
      </c>
    </row>
    <row r="1043" spans="1:10" x14ac:dyDescent="0.25">
      <c r="A1043" s="1" t="s">
        <v>3374</v>
      </c>
      <c r="B1043" s="2">
        <v>604247718</v>
      </c>
      <c r="C1043" s="2" t="s">
        <v>28</v>
      </c>
      <c r="D1043" s="4">
        <v>32652.75</v>
      </c>
      <c r="E1043" s="1" t="s">
        <v>1094</v>
      </c>
      <c r="F1043" s="1" t="s">
        <v>366</v>
      </c>
      <c r="G1043" s="1" t="s">
        <v>3331</v>
      </c>
      <c r="H1043" s="1" t="s">
        <v>3375</v>
      </c>
      <c r="I1043" s="1">
        <v>160092.49366400001</v>
      </c>
      <c r="J1043" s="1" t="s">
        <v>3376</v>
      </c>
    </row>
    <row r="1044" spans="1:10" x14ac:dyDescent="0.25">
      <c r="A1044" s="1" t="s">
        <v>3377</v>
      </c>
      <c r="B1044" s="2">
        <v>164264097</v>
      </c>
      <c r="C1044" s="2" t="s">
        <v>889</v>
      </c>
      <c r="D1044" s="4">
        <v>30096</v>
      </c>
      <c r="E1044" s="1" t="s">
        <v>1094</v>
      </c>
      <c r="F1044" s="1" t="s">
        <v>340</v>
      </c>
      <c r="G1044" s="1" t="s">
        <v>3331</v>
      </c>
      <c r="H1044" s="1" t="s">
        <v>3378</v>
      </c>
      <c r="I1044" s="1">
        <v>146313.36635160001</v>
      </c>
      <c r="J1044" s="1" t="s">
        <v>3379</v>
      </c>
    </row>
    <row r="1045" spans="1:10" x14ac:dyDescent="0.25">
      <c r="A1045" s="1" t="s">
        <v>3380</v>
      </c>
      <c r="B1045" s="2">
        <v>352606622</v>
      </c>
      <c r="C1045" s="2" t="s">
        <v>889</v>
      </c>
      <c r="D1045" s="4">
        <v>30096</v>
      </c>
      <c r="E1045" s="1" t="s">
        <v>1094</v>
      </c>
      <c r="F1045" s="1" t="s">
        <v>825</v>
      </c>
      <c r="G1045" s="1" t="s">
        <v>3331</v>
      </c>
      <c r="H1045" s="1" t="s">
        <v>3381</v>
      </c>
      <c r="I1045" s="1">
        <v>142349.2395192</v>
      </c>
      <c r="J1045" s="1" t="s">
        <v>3382</v>
      </c>
    </row>
    <row r="1046" spans="1:10" x14ac:dyDescent="0.25">
      <c r="A1046" s="1" t="s">
        <v>3383</v>
      </c>
      <c r="B1046" s="2">
        <v>533258710</v>
      </c>
      <c r="C1046" s="2" t="s">
        <v>889</v>
      </c>
      <c r="D1046" s="4">
        <v>30096</v>
      </c>
      <c r="E1046" s="1" t="s">
        <v>1094</v>
      </c>
      <c r="F1046" s="1" t="s">
        <v>336</v>
      </c>
      <c r="G1046" s="1" t="s">
        <v>3331</v>
      </c>
      <c r="H1046" s="1" t="s">
        <v>3384</v>
      </c>
      <c r="I1046" s="1">
        <v>67737.058334400004</v>
      </c>
      <c r="J1046" s="1" t="s">
        <v>3385</v>
      </c>
    </row>
    <row r="1047" spans="1:10" x14ac:dyDescent="0.25">
      <c r="A1047" s="1" t="s">
        <v>3386</v>
      </c>
      <c r="B1047" s="2">
        <v>473113900</v>
      </c>
      <c r="C1047" s="2" t="s">
        <v>28</v>
      </c>
      <c r="D1047" s="4">
        <v>32652.75</v>
      </c>
      <c r="E1047" s="1" t="s">
        <v>1094</v>
      </c>
      <c r="F1047" s="1" t="s">
        <v>1815</v>
      </c>
      <c r="G1047" s="1" t="s">
        <v>3331</v>
      </c>
      <c r="H1047" s="1" t="s">
        <v>3387</v>
      </c>
      <c r="I1047" s="1">
        <v>216447.0208992</v>
      </c>
      <c r="J1047" s="1" t="s">
        <v>3388</v>
      </c>
    </row>
    <row r="1048" spans="1:10" x14ac:dyDescent="0.25">
      <c r="A1048" s="1" t="s">
        <v>3150</v>
      </c>
      <c r="B1048" s="2">
        <v>67031087</v>
      </c>
      <c r="C1048" s="2" t="s">
        <v>335</v>
      </c>
      <c r="D1048" s="4">
        <v>19869</v>
      </c>
      <c r="E1048" s="1" t="s">
        <v>1094</v>
      </c>
      <c r="F1048" s="1" t="s">
        <v>487</v>
      </c>
      <c r="G1048" s="1" t="s">
        <v>3331</v>
      </c>
      <c r="H1048" s="1" t="s">
        <v>3389</v>
      </c>
      <c r="I1048" s="1">
        <v>50586.991529359999</v>
      </c>
      <c r="J1048" s="1" t="s">
        <v>3390</v>
      </c>
    </row>
    <row r="1049" spans="1:10" x14ac:dyDescent="0.25">
      <c r="A1049" s="1" t="s">
        <v>3391</v>
      </c>
      <c r="B1049" s="2">
        <v>627656339</v>
      </c>
      <c r="C1049" s="2" t="s">
        <v>114</v>
      </c>
      <c r="D1049" s="4">
        <v>20599.5</v>
      </c>
      <c r="E1049" s="1" t="s">
        <v>1094</v>
      </c>
      <c r="F1049" s="1" t="s">
        <v>135</v>
      </c>
      <c r="G1049" s="1" t="s">
        <v>3331</v>
      </c>
      <c r="H1049" s="1" t="s">
        <v>3392</v>
      </c>
      <c r="I1049" s="1">
        <v>83507.800896000001</v>
      </c>
      <c r="J1049" s="1" t="s">
        <v>3393</v>
      </c>
    </row>
    <row r="1050" spans="1:10" x14ac:dyDescent="0.25">
      <c r="A1050" s="1" t="s">
        <v>3394</v>
      </c>
      <c r="B1050" s="2">
        <v>713762240</v>
      </c>
      <c r="C1050" s="2" t="s">
        <v>143</v>
      </c>
      <c r="D1050" s="4">
        <v>34479</v>
      </c>
      <c r="E1050" s="1" t="s">
        <v>1094</v>
      </c>
      <c r="F1050" s="1" t="s">
        <v>327</v>
      </c>
      <c r="G1050" s="1" t="s">
        <v>3331</v>
      </c>
      <c r="H1050" s="1" t="s">
        <v>3395</v>
      </c>
      <c r="I1050" s="1">
        <v>47415.836908800004</v>
      </c>
      <c r="J1050" s="1" t="s">
        <v>3396</v>
      </c>
    </row>
    <row r="1051" spans="1:10" x14ac:dyDescent="0.25">
      <c r="A1051" s="1" t="s">
        <v>3397</v>
      </c>
      <c r="B1051" s="2">
        <v>289592807</v>
      </c>
      <c r="C1051" s="2" t="s">
        <v>661</v>
      </c>
      <c r="D1051" s="4">
        <v>16216.5</v>
      </c>
      <c r="E1051" s="1" t="s">
        <v>1094</v>
      </c>
      <c r="F1051" s="1" t="s">
        <v>349</v>
      </c>
      <c r="G1051" s="1" t="s">
        <v>3331</v>
      </c>
      <c r="H1051" s="1" t="s">
        <v>3398</v>
      </c>
      <c r="I1051" s="1">
        <v>27099.263452800002</v>
      </c>
      <c r="J1051" s="1" t="s">
        <v>3399</v>
      </c>
    </row>
    <row r="1052" spans="1:10" x14ac:dyDescent="0.25">
      <c r="A1052" s="1" t="s">
        <v>3400</v>
      </c>
      <c r="B1052" s="2">
        <v>815571796</v>
      </c>
      <c r="C1052" s="2" t="s">
        <v>62</v>
      </c>
      <c r="D1052" s="4">
        <v>22791</v>
      </c>
      <c r="E1052" s="1" t="s">
        <v>1094</v>
      </c>
      <c r="F1052" s="1" t="s">
        <v>1336</v>
      </c>
      <c r="G1052" s="1" t="s">
        <v>3331</v>
      </c>
      <c r="H1052" s="1" t="s">
        <v>3401</v>
      </c>
      <c r="I1052" s="1">
        <v>147384.42068196001</v>
      </c>
      <c r="J1052" s="1" t="s">
        <v>3402</v>
      </c>
    </row>
    <row r="1053" spans="1:10" x14ac:dyDescent="0.25">
      <c r="A1053" s="1" t="s">
        <v>3403</v>
      </c>
      <c r="B1053" s="2">
        <v>390143585</v>
      </c>
      <c r="C1053" s="2" t="s">
        <v>869</v>
      </c>
      <c r="D1053" s="4">
        <v>17312.25</v>
      </c>
      <c r="E1053" s="1" t="s">
        <v>1094</v>
      </c>
      <c r="F1053" s="1" t="s">
        <v>344</v>
      </c>
      <c r="G1053" s="1" t="s">
        <v>3331</v>
      </c>
      <c r="H1053" s="1" t="s">
        <v>3404</v>
      </c>
      <c r="I1053" s="1">
        <v>424345.83052356</v>
      </c>
      <c r="J1053" s="1" t="s">
        <v>3405</v>
      </c>
    </row>
    <row r="1054" spans="1:10" x14ac:dyDescent="0.25">
      <c r="A1054" s="1" t="s">
        <v>3406</v>
      </c>
      <c r="B1054" s="2">
        <v>26450599</v>
      </c>
      <c r="C1054" s="2" t="s">
        <v>322</v>
      </c>
      <c r="D1054" s="4">
        <v>26443.5</v>
      </c>
      <c r="E1054" s="1" t="s">
        <v>1094</v>
      </c>
      <c r="F1054" s="1" t="s">
        <v>344</v>
      </c>
      <c r="G1054" s="1" t="s">
        <v>3331</v>
      </c>
      <c r="H1054" s="1" t="s">
        <v>3407</v>
      </c>
      <c r="I1054" s="1">
        <v>941053.3330176</v>
      </c>
      <c r="J1054" s="1" t="s">
        <v>3408</v>
      </c>
    </row>
    <row r="1055" spans="1:10" x14ac:dyDescent="0.25">
      <c r="A1055" s="1" t="s">
        <v>3409</v>
      </c>
      <c r="B1055" s="2">
        <v>925626195</v>
      </c>
      <c r="C1055" s="2" t="s">
        <v>606</v>
      </c>
      <c r="D1055" s="4">
        <v>23886.75</v>
      </c>
      <c r="E1055" s="1" t="s">
        <v>1094</v>
      </c>
      <c r="F1055" s="1" t="s">
        <v>395</v>
      </c>
      <c r="G1055" s="1" t="s">
        <v>3331</v>
      </c>
      <c r="H1055" s="1" t="s">
        <v>3410</v>
      </c>
      <c r="I1055" s="1">
        <v>164360.76516288001</v>
      </c>
      <c r="J1055" s="1" t="s">
        <v>3411</v>
      </c>
    </row>
    <row r="1056" spans="1:10" x14ac:dyDescent="0.25">
      <c r="A1056" s="1" t="s">
        <v>3412</v>
      </c>
      <c r="B1056" s="2">
        <v>764702977</v>
      </c>
      <c r="C1056" s="2" t="s">
        <v>212</v>
      </c>
      <c r="D1056" s="4">
        <v>24252</v>
      </c>
      <c r="E1056" s="1" t="s">
        <v>1094</v>
      </c>
      <c r="F1056" s="1" t="s">
        <v>699</v>
      </c>
      <c r="G1056" s="1" t="s">
        <v>3331</v>
      </c>
      <c r="H1056" s="1" t="s">
        <v>3413</v>
      </c>
      <c r="I1056" s="1">
        <v>72986.857292159999</v>
      </c>
      <c r="J1056" s="1" t="s">
        <v>3414</v>
      </c>
    </row>
    <row r="1057" spans="1:10" x14ac:dyDescent="0.25">
      <c r="A1057" s="1" t="s">
        <v>3415</v>
      </c>
      <c r="B1057" s="2">
        <v>791085065</v>
      </c>
      <c r="C1057" s="2" t="s">
        <v>154</v>
      </c>
      <c r="D1057" s="4">
        <v>29730.75</v>
      </c>
      <c r="E1057" s="1" t="s">
        <v>1094</v>
      </c>
      <c r="F1057" s="1" t="s">
        <v>29</v>
      </c>
      <c r="G1057" s="1" t="s">
        <v>3331</v>
      </c>
      <c r="H1057" s="1" t="s">
        <v>3416</v>
      </c>
      <c r="I1057" s="1">
        <v>148593.745685</v>
      </c>
      <c r="J1057" s="1" t="s">
        <v>3417</v>
      </c>
    </row>
    <row r="1058" spans="1:10" x14ac:dyDescent="0.25">
      <c r="A1058" s="1" t="s">
        <v>3418</v>
      </c>
      <c r="B1058" s="2">
        <v>139492099</v>
      </c>
      <c r="C1058" s="2" t="s">
        <v>82</v>
      </c>
      <c r="D1058" s="4">
        <v>16947</v>
      </c>
      <c r="E1058" s="1" t="s">
        <v>1094</v>
      </c>
      <c r="F1058" s="1" t="s">
        <v>2311</v>
      </c>
      <c r="G1058" s="1" t="s">
        <v>3331</v>
      </c>
      <c r="H1058" s="1" t="s">
        <v>3419</v>
      </c>
      <c r="I1058" s="1">
        <v>484396.19771400001</v>
      </c>
      <c r="J1058" s="1" t="s">
        <v>3420</v>
      </c>
    </row>
    <row r="1059" spans="1:10" x14ac:dyDescent="0.25">
      <c r="A1059" s="1" t="s">
        <v>3421</v>
      </c>
      <c r="B1059" s="2">
        <v>961089566</v>
      </c>
      <c r="C1059" s="2" t="s">
        <v>52</v>
      </c>
      <c r="D1059" s="4">
        <v>20234.25</v>
      </c>
      <c r="E1059" s="1" t="s">
        <v>1094</v>
      </c>
      <c r="F1059" s="1" t="s">
        <v>68</v>
      </c>
      <c r="G1059" s="1" t="s">
        <v>3331</v>
      </c>
      <c r="H1059" s="1" t="s">
        <v>3422</v>
      </c>
      <c r="I1059" s="1">
        <v>66819.792568320001</v>
      </c>
      <c r="J1059" s="1" t="s">
        <v>3423</v>
      </c>
    </row>
    <row r="1060" spans="1:10" x14ac:dyDescent="0.25">
      <c r="A1060" s="1" t="s">
        <v>3424</v>
      </c>
      <c r="B1060" s="2">
        <v>481503965</v>
      </c>
      <c r="C1060" s="2" t="s">
        <v>162</v>
      </c>
      <c r="D1060" s="4">
        <v>15851.25</v>
      </c>
      <c r="E1060" s="1" t="s">
        <v>1094</v>
      </c>
      <c r="F1060" s="1" t="s">
        <v>471</v>
      </c>
      <c r="G1060" s="1" t="s">
        <v>3331</v>
      </c>
      <c r="H1060" s="1" t="s">
        <v>3425</v>
      </c>
      <c r="I1060" s="1"/>
      <c r="J1060" s="1" t="s">
        <v>3426</v>
      </c>
    </row>
    <row r="1061" spans="1:10" x14ac:dyDescent="0.25">
      <c r="A1061" s="1" t="s">
        <v>3427</v>
      </c>
      <c r="B1061" s="2">
        <v>475387218</v>
      </c>
      <c r="C1061" s="2" t="s">
        <v>124</v>
      </c>
      <c r="D1061" s="4">
        <v>14025</v>
      </c>
      <c r="E1061" s="1" t="s">
        <v>1094</v>
      </c>
      <c r="F1061" s="1" t="s">
        <v>53</v>
      </c>
      <c r="G1061" s="1" t="s">
        <v>3331</v>
      </c>
      <c r="H1061" s="1"/>
      <c r="I1061" s="1">
        <v>0</v>
      </c>
      <c r="J1061" s="1" t="s">
        <v>1962</v>
      </c>
    </row>
    <row r="1062" spans="1:10" x14ac:dyDescent="0.25">
      <c r="A1062" s="1" t="s">
        <v>3428</v>
      </c>
      <c r="B1062" s="2">
        <v>952742530</v>
      </c>
      <c r="C1062" s="2" t="s">
        <v>862</v>
      </c>
      <c r="D1062" s="4">
        <v>24617.25</v>
      </c>
      <c r="E1062" s="1" t="s">
        <v>1094</v>
      </c>
      <c r="F1062" s="1" t="s">
        <v>106</v>
      </c>
      <c r="G1062" s="1" t="s">
        <v>3331</v>
      </c>
      <c r="H1062" s="1" t="s">
        <v>3429</v>
      </c>
      <c r="I1062" s="1">
        <v>49600.190021759998</v>
      </c>
      <c r="J1062" s="1" t="s">
        <v>3430</v>
      </c>
    </row>
    <row r="1063" spans="1:10" x14ac:dyDescent="0.25">
      <c r="A1063" s="1" t="s">
        <v>3431</v>
      </c>
      <c r="B1063" s="2">
        <v>207469289</v>
      </c>
      <c r="C1063" s="2" t="s">
        <v>869</v>
      </c>
      <c r="D1063" s="4">
        <v>17312.25</v>
      </c>
      <c r="E1063" s="1" t="s">
        <v>1094</v>
      </c>
      <c r="F1063" s="1" t="s">
        <v>591</v>
      </c>
      <c r="G1063" s="1" t="s">
        <v>3331</v>
      </c>
      <c r="H1063" s="1" t="s">
        <v>3432</v>
      </c>
      <c r="I1063" s="1">
        <v>829877.42459664005</v>
      </c>
      <c r="J1063" s="1" t="s">
        <v>3433</v>
      </c>
    </row>
    <row r="1064" spans="1:10" x14ac:dyDescent="0.25">
      <c r="A1064" s="1" t="s">
        <v>3434</v>
      </c>
      <c r="B1064" s="2">
        <v>649667256</v>
      </c>
      <c r="C1064" s="2" t="s">
        <v>573</v>
      </c>
      <c r="D1064" s="4">
        <v>26808.75</v>
      </c>
      <c r="E1064" s="1" t="s">
        <v>1094</v>
      </c>
      <c r="F1064" s="1" t="s">
        <v>874</v>
      </c>
      <c r="G1064" s="1" t="s">
        <v>3331</v>
      </c>
      <c r="H1064" s="1" t="s">
        <v>3435</v>
      </c>
      <c r="I1064" s="1">
        <v>808666.17044040002</v>
      </c>
      <c r="J1064" s="1" t="s">
        <v>3436</v>
      </c>
    </row>
    <row r="1065" spans="1:10" x14ac:dyDescent="0.25">
      <c r="A1065" s="1" t="s">
        <v>3437</v>
      </c>
      <c r="B1065" s="2">
        <v>863428067</v>
      </c>
      <c r="C1065" s="2" t="s">
        <v>470</v>
      </c>
      <c r="D1065" s="4">
        <v>14755.5</v>
      </c>
      <c r="E1065" s="1" t="s">
        <v>1094</v>
      </c>
      <c r="F1065" s="1" t="s">
        <v>13</v>
      </c>
      <c r="G1065" s="1" t="s">
        <v>3331</v>
      </c>
      <c r="H1065" s="1" t="s">
        <v>3438</v>
      </c>
      <c r="I1065" s="1">
        <v>4864.4326504800001</v>
      </c>
      <c r="J1065" s="1" t="s">
        <v>3439</v>
      </c>
    </row>
    <row r="1066" spans="1:10" x14ac:dyDescent="0.25">
      <c r="A1066" s="1" t="s">
        <v>3440</v>
      </c>
      <c r="B1066" s="2">
        <v>758391242</v>
      </c>
      <c r="C1066" s="2" t="s">
        <v>92</v>
      </c>
      <c r="D1066" s="4">
        <v>29000.25</v>
      </c>
      <c r="E1066" s="1" t="s">
        <v>1094</v>
      </c>
      <c r="F1066" s="1" t="s">
        <v>1626</v>
      </c>
      <c r="G1066" s="1" t="s">
        <v>3331</v>
      </c>
      <c r="H1066" s="1" t="s">
        <v>3441</v>
      </c>
      <c r="I1066" s="1">
        <v>283888.99976256001</v>
      </c>
      <c r="J1066" s="1" t="s">
        <v>3442</v>
      </c>
    </row>
    <row r="1067" spans="1:10" x14ac:dyDescent="0.25">
      <c r="A1067" s="1" t="s">
        <v>3443</v>
      </c>
      <c r="B1067" s="2">
        <v>647583601</v>
      </c>
      <c r="C1067" s="2" t="s">
        <v>1201</v>
      </c>
      <c r="D1067" s="4">
        <v>30461.25</v>
      </c>
      <c r="E1067" s="1" t="s">
        <v>1094</v>
      </c>
      <c r="F1067" s="1" t="s">
        <v>2311</v>
      </c>
      <c r="G1067" s="1" t="s">
        <v>3331</v>
      </c>
      <c r="H1067" s="1" t="s">
        <v>3444</v>
      </c>
      <c r="I1067" s="1">
        <v>66617.539472639997</v>
      </c>
      <c r="J1067" s="1" t="s">
        <v>3445</v>
      </c>
    </row>
    <row r="1068" spans="1:10" x14ac:dyDescent="0.25">
      <c r="A1068" s="1" t="s">
        <v>3446</v>
      </c>
      <c r="B1068" s="2">
        <v>336758713</v>
      </c>
      <c r="C1068" s="2" t="s">
        <v>217</v>
      </c>
      <c r="D1068" s="4">
        <v>38496.75</v>
      </c>
      <c r="E1068" s="1" t="s">
        <v>1094</v>
      </c>
      <c r="F1068" s="1" t="s">
        <v>509</v>
      </c>
      <c r="G1068" s="1" t="s">
        <v>3331</v>
      </c>
      <c r="H1068" s="1" t="s">
        <v>3447</v>
      </c>
      <c r="I1068" s="1">
        <v>103131.0532395</v>
      </c>
      <c r="J1068" s="1" t="s">
        <v>3448</v>
      </c>
    </row>
    <row r="1069" spans="1:10" x14ac:dyDescent="0.25">
      <c r="A1069" s="1" t="s">
        <v>3449</v>
      </c>
      <c r="B1069" s="2">
        <v>358235140</v>
      </c>
      <c r="C1069" s="2" t="s">
        <v>568</v>
      </c>
      <c r="D1069" s="4">
        <v>25713</v>
      </c>
      <c r="E1069" s="1" t="s">
        <v>1094</v>
      </c>
      <c r="F1069" s="1" t="s">
        <v>139</v>
      </c>
      <c r="G1069" s="1" t="s">
        <v>3331</v>
      </c>
      <c r="H1069" s="1" t="s">
        <v>3450</v>
      </c>
      <c r="I1069" s="1">
        <v>19000.186883999999</v>
      </c>
      <c r="J1069" s="1" t="s">
        <v>3451</v>
      </c>
    </row>
    <row r="1070" spans="1:10" x14ac:dyDescent="0.25">
      <c r="A1070" s="1" t="s">
        <v>3452</v>
      </c>
      <c r="B1070" s="2">
        <v>491584738</v>
      </c>
      <c r="C1070" s="2" t="s">
        <v>606</v>
      </c>
      <c r="D1070" s="4">
        <v>23886.75</v>
      </c>
      <c r="E1070" s="1" t="s">
        <v>1094</v>
      </c>
      <c r="F1070" s="1" t="s">
        <v>487</v>
      </c>
      <c r="G1070" s="1" t="s">
        <v>3331</v>
      </c>
      <c r="H1070" s="1" t="s">
        <v>3453</v>
      </c>
      <c r="I1070" s="1">
        <v>28738.636893120001</v>
      </c>
      <c r="J1070" s="1" t="s">
        <v>3454</v>
      </c>
    </row>
    <row r="1071" spans="1:10" x14ac:dyDescent="0.25">
      <c r="A1071" s="1" t="s">
        <v>3455</v>
      </c>
      <c r="B1071" s="2">
        <v>577191519</v>
      </c>
      <c r="C1071" s="2" t="s">
        <v>212</v>
      </c>
      <c r="D1071" s="4">
        <v>24252</v>
      </c>
      <c r="E1071" s="1" t="s">
        <v>1094</v>
      </c>
      <c r="F1071" s="1" t="s">
        <v>168</v>
      </c>
      <c r="G1071" s="1" t="s">
        <v>3331</v>
      </c>
      <c r="H1071" s="1" t="s">
        <v>3456</v>
      </c>
      <c r="I1071" s="1">
        <v>119213.44680960001</v>
      </c>
      <c r="J1071" s="1" t="s">
        <v>3457</v>
      </c>
    </row>
    <row r="1072" spans="1:10" x14ac:dyDescent="0.25">
      <c r="A1072" s="1" t="s">
        <v>3458</v>
      </c>
      <c r="B1072" s="2">
        <v>781721872</v>
      </c>
      <c r="C1072" s="2" t="s">
        <v>221</v>
      </c>
      <c r="D1072" s="4">
        <v>33748.5</v>
      </c>
      <c r="E1072" s="1" t="s">
        <v>1094</v>
      </c>
      <c r="F1072" s="1" t="s">
        <v>591</v>
      </c>
      <c r="G1072" s="1" t="s">
        <v>3331</v>
      </c>
      <c r="H1072" s="1" t="s">
        <v>3459</v>
      </c>
      <c r="I1072" s="1">
        <v>141072.28310070001</v>
      </c>
      <c r="J1072" s="1" t="s">
        <v>3460</v>
      </c>
    </row>
    <row r="1073" spans="1:10" x14ac:dyDescent="0.25">
      <c r="A1073" s="1" t="s">
        <v>3461</v>
      </c>
      <c r="B1073" s="2">
        <v>940465945</v>
      </c>
      <c r="C1073" s="2" t="s">
        <v>434</v>
      </c>
      <c r="D1073" s="4">
        <v>28269.75</v>
      </c>
      <c r="E1073" s="1" t="s">
        <v>1094</v>
      </c>
      <c r="F1073" s="1" t="s">
        <v>453</v>
      </c>
      <c r="G1073" s="1" t="s">
        <v>3331</v>
      </c>
      <c r="H1073" s="1" t="s">
        <v>3462</v>
      </c>
      <c r="I1073" s="1">
        <v>32164.9317792</v>
      </c>
      <c r="J1073" s="1" t="s">
        <v>3463</v>
      </c>
    </row>
    <row r="1074" spans="1:10" x14ac:dyDescent="0.25">
      <c r="A1074" s="1" t="s">
        <v>3464</v>
      </c>
      <c r="B1074" s="2">
        <v>604787250</v>
      </c>
      <c r="C1074" s="2" t="s">
        <v>212</v>
      </c>
      <c r="D1074" s="4">
        <v>24252</v>
      </c>
      <c r="E1074" s="1" t="s">
        <v>1094</v>
      </c>
      <c r="F1074" s="1" t="s">
        <v>2112</v>
      </c>
      <c r="G1074" s="1" t="s">
        <v>3331</v>
      </c>
      <c r="H1074" s="1"/>
      <c r="I1074" s="1"/>
      <c r="J1074" s="1" t="s">
        <v>3465</v>
      </c>
    </row>
    <row r="1075" spans="1:10" x14ac:dyDescent="0.25">
      <c r="A1075" s="1" t="s">
        <v>3466</v>
      </c>
      <c r="B1075" s="2">
        <v>375118877</v>
      </c>
      <c r="C1075" s="2" t="s">
        <v>273</v>
      </c>
      <c r="D1075" s="4">
        <v>20964.75</v>
      </c>
      <c r="E1075" s="1" t="s">
        <v>1094</v>
      </c>
      <c r="F1075" s="1" t="s">
        <v>2112</v>
      </c>
      <c r="G1075" s="1" t="s">
        <v>3331</v>
      </c>
      <c r="H1075" s="1" t="s">
        <v>3467</v>
      </c>
      <c r="I1075" s="1">
        <v>458017.49876256002</v>
      </c>
      <c r="J1075" s="1" t="s">
        <v>3468</v>
      </c>
    </row>
    <row r="1076" spans="1:10" x14ac:dyDescent="0.25">
      <c r="A1076" s="1" t="s">
        <v>3469</v>
      </c>
      <c r="B1076" s="2">
        <v>90580934</v>
      </c>
      <c r="C1076" s="2" t="s">
        <v>281</v>
      </c>
      <c r="D1076" s="4">
        <v>21695.25</v>
      </c>
      <c r="E1076" s="1" t="s">
        <v>1094</v>
      </c>
      <c r="F1076" s="1" t="s">
        <v>750</v>
      </c>
      <c r="G1076" s="1" t="s">
        <v>3331</v>
      </c>
      <c r="H1076" s="1" t="s">
        <v>3470</v>
      </c>
      <c r="I1076" s="1">
        <v>622404.84354048001</v>
      </c>
      <c r="J1076" s="1" t="s">
        <v>3471</v>
      </c>
    </row>
    <row r="1077" spans="1:10" x14ac:dyDescent="0.25">
      <c r="A1077" s="1" t="s">
        <v>3472</v>
      </c>
      <c r="B1077" s="2">
        <v>544751140</v>
      </c>
      <c r="C1077" s="2" t="s">
        <v>72</v>
      </c>
      <c r="D1077" s="4">
        <v>34844.25</v>
      </c>
      <c r="E1077" s="1" t="s">
        <v>1094</v>
      </c>
      <c r="F1077" s="1" t="s">
        <v>163</v>
      </c>
      <c r="G1077" s="1" t="s">
        <v>3331</v>
      </c>
      <c r="H1077" s="1" t="s">
        <v>3473</v>
      </c>
      <c r="I1077" s="1">
        <v>389208.134448</v>
      </c>
      <c r="J1077" s="1" t="s">
        <v>3474</v>
      </c>
    </row>
    <row r="1078" spans="1:10" x14ac:dyDescent="0.25">
      <c r="A1078" s="1" t="s">
        <v>3475</v>
      </c>
      <c r="B1078" s="2">
        <v>392445704</v>
      </c>
      <c r="C1078" s="2" t="s">
        <v>250</v>
      </c>
      <c r="D1078" s="4">
        <v>18042.75</v>
      </c>
      <c r="E1078" s="1" t="s">
        <v>1094</v>
      </c>
      <c r="F1078" s="1" t="s">
        <v>852</v>
      </c>
      <c r="G1078" s="1" t="s">
        <v>3331</v>
      </c>
      <c r="H1078" s="1" t="s">
        <v>903</v>
      </c>
      <c r="I1078" s="1">
        <v>0</v>
      </c>
      <c r="J1078" s="1" t="s">
        <v>3476</v>
      </c>
    </row>
    <row r="1079" spans="1:10" x14ac:dyDescent="0.25">
      <c r="A1079" s="1" t="s">
        <v>3477</v>
      </c>
      <c r="B1079" s="2">
        <v>783211608</v>
      </c>
      <c r="C1079" s="2" t="s">
        <v>556</v>
      </c>
      <c r="D1079" s="4">
        <v>27174</v>
      </c>
      <c r="E1079" s="1" t="s">
        <v>1094</v>
      </c>
      <c r="F1079" s="1" t="s">
        <v>1469</v>
      </c>
      <c r="G1079" s="1" t="s">
        <v>3331</v>
      </c>
      <c r="H1079" s="1" t="s">
        <v>3478</v>
      </c>
      <c r="I1079" s="1">
        <v>167643.98342999999</v>
      </c>
      <c r="J1079" s="1" t="s">
        <v>3479</v>
      </c>
    </row>
    <row r="1080" spans="1:10" x14ac:dyDescent="0.25">
      <c r="A1080" s="1" t="s">
        <v>3480</v>
      </c>
      <c r="B1080" s="2">
        <v>174963334</v>
      </c>
      <c r="C1080" s="2" t="s">
        <v>57</v>
      </c>
      <c r="D1080" s="4">
        <v>34113.75</v>
      </c>
      <c r="E1080" s="1" t="s">
        <v>1094</v>
      </c>
      <c r="F1080" s="1" t="s">
        <v>509</v>
      </c>
      <c r="G1080" s="1" t="s">
        <v>3331</v>
      </c>
      <c r="H1080" s="1" t="s">
        <v>3481</v>
      </c>
      <c r="I1080" s="1">
        <v>251797.50396</v>
      </c>
      <c r="J1080" s="1" t="s">
        <v>3482</v>
      </c>
    </row>
    <row r="1081" spans="1:10" x14ac:dyDescent="0.25">
      <c r="A1081" s="1" t="s">
        <v>3483</v>
      </c>
      <c r="B1081" s="2">
        <v>949212330</v>
      </c>
      <c r="C1081" s="2" t="s">
        <v>479</v>
      </c>
      <c r="D1081" s="4">
        <v>33383.25</v>
      </c>
      <c r="E1081" s="1" t="s">
        <v>1094</v>
      </c>
      <c r="F1081" s="1" t="s">
        <v>636</v>
      </c>
      <c r="G1081" s="1" t="s">
        <v>3331</v>
      </c>
      <c r="H1081" s="1" t="s">
        <v>3484</v>
      </c>
      <c r="I1081" s="1">
        <v>361322.40396000003</v>
      </c>
      <c r="J1081" s="1" t="s">
        <v>3485</v>
      </c>
    </row>
    <row r="1082" spans="1:10" x14ac:dyDescent="0.25">
      <c r="A1082" s="1" t="s">
        <v>3486</v>
      </c>
      <c r="B1082" s="2">
        <v>484916169</v>
      </c>
      <c r="C1082" s="2" t="s">
        <v>245</v>
      </c>
      <c r="D1082" s="4">
        <v>19503.75</v>
      </c>
      <c r="E1082" s="1" t="s">
        <v>1094</v>
      </c>
      <c r="F1082" s="1" t="s">
        <v>361</v>
      </c>
      <c r="G1082" s="1" t="s">
        <v>3331</v>
      </c>
      <c r="H1082" s="1" t="s">
        <v>3487</v>
      </c>
      <c r="I1082" s="1">
        <v>23835.639324960001</v>
      </c>
      <c r="J1082" s="1" t="s">
        <v>3488</v>
      </c>
    </row>
    <row r="1083" spans="1:10" x14ac:dyDescent="0.25">
      <c r="A1083" s="1" t="s">
        <v>3489</v>
      </c>
      <c r="B1083" s="2">
        <v>538814178</v>
      </c>
      <c r="C1083" s="2" t="s">
        <v>434</v>
      </c>
      <c r="D1083" s="4">
        <v>28269.75</v>
      </c>
      <c r="E1083" s="1" t="s">
        <v>1094</v>
      </c>
      <c r="F1083" s="1" t="s">
        <v>53</v>
      </c>
      <c r="G1083" s="1" t="s">
        <v>3331</v>
      </c>
      <c r="H1083" s="1" t="s">
        <v>3490</v>
      </c>
      <c r="I1083" s="1">
        <v>272161.94859839999</v>
      </c>
      <c r="J1083" s="1" t="s">
        <v>3491</v>
      </c>
    </row>
    <row r="1084" spans="1:10" x14ac:dyDescent="0.25">
      <c r="A1084" s="1" t="s">
        <v>3492</v>
      </c>
      <c r="B1084" s="2">
        <v>594344028</v>
      </c>
      <c r="C1084" s="2" t="s">
        <v>114</v>
      </c>
      <c r="D1084" s="4">
        <v>20599.5</v>
      </c>
      <c r="E1084" s="1" t="s">
        <v>1094</v>
      </c>
      <c r="F1084" s="1" t="s">
        <v>519</v>
      </c>
      <c r="G1084" s="1" t="s">
        <v>3331</v>
      </c>
      <c r="H1084" s="1" t="s">
        <v>3493</v>
      </c>
      <c r="I1084" s="1">
        <v>160854.1823856</v>
      </c>
      <c r="J1084" s="1" t="s">
        <v>3494</v>
      </c>
    </row>
    <row r="1085" spans="1:10" x14ac:dyDescent="0.25">
      <c r="A1085" s="1" t="s">
        <v>3495</v>
      </c>
      <c r="B1085" s="2">
        <v>753092163</v>
      </c>
      <c r="C1085" s="2" t="s">
        <v>245</v>
      </c>
      <c r="D1085" s="4">
        <v>19503.75</v>
      </c>
      <c r="E1085" s="1" t="s">
        <v>1094</v>
      </c>
      <c r="F1085" s="1" t="s">
        <v>241</v>
      </c>
      <c r="G1085" s="1" t="s">
        <v>3331</v>
      </c>
      <c r="H1085" s="1" t="s">
        <v>3496</v>
      </c>
      <c r="I1085" s="1">
        <v>339719.36870592</v>
      </c>
      <c r="J1085" s="1" t="s">
        <v>3497</v>
      </c>
    </row>
    <row r="1086" spans="1:10" x14ac:dyDescent="0.25">
      <c r="A1086" s="1" t="s">
        <v>3498</v>
      </c>
      <c r="B1086" s="2">
        <v>934160358</v>
      </c>
      <c r="C1086" s="2" t="s">
        <v>389</v>
      </c>
      <c r="D1086" s="4">
        <v>29365.5</v>
      </c>
      <c r="E1086" s="1" t="s">
        <v>1094</v>
      </c>
      <c r="F1086" s="1" t="s">
        <v>561</v>
      </c>
      <c r="G1086" s="1" t="s">
        <v>3331</v>
      </c>
      <c r="H1086" s="1" t="s">
        <v>3499</v>
      </c>
      <c r="I1086" s="1">
        <v>302809.89374999999</v>
      </c>
      <c r="J1086" s="1" t="s">
        <v>3500</v>
      </c>
    </row>
    <row r="1087" spans="1:10" x14ac:dyDescent="0.25">
      <c r="A1087" s="1" t="s">
        <v>3501</v>
      </c>
      <c r="B1087" s="2">
        <v>341161434</v>
      </c>
      <c r="C1087" s="2" t="s">
        <v>698</v>
      </c>
      <c r="D1087" s="4">
        <v>18408</v>
      </c>
      <c r="E1087" s="1" t="s">
        <v>1094</v>
      </c>
      <c r="F1087" s="1" t="s">
        <v>185</v>
      </c>
      <c r="G1087" s="1" t="s">
        <v>3331</v>
      </c>
      <c r="H1087" s="1" t="s">
        <v>3502</v>
      </c>
      <c r="I1087" s="1">
        <v>323160.19923600001</v>
      </c>
      <c r="J1087" s="1" t="s">
        <v>3503</v>
      </c>
    </row>
    <row r="1088" spans="1:10" x14ac:dyDescent="0.25">
      <c r="A1088" s="1" t="s">
        <v>3504</v>
      </c>
      <c r="B1088" s="2">
        <v>128139351</v>
      </c>
      <c r="C1088" s="2" t="s">
        <v>194</v>
      </c>
      <c r="D1088" s="4">
        <v>30826.5</v>
      </c>
      <c r="E1088" s="1" t="s">
        <v>1094</v>
      </c>
      <c r="F1088" s="1" t="s">
        <v>135</v>
      </c>
      <c r="G1088" s="1" t="s">
        <v>3331</v>
      </c>
      <c r="H1088" s="1" t="s">
        <v>3505</v>
      </c>
      <c r="I1088" s="1">
        <v>5698.7699472000004</v>
      </c>
      <c r="J1088" s="1" t="s">
        <v>3506</v>
      </c>
    </row>
    <row r="1089" spans="1:10" x14ac:dyDescent="0.25">
      <c r="A1089" s="1" t="s">
        <v>3507</v>
      </c>
      <c r="B1089" s="2">
        <v>458486536</v>
      </c>
      <c r="C1089" s="2" t="s">
        <v>124</v>
      </c>
      <c r="D1089" s="4">
        <v>14025</v>
      </c>
      <c r="E1089" s="1" t="s">
        <v>1094</v>
      </c>
      <c r="F1089" s="1" t="s">
        <v>139</v>
      </c>
      <c r="G1089" s="1" t="s">
        <v>3331</v>
      </c>
      <c r="H1089" s="1" t="s">
        <v>3508</v>
      </c>
      <c r="I1089" s="1">
        <v>1426470.7100579999</v>
      </c>
      <c r="J1089" s="1" t="s">
        <v>3509</v>
      </c>
    </row>
    <row r="1090" spans="1:10" x14ac:dyDescent="0.25">
      <c r="A1090" s="1" t="s">
        <v>3510</v>
      </c>
      <c r="B1090" s="2">
        <v>913765998</v>
      </c>
      <c r="C1090" s="2" t="s">
        <v>28</v>
      </c>
      <c r="D1090" s="4">
        <v>32652.75</v>
      </c>
      <c r="E1090" s="1" t="s">
        <v>1094</v>
      </c>
      <c r="F1090" s="1" t="s">
        <v>404</v>
      </c>
      <c r="G1090" s="1" t="s">
        <v>3331</v>
      </c>
      <c r="H1090" s="1" t="s">
        <v>3511</v>
      </c>
      <c r="I1090" s="1">
        <v>46245.793741200003</v>
      </c>
      <c r="J1090" s="1" t="s">
        <v>3512</v>
      </c>
    </row>
    <row r="1091" spans="1:10" x14ac:dyDescent="0.25">
      <c r="A1091" s="1" t="s">
        <v>3513</v>
      </c>
      <c r="B1091" s="2">
        <v>86849828</v>
      </c>
      <c r="C1091" s="2" t="s">
        <v>273</v>
      </c>
      <c r="D1091" s="4">
        <v>20964.75</v>
      </c>
      <c r="E1091" s="1" t="s">
        <v>1094</v>
      </c>
      <c r="F1091" s="1" t="s">
        <v>310</v>
      </c>
      <c r="G1091" s="1" t="s">
        <v>3331</v>
      </c>
      <c r="H1091" s="1" t="s">
        <v>3514</v>
      </c>
      <c r="I1091" s="1">
        <v>25658.167408000001</v>
      </c>
      <c r="J1091" s="1" t="s">
        <v>3515</v>
      </c>
    </row>
    <row r="1092" spans="1:10" x14ac:dyDescent="0.25">
      <c r="A1092" s="1" t="s">
        <v>3516</v>
      </c>
      <c r="B1092" s="2">
        <v>938304870</v>
      </c>
      <c r="C1092" s="2" t="s">
        <v>154</v>
      </c>
      <c r="D1092" s="4">
        <v>29730.75</v>
      </c>
      <c r="E1092" s="1" t="s">
        <v>1094</v>
      </c>
      <c r="F1092" s="1" t="s">
        <v>2112</v>
      </c>
      <c r="G1092" s="1" t="s">
        <v>3331</v>
      </c>
      <c r="H1092" s="1" t="s">
        <v>3517</v>
      </c>
      <c r="I1092" s="1">
        <v>436849.18976159999</v>
      </c>
      <c r="J1092" s="1" t="s">
        <v>3518</v>
      </c>
    </row>
    <row r="1093" spans="1:10" x14ac:dyDescent="0.25">
      <c r="A1093" s="1" t="s">
        <v>3519</v>
      </c>
      <c r="B1093" s="2">
        <v>986667087</v>
      </c>
      <c r="C1093" s="2" t="s">
        <v>180</v>
      </c>
      <c r="D1093" s="4">
        <v>35940</v>
      </c>
      <c r="E1093" s="1" t="s">
        <v>1094</v>
      </c>
      <c r="F1093" s="1" t="s">
        <v>251</v>
      </c>
      <c r="G1093" s="1" t="s">
        <v>3331</v>
      </c>
      <c r="H1093" s="1" t="s">
        <v>3520</v>
      </c>
      <c r="I1093" s="1">
        <v>405047.6528553</v>
      </c>
      <c r="J1093" s="1" t="s">
        <v>3521</v>
      </c>
    </row>
    <row r="1094" spans="1:10" x14ac:dyDescent="0.25">
      <c r="A1094" s="1" t="s">
        <v>3522</v>
      </c>
      <c r="B1094" s="2">
        <v>79330836</v>
      </c>
      <c r="C1094" s="2" t="s">
        <v>47</v>
      </c>
      <c r="D1094" s="4">
        <v>31191.75</v>
      </c>
      <c r="E1094" s="1" t="s">
        <v>1094</v>
      </c>
      <c r="F1094" s="1" t="s">
        <v>636</v>
      </c>
      <c r="G1094" s="1" t="s">
        <v>3331</v>
      </c>
      <c r="H1094" s="1" t="s">
        <v>3523</v>
      </c>
      <c r="I1094" s="1">
        <v>102576.69243359999</v>
      </c>
      <c r="J1094" s="1" t="s">
        <v>3524</v>
      </c>
    </row>
    <row r="1095" spans="1:10" x14ac:dyDescent="0.25">
      <c r="A1095" s="1" t="s">
        <v>3525</v>
      </c>
      <c r="B1095" s="2">
        <v>155982015</v>
      </c>
      <c r="C1095" s="2" t="s">
        <v>357</v>
      </c>
      <c r="D1095" s="4">
        <v>35209.5</v>
      </c>
      <c r="E1095" s="1" t="s">
        <v>1094</v>
      </c>
      <c r="F1095" s="1" t="s">
        <v>989</v>
      </c>
      <c r="G1095" s="1" t="s">
        <v>3331</v>
      </c>
      <c r="H1095" s="1" t="s">
        <v>3526</v>
      </c>
      <c r="I1095" s="1">
        <v>395276.30414999998</v>
      </c>
      <c r="J1095" s="1" t="s">
        <v>3527</v>
      </c>
    </row>
    <row r="1096" spans="1:10" x14ac:dyDescent="0.25">
      <c r="A1096" s="1" t="s">
        <v>3528</v>
      </c>
      <c r="B1096" s="2">
        <v>190313081</v>
      </c>
      <c r="C1096" s="2" t="s">
        <v>389</v>
      </c>
      <c r="D1096" s="4">
        <v>29365.5</v>
      </c>
      <c r="E1096" s="1" t="s">
        <v>1094</v>
      </c>
      <c r="F1096" s="1" t="s">
        <v>102</v>
      </c>
      <c r="G1096" s="1" t="s">
        <v>3331</v>
      </c>
      <c r="H1096" s="1" t="s">
        <v>3529</v>
      </c>
      <c r="I1096" s="1">
        <v>9286.8120648000004</v>
      </c>
      <c r="J1096" s="1" t="s">
        <v>3530</v>
      </c>
    </row>
    <row r="1097" spans="1:10" x14ac:dyDescent="0.25">
      <c r="A1097" s="1" t="s">
        <v>3531</v>
      </c>
      <c r="B1097" s="2">
        <v>785304769</v>
      </c>
      <c r="C1097" s="2" t="s">
        <v>389</v>
      </c>
      <c r="D1097" s="4">
        <v>29365.5</v>
      </c>
      <c r="E1097" s="1" t="s">
        <v>1094</v>
      </c>
      <c r="F1097" s="1" t="s">
        <v>1047</v>
      </c>
      <c r="G1097" s="1" t="s">
        <v>3331</v>
      </c>
      <c r="H1097" s="1" t="s">
        <v>3532</v>
      </c>
      <c r="I1097" s="1">
        <v>227027.06923103999</v>
      </c>
      <c r="J1097" s="1" t="s">
        <v>3533</v>
      </c>
    </row>
    <row r="1098" spans="1:10" x14ac:dyDescent="0.25">
      <c r="A1098" s="1" t="s">
        <v>3534</v>
      </c>
      <c r="B1098" s="2">
        <v>957820001</v>
      </c>
      <c r="C1098" s="2" t="s">
        <v>72</v>
      </c>
      <c r="D1098" s="4">
        <v>34844.25</v>
      </c>
      <c r="E1098" s="1" t="s">
        <v>1094</v>
      </c>
      <c r="F1098" s="1" t="s">
        <v>587</v>
      </c>
      <c r="G1098" s="1" t="s">
        <v>3331</v>
      </c>
      <c r="H1098" s="1" t="s">
        <v>3535</v>
      </c>
      <c r="I1098" s="1">
        <v>335137.27104000002</v>
      </c>
      <c r="J1098" s="1" t="s">
        <v>3536</v>
      </c>
    </row>
    <row r="1099" spans="1:10" x14ac:dyDescent="0.25">
      <c r="A1099" s="1" t="s">
        <v>3537</v>
      </c>
      <c r="B1099" s="2">
        <v>59456070</v>
      </c>
      <c r="C1099" s="2" t="s">
        <v>57</v>
      </c>
      <c r="D1099" s="4">
        <v>34113.75</v>
      </c>
      <c r="E1099" s="1" t="s">
        <v>1094</v>
      </c>
      <c r="F1099" s="1" t="s">
        <v>665</v>
      </c>
      <c r="G1099" s="1" t="s">
        <v>3331</v>
      </c>
      <c r="H1099" s="1" t="s">
        <v>3538</v>
      </c>
      <c r="I1099" s="1">
        <v>492563.70889920002</v>
      </c>
      <c r="J1099" s="1" t="s">
        <v>3539</v>
      </c>
    </row>
    <row r="1100" spans="1:10" x14ac:dyDescent="0.25">
      <c r="A1100" s="1" t="s">
        <v>3540</v>
      </c>
      <c r="B1100" s="2">
        <v>506229434</v>
      </c>
      <c r="C1100" s="2" t="s">
        <v>52</v>
      </c>
      <c r="D1100" s="4">
        <v>20234.25</v>
      </c>
      <c r="E1100" s="1" t="s">
        <v>1094</v>
      </c>
      <c r="F1100" s="1" t="s">
        <v>491</v>
      </c>
      <c r="G1100" s="1" t="s">
        <v>3331</v>
      </c>
      <c r="H1100" s="1" t="s">
        <v>3541</v>
      </c>
      <c r="I1100" s="1">
        <v>72812.002792319996</v>
      </c>
      <c r="J1100" s="1" t="s">
        <v>3542</v>
      </c>
    </row>
    <row r="1101" spans="1:10" x14ac:dyDescent="0.25">
      <c r="A1101" s="1" t="s">
        <v>3543</v>
      </c>
      <c r="B1101" s="2">
        <v>899152166</v>
      </c>
      <c r="C1101" s="2" t="s">
        <v>268</v>
      </c>
      <c r="D1101" s="4">
        <v>17677.5</v>
      </c>
      <c r="E1101" s="1" t="s">
        <v>1094</v>
      </c>
      <c r="F1101" s="1" t="s">
        <v>527</v>
      </c>
      <c r="G1101" s="1" t="s">
        <v>3331</v>
      </c>
      <c r="H1101" s="1" t="s">
        <v>3544</v>
      </c>
      <c r="I1101" s="1">
        <v>159495.25999175999</v>
      </c>
      <c r="J1101" s="1" t="s">
        <v>3545</v>
      </c>
    </row>
    <row r="1102" spans="1:10" x14ac:dyDescent="0.25">
      <c r="A1102" s="1" t="s">
        <v>3546</v>
      </c>
      <c r="B1102" s="2">
        <v>897859446</v>
      </c>
      <c r="C1102" s="2" t="s">
        <v>221</v>
      </c>
      <c r="D1102" s="4">
        <v>33748.5</v>
      </c>
      <c r="E1102" s="1" t="s">
        <v>1094</v>
      </c>
      <c r="F1102" s="1" t="s">
        <v>1610</v>
      </c>
      <c r="G1102" s="1" t="s">
        <v>3331</v>
      </c>
      <c r="H1102" s="1" t="s">
        <v>3547</v>
      </c>
      <c r="I1102" s="1">
        <v>138713.1467904</v>
      </c>
      <c r="J1102" s="1" t="s">
        <v>3548</v>
      </c>
    </row>
    <row r="1103" spans="1:10" x14ac:dyDescent="0.25">
      <c r="A1103" s="1" t="s">
        <v>3549</v>
      </c>
      <c r="B1103" s="2">
        <v>687532679</v>
      </c>
      <c r="C1103" s="2" t="s">
        <v>114</v>
      </c>
      <c r="D1103" s="4">
        <v>20599.5</v>
      </c>
      <c r="E1103" s="1" t="s">
        <v>1094</v>
      </c>
      <c r="F1103" s="1" t="s">
        <v>1450</v>
      </c>
      <c r="G1103" s="1" t="s">
        <v>3331</v>
      </c>
      <c r="H1103" s="1" t="s">
        <v>3550</v>
      </c>
      <c r="I1103" s="1">
        <v>604555.08411059994</v>
      </c>
      <c r="J1103" s="1" t="s">
        <v>3551</v>
      </c>
    </row>
    <row r="1104" spans="1:10" x14ac:dyDescent="0.25">
      <c r="A1104" s="1" t="s">
        <v>3552</v>
      </c>
      <c r="B1104" s="2">
        <v>51357710</v>
      </c>
      <c r="C1104" s="2" t="s">
        <v>513</v>
      </c>
      <c r="D1104" s="4">
        <v>32287.5</v>
      </c>
      <c r="E1104" s="1" t="s">
        <v>1094</v>
      </c>
      <c r="F1104" s="1" t="s">
        <v>852</v>
      </c>
      <c r="G1104" s="1" t="s">
        <v>3331</v>
      </c>
      <c r="H1104" s="1" t="s">
        <v>3553</v>
      </c>
      <c r="I1104" s="1">
        <v>777078.12759975996</v>
      </c>
      <c r="J1104" s="1" t="s">
        <v>3554</v>
      </c>
    </row>
    <row r="1105" spans="1:10" x14ac:dyDescent="0.25">
      <c r="A1105" s="1" t="s">
        <v>3555</v>
      </c>
      <c r="B1105" s="2">
        <v>743760254</v>
      </c>
      <c r="C1105" s="2" t="s">
        <v>119</v>
      </c>
      <c r="D1105" s="4">
        <v>24982.5</v>
      </c>
      <c r="E1105" s="1" t="s">
        <v>1094</v>
      </c>
      <c r="F1105" s="1" t="s">
        <v>699</v>
      </c>
      <c r="G1105" s="1" t="s">
        <v>3331</v>
      </c>
      <c r="H1105" s="1" t="s">
        <v>3556</v>
      </c>
      <c r="I1105" s="1">
        <v>398157.61863327998</v>
      </c>
      <c r="J1105" s="1" t="s">
        <v>3557</v>
      </c>
    </row>
    <row r="1106" spans="1:10" x14ac:dyDescent="0.25">
      <c r="A1106" s="1" t="s">
        <v>3558</v>
      </c>
      <c r="B1106" s="2">
        <v>49939240</v>
      </c>
      <c r="C1106" s="2" t="s">
        <v>143</v>
      </c>
      <c r="D1106" s="4">
        <v>34479</v>
      </c>
      <c r="E1106" s="1" t="s">
        <v>1094</v>
      </c>
      <c r="F1106" s="1" t="s">
        <v>574</v>
      </c>
      <c r="G1106" s="1" t="s">
        <v>3331</v>
      </c>
      <c r="H1106" s="1" t="s">
        <v>3559</v>
      </c>
      <c r="I1106" s="1">
        <v>359052.0600771</v>
      </c>
      <c r="J1106" s="1" t="s">
        <v>3560</v>
      </c>
    </row>
    <row r="1107" spans="1:10" x14ac:dyDescent="0.25">
      <c r="A1107" s="1" t="s">
        <v>3561</v>
      </c>
      <c r="B1107" s="2">
        <v>534723497</v>
      </c>
      <c r="C1107" s="2" t="s">
        <v>568</v>
      </c>
      <c r="D1107" s="4">
        <v>25713</v>
      </c>
      <c r="E1107" s="1" t="s">
        <v>1094</v>
      </c>
      <c r="F1107" s="1" t="s">
        <v>310</v>
      </c>
      <c r="G1107" s="1" t="s">
        <v>3331</v>
      </c>
      <c r="H1107" s="1" t="s">
        <v>3562</v>
      </c>
      <c r="I1107" s="1">
        <v>368647.66658736003</v>
      </c>
      <c r="J1107" s="1" t="s">
        <v>3563</v>
      </c>
    </row>
    <row r="1108" spans="1:10" x14ac:dyDescent="0.25">
      <c r="A1108" s="1" t="s">
        <v>3564</v>
      </c>
      <c r="B1108" s="2">
        <v>304491419</v>
      </c>
      <c r="C1108" s="2" t="s">
        <v>11</v>
      </c>
      <c r="D1108" s="4">
        <v>36305.25</v>
      </c>
      <c r="E1108" s="1" t="s">
        <v>1094</v>
      </c>
      <c r="F1108" s="1" t="s">
        <v>24</v>
      </c>
      <c r="G1108" s="1" t="s">
        <v>3331</v>
      </c>
      <c r="H1108" s="1" t="s">
        <v>3565</v>
      </c>
      <c r="I1108" s="1">
        <v>154816.14737232</v>
      </c>
      <c r="J1108" s="1" t="s">
        <v>3566</v>
      </c>
    </row>
    <row r="1109" spans="1:10" x14ac:dyDescent="0.25">
      <c r="A1109" s="1" t="s">
        <v>3567</v>
      </c>
      <c r="B1109" s="2">
        <v>395255433</v>
      </c>
      <c r="C1109" s="2" t="s">
        <v>273</v>
      </c>
      <c r="D1109" s="4">
        <v>20964.75</v>
      </c>
      <c r="E1109" s="1" t="s">
        <v>1094</v>
      </c>
      <c r="F1109" s="1" t="s">
        <v>290</v>
      </c>
      <c r="G1109" s="1" t="s">
        <v>3331</v>
      </c>
      <c r="H1109" s="1" t="s">
        <v>3568</v>
      </c>
      <c r="I1109" s="1">
        <v>113076.52435199999</v>
      </c>
      <c r="J1109" s="1" t="s">
        <v>3569</v>
      </c>
    </row>
    <row r="1110" spans="1:10" x14ac:dyDescent="0.25">
      <c r="A1110" s="1" t="s">
        <v>3570</v>
      </c>
      <c r="B1110" s="2">
        <v>941457744</v>
      </c>
      <c r="C1110" s="2" t="s">
        <v>403</v>
      </c>
      <c r="D1110" s="4">
        <v>31922.25</v>
      </c>
      <c r="E1110" s="1" t="s">
        <v>1094</v>
      </c>
      <c r="F1110" s="1" t="s">
        <v>1626</v>
      </c>
      <c r="G1110" s="1" t="s">
        <v>3331</v>
      </c>
      <c r="H1110" s="1" t="s">
        <v>3571</v>
      </c>
      <c r="I1110" s="1">
        <v>10275.493283440001</v>
      </c>
      <c r="J1110" s="1" t="s">
        <v>3572</v>
      </c>
    </row>
    <row r="1111" spans="1:10" x14ac:dyDescent="0.25">
      <c r="A1111" s="1" t="s">
        <v>3573</v>
      </c>
      <c r="B1111" s="2">
        <v>771470202</v>
      </c>
      <c r="C1111" s="2" t="s">
        <v>498</v>
      </c>
      <c r="D1111" s="4">
        <v>37766.25</v>
      </c>
      <c r="E1111" s="1" t="s">
        <v>1094</v>
      </c>
      <c r="F1111" s="1" t="s">
        <v>1000</v>
      </c>
      <c r="G1111" s="1" t="s">
        <v>3331</v>
      </c>
      <c r="H1111" s="1" t="s">
        <v>3574</v>
      </c>
      <c r="I1111" s="1">
        <v>76916.904865920005</v>
      </c>
      <c r="J1111" s="1" t="s">
        <v>3575</v>
      </c>
    </row>
    <row r="1112" spans="1:10" x14ac:dyDescent="0.25">
      <c r="A1112" s="1" t="s">
        <v>3576</v>
      </c>
      <c r="B1112" s="2">
        <v>736027965</v>
      </c>
      <c r="C1112" s="2" t="s">
        <v>434</v>
      </c>
      <c r="D1112" s="4">
        <v>28269.75</v>
      </c>
      <c r="E1112" s="1" t="s">
        <v>1094</v>
      </c>
      <c r="F1112" s="1" t="s">
        <v>1450</v>
      </c>
      <c r="G1112" s="1" t="s">
        <v>3331</v>
      </c>
      <c r="H1112" s="1" t="s">
        <v>3577</v>
      </c>
      <c r="I1112" s="1">
        <v>286209.10631250002</v>
      </c>
      <c r="J1112" s="1" t="s">
        <v>3578</v>
      </c>
    </row>
    <row r="1113" spans="1:10" x14ac:dyDescent="0.25">
      <c r="A1113" s="1" t="s">
        <v>3579</v>
      </c>
      <c r="B1113" s="2">
        <v>413570128</v>
      </c>
      <c r="C1113" s="2" t="s">
        <v>1201</v>
      </c>
      <c r="D1113" s="4">
        <v>30461.25</v>
      </c>
      <c r="E1113" s="1" t="s">
        <v>1094</v>
      </c>
      <c r="F1113" s="1" t="s">
        <v>269</v>
      </c>
      <c r="G1113" s="1" t="s">
        <v>3331</v>
      </c>
      <c r="H1113" s="1" t="s">
        <v>3580</v>
      </c>
      <c r="I1113" s="1">
        <v>314274.48655949999</v>
      </c>
      <c r="J1113" s="1" t="s">
        <v>3581</v>
      </c>
    </row>
    <row r="1114" spans="1:10" x14ac:dyDescent="0.25">
      <c r="A1114" s="1" t="s">
        <v>3582</v>
      </c>
      <c r="B1114" s="2">
        <v>709800799</v>
      </c>
      <c r="C1114" s="2" t="s">
        <v>479</v>
      </c>
      <c r="D1114" s="4">
        <v>33383.25</v>
      </c>
      <c r="E1114" s="1" t="s">
        <v>1094</v>
      </c>
      <c r="F1114" s="1" t="s">
        <v>574</v>
      </c>
      <c r="G1114" s="1" t="s">
        <v>3583</v>
      </c>
      <c r="H1114" s="1" t="s">
        <v>3584</v>
      </c>
      <c r="I1114" s="1">
        <v>87621.842296799994</v>
      </c>
      <c r="J1114" s="1" t="s">
        <v>3585</v>
      </c>
    </row>
    <row r="1115" spans="1:10" x14ac:dyDescent="0.25">
      <c r="A1115" s="1" t="s">
        <v>3586</v>
      </c>
      <c r="B1115" s="2">
        <v>325892800</v>
      </c>
      <c r="C1115" s="2" t="s">
        <v>52</v>
      </c>
      <c r="D1115" s="4">
        <v>20234.25</v>
      </c>
      <c r="E1115" s="1" t="s">
        <v>1094</v>
      </c>
      <c r="F1115" s="1" t="s">
        <v>978</v>
      </c>
      <c r="G1115" s="1" t="s">
        <v>3583</v>
      </c>
      <c r="H1115" s="1" t="s">
        <v>3587</v>
      </c>
      <c r="I1115" s="1">
        <v>237654.3853816</v>
      </c>
      <c r="J1115" s="1" t="s">
        <v>3588</v>
      </c>
    </row>
    <row r="1116" spans="1:10" x14ac:dyDescent="0.25">
      <c r="A1116" s="1" t="s">
        <v>3589</v>
      </c>
      <c r="B1116" s="2">
        <v>377778135</v>
      </c>
      <c r="C1116" s="2" t="s">
        <v>87</v>
      </c>
      <c r="D1116" s="4">
        <v>16581.75</v>
      </c>
      <c r="E1116" s="1" t="s">
        <v>1094</v>
      </c>
      <c r="F1116" s="1" t="s">
        <v>290</v>
      </c>
      <c r="G1116" s="1" t="s">
        <v>3583</v>
      </c>
      <c r="H1116" s="1" t="s">
        <v>3590</v>
      </c>
      <c r="I1116" s="1">
        <v>107399.53348992</v>
      </c>
      <c r="J1116" s="1" t="s">
        <v>3591</v>
      </c>
    </row>
    <row r="1117" spans="1:10" x14ac:dyDescent="0.25">
      <c r="A1117" s="1" t="s">
        <v>3592</v>
      </c>
      <c r="B1117" s="2">
        <v>216474393</v>
      </c>
      <c r="C1117" s="2" t="s">
        <v>77</v>
      </c>
      <c r="D1117" s="4">
        <v>23521.5</v>
      </c>
      <c r="E1117" s="1" t="s">
        <v>1094</v>
      </c>
      <c r="F1117" s="1" t="s">
        <v>1626</v>
      </c>
      <c r="G1117" s="1" t="s">
        <v>3583</v>
      </c>
      <c r="H1117" s="1" t="s">
        <v>3593</v>
      </c>
      <c r="I1117" s="1">
        <v>719171.63136</v>
      </c>
      <c r="J1117" s="1" t="s">
        <v>3594</v>
      </c>
    </row>
    <row r="1118" spans="1:10" x14ac:dyDescent="0.25">
      <c r="A1118" s="1" t="s">
        <v>3595</v>
      </c>
      <c r="B1118" s="2">
        <v>807793857</v>
      </c>
      <c r="C1118" s="2" t="s">
        <v>143</v>
      </c>
      <c r="D1118" s="4">
        <v>34479</v>
      </c>
      <c r="E1118" s="1" t="s">
        <v>1094</v>
      </c>
      <c r="F1118" s="1" t="s">
        <v>814</v>
      </c>
      <c r="G1118" s="1" t="s">
        <v>3583</v>
      </c>
      <c r="H1118" s="1" t="s">
        <v>3596</v>
      </c>
      <c r="I1118" s="1">
        <v>210911.64412796</v>
      </c>
      <c r="J1118" s="1" t="s">
        <v>3597</v>
      </c>
    </row>
    <row r="1119" spans="1:10" x14ac:dyDescent="0.25">
      <c r="A1119" s="1" t="s">
        <v>3598</v>
      </c>
      <c r="B1119" s="2">
        <v>764853701</v>
      </c>
      <c r="C1119" s="2" t="s">
        <v>250</v>
      </c>
      <c r="D1119" s="4">
        <v>18042.75</v>
      </c>
      <c r="E1119" s="1" t="s">
        <v>1094</v>
      </c>
      <c r="F1119" s="1" t="s">
        <v>290</v>
      </c>
      <c r="G1119" s="1" t="s">
        <v>3583</v>
      </c>
      <c r="H1119" s="1" t="s">
        <v>3599</v>
      </c>
      <c r="I1119" s="1">
        <v>63301.372799999997</v>
      </c>
      <c r="J1119" s="1" t="s">
        <v>3600</v>
      </c>
    </row>
    <row r="1120" spans="1:10" x14ac:dyDescent="0.25">
      <c r="A1120" s="1" t="s">
        <v>3601</v>
      </c>
      <c r="B1120" s="2">
        <v>243026401</v>
      </c>
      <c r="C1120" s="2" t="s">
        <v>869</v>
      </c>
      <c r="D1120" s="4">
        <v>17312.25</v>
      </c>
      <c r="E1120" s="1" t="s">
        <v>1094</v>
      </c>
      <c r="F1120" s="1" t="s">
        <v>120</v>
      </c>
      <c r="G1120" s="1" t="s">
        <v>3583</v>
      </c>
      <c r="H1120" s="1" t="s">
        <v>3602</v>
      </c>
      <c r="I1120" s="1">
        <v>73050.023249279999</v>
      </c>
      <c r="J1120" s="1" t="s">
        <v>3603</v>
      </c>
    </row>
    <row r="1121" spans="1:10" x14ac:dyDescent="0.25">
      <c r="A1121" s="1" t="s">
        <v>3604</v>
      </c>
      <c r="B1121" s="2">
        <v>86568311</v>
      </c>
      <c r="C1121" s="2" t="s">
        <v>114</v>
      </c>
      <c r="D1121" s="4">
        <v>20599.5</v>
      </c>
      <c r="E1121" s="1" t="s">
        <v>1094</v>
      </c>
      <c r="F1121" s="1" t="s">
        <v>1076</v>
      </c>
      <c r="G1121" s="1" t="s">
        <v>3583</v>
      </c>
      <c r="H1121" s="1" t="s">
        <v>3605</v>
      </c>
      <c r="I1121" s="1">
        <v>169299.74121984001</v>
      </c>
      <c r="J1121" s="1" t="s">
        <v>3606</v>
      </c>
    </row>
    <row r="1122" spans="1:10" x14ac:dyDescent="0.25">
      <c r="A1122" s="1" t="s">
        <v>3607</v>
      </c>
      <c r="B1122" s="2">
        <v>119496083</v>
      </c>
      <c r="C1122" s="2" t="s">
        <v>698</v>
      </c>
      <c r="D1122" s="4">
        <v>18408</v>
      </c>
      <c r="E1122" s="1" t="s">
        <v>1094</v>
      </c>
      <c r="F1122" s="1" t="s">
        <v>97</v>
      </c>
      <c r="G1122" s="1" t="s">
        <v>3583</v>
      </c>
      <c r="H1122" s="1" t="s">
        <v>3608</v>
      </c>
      <c r="I1122" s="1">
        <v>431125.96411007998</v>
      </c>
      <c r="J1122" s="1" t="s">
        <v>3609</v>
      </c>
    </row>
    <row r="1123" spans="1:10" x14ac:dyDescent="0.25">
      <c r="A1123" s="1" t="s">
        <v>711</v>
      </c>
      <c r="B1123" s="2">
        <v>439347146</v>
      </c>
      <c r="C1123" s="2" t="s">
        <v>67</v>
      </c>
      <c r="D1123" s="4">
        <v>23156.25</v>
      </c>
      <c r="E1123" s="1" t="s">
        <v>1094</v>
      </c>
      <c r="F1123" s="1" t="s">
        <v>951</v>
      </c>
      <c r="G1123" s="1" t="s">
        <v>3583</v>
      </c>
      <c r="H1123" s="1" t="s">
        <v>3610</v>
      </c>
      <c r="I1123" s="1">
        <v>79100.773539839996</v>
      </c>
      <c r="J1123" s="1" t="s">
        <v>3611</v>
      </c>
    </row>
    <row r="1124" spans="1:10" x14ac:dyDescent="0.25">
      <c r="A1124" s="1" t="s">
        <v>3612</v>
      </c>
      <c r="B1124" s="2">
        <v>155187023</v>
      </c>
      <c r="C1124" s="2" t="s">
        <v>226</v>
      </c>
      <c r="D1124" s="4">
        <v>31557</v>
      </c>
      <c r="E1124" s="1" t="s">
        <v>1094</v>
      </c>
      <c r="F1124" s="1" t="s">
        <v>251</v>
      </c>
      <c r="G1124" s="1" t="s">
        <v>3583</v>
      </c>
      <c r="H1124" s="1" t="s">
        <v>3613</v>
      </c>
      <c r="I1124" s="1">
        <v>116636.0058864</v>
      </c>
      <c r="J1124" s="1" t="s">
        <v>3614</v>
      </c>
    </row>
    <row r="1125" spans="1:10" x14ac:dyDescent="0.25">
      <c r="A1125" s="1" t="s">
        <v>3615</v>
      </c>
      <c r="B1125" s="2">
        <v>102279352</v>
      </c>
      <c r="C1125" s="2" t="s">
        <v>28</v>
      </c>
      <c r="D1125" s="4">
        <v>32652.75</v>
      </c>
      <c r="E1125" s="1" t="s">
        <v>1094</v>
      </c>
      <c r="F1125" s="1" t="s">
        <v>1308</v>
      </c>
      <c r="G1125" s="1" t="s">
        <v>3583</v>
      </c>
      <c r="H1125" s="1" t="s">
        <v>3616</v>
      </c>
      <c r="I1125" s="1">
        <v>324812.81055599998</v>
      </c>
      <c r="J1125" s="1" t="s">
        <v>3617</v>
      </c>
    </row>
    <row r="1126" spans="1:10" x14ac:dyDescent="0.25">
      <c r="A1126" s="1" t="s">
        <v>3618</v>
      </c>
      <c r="B1126" s="2">
        <v>862739449</v>
      </c>
      <c r="C1126" s="2" t="s">
        <v>167</v>
      </c>
      <c r="D1126" s="4">
        <v>18773.25</v>
      </c>
      <c r="E1126" s="1" t="s">
        <v>1094</v>
      </c>
      <c r="F1126" s="1" t="s">
        <v>870</v>
      </c>
      <c r="G1126" s="1" t="s">
        <v>3583</v>
      </c>
      <c r="H1126" s="1" t="s">
        <v>3619</v>
      </c>
      <c r="I1126" s="1">
        <v>111022.40863999999</v>
      </c>
      <c r="J1126" s="1" t="s">
        <v>3620</v>
      </c>
    </row>
    <row r="1127" spans="1:10" x14ac:dyDescent="0.25">
      <c r="A1127" s="1" t="s">
        <v>3621</v>
      </c>
      <c r="B1127" s="2">
        <v>141025410</v>
      </c>
      <c r="C1127" s="2" t="s">
        <v>28</v>
      </c>
      <c r="D1127" s="4">
        <v>32652.75</v>
      </c>
      <c r="E1127" s="1" t="s">
        <v>1094</v>
      </c>
      <c r="F1127" s="1" t="s">
        <v>147</v>
      </c>
      <c r="G1127" s="1" t="s">
        <v>3583</v>
      </c>
      <c r="H1127" s="1" t="s">
        <v>3622</v>
      </c>
      <c r="I1127" s="1">
        <v>76491.210056800002</v>
      </c>
      <c r="J1127" s="1" t="s">
        <v>3623</v>
      </c>
    </row>
    <row r="1128" spans="1:10" x14ac:dyDescent="0.25">
      <c r="A1128" s="1" t="s">
        <v>3624</v>
      </c>
      <c r="B1128" s="2">
        <v>372978269</v>
      </c>
      <c r="C1128" s="2" t="s">
        <v>212</v>
      </c>
      <c r="D1128" s="4">
        <v>24252</v>
      </c>
      <c r="E1128" s="1" t="s">
        <v>1094</v>
      </c>
      <c r="F1128" s="1" t="s">
        <v>591</v>
      </c>
      <c r="G1128" s="1" t="s">
        <v>3583</v>
      </c>
      <c r="H1128" s="1" t="s">
        <v>3625</v>
      </c>
      <c r="I1128" s="1">
        <v>46284.646744799997</v>
      </c>
      <c r="J1128" s="1" t="s">
        <v>3626</v>
      </c>
    </row>
    <row r="1129" spans="1:10" x14ac:dyDescent="0.25">
      <c r="A1129" s="1" t="s">
        <v>3627</v>
      </c>
      <c r="B1129" s="2">
        <v>670581735</v>
      </c>
      <c r="C1129" s="2" t="s">
        <v>143</v>
      </c>
      <c r="D1129" s="4">
        <v>34479</v>
      </c>
      <c r="E1129" s="1" t="s">
        <v>1094</v>
      </c>
      <c r="F1129" s="1" t="s">
        <v>93</v>
      </c>
      <c r="G1129" s="1" t="s">
        <v>3583</v>
      </c>
      <c r="H1129" s="1" t="s">
        <v>3628</v>
      </c>
      <c r="I1129" s="1">
        <v>246315.59568</v>
      </c>
      <c r="J1129" s="1" t="s">
        <v>3629</v>
      </c>
    </row>
    <row r="1130" spans="1:10" x14ac:dyDescent="0.25">
      <c r="A1130" s="1" t="s">
        <v>3630</v>
      </c>
      <c r="B1130" s="2">
        <v>546321656</v>
      </c>
      <c r="C1130" s="2" t="s">
        <v>67</v>
      </c>
      <c r="D1130" s="4">
        <v>23156.25</v>
      </c>
      <c r="E1130" s="1" t="s">
        <v>1094</v>
      </c>
      <c r="F1130" s="1" t="s">
        <v>499</v>
      </c>
      <c r="G1130" s="1" t="s">
        <v>3583</v>
      </c>
      <c r="H1130" s="1" t="s">
        <v>3631</v>
      </c>
      <c r="I1130" s="1">
        <v>249666.35786399999</v>
      </c>
      <c r="J1130" s="1" t="s">
        <v>3632</v>
      </c>
    </row>
    <row r="1131" spans="1:10" x14ac:dyDescent="0.25">
      <c r="A1131" s="1" t="s">
        <v>3633</v>
      </c>
      <c r="B1131" s="2">
        <v>388888615</v>
      </c>
      <c r="C1131" s="2" t="s">
        <v>470</v>
      </c>
      <c r="D1131" s="4">
        <v>14755.5</v>
      </c>
      <c r="E1131" s="1" t="s">
        <v>1094</v>
      </c>
      <c r="F1131" s="1" t="s">
        <v>1220</v>
      </c>
      <c r="G1131" s="1" t="s">
        <v>3583</v>
      </c>
      <c r="H1131" s="1" t="s">
        <v>903</v>
      </c>
      <c r="I1131" s="1">
        <v>0</v>
      </c>
      <c r="J1131" s="1" t="s">
        <v>3634</v>
      </c>
    </row>
    <row r="1132" spans="1:10" x14ac:dyDescent="0.25">
      <c r="A1132" s="1" t="s">
        <v>3635</v>
      </c>
      <c r="B1132" s="2">
        <v>833544299</v>
      </c>
      <c r="C1132" s="2" t="s">
        <v>348</v>
      </c>
      <c r="D1132" s="4">
        <v>28635</v>
      </c>
      <c r="E1132" s="1" t="s">
        <v>1094</v>
      </c>
      <c r="F1132" s="1" t="s">
        <v>256</v>
      </c>
      <c r="G1132" s="1" t="s">
        <v>3583</v>
      </c>
      <c r="H1132" s="1" t="s">
        <v>3636</v>
      </c>
      <c r="I1132" s="1">
        <v>1218924.26642679</v>
      </c>
      <c r="J1132" s="1" t="s">
        <v>3637</v>
      </c>
    </row>
    <row r="1133" spans="1:10" x14ac:dyDescent="0.25">
      <c r="A1133" s="1" t="s">
        <v>3638</v>
      </c>
      <c r="B1133" s="2">
        <v>570375422</v>
      </c>
      <c r="C1133" s="2" t="s">
        <v>77</v>
      </c>
      <c r="D1133" s="4">
        <v>23521.5</v>
      </c>
      <c r="E1133" s="1" t="s">
        <v>1094</v>
      </c>
      <c r="F1133" s="1" t="s">
        <v>1004</v>
      </c>
      <c r="G1133" s="1" t="s">
        <v>3583</v>
      </c>
      <c r="H1133" s="1" t="s">
        <v>3639</v>
      </c>
      <c r="I1133" s="1">
        <v>145880.59240704001</v>
      </c>
      <c r="J1133" s="1" t="s">
        <v>3640</v>
      </c>
    </row>
    <row r="1134" spans="1:10" x14ac:dyDescent="0.25">
      <c r="A1134" s="1" t="s">
        <v>3641</v>
      </c>
      <c r="B1134" s="2">
        <v>775848712</v>
      </c>
      <c r="C1134" s="2" t="s">
        <v>281</v>
      </c>
      <c r="D1134" s="4">
        <v>21695.25</v>
      </c>
      <c r="E1134" s="1" t="s">
        <v>1094</v>
      </c>
      <c r="F1134" s="1" t="s">
        <v>774</v>
      </c>
      <c r="G1134" s="1" t="s">
        <v>3583</v>
      </c>
      <c r="H1134" s="1" t="s">
        <v>3642</v>
      </c>
      <c r="I1134" s="1">
        <v>125510.37135</v>
      </c>
      <c r="J1134" s="1" t="s">
        <v>3643</v>
      </c>
    </row>
    <row r="1135" spans="1:10" x14ac:dyDescent="0.25">
      <c r="A1135" s="1" t="s">
        <v>3644</v>
      </c>
      <c r="B1135" s="2">
        <v>301903886</v>
      </c>
      <c r="C1135" s="2" t="s">
        <v>869</v>
      </c>
      <c r="D1135" s="4">
        <v>17312.25</v>
      </c>
      <c r="E1135" s="1" t="s">
        <v>1094</v>
      </c>
      <c r="F1135" s="1" t="s">
        <v>893</v>
      </c>
      <c r="G1135" s="1" t="s">
        <v>3583</v>
      </c>
      <c r="H1135" s="1" t="s">
        <v>3645</v>
      </c>
      <c r="I1135" s="1">
        <v>282233.89523700002</v>
      </c>
      <c r="J1135" s="1" t="s">
        <v>3646</v>
      </c>
    </row>
    <row r="1136" spans="1:10" x14ac:dyDescent="0.25">
      <c r="A1136" s="1" t="s">
        <v>3647</v>
      </c>
      <c r="B1136" s="2">
        <v>488871183</v>
      </c>
      <c r="C1136" s="2" t="s">
        <v>23</v>
      </c>
      <c r="D1136" s="4">
        <v>15486</v>
      </c>
      <c r="E1136" s="1" t="s">
        <v>1094</v>
      </c>
      <c r="F1136" s="1" t="s">
        <v>1927</v>
      </c>
      <c r="G1136" s="1" t="s">
        <v>3583</v>
      </c>
      <c r="H1136" s="1" t="s">
        <v>3648</v>
      </c>
      <c r="I1136" s="1">
        <v>71536.446936120003</v>
      </c>
      <c r="J1136" s="1" t="s">
        <v>3649</v>
      </c>
    </row>
    <row r="1137" spans="1:10" x14ac:dyDescent="0.25">
      <c r="A1137" s="1" t="s">
        <v>3650</v>
      </c>
      <c r="B1137" s="2">
        <v>799549503</v>
      </c>
      <c r="C1137" s="2" t="s">
        <v>72</v>
      </c>
      <c r="D1137" s="4">
        <v>34844.25</v>
      </c>
      <c r="E1137" s="1" t="s">
        <v>1094</v>
      </c>
      <c r="F1137" s="1" t="s">
        <v>527</v>
      </c>
      <c r="G1137" s="1" t="s">
        <v>3583</v>
      </c>
      <c r="H1137" s="1" t="s">
        <v>3651</v>
      </c>
      <c r="I1137" s="1">
        <v>188576.08928694</v>
      </c>
      <c r="J1137" s="1" t="s">
        <v>3652</v>
      </c>
    </row>
    <row r="1138" spans="1:10" x14ac:dyDescent="0.25">
      <c r="A1138" s="1" t="s">
        <v>3653</v>
      </c>
      <c r="B1138" s="2">
        <v>422111244</v>
      </c>
      <c r="C1138" s="2" t="s">
        <v>365</v>
      </c>
      <c r="D1138" s="4">
        <v>37035.75</v>
      </c>
      <c r="E1138" s="1" t="s">
        <v>1094</v>
      </c>
      <c r="F1138" s="1" t="s">
        <v>366</v>
      </c>
      <c r="G1138" s="1" t="s">
        <v>3583</v>
      </c>
      <c r="H1138" s="1" t="s">
        <v>3654</v>
      </c>
      <c r="I1138" s="1">
        <v>31824.1715946</v>
      </c>
      <c r="J1138" s="1" t="s">
        <v>3655</v>
      </c>
    </row>
    <row r="1139" spans="1:10" x14ac:dyDescent="0.25">
      <c r="A1139" s="1" t="s">
        <v>3656</v>
      </c>
      <c r="B1139" s="2">
        <v>300991991</v>
      </c>
      <c r="C1139" s="2" t="s">
        <v>268</v>
      </c>
      <c r="D1139" s="4">
        <v>17677.5</v>
      </c>
      <c r="E1139" s="1" t="s">
        <v>1094</v>
      </c>
      <c r="F1139" s="1" t="s">
        <v>1721</v>
      </c>
      <c r="G1139" s="1" t="s">
        <v>3583</v>
      </c>
      <c r="H1139" s="1" t="s">
        <v>3657</v>
      </c>
      <c r="I1139" s="1">
        <v>29633.561099999999</v>
      </c>
      <c r="J1139" s="1" t="s">
        <v>3658</v>
      </c>
    </row>
    <row r="1140" spans="1:10" x14ac:dyDescent="0.25">
      <c r="A1140" s="1" t="s">
        <v>3659</v>
      </c>
      <c r="B1140" s="2">
        <v>530044811</v>
      </c>
      <c r="C1140" s="2" t="s">
        <v>203</v>
      </c>
      <c r="D1140" s="4">
        <v>27539.25</v>
      </c>
      <c r="E1140" s="1" t="s">
        <v>1094</v>
      </c>
      <c r="F1140" s="1" t="s">
        <v>430</v>
      </c>
      <c r="G1140" s="1" t="s">
        <v>3583</v>
      </c>
      <c r="H1140" s="1" t="s">
        <v>3660</v>
      </c>
      <c r="I1140" s="1">
        <v>40066.208582400002</v>
      </c>
      <c r="J1140" s="1" t="s">
        <v>3661</v>
      </c>
    </row>
    <row r="1141" spans="1:10" x14ac:dyDescent="0.25">
      <c r="A1141" s="1" t="s">
        <v>3662</v>
      </c>
      <c r="B1141" s="2">
        <v>188701933</v>
      </c>
      <c r="C1141" s="2" t="s">
        <v>309</v>
      </c>
      <c r="D1141" s="4">
        <v>27904.5</v>
      </c>
      <c r="E1141" s="1" t="s">
        <v>1094</v>
      </c>
      <c r="F1141" s="1" t="s">
        <v>549</v>
      </c>
      <c r="G1141" s="1" t="s">
        <v>3583</v>
      </c>
      <c r="H1141" s="1" t="s">
        <v>3663</v>
      </c>
      <c r="I1141" s="1">
        <v>103475.19896448001</v>
      </c>
      <c r="J1141" s="1" t="s">
        <v>3664</v>
      </c>
    </row>
    <row r="1142" spans="1:10" x14ac:dyDescent="0.25">
      <c r="A1142" s="1" t="s">
        <v>3665</v>
      </c>
      <c r="B1142" s="2">
        <v>531964292</v>
      </c>
      <c r="C1142" s="2" t="s">
        <v>194</v>
      </c>
      <c r="D1142" s="4">
        <v>30826.5</v>
      </c>
      <c r="E1142" s="1" t="s">
        <v>1094</v>
      </c>
      <c r="F1142" s="1" t="s">
        <v>314</v>
      </c>
      <c r="G1142" s="1" t="s">
        <v>3583</v>
      </c>
      <c r="H1142" s="1" t="s">
        <v>3666</v>
      </c>
      <c r="I1142" s="1">
        <v>163827.99575999999</v>
      </c>
      <c r="J1142" s="1" t="s">
        <v>3667</v>
      </c>
    </row>
    <row r="1143" spans="1:10" x14ac:dyDescent="0.25">
      <c r="A1143" s="1" t="s">
        <v>3668</v>
      </c>
      <c r="B1143" s="2">
        <v>561221117</v>
      </c>
      <c r="C1143" s="2" t="s">
        <v>33</v>
      </c>
      <c r="D1143" s="4">
        <v>13659.75</v>
      </c>
      <c r="E1143" s="1" t="s">
        <v>1094</v>
      </c>
      <c r="F1143" s="1" t="s">
        <v>794</v>
      </c>
      <c r="G1143" s="1" t="s">
        <v>3583</v>
      </c>
      <c r="H1143" s="1" t="s">
        <v>3669</v>
      </c>
      <c r="I1143" s="1">
        <v>263367.52573823999</v>
      </c>
      <c r="J1143" s="1" t="s">
        <v>3670</v>
      </c>
    </row>
    <row r="1144" spans="1:10" x14ac:dyDescent="0.25">
      <c r="A1144" s="1" t="s">
        <v>3671</v>
      </c>
      <c r="B1144" s="2">
        <v>864373705</v>
      </c>
      <c r="C1144" s="2" t="s">
        <v>143</v>
      </c>
      <c r="D1144" s="4">
        <v>34479</v>
      </c>
      <c r="E1144" s="1" t="s">
        <v>1094</v>
      </c>
      <c r="F1144" s="1" t="s">
        <v>204</v>
      </c>
      <c r="G1144" s="1" t="s">
        <v>3583</v>
      </c>
      <c r="H1144" s="1" t="s">
        <v>3672</v>
      </c>
      <c r="I1144" s="1">
        <v>19700.821795200001</v>
      </c>
      <c r="J1144" s="1" t="s">
        <v>3673</v>
      </c>
    </row>
    <row r="1145" spans="1:10" x14ac:dyDescent="0.25">
      <c r="A1145" s="1" t="s">
        <v>3674</v>
      </c>
      <c r="B1145" s="2">
        <v>880869357</v>
      </c>
      <c r="C1145" s="2" t="s">
        <v>189</v>
      </c>
      <c r="D1145" s="4">
        <v>22425.75</v>
      </c>
      <c r="E1145" s="1" t="s">
        <v>1094</v>
      </c>
      <c r="F1145" s="1" t="s">
        <v>665</v>
      </c>
      <c r="G1145" s="1" t="s">
        <v>3583</v>
      </c>
      <c r="H1145" s="1" t="s">
        <v>3675</v>
      </c>
      <c r="I1145" s="1">
        <v>479563.75267416</v>
      </c>
      <c r="J1145" s="1" t="s">
        <v>3676</v>
      </c>
    </row>
    <row r="1146" spans="1:10" x14ac:dyDescent="0.25">
      <c r="A1146" s="1" t="s">
        <v>3677</v>
      </c>
      <c r="B1146" s="2">
        <v>298165137</v>
      </c>
      <c r="C1146" s="2" t="s">
        <v>479</v>
      </c>
      <c r="D1146" s="4">
        <v>33383.25</v>
      </c>
      <c r="E1146" s="1" t="s">
        <v>1094</v>
      </c>
      <c r="F1146" s="1" t="s">
        <v>246</v>
      </c>
      <c r="G1146" s="1" t="s">
        <v>3583</v>
      </c>
      <c r="H1146" s="1" t="s">
        <v>3678</v>
      </c>
      <c r="I1146" s="1">
        <v>61420.476904800002</v>
      </c>
      <c r="J1146" s="1" t="s">
        <v>3679</v>
      </c>
    </row>
    <row r="1147" spans="1:10" x14ac:dyDescent="0.25">
      <c r="A1147" s="1" t="s">
        <v>3680</v>
      </c>
      <c r="B1147" s="2">
        <v>209983747</v>
      </c>
      <c r="C1147" s="2" t="s">
        <v>568</v>
      </c>
      <c r="D1147" s="4">
        <v>25713</v>
      </c>
      <c r="E1147" s="1" t="s">
        <v>1094</v>
      </c>
      <c r="F1147" s="1" t="s">
        <v>331</v>
      </c>
      <c r="G1147" s="1" t="s">
        <v>3583</v>
      </c>
      <c r="H1147" s="1" t="s">
        <v>3681</v>
      </c>
      <c r="I1147" s="1">
        <v>78185.317391999997</v>
      </c>
      <c r="J1147" s="1" t="s">
        <v>3682</v>
      </c>
    </row>
    <row r="1148" spans="1:10" x14ac:dyDescent="0.25">
      <c r="A1148" s="1" t="s">
        <v>3683</v>
      </c>
      <c r="B1148" s="2">
        <v>73715561</v>
      </c>
      <c r="C1148" s="2" t="s">
        <v>82</v>
      </c>
      <c r="D1148" s="4">
        <v>16947</v>
      </c>
      <c r="E1148" s="1" t="s">
        <v>1094</v>
      </c>
      <c r="F1148" s="1" t="s">
        <v>442</v>
      </c>
      <c r="G1148" s="1" t="s">
        <v>3583</v>
      </c>
      <c r="H1148" s="1" t="s">
        <v>3684</v>
      </c>
      <c r="I1148" s="1">
        <v>76064.626176000005</v>
      </c>
      <c r="J1148" s="1" t="s">
        <v>3685</v>
      </c>
    </row>
    <row r="1149" spans="1:10" x14ac:dyDescent="0.25">
      <c r="A1149" s="1" t="s">
        <v>3686</v>
      </c>
      <c r="B1149" s="2">
        <v>281357239</v>
      </c>
      <c r="C1149" s="2" t="s">
        <v>62</v>
      </c>
      <c r="D1149" s="4">
        <v>22791</v>
      </c>
      <c r="E1149" s="1" t="s">
        <v>1094</v>
      </c>
      <c r="F1149" s="1" t="s">
        <v>88</v>
      </c>
      <c r="G1149" s="1" t="s">
        <v>3583</v>
      </c>
      <c r="H1149" s="1" t="s">
        <v>3687</v>
      </c>
      <c r="I1149" s="1">
        <v>21988.216972800001</v>
      </c>
      <c r="J1149" s="1" t="s">
        <v>3688</v>
      </c>
    </row>
    <row r="1150" spans="1:10" x14ac:dyDescent="0.25">
      <c r="A1150" s="1" t="s">
        <v>3689</v>
      </c>
      <c r="B1150" s="2">
        <v>626387942</v>
      </c>
      <c r="C1150" s="2" t="s">
        <v>322</v>
      </c>
      <c r="D1150" s="4">
        <v>26443.5</v>
      </c>
      <c r="E1150" s="1" t="s">
        <v>1094</v>
      </c>
      <c r="F1150" s="1" t="s">
        <v>1426</v>
      </c>
      <c r="G1150" s="1" t="s">
        <v>3583</v>
      </c>
      <c r="H1150" s="1" t="s">
        <v>3690</v>
      </c>
      <c r="I1150" s="1">
        <v>525303.87881408003</v>
      </c>
      <c r="J1150" s="1" t="s">
        <v>3691</v>
      </c>
    </row>
    <row r="1151" spans="1:10" x14ac:dyDescent="0.25">
      <c r="A1151" s="1" t="s">
        <v>3692</v>
      </c>
      <c r="B1151" s="2">
        <v>975361259</v>
      </c>
      <c r="C1151" s="2" t="s">
        <v>470</v>
      </c>
      <c r="D1151" s="4">
        <v>14755.5</v>
      </c>
      <c r="E1151" s="1" t="s">
        <v>1094</v>
      </c>
      <c r="F1151" s="1" t="s">
        <v>1372</v>
      </c>
      <c r="G1151" s="1" t="s">
        <v>3583</v>
      </c>
      <c r="H1151" s="1" t="s">
        <v>3693</v>
      </c>
      <c r="I1151" s="1">
        <v>429217.01549999998</v>
      </c>
      <c r="J1151" s="1" t="s">
        <v>3694</v>
      </c>
    </row>
    <row r="1152" spans="1:10" x14ac:dyDescent="0.25">
      <c r="A1152" s="1" t="s">
        <v>3695</v>
      </c>
      <c r="B1152" s="2">
        <v>58064170</v>
      </c>
      <c r="C1152" s="2" t="s">
        <v>154</v>
      </c>
      <c r="D1152" s="4">
        <v>29730.75</v>
      </c>
      <c r="E1152" s="1" t="s">
        <v>1094</v>
      </c>
      <c r="F1152" s="1" t="s">
        <v>438</v>
      </c>
      <c r="G1152" s="1" t="s">
        <v>3583</v>
      </c>
      <c r="H1152" s="1" t="s">
        <v>3696</v>
      </c>
      <c r="I1152" s="1">
        <v>176932.89366684001</v>
      </c>
      <c r="J1152" s="1" t="s">
        <v>3697</v>
      </c>
    </row>
    <row r="1153" spans="1:10" x14ac:dyDescent="0.25">
      <c r="A1153" s="1" t="s">
        <v>3698</v>
      </c>
      <c r="B1153" s="2">
        <v>533428499</v>
      </c>
      <c r="C1153" s="2" t="s">
        <v>568</v>
      </c>
      <c r="D1153" s="4">
        <v>25713</v>
      </c>
      <c r="E1153" s="1" t="s">
        <v>1094</v>
      </c>
      <c r="F1153" s="1" t="s">
        <v>499</v>
      </c>
      <c r="G1153" s="1" t="s">
        <v>3583</v>
      </c>
      <c r="H1153" s="1" t="s">
        <v>3699</v>
      </c>
      <c r="I1153" s="1">
        <v>585679.36705823999</v>
      </c>
      <c r="J1153" s="1" t="s">
        <v>3700</v>
      </c>
    </row>
    <row r="1154" spans="1:10" x14ac:dyDescent="0.25">
      <c r="A1154" s="1" t="s">
        <v>3701</v>
      </c>
      <c r="B1154" s="2">
        <v>609847194</v>
      </c>
      <c r="C1154" s="2" t="s">
        <v>240</v>
      </c>
      <c r="D1154" s="4">
        <v>22060.5</v>
      </c>
      <c r="E1154" s="1" t="s">
        <v>1094</v>
      </c>
      <c r="F1154" s="1" t="s">
        <v>1695</v>
      </c>
      <c r="G1154" s="1" t="s">
        <v>3583</v>
      </c>
      <c r="H1154" s="1" t="s">
        <v>3702</v>
      </c>
      <c r="I1154" s="1">
        <v>712214.54889683996</v>
      </c>
      <c r="J1154" s="1" t="s">
        <v>3703</v>
      </c>
    </row>
    <row r="1155" spans="1:10" x14ac:dyDescent="0.25">
      <c r="A1155" s="1" t="s">
        <v>3704</v>
      </c>
      <c r="B1155" s="2">
        <v>769549463</v>
      </c>
      <c r="C1155" s="2" t="s">
        <v>143</v>
      </c>
      <c r="D1155" s="4">
        <v>34479</v>
      </c>
      <c r="E1155" s="1" t="s">
        <v>1094</v>
      </c>
      <c r="F1155" s="1" t="s">
        <v>274</v>
      </c>
      <c r="G1155" s="1" t="s">
        <v>3583</v>
      </c>
      <c r="H1155" s="1" t="s">
        <v>3705</v>
      </c>
      <c r="I1155" s="1">
        <v>114366.67101552</v>
      </c>
      <c r="J1155" s="1" t="s">
        <v>3706</v>
      </c>
    </row>
    <row r="1156" spans="1:10" x14ac:dyDescent="0.25">
      <c r="A1156" s="1" t="s">
        <v>3707</v>
      </c>
      <c r="B1156" s="2">
        <v>698278129</v>
      </c>
      <c r="C1156" s="2" t="s">
        <v>124</v>
      </c>
      <c r="D1156" s="4">
        <v>14025</v>
      </c>
      <c r="E1156" s="1" t="s">
        <v>1094</v>
      </c>
      <c r="F1156" s="1" t="s">
        <v>549</v>
      </c>
      <c r="G1156" s="1" t="s">
        <v>3583</v>
      </c>
      <c r="H1156" s="1" t="s">
        <v>3708</v>
      </c>
      <c r="I1156" s="1">
        <v>138695.346009</v>
      </c>
      <c r="J1156" s="1" t="s">
        <v>3709</v>
      </c>
    </row>
    <row r="1157" spans="1:10" x14ac:dyDescent="0.25">
      <c r="A1157" s="1" t="s">
        <v>3710</v>
      </c>
      <c r="B1157" s="2">
        <v>78420388</v>
      </c>
      <c r="C1157" s="2" t="s">
        <v>869</v>
      </c>
      <c r="D1157" s="4">
        <v>17312.25</v>
      </c>
      <c r="E1157" s="1" t="s">
        <v>1094</v>
      </c>
      <c r="F1157" s="1" t="s">
        <v>1336</v>
      </c>
      <c r="G1157" s="1" t="s">
        <v>3583</v>
      </c>
      <c r="H1157" s="1" t="s">
        <v>3711</v>
      </c>
      <c r="I1157" s="1">
        <v>29329.124267520001</v>
      </c>
      <c r="J1157" s="1" t="s">
        <v>3712</v>
      </c>
    </row>
    <row r="1158" spans="1:10" x14ac:dyDescent="0.25">
      <c r="A1158" s="1" t="s">
        <v>3713</v>
      </c>
      <c r="B1158" s="2">
        <v>883512569</v>
      </c>
      <c r="C1158" s="2" t="s">
        <v>57</v>
      </c>
      <c r="D1158" s="4">
        <v>34113.75</v>
      </c>
      <c r="E1158" s="1" t="s">
        <v>1094</v>
      </c>
      <c r="F1158" s="1" t="s">
        <v>106</v>
      </c>
      <c r="G1158" s="1" t="s">
        <v>3583</v>
      </c>
      <c r="H1158" s="1" t="s">
        <v>3714</v>
      </c>
      <c r="I1158" s="1">
        <v>299657.71872</v>
      </c>
      <c r="J1158" s="1" t="s">
        <v>3715</v>
      </c>
    </row>
    <row r="1159" spans="1:10" x14ac:dyDescent="0.25">
      <c r="A1159" s="1" t="s">
        <v>3716</v>
      </c>
      <c r="B1159" s="2">
        <v>837381379</v>
      </c>
      <c r="C1159" s="2" t="s">
        <v>889</v>
      </c>
      <c r="D1159" s="4">
        <v>30096</v>
      </c>
      <c r="E1159" s="1" t="s">
        <v>1094</v>
      </c>
      <c r="F1159" s="1" t="s">
        <v>825</v>
      </c>
      <c r="G1159" s="1" t="s">
        <v>3583</v>
      </c>
      <c r="H1159" s="1" t="s">
        <v>3717</v>
      </c>
      <c r="I1159" s="1">
        <v>116403.3109044</v>
      </c>
      <c r="J1159" s="1" t="s">
        <v>3718</v>
      </c>
    </row>
    <row r="1160" spans="1:10" x14ac:dyDescent="0.25">
      <c r="A1160" s="1" t="s">
        <v>3719</v>
      </c>
      <c r="B1160" s="2">
        <v>743729432</v>
      </c>
      <c r="C1160" s="2" t="s">
        <v>403</v>
      </c>
      <c r="D1160" s="4">
        <v>31922.25</v>
      </c>
      <c r="E1160" s="1" t="s">
        <v>1094</v>
      </c>
      <c r="F1160" s="1" t="s">
        <v>1479</v>
      </c>
      <c r="G1160" s="1" t="s">
        <v>3583</v>
      </c>
      <c r="H1160" s="1" t="s">
        <v>3720</v>
      </c>
      <c r="I1160" s="1">
        <v>475358.49115659</v>
      </c>
      <c r="J1160" s="1" t="s">
        <v>3721</v>
      </c>
    </row>
    <row r="1161" spans="1:10" x14ac:dyDescent="0.25">
      <c r="A1161" s="1" t="s">
        <v>3722</v>
      </c>
      <c r="B1161" s="2">
        <v>979658552</v>
      </c>
      <c r="C1161" s="2" t="s">
        <v>217</v>
      </c>
      <c r="D1161" s="4">
        <v>38496.75</v>
      </c>
      <c r="E1161" s="1" t="s">
        <v>1094</v>
      </c>
      <c r="F1161" s="1" t="s">
        <v>1000</v>
      </c>
      <c r="G1161" s="1" t="s">
        <v>3583</v>
      </c>
      <c r="H1161" s="1" t="s">
        <v>3723</v>
      </c>
      <c r="I1161" s="1">
        <v>508795.98306852003</v>
      </c>
      <c r="J1161" s="1" t="s">
        <v>3724</v>
      </c>
    </row>
    <row r="1162" spans="1:10" x14ac:dyDescent="0.25">
      <c r="A1162" s="1" t="s">
        <v>3725</v>
      </c>
      <c r="B1162" s="2">
        <v>732570568</v>
      </c>
      <c r="C1162" s="2" t="s">
        <v>357</v>
      </c>
      <c r="D1162" s="4">
        <v>35209.5</v>
      </c>
      <c r="E1162" s="1" t="s">
        <v>1094</v>
      </c>
      <c r="F1162" s="1" t="s">
        <v>336</v>
      </c>
      <c r="G1162" s="1" t="s">
        <v>3583</v>
      </c>
      <c r="H1162" s="1" t="s">
        <v>3726</v>
      </c>
      <c r="I1162" s="1">
        <v>97219.253762399996</v>
      </c>
      <c r="J1162" s="1" t="s">
        <v>3727</v>
      </c>
    </row>
    <row r="1163" spans="1:10" x14ac:dyDescent="0.25">
      <c r="A1163" s="1" t="s">
        <v>3728</v>
      </c>
      <c r="B1163" s="2">
        <v>637508439</v>
      </c>
      <c r="C1163" s="2" t="s">
        <v>365</v>
      </c>
      <c r="D1163" s="4">
        <v>37035.75</v>
      </c>
      <c r="E1163" s="1" t="s">
        <v>1094</v>
      </c>
      <c r="F1163" s="1" t="s">
        <v>519</v>
      </c>
      <c r="G1163" s="1" t="s">
        <v>3583</v>
      </c>
      <c r="H1163" s="1" t="s">
        <v>3729</v>
      </c>
      <c r="I1163" s="1">
        <v>441589.531005</v>
      </c>
      <c r="J1163" s="1" t="s">
        <v>3730</v>
      </c>
    </row>
    <row r="1164" spans="1:10" x14ac:dyDescent="0.25">
      <c r="A1164" s="1" t="s">
        <v>3731</v>
      </c>
      <c r="B1164" s="2">
        <v>514324684</v>
      </c>
      <c r="C1164" s="2" t="s">
        <v>573</v>
      </c>
      <c r="D1164" s="4">
        <v>26808.75</v>
      </c>
      <c r="E1164" s="1" t="s">
        <v>1094</v>
      </c>
      <c r="F1164" s="1" t="s">
        <v>404</v>
      </c>
      <c r="G1164" s="1" t="s">
        <v>3583</v>
      </c>
      <c r="H1164" s="1" t="s">
        <v>3732</v>
      </c>
      <c r="I1164" s="1">
        <v>176358.48519168</v>
      </c>
      <c r="J1164" s="1" t="s">
        <v>3733</v>
      </c>
    </row>
    <row r="1165" spans="1:10" x14ac:dyDescent="0.25">
      <c r="A1165" s="1" t="s">
        <v>3734</v>
      </c>
      <c r="B1165" s="2">
        <v>311412009</v>
      </c>
      <c r="C1165" s="2" t="s">
        <v>573</v>
      </c>
      <c r="D1165" s="4">
        <v>26808.75</v>
      </c>
      <c r="E1165" s="1" t="s">
        <v>1094</v>
      </c>
      <c r="F1165" s="1" t="s">
        <v>1054</v>
      </c>
      <c r="G1165" s="1" t="s">
        <v>3583</v>
      </c>
      <c r="H1165" s="1" t="s">
        <v>3735</v>
      </c>
      <c r="I1165" s="1">
        <v>361899.67230143998</v>
      </c>
      <c r="J1165" s="1" t="s">
        <v>3736</v>
      </c>
    </row>
    <row r="1166" spans="1:10" x14ac:dyDescent="0.25">
      <c r="A1166" s="1" t="s">
        <v>3737</v>
      </c>
      <c r="B1166" s="2">
        <v>532531255</v>
      </c>
      <c r="C1166" s="2" t="s">
        <v>869</v>
      </c>
      <c r="D1166" s="4">
        <v>17312.25</v>
      </c>
      <c r="E1166" s="1" t="s">
        <v>1094</v>
      </c>
      <c r="F1166" s="1" t="s">
        <v>361</v>
      </c>
      <c r="G1166" s="1" t="s">
        <v>3583</v>
      </c>
      <c r="H1166" s="1" t="s">
        <v>3738</v>
      </c>
      <c r="I1166" s="1">
        <v>410431.28256000002</v>
      </c>
      <c r="J1166" s="1" t="s">
        <v>3739</v>
      </c>
    </row>
    <row r="1167" spans="1:10" x14ac:dyDescent="0.25">
      <c r="A1167" s="1" t="s">
        <v>3740</v>
      </c>
      <c r="B1167" s="2">
        <v>469919023</v>
      </c>
      <c r="C1167" s="2" t="s">
        <v>661</v>
      </c>
      <c r="D1167" s="4">
        <v>16216.5</v>
      </c>
      <c r="E1167" s="1" t="s">
        <v>1094</v>
      </c>
      <c r="F1167" s="1" t="s">
        <v>185</v>
      </c>
      <c r="G1167" s="1" t="s">
        <v>3583</v>
      </c>
      <c r="H1167" s="1" t="s">
        <v>3741</v>
      </c>
      <c r="I1167" s="1">
        <v>45145.606888200004</v>
      </c>
      <c r="J1167" s="1" t="s">
        <v>3742</v>
      </c>
    </row>
    <row r="1168" spans="1:10" x14ac:dyDescent="0.25">
      <c r="A1168" s="1" t="s">
        <v>3743</v>
      </c>
      <c r="B1168" s="2">
        <v>128772613</v>
      </c>
      <c r="C1168" s="2" t="s">
        <v>67</v>
      </c>
      <c r="D1168" s="4">
        <v>23156.25</v>
      </c>
      <c r="E1168" s="1" t="s">
        <v>1094</v>
      </c>
      <c r="F1168" s="1" t="s">
        <v>794</v>
      </c>
      <c r="G1168" s="1" t="s">
        <v>3583</v>
      </c>
      <c r="H1168" s="1" t="s">
        <v>3744</v>
      </c>
      <c r="I1168" s="1">
        <v>228611.45087423999</v>
      </c>
      <c r="J1168" s="1" t="s">
        <v>3745</v>
      </c>
    </row>
    <row r="1169" spans="1:10" x14ac:dyDescent="0.25">
      <c r="A1169" s="1" t="s">
        <v>3746</v>
      </c>
      <c r="B1169" s="2">
        <v>231227309</v>
      </c>
      <c r="C1169" s="2" t="s">
        <v>162</v>
      </c>
      <c r="D1169" s="4">
        <v>15851.25</v>
      </c>
      <c r="E1169" s="1" t="s">
        <v>1094</v>
      </c>
      <c r="F1169" s="1" t="s">
        <v>340</v>
      </c>
      <c r="G1169" s="1" t="s">
        <v>3583</v>
      </c>
      <c r="H1169" s="1" t="s">
        <v>3747</v>
      </c>
      <c r="I1169" s="1">
        <v>675057.55500000005</v>
      </c>
      <c r="J1169" s="1" t="s">
        <v>3748</v>
      </c>
    </row>
    <row r="1170" spans="1:10" x14ac:dyDescent="0.25">
      <c r="A1170" s="1" t="s">
        <v>3749</v>
      </c>
      <c r="B1170" s="2">
        <v>221419824</v>
      </c>
      <c r="C1170" s="2" t="s">
        <v>189</v>
      </c>
      <c r="D1170" s="4">
        <v>22425.75</v>
      </c>
      <c r="E1170" s="1" t="s">
        <v>1094</v>
      </c>
      <c r="F1170" s="1" t="s">
        <v>985</v>
      </c>
      <c r="G1170" s="1" t="s">
        <v>3583</v>
      </c>
      <c r="H1170" s="1" t="s">
        <v>3750</v>
      </c>
      <c r="I1170" s="1">
        <v>438798.30059519998</v>
      </c>
      <c r="J1170" s="1" t="s">
        <v>3751</v>
      </c>
    </row>
    <row r="1171" spans="1:10" x14ac:dyDescent="0.25">
      <c r="A1171" s="1" t="s">
        <v>3752</v>
      </c>
      <c r="B1171" s="2">
        <v>569324298</v>
      </c>
      <c r="C1171" s="2" t="s">
        <v>47</v>
      </c>
      <c r="D1171" s="4">
        <v>31191.75</v>
      </c>
      <c r="E1171" s="1" t="s">
        <v>1094</v>
      </c>
      <c r="F1171" s="1" t="s">
        <v>893</v>
      </c>
      <c r="G1171" s="1" t="s">
        <v>3583</v>
      </c>
      <c r="H1171" s="1" t="s">
        <v>3753</v>
      </c>
      <c r="I1171" s="1">
        <v>104755.51011249999</v>
      </c>
      <c r="J1171" s="1" t="s">
        <v>3754</v>
      </c>
    </row>
    <row r="1172" spans="1:10" x14ac:dyDescent="0.25">
      <c r="A1172" s="1" t="s">
        <v>3755</v>
      </c>
      <c r="B1172" s="2">
        <v>413318974</v>
      </c>
      <c r="C1172" s="2" t="s">
        <v>203</v>
      </c>
      <c r="D1172" s="4">
        <v>27539.25</v>
      </c>
      <c r="E1172" s="1" t="s">
        <v>1094</v>
      </c>
      <c r="F1172" s="1" t="s">
        <v>172</v>
      </c>
      <c r="G1172" s="1" t="s">
        <v>3583</v>
      </c>
      <c r="H1172" s="1" t="s">
        <v>3756</v>
      </c>
      <c r="I1172" s="1">
        <v>231128.39601</v>
      </c>
      <c r="J1172" s="1" t="s">
        <v>3757</v>
      </c>
    </row>
    <row r="1173" spans="1:10" x14ac:dyDescent="0.25">
      <c r="A1173" s="1" t="s">
        <v>3758</v>
      </c>
      <c r="B1173" s="2">
        <v>212545544</v>
      </c>
      <c r="C1173" s="2" t="s">
        <v>87</v>
      </c>
      <c r="D1173" s="4">
        <v>16581.75</v>
      </c>
      <c r="E1173" s="1" t="s">
        <v>1094</v>
      </c>
      <c r="F1173" s="1" t="s">
        <v>509</v>
      </c>
      <c r="G1173" s="1" t="s">
        <v>3583</v>
      </c>
      <c r="H1173" s="1" t="s">
        <v>3759</v>
      </c>
      <c r="I1173" s="1">
        <v>238939.51344119999</v>
      </c>
      <c r="J1173" s="1" t="s">
        <v>3760</v>
      </c>
    </row>
    <row r="1174" spans="1:10" x14ac:dyDescent="0.25">
      <c r="A1174" s="1" t="s">
        <v>3761</v>
      </c>
      <c r="B1174" s="2">
        <v>636582864</v>
      </c>
      <c r="C1174" s="2" t="s">
        <v>217</v>
      </c>
      <c r="D1174" s="4">
        <v>38496.75</v>
      </c>
      <c r="E1174" s="1" t="s">
        <v>1094</v>
      </c>
      <c r="F1174" s="1" t="s">
        <v>256</v>
      </c>
      <c r="G1174" s="1" t="s">
        <v>3583</v>
      </c>
      <c r="H1174" s="1" t="s">
        <v>3762</v>
      </c>
      <c r="I1174" s="1">
        <v>159826.97153472001</v>
      </c>
      <c r="J1174" s="1" t="s">
        <v>3763</v>
      </c>
    </row>
    <row r="1175" spans="1:10" x14ac:dyDescent="0.25">
      <c r="A1175" s="1" t="s">
        <v>3764</v>
      </c>
      <c r="B1175" s="2">
        <v>80721655</v>
      </c>
      <c r="C1175" s="2" t="s">
        <v>217</v>
      </c>
      <c r="D1175" s="4">
        <v>38496.75</v>
      </c>
      <c r="E1175" s="1" t="s">
        <v>1094</v>
      </c>
      <c r="F1175" s="1" t="s">
        <v>3765</v>
      </c>
      <c r="G1175" s="1" t="s">
        <v>3583</v>
      </c>
      <c r="H1175" s="1" t="s">
        <v>3766</v>
      </c>
      <c r="I1175" s="1">
        <v>347012.22528000001</v>
      </c>
      <c r="J1175" s="1" t="s">
        <v>3767</v>
      </c>
    </row>
    <row r="1176" spans="1:10" x14ac:dyDescent="0.25">
      <c r="A1176" s="1" t="s">
        <v>3768</v>
      </c>
      <c r="B1176" s="2">
        <v>536980993</v>
      </c>
      <c r="C1176" s="2" t="s">
        <v>309</v>
      </c>
      <c r="D1176" s="4">
        <v>27904.5</v>
      </c>
      <c r="E1176" s="1" t="s">
        <v>1094</v>
      </c>
      <c r="F1176" s="1" t="s">
        <v>282</v>
      </c>
      <c r="G1176" s="1" t="s">
        <v>3583</v>
      </c>
      <c r="H1176" s="1" t="s">
        <v>3769</v>
      </c>
      <c r="I1176" s="1">
        <v>59093.9333061</v>
      </c>
      <c r="J1176" s="1" t="s">
        <v>3770</v>
      </c>
    </row>
    <row r="1177" spans="1:10" x14ac:dyDescent="0.25">
      <c r="A1177" s="1" t="s">
        <v>3771</v>
      </c>
      <c r="B1177" s="2">
        <v>957356866</v>
      </c>
      <c r="C1177" s="2" t="s">
        <v>470</v>
      </c>
      <c r="D1177" s="4">
        <v>14755.5</v>
      </c>
      <c r="E1177" s="1" t="s">
        <v>1094</v>
      </c>
      <c r="F1177" s="1" t="s">
        <v>438</v>
      </c>
      <c r="G1177" s="1" t="s">
        <v>3583</v>
      </c>
      <c r="H1177" s="1" t="s">
        <v>3772</v>
      </c>
      <c r="I1177" s="1">
        <v>807664.12318200001</v>
      </c>
      <c r="J1177" s="1" t="s">
        <v>3773</v>
      </c>
    </row>
    <row r="1178" spans="1:10" x14ac:dyDescent="0.25">
      <c r="A1178" s="1" t="s">
        <v>3774</v>
      </c>
      <c r="B1178" s="2">
        <v>602486864</v>
      </c>
      <c r="C1178" s="2" t="s">
        <v>212</v>
      </c>
      <c r="D1178" s="4">
        <v>24252</v>
      </c>
      <c r="E1178" s="1" t="s">
        <v>1094</v>
      </c>
      <c r="F1178" s="1" t="s">
        <v>19</v>
      </c>
      <c r="G1178" s="1" t="s">
        <v>3583</v>
      </c>
      <c r="H1178" s="1" t="s">
        <v>3775</v>
      </c>
      <c r="I1178" s="1">
        <v>86670.017216640001</v>
      </c>
      <c r="J1178" s="1" t="s">
        <v>3776</v>
      </c>
    </row>
    <row r="1179" spans="1:10" x14ac:dyDescent="0.25">
      <c r="A1179" s="1" t="s">
        <v>3777</v>
      </c>
      <c r="B1179" s="2">
        <v>537093774</v>
      </c>
      <c r="C1179" s="2" t="s">
        <v>389</v>
      </c>
      <c r="D1179" s="4">
        <v>29365.5</v>
      </c>
      <c r="E1179" s="1" t="s">
        <v>1094</v>
      </c>
      <c r="F1179" s="1" t="s">
        <v>1479</v>
      </c>
      <c r="G1179" s="1" t="s">
        <v>3583</v>
      </c>
      <c r="H1179" s="1" t="s">
        <v>3778</v>
      </c>
      <c r="I1179" s="1">
        <v>192216.28771800001</v>
      </c>
      <c r="J1179" s="1" t="s">
        <v>3779</v>
      </c>
    </row>
    <row r="1180" spans="1:10" x14ac:dyDescent="0.25">
      <c r="A1180" s="1" t="s">
        <v>3780</v>
      </c>
      <c r="B1180" s="2">
        <v>169329241</v>
      </c>
      <c r="C1180" s="2" t="s">
        <v>245</v>
      </c>
      <c r="D1180" s="4">
        <v>19503.75</v>
      </c>
      <c r="E1180" s="1" t="s">
        <v>1094</v>
      </c>
      <c r="F1180" s="1" t="s">
        <v>909</v>
      </c>
      <c r="G1180" s="1" t="s">
        <v>3583</v>
      </c>
      <c r="H1180" s="1" t="s">
        <v>3781</v>
      </c>
      <c r="I1180" s="1">
        <v>340068.63608249999</v>
      </c>
      <c r="J1180" s="1" t="s">
        <v>3782</v>
      </c>
    </row>
    <row r="1181" spans="1:10" x14ac:dyDescent="0.25">
      <c r="A1181" s="1" t="s">
        <v>3783</v>
      </c>
      <c r="B1181" s="2">
        <v>45923697</v>
      </c>
      <c r="C1181" s="2" t="s">
        <v>389</v>
      </c>
      <c r="D1181" s="4">
        <v>29365.5</v>
      </c>
      <c r="E1181" s="1" t="s">
        <v>1094</v>
      </c>
      <c r="F1181" s="1" t="s">
        <v>294</v>
      </c>
      <c r="G1181" s="1" t="s">
        <v>3583</v>
      </c>
      <c r="H1181" s="1" t="s">
        <v>3784</v>
      </c>
      <c r="I1181" s="1">
        <v>435192.84357119998</v>
      </c>
      <c r="J1181" s="1" t="s">
        <v>3785</v>
      </c>
    </row>
    <row r="1182" spans="1:10" x14ac:dyDescent="0.25">
      <c r="A1182" s="1" t="s">
        <v>3786</v>
      </c>
      <c r="B1182" s="2">
        <v>86444898</v>
      </c>
      <c r="C1182" s="2" t="s">
        <v>357</v>
      </c>
      <c r="D1182" s="4">
        <v>35209.5</v>
      </c>
      <c r="E1182" s="1" t="s">
        <v>1094</v>
      </c>
      <c r="F1182" s="1" t="s">
        <v>53</v>
      </c>
      <c r="G1182" s="1" t="s">
        <v>3583</v>
      </c>
      <c r="H1182" s="1" t="s">
        <v>3787</v>
      </c>
      <c r="I1182" s="1">
        <v>138353.99362048</v>
      </c>
      <c r="J1182" s="1" t="s">
        <v>3788</v>
      </c>
    </row>
    <row r="1183" spans="1:10" x14ac:dyDescent="0.25">
      <c r="A1183" s="1" t="s">
        <v>3789</v>
      </c>
      <c r="B1183" s="2">
        <v>316447593</v>
      </c>
      <c r="C1183" s="2" t="s">
        <v>479</v>
      </c>
      <c r="D1183" s="4">
        <v>33383.25</v>
      </c>
      <c r="E1183" s="1" t="s">
        <v>1094</v>
      </c>
      <c r="F1183" s="1" t="s">
        <v>2278</v>
      </c>
      <c r="G1183" s="1" t="s">
        <v>3583</v>
      </c>
      <c r="H1183" s="1" t="s">
        <v>3790</v>
      </c>
      <c r="I1183" s="1">
        <v>160072.40447079999</v>
      </c>
      <c r="J1183" s="1" t="s">
        <v>3791</v>
      </c>
    </row>
    <row r="1184" spans="1:10" x14ac:dyDescent="0.25">
      <c r="A1184" s="1" t="s">
        <v>3792</v>
      </c>
      <c r="B1184" s="2">
        <v>280609285</v>
      </c>
      <c r="C1184" s="2" t="s">
        <v>365</v>
      </c>
      <c r="D1184" s="4">
        <v>37035.75</v>
      </c>
      <c r="E1184" s="1" t="s">
        <v>1094</v>
      </c>
      <c r="F1184" s="1" t="s">
        <v>163</v>
      </c>
      <c r="G1184" s="1" t="s">
        <v>3583</v>
      </c>
      <c r="H1184" s="1" t="s">
        <v>3793</v>
      </c>
      <c r="I1184" s="1">
        <v>71046.717191999996</v>
      </c>
      <c r="J1184" s="1" t="s">
        <v>3794</v>
      </c>
    </row>
    <row r="1185" spans="1:10" x14ac:dyDescent="0.25">
      <c r="A1185" s="1" t="s">
        <v>3795</v>
      </c>
      <c r="B1185" s="2">
        <v>181717514</v>
      </c>
      <c r="C1185" s="2" t="s">
        <v>606</v>
      </c>
      <c r="D1185" s="4">
        <v>23886.75</v>
      </c>
      <c r="E1185" s="1" t="s">
        <v>1094</v>
      </c>
      <c r="F1185" s="1" t="s">
        <v>231</v>
      </c>
      <c r="G1185" s="1" t="s">
        <v>3583</v>
      </c>
      <c r="H1185" s="1" t="s">
        <v>3796</v>
      </c>
      <c r="I1185" s="1">
        <v>460521.32704200002</v>
      </c>
      <c r="J1185" s="1" t="s">
        <v>3797</v>
      </c>
    </row>
    <row r="1186" spans="1:10" x14ac:dyDescent="0.25">
      <c r="A1186" s="1" t="s">
        <v>3798</v>
      </c>
      <c r="B1186" s="2">
        <v>300585242</v>
      </c>
      <c r="C1186" s="2" t="s">
        <v>87</v>
      </c>
      <c r="D1186" s="4">
        <v>16581.75</v>
      </c>
      <c r="E1186" s="1" t="s">
        <v>1094</v>
      </c>
      <c r="F1186" s="1" t="s">
        <v>260</v>
      </c>
      <c r="G1186" s="1" t="s">
        <v>3583</v>
      </c>
      <c r="H1186" s="1" t="s">
        <v>3799</v>
      </c>
      <c r="I1186" s="1">
        <v>12407.499904800001</v>
      </c>
      <c r="J1186" s="1" t="s">
        <v>3800</v>
      </c>
    </row>
    <row r="1187" spans="1:10" x14ac:dyDescent="0.25">
      <c r="A1187" s="1" t="s">
        <v>3801</v>
      </c>
      <c r="B1187" s="2">
        <v>53789429</v>
      </c>
      <c r="C1187" s="2" t="s">
        <v>62</v>
      </c>
      <c r="D1187" s="4">
        <v>22791</v>
      </c>
      <c r="E1187" s="1" t="s">
        <v>1094</v>
      </c>
      <c r="F1187" s="1" t="s">
        <v>336</v>
      </c>
      <c r="G1187" s="1" t="s">
        <v>3583</v>
      </c>
      <c r="H1187" s="1" t="s">
        <v>3802</v>
      </c>
      <c r="I1187" s="1">
        <v>34011.029882880001</v>
      </c>
      <c r="J1187" s="1" t="s">
        <v>3803</v>
      </c>
    </row>
    <row r="1188" spans="1:10" x14ac:dyDescent="0.25">
      <c r="A1188" s="1" t="s">
        <v>3804</v>
      </c>
      <c r="B1188" s="2">
        <v>577024399</v>
      </c>
      <c r="C1188" s="2" t="s">
        <v>479</v>
      </c>
      <c r="D1188" s="4">
        <v>33383.25</v>
      </c>
      <c r="E1188" s="1" t="s">
        <v>1094</v>
      </c>
      <c r="F1188" s="1" t="s">
        <v>818</v>
      </c>
      <c r="G1188" s="1" t="s">
        <v>3583</v>
      </c>
      <c r="H1188" s="1" t="s">
        <v>3805</v>
      </c>
      <c r="I1188" s="1">
        <v>224468.90140500001</v>
      </c>
      <c r="J1188" s="1" t="s">
        <v>3806</v>
      </c>
    </row>
    <row r="1189" spans="1:10" x14ac:dyDescent="0.25">
      <c r="A1189" s="1" t="s">
        <v>3807</v>
      </c>
      <c r="B1189" s="2">
        <v>756553453</v>
      </c>
      <c r="C1189" s="2" t="s">
        <v>322</v>
      </c>
      <c r="D1189" s="4">
        <v>26443.5</v>
      </c>
      <c r="E1189" s="1" t="s">
        <v>1094</v>
      </c>
      <c r="F1189" s="1" t="s">
        <v>442</v>
      </c>
      <c r="G1189" s="1" t="s">
        <v>3583</v>
      </c>
      <c r="H1189" s="1" t="s">
        <v>3808</v>
      </c>
      <c r="I1189" s="1">
        <v>152892.57229946001</v>
      </c>
      <c r="J1189" s="1" t="s">
        <v>3809</v>
      </c>
    </row>
    <row r="1190" spans="1:10" x14ac:dyDescent="0.25">
      <c r="A1190" s="1" t="s">
        <v>3810</v>
      </c>
      <c r="B1190" s="2">
        <v>671026250</v>
      </c>
      <c r="C1190" s="2" t="s">
        <v>129</v>
      </c>
      <c r="D1190" s="4">
        <v>15120.75</v>
      </c>
      <c r="E1190" s="1" t="s">
        <v>1094</v>
      </c>
      <c r="F1190" s="1" t="s">
        <v>1083</v>
      </c>
      <c r="G1190" s="1" t="s">
        <v>3583</v>
      </c>
      <c r="H1190" s="1" t="s">
        <v>3811</v>
      </c>
      <c r="I1190" s="1">
        <v>431784.22264832002</v>
      </c>
      <c r="J1190" s="1" t="s">
        <v>3812</v>
      </c>
    </row>
    <row r="1191" spans="1:10" x14ac:dyDescent="0.25">
      <c r="A1191" s="1" t="s">
        <v>3813</v>
      </c>
      <c r="B1191" s="2">
        <v>988403910</v>
      </c>
      <c r="C1191" s="2" t="s">
        <v>92</v>
      </c>
      <c r="D1191" s="4">
        <v>29000.25</v>
      </c>
      <c r="E1191" s="1" t="s">
        <v>1094</v>
      </c>
      <c r="F1191" s="1" t="s">
        <v>147</v>
      </c>
      <c r="G1191" s="1" t="s">
        <v>3583</v>
      </c>
      <c r="H1191" s="1" t="s">
        <v>3814</v>
      </c>
      <c r="I1191" s="1">
        <v>371744.49360384</v>
      </c>
      <c r="J1191" s="1" t="s">
        <v>3815</v>
      </c>
    </row>
    <row r="1192" spans="1:10" x14ac:dyDescent="0.25">
      <c r="A1192" s="1" t="s">
        <v>3816</v>
      </c>
      <c r="B1192" s="2">
        <v>62293485</v>
      </c>
      <c r="C1192" s="2" t="s">
        <v>889</v>
      </c>
      <c r="D1192" s="4">
        <v>30096</v>
      </c>
      <c r="E1192" s="1" t="s">
        <v>1094</v>
      </c>
      <c r="F1192" s="1" t="s">
        <v>1016</v>
      </c>
      <c r="G1192" s="1" t="s">
        <v>3583</v>
      </c>
      <c r="H1192" s="1" t="s">
        <v>3817</v>
      </c>
      <c r="I1192" s="1">
        <v>41616.43204752</v>
      </c>
      <c r="J1192" s="1" t="s">
        <v>3818</v>
      </c>
    </row>
    <row r="1193" spans="1:10" x14ac:dyDescent="0.25">
      <c r="A1193" s="1" t="s">
        <v>3819</v>
      </c>
      <c r="B1193" s="2">
        <v>591586123</v>
      </c>
      <c r="C1193" s="2" t="s">
        <v>434</v>
      </c>
      <c r="D1193" s="4">
        <v>28269.75</v>
      </c>
      <c r="E1193" s="1" t="s">
        <v>1094</v>
      </c>
      <c r="F1193" s="1" t="s">
        <v>1308</v>
      </c>
      <c r="G1193" s="1" t="s">
        <v>3820</v>
      </c>
      <c r="H1193" s="1" t="s">
        <v>3821</v>
      </c>
      <c r="I1193" s="1">
        <v>34734.696479999999</v>
      </c>
      <c r="J1193" s="1" t="s">
        <v>3822</v>
      </c>
    </row>
    <row r="1194" spans="1:10" x14ac:dyDescent="0.25">
      <c r="A1194" s="1" t="s">
        <v>3823</v>
      </c>
      <c r="B1194" s="2">
        <v>35748373</v>
      </c>
      <c r="C1194" s="2" t="s">
        <v>869</v>
      </c>
      <c r="D1194" s="4">
        <v>17312.25</v>
      </c>
      <c r="E1194" s="1" t="s">
        <v>1094</v>
      </c>
      <c r="F1194" s="1" t="s">
        <v>39</v>
      </c>
      <c r="G1194" s="1" t="s">
        <v>3820</v>
      </c>
      <c r="H1194" s="1" t="s">
        <v>3824</v>
      </c>
      <c r="I1194" s="1">
        <v>319668.23468160001</v>
      </c>
      <c r="J1194" s="1" t="s">
        <v>3825</v>
      </c>
    </row>
    <row r="1195" spans="1:10" x14ac:dyDescent="0.25">
      <c r="A1195" s="1" t="s">
        <v>3826</v>
      </c>
      <c r="B1195" s="2">
        <v>769276182</v>
      </c>
      <c r="C1195" s="2" t="s">
        <v>119</v>
      </c>
      <c r="D1195" s="4">
        <v>24982.5</v>
      </c>
      <c r="E1195" s="1" t="s">
        <v>1094</v>
      </c>
      <c r="F1195" s="1" t="s">
        <v>155</v>
      </c>
      <c r="G1195" s="1" t="s">
        <v>3820</v>
      </c>
      <c r="H1195" s="1" t="s">
        <v>3827</v>
      </c>
      <c r="I1195" s="1">
        <v>609559.24302000005</v>
      </c>
      <c r="J1195" s="1" t="s">
        <v>3828</v>
      </c>
    </row>
    <row r="1196" spans="1:10" x14ac:dyDescent="0.25">
      <c r="A1196" s="1" t="s">
        <v>3829</v>
      </c>
      <c r="B1196" s="2">
        <v>84076632</v>
      </c>
      <c r="C1196" s="2" t="s">
        <v>92</v>
      </c>
      <c r="D1196" s="4">
        <v>29000.25</v>
      </c>
      <c r="E1196" s="1" t="s">
        <v>1094</v>
      </c>
      <c r="F1196" s="1" t="s">
        <v>269</v>
      </c>
      <c r="G1196" s="1" t="s">
        <v>3820</v>
      </c>
      <c r="H1196" s="1" t="s">
        <v>3830</v>
      </c>
      <c r="I1196" s="1">
        <v>190216.40601599999</v>
      </c>
      <c r="J1196" s="1" t="s">
        <v>3831</v>
      </c>
    </row>
    <row r="1197" spans="1:10" x14ac:dyDescent="0.25">
      <c r="A1197" s="1" t="s">
        <v>3832</v>
      </c>
      <c r="B1197" s="2">
        <v>944241378</v>
      </c>
      <c r="C1197" s="2" t="s">
        <v>38</v>
      </c>
      <c r="D1197" s="4">
        <v>21330</v>
      </c>
      <c r="E1197" s="1" t="s">
        <v>1094</v>
      </c>
      <c r="F1197" s="1" t="s">
        <v>874</v>
      </c>
      <c r="G1197" s="1" t="s">
        <v>3820</v>
      </c>
      <c r="H1197" s="1" t="s">
        <v>3833</v>
      </c>
      <c r="I1197" s="1">
        <v>496243.73547000001</v>
      </c>
      <c r="J1197" s="1" t="s">
        <v>3834</v>
      </c>
    </row>
    <row r="1198" spans="1:10" x14ac:dyDescent="0.25">
      <c r="A1198" s="1" t="s">
        <v>3835</v>
      </c>
      <c r="B1198" s="2">
        <v>241349621</v>
      </c>
      <c r="C1198" s="2" t="s">
        <v>57</v>
      </c>
      <c r="D1198" s="4">
        <v>34113.75</v>
      </c>
      <c r="E1198" s="1" t="s">
        <v>1094</v>
      </c>
      <c r="F1198" s="1" t="s">
        <v>251</v>
      </c>
      <c r="G1198" s="1" t="s">
        <v>3820</v>
      </c>
      <c r="H1198" s="1" t="s">
        <v>3836</v>
      </c>
      <c r="I1198" s="1">
        <v>87816.669695999997</v>
      </c>
      <c r="J1198" s="1" t="s">
        <v>3837</v>
      </c>
    </row>
    <row r="1199" spans="1:10" x14ac:dyDescent="0.25">
      <c r="A1199" s="1" t="s">
        <v>3838</v>
      </c>
      <c r="B1199" s="2">
        <v>453797642</v>
      </c>
      <c r="C1199" s="2" t="s">
        <v>606</v>
      </c>
      <c r="D1199" s="4">
        <v>23886.75</v>
      </c>
      <c r="E1199" s="1" t="s">
        <v>1094</v>
      </c>
      <c r="F1199" s="1" t="s">
        <v>204</v>
      </c>
      <c r="G1199" s="1" t="s">
        <v>3820</v>
      </c>
      <c r="H1199" s="1" t="s">
        <v>3839</v>
      </c>
      <c r="I1199" s="1">
        <v>223624.05111599999</v>
      </c>
      <c r="J1199" s="1" t="s">
        <v>3840</v>
      </c>
    </row>
    <row r="1200" spans="1:10" x14ac:dyDescent="0.25">
      <c r="A1200" s="1" t="s">
        <v>3841</v>
      </c>
      <c r="B1200" s="2">
        <v>264313658</v>
      </c>
      <c r="C1200" s="2" t="s">
        <v>255</v>
      </c>
      <c r="D1200" s="4">
        <v>25347.75</v>
      </c>
      <c r="E1200" s="1" t="s">
        <v>1094</v>
      </c>
      <c r="F1200" s="1" t="s">
        <v>115</v>
      </c>
      <c r="G1200" s="1" t="s">
        <v>3820</v>
      </c>
      <c r="H1200" s="1" t="s">
        <v>3842</v>
      </c>
      <c r="I1200" s="1">
        <v>35321.591289600001</v>
      </c>
      <c r="J1200" s="1" t="s">
        <v>3843</v>
      </c>
    </row>
    <row r="1201" spans="1:10" x14ac:dyDescent="0.25">
      <c r="A1201" s="1" t="s">
        <v>3844</v>
      </c>
      <c r="B1201" s="2">
        <v>242827746</v>
      </c>
      <c r="C1201" s="2" t="s">
        <v>556</v>
      </c>
      <c r="D1201" s="4">
        <v>27174</v>
      </c>
      <c r="E1201" s="1" t="s">
        <v>1094</v>
      </c>
      <c r="F1201" s="1" t="s">
        <v>395</v>
      </c>
      <c r="G1201" s="1" t="s">
        <v>3820</v>
      </c>
      <c r="H1201" s="1" t="s">
        <v>3845</v>
      </c>
      <c r="I1201" s="1">
        <v>157044.36352049999</v>
      </c>
      <c r="J1201" s="1" t="s">
        <v>3846</v>
      </c>
    </row>
    <row r="1202" spans="1:10" x14ac:dyDescent="0.25">
      <c r="A1202" s="1" t="s">
        <v>3847</v>
      </c>
      <c r="B1202" s="2">
        <v>978339880</v>
      </c>
      <c r="C1202" s="2" t="s">
        <v>154</v>
      </c>
      <c r="D1202" s="4">
        <v>29730.75</v>
      </c>
      <c r="E1202" s="1" t="s">
        <v>1094</v>
      </c>
      <c r="F1202" s="1" t="s">
        <v>39</v>
      </c>
      <c r="G1202" s="1" t="s">
        <v>3820</v>
      </c>
      <c r="H1202" s="1" t="s">
        <v>3848</v>
      </c>
      <c r="I1202" s="1">
        <v>165798.07168428</v>
      </c>
      <c r="J1202" s="1" t="s">
        <v>3849</v>
      </c>
    </row>
    <row r="1203" spans="1:10" x14ac:dyDescent="0.25">
      <c r="A1203" s="1" t="s">
        <v>3850</v>
      </c>
      <c r="B1203" s="2">
        <v>569470438</v>
      </c>
      <c r="C1203" s="2" t="s">
        <v>87</v>
      </c>
      <c r="D1203" s="4">
        <v>16581.75</v>
      </c>
      <c r="E1203" s="1" t="s">
        <v>1094</v>
      </c>
      <c r="F1203" s="1" t="s">
        <v>731</v>
      </c>
      <c r="G1203" s="1" t="s">
        <v>3820</v>
      </c>
      <c r="H1203" s="1" t="s">
        <v>3851</v>
      </c>
      <c r="I1203" s="1">
        <v>177499.04184143999</v>
      </c>
      <c r="J1203" s="1" t="s">
        <v>3852</v>
      </c>
    </row>
    <row r="1204" spans="1:10" x14ac:dyDescent="0.25">
      <c r="A1204" s="1" t="s">
        <v>3853</v>
      </c>
      <c r="B1204" s="2">
        <v>809277578</v>
      </c>
      <c r="C1204" s="2" t="s">
        <v>513</v>
      </c>
      <c r="D1204" s="4">
        <v>32287.5</v>
      </c>
      <c r="E1204" s="1" t="s">
        <v>1094</v>
      </c>
      <c r="F1204" s="1" t="s">
        <v>784</v>
      </c>
      <c r="G1204" s="1" t="s">
        <v>3820</v>
      </c>
      <c r="H1204" s="1" t="s">
        <v>3854</v>
      </c>
      <c r="I1204" s="1">
        <v>1051691.2627848</v>
      </c>
      <c r="J1204" s="1" t="s">
        <v>3855</v>
      </c>
    </row>
    <row r="1205" spans="1:10" x14ac:dyDescent="0.25">
      <c r="A1205" s="1" t="s">
        <v>3856</v>
      </c>
      <c r="B1205" s="2">
        <v>809256062</v>
      </c>
      <c r="C1205" s="2" t="s">
        <v>309</v>
      </c>
      <c r="D1205" s="4">
        <v>27904.5</v>
      </c>
      <c r="E1205" s="1" t="s">
        <v>1094</v>
      </c>
      <c r="F1205" s="1" t="s">
        <v>181</v>
      </c>
      <c r="G1205" s="1" t="s">
        <v>3820</v>
      </c>
      <c r="H1205" s="1" t="s">
        <v>3857</v>
      </c>
      <c r="I1205" s="1">
        <v>42546.521001599998</v>
      </c>
      <c r="J1205" s="1" t="s">
        <v>3858</v>
      </c>
    </row>
    <row r="1206" spans="1:10" x14ac:dyDescent="0.25">
      <c r="A1206" s="1" t="s">
        <v>3859</v>
      </c>
      <c r="B1206" s="2">
        <v>755287115</v>
      </c>
      <c r="C1206" s="2" t="s">
        <v>180</v>
      </c>
      <c r="D1206" s="4">
        <v>35940</v>
      </c>
      <c r="E1206" s="1" t="s">
        <v>1094</v>
      </c>
      <c r="F1206" s="1" t="s">
        <v>947</v>
      </c>
      <c r="G1206" s="1" t="s">
        <v>3820</v>
      </c>
      <c r="H1206" s="1" t="s">
        <v>3860</v>
      </c>
      <c r="I1206" s="1">
        <v>165820.11600000001</v>
      </c>
      <c r="J1206" s="1" t="s">
        <v>3861</v>
      </c>
    </row>
    <row r="1207" spans="1:10" x14ac:dyDescent="0.25">
      <c r="A1207" s="1" t="s">
        <v>3862</v>
      </c>
      <c r="B1207" s="2">
        <v>186179051</v>
      </c>
      <c r="C1207" s="2" t="s">
        <v>698</v>
      </c>
      <c r="D1207" s="4">
        <v>18408</v>
      </c>
      <c r="E1207" s="1" t="s">
        <v>1094</v>
      </c>
      <c r="F1207" s="1" t="s">
        <v>475</v>
      </c>
      <c r="G1207" s="1" t="s">
        <v>3820</v>
      </c>
      <c r="H1207" s="1" t="s">
        <v>3863</v>
      </c>
      <c r="I1207" s="1">
        <v>97834.337952000002</v>
      </c>
      <c r="J1207" s="1" t="s">
        <v>3864</v>
      </c>
    </row>
    <row r="1208" spans="1:10" x14ac:dyDescent="0.25">
      <c r="A1208" s="1" t="s">
        <v>3865</v>
      </c>
      <c r="B1208" s="2">
        <v>240556415</v>
      </c>
      <c r="C1208" s="2" t="s">
        <v>698</v>
      </c>
      <c r="D1208" s="4">
        <v>18408</v>
      </c>
      <c r="E1208" s="1" t="s">
        <v>1094</v>
      </c>
      <c r="F1208" s="1" t="s">
        <v>370</v>
      </c>
      <c r="G1208" s="1" t="s">
        <v>3820</v>
      </c>
      <c r="H1208" s="1" t="s">
        <v>3866</v>
      </c>
      <c r="I1208" s="1">
        <v>236464.93246072001</v>
      </c>
      <c r="J1208" s="1" t="s">
        <v>3867</v>
      </c>
    </row>
    <row r="1209" spans="1:10" x14ac:dyDescent="0.25">
      <c r="A1209" s="1" t="s">
        <v>3868</v>
      </c>
      <c r="B1209" s="2">
        <v>828205412</v>
      </c>
      <c r="C1209" s="2" t="s">
        <v>403</v>
      </c>
      <c r="D1209" s="4">
        <v>31922.25</v>
      </c>
      <c r="E1209" s="1" t="s">
        <v>1094</v>
      </c>
      <c r="F1209" s="1" t="s">
        <v>1146</v>
      </c>
      <c r="G1209" s="1" t="s">
        <v>3820</v>
      </c>
      <c r="H1209" s="1" t="s">
        <v>3869</v>
      </c>
      <c r="I1209" s="1">
        <v>265646.00201216002</v>
      </c>
      <c r="J1209" s="1" t="s">
        <v>3870</v>
      </c>
    </row>
    <row r="1210" spans="1:10" x14ac:dyDescent="0.25">
      <c r="A1210" s="1" t="s">
        <v>3871</v>
      </c>
      <c r="B1210" s="2">
        <v>750833059</v>
      </c>
      <c r="C1210" s="2" t="s">
        <v>298</v>
      </c>
      <c r="D1210" s="4">
        <v>38131.5</v>
      </c>
      <c r="E1210" s="1" t="s">
        <v>1094</v>
      </c>
      <c r="F1210" s="1" t="s">
        <v>2602</v>
      </c>
      <c r="G1210" s="1" t="s">
        <v>3820</v>
      </c>
      <c r="H1210" s="1" t="s">
        <v>3872</v>
      </c>
      <c r="I1210" s="1">
        <v>624865.4118</v>
      </c>
      <c r="J1210" s="1" t="s">
        <v>3873</v>
      </c>
    </row>
    <row r="1211" spans="1:10" x14ac:dyDescent="0.25">
      <c r="A1211" s="1" t="s">
        <v>3874</v>
      </c>
      <c r="B1211" s="2">
        <v>724632770</v>
      </c>
      <c r="C1211" s="2" t="s">
        <v>862</v>
      </c>
      <c r="D1211" s="4">
        <v>24617.25</v>
      </c>
      <c r="E1211" s="1" t="s">
        <v>1094</v>
      </c>
      <c r="F1211" s="1" t="s">
        <v>1469</v>
      </c>
      <c r="G1211" s="1" t="s">
        <v>3820</v>
      </c>
      <c r="H1211" s="1" t="s">
        <v>3875</v>
      </c>
      <c r="I1211" s="1">
        <v>60741.760226400002</v>
      </c>
      <c r="J1211" s="1" t="s">
        <v>3876</v>
      </c>
    </row>
    <row r="1212" spans="1:10" x14ac:dyDescent="0.25">
      <c r="A1212" s="1" t="s">
        <v>3877</v>
      </c>
      <c r="B1212" s="2">
        <v>710192330</v>
      </c>
      <c r="C1212" s="2" t="s">
        <v>124</v>
      </c>
      <c r="D1212" s="4">
        <v>14025</v>
      </c>
      <c r="E1212" s="1" t="s">
        <v>1094</v>
      </c>
      <c r="F1212" s="1" t="s">
        <v>491</v>
      </c>
      <c r="G1212" s="1" t="s">
        <v>3820</v>
      </c>
      <c r="H1212" s="1" t="s">
        <v>903</v>
      </c>
      <c r="I1212" s="1"/>
      <c r="J1212" s="1" t="s">
        <v>3878</v>
      </c>
    </row>
    <row r="1213" spans="1:10" x14ac:dyDescent="0.25">
      <c r="A1213" s="1" t="s">
        <v>3879</v>
      </c>
      <c r="B1213" s="2">
        <v>598205796</v>
      </c>
      <c r="C1213" s="2" t="s">
        <v>452</v>
      </c>
      <c r="D1213" s="4">
        <v>26078.25</v>
      </c>
      <c r="E1213" s="1" t="s">
        <v>1094</v>
      </c>
      <c r="F1213" s="1" t="s">
        <v>1695</v>
      </c>
      <c r="G1213" s="1" t="s">
        <v>3820</v>
      </c>
      <c r="H1213" s="1" t="s">
        <v>3880</v>
      </c>
      <c r="I1213" s="1">
        <v>145355.31179519999</v>
      </c>
      <c r="J1213" s="1" t="s">
        <v>3881</v>
      </c>
    </row>
    <row r="1214" spans="1:10" x14ac:dyDescent="0.25">
      <c r="A1214" s="1" t="s">
        <v>3882</v>
      </c>
      <c r="B1214" s="2">
        <v>545620904</v>
      </c>
      <c r="C1214" s="2" t="s">
        <v>226</v>
      </c>
      <c r="D1214" s="4">
        <v>31557</v>
      </c>
      <c r="E1214" s="1" t="s">
        <v>1094</v>
      </c>
      <c r="F1214" s="1" t="s">
        <v>2501</v>
      </c>
      <c r="G1214" s="1" t="s">
        <v>3820</v>
      </c>
      <c r="H1214" s="1" t="s">
        <v>3883</v>
      </c>
      <c r="I1214" s="1">
        <v>174982.80643200001</v>
      </c>
      <c r="J1214" s="1" t="s">
        <v>3884</v>
      </c>
    </row>
    <row r="1215" spans="1:10" x14ac:dyDescent="0.25">
      <c r="A1215" s="1" t="s">
        <v>3885</v>
      </c>
      <c r="B1215" s="2">
        <v>345662756</v>
      </c>
      <c r="C1215" s="2" t="s">
        <v>134</v>
      </c>
      <c r="D1215" s="4">
        <v>37401</v>
      </c>
      <c r="E1215" s="1" t="s">
        <v>1094</v>
      </c>
      <c r="F1215" s="1" t="s">
        <v>549</v>
      </c>
      <c r="G1215" s="1" t="s">
        <v>3820</v>
      </c>
      <c r="H1215" s="1" t="s">
        <v>3886</v>
      </c>
      <c r="I1215" s="1">
        <v>136214.74707750001</v>
      </c>
      <c r="J1215" s="1" t="s">
        <v>3887</v>
      </c>
    </row>
    <row r="1216" spans="1:10" x14ac:dyDescent="0.25">
      <c r="A1216" s="1" t="s">
        <v>3888</v>
      </c>
      <c r="B1216" s="2">
        <v>759284715</v>
      </c>
      <c r="C1216" s="2" t="s">
        <v>87</v>
      </c>
      <c r="D1216" s="4">
        <v>16581.75</v>
      </c>
      <c r="E1216" s="1" t="s">
        <v>1094</v>
      </c>
      <c r="F1216" s="1" t="s">
        <v>569</v>
      </c>
      <c r="G1216" s="1" t="s">
        <v>3820</v>
      </c>
      <c r="H1216" s="1" t="s">
        <v>3889</v>
      </c>
      <c r="I1216" s="1">
        <v>574097.65874999994</v>
      </c>
      <c r="J1216" s="1" t="s">
        <v>3890</v>
      </c>
    </row>
    <row r="1217" spans="1:10" x14ac:dyDescent="0.25">
      <c r="A1217" s="1" t="s">
        <v>3891</v>
      </c>
      <c r="B1217" s="2">
        <v>580097927</v>
      </c>
      <c r="C1217" s="2" t="s">
        <v>573</v>
      </c>
      <c r="D1217" s="4">
        <v>26808.75</v>
      </c>
      <c r="E1217" s="1" t="s">
        <v>1094</v>
      </c>
      <c r="F1217" s="1" t="s">
        <v>176</v>
      </c>
      <c r="G1217" s="1" t="s">
        <v>3820</v>
      </c>
      <c r="H1217" s="1" t="s">
        <v>3892</v>
      </c>
      <c r="I1217" s="1">
        <v>323321.52174300002</v>
      </c>
      <c r="J1217" s="1" t="s">
        <v>3893</v>
      </c>
    </row>
    <row r="1218" spans="1:10" x14ac:dyDescent="0.25">
      <c r="A1218" s="1" t="s">
        <v>3894</v>
      </c>
      <c r="B1218" s="2">
        <v>203688626</v>
      </c>
      <c r="C1218" s="2" t="s">
        <v>250</v>
      </c>
      <c r="D1218" s="4">
        <v>18042.75</v>
      </c>
      <c r="E1218" s="1" t="s">
        <v>1094</v>
      </c>
      <c r="F1218" s="1" t="s">
        <v>654</v>
      </c>
      <c r="G1218" s="1" t="s">
        <v>3820</v>
      </c>
      <c r="H1218" s="1" t="s">
        <v>3895</v>
      </c>
      <c r="I1218" s="1">
        <v>73915.779270960003</v>
      </c>
      <c r="J1218" s="1" t="s">
        <v>3896</v>
      </c>
    </row>
    <row r="1219" spans="1:10" x14ac:dyDescent="0.25">
      <c r="A1219" s="1" t="s">
        <v>3897</v>
      </c>
      <c r="B1219" s="2">
        <v>6178667</v>
      </c>
      <c r="C1219" s="2" t="s">
        <v>119</v>
      </c>
      <c r="D1219" s="4">
        <v>24982.5</v>
      </c>
      <c r="E1219" s="1" t="s">
        <v>1094</v>
      </c>
      <c r="F1219" s="1" t="s">
        <v>231</v>
      </c>
      <c r="G1219" s="1" t="s">
        <v>3820</v>
      </c>
      <c r="H1219" s="1" t="s">
        <v>3898</v>
      </c>
      <c r="I1219" s="1">
        <v>68229.395239499994</v>
      </c>
      <c r="J1219" s="1" t="s">
        <v>3899</v>
      </c>
    </row>
    <row r="1220" spans="1:10" x14ac:dyDescent="0.25">
      <c r="A1220" s="1" t="s">
        <v>3900</v>
      </c>
      <c r="B1220" s="2">
        <v>868121015</v>
      </c>
      <c r="C1220" s="2" t="s">
        <v>162</v>
      </c>
      <c r="D1220" s="4">
        <v>15851.25</v>
      </c>
      <c r="E1220" s="1" t="s">
        <v>1094</v>
      </c>
      <c r="F1220" s="1" t="s">
        <v>185</v>
      </c>
      <c r="G1220" s="1" t="s">
        <v>3820</v>
      </c>
      <c r="H1220" s="1" t="s">
        <v>3901</v>
      </c>
      <c r="I1220" s="1">
        <v>185213.06839199999</v>
      </c>
      <c r="J1220" s="1" t="s">
        <v>3902</v>
      </c>
    </row>
    <row r="1221" spans="1:10" x14ac:dyDescent="0.25">
      <c r="A1221" s="1" t="s">
        <v>3903</v>
      </c>
      <c r="B1221" s="2">
        <v>851913195</v>
      </c>
      <c r="C1221" s="2" t="s">
        <v>357</v>
      </c>
      <c r="D1221" s="4">
        <v>35209.5</v>
      </c>
      <c r="E1221" s="1" t="s">
        <v>1094</v>
      </c>
      <c r="F1221" s="1" t="s">
        <v>1450</v>
      </c>
      <c r="G1221" s="1" t="s">
        <v>3820</v>
      </c>
      <c r="H1221" s="1" t="s">
        <v>3904</v>
      </c>
      <c r="I1221" s="1">
        <v>72249.213656160005</v>
      </c>
      <c r="J1221" s="1" t="s">
        <v>3905</v>
      </c>
    </row>
    <row r="1222" spans="1:10" x14ac:dyDescent="0.25">
      <c r="A1222" s="1" t="s">
        <v>3906</v>
      </c>
      <c r="B1222" s="2">
        <v>460927729</v>
      </c>
      <c r="C1222" s="2" t="s">
        <v>18</v>
      </c>
      <c r="D1222" s="4">
        <v>33018</v>
      </c>
      <c r="E1222" s="1" t="s">
        <v>1094</v>
      </c>
      <c r="F1222" s="1" t="s">
        <v>1308</v>
      </c>
      <c r="G1222" s="1" t="s">
        <v>3820</v>
      </c>
      <c r="H1222" s="1" t="s">
        <v>3907</v>
      </c>
      <c r="I1222" s="1">
        <v>402389.45197200001</v>
      </c>
      <c r="J1222" s="1" t="s">
        <v>3908</v>
      </c>
    </row>
    <row r="1223" spans="1:10" x14ac:dyDescent="0.25">
      <c r="A1223" s="1" t="s">
        <v>3909</v>
      </c>
      <c r="B1223" s="2">
        <v>455584049</v>
      </c>
      <c r="C1223" s="2" t="s">
        <v>268</v>
      </c>
      <c r="D1223" s="4">
        <v>17677.5</v>
      </c>
      <c r="E1223" s="1" t="s">
        <v>1094</v>
      </c>
      <c r="F1223" s="1" t="s">
        <v>88</v>
      </c>
      <c r="G1223" s="1" t="s">
        <v>3820</v>
      </c>
      <c r="H1223" s="1"/>
      <c r="I1223" s="1">
        <v>0</v>
      </c>
      <c r="J1223" s="1" t="s">
        <v>3910</v>
      </c>
    </row>
    <row r="1224" spans="1:10" x14ac:dyDescent="0.25">
      <c r="A1224" s="1" t="s">
        <v>3911</v>
      </c>
      <c r="B1224" s="2">
        <v>444161122</v>
      </c>
      <c r="C1224" s="2" t="s">
        <v>573</v>
      </c>
      <c r="D1224" s="4">
        <v>26808.75</v>
      </c>
      <c r="E1224" s="1" t="s">
        <v>1094</v>
      </c>
      <c r="F1224" s="1" t="s">
        <v>294</v>
      </c>
      <c r="G1224" s="1" t="s">
        <v>3820</v>
      </c>
      <c r="H1224" s="1" t="s">
        <v>3912</v>
      </c>
      <c r="I1224" s="1">
        <v>71888.151192000005</v>
      </c>
      <c r="J1224" s="1" t="s">
        <v>3913</v>
      </c>
    </row>
    <row r="1225" spans="1:10" x14ac:dyDescent="0.25">
      <c r="A1225" s="1" t="s">
        <v>3914</v>
      </c>
      <c r="B1225" s="2">
        <v>468361528</v>
      </c>
      <c r="C1225" s="2" t="s">
        <v>167</v>
      </c>
      <c r="D1225" s="4">
        <v>18773.25</v>
      </c>
      <c r="E1225" s="1" t="s">
        <v>1094</v>
      </c>
      <c r="F1225" s="1" t="s">
        <v>318</v>
      </c>
      <c r="G1225" s="1" t="s">
        <v>3820</v>
      </c>
      <c r="H1225" s="1" t="s">
        <v>3915</v>
      </c>
      <c r="I1225" s="1">
        <v>133994.80787615999</v>
      </c>
      <c r="J1225" s="1" t="s">
        <v>3916</v>
      </c>
    </row>
    <row r="1226" spans="1:10" x14ac:dyDescent="0.25">
      <c r="A1226" s="1" t="s">
        <v>3917</v>
      </c>
      <c r="B1226" s="2">
        <v>915663500</v>
      </c>
      <c r="C1226" s="2" t="s">
        <v>47</v>
      </c>
      <c r="D1226" s="4">
        <v>31191.75</v>
      </c>
      <c r="E1226" s="1" t="s">
        <v>1094</v>
      </c>
      <c r="F1226" s="1" t="s">
        <v>1400</v>
      </c>
      <c r="G1226" s="1" t="s">
        <v>3820</v>
      </c>
      <c r="H1226" s="1" t="s">
        <v>3918</v>
      </c>
      <c r="I1226" s="1">
        <v>112479.6113964</v>
      </c>
      <c r="J1226" s="1" t="s">
        <v>3919</v>
      </c>
    </row>
    <row r="1227" spans="1:10" x14ac:dyDescent="0.25">
      <c r="A1227" s="1" t="s">
        <v>3920</v>
      </c>
      <c r="B1227" s="2">
        <v>683652420</v>
      </c>
      <c r="C1227" s="2" t="s">
        <v>67</v>
      </c>
      <c r="D1227" s="4">
        <v>23156.25</v>
      </c>
      <c r="E1227" s="1" t="s">
        <v>1094</v>
      </c>
      <c r="F1227" s="1" t="s">
        <v>1517</v>
      </c>
      <c r="G1227" s="1" t="s">
        <v>3820</v>
      </c>
      <c r="H1227" s="1" t="s">
        <v>3921</v>
      </c>
      <c r="I1227" s="1">
        <v>31293.060765120001</v>
      </c>
      <c r="J1227" s="1" t="s">
        <v>3922</v>
      </c>
    </row>
    <row r="1228" spans="1:10" x14ac:dyDescent="0.25">
      <c r="A1228" s="1" t="s">
        <v>3923</v>
      </c>
      <c r="B1228" s="2">
        <v>487111219</v>
      </c>
      <c r="C1228" s="2" t="s">
        <v>77</v>
      </c>
      <c r="D1228" s="4">
        <v>23521.5</v>
      </c>
      <c r="E1228" s="1" t="s">
        <v>1094</v>
      </c>
      <c r="F1228" s="1" t="s">
        <v>1054</v>
      </c>
      <c r="G1228" s="1" t="s">
        <v>3820</v>
      </c>
      <c r="H1228" s="1" t="s">
        <v>3924</v>
      </c>
      <c r="I1228" s="1">
        <v>523374.96103200002</v>
      </c>
      <c r="J1228" s="1" t="s">
        <v>3925</v>
      </c>
    </row>
    <row r="1229" spans="1:10" x14ac:dyDescent="0.25">
      <c r="A1229" s="1" t="s">
        <v>3926</v>
      </c>
      <c r="B1229" s="2">
        <v>177481325</v>
      </c>
      <c r="C1229" s="2" t="s">
        <v>189</v>
      </c>
      <c r="D1229" s="4">
        <v>22425.75</v>
      </c>
      <c r="E1229" s="1" t="s">
        <v>1094</v>
      </c>
      <c r="F1229" s="1" t="s">
        <v>620</v>
      </c>
      <c r="G1229" s="1" t="s">
        <v>3820</v>
      </c>
      <c r="H1229" s="1" t="s">
        <v>3927</v>
      </c>
      <c r="I1229" s="1">
        <v>148663.87913888</v>
      </c>
      <c r="J1229" s="1" t="s">
        <v>3928</v>
      </c>
    </row>
    <row r="1230" spans="1:10" x14ac:dyDescent="0.25">
      <c r="A1230" s="1" t="s">
        <v>3929</v>
      </c>
      <c r="B1230" s="2">
        <v>45676466</v>
      </c>
      <c r="C1230" s="2" t="s">
        <v>38</v>
      </c>
      <c r="D1230" s="4">
        <v>21330</v>
      </c>
      <c r="E1230" s="1" t="s">
        <v>1094</v>
      </c>
      <c r="F1230" s="1" t="s">
        <v>569</v>
      </c>
      <c r="G1230" s="1" t="s">
        <v>3820</v>
      </c>
      <c r="H1230" s="1" t="s">
        <v>3930</v>
      </c>
      <c r="I1230" s="1">
        <v>65651.857109999997</v>
      </c>
      <c r="J1230" s="1" t="s">
        <v>3931</v>
      </c>
    </row>
    <row r="1231" spans="1:10" x14ac:dyDescent="0.25">
      <c r="A1231" s="1" t="s">
        <v>3932</v>
      </c>
      <c r="B1231" s="2">
        <v>423463338</v>
      </c>
      <c r="C1231" s="2" t="s">
        <v>194</v>
      </c>
      <c r="D1231" s="4">
        <v>30826.5</v>
      </c>
      <c r="E1231" s="1" t="s">
        <v>1094</v>
      </c>
      <c r="F1231" s="1" t="s">
        <v>260</v>
      </c>
      <c r="G1231" s="1" t="s">
        <v>3820</v>
      </c>
      <c r="H1231" s="1" t="s">
        <v>3933</v>
      </c>
      <c r="I1231" s="1">
        <v>168867.8693856</v>
      </c>
      <c r="J1231" s="1" t="s">
        <v>3934</v>
      </c>
    </row>
    <row r="1232" spans="1:10" x14ac:dyDescent="0.25">
      <c r="A1232" s="1" t="s">
        <v>3935</v>
      </c>
      <c r="B1232" s="2">
        <v>719080829</v>
      </c>
      <c r="C1232" s="2" t="s">
        <v>309</v>
      </c>
      <c r="D1232" s="4">
        <v>27904.5</v>
      </c>
      <c r="E1232" s="1" t="s">
        <v>1094</v>
      </c>
      <c r="F1232" s="1" t="s">
        <v>940</v>
      </c>
      <c r="G1232" s="1" t="s">
        <v>3820</v>
      </c>
      <c r="H1232" s="1" t="s">
        <v>3936</v>
      </c>
      <c r="I1232" s="1">
        <v>548432.45182079996</v>
      </c>
      <c r="J1232" s="1" t="s">
        <v>3937</v>
      </c>
    </row>
    <row r="1233" spans="1:10" x14ac:dyDescent="0.25">
      <c r="A1233" s="1" t="s">
        <v>3938</v>
      </c>
      <c r="B1233" s="2">
        <v>227697458</v>
      </c>
      <c r="C1233" s="2" t="s">
        <v>268</v>
      </c>
      <c r="D1233" s="4">
        <v>17677.5</v>
      </c>
      <c r="E1233" s="1" t="s">
        <v>1094</v>
      </c>
      <c r="F1233" s="1" t="s">
        <v>814</v>
      </c>
      <c r="G1233" s="1" t="s">
        <v>3820</v>
      </c>
      <c r="H1233" s="1" t="s">
        <v>3939</v>
      </c>
      <c r="I1233" s="1">
        <v>376850.71915919997</v>
      </c>
      <c r="J1233" s="1" t="s">
        <v>3940</v>
      </c>
    </row>
    <row r="1234" spans="1:10" x14ac:dyDescent="0.25">
      <c r="A1234" s="1" t="s">
        <v>3941</v>
      </c>
      <c r="B1234" s="2">
        <v>827798637</v>
      </c>
      <c r="C1234" s="2" t="s">
        <v>11</v>
      </c>
      <c r="D1234" s="4">
        <v>36305.25</v>
      </c>
      <c r="E1234" s="1" t="s">
        <v>1094</v>
      </c>
      <c r="F1234" s="1" t="s">
        <v>557</v>
      </c>
      <c r="G1234" s="1" t="s">
        <v>3820</v>
      </c>
      <c r="H1234" s="1" t="s">
        <v>3942</v>
      </c>
      <c r="I1234" s="1">
        <v>84981.846126959994</v>
      </c>
      <c r="J1234" s="1" t="s">
        <v>3943</v>
      </c>
    </row>
    <row r="1235" spans="1:10" x14ac:dyDescent="0.25">
      <c r="A1235" s="1" t="s">
        <v>3944</v>
      </c>
      <c r="B1235" s="2">
        <v>759203632</v>
      </c>
      <c r="C1235" s="2" t="s">
        <v>57</v>
      </c>
      <c r="D1235" s="4">
        <v>34113.75</v>
      </c>
      <c r="E1235" s="1" t="s">
        <v>1094</v>
      </c>
      <c r="F1235" s="1" t="s">
        <v>852</v>
      </c>
      <c r="G1235" s="1" t="s">
        <v>3820</v>
      </c>
      <c r="H1235" s="1" t="s">
        <v>3945</v>
      </c>
      <c r="I1235" s="1">
        <v>322509.28666320001</v>
      </c>
      <c r="J1235" s="1" t="s">
        <v>3946</v>
      </c>
    </row>
    <row r="1236" spans="1:10" x14ac:dyDescent="0.25">
      <c r="A1236" s="1" t="s">
        <v>3947</v>
      </c>
      <c r="B1236" s="2">
        <v>787049222</v>
      </c>
      <c r="C1236" s="2" t="s">
        <v>470</v>
      </c>
      <c r="D1236" s="4">
        <v>14755.5</v>
      </c>
      <c r="E1236" s="1" t="s">
        <v>1094</v>
      </c>
      <c r="F1236" s="1" t="s">
        <v>1016</v>
      </c>
      <c r="G1236" s="1" t="s">
        <v>3820</v>
      </c>
      <c r="H1236" s="1" t="s">
        <v>3948</v>
      </c>
      <c r="I1236" s="1">
        <v>238979.38026239999</v>
      </c>
      <c r="J1236" s="1" t="s">
        <v>3949</v>
      </c>
    </row>
    <row r="1237" spans="1:10" x14ac:dyDescent="0.25">
      <c r="A1237" s="1" t="s">
        <v>3950</v>
      </c>
      <c r="B1237" s="2">
        <v>824575644</v>
      </c>
      <c r="C1237" s="2" t="s">
        <v>661</v>
      </c>
      <c r="D1237" s="4">
        <v>16216.5</v>
      </c>
      <c r="E1237" s="1" t="s">
        <v>1094</v>
      </c>
      <c r="F1237" s="1" t="s">
        <v>514</v>
      </c>
      <c r="G1237" s="1" t="s">
        <v>3820</v>
      </c>
      <c r="H1237" s="1" t="s">
        <v>3951</v>
      </c>
      <c r="I1237" s="1">
        <v>34510.157760000002</v>
      </c>
      <c r="J1237" s="1" t="s">
        <v>3952</v>
      </c>
    </row>
    <row r="1238" spans="1:10" x14ac:dyDescent="0.25">
      <c r="A1238" s="1" t="s">
        <v>3953</v>
      </c>
      <c r="B1238" s="2">
        <v>843771917</v>
      </c>
      <c r="C1238" s="2" t="s">
        <v>38</v>
      </c>
      <c r="D1238" s="4">
        <v>21330</v>
      </c>
      <c r="E1238" s="1" t="s">
        <v>1094</v>
      </c>
      <c r="F1238" s="1" t="s">
        <v>1498</v>
      </c>
      <c r="G1238" s="1" t="s">
        <v>3820</v>
      </c>
      <c r="H1238" s="1" t="s">
        <v>3954</v>
      </c>
      <c r="I1238" s="1">
        <v>22322.978772120001</v>
      </c>
      <c r="J1238" s="1" t="s">
        <v>3955</v>
      </c>
    </row>
    <row r="1239" spans="1:10" x14ac:dyDescent="0.25">
      <c r="A1239" s="1" t="s">
        <v>3956</v>
      </c>
      <c r="B1239" s="2">
        <v>588250372</v>
      </c>
      <c r="C1239" s="2" t="s">
        <v>57</v>
      </c>
      <c r="D1239" s="4">
        <v>34113.75</v>
      </c>
      <c r="E1239" s="1" t="s">
        <v>1094</v>
      </c>
      <c r="F1239" s="1" t="s">
        <v>34</v>
      </c>
      <c r="G1239" s="1" t="s">
        <v>3820</v>
      </c>
      <c r="H1239" s="1" t="s">
        <v>3957</v>
      </c>
      <c r="I1239" s="1">
        <v>48435.205104000001</v>
      </c>
      <c r="J1239" s="1" t="s">
        <v>3958</v>
      </c>
    </row>
    <row r="1240" spans="1:10" x14ac:dyDescent="0.25">
      <c r="A1240" s="1" t="s">
        <v>3959</v>
      </c>
      <c r="B1240" s="2">
        <v>324385875</v>
      </c>
      <c r="C1240" s="2" t="s">
        <v>221</v>
      </c>
      <c r="D1240" s="4">
        <v>33748.5</v>
      </c>
      <c r="E1240" s="1" t="s">
        <v>1094</v>
      </c>
      <c r="F1240" s="1" t="s">
        <v>1746</v>
      </c>
      <c r="G1240" s="1" t="s">
        <v>3820</v>
      </c>
      <c r="H1240" s="1" t="s">
        <v>3960</v>
      </c>
      <c r="I1240" s="1">
        <v>328594.616064</v>
      </c>
      <c r="J1240" s="1" t="s">
        <v>3961</v>
      </c>
    </row>
    <row r="1241" spans="1:10" x14ac:dyDescent="0.25">
      <c r="A1241" s="1" t="s">
        <v>3962</v>
      </c>
      <c r="B1241" s="2">
        <v>355683346</v>
      </c>
      <c r="C1241" s="2" t="s">
        <v>28</v>
      </c>
      <c r="D1241" s="4">
        <v>32652.75</v>
      </c>
      <c r="E1241" s="1" t="s">
        <v>1094</v>
      </c>
      <c r="F1241" s="1" t="s">
        <v>763</v>
      </c>
      <c r="G1241" s="1" t="s">
        <v>3820</v>
      </c>
      <c r="H1241" s="1" t="s">
        <v>3963</v>
      </c>
      <c r="I1241" s="1">
        <v>90704.562923520003</v>
      </c>
      <c r="J1241" s="1" t="s">
        <v>3964</v>
      </c>
    </row>
    <row r="1242" spans="1:10" x14ac:dyDescent="0.25">
      <c r="A1242" s="1" t="s">
        <v>3965</v>
      </c>
      <c r="B1242" s="2">
        <v>417849788</v>
      </c>
      <c r="C1242" s="2" t="s">
        <v>194</v>
      </c>
      <c r="D1242" s="4">
        <v>30826.5</v>
      </c>
      <c r="E1242" s="1" t="s">
        <v>1094</v>
      </c>
      <c r="F1242" s="1" t="s">
        <v>985</v>
      </c>
      <c r="G1242" s="1" t="s">
        <v>3820</v>
      </c>
      <c r="H1242" s="1" t="s">
        <v>3966</v>
      </c>
      <c r="I1242" s="1">
        <v>30129.085308000002</v>
      </c>
      <c r="J1242" s="1" t="s">
        <v>3967</v>
      </c>
    </row>
    <row r="1243" spans="1:10" x14ac:dyDescent="0.25">
      <c r="A1243" s="1" t="s">
        <v>3968</v>
      </c>
      <c r="B1243" s="2">
        <v>330775749</v>
      </c>
      <c r="C1243" s="2" t="s">
        <v>77</v>
      </c>
      <c r="D1243" s="4">
        <v>23521.5</v>
      </c>
      <c r="E1243" s="1" t="s">
        <v>1094</v>
      </c>
      <c r="F1243" s="1" t="s">
        <v>53</v>
      </c>
      <c r="G1243" s="1" t="s">
        <v>3820</v>
      </c>
      <c r="H1243" s="1" t="s">
        <v>903</v>
      </c>
      <c r="I1243" s="1">
        <v>0</v>
      </c>
      <c r="J1243" s="1" t="s">
        <v>3969</v>
      </c>
    </row>
    <row r="1244" spans="1:10" x14ac:dyDescent="0.25">
      <c r="A1244" s="1" t="s">
        <v>3970</v>
      </c>
      <c r="B1244" s="2">
        <v>627379463</v>
      </c>
      <c r="C1244" s="2" t="s">
        <v>365</v>
      </c>
      <c r="D1244" s="4">
        <v>37035.75</v>
      </c>
      <c r="E1244" s="1" t="s">
        <v>1094</v>
      </c>
      <c r="F1244" s="1" t="s">
        <v>1400</v>
      </c>
      <c r="G1244" s="1" t="s">
        <v>3820</v>
      </c>
      <c r="H1244" s="1" t="s">
        <v>3971</v>
      </c>
      <c r="I1244" s="1">
        <v>178176.130065</v>
      </c>
      <c r="J1244" s="1" t="s">
        <v>3972</v>
      </c>
    </row>
    <row r="1245" spans="1:10" x14ac:dyDescent="0.25">
      <c r="A1245" s="1" t="s">
        <v>3973</v>
      </c>
      <c r="B1245" s="2">
        <v>643947604</v>
      </c>
      <c r="C1245" s="2" t="s">
        <v>143</v>
      </c>
      <c r="D1245" s="4">
        <v>34479</v>
      </c>
      <c r="E1245" s="1" t="s">
        <v>1094</v>
      </c>
      <c r="F1245" s="1" t="s">
        <v>185</v>
      </c>
      <c r="G1245" s="1" t="s">
        <v>3820</v>
      </c>
      <c r="H1245" s="1" t="s">
        <v>3974</v>
      </c>
      <c r="I1245" s="1">
        <v>108849.2214656</v>
      </c>
      <c r="J1245" s="1" t="s">
        <v>3975</v>
      </c>
    </row>
    <row r="1246" spans="1:10" x14ac:dyDescent="0.25">
      <c r="A1246" s="1" t="s">
        <v>3976</v>
      </c>
      <c r="B1246" s="2">
        <v>674675698</v>
      </c>
      <c r="C1246" s="2" t="s">
        <v>212</v>
      </c>
      <c r="D1246" s="4">
        <v>24252</v>
      </c>
      <c r="E1246" s="1" t="s">
        <v>1094</v>
      </c>
      <c r="F1246" s="1" t="s">
        <v>985</v>
      </c>
      <c r="G1246" s="1" t="s">
        <v>3820</v>
      </c>
      <c r="H1246" s="1" t="s">
        <v>3977</v>
      </c>
      <c r="I1246" s="1">
        <v>194575.7444352</v>
      </c>
      <c r="J1246" s="1" t="s">
        <v>3978</v>
      </c>
    </row>
    <row r="1247" spans="1:10" x14ac:dyDescent="0.25">
      <c r="A1247" s="1" t="s">
        <v>3979</v>
      </c>
      <c r="B1247" s="2">
        <v>415090871</v>
      </c>
      <c r="C1247" s="2" t="s">
        <v>889</v>
      </c>
      <c r="D1247" s="4">
        <v>30096</v>
      </c>
      <c r="E1247" s="1" t="s">
        <v>1094</v>
      </c>
      <c r="F1247" s="1" t="s">
        <v>231</v>
      </c>
      <c r="G1247" s="1" t="s">
        <v>3820</v>
      </c>
      <c r="H1247" s="1" t="s">
        <v>3980</v>
      </c>
      <c r="I1247" s="1">
        <v>132289.5361536</v>
      </c>
      <c r="J1247" s="1" t="s">
        <v>3981</v>
      </c>
    </row>
    <row r="1248" spans="1:10" x14ac:dyDescent="0.25">
      <c r="A1248" s="1" t="s">
        <v>3982</v>
      </c>
      <c r="B1248" s="2">
        <v>420374851</v>
      </c>
      <c r="C1248" s="2" t="s">
        <v>143</v>
      </c>
      <c r="D1248" s="4">
        <v>34479</v>
      </c>
      <c r="E1248" s="1" t="s">
        <v>1094</v>
      </c>
      <c r="F1248" s="1" t="s">
        <v>814</v>
      </c>
      <c r="G1248" s="1" t="s">
        <v>3820</v>
      </c>
      <c r="H1248" s="1" t="s">
        <v>3983</v>
      </c>
      <c r="I1248" s="1">
        <v>427186.35648000002</v>
      </c>
      <c r="J1248" s="1" t="s">
        <v>3984</v>
      </c>
    </row>
    <row r="1249" spans="1:10" x14ac:dyDescent="0.25">
      <c r="A1249" s="1" t="s">
        <v>3985</v>
      </c>
      <c r="B1249" s="2">
        <v>42101618</v>
      </c>
      <c r="C1249" s="2" t="s">
        <v>87</v>
      </c>
      <c r="D1249" s="4">
        <v>16581.75</v>
      </c>
      <c r="E1249" s="1" t="s">
        <v>1094</v>
      </c>
      <c r="F1249" s="1" t="s">
        <v>381</v>
      </c>
      <c r="G1249" s="1" t="s">
        <v>3820</v>
      </c>
      <c r="H1249" s="1" t="s">
        <v>3986</v>
      </c>
      <c r="I1249" s="1">
        <v>43208.917425</v>
      </c>
      <c r="J1249" s="1" t="s">
        <v>3987</v>
      </c>
    </row>
    <row r="1250" spans="1:10" x14ac:dyDescent="0.25">
      <c r="A1250" s="1" t="s">
        <v>3988</v>
      </c>
      <c r="B1250" s="2">
        <v>682080114</v>
      </c>
      <c r="C1250" s="2" t="s">
        <v>606</v>
      </c>
      <c r="D1250" s="4">
        <v>23886.75</v>
      </c>
      <c r="E1250" s="1" t="s">
        <v>1094</v>
      </c>
      <c r="F1250" s="1" t="s">
        <v>366</v>
      </c>
      <c r="G1250" s="1" t="s">
        <v>3820</v>
      </c>
      <c r="H1250" s="1" t="s">
        <v>3989</v>
      </c>
      <c r="I1250" s="1">
        <v>67720.096886400002</v>
      </c>
      <c r="J1250" s="1" t="s">
        <v>3990</v>
      </c>
    </row>
    <row r="1251" spans="1:10" x14ac:dyDescent="0.25">
      <c r="A1251" s="1" t="s">
        <v>3991</v>
      </c>
      <c r="B1251" s="2">
        <v>42504617</v>
      </c>
      <c r="C1251" s="2" t="s">
        <v>255</v>
      </c>
      <c r="D1251" s="4">
        <v>25347.75</v>
      </c>
      <c r="E1251" s="1" t="s">
        <v>1094</v>
      </c>
      <c r="F1251" s="1" t="s">
        <v>1220</v>
      </c>
      <c r="G1251" s="1" t="s">
        <v>3820</v>
      </c>
      <c r="H1251" s="1" t="s">
        <v>3992</v>
      </c>
      <c r="I1251" s="1">
        <v>215821.45399815001</v>
      </c>
      <c r="J1251" s="1" t="s">
        <v>3993</v>
      </c>
    </row>
    <row r="1252" spans="1:10" x14ac:dyDescent="0.25">
      <c r="A1252" s="1" t="s">
        <v>3994</v>
      </c>
      <c r="B1252" s="2">
        <v>122103886</v>
      </c>
      <c r="C1252" s="2" t="s">
        <v>23</v>
      </c>
      <c r="D1252" s="4">
        <v>15486</v>
      </c>
      <c r="E1252" s="1" t="s">
        <v>1094</v>
      </c>
      <c r="F1252" s="1" t="s">
        <v>1372</v>
      </c>
      <c r="G1252" s="1" t="s">
        <v>3820</v>
      </c>
      <c r="H1252" s="1" t="s">
        <v>3995</v>
      </c>
      <c r="I1252" s="1">
        <v>29469.220290000001</v>
      </c>
      <c r="J1252" s="1" t="s">
        <v>3996</v>
      </c>
    </row>
    <row r="1253" spans="1:10" x14ac:dyDescent="0.25">
      <c r="A1253" s="1" t="s">
        <v>3997</v>
      </c>
      <c r="B1253" s="2">
        <v>750048021</v>
      </c>
      <c r="C1253" s="2" t="s">
        <v>162</v>
      </c>
      <c r="D1253" s="4">
        <v>15851.25</v>
      </c>
      <c r="E1253" s="1" t="s">
        <v>1094</v>
      </c>
      <c r="F1253" s="1" t="s">
        <v>370</v>
      </c>
      <c r="G1253" s="1" t="s">
        <v>3820</v>
      </c>
      <c r="H1253" s="1" t="s">
        <v>3998</v>
      </c>
      <c r="I1253" s="1">
        <v>26276.215820400001</v>
      </c>
      <c r="J1253" s="1" t="s">
        <v>3999</v>
      </c>
    </row>
    <row r="1254" spans="1:10" x14ac:dyDescent="0.25">
      <c r="A1254" s="1" t="s">
        <v>4000</v>
      </c>
      <c r="B1254" s="2">
        <v>968465790</v>
      </c>
      <c r="C1254" s="2" t="s">
        <v>43</v>
      </c>
      <c r="D1254" s="4">
        <v>36670.5</v>
      </c>
      <c r="E1254" s="1" t="s">
        <v>1094</v>
      </c>
      <c r="F1254" s="1" t="s">
        <v>282</v>
      </c>
      <c r="G1254" s="1" t="s">
        <v>3820</v>
      </c>
      <c r="H1254" s="1" t="s">
        <v>4001</v>
      </c>
      <c r="I1254" s="1">
        <v>111084.90539850001</v>
      </c>
      <c r="J1254" s="1" t="s">
        <v>4002</v>
      </c>
    </row>
    <row r="1255" spans="1:10" x14ac:dyDescent="0.25">
      <c r="A1255" s="1" t="s">
        <v>4003</v>
      </c>
      <c r="B1255" s="2">
        <v>985217845</v>
      </c>
      <c r="C1255" s="2" t="s">
        <v>180</v>
      </c>
      <c r="D1255" s="4">
        <v>35940</v>
      </c>
      <c r="E1255" s="1" t="s">
        <v>1094</v>
      </c>
      <c r="F1255" s="1" t="s">
        <v>241</v>
      </c>
      <c r="G1255" s="1" t="s">
        <v>3820</v>
      </c>
      <c r="H1255" s="1" t="s">
        <v>4004</v>
      </c>
      <c r="I1255" s="1">
        <v>52604.57389824</v>
      </c>
      <c r="J1255" s="1" t="s">
        <v>4005</v>
      </c>
    </row>
    <row r="1256" spans="1:10" x14ac:dyDescent="0.25">
      <c r="A1256" s="1" t="s">
        <v>4006</v>
      </c>
      <c r="B1256" s="2">
        <v>173938904</v>
      </c>
      <c r="C1256" s="2" t="s">
        <v>203</v>
      </c>
      <c r="D1256" s="4">
        <v>27539.25</v>
      </c>
      <c r="E1256" s="1" t="s">
        <v>1094</v>
      </c>
      <c r="F1256" s="1" t="s">
        <v>870</v>
      </c>
      <c r="G1256" s="1" t="s">
        <v>3820</v>
      </c>
      <c r="H1256" s="1" t="s">
        <v>4007</v>
      </c>
      <c r="I1256" s="1">
        <v>620166.68603099999</v>
      </c>
      <c r="J1256" s="1" t="s">
        <v>4008</v>
      </c>
    </row>
    <row r="1257" spans="1:10" x14ac:dyDescent="0.25">
      <c r="A1257" s="1" t="s">
        <v>4009</v>
      </c>
      <c r="B1257" s="2">
        <v>666765095</v>
      </c>
      <c r="C1257" s="2" t="s">
        <v>862</v>
      </c>
      <c r="D1257" s="4">
        <v>24617.25</v>
      </c>
      <c r="E1257" s="1" t="s">
        <v>1094</v>
      </c>
      <c r="F1257" s="1" t="s">
        <v>385</v>
      </c>
      <c r="G1257" s="1" t="s">
        <v>3820</v>
      </c>
      <c r="H1257" s="1" t="s">
        <v>4010</v>
      </c>
      <c r="I1257" s="1">
        <v>95773.107338999995</v>
      </c>
      <c r="J1257" s="1" t="s">
        <v>4011</v>
      </c>
    </row>
    <row r="1258" spans="1:10" x14ac:dyDescent="0.25">
      <c r="A1258" s="1" t="s">
        <v>4012</v>
      </c>
      <c r="B1258" s="2">
        <v>137444563</v>
      </c>
      <c r="C1258" s="2" t="s">
        <v>33</v>
      </c>
      <c r="D1258" s="4">
        <v>13659.75</v>
      </c>
      <c r="E1258" s="1" t="s">
        <v>1094</v>
      </c>
      <c r="F1258" s="1" t="s">
        <v>1789</v>
      </c>
      <c r="G1258" s="1" t="s">
        <v>3820</v>
      </c>
      <c r="H1258" s="1" t="s">
        <v>903</v>
      </c>
      <c r="I1258" s="1"/>
      <c r="J1258" s="1" t="s">
        <v>4013</v>
      </c>
    </row>
    <row r="1259" spans="1:10" x14ac:dyDescent="0.25">
      <c r="A1259" s="1" t="s">
        <v>4014</v>
      </c>
      <c r="B1259" s="2">
        <v>82435985</v>
      </c>
      <c r="C1259" s="2" t="s">
        <v>18</v>
      </c>
      <c r="D1259" s="4">
        <v>33018</v>
      </c>
      <c r="E1259" s="1" t="s">
        <v>1094</v>
      </c>
      <c r="F1259" s="1" t="s">
        <v>699</v>
      </c>
      <c r="G1259" s="1" t="s">
        <v>3820</v>
      </c>
      <c r="H1259" s="1" t="s">
        <v>4015</v>
      </c>
      <c r="I1259" s="1">
        <v>206329.91250480001</v>
      </c>
      <c r="J1259" s="1" t="s">
        <v>4016</v>
      </c>
    </row>
    <row r="1260" spans="1:10" x14ac:dyDescent="0.25">
      <c r="A1260" s="1" t="s">
        <v>4017</v>
      </c>
      <c r="B1260" s="2">
        <v>21780220</v>
      </c>
      <c r="C1260" s="2" t="s">
        <v>180</v>
      </c>
      <c r="D1260" s="4">
        <v>35940</v>
      </c>
      <c r="E1260" s="1" t="s">
        <v>1094</v>
      </c>
      <c r="F1260" s="1" t="s">
        <v>327</v>
      </c>
      <c r="G1260" s="1" t="s">
        <v>3820</v>
      </c>
      <c r="H1260" s="1" t="s">
        <v>4018</v>
      </c>
      <c r="I1260" s="1">
        <v>140851.20067200001</v>
      </c>
      <c r="J1260" s="1" t="s">
        <v>4019</v>
      </c>
    </row>
    <row r="1261" spans="1:10" x14ac:dyDescent="0.25">
      <c r="A1261" s="1" t="s">
        <v>4020</v>
      </c>
      <c r="B1261" s="2">
        <v>97106568</v>
      </c>
      <c r="C1261" s="2" t="s">
        <v>606</v>
      </c>
      <c r="D1261" s="4">
        <v>23886.75</v>
      </c>
      <c r="E1261" s="1" t="s">
        <v>1094</v>
      </c>
      <c r="F1261" s="1" t="s">
        <v>318</v>
      </c>
      <c r="G1261" s="1" t="s">
        <v>3820</v>
      </c>
      <c r="H1261" s="1" t="s">
        <v>4021</v>
      </c>
      <c r="I1261" s="1">
        <v>297538.12870424998</v>
      </c>
      <c r="J1261" s="1" t="s">
        <v>4022</v>
      </c>
    </row>
    <row r="1262" spans="1:10" x14ac:dyDescent="0.25">
      <c r="A1262" s="1" t="s">
        <v>4023</v>
      </c>
      <c r="B1262" s="2">
        <v>844852319</v>
      </c>
      <c r="C1262" s="2" t="s">
        <v>143</v>
      </c>
      <c r="D1262" s="4">
        <v>34479</v>
      </c>
      <c r="E1262" s="1" t="s">
        <v>1094</v>
      </c>
      <c r="F1262" s="1" t="s">
        <v>636</v>
      </c>
      <c r="G1262" s="1" t="s">
        <v>3820</v>
      </c>
      <c r="H1262" s="1" t="s">
        <v>4024</v>
      </c>
      <c r="I1262" s="1">
        <v>92197.850611999995</v>
      </c>
      <c r="J1262" s="1" t="s">
        <v>4025</v>
      </c>
    </row>
    <row r="1263" spans="1:10" x14ac:dyDescent="0.25">
      <c r="A1263" s="1" t="s">
        <v>4026</v>
      </c>
      <c r="B1263" s="2">
        <v>431133207</v>
      </c>
      <c r="C1263" s="2" t="s">
        <v>309</v>
      </c>
      <c r="D1263" s="4">
        <v>27904.5</v>
      </c>
      <c r="E1263" s="1" t="s">
        <v>1094</v>
      </c>
      <c r="F1263" s="1" t="s">
        <v>19</v>
      </c>
      <c r="G1263" s="1" t="s">
        <v>3820</v>
      </c>
      <c r="H1263" s="1" t="s">
        <v>4027</v>
      </c>
      <c r="I1263" s="1">
        <v>1176170.3925528</v>
      </c>
      <c r="J1263" s="1" t="s">
        <v>4028</v>
      </c>
    </row>
    <row r="1264" spans="1:10" x14ac:dyDescent="0.25">
      <c r="A1264" s="1" t="s">
        <v>4029</v>
      </c>
      <c r="B1264" s="2">
        <v>711464485</v>
      </c>
      <c r="C1264" s="2" t="s">
        <v>57</v>
      </c>
      <c r="D1264" s="4">
        <v>34113.75</v>
      </c>
      <c r="E1264" s="1" t="s">
        <v>1094</v>
      </c>
      <c r="F1264" s="1" t="s">
        <v>475</v>
      </c>
      <c r="G1264" s="1" t="s">
        <v>3820</v>
      </c>
      <c r="H1264" s="1" t="s">
        <v>4030</v>
      </c>
      <c r="I1264" s="1">
        <v>337404.65980319999</v>
      </c>
      <c r="J1264" s="1" t="s">
        <v>4031</v>
      </c>
    </row>
    <row r="1265" spans="1:10" x14ac:dyDescent="0.25">
      <c r="A1265" s="1" t="s">
        <v>4032</v>
      </c>
      <c r="B1265" s="2">
        <v>668426800</v>
      </c>
      <c r="C1265" s="2" t="s">
        <v>180</v>
      </c>
      <c r="D1265" s="4">
        <v>35940</v>
      </c>
      <c r="E1265" s="1" t="s">
        <v>1094</v>
      </c>
      <c r="F1265" s="1" t="s">
        <v>195</v>
      </c>
      <c r="G1265" s="1" t="s">
        <v>3820</v>
      </c>
      <c r="H1265" s="1" t="s">
        <v>4033</v>
      </c>
      <c r="I1265" s="1">
        <v>113859.7971</v>
      </c>
      <c r="J1265" s="1" t="s">
        <v>4034</v>
      </c>
    </row>
    <row r="1266" spans="1:10" x14ac:dyDescent="0.25">
      <c r="A1266" s="1" t="s">
        <v>4035</v>
      </c>
      <c r="B1266" s="2">
        <v>268335121</v>
      </c>
      <c r="C1266" s="2" t="s">
        <v>33</v>
      </c>
      <c r="D1266" s="4">
        <v>13659.75</v>
      </c>
      <c r="E1266" s="1" t="s">
        <v>1094</v>
      </c>
      <c r="F1266" s="1" t="s">
        <v>404</v>
      </c>
      <c r="G1266" s="1" t="s">
        <v>3820</v>
      </c>
      <c r="H1266" s="1" t="s">
        <v>4036</v>
      </c>
      <c r="I1266" s="1">
        <v>232610.0190732</v>
      </c>
      <c r="J1266" s="1" t="s">
        <v>4037</v>
      </c>
    </row>
    <row r="1267" spans="1:10" x14ac:dyDescent="0.25">
      <c r="A1267" s="1" t="s">
        <v>4038</v>
      </c>
      <c r="B1267" s="2">
        <v>721613645</v>
      </c>
      <c r="C1267" s="2" t="s">
        <v>194</v>
      </c>
      <c r="D1267" s="4">
        <v>30826.5</v>
      </c>
      <c r="E1267" s="1" t="s">
        <v>1094</v>
      </c>
      <c r="F1267" s="1" t="s">
        <v>349</v>
      </c>
      <c r="G1267" s="1" t="s">
        <v>3820</v>
      </c>
      <c r="H1267" s="1" t="s">
        <v>4039</v>
      </c>
      <c r="I1267" s="1">
        <v>1076595.28925859</v>
      </c>
      <c r="J1267" s="1" t="s">
        <v>4040</v>
      </c>
    </row>
    <row r="1268" spans="1:10" x14ac:dyDescent="0.25">
      <c r="A1268" s="1" t="s">
        <v>4041</v>
      </c>
      <c r="B1268" s="2">
        <v>201107405</v>
      </c>
      <c r="C1268" s="2" t="s">
        <v>134</v>
      </c>
      <c r="D1268" s="4">
        <v>37401</v>
      </c>
      <c r="E1268" s="1" t="s">
        <v>1094</v>
      </c>
      <c r="F1268" s="1" t="s">
        <v>366</v>
      </c>
      <c r="G1268" s="1" t="s">
        <v>3820</v>
      </c>
      <c r="H1268" s="1" t="s">
        <v>4042</v>
      </c>
      <c r="I1268" s="1">
        <v>71442.263034450007</v>
      </c>
      <c r="J1268" s="1" t="s">
        <v>4043</v>
      </c>
    </row>
    <row r="1269" spans="1:10" x14ac:dyDescent="0.25">
      <c r="A1269" s="1" t="s">
        <v>4044</v>
      </c>
      <c r="B1269" s="2">
        <v>634403569</v>
      </c>
      <c r="C1269" s="2" t="s">
        <v>245</v>
      </c>
      <c r="D1269" s="4">
        <v>19503.75</v>
      </c>
      <c r="E1269" s="1" t="s">
        <v>1094</v>
      </c>
      <c r="F1269" s="1" t="s">
        <v>83</v>
      </c>
      <c r="G1269" s="1" t="s">
        <v>3820</v>
      </c>
      <c r="H1269" s="1" t="s">
        <v>4045</v>
      </c>
      <c r="I1269" s="1">
        <v>165774.24448200001</v>
      </c>
      <c r="J1269" s="1" t="s">
        <v>4046</v>
      </c>
    </row>
    <row r="1270" spans="1:10" x14ac:dyDescent="0.25">
      <c r="A1270" s="1" t="s">
        <v>4047</v>
      </c>
      <c r="B1270" s="2">
        <v>599241201</v>
      </c>
      <c r="C1270" s="2" t="s">
        <v>11</v>
      </c>
      <c r="D1270" s="4">
        <v>36305.25</v>
      </c>
      <c r="E1270" s="1" t="s">
        <v>1094</v>
      </c>
      <c r="F1270" s="1" t="s">
        <v>385</v>
      </c>
      <c r="G1270" s="1" t="s">
        <v>3820</v>
      </c>
      <c r="H1270" s="1" t="s">
        <v>4048</v>
      </c>
      <c r="I1270" s="1">
        <v>341783.99433359999</v>
      </c>
      <c r="J1270" s="1" t="s">
        <v>4049</v>
      </c>
    </row>
    <row r="1271" spans="1:10" x14ac:dyDescent="0.25">
      <c r="A1271" s="1" t="s">
        <v>4050</v>
      </c>
      <c r="B1271" s="2">
        <v>642538814</v>
      </c>
      <c r="C1271" s="2" t="s">
        <v>129</v>
      </c>
      <c r="D1271" s="4">
        <v>15120.75</v>
      </c>
      <c r="E1271" s="1" t="s">
        <v>1094</v>
      </c>
      <c r="F1271" s="1" t="s">
        <v>344</v>
      </c>
      <c r="G1271" s="1" t="s">
        <v>3820</v>
      </c>
      <c r="H1271" s="1" t="s">
        <v>4051</v>
      </c>
      <c r="I1271" s="1">
        <v>13609.4505856</v>
      </c>
      <c r="J1271" s="1" t="s">
        <v>4052</v>
      </c>
    </row>
    <row r="1272" spans="1:10" x14ac:dyDescent="0.25">
      <c r="A1272" s="1" t="s">
        <v>4053</v>
      </c>
      <c r="B1272" s="2">
        <v>821191889</v>
      </c>
      <c r="C1272" s="2" t="s">
        <v>403</v>
      </c>
      <c r="D1272" s="4">
        <v>31922.25</v>
      </c>
      <c r="E1272" s="1" t="s">
        <v>1094</v>
      </c>
      <c r="F1272" s="1" t="s">
        <v>1242</v>
      </c>
      <c r="G1272" s="1" t="s">
        <v>4054</v>
      </c>
      <c r="H1272" s="1" t="s">
        <v>4055</v>
      </c>
      <c r="I1272" s="1">
        <v>1566778.1533864001</v>
      </c>
      <c r="J1272" s="1" t="s">
        <v>4056</v>
      </c>
    </row>
    <row r="1273" spans="1:10" x14ac:dyDescent="0.25">
      <c r="A1273" s="1" t="s">
        <v>4057</v>
      </c>
      <c r="B1273" s="2">
        <v>700452434</v>
      </c>
      <c r="C1273" s="2" t="s">
        <v>38</v>
      </c>
      <c r="D1273" s="4">
        <v>21330</v>
      </c>
      <c r="E1273" s="1" t="s">
        <v>1094</v>
      </c>
      <c r="F1273" s="1" t="s">
        <v>509</v>
      </c>
      <c r="G1273" s="1" t="s">
        <v>4058</v>
      </c>
      <c r="H1273" s="1" t="s">
        <v>4059</v>
      </c>
      <c r="I1273" s="1">
        <v>1225362.3495859201</v>
      </c>
      <c r="J1273" s="1" t="s">
        <v>4060</v>
      </c>
    </row>
    <row r="1274" spans="1:10" x14ac:dyDescent="0.25">
      <c r="A1274" s="1" t="s">
        <v>4061</v>
      </c>
      <c r="B1274" s="2">
        <v>394538360</v>
      </c>
      <c r="C1274" s="2" t="s">
        <v>498</v>
      </c>
      <c r="D1274" s="4">
        <v>37766.25</v>
      </c>
      <c r="E1274" s="1" t="s">
        <v>1094</v>
      </c>
      <c r="F1274" s="1" t="s">
        <v>1789</v>
      </c>
      <c r="G1274" s="1" t="s">
        <v>4062</v>
      </c>
      <c r="H1274" s="1" t="s">
        <v>4063</v>
      </c>
      <c r="I1274" s="1">
        <v>61895.922180959999</v>
      </c>
      <c r="J1274" s="1" t="s">
        <v>4064</v>
      </c>
    </row>
    <row r="1275" spans="1:10" x14ac:dyDescent="0.25">
      <c r="A1275" s="1" t="s">
        <v>4065</v>
      </c>
      <c r="B1275" s="2">
        <v>224684162</v>
      </c>
      <c r="C1275" s="2" t="s">
        <v>212</v>
      </c>
      <c r="D1275" s="4">
        <v>24252</v>
      </c>
      <c r="E1275" s="1" t="s">
        <v>1094</v>
      </c>
      <c r="F1275" s="1" t="s">
        <v>442</v>
      </c>
      <c r="G1275" s="1" t="s">
        <v>4066</v>
      </c>
      <c r="H1275" s="1" t="s">
        <v>4067</v>
      </c>
      <c r="I1275" s="1">
        <v>205328.33470656001</v>
      </c>
      <c r="J1275" s="1" t="s">
        <v>4068</v>
      </c>
    </row>
    <row r="1276" spans="1:10" x14ac:dyDescent="0.25">
      <c r="A1276" s="1" t="s">
        <v>4069</v>
      </c>
      <c r="B1276" s="2">
        <v>665442138</v>
      </c>
      <c r="C1276" s="2" t="s">
        <v>28</v>
      </c>
      <c r="D1276" s="4">
        <v>32652.75</v>
      </c>
      <c r="E1276" s="1" t="s">
        <v>1094</v>
      </c>
      <c r="F1276" s="1" t="s">
        <v>598</v>
      </c>
      <c r="G1276" s="1" t="s">
        <v>4070</v>
      </c>
      <c r="H1276" s="1" t="s">
        <v>4071</v>
      </c>
      <c r="I1276" s="1">
        <v>152555.271048</v>
      </c>
      <c r="J1276" s="1" t="s">
        <v>4072</v>
      </c>
    </row>
    <row r="1277" spans="1:10" x14ac:dyDescent="0.25">
      <c r="A1277" s="1" t="s">
        <v>4073</v>
      </c>
      <c r="B1277" s="2">
        <v>394316664</v>
      </c>
      <c r="C1277" s="2" t="s">
        <v>889</v>
      </c>
      <c r="D1277" s="4">
        <v>30096</v>
      </c>
      <c r="E1277" s="1" t="s">
        <v>1094</v>
      </c>
      <c r="F1277" s="1" t="s">
        <v>602</v>
      </c>
      <c r="G1277" s="1" t="s">
        <v>4074</v>
      </c>
      <c r="H1277" s="1" t="s">
        <v>4075</v>
      </c>
      <c r="I1277" s="1">
        <v>497267.80030619999</v>
      </c>
      <c r="J1277" s="1" t="s">
        <v>4076</v>
      </c>
    </row>
    <row r="1278" spans="1:10" x14ac:dyDescent="0.25">
      <c r="A1278" s="1" t="s">
        <v>4077</v>
      </c>
      <c r="B1278" s="2">
        <v>401834483</v>
      </c>
      <c r="C1278" s="2" t="s">
        <v>143</v>
      </c>
      <c r="D1278" s="4">
        <v>34479</v>
      </c>
      <c r="E1278" s="1" t="s">
        <v>1094</v>
      </c>
      <c r="F1278" s="1" t="s">
        <v>1304</v>
      </c>
      <c r="G1278" s="1" t="s">
        <v>4074</v>
      </c>
      <c r="H1278" s="1" t="s">
        <v>4078</v>
      </c>
      <c r="I1278" s="1">
        <v>263127.29554188001</v>
      </c>
      <c r="J1278" s="1" t="s">
        <v>4079</v>
      </c>
    </row>
    <row r="1279" spans="1:10" x14ac:dyDescent="0.25">
      <c r="A1279" s="1" t="s">
        <v>4080</v>
      </c>
      <c r="B1279" s="2">
        <v>542326392</v>
      </c>
      <c r="C1279" s="2" t="s">
        <v>226</v>
      </c>
      <c r="D1279" s="4">
        <v>31557</v>
      </c>
      <c r="E1279" s="1" t="s">
        <v>1094</v>
      </c>
      <c r="F1279" s="1" t="s">
        <v>323</v>
      </c>
      <c r="G1279" s="1" t="s">
        <v>4066</v>
      </c>
      <c r="H1279" s="1" t="s">
        <v>4081</v>
      </c>
      <c r="I1279" s="1">
        <v>266182.14669312001</v>
      </c>
      <c r="J1279" s="1" t="s">
        <v>4082</v>
      </c>
    </row>
    <row r="1280" spans="1:10" x14ac:dyDescent="0.25">
      <c r="A1280" s="1" t="s">
        <v>4083</v>
      </c>
      <c r="B1280" s="2">
        <v>822216007</v>
      </c>
      <c r="C1280" s="2" t="s">
        <v>862</v>
      </c>
      <c r="D1280" s="4">
        <v>24617.25</v>
      </c>
      <c r="E1280" s="1" t="s">
        <v>1094</v>
      </c>
      <c r="F1280" s="1" t="s">
        <v>818</v>
      </c>
      <c r="G1280" s="1" t="s">
        <v>4084</v>
      </c>
      <c r="H1280" s="1" t="s">
        <v>4085</v>
      </c>
      <c r="I1280" s="1">
        <v>29866.00022016</v>
      </c>
      <c r="J1280" s="1" t="s">
        <v>4086</v>
      </c>
    </row>
    <row r="1281" spans="1:10" x14ac:dyDescent="0.25">
      <c r="A1281" s="1" t="s">
        <v>4087</v>
      </c>
      <c r="B1281" s="2">
        <v>993386241</v>
      </c>
      <c r="C1281" s="2" t="s">
        <v>298</v>
      </c>
      <c r="D1281" s="4">
        <v>38131.5</v>
      </c>
      <c r="E1281" s="1" t="s">
        <v>1094</v>
      </c>
      <c r="F1281" s="1" t="s">
        <v>818</v>
      </c>
      <c r="G1281" s="1" t="s">
        <v>4088</v>
      </c>
      <c r="H1281" s="1" t="s">
        <v>4089</v>
      </c>
      <c r="I1281" s="1">
        <v>451327.25776319997</v>
      </c>
      <c r="J1281" s="1" t="s">
        <v>4090</v>
      </c>
    </row>
    <row r="1282" spans="1:10" x14ac:dyDescent="0.25">
      <c r="A1282" s="1" t="s">
        <v>4091</v>
      </c>
      <c r="B1282" s="2">
        <v>396282935</v>
      </c>
      <c r="C1282" s="2" t="s">
        <v>322</v>
      </c>
      <c r="D1282" s="4">
        <v>26443.5</v>
      </c>
      <c r="E1282" s="1" t="s">
        <v>1094</v>
      </c>
      <c r="F1282" s="1" t="s">
        <v>78</v>
      </c>
      <c r="G1282" s="1" t="s">
        <v>4054</v>
      </c>
      <c r="H1282" s="1" t="s">
        <v>4092</v>
      </c>
      <c r="I1282" s="1">
        <v>402636.11564735998</v>
      </c>
      <c r="J1282" s="1" t="s">
        <v>4093</v>
      </c>
    </row>
    <row r="1283" spans="1:10" x14ac:dyDescent="0.25">
      <c r="A1283" s="1" t="s">
        <v>4094</v>
      </c>
      <c r="B1283" s="2">
        <v>836878256</v>
      </c>
      <c r="C1283" s="2" t="s">
        <v>452</v>
      </c>
      <c r="D1283" s="4">
        <v>26078.25</v>
      </c>
      <c r="E1283" s="1" t="s">
        <v>1094</v>
      </c>
      <c r="F1283" s="1" t="s">
        <v>610</v>
      </c>
      <c r="G1283" s="1" t="s">
        <v>4095</v>
      </c>
      <c r="H1283" s="1" t="s">
        <v>4096</v>
      </c>
      <c r="I1283" s="1">
        <v>72661.886156160006</v>
      </c>
      <c r="J1283" s="1" t="s">
        <v>4097</v>
      </c>
    </row>
    <row r="1284" spans="1:10" x14ac:dyDescent="0.25">
      <c r="A1284" s="1" t="s">
        <v>4098</v>
      </c>
      <c r="B1284" s="2">
        <v>967533698</v>
      </c>
      <c r="C1284" s="2" t="s">
        <v>18</v>
      </c>
      <c r="D1284" s="4">
        <v>33018</v>
      </c>
      <c r="E1284" s="1" t="s">
        <v>1094</v>
      </c>
      <c r="F1284" s="1" t="s">
        <v>1479</v>
      </c>
      <c r="G1284" s="1" t="s">
        <v>4099</v>
      </c>
      <c r="H1284" s="1" t="s">
        <v>4100</v>
      </c>
      <c r="I1284" s="1">
        <v>123682.46937228</v>
      </c>
      <c r="J1284" s="1" t="s">
        <v>1637</v>
      </c>
    </row>
    <row r="1285" spans="1:10" x14ac:dyDescent="0.25">
      <c r="A1285" s="1" t="s">
        <v>4101</v>
      </c>
      <c r="B1285" s="2">
        <v>675064127</v>
      </c>
      <c r="C1285" s="2" t="s">
        <v>698</v>
      </c>
      <c r="D1285" s="4">
        <v>18408</v>
      </c>
      <c r="E1285" s="1" t="s">
        <v>1094</v>
      </c>
      <c r="F1285" s="1" t="s">
        <v>870</v>
      </c>
      <c r="G1285" s="1" t="s">
        <v>4074</v>
      </c>
      <c r="H1285" s="1" t="s">
        <v>4102</v>
      </c>
      <c r="I1285" s="1">
        <v>226767.76520200001</v>
      </c>
      <c r="J1285" s="1" t="s">
        <v>4103</v>
      </c>
    </row>
    <row r="1286" spans="1:10" x14ac:dyDescent="0.25">
      <c r="A1286" s="1" t="s">
        <v>4104</v>
      </c>
      <c r="B1286" s="2">
        <v>295093225</v>
      </c>
      <c r="C1286" s="2" t="s">
        <v>281</v>
      </c>
      <c r="D1286" s="4">
        <v>21695.25</v>
      </c>
      <c r="E1286" s="1" t="s">
        <v>1094</v>
      </c>
      <c r="F1286" s="1" t="s">
        <v>155</v>
      </c>
      <c r="G1286" s="1" t="s">
        <v>4105</v>
      </c>
      <c r="H1286" s="1" t="s">
        <v>4106</v>
      </c>
      <c r="I1286" s="1">
        <v>430668.98174700001</v>
      </c>
      <c r="J1286" s="1" t="s">
        <v>4107</v>
      </c>
    </row>
    <row r="1287" spans="1:10" x14ac:dyDescent="0.25">
      <c r="A1287" s="1" t="s">
        <v>4108</v>
      </c>
      <c r="B1287" s="2">
        <v>923681663</v>
      </c>
      <c r="C1287" s="2" t="s">
        <v>556</v>
      </c>
      <c r="D1287" s="4">
        <v>27174</v>
      </c>
      <c r="E1287" s="1" t="s">
        <v>1094</v>
      </c>
      <c r="F1287" s="1" t="s">
        <v>2278</v>
      </c>
      <c r="G1287" s="1" t="s">
        <v>4074</v>
      </c>
      <c r="H1287" s="1" t="s">
        <v>4109</v>
      </c>
      <c r="I1287" s="1">
        <v>593881.92779580003</v>
      </c>
      <c r="J1287" s="1" t="s">
        <v>4110</v>
      </c>
    </row>
    <row r="1288" spans="1:10" x14ac:dyDescent="0.25">
      <c r="A1288" s="1" t="s">
        <v>4111</v>
      </c>
      <c r="B1288" s="2">
        <v>464585211</v>
      </c>
      <c r="C1288" s="2" t="s">
        <v>380</v>
      </c>
      <c r="D1288" s="4">
        <v>14390.25</v>
      </c>
      <c r="E1288" s="1" t="s">
        <v>1094</v>
      </c>
      <c r="F1288" s="1" t="s">
        <v>246</v>
      </c>
      <c r="G1288" s="1" t="s">
        <v>4112</v>
      </c>
      <c r="H1288" s="1" t="s">
        <v>4113</v>
      </c>
      <c r="I1288" s="1">
        <v>15045.6081204</v>
      </c>
      <c r="J1288" s="1" t="s">
        <v>4114</v>
      </c>
    </row>
    <row r="1289" spans="1:10" x14ac:dyDescent="0.25">
      <c r="A1289" s="1" t="s">
        <v>4115</v>
      </c>
      <c r="B1289" s="2">
        <v>490805157</v>
      </c>
      <c r="C1289" s="2" t="s">
        <v>452</v>
      </c>
      <c r="D1289" s="4">
        <v>26078.25</v>
      </c>
      <c r="E1289" s="1" t="s">
        <v>1094</v>
      </c>
      <c r="F1289" s="1" t="s">
        <v>610</v>
      </c>
      <c r="G1289" s="1" t="s">
        <v>4112</v>
      </c>
      <c r="H1289" s="1" t="s">
        <v>4116</v>
      </c>
      <c r="I1289" s="1">
        <v>198783.78239159999</v>
      </c>
      <c r="J1289" s="1" t="s">
        <v>4117</v>
      </c>
    </row>
    <row r="1290" spans="1:10" x14ac:dyDescent="0.25">
      <c r="A1290" s="1" t="s">
        <v>4118</v>
      </c>
      <c r="B1290" s="2">
        <v>993940864</v>
      </c>
      <c r="C1290" s="2" t="s">
        <v>268</v>
      </c>
      <c r="D1290" s="4">
        <v>17677.5</v>
      </c>
      <c r="E1290" s="1" t="s">
        <v>1094</v>
      </c>
      <c r="F1290" s="1" t="s">
        <v>453</v>
      </c>
      <c r="G1290" s="1" t="s">
        <v>4119</v>
      </c>
      <c r="H1290" s="1" t="s">
        <v>4120</v>
      </c>
      <c r="I1290" s="1">
        <v>259335.38893824001</v>
      </c>
      <c r="J1290" s="1" t="s">
        <v>4121</v>
      </c>
    </row>
    <row r="1291" spans="1:10" x14ac:dyDescent="0.25">
      <c r="A1291" s="1" t="s">
        <v>1357</v>
      </c>
      <c r="B1291" s="2">
        <v>586071653</v>
      </c>
      <c r="C1291" s="2" t="s">
        <v>862</v>
      </c>
      <c r="D1291" s="4">
        <v>24617.25</v>
      </c>
      <c r="E1291" s="1" t="s">
        <v>1094</v>
      </c>
      <c r="F1291" s="1" t="s">
        <v>1426</v>
      </c>
      <c r="G1291" s="1" t="s">
        <v>4084</v>
      </c>
      <c r="H1291" s="1" t="s">
        <v>4122</v>
      </c>
      <c r="I1291" s="1">
        <v>356604.69961710001</v>
      </c>
      <c r="J1291" s="1" t="s">
        <v>4123</v>
      </c>
    </row>
    <row r="1292" spans="1:10" x14ac:dyDescent="0.25">
      <c r="A1292" s="1" t="s">
        <v>4124</v>
      </c>
      <c r="B1292" s="2">
        <v>881946883</v>
      </c>
      <c r="C1292" s="2" t="s">
        <v>889</v>
      </c>
      <c r="D1292" s="4">
        <v>30096</v>
      </c>
      <c r="E1292" s="1" t="s">
        <v>1094</v>
      </c>
      <c r="F1292" s="1" t="s">
        <v>120</v>
      </c>
      <c r="G1292" s="1" t="s">
        <v>4084</v>
      </c>
      <c r="H1292" s="1" t="s">
        <v>4125</v>
      </c>
      <c r="I1292" s="1">
        <v>359860.1997312</v>
      </c>
      <c r="J1292" s="1" t="s">
        <v>4126</v>
      </c>
    </row>
    <row r="1293" spans="1:10" x14ac:dyDescent="0.25">
      <c r="A1293" s="1" t="s">
        <v>4127</v>
      </c>
      <c r="B1293" s="2">
        <v>157033921</v>
      </c>
      <c r="C1293" s="2" t="s">
        <v>250</v>
      </c>
      <c r="D1293" s="4">
        <v>18042.75</v>
      </c>
      <c r="E1293" s="1" t="s">
        <v>1094</v>
      </c>
      <c r="F1293" s="1" t="s">
        <v>774</v>
      </c>
      <c r="G1293" s="1" t="s">
        <v>4066</v>
      </c>
      <c r="H1293" s="1" t="s">
        <v>4128</v>
      </c>
      <c r="I1293" s="1">
        <v>114310.25995199999</v>
      </c>
      <c r="J1293" s="1" t="s">
        <v>4129</v>
      </c>
    </row>
    <row r="1294" spans="1:10" x14ac:dyDescent="0.25">
      <c r="A1294" s="1" t="s">
        <v>4130</v>
      </c>
      <c r="B1294" s="2">
        <v>368729411</v>
      </c>
      <c r="C1294" s="2" t="s">
        <v>129</v>
      </c>
      <c r="D1294" s="4">
        <v>15120.75</v>
      </c>
      <c r="E1294" s="1" t="s">
        <v>1094</v>
      </c>
      <c r="F1294" s="1" t="s">
        <v>940</v>
      </c>
      <c r="G1294" s="1" t="s">
        <v>4062</v>
      </c>
      <c r="H1294" s="1" t="s">
        <v>4131</v>
      </c>
      <c r="I1294" s="1">
        <v>270976.65709823999</v>
      </c>
      <c r="J1294" s="1" t="s">
        <v>4132</v>
      </c>
    </row>
    <row r="1295" spans="1:10" x14ac:dyDescent="0.25">
      <c r="A1295" s="1" t="s">
        <v>4133</v>
      </c>
      <c r="B1295" s="2">
        <v>175122483</v>
      </c>
      <c r="C1295" s="2" t="s">
        <v>47</v>
      </c>
      <c r="D1295" s="4">
        <v>31191.75</v>
      </c>
      <c r="E1295" s="1" t="s">
        <v>1094</v>
      </c>
      <c r="F1295" s="1" t="s">
        <v>130</v>
      </c>
      <c r="G1295" s="1" t="s">
        <v>4074</v>
      </c>
      <c r="H1295" s="1" t="s">
        <v>4134</v>
      </c>
      <c r="I1295" s="1">
        <v>27809.10468</v>
      </c>
      <c r="J1295" s="1" t="s">
        <v>4135</v>
      </c>
    </row>
    <row r="1296" spans="1:10" x14ac:dyDescent="0.25">
      <c r="A1296" s="1" t="s">
        <v>4136</v>
      </c>
      <c r="B1296" s="2">
        <v>803664316</v>
      </c>
      <c r="C1296" s="2" t="s">
        <v>389</v>
      </c>
      <c r="D1296" s="4">
        <v>29365.5</v>
      </c>
      <c r="E1296" s="1" t="s">
        <v>1094</v>
      </c>
      <c r="F1296" s="1" t="s">
        <v>574</v>
      </c>
      <c r="G1296" s="1" t="s">
        <v>4088</v>
      </c>
      <c r="H1296" s="1" t="s">
        <v>4137</v>
      </c>
      <c r="I1296" s="1">
        <v>281832.01150080003</v>
      </c>
      <c r="J1296" s="1" t="s">
        <v>507</v>
      </c>
    </row>
    <row r="1297" spans="1:10" x14ac:dyDescent="0.25">
      <c r="A1297" s="1" t="s">
        <v>4138</v>
      </c>
      <c r="B1297" s="2">
        <v>97905680</v>
      </c>
      <c r="C1297" s="2" t="s">
        <v>194</v>
      </c>
      <c r="D1297" s="4">
        <v>30826.5</v>
      </c>
      <c r="E1297" s="1" t="s">
        <v>1094</v>
      </c>
      <c r="F1297" s="1" t="s">
        <v>1815</v>
      </c>
      <c r="G1297" s="1" t="s">
        <v>4095</v>
      </c>
      <c r="H1297" s="1" t="s">
        <v>4139</v>
      </c>
      <c r="I1297" s="1">
        <v>132520.82975999999</v>
      </c>
      <c r="J1297" s="1" t="s">
        <v>4140</v>
      </c>
    </row>
    <row r="1298" spans="1:10" x14ac:dyDescent="0.25">
      <c r="A1298" s="1" t="s">
        <v>4141</v>
      </c>
      <c r="B1298" s="2">
        <v>446276731</v>
      </c>
      <c r="C1298" s="2" t="s">
        <v>255</v>
      </c>
      <c r="D1298" s="4">
        <v>25347.75</v>
      </c>
      <c r="E1298" s="1" t="s">
        <v>1094</v>
      </c>
      <c r="F1298" s="1" t="s">
        <v>190</v>
      </c>
      <c r="G1298" s="1" t="s">
        <v>4074</v>
      </c>
      <c r="H1298" s="1" t="s">
        <v>4142</v>
      </c>
      <c r="I1298" s="1">
        <v>107419.5453789</v>
      </c>
      <c r="J1298" s="1" t="s">
        <v>4143</v>
      </c>
    </row>
    <row r="1299" spans="1:10" x14ac:dyDescent="0.25">
      <c r="A1299" s="1" t="s">
        <v>4144</v>
      </c>
      <c r="B1299" s="2">
        <v>318114026</v>
      </c>
      <c r="C1299" s="2" t="s">
        <v>114</v>
      </c>
      <c r="D1299" s="4">
        <v>20599.5</v>
      </c>
      <c r="E1299" s="1" t="s">
        <v>1094</v>
      </c>
      <c r="F1299" s="1" t="s">
        <v>1308</v>
      </c>
      <c r="G1299" s="1" t="s">
        <v>4088</v>
      </c>
      <c r="H1299" s="1" t="s">
        <v>4145</v>
      </c>
      <c r="I1299" s="1">
        <v>202689.80137728</v>
      </c>
      <c r="J1299" s="1" t="s">
        <v>4146</v>
      </c>
    </row>
    <row r="1300" spans="1:10" x14ac:dyDescent="0.25">
      <c r="A1300" s="1" t="s">
        <v>4147</v>
      </c>
      <c r="B1300" s="2">
        <v>480416516</v>
      </c>
      <c r="C1300" s="2" t="s">
        <v>281</v>
      </c>
      <c r="D1300" s="4">
        <v>21695.25</v>
      </c>
      <c r="E1300" s="1" t="s">
        <v>1094</v>
      </c>
      <c r="F1300" s="1" t="s">
        <v>102</v>
      </c>
      <c r="G1300" s="1" t="s">
        <v>4148</v>
      </c>
      <c r="H1300" s="1" t="s">
        <v>4149</v>
      </c>
      <c r="I1300" s="1">
        <v>9802.5950811599996</v>
      </c>
      <c r="J1300" s="1" t="s">
        <v>4150</v>
      </c>
    </row>
    <row r="1301" spans="1:10" x14ac:dyDescent="0.25">
      <c r="A1301" s="1" t="s">
        <v>4151</v>
      </c>
      <c r="B1301" s="2">
        <v>776653935</v>
      </c>
      <c r="C1301" s="2" t="s">
        <v>568</v>
      </c>
      <c r="D1301" s="4">
        <v>25713</v>
      </c>
      <c r="E1301" s="1" t="s">
        <v>1094</v>
      </c>
      <c r="F1301" s="1" t="s">
        <v>130</v>
      </c>
      <c r="G1301" s="1" t="s">
        <v>4105</v>
      </c>
      <c r="H1301" s="1" t="s">
        <v>4152</v>
      </c>
      <c r="I1301" s="1">
        <v>309004.6954572</v>
      </c>
      <c r="J1301" s="1" t="s">
        <v>4153</v>
      </c>
    </row>
    <row r="1302" spans="1:10" x14ac:dyDescent="0.25">
      <c r="A1302" s="1" t="s">
        <v>4154</v>
      </c>
      <c r="B1302" s="2">
        <v>768605932</v>
      </c>
      <c r="C1302" s="2" t="s">
        <v>134</v>
      </c>
      <c r="D1302" s="4">
        <v>37401</v>
      </c>
      <c r="E1302" s="1" t="s">
        <v>1094</v>
      </c>
      <c r="F1302" s="1" t="s">
        <v>305</v>
      </c>
      <c r="G1302" s="1" t="s">
        <v>4119</v>
      </c>
      <c r="H1302" s="1" t="s">
        <v>4155</v>
      </c>
      <c r="I1302" s="1">
        <v>349158.27464999998</v>
      </c>
      <c r="J1302" s="1" t="s">
        <v>4156</v>
      </c>
    </row>
    <row r="1303" spans="1:10" x14ac:dyDescent="0.25">
      <c r="A1303" s="1" t="s">
        <v>4157</v>
      </c>
      <c r="B1303" s="2">
        <v>38705523</v>
      </c>
      <c r="C1303" s="2" t="s">
        <v>322</v>
      </c>
      <c r="D1303" s="4">
        <v>26443.5</v>
      </c>
      <c r="E1303" s="1" t="s">
        <v>1094</v>
      </c>
      <c r="F1303" s="1" t="s">
        <v>881</v>
      </c>
      <c r="G1303" s="1" t="s">
        <v>4070</v>
      </c>
      <c r="H1303" s="1" t="s">
        <v>4158</v>
      </c>
      <c r="I1303" s="1">
        <v>76154.406174000003</v>
      </c>
      <c r="J1303" s="1" t="s">
        <v>4159</v>
      </c>
    </row>
    <row r="1304" spans="1:10" x14ac:dyDescent="0.25">
      <c r="A1304" s="1" t="s">
        <v>4160</v>
      </c>
      <c r="B1304" s="2">
        <v>104083137</v>
      </c>
      <c r="C1304" s="2" t="s">
        <v>335</v>
      </c>
      <c r="D1304" s="4">
        <v>19869</v>
      </c>
      <c r="E1304" s="1" t="s">
        <v>1094</v>
      </c>
      <c r="F1304" s="1" t="s">
        <v>1626</v>
      </c>
      <c r="G1304" s="1" t="s">
        <v>4105</v>
      </c>
      <c r="H1304" s="1" t="s">
        <v>4161</v>
      </c>
      <c r="I1304" s="1">
        <v>349116.67774080002</v>
      </c>
      <c r="J1304" s="1" t="s">
        <v>4162</v>
      </c>
    </row>
    <row r="1305" spans="1:10" x14ac:dyDescent="0.25">
      <c r="A1305" s="1" t="s">
        <v>4163</v>
      </c>
      <c r="B1305" s="2">
        <v>680718153</v>
      </c>
      <c r="C1305" s="2" t="s">
        <v>18</v>
      </c>
      <c r="D1305" s="4">
        <v>33018</v>
      </c>
      <c r="E1305" s="1" t="s">
        <v>1094</v>
      </c>
      <c r="F1305" s="1" t="s">
        <v>1695</v>
      </c>
      <c r="G1305" s="1" t="s">
        <v>4095</v>
      </c>
      <c r="H1305" s="1" t="s">
        <v>4164</v>
      </c>
      <c r="I1305" s="1">
        <v>80112.715987500007</v>
      </c>
      <c r="J1305" s="1" t="s">
        <v>4165</v>
      </c>
    </row>
    <row r="1306" spans="1:10" x14ac:dyDescent="0.25">
      <c r="A1306" s="1" t="s">
        <v>4166</v>
      </c>
      <c r="B1306" s="2">
        <v>500287879</v>
      </c>
      <c r="C1306" s="2" t="s">
        <v>226</v>
      </c>
      <c r="D1306" s="4">
        <v>31557</v>
      </c>
      <c r="E1306" s="1" t="s">
        <v>1094</v>
      </c>
      <c r="F1306" s="1" t="s">
        <v>1000</v>
      </c>
      <c r="G1306" s="1" t="s">
        <v>4095</v>
      </c>
      <c r="H1306" s="1" t="s">
        <v>4167</v>
      </c>
      <c r="I1306" s="1">
        <v>152893.836144</v>
      </c>
      <c r="J1306" s="1" t="s">
        <v>1085</v>
      </c>
    </row>
    <row r="1307" spans="1:10" x14ac:dyDescent="0.25">
      <c r="A1307" s="1" t="s">
        <v>4168</v>
      </c>
      <c r="B1307" s="2">
        <v>738497808</v>
      </c>
      <c r="C1307" s="2" t="s">
        <v>212</v>
      </c>
      <c r="D1307" s="4">
        <v>24252</v>
      </c>
      <c r="E1307" s="1" t="s">
        <v>1094</v>
      </c>
      <c r="F1307" s="1" t="s">
        <v>2501</v>
      </c>
      <c r="G1307" s="1" t="s">
        <v>4066</v>
      </c>
      <c r="H1307" s="1" t="s">
        <v>4169</v>
      </c>
      <c r="I1307" s="1">
        <v>62995.533004800003</v>
      </c>
      <c r="J1307" s="1" t="s">
        <v>4170</v>
      </c>
    </row>
    <row r="1308" spans="1:10" x14ac:dyDescent="0.25">
      <c r="A1308" s="1" t="s">
        <v>4171</v>
      </c>
      <c r="B1308" s="2">
        <v>785800204</v>
      </c>
      <c r="C1308" s="2" t="s">
        <v>57</v>
      </c>
      <c r="D1308" s="4">
        <v>34113.75</v>
      </c>
      <c r="E1308" s="1" t="s">
        <v>1094</v>
      </c>
      <c r="F1308" s="1" t="s">
        <v>2311</v>
      </c>
      <c r="G1308" s="1" t="s">
        <v>4066</v>
      </c>
      <c r="H1308" s="1" t="s">
        <v>4172</v>
      </c>
      <c r="I1308" s="1">
        <v>105907.20714</v>
      </c>
      <c r="J1308" s="1" t="s">
        <v>4173</v>
      </c>
    </row>
    <row r="1309" spans="1:10" x14ac:dyDescent="0.25">
      <c r="A1309" s="1" t="s">
        <v>4174</v>
      </c>
      <c r="B1309" s="2">
        <v>491748531</v>
      </c>
      <c r="C1309" s="2" t="s">
        <v>226</v>
      </c>
      <c r="D1309" s="4">
        <v>31557</v>
      </c>
      <c r="E1309" s="1" t="s">
        <v>1094</v>
      </c>
      <c r="F1309" s="1" t="s">
        <v>509</v>
      </c>
      <c r="G1309" s="1" t="s">
        <v>4084</v>
      </c>
      <c r="H1309" s="1" t="s">
        <v>4175</v>
      </c>
      <c r="I1309" s="1">
        <v>169230.99432960001</v>
      </c>
      <c r="J1309" s="1" t="s">
        <v>4176</v>
      </c>
    </row>
    <row r="1310" spans="1:10" x14ac:dyDescent="0.25">
      <c r="A1310" s="1" t="s">
        <v>4177</v>
      </c>
      <c r="B1310" s="2">
        <v>591612522</v>
      </c>
      <c r="C1310" s="2" t="s">
        <v>114</v>
      </c>
      <c r="D1310" s="4">
        <v>20599.5</v>
      </c>
      <c r="E1310" s="1" t="s">
        <v>1094</v>
      </c>
      <c r="F1310" s="1" t="s">
        <v>204</v>
      </c>
      <c r="G1310" s="1" t="s">
        <v>4084</v>
      </c>
      <c r="H1310" s="1"/>
      <c r="I1310" s="1"/>
      <c r="J1310" s="1" t="s">
        <v>4178</v>
      </c>
    </row>
    <row r="1311" spans="1:10" x14ac:dyDescent="0.25">
      <c r="A1311" s="1" t="s">
        <v>4179</v>
      </c>
      <c r="B1311" s="2">
        <v>273057611</v>
      </c>
      <c r="C1311" s="2" t="s">
        <v>862</v>
      </c>
      <c r="D1311" s="4">
        <v>24617.25</v>
      </c>
      <c r="E1311" s="1" t="s">
        <v>1094</v>
      </c>
      <c r="F1311" s="1" t="s">
        <v>1626</v>
      </c>
      <c r="G1311" s="1" t="s">
        <v>4074</v>
      </c>
      <c r="H1311" s="1" t="s">
        <v>4180</v>
      </c>
      <c r="I1311" s="1">
        <v>214795.52582400001</v>
      </c>
      <c r="J1311" s="1" t="s">
        <v>4181</v>
      </c>
    </row>
    <row r="1312" spans="1:10" x14ac:dyDescent="0.25">
      <c r="A1312" s="1" t="s">
        <v>4182</v>
      </c>
      <c r="B1312" s="2">
        <v>901360013</v>
      </c>
      <c r="C1312" s="2" t="s">
        <v>606</v>
      </c>
      <c r="D1312" s="4">
        <v>23886.75</v>
      </c>
      <c r="E1312" s="1" t="s">
        <v>1094</v>
      </c>
      <c r="F1312" s="1" t="s">
        <v>310</v>
      </c>
      <c r="G1312" s="1" t="s">
        <v>4062</v>
      </c>
      <c r="H1312" s="1" t="s">
        <v>4183</v>
      </c>
      <c r="I1312" s="1">
        <v>231573.14482752001</v>
      </c>
      <c r="J1312" s="1" t="s">
        <v>2300</v>
      </c>
    </row>
    <row r="1313" spans="1:10" x14ac:dyDescent="0.25">
      <c r="A1313" s="1" t="s">
        <v>4184</v>
      </c>
      <c r="B1313" s="2">
        <v>453563649</v>
      </c>
      <c r="C1313" s="2" t="s">
        <v>221</v>
      </c>
      <c r="D1313" s="4">
        <v>33748.5</v>
      </c>
      <c r="E1313" s="1" t="s">
        <v>1094</v>
      </c>
      <c r="F1313" s="1" t="s">
        <v>78</v>
      </c>
      <c r="G1313" s="1" t="s">
        <v>4095</v>
      </c>
      <c r="H1313" s="1" t="s">
        <v>4185</v>
      </c>
      <c r="I1313" s="1">
        <v>23402.101824000001</v>
      </c>
      <c r="J1313" s="1" t="s">
        <v>4186</v>
      </c>
    </row>
    <row r="1314" spans="1:10" x14ac:dyDescent="0.25">
      <c r="A1314" s="1" t="s">
        <v>4187</v>
      </c>
      <c r="B1314" s="2">
        <v>355478532</v>
      </c>
      <c r="C1314" s="2" t="s">
        <v>556</v>
      </c>
      <c r="D1314" s="4">
        <v>27174</v>
      </c>
      <c r="E1314" s="1" t="s">
        <v>1094</v>
      </c>
      <c r="F1314" s="1" t="s">
        <v>78</v>
      </c>
      <c r="G1314" s="1" t="s">
        <v>4088</v>
      </c>
      <c r="H1314" s="1" t="s">
        <v>4188</v>
      </c>
      <c r="I1314" s="1">
        <v>6943.0138880000004</v>
      </c>
      <c r="J1314" s="1" t="s">
        <v>4189</v>
      </c>
    </row>
    <row r="1315" spans="1:10" x14ac:dyDescent="0.25">
      <c r="A1315" s="1" t="s">
        <v>4190</v>
      </c>
      <c r="B1315" s="2">
        <v>940594492</v>
      </c>
      <c r="C1315" s="2" t="s">
        <v>245</v>
      </c>
      <c r="D1315" s="4">
        <v>19503.75</v>
      </c>
      <c r="E1315" s="1" t="s">
        <v>1094</v>
      </c>
      <c r="F1315" s="1" t="s">
        <v>1197</v>
      </c>
      <c r="G1315" s="1" t="s">
        <v>4112</v>
      </c>
      <c r="H1315" s="1" t="s">
        <v>4191</v>
      </c>
      <c r="I1315" s="1">
        <v>13107.032777070001</v>
      </c>
      <c r="J1315" s="1" t="s">
        <v>4192</v>
      </c>
    </row>
    <row r="1316" spans="1:10" x14ac:dyDescent="0.25">
      <c r="A1316" s="1" t="s">
        <v>4193</v>
      </c>
      <c r="B1316" s="2">
        <v>7214335</v>
      </c>
      <c r="C1316" s="2" t="s">
        <v>23</v>
      </c>
      <c r="D1316" s="4">
        <v>15486</v>
      </c>
      <c r="E1316" s="1" t="s">
        <v>1094</v>
      </c>
      <c r="F1316" s="1" t="s">
        <v>557</v>
      </c>
      <c r="G1316" s="1" t="s">
        <v>4088</v>
      </c>
      <c r="H1316" s="1" t="s">
        <v>4194</v>
      </c>
      <c r="I1316" s="1">
        <v>140555.64663756001</v>
      </c>
      <c r="J1316" s="1" t="s">
        <v>4195</v>
      </c>
    </row>
    <row r="1317" spans="1:10" x14ac:dyDescent="0.25">
      <c r="A1317" s="1" t="s">
        <v>4196</v>
      </c>
      <c r="B1317" s="2">
        <v>208888660</v>
      </c>
      <c r="C1317" s="2" t="s">
        <v>52</v>
      </c>
      <c r="D1317" s="4">
        <v>20234.25</v>
      </c>
      <c r="E1317" s="1" t="s">
        <v>1094</v>
      </c>
      <c r="F1317" s="1" t="s">
        <v>610</v>
      </c>
      <c r="G1317" s="1" t="s">
        <v>4105</v>
      </c>
      <c r="H1317" s="1" t="s">
        <v>4197</v>
      </c>
      <c r="I1317" s="1">
        <v>313159.77692999999</v>
      </c>
      <c r="J1317" s="1" t="s">
        <v>4198</v>
      </c>
    </row>
    <row r="1318" spans="1:10" x14ac:dyDescent="0.25">
      <c r="A1318" s="1" t="s">
        <v>4199</v>
      </c>
      <c r="B1318" s="2">
        <v>217780212</v>
      </c>
      <c r="C1318" s="2" t="s">
        <v>389</v>
      </c>
      <c r="D1318" s="4">
        <v>29365.5</v>
      </c>
      <c r="E1318" s="1" t="s">
        <v>1094</v>
      </c>
      <c r="F1318" s="1" t="s">
        <v>1016</v>
      </c>
      <c r="G1318" s="1" t="s">
        <v>4099</v>
      </c>
      <c r="H1318" s="1" t="s">
        <v>4200</v>
      </c>
      <c r="I1318" s="1">
        <v>85481.319000000003</v>
      </c>
      <c r="J1318" s="1" t="s">
        <v>4201</v>
      </c>
    </row>
    <row r="1319" spans="1:10" x14ac:dyDescent="0.25">
      <c r="A1319" s="1" t="s">
        <v>4202</v>
      </c>
      <c r="B1319" s="2">
        <v>673180431</v>
      </c>
      <c r="C1319" s="2" t="s">
        <v>194</v>
      </c>
      <c r="D1319" s="4">
        <v>30826.5</v>
      </c>
      <c r="E1319" s="1" t="s">
        <v>1094</v>
      </c>
      <c r="F1319" s="1" t="s">
        <v>147</v>
      </c>
      <c r="G1319" s="1" t="s">
        <v>4074</v>
      </c>
      <c r="H1319" s="1" t="s">
        <v>4203</v>
      </c>
      <c r="I1319" s="1">
        <v>575586.88283250004</v>
      </c>
      <c r="J1319" s="1" t="s">
        <v>4204</v>
      </c>
    </row>
    <row r="1320" spans="1:10" x14ac:dyDescent="0.25">
      <c r="A1320" s="1" t="s">
        <v>4205</v>
      </c>
      <c r="B1320" s="2">
        <v>815014753</v>
      </c>
      <c r="C1320" s="2" t="s">
        <v>47</v>
      </c>
      <c r="D1320" s="4">
        <v>31191.75</v>
      </c>
      <c r="E1320" s="1" t="s">
        <v>1094</v>
      </c>
      <c r="F1320" s="1" t="s">
        <v>602</v>
      </c>
      <c r="G1320" s="1" t="s">
        <v>4054</v>
      </c>
      <c r="H1320" s="1" t="s">
        <v>4206</v>
      </c>
      <c r="I1320" s="1">
        <v>102625.9101504</v>
      </c>
      <c r="J1320" s="1" t="s">
        <v>4207</v>
      </c>
    </row>
    <row r="1321" spans="1:10" x14ac:dyDescent="0.25">
      <c r="A1321" s="1" t="s">
        <v>4208</v>
      </c>
      <c r="B1321" s="2">
        <v>593922000</v>
      </c>
      <c r="C1321" s="2" t="s">
        <v>28</v>
      </c>
      <c r="D1321" s="4">
        <v>32652.75</v>
      </c>
      <c r="E1321" s="1" t="s">
        <v>1094</v>
      </c>
      <c r="F1321" s="1" t="s">
        <v>1702</v>
      </c>
      <c r="G1321" s="1" t="s">
        <v>4084</v>
      </c>
      <c r="H1321" s="1" t="s">
        <v>4209</v>
      </c>
      <c r="I1321" s="1">
        <v>381286.85649768001</v>
      </c>
      <c r="J1321" s="1" t="s">
        <v>4210</v>
      </c>
    </row>
    <row r="1322" spans="1:10" x14ac:dyDescent="0.25">
      <c r="A1322" s="1" t="s">
        <v>4211</v>
      </c>
      <c r="B1322" s="2">
        <v>906510135</v>
      </c>
      <c r="C1322" s="2" t="s">
        <v>606</v>
      </c>
      <c r="D1322" s="4">
        <v>23886.75</v>
      </c>
      <c r="E1322" s="1" t="s">
        <v>1094</v>
      </c>
      <c r="F1322" s="1" t="s">
        <v>807</v>
      </c>
      <c r="G1322" s="1" t="s">
        <v>4074</v>
      </c>
      <c r="H1322" s="1" t="s">
        <v>4212</v>
      </c>
      <c r="I1322" s="1">
        <v>626896.66277927998</v>
      </c>
      <c r="J1322" s="1" t="s">
        <v>4213</v>
      </c>
    </row>
    <row r="1323" spans="1:10" x14ac:dyDescent="0.25">
      <c r="A1323" s="1" t="s">
        <v>4214</v>
      </c>
      <c r="B1323" s="2">
        <v>967501251</v>
      </c>
      <c r="C1323" s="2" t="s">
        <v>162</v>
      </c>
      <c r="D1323" s="4">
        <v>15851.25</v>
      </c>
      <c r="E1323" s="1" t="s">
        <v>1094</v>
      </c>
      <c r="F1323" s="1" t="s">
        <v>852</v>
      </c>
      <c r="G1323" s="1" t="s">
        <v>4148</v>
      </c>
      <c r="H1323" s="1" t="s">
        <v>4215</v>
      </c>
      <c r="I1323" s="1">
        <v>124256.61644256</v>
      </c>
      <c r="J1323" s="1" t="s">
        <v>4216</v>
      </c>
    </row>
    <row r="1324" spans="1:10" x14ac:dyDescent="0.25">
      <c r="A1324" s="1" t="s">
        <v>1118</v>
      </c>
      <c r="B1324" s="2">
        <v>643127573</v>
      </c>
      <c r="C1324" s="2" t="s">
        <v>452</v>
      </c>
      <c r="D1324" s="4">
        <v>26078.25</v>
      </c>
      <c r="E1324" s="1" t="s">
        <v>1094</v>
      </c>
      <c r="F1324" s="1" t="s">
        <v>1083</v>
      </c>
      <c r="G1324" s="1" t="s">
        <v>4084</v>
      </c>
      <c r="H1324" s="1" t="s">
        <v>4217</v>
      </c>
      <c r="I1324" s="1">
        <v>108275.784804</v>
      </c>
      <c r="J1324" s="1" t="s">
        <v>4218</v>
      </c>
    </row>
    <row r="1325" spans="1:10" x14ac:dyDescent="0.25">
      <c r="A1325" s="1" t="s">
        <v>4219</v>
      </c>
      <c r="B1325" s="2">
        <v>933105282</v>
      </c>
      <c r="C1325" s="2" t="s">
        <v>403</v>
      </c>
      <c r="D1325" s="4">
        <v>31922.25</v>
      </c>
      <c r="E1325" s="1" t="s">
        <v>1094</v>
      </c>
      <c r="F1325" s="1" t="s">
        <v>1047</v>
      </c>
      <c r="G1325" s="1" t="s">
        <v>4220</v>
      </c>
      <c r="H1325" s="1" t="s">
        <v>4221</v>
      </c>
      <c r="I1325" s="1">
        <v>57965.812725600001</v>
      </c>
      <c r="J1325" s="1" t="s">
        <v>4222</v>
      </c>
    </row>
    <row r="1326" spans="1:10" x14ac:dyDescent="0.25">
      <c r="A1326" s="1" t="s">
        <v>4223</v>
      </c>
      <c r="B1326" s="2">
        <v>133422649</v>
      </c>
      <c r="C1326" s="2" t="s">
        <v>869</v>
      </c>
      <c r="D1326" s="4">
        <v>17312.25</v>
      </c>
      <c r="E1326" s="1" t="s">
        <v>1094</v>
      </c>
      <c r="F1326" s="1" t="s">
        <v>818</v>
      </c>
      <c r="G1326" s="1" t="s">
        <v>4066</v>
      </c>
      <c r="H1326" s="1" t="s">
        <v>4224</v>
      </c>
      <c r="I1326" s="1">
        <v>737187.03918720002</v>
      </c>
      <c r="J1326" s="1" t="s">
        <v>4225</v>
      </c>
    </row>
    <row r="1327" spans="1:10" x14ac:dyDescent="0.25">
      <c r="A1327" s="1" t="s">
        <v>4226</v>
      </c>
      <c r="B1327" s="2">
        <v>74500001</v>
      </c>
      <c r="C1327" s="2" t="s">
        <v>573</v>
      </c>
      <c r="D1327" s="4">
        <v>26808.75</v>
      </c>
      <c r="E1327" s="1" t="s">
        <v>1094</v>
      </c>
      <c r="F1327" s="1" t="s">
        <v>29</v>
      </c>
      <c r="G1327" s="1" t="s">
        <v>4066</v>
      </c>
      <c r="H1327" s="1" t="s">
        <v>4227</v>
      </c>
      <c r="I1327" s="1">
        <v>334543.48484699999</v>
      </c>
      <c r="J1327" s="1" t="s">
        <v>4228</v>
      </c>
    </row>
    <row r="1328" spans="1:10" x14ac:dyDescent="0.25">
      <c r="A1328" s="1" t="s">
        <v>4229</v>
      </c>
      <c r="B1328" s="2">
        <v>807991662</v>
      </c>
      <c r="C1328" s="2" t="s">
        <v>47</v>
      </c>
      <c r="D1328" s="4">
        <v>31191.75</v>
      </c>
      <c r="E1328" s="1" t="s">
        <v>1094</v>
      </c>
      <c r="F1328" s="1" t="s">
        <v>909</v>
      </c>
      <c r="G1328" s="1" t="s">
        <v>4095</v>
      </c>
      <c r="H1328" s="1" t="s">
        <v>4230</v>
      </c>
      <c r="I1328" s="1">
        <v>392687.43358319998</v>
      </c>
      <c r="J1328" s="1" t="s">
        <v>4231</v>
      </c>
    </row>
    <row r="1329" spans="1:10" x14ac:dyDescent="0.25">
      <c r="A1329" s="1" t="s">
        <v>4232</v>
      </c>
      <c r="B1329" s="2">
        <v>934154352</v>
      </c>
      <c r="C1329" s="2" t="s">
        <v>212</v>
      </c>
      <c r="D1329" s="4">
        <v>24252</v>
      </c>
      <c r="E1329" s="1" t="s">
        <v>1094</v>
      </c>
      <c r="F1329" s="1" t="s">
        <v>1746</v>
      </c>
      <c r="G1329" s="1" t="s">
        <v>4074</v>
      </c>
      <c r="H1329" s="1" t="s">
        <v>4233</v>
      </c>
      <c r="I1329" s="1">
        <v>296896.91136000003</v>
      </c>
      <c r="J1329" s="1" t="s">
        <v>4234</v>
      </c>
    </row>
    <row r="1330" spans="1:10" x14ac:dyDescent="0.25">
      <c r="A1330" s="1" t="s">
        <v>4235</v>
      </c>
      <c r="B1330" s="2">
        <v>126508895</v>
      </c>
      <c r="C1330" s="2" t="s">
        <v>221</v>
      </c>
      <c r="D1330" s="4">
        <v>33748.5</v>
      </c>
      <c r="E1330" s="1" t="s">
        <v>1094</v>
      </c>
      <c r="F1330" s="1" t="s">
        <v>2311</v>
      </c>
      <c r="G1330" s="1" t="s">
        <v>4058</v>
      </c>
      <c r="H1330" s="1" t="s">
        <v>4236</v>
      </c>
      <c r="I1330" s="1">
        <v>479606.75360400003</v>
      </c>
      <c r="J1330" s="1" t="s">
        <v>4237</v>
      </c>
    </row>
    <row r="1331" spans="1:10" x14ac:dyDescent="0.25">
      <c r="A1331" s="1" t="s">
        <v>4238</v>
      </c>
      <c r="B1331" s="2">
        <v>668485689</v>
      </c>
      <c r="C1331" s="2" t="s">
        <v>273</v>
      </c>
      <c r="D1331" s="4">
        <v>20964.75</v>
      </c>
      <c r="E1331" s="1" t="s">
        <v>1094</v>
      </c>
      <c r="F1331" s="1" t="s">
        <v>825</v>
      </c>
      <c r="G1331" s="1" t="s">
        <v>4088</v>
      </c>
      <c r="H1331" s="1" t="s">
        <v>4239</v>
      </c>
      <c r="I1331" s="1">
        <v>130994.87997024</v>
      </c>
      <c r="J1331" s="1" t="s">
        <v>4240</v>
      </c>
    </row>
    <row r="1332" spans="1:10" x14ac:dyDescent="0.25">
      <c r="A1332" s="1" t="s">
        <v>4241</v>
      </c>
      <c r="B1332" s="2">
        <v>990678166</v>
      </c>
      <c r="C1332" s="2" t="s">
        <v>268</v>
      </c>
      <c r="D1332" s="4">
        <v>17677.5</v>
      </c>
      <c r="E1332" s="1" t="s">
        <v>1094</v>
      </c>
      <c r="F1332" s="1" t="s">
        <v>260</v>
      </c>
      <c r="G1332" s="1" t="s">
        <v>4148</v>
      </c>
      <c r="H1332" s="1" t="s">
        <v>4242</v>
      </c>
      <c r="I1332" s="1">
        <v>197378.53793503999</v>
      </c>
      <c r="J1332" s="1" t="s">
        <v>4243</v>
      </c>
    </row>
    <row r="1333" spans="1:10" x14ac:dyDescent="0.25">
      <c r="A1333" s="1" t="s">
        <v>4244</v>
      </c>
      <c r="B1333" s="2">
        <v>311714534</v>
      </c>
      <c r="C1333" s="2" t="s">
        <v>862</v>
      </c>
      <c r="D1333" s="4">
        <v>24617.25</v>
      </c>
      <c r="E1333" s="1" t="s">
        <v>1094</v>
      </c>
      <c r="F1333" s="1" t="s">
        <v>1721</v>
      </c>
      <c r="G1333" s="1" t="s">
        <v>4062</v>
      </c>
      <c r="H1333" s="1" t="s">
        <v>4245</v>
      </c>
      <c r="I1333" s="1">
        <v>95454.907758000001</v>
      </c>
      <c r="J1333" s="1" t="s">
        <v>4246</v>
      </c>
    </row>
    <row r="1334" spans="1:10" x14ac:dyDescent="0.25">
      <c r="A1334" s="1" t="s">
        <v>4247</v>
      </c>
      <c r="B1334" s="2">
        <v>729963984</v>
      </c>
      <c r="C1334" s="2" t="s">
        <v>568</v>
      </c>
      <c r="D1334" s="4">
        <v>25713</v>
      </c>
      <c r="E1334" s="1" t="s">
        <v>1094</v>
      </c>
      <c r="F1334" s="1" t="s">
        <v>881</v>
      </c>
      <c r="G1334" s="1" t="s">
        <v>4062</v>
      </c>
      <c r="H1334" s="1" t="s">
        <v>4248</v>
      </c>
      <c r="I1334" s="1">
        <v>475060.61060640001</v>
      </c>
      <c r="J1334" s="1" t="s">
        <v>4249</v>
      </c>
    </row>
    <row r="1335" spans="1:10" x14ac:dyDescent="0.25">
      <c r="A1335" s="1" t="s">
        <v>4250</v>
      </c>
      <c r="B1335" s="2">
        <v>982528588</v>
      </c>
      <c r="C1335" s="2" t="s">
        <v>82</v>
      </c>
      <c r="D1335" s="4">
        <v>16947</v>
      </c>
      <c r="E1335" s="1" t="s">
        <v>1094</v>
      </c>
      <c r="F1335" s="1" t="s">
        <v>523</v>
      </c>
      <c r="G1335" s="1" t="s">
        <v>4084</v>
      </c>
      <c r="H1335" s="1" t="s">
        <v>4251</v>
      </c>
      <c r="I1335" s="1">
        <v>130580.78758367999</v>
      </c>
      <c r="J1335" s="1" t="s">
        <v>4252</v>
      </c>
    </row>
    <row r="1336" spans="1:10" x14ac:dyDescent="0.25">
      <c r="A1336" s="1" t="s">
        <v>4253</v>
      </c>
      <c r="B1336" s="2">
        <v>461866831</v>
      </c>
      <c r="C1336" s="2" t="s">
        <v>38</v>
      </c>
      <c r="D1336" s="4">
        <v>21330</v>
      </c>
      <c r="E1336" s="1" t="s">
        <v>1094</v>
      </c>
      <c r="F1336" s="1" t="s">
        <v>282</v>
      </c>
      <c r="G1336" s="1" t="s">
        <v>4119</v>
      </c>
      <c r="H1336" s="1" t="s">
        <v>4254</v>
      </c>
      <c r="I1336" s="1">
        <v>446849.76256043999</v>
      </c>
      <c r="J1336" s="1" t="s">
        <v>4255</v>
      </c>
    </row>
    <row r="1337" spans="1:10" x14ac:dyDescent="0.25">
      <c r="A1337" s="1" t="s">
        <v>4256</v>
      </c>
      <c r="B1337" s="2">
        <v>581124558</v>
      </c>
      <c r="C1337" s="2" t="s">
        <v>479</v>
      </c>
      <c r="D1337" s="4">
        <v>33383.25</v>
      </c>
      <c r="E1337" s="1" t="s">
        <v>1094</v>
      </c>
      <c r="F1337" s="1" t="s">
        <v>190</v>
      </c>
      <c r="G1337" s="1" t="s">
        <v>4070</v>
      </c>
      <c r="H1337" s="1" t="s">
        <v>4257</v>
      </c>
      <c r="I1337" s="1">
        <v>148523.58144000001</v>
      </c>
      <c r="J1337" s="1" t="s">
        <v>4258</v>
      </c>
    </row>
    <row r="1338" spans="1:10" x14ac:dyDescent="0.25">
      <c r="A1338" s="1" t="s">
        <v>4259</v>
      </c>
      <c r="B1338" s="2">
        <v>310347368</v>
      </c>
      <c r="C1338" s="2" t="s">
        <v>82</v>
      </c>
      <c r="D1338" s="4">
        <v>16947</v>
      </c>
      <c r="E1338" s="1" t="s">
        <v>1094</v>
      </c>
      <c r="F1338" s="1" t="s">
        <v>139</v>
      </c>
      <c r="G1338" s="1" t="s">
        <v>4119</v>
      </c>
      <c r="H1338" s="1" t="s">
        <v>4260</v>
      </c>
      <c r="I1338" s="1">
        <v>18052.414379999998</v>
      </c>
      <c r="J1338" s="1" t="s">
        <v>4261</v>
      </c>
    </row>
    <row r="1339" spans="1:10" x14ac:dyDescent="0.25">
      <c r="A1339" s="1" t="s">
        <v>4262</v>
      </c>
      <c r="B1339" s="2">
        <v>929562631</v>
      </c>
      <c r="C1339" s="2" t="s">
        <v>77</v>
      </c>
      <c r="D1339" s="4">
        <v>23521.5</v>
      </c>
      <c r="E1339" s="1" t="s">
        <v>1094</v>
      </c>
      <c r="F1339" s="1" t="s">
        <v>1197</v>
      </c>
      <c r="G1339" s="1" t="s">
        <v>4105</v>
      </c>
      <c r="H1339" s="1" t="s">
        <v>4263</v>
      </c>
      <c r="I1339" s="1">
        <v>536222.65458384005</v>
      </c>
      <c r="J1339" s="1" t="s">
        <v>4264</v>
      </c>
    </row>
    <row r="1340" spans="1:10" x14ac:dyDescent="0.25">
      <c r="A1340" s="1" t="s">
        <v>4265</v>
      </c>
      <c r="B1340" s="2">
        <v>177006734</v>
      </c>
      <c r="C1340" s="2" t="s">
        <v>245</v>
      </c>
      <c r="D1340" s="4">
        <v>19503.75</v>
      </c>
      <c r="E1340" s="1" t="s">
        <v>1094</v>
      </c>
      <c r="F1340" s="1" t="s">
        <v>1840</v>
      </c>
      <c r="G1340" s="1" t="s">
        <v>4095</v>
      </c>
      <c r="H1340" s="1" t="s">
        <v>4266</v>
      </c>
      <c r="I1340" s="1">
        <v>43162.35966504</v>
      </c>
      <c r="J1340" s="1" t="s">
        <v>4267</v>
      </c>
    </row>
    <row r="1341" spans="1:10" x14ac:dyDescent="0.25">
      <c r="A1341" s="1" t="s">
        <v>4268</v>
      </c>
      <c r="B1341" s="2">
        <v>329702636</v>
      </c>
      <c r="C1341" s="2" t="s">
        <v>101</v>
      </c>
      <c r="D1341" s="4">
        <v>19138.5</v>
      </c>
      <c r="E1341" s="1" t="s">
        <v>1094</v>
      </c>
      <c r="F1341" s="1" t="s">
        <v>1721</v>
      </c>
      <c r="G1341" s="1" t="s">
        <v>4084</v>
      </c>
      <c r="H1341" s="1" t="s">
        <v>4269</v>
      </c>
      <c r="I1341" s="1">
        <v>837675.34657664003</v>
      </c>
      <c r="J1341" s="1" t="s">
        <v>4270</v>
      </c>
    </row>
    <row r="1342" spans="1:10" x14ac:dyDescent="0.25">
      <c r="A1342" s="1" t="s">
        <v>4271</v>
      </c>
      <c r="B1342" s="2">
        <v>279173198</v>
      </c>
      <c r="C1342" s="2" t="s">
        <v>322</v>
      </c>
      <c r="D1342" s="4">
        <v>26443.5</v>
      </c>
      <c r="E1342" s="1" t="s">
        <v>1094</v>
      </c>
      <c r="F1342" s="1" t="s">
        <v>438</v>
      </c>
      <c r="G1342" s="1" t="s">
        <v>4105</v>
      </c>
      <c r="H1342" s="1" t="s">
        <v>4272</v>
      </c>
      <c r="I1342" s="1">
        <v>32837.579283599996</v>
      </c>
      <c r="J1342" s="1" t="s">
        <v>4273</v>
      </c>
    </row>
    <row r="1343" spans="1:10" x14ac:dyDescent="0.25">
      <c r="A1343" s="1" t="s">
        <v>4274</v>
      </c>
      <c r="B1343" s="2">
        <v>38852546</v>
      </c>
      <c r="C1343" s="2" t="s">
        <v>82</v>
      </c>
      <c r="D1343" s="4">
        <v>16947</v>
      </c>
      <c r="E1343" s="1" t="s">
        <v>1094</v>
      </c>
      <c r="F1343" s="1" t="s">
        <v>1277</v>
      </c>
      <c r="G1343" s="1" t="s">
        <v>4105</v>
      </c>
      <c r="H1343" s="1" t="s">
        <v>4275</v>
      </c>
      <c r="I1343" s="1">
        <v>71054.51227182</v>
      </c>
      <c r="J1343" s="1" t="s">
        <v>4276</v>
      </c>
    </row>
    <row r="1344" spans="1:10" x14ac:dyDescent="0.25">
      <c r="A1344" s="1" t="s">
        <v>4277</v>
      </c>
      <c r="B1344" s="2">
        <v>247215446</v>
      </c>
      <c r="C1344" s="2" t="s">
        <v>403</v>
      </c>
      <c r="D1344" s="4">
        <v>31922.25</v>
      </c>
      <c r="E1344" s="1" t="s">
        <v>1094</v>
      </c>
      <c r="F1344" s="1" t="s">
        <v>893</v>
      </c>
      <c r="G1344" s="1" t="s">
        <v>4084</v>
      </c>
      <c r="H1344" s="1" t="s">
        <v>4278</v>
      </c>
      <c r="I1344" s="1">
        <v>211602.70897427999</v>
      </c>
      <c r="J1344" s="1" t="s">
        <v>4279</v>
      </c>
    </row>
    <row r="1345" spans="1:10" x14ac:dyDescent="0.25">
      <c r="A1345" s="1" t="s">
        <v>4280</v>
      </c>
      <c r="B1345" s="2">
        <v>288258554</v>
      </c>
      <c r="C1345" s="2" t="s">
        <v>470</v>
      </c>
      <c r="D1345" s="4">
        <v>14755.5</v>
      </c>
      <c r="E1345" s="1" t="s">
        <v>1094</v>
      </c>
      <c r="F1345" s="1" t="s">
        <v>602</v>
      </c>
      <c r="G1345" s="1" t="s">
        <v>4074</v>
      </c>
      <c r="H1345" s="1" t="s">
        <v>4281</v>
      </c>
      <c r="I1345" s="1">
        <v>137243.4921</v>
      </c>
      <c r="J1345" s="1" t="s">
        <v>4282</v>
      </c>
    </row>
    <row r="1346" spans="1:10" x14ac:dyDescent="0.25">
      <c r="A1346" s="1" t="s">
        <v>4283</v>
      </c>
      <c r="B1346" s="2">
        <v>993487260</v>
      </c>
      <c r="C1346" s="2" t="s">
        <v>47</v>
      </c>
      <c r="D1346" s="4">
        <v>31191.75</v>
      </c>
      <c r="E1346" s="1" t="s">
        <v>1094</v>
      </c>
      <c r="F1346" s="1" t="s">
        <v>163</v>
      </c>
      <c r="G1346" s="1" t="s">
        <v>4105</v>
      </c>
      <c r="H1346" s="1" t="s">
        <v>4284</v>
      </c>
      <c r="I1346" s="1">
        <v>25081.562610720001</v>
      </c>
      <c r="J1346" s="1" t="s">
        <v>4285</v>
      </c>
    </row>
    <row r="1347" spans="1:10" x14ac:dyDescent="0.25">
      <c r="A1347" s="1" t="s">
        <v>4286</v>
      </c>
      <c r="B1347" s="2">
        <v>723847813</v>
      </c>
      <c r="C1347" s="2" t="s">
        <v>250</v>
      </c>
      <c r="D1347" s="4">
        <v>18042.75</v>
      </c>
      <c r="E1347" s="1" t="s">
        <v>1094</v>
      </c>
      <c r="F1347" s="1" t="s">
        <v>438</v>
      </c>
      <c r="G1347" s="1" t="s">
        <v>4220</v>
      </c>
      <c r="H1347" s="1" t="s">
        <v>4287</v>
      </c>
      <c r="I1347" s="1">
        <v>409599.97984584002</v>
      </c>
      <c r="J1347" s="1" t="s">
        <v>4288</v>
      </c>
    </row>
    <row r="1348" spans="1:10" x14ac:dyDescent="0.25">
      <c r="A1348" s="1" t="s">
        <v>4289</v>
      </c>
      <c r="B1348" s="2">
        <v>925539542</v>
      </c>
      <c r="C1348" s="2" t="s">
        <v>661</v>
      </c>
      <c r="D1348" s="4">
        <v>16216.5</v>
      </c>
      <c r="E1348" s="1" t="s">
        <v>1094</v>
      </c>
      <c r="F1348" s="1" t="s">
        <v>1252</v>
      </c>
      <c r="G1348" s="1" t="s">
        <v>4084</v>
      </c>
      <c r="H1348" s="1" t="s">
        <v>4290</v>
      </c>
      <c r="I1348" s="1">
        <v>131672.57072320001</v>
      </c>
      <c r="J1348" s="1" t="s">
        <v>4291</v>
      </c>
    </row>
    <row r="1349" spans="1:10" x14ac:dyDescent="0.25">
      <c r="A1349" s="1" t="s">
        <v>4292</v>
      </c>
      <c r="B1349" s="2">
        <v>692862884</v>
      </c>
      <c r="C1349" s="2" t="s">
        <v>498</v>
      </c>
      <c r="D1349" s="4">
        <v>37766.25</v>
      </c>
      <c r="E1349" s="1" t="s">
        <v>1094</v>
      </c>
      <c r="F1349" s="1" t="s">
        <v>794</v>
      </c>
      <c r="G1349" s="1" t="s">
        <v>4105</v>
      </c>
      <c r="H1349" s="1" t="s">
        <v>4293</v>
      </c>
      <c r="I1349" s="1">
        <v>54417.428772300002</v>
      </c>
      <c r="J1349" s="1" t="s">
        <v>4294</v>
      </c>
    </row>
    <row r="1350" spans="1:10" x14ac:dyDescent="0.25">
      <c r="A1350" s="1" t="s">
        <v>4295</v>
      </c>
      <c r="B1350" s="2">
        <v>321041248</v>
      </c>
      <c r="C1350" s="2" t="s">
        <v>268</v>
      </c>
      <c r="D1350" s="4">
        <v>17677.5</v>
      </c>
      <c r="E1350" s="1" t="s">
        <v>1094</v>
      </c>
      <c r="F1350" s="1" t="s">
        <v>574</v>
      </c>
      <c r="G1350" s="1" t="s">
        <v>4105</v>
      </c>
      <c r="H1350" s="1" t="s">
        <v>4296</v>
      </c>
      <c r="I1350" s="1">
        <v>344690.50119839999</v>
      </c>
      <c r="J1350" s="1" t="s">
        <v>4297</v>
      </c>
    </row>
    <row r="1351" spans="1:10" x14ac:dyDescent="0.25">
      <c r="A1351" s="1" t="s">
        <v>4298</v>
      </c>
      <c r="B1351" s="2">
        <v>658326508</v>
      </c>
      <c r="C1351" s="2" t="s">
        <v>119</v>
      </c>
      <c r="D1351" s="4">
        <v>24982.5</v>
      </c>
      <c r="E1351" s="1" t="s">
        <v>1094</v>
      </c>
      <c r="F1351" s="1" t="s">
        <v>620</v>
      </c>
      <c r="G1351" s="1" t="s">
        <v>4074</v>
      </c>
      <c r="H1351" s="1" t="s">
        <v>4299</v>
      </c>
      <c r="I1351" s="1">
        <v>265135.63031568</v>
      </c>
      <c r="J1351" s="1" t="s">
        <v>4300</v>
      </c>
    </row>
    <row r="1352" spans="1:10" x14ac:dyDescent="0.25">
      <c r="A1352" s="1" t="s">
        <v>4301</v>
      </c>
      <c r="B1352" s="2">
        <v>153838873</v>
      </c>
      <c r="C1352" s="2" t="s">
        <v>101</v>
      </c>
      <c r="D1352" s="4">
        <v>19138.5</v>
      </c>
      <c r="E1352" s="1" t="s">
        <v>1094</v>
      </c>
      <c r="F1352" s="1" t="s">
        <v>675</v>
      </c>
      <c r="G1352" s="1" t="s">
        <v>4054</v>
      </c>
      <c r="H1352" s="1" t="s">
        <v>4302</v>
      </c>
      <c r="I1352" s="1">
        <v>177662.47676724</v>
      </c>
      <c r="J1352" s="1" t="s">
        <v>4303</v>
      </c>
    </row>
    <row r="1353" spans="1:10" x14ac:dyDescent="0.25">
      <c r="A1353" s="1" t="s">
        <v>4304</v>
      </c>
      <c r="B1353" s="2">
        <v>804060696</v>
      </c>
      <c r="C1353" s="2" t="s">
        <v>82</v>
      </c>
      <c r="D1353" s="4">
        <v>16947</v>
      </c>
      <c r="E1353" s="1" t="s">
        <v>1094</v>
      </c>
      <c r="F1353" s="1" t="s">
        <v>163</v>
      </c>
      <c r="G1353" s="1" t="s">
        <v>4095</v>
      </c>
      <c r="H1353" s="1" t="s">
        <v>4305</v>
      </c>
      <c r="I1353" s="1">
        <v>60967.226350800003</v>
      </c>
      <c r="J1353" s="1" t="s">
        <v>4306</v>
      </c>
    </row>
    <row r="1354" spans="1:10" x14ac:dyDescent="0.25">
      <c r="A1354" s="1" t="s">
        <v>4307</v>
      </c>
      <c r="B1354" s="2">
        <v>345882308</v>
      </c>
      <c r="C1354" s="2" t="s">
        <v>134</v>
      </c>
      <c r="D1354" s="4">
        <v>37401</v>
      </c>
      <c r="E1354" s="1" t="s">
        <v>1094</v>
      </c>
      <c r="F1354" s="1" t="s">
        <v>168</v>
      </c>
      <c r="G1354" s="1" t="s">
        <v>4105</v>
      </c>
      <c r="H1354" s="1"/>
      <c r="I1354" s="1"/>
      <c r="J1354" s="1" t="s">
        <v>4308</v>
      </c>
    </row>
    <row r="1355" spans="1:10" x14ac:dyDescent="0.25">
      <c r="A1355" s="1" t="s">
        <v>4309</v>
      </c>
      <c r="B1355" s="2">
        <v>892681718</v>
      </c>
      <c r="C1355" s="2" t="s">
        <v>513</v>
      </c>
      <c r="D1355" s="4">
        <v>32287.5</v>
      </c>
      <c r="E1355" s="1" t="s">
        <v>1094</v>
      </c>
      <c r="F1355" s="1" t="s">
        <v>620</v>
      </c>
      <c r="G1355" s="1" t="s">
        <v>4074</v>
      </c>
      <c r="H1355" s="1" t="s">
        <v>4310</v>
      </c>
      <c r="I1355" s="1">
        <v>254617.0129692</v>
      </c>
      <c r="J1355" s="1" t="s">
        <v>4311</v>
      </c>
    </row>
    <row r="1356" spans="1:10" x14ac:dyDescent="0.25">
      <c r="A1356" s="1" t="s">
        <v>4312</v>
      </c>
      <c r="B1356" s="2">
        <v>574446287</v>
      </c>
      <c r="C1356" s="2" t="s">
        <v>309</v>
      </c>
      <c r="D1356" s="4">
        <v>27904.5</v>
      </c>
      <c r="E1356" s="1" t="s">
        <v>1094</v>
      </c>
      <c r="F1356" s="1" t="s">
        <v>102</v>
      </c>
      <c r="G1356" s="1" t="s">
        <v>4066</v>
      </c>
      <c r="H1356" s="1" t="s">
        <v>4313</v>
      </c>
      <c r="I1356" s="1">
        <v>99435.441748719997</v>
      </c>
      <c r="J1356" s="1" t="s">
        <v>4314</v>
      </c>
    </row>
    <row r="1357" spans="1:10" x14ac:dyDescent="0.25">
      <c r="A1357" s="1" t="s">
        <v>4315</v>
      </c>
      <c r="B1357" s="2">
        <v>313947617</v>
      </c>
      <c r="C1357" s="2" t="s">
        <v>556</v>
      </c>
      <c r="D1357" s="4">
        <v>27174</v>
      </c>
      <c r="E1357" s="1" t="s">
        <v>1094</v>
      </c>
      <c r="F1357" s="1" t="s">
        <v>1517</v>
      </c>
      <c r="G1357" s="1" t="s">
        <v>4220</v>
      </c>
      <c r="H1357" s="1" t="s">
        <v>4316</v>
      </c>
      <c r="I1357" s="1">
        <v>199727.68536</v>
      </c>
      <c r="J1357" s="1" t="s">
        <v>4317</v>
      </c>
    </row>
    <row r="1358" spans="1:10" x14ac:dyDescent="0.25">
      <c r="A1358" s="1" t="s">
        <v>4318</v>
      </c>
      <c r="B1358" s="2">
        <v>950818731</v>
      </c>
      <c r="C1358" s="2" t="s">
        <v>273</v>
      </c>
      <c r="D1358" s="4">
        <v>20964.75</v>
      </c>
      <c r="E1358" s="1" t="s">
        <v>1094</v>
      </c>
      <c r="F1358" s="1" t="s">
        <v>940</v>
      </c>
      <c r="G1358" s="1" t="s">
        <v>4066</v>
      </c>
      <c r="H1358" s="1" t="s">
        <v>4319</v>
      </c>
      <c r="I1358" s="1">
        <v>169383.11293440001</v>
      </c>
      <c r="J1358" s="1" t="s">
        <v>4320</v>
      </c>
    </row>
    <row r="1359" spans="1:10" x14ac:dyDescent="0.25">
      <c r="A1359" s="1" t="s">
        <v>4321</v>
      </c>
      <c r="B1359" s="2">
        <v>267465259</v>
      </c>
      <c r="C1359" s="2" t="s">
        <v>92</v>
      </c>
      <c r="D1359" s="4">
        <v>29000.25</v>
      </c>
      <c r="E1359" s="1" t="s">
        <v>1094</v>
      </c>
      <c r="F1359" s="1" t="s">
        <v>349</v>
      </c>
      <c r="G1359" s="1" t="s">
        <v>4058</v>
      </c>
      <c r="H1359" s="1" t="s">
        <v>4322</v>
      </c>
      <c r="I1359" s="1">
        <v>72797.544527999999</v>
      </c>
      <c r="J1359" s="1" t="s">
        <v>4323</v>
      </c>
    </row>
    <row r="1360" spans="1:10" x14ac:dyDescent="0.25">
      <c r="A1360" s="1" t="s">
        <v>4324</v>
      </c>
      <c r="B1360" s="2">
        <v>425436588</v>
      </c>
      <c r="C1360" s="2" t="s">
        <v>167</v>
      </c>
      <c r="D1360" s="4">
        <v>18773.25</v>
      </c>
      <c r="E1360" s="1" t="s">
        <v>1094</v>
      </c>
      <c r="F1360" s="1" t="s">
        <v>305</v>
      </c>
      <c r="G1360" s="1" t="s">
        <v>4148</v>
      </c>
      <c r="H1360" s="1" t="s">
        <v>4325</v>
      </c>
      <c r="I1360" s="1">
        <v>72191.950488000002</v>
      </c>
      <c r="J1360" s="1" t="s">
        <v>4326</v>
      </c>
    </row>
    <row r="1361" spans="1:10" x14ac:dyDescent="0.25">
      <c r="A1361" s="1" t="s">
        <v>4327</v>
      </c>
      <c r="B1361" s="2">
        <v>34662039</v>
      </c>
      <c r="C1361" s="2" t="s">
        <v>348</v>
      </c>
      <c r="D1361" s="4">
        <v>28635</v>
      </c>
      <c r="E1361" s="1" t="s">
        <v>1094</v>
      </c>
      <c r="F1361" s="1" t="s">
        <v>370</v>
      </c>
      <c r="G1361" s="1" t="s">
        <v>4099</v>
      </c>
      <c r="H1361" s="1" t="s">
        <v>4328</v>
      </c>
      <c r="I1361" s="1">
        <v>232527.58686449999</v>
      </c>
      <c r="J1361" s="1" t="s">
        <v>4329</v>
      </c>
    </row>
    <row r="1362" spans="1:10" x14ac:dyDescent="0.25">
      <c r="A1362" s="1" t="s">
        <v>4330</v>
      </c>
      <c r="B1362" s="2">
        <v>237380993</v>
      </c>
      <c r="C1362" s="2" t="s">
        <v>661</v>
      </c>
      <c r="D1362" s="4">
        <v>16216.5</v>
      </c>
      <c r="E1362" s="1" t="s">
        <v>1094</v>
      </c>
      <c r="F1362" s="1" t="s">
        <v>509</v>
      </c>
      <c r="G1362" s="1" t="s">
        <v>4088</v>
      </c>
      <c r="H1362" s="1" t="s">
        <v>4331</v>
      </c>
      <c r="I1362" s="1">
        <v>301280.08803360001</v>
      </c>
      <c r="J1362" s="1" t="s">
        <v>4332</v>
      </c>
    </row>
    <row r="1363" spans="1:10" x14ac:dyDescent="0.25">
      <c r="A1363" s="1" t="s">
        <v>4333</v>
      </c>
      <c r="B1363" s="2">
        <v>300474366</v>
      </c>
      <c r="C1363" s="2" t="s">
        <v>268</v>
      </c>
      <c r="D1363" s="4">
        <v>17677.5</v>
      </c>
      <c r="E1363" s="1" t="s">
        <v>1094</v>
      </c>
      <c r="F1363" s="1" t="s">
        <v>168</v>
      </c>
      <c r="G1363" s="1" t="s">
        <v>4058</v>
      </c>
      <c r="H1363" s="1" t="s">
        <v>4334</v>
      </c>
      <c r="I1363" s="1">
        <v>56705.3363016</v>
      </c>
      <c r="J1363" s="1" t="s">
        <v>4335</v>
      </c>
    </row>
    <row r="1364" spans="1:10" x14ac:dyDescent="0.25">
      <c r="A1364" s="1" t="s">
        <v>4336</v>
      </c>
      <c r="B1364" s="2">
        <v>414440288</v>
      </c>
      <c r="C1364" s="2" t="s">
        <v>513</v>
      </c>
      <c r="D1364" s="4">
        <v>32287.5</v>
      </c>
      <c r="E1364" s="1" t="s">
        <v>1094</v>
      </c>
      <c r="F1364" s="1" t="s">
        <v>636</v>
      </c>
      <c r="G1364" s="1" t="s">
        <v>4066</v>
      </c>
      <c r="H1364" s="1" t="s">
        <v>4337</v>
      </c>
      <c r="I1364" s="1">
        <v>75225.459015</v>
      </c>
      <c r="J1364" s="1" t="s">
        <v>4338</v>
      </c>
    </row>
    <row r="1365" spans="1:10" x14ac:dyDescent="0.25">
      <c r="A1365" s="1" t="s">
        <v>4339</v>
      </c>
      <c r="B1365" s="2">
        <v>669645302</v>
      </c>
      <c r="C1365" s="2" t="s">
        <v>322</v>
      </c>
      <c r="D1365" s="4">
        <v>26443.5</v>
      </c>
      <c r="E1365" s="1" t="s">
        <v>1094</v>
      </c>
      <c r="F1365" s="1" t="s">
        <v>893</v>
      </c>
      <c r="G1365" s="1" t="s">
        <v>4112</v>
      </c>
      <c r="H1365" s="1" t="s">
        <v>4340</v>
      </c>
      <c r="I1365" s="1">
        <v>99406.76315472</v>
      </c>
      <c r="J1365" s="1" t="s">
        <v>4341</v>
      </c>
    </row>
    <row r="1366" spans="1:10" x14ac:dyDescent="0.25">
      <c r="A1366" s="1" t="s">
        <v>4342</v>
      </c>
      <c r="B1366" s="2">
        <v>508102963</v>
      </c>
      <c r="C1366" s="2" t="s">
        <v>221</v>
      </c>
      <c r="D1366" s="4">
        <v>33748.5</v>
      </c>
      <c r="E1366" s="1" t="s">
        <v>1094</v>
      </c>
      <c r="F1366" s="1" t="s">
        <v>985</v>
      </c>
      <c r="G1366" s="1" t="s">
        <v>4099</v>
      </c>
      <c r="H1366" s="1" t="s">
        <v>4343</v>
      </c>
      <c r="I1366" s="1">
        <v>162398.22242644001</v>
      </c>
      <c r="J1366" s="1" t="s">
        <v>4344</v>
      </c>
    </row>
    <row r="1367" spans="1:10" x14ac:dyDescent="0.25">
      <c r="A1367" s="1" t="s">
        <v>4345</v>
      </c>
      <c r="B1367" s="2">
        <v>777792328</v>
      </c>
      <c r="C1367" s="2" t="s">
        <v>250</v>
      </c>
      <c r="D1367" s="4">
        <v>18042.75</v>
      </c>
      <c r="E1367" s="1" t="s">
        <v>1094</v>
      </c>
      <c r="F1367" s="1" t="s">
        <v>1517</v>
      </c>
      <c r="G1367" s="1" t="s">
        <v>4084</v>
      </c>
      <c r="H1367" s="1" t="s">
        <v>4346</v>
      </c>
      <c r="I1367" s="1">
        <v>43700.077533000003</v>
      </c>
      <c r="J1367" s="1" t="s">
        <v>4347</v>
      </c>
    </row>
    <row r="1368" spans="1:10" x14ac:dyDescent="0.25">
      <c r="A1368" s="1" t="s">
        <v>4348</v>
      </c>
      <c r="B1368" s="2">
        <v>759957</v>
      </c>
      <c r="C1368" s="2" t="s">
        <v>23</v>
      </c>
      <c r="D1368" s="4">
        <v>15486</v>
      </c>
      <c r="E1368" s="1" t="s">
        <v>1094</v>
      </c>
      <c r="F1368" s="1" t="s">
        <v>852</v>
      </c>
      <c r="G1368" s="1" t="s">
        <v>4112</v>
      </c>
      <c r="H1368" s="1" t="s">
        <v>4349</v>
      </c>
      <c r="I1368" s="1">
        <v>48750.668208000003</v>
      </c>
      <c r="J1368" s="1" t="s">
        <v>4350</v>
      </c>
    </row>
    <row r="1369" spans="1:10" x14ac:dyDescent="0.25">
      <c r="A1369" s="1" t="s">
        <v>4351</v>
      </c>
      <c r="B1369" s="2">
        <v>809971306</v>
      </c>
      <c r="C1369" s="2" t="s">
        <v>452</v>
      </c>
      <c r="D1369" s="4">
        <v>26078.25</v>
      </c>
      <c r="E1369" s="1" t="s">
        <v>1094</v>
      </c>
      <c r="F1369" s="1" t="s">
        <v>1400</v>
      </c>
      <c r="G1369" s="1" t="s">
        <v>4070</v>
      </c>
      <c r="H1369" s="1" t="s">
        <v>4352</v>
      </c>
      <c r="I1369" s="1">
        <v>163888.69330943999</v>
      </c>
      <c r="J1369" s="1" t="s">
        <v>4353</v>
      </c>
    </row>
    <row r="1370" spans="1:10" x14ac:dyDescent="0.25">
      <c r="A1370" s="1" t="s">
        <v>4354</v>
      </c>
      <c r="B1370" s="2">
        <v>656674896</v>
      </c>
      <c r="C1370" s="2" t="s">
        <v>245</v>
      </c>
      <c r="D1370" s="4">
        <v>19503.75</v>
      </c>
      <c r="E1370" s="1" t="s">
        <v>1094</v>
      </c>
      <c r="F1370" s="1" t="s">
        <v>951</v>
      </c>
      <c r="G1370" s="1" t="s">
        <v>4074</v>
      </c>
      <c r="H1370" s="1" t="s">
        <v>4355</v>
      </c>
      <c r="I1370" s="1">
        <v>75032.893898099996</v>
      </c>
      <c r="J1370" s="1" t="s">
        <v>4356</v>
      </c>
    </row>
    <row r="1371" spans="1:10" x14ac:dyDescent="0.25">
      <c r="A1371" s="1" t="s">
        <v>4357</v>
      </c>
      <c r="B1371" s="2">
        <v>15764858</v>
      </c>
      <c r="C1371" s="2" t="s">
        <v>281</v>
      </c>
      <c r="D1371" s="4">
        <v>21695.25</v>
      </c>
      <c r="E1371" s="1" t="s">
        <v>1094</v>
      </c>
      <c r="F1371" s="1" t="s">
        <v>190</v>
      </c>
      <c r="G1371" s="1" t="s">
        <v>4054</v>
      </c>
      <c r="H1371" s="1" t="s">
        <v>4358</v>
      </c>
      <c r="I1371" s="1">
        <v>133223.119488</v>
      </c>
      <c r="J1371" s="1" t="s">
        <v>4359</v>
      </c>
    </row>
    <row r="1372" spans="1:10" x14ac:dyDescent="0.25">
      <c r="A1372" s="1" t="s">
        <v>4360</v>
      </c>
      <c r="B1372" s="2">
        <v>754949952</v>
      </c>
      <c r="C1372" s="2" t="s">
        <v>226</v>
      </c>
      <c r="D1372" s="4">
        <v>31557</v>
      </c>
      <c r="E1372" s="1" t="s">
        <v>1094</v>
      </c>
      <c r="F1372" s="1" t="s">
        <v>344</v>
      </c>
      <c r="G1372" s="1" t="s">
        <v>4084</v>
      </c>
      <c r="H1372" s="1" t="s">
        <v>4361</v>
      </c>
      <c r="I1372" s="1">
        <v>67077.020654280001</v>
      </c>
      <c r="J1372" s="1" t="s">
        <v>4362</v>
      </c>
    </row>
    <row r="1373" spans="1:10" x14ac:dyDescent="0.25">
      <c r="A1373" s="1" t="s">
        <v>4363</v>
      </c>
      <c r="B1373" s="2">
        <v>808794445</v>
      </c>
      <c r="C1373" s="2" t="s">
        <v>119</v>
      </c>
      <c r="D1373" s="4">
        <v>24982.5</v>
      </c>
      <c r="E1373" s="1" t="s">
        <v>1094</v>
      </c>
      <c r="F1373" s="1" t="s">
        <v>4364</v>
      </c>
      <c r="G1373" s="1" t="s">
        <v>4054</v>
      </c>
      <c r="H1373" s="1" t="s">
        <v>4365</v>
      </c>
      <c r="I1373" s="1">
        <v>30442.23045888</v>
      </c>
      <c r="J1373" s="1" t="s">
        <v>4366</v>
      </c>
    </row>
    <row r="1374" spans="1:10" x14ac:dyDescent="0.25">
      <c r="A1374" s="1" t="s">
        <v>4367</v>
      </c>
      <c r="B1374" s="2">
        <v>709718318</v>
      </c>
      <c r="C1374" s="2" t="s">
        <v>573</v>
      </c>
      <c r="D1374" s="4">
        <v>26808.75</v>
      </c>
      <c r="E1374" s="1" t="s">
        <v>1094</v>
      </c>
      <c r="F1374" s="1" t="s">
        <v>483</v>
      </c>
      <c r="G1374" s="1" t="s">
        <v>4070</v>
      </c>
      <c r="H1374" s="1" t="s">
        <v>4368</v>
      </c>
      <c r="I1374" s="1">
        <v>391700.82850080001</v>
      </c>
      <c r="J1374" s="1" t="s">
        <v>4369</v>
      </c>
    </row>
    <row r="1375" spans="1:10" x14ac:dyDescent="0.25">
      <c r="A1375" s="1" t="s">
        <v>4370</v>
      </c>
      <c r="B1375" s="2">
        <v>340449270</v>
      </c>
      <c r="C1375" s="2" t="s">
        <v>119</v>
      </c>
      <c r="D1375" s="4">
        <v>24982.5</v>
      </c>
      <c r="E1375" s="1" t="s">
        <v>1094</v>
      </c>
      <c r="F1375" s="1" t="s">
        <v>181</v>
      </c>
      <c r="G1375" s="1" t="s">
        <v>4112</v>
      </c>
      <c r="H1375" s="1" t="s">
        <v>4371</v>
      </c>
      <c r="I1375" s="1">
        <v>573815.85360000003</v>
      </c>
      <c r="J1375" s="1" t="s">
        <v>4372</v>
      </c>
    </row>
    <row r="1376" spans="1:10" x14ac:dyDescent="0.25">
      <c r="A1376" s="1" t="s">
        <v>4373</v>
      </c>
      <c r="B1376" s="2">
        <v>611809013</v>
      </c>
      <c r="C1376" s="2" t="s">
        <v>38</v>
      </c>
      <c r="D1376" s="4">
        <v>21330</v>
      </c>
      <c r="E1376" s="1" t="s">
        <v>1094</v>
      </c>
      <c r="F1376" s="1" t="s">
        <v>852</v>
      </c>
      <c r="G1376" s="1" t="s">
        <v>4054</v>
      </c>
      <c r="H1376" s="1" t="s">
        <v>4374</v>
      </c>
      <c r="I1376" s="1">
        <v>171867.52342320001</v>
      </c>
      <c r="J1376" s="1" t="s">
        <v>4375</v>
      </c>
    </row>
    <row r="1377" spans="1:10" x14ac:dyDescent="0.25">
      <c r="A1377" s="1" t="s">
        <v>4376</v>
      </c>
      <c r="B1377" s="2">
        <v>722249445</v>
      </c>
      <c r="C1377" s="2" t="s">
        <v>119</v>
      </c>
      <c r="D1377" s="4">
        <v>24982.5</v>
      </c>
      <c r="E1377" s="1" t="s">
        <v>1094</v>
      </c>
      <c r="F1377" s="1" t="s">
        <v>1799</v>
      </c>
      <c r="G1377" s="1" t="s">
        <v>4058</v>
      </c>
      <c r="H1377" s="1" t="s">
        <v>4377</v>
      </c>
      <c r="I1377" s="1">
        <v>374116.70995776</v>
      </c>
      <c r="J1377" s="1" t="s">
        <v>4378</v>
      </c>
    </row>
    <row r="1378" spans="1:10" x14ac:dyDescent="0.25">
      <c r="A1378" s="1" t="s">
        <v>4379</v>
      </c>
      <c r="B1378" s="2">
        <v>502549195</v>
      </c>
      <c r="C1378" s="2" t="s">
        <v>661</v>
      </c>
      <c r="D1378" s="4">
        <v>16216.5</v>
      </c>
      <c r="E1378" s="1" t="s">
        <v>1094</v>
      </c>
      <c r="F1378" s="1" t="s">
        <v>610</v>
      </c>
      <c r="G1378" s="1" t="s">
        <v>4058</v>
      </c>
      <c r="H1378" s="1" t="s">
        <v>4380</v>
      </c>
      <c r="I1378" s="1">
        <v>103907.05129056</v>
      </c>
      <c r="J1378" s="1" t="s">
        <v>4381</v>
      </c>
    </row>
    <row r="1379" spans="1:10" x14ac:dyDescent="0.25">
      <c r="A1379" s="1" t="s">
        <v>4382</v>
      </c>
      <c r="B1379" s="2">
        <v>775230955</v>
      </c>
      <c r="C1379" s="2" t="s">
        <v>101</v>
      </c>
      <c r="D1379" s="4">
        <v>19138.5</v>
      </c>
      <c r="E1379" s="1" t="s">
        <v>1094</v>
      </c>
      <c r="F1379" s="1" t="s">
        <v>1702</v>
      </c>
      <c r="G1379" s="1" t="s">
        <v>4095</v>
      </c>
      <c r="H1379" s="1" t="s">
        <v>4383</v>
      </c>
      <c r="I1379" s="1">
        <v>215806.28358471999</v>
      </c>
      <c r="J1379" s="1" t="s">
        <v>4384</v>
      </c>
    </row>
    <row r="1380" spans="1:10" x14ac:dyDescent="0.25">
      <c r="A1380" s="1" t="s">
        <v>4385</v>
      </c>
      <c r="B1380" s="2">
        <v>267056850</v>
      </c>
      <c r="C1380" s="2" t="s">
        <v>143</v>
      </c>
      <c r="D1380" s="4">
        <v>34479</v>
      </c>
      <c r="E1380" s="1" t="s">
        <v>1094</v>
      </c>
      <c r="F1380" s="1" t="s">
        <v>487</v>
      </c>
      <c r="G1380" s="1" t="s">
        <v>4070</v>
      </c>
      <c r="H1380" s="1" t="s">
        <v>4386</v>
      </c>
      <c r="I1380" s="1">
        <v>204912.97631999999</v>
      </c>
      <c r="J1380" s="1" t="s">
        <v>4387</v>
      </c>
    </row>
    <row r="1381" spans="1:10" x14ac:dyDescent="0.25">
      <c r="A1381" s="1" t="s">
        <v>4388</v>
      </c>
      <c r="B1381" s="2">
        <v>953566292</v>
      </c>
      <c r="C1381" s="2" t="s">
        <v>403</v>
      </c>
      <c r="D1381" s="4">
        <v>31922.25</v>
      </c>
      <c r="E1381" s="1" t="s">
        <v>1094</v>
      </c>
      <c r="F1381" s="1" t="s">
        <v>274</v>
      </c>
      <c r="G1381" s="1" t="s">
        <v>4058</v>
      </c>
      <c r="H1381" s="1" t="s">
        <v>4389</v>
      </c>
      <c r="I1381" s="1">
        <v>507980.00422080001</v>
      </c>
      <c r="J1381" s="1" t="s">
        <v>4390</v>
      </c>
    </row>
    <row r="1382" spans="1:10" x14ac:dyDescent="0.25">
      <c r="A1382" s="1" t="s">
        <v>4391</v>
      </c>
      <c r="B1382" s="2">
        <v>201270896</v>
      </c>
      <c r="C1382" s="2" t="s">
        <v>268</v>
      </c>
      <c r="D1382" s="4">
        <v>17677.5</v>
      </c>
      <c r="E1382" s="1" t="s">
        <v>1094</v>
      </c>
      <c r="F1382" s="1" t="s">
        <v>1388</v>
      </c>
      <c r="G1382" s="1" t="s">
        <v>4095</v>
      </c>
      <c r="H1382" s="1" t="s">
        <v>4392</v>
      </c>
      <c r="I1382" s="1">
        <v>40993.858594919999</v>
      </c>
      <c r="J1382" s="1" t="s">
        <v>4393</v>
      </c>
    </row>
    <row r="1383" spans="1:10" x14ac:dyDescent="0.25">
      <c r="A1383" s="1" t="s">
        <v>4394</v>
      </c>
      <c r="B1383" s="2">
        <v>921397735</v>
      </c>
      <c r="C1383" s="2" t="s">
        <v>273</v>
      </c>
      <c r="D1383" s="4">
        <v>20964.75</v>
      </c>
      <c r="E1383" s="1" t="s">
        <v>1094</v>
      </c>
      <c r="F1383" s="1" t="s">
        <v>587</v>
      </c>
      <c r="G1383" s="1" t="s">
        <v>4105</v>
      </c>
      <c r="H1383" s="1" t="s">
        <v>4395</v>
      </c>
      <c r="I1383" s="1">
        <v>400821.90825600002</v>
      </c>
      <c r="J1383" s="1" t="s">
        <v>4396</v>
      </c>
    </row>
    <row r="1384" spans="1:10" x14ac:dyDescent="0.25">
      <c r="A1384" s="1" t="s">
        <v>4397</v>
      </c>
      <c r="B1384" s="2">
        <v>936214169</v>
      </c>
      <c r="C1384" s="2" t="s">
        <v>82</v>
      </c>
      <c r="D1384" s="4">
        <v>16947</v>
      </c>
      <c r="E1384" s="1" t="s">
        <v>1094</v>
      </c>
      <c r="F1384" s="1" t="s">
        <v>331</v>
      </c>
      <c r="G1384" s="1" t="s">
        <v>4095</v>
      </c>
      <c r="H1384" s="1" t="s">
        <v>4398</v>
      </c>
      <c r="I1384" s="1">
        <v>92029.477478400004</v>
      </c>
      <c r="J1384" s="1" t="s">
        <v>4399</v>
      </c>
    </row>
    <row r="1385" spans="1:10" x14ac:dyDescent="0.25">
      <c r="A1385" s="1" t="s">
        <v>4400</v>
      </c>
      <c r="B1385" s="2">
        <v>423156618</v>
      </c>
      <c r="C1385" s="2" t="s">
        <v>33</v>
      </c>
      <c r="D1385" s="4">
        <v>13659.75</v>
      </c>
      <c r="E1385" s="1" t="s">
        <v>1094</v>
      </c>
      <c r="F1385" s="1" t="s">
        <v>794</v>
      </c>
      <c r="G1385" s="1" t="s">
        <v>4070</v>
      </c>
      <c r="H1385" s="1" t="s">
        <v>4401</v>
      </c>
      <c r="I1385" s="1">
        <v>43564.408997999999</v>
      </c>
      <c r="J1385" s="1" t="s">
        <v>4402</v>
      </c>
    </row>
    <row r="1386" spans="1:10" x14ac:dyDescent="0.25">
      <c r="A1386" s="1" t="s">
        <v>4403</v>
      </c>
      <c r="B1386" s="2">
        <v>662531806</v>
      </c>
      <c r="C1386" s="2" t="s">
        <v>273</v>
      </c>
      <c r="D1386" s="4">
        <v>20964.75</v>
      </c>
      <c r="E1386" s="1" t="s">
        <v>1094</v>
      </c>
      <c r="F1386" s="1" t="s">
        <v>721</v>
      </c>
      <c r="G1386" s="1" t="s">
        <v>4084</v>
      </c>
      <c r="H1386" s="1" t="s">
        <v>4404</v>
      </c>
      <c r="I1386" s="1">
        <v>717475.19981759996</v>
      </c>
      <c r="J1386" s="1" t="s">
        <v>4405</v>
      </c>
    </row>
    <row r="1387" spans="1:10" x14ac:dyDescent="0.25">
      <c r="A1387" s="1" t="s">
        <v>4406</v>
      </c>
      <c r="B1387" s="2">
        <v>884381934</v>
      </c>
      <c r="C1387" s="2" t="s">
        <v>62</v>
      </c>
      <c r="D1387" s="4">
        <v>22791</v>
      </c>
      <c r="E1387" s="1" t="s">
        <v>1094</v>
      </c>
      <c r="F1387" s="1" t="s">
        <v>294</v>
      </c>
      <c r="G1387" s="1" t="s">
        <v>4054</v>
      </c>
      <c r="H1387" s="1" t="s">
        <v>4407</v>
      </c>
      <c r="I1387" s="1">
        <v>340952.17983039998</v>
      </c>
      <c r="J1387" s="1" t="s">
        <v>4408</v>
      </c>
    </row>
    <row r="1388" spans="1:10" x14ac:dyDescent="0.25">
      <c r="A1388" s="1" t="s">
        <v>4409</v>
      </c>
      <c r="B1388" s="2">
        <v>347096251</v>
      </c>
      <c r="C1388" s="2" t="s">
        <v>518</v>
      </c>
      <c r="D1388" s="4">
        <v>35574.75</v>
      </c>
      <c r="E1388" s="1" t="s">
        <v>1094</v>
      </c>
      <c r="F1388" s="1" t="s">
        <v>620</v>
      </c>
      <c r="G1388" s="1" t="s">
        <v>4095</v>
      </c>
      <c r="H1388" s="1" t="s">
        <v>4410</v>
      </c>
      <c r="I1388" s="1">
        <v>80479.133369999996</v>
      </c>
      <c r="J1388" s="1" t="s">
        <v>4411</v>
      </c>
    </row>
    <row r="1389" spans="1:10" x14ac:dyDescent="0.25">
      <c r="A1389" s="1" t="s">
        <v>4412</v>
      </c>
      <c r="B1389" s="2">
        <v>796973356</v>
      </c>
      <c r="C1389" s="2" t="s">
        <v>281</v>
      </c>
      <c r="D1389" s="4">
        <v>21695.25</v>
      </c>
      <c r="E1389" s="1" t="s">
        <v>1094</v>
      </c>
      <c r="F1389" s="1" t="s">
        <v>665</v>
      </c>
      <c r="G1389" s="1" t="s">
        <v>4084</v>
      </c>
      <c r="H1389" s="1" t="s">
        <v>4413</v>
      </c>
      <c r="I1389" s="1">
        <v>508084.69338900002</v>
      </c>
      <c r="J1389" s="1" t="s">
        <v>4414</v>
      </c>
    </row>
    <row r="1390" spans="1:10" x14ac:dyDescent="0.25">
      <c r="A1390" s="1" t="s">
        <v>4415</v>
      </c>
      <c r="B1390" s="2">
        <v>522802009</v>
      </c>
      <c r="C1390" s="2" t="s">
        <v>470</v>
      </c>
      <c r="D1390" s="4">
        <v>14755.5</v>
      </c>
      <c r="E1390" s="1" t="s">
        <v>1094</v>
      </c>
      <c r="F1390" s="1" t="s">
        <v>340</v>
      </c>
      <c r="G1390" s="1" t="s">
        <v>4112</v>
      </c>
      <c r="H1390" s="1" t="s">
        <v>4416</v>
      </c>
      <c r="I1390" s="1">
        <v>14769.209784000001</v>
      </c>
      <c r="J1390" s="1" t="s">
        <v>4417</v>
      </c>
    </row>
    <row r="1391" spans="1:10" x14ac:dyDescent="0.25">
      <c r="A1391" s="1" t="s">
        <v>4418</v>
      </c>
      <c r="B1391" s="2">
        <v>965121813</v>
      </c>
      <c r="C1391" s="2" t="s">
        <v>23</v>
      </c>
      <c r="D1391" s="4">
        <v>15486</v>
      </c>
      <c r="E1391" s="1" t="s">
        <v>1094</v>
      </c>
      <c r="F1391" s="1" t="s">
        <v>1388</v>
      </c>
      <c r="G1391" s="1" t="s">
        <v>4058</v>
      </c>
      <c r="H1391" s="1" t="s">
        <v>4419</v>
      </c>
      <c r="I1391" s="1">
        <v>62382.581100000003</v>
      </c>
      <c r="J1391" s="1" t="s">
        <v>4420</v>
      </c>
    </row>
    <row r="1392" spans="1:10" x14ac:dyDescent="0.25">
      <c r="A1392" s="1" t="s">
        <v>4421</v>
      </c>
      <c r="B1392" s="2">
        <v>93482930</v>
      </c>
      <c r="C1392" s="2" t="s">
        <v>129</v>
      </c>
      <c r="D1392" s="4">
        <v>15120.75</v>
      </c>
      <c r="E1392" s="1" t="s">
        <v>1094</v>
      </c>
      <c r="F1392" s="1" t="s">
        <v>73</v>
      </c>
      <c r="G1392" s="1" t="s">
        <v>4105</v>
      </c>
      <c r="H1392" s="1" t="s">
        <v>4422</v>
      </c>
      <c r="I1392" s="1">
        <v>110656.22271216</v>
      </c>
      <c r="J1392" s="1" t="s">
        <v>4423</v>
      </c>
    </row>
    <row r="1393" spans="1:10" x14ac:dyDescent="0.25">
      <c r="A1393" s="1" t="s">
        <v>4424</v>
      </c>
      <c r="B1393" s="2">
        <v>429929262</v>
      </c>
      <c r="C1393" s="2" t="s">
        <v>335</v>
      </c>
      <c r="D1393" s="4">
        <v>19869</v>
      </c>
      <c r="E1393" s="1" t="s">
        <v>1094</v>
      </c>
      <c r="F1393" s="1" t="s">
        <v>256</v>
      </c>
      <c r="G1393" s="1" t="s">
        <v>4148</v>
      </c>
      <c r="H1393" s="1" t="s">
        <v>4425</v>
      </c>
      <c r="I1393" s="1">
        <v>70947.253927800004</v>
      </c>
      <c r="J1393" s="1" t="s">
        <v>4426</v>
      </c>
    </row>
    <row r="1394" spans="1:10" x14ac:dyDescent="0.25">
      <c r="A1394" s="1" t="s">
        <v>4427</v>
      </c>
      <c r="B1394" s="2">
        <v>501552618</v>
      </c>
      <c r="C1394" s="2" t="s">
        <v>114</v>
      </c>
      <c r="D1394" s="4">
        <v>20599.5</v>
      </c>
      <c r="E1394" s="1" t="s">
        <v>1094</v>
      </c>
      <c r="F1394" s="1" t="s">
        <v>231</v>
      </c>
      <c r="G1394" s="1" t="s">
        <v>4054</v>
      </c>
      <c r="H1394" s="1" t="s">
        <v>4428</v>
      </c>
      <c r="I1394" s="1">
        <v>74814.012503999998</v>
      </c>
      <c r="J1394" s="1" t="s">
        <v>4429</v>
      </c>
    </row>
    <row r="1395" spans="1:10" x14ac:dyDescent="0.25">
      <c r="A1395" s="1" t="s">
        <v>4430</v>
      </c>
      <c r="B1395" s="2">
        <v>655933550</v>
      </c>
      <c r="C1395" s="2" t="s">
        <v>568</v>
      </c>
      <c r="D1395" s="4">
        <v>25713</v>
      </c>
      <c r="E1395" s="1" t="s">
        <v>1094</v>
      </c>
      <c r="F1395" s="1" t="s">
        <v>731</v>
      </c>
      <c r="G1395" s="1" t="s">
        <v>4112</v>
      </c>
      <c r="H1395" s="1" t="s">
        <v>4431</v>
      </c>
      <c r="I1395" s="1">
        <v>23741.902470000001</v>
      </c>
      <c r="J1395" s="1" t="s">
        <v>4432</v>
      </c>
    </row>
    <row r="1396" spans="1:10" x14ac:dyDescent="0.25">
      <c r="A1396" s="1" t="s">
        <v>4433</v>
      </c>
      <c r="B1396" s="2">
        <v>449371390</v>
      </c>
      <c r="C1396" s="2" t="s">
        <v>124</v>
      </c>
      <c r="D1396" s="4">
        <v>14025</v>
      </c>
      <c r="E1396" s="1" t="s">
        <v>1094</v>
      </c>
      <c r="F1396" s="1" t="s">
        <v>767</v>
      </c>
      <c r="G1396" s="1" t="s">
        <v>4095</v>
      </c>
      <c r="H1396" s="1" t="s">
        <v>4434</v>
      </c>
      <c r="I1396" s="1">
        <v>311374.03694720002</v>
      </c>
      <c r="J1396" s="1" t="s">
        <v>4435</v>
      </c>
    </row>
    <row r="1397" spans="1:10" x14ac:dyDescent="0.25">
      <c r="A1397" s="1" t="s">
        <v>4436</v>
      </c>
      <c r="B1397" s="2">
        <v>633845603</v>
      </c>
      <c r="C1397" s="2" t="s">
        <v>240</v>
      </c>
      <c r="D1397" s="4">
        <v>22060.5</v>
      </c>
      <c r="E1397" s="1" t="s">
        <v>1094</v>
      </c>
      <c r="F1397" s="1" t="s">
        <v>574</v>
      </c>
      <c r="G1397" s="1" t="s">
        <v>4148</v>
      </c>
      <c r="H1397" s="1" t="s">
        <v>4437</v>
      </c>
      <c r="I1397" s="1">
        <v>90707.330304000003</v>
      </c>
      <c r="J1397" s="1" t="s">
        <v>4438</v>
      </c>
    </row>
    <row r="1398" spans="1:10" x14ac:dyDescent="0.25">
      <c r="A1398" s="1" t="s">
        <v>4439</v>
      </c>
      <c r="B1398" s="2">
        <v>600786147</v>
      </c>
      <c r="C1398" s="2" t="s">
        <v>255</v>
      </c>
      <c r="D1398" s="4">
        <v>25347.75</v>
      </c>
      <c r="E1398" s="1" t="s">
        <v>1094</v>
      </c>
      <c r="F1398" s="1" t="s">
        <v>418</v>
      </c>
      <c r="G1398" s="1" t="s">
        <v>4058</v>
      </c>
      <c r="H1398" s="1" t="s">
        <v>4440</v>
      </c>
      <c r="I1398" s="1">
        <v>43300.375076700002</v>
      </c>
      <c r="J1398" s="1" t="s">
        <v>4441</v>
      </c>
    </row>
    <row r="1399" spans="1:10" x14ac:dyDescent="0.25">
      <c r="A1399" s="1" t="s">
        <v>4442</v>
      </c>
      <c r="B1399" s="2">
        <v>283340715</v>
      </c>
      <c r="C1399" s="2" t="s">
        <v>217</v>
      </c>
      <c r="D1399" s="4">
        <v>38496.75</v>
      </c>
      <c r="E1399" s="1" t="s">
        <v>1094</v>
      </c>
      <c r="F1399" s="1" t="s">
        <v>370</v>
      </c>
      <c r="G1399" s="1" t="s">
        <v>4084</v>
      </c>
      <c r="H1399" s="1" t="s">
        <v>4443</v>
      </c>
      <c r="I1399" s="1">
        <v>109410.41628</v>
      </c>
      <c r="J1399" s="1" t="s">
        <v>4444</v>
      </c>
    </row>
    <row r="1400" spans="1:10" x14ac:dyDescent="0.25">
      <c r="A1400" s="1" t="s">
        <v>4445</v>
      </c>
      <c r="B1400" s="2">
        <v>432055612</v>
      </c>
      <c r="C1400" s="2" t="s">
        <v>162</v>
      </c>
      <c r="D1400" s="4">
        <v>15851.25</v>
      </c>
      <c r="E1400" s="1" t="s">
        <v>1094</v>
      </c>
      <c r="F1400" s="1" t="s">
        <v>185</v>
      </c>
      <c r="G1400" s="1" t="s">
        <v>4062</v>
      </c>
      <c r="H1400" s="1" t="s">
        <v>4446</v>
      </c>
      <c r="I1400" s="1">
        <v>216616.26089375999</v>
      </c>
      <c r="J1400" s="1" t="s">
        <v>4447</v>
      </c>
    </row>
    <row r="1401" spans="1:10" x14ac:dyDescent="0.25">
      <c r="A1401" s="1" t="s">
        <v>4448</v>
      </c>
      <c r="B1401" s="2">
        <v>109613268</v>
      </c>
      <c r="C1401" s="2" t="s">
        <v>1201</v>
      </c>
      <c r="D1401" s="4">
        <v>30461.25</v>
      </c>
      <c r="E1401" s="1" t="s">
        <v>1094</v>
      </c>
      <c r="F1401" s="1" t="s">
        <v>2211</v>
      </c>
      <c r="G1401" s="1" t="s">
        <v>4088</v>
      </c>
      <c r="H1401" s="1" t="s">
        <v>4449</v>
      </c>
      <c r="I1401" s="1">
        <v>177980.45669250001</v>
      </c>
      <c r="J1401" s="1" t="s">
        <v>4450</v>
      </c>
    </row>
    <row r="1402" spans="1:10" x14ac:dyDescent="0.25">
      <c r="A1402" s="1" t="s">
        <v>4451</v>
      </c>
      <c r="B1402" s="2">
        <v>386289914</v>
      </c>
      <c r="C1402" s="2" t="s">
        <v>33</v>
      </c>
      <c r="D1402" s="4">
        <v>13659.75</v>
      </c>
      <c r="E1402" s="1" t="s">
        <v>1094</v>
      </c>
      <c r="F1402" s="1" t="s">
        <v>453</v>
      </c>
      <c r="G1402" s="1" t="s">
        <v>4058</v>
      </c>
      <c r="H1402" s="1" t="s">
        <v>4452</v>
      </c>
      <c r="I1402" s="1">
        <v>344771.51674143999</v>
      </c>
      <c r="J1402" s="1" t="s">
        <v>4453</v>
      </c>
    </row>
    <row r="1403" spans="1:10" x14ac:dyDescent="0.25">
      <c r="A1403" s="1" t="s">
        <v>4454</v>
      </c>
      <c r="B1403" s="2">
        <v>844045733</v>
      </c>
      <c r="C1403" s="2" t="s">
        <v>869</v>
      </c>
      <c r="D1403" s="4">
        <v>17312.25</v>
      </c>
      <c r="E1403" s="1" t="s">
        <v>1094</v>
      </c>
      <c r="F1403" s="1" t="s">
        <v>951</v>
      </c>
      <c r="G1403" s="1" t="s">
        <v>4066</v>
      </c>
      <c r="H1403" s="1" t="s">
        <v>4455</v>
      </c>
      <c r="I1403" s="1">
        <v>86868.647639999996</v>
      </c>
      <c r="J1403" s="1" t="s">
        <v>4456</v>
      </c>
    </row>
    <row r="1404" spans="1:10" x14ac:dyDescent="0.25">
      <c r="A1404" s="1" t="s">
        <v>3973</v>
      </c>
      <c r="B1404" s="2">
        <v>270028246</v>
      </c>
      <c r="C1404" s="2" t="s">
        <v>452</v>
      </c>
      <c r="D1404" s="4">
        <v>26078.25</v>
      </c>
      <c r="E1404" s="1" t="s">
        <v>1094</v>
      </c>
      <c r="F1404" s="1" t="s">
        <v>965</v>
      </c>
      <c r="G1404" s="1" t="s">
        <v>4074</v>
      </c>
      <c r="H1404" s="1" t="s">
        <v>4457</v>
      </c>
      <c r="I1404" s="1">
        <v>64772.023330559998</v>
      </c>
      <c r="J1404" s="1" t="s">
        <v>4458</v>
      </c>
    </row>
    <row r="1405" spans="1:10" x14ac:dyDescent="0.25">
      <c r="A1405" s="1" t="s">
        <v>4459</v>
      </c>
      <c r="B1405" s="2">
        <v>229963946</v>
      </c>
      <c r="C1405" s="2" t="s">
        <v>43</v>
      </c>
      <c r="D1405" s="4">
        <v>36670.5</v>
      </c>
      <c r="E1405" s="1" t="s">
        <v>1094</v>
      </c>
      <c r="F1405" s="1" t="s">
        <v>442</v>
      </c>
      <c r="G1405" s="1" t="s">
        <v>4148</v>
      </c>
      <c r="H1405" s="1" t="s">
        <v>4460</v>
      </c>
      <c r="I1405" s="1">
        <v>162054.4295608</v>
      </c>
      <c r="J1405" s="1" t="s">
        <v>4461</v>
      </c>
    </row>
    <row r="1406" spans="1:10" x14ac:dyDescent="0.25">
      <c r="A1406" s="1" t="s">
        <v>4462</v>
      </c>
      <c r="B1406" s="2">
        <v>862682604</v>
      </c>
      <c r="C1406" s="2" t="s">
        <v>273</v>
      </c>
      <c r="D1406" s="4">
        <v>20964.75</v>
      </c>
      <c r="E1406" s="1" t="s">
        <v>1094</v>
      </c>
      <c r="F1406" s="1" t="s">
        <v>314</v>
      </c>
      <c r="G1406" s="1" t="s">
        <v>4054</v>
      </c>
      <c r="H1406" s="1" t="s">
        <v>4463</v>
      </c>
      <c r="I1406" s="1">
        <v>640543.74832403997</v>
      </c>
      <c r="J1406" s="1" t="s">
        <v>3152</v>
      </c>
    </row>
    <row r="1407" spans="1:10" x14ac:dyDescent="0.25">
      <c r="A1407" s="1" t="s">
        <v>4464</v>
      </c>
      <c r="B1407" s="2">
        <v>451507639</v>
      </c>
      <c r="C1407" s="2" t="s">
        <v>357</v>
      </c>
      <c r="D1407" s="4">
        <v>35209.5</v>
      </c>
      <c r="E1407" s="1" t="s">
        <v>1094</v>
      </c>
      <c r="F1407" s="1" t="s">
        <v>1404</v>
      </c>
      <c r="G1407" s="1" t="s">
        <v>4084</v>
      </c>
      <c r="H1407" s="1" t="s">
        <v>4465</v>
      </c>
      <c r="I1407" s="1">
        <v>454350.47039999999</v>
      </c>
      <c r="J1407" s="1" t="s">
        <v>4466</v>
      </c>
    </row>
    <row r="1408" spans="1:10" x14ac:dyDescent="0.25">
      <c r="A1408" s="1" t="s">
        <v>4467</v>
      </c>
      <c r="B1408" s="2">
        <v>327612112</v>
      </c>
      <c r="C1408" s="2" t="s">
        <v>889</v>
      </c>
      <c r="D1408" s="4">
        <v>30096</v>
      </c>
      <c r="E1408" s="1" t="s">
        <v>1094</v>
      </c>
      <c r="F1408" s="1" t="s">
        <v>349</v>
      </c>
      <c r="G1408" s="1" t="s">
        <v>4084</v>
      </c>
      <c r="H1408" s="1" t="s">
        <v>4468</v>
      </c>
      <c r="I1408" s="1">
        <v>129413.45976832</v>
      </c>
      <c r="J1408" s="1" t="s">
        <v>4207</v>
      </c>
    </row>
    <row r="1409" spans="1:10" x14ac:dyDescent="0.25">
      <c r="A1409" s="1" t="s">
        <v>4469</v>
      </c>
      <c r="B1409" s="2">
        <v>722370123</v>
      </c>
      <c r="C1409" s="2" t="s">
        <v>273</v>
      </c>
      <c r="D1409" s="4">
        <v>20964.75</v>
      </c>
      <c r="E1409" s="1" t="s">
        <v>1094</v>
      </c>
      <c r="F1409" s="1" t="s">
        <v>1799</v>
      </c>
      <c r="G1409" s="1" t="s">
        <v>4119</v>
      </c>
      <c r="H1409" s="1" t="s">
        <v>4470</v>
      </c>
      <c r="I1409" s="1">
        <v>149754.47542</v>
      </c>
      <c r="J1409" s="1" t="s">
        <v>4471</v>
      </c>
    </row>
    <row r="1410" spans="1:10" x14ac:dyDescent="0.25">
      <c r="A1410" s="1" t="s">
        <v>4472</v>
      </c>
      <c r="B1410" s="2">
        <v>56948709</v>
      </c>
      <c r="C1410" s="2" t="s">
        <v>62</v>
      </c>
      <c r="D1410" s="4">
        <v>22791</v>
      </c>
      <c r="E1410" s="1" t="s">
        <v>1094</v>
      </c>
      <c r="F1410" s="1" t="s">
        <v>874</v>
      </c>
      <c r="G1410" s="1" t="s">
        <v>4105</v>
      </c>
      <c r="H1410" s="1" t="s">
        <v>4473</v>
      </c>
      <c r="I1410" s="1">
        <v>227246.37141744001</v>
      </c>
      <c r="J1410" s="1" t="s">
        <v>4474</v>
      </c>
    </row>
    <row r="1411" spans="1:10" x14ac:dyDescent="0.25">
      <c r="A1411" s="1" t="s">
        <v>4475</v>
      </c>
      <c r="B1411" s="2">
        <v>255844171</v>
      </c>
      <c r="C1411" s="2" t="s">
        <v>273</v>
      </c>
      <c r="D1411" s="4">
        <v>20964.75</v>
      </c>
      <c r="E1411" s="1" t="s">
        <v>1094</v>
      </c>
      <c r="F1411" s="1" t="s">
        <v>1576</v>
      </c>
      <c r="G1411" s="1" t="s">
        <v>4112</v>
      </c>
      <c r="H1411" s="1" t="s">
        <v>4476</v>
      </c>
      <c r="I1411" s="1">
        <v>143391.99382199999</v>
      </c>
      <c r="J1411" s="1" t="s">
        <v>4477</v>
      </c>
    </row>
    <row r="1412" spans="1:10" x14ac:dyDescent="0.25">
      <c r="A1412" s="1" t="s">
        <v>4478</v>
      </c>
      <c r="B1412" s="2">
        <v>966549788</v>
      </c>
      <c r="C1412" s="2" t="s">
        <v>298</v>
      </c>
      <c r="D1412" s="4">
        <v>38131.5</v>
      </c>
      <c r="E1412" s="1" t="s">
        <v>1094</v>
      </c>
      <c r="F1412" s="1" t="s">
        <v>587</v>
      </c>
      <c r="G1412" s="1" t="s">
        <v>4084</v>
      </c>
      <c r="H1412" s="1" t="s">
        <v>4479</v>
      </c>
      <c r="I1412" s="1">
        <v>99924.114343680005</v>
      </c>
      <c r="J1412" s="1" t="s">
        <v>4480</v>
      </c>
    </row>
    <row r="1413" spans="1:10" x14ac:dyDescent="0.25">
      <c r="A1413" s="1" t="s">
        <v>4481</v>
      </c>
      <c r="B1413" s="2">
        <v>404379161</v>
      </c>
      <c r="C1413" s="2" t="s">
        <v>250</v>
      </c>
      <c r="D1413" s="4">
        <v>18042.75</v>
      </c>
      <c r="E1413" s="1" t="s">
        <v>1094</v>
      </c>
      <c r="F1413" s="1" t="s">
        <v>163</v>
      </c>
      <c r="G1413" s="1" t="s">
        <v>4074</v>
      </c>
      <c r="H1413" s="1" t="s">
        <v>4482</v>
      </c>
      <c r="I1413" s="1">
        <v>466664.57500255998</v>
      </c>
      <c r="J1413" s="1" t="s">
        <v>4483</v>
      </c>
    </row>
    <row r="1414" spans="1:10" x14ac:dyDescent="0.25">
      <c r="A1414" s="1" t="s">
        <v>4484</v>
      </c>
      <c r="B1414" s="2">
        <v>625287378</v>
      </c>
      <c r="C1414" s="2" t="s">
        <v>114</v>
      </c>
      <c r="D1414" s="4">
        <v>20599.5</v>
      </c>
      <c r="E1414" s="1" t="s">
        <v>1094</v>
      </c>
      <c r="F1414" s="1" t="s">
        <v>1220</v>
      </c>
      <c r="G1414" s="1" t="s">
        <v>4058</v>
      </c>
      <c r="H1414" s="1" t="s">
        <v>4485</v>
      </c>
      <c r="I1414" s="1">
        <v>108454.547034</v>
      </c>
      <c r="J1414" s="1" t="s">
        <v>4486</v>
      </c>
    </row>
    <row r="1415" spans="1:10" x14ac:dyDescent="0.25">
      <c r="A1415" s="1" t="s">
        <v>4487</v>
      </c>
      <c r="B1415" s="2">
        <v>943830410</v>
      </c>
      <c r="C1415" s="2" t="s">
        <v>1201</v>
      </c>
      <c r="D1415" s="4">
        <v>30461.25</v>
      </c>
      <c r="E1415" s="1" t="s">
        <v>1094</v>
      </c>
      <c r="F1415" s="1" t="s">
        <v>115</v>
      </c>
      <c r="G1415" s="1" t="s">
        <v>4074</v>
      </c>
      <c r="H1415" s="1" t="s">
        <v>4488</v>
      </c>
      <c r="I1415" s="1">
        <v>194351.23199999999</v>
      </c>
      <c r="J1415" s="1" t="s">
        <v>4489</v>
      </c>
    </row>
    <row r="1416" spans="1:10" x14ac:dyDescent="0.25">
      <c r="A1416" s="1" t="s">
        <v>4490</v>
      </c>
      <c r="B1416" s="2">
        <v>388752627</v>
      </c>
      <c r="C1416" s="2" t="s">
        <v>322</v>
      </c>
      <c r="D1416" s="4">
        <v>26443.5</v>
      </c>
      <c r="E1416" s="1" t="s">
        <v>1094</v>
      </c>
      <c r="F1416" s="1" t="s">
        <v>587</v>
      </c>
      <c r="G1416" s="1" t="s">
        <v>4105</v>
      </c>
      <c r="H1416" s="1" t="s">
        <v>4491</v>
      </c>
      <c r="I1416" s="1">
        <v>486543.37070460001</v>
      </c>
      <c r="J1416" s="1" t="s">
        <v>4492</v>
      </c>
    </row>
    <row r="1417" spans="1:10" x14ac:dyDescent="0.25">
      <c r="A1417" s="1" t="s">
        <v>4493</v>
      </c>
      <c r="B1417" s="2">
        <v>562393128</v>
      </c>
      <c r="C1417" s="2" t="s">
        <v>18</v>
      </c>
      <c r="D1417" s="4">
        <v>33018</v>
      </c>
      <c r="E1417" s="1" t="s">
        <v>1094</v>
      </c>
      <c r="F1417" s="1" t="s">
        <v>881</v>
      </c>
      <c r="G1417" s="1" t="s">
        <v>4058</v>
      </c>
      <c r="H1417" s="1" t="s">
        <v>4494</v>
      </c>
      <c r="I1417" s="1">
        <v>496253.48394960002</v>
      </c>
      <c r="J1417" s="1" t="s">
        <v>4495</v>
      </c>
    </row>
    <row r="1418" spans="1:10" x14ac:dyDescent="0.25">
      <c r="A1418" s="1" t="s">
        <v>4496</v>
      </c>
      <c r="B1418" s="2">
        <v>34227211</v>
      </c>
      <c r="C1418" s="2" t="s">
        <v>245</v>
      </c>
      <c r="D1418" s="4">
        <v>19503.75</v>
      </c>
      <c r="E1418" s="1" t="s">
        <v>1094</v>
      </c>
      <c r="F1418" s="1" t="s">
        <v>147</v>
      </c>
      <c r="G1418" s="1" t="s">
        <v>4062</v>
      </c>
      <c r="H1418" s="1" t="s">
        <v>4497</v>
      </c>
      <c r="I1418" s="1">
        <v>30212.835088799999</v>
      </c>
      <c r="J1418" s="1" t="s">
        <v>4498</v>
      </c>
    </row>
    <row r="1419" spans="1:10" x14ac:dyDescent="0.25">
      <c r="A1419" s="1" t="s">
        <v>4499</v>
      </c>
      <c r="B1419" s="2">
        <v>256904457</v>
      </c>
      <c r="C1419" s="2" t="s">
        <v>52</v>
      </c>
      <c r="D1419" s="4">
        <v>20234.25</v>
      </c>
      <c r="E1419" s="1" t="s">
        <v>1094</v>
      </c>
      <c r="F1419" s="1" t="s">
        <v>4500</v>
      </c>
      <c r="G1419" s="1" t="s">
        <v>4084</v>
      </c>
      <c r="H1419" s="1" t="s">
        <v>4501</v>
      </c>
      <c r="I1419" s="1">
        <v>198231.50662425</v>
      </c>
      <c r="J1419" s="1" t="s">
        <v>4502</v>
      </c>
    </row>
    <row r="1420" spans="1:10" x14ac:dyDescent="0.25">
      <c r="A1420" s="1" t="s">
        <v>4503</v>
      </c>
      <c r="B1420" s="2">
        <v>600894200</v>
      </c>
      <c r="C1420" s="2" t="s">
        <v>335</v>
      </c>
      <c r="D1420" s="4">
        <v>19869</v>
      </c>
      <c r="E1420" s="1" t="s">
        <v>1094</v>
      </c>
      <c r="F1420" s="1" t="s">
        <v>246</v>
      </c>
      <c r="G1420" s="1" t="s">
        <v>4074</v>
      </c>
      <c r="H1420" s="1" t="s">
        <v>4504</v>
      </c>
      <c r="I1420" s="1">
        <v>79094.888923680002</v>
      </c>
      <c r="J1420" s="1" t="s">
        <v>4505</v>
      </c>
    </row>
    <row r="1421" spans="1:10" x14ac:dyDescent="0.25">
      <c r="A1421" s="1" t="s">
        <v>4506</v>
      </c>
      <c r="B1421" s="2">
        <v>676553473</v>
      </c>
      <c r="C1421" s="2" t="s">
        <v>322</v>
      </c>
      <c r="D1421" s="4">
        <v>26443.5</v>
      </c>
      <c r="E1421" s="1" t="s">
        <v>1094</v>
      </c>
      <c r="F1421" s="1" t="s">
        <v>549</v>
      </c>
      <c r="G1421" s="1" t="s">
        <v>4070</v>
      </c>
      <c r="H1421" s="1" t="s">
        <v>4507</v>
      </c>
      <c r="I1421" s="1">
        <v>214604.35724951999</v>
      </c>
      <c r="J1421" s="1" t="s">
        <v>4508</v>
      </c>
    </row>
    <row r="1422" spans="1:10" x14ac:dyDescent="0.25">
      <c r="A1422" s="1" t="s">
        <v>4509</v>
      </c>
      <c r="B1422" s="2">
        <v>614567503</v>
      </c>
      <c r="C1422" s="2" t="s">
        <v>240</v>
      </c>
      <c r="D1422" s="4">
        <v>22060.5</v>
      </c>
      <c r="E1422" s="1" t="s">
        <v>1094</v>
      </c>
      <c r="F1422" s="1" t="s">
        <v>654</v>
      </c>
      <c r="G1422" s="1" t="s">
        <v>4112</v>
      </c>
      <c r="H1422" s="1" t="s">
        <v>4510</v>
      </c>
      <c r="I1422" s="1">
        <v>169785.04249769999</v>
      </c>
      <c r="J1422" s="1" t="s">
        <v>4511</v>
      </c>
    </row>
    <row r="1423" spans="1:10" x14ac:dyDescent="0.25">
      <c r="A1423" s="1" t="s">
        <v>4512</v>
      </c>
      <c r="B1423" s="2">
        <v>463423254</v>
      </c>
      <c r="C1423" s="2" t="s">
        <v>124</v>
      </c>
      <c r="D1423" s="4">
        <v>14025</v>
      </c>
      <c r="E1423" s="1" t="s">
        <v>1094</v>
      </c>
      <c r="F1423" s="1" t="s">
        <v>1054</v>
      </c>
      <c r="G1423" s="1" t="s">
        <v>4112</v>
      </c>
      <c r="H1423" s="1" t="s">
        <v>4513</v>
      </c>
      <c r="I1423" s="1">
        <v>216022.11880950001</v>
      </c>
      <c r="J1423" s="1" t="s">
        <v>4514</v>
      </c>
    </row>
    <row r="1424" spans="1:10" x14ac:dyDescent="0.25">
      <c r="A1424" s="1" t="s">
        <v>4515</v>
      </c>
      <c r="B1424" s="2">
        <v>465790024</v>
      </c>
      <c r="C1424" s="2" t="s">
        <v>57</v>
      </c>
      <c r="D1424" s="4">
        <v>34113.75</v>
      </c>
      <c r="E1424" s="1" t="s">
        <v>1094</v>
      </c>
      <c r="F1424" s="1" t="s">
        <v>993</v>
      </c>
      <c r="G1424" s="1" t="s">
        <v>4088</v>
      </c>
      <c r="H1424" s="1" t="s">
        <v>4516</v>
      </c>
      <c r="I1424" s="1">
        <v>122324.98218444</v>
      </c>
      <c r="J1424" s="1" t="s">
        <v>4517</v>
      </c>
    </row>
    <row r="1425" spans="1:10" x14ac:dyDescent="0.25">
      <c r="A1425" s="1" t="s">
        <v>4518</v>
      </c>
      <c r="B1425" s="2">
        <v>902196918</v>
      </c>
      <c r="C1425" s="2" t="s">
        <v>357</v>
      </c>
      <c r="D1425" s="4">
        <v>35209.5</v>
      </c>
      <c r="E1425" s="1" t="s">
        <v>1094</v>
      </c>
      <c r="F1425" s="1" t="s">
        <v>523</v>
      </c>
      <c r="G1425" s="1" t="s">
        <v>4088</v>
      </c>
      <c r="H1425" s="1" t="s">
        <v>4519</v>
      </c>
      <c r="I1425" s="1">
        <v>106261.8533856</v>
      </c>
      <c r="J1425" s="1" t="s">
        <v>4520</v>
      </c>
    </row>
    <row r="1426" spans="1:10" x14ac:dyDescent="0.25">
      <c r="A1426" s="1" t="s">
        <v>4521</v>
      </c>
      <c r="B1426" s="2">
        <v>491931973</v>
      </c>
      <c r="C1426" s="2" t="s">
        <v>62</v>
      </c>
      <c r="D1426" s="4">
        <v>22791</v>
      </c>
      <c r="E1426" s="1" t="s">
        <v>1094</v>
      </c>
      <c r="F1426" s="1" t="s">
        <v>381</v>
      </c>
      <c r="G1426" s="1" t="s">
        <v>4058</v>
      </c>
      <c r="H1426" s="1" t="s">
        <v>4522</v>
      </c>
      <c r="I1426" s="1">
        <v>384459.48525600001</v>
      </c>
      <c r="J1426" s="1" t="s">
        <v>4523</v>
      </c>
    </row>
    <row r="1427" spans="1:10" x14ac:dyDescent="0.25">
      <c r="A1427" s="1" t="s">
        <v>4524</v>
      </c>
      <c r="B1427" s="2">
        <v>825804685</v>
      </c>
      <c r="C1427" s="2" t="s">
        <v>221</v>
      </c>
      <c r="D1427" s="4">
        <v>33748.5</v>
      </c>
      <c r="E1427" s="1" t="s">
        <v>1094</v>
      </c>
      <c r="F1427" s="1" t="s">
        <v>885</v>
      </c>
      <c r="G1427" s="1" t="s">
        <v>4099</v>
      </c>
      <c r="H1427" s="1" t="s">
        <v>4525</v>
      </c>
      <c r="I1427" s="1">
        <v>37977.688555519999</v>
      </c>
      <c r="J1427" s="1" t="s">
        <v>4526</v>
      </c>
    </row>
    <row r="1428" spans="1:10" x14ac:dyDescent="0.25">
      <c r="A1428" s="1" t="s">
        <v>4527</v>
      </c>
      <c r="B1428" s="2">
        <v>578792341</v>
      </c>
      <c r="C1428" s="2" t="s">
        <v>77</v>
      </c>
      <c r="D1428" s="4">
        <v>23521.5</v>
      </c>
      <c r="E1428" s="1" t="s">
        <v>1094</v>
      </c>
      <c r="F1428" s="1" t="s">
        <v>323</v>
      </c>
      <c r="G1428" s="1" t="s">
        <v>4220</v>
      </c>
      <c r="H1428" s="1" t="s">
        <v>4528</v>
      </c>
      <c r="I1428" s="1">
        <v>52905.676319999999</v>
      </c>
      <c r="J1428" s="1" t="s">
        <v>4529</v>
      </c>
    </row>
    <row r="1429" spans="1:10" x14ac:dyDescent="0.25">
      <c r="A1429" s="1" t="s">
        <v>2037</v>
      </c>
      <c r="B1429" s="2">
        <v>296279071</v>
      </c>
      <c r="C1429" s="2" t="s">
        <v>365</v>
      </c>
      <c r="D1429" s="4">
        <v>37035.75</v>
      </c>
      <c r="E1429" s="1" t="s">
        <v>1094</v>
      </c>
      <c r="F1429" s="1" t="s">
        <v>965</v>
      </c>
      <c r="G1429" s="1" t="s">
        <v>4088</v>
      </c>
      <c r="H1429" s="1" t="s">
        <v>4530</v>
      </c>
      <c r="I1429" s="1">
        <v>721419.98241599998</v>
      </c>
      <c r="J1429" s="1" t="s">
        <v>4531</v>
      </c>
    </row>
    <row r="1430" spans="1:10" x14ac:dyDescent="0.25">
      <c r="A1430" s="1" t="s">
        <v>4532</v>
      </c>
      <c r="B1430" s="2">
        <v>110714690</v>
      </c>
      <c r="C1430" s="2" t="s">
        <v>862</v>
      </c>
      <c r="D1430" s="4">
        <v>24617.25</v>
      </c>
      <c r="E1430" s="1" t="s">
        <v>1094</v>
      </c>
      <c r="F1430" s="1" t="s">
        <v>310</v>
      </c>
      <c r="G1430" s="1" t="s">
        <v>4088</v>
      </c>
      <c r="H1430" s="1" t="s">
        <v>4533</v>
      </c>
      <c r="I1430" s="1">
        <v>264528.28668024001</v>
      </c>
      <c r="J1430" s="1" t="s">
        <v>4534</v>
      </c>
    </row>
    <row r="1431" spans="1:10" x14ac:dyDescent="0.25">
      <c r="A1431" s="1" t="s">
        <v>4535</v>
      </c>
      <c r="B1431" s="2">
        <v>981655295</v>
      </c>
      <c r="C1431" s="2" t="s">
        <v>217</v>
      </c>
      <c r="D1431" s="4">
        <v>38496.75</v>
      </c>
      <c r="E1431" s="1" t="s">
        <v>1094</v>
      </c>
      <c r="F1431" s="1" t="s">
        <v>422</v>
      </c>
      <c r="G1431" s="1" t="s">
        <v>4220</v>
      </c>
      <c r="H1431" s="1" t="s">
        <v>4536</v>
      </c>
      <c r="I1431" s="1">
        <v>659812.77521640004</v>
      </c>
      <c r="J1431" s="1" t="s">
        <v>4537</v>
      </c>
    </row>
    <row r="1432" spans="1:10" x14ac:dyDescent="0.25">
      <c r="A1432" s="1" t="s">
        <v>4538</v>
      </c>
      <c r="B1432" s="2">
        <v>580770946</v>
      </c>
      <c r="C1432" s="2" t="s">
        <v>43</v>
      </c>
      <c r="D1432" s="4">
        <v>36670.5</v>
      </c>
      <c r="E1432" s="1" t="s">
        <v>1094</v>
      </c>
      <c r="F1432" s="1" t="s">
        <v>940</v>
      </c>
      <c r="G1432" s="1" t="s">
        <v>4058</v>
      </c>
      <c r="H1432" s="1" t="s">
        <v>4539</v>
      </c>
      <c r="I1432" s="1">
        <v>58746.125292739998</v>
      </c>
      <c r="J1432" s="1" t="s">
        <v>4540</v>
      </c>
    </row>
    <row r="1433" spans="1:10" x14ac:dyDescent="0.25">
      <c r="A1433" s="1" t="s">
        <v>4541</v>
      </c>
      <c r="B1433" s="2">
        <v>968633339</v>
      </c>
      <c r="C1433" s="2" t="s">
        <v>33</v>
      </c>
      <c r="D1433" s="4">
        <v>13659.75</v>
      </c>
      <c r="E1433" s="1" t="s">
        <v>1094</v>
      </c>
      <c r="F1433" s="1" t="s">
        <v>1610</v>
      </c>
      <c r="G1433" s="1" t="s">
        <v>4054</v>
      </c>
      <c r="H1433" s="1" t="s">
        <v>4542</v>
      </c>
      <c r="I1433" s="1">
        <v>127208.92940595</v>
      </c>
      <c r="J1433" s="1" t="s">
        <v>4543</v>
      </c>
    </row>
    <row r="1434" spans="1:10" x14ac:dyDescent="0.25">
      <c r="A1434" s="1" t="s">
        <v>4544</v>
      </c>
      <c r="B1434" s="2">
        <v>226863630</v>
      </c>
      <c r="C1434" s="2" t="s">
        <v>134</v>
      </c>
      <c r="D1434" s="4">
        <v>37401</v>
      </c>
      <c r="E1434" s="1" t="s">
        <v>1094</v>
      </c>
      <c r="F1434" s="1" t="s">
        <v>264</v>
      </c>
      <c r="G1434" s="1" t="s">
        <v>4074</v>
      </c>
      <c r="H1434" s="1" t="s">
        <v>4545</v>
      </c>
      <c r="I1434" s="1">
        <v>304819.2107688</v>
      </c>
      <c r="J1434" s="1" t="s">
        <v>4546</v>
      </c>
    </row>
    <row r="1435" spans="1:10" x14ac:dyDescent="0.25">
      <c r="A1435" s="1" t="s">
        <v>4547</v>
      </c>
      <c r="B1435" s="2">
        <v>381042871</v>
      </c>
      <c r="C1435" s="2" t="s">
        <v>217</v>
      </c>
      <c r="D1435" s="4">
        <v>38496.75</v>
      </c>
      <c r="E1435" s="1" t="s">
        <v>1094</v>
      </c>
      <c r="F1435" s="1" t="s">
        <v>340</v>
      </c>
      <c r="G1435" s="1" t="s">
        <v>4095</v>
      </c>
      <c r="H1435" s="1" t="s">
        <v>4548</v>
      </c>
      <c r="I1435" s="1">
        <v>612547.612005</v>
      </c>
      <c r="J1435" s="1" t="s">
        <v>4549</v>
      </c>
    </row>
    <row r="1436" spans="1:10" x14ac:dyDescent="0.25">
      <c r="A1436" s="1" t="s">
        <v>4550</v>
      </c>
      <c r="B1436" s="2">
        <v>894404158</v>
      </c>
      <c r="C1436" s="2" t="s">
        <v>365</v>
      </c>
      <c r="D1436" s="4">
        <v>37035.75</v>
      </c>
      <c r="E1436" s="1" t="s">
        <v>1094</v>
      </c>
      <c r="F1436" s="1" t="s">
        <v>587</v>
      </c>
      <c r="G1436" s="1" t="s">
        <v>4112</v>
      </c>
      <c r="H1436" s="1" t="s">
        <v>4551</v>
      </c>
      <c r="I1436" s="1">
        <v>1195123.1672556</v>
      </c>
      <c r="J1436" s="1" t="s">
        <v>4552</v>
      </c>
    </row>
    <row r="1437" spans="1:10" x14ac:dyDescent="0.25">
      <c r="A1437" s="1" t="s">
        <v>4553</v>
      </c>
      <c r="B1437" s="2">
        <v>67197710</v>
      </c>
      <c r="C1437" s="2" t="s">
        <v>57</v>
      </c>
      <c r="D1437" s="4">
        <v>34113.75</v>
      </c>
      <c r="E1437" s="1" t="s">
        <v>1094</v>
      </c>
      <c r="F1437" s="1" t="s">
        <v>1576</v>
      </c>
      <c r="G1437" s="1" t="s">
        <v>4058</v>
      </c>
      <c r="H1437" s="1" t="s">
        <v>4554</v>
      </c>
      <c r="I1437" s="1">
        <v>65208.212345599997</v>
      </c>
      <c r="J1437" s="1" t="s">
        <v>4555</v>
      </c>
    </row>
    <row r="1438" spans="1:10" x14ac:dyDescent="0.25">
      <c r="A1438" s="1" t="s">
        <v>4556</v>
      </c>
      <c r="B1438" s="2">
        <v>877212776</v>
      </c>
      <c r="C1438" s="2" t="s">
        <v>154</v>
      </c>
      <c r="D1438" s="4">
        <v>29730.75</v>
      </c>
      <c r="E1438" s="1" t="s">
        <v>1094</v>
      </c>
      <c r="F1438" s="1" t="s">
        <v>58</v>
      </c>
      <c r="G1438" s="1" t="s">
        <v>4088</v>
      </c>
      <c r="H1438" s="1" t="s">
        <v>4557</v>
      </c>
      <c r="I1438" s="1">
        <v>103575.58169399999</v>
      </c>
      <c r="J1438" s="1" t="s">
        <v>4558</v>
      </c>
    </row>
    <row r="1439" spans="1:10" x14ac:dyDescent="0.25">
      <c r="A1439" s="1" t="s">
        <v>4559</v>
      </c>
      <c r="B1439" s="2">
        <v>481756337</v>
      </c>
      <c r="C1439" s="2" t="s">
        <v>389</v>
      </c>
      <c r="D1439" s="4">
        <v>29365.5</v>
      </c>
      <c r="E1439" s="1" t="s">
        <v>1094</v>
      </c>
      <c r="F1439" s="1" t="s">
        <v>784</v>
      </c>
      <c r="G1439" s="1" t="s">
        <v>4058</v>
      </c>
      <c r="H1439" s="1" t="s">
        <v>4560</v>
      </c>
      <c r="I1439" s="1">
        <v>280382.80895999999</v>
      </c>
      <c r="J1439" s="1" t="s">
        <v>1108</v>
      </c>
    </row>
    <row r="1440" spans="1:10" x14ac:dyDescent="0.25">
      <c r="A1440" s="1" t="s">
        <v>4561</v>
      </c>
      <c r="B1440" s="2">
        <v>164215475</v>
      </c>
      <c r="C1440" s="2" t="s">
        <v>180</v>
      </c>
      <c r="D1440" s="4">
        <v>35940</v>
      </c>
      <c r="E1440" s="1" t="s">
        <v>1094</v>
      </c>
      <c r="F1440" s="1" t="s">
        <v>2602</v>
      </c>
      <c r="G1440" s="1" t="s">
        <v>4074</v>
      </c>
      <c r="H1440" s="1" t="s">
        <v>4562</v>
      </c>
      <c r="I1440" s="1">
        <v>415070.3612475</v>
      </c>
      <c r="J1440" s="1" t="s">
        <v>4563</v>
      </c>
    </row>
    <row r="1441" spans="1:10" x14ac:dyDescent="0.25">
      <c r="A1441" s="1" t="s">
        <v>4564</v>
      </c>
      <c r="B1441" s="2">
        <v>492145316</v>
      </c>
      <c r="C1441" s="2" t="s">
        <v>452</v>
      </c>
      <c r="D1441" s="4">
        <v>26078.25</v>
      </c>
      <c r="E1441" s="1" t="s">
        <v>1094</v>
      </c>
      <c r="F1441" s="1" t="s">
        <v>1016</v>
      </c>
      <c r="G1441" s="1" t="s">
        <v>4220</v>
      </c>
      <c r="H1441" s="1" t="s">
        <v>4565</v>
      </c>
      <c r="I1441" s="1">
        <v>549910.24124400003</v>
      </c>
      <c r="J1441" s="1" t="s">
        <v>4566</v>
      </c>
    </row>
    <row r="1442" spans="1:10" x14ac:dyDescent="0.25">
      <c r="A1442" s="1" t="s">
        <v>4567</v>
      </c>
      <c r="B1442" s="2">
        <v>523582688</v>
      </c>
      <c r="C1442" s="2" t="s">
        <v>869</v>
      </c>
      <c r="D1442" s="4">
        <v>17312.25</v>
      </c>
      <c r="E1442" s="1" t="s">
        <v>1094</v>
      </c>
      <c r="F1442" s="1" t="s">
        <v>438</v>
      </c>
      <c r="G1442" s="1" t="s">
        <v>4070</v>
      </c>
      <c r="H1442" s="1" t="s">
        <v>4568</v>
      </c>
      <c r="I1442" s="1">
        <v>356023.84212360001</v>
      </c>
      <c r="J1442" s="1" t="s">
        <v>4569</v>
      </c>
    </row>
    <row r="1443" spans="1:10" x14ac:dyDescent="0.25">
      <c r="A1443" s="1" t="s">
        <v>4570</v>
      </c>
      <c r="B1443" s="2">
        <v>327013364</v>
      </c>
      <c r="C1443" s="2" t="s">
        <v>194</v>
      </c>
      <c r="D1443" s="4">
        <v>30826.5</v>
      </c>
      <c r="E1443" s="1" t="s">
        <v>1094</v>
      </c>
      <c r="F1443" s="1" t="s">
        <v>885</v>
      </c>
      <c r="G1443" s="1" t="s">
        <v>4220</v>
      </c>
      <c r="H1443" s="1" t="s">
        <v>4571</v>
      </c>
      <c r="I1443" s="1">
        <v>328068.47045700002</v>
      </c>
      <c r="J1443" s="1" t="s">
        <v>4572</v>
      </c>
    </row>
    <row r="1444" spans="1:10" x14ac:dyDescent="0.25">
      <c r="A1444" s="1" t="s">
        <v>4573</v>
      </c>
      <c r="B1444" s="2">
        <v>729505202</v>
      </c>
      <c r="C1444" s="2" t="s">
        <v>255</v>
      </c>
      <c r="D1444" s="4">
        <v>25347.75</v>
      </c>
      <c r="E1444" s="1" t="s">
        <v>1094</v>
      </c>
      <c r="F1444" s="1" t="s">
        <v>1090</v>
      </c>
      <c r="G1444" s="1" t="s">
        <v>4066</v>
      </c>
      <c r="H1444" s="1" t="s">
        <v>4574</v>
      </c>
      <c r="I1444" s="1">
        <v>88288.099048799893</v>
      </c>
      <c r="J1444" s="1" t="s">
        <v>4575</v>
      </c>
    </row>
    <row r="1445" spans="1:10" x14ac:dyDescent="0.25">
      <c r="A1445" s="1" t="s">
        <v>4576</v>
      </c>
      <c r="B1445" s="2">
        <v>798424866</v>
      </c>
      <c r="C1445" s="2" t="s">
        <v>513</v>
      </c>
      <c r="D1445" s="4">
        <v>32287.5</v>
      </c>
      <c r="E1445" s="1" t="s">
        <v>1094</v>
      </c>
      <c r="F1445" s="1" t="s">
        <v>208</v>
      </c>
      <c r="G1445" s="1" t="s">
        <v>4084</v>
      </c>
      <c r="H1445" s="1" t="s">
        <v>4577</v>
      </c>
      <c r="I1445" s="1">
        <v>178097.19737040001</v>
      </c>
      <c r="J1445" s="1" t="s">
        <v>4578</v>
      </c>
    </row>
    <row r="1446" spans="1:10" x14ac:dyDescent="0.25">
      <c r="A1446" s="1" t="s">
        <v>4579</v>
      </c>
      <c r="B1446" s="2">
        <v>198416249</v>
      </c>
      <c r="C1446" s="2" t="s">
        <v>245</v>
      </c>
      <c r="D1446" s="4">
        <v>19503.75</v>
      </c>
      <c r="E1446" s="1" t="s">
        <v>1094</v>
      </c>
      <c r="F1446" s="1" t="s">
        <v>418</v>
      </c>
      <c r="G1446" s="1" t="s">
        <v>4058</v>
      </c>
      <c r="H1446" s="1" t="s">
        <v>4580</v>
      </c>
      <c r="I1446" s="1">
        <v>87160.047145599994</v>
      </c>
      <c r="J1446" s="1" t="s">
        <v>4581</v>
      </c>
    </row>
    <row r="1447" spans="1:10" x14ac:dyDescent="0.25">
      <c r="A1447" s="1" t="s">
        <v>4582</v>
      </c>
      <c r="B1447" s="2">
        <v>910308583</v>
      </c>
      <c r="C1447" s="2" t="s">
        <v>226</v>
      </c>
      <c r="D1447" s="4">
        <v>31557</v>
      </c>
      <c r="E1447" s="1" t="s">
        <v>1094</v>
      </c>
      <c r="F1447" s="1" t="s">
        <v>2311</v>
      </c>
      <c r="G1447" s="1" t="s">
        <v>4066</v>
      </c>
      <c r="H1447" s="1" t="s">
        <v>4583</v>
      </c>
      <c r="I1447" s="1">
        <v>70116.806182500004</v>
      </c>
      <c r="J1447" s="1" t="s">
        <v>4584</v>
      </c>
    </row>
    <row r="1448" spans="1:10" x14ac:dyDescent="0.25">
      <c r="A1448" s="1" t="s">
        <v>4585</v>
      </c>
      <c r="B1448" s="2">
        <v>196549293</v>
      </c>
      <c r="C1448" s="2" t="s">
        <v>470</v>
      </c>
      <c r="D1448" s="4">
        <v>14755.5</v>
      </c>
      <c r="E1448" s="1" t="s">
        <v>1094</v>
      </c>
      <c r="F1448" s="1" t="s">
        <v>2112</v>
      </c>
      <c r="G1448" s="1" t="s">
        <v>4058</v>
      </c>
      <c r="H1448" s="1" t="s">
        <v>4586</v>
      </c>
      <c r="I1448" s="1">
        <v>96877.102583040003</v>
      </c>
      <c r="J1448" s="1" t="s">
        <v>4587</v>
      </c>
    </row>
    <row r="1449" spans="1:10" x14ac:dyDescent="0.25">
      <c r="A1449" s="1" t="s">
        <v>4588</v>
      </c>
      <c r="B1449" s="2">
        <v>606522640</v>
      </c>
      <c r="C1449" s="2" t="s">
        <v>513</v>
      </c>
      <c r="D1449" s="4">
        <v>32287.5</v>
      </c>
      <c r="E1449" s="1" t="s">
        <v>1094</v>
      </c>
      <c r="F1449" s="1" t="s">
        <v>19</v>
      </c>
      <c r="G1449" s="1" t="s">
        <v>4105</v>
      </c>
      <c r="H1449" s="1" t="s">
        <v>4589</v>
      </c>
      <c r="I1449" s="1">
        <v>1168238.2748400001</v>
      </c>
      <c r="J1449" s="1" t="s">
        <v>4590</v>
      </c>
    </row>
    <row r="1450" spans="1:10" x14ac:dyDescent="0.25">
      <c r="A1450" s="1" t="s">
        <v>4591</v>
      </c>
      <c r="B1450" s="2">
        <v>268560799</v>
      </c>
      <c r="C1450" s="2" t="s">
        <v>129</v>
      </c>
      <c r="D1450" s="4">
        <v>15120.75</v>
      </c>
      <c r="E1450" s="1" t="s">
        <v>1094</v>
      </c>
      <c r="F1450" s="1" t="s">
        <v>870</v>
      </c>
      <c r="G1450" s="1" t="s">
        <v>4066</v>
      </c>
      <c r="H1450" s="1" t="s">
        <v>4592</v>
      </c>
      <c r="I1450" s="1">
        <v>287978.7642336</v>
      </c>
      <c r="J1450" s="1" t="s">
        <v>4593</v>
      </c>
    </row>
    <row r="1451" spans="1:10" x14ac:dyDescent="0.25">
      <c r="A1451" s="1" t="s">
        <v>4594</v>
      </c>
      <c r="B1451" s="2">
        <v>354450304</v>
      </c>
      <c r="C1451" s="2" t="s">
        <v>134</v>
      </c>
      <c r="D1451" s="4">
        <v>37401</v>
      </c>
      <c r="E1451" s="1" t="s">
        <v>1094</v>
      </c>
      <c r="F1451" s="1" t="s">
        <v>438</v>
      </c>
      <c r="G1451" s="1" t="s">
        <v>4066</v>
      </c>
      <c r="H1451" s="1" t="s">
        <v>4595</v>
      </c>
      <c r="I1451" s="1">
        <v>47173.115030480003</v>
      </c>
      <c r="J1451" s="1" t="s">
        <v>4596</v>
      </c>
    </row>
    <row r="1452" spans="1:10" x14ac:dyDescent="0.25">
      <c r="A1452" s="1" t="s">
        <v>4597</v>
      </c>
      <c r="B1452" s="2">
        <v>773819353</v>
      </c>
      <c r="C1452" s="2" t="s">
        <v>322</v>
      </c>
      <c r="D1452" s="4">
        <v>26443.5</v>
      </c>
      <c r="E1452" s="1" t="s">
        <v>1094</v>
      </c>
      <c r="F1452" s="1" t="s">
        <v>1308</v>
      </c>
      <c r="G1452" s="1" t="s">
        <v>4084</v>
      </c>
      <c r="H1452" s="1" t="s">
        <v>4598</v>
      </c>
      <c r="I1452" s="1">
        <v>55760.156449200003</v>
      </c>
      <c r="J1452" s="1" t="s">
        <v>4599</v>
      </c>
    </row>
    <row r="1453" spans="1:10" x14ac:dyDescent="0.25">
      <c r="A1453" s="1" t="s">
        <v>4600</v>
      </c>
      <c r="B1453" s="2">
        <v>510699033</v>
      </c>
      <c r="C1453" s="2" t="s">
        <v>240</v>
      </c>
      <c r="D1453" s="4">
        <v>22060.5</v>
      </c>
      <c r="E1453" s="1" t="s">
        <v>1094</v>
      </c>
      <c r="F1453" s="1" t="s">
        <v>256</v>
      </c>
      <c r="G1453" s="1" t="s">
        <v>4058</v>
      </c>
      <c r="H1453" s="1" t="s">
        <v>4601</v>
      </c>
      <c r="I1453" s="1">
        <v>137574.27783000001</v>
      </c>
      <c r="J1453" s="1" t="s">
        <v>4602</v>
      </c>
    </row>
    <row r="1454" spans="1:10" x14ac:dyDescent="0.25">
      <c r="A1454" s="1" t="s">
        <v>4603</v>
      </c>
      <c r="B1454" s="2">
        <v>20362316</v>
      </c>
      <c r="C1454" s="2" t="s">
        <v>114</v>
      </c>
      <c r="D1454" s="4">
        <v>20599.5</v>
      </c>
      <c r="E1454" s="1" t="s">
        <v>1094</v>
      </c>
      <c r="F1454" s="1" t="s">
        <v>1721</v>
      </c>
      <c r="G1454" s="1" t="s">
        <v>4054</v>
      </c>
      <c r="H1454" s="1" t="s">
        <v>4604</v>
      </c>
      <c r="I1454" s="1">
        <v>44365.213430999996</v>
      </c>
      <c r="J1454" s="1" t="s">
        <v>4605</v>
      </c>
    </row>
    <row r="1455" spans="1:10" x14ac:dyDescent="0.25">
      <c r="A1455" s="1" t="s">
        <v>4606</v>
      </c>
      <c r="B1455" s="2">
        <v>336984371</v>
      </c>
      <c r="C1455" s="2" t="s">
        <v>556</v>
      </c>
      <c r="D1455" s="4">
        <v>27174</v>
      </c>
      <c r="E1455" s="1" t="s">
        <v>1094</v>
      </c>
      <c r="F1455" s="1" t="s">
        <v>418</v>
      </c>
      <c r="G1455" s="1" t="s">
        <v>4119</v>
      </c>
      <c r="H1455" s="1" t="s">
        <v>4607</v>
      </c>
      <c r="I1455" s="1">
        <v>440667.709776</v>
      </c>
      <c r="J1455" s="1" t="s">
        <v>4608</v>
      </c>
    </row>
    <row r="1456" spans="1:10" x14ac:dyDescent="0.25">
      <c r="A1456" s="1" t="s">
        <v>4609</v>
      </c>
      <c r="B1456" s="2">
        <v>332008952</v>
      </c>
      <c r="C1456" s="2" t="s">
        <v>62</v>
      </c>
      <c r="D1456" s="4">
        <v>22791</v>
      </c>
      <c r="E1456" s="1" t="s">
        <v>1094</v>
      </c>
      <c r="F1456" s="1" t="s">
        <v>227</v>
      </c>
      <c r="G1456" s="1" t="s">
        <v>4119</v>
      </c>
      <c r="H1456" s="1" t="s">
        <v>4610</v>
      </c>
      <c r="I1456" s="1">
        <v>38569.014455999997</v>
      </c>
      <c r="J1456" s="1" t="s">
        <v>4611</v>
      </c>
    </row>
    <row r="1457" spans="1:10" x14ac:dyDescent="0.25">
      <c r="A1457" s="1" t="s">
        <v>4612</v>
      </c>
      <c r="B1457" s="2">
        <v>15829268</v>
      </c>
      <c r="C1457" s="2" t="s">
        <v>119</v>
      </c>
      <c r="D1457" s="4">
        <v>24982.5</v>
      </c>
      <c r="E1457" s="1" t="s">
        <v>1094</v>
      </c>
      <c r="F1457" s="1" t="s">
        <v>130</v>
      </c>
      <c r="G1457" s="1" t="s">
        <v>4105</v>
      </c>
      <c r="H1457" s="1" t="s">
        <v>4613</v>
      </c>
      <c r="I1457" s="1">
        <v>187532.5866336</v>
      </c>
      <c r="J1457" s="1" t="s">
        <v>4614</v>
      </c>
    </row>
    <row r="1458" spans="1:10" x14ac:dyDescent="0.25">
      <c r="A1458" s="1" t="s">
        <v>4615</v>
      </c>
      <c r="B1458" s="2">
        <v>6975495</v>
      </c>
      <c r="C1458" s="2" t="s">
        <v>180</v>
      </c>
      <c r="D1458" s="4">
        <v>35940</v>
      </c>
      <c r="E1458" s="1" t="s">
        <v>1094</v>
      </c>
      <c r="F1458" s="1" t="s">
        <v>1146</v>
      </c>
      <c r="G1458" s="1" t="s">
        <v>4148</v>
      </c>
      <c r="H1458" s="1" t="s">
        <v>4616</v>
      </c>
      <c r="I1458" s="1">
        <v>51169.557394019997</v>
      </c>
      <c r="J1458" s="1" t="s">
        <v>4617</v>
      </c>
    </row>
    <row r="1459" spans="1:10" x14ac:dyDescent="0.25">
      <c r="A1459" s="1" t="s">
        <v>4618</v>
      </c>
      <c r="B1459" s="2">
        <v>744867727</v>
      </c>
      <c r="C1459" s="2" t="s">
        <v>101</v>
      </c>
      <c r="D1459" s="4">
        <v>19138.5</v>
      </c>
      <c r="E1459" s="1" t="s">
        <v>1094</v>
      </c>
      <c r="F1459" s="1" t="s">
        <v>231</v>
      </c>
      <c r="G1459" s="1" t="s">
        <v>4099</v>
      </c>
      <c r="H1459" s="1" t="s">
        <v>4619</v>
      </c>
      <c r="I1459" s="1">
        <v>173083.59179999999</v>
      </c>
      <c r="J1459" s="1" t="s">
        <v>4620</v>
      </c>
    </row>
    <row r="1460" spans="1:10" x14ac:dyDescent="0.25">
      <c r="A1460" s="1" t="s">
        <v>4621</v>
      </c>
      <c r="B1460" s="2">
        <v>59840529</v>
      </c>
      <c r="C1460" s="2" t="s">
        <v>92</v>
      </c>
      <c r="D1460" s="4">
        <v>29000.25</v>
      </c>
      <c r="E1460" s="1" t="s">
        <v>1094</v>
      </c>
      <c r="F1460" s="1" t="s">
        <v>404</v>
      </c>
      <c r="G1460" s="1" t="s">
        <v>4119</v>
      </c>
      <c r="H1460" s="1" t="s">
        <v>4622</v>
      </c>
      <c r="I1460" s="1">
        <v>1549728.9252863999</v>
      </c>
      <c r="J1460" s="1" t="s">
        <v>4623</v>
      </c>
    </row>
    <row r="1461" spans="1:10" x14ac:dyDescent="0.25">
      <c r="A1461" s="1" t="s">
        <v>4624</v>
      </c>
      <c r="B1461" s="2">
        <v>549134996</v>
      </c>
      <c r="C1461" s="2" t="s">
        <v>513</v>
      </c>
      <c r="D1461" s="4">
        <v>32287.5</v>
      </c>
      <c r="E1461" s="1" t="s">
        <v>1094</v>
      </c>
      <c r="F1461" s="1" t="s">
        <v>483</v>
      </c>
      <c r="G1461" s="1" t="s">
        <v>4095</v>
      </c>
      <c r="H1461" s="1" t="s">
        <v>4625</v>
      </c>
      <c r="I1461" s="1">
        <v>180981.64447944</v>
      </c>
      <c r="J1461" s="1" t="s">
        <v>4626</v>
      </c>
    </row>
    <row r="1462" spans="1:10" x14ac:dyDescent="0.25">
      <c r="A1462" s="1" t="s">
        <v>4627</v>
      </c>
      <c r="B1462" s="2">
        <v>463419959</v>
      </c>
      <c r="C1462" s="2" t="s">
        <v>72</v>
      </c>
      <c r="D1462" s="4">
        <v>34844.25</v>
      </c>
      <c r="E1462" s="1" t="s">
        <v>1094</v>
      </c>
      <c r="F1462" s="1" t="s">
        <v>2112</v>
      </c>
      <c r="G1462" s="1" t="s">
        <v>4062</v>
      </c>
      <c r="H1462" s="1" t="s">
        <v>4628</v>
      </c>
      <c r="I1462" s="1">
        <v>219547.36804</v>
      </c>
      <c r="J1462" s="1" t="s">
        <v>4629</v>
      </c>
    </row>
    <row r="1463" spans="1:10" x14ac:dyDescent="0.25">
      <c r="A1463" s="1" t="s">
        <v>4630</v>
      </c>
      <c r="B1463" s="2">
        <v>671787046</v>
      </c>
      <c r="C1463" s="2" t="s">
        <v>348</v>
      </c>
      <c r="D1463" s="4">
        <v>28635</v>
      </c>
      <c r="E1463" s="1" t="s">
        <v>1094</v>
      </c>
      <c r="F1463" s="1" t="s">
        <v>286</v>
      </c>
      <c r="G1463" s="1" t="s">
        <v>4070</v>
      </c>
      <c r="H1463" s="1" t="s">
        <v>4631</v>
      </c>
      <c r="I1463" s="1">
        <v>29260.276186679999</v>
      </c>
      <c r="J1463" s="1" t="s">
        <v>4632</v>
      </c>
    </row>
    <row r="1464" spans="1:10" x14ac:dyDescent="0.25">
      <c r="A1464" s="1" t="s">
        <v>4633</v>
      </c>
      <c r="B1464" s="2">
        <v>100495274</v>
      </c>
      <c r="C1464" s="2" t="s">
        <v>606</v>
      </c>
      <c r="D1464" s="4">
        <v>23886.75</v>
      </c>
      <c r="E1464" s="1" t="s">
        <v>1094</v>
      </c>
      <c r="F1464" s="1" t="s">
        <v>130</v>
      </c>
      <c r="G1464" s="1" t="s">
        <v>4119</v>
      </c>
      <c r="H1464" s="1" t="s">
        <v>4634</v>
      </c>
      <c r="I1464" s="1">
        <v>211889.31831969999</v>
      </c>
      <c r="J1464" s="1" t="s">
        <v>4635</v>
      </c>
    </row>
    <row r="1465" spans="1:10" x14ac:dyDescent="0.25">
      <c r="A1465" s="1" t="s">
        <v>4636</v>
      </c>
      <c r="B1465" s="2">
        <v>977290336</v>
      </c>
      <c r="C1465" s="2" t="s">
        <v>698</v>
      </c>
      <c r="D1465" s="4">
        <v>18408</v>
      </c>
      <c r="E1465" s="1" t="s">
        <v>1094</v>
      </c>
      <c r="F1465" s="1" t="s">
        <v>399</v>
      </c>
      <c r="G1465" s="1" t="s">
        <v>4095</v>
      </c>
      <c r="H1465" s="1" t="s">
        <v>4637</v>
      </c>
      <c r="I1465" s="1">
        <v>69437.317748400004</v>
      </c>
      <c r="J1465" s="1" t="s">
        <v>4638</v>
      </c>
    </row>
    <row r="1466" spans="1:10" x14ac:dyDescent="0.25">
      <c r="A1466" s="1" t="s">
        <v>4639</v>
      </c>
      <c r="B1466" s="2">
        <v>244754421</v>
      </c>
      <c r="C1466" s="2" t="s">
        <v>167</v>
      </c>
      <c r="D1466" s="4">
        <v>18773.25</v>
      </c>
      <c r="E1466" s="1" t="s">
        <v>1094</v>
      </c>
      <c r="F1466" s="1" t="s">
        <v>978</v>
      </c>
      <c r="G1466" s="1" t="s">
        <v>4058</v>
      </c>
      <c r="H1466" s="1" t="s">
        <v>4640</v>
      </c>
      <c r="I1466" s="1">
        <v>88633.744785600007</v>
      </c>
      <c r="J1466" s="1" t="s">
        <v>4641</v>
      </c>
    </row>
    <row r="1467" spans="1:10" x14ac:dyDescent="0.25">
      <c r="A1467" s="1" t="s">
        <v>4642</v>
      </c>
      <c r="B1467" s="2">
        <v>54092581</v>
      </c>
      <c r="C1467" s="2" t="s">
        <v>18</v>
      </c>
      <c r="D1467" s="4">
        <v>33018</v>
      </c>
      <c r="E1467" s="1" t="s">
        <v>1094</v>
      </c>
      <c r="F1467" s="1" t="s">
        <v>549</v>
      </c>
      <c r="G1467" s="1" t="s">
        <v>4074</v>
      </c>
      <c r="H1467" s="1" t="s">
        <v>4643</v>
      </c>
      <c r="I1467" s="1">
        <v>260285.04684</v>
      </c>
      <c r="J1467" s="1" t="s">
        <v>4644</v>
      </c>
    </row>
    <row r="1468" spans="1:10" x14ac:dyDescent="0.25">
      <c r="A1468" s="1" t="s">
        <v>4645</v>
      </c>
      <c r="B1468" s="2">
        <v>48131367</v>
      </c>
      <c r="C1468" s="2" t="s">
        <v>452</v>
      </c>
      <c r="D1468" s="4">
        <v>26078.25</v>
      </c>
      <c r="E1468" s="1" t="s">
        <v>1094</v>
      </c>
      <c r="F1468" s="1" t="s">
        <v>893</v>
      </c>
      <c r="G1468" s="1" t="s">
        <v>4084</v>
      </c>
      <c r="H1468" s="1" t="s">
        <v>4646</v>
      </c>
      <c r="I1468" s="1">
        <v>91260.480383999995</v>
      </c>
      <c r="J1468" s="1" t="s">
        <v>4647</v>
      </c>
    </row>
    <row r="1469" spans="1:10" x14ac:dyDescent="0.25">
      <c r="A1469" s="1" t="s">
        <v>4648</v>
      </c>
      <c r="B1469" s="2">
        <v>224073752</v>
      </c>
      <c r="C1469" s="2" t="s">
        <v>119</v>
      </c>
      <c r="D1469" s="4">
        <v>24982.5</v>
      </c>
      <c r="E1469" s="1" t="s">
        <v>1094</v>
      </c>
      <c r="F1469" s="1" t="s">
        <v>78</v>
      </c>
      <c r="G1469" s="1" t="s">
        <v>4066</v>
      </c>
      <c r="H1469" s="1" t="s">
        <v>4649</v>
      </c>
      <c r="I1469" s="1">
        <v>165788.46950400001</v>
      </c>
      <c r="J1469" s="1" t="s">
        <v>4650</v>
      </c>
    </row>
    <row r="1470" spans="1:10" x14ac:dyDescent="0.25">
      <c r="A1470" s="1" t="s">
        <v>4651</v>
      </c>
      <c r="B1470" s="2">
        <v>825095612</v>
      </c>
      <c r="C1470" s="2" t="s">
        <v>273</v>
      </c>
      <c r="D1470" s="4">
        <v>20964.75</v>
      </c>
      <c r="E1470" s="1" t="s">
        <v>1094</v>
      </c>
      <c r="F1470" s="1" t="s">
        <v>569</v>
      </c>
      <c r="G1470" s="1" t="s">
        <v>4088</v>
      </c>
      <c r="H1470" s="1" t="s">
        <v>4652</v>
      </c>
      <c r="I1470" s="1">
        <v>130076.0531514</v>
      </c>
      <c r="J1470" s="1" t="s">
        <v>4653</v>
      </c>
    </row>
    <row r="1471" spans="1:10" x14ac:dyDescent="0.25">
      <c r="A1471" s="1" t="s">
        <v>4654</v>
      </c>
      <c r="B1471" s="2">
        <v>180698572</v>
      </c>
      <c r="C1471" s="2" t="s">
        <v>134</v>
      </c>
      <c r="D1471" s="4">
        <v>37401</v>
      </c>
      <c r="E1471" s="1" t="s">
        <v>1094</v>
      </c>
      <c r="F1471" s="1" t="s">
        <v>282</v>
      </c>
      <c r="G1471" s="1" t="s">
        <v>4105</v>
      </c>
      <c r="H1471" s="1" t="s">
        <v>4655</v>
      </c>
      <c r="I1471" s="1">
        <v>91289.858980320001</v>
      </c>
      <c r="J1471" s="1" t="s">
        <v>4656</v>
      </c>
    </row>
    <row r="1472" spans="1:10" x14ac:dyDescent="0.25">
      <c r="A1472" s="1" t="s">
        <v>4657</v>
      </c>
      <c r="B1472" s="2">
        <v>148160170</v>
      </c>
      <c r="C1472" s="2" t="s">
        <v>203</v>
      </c>
      <c r="D1472" s="4">
        <v>27539.25</v>
      </c>
      <c r="E1472" s="1" t="s">
        <v>1094</v>
      </c>
      <c r="F1472" s="1" t="s">
        <v>58</v>
      </c>
      <c r="G1472" s="1" t="s">
        <v>4058</v>
      </c>
      <c r="H1472" s="1" t="s">
        <v>4658</v>
      </c>
      <c r="I1472" s="1" t="s">
        <v>4658</v>
      </c>
      <c r="J1472" s="1" t="s">
        <v>4659</v>
      </c>
    </row>
    <row r="1473" spans="1:10" x14ac:dyDescent="0.25">
      <c r="A1473" s="1" t="s">
        <v>4660</v>
      </c>
      <c r="B1473" s="2">
        <v>169864235</v>
      </c>
      <c r="C1473" s="2" t="s">
        <v>1201</v>
      </c>
      <c r="D1473" s="4">
        <v>30461.25</v>
      </c>
      <c r="E1473" s="1" t="s">
        <v>1094</v>
      </c>
      <c r="F1473" s="1" t="s">
        <v>442</v>
      </c>
      <c r="G1473" s="1" t="s">
        <v>4084</v>
      </c>
      <c r="H1473" s="1" t="s">
        <v>4661</v>
      </c>
      <c r="I1473" s="1">
        <v>106283.6313392</v>
      </c>
      <c r="J1473" s="1" t="s">
        <v>4662</v>
      </c>
    </row>
    <row r="1474" spans="1:10" x14ac:dyDescent="0.25">
      <c r="A1474" s="1" t="s">
        <v>4663</v>
      </c>
      <c r="B1474" s="2">
        <v>976789119</v>
      </c>
      <c r="C1474" s="2" t="s">
        <v>101</v>
      </c>
      <c r="D1474" s="4">
        <v>19138.5</v>
      </c>
      <c r="E1474" s="1" t="s">
        <v>1094</v>
      </c>
      <c r="F1474" s="1" t="s">
        <v>2602</v>
      </c>
      <c r="G1474" s="1" t="s">
        <v>4058</v>
      </c>
      <c r="H1474" s="1" t="s">
        <v>4664</v>
      </c>
      <c r="I1474" s="1">
        <v>232569.08043599999</v>
      </c>
      <c r="J1474" s="1" t="s">
        <v>4665</v>
      </c>
    </row>
    <row r="1475" spans="1:10" x14ac:dyDescent="0.25">
      <c r="A1475" s="1" t="s">
        <v>4666</v>
      </c>
      <c r="B1475" s="2">
        <v>226392113</v>
      </c>
      <c r="C1475" s="2" t="s">
        <v>114</v>
      </c>
      <c r="D1475" s="4">
        <v>20599.5</v>
      </c>
      <c r="E1475" s="1" t="s">
        <v>1094</v>
      </c>
      <c r="F1475" s="1" t="s">
        <v>682</v>
      </c>
      <c r="G1475" s="1" t="s">
        <v>4074</v>
      </c>
      <c r="H1475" s="1" t="s">
        <v>4667</v>
      </c>
      <c r="I1475" s="1">
        <v>439233.25900860003</v>
      </c>
      <c r="J1475" s="1" t="s">
        <v>4668</v>
      </c>
    </row>
    <row r="1476" spans="1:10" x14ac:dyDescent="0.25">
      <c r="A1476" s="1" t="s">
        <v>4669</v>
      </c>
      <c r="B1476" s="2">
        <v>281045684</v>
      </c>
      <c r="C1476" s="2" t="s">
        <v>23</v>
      </c>
      <c r="D1476" s="4">
        <v>15486</v>
      </c>
      <c r="E1476" s="1" t="s">
        <v>1094</v>
      </c>
      <c r="F1476" s="1" t="s">
        <v>1517</v>
      </c>
      <c r="G1476" s="1" t="s">
        <v>4058</v>
      </c>
      <c r="H1476" s="1" t="s">
        <v>4670</v>
      </c>
      <c r="I1476" s="1">
        <v>172291.16357991999</v>
      </c>
      <c r="J1476" s="1" t="s">
        <v>4671</v>
      </c>
    </row>
    <row r="1477" spans="1:10" x14ac:dyDescent="0.25">
      <c r="A1477" s="1" t="s">
        <v>4672</v>
      </c>
      <c r="B1477" s="2">
        <v>714988344</v>
      </c>
      <c r="C1477" s="2" t="s">
        <v>72</v>
      </c>
      <c r="D1477" s="4">
        <v>34844.25</v>
      </c>
      <c r="E1477" s="1" t="s">
        <v>1094</v>
      </c>
      <c r="F1477" s="1" t="s">
        <v>120</v>
      </c>
      <c r="G1477" s="1" t="s">
        <v>4112</v>
      </c>
      <c r="H1477" s="1" t="s">
        <v>4673</v>
      </c>
      <c r="I1477" s="1">
        <v>63106.040518399997</v>
      </c>
      <c r="J1477" s="1" t="s">
        <v>4674</v>
      </c>
    </row>
    <row r="1478" spans="1:10" x14ac:dyDescent="0.25">
      <c r="A1478" s="1" t="s">
        <v>4675</v>
      </c>
      <c r="B1478" s="2">
        <v>279450697</v>
      </c>
      <c r="C1478" s="2" t="s">
        <v>661</v>
      </c>
      <c r="D1478" s="4">
        <v>16216.5</v>
      </c>
      <c r="E1478" s="1" t="s">
        <v>1094</v>
      </c>
      <c r="F1478" s="1" t="s">
        <v>610</v>
      </c>
      <c r="G1478" s="1" t="s">
        <v>4054</v>
      </c>
      <c r="H1478" s="1" t="s">
        <v>4676</v>
      </c>
      <c r="I1478" s="1">
        <v>482969.74965120002</v>
      </c>
      <c r="J1478" s="1" t="s">
        <v>4677</v>
      </c>
    </row>
    <row r="1479" spans="1:10" x14ac:dyDescent="0.25">
      <c r="A1479" s="1" t="s">
        <v>4678</v>
      </c>
      <c r="B1479" s="2">
        <v>183426409</v>
      </c>
      <c r="C1479" s="2" t="s">
        <v>348</v>
      </c>
      <c r="D1479" s="4">
        <v>28635</v>
      </c>
      <c r="E1479" s="1" t="s">
        <v>1094</v>
      </c>
      <c r="F1479" s="1" t="s">
        <v>774</v>
      </c>
      <c r="G1479" s="1" t="s">
        <v>4054</v>
      </c>
      <c r="H1479" s="1" t="s">
        <v>4679</v>
      </c>
      <c r="I1479" s="1">
        <v>229010.76807168001</v>
      </c>
      <c r="J1479" s="1" t="s">
        <v>4680</v>
      </c>
    </row>
    <row r="1480" spans="1:10" x14ac:dyDescent="0.25">
      <c r="A1480" s="1" t="s">
        <v>4681</v>
      </c>
      <c r="B1480" s="2">
        <v>689247857</v>
      </c>
      <c r="C1480" s="2" t="s">
        <v>143</v>
      </c>
      <c r="D1480" s="4">
        <v>34479</v>
      </c>
      <c r="E1480" s="1" t="s">
        <v>1094</v>
      </c>
      <c r="F1480" s="1" t="s">
        <v>190</v>
      </c>
      <c r="G1480" s="1" t="s">
        <v>4062</v>
      </c>
      <c r="H1480" s="1" t="s">
        <v>4682</v>
      </c>
      <c r="I1480" s="1">
        <v>21713.73988356</v>
      </c>
      <c r="J1480" s="1" t="s">
        <v>4683</v>
      </c>
    </row>
    <row r="1481" spans="1:10" x14ac:dyDescent="0.25">
      <c r="A1481" s="1" t="s">
        <v>4684</v>
      </c>
      <c r="B1481" s="2">
        <v>804038273</v>
      </c>
      <c r="C1481" s="2" t="s">
        <v>335</v>
      </c>
      <c r="D1481" s="4">
        <v>19869</v>
      </c>
      <c r="E1481" s="1" t="s">
        <v>1094</v>
      </c>
      <c r="F1481" s="1" t="s">
        <v>1252</v>
      </c>
      <c r="G1481" s="1" t="s">
        <v>4095</v>
      </c>
      <c r="H1481" s="1" t="s">
        <v>4685</v>
      </c>
      <c r="I1481" s="1">
        <v>131136.43485600001</v>
      </c>
      <c r="J1481" s="1" t="s">
        <v>4686</v>
      </c>
    </row>
    <row r="1482" spans="1:10" x14ac:dyDescent="0.25">
      <c r="A1482" s="1" t="s">
        <v>4687</v>
      </c>
      <c r="B1482" s="2">
        <v>290971192</v>
      </c>
      <c r="C1482" s="2" t="s">
        <v>52</v>
      </c>
      <c r="D1482" s="4">
        <v>20234.25</v>
      </c>
      <c r="E1482" s="1" t="s">
        <v>1094</v>
      </c>
      <c r="F1482" s="1" t="s">
        <v>3765</v>
      </c>
      <c r="G1482" s="1" t="s">
        <v>4088</v>
      </c>
      <c r="H1482" s="1" t="s">
        <v>4688</v>
      </c>
      <c r="I1482" s="1">
        <v>556799.31126720004</v>
      </c>
      <c r="J1482" s="1" t="s">
        <v>4689</v>
      </c>
    </row>
    <row r="1483" spans="1:10" x14ac:dyDescent="0.25">
      <c r="A1483" s="1" t="s">
        <v>4690</v>
      </c>
      <c r="B1483" s="2">
        <v>165254222</v>
      </c>
      <c r="C1483" s="2" t="s">
        <v>268</v>
      </c>
      <c r="D1483" s="4">
        <v>17677.5</v>
      </c>
      <c r="E1483" s="1" t="s">
        <v>1094</v>
      </c>
      <c r="F1483" s="1" t="s">
        <v>874</v>
      </c>
      <c r="G1483" s="1" t="s">
        <v>4084</v>
      </c>
      <c r="H1483" s="1" t="s">
        <v>4691</v>
      </c>
      <c r="I1483" s="1">
        <v>386110.10387039999</v>
      </c>
      <c r="J1483" s="1" t="s">
        <v>4692</v>
      </c>
    </row>
    <row r="1484" spans="1:10" x14ac:dyDescent="0.25">
      <c r="A1484" s="1" t="s">
        <v>4693</v>
      </c>
      <c r="B1484" s="2">
        <v>432094851</v>
      </c>
      <c r="C1484" s="2" t="s">
        <v>357</v>
      </c>
      <c r="D1484" s="4">
        <v>35209.5</v>
      </c>
      <c r="E1484" s="1" t="s">
        <v>1094</v>
      </c>
      <c r="F1484" s="1" t="s">
        <v>269</v>
      </c>
      <c r="G1484" s="1" t="s">
        <v>4074</v>
      </c>
      <c r="H1484" s="1" t="s">
        <v>4694</v>
      </c>
      <c r="I1484" s="1">
        <v>191085.96780000001</v>
      </c>
      <c r="J1484" s="1" t="s">
        <v>4695</v>
      </c>
    </row>
    <row r="1485" spans="1:10" x14ac:dyDescent="0.25">
      <c r="A1485" s="1" t="s">
        <v>4696</v>
      </c>
      <c r="B1485" s="2">
        <v>396810464</v>
      </c>
      <c r="C1485" s="2" t="s">
        <v>573</v>
      </c>
      <c r="D1485" s="4">
        <v>26808.75</v>
      </c>
      <c r="E1485" s="1" t="s">
        <v>1094</v>
      </c>
      <c r="F1485" s="1" t="s">
        <v>885</v>
      </c>
      <c r="G1485" s="1" t="s">
        <v>4058</v>
      </c>
      <c r="H1485" s="1" t="s">
        <v>4697</v>
      </c>
      <c r="I1485" s="1">
        <v>282495.02111999999</v>
      </c>
      <c r="J1485" s="1" t="s">
        <v>4698</v>
      </c>
    </row>
    <row r="1486" spans="1:10" x14ac:dyDescent="0.25">
      <c r="A1486" s="1" t="s">
        <v>4699</v>
      </c>
      <c r="B1486" s="2">
        <v>376945350</v>
      </c>
      <c r="C1486" s="2" t="s">
        <v>180</v>
      </c>
      <c r="D1486" s="4">
        <v>35940</v>
      </c>
      <c r="E1486" s="1" t="s">
        <v>1094</v>
      </c>
      <c r="F1486" s="1" t="s">
        <v>53</v>
      </c>
      <c r="G1486" s="1" t="s">
        <v>4119</v>
      </c>
      <c r="H1486" s="1" t="s">
        <v>4700</v>
      </c>
      <c r="I1486" s="1">
        <v>393636.43690560001</v>
      </c>
      <c r="J1486" s="1" t="s">
        <v>4701</v>
      </c>
    </row>
    <row r="1487" spans="1:10" x14ac:dyDescent="0.25">
      <c r="A1487" s="1" t="s">
        <v>4702</v>
      </c>
      <c r="B1487" s="2">
        <v>254374522</v>
      </c>
      <c r="C1487" s="2" t="s">
        <v>226</v>
      </c>
      <c r="D1487" s="4">
        <v>31557</v>
      </c>
      <c r="E1487" s="1" t="s">
        <v>1094</v>
      </c>
      <c r="F1487" s="1" t="s">
        <v>825</v>
      </c>
      <c r="G1487" s="1" t="s">
        <v>4054</v>
      </c>
      <c r="H1487" s="1" t="s">
        <v>4703</v>
      </c>
      <c r="I1487" s="1">
        <v>5359.3032780000003</v>
      </c>
      <c r="J1487" s="1" t="s">
        <v>4704</v>
      </c>
    </row>
    <row r="1488" spans="1:10" x14ac:dyDescent="0.25">
      <c r="A1488" s="1" t="s">
        <v>4705</v>
      </c>
      <c r="B1488" s="2">
        <v>555382110</v>
      </c>
      <c r="C1488" s="2" t="s">
        <v>1201</v>
      </c>
      <c r="D1488" s="4">
        <v>30461.25</v>
      </c>
      <c r="E1488" s="1" t="s">
        <v>1094</v>
      </c>
      <c r="F1488" s="1" t="s">
        <v>2211</v>
      </c>
      <c r="G1488" s="1" t="s">
        <v>4066</v>
      </c>
      <c r="H1488" s="1" t="s">
        <v>4706</v>
      </c>
      <c r="I1488" s="1">
        <v>21707.510789119999</v>
      </c>
      <c r="J1488" s="1" t="s">
        <v>4707</v>
      </c>
    </row>
    <row r="1489" spans="1:10" x14ac:dyDescent="0.25">
      <c r="A1489" s="1" t="s">
        <v>4708</v>
      </c>
      <c r="B1489" s="2">
        <v>497483163</v>
      </c>
      <c r="C1489" s="2" t="s">
        <v>221</v>
      </c>
      <c r="D1489" s="4">
        <v>33748.5</v>
      </c>
      <c r="E1489" s="1" t="s">
        <v>1094</v>
      </c>
      <c r="F1489" s="1" t="s">
        <v>93</v>
      </c>
      <c r="G1489" s="1" t="s">
        <v>4066</v>
      </c>
      <c r="H1489" s="1" t="s">
        <v>4709</v>
      </c>
      <c r="I1489" s="1">
        <v>47159.918060639997</v>
      </c>
      <c r="J1489" s="1" t="s">
        <v>4710</v>
      </c>
    </row>
    <row r="1490" spans="1:10" x14ac:dyDescent="0.25">
      <c r="A1490" s="1" t="s">
        <v>4711</v>
      </c>
      <c r="B1490" s="2">
        <v>196785497</v>
      </c>
      <c r="C1490" s="2" t="s">
        <v>203</v>
      </c>
      <c r="D1490" s="4">
        <v>27539.25</v>
      </c>
      <c r="E1490" s="1" t="s">
        <v>1094</v>
      </c>
      <c r="F1490" s="1" t="s">
        <v>1695</v>
      </c>
      <c r="G1490" s="1" t="s">
        <v>4066</v>
      </c>
      <c r="H1490" s="1" t="s">
        <v>4712</v>
      </c>
      <c r="I1490" s="1">
        <v>86011.373447999998</v>
      </c>
      <c r="J1490" s="1" t="s">
        <v>4713</v>
      </c>
    </row>
    <row r="1491" spans="1:10" x14ac:dyDescent="0.25">
      <c r="A1491" s="1" t="s">
        <v>4714</v>
      </c>
      <c r="B1491" s="2">
        <v>744003559</v>
      </c>
      <c r="C1491" s="2" t="s">
        <v>180</v>
      </c>
      <c r="D1491" s="4">
        <v>35940</v>
      </c>
      <c r="E1491" s="1" t="s">
        <v>1094</v>
      </c>
      <c r="F1491" s="1" t="s">
        <v>940</v>
      </c>
      <c r="G1491" s="1" t="s">
        <v>4095</v>
      </c>
      <c r="H1491" s="1" t="s">
        <v>4715</v>
      </c>
      <c r="I1491" s="1">
        <v>420341.46672671998</v>
      </c>
      <c r="J1491" s="1" t="s">
        <v>4716</v>
      </c>
    </row>
    <row r="1492" spans="1:10" x14ac:dyDescent="0.25">
      <c r="A1492" s="1" t="s">
        <v>4717</v>
      </c>
      <c r="B1492" s="2">
        <v>381094998</v>
      </c>
      <c r="C1492" s="2" t="s">
        <v>380</v>
      </c>
      <c r="D1492" s="4">
        <v>14390.25</v>
      </c>
      <c r="E1492" s="1" t="s">
        <v>1094</v>
      </c>
      <c r="F1492" s="1" t="s">
        <v>34</v>
      </c>
      <c r="G1492" s="1" t="s">
        <v>4066</v>
      </c>
      <c r="H1492" s="1" t="s">
        <v>4718</v>
      </c>
      <c r="I1492" s="1">
        <v>402223.874832</v>
      </c>
      <c r="J1492" s="1" t="s">
        <v>4719</v>
      </c>
    </row>
    <row r="1493" spans="1:10" x14ac:dyDescent="0.25">
      <c r="A1493" s="1" t="s">
        <v>4720</v>
      </c>
      <c r="B1493" s="2">
        <v>555715861</v>
      </c>
      <c r="C1493" s="2" t="s">
        <v>434</v>
      </c>
      <c r="D1493" s="4">
        <v>28269.75</v>
      </c>
      <c r="E1493" s="1" t="s">
        <v>1094</v>
      </c>
      <c r="F1493" s="1" t="s">
        <v>2010</v>
      </c>
      <c r="G1493" s="1" t="s">
        <v>4099</v>
      </c>
      <c r="H1493" s="1" t="s">
        <v>4721</v>
      </c>
      <c r="I1493" s="1">
        <v>41263.321522500002</v>
      </c>
      <c r="J1493" s="1" t="s">
        <v>4722</v>
      </c>
    </row>
    <row r="1494" spans="1:10" x14ac:dyDescent="0.25">
      <c r="A1494" s="1" t="s">
        <v>4723</v>
      </c>
      <c r="B1494" s="2">
        <v>25918402</v>
      </c>
      <c r="C1494" s="2" t="s">
        <v>82</v>
      </c>
      <c r="D1494" s="4">
        <v>16947</v>
      </c>
      <c r="E1494" s="1" t="s">
        <v>1094</v>
      </c>
      <c r="F1494" s="1" t="s">
        <v>130</v>
      </c>
      <c r="G1494" s="1" t="s">
        <v>4084</v>
      </c>
      <c r="H1494" s="1" t="s">
        <v>4724</v>
      </c>
      <c r="I1494" s="1">
        <v>98342.391742559994</v>
      </c>
      <c r="J1494" s="1" t="s">
        <v>4725</v>
      </c>
    </row>
    <row r="1495" spans="1:10" x14ac:dyDescent="0.25">
      <c r="A1495" s="1" t="s">
        <v>4726</v>
      </c>
      <c r="B1495" s="2">
        <v>505743488</v>
      </c>
      <c r="C1495" s="2" t="s">
        <v>498</v>
      </c>
      <c r="D1495" s="4">
        <v>37766.25</v>
      </c>
      <c r="E1495" s="1" t="s">
        <v>1094</v>
      </c>
      <c r="F1495" s="1" t="s">
        <v>1517</v>
      </c>
      <c r="G1495" s="1" t="s">
        <v>4148</v>
      </c>
      <c r="H1495" s="1" t="s">
        <v>4727</v>
      </c>
      <c r="I1495" s="1">
        <v>76726.324817999994</v>
      </c>
      <c r="J1495" s="1" t="s">
        <v>4728</v>
      </c>
    </row>
    <row r="1496" spans="1:10" x14ac:dyDescent="0.25">
      <c r="A1496" s="1" t="s">
        <v>4729</v>
      </c>
      <c r="B1496" s="2">
        <v>666267875</v>
      </c>
      <c r="C1496" s="2" t="s">
        <v>309</v>
      </c>
      <c r="D1496" s="4">
        <v>27904.5</v>
      </c>
      <c r="E1496" s="1" t="s">
        <v>1094</v>
      </c>
      <c r="F1496" s="1" t="s">
        <v>48</v>
      </c>
      <c r="G1496" s="1" t="s">
        <v>4058</v>
      </c>
      <c r="H1496" s="1" t="s">
        <v>4730</v>
      </c>
      <c r="I1496" s="1">
        <v>241583.13767952</v>
      </c>
      <c r="J1496" s="1" t="s">
        <v>4731</v>
      </c>
    </row>
    <row r="1497" spans="1:10" x14ac:dyDescent="0.25">
      <c r="A1497" s="1" t="s">
        <v>4732</v>
      </c>
      <c r="B1497" s="2">
        <v>579536924</v>
      </c>
      <c r="C1497" s="2" t="s">
        <v>217</v>
      </c>
      <c r="D1497" s="4">
        <v>38496.75</v>
      </c>
      <c r="E1497" s="1" t="s">
        <v>1094</v>
      </c>
      <c r="F1497" s="1" t="s">
        <v>699</v>
      </c>
      <c r="G1497" s="1" t="s">
        <v>4105</v>
      </c>
      <c r="H1497" s="1" t="s">
        <v>4733</v>
      </c>
      <c r="I1497" s="1">
        <v>293608.49620608002</v>
      </c>
      <c r="J1497" s="1" t="s">
        <v>4734</v>
      </c>
    </row>
    <row r="1498" spans="1:10" x14ac:dyDescent="0.25">
      <c r="A1498" s="1" t="s">
        <v>4735</v>
      </c>
      <c r="B1498" s="2">
        <v>777992746</v>
      </c>
      <c r="C1498" s="2" t="s">
        <v>47</v>
      </c>
      <c r="D1498" s="4">
        <v>31191.75</v>
      </c>
      <c r="E1498" s="1" t="s">
        <v>1094</v>
      </c>
      <c r="F1498" s="1" t="s">
        <v>721</v>
      </c>
      <c r="G1498" s="1" t="s">
        <v>4220</v>
      </c>
      <c r="H1498" s="1" t="s">
        <v>4736</v>
      </c>
      <c r="I1498" s="1">
        <v>99658.793000000005</v>
      </c>
      <c r="J1498" s="1" t="s">
        <v>4737</v>
      </c>
    </row>
    <row r="1499" spans="1:10" x14ac:dyDescent="0.25">
      <c r="A1499" s="1" t="s">
        <v>4738</v>
      </c>
      <c r="B1499" s="2">
        <v>338457375</v>
      </c>
      <c r="C1499" s="2" t="s">
        <v>513</v>
      </c>
      <c r="D1499" s="4">
        <v>32287.5</v>
      </c>
      <c r="E1499" s="1" t="s">
        <v>1094</v>
      </c>
      <c r="F1499" s="1" t="s">
        <v>190</v>
      </c>
      <c r="G1499" s="1" t="s">
        <v>4074</v>
      </c>
      <c r="H1499" s="1" t="s">
        <v>4739</v>
      </c>
      <c r="I1499" s="1">
        <v>73337.213056249995</v>
      </c>
      <c r="J1499" s="1" t="s">
        <v>4740</v>
      </c>
    </row>
    <row r="1500" spans="1:10" x14ac:dyDescent="0.25">
      <c r="A1500" s="1" t="s">
        <v>4741</v>
      </c>
      <c r="B1500" s="2">
        <v>582624979</v>
      </c>
      <c r="C1500" s="2" t="s">
        <v>556</v>
      </c>
      <c r="D1500" s="4">
        <v>27174</v>
      </c>
      <c r="E1500" s="1" t="s">
        <v>1094</v>
      </c>
      <c r="F1500" s="1" t="s">
        <v>314</v>
      </c>
      <c r="G1500" s="1" t="s">
        <v>4066</v>
      </c>
      <c r="H1500" s="1" t="s">
        <v>4742</v>
      </c>
      <c r="I1500" s="1">
        <v>171961.94376287999</v>
      </c>
      <c r="J1500" s="1" t="s">
        <v>4743</v>
      </c>
    </row>
    <row r="1501" spans="1:10" x14ac:dyDescent="0.25">
      <c r="A1501" s="1" t="s">
        <v>4744</v>
      </c>
      <c r="B1501" s="2">
        <v>423730232</v>
      </c>
      <c r="C1501" s="2" t="s">
        <v>203</v>
      </c>
      <c r="D1501" s="4">
        <v>27539.25</v>
      </c>
      <c r="E1501" s="1" t="s">
        <v>1094</v>
      </c>
      <c r="F1501" s="1" t="s">
        <v>97</v>
      </c>
      <c r="G1501" s="1" t="s">
        <v>4119</v>
      </c>
      <c r="H1501" s="1" t="s">
        <v>4745</v>
      </c>
      <c r="I1501" s="1">
        <v>85081.575859200006</v>
      </c>
      <c r="J1501" s="1" t="s">
        <v>4746</v>
      </c>
    </row>
    <row r="1502" spans="1:10" x14ac:dyDescent="0.25">
      <c r="A1502" s="1" t="s">
        <v>4747</v>
      </c>
      <c r="B1502" s="2">
        <v>989455710</v>
      </c>
      <c r="C1502" s="2" t="s">
        <v>862</v>
      </c>
      <c r="D1502" s="4">
        <v>24617.25</v>
      </c>
      <c r="E1502" s="1" t="s">
        <v>1094</v>
      </c>
      <c r="F1502" s="1" t="s">
        <v>290</v>
      </c>
      <c r="G1502" s="1" t="s">
        <v>4074</v>
      </c>
      <c r="H1502" s="1" t="s">
        <v>4748</v>
      </c>
      <c r="I1502" s="1">
        <v>18906.652908</v>
      </c>
      <c r="J1502" s="1" t="s">
        <v>4749</v>
      </c>
    </row>
    <row r="1503" spans="1:10" x14ac:dyDescent="0.25">
      <c r="A1503" s="1" t="s">
        <v>4750</v>
      </c>
      <c r="B1503" s="2">
        <v>110015195</v>
      </c>
      <c r="C1503" s="2" t="s">
        <v>298</v>
      </c>
      <c r="D1503" s="4">
        <v>38131.5</v>
      </c>
      <c r="E1503" s="1" t="s">
        <v>1094</v>
      </c>
      <c r="F1503" s="1" t="s">
        <v>241</v>
      </c>
      <c r="G1503" s="1" t="s">
        <v>4084</v>
      </c>
      <c r="H1503" s="1" t="s">
        <v>4751</v>
      </c>
      <c r="I1503" s="1">
        <v>114620.26861008001</v>
      </c>
      <c r="J1503" s="1" t="s">
        <v>4752</v>
      </c>
    </row>
    <row r="1504" spans="1:10" x14ac:dyDescent="0.25">
      <c r="A1504" s="1" t="s">
        <v>688</v>
      </c>
      <c r="B1504" s="2">
        <v>786930810</v>
      </c>
      <c r="C1504" s="2" t="s">
        <v>245</v>
      </c>
      <c r="D1504" s="4">
        <v>19503.75</v>
      </c>
      <c r="E1504" s="1" t="s">
        <v>1094</v>
      </c>
      <c r="F1504" s="1" t="s">
        <v>955</v>
      </c>
      <c r="G1504" s="1" t="s">
        <v>4148</v>
      </c>
      <c r="H1504" s="1" t="s">
        <v>4753</v>
      </c>
      <c r="I1504" s="1">
        <v>22289.698144800001</v>
      </c>
      <c r="J1504" s="1" t="s">
        <v>4754</v>
      </c>
    </row>
    <row r="1505" spans="1:10" x14ac:dyDescent="0.25">
      <c r="A1505" s="1" t="s">
        <v>4755</v>
      </c>
      <c r="B1505" s="2">
        <v>717666940</v>
      </c>
      <c r="C1505" s="2" t="s">
        <v>862</v>
      </c>
      <c r="D1505" s="4">
        <v>24617.25</v>
      </c>
      <c r="E1505" s="1" t="s">
        <v>1094</v>
      </c>
      <c r="F1505" s="1" t="s">
        <v>763</v>
      </c>
      <c r="G1505" s="1" t="s">
        <v>4084</v>
      </c>
      <c r="H1505" s="1" t="s">
        <v>4756</v>
      </c>
      <c r="I1505" s="1">
        <v>61526.641826159997</v>
      </c>
      <c r="J1505" s="1" t="s">
        <v>4757</v>
      </c>
    </row>
    <row r="1506" spans="1:10" x14ac:dyDescent="0.25">
      <c r="A1506" s="1" t="s">
        <v>4758</v>
      </c>
      <c r="B1506" s="2">
        <v>930816191</v>
      </c>
      <c r="C1506" s="2" t="s">
        <v>226</v>
      </c>
      <c r="D1506" s="4">
        <v>31557</v>
      </c>
      <c r="E1506" s="1" t="s">
        <v>1094</v>
      </c>
      <c r="F1506" s="1" t="s">
        <v>290</v>
      </c>
      <c r="G1506" s="1" t="s">
        <v>4099</v>
      </c>
      <c r="H1506" s="1" t="s">
        <v>4759</v>
      </c>
      <c r="I1506" s="1">
        <v>708475.08701969997</v>
      </c>
      <c r="J1506" s="1" t="s">
        <v>4760</v>
      </c>
    </row>
    <row r="1507" spans="1:10" x14ac:dyDescent="0.25">
      <c r="A1507" s="1" t="s">
        <v>4761</v>
      </c>
      <c r="B1507" s="2">
        <v>949986365</v>
      </c>
      <c r="C1507" s="2" t="s">
        <v>167</v>
      </c>
      <c r="D1507" s="4">
        <v>18773.25</v>
      </c>
      <c r="E1507" s="1" t="s">
        <v>1094</v>
      </c>
      <c r="F1507" s="1" t="s">
        <v>1498</v>
      </c>
      <c r="G1507" s="1" t="s">
        <v>4220</v>
      </c>
      <c r="H1507" s="1" t="s">
        <v>4762</v>
      </c>
      <c r="I1507" s="1">
        <v>406707.99782400002</v>
      </c>
      <c r="J1507" s="1" t="s">
        <v>4763</v>
      </c>
    </row>
    <row r="1508" spans="1:10" x14ac:dyDescent="0.25">
      <c r="A1508" s="1" t="s">
        <v>4764</v>
      </c>
      <c r="B1508" s="2">
        <v>274445016</v>
      </c>
      <c r="C1508" s="2" t="s">
        <v>245</v>
      </c>
      <c r="D1508" s="4">
        <v>19503.75</v>
      </c>
      <c r="E1508" s="1" t="s">
        <v>1094</v>
      </c>
      <c r="F1508" s="1" t="s">
        <v>323</v>
      </c>
      <c r="G1508" s="1" t="s">
        <v>4058</v>
      </c>
      <c r="H1508" s="1" t="s">
        <v>4765</v>
      </c>
      <c r="I1508" s="1">
        <v>286478.46692784003</v>
      </c>
      <c r="J1508" s="1" t="s">
        <v>4766</v>
      </c>
    </row>
    <row r="1509" spans="1:10" x14ac:dyDescent="0.25">
      <c r="A1509" s="1" t="s">
        <v>4767</v>
      </c>
      <c r="B1509" s="2">
        <v>41359454</v>
      </c>
      <c r="C1509" s="2" t="s">
        <v>518</v>
      </c>
      <c r="D1509" s="4">
        <v>35574.75</v>
      </c>
      <c r="E1509" s="1" t="s">
        <v>1094</v>
      </c>
      <c r="F1509" s="1" t="s">
        <v>115</v>
      </c>
      <c r="G1509" s="1" t="s">
        <v>4119</v>
      </c>
      <c r="H1509" s="1" t="s">
        <v>4768</v>
      </c>
      <c r="I1509" s="1">
        <v>253157.2520373</v>
      </c>
      <c r="J1509" s="1" t="s">
        <v>4769</v>
      </c>
    </row>
    <row r="1510" spans="1:10" x14ac:dyDescent="0.25">
      <c r="A1510" s="1" t="s">
        <v>4770</v>
      </c>
      <c r="B1510" s="2">
        <v>955904557</v>
      </c>
      <c r="C1510" s="2" t="s">
        <v>309</v>
      </c>
      <c r="D1510" s="4">
        <v>27904.5</v>
      </c>
      <c r="E1510" s="1" t="s">
        <v>1094</v>
      </c>
      <c r="F1510" s="1" t="s">
        <v>314</v>
      </c>
      <c r="G1510" s="1" t="s">
        <v>4070</v>
      </c>
      <c r="H1510" s="1" t="s">
        <v>4771</v>
      </c>
      <c r="I1510" s="1">
        <v>84364.608005999995</v>
      </c>
      <c r="J1510" s="1" t="s">
        <v>4772</v>
      </c>
    </row>
    <row r="1511" spans="1:10" x14ac:dyDescent="0.25">
      <c r="A1511" s="1" t="s">
        <v>4773</v>
      </c>
      <c r="B1511" s="2">
        <v>9780747</v>
      </c>
      <c r="C1511" s="2" t="s">
        <v>217</v>
      </c>
      <c r="D1511" s="4">
        <v>38496.75</v>
      </c>
      <c r="E1511" s="1" t="s">
        <v>1094</v>
      </c>
      <c r="F1511" s="1" t="s">
        <v>227</v>
      </c>
      <c r="G1511" s="1" t="s">
        <v>4074</v>
      </c>
      <c r="H1511" s="1" t="s">
        <v>4774</v>
      </c>
      <c r="I1511" s="1">
        <v>249553.76197751999</v>
      </c>
      <c r="J1511" s="1" t="s">
        <v>4775</v>
      </c>
    </row>
    <row r="1512" spans="1:10" x14ac:dyDescent="0.25">
      <c r="A1512" s="1" t="s">
        <v>4776</v>
      </c>
      <c r="B1512" s="2">
        <v>747067312</v>
      </c>
      <c r="C1512" s="2" t="s">
        <v>452</v>
      </c>
      <c r="D1512" s="4">
        <v>26078.25</v>
      </c>
      <c r="E1512" s="1" t="s">
        <v>1094</v>
      </c>
      <c r="F1512" s="1" t="s">
        <v>665</v>
      </c>
      <c r="G1512" s="1" t="s">
        <v>4066</v>
      </c>
      <c r="H1512" s="1" t="s">
        <v>4777</v>
      </c>
      <c r="I1512" s="1">
        <v>112149.92613959999</v>
      </c>
      <c r="J1512" s="1" t="s">
        <v>4778</v>
      </c>
    </row>
    <row r="1513" spans="1:10" x14ac:dyDescent="0.25">
      <c r="A1513" s="1" t="s">
        <v>4779</v>
      </c>
      <c r="B1513" s="2">
        <v>923530907</v>
      </c>
      <c r="C1513" s="2" t="s">
        <v>250</v>
      </c>
      <c r="D1513" s="4">
        <v>18042.75</v>
      </c>
      <c r="E1513" s="1" t="s">
        <v>1094</v>
      </c>
      <c r="F1513" s="1" t="s">
        <v>636</v>
      </c>
      <c r="G1513" s="1" t="s">
        <v>4105</v>
      </c>
      <c r="H1513" s="1" t="s">
        <v>4780</v>
      </c>
      <c r="I1513" s="1">
        <v>1141100.37405</v>
      </c>
      <c r="J1513" s="1" t="s">
        <v>4781</v>
      </c>
    </row>
    <row r="1514" spans="1:10" x14ac:dyDescent="0.25">
      <c r="A1514" s="1" t="s">
        <v>4782</v>
      </c>
      <c r="B1514" s="2">
        <v>939664703</v>
      </c>
      <c r="C1514" s="2" t="s">
        <v>434</v>
      </c>
      <c r="D1514" s="4">
        <v>28269.75</v>
      </c>
      <c r="E1514" s="1" t="s">
        <v>1094</v>
      </c>
      <c r="F1514" s="1" t="s">
        <v>422</v>
      </c>
      <c r="G1514" s="1" t="s">
        <v>4099</v>
      </c>
      <c r="H1514" s="1" t="s">
        <v>4783</v>
      </c>
      <c r="I1514" s="1">
        <v>500401.31748992001</v>
      </c>
      <c r="J1514" s="1" t="s">
        <v>4784</v>
      </c>
    </row>
    <row r="1515" spans="1:10" x14ac:dyDescent="0.25">
      <c r="A1515" s="1" t="s">
        <v>4785</v>
      </c>
      <c r="B1515" s="2">
        <v>707899037</v>
      </c>
      <c r="C1515" s="2" t="s">
        <v>556</v>
      </c>
      <c r="D1515" s="4">
        <v>27174</v>
      </c>
      <c r="E1515" s="1" t="s">
        <v>1094</v>
      </c>
      <c r="F1515" s="1" t="s">
        <v>870</v>
      </c>
      <c r="G1515" s="1" t="s">
        <v>4070</v>
      </c>
      <c r="H1515" s="1" t="s">
        <v>4786</v>
      </c>
      <c r="I1515" s="1">
        <v>399309.83282519999</v>
      </c>
      <c r="J1515" s="1" t="s">
        <v>4787</v>
      </c>
    </row>
    <row r="1516" spans="1:10" x14ac:dyDescent="0.25">
      <c r="A1516" s="1" t="s">
        <v>4788</v>
      </c>
      <c r="B1516" s="2">
        <v>392790035</v>
      </c>
      <c r="C1516" s="2" t="s">
        <v>335</v>
      </c>
      <c r="D1516" s="4">
        <v>19869</v>
      </c>
      <c r="E1516" s="1" t="s">
        <v>1094</v>
      </c>
      <c r="F1516" s="1" t="s">
        <v>1197</v>
      </c>
      <c r="G1516" s="1" t="s">
        <v>4119</v>
      </c>
      <c r="H1516" s="1" t="s">
        <v>4789</v>
      </c>
      <c r="I1516" s="1">
        <v>24274.524476160001</v>
      </c>
      <c r="J1516" s="1" t="s">
        <v>4790</v>
      </c>
    </row>
    <row r="1517" spans="1:10" x14ac:dyDescent="0.25">
      <c r="A1517" s="1" t="s">
        <v>4791</v>
      </c>
      <c r="B1517" s="2">
        <v>772426267</v>
      </c>
      <c r="C1517" s="2" t="s">
        <v>869</v>
      </c>
      <c r="D1517" s="4">
        <v>17312.25</v>
      </c>
      <c r="E1517" s="1" t="s">
        <v>1094</v>
      </c>
      <c r="F1517" s="1" t="s">
        <v>814</v>
      </c>
      <c r="G1517" s="1" t="s">
        <v>4074</v>
      </c>
      <c r="H1517" s="1" t="s">
        <v>4792</v>
      </c>
      <c r="I1517" s="1">
        <v>49267.828569960002</v>
      </c>
      <c r="J1517" s="1" t="s">
        <v>4793</v>
      </c>
    </row>
    <row r="1518" spans="1:10" x14ac:dyDescent="0.25">
      <c r="A1518" s="1" t="s">
        <v>4794</v>
      </c>
      <c r="B1518" s="2">
        <v>164641310</v>
      </c>
      <c r="C1518" s="2" t="s">
        <v>212</v>
      </c>
      <c r="D1518" s="4">
        <v>24252</v>
      </c>
      <c r="E1518" s="1" t="s">
        <v>1094</v>
      </c>
      <c r="F1518" s="1" t="s">
        <v>73</v>
      </c>
      <c r="G1518" s="1" t="s">
        <v>4220</v>
      </c>
      <c r="H1518" s="1" t="s">
        <v>4795</v>
      </c>
      <c r="I1518" s="1">
        <v>412736.07674592</v>
      </c>
      <c r="J1518" s="1" t="s">
        <v>4796</v>
      </c>
    </row>
    <row r="1519" spans="1:10" x14ac:dyDescent="0.25">
      <c r="A1519" s="1" t="s">
        <v>4797</v>
      </c>
      <c r="B1519" s="2">
        <v>282522462</v>
      </c>
      <c r="C1519" s="2" t="s">
        <v>698</v>
      </c>
      <c r="D1519" s="4">
        <v>18408</v>
      </c>
      <c r="E1519" s="1" t="s">
        <v>1094</v>
      </c>
      <c r="F1519" s="1" t="s">
        <v>1626</v>
      </c>
      <c r="G1519" s="1" t="s">
        <v>4084</v>
      </c>
      <c r="H1519" t="s">
        <v>4798</v>
      </c>
      <c r="I1519" t="s">
        <v>4798</v>
      </c>
      <c r="J1519" s="1" t="s">
        <v>4799</v>
      </c>
    </row>
    <row r="1520" spans="1:10" x14ac:dyDescent="0.25">
      <c r="A1520" s="1" t="s">
        <v>4800</v>
      </c>
      <c r="B1520" s="2">
        <v>524107141</v>
      </c>
      <c r="C1520" s="2" t="s">
        <v>101</v>
      </c>
      <c r="D1520" s="4">
        <v>19138.5</v>
      </c>
      <c r="E1520" s="1" t="s">
        <v>1094</v>
      </c>
      <c r="F1520" s="1" t="s">
        <v>1054</v>
      </c>
      <c r="G1520" s="1" t="s">
        <v>4220</v>
      </c>
      <c r="H1520" s="1" t="s">
        <v>4801</v>
      </c>
      <c r="I1520" s="1">
        <v>154474.5468672</v>
      </c>
      <c r="J1520" s="1" t="s">
        <v>4802</v>
      </c>
    </row>
    <row r="1521" spans="1:10" x14ac:dyDescent="0.25">
      <c r="A1521" s="1" t="s">
        <v>4803</v>
      </c>
      <c r="B1521" s="2">
        <v>938793950</v>
      </c>
      <c r="C1521" s="2" t="s">
        <v>72</v>
      </c>
      <c r="D1521" s="4">
        <v>34844.25</v>
      </c>
      <c r="E1521" s="1" t="s">
        <v>1094</v>
      </c>
      <c r="F1521" s="1" t="s">
        <v>2311</v>
      </c>
      <c r="G1521" s="1" t="s">
        <v>4148</v>
      </c>
      <c r="H1521" s="1" t="s">
        <v>4804</v>
      </c>
      <c r="I1521" s="1">
        <v>239203.440558</v>
      </c>
      <c r="J1521" s="1" t="s">
        <v>4805</v>
      </c>
    </row>
    <row r="1522" spans="1:10" x14ac:dyDescent="0.25">
      <c r="A1522" s="1" t="s">
        <v>4806</v>
      </c>
      <c r="B1522" s="2">
        <v>247030328</v>
      </c>
      <c r="C1522" s="2" t="s">
        <v>245</v>
      </c>
      <c r="D1522" s="4">
        <v>19503.75</v>
      </c>
      <c r="E1522" s="1" t="s">
        <v>1094</v>
      </c>
      <c r="F1522" s="1" t="s">
        <v>2278</v>
      </c>
      <c r="G1522" s="1" t="s">
        <v>4112</v>
      </c>
      <c r="H1522" s="1" t="s">
        <v>4807</v>
      </c>
      <c r="I1522" s="1">
        <v>70013.439924480001</v>
      </c>
      <c r="J1522" s="1" t="s">
        <v>4808</v>
      </c>
    </row>
    <row r="1523" spans="1:10" x14ac:dyDescent="0.25">
      <c r="A1523" s="1" t="s">
        <v>1667</v>
      </c>
      <c r="B1523" s="2">
        <v>384914144</v>
      </c>
      <c r="C1523" s="2" t="s">
        <v>556</v>
      </c>
      <c r="D1523" s="4">
        <v>27174</v>
      </c>
      <c r="E1523" s="1" t="s">
        <v>1094</v>
      </c>
      <c r="F1523" s="1" t="s">
        <v>523</v>
      </c>
      <c r="G1523" s="1" t="s">
        <v>4066</v>
      </c>
      <c r="H1523" s="1" t="s">
        <v>4809</v>
      </c>
      <c r="I1523" s="1">
        <v>96893.654457600001</v>
      </c>
      <c r="J1523" s="1" t="s">
        <v>4810</v>
      </c>
    </row>
    <row r="1524" spans="1:10" x14ac:dyDescent="0.25">
      <c r="A1524" s="1" t="s">
        <v>4811</v>
      </c>
      <c r="B1524" s="2">
        <v>169981179</v>
      </c>
      <c r="C1524" s="2" t="s">
        <v>119</v>
      </c>
      <c r="D1524" s="4">
        <v>24982.5</v>
      </c>
      <c r="E1524" s="1" t="s">
        <v>1094</v>
      </c>
      <c r="F1524" s="1" t="s">
        <v>83</v>
      </c>
      <c r="G1524" s="1" t="s">
        <v>4105</v>
      </c>
      <c r="H1524" s="1" t="s">
        <v>4812</v>
      </c>
      <c r="I1524" s="1">
        <v>307756.64329199999</v>
      </c>
      <c r="J1524" s="1" t="s">
        <v>4813</v>
      </c>
    </row>
    <row r="1525" spans="1:10" x14ac:dyDescent="0.25">
      <c r="A1525" s="1" t="s">
        <v>4814</v>
      </c>
      <c r="B1525" s="2">
        <v>65997466</v>
      </c>
      <c r="C1525" s="2" t="s">
        <v>298</v>
      </c>
      <c r="D1525" s="4">
        <v>38131.5</v>
      </c>
      <c r="E1525" s="1" t="s">
        <v>1094</v>
      </c>
      <c r="F1525" s="1" t="s">
        <v>1426</v>
      </c>
      <c r="G1525" s="1" t="s">
        <v>4066</v>
      </c>
      <c r="H1525" s="1" t="s">
        <v>4815</v>
      </c>
      <c r="I1525" s="1">
        <v>43186.942108800002</v>
      </c>
      <c r="J1525" s="1" t="s">
        <v>4816</v>
      </c>
    </row>
    <row r="1526" spans="1:10" x14ac:dyDescent="0.25">
      <c r="A1526" s="1" t="s">
        <v>4817</v>
      </c>
      <c r="B1526" s="2">
        <v>46822267</v>
      </c>
      <c r="C1526" s="2" t="s">
        <v>62</v>
      </c>
      <c r="D1526" s="4">
        <v>22791</v>
      </c>
      <c r="E1526" s="1" t="s">
        <v>1094</v>
      </c>
      <c r="F1526" s="1" t="s">
        <v>408</v>
      </c>
      <c r="G1526" s="1" t="s">
        <v>4074</v>
      </c>
      <c r="H1526" s="1" t="s">
        <v>4818</v>
      </c>
      <c r="I1526" s="1">
        <v>60715.791675</v>
      </c>
      <c r="J1526" s="1" t="s">
        <v>4819</v>
      </c>
    </row>
    <row r="1527" spans="1:10" x14ac:dyDescent="0.25">
      <c r="A1527" s="1" t="s">
        <v>4820</v>
      </c>
      <c r="B1527" s="2">
        <v>57264897</v>
      </c>
      <c r="C1527" s="2" t="s">
        <v>452</v>
      </c>
      <c r="D1527" s="4">
        <v>26078.25</v>
      </c>
      <c r="E1527" s="1" t="s">
        <v>1094</v>
      </c>
      <c r="F1527" s="1" t="s">
        <v>251</v>
      </c>
      <c r="G1527" s="1" t="s">
        <v>4105</v>
      </c>
      <c r="H1527" s="1" t="s">
        <v>4821</v>
      </c>
      <c r="I1527" s="1">
        <v>57485.35320528</v>
      </c>
      <c r="J1527" s="1" t="s">
        <v>4822</v>
      </c>
    </row>
    <row r="1528" spans="1:10" x14ac:dyDescent="0.25">
      <c r="A1528" s="1" t="s">
        <v>4823</v>
      </c>
      <c r="B1528" s="2">
        <v>55291105</v>
      </c>
      <c r="C1528" s="2" t="s">
        <v>87</v>
      </c>
      <c r="D1528" s="4">
        <v>16581.75</v>
      </c>
      <c r="E1528" s="1" t="s">
        <v>1094</v>
      </c>
      <c r="F1528" s="1" t="s">
        <v>682</v>
      </c>
      <c r="G1528" s="1" t="s">
        <v>4119</v>
      </c>
      <c r="H1528" s="1" t="s">
        <v>4824</v>
      </c>
      <c r="I1528" s="1">
        <v>80527.601076799998</v>
      </c>
      <c r="J1528" s="1" t="s">
        <v>4825</v>
      </c>
    </row>
    <row r="1529" spans="1:10" x14ac:dyDescent="0.25">
      <c r="A1529" s="1" t="s">
        <v>4826</v>
      </c>
      <c r="B1529" s="2">
        <v>215370104</v>
      </c>
      <c r="C1529" s="2" t="s">
        <v>240</v>
      </c>
      <c r="D1529" s="4">
        <v>22060.5</v>
      </c>
      <c r="E1529" s="1" t="s">
        <v>1094</v>
      </c>
      <c r="F1529" s="1" t="s">
        <v>1308</v>
      </c>
      <c r="G1529" s="1" t="s">
        <v>4112</v>
      </c>
      <c r="H1529" s="1" t="s">
        <v>4827</v>
      </c>
      <c r="I1529" s="1">
        <v>633949.01970336004</v>
      </c>
      <c r="J1529" s="1" t="s">
        <v>4828</v>
      </c>
    </row>
    <row r="1530" spans="1:10" x14ac:dyDescent="0.25">
      <c r="A1530" s="1" t="s">
        <v>4829</v>
      </c>
      <c r="B1530" s="2">
        <v>586460989</v>
      </c>
      <c r="C1530" s="2" t="s">
        <v>518</v>
      </c>
      <c r="D1530" s="4">
        <v>35574.75</v>
      </c>
      <c r="E1530" s="1" t="s">
        <v>1094</v>
      </c>
      <c r="F1530" s="1" t="s">
        <v>721</v>
      </c>
      <c r="G1530" s="1" t="s">
        <v>4070</v>
      </c>
      <c r="H1530" s="1" t="s">
        <v>4830</v>
      </c>
      <c r="I1530" s="1">
        <v>479426.12956223998</v>
      </c>
      <c r="J1530" s="1" t="s">
        <v>4831</v>
      </c>
    </row>
    <row r="1531" spans="1:10" x14ac:dyDescent="0.25">
      <c r="A1531" s="1" t="s">
        <v>4832</v>
      </c>
      <c r="B1531" s="2">
        <v>758880525</v>
      </c>
      <c r="C1531" s="2" t="s">
        <v>33</v>
      </c>
      <c r="D1531" s="4">
        <v>13659.75</v>
      </c>
      <c r="E1531" s="1" t="s">
        <v>1094</v>
      </c>
      <c r="F1531" s="1" t="s">
        <v>13</v>
      </c>
      <c r="G1531" s="1" t="s">
        <v>4220</v>
      </c>
      <c r="H1531" s="1" t="s">
        <v>4833</v>
      </c>
      <c r="I1531" s="1">
        <v>207918.3447288</v>
      </c>
      <c r="J1531" s="1" t="s">
        <v>4834</v>
      </c>
    </row>
    <row r="1532" spans="1:10" x14ac:dyDescent="0.25">
      <c r="A1532" s="1" t="s">
        <v>4835</v>
      </c>
      <c r="B1532" s="2">
        <v>850570265</v>
      </c>
      <c r="C1532" s="2" t="s">
        <v>162</v>
      </c>
      <c r="D1532" s="4">
        <v>15851.25</v>
      </c>
      <c r="E1532" s="1" t="s">
        <v>1094</v>
      </c>
      <c r="F1532" s="1" t="s">
        <v>1576</v>
      </c>
      <c r="G1532" s="1" t="s">
        <v>4084</v>
      </c>
      <c r="H1532" s="1" t="s">
        <v>4836</v>
      </c>
      <c r="I1532" s="1">
        <v>138580.94869344</v>
      </c>
      <c r="J1532" s="1" t="s">
        <v>4837</v>
      </c>
    </row>
    <row r="1533" spans="1:10" x14ac:dyDescent="0.25">
      <c r="A1533" s="1" t="s">
        <v>4838</v>
      </c>
      <c r="B1533" s="2">
        <v>794596039</v>
      </c>
      <c r="C1533" s="2" t="s">
        <v>498</v>
      </c>
      <c r="D1533" s="4">
        <v>37766.25</v>
      </c>
      <c r="E1533" s="1" t="s">
        <v>1094</v>
      </c>
      <c r="F1533" s="1" t="s">
        <v>63</v>
      </c>
      <c r="G1533" s="1" t="s">
        <v>4095</v>
      </c>
      <c r="H1533" s="1" t="s">
        <v>4839</v>
      </c>
      <c r="I1533" s="1">
        <v>218528.74700999999</v>
      </c>
      <c r="J1533" s="1" t="s">
        <v>4840</v>
      </c>
    </row>
    <row r="1534" spans="1:10" x14ac:dyDescent="0.25">
      <c r="A1534" s="1" t="s">
        <v>4841</v>
      </c>
      <c r="B1534" s="2">
        <v>941700699</v>
      </c>
      <c r="C1534" s="2" t="s">
        <v>245</v>
      </c>
      <c r="D1534" s="4">
        <v>19503.75</v>
      </c>
      <c r="E1534" s="1" t="s">
        <v>1094</v>
      </c>
      <c r="F1534" s="1" t="s">
        <v>83</v>
      </c>
      <c r="G1534" s="1" t="s">
        <v>4084</v>
      </c>
      <c r="H1534" s="1" t="s">
        <v>4842</v>
      </c>
      <c r="I1534" s="1">
        <v>162841.5309024</v>
      </c>
      <c r="J1534" s="1" t="s">
        <v>4843</v>
      </c>
    </row>
    <row r="1535" spans="1:10" x14ac:dyDescent="0.25">
      <c r="A1535" s="1" t="s">
        <v>4844</v>
      </c>
      <c r="B1535" s="2">
        <v>255215146</v>
      </c>
      <c r="C1535" s="2" t="s">
        <v>434</v>
      </c>
      <c r="D1535" s="4">
        <v>28269.75</v>
      </c>
      <c r="E1535" s="1" t="s">
        <v>1094</v>
      </c>
      <c r="F1535" s="1" t="s">
        <v>1927</v>
      </c>
      <c r="G1535" s="1" t="s">
        <v>4084</v>
      </c>
      <c r="H1535" s="1" t="s">
        <v>4845</v>
      </c>
      <c r="I1535" s="1">
        <v>96286.075772640004</v>
      </c>
      <c r="J1535" s="1" t="s">
        <v>4846</v>
      </c>
    </row>
    <row r="1536" spans="1:10" x14ac:dyDescent="0.25">
      <c r="A1536" s="1" t="s">
        <v>4847</v>
      </c>
      <c r="B1536" s="2">
        <v>619850014</v>
      </c>
      <c r="C1536" s="2" t="s">
        <v>281</v>
      </c>
      <c r="D1536" s="4">
        <v>21695.25</v>
      </c>
      <c r="E1536" s="1" t="s">
        <v>1094</v>
      </c>
      <c r="F1536" s="1" t="s">
        <v>213</v>
      </c>
      <c r="G1536" s="1" t="s">
        <v>4119</v>
      </c>
      <c r="H1536" s="1" t="s">
        <v>4848</v>
      </c>
      <c r="I1536" s="1">
        <v>120599.30919078</v>
      </c>
      <c r="J1536" s="1" t="s">
        <v>4849</v>
      </c>
    </row>
    <row r="1537" spans="1:10" x14ac:dyDescent="0.25">
      <c r="A1537" s="1" t="s">
        <v>4850</v>
      </c>
      <c r="B1537" s="2">
        <v>305148262</v>
      </c>
      <c r="C1537" s="2" t="s">
        <v>167</v>
      </c>
      <c r="D1537" s="4">
        <v>18773.25</v>
      </c>
      <c r="E1537" s="1" t="s">
        <v>1094</v>
      </c>
      <c r="F1537" s="1" t="s">
        <v>885</v>
      </c>
      <c r="G1537" s="1" t="s">
        <v>4074</v>
      </c>
      <c r="H1537" s="1" t="s">
        <v>4851</v>
      </c>
      <c r="I1537" s="1">
        <v>513823.93232939998</v>
      </c>
      <c r="J1537" s="1" t="s">
        <v>4852</v>
      </c>
    </row>
    <row r="1538" spans="1:10" x14ac:dyDescent="0.25">
      <c r="A1538" s="1" t="s">
        <v>4853</v>
      </c>
      <c r="B1538" s="2">
        <v>939260509</v>
      </c>
      <c r="C1538" s="2" t="s">
        <v>255</v>
      </c>
      <c r="D1538" s="4">
        <v>25347.75</v>
      </c>
      <c r="E1538" s="1" t="s">
        <v>1094</v>
      </c>
      <c r="F1538" s="1" t="s">
        <v>1336</v>
      </c>
      <c r="G1538" s="1" t="s">
        <v>4105</v>
      </c>
      <c r="H1538" s="1" t="s">
        <v>4854</v>
      </c>
      <c r="I1538" s="1">
        <v>690433.71867648</v>
      </c>
      <c r="J1538" s="1" t="s">
        <v>4855</v>
      </c>
    </row>
    <row r="1539" spans="1:10" x14ac:dyDescent="0.25">
      <c r="A1539" s="1" t="s">
        <v>4856</v>
      </c>
      <c r="B1539" s="2">
        <v>547132319</v>
      </c>
      <c r="C1539" s="2" t="s">
        <v>869</v>
      </c>
      <c r="D1539" s="4">
        <v>17312.25</v>
      </c>
      <c r="E1539" s="1" t="s">
        <v>1094</v>
      </c>
      <c r="F1539" s="1" t="s">
        <v>610</v>
      </c>
      <c r="G1539" s="1" t="s">
        <v>4066</v>
      </c>
      <c r="H1539" s="1" t="s">
        <v>4857</v>
      </c>
      <c r="I1539" s="1">
        <v>427659.77003007999</v>
      </c>
      <c r="J1539" s="1" t="s">
        <v>4858</v>
      </c>
    </row>
    <row r="1540" spans="1:10" x14ac:dyDescent="0.25">
      <c r="A1540" s="1" t="s">
        <v>4859</v>
      </c>
      <c r="B1540" s="2">
        <v>526139831</v>
      </c>
      <c r="C1540" s="2" t="s">
        <v>281</v>
      </c>
      <c r="D1540" s="4">
        <v>21695.25</v>
      </c>
      <c r="E1540" s="1" t="s">
        <v>1094</v>
      </c>
      <c r="F1540" s="1" t="s">
        <v>491</v>
      </c>
      <c r="G1540" s="1" t="s">
        <v>4220</v>
      </c>
      <c r="H1540" s="1" t="s">
        <v>4860</v>
      </c>
      <c r="I1540" s="1">
        <v>40738.726379519998</v>
      </c>
      <c r="J1540" s="1" t="s">
        <v>4861</v>
      </c>
    </row>
    <row r="1541" spans="1:10" x14ac:dyDescent="0.25">
      <c r="A1541" s="1" t="s">
        <v>4862</v>
      </c>
      <c r="B1541" s="2">
        <v>135642253</v>
      </c>
      <c r="C1541" s="2" t="s">
        <v>72</v>
      </c>
      <c r="D1541" s="4">
        <v>34844.25</v>
      </c>
      <c r="E1541" s="1" t="s">
        <v>1094</v>
      </c>
      <c r="F1541" s="1" t="s">
        <v>195</v>
      </c>
      <c r="G1541" s="1" t="s">
        <v>4095</v>
      </c>
      <c r="H1541" s="1" t="s">
        <v>4863</v>
      </c>
      <c r="I1541" s="1">
        <v>228626.92272420001</v>
      </c>
      <c r="J1541" s="1" t="s">
        <v>4864</v>
      </c>
    </row>
    <row r="1542" spans="1:10" x14ac:dyDescent="0.25">
      <c r="A1542" s="1" t="s">
        <v>4865</v>
      </c>
      <c r="B1542" s="2">
        <v>193355727</v>
      </c>
      <c r="C1542" s="2" t="s">
        <v>47</v>
      </c>
      <c r="D1542" s="4">
        <v>31191.75</v>
      </c>
      <c r="E1542" s="1" t="s">
        <v>1094</v>
      </c>
      <c r="F1542" s="1" t="s">
        <v>870</v>
      </c>
      <c r="G1542" s="1" t="s">
        <v>4074</v>
      </c>
      <c r="H1542" s="1" t="s">
        <v>4866</v>
      </c>
      <c r="I1542" s="1">
        <v>786446.29348299</v>
      </c>
      <c r="J1542" s="1" t="s">
        <v>4867</v>
      </c>
    </row>
    <row r="1543" spans="1:10" x14ac:dyDescent="0.25">
      <c r="A1543" s="1" t="s">
        <v>4868</v>
      </c>
      <c r="B1543" s="2">
        <v>657167234</v>
      </c>
      <c r="C1543" s="2" t="s">
        <v>67</v>
      </c>
      <c r="D1543" s="4">
        <v>23156.25</v>
      </c>
      <c r="E1543" s="1" t="s">
        <v>1094</v>
      </c>
      <c r="F1543" s="1" t="s">
        <v>870</v>
      </c>
      <c r="G1543" s="1" t="s">
        <v>4088</v>
      </c>
      <c r="H1543" s="1" t="s">
        <v>4869</v>
      </c>
      <c r="I1543" s="1">
        <v>34330.379428799999</v>
      </c>
      <c r="J1543" s="1" t="s">
        <v>4870</v>
      </c>
    </row>
    <row r="1544" spans="1:10" x14ac:dyDescent="0.25">
      <c r="A1544" s="1" t="s">
        <v>4871</v>
      </c>
      <c r="B1544" s="2">
        <v>165563667</v>
      </c>
      <c r="C1544" s="2" t="s">
        <v>245</v>
      </c>
      <c r="D1544" s="4">
        <v>19503.75</v>
      </c>
      <c r="E1544" s="1" t="s">
        <v>1094</v>
      </c>
      <c r="F1544" s="1" t="s">
        <v>256</v>
      </c>
      <c r="G1544" s="1" t="s">
        <v>4148</v>
      </c>
      <c r="H1544" s="1" t="s">
        <v>4872</v>
      </c>
      <c r="I1544" s="1">
        <v>408324.22067208</v>
      </c>
      <c r="J1544" s="1" t="s">
        <v>4873</v>
      </c>
    </row>
    <row r="1545" spans="1:10" x14ac:dyDescent="0.25">
      <c r="A1545" s="1" t="s">
        <v>4874</v>
      </c>
      <c r="B1545" s="2">
        <v>126353147</v>
      </c>
      <c r="C1545" s="2" t="s">
        <v>62</v>
      </c>
      <c r="D1545" s="4">
        <v>22791</v>
      </c>
      <c r="E1545" s="1" t="s">
        <v>1094</v>
      </c>
      <c r="F1545" s="1" t="s">
        <v>1047</v>
      </c>
      <c r="G1545" s="1" t="s">
        <v>4105</v>
      </c>
      <c r="H1545" s="1" t="s">
        <v>4875</v>
      </c>
      <c r="I1545" s="1">
        <v>256386.55933799999</v>
      </c>
      <c r="J1545" s="1" t="s">
        <v>4876</v>
      </c>
    </row>
    <row r="1546" spans="1:10" x14ac:dyDescent="0.25">
      <c r="A1546" s="1" t="s">
        <v>4877</v>
      </c>
      <c r="B1546" s="2">
        <v>506939356</v>
      </c>
      <c r="C1546" s="2" t="s">
        <v>52</v>
      </c>
      <c r="D1546" s="4">
        <v>20234.25</v>
      </c>
      <c r="E1546" s="1" t="s">
        <v>1094</v>
      </c>
      <c r="F1546" s="1" t="s">
        <v>1695</v>
      </c>
      <c r="G1546" s="1" t="s">
        <v>4220</v>
      </c>
      <c r="H1546" s="1" t="s">
        <v>4878</v>
      </c>
      <c r="I1546" s="1">
        <v>51535.932520800001</v>
      </c>
      <c r="J1546" s="1" t="s">
        <v>4879</v>
      </c>
    </row>
    <row r="1547" spans="1:10" x14ac:dyDescent="0.25">
      <c r="A1547" s="1" t="s">
        <v>4880</v>
      </c>
      <c r="B1547" s="2">
        <v>309942505</v>
      </c>
      <c r="C1547" s="2" t="s">
        <v>203</v>
      </c>
      <c r="D1547" s="4">
        <v>27539.25</v>
      </c>
      <c r="E1547" s="1" t="s">
        <v>1094</v>
      </c>
      <c r="F1547" s="1" t="s">
        <v>93</v>
      </c>
      <c r="G1547" s="1" t="s">
        <v>4058</v>
      </c>
      <c r="H1547" s="1" t="s">
        <v>4881</v>
      </c>
      <c r="I1547" s="1">
        <v>87840.434707199995</v>
      </c>
      <c r="J1547" s="1" t="s">
        <v>4882</v>
      </c>
    </row>
    <row r="1548" spans="1:10" x14ac:dyDescent="0.25">
      <c r="A1548" s="1" t="s">
        <v>4883</v>
      </c>
      <c r="B1548" s="2">
        <v>7318552</v>
      </c>
      <c r="C1548" s="2" t="s">
        <v>452</v>
      </c>
      <c r="D1548" s="4">
        <v>26078.25</v>
      </c>
      <c r="E1548" s="1" t="s">
        <v>1094</v>
      </c>
      <c r="F1548" s="1" t="s">
        <v>83</v>
      </c>
      <c r="G1548" s="1" t="s">
        <v>4058</v>
      </c>
      <c r="H1548" s="1" t="s">
        <v>4884</v>
      </c>
      <c r="I1548" s="1">
        <v>1348615.61442</v>
      </c>
      <c r="J1548" s="1" t="s">
        <v>4885</v>
      </c>
    </row>
    <row r="1549" spans="1:10" x14ac:dyDescent="0.25">
      <c r="A1549" s="1" t="s">
        <v>4886</v>
      </c>
      <c r="B1549" s="2">
        <v>265889402</v>
      </c>
      <c r="C1549" s="2" t="s">
        <v>518</v>
      </c>
      <c r="D1549" s="4">
        <v>35574.75</v>
      </c>
      <c r="E1549" s="1" t="s">
        <v>1094</v>
      </c>
      <c r="F1549" s="1" t="s">
        <v>636</v>
      </c>
      <c r="G1549" s="1" t="s">
        <v>4084</v>
      </c>
      <c r="H1549" s="1" t="s">
        <v>4887</v>
      </c>
      <c r="I1549" s="1">
        <v>190084.64517</v>
      </c>
      <c r="J1549" s="1" t="s">
        <v>4888</v>
      </c>
    </row>
    <row r="1550" spans="1:10" x14ac:dyDescent="0.25">
      <c r="A1550" s="1" t="s">
        <v>4889</v>
      </c>
      <c r="B1550" s="2">
        <v>838487517</v>
      </c>
      <c r="C1550" s="2" t="s">
        <v>143</v>
      </c>
      <c r="D1550" s="4">
        <v>34479</v>
      </c>
      <c r="E1550" s="1" t="s">
        <v>1094</v>
      </c>
      <c r="F1550" s="1" t="s">
        <v>818</v>
      </c>
      <c r="G1550" s="1" t="s">
        <v>4099</v>
      </c>
      <c r="H1550" s="1" t="s">
        <v>4890</v>
      </c>
      <c r="I1550" s="1">
        <v>355684.46560191998</v>
      </c>
      <c r="J1550" s="1" t="s">
        <v>4891</v>
      </c>
    </row>
    <row r="1551" spans="1:10" x14ac:dyDescent="0.25">
      <c r="A1551" s="1" t="s">
        <v>4892</v>
      </c>
      <c r="B1551" s="2">
        <v>778489603</v>
      </c>
      <c r="C1551" s="2" t="s">
        <v>268</v>
      </c>
      <c r="D1551" s="4">
        <v>17677.5</v>
      </c>
      <c r="E1551" s="1" t="s">
        <v>1094</v>
      </c>
      <c r="F1551" s="1" t="s">
        <v>1304</v>
      </c>
      <c r="G1551" s="1" t="s">
        <v>4054</v>
      </c>
      <c r="H1551" s="1" t="s">
        <v>4893</v>
      </c>
      <c r="I1551" s="1">
        <v>44346.318630000002</v>
      </c>
      <c r="J1551" s="1" t="s">
        <v>4894</v>
      </c>
    </row>
    <row r="1552" spans="1:10" x14ac:dyDescent="0.25">
      <c r="A1552" s="1" t="s">
        <v>4895</v>
      </c>
      <c r="B1552" s="2">
        <v>10934082</v>
      </c>
      <c r="C1552" s="2" t="s">
        <v>221</v>
      </c>
      <c r="D1552" s="4">
        <v>33748.5</v>
      </c>
      <c r="E1552" s="1" t="s">
        <v>1094</v>
      </c>
      <c r="F1552" s="1" t="s">
        <v>1426</v>
      </c>
      <c r="G1552" s="1" t="s">
        <v>4105</v>
      </c>
      <c r="H1552" s="1" t="s">
        <v>4896</v>
      </c>
      <c r="I1552" s="1">
        <v>56240.114788799998</v>
      </c>
      <c r="J1552" s="1" t="s">
        <v>4897</v>
      </c>
    </row>
    <row r="1553" spans="1:10" x14ac:dyDescent="0.25">
      <c r="A1553" s="1" t="s">
        <v>4898</v>
      </c>
      <c r="B1553" s="2">
        <v>249336167</v>
      </c>
      <c r="C1553" s="2" t="s">
        <v>513</v>
      </c>
      <c r="D1553" s="4">
        <v>32287.5</v>
      </c>
      <c r="E1553" s="1" t="s">
        <v>1094</v>
      </c>
      <c r="F1553" s="1" t="s">
        <v>1746</v>
      </c>
      <c r="G1553" s="1" t="s">
        <v>4066</v>
      </c>
      <c r="H1553" s="1" t="s">
        <v>4899</v>
      </c>
      <c r="I1553" s="1">
        <v>400790.44171584002</v>
      </c>
      <c r="J1553" s="1" t="s">
        <v>4900</v>
      </c>
    </row>
    <row r="1554" spans="1:10" x14ac:dyDescent="0.25">
      <c r="A1554" s="1" t="s">
        <v>4901</v>
      </c>
      <c r="B1554" s="2">
        <v>1827488</v>
      </c>
      <c r="C1554" s="2" t="s">
        <v>573</v>
      </c>
      <c r="D1554" s="4">
        <v>26808.75</v>
      </c>
      <c r="E1554" s="1" t="s">
        <v>1094</v>
      </c>
      <c r="F1554" s="1" t="s">
        <v>1016</v>
      </c>
      <c r="G1554" s="1" t="s">
        <v>4070</v>
      </c>
      <c r="H1554" s="1" t="s">
        <v>4902</v>
      </c>
      <c r="I1554" s="1">
        <v>122822.7635096</v>
      </c>
      <c r="J1554" s="1" t="s">
        <v>4903</v>
      </c>
    </row>
    <row r="1555" spans="1:10" x14ac:dyDescent="0.25">
      <c r="A1555" s="1" t="s">
        <v>4904</v>
      </c>
      <c r="B1555" s="2">
        <v>947446211</v>
      </c>
      <c r="C1555" s="2" t="s">
        <v>143</v>
      </c>
      <c r="D1555" s="4">
        <v>34479</v>
      </c>
      <c r="E1555" s="1" t="s">
        <v>1094</v>
      </c>
      <c r="F1555" s="1" t="s">
        <v>1004</v>
      </c>
      <c r="G1555" s="1" t="s">
        <v>4058</v>
      </c>
      <c r="H1555" s="1" t="s">
        <v>4905</v>
      </c>
      <c r="I1555" s="1">
        <v>73656.595833600004</v>
      </c>
      <c r="J1555" s="1" t="s">
        <v>4906</v>
      </c>
    </row>
    <row r="1556" spans="1:10" x14ac:dyDescent="0.25">
      <c r="A1556" s="1" t="s">
        <v>4907</v>
      </c>
      <c r="B1556" s="2">
        <v>420838516</v>
      </c>
      <c r="C1556" s="2" t="s">
        <v>380</v>
      </c>
      <c r="D1556" s="4">
        <v>14390.25</v>
      </c>
      <c r="E1556" s="1" t="s">
        <v>1094</v>
      </c>
      <c r="F1556" s="1" t="s">
        <v>965</v>
      </c>
      <c r="G1556" s="1" t="s">
        <v>4095</v>
      </c>
      <c r="H1556" s="1" t="s">
        <v>4908</v>
      </c>
      <c r="I1556" s="1">
        <v>948229.1433</v>
      </c>
      <c r="J1556" s="1" t="s">
        <v>4909</v>
      </c>
    </row>
    <row r="1557" spans="1:10" x14ac:dyDescent="0.25">
      <c r="A1557" s="1" t="s">
        <v>4910</v>
      </c>
      <c r="B1557" s="2">
        <v>288641241</v>
      </c>
      <c r="C1557" s="2" t="s">
        <v>221</v>
      </c>
      <c r="D1557" s="4">
        <v>33748.5</v>
      </c>
      <c r="E1557" s="1" t="s">
        <v>1094</v>
      </c>
      <c r="F1557" s="1" t="s">
        <v>1799</v>
      </c>
      <c r="G1557" s="1" t="s">
        <v>4070</v>
      </c>
      <c r="H1557" s="1" t="s">
        <v>4911</v>
      </c>
      <c r="I1557" s="1">
        <v>285210.56215040002</v>
      </c>
      <c r="J1557" s="1" t="s">
        <v>4912</v>
      </c>
    </row>
    <row r="1558" spans="1:10" x14ac:dyDescent="0.25">
      <c r="A1558" s="1" t="s">
        <v>4913</v>
      </c>
      <c r="B1558" s="2">
        <v>721292067</v>
      </c>
      <c r="C1558" s="2" t="s">
        <v>365</v>
      </c>
      <c r="D1558" s="4">
        <v>37035.75</v>
      </c>
      <c r="E1558" s="1" t="s">
        <v>1094</v>
      </c>
      <c r="F1558" s="1" t="s">
        <v>993</v>
      </c>
      <c r="G1558" s="1" t="s">
        <v>4074</v>
      </c>
      <c r="H1558" s="1" t="s">
        <v>4914</v>
      </c>
      <c r="I1558" s="1">
        <v>245467.3807872</v>
      </c>
      <c r="J1558" s="1" t="s">
        <v>1826</v>
      </c>
    </row>
    <row r="1559" spans="1:10" x14ac:dyDescent="0.25">
      <c r="A1559" s="1" t="s">
        <v>4915</v>
      </c>
      <c r="B1559" s="2">
        <v>855530996</v>
      </c>
      <c r="C1559" s="2" t="s">
        <v>62</v>
      </c>
      <c r="D1559" s="4">
        <v>22791</v>
      </c>
      <c r="E1559" s="1" t="s">
        <v>1094</v>
      </c>
      <c r="F1559" s="1" t="s">
        <v>784</v>
      </c>
      <c r="G1559" s="1" t="s">
        <v>4220</v>
      </c>
      <c r="H1559" s="1" t="s">
        <v>4916</v>
      </c>
      <c r="I1559" s="1">
        <v>42295.224856499997</v>
      </c>
      <c r="J1559" s="1" t="s">
        <v>4917</v>
      </c>
    </row>
    <row r="1560" spans="1:10" x14ac:dyDescent="0.25">
      <c r="A1560" s="1" t="s">
        <v>4918</v>
      </c>
      <c r="B1560" s="2">
        <v>274284636</v>
      </c>
      <c r="C1560" s="2" t="s">
        <v>255</v>
      </c>
      <c r="D1560" s="4">
        <v>25347.75</v>
      </c>
      <c r="E1560" s="1" t="s">
        <v>1094</v>
      </c>
      <c r="F1560" s="1" t="s">
        <v>39</v>
      </c>
      <c r="G1560" s="1" t="s">
        <v>4066</v>
      </c>
      <c r="H1560" s="1" t="s">
        <v>4919</v>
      </c>
      <c r="I1560" s="1">
        <v>276559.24996799999</v>
      </c>
      <c r="J1560" s="1" t="s">
        <v>4920</v>
      </c>
    </row>
    <row r="1561" spans="1:10" x14ac:dyDescent="0.25">
      <c r="A1561" s="1" t="s">
        <v>4921</v>
      </c>
      <c r="B1561" s="2">
        <v>466022540</v>
      </c>
      <c r="C1561" s="2" t="s">
        <v>434</v>
      </c>
      <c r="D1561" s="4">
        <v>28269.75</v>
      </c>
      <c r="E1561" s="1" t="s">
        <v>1094</v>
      </c>
      <c r="F1561" s="1" t="s">
        <v>1016</v>
      </c>
      <c r="G1561" s="1" t="s">
        <v>4105</v>
      </c>
      <c r="H1561" s="1" t="s">
        <v>4922</v>
      </c>
      <c r="I1561" s="1">
        <v>373931.52372575999</v>
      </c>
      <c r="J1561" s="1" t="s">
        <v>4923</v>
      </c>
    </row>
    <row r="1562" spans="1:10" x14ac:dyDescent="0.25">
      <c r="A1562" s="1" t="s">
        <v>4924</v>
      </c>
      <c r="B1562" s="2">
        <v>771715932</v>
      </c>
      <c r="C1562" s="2" t="s">
        <v>268</v>
      </c>
      <c r="D1562" s="4">
        <v>17677.5</v>
      </c>
      <c r="E1562" s="1" t="s">
        <v>1094</v>
      </c>
      <c r="F1562" s="1" t="s">
        <v>1536</v>
      </c>
      <c r="G1562" s="1" t="s">
        <v>4084</v>
      </c>
      <c r="H1562" s="1" t="s">
        <v>4925</v>
      </c>
      <c r="I1562" s="1">
        <v>232264.577655</v>
      </c>
      <c r="J1562" s="1" t="s">
        <v>4926</v>
      </c>
    </row>
    <row r="1563" spans="1:10" x14ac:dyDescent="0.25">
      <c r="A1563" s="1" t="s">
        <v>4927</v>
      </c>
      <c r="B1563" s="2">
        <v>880721948</v>
      </c>
      <c r="C1563" s="2" t="s">
        <v>273</v>
      </c>
      <c r="D1563" s="4">
        <v>20964.75</v>
      </c>
      <c r="E1563" s="1" t="s">
        <v>1094</v>
      </c>
      <c r="F1563" s="1" t="s">
        <v>794</v>
      </c>
      <c r="G1563" s="1" t="s">
        <v>4112</v>
      </c>
      <c r="H1563" s="1" t="s">
        <v>4928</v>
      </c>
      <c r="I1563" s="1">
        <v>330016.05052415997</v>
      </c>
      <c r="J1563" s="1" t="s">
        <v>4929</v>
      </c>
    </row>
    <row r="1564" spans="1:10" x14ac:dyDescent="0.25">
      <c r="A1564" s="1" t="s">
        <v>4930</v>
      </c>
      <c r="B1564" s="2">
        <v>714119030</v>
      </c>
      <c r="C1564" s="2" t="s">
        <v>18</v>
      </c>
      <c r="D1564" s="4">
        <v>33018</v>
      </c>
      <c r="E1564" s="1" t="s">
        <v>1094</v>
      </c>
      <c r="F1564" s="1" t="s">
        <v>985</v>
      </c>
      <c r="G1564" s="1" t="s">
        <v>4119</v>
      </c>
      <c r="H1564" s="1" t="s">
        <v>4931</v>
      </c>
      <c r="I1564" s="1">
        <v>99887.902156800003</v>
      </c>
      <c r="J1564" s="1" t="s">
        <v>4366</v>
      </c>
    </row>
    <row r="1565" spans="1:10" x14ac:dyDescent="0.25">
      <c r="A1565" s="1" t="s">
        <v>4932</v>
      </c>
      <c r="B1565" s="2">
        <v>737120145</v>
      </c>
      <c r="C1565" s="2" t="s">
        <v>129</v>
      </c>
      <c r="D1565" s="4">
        <v>15120.75</v>
      </c>
      <c r="E1565" s="1" t="s">
        <v>1094</v>
      </c>
      <c r="F1565" s="1" t="s">
        <v>147</v>
      </c>
      <c r="G1565" s="1" t="s">
        <v>4088</v>
      </c>
      <c r="H1565" s="1" t="s">
        <v>4933</v>
      </c>
      <c r="I1565" s="1">
        <v>38909.700244799998</v>
      </c>
      <c r="J1565" s="1" t="s">
        <v>4934</v>
      </c>
    </row>
    <row r="1566" spans="1:10" x14ac:dyDescent="0.25">
      <c r="A1566" s="1" t="s">
        <v>4935</v>
      </c>
      <c r="B1566" s="2">
        <v>560683336</v>
      </c>
      <c r="C1566" s="2" t="s">
        <v>129</v>
      </c>
      <c r="D1566" s="4">
        <v>15120.75</v>
      </c>
      <c r="E1566" s="1" t="s">
        <v>1094</v>
      </c>
      <c r="F1566" s="1" t="s">
        <v>24</v>
      </c>
      <c r="G1566" s="1" t="s">
        <v>4074</v>
      </c>
      <c r="H1566" s="1" t="s">
        <v>4936</v>
      </c>
      <c r="I1566" s="1">
        <v>77788.863682919997</v>
      </c>
      <c r="J1566" s="1" t="s">
        <v>4766</v>
      </c>
    </row>
    <row r="1567" spans="1:10" x14ac:dyDescent="0.25">
      <c r="A1567" s="1" t="s">
        <v>4937</v>
      </c>
      <c r="B1567" s="2">
        <v>827906116</v>
      </c>
      <c r="C1567" s="2" t="s">
        <v>23</v>
      </c>
      <c r="D1567" s="4">
        <v>15486</v>
      </c>
      <c r="E1567" s="1" t="s">
        <v>1094</v>
      </c>
      <c r="F1567" s="1" t="s">
        <v>1047</v>
      </c>
      <c r="G1567" s="1" t="s">
        <v>4220</v>
      </c>
      <c r="H1567" s="1" t="s">
        <v>4938</v>
      </c>
      <c r="I1567" s="1">
        <v>58540.243335300001</v>
      </c>
      <c r="J1567" s="1" t="s">
        <v>4939</v>
      </c>
    </row>
    <row r="1568" spans="1:10" x14ac:dyDescent="0.25">
      <c r="A1568" s="1" t="s">
        <v>4940</v>
      </c>
      <c r="B1568" s="2">
        <v>818514758</v>
      </c>
      <c r="C1568" s="2" t="s">
        <v>154</v>
      </c>
      <c r="D1568" s="4">
        <v>29730.75</v>
      </c>
      <c r="E1568" s="1" t="s">
        <v>1094</v>
      </c>
      <c r="F1568" s="1" t="s">
        <v>885</v>
      </c>
      <c r="G1568" s="1" t="s">
        <v>4112</v>
      </c>
      <c r="H1568" s="1" t="s">
        <v>4941</v>
      </c>
      <c r="I1568" s="1">
        <v>39376.133481999997</v>
      </c>
      <c r="J1568" s="1" t="s">
        <v>4942</v>
      </c>
    </row>
    <row r="1569" spans="1:10" x14ac:dyDescent="0.25">
      <c r="A1569" s="1" t="s">
        <v>4943</v>
      </c>
      <c r="B1569" s="2">
        <v>757839652</v>
      </c>
      <c r="C1569" s="2" t="s">
        <v>217</v>
      </c>
      <c r="D1569" s="4">
        <v>38496.75</v>
      </c>
      <c r="E1569" s="1" t="s">
        <v>1094</v>
      </c>
      <c r="F1569" s="1" t="s">
        <v>636</v>
      </c>
      <c r="G1569" s="1" t="s">
        <v>4119</v>
      </c>
      <c r="H1569" s="1" t="s">
        <v>4944</v>
      </c>
      <c r="I1569" s="1">
        <v>140688.55231200001</v>
      </c>
      <c r="J1569" s="1" t="s">
        <v>4945</v>
      </c>
    </row>
    <row r="1570" spans="1:10" x14ac:dyDescent="0.25">
      <c r="A1570" s="1" t="s">
        <v>4946</v>
      </c>
      <c r="B1570" s="2">
        <v>331722238</v>
      </c>
      <c r="C1570" s="2" t="s">
        <v>52</v>
      </c>
      <c r="D1570" s="4">
        <v>20234.25</v>
      </c>
      <c r="E1570" s="1" t="s">
        <v>1094</v>
      </c>
      <c r="F1570" s="1" t="s">
        <v>549</v>
      </c>
      <c r="G1570" s="1" t="s">
        <v>4099</v>
      </c>
      <c r="H1570" s="1" t="s">
        <v>4947</v>
      </c>
      <c r="I1570" s="1">
        <v>622462.44486719999</v>
      </c>
      <c r="J1570" s="1" t="s">
        <v>4948</v>
      </c>
    </row>
    <row r="1571" spans="1:10" x14ac:dyDescent="0.25">
      <c r="A1571" s="1" t="s">
        <v>4949</v>
      </c>
      <c r="B1571" s="2">
        <v>949538015</v>
      </c>
      <c r="C1571" s="2" t="s">
        <v>92</v>
      </c>
      <c r="D1571" s="4">
        <v>29000.25</v>
      </c>
      <c r="E1571" s="1" t="s">
        <v>1094</v>
      </c>
      <c r="F1571" s="1" t="s">
        <v>682</v>
      </c>
      <c r="G1571" s="1" t="s">
        <v>4062</v>
      </c>
      <c r="H1571" s="1" t="s">
        <v>4950</v>
      </c>
      <c r="I1571" s="1">
        <v>366385.87694592</v>
      </c>
      <c r="J1571" s="1" t="s">
        <v>4951</v>
      </c>
    </row>
    <row r="1572" spans="1:10" x14ac:dyDescent="0.25">
      <c r="A1572" s="1" t="s">
        <v>4952</v>
      </c>
      <c r="B1572" s="2">
        <v>377745821</v>
      </c>
      <c r="C1572" s="2" t="s">
        <v>518</v>
      </c>
      <c r="D1572" s="4">
        <v>35574.75</v>
      </c>
      <c r="E1572" s="1" t="s">
        <v>1094</v>
      </c>
      <c r="F1572" s="1" t="s">
        <v>163</v>
      </c>
      <c r="G1572" s="1" t="s">
        <v>4058</v>
      </c>
      <c r="H1572" s="1" t="s">
        <v>4953</v>
      </c>
      <c r="I1572" s="1">
        <v>41406.8292</v>
      </c>
      <c r="J1572" s="1" t="s">
        <v>4954</v>
      </c>
    </row>
    <row r="1573" spans="1:10" x14ac:dyDescent="0.25">
      <c r="A1573" s="1" t="s">
        <v>4955</v>
      </c>
      <c r="B1573" s="2">
        <v>120381038</v>
      </c>
      <c r="C1573" s="2" t="s">
        <v>62</v>
      </c>
      <c r="D1573" s="4">
        <v>22791</v>
      </c>
      <c r="E1573" s="1" t="s">
        <v>1094</v>
      </c>
      <c r="F1573" s="1" t="s">
        <v>208</v>
      </c>
      <c r="G1573" s="1" t="s">
        <v>4066</v>
      </c>
      <c r="H1573" s="1" t="s">
        <v>4956</v>
      </c>
      <c r="I1573" s="1">
        <v>6018.6551040000004</v>
      </c>
      <c r="J1573" s="1" t="s">
        <v>4957</v>
      </c>
    </row>
    <row r="1574" spans="1:10" x14ac:dyDescent="0.25">
      <c r="A1574" s="1" t="s">
        <v>4958</v>
      </c>
      <c r="B1574" s="2">
        <v>348264976</v>
      </c>
      <c r="C1574" s="2" t="s">
        <v>33</v>
      </c>
      <c r="D1574" s="4">
        <v>13659.75</v>
      </c>
      <c r="E1574" s="1" t="s">
        <v>1094</v>
      </c>
      <c r="F1574" s="1" t="s">
        <v>774</v>
      </c>
      <c r="G1574" s="1" t="s">
        <v>4058</v>
      </c>
      <c r="H1574" s="1" t="s">
        <v>4959</v>
      </c>
      <c r="I1574" s="1">
        <v>83659.243499999997</v>
      </c>
      <c r="J1574" s="1" t="s">
        <v>4960</v>
      </c>
    </row>
    <row r="1575" spans="1:10" x14ac:dyDescent="0.25">
      <c r="A1575" s="1" t="s">
        <v>4961</v>
      </c>
      <c r="B1575" s="2">
        <v>999351529</v>
      </c>
      <c r="C1575" s="2" t="s">
        <v>189</v>
      </c>
      <c r="D1575" s="4">
        <v>22425.75</v>
      </c>
      <c r="E1575" s="1" t="s">
        <v>1094</v>
      </c>
      <c r="F1575" s="1" t="s">
        <v>893</v>
      </c>
      <c r="G1575" s="1" t="s">
        <v>4105</v>
      </c>
      <c r="H1575" s="1" t="s">
        <v>4962</v>
      </c>
      <c r="I1575" s="1">
        <v>43035.085830099997</v>
      </c>
      <c r="J1575" s="1" t="s">
        <v>4963</v>
      </c>
    </row>
    <row r="1576" spans="1:10" x14ac:dyDescent="0.25">
      <c r="A1576" s="1" t="s">
        <v>4964</v>
      </c>
      <c r="B1576" s="2">
        <v>63303242</v>
      </c>
      <c r="C1576" s="2" t="s">
        <v>221</v>
      </c>
      <c r="D1576" s="4">
        <v>33748.5</v>
      </c>
      <c r="E1576" s="1" t="s">
        <v>1094</v>
      </c>
      <c r="F1576" s="1" t="s">
        <v>909</v>
      </c>
      <c r="G1576" s="1" t="s">
        <v>4066</v>
      </c>
      <c r="H1576" s="1" t="s">
        <v>4965</v>
      </c>
      <c r="I1576" s="1">
        <v>98429.418447360003</v>
      </c>
      <c r="J1576" s="1" t="s">
        <v>4966</v>
      </c>
    </row>
    <row r="1577" spans="1:10" x14ac:dyDescent="0.25">
      <c r="A1577" s="1" t="s">
        <v>4967</v>
      </c>
      <c r="B1577" s="2">
        <v>126184759</v>
      </c>
      <c r="C1577" s="2" t="s">
        <v>203</v>
      </c>
      <c r="D1577" s="4">
        <v>27539.25</v>
      </c>
      <c r="E1577" s="1" t="s">
        <v>1094</v>
      </c>
      <c r="F1577" s="1" t="s">
        <v>2364</v>
      </c>
      <c r="G1577" s="1" t="s">
        <v>4058</v>
      </c>
      <c r="H1577" s="1" t="s">
        <v>4968</v>
      </c>
      <c r="I1577" s="1">
        <v>85868.277642479996</v>
      </c>
      <c r="J1577" s="1" t="s">
        <v>4969</v>
      </c>
    </row>
    <row r="1578" spans="1:10" x14ac:dyDescent="0.25">
      <c r="A1578" s="1" t="s">
        <v>4970</v>
      </c>
      <c r="B1578" s="2">
        <v>197570644</v>
      </c>
      <c r="C1578" s="2" t="s">
        <v>452</v>
      </c>
      <c r="D1578" s="4">
        <v>26078.25</v>
      </c>
      <c r="E1578" s="1" t="s">
        <v>1094</v>
      </c>
      <c r="F1578" s="1" t="s">
        <v>483</v>
      </c>
      <c r="G1578" s="1" t="s">
        <v>4148</v>
      </c>
      <c r="H1578" s="1" t="s">
        <v>4971</v>
      </c>
      <c r="I1578" s="1">
        <v>242257.72319280001</v>
      </c>
      <c r="J1578" s="1" t="s">
        <v>4972</v>
      </c>
    </row>
    <row r="1579" spans="1:10" x14ac:dyDescent="0.25">
      <c r="A1579" s="1" t="s">
        <v>4973</v>
      </c>
      <c r="B1579" s="2">
        <v>309373814</v>
      </c>
      <c r="C1579" s="2" t="s">
        <v>240</v>
      </c>
      <c r="D1579" s="4">
        <v>22060.5</v>
      </c>
      <c r="E1579" s="1" t="s">
        <v>1094</v>
      </c>
      <c r="F1579" s="1" t="s">
        <v>1054</v>
      </c>
      <c r="G1579" s="1" t="s">
        <v>4058</v>
      </c>
      <c r="H1579" s="1" t="s">
        <v>4974</v>
      </c>
      <c r="I1579" s="1">
        <v>644540.55465986999</v>
      </c>
      <c r="J1579" s="1" t="s">
        <v>4975</v>
      </c>
    </row>
    <row r="1580" spans="1:10" x14ac:dyDescent="0.25">
      <c r="A1580" s="1" t="s">
        <v>4976</v>
      </c>
      <c r="B1580" s="2">
        <v>573861892</v>
      </c>
      <c r="C1580" s="2" t="s">
        <v>365</v>
      </c>
      <c r="D1580" s="4">
        <v>37035.75</v>
      </c>
      <c r="E1580" s="1" t="s">
        <v>1094</v>
      </c>
      <c r="F1580" s="1" t="s">
        <v>264</v>
      </c>
      <c r="G1580" s="1" t="s">
        <v>4105</v>
      </c>
      <c r="H1580" s="1" t="s">
        <v>4977</v>
      </c>
      <c r="I1580" s="1">
        <v>1021790.10498048</v>
      </c>
      <c r="J1580" s="1" t="s">
        <v>4978</v>
      </c>
    </row>
    <row r="1581" spans="1:10" x14ac:dyDescent="0.25">
      <c r="A1581" s="1" t="s">
        <v>4979</v>
      </c>
      <c r="B1581" s="2">
        <v>962251721</v>
      </c>
      <c r="C1581" s="2" t="s">
        <v>309</v>
      </c>
      <c r="D1581" s="4">
        <v>27904.5</v>
      </c>
      <c r="E1581" s="1" t="s">
        <v>1094</v>
      </c>
      <c r="F1581" s="1" t="s">
        <v>463</v>
      </c>
      <c r="G1581" s="1" t="s">
        <v>4058</v>
      </c>
      <c r="H1581" s="1" t="s">
        <v>4980</v>
      </c>
      <c r="I1581" s="1">
        <v>614675.03853599995</v>
      </c>
      <c r="J1581" s="1" t="s">
        <v>4981</v>
      </c>
    </row>
    <row r="1582" spans="1:10" x14ac:dyDescent="0.25">
      <c r="A1582" s="1" t="s">
        <v>4982</v>
      </c>
      <c r="B1582" s="2">
        <v>751503306</v>
      </c>
      <c r="C1582" s="2" t="s">
        <v>255</v>
      </c>
      <c r="D1582" s="4">
        <v>25347.75</v>
      </c>
      <c r="E1582" s="1" t="s">
        <v>1094</v>
      </c>
      <c r="F1582" s="1" t="s">
        <v>1815</v>
      </c>
      <c r="G1582" s="1" t="s">
        <v>4095</v>
      </c>
      <c r="H1582" s="1" t="s">
        <v>4983</v>
      </c>
      <c r="I1582" s="1">
        <v>214820.94466800001</v>
      </c>
      <c r="J1582" s="1" t="s">
        <v>4984</v>
      </c>
    </row>
    <row r="1583" spans="1:10" x14ac:dyDescent="0.25">
      <c r="A1583" s="1" t="s">
        <v>4985</v>
      </c>
      <c r="B1583" s="2">
        <v>306579731</v>
      </c>
      <c r="C1583" s="2" t="s">
        <v>134</v>
      </c>
      <c r="D1583" s="4">
        <v>37401</v>
      </c>
      <c r="E1583" s="1" t="s">
        <v>1094</v>
      </c>
      <c r="F1583" s="1" t="s">
        <v>965</v>
      </c>
      <c r="G1583" s="1" t="s">
        <v>4070</v>
      </c>
      <c r="H1583" s="1" t="s">
        <v>4986</v>
      </c>
      <c r="I1583" s="1">
        <v>55348.554203799999</v>
      </c>
      <c r="J1583" s="1" t="s">
        <v>4987</v>
      </c>
    </row>
    <row r="1584" spans="1:10" x14ac:dyDescent="0.25">
      <c r="A1584" s="1" t="s">
        <v>4988</v>
      </c>
      <c r="B1584" s="2">
        <v>612313794</v>
      </c>
      <c r="C1584" s="2" t="s">
        <v>194</v>
      </c>
      <c r="D1584" s="4">
        <v>30826.5</v>
      </c>
      <c r="E1584" s="1" t="s">
        <v>1094</v>
      </c>
      <c r="F1584" s="1" t="s">
        <v>176</v>
      </c>
      <c r="G1584" s="1" t="s">
        <v>4054</v>
      </c>
      <c r="H1584" s="1" t="s">
        <v>4989</v>
      </c>
      <c r="I1584" s="1">
        <v>181237.26011904</v>
      </c>
      <c r="J1584" s="1" t="s">
        <v>4990</v>
      </c>
    </row>
    <row r="1585" spans="1:10" x14ac:dyDescent="0.25">
      <c r="A1585" s="1" t="s">
        <v>4991</v>
      </c>
      <c r="B1585" s="2">
        <v>867972632</v>
      </c>
      <c r="C1585" s="2" t="s">
        <v>498</v>
      </c>
      <c r="D1585" s="4">
        <v>37766.25</v>
      </c>
      <c r="E1585" s="1" t="s">
        <v>1094</v>
      </c>
      <c r="F1585" s="1" t="s">
        <v>1840</v>
      </c>
      <c r="G1585" s="1" t="s">
        <v>4066</v>
      </c>
      <c r="H1585" s="1" t="s">
        <v>4992</v>
      </c>
      <c r="I1585" s="1">
        <v>231735.2801526</v>
      </c>
      <c r="J1585" s="1" t="s">
        <v>4993</v>
      </c>
    </row>
    <row r="1586" spans="1:10" x14ac:dyDescent="0.25">
      <c r="A1586" s="1" t="s">
        <v>4994</v>
      </c>
      <c r="B1586" s="2">
        <v>212184230</v>
      </c>
      <c r="C1586" s="2" t="s">
        <v>124</v>
      </c>
      <c r="D1586" s="4">
        <v>14025</v>
      </c>
      <c r="E1586" s="1" t="s">
        <v>1094</v>
      </c>
      <c r="F1586" s="1" t="s">
        <v>110</v>
      </c>
      <c r="G1586" s="1" t="s">
        <v>4105</v>
      </c>
      <c r="H1586" s="1" t="s">
        <v>4995</v>
      </c>
      <c r="I1586" s="1">
        <v>874267.40602800006</v>
      </c>
      <c r="J1586" s="1" t="s">
        <v>4996</v>
      </c>
    </row>
    <row r="1587" spans="1:10" x14ac:dyDescent="0.25">
      <c r="A1587" s="1" t="s">
        <v>4997</v>
      </c>
      <c r="B1587" s="2">
        <v>602325417</v>
      </c>
      <c r="C1587" s="2" t="s">
        <v>180</v>
      </c>
      <c r="D1587" s="4">
        <v>35940</v>
      </c>
      <c r="E1587" s="1" t="s">
        <v>1094</v>
      </c>
      <c r="F1587" s="1" t="s">
        <v>519</v>
      </c>
      <c r="G1587" s="1" t="s">
        <v>4112</v>
      </c>
      <c r="H1587" s="1" t="s">
        <v>4998</v>
      </c>
      <c r="I1587" s="1">
        <v>26792.456228999999</v>
      </c>
      <c r="J1587" s="1" t="s">
        <v>4999</v>
      </c>
    </row>
    <row r="1588" spans="1:10" x14ac:dyDescent="0.25">
      <c r="A1588" s="1" t="s">
        <v>5000</v>
      </c>
      <c r="B1588" s="2">
        <v>666601629</v>
      </c>
      <c r="C1588" s="2" t="s">
        <v>434</v>
      </c>
      <c r="D1588" s="4">
        <v>28269.75</v>
      </c>
      <c r="E1588" s="1" t="s">
        <v>1094</v>
      </c>
      <c r="F1588" s="1" t="s">
        <v>602</v>
      </c>
      <c r="G1588" s="1" t="s">
        <v>4066</v>
      </c>
      <c r="H1588" s="1" t="s">
        <v>5001</v>
      </c>
      <c r="I1588" s="1">
        <v>202361.51557439999</v>
      </c>
      <c r="J1588" s="1" t="s">
        <v>5002</v>
      </c>
    </row>
    <row r="1589" spans="1:10" x14ac:dyDescent="0.25">
      <c r="A1589" s="1" t="s">
        <v>5003</v>
      </c>
      <c r="B1589" s="2">
        <v>316041087</v>
      </c>
      <c r="C1589" s="2" t="s">
        <v>513</v>
      </c>
      <c r="D1589" s="4">
        <v>32287.5</v>
      </c>
      <c r="E1589" s="1" t="s">
        <v>1094</v>
      </c>
      <c r="F1589" s="1" t="s">
        <v>282</v>
      </c>
      <c r="G1589" s="1" t="s">
        <v>4054</v>
      </c>
      <c r="H1589" s="1" t="s">
        <v>5004</v>
      </c>
      <c r="I1589" s="1">
        <v>195736.98764047999</v>
      </c>
      <c r="J1589" s="1" t="s">
        <v>5005</v>
      </c>
    </row>
    <row r="1590" spans="1:10" x14ac:dyDescent="0.25">
      <c r="A1590" s="1" t="s">
        <v>5006</v>
      </c>
      <c r="B1590" s="2">
        <v>800680533</v>
      </c>
      <c r="C1590" s="2" t="s">
        <v>250</v>
      </c>
      <c r="D1590" s="4">
        <v>18042.75</v>
      </c>
      <c r="E1590" s="1" t="s">
        <v>1094</v>
      </c>
      <c r="F1590" s="1" t="s">
        <v>569</v>
      </c>
      <c r="G1590" s="1" t="s">
        <v>4062</v>
      </c>
      <c r="H1590" s="1" t="s">
        <v>5007</v>
      </c>
      <c r="I1590" s="1">
        <v>168226.4308</v>
      </c>
      <c r="J1590" s="1" t="s">
        <v>5008</v>
      </c>
    </row>
    <row r="1591" spans="1:10" x14ac:dyDescent="0.25">
      <c r="A1591" s="1" t="s">
        <v>5009</v>
      </c>
      <c r="B1591" s="2">
        <v>312759977</v>
      </c>
      <c r="C1591" s="2" t="s">
        <v>143</v>
      </c>
      <c r="D1591" s="4">
        <v>34479</v>
      </c>
      <c r="E1591" s="1" t="s">
        <v>1094</v>
      </c>
      <c r="F1591" s="1" t="s">
        <v>83</v>
      </c>
      <c r="G1591" s="1" t="s">
        <v>4070</v>
      </c>
      <c r="H1591" s="1" t="s">
        <v>5010</v>
      </c>
      <c r="I1591" s="1">
        <v>115654.1193606</v>
      </c>
      <c r="J1591" s="1" t="s">
        <v>5011</v>
      </c>
    </row>
    <row r="1592" spans="1:10" x14ac:dyDescent="0.25">
      <c r="A1592" s="1" t="s">
        <v>5012</v>
      </c>
      <c r="B1592" s="2">
        <v>538512524</v>
      </c>
      <c r="C1592" s="2" t="s">
        <v>470</v>
      </c>
      <c r="D1592" s="4">
        <v>14755.5</v>
      </c>
      <c r="E1592" s="1" t="s">
        <v>1094</v>
      </c>
      <c r="F1592" s="1" t="s">
        <v>125</v>
      </c>
      <c r="G1592" s="1" t="s">
        <v>4054</v>
      </c>
      <c r="H1592" s="1" t="s">
        <v>5013</v>
      </c>
      <c r="I1592" s="1">
        <v>20010.158287080001</v>
      </c>
      <c r="J1592" s="1" t="s">
        <v>5014</v>
      </c>
    </row>
    <row r="1593" spans="1:10" x14ac:dyDescent="0.25">
      <c r="A1593" s="1" t="s">
        <v>5015</v>
      </c>
      <c r="B1593" s="2">
        <v>598583929</v>
      </c>
      <c r="C1593" s="2" t="s">
        <v>479</v>
      </c>
      <c r="D1593" s="4">
        <v>33383.25</v>
      </c>
      <c r="E1593" s="1" t="s">
        <v>1094</v>
      </c>
      <c r="F1593" s="1" t="s">
        <v>784</v>
      </c>
      <c r="G1593" s="1" t="s">
        <v>4099</v>
      </c>
      <c r="H1593" s="1" t="s">
        <v>5016</v>
      </c>
      <c r="I1593" s="1">
        <v>203962.74945228</v>
      </c>
      <c r="J1593" s="1" t="s">
        <v>5017</v>
      </c>
    </row>
    <row r="1594" spans="1:10" x14ac:dyDescent="0.25">
      <c r="A1594" s="1" t="s">
        <v>5018</v>
      </c>
      <c r="B1594" s="2">
        <v>647826827</v>
      </c>
      <c r="C1594" s="2" t="s">
        <v>322</v>
      </c>
      <c r="D1594" s="4">
        <v>26443.5</v>
      </c>
      <c r="E1594" s="1" t="s">
        <v>1094</v>
      </c>
      <c r="F1594" s="1" t="s">
        <v>721</v>
      </c>
      <c r="G1594" s="1" t="s">
        <v>4220</v>
      </c>
      <c r="H1594" s="1" t="s">
        <v>5019</v>
      </c>
      <c r="I1594" s="1">
        <v>165883.9479264</v>
      </c>
      <c r="J1594" s="1" t="s">
        <v>5020</v>
      </c>
    </row>
    <row r="1595" spans="1:10" x14ac:dyDescent="0.25">
      <c r="A1595" s="1" t="s">
        <v>3452</v>
      </c>
      <c r="B1595" s="2">
        <v>179532546</v>
      </c>
      <c r="C1595" s="2" t="s">
        <v>212</v>
      </c>
      <c r="D1595" s="4">
        <v>24252</v>
      </c>
      <c r="E1595" s="1" t="s">
        <v>1094</v>
      </c>
      <c r="F1595" s="1" t="s">
        <v>241</v>
      </c>
      <c r="G1595" s="1" t="s">
        <v>4105</v>
      </c>
      <c r="H1595" s="1" t="s">
        <v>5021</v>
      </c>
      <c r="I1595" s="1">
        <v>182421.17357568</v>
      </c>
      <c r="J1595" s="1" t="s">
        <v>5022</v>
      </c>
    </row>
    <row r="1596" spans="1:10" x14ac:dyDescent="0.25">
      <c r="A1596" s="1" t="s">
        <v>5023</v>
      </c>
      <c r="B1596" s="2">
        <v>790819977</v>
      </c>
      <c r="C1596" s="2" t="s">
        <v>470</v>
      </c>
      <c r="D1596" s="4">
        <v>14755.5</v>
      </c>
      <c r="E1596" s="1" t="s">
        <v>1094</v>
      </c>
      <c r="F1596" s="1" t="s">
        <v>955</v>
      </c>
      <c r="G1596" s="1" t="s">
        <v>4099</v>
      </c>
      <c r="H1596" s="1" t="s">
        <v>5024</v>
      </c>
      <c r="I1596" s="1">
        <v>119075.16216959999</v>
      </c>
      <c r="J1596" s="1" t="s">
        <v>5025</v>
      </c>
    </row>
    <row r="1597" spans="1:10" x14ac:dyDescent="0.25">
      <c r="A1597" s="1" t="s">
        <v>5026</v>
      </c>
      <c r="B1597" s="2">
        <v>701408949</v>
      </c>
      <c r="C1597" s="2" t="s">
        <v>47</v>
      </c>
      <c r="D1597" s="4">
        <v>31191.75</v>
      </c>
      <c r="E1597" s="1" t="s">
        <v>1094</v>
      </c>
      <c r="F1597" s="1" t="s">
        <v>139</v>
      </c>
      <c r="G1597" s="1" t="s">
        <v>4095</v>
      </c>
      <c r="H1597" s="1" t="s">
        <v>5027</v>
      </c>
      <c r="I1597" s="1">
        <v>470234.31825215998</v>
      </c>
      <c r="J1597" s="1" t="s">
        <v>5028</v>
      </c>
    </row>
    <row r="1598" spans="1:10" x14ac:dyDescent="0.25">
      <c r="A1598" s="1" t="s">
        <v>5029</v>
      </c>
      <c r="B1598" s="2">
        <v>134845730</v>
      </c>
      <c r="C1598" s="2" t="s">
        <v>180</v>
      </c>
      <c r="D1598" s="4">
        <v>35940</v>
      </c>
      <c r="E1598" s="1" t="s">
        <v>1094</v>
      </c>
      <c r="F1598" s="1" t="s">
        <v>1336</v>
      </c>
      <c r="G1598" s="1" t="s">
        <v>4112</v>
      </c>
      <c r="H1598" s="1" t="s">
        <v>5030</v>
      </c>
      <c r="I1598" s="1">
        <v>125489.97252</v>
      </c>
      <c r="J1598" s="1" t="s">
        <v>5031</v>
      </c>
    </row>
    <row r="1599" spans="1:10" x14ac:dyDescent="0.25">
      <c r="A1599" s="1" t="s">
        <v>5032</v>
      </c>
      <c r="B1599" s="2">
        <v>358218500</v>
      </c>
      <c r="C1599" s="2" t="s">
        <v>212</v>
      </c>
      <c r="D1599" s="4">
        <v>24252</v>
      </c>
      <c r="E1599" s="1" t="s">
        <v>1094</v>
      </c>
      <c r="F1599" s="1" t="s">
        <v>1388</v>
      </c>
      <c r="G1599" s="1" t="s">
        <v>4058</v>
      </c>
      <c r="H1599" s="1" t="s">
        <v>5033</v>
      </c>
      <c r="I1599" s="1">
        <v>305859.97657599999</v>
      </c>
      <c r="J1599" s="1" t="s">
        <v>5034</v>
      </c>
    </row>
    <row r="1600" spans="1:10" x14ac:dyDescent="0.25">
      <c r="A1600" s="1" t="s">
        <v>5035</v>
      </c>
      <c r="B1600" s="2">
        <v>717067299</v>
      </c>
      <c r="C1600" s="2" t="s">
        <v>889</v>
      </c>
      <c r="D1600" s="4">
        <v>30096</v>
      </c>
      <c r="E1600" s="1" t="s">
        <v>1094</v>
      </c>
      <c r="F1600" s="1" t="s">
        <v>155</v>
      </c>
      <c r="G1600" s="1" t="s">
        <v>4066</v>
      </c>
      <c r="H1600" s="1" t="s">
        <v>5036</v>
      </c>
      <c r="I1600" s="1">
        <v>234685.01932560001</v>
      </c>
      <c r="J1600" s="1" t="s">
        <v>5037</v>
      </c>
    </row>
    <row r="1601" spans="1:10" x14ac:dyDescent="0.25">
      <c r="A1601" s="1" t="s">
        <v>5038</v>
      </c>
      <c r="B1601" s="2">
        <v>478857998</v>
      </c>
      <c r="C1601" s="2" t="s">
        <v>380</v>
      </c>
      <c r="D1601" s="4">
        <v>14390.25</v>
      </c>
      <c r="E1601" s="1" t="s">
        <v>1094</v>
      </c>
      <c r="F1601" s="1" t="s">
        <v>1000</v>
      </c>
      <c r="G1601" s="1" t="s">
        <v>4058</v>
      </c>
      <c r="H1601" s="1" t="s">
        <v>5039</v>
      </c>
      <c r="I1601" s="1">
        <v>65913.441519</v>
      </c>
      <c r="J1601" s="1" t="s">
        <v>5040</v>
      </c>
    </row>
    <row r="1602" spans="1:10" x14ac:dyDescent="0.25">
      <c r="A1602" s="1" t="s">
        <v>5041</v>
      </c>
      <c r="B1602" s="2">
        <v>406836587</v>
      </c>
      <c r="C1602" s="2" t="s">
        <v>143</v>
      </c>
      <c r="D1602" s="4">
        <v>34479</v>
      </c>
      <c r="E1602" s="1" t="s">
        <v>1094</v>
      </c>
      <c r="F1602" s="1" t="s">
        <v>978</v>
      </c>
      <c r="G1602" s="1" t="s">
        <v>4099</v>
      </c>
      <c r="H1602" s="1" t="s">
        <v>5042</v>
      </c>
      <c r="I1602" s="1">
        <v>295077.83156249998</v>
      </c>
      <c r="J1602" s="1" t="s">
        <v>5043</v>
      </c>
    </row>
    <row r="1603" spans="1:10" x14ac:dyDescent="0.25">
      <c r="A1603" s="1" t="s">
        <v>5044</v>
      </c>
      <c r="B1603" s="2">
        <v>678546781</v>
      </c>
      <c r="C1603" s="2" t="s">
        <v>154</v>
      </c>
      <c r="D1603" s="4">
        <v>29730.75</v>
      </c>
      <c r="E1603" s="1" t="s">
        <v>1094</v>
      </c>
      <c r="F1603" s="1" t="s">
        <v>909</v>
      </c>
      <c r="G1603" s="1" t="s">
        <v>4220</v>
      </c>
      <c r="H1603" s="1" t="s">
        <v>5045</v>
      </c>
      <c r="I1603" s="1">
        <v>59707.128121599999</v>
      </c>
      <c r="J1603" s="1" t="s">
        <v>5046</v>
      </c>
    </row>
    <row r="1604" spans="1:10" x14ac:dyDescent="0.25">
      <c r="A1604" s="1" t="s">
        <v>5047</v>
      </c>
      <c r="B1604" s="2">
        <v>264240684</v>
      </c>
      <c r="C1604" s="2" t="s">
        <v>134</v>
      </c>
      <c r="D1604" s="4">
        <v>37401</v>
      </c>
      <c r="E1604" s="1" t="s">
        <v>1094</v>
      </c>
      <c r="F1604" s="1" t="s">
        <v>814</v>
      </c>
      <c r="G1604" s="1" t="s">
        <v>4112</v>
      </c>
      <c r="H1604" s="1" t="s">
        <v>5048</v>
      </c>
      <c r="I1604" s="1">
        <v>56504.177921920003</v>
      </c>
      <c r="J1604" s="1" t="s">
        <v>5049</v>
      </c>
    </row>
    <row r="1605" spans="1:10" x14ac:dyDescent="0.25">
      <c r="A1605" s="1" t="s">
        <v>5050</v>
      </c>
      <c r="B1605" s="2">
        <v>216066747</v>
      </c>
      <c r="C1605" s="2" t="s">
        <v>255</v>
      </c>
      <c r="D1605" s="4">
        <v>25347.75</v>
      </c>
      <c r="E1605" s="1" t="s">
        <v>1094</v>
      </c>
      <c r="F1605" s="1" t="s">
        <v>438</v>
      </c>
      <c r="G1605" s="1" t="s">
        <v>4088</v>
      </c>
      <c r="H1605" s="1" t="s">
        <v>5051</v>
      </c>
      <c r="I1605" s="1">
        <v>1368697.4562240001</v>
      </c>
      <c r="J1605" s="1" t="s">
        <v>5052</v>
      </c>
    </row>
    <row r="1606" spans="1:10" x14ac:dyDescent="0.25">
      <c r="A1606" s="1" t="s">
        <v>5053</v>
      </c>
      <c r="B1606" s="2">
        <v>390749506</v>
      </c>
      <c r="C1606" s="2" t="s">
        <v>434</v>
      </c>
      <c r="D1606" s="4">
        <v>28269.75</v>
      </c>
      <c r="E1606" s="1" t="s">
        <v>1094</v>
      </c>
      <c r="F1606" s="1" t="s">
        <v>97</v>
      </c>
      <c r="G1606" s="1" t="s">
        <v>4105</v>
      </c>
      <c r="H1606" s="1" t="s">
        <v>5054</v>
      </c>
      <c r="I1606" s="1">
        <v>81317.227622399994</v>
      </c>
      <c r="J1606" s="1" t="s">
        <v>5055</v>
      </c>
    </row>
    <row r="1607" spans="1:10" x14ac:dyDescent="0.25">
      <c r="A1607" s="1" t="s">
        <v>5056</v>
      </c>
      <c r="B1607" s="2">
        <v>803873323</v>
      </c>
      <c r="C1607" s="2" t="s">
        <v>101</v>
      </c>
      <c r="D1607" s="4">
        <v>19138.5</v>
      </c>
      <c r="E1607" s="1" t="s">
        <v>1094</v>
      </c>
      <c r="F1607" s="1" t="s">
        <v>130</v>
      </c>
      <c r="G1607" s="1" t="s">
        <v>4099</v>
      </c>
      <c r="H1607" s="1" t="s">
        <v>5057</v>
      </c>
      <c r="I1607" s="1">
        <v>5471.4791249999998</v>
      </c>
      <c r="J1607" s="1" t="s">
        <v>5058</v>
      </c>
    </row>
    <row r="1608" spans="1:10" x14ac:dyDescent="0.25">
      <c r="A1608" s="1" t="s">
        <v>5059</v>
      </c>
      <c r="B1608" s="2">
        <v>858331470</v>
      </c>
      <c r="C1608" s="2" t="s">
        <v>403</v>
      </c>
      <c r="D1608" s="4">
        <v>31922.25</v>
      </c>
      <c r="E1608" s="1" t="s">
        <v>1094</v>
      </c>
      <c r="F1608" s="1" t="s">
        <v>807</v>
      </c>
      <c r="G1608" s="1" t="s">
        <v>4084</v>
      </c>
      <c r="H1608" s="1" t="s">
        <v>5060</v>
      </c>
      <c r="I1608" s="1">
        <v>386732.26253375999</v>
      </c>
      <c r="J1608" s="1" t="s">
        <v>5061</v>
      </c>
    </row>
    <row r="1609" spans="1:10" x14ac:dyDescent="0.25">
      <c r="A1609" s="1" t="s">
        <v>5062</v>
      </c>
      <c r="B1609" s="2">
        <v>662030865</v>
      </c>
      <c r="C1609" s="2" t="s">
        <v>217</v>
      </c>
      <c r="D1609" s="4">
        <v>38496.75</v>
      </c>
      <c r="E1609" s="1" t="s">
        <v>1094</v>
      </c>
      <c r="F1609" s="1" t="s">
        <v>147</v>
      </c>
      <c r="G1609" s="1" t="s">
        <v>4054</v>
      </c>
      <c r="H1609" s="1" t="s">
        <v>5063</v>
      </c>
      <c r="I1609" s="1">
        <v>845800.93712400005</v>
      </c>
      <c r="J1609" s="1" t="s">
        <v>1148</v>
      </c>
    </row>
    <row r="1610" spans="1:10" x14ac:dyDescent="0.25">
      <c r="A1610" s="1" t="s">
        <v>5064</v>
      </c>
      <c r="B1610" s="2">
        <v>550137994</v>
      </c>
      <c r="C1610" s="2" t="s">
        <v>114</v>
      </c>
      <c r="D1610" s="4">
        <v>20599.5</v>
      </c>
      <c r="E1610" s="1" t="s">
        <v>1094</v>
      </c>
      <c r="F1610" s="1" t="s">
        <v>73</v>
      </c>
      <c r="G1610" s="1" t="s">
        <v>4074</v>
      </c>
      <c r="H1610" s="1" t="s">
        <v>5065</v>
      </c>
      <c r="I1610" s="1">
        <v>89457.193566720001</v>
      </c>
      <c r="J1610" s="1" t="s">
        <v>5066</v>
      </c>
    </row>
    <row r="1611" spans="1:10" x14ac:dyDescent="0.25">
      <c r="A1611" s="1" t="s">
        <v>5067</v>
      </c>
      <c r="B1611" s="2">
        <v>532469543</v>
      </c>
      <c r="C1611" s="2" t="s">
        <v>573</v>
      </c>
      <c r="D1611" s="4">
        <v>26808.75</v>
      </c>
      <c r="E1611" s="1" t="s">
        <v>1094</v>
      </c>
      <c r="F1611" s="1" t="s">
        <v>1840</v>
      </c>
      <c r="G1611" s="1" t="s">
        <v>4074</v>
      </c>
      <c r="H1611" s="1" t="s">
        <v>5068</v>
      </c>
      <c r="I1611" s="1">
        <v>217638.73662720001</v>
      </c>
      <c r="J1611" s="1" t="s">
        <v>5069</v>
      </c>
    </row>
    <row r="1612" spans="1:10" x14ac:dyDescent="0.25">
      <c r="A1612" s="1" t="s">
        <v>5070</v>
      </c>
      <c r="B1612" s="2">
        <v>48771606</v>
      </c>
      <c r="C1612" s="2" t="s">
        <v>77</v>
      </c>
      <c r="D1612" s="4">
        <v>23521.5</v>
      </c>
      <c r="E1612" s="1" t="s">
        <v>1094</v>
      </c>
      <c r="F1612" s="1" t="s">
        <v>591</v>
      </c>
      <c r="G1612" s="1" t="s">
        <v>4112</v>
      </c>
      <c r="H1612" s="1" t="s">
        <v>5071</v>
      </c>
      <c r="I1612" s="1">
        <v>654609.43474679999</v>
      </c>
      <c r="J1612" s="1" t="s">
        <v>5072</v>
      </c>
    </row>
    <row r="1613" spans="1:10" x14ac:dyDescent="0.25">
      <c r="A1613" s="1" t="s">
        <v>5073</v>
      </c>
      <c r="B1613" s="2">
        <v>250515727</v>
      </c>
      <c r="C1613" s="2" t="s">
        <v>203</v>
      </c>
      <c r="D1613" s="4">
        <v>27539.25</v>
      </c>
      <c r="E1613" s="1" t="s">
        <v>1094</v>
      </c>
      <c r="F1613" s="1" t="s">
        <v>2176</v>
      </c>
      <c r="G1613" s="1" t="s">
        <v>4220</v>
      </c>
      <c r="H1613" s="1" t="s">
        <v>5074</v>
      </c>
      <c r="I1613" s="1">
        <v>354791.34108599997</v>
      </c>
      <c r="J1613" s="1" t="s">
        <v>5075</v>
      </c>
    </row>
    <row r="1614" spans="1:10" x14ac:dyDescent="0.25">
      <c r="A1614" s="1" t="s">
        <v>5076</v>
      </c>
      <c r="B1614" s="2">
        <v>28995362</v>
      </c>
      <c r="C1614" s="2" t="s">
        <v>124</v>
      </c>
      <c r="D1614" s="4">
        <v>14025</v>
      </c>
      <c r="E1614" s="1" t="s">
        <v>1094</v>
      </c>
      <c r="F1614" s="1" t="s">
        <v>1076</v>
      </c>
      <c r="G1614" s="1" t="s">
        <v>4099</v>
      </c>
      <c r="H1614" s="1" t="s">
        <v>5077</v>
      </c>
      <c r="I1614" s="1">
        <v>46915.771141329998</v>
      </c>
      <c r="J1614" s="1" t="s">
        <v>5078</v>
      </c>
    </row>
    <row r="1615" spans="1:10" x14ac:dyDescent="0.25">
      <c r="A1615" s="1" t="s">
        <v>5079</v>
      </c>
      <c r="B1615" s="2">
        <v>701267565</v>
      </c>
      <c r="C1615" s="2" t="s">
        <v>203</v>
      </c>
      <c r="D1615" s="4">
        <v>27539.25</v>
      </c>
      <c r="E1615" s="1" t="s">
        <v>1094</v>
      </c>
      <c r="F1615" s="1" t="s">
        <v>274</v>
      </c>
      <c r="G1615" s="1" t="s">
        <v>4084</v>
      </c>
      <c r="H1615" s="1" t="s">
        <v>5080</v>
      </c>
      <c r="I1615" s="1">
        <v>28791.635637240001</v>
      </c>
      <c r="J1615" s="1" t="s">
        <v>5081</v>
      </c>
    </row>
    <row r="1616" spans="1:10" x14ac:dyDescent="0.25">
      <c r="A1616" s="1" t="s">
        <v>5082</v>
      </c>
      <c r="B1616" s="2">
        <v>835550483</v>
      </c>
      <c r="C1616" s="2" t="s">
        <v>365</v>
      </c>
      <c r="D1616" s="4">
        <v>37035.75</v>
      </c>
      <c r="E1616" s="1" t="s">
        <v>1094</v>
      </c>
      <c r="F1616" s="1" t="s">
        <v>519</v>
      </c>
      <c r="G1616" s="1" t="s">
        <v>4070</v>
      </c>
      <c r="H1616" s="1" t="s">
        <v>5083</v>
      </c>
      <c r="I1616" s="1">
        <v>67482.957609599995</v>
      </c>
      <c r="J1616" s="1" t="s">
        <v>5084</v>
      </c>
    </row>
    <row r="1617" spans="1:10" x14ac:dyDescent="0.25">
      <c r="A1617" s="1" t="s">
        <v>5085</v>
      </c>
      <c r="B1617" s="2">
        <v>773420811</v>
      </c>
      <c r="C1617" s="2" t="s">
        <v>129</v>
      </c>
      <c r="D1617" s="4">
        <v>15120.75</v>
      </c>
      <c r="E1617" s="1" t="s">
        <v>1094</v>
      </c>
      <c r="F1617" s="1" t="s">
        <v>527</v>
      </c>
      <c r="G1617" s="1" t="s">
        <v>4084</v>
      </c>
      <c r="H1617" s="1" t="s">
        <v>5086</v>
      </c>
      <c r="I1617" s="1">
        <v>775409.08989279997</v>
      </c>
      <c r="J1617" s="1" t="s">
        <v>5087</v>
      </c>
    </row>
    <row r="1618" spans="1:10" x14ac:dyDescent="0.25">
      <c r="A1618" s="1" t="s">
        <v>5088</v>
      </c>
      <c r="B1618" s="2">
        <v>532587167</v>
      </c>
      <c r="C1618" s="2" t="s">
        <v>452</v>
      </c>
      <c r="D1618" s="4">
        <v>26078.25</v>
      </c>
      <c r="E1618" s="1" t="s">
        <v>1094</v>
      </c>
      <c r="F1618" s="1" t="s">
        <v>763</v>
      </c>
      <c r="G1618" s="1" t="s">
        <v>4148</v>
      </c>
      <c r="H1618" s="1" t="s">
        <v>5089</v>
      </c>
      <c r="I1618" s="1">
        <v>173080.18728000001</v>
      </c>
      <c r="J1618" s="1" t="s">
        <v>5090</v>
      </c>
    </row>
    <row r="1619" spans="1:10" x14ac:dyDescent="0.25">
      <c r="A1619" s="1" t="s">
        <v>5091</v>
      </c>
      <c r="B1619" s="2">
        <v>316648932</v>
      </c>
      <c r="C1619" s="2" t="s">
        <v>23</v>
      </c>
      <c r="D1619" s="4">
        <v>15486</v>
      </c>
      <c r="E1619" s="1" t="s">
        <v>1094</v>
      </c>
      <c r="F1619" s="1" t="s">
        <v>1815</v>
      </c>
      <c r="G1619" s="1" t="s">
        <v>4105</v>
      </c>
      <c r="H1619" s="1" t="s">
        <v>5092</v>
      </c>
      <c r="I1619" s="1">
        <v>387958.53620159999</v>
      </c>
      <c r="J1619" s="1" t="s">
        <v>5093</v>
      </c>
    </row>
    <row r="1620" spans="1:10" x14ac:dyDescent="0.25">
      <c r="A1620" s="1" t="s">
        <v>5094</v>
      </c>
      <c r="B1620" s="2">
        <v>254730333</v>
      </c>
      <c r="C1620" s="2" t="s">
        <v>573</v>
      </c>
      <c r="D1620" s="4">
        <v>26808.75</v>
      </c>
      <c r="E1620" s="1" t="s">
        <v>1094</v>
      </c>
      <c r="F1620" s="1" t="s">
        <v>430</v>
      </c>
      <c r="G1620" s="1" t="s">
        <v>4088</v>
      </c>
      <c r="H1620" s="1" t="s">
        <v>5095</v>
      </c>
      <c r="I1620" s="1">
        <v>193503.04256448001</v>
      </c>
      <c r="J1620" s="1" t="s">
        <v>5096</v>
      </c>
    </row>
    <row r="1621" spans="1:10" x14ac:dyDescent="0.25">
      <c r="A1621" s="1" t="s">
        <v>5097</v>
      </c>
      <c r="B1621" s="2">
        <v>113055246</v>
      </c>
      <c r="C1621" s="2" t="s">
        <v>11</v>
      </c>
      <c r="D1621" s="4">
        <v>36305.25</v>
      </c>
      <c r="E1621" s="1" t="s">
        <v>1094</v>
      </c>
      <c r="F1621" s="1" t="s">
        <v>125</v>
      </c>
      <c r="G1621" s="1" t="s">
        <v>4220</v>
      </c>
      <c r="H1621" s="1" t="s">
        <v>5098</v>
      </c>
      <c r="I1621" s="1">
        <v>329551.48290240002</v>
      </c>
      <c r="J1621" s="1" t="s">
        <v>5099</v>
      </c>
    </row>
    <row r="1622" spans="1:10" x14ac:dyDescent="0.25">
      <c r="A1622" s="1" t="s">
        <v>5100</v>
      </c>
      <c r="B1622" s="2">
        <v>416014246</v>
      </c>
      <c r="C1622" s="2" t="s">
        <v>143</v>
      </c>
      <c r="D1622" s="4">
        <v>34479</v>
      </c>
      <c r="E1622" s="1" t="s">
        <v>1094</v>
      </c>
      <c r="F1622" s="1" t="s">
        <v>1840</v>
      </c>
      <c r="G1622" s="1" t="s">
        <v>4062</v>
      </c>
      <c r="H1622" s="1" t="s">
        <v>5101</v>
      </c>
      <c r="I1622" s="1">
        <v>116815.12710075</v>
      </c>
      <c r="J1622" s="1" t="s">
        <v>5102</v>
      </c>
    </row>
    <row r="1623" spans="1:10" x14ac:dyDescent="0.25">
      <c r="A1623" s="1" t="s">
        <v>5103</v>
      </c>
      <c r="B1623" s="2">
        <v>991907150</v>
      </c>
      <c r="C1623" s="2" t="s">
        <v>240</v>
      </c>
      <c r="D1623" s="4">
        <v>22060.5</v>
      </c>
      <c r="E1623" s="1" t="s">
        <v>1094</v>
      </c>
      <c r="F1623" s="1" t="s">
        <v>370</v>
      </c>
      <c r="G1623" s="1" t="s">
        <v>4099</v>
      </c>
      <c r="H1623" s="1" t="s">
        <v>5104</v>
      </c>
      <c r="I1623" s="1">
        <v>174618.52260552</v>
      </c>
      <c r="J1623" s="1" t="s">
        <v>5105</v>
      </c>
    </row>
    <row r="1624" spans="1:10" x14ac:dyDescent="0.25">
      <c r="A1624" s="1" t="s">
        <v>5106</v>
      </c>
      <c r="B1624" s="2">
        <v>597793567</v>
      </c>
      <c r="C1624" s="2" t="s">
        <v>38</v>
      </c>
      <c r="D1624" s="4">
        <v>21330</v>
      </c>
      <c r="E1624" s="1" t="s">
        <v>1094</v>
      </c>
      <c r="F1624" s="1" t="s">
        <v>491</v>
      </c>
      <c r="G1624" s="1" t="s">
        <v>4099</v>
      </c>
      <c r="H1624" s="1" t="s">
        <v>5107</v>
      </c>
      <c r="I1624" s="1">
        <v>120345.90357552</v>
      </c>
      <c r="J1624" s="1" t="s">
        <v>5108</v>
      </c>
    </row>
    <row r="1625" spans="1:10" x14ac:dyDescent="0.25">
      <c r="A1625" s="1" t="s">
        <v>3300</v>
      </c>
      <c r="B1625" s="2">
        <v>915341022</v>
      </c>
      <c r="C1625" s="2" t="s">
        <v>47</v>
      </c>
      <c r="D1625" s="4">
        <v>31191.75</v>
      </c>
      <c r="E1625" s="1" t="s">
        <v>1094</v>
      </c>
      <c r="F1625" s="1" t="s">
        <v>63</v>
      </c>
      <c r="G1625" s="1" t="s">
        <v>4054</v>
      </c>
      <c r="H1625" s="1" t="s">
        <v>5109</v>
      </c>
      <c r="I1625" s="1">
        <v>384211.65718571999</v>
      </c>
      <c r="J1625" s="1" t="s">
        <v>5110</v>
      </c>
    </row>
    <row r="1626" spans="1:10" x14ac:dyDescent="0.25">
      <c r="A1626" s="1" t="s">
        <v>5111</v>
      </c>
      <c r="B1626" s="2">
        <v>299463142</v>
      </c>
      <c r="C1626" s="2" t="s">
        <v>28</v>
      </c>
      <c r="D1626" s="4">
        <v>32652.75</v>
      </c>
      <c r="E1626" s="1" t="s">
        <v>1094</v>
      </c>
      <c r="F1626" s="1" t="s">
        <v>13</v>
      </c>
      <c r="G1626" s="1" t="s">
        <v>4112</v>
      </c>
      <c r="H1626" s="1" t="s">
        <v>5112</v>
      </c>
      <c r="I1626" s="1">
        <v>150565.69900944</v>
      </c>
      <c r="J1626" s="1" t="s">
        <v>5113</v>
      </c>
    </row>
    <row r="1627" spans="1:10" x14ac:dyDescent="0.25">
      <c r="A1627" s="1" t="s">
        <v>5114</v>
      </c>
      <c r="B1627" s="2">
        <v>125392857</v>
      </c>
      <c r="C1627" s="2" t="s">
        <v>498</v>
      </c>
      <c r="D1627" s="4">
        <v>37766.25</v>
      </c>
      <c r="E1627" s="1" t="s">
        <v>1094</v>
      </c>
      <c r="F1627" s="1" t="s">
        <v>155</v>
      </c>
      <c r="G1627" s="1" t="s">
        <v>4105</v>
      </c>
      <c r="H1627" s="1" t="s">
        <v>5115</v>
      </c>
      <c r="I1627" s="1">
        <v>58163.314140000002</v>
      </c>
      <c r="J1627" s="1" t="s">
        <v>5116</v>
      </c>
    </row>
    <row r="1628" spans="1:10" x14ac:dyDescent="0.25">
      <c r="A1628" s="1" t="s">
        <v>5117</v>
      </c>
      <c r="B1628" s="2">
        <v>328827622</v>
      </c>
      <c r="C1628" s="2" t="s">
        <v>518</v>
      </c>
      <c r="D1628" s="4">
        <v>35574.75</v>
      </c>
      <c r="E1628" s="1" t="s">
        <v>1094</v>
      </c>
      <c r="F1628" s="1" t="s">
        <v>2211</v>
      </c>
      <c r="G1628" s="1" t="s">
        <v>4058</v>
      </c>
      <c r="H1628" s="1" t="s">
        <v>5118</v>
      </c>
      <c r="I1628" s="1">
        <v>199507.58929919999</v>
      </c>
      <c r="J1628" s="1" t="s">
        <v>303</v>
      </c>
    </row>
    <row r="1629" spans="1:10" x14ac:dyDescent="0.25">
      <c r="A1629" s="1" t="s">
        <v>5119</v>
      </c>
      <c r="B1629" s="2">
        <v>105781637</v>
      </c>
      <c r="C1629" s="2" t="s">
        <v>513</v>
      </c>
      <c r="D1629" s="4">
        <v>32287.5</v>
      </c>
      <c r="E1629" s="1" t="s">
        <v>1094</v>
      </c>
      <c r="F1629" s="1" t="s">
        <v>13</v>
      </c>
      <c r="G1629" s="1" t="s">
        <v>4220</v>
      </c>
      <c r="H1629" s="1" t="s">
        <v>5120</v>
      </c>
      <c r="I1629" s="1">
        <v>201931.48310832001</v>
      </c>
      <c r="J1629" s="1" t="s">
        <v>5121</v>
      </c>
    </row>
    <row r="1630" spans="1:10" x14ac:dyDescent="0.25">
      <c r="A1630" s="1" t="s">
        <v>5122</v>
      </c>
      <c r="B1630" s="2">
        <v>567334412</v>
      </c>
      <c r="C1630" s="2" t="s">
        <v>38</v>
      </c>
      <c r="D1630" s="4">
        <v>21330</v>
      </c>
      <c r="E1630" s="1" t="s">
        <v>1094</v>
      </c>
      <c r="F1630" s="1" t="s">
        <v>199</v>
      </c>
      <c r="G1630" s="1" t="s">
        <v>4062</v>
      </c>
      <c r="H1630" s="1" t="s">
        <v>5123</v>
      </c>
      <c r="I1630" s="1">
        <v>434270.55006719998</v>
      </c>
      <c r="J1630" s="1" t="s">
        <v>5124</v>
      </c>
    </row>
    <row r="1631" spans="1:10" x14ac:dyDescent="0.25">
      <c r="A1631" s="1" t="s">
        <v>5125</v>
      </c>
      <c r="B1631" s="2">
        <v>701274382</v>
      </c>
      <c r="C1631" s="2" t="s">
        <v>124</v>
      </c>
      <c r="D1631" s="4">
        <v>14025</v>
      </c>
      <c r="E1631" s="1" t="s">
        <v>1094</v>
      </c>
      <c r="F1631" s="1" t="s">
        <v>499</v>
      </c>
      <c r="G1631" s="1" t="s">
        <v>4066</v>
      </c>
      <c r="H1631" s="1" t="s">
        <v>5126</v>
      </c>
      <c r="I1631" s="1">
        <v>121873.7796192</v>
      </c>
      <c r="J1631" s="1" t="s">
        <v>5127</v>
      </c>
    </row>
    <row r="1632" spans="1:10" x14ac:dyDescent="0.25">
      <c r="A1632" s="1" t="s">
        <v>5128</v>
      </c>
      <c r="B1632" s="2">
        <v>208704204</v>
      </c>
      <c r="C1632" s="2" t="s">
        <v>479</v>
      </c>
      <c r="D1632" s="4">
        <v>33383.25</v>
      </c>
      <c r="E1632" s="1" t="s">
        <v>1094</v>
      </c>
      <c r="F1632" s="1" t="s">
        <v>1277</v>
      </c>
      <c r="G1632" s="1" t="s">
        <v>4084</v>
      </c>
      <c r="H1632" s="1" t="s">
        <v>5129</v>
      </c>
      <c r="I1632" s="1">
        <v>106223.91154704</v>
      </c>
      <c r="J1632" s="1" t="s">
        <v>5130</v>
      </c>
    </row>
    <row r="1633" spans="1:10" x14ac:dyDescent="0.25">
      <c r="A1633" s="1" t="s">
        <v>5131</v>
      </c>
      <c r="B1633" s="2">
        <v>150157757</v>
      </c>
      <c r="C1633" s="2" t="s">
        <v>92</v>
      </c>
      <c r="D1633" s="4">
        <v>29000.25</v>
      </c>
      <c r="E1633" s="1" t="s">
        <v>1094</v>
      </c>
      <c r="F1633" s="1" t="s">
        <v>63</v>
      </c>
      <c r="G1633" s="1" t="s">
        <v>4074</v>
      </c>
      <c r="H1633" s="1" t="s">
        <v>5132</v>
      </c>
      <c r="I1633" s="1">
        <v>48821.760745380001</v>
      </c>
      <c r="J1633" s="1" t="s">
        <v>5133</v>
      </c>
    </row>
    <row r="1634" spans="1:10" x14ac:dyDescent="0.25">
      <c r="A1634" s="1" t="s">
        <v>5134</v>
      </c>
      <c r="B1634" s="2">
        <v>14018624</v>
      </c>
      <c r="C1634" s="2" t="s">
        <v>348</v>
      </c>
      <c r="D1634" s="4">
        <v>28635</v>
      </c>
      <c r="E1634" s="1" t="s">
        <v>1094</v>
      </c>
      <c r="F1634" s="1" t="s">
        <v>1308</v>
      </c>
      <c r="G1634" s="1" t="s">
        <v>4084</v>
      </c>
      <c r="H1634" s="1" t="s">
        <v>5135</v>
      </c>
      <c r="I1634" s="1">
        <v>152246.48868000001</v>
      </c>
      <c r="J1634" s="1" t="s">
        <v>5136</v>
      </c>
    </row>
    <row r="1635" spans="1:10" x14ac:dyDescent="0.25">
      <c r="A1635" s="1" t="s">
        <v>5137</v>
      </c>
      <c r="B1635" s="2">
        <v>588324879</v>
      </c>
      <c r="C1635" s="2" t="s">
        <v>43</v>
      </c>
      <c r="D1635" s="4">
        <v>36670.5</v>
      </c>
      <c r="E1635" s="1" t="s">
        <v>1094</v>
      </c>
      <c r="F1635" s="1" t="s">
        <v>1517</v>
      </c>
      <c r="G1635" s="1" t="s">
        <v>4148</v>
      </c>
      <c r="H1635" s="1" t="s">
        <v>5138</v>
      </c>
      <c r="I1635" s="1">
        <v>231479.16245999999</v>
      </c>
      <c r="J1635" s="1" t="s">
        <v>5139</v>
      </c>
    </row>
    <row r="1636" spans="1:10" x14ac:dyDescent="0.25">
      <c r="A1636" s="1" t="s">
        <v>5140</v>
      </c>
      <c r="B1636" s="2">
        <v>609723600</v>
      </c>
      <c r="C1636" s="2" t="s">
        <v>556</v>
      </c>
      <c r="D1636" s="4">
        <v>27174</v>
      </c>
      <c r="E1636" s="1" t="s">
        <v>1094</v>
      </c>
      <c r="F1636" s="1" t="s">
        <v>1426</v>
      </c>
      <c r="G1636" s="1" t="s">
        <v>4062</v>
      </c>
      <c r="H1636" s="1" t="s">
        <v>5141</v>
      </c>
      <c r="I1636" s="1">
        <v>630804.72954239999</v>
      </c>
      <c r="J1636" s="1" t="s">
        <v>5142</v>
      </c>
    </row>
    <row r="1637" spans="1:10" x14ac:dyDescent="0.25">
      <c r="A1637" s="1" t="s">
        <v>5143</v>
      </c>
      <c r="B1637" s="2">
        <v>959908898</v>
      </c>
      <c r="C1637" s="2" t="s">
        <v>240</v>
      </c>
      <c r="D1637" s="4">
        <v>22060.5</v>
      </c>
      <c r="E1637" s="1" t="s">
        <v>1094</v>
      </c>
      <c r="F1637" s="1" t="s">
        <v>395</v>
      </c>
      <c r="G1637" s="1" t="s">
        <v>4099</v>
      </c>
      <c r="H1637" s="1" t="s">
        <v>5144</v>
      </c>
      <c r="I1637" s="1">
        <v>114157.7483904</v>
      </c>
      <c r="J1637" s="1" t="s">
        <v>5145</v>
      </c>
    </row>
    <row r="1638" spans="1:10" x14ac:dyDescent="0.25">
      <c r="A1638" s="1" t="s">
        <v>5146</v>
      </c>
      <c r="B1638" s="2">
        <v>538277496</v>
      </c>
      <c r="C1638" s="2" t="s">
        <v>434</v>
      </c>
      <c r="D1638" s="4">
        <v>28269.75</v>
      </c>
      <c r="E1638" s="1" t="s">
        <v>1094</v>
      </c>
      <c r="F1638" s="1" t="s">
        <v>818</v>
      </c>
      <c r="G1638" s="1" t="s">
        <v>4119</v>
      </c>
      <c r="H1638" s="1" t="s">
        <v>5147</v>
      </c>
      <c r="I1638" s="1">
        <v>142753.37287679999</v>
      </c>
      <c r="J1638" s="1" t="s">
        <v>5148</v>
      </c>
    </row>
    <row r="1639" spans="1:10" x14ac:dyDescent="0.25">
      <c r="A1639" s="1" t="s">
        <v>5149</v>
      </c>
      <c r="B1639" s="2">
        <v>454812830</v>
      </c>
      <c r="C1639" s="2" t="s">
        <v>11</v>
      </c>
      <c r="D1639" s="4">
        <v>36305.25</v>
      </c>
      <c r="E1639" s="1" t="s">
        <v>1094</v>
      </c>
      <c r="F1639" s="1" t="s">
        <v>591</v>
      </c>
      <c r="G1639" s="1" t="s">
        <v>4220</v>
      </c>
      <c r="H1639" s="1" t="s">
        <v>5150</v>
      </c>
      <c r="I1639" s="1">
        <v>819634.56643583998</v>
      </c>
      <c r="J1639" s="1" t="s">
        <v>5151</v>
      </c>
    </row>
    <row r="1640" spans="1:10" x14ac:dyDescent="0.25">
      <c r="A1640" s="1" t="s">
        <v>5152</v>
      </c>
      <c r="B1640" s="2">
        <v>75818830</v>
      </c>
      <c r="C1640" s="2" t="s">
        <v>250</v>
      </c>
      <c r="D1640" s="4">
        <v>18042.75</v>
      </c>
      <c r="E1640" s="1" t="s">
        <v>1094</v>
      </c>
      <c r="F1640" s="1" t="s">
        <v>1450</v>
      </c>
      <c r="G1640" s="1" t="s">
        <v>4074</v>
      </c>
      <c r="H1640" s="1" t="s">
        <v>5153</v>
      </c>
      <c r="I1640" s="1">
        <v>486516.46418100002</v>
      </c>
      <c r="J1640" s="1" t="s">
        <v>5154</v>
      </c>
    </row>
    <row r="1641" spans="1:10" x14ac:dyDescent="0.25">
      <c r="A1641" s="1" t="s">
        <v>5155</v>
      </c>
      <c r="B1641" s="2">
        <v>959261982</v>
      </c>
      <c r="C1641" s="2" t="s">
        <v>194</v>
      </c>
      <c r="D1641" s="4">
        <v>30826.5</v>
      </c>
      <c r="E1641" s="1" t="s">
        <v>1094</v>
      </c>
      <c r="F1641" s="1" t="s">
        <v>1426</v>
      </c>
      <c r="G1641" s="1" t="s">
        <v>4095</v>
      </c>
      <c r="H1641" s="1" t="s">
        <v>5156</v>
      </c>
      <c r="I1641" s="1">
        <v>284050.20243599999</v>
      </c>
      <c r="J1641" s="1" t="s">
        <v>5157</v>
      </c>
    </row>
    <row r="1642" spans="1:10" x14ac:dyDescent="0.25">
      <c r="A1642" s="1" t="s">
        <v>5158</v>
      </c>
      <c r="B1642" s="2">
        <v>273049710</v>
      </c>
      <c r="C1642" s="2" t="s">
        <v>77</v>
      </c>
      <c r="D1642" s="4">
        <v>23521.5</v>
      </c>
      <c r="E1642" s="1" t="s">
        <v>1094</v>
      </c>
      <c r="F1642" s="1" t="s">
        <v>227</v>
      </c>
      <c r="G1642" s="1" t="s">
        <v>4084</v>
      </c>
      <c r="H1642" s="1" t="s">
        <v>5159</v>
      </c>
      <c r="I1642" s="1">
        <v>287684.27452799998</v>
      </c>
      <c r="J1642" s="1" t="s">
        <v>5160</v>
      </c>
    </row>
    <row r="1643" spans="1:10" x14ac:dyDescent="0.25">
      <c r="A1643" s="1" t="s">
        <v>5161</v>
      </c>
      <c r="B1643" s="2">
        <v>228360525</v>
      </c>
      <c r="C1643" s="2" t="s">
        <v>23</v>
      </c>
      <c r="D1643" s="4">
        <v>15486</v>
      </c>
      <c r="E1643" s="1" t="s">
        <v>1094</v>
      </c>
      <c r="F1643" s="1" t="s">
        <v>940</v>
      </c>
      <c r="G1643" s="1" t="s">
        <v>4095</v>
      </c>
      <c r="H1643" s="1" t="s">
        <v>5162</v>
      </c>
      <c r="I1643" s="1">
        <v>119688.48016965001</v>
      </c>
      <c r="J1643" s="1" t="s">
        <v>5163</v>
      </c>
    </row>
    <row r="1644" spans="1:10" x14ac:dyDescent="0.25">
      <c r="A1644" s="1" t="s">
        <v>5164</v>
      </c>
      <c r="B1644" s="2">
        <v>691813773</v>
      </c>
      <c r="C1644" s="2" t="s">
        <v>245</v>
      </c>
      <c r="D1644" s="4">
        <v>19503.75</v>
      </c>
      <c r="E1644" s="1" t="s">
        <v>1094</v>
      </c>
      <c r="F1644" s="1" t="s">
        <v>190</v>
      </c>
      <c r="G1644" s="1" t="s">
        <v>4105</v>
      </c>
      <c r="H1644" s="1" t="s">
        <v>5165</v>
      </c>
      <c r="I1644" s="1">
        <v>818662.74766848003</v>
      </c>
      <c r="J1644" s="1" t="s">
        <v>1766</v>
      </c>
    </row>
    <row r="1645" spans="1:10" x14ac:dyDescent="0.25">
      <c r="A1645" s="1" t="s">
        <v>5166</v>
      </c>
      <c r="B1645" s="2">
        <v>512435426</v>
      </c>
      <c r="C1645" s="2" t="s">
        <v>189</v>
      </c>
      <c r="D1645" s="4">
        <v>22425.75</v>
      </c>
      <c r="E1645" s="1" t="s">
        <v>1094</v>
      </c>
      <c r="F1645" s="1" t="s">
        <v>176</v>
      </c>
      <c r="G1645" s="1" t="s">
        <v>4220</v>
      </c>
      <c r="H1645" s="1" t="s">
        <v>5167</v>
      </c>
      <c r="I1645" s="1">
        <v>703861.40591249999</v>
      </c>
      <c r="J1645" s="1" t="s">
        <v>5168</v>
      </c>
    </row>
    <row r="1646" spans="1:10" x14ac:dyDescent="0.25">
      <c r="A1646" s="1" t="s">
        <v>5169</v>
      </c>
      <c r="B1646" s="2">
        <v>782785496</v>
      </c>
      <c r="C1646" s="2" t="s">
        <v>52</v>
      </c>
      <c r="D1646" s="4">
        <v>20234.25</v>
      </c>
      <c r="E1646" s="1" t="s">
        <v>1094</v>
      </c>
      <c r="F1646" s="1" t="s">
        <v>314</v>
      </c>
      <c r="G1646" s="1" t="s">
        <v>4148</v>
      </c>
      <c r="H1646" s="1" t="s">
        <v>5170</v>
      </c>
      <c r="I1646" s="1">
        <v>196319.54141184001</v>
      </c>
      <c r="J1646" s="1" t="s">
        <v>5171</v>
      </c>
    </row>
    <row r="1647" spans="1:10" x14ac:dyDescent="0.25">
      <c r="A1647" s="1" t="s">
        <v>5172</v>
      </c>
      <c r="B1647" s="2">
        <v>673790986</v>
      </c>
      <c r="C1647" s="2" t="s">
        <v>11</v>
      </c>
      <c r="D1647" s="4">
        <v>36305.25</v>
      </c>
      <c r="E1647" s="1" t="s">
        <v>1094</v>
      </c>
      <c r="F1647" s="1" t="s">
        <v>2201</v>
      </c>
      <c r="G1647" s="1" t="s">
        <v>4058</v>
      </c>
      <c r="H1647" s="1" t="s">
        <v>5173</v>
      </c>
      <c r="I1647" s="1">
        <v>31921.713823999999</v>
      </c>
      <c r="J1647" s="1" t="s">
        <v>5174</v>
      </c>
    </row>
    <row r="1648" spans="1:10" x14ac:dyDescent="0.25">
      <c r="A1648" s="1" t="s">
        <v>5175</v>
      </c>
      <c r="B1648" s="2">
        <v>386649200</v>
      </c>
      <c r="C1648" s="2" t="s">
        <v>365</v>
      </c>
      <c r="D1648" s="4">
        <v>37035.75</v>
      </c>
      <c r="E1648" s="1" t="s">
        <v>1094</v>
      </c>
      <c r="F1648" s="1" t="s">
        <v>2602</v>
      </c>
      <c r="G1648" s="1" t="s">
        <v>4148</v>
      </c>
      <c r="H1648" s="1" t="s">
        <v>5176</v>
      </c>
      <c r="I1648" s="1">
        <v>242841.007125</v>
      </c>
      <c r="J1648" s="1" t="s">
        <v>5177</v>
      </c>
    </row>
    <row r="1649" spans="1:10" x14ac:dyDescent="0.25">
      <c r="A1649" s="1" t="s">
        <v>5178</v>
      </c>
      <c r="B1649" s="2">
        <v>245262793</v>
      </c>
      <c r="C1649" s="2" t="s">
        <v>154</v>
      </c>
      <c r="D1649" s="4">
        <v>29730.75</v>
      </c>
      <c r="E1649" s="1" t="s">
        <v>1094</v>
      </c>
      <c r="F1649" s="1" t="s">
        <v>231</v>
      </c>
      <c r="G1649" s="1" t="s">
        <v>4105</v>
      </c>
      <c r="H1649" s="1" t="s">
        <v>5179</v>
      </c>
      <c r="I1649" s="1">
        <v>76245.7701504</v>
      </c>
      <c r="J1649" s="1" t="s">
        <v>5180</v>
      </c>
    </row>
    <row r="1650" spans="1:10" x14ac:dyDescent="0.25">
      <c r="A1650" s="1" t="s">
        <v>5181</v>
      </c>
      <c r="B1650" s="2">
        <v>125415238</v>
      </c>
      <c r="C1650" s="2" t="s">
        <v>281</v>
      </c>
      <c r="D1650" s="4">
        <v>21695.25</v>
      </c>
      <c r="E1650" s="1" t="s">
        <v>1094</v>
      </c>
      <c r="F1650" s="1" t="s">
        <v>349</v>
      </c>
      <c r="G1650" s="1" t="s">
        <v>4054</v>
      </c>
      <c r="H1650" s="1" t="s">
        <v>5182</v>
      </c>
      <c r="I1650" s="1">
        <v>78037.423253999994</v>
      </c>
      <c r="J1650" s="1" t="s">
        <v>5183</v>
      </c>
    </row>
    <row r="1651" spans="1:10" x14ac:dyDescent="0.25">
      <c r="A1651" s="1" t="s">
        <v>5184</v>
      </c>
      <c r="B1651" s="2">
        <v>969042217</v>
      </c>
      <c r="C1651" s="2" t="s">
        <v>43</v>
      </c>
      <c r="D1651" s="4">
        <v>36670.5</v>
      </c>
      <c r="E1651" s="1" t="s">
        <v>1094</v>
      </c>
      <c r="F1651" s="1" t="s">
        <v>110</v>
      </c>
      <c r="G1651" s="1" t="s">
        <v>4084</v>
      </c>
      <c r="H1651" s="1" t="s">
        <v>5185</v>
      </c>
      <c r="I1651" s="1">
        <v>451747.27999439999</v>
      </c>
      <c r="J1651" s="1" t="s">
        <v>5186</v>
      </c>
    </row>
    <row r="1652" spans="1:10" x14ac:dyDescent="0.25">
      <c r="A1652" s="1" t="s">
        <v>5187</v>
      </c>
      <c r="B1652" s="2">
        <v>900149156</v>
      </c>
      <c r="C1652" s="2" t="s">
        <v>23</v>
      </c>
      <c r="D1652" s="4">
        <v>15486</v>
      </c>
      <c r="E1652" s="1" t="s">
        <v>1094</v>
      </c>
      <c r="F1652" s="1" t="s">
        <v>1076</v>
      </c>
      <c r="G1652" s="1" t="s">
        <v>4105</v>
      </c>
      <c r="H1652" s="1" t="s">
        <v>5188</v>
      </c>
      <c r="I1652" s="1">
        <v>244800.0335547</v>
      </c>
      <c r="J1652" s="1" t="s">
        <v>5189</v>
      </c>
    </row>
    <row r="1653" spans="1:10" x14ac:dyDescent="0.25">
      <c r="A1653" s="1" t="s">
        <v>5190</v>
      </c>
      <c r="B1653" s="2">
        <v>564569787</v>
      </c>
      <c r="C1653" s="2" t="s">
        <v>189</v>
      </c>
      <c r="D1653" s="4">
        <v>22425.75</v>
      </c>
      <c r="E1653" s="1" t="s">
        <v>1094</v>
      </c>
      <c r="F1653" s="1" t="s">
        <v>349</v>
      </c>
      <c r="G1653" s="1" t="s">
        <v>4074</v>
      </c>
      <c r="H1653" s="1" t="s">
        <v>5191</v>
      </c>
      <c r="I1653" s="1">
        <v>233155.25128349999</v>
      </c>
      <c r="J1653" s="1" t="s">
        <v>5192</v>
      </c>
    </row>
    <row r="1654" spans="1:10" x14ac:dyDescent="0.25">
      <c r="A1654" s="1" t="s">
        <v>5193</v>
      </c>
      <c r="B1654" s="2">
        <v>30606504</v>
      </c>
      <c r="C1654" s="2" t="s">
        <v>556</v>
      </c>
      <c r="D1654" s="4">
        <v>27174</v>
      </c>
      <c r="E1654" s="1" t="s">
        <v>1094</v>
      </c>
      <c r="F1654" s="1" t="s">
        <v>1626</v>
      </c>
      <c r="G1654" s="1" t="s">
        <v>4074</v>
      </c>
      <c r="H1654" s="1" t="s">
        <v>5194</v>
      </c>
      <c r="I1654" s="1">
        <v>57619.776452320002</v>
      </c>
      <c r="J1654" s="1" t="s">
        <v>5195</v>
      </c>
    </row>
    <row r="1655" spans="1:10" x14ac:dyDescent="0.25">
      <c r="A1655" s="1" t="s">
        <v>5196</v>
      </c>
      <c r="B1655" s="2">
        <v>62019148</v>
      </c>
      <c r="C1655" s="2" t="s">
        <v>143</v>
      </c>
      <c r="D1655" s="4">
        <v>34479</v>
      </c>
      <c r="E1655" s="1" t="s">
        <v>1094</v>
      </c>
      <c r="F1655" s="1" t="s">
        <v>774</v>
      </c>
      <c r="G1655" s="1" t="s">
        <v>4074</v>
      </c>
      <c r="H1655" s="1" t="s">
        <v>5197</v>
      </c>
      <c r="I1655" s="1">
        <v>437157.77429999999</v>
      </c>
      <c r="J1655" s="1" t="s">
        <v>5198</v>
      </c>
    </row>
    <row r="1656" spans="1:10" x14ac:dyDescent="0.25">
      <c r="A1656" s="1" t="s">
        <v>5199</v>
      </c>
      <c r="B1656" s="2">
        <v>756616012</v>
      </c>
      <c r="C1656" s="2" t="s">
        <v>134</v>
      </c>
      <c r="D1656" s="4">
        <v>37401</v>
      </c>
      <c r="E1656" s="1" t="s">
        <v>1094</v>
      </c>
      <c r="F1656" s="1" t="s">
        <v>989</v>
      </c>
      <c r="G1656" s="1" t="s">
        <v>4066</v>
      </c>
      <c r="H1656" s="1" t="s">
        <v>5200</v>
      </c>
      <c r="I1656" s="1">
        <v>138861.52316442001</v>
      </c>
      <c r="J1656" s="1" t="s">
        <v>5201</v>
      </c>
    </row>
    <row r="1657" spans="1:10" x14ac:dyDescent="0.25">
      <c r="A1657" s="1" t="s">
        <v>5202</v>
      </c>
      <c r="B1657" s="2">
        <v>497461477</v>
      </c>
      <c r="C1657" s="2" t="s">
        <v>322</v>
      </c>
      <c r="D1657" s="4">
        <v>26443.5</v>
      </c>
      <c r="E1657" s="1" t="s">
        <v>1094</v>
      </c>
      <c r="F1657" s="1" t="s">
        <v>814</v>
      </c>
      <c r="G1657" s="1" t="s">
        <v>4148</v>
      </c>
      <c r="H1657" s="1" t="s">
        <v>5203</v>
      </c>
      <c r="I1657" s="1">
        <v>405935.60322510003</v>
      </c>
      <c r="J1657" s="1" t="s">
        <v>5204</v>
      </c>
    </row>
    <row r="1658" spans="1:10" x14ac:dyDescent="0.25">
      <c r="A1658" s="1" t="s">
        <v>5205</v>
      </c>
      <c r="B1658" s="2">
        <v>857789489</v>
      </c>
      <c r="C1658" s="2" t="s">
        <v>403</v>
      </c>
      <c r="D1658" s="4">
        <v>31922.25</v>
      </c>
      <c r="E1658" s="1" t="s">
        <v>1094</v>
      </c>
      <c r="F1658" s="1" t="s">
        <v>1388</v>
      </c>
      <c r="G1658" s="1" t="s">
        <v>4112</v>
      </c>
      <c r="H1658" s="1" t="s">
        <v>5206</v>
      </c>
      <c r="I1658" s="1">
        <v>64771.519824000003</v>
      </c>
      <c r="J1658" s="1" t="s">
        <v>5207</v>
      </c>
    </row>
    <row r="1659" spans="1:10" x14ac:dyDescent="0.25">
      <c r="A1659" s="1" t="s">
        <v>5208</v>
      </c>
      <c r="B1659" s="2">
        <v>771087014</v>
      </c>
      <c r="C1659" s="2" t="s">
        <v>698</v>
      </c>
      <c r="D1659" s="4">
        <v>18408</v>
      </c>
      <c r="E1659" s="1" t="s">
        <v>1094</v>
      </c>
      <c r="F1659" s="1" t="s">
        <v>282</v>
      </c>
      <c r="G1659" s="1" t="s">
        <v>4105</v>
      </c>
      <c r="H1659" s="1" t="s">
        <v>5209</v>
      </c>
      <c r="I1659" s="1">
        <v>73439.331695999994</v>
      </c>
      <c r="J1659" s="1" t="s">
        <v>5210</v>
      </c>
    </row>
    <row r="1660" spans="1:10" x14ac:dyDescent="0.25">
      <c r="A1660" s="1" t="s">
        <v>5211</v>
      </c>
      <c r="B1660" s="2">
        <v>15087311</v>
      </c>
      <c r="C1660" s="2" t="s">
        <v>348</v>
      </c>
      <c r="D1660" s="4">
        <v>28635</v>
      </c>
      <c r="E1660" s="1" t="s">
        <v>1094</v>
      </c>
      <c r="F1660" s="1" t="s">
        <v>519</v>
      </c>
      <c r="G1660" s="1" t="s">
        <v>4119</v>
      </c>
      <c r="H1660" s="1" t="s">
        <v>5212</v>
      </c>
      <c r="I1660" s="1">
        <v>396851.549787</v>
      </c>
      <c r="J1660" s="1" t="s">
        <v>5213</v>
      </c>
    </row>
    <row r="1661" spans="1:10" x14ac:dyDescent="0.25">
      <c r="A1661" s="1" t="s">
        <v>5214</v>
      </c>
      <c r="B1661" s="2">
        <v>941690204</v>
      </c>
      <c r="C1661" s="2" t="s">
        <v>322</v>
      </c>
      <c r="D1661" s="4">
        <v>26443.5</v>
      </c>
      <c r="E1661" s="1" t="s">
        <v>1094</v>
      </c>
      <c r="F1661" s="1" t="s">
        <v>48</v>
      </c>
      <c r="G1661" s="1" t="s">
        <v>4220</v>
      </c>
      <c r="H1661" s="1" t="s">
        <v>5215</v>
      </c>
      <c r="I1661" s="1">
        <v>55398.749590799998</v>
      </c>
      <c r="J1661" s="1" t="s">
        <v>5216</v>
      </c>
    </row>
    <row r="1662" spans="1:10" x14ac:dyDescent="0.25">
      <c r="A1662" s="1" t="s">
        <v>5217</v>
      </c>
      <c r="B1662" s="2">
        <v>395904523</v>
      </c>
      <c r="C1662" s="2" t="s">
        <v>11</v>
      </c>
      <c r="D1662" s="4">
        <v>36305.25</v>
      </c>
      <c r="E1662" s="1" t="s">
        <v>1094</v>
      </c>
      <c r="F1662" s="1" t="s">
        <v>1426</v>
      </c>
      <c r="G1662" s="1" t="s">
        <v>4119</v>
      </c>
      <c r="H1662" t="s">
        <v>4798</v>
      </c>
      <c r="I1662" t="s">
        <v>4798</v>
      </c>
      <c r="J1662" s="1" t="s">
        <v>5218</v>
      </c>
    </row>
    <row r="1663" spans="1:10" x14ac:dyDescent="0.25">
      <c r="A1663" s="1" t="s">
        <v>5219</v>
      </c>
      <c r="B1663" s="2">
        <v>86614487</v>
      </c>
      <c r="C1663" s="2" t="s">
        <v>380</v>
      </c>
      <c r="D1663" s="4">
        <v>14390.25</v>
      </c>
      <c r="E1663" s="1" t="s">
        <v>1094</v>
      </c>
      <c r="F1663" s="1" t="s">
        <v>499</v>
      </c>
      <c r="G1663" s="1" t="s">
        <v>4099</v>
      </c>
      <c r="H1663" s="1" t="s">
        <v>5220</v>
      </c>
      <c r="I1663" s="1">
        <v>34951.517639999998</v>
      </c>
      <c r="J1663" s="1" t="s">
        <v>5221</v>
      </c>
    </row>
    <row r="1664" spans="1:10" x14ac:dyDescent="0.25">
      <c r="A1664" s="1" t="s">
        <v>5222</v>
      </c>
      <c r="B1664" s="2">
        <v>74758408</v>
      </c>
      <c r="C1664" s="2" t="s">
        <v>47</v>
      </c>
      <c r="D1664" s="4">
        <v>31191.75</v>
      </c>
      <c r="E1664" s="1" t="s">
        <v>1094</v>
      </c>
      <c r="F1664" s="1" t="s">
        <v>318</v>
      </c>
      <c r="G1664" s="1" t="s">
        <v>4054</v>
      </c>
      <c r="H1664" s="1" t="s">
        <v>5223</v>
      </c>
      <c r="I1664" s="1">
        <v>101356.028865</v>
      </c>
      <c r="J1664" s="1" t="s">
        <v>5224</v>
      </c>
    </row>
    <row r="1665" spans="1:10" x14ac:dyDescent="0.25">
      <c r="A1665" s="1" t="s">
        <v>5225</v>
      </c>
      <c r="B1665" s="2">
        <v>213753946</v>
      </c>
      <c r="C1665" s="2" t="s">
        <v>348</v>
      </c>
      <c r="D1665" s="4">
        <v>28635</v>
      </c>
      <c r="E1665" s="1" t="s">
        <v>1094</v>
      </c>
      <c r="F1665" s="1" t="s">
        <v>1000</v>
      </c>
      <c r="G1665" s="1" t="s">
        <v>4074</v>
      </c>
      <c r="H1665" s="1" t="s">
        <v>5226</v>
      </c>
      <c r="I1665" s="1">
        <v>112033.00501848001</v>
      </c>
      <c r="J1665" s="1" t="s">
        <v>5227</v>
      </c>
    </row>
    <row r="1666" spans="1:10" x14ac:dyDescent="0.25">
      <c r="A1666" s="1" t="s">
        <v>5228</v>
      </c>
      <c r="B1666" s="2">
        <v>505170927</v>
      </c>
      <c r="C1666" s="2" t="s">
        <v>87</v>
      </c>
      <c r="D1666" s="4">
        <v>16581.75</v>
      </c>
      <c r="E1666" s="1" t="s">
        <v>1094</v>
      </c>
      <c r="F1666" s="1" t="s">
        <v>784</v>
      </c>
      <c r="G1666" s="1" t="s">
        <v>4095</v>
      </c>
      <c r="H1666" s="1" t="s">
        <v>5229</v>
      </c>
      <c r="I1666" s="1">
        <v>582011.59208831994</v>
      </c>
      <c r="J1666" s="1" t="s">
        <v>5230</v>
      </c>
    </row>
    <row r="1667" spans="1:10" x14ac:dyDescent="0.25">
      <c r="A1667" s="1" t="s">
        <v>5231</v>
      </c>
      <c r="B1667" s="2">
        <v>471142574</v>
      </c>
      <c r="C1667" s="2" t="s">
        <v>82</v>
      </c>
      <c r="D1667" s="4">
        <v>16947</v>
      </c>
      <c r="E1667" s="1" t="s">
        <v>1094</v>
      </c>
      <c r="F1667" s="1" t="s">
        <v>1576</v>
      </c>
      <c r="G1667" s="1" t="s">
        <v>4066</v>
      </c>
      <c r="H1667" s="1" t="s">
        <v>5232</v>
      </c>
      <c r="I1667" s="1">
        <v>119260.9652544</v>
      </c>
      <c r="J1667" s="1" t="s">
        <v>5233</v>
      </c>
    </row>
    <row r="1668" spans="1:10" x14ac:dyDescent="0.25">
      <c r="A1668" s="1" t="s">
        <v>5234</v>
      </c>
      <c r="B1668" s="2">
        <v>258765158</v>
      </c>
      <c r="C1668" s="2" t="s">
        <v>23</v>
      </c>
      <c r="D1668" s="4">
        <v>15486</v>
      </c>
      <c r="E1668" s="1" t="s">
        <v>1094</v>
      </c>
      <c r="F1668" s="1" t="s">
        <v>574</v>
      </c>
      <c r="G1668" s="1" t="s">
        <v>4066</v>
      </c>
      <c r="H1668" s="1" t="s">
        <v>5235</v>
      </c>
      <c r="I1668" s="1">
        <v>451291.5384432</v>
      </c>
      <c r="J1668" s="1" t="s">
        <v>4644</v>
      </c>
    </row>
    <row r="1669" spans="1:10" x14ac:dyDescent="0.25">
      <c r="A1669" s="1" t="s">
        <v>5236</v>
      </c>
      <c r="B1669" s="2">
        <v>63641638</v>
      </c>
      <c r="C1669" s="2" t="s">
        <v>513</v>
      </c>
      <c r="D1669" s="4">
        <v>32287.5</v>
      </c>
      <c r="E1669" s="1" t="s">
        <v>1094</v>
      </c>
      <c r="F1669" s="1" t="s">
        <v>408</v>
      </c>
      <c r="G1669" s="1" t="s">
        <v>4112</v>
      </c>
      <c r="H1669" s="1" t="s">
        <v>5237</v>
      </c>
      <c r="I1669" s="1">
        <v>193836.29879249999</v>
      </c>
      <c r="J1669" s="1" t="s">
        <v>5238</v>
      </c>
    </row>
    <row r="1670" spans="1:10" x14ac:dyDescent="0.25">
      <c r="A1670" s="1" t="s">
        <v>5239</v>
      </c>
      <c r="B1670" s="2">
        <v>553774219</v>
      </c>
      <c r="C1670" s="2" t="s">
        <v>18</v>
      </c>
      <c r="D1670" s="4">
        <v>33018</v>
      </c>
      <c r="E1670" s="1" t="s">
        <v>1094</v>
      </c>
      <c r="F1670" s="1" t="s">
        <v>147</v>
      </c>
      <c r="G1670" s="1" t="s">
        <v>4220</v>
      </c>
      <c r="H1670" s="1" t="s">
        <v>5240</v>
      </c>
      <c r="I1670" s="1">
        <v>286874.45724600001</v>
      </c>
      <c r="J1670" s="1" t="s">
        <v>5241</v>
      </c>
    </row>
    <row r="1671" spans="1:10" x14ac:dyDescent="0.25">
      <c r="A1671" s="1" t="s">
        <v>5242</v>
      </c>
      <c r="B1671" s="2">
        <v>964273354</v>
      </c>
      <c r="C1671" s="2" t="s">
        <v>119</v>
      </c>
      <c r="D1671" s="4">
        <v>24982.5</v>
      </c>
      <c r="E1671" s="1" t="s">
        <v>1094</v>
      </c>
      <c r="F1671" s="1" t="s">
        <v>172</v>
      </c>
      <c r="G1671" s="1" t="s">
        <v>4066</v>
      </c>
      <c r="H1671" s="1" t="s">
        <v>5243</v>
      </c>
      <c r="I1671" s="1">
        <v>443391.59483999998</v>
      </c>
      <c r="J1671" s="1" t="s">
        <v>5244</v>
      </c>
    </row>
    <row r="1672" spans="1:10" x14ac:dyDescent="0.25">
      <c r="A1672" s="1" t="s">
        <v>5245</v>
      </c>
      <c r="B1672" s="2">
        <v>564250216</v>
      </c>
      <c r="C1672" s="2" t="s">
        <v>518</v>
      </c>
      <c r="D1672" s="4">
        <v>35574.75</v>
      </c>
      <c r="E1672" s="1" t="s">
        <v>1094</v>
      </c>
      <c r="F1672" s="1" t="s">
        <v>1220</v>
      </c>
      <c r="G1672" s="1" t="s">
        <v>4105</v>
      </c>
      <c r="H1672" s="1" t="s">
        <v>5246</v>
      </c>
      <c r="I1672" s="1">
        <v>458113.93530080002</v>
      </c>
      <c r="J1672" s="1" t="s">
        <v>5247</v>
      </c>
    </row>
    <row r="1673" spans="1:10" x14ac:dyDescent="0.25">
      <c r="A1673" s="1" t="s">
        <v>5248</v>
      </c>
      <c r="B1673" s="2">
        <v>58509766</v>
      </c>
      <c r="C1673" s="2" t="s">
        <v>357</v>
      </c>
      <c r="D1673" s="4">
        <v>35209.5</v>
      </c>
      <c r="E1673" s="1" t="s">
        <v>1094</v>
      </c>
      <c r="F1673" s="1" t="s">
        <v>155</v>
      </c>
      <c r="G1673" s="1" t="s">
        <v>4105</v>
      </c>
      <c r="H1673" s="1" t="s">
        <v>5249</v>
      </c>
      <c r="I1673" s="1">
        <v>577519.77836552996</v>
      </c>
      <c r="J1673" s="1" t="s">
        <v>5250</v>
      </c>
    </row>
    <row r="1674" spans="1:10" x14ac:dyDescent="0.25">
      <c r="A1674" s="1" t="s">
        <v>5251</v>
      </c>
      <c r="B1674" s="2">
        <v>807287014</v>
      </c>
      <c r="C1674" s="2" t="s">
        <v>403</v>
      </c>
      <c r="D1674" s="4">
        <v>31922.25</v>
      </c>
      <c r="E1674" s="1" t="s">
        <v>1094</v>
      </c>
      <c r="F1674" s="1" t="s">
        <v>620</v>
      </c>
      <c r="G1674" s="1" t="s">
        <v>4112</v>
      </c>
      <c r="H1674" s="1" t="s">
        <v>5252</v>
      </c>
      <c r="I1674" s="1">
        <v>292751.46251520002</v>
      </c>
      <c r="J1674" s="1" t="s">
        <v>5253</v>
      </c>
    </row>
    <row r="1675" spans="1:10" x14ac:dyDescent="0.25">
      <c r="A1675" s="1" t="s">
        <v>5254</v>
      </c>
      <c r="B1675" s="2">
        <v>70154942</v>
      </c>
      <c r="C1675" s="2" t="s">
        <v>101</v>
      </c>
      <c r="D1675" s="4">
        <v>19138.5</v>
      </c>
      <c r="E1675" s="1" t="s">
        <v>1094</v>
      </c>
      <c r="F1675" s="1" t="s">
        <v>19</v>
      </c>
      <c r="G1675" s="1" t="s">
        <v>4220</v>
      </c>
      <c r="H1675" s="1" t="s">
        <v>5255</v>
      </c>
      <c r="I1675" s="1">
        <v>252097.54415999999</v>
      </c>
      <c r="J1675" s="1" t="s">
        <v>5256</v>
      </c>
    </row>
    <row r="1676" spans="1:10" x14ac:dyDescent="0.25">
      <c r="A1676" s="1" t="s">
        <v>5257</v>
      </c>
      <c r="B1676" s="2">
        <v>870982324</v>
      </c>
      <c r="C1676" s="2" t="s">
        <v>28</v>
      </c>
      <c r="D1676" s="4">
        <v>32652.75</v>
      </c>
      <c r="E1676" s="1" t="s">
        <v>1094</v>
      </c>
      <c r="F1676" s="1" t="s">
        <v>947</v>
      </c>
      <c r="G1676" s="1" t="s">
        <v>4088</v>
      </c>
      <c r="H1676" s="1" t="s">
        <v>5258</v>
      </c>
      <c r="I1676" s="1">
        <v>145980.36010799999</v>
      </c>
      <c r="J1676" s="1" t="s">
        <v>5259</v>
      </c>
    </row>
    <row r="1677" spans="1:10" x14ac:dyDescent="0.25">
      <c r="A1677" s="1" t="s">
        <v>5260</v>
      </c>
      <c r="B1677" s="2">
        <v>858160400</v>
      </c>
      <c r="C1677" s="2" t="s">
        <v>47</v>
      </c>
      <c r="D1677" s="4">
        <v>31191.75</v>
      </c>
      <c r="E1677" s="1" t="s">
        <v>1094</v>
      </c>
      <c r="F1677" s="1" t="s">
        <v>909</v>
      </c>
      <c r="G1677" s="1" t="s">
        <v>4148</v>
      </c>
      <c r="H1677" s="1" t="s">
        <v>5261</v>
      </c>
      <c r="I1677" s="1">
        <v>675570.29070240003</v>
      </c>
      <c r="J1677" s="1" t="s">
        <v>5262</v>
      </c>
    </row>
    <row r="1678" spans="1:10" x14ac:dyDescent="0.25">
      <c r="A1678" s="1" t="s">
        <v>5263</v>
      </c>
      <c r="B1678" s="2">
        <v>197184515</v>
      </c>
      <c r="C1678" s="2" t="s">
        <v>498</v>
      </c>
      <c r="D1678" s="4">
        <v>37766.25</v>
      </c>
      <c r="E1678" s="1" t="s">
        <v>1094</v>
      </c>
      <c r="F1678" s="1" t="s">
        <v>344</v>
      </c>
      <c r="G1678" s="1" t="s">
        <v>4220</v>
      </c>
      <c r="H1678" s="1" t="s">
        <v>5264</v>
      </c>
      <c r="I1678" s="1">
        <v>239267.279664</v>
      </c>
      <c r="J1678" s="1" t="s">
        <v>5265</v>
      </c>
    </row>
    <row r="1679" spans="1:10" x14ac:dyDescent="0.25">
      <c r="A1679" s="1" t="s">
        <v>5266</v>
      </c>
      <c r="B1679" s="2">
        <v>234938324</v>
      </c>
      <c r="C1679" s="2" t="s">
        <v>119</v>
      </c>
      <c r="D1679" s="4">
        <v>24982.5</v>
      </c>
      <c r="E1679" s="1" t="s">
        <v>1094</v>
      </c>
      <c r="F1679" s="1" t="s">
        <v>269</v>
      </c>
      <c r="G1679" s="1" t="s">
        <v>4062</v>
      </c>
      <c r="H1679" s="1" t="s">
        <v>5267</v>
      </c>
      <c r="I1679" s="1">
        <v>61857.869306879998</v>
      </c>
      <c r="J1679" s="1" t="s">
        <v>5268</v>
      </c>
    </row>
    <row r="1680" spans="1:10" x14ac:dyDescent="0.25">
      <c r="A1680" s="1" t="s">
        <v>5269</v>
      </c>
      <c r="B1680" s="2">
        <v>407721104</v>
      </c>
      <c r="C1680" s="2" t="s">
        <v>92</v>
      </c>
      <c r="D1680" s="4">
        <v>29000.25</v>
      </c>
      <c r="E1680" s="1" t="s">
        <v>1094</v>
      </c>
      <c r="F1680" s="1" t="s">
        <v>1479</v>
      </c>
      <c r="G1680" s="1" t="s">
        <v>4220</v>
      </c>
      <c r="H1680" s="1" t="s">
        <v>5270</v>
      </c>
      <c r="I1680" s="1">
        <v>103761.43673741999</v>
      </c>
      <c r="J1680" s="1" t="s">
        <v>5271</v>
      </c>
    </row>
    <row r="1681" spans="1:10" x14ac:dyDescent="0.25">
      <c r="A1681" s="1" t="s">
        <v>5272</v>
      </c>
      <c r="B1681" s="2">
        <v>826803067</v>
      </c>
      <c r="C1681" s="2" t="s">
        <v>82</v>
      </c>
      <c r="D1681" s="4">
        <v>16947</v>
      </c>
      <c r="E1681" s="1" t="s">
        <v>1094</v>
      </c>
      <c r="F1681" s="1" t="s">
        <v>569</v>
      </c>
      <c r="G1681" s="1" t="s">
        <v>4105</v>
      </c>
      <c r="H1681" s="1" t="s">
        <v>5273</v>
      </c>
      <c r="I1681" s="1">
        <v>21852.189295200002</v>
      </c>
      <c r="J1681" s="1" t="s">
        <v>5274</v>
      </c>
    </row>
    <row r="1682" spans="1:10" x14ac:dyDescent="0.25">
      <c r="A1682" s="1" t="s">
        <v>5275</v>
      </c>
      <c r="B1682" s="2">
        <v>188754874</v>
      </c>
      <c r="C1682" s="2" t="s">
        <v>568</v>
      </c>
      <c r="D1682" s="4">
        <v>25713</v>
      </c>
      <c r="E1682" s="1" t="s">
        <v>1094</v>
      </c>
      <c r="F1682" s="1" t="s">
        <v>3765</v>
      </c>
      <c r="G1682" s="1" t="s">
        <v>4088</v>
      </c>
      <c r="H1682" s="1" t="s">
        <v>5276</v>
      </c>
      <c r="I1682" s="1">
        <v>147297.28571279999</v>
      </c>
      <c r="J1682" s="1" t="s">
        <v>5277</v>
      </c>
    </row>
    <row r="1683" spans="1:10" x14ac:dyDescent="0.25">
      <c r="A1683" s="1" t="s">
        <v>5278</v>
      </c>
      <c r="B1683" s="2">
        <v>9358210</v>
      </c>
      <c r="C1683" s="2" t="s">
        <v>67</v>
      </c>
      <c r="D1683" s="4">
        <v>23156.25</v>
      </c>
      <c r="E1683" s="1" t="s">
        <v>1094</v>
      </c>
      <c r="F1683" s="1" t="s">
        <v>73</v>
      </c>
      <c r="G1683" s="1" t="s">
        <v>4095</v>
      </c>
      <c r="H1683" s="1" t="s">
        <v>5279</v>
      </c>
      <c r="I1683" s="1">
        <v>33528.848255999997</v>
      </c>
      <c r="J1683" s="1" t="s">
        <v>5280</v>
      </c>
    </row>
    <row r="1684" spans="1:10" x14ac:dyDescent="0.25">
      <c r="A1684" s="1" t="s">
        <v>5281</v>
      </c>
      <c r="B1684" s="2">
        <v>101206409</v>
      </c>
      <c r="C1684" s="2" t="s">
        <v>180</v>
      </c>
      <c r="D1684" s="4">
        <v>35940</v>
      </c>
      <c r="E1684" s="1" t="s">
        <v>1094</v>
      </c>
      <c r="F1684" s="1" t="s">
        <v>195</v>
      </c>
      <c r="G1684" s="1" t="s">
        <v>4054</v>
      </c>
      <c r="H1684" s="1" t="s">
        <v>5282</v>
      </c>
      <c r="I1684" s="1">
        <v>33298.129596799998</v>
      </c>
      <c r="J1684" s="1" t="s">
        <v>5283</v>
      </c>
    </row>
    <row r="1685" spans="1:10" x14ac:dyDescent="0.25">
      <c r="A1685" s="1" t="s">
        <v>5284</v>
      </c>
      <c r="B1685" s="2">
        <v>252465556</v>
      </c>
      <c r="C1685" s="2" t="s">
        <v>180</v>
      </c>
      <c r="D1685" s="4">
        <v>35940</v>
      </c>
      <c r="E1685" s="1" t="s">
        <v>1094</v>
      </c>
      <c r="F1685" s="1" t="s">
        <v>491</v>
      </c>
      <c r="G1685" s="1" t="s">
        <v>4074</v>
      </c>
      <c r="H1685" s="1" t="s">
        <v>5285</v>
      </c>
      <c r="I1685" s="1">
        <v>161019.33100800001</v>
      </c>
      <c r="J1685" s="1" t="s">
        <v>5286</v>
      </c>
    </row>
    <row r="1686" spans="1:10" x14ac:dyDescent="0.25">
      <c r="A1686" s="1" t="s">
        <v>5287</v>
      </c>
      <c r="B1686" s="2">
        <v>913004392</v>
      </c>
      <c r="C1686" s="2" t="s">
        <v>92</v>
      </c>
      <c r="D1686" s="4">
        <v>29000.25</v>
      </c>
      <c r="E1686" s="1" t="s">
        <v>1094</v>
      </c>
      <c r="F1686" s="1" t="s">
        <v>53</v>
      </c>
      <c r="G1686" s="1" t="s">
        <v>4095</v>
      </c>
      <c r="H1686" s="1" t="s">
        <v>5288</v>
      </c>
      <c r="I1686" s="1">
        <v>75324.923960159998</v>
      </c>
      <c r="J1686" s="1" t="s">
        <v>5289</v>
      </c>
    </row>
    <row r="1687" spans="1:10" x14ac:dyDescent="0.25">
      <c r="A1687" s="1" t="s">
        <v>5290</v>
      </c>
      <c r="B1687" s="2">
        <v>189899863</v>
      </c>
      <c r="C1687" s="2" t="s">
        <v>129</v>
      </c>
      <c r="D1687" s="4">
        <v>15120.75</v>
      </c>
      <c r="E1687" s="1" t="s">
        <v>1094</v>
      </c>
      <c r="F1687" s="1" t="s">
        <v>665</v>
      </c>
      <c r="G1687" s="1" t="s">
        <v>4220</v>
      </c>
      <c r="H1687" s="1" t="s">
        <v>5291</v>
      </c>
      <c r="I1687" s="1">
        <v>51020.189798400002</v>
      </c>
      <c r="J1687" s="1" t="s">
        <v>5292</v>
      </c>
    </row>
    <row r="1688" spans="1:10" x14ac:dyDescent="0.25">
      <c r="A1688" s="1" t="s">
        <v>5293</v>
      </c>
      <c r="B1688" s="2">
        <v>556812134</v>
      </c>
      <c r="C1688" s="2" t="s">
        <v>309</v>
      </c>
      <c r="D1688" s="4">
        <v>27904.5</v>
      </c>
      <c r="E1688" s="1" t="s">
        <v>1094</v>
      </c>
      <c r="F1688" s="1" t="s">
        <v>1146</v>
      </c>
      <c r="G1688" s="1" t="s">
        <v>4220</v>
      </c>
      <c r="H1688" s="1" t="s">
        <v>5294</v>
      </c>
      <c r="I1688" s="1">
        <v>276626.20877892</v>
      </c>
      <c r="J1688" s="1" t="s">
        <v>5295</v>
      </c>
    </row>
    <row r="1689" spans="1:10" x14ac:dyDescent="0.25">
      <c r="A1689" s="1" t="s">
        <v>5296</v>
      </c>
      <c r="B1689" s="2">
        <v>125319673</v>
      </c>
      <c r="C1689" s="2" t="s">
        <v>869</v>
      </c>
      <c r="D1689" s="4">
        <v>17312.25</v>
      </c>
      <c r="E1689" s="1" t="s">
        <v>1094</v>
      </c>
      <c r="F1689" s="1" t="s">
        <v>985</v>
      </c>
      <c r="G1689" s="1" t="s">
        <v>4112</v>
      </c>
      <c r="H1689" s="1" t="s">
        <v>5297</v>
      </c>
      <c r="I1689" s="1">
        <v>997420.12157439999</v>
      </c>
      <c r="J1689" s="1" t="s">
        <v>5298</v>
      </c>
    </row>
    <row r="1690" spans="1:10" x14ac:dyDescent="0.25">
      <c r="A1690" s="1" t="s">
        <v>5299</v>
      </c>
      <c r="B1690" s="2">
        <v>490298804</v>
      </c>
      <c r="C1690" s="2" t="s">
        <v>87</v>
      </c>
      <c r="D1690" s="4">
        <v>16581.75</v>
      </c>
      <c r="E1690" s="1" t="s">
        <v>1094</v>
      </c>
      <c r="F1690" s="1" t="s">
        <v>682</v>
      </c>
      <c r="G1690" s="1" t="s">
        <v>4105</v>
      </c>
      <c r="H1690" s="1" t="s">
        <v>5300</v>
      </c>
      <c r="I1690" s="1">
        <v>272338.47308249999</v>
      </c>
      <c r="J1690" s="1" t="s">
        <v>5301</v>
      </c>
    </row>
    <row r="1691" spans="1:10" x14ac:dyDescent="0.25">
      <c r="A1691" s="1" t="s">
        <v>5302</v>
      </c>
      <c r="B1691" s="2">
        <v>21470943</v>
      </c>
      <c r="C1691" s="2" t="s">
        <v>556</v>
      </c>
      <c r="D1691" s="4">
        <v>27174</v>
      </c>
      <c r="E1691" s="1" t="s">
        <v>1094</v>
      </c>
      <c r="F1691" s="1" t="s">
        <v>227</v>
      </c>
      <c r="G1691" s="1" t="s">
        <v>4074</v>
      </c>
      <c r="H1691" s="1" t="s">
        <v>5303</v>
      </c>
      <c r="I1691" s="1">
        <v>36755.330975999997</v>
      </c>
      <c r="J1691" s="1" t="s">
        <v>5304</v>
      </c>
    </row>
    <row r="1692" spans="1:10" x14ac:dyDescent="0.25">
      <c r="A1692" s="1" t="s">
        <v>1397</v>
      </c>
      <c r="B1692" s="2">
        <v>281208268</v>
      </c>
      <c r="C1692" s="2" t="s">
        <v>154</v>
      </c>
      <c r="D1692" s="4">
        <v>29730.75</v>
      </c>
      <c r="E1692" s="1" t="s">
        <v>1094</v>
      </c>
      <c r="F1692" s="1" t="s">
        <v>1626</v>
      </c>
      <c r="G1692" s="1" t="s">
        <v>4074</v>
      </c>
      <c r="H1692" s="1" t="s">
        <v>5305</v>
      </c>
      <c r="I1692" s="1">
        <v>199288.25011200001</v>
      </c>
      <c r="J1692" s="1" t="s">
        <v>5306</v>
      </c>
    </row>
    <row r="1693" spans="1:10" x14ac:dyDescent="0.25">
      <c r="A1693" s="1" t="s">
        <v>5307</v>
      </c>
      <c r="B1693" s="2">
        <v>423317349</v>
      </c>
      <c r="C1693" s="2" t="s">
        <v>33</v>
      </c>
      <c r="D1693" s="4">
        <v>13659.75</v>
      </c>
      <c r="E1693" s="1" t="s">
        <v>1094</v>
      </c>
      <c r="F1693" s="1" t="s">
        <v>587</v>
      </c>
      <c r="G1693" s="1" t="s">
        <v>4220</v>
      </c>
      <c r="H1693" s="1" t="s">
        <v>5308</v>
      </c>
      <c r="I1693" s="1">
        <v>376189.03235340002</v>
      </c>
      <c r="J1693" s="1" t="s">
        <v>5309</v>
      </c>
    </row>
    <row r="1694" spans="1:10" x14ac:dyDescent="0.25">
      <c r="A1694" s="1" t="s">
        <v>5310</v>
      </c>
      <c r="B1694" s="2">
        <v>696247654</v>
      </c>
      <c r="C1694" s="2" t="s">
        <v>273</v>
      </c>
      <c r="D1694" s="4">
        <v>20964.75</v>
      </c>
      <c r="E1694" s="1" t="s">
        <v>1094</v>
      </c>
      <c r="F1694" s="1" t="s">
        <v>39</v>
      </c>
      <c r="G1694" s="1" t="s">
        <v>4099</v>
      </c>
      <c r="H1694" s="1" t="s">
        <v>5311</v>
      </c>
      <c r="I1694" s="1">
        <v>101662.00773264001</v>
      </c>
      <c r="J1694" s="1" t="s">
        <v>5312</v>
      </c>
    </row>
    <row r="1695" spans="1:10" x14ac:dyDescent="0.25">
      <c r="A1695" s="1" t="s">
        <v>5313</v>
      </c>
      <c r="B1695" s="2">
        <v>961610191</v>
      </c>
      <c r="C1695" s="2" t="s">
        <v>87</v>
      </c>
      <c r="D1695" s="4">
        <v>16581.75</v>
      </c>
      <c r="E1695" s="1" t="s">
        <v>1094</v>
      </c>
      <c r="F1695" s="1" t="s">
        <v>1702</v>
      </c>
      <c r="G1695" s="1" t="s">
        <v>4070</v>
      </c>
      <c r="H1695" s="1" t="s">
        <v>5314</v>
      </c>
      <c r="I1695" s="1">
        <v>14381.678863200001</v>
      </c>
      <c r="J1695" s="1" t="s">
        <v>5315</v>
      </c>
    </row>
    <row r="1696" spans="1:10" x14ac:dyDescent="0.25">
      <c r="A1696" s="1" t="s">
        <v>5316</v>
      </c>
      <c r="B1696" s="2">
        <v>738194151</v>
      </c>
      <c r="C1696" s="2" t="s">
        <v>129</v>
      </c>
      <c r="D1696" s="4">
        <v>15120.75</v>
      </c>
      <c r="E1696" s="1" t="s">
        <v>1094</v>
      </c>
      <c r="F1696" s="1" t="s">
        <v>1610</v>
      </c>
      <c r="G1696" s="1" t="s">
        <v>4099</v>
      </c>
      <c r="H1696" s="1" t="s">
        <v>5317</v>
      </c>
      <c r="I1696" s="1">
        <v>524354.58989549999</v>
      </c>
      <c r="J1696" s="1" t="s">
        <v>5318</v>
      </c>
    </row>
    <row r="1697" spans="1:10" x14ac:dyDescent="0.25">
      <c r="A1697" s="1" t="s">
        <v>5319</v>
      </c>
      <c r="B1697" s="2">
        <v>402093191</v>
      </c>
      <c r="C1697" s="2" t="s">
        <v>23</v>
      </c>
      <c r="D1697" s="4">
        <v>15486</v>
      </c>
      <c r="E1697" s="1" t="s">
        <v>1094</v>
      </c>
      <c r="F1697" s="1" t="s">
        <v>1498</v>
      </c>
      <c r="G1697" s="1" t="s">
        <v>4119</v>
      </c>
      <c r="H1697" s="1" t="s">
        <v>5320</v>
      </c>
      <c r="I1697" s="1">
        <v>135256.73331456</v>
      </c>
      <c r="J1697" s="1" t="s">
        <v>5321</v>
      </c>
    </row>
    <row r="1698" spans="1:10" x14ac:dyDescent="0.25">
      <c r="A1698" s="1" t="s">
        <v>5322</v>
      </c>
      <c r="B1698" s="2">
        <v>394447146</v>
      </c>
      <c r="C1698" s="2" t="s">
        <v>479</v>
      </c>
      <c r="D1698" s="4">
        <v>33383.25</v>
      </c>
      <c r="E1698" s="1" t="s">
        <v>1094</v>
      </c>
      <c r="F1698" s="1" t="s">
        <v>366</v>
      </c>
      <c r="G1698" s="1" t="s">
        <v>4088</v>
      </c>
      <c r="H1698" s="1" t="s">
        <v>5323</v>
      </c>
      <c r="I1698" s="1">
        <v>213274.69391736001</v>
      </c>
      <c r="J1698" s="1" t="s">
        <v>5324</v>
      </c>
    </row>
    <row r="1699" spans="1:10" x14ac:dyDescent="0.25">
      <c r="A1699" s="1" t="s">
        <v>5325</v>
      </c>
      <c r="B1699" s="2">
        <v>890660878</v>
      </c>
      <c r="C1699" s="2" t="s">
        <v>43</v>
      </c>
      <c r="D1699" s="4">
        <v>36670.5</v>
      </c>
      <c r="E1699" s="1" t="s">
        <v>1094</v>
      </c>
      <c r="F1699" s="1" t="s">
        <v>135</v>
      </c>
      <c r="G1699" s="1" t="s">
        <v>4148</v>
      </c>
      <c r="H1699" s="1" t="s">
        <v>5326</v>
      </c>
      <c r="I1699" s="1">
        <v>9460.43292096</v>
      </c>
      <c r="J1699" s="1" t="s">
        <v>5327</v>
      </c>
    </row>
    <row r="1700" spans="1:10" x14ac:dyDescent="0.25">
      <c r="A1700" s="1" t="s">
        <v>5328</v>
      </c>
      <c r="B1700" s="2">
        <v>202122706</v>
      </c>
      <c r="C1700" s="2" t="s">
        <v>869</v>
      </c>
      <c r="D1700" s="4">
        <v>17312.25</v>
      </c>
      <c r="E1700" s="1" t="s">
        <v>1094</v>
      </c>
      <c r="F1700" s="1" t="s">
        <v>269</v>
      </c>
      <c r="G1700" s="1" t="s">
        <v>4066</v>
      </c>
      <c r="H1700" s="1" t="s">
        <v>5329</v>
      </c>
      <c r="I1700" s="1">
        <v>96169.397951999999</v>
      </c>
      <c r="J1700" s="1" t="s">
        <v>5330</v>
      </c>
    </row>
    <row r="1701" spans="1:10" x14ac:dyDescent="0.25">
      <c r="A1701" s="1" t="s">
        <v>5331</v>
      </c>
      <c r="B1701" s="2">
        <v>322285626</v>
      </c>
      <c r="C1701" s="2" t="s">
        <v>606</v>
      </c>
      <c r="D1701" s="4">
        <v>23886.75</v>
      </c>
      <c r="E1701" s="1" t="s">
        <v>1094</v>
      </c>
      <c r="F1701" s="1" t="s">
        <v>430</v>
      </c>
      <c r="G1701" s="1" t="s">
        <v>4054</v>
      </c>
      <c r="H1701" s="1" t="s">
        <v>5332</v>
      </c>
      <c r="I1701" s="1">
        <v>180436.53329831999</v>
      </c>
      <c r="J1701" s="1" t="s">
        <v>5333</v>
      </c>
    </row>
    <row r="1702" spans="1:10" x14ac:dyDescent="0.25">
      <c r="A1702" s="1" t="s">
        <v>5334</v>
      </c>
      <c r="B1702" s="2">
        <v>38422647</v>
      </c>
      <c r="C1702" s="2" t="s">
        <v>869</v>
      </c>
      <c r="D1702" s="4">
        <v>17312.25</v>
      </c>
      <c r="E1702" s="1" t="s">
        <v>1094</v>
      </c>
      <c r="F1702" s="1" t="s">
        <v>675</v>
      </c>
      <c r="G1702" s="1" t="s">
        <v>4074</v>
      </c>
      <c r="H1702" s="1" t="s">
        <v>5335</v>
      </c>
      <c r="I1702" s="1">
        <v>382765.88883456</v>
      </c>
      <c r="J1702" s="1" t="s">
        <v>5336</v>
      </c>
    </row>
    <row r="1703" spans="1:10" x14ac:dyDescent="0.25">
      <c r="A1703" s="1" t="s">
        <v>5337</v>
      </c>
      <c r="B1703" s="2">
        <v>8590073</v>
      </c>
      <c r="C1703" s="2" t="s">
        <v>434</v>
      </c>
      <c r="D1703" s="4">
        <v>28269.75</v>
      </c>
      <c r="E1703" s="1" t="s">
        <v>1094</v>
      </c>
      <c r="F1703" s="1" t="s">
        <v>73</v>
      </c>
      <c r="G1703" s="1" t="s">
        <v>4099</v>
      </c>
      <c r="H1703" s="1" t="s">
        <v>5338</v>
      </c>
      <c r="I1703" s="1">
        <v>246092.79969449999</v>
      </c>
      <c r="J1703" s="1" t="s">
        <v>5339</v>
      </c>
    </row>
    <row r="1704" spans="1:10" x14ac:dyDescent="0.25">
      <c r="A1704" s="1" t="s">
        <v>5340</v>
      </c>
      <c r="B1704" s="2">
        <v>748176185</v>
      </c>
      <c r="C1704" s="2" t="s">
        <v>869</v>
      </c>
      <c r="D1704" s="4">
        <v>17312.25</v>
      </c>
      <c r="E1704" s="1" t="s">
        <v>1094</v>
      </c>
      <c r="F1704" s="1" t="s">
        <v>53</v>
      </c>
      <c r="G1704" s="1" t="s">
        <v>4066</v>
      </c>
      <c r="H1704" s="1" t="s">
        <v>5341</v>
      </c>
      <c r="I1704" s="1">
        <v>486780.641664</v>
      </c>
      <c r="J1704" s="1" t="s">
        <v>5342</v>
      </c>
    </row>
    <row r="1705" spans="1:10" x14ac:dyDescent="0.25">
      <c r="A1705" s="1" t="s">
        <v>211</v>
      </c>
      <c r="B1705" s="2">
        <v>939238656</v>
      </c>
      <c r="C1705" s="2" t="s">
        <v>322</v>
      </c>
      <c r="D1705" s="4">
        <v>26443.5</v>
      </c>
      <c r="E1705" s="1" t="s">
        <v>1094</v>
      </c>
      <c r="F1705" s="1" t="s">
        <v>825</v>
      </c>
      <c r="G1705" s="1" t="s">
        <v>4084</v>
      </c>
      <c r="H1705" s="1" t="s">
        <v>5343</v>
      </c>
      <c r="I1705" s="1">
        <v>218063.0881845</v>
      </c>
      <c r="J1705" s="1" t="s">
        <v>5344</v>
      </c>
    </row>
    <row r="1706" spans="1:10" x14ac:dyDescent="0.25">
      <c r="A1706" s="1" t="s">
        <v>5345</v>
      </c>
      <c r="B1706" s="2">
        <v>876234305</v>
      </c>
      <c r="C1706" s="2" t="s">
        <v>479</v>
      </c>
      <c r="D1706" s="4">
        <v>33383.25</v>
      </c>
      <c r="E1706" s="1" t="s">
        <v>1094</v>
      </c>
      <c r="F1706" s="1" t="s">
        <v>569</v>
      </c>
      <c r="G1706" s="1" t="s">
        <v>4088</v>
      </c>
      <c r="H1706" s="1" t="s">
        <v>5346</v>
      </c>
      <c r="I1706" s="1">
        <v>413153.83424</v>
      </c>
      <c r="J1706" s="1" t="s">
        <v>5347</v>
      </c>
    </row>
    <row r="1707" spans="1:10" x14ac:dyDescent="0.25">
      <c r="A1707" s="1" t="s">
        <v>817</v>
      </c>
      <c r="B1707" s="2">
        <v>580251795</v>
      </c>
      <c r="C1707" s="2" t="s">
        <v>62</v>
      </c>
      <c r="D1707" s="4">
        <v>22791</v>
      </c>
      <c r="E1707" s="1" t="s">
        <v>1094</v>
      </c>
      <c r="F1707" s="1" t="s">
        <v>256</v>
      </c>
      <c r="G1707" s="1" t="s">
        <v>4066</v>
      </c>
      <c r="H1707" s="1" t="s">
        <v>5348</v>
      </c>
      <c r="I1707" s="1">
        <v>222191.86923648001</v>
      </c>
      <c r="J1707" s="1" t="s">
        <v>2955</v>
      </c>
    </row>
    <row r="1708" spans="1:10" x14ac:dyDescent="0.25">
      <c r="A1708" s="1" t="s">
        <v>5349</v>
      </c>
      <c r="B1708" s="2">
        <v>371508664</v>
      </c>
      <c r="C1708" s="2" t="s">
        <v>129</v>
      </c>
      <c r="D1708" s="4">
        <v>15120.75</v>
      </c>
      <c r="E1708" s="1" t="s">
        <v>1094</v>
      </c>
      <c r="F1708" s="1" t="s">
        <v>399</v>
      </c>
      <c r="G1708" s="1" t="s">
        <v>4066</v>
      </c>
      <c r="H1708" s="1" t="s">
        <v>5350</v>
      </c>
      <c r="I1708" s="1">
        <v>33107.195286360002</v>
      </c>
      <c r="J1708" s="1" t="s">
        <v>5351</v>
      </c>
    </row>
    <row r="1709" spans="1:10" x14ac:dyDescent="0.25">
      <c r="A1709" s="1" t="s">
        <v>5352</v>
      </c>
      <c r="B1709" s="2">
        <v>941640918</v>
      </c>
      <c r="C1709" s="2" t="s">
        <v>573</v>
      </c>
      <c r="D1709" s="4">
        <v>26808.75</v>
      </c>
      <c r="E1709" s="1" t="s">
        <v>1094</v>
      </c>
      <c r="F1709" s="1" t="s">
        <v>598</v>
      </c>
      <c r="G1709" s="1" t="s">
        <v>4074</v>
      </c>
      <c r="H1709" s="1" t="s">
        <v>5353</v>
      </c>
      <c r="I1709" s="1">
        <v>571138.62005238002</v>
      </c>
      <c r="J1709" s="1" t="s">
        <v>5354</v>
      </c>
    </row>
    <row r="1710" spans="1:10" x14ac:dyDescent="0.25">
      <c r="A1710" s="1" t="s">
        <v>5355</v>
      </c>
      <c r="B1710" s="2">
        <v>904452413</v>
      </c>
      <c r="C1710" s="2" t="s">
        <v>18</v>
      </c>
      <c r="D1710" s="4">
        <v>33018</v>
      </c>
      <c r="E1710" s="1" t="s">
        <v>1094</v>
      </c>
      <c r="F1710" s="1" t="s">
        <v>353</v>
      </c>
      <c r="G1710" s="1" t="s">
        <v>4148</v>
      </c>
      <c r="H1710" s="1" t="s">
        <v>5356</v>
      </c>
      <c r="I1710" s="1">
        <v>313488.06832979998</v>
      </c>
      <c r="J1710" s="1" t="s">
        <v>5357</v>
      </c>
    </row>
    <row r="1711" spans="1:10" x14ac:dyDescent="0.25">
      <c r="A1711" s="1" t="s">
        <v>5358</v>
      </c>
      <c r="B1711" s="2">
        <v>802502024</v>
      </c>
      <c r="C1711" s="2" t="s">
        <v>77</v>
      </c>
      <c r="D1711" s="4">
        <v>23521.5</v>
      </c>
      <c r="E1711" s="1" t="s">
        <v>1094</v>
      </c>
      <c r="F1711" s="1" t="s">
        <v>825</v>
      </c>
      <c r="G1711" s="1" t="s">
        <v>4220</v>
      </c>
      <c r="H1711" s="1" t="s">
        <v>5359</v>
      </c>
      <c r="I1711" s="1">
        <v>100940.41800000001</v>
      </c>
      <c r="J1711" s="1" t="s">
        <v>5360</v>
      </c>
    </row>
    <row r="1712" spans="1:10" x14ac:dyDescent="0.25">
      <c r="A1712" s="1" t="s">
        <v>5361</v>
      </c>
      <c r="B1712" s="2">
        <v>192208870</v>
      </c>
      <c r="C1712" s="2" t="s">
        <v>245</v>
      </c>
      <c r="D1712" s="4">
        <v>19503.75</v>
      </c>
      <c r="E1712" s="1" t="s">
        <v>1094</v>
      </c>
      <c r="F1712" s="1" t="s">
        <v>195</v>
      </c>
      <c r="G1712" s="1" t="s">
        <v>4220</v>
      </c>
      <c r="H1712" s="1" t="s">
        <v>5362</v>
      </c>
      <c r="I1712" s="1">
        <v>139151.588861</v>
      </c>
      <c r="J1712" s="1" t="s">
        <v>5363</v>
      </c>
    </row>
    <row r="1713" spans="1:10" x14ac:dyDescent="0.25">
      <c r="A1713" s="1" t="s">
        <v>5364</v>
      </c>
      <c r="B1713" s="2">
        <v>874884242</v>
      </c>
      <c r="C1713" s="2" t="s">
        <v>403</v>
      </c>
      <c r="D1713" s="4">
        <v>31922.25</v>
      </c>
      <c r="E1713" s="1" t="s">
        <v>1094</v>
      </c>
      <c r="F1713" s="1" t="s">
        <v>874</v>
      </c>
      <c r="G1713" s="1" t="s">
        <v>4088</v>
      </c>
      <c r="H1713" s="1" t="s">
        <v>5365</v>
      </c>
      <c r="I1713" s="1">
        <v>344253.88143299997</v>
      </c>
      <c r="J1713" s="1" t="s">
        <v>5366</v>
      </c>
    </row>
    <row r="1714" spans="1:10" x14ac:dyDescent="0.25">
      <c r="A1714" s="1" t="s">
        <v>5367</v>
      </c>
      <c r="B1714" s="2">
        <v>8507311</v>
      </c>
      <c r="C1714" s="2" t="s">
        <v>101</v>
      </c>
      <c r="D1714" s="4">
        <v>19138.5</v>
      </c>
      <c r="E1714" s="1" t="s">
        <v>1094</v>
      </c>
      <c r="F1714" s="1" t="s">
        <v>881</v>
      </c>
      <c r="G1714" s="1" t="s">
        <v>4058</v>
      </c>
      <c r="H1714" s="1" t="s">
        <v>5368</v>
      </c>
      <c r="I1714" s="1">
        <v>203845.22805599999</v>
      </c>
      <c r="J1714" s="1" t="s">
        <v>5369</v>
      </c>
    </row>
    <row r="1715" spans="1:10" x14ac:dyDescent="0.25">
      <c r="A1715" s="1" t="s">
        <v>5370</v>
      </c>
      <c r="B1715" s="2">
        <v>103348505</v>
      </c>
      <c r="C1715" s="2" t="s">
        <v>129</v>
      </c>
      <c r="D1715" s="4">
        <v>15120.75</v>
      </c>
      <c r="E1715" s="1" t="s">
        <v>1094</v>
      </c>
      <c r="F1715" s="1" t="s">
        <v>2602</v>
      </c>
      <c r="G1715" s="1" t="s">
        <v>4062</v>
      </c>
      <c r="H1715" s="1" t="s">
        <v>5371</v>
      </c>
      <c r="I1715" s="1">
        <v>497671.36732800002</v>
      </c>
      <c r="J1715" s="1" t="s">
        <v>5372</v>
      </c>
    </row>
    <row r="1716" spans="1:10" x14ac:dyDescent="0.25">
      <c r="A1716" s="1" t="s">
        <v>5373</v>
      </c>
      <c r="B1716" s="2">
        <v>44020042</v>
      </c>
      <c r="C1716" s="2" t="s">
        <v>245</v>
      </c>
      <c r="D1716" s="4">
        <v>19503.75</v>
      </c>
      <c r="E1716" s="1" t="s">
        <v>1094</v>
      </c>
      <c r="F1716" s="1" t="s">
        <v>4500</v>
      </c>
      <c r="G1716" s="1" t="s">
        <v>4084</v>
      </c>
      <c r="H1716" s="1" t="s">
        <v>5374</v>
      </c>
      <c r="I1716" s="1">
        <v>409375.54605528002</v>
      </c>
      <c r="J1716" s="1" t="s">
        <v>5375</v>
      </c>
    </row>
    <row r="1717" spans="1:10" x14ac:dyDescent="0.25">
      <c r="A1717" s="1" t="s">
        <v>5376</v>
      </c>
      <c r="B1717" s="2">
        <v>650193232</v>
      </c>
      <c r="C1717" s="2" t="s">
        <v>23</v>
      </c>
      <c r="D1717" s="4">
        <v>15486</v>
      </c>
      <c r="E1717" s="1" t="s">
        <v>1094</v>
      </c>
      <c r="F1717" s="1" t="s">
        <v>978</v>
      </c>
      <c r="G1717" s="1" t="s">
        <v>4066</v>
      </c>
      <c r="H1717" s="1" t="s">
        <v>5377</v>
      </c>
      <c r="I1717" s="1">
        <v>209822.26016159999</v>
      </c>
      <c r="J1717" s="1" t="s">
        <v>5378</v>
      </c>
    </row>
    <row r="1718" spans="1:10" x14ac:dyDescent="0.25">
      <c r="A1718" s="1" t="s">
        <v>5379</v>
      </c>
      <c r="B1718" s="2">
        <v>822729697</v>
      </c>
      <c r="C1718" s="2" t="s">
        <v>452</v>
      </c>
      <c r="D1718" s="4">
        <v>26078.25</v>
      </c>
      <c r="E1718" s="1" t="s">
        <v>1094</v>
      </c>
      <c r="F1718" s="1" t="s">
        <v>965</v>
      </c>
      <c r="G1718" s="1" t="s">
        <v>4062</v>
      </c>
      <c r="H1718" s="1" t="s">
        <v>5380</v>
      </c>
      <c r="I1718" s="1">
        <v>274495.08104100003</v>
      </c>
      <c r="J1718" s="1" t="s">
        <v>5381</v>
      </c>
    </row>
    <row r="1719" spans="1:10" x14ac:dyDescent="0.25">
      <c r="A1719" s="1" t="s">
        <v>5382</v>
      </c>
      <c r="B1719" s="2">
        <v>696144220</v>
      </c>
      <c r="C1719" s="2" t="s">
        <v>380</v>
      </c>
      <c r="D1719" s="4">
        <v>14390.25</v>
      </c>
      <c r="E1719" s="1" t="s">
        <v>1094</v>
      </c>
      <c r="F1719" s="1" t="s">
        <v>323</v>
      </c>
      <c r="G1719" s="1" t="s">
        <v>4066</v>
      </c>
      <c r="H1719" s="1" t="s">
        <v>5383</v>
      </c>
      <c r="I1719" s="1">
        <v>55027.959235200004</v>
      </c>
      <c r="J1719" s="1" t="s">
        <v>5384</v>
      </c>
    </row>
    <row r="1720" spans="1:10" x14ac:dyDescent="0.25">
      <c r="A1720" s="1" t="s">
        <v>5385</v>
      </c>
      <c r="B1720" s="2">
        <v>577679256</v>
      </c>
      <c r="C1720" s="2" t="s">
        <v>47</v>
      </c>
      <c r="D1720" s="4">
        <v>31191.75</v>
      </c>
      <c r="E1720" s="1" t="s">
        <v>1094</v>
      </c>
      <c r="F1720" s="1" t="s">
        <v>523</v>
      </c>
      <c r="G1720" s="1" t="s">
        <v>4112</v>
      </c>
      <c r="H1720" s="1" t="s">
        <v>5386</v>
      </c>
      <c r="I1720" s="1">
        <v>12899.021609040001</v>
      </c>
      <c r="J1720" s="1" t="s">
        <v>5387</v>
      </c>
    </row>
    <row r="1721" spans="1:10" x14ac:dyDescent="0.25">
      <c r="A1721" s="1" t="s">
        <v>5388</v>
      </c>
      <c r="B1721" s="2">
        <v>454473125</v>
      </c>
      <c r="C1721" s="2" t="s">
        <v>143</v>
      </c>
      <c r="D1721" s="4">
        <v>34479</v>
      </c>
      <c r="E1721" s="1" t="s">
        <v>1094</v>
      </c>
      <c r="F1721" s="1" t="s">
        <v>125</v>
      </c>
      <c r="G1721" s="1" t="s">
        <v>4099</v>
      </c>
      <c r="H1721" s="1" t="s">
        <v>5389</v>
      </c>
      <c r="I1721" s="1">
        <v>259987.20500340001</v>
      </c>
      <c r="J1721" s="1" t="s">
        <v>5390</v>
      </c>
    </row>
    <row r="1722" spans="1:10" x14ac:dyDescent="0.25">
      <c r="A1722" s="1" t="s">
        <v>5391</v>
      </c>
      <c r="B1722" s="2">
        <v>596659255</v>
      </c>
      <c r="C1722" s="2" t="s">
        <v>28</v>
      </c>
      <c r="D1722" s="4">
        <v>32652.75</v>
      </c>
      <c r="E1722" s="1" t="s">
        <v>1094</v>
      </c>
      <c r="F1722" s="1" t="s">
        <v>97</v>
      </c>
      <c r="G1722" s="1" t="s">
        <v>4062</v>
      </c>
      <c r="H1722" s="1" t="s">
        <v>5392</v>
      </c>
      <c r="I1722" s="1">
        <v>320877.41100800002</v>
      </c>
      <c r="J1722" s="1" t="s">
        <v>5393</v>
      </c>
    </row>
    <row r="1723" spans="1:10" x14ac:dyDescent="0.25">
      <c r="A1723" s="1" t="s">
        <v>5394</v>
      </c>
      <c r="B1723" s="2">
        <v>793373801</v>
      </c>
      <c r="C1723" s="2" t="s">
        <v>212</v>
      </c>
      <c r="D1723" s="4">
        <v>24252</v>
      </c>
      <c r="E1723" s="1" t="s">
        <v>1094</v>
      </c>
      <c r="F1723" s="1" t="s">
        <v>731</v>
      </c>
      <c r="G1723" s="1" t="s">
        <v>4220</v>
      </c>
      <c r="H1723" s="1" t="s">
        <v>5395</v>
      </c>
      <c r="I1723" s="1">
        <v>430047.00779040001</v>
      </c>
      <c r="J1723" s="1" t="s">
        <v>5396</v>
      </c>
    </row>
    <row r="1724" spans="1:10" x14ac:dyDescent="0.25">
      <c r="A1724" s="1" t="s">
        <v>5397</v>
      </c>
      <c r="B1724" s="2">
        <v>952440210</v>
      </c>
      <c r="C1724" s="2" t="s">
        <v>348</v>
      </c>
      <c r="D1724" s="4">
        <v>28635</v>
      </c>
      <c r="E1724" s="1" t="s">
        <v>1094</v>
      </c>
      <c r="F1724" s="1" t="s">
        <v>852</v>
      </c>
      <c r="G1724" s="1" t="s">
        <v>4084</v>
      </c>
      <c r="H1724" s="1" t="s">
        <v>5398</v>
      </c>
      <c r="I1724" s="1">
        <v>64909.649087999998</v>
      </c>
      <c r="J1724" s="1" t="s">
        <v>5399</v>
      </c>
    </row>
    <row r="1725" spans="1:10" x14ac:dyDescent="0.25">
      <c r="A1725" s="1" t="s">
        <v>5400</v>
      </c>
      <c r="B1725" s="2">
        <v>905121758</v>
      </c>
      <c r="C1725" s="2" t="s">
        <v>403</v>
      </c>
      <c r="D1725" s="4">
        <v>31922.25</v>
      </c>
      <c r="E1725" s="1" t="s">
        <v>1094</v>
      </c>
      <c r="F1725" s="1" t="s">
        <v>654</v>
      </c>
      <c r="G1725" s="1" t="s">
        <v>4105</v>
      </c>
      <c r="H1725" s="1" t="s">
        <v>5401</v>
      </c>
      <c r="I1725" s="1">
        <v>49247.3436</v>
      </c>
      <c r="J1725" s="1" t="s">
        <v>5402</v>
      </c>
    </row>
    <row r="1726" spans="1:10" x14ac:dyDescent="0.25">
      <c r="A1726" s="1" t="s">
        <v>5403</v>
      </c>
      <c r="B1726" s="2">
        <v>544147368</v>
      </c>
      <c r="C1726" s="2" t="s">
        <v>77</v>
      </c>
      <c r="D1726" s="4">
        <v>23521.5</v>
      </c>
      <c r="E1726" s="1" t="s">
        <v>1094</v>
      </c>
      <c r="F1726" s="1" t="s">
        <v>2278</v>
      </c>
      <c r="G1726" s="1" t="s">
        <v>4119</v>
      </c>
      <c r="H1726" s="1" t="s">
        <v>5404</v>
      </c>
      <c r="I1726" s="1">
        <v>78399.413429759996</v>
      </c>
      <c r="J1726" s="1" t="s">
        <v>5405</v>
      </c>
    </row>
    <row r="1727" spans="1:10" x14ac:dyDescent="0.25">
      <c r="A1727" s="1" t="s">
        <v>5406</v>
      </c>
      <c r="B1727" s="2">
        <v>153351376</v>
      </c>
      <c r="C1727" s="2" t="s">
        <v>28</v>
      </c>
      <c r="D1727" s="4">
        <v>32652.75</v>
      </c>
      <c r="E1727" s="1" t="s">
        <v>1094</v>
      </c>
      <c r="F1727" s="1" t="s">
        <v>1721</v>
      </c>
      <c r="G1727" s="1" t="s">
        <v>4062</v>
      </c>
      <c r="H1727" s="1" t="s">
        <v>5407</v>
      </c>
      <c r="I1727" s="1">
        <v>104848.58393856</v>
      </c>
      <c r="J1727" s="1" t="s">
        <v>5408</v>
      </c>
    </row>
    <row r="1728" spans="1:10" x14ac:dyDescent="0.25">
      <c r="A1728" s="1" t="s">
        <v>3267</v>
      </c>
      <c r="B1728" s="2">
        <v>660338169</v>
      </c>
      <c r="C1728" s="2" t="s">
        <v>119</v>
      </c>
      <c r="D1728" s="4">
        <v>24982.5</v>
      </c>
      <c r="E1728" s="1" t="s">
        <v>1094</v>
      </c>
      <c r="F1728" s="1" t="s">
        <v>147</v>
      </c>
      <c r="G1728" s="1" t="s">
        <v>4099</v>
      </c>
      <c r="H1728" s="1" t="s">
        <v>5409</v>
      </c>
      <c r="I1728" s="1">
        <v>220217.22213750001</v>
      </c>
      <c r="J1728" s="1" t="s">
        <v>5410</v>
      </c>
    </row>
    <row r="1729" spans="1:10" x14ac:dyDescent="0.25">
      <c r="A1729" s="1" t="s">
        <v>5411</v>
      </c>
      <c r="B1729" s="2">
        <v>822827445</v>
      </c>
      <c r="C1729" s="2" t="s">
        <v>309</v>
      </c>
      <c r="D1729" s="4">
        <v>27904.5</v>
      </c>
      <c r="E1729" s="1" t="s">
        <v>1094</v>
      </c>
      <c r="F1729" s="1" t="s">
        <v>426</v>
      </c>
      <c r="G1729" s="1" t="s">
        <v>4066</v>
      </c>
      <c r="H1729" s="1" t="s">
        <v>5412</v>
      </c>
      <c r="I1729" s="1">
        <v>59770.945584000001</v>
      </c>
      <c r="J1729" s="1" t="s">
        <v>2315</v>
      </c>
    </row>
    <row r="1730" spans="1:10" x14ac:dyDescent="0.25">
      <c r="A1730" s="1" t="s">
        <v>5413</v>
      </c>
      <c r="B1730" s="2">
        <v>884488788</v>
      </c>
      <c r="C1730" s="2" t="s">
        <v>250</v>
      </c>
      <c r="D1730" s="4">
        <v>18042.75</v>
      </c>
      <c r="E1730" s="1" t="s">
        <v>1094</v>
      </c>
      <c r="F1730" s="1" t="s">
        <v>314</v>
      </c>
      <c r="G1730" s="1" t="s">
        <v>4105</v>
      </c>
      <c r="H1730" s="1" t="s">
        <v>5414</v>
      </c>
      <c r="I1730" s="1">
        <v>13215.4060302</v>
      </c>
      <c r="J1730" s="1" t="s">
        <v>5415</v>
      </c>
    </row>
    <row r="1731" spans="1:10" x14ac:dyDescent="0.25">
      <c r="A1731" s="1" t="s">
        <v>5416</v>
      </c>
      <c r="B1731" s="2">
        <v>482854885</v>
      </c>
      <c r="C1731" s="2" t="s">
        <v>434</v>
      </c>
      <c r="D1731" s="4">
        <v>28269.75</v>
      </c>
      <c r="E1731" s="1" t="s">
        <v>1094</v>
      </c>
      <c r="F1731" s="1" t="s">
        <v>2112</v>
      </c>
      <c r="G1731" s="1" t="s">
        <v>4058</v>
      </c>
      <c r="H1731" s="1" t="s">
        <v>5417</v>
      </c>
      <c r="I1731" s="1">
        <v>78989.76384</v>
      </c>
      <c r="J1731" s="1" t="s">
        <v>5418</v>
      </c>
    </row>
    <row r="1732" spans="1:10" x14ac:dyDescent="0.25">
      <c r="A1732" s="1" t="s">
        <v>4874</v>
      </c>
      <c r="B1732" s="2">
        <v>565313618</v>
      </c>
      <c r="C1732" s="2" t="s">
        <v>28</v>
      </c>
      <c r="D1732" s="4">
        <v>32652.75</v>
      </c>
      <c r="E1732" s="1" t="s">
        <v>1094</v>
      </c>
      <c r="F1732" s="1" t="s">
        <v>636</v>
      </c>
      <c r="G1732" s="1" t="s">
        <v>4095</v>
      </c>
      <c r="H1732" s="1" t="s">
        <v>5419</v>
      </c>
      <c r="I1732" s="1">
        <v>41313.972273840001</v>
      </c>
      <c r="J1732" s="1" t="s">
        <v>5420</v>
      </c>
    </row>
    <row r="1733" spans="1:10" x14ac:dyDescent="0.25">
      <c r="A1733" s="1" t="s">
        <v>5421</v>
      </c>
      <c r="B1733" s="2">
        <v>75359038</v>
      </c>
      <c r="C1733" s="2" t="s">
        <v>43</v>
      </c>
      <c r="D1733" s="4">
        <v>36670.5</v>
      </c>
      <c r="E1733" s="1" t="s">
        <v>1094</v>
      </c>
      <c r="F1733" s="1" t="s">
        <v>404</v>
      </c>
      <c r="G1733" s="1" t="s">
        <v>4095</v>
      </c>
      <c r="H1733" s="1" t="s">
        <v>5422</v>
      </c>
      <c r="I1733" s="1">
        <v>682089.08457599999</v>
      </c>
      <c r="J1733" s="1" t="s">
        <v>5423</v>
      </c>
    </row>
    <row r="1734" spans="1:10" x14ac:dyDescent="0.25">
      <c r="A1734" s="1" t="s">
        <v>5424</v>
      </c>
      <c r="B1734" s="2">
        <v>483029893</v>
      </c>
      <c r="C1734" s="2" t="s">
        <v>240</v>
      </c>
      <c r="D1734" s="4">
        <v>22060.5</v>
      </c>
      <c r="E1734" s="1" t="s">
        <v>1094</v>
      </c>
      <c r="F1734" s="1" t="s">
        <v>471</v>
      </c>
      <c r="G1734" s="1" t="s">
        <v>4105</v>
      </c>
      <c r="H1734" s="1" t="s">
        <v>5425</v>
      </c>
      <c r="I1734" s="1">
        <v>55299.785732099997</v>
      </c>
      <c r="J1734" s="1" t="s">
        <v>5426</v>
      </c>
    </row>
    <row r="1735" spans="1:10" x14ac:dyDescent="0.25">
      <c r="A1735" s="1" t="s">
        <v>5427</v>
      </c>
      <c r="B1735" s="2">
        <v>330644989</v>
      </c>
      <c r="C1735" s="2" t="s">
        <v>167</v>
      </c>
      <c r="D1735" s="4">
        <v>18773.25</v>
      </c>
      <c r="E1735" s="1" t="s">
        <v>1094</v>
      </c>
      <c r="F1735" s="1" t="s">
        <v>199</v>
      </c>
      <c r="G1735" s="1" t="s">
        <v>4105</v>
      </c>
      <c r="H1735" s="1" t="s">
        <v>5428</v>
      </c>
      <c r="I1735" s="1">
        <v>170975.91294000001</v>
      </c>
      <c r="J1735" s="1" t="s">
        <v>5429</v>
      </c>
    </row>
    <row r="1736" spans="1:10" x14ac:dyDescent="0.25">
      <c r="A1736" s="1" t="s">
        <v>5430</v>
      </c>
      <c r="B1736" s="2">
        <v>518826262</v>
      </c>
      <c r="C1736" s="2" t="s">
        <v>479</v>
      </c>
      <c r="D1736" s="4">
        <v>33383.25</v>
      </c>
      <c r="E1736" s="1" t="s">
        <v>1094</v>
      </c>
      <c r="F1736" s="1" t="s">
        <v>1498</v>
      </c>
      <c r="G1736" s="1" t="s">
        <v>4084</v>
      </c>
      <c r="H1736" s="1" t="s">
        <v>5431</v>
      </c>
      <c r="I1736" s="1">
        <v>140263.31385000001</v>
      </c>
      <c r="J1736" s="1" t="s">
        <v>5432</v>
      </c>
    </row>
    <row r="1737" spans="1:10" x14ac:dyDescent="0.25">
      <c r="A1737" s="1" t="s">
        <v>5433</v>
      </c>
      <c r="B1737" s="2">
        <v>307328973</v>
      </c>
      <c r="C1737" s="2" t="s">
        <v>217</v>
      </c>
      <c r="D1737" s="4">
        <v>38496.75</v>
      </c>
      <c r="E1737" s="1" t="s">
        <v>1094</v>
      </c>
      <c r="F1737" s="1" t="s">
        <v>314</v>
      </c>
      <c r="G1737" s="1" t="s">
        <v>4105</v>
      </c>
      <c r="H1737" s="1" t="s">
        <v>5434</v>
      </c>
      <c r="I1737" s="1">
        <v>45669.712608000002</v>
      </c>
      <c r="J1737" s="1" t="s">
        <v>5435</v>
      </c>
    </row>
    <row r="1738" spans="1:10" x14ac:dyDescent="0.25">
      <c r="A1738" s="1" t="s">
        <v>5436</v>
      </c>
      <c r="B1738" s="2">
        <v>746382414</v>
      </c>
      <c r="C1738" s="2" t="s">
        <v>72</v>
      </c>
      <c r="D1738" s="4">
        <v>34844.25</v>
      </c>
      <c r="E1738" s="1" t="s">
        <v>1094</v>
      </c>
      <c r="F1738" s="1" t="s">
        <v>1076</v>
      </c>
      <c r="G1738" s="1" t="s">
        <v>4074</v>
      </c>
      <c r="H1738" s="1" t="s">
        <v>5437</v>
      </c>
      <c r="I1738" s="1">
        <v>201372.62565</v>
      </c>
      <c r="J1738" s="1" t="s">
        <v>5438</v>
      </c>
    </row>
    <row r="1739" spans="1:10" x14ac:dyDescent="0.25">
      <c r="A1739" s="1" t="s">
        <v>5439</v>
      </c>
      <c r="B1739" s="2">
        <v>896649727</v>
      </c>
      <c r="C1739" s="2" t="s">
        <v>250</v>
      </c>
      <c r="D1739" s="4">
        <v>18042.75</v>
      </c>
      <c r="E1739" s="1" t="s">
        <v>1094</v>
      </c>
      <c r="F1739" s="1" t="s">
        <v>527</v>
      </c>
      <c r="G1739" s="1" t="s">
        <v>4062</v>
      </c>
      <c r="H1739" s="1" t="s">
        <v>5440</v>
      </c>
      <c r="I1739" s="1">
        <v>61763.383500000004</v>
      </c>
      <c r="J1739" s="1" t="s">
        <v>1424</v>
      </c>
    </row>
    <row r="1740" spans="1:10" x14ac:dyDescent="0.25">
      <c r="A1740" s="1" t="s">
        <v>5441</v>
      </c>
      <c r="B1740" s="2">
        <v>867445393</v>
      </c>
      <c r="C1740" s="2" t="s">
        <v>217</v>
      </c>
      <c r="D1740" s="4">
        <v>38496.75</v>
      </c>
      <c r="E1740" s="1" t="s">
        <v>1094</v>
      </c>
      <c r="F1740" s="1" t="s">
        <v>699</v>
      </c>
      <c r="G1740" s="1" t="s">
        <v>4074</v>
      </c>
      <c r="H1740" s="1" t="s">
        <v>5442</v>
      </c>
      <c r="I1740" s="1">
        <v>193907.4101559</v>
      </c>
      <c r="J1740" s="1" t="s">
        <v>5443</v>
      </c>
    </row>
    <row r="1741" spans="1:10" x14ac:dyDescent="0.25">
      <c r="A1741" s="1" t="s">
        <v>5444</v>
      </c>
      <c r="B1741" s="2">
        <v>157230926</v>
      </c>
      <c r="C1741" s="2" t="s">
        <v>556</v>
      </c>
      <c r="D1741" s="4">
        <v>27174</v>
      </c>
      <c r="E1741" s="1" t="s">
        <v>1094</v>
      </c>
      <c r="F1741" s="1" t="s">
        <v>125</v>
      </c>
      <c r="G1741" s="1" t="s">
        <v>4074</v>
      </c>
      <c r="H1741" s="1" t="s">
        <v>5445</v>
      </c>
      <c r="I1741" s="1">
        <v>326415.72521250002</v>
      </c>
      <c r="J1741" s="1" t="s">
        <v>5446</v>
      </c>
    </row>
    <row r="1742" spans="1:10" x14ac:dyDescent="0.25">
      <c r="A1742" s="1" t="s">
        <v>5447</v>
      </c>
      <c r="B1742" s="2">
        <v>174833834</v>
      </c>
      <c r="C1742" s="2" t="s">
        <v>162</v>
      </c>
      <c r="D1742" s="4">
        <v>15851.25</v>
      </c>
      <c r="E1742" s="1" t="s">
        <v>1094</v>
      </c>
      <c r="F1742" s="1" t="s">
        <v>1242</v>
      </c>
      <c r="G1742" s="1" t="s">
        <v>4095</v>
      </c>
      <c r="H1742" s="1" t="s">
        <v>5448</v>
      </c>
      <c r="I1742" s="1">
        <v>74694.929759999999</v>
      </c>
      <c r="J1742" s="1" t="s">
        <v>5449</v>
      </c>
    </row>
    <row r="1743" spans="1:10" x14ac:dyDescent="0.25">
      <c r="A1743" s="1" t="s">
        <v>5450</v>
      </c>
      <c r="B1743" s="2">
        <v>389283436</v>
      </c>
      <c r="C1743" s="2" t="s">
        <v>869</v>
      </c>
      <c r="D1743" s="4">
        <v>17312.25</v>
      </c>
      <c r="E1743" s="1" t="s">
        <v>1094</v>
      </c>
      <c r="F1743" s="1" t="s">
        <v>471</v>
      </c>
      <c r="G1743" s="1" t="s">
        <v>4220</v>
      </c>
      <c r="H1743" s="1" t="s">
        <v>5451</v>
      </c>
      <c r="I1743" s="1">
        <v>97003.318776</v>
      </c>
      <c r="J1743" s="1" t="s">
        <v>5452</v>
      </c>
    </row>
    <row r="1744" spans="1:10" x14ac:dyDescent="0.25">
      <c r="A1744" s="1" t="s">
        <v>5453</v>
      </c>
      <c r="B1744" s="2">
        <v>54731291</v>
      </c>
      <c r="C1744" s="2" t="s">
        <v>862</v>
      </c>
      <c r="D1744" s="4">
        <v>24617.25</v>
      </c>
      <c r="E1744" s="1" t="s">
        <v>1094</v>
      </c>
      <c r="F1744" s="1" t="s">
        <v>978</v>
      </c>
      <c r="G1744" s="1" t="s">
        <v>4099</v>
      </c>
      <c r="H1744" s="1" t="s">
        <v>5454</v>
      </c>
      <c r="I1744" s="1">
        <v>230339.027061</v>
      </c>
      <c r="J1744" s="1" t="s">
        <v>5455</v>
      </c>
    </row>
    <row r="1745" spans="1:10" x14ac:dyDescent="0.25">
      <c r="A1745" s="1" t="s">
        <v>5456</v>
      </c>
      <c r="B1745" s="2">
        <v>429506359</v>
      </c>
      <c r="C1745" s="2" t="s">
        <v>87</v>
      </c>
      <c r="D1745" s="4">
        <v>16581.75</v>
      </c>
      <c r="E1745" s="1" t="s">
        <v>1094</v>
      </c>
      <c r="F1745" s="1" t="s">
        <v>610</v>
      </c>
      <c r="G1745" s="1" t="s">
        <v>4066</v>
      </c>
      <c r="H1745" s="1" t="s">
        <v>5457</v>
      </c>
      <c r="I1745" s="1">
        <v>23659.265435400001</v>
      </c>
      <c r="J1745" s="1" t="s">
        <v>5458</v>
      </c>
    </row>
    <row r="1746" spans="1:10" x14ac:dyDescent="0.25">
      <c r="A1746" s="1" t="s">
        <v>5459</v>
      </c>
      <c r="B1746" s="2">
        <v>419760890</v>
      </c>
      <c r="C1746" s="2" t="s">
        <v>452</v>
      </c>
      <c r="D1746" s="4">
        <v>26078.25</v>
      </c>
      <c r="E1746" s="1" t="s">
        <v>1094</v>
      </c>
      <c r="F1746" s="1" t="s">
        <v>955</v>
      </c>
      <c r="G1746" s="1" t="s">
        <v>4088</v>
      </c>
      <c r="H1746" s="1" t="s">
        <v>5460</v>
      </c>
      <c r="I1746" s="1">
        <v>116189.73169524</v>
      </c>
      <c r="J1746" s="1" t="s">
        <v>5461</v>
      </c>
    </row>
    <row r="1747" spans="1:10" x14ac:dyDescent="0.25">
      <c r="A1747" s="1" t="s">
        <v>5462</v>
      </c>
      <c r="B1747" s="2">
        <v>682025529</v>
      </c>
      <c r="C1747" s="2" t="s">
        <v>203</v>
      </c>
      <c r="D1747" s="4">
        <v>27539.25</v>
      </c>
      <c r="E1747" s="1" t="s">
        <v>1094</v>
      </c>
      <c r="F1747" s="1" t="s">
        <v>814</v>
      </c>
      <c r="G1747" s="1" t="s">
        <v>4088</v>
      </c>
      <c r="H1747" s="1" t="s">
        <v>5463</v>
      </c>
      <c r="I1747" s="1">
        <v>192653.97553200001</v>
      </c>
      <c r="J1747" s="1" t="s">
        <v>5464</v>
      </c>
    </row>
    <row r="1748" spans="1:10" x14ac:dyDescent="0.25">
      <c r="A1748" s="1" t="s">
        <v>5465</v>
      </c>
      <c r="B1748" s="2">
        <v>362436590</v>
      </c>
      <c r="C1748" s="2" t="s">
        <v>62</v>
      </c>
      <c r="D1748" s="4">
        <v>22791</v>
      </c>
      <c r="E1748" s="1" t="s">
        <v>1094</v>
      </c>
      <c r="F1748" s="1" t="s">
        <v>88</v>
      </c>
      <c r="G1748" s="1" t="s">
        <v>4070</v>
      </c>
      <c r="H1748" s="1" t="s">
        <v>5466</v>
      </c>
      <c r="I1748" s="1">
        <v>92927.6792136</v>
      </c>
      <c r="J1748" s="1" t="s">
        <v>5467</v>
      </c>
    </row>
    <row r="1749" spans="1:10" x14ac:dyDescent="0.25">
      <c r="A1749" s="1" t="s">
        <v>5468</v>
      </c>
      <c r="B1749" s="2">
        <v>804925979</v>
      </c>
      <c r="C1749" s="2" t="s">
        <v>470</v>
      </c>
      <c r="D1749" s="4">
        <v>14755.5</v>
      </c>
      <c r="E1749" s="1" t="s">
        <v>1094</v>
      </c>
      <c r="F1749" s="1" t="s">
        <v>172</v>
      </c>
      <c r="G1749" s="1" t="s">
        <v>4084</v>
      </c>
      <c r="H1749" s="1" t="s">
        <v>5469</v>
      </c>
      <c r="I1749" s="1">
        <v>192996.07186319999</v>
      </c>
      <c r="J1749" s="1" t="s">
        <v>5470</v>
      </c>
    </row>
    <row r="1750" spans="1:10" x14ac:dyDescent="0.25">
      <c r="A1750" s="1" t="s">
        <v>5471</v>
      </c>
      <c r="B1750" s="2">
        <v>502087157</v>
      </c>
      <c r="C1750" s="2" t="s">
        <v>1201</v>
      </c>
      <c r="D1750" s="4">
        <v>30461.25</v>
      </c>
      <c r="E1750" s="1" t="s">
        <v>1094</v>
      </c>
      <c r="F1750" s="1" t="s">
        <v>1047</v>
      </c>
      <c r="G1750" s="1" t="s">
        <v>4066</v>
      </c>
      <c r="H1750" s="1" t="s">
        <v>5472</v>
      </c>
      <c r="I1750" s="1">
        <v>524301.40144799999</v>
      </c>
      <c r="J1750" s="1" t="s">
        <v>5473</v>
      </c>
    </row>
    <row r="1751" spans="1:10" x14ac:dyDescent="0.25">
      <c r="A1751" s="1" t="s">
        <v>5474</v>
      </c>
      <c r="B1751" s="2">
        <v>447779039</v>
      </c>
      <c r="C1751" s="2" t="s">
        <v>513</v>
      </c>
      <c r="D1751" s="4">
        <v>32287.5</v>
      </c>
      <c r="E1751" s="1" t="s">
        <v>1094</v>
      </c>
      <c r="F1751" s="1" t="s">
        <v>1799</v>
      </c>
      <c r="G1751" s="1" t="s">
        <v>4105</v>
      </c>
      <c r="H1751" s="1" t="s">
        <v>5475</v>
      </c>
      <c r="I1751" s="1">
        <v>327416.53943619999</v>
      </c>
      <c r="J1751" s="1" t="s">
        <v>5476</v>
      </c>
    </row>
    <row r="1752" spans="1:10" x14ac:dyDescent="0.25">
      <c r="A1752" s="1" t="s">
        <v>5477</v>
      </c>
      <c r="B1752" s="2">
        <v>649881744</v>
      </c>
      <c r="C1752" s="2" t="s">
        <v>268</v>
      </c>
      <c r="D1752" s="4">
        <v>17677.5</v>
      </c>
      <c r="E1752" s="1" t="s">
        <v>1094</v>
      </c>
      <c r="F1752" s="1" t="s">
        <v>471</v>
      </c>
      <c r="G1752" s="1" t="s">
        <v>4220</v>
      </c>
      <c r="H1752" s="1" t="s">
        <v>5478</v>
      </c>
      <c r="I1752" s="1">
        <v>493118.81033800001</v>
      </c>
      <c r="J1752" s="1" t="s">
        <v>5479</v>
      </c>
    </row>
    <row r="1753" spans="1:10" x14ac:dyDescent="0.25">
      <c r="A1753" s="1" t="s">
        <v>5480</v>
      </c>
      <c r="B1753" s="2">
        <v>890302611</v>
      </c>
      <c r="C1753" s="2" t="s">
        <v>114</v>
      </c>
      <c r="D1753" s="4">
        <v>20599.5</v>
      </c>
      <c r="E1753" s="1" t="s">
        <v>1094</v>
      </c>
      <c r="F1753" s="1" t="s">
        <v>1197</v>
      </c>
      <c r="G1753" s="1" t="s">
        <v>4054</v>
      </c>
      <c r="H1753" s="1" t="s">
        <v>5481</v>
      </c>
      <c r="I1753" s="1">
        <v>831249.8873224</v>
      </c>
      <c r="J1753" s="1" t="s">
        <v>5482</v>
      </c>
    </row>
    <row r="1754" spans="1:10" x14ac:dyDescent="0.25">
      <c r="A1754" s="1" t="s">
        <v>5483</v>
      </c>
      <c r="B1754" s="2">
        <v>303452116</v>
      </c>
      <c r="C1754" s="2" t="s">
        <v>698</v>
      </c>
      <c r="D1754" s="4">
        <v>18408</v>
      </c>
      <c r="E1754" s="1" t="s">
        <v>1094</v>
      </c>
      <c r="F1754" s="1" t="s">
        <v>185</v>
      </c>
      <c r="G1754" s="1" t="s">
        <v>4066</v>
      </c>
      <c r="H1754" s="1" t="s">
        <v>5484</v>
      </c>
      <c r="I1754" s="1">
        <v>85298.257094400004</v>
      </c>
      <c r="J1754" s="1" t="s">
        <v>5485</v>
      </c>
    </row>
    <row r="1755" spans="1:10" x14ac:dyDescent="0.25">
      <c r="A1755" s="1" t="s">
        <v>5486</v>
      </c>
      <c r="B1755" s="2">
        <v>334024694</v>
      </c>
      <c r="C1755" s="2" t="s">
        <v>889</v>
      </c>
      <c r="D1755" s="4">
        <v>30096</v>
      </c>
      <c r="E1755" s="1" t="s">
        <v>1094</v>
      </c>
      <c r="F1755" s="1" t="s">
        <v>874</v>
      </c>
      <c r="G1755" s="1" t="s">
        <v>4066</v>
      </c>
      <c r="H1755" s="1" t="s">
        <v>5487</v>
      </c>
      <c r="I1755" s="1">
        <v>284824.20452616003</v>
      </c>
      <c r="J1755" s="1" t="s">
        <v>5488</v>
      </c>
    </row>
    <row r="1756" spans="1:10" x14ac:dyDescent="0.25">
      <c r="A1756" s="1" t="s">
        <v>5489</v>
      </c>
      <c r="B1756" s="2">
        <v>151586243</v>
      </c>
      <c r="C1756" s="2" t="s">
        <v>114</v>
      </c>
      <c r="D1756" s="4">
        <v>20599.5</v>
      </c>
      <c r="E1756" s="1" t="s">
        <v>1094</v>
      </c>
      <c r="F1756" s="1" t="s">
        <v>1789</v>
      </c>
      <c r="G1756" s="1" t="s">
        <v>4119</v>
      </c>
      <c r="H1756" s="1" t="s">
        <v>5490</v>
      </c>
      <c r="I1756" s="1">
        <v>293623.24288188003</v>
      </c>
      <c r="J1756" s="1" t="s">
        <v>5491</v>
      </c>
    </row>
    <row r="1757" spans="1:10" x14ac:dyDescent="0.25">
      <c r="A1757" s="1" t="s">
        <v>5492</v>
      </c>
      <c r="B1757" s="2">
        <v>848525038</v>
      </c>
      <c r="C1757" s="2" t="s">
        <v>380</v>
      </c>
      <c r="D1757" s="4">
        <v>14390.25</v>
      </c>
      <c r="E1757" s="1" t="s">
        <v>1094</v>
      </c>
      <c r="F1757" s="1" t="s">
        <v>246</v>
      </c>
      <c r="G1757" s="1" t="s">
        <v>4070</v>
      </c>
      <c r="H1757" s="1" t="s">
        <v>5493</v>
      </c>
      <c r="I1757" s="1">
        <v>155123.59008960001</v>
      </c>
      <c r="J1757" s="1" t="s">
        <v>5494</v>
      </c>
    </row>
    <row r="1758" spans="1:10" x14ac:dyDescent="0.25">
      <c r="A1758" s="1" t="s">
        <v>5495</v>
      </c>
      <c r="B1758" s="2">
        <v>213378098</v>
      </c>
      <c r="C1758" s="2" t="s">
        <v>380</v>
      </c>
      <c r="D1758" s="4">
        <v>14390.25</v>
      </c>
      <c r="E1758" s="1" t="s">
        <v>1094</v>
      </c>
      <c r="F1758" s="1" t="s">
        <v>1840</v>
      </c>
      <c r="G1758" s="1" t="s">
        <v>4074</v>
      </c>
      <c r="H1758" s="1" t="s">
        <v>5496</v>
      </c>
      <c r="I1758" s="1">
        <v>122920.17680775</v>
      </c>
      <c r="J1758" s="1" t="s">
        <v>5497</v>
      </c>
    </row>
    <row r="1759" spans="1:10" x14ac:dyDescent="0.25">
      <c r="A1759" s="1" t="s">
        <v>5498</v>
      </c>
      <c r="B1759" s="2">
        <v>990560920</v>
      </c>
      <c r="C1759" s="2" t="s">
        <v>452</v>
      </c>
      <c r="D1759" s="4">
        <v>26078.25</v>
      </c>
      <c r="E1759" s="1" t="s">
        <v>1094</v>
      </c>
      <c r="F1759" s="1" t="s">
        <v>1016</v>
      </c>
      <c r="G1759" s="1" t="s">
        <v>4148</v>
      </c>
      <c r="H1759" s="1" t="s">
        <v>5499</v>
      </c>
      <c r="I1759" s="1">
        <v>75553.770927039994</v>
      </c>
      <c r="J1759" s="1" t="s">
        <v>5500</v>
      </c>
    </row>
    <row r="1760" spans="1:10" x14ac:dyDescent="0.25">
      <c r="A1760" s="1" t="s">
        <v>5501</v>
      </c>
      <c r="B1760" s="2">
        <v>957165148</v>
      </c>
      <c r="C1760" s="2" t="s">
        <v>23</v>
      </c>
      <c r="D1760" s="4">
        <v>15486</v>
      </c>
      <c r="E1760" s="1" t="s">
        <v>1094</v>
      </c>
      <c r="F1760" s="1" t="s">
        <v>430</v>
      </c>
      <c r="G1760" s="1" t="s">
        <v>4074</v>
      </c>
      <c r="H1760" s="1" t="s">
        <v>5502</v>
      </c>
      <c r="I1760" s="1">
        <v>298431.56267279998</v>
      </c>
      <c r="J1760" s="1" t="s">
        <v>5503</v>
      </c>
    </row>
    <row r="1761" spans="1:10" x14ac:dyDescent="0.25">
      <c r="A1761" s="1" t="s">
        <v>5504</v>
      </c>
      <c r="B1761" s="2">
        <v>833256310</v>
      </c>
      <c r="C1761" s="2" t="s">
        <v>335</v>
      </c>
      <c r="D1761" s="4">
        <v>19869</v>
      </c>
      <c r="E1761" s="1" t="s">
        <v>1094</v>
      </c>
      <c r="F1761" s="1" t="s">
        <v>1789</v>
      </c>
      <c r="G1761" s="1" t="s">
        <v>4074</v>
      </c>
      <c r="H1761" s="1" t="s">
        <v>5505</v>
      </c>
      <c r="I1761" s="1">
        <v>119698.3260396</v>
      </c>
      <c r="J1761" s="1" t="s">
        <v>5506</v>
      </c>
    </row>
    <row r="1762" spans="1:10" x14ac:dyDescent="0.25">
      <c r="A1762" s="1" t="s">
        <v>5507</v>
      </c>
      <c r="B1762" s="2">
        <v>774767354</v>
      </c>
      <c r="C1762" s="2" t="s">
        <v>18</v>
      </c>
      <c r="D1762" s="4">
        <v>33018</v>
      </c>
      <c r="E1762" s="1" t="s">
        <v>1094</v>
      </c>
      <c r="F1762" s="1" t="s">
        <v>1840</v>
      </c>
      <c r="G1762" s="1" t="s">
        <v>4148</v>
      </c>
      <c r="H1762" s="1" t="s">
        <v>5508</v>
      </c>
      <c r="I1762" s="1">
        <v>448352.66726249998</v>
      </c>
      <c r="J1762" s="1" t="s">
        <v>5509</v>
      </c>
    </row>
    <row r="1763" spans="1:10" x14ac:dyDescent="0.25">
      <c r="A1763" s="1" t="s">
        <v>5510</v>
      </c>
      <c r="B1763" s="2">
        <v>157175715</v>
      </c>
      <c r="C1763" s="2" t="s">
        <v>203</v>
      </c>
      <c r="D1763" s="4">
        <v>27539.25</v>
      </c>
      <c r="E1763" s="1" t="s">
        <v>1094</v>
      </c>
      <c r="F1763" s="1" t="s">
        <v>955</v>
      </c>
      <c r="G1763" s="1" t="s">
        <v>4062</v>
      </c>
      <c r="H1763" s="1" t="s">
        <v>5511</v>
      </c>
      <c r="I1763" s="1">
        <v>167729.15155919999</v>
      </c>
      <c r="J1763" s="1" t="s">
        <v>5512</v>
      </c>
    </row>
    <row r="1764" spans="1:10" x14ac:dyDescent="0.25">
      <c r="A1764" s="1" t="s">
        <v>5513</v>
      </c>
      <c r="B1764" s="2">
        <v>302762352</v>
      </c>
      <c r="C1764" s="2" t="s">
        <v>479</v>
      </c>
      <c r="D1764" s="4">
        <v>33383.25</v>
      </c>
      <c r="E1764" s="1" t="s">
        <v>1094</v>
      </c>
      <c r="F1764" s="1" t="s">
        <v>463</v>
      </c>
      <c r="G1764" s="1" t="s">
        <v>4105</v>
      </c>
      <c r="H1764" s="1" t="s">
        <v>5514</v>
      </c>
      <c r="I1764" s="1">
        <v>288060.08351119998</v>
      </c>
      <c r="J1764" s="1" t="s">
        <v>2555</v>
      </c>
    </row>
    <row r="1765" spans="1:10" x14ac:dyDescent="0.25">
      <c r="A1765" s="1" t="s">
        <v>5515</v>
      </c>
      <c r="B1765" s="2">
        <v>754830246</v>
      </c>
      <c r="C1765" s="2" t="s">
        <v>11</v>
      </c>
      <c r="D1765" s="4">
        <v>36305.25</v>
      </c>
      <c r="E1765" s="1" t="s">
        <v>1094</v>
      </c>
      <c r="F1765" s="1" t="s">
        <v>125</v>
      </c>
      <c r="G1765" s="1" t="s">
        <v>4099</v>
      </c>
      <c r="H1765" s="1" t="s">
        <v>5516</v>
      </c>
      <c r="I1765" s="1">
        <v>352976.09172731999</v>
      </c>
      <c r="J1765" s="1" t="s">
        <v>5517</v>
      </c>
    </row>
    <row r="1766" spans="1:10" x14ac:dyDescent="0.25">
      <c r="A1766" s="1" t="s">
        <v>5518</v>
      </c>
      <c r="B1766" s="2">
        <v>105425657</v>
      </c>
      <c r="C1766" s="2" t="s">
        <v>18</v>
      </c>
      <c r="D1766" s="4">
        <v>33018</v>
      </c>
      <c r="E1766" s="1" t="s">
        <v>1094</v>
      </c>
      <c r="F1766" s="1" t="s">
        <v>2311</v>
      </c>
      <c r="G1766" s="1" t="s">
        <v>4220</v>
      </c>
      <c r="H1766" s="1" t="s">
        <v>5519</v>
      </c>
      <c r="I1766" s="1">
        <v>11964.663342</v>
      </c>
      <c r="J1766" s="1" t="s">
        <v>5520</v>
      </c>
    </row>
    <row r="1767" spans="1:10" x14ac:dyDescent="0.25">
      <c r="A1767" s="1" t="s">
        <v>5521</v>
      </c>
      <c r="B1767" s="2">
        <v>844190003</v>
      </c>
      <c r="C1767" s="2" t="s">
        <v>335</v>
      </c>
      <c r="D1767" s="4">
        <v>19869</v>
      </c>
      <c r="E1767" s="1" t="s">
        <v>1094</v>
      </c>
      <c r="F1767" s="1" t="s">
        <v>636</v>
      </c>
      <c r="G1767" s="1" t="s">
        <v>4062</v>
      </c>
      <c r="H1767" s="1" t="s">
        <v>5522</v>
      </c>
      <c r="I1767" s="1">
        <v>163667.92861356001</v>
      </c>
      <c r="J1767" s="1" t="s">
        <v>5523</v>
      </c>
    </row>
    <row r="1768" spans="1:10" x14ac:dyDescent="0.25">
      <c r="A1768" s="1" t="s">
        <v>5524</v>
      </c>
      <c r="B1768" s="2">
        <v>417687954</v>
      </c>
      <c r="C1768" s="2" t="s">
        <v>335</v>
      </c>
      <c r="D1768" s="4">
        <v>19869</v>
      </c>
      <c r="E1768" s="1" t="s">
        <v>1094</v>
      </c>
      <c r="F1768" s="1" t="s">
        <v>3765</v>
      </c>
      <c r="G1768" s="1" t="s">
        <v>4084</v>
      </c>
      <c r="H1768" s="1" t="s">
        <v>5525</v>
      </c>
      <c r="I1768" s="1">
        <v>252896.8925088</v>
      </c>
      <c r="J1768" s="1" t="s">
        <v>5526</v>
      </c>
    </row>
    <row r="1769" spans="1:10" x14ac:dyDescent="0.25">
      <c r="A1769" s="1" t="s">
        <v>5527</v>
      </c>
      <c r="B1769" s="2">
        <v>354088152</v>
      </c>
      <c r="C1769" s="2" t="s">
        <v>154</v>
      </c>
      <c r="D1769" s="4">
        <v>29730.75</v>
      </c>
      <c r="E1769" s="1" t="s">
        <v>1094</v>
      </c>
      <c r="F1769" s="1" t="s">
        <v>1426</v>
      </c>
      <c r="G1769" s="1" t="s">
        <v>4095</v>
      </c>
      <c r="H1769" s="1" t="s">
        <v>5528</v>
      </c>
      <c r="I1769" s="1">
        <v>141843.29702088001</v>
      </c>
      <c r="J1769" s="1" t="s">
        <v>5529</v>
      </c>
    </row>
    <row r="1770" spans="1:10" x14ac:dyDescent="0.25">
      <c r="A1770" s="1" t="s">
        <v>5530</v>
      </c>
      <c r="B1770" s="2">
        <v>431454918</v>
      </c>
      <c r="C1770" s="2" t="s">
        <v>568</v>
      </c>
      <c r="D1770" s="4">
        <v>25713</v>
      </c>
      <c r="E1770" s="1" t="s">
        <v>1094</v>
      </c>
      <c r="F1770" s="1" t="s">
        <v>1000</v>
      </c>
      <c r="G1770" s="1" t="s">
        <v>4148</v>
      </c>
      <c r="H1770" s="1" t="s">
        <v>5531</v>
      </c>
      <c r="I1770" s="1">
        <v>119517.2352</v>
      </c>
      <c r="J1770" s="1" t="s">
        <v>5532</v>
      </c>
    </row>
    <row r="1771" spans="1:10" x14ac:dyDescent="0.25">
      <c r="A1771" s="1" t="s">
        <v>5533</v>
      </c>
      <c r="B1771" s="2">
        <v>930813717</v>
      </c>
      <c r="C1771" s="2" t="s">
        <v>556</v>
      </c>
      <c r="D1771" s="4">
        <v>27174</v>
      </c>
      <c r="E1771" s="1" t="s">
        <v>1094</v>
      </c>
      <c r="F1771" s="1" t="s">
        <v>269</v>
      </c>
      <c r="G1771" s="1" t="s">
        <v>4088</v>
      </c>
      <c r="H1771" s="1" t="s">
        <v>5534</v>
      </c>
      <c r="I1771" s="1">
        <v>118656.01203120001</v>
      </c>
      <c r="J1771" s="1" t="s">
        <v>5535</v>
      </c>
    </row>
    <row r="1772" spans="1:10" x14ac:dyDescent="0.25">
      <c r="A1772" s="1" t="s">
        <v>5536</v>
      </c>
      <c r="B1772" s="2">
        <v>770591187</v>
      </c>
      <c r="C1772" s="2" t="s">
        <v>221</v>
      </c>
      <c r="D1772" s="4">
        <v>33748.5</v>
      </c>
      <c r="E1772" s="1" t="s">
        <v>1094</v>
      </c>
      <c r="F1772" s="1" t="s">
        <v>4364</v>
      </c>
      <c r="G1772" s="1" t="s">
        <v>4119</v>
      </c>
      <c r="H1772" s="1" t="s">
        <v>5537</v>
      </c>
      <c r="I1772" s="1">
        <v>37144.043937000002</v>
      </c>
      <c r="J1772" s="1" t="s">
        <v>5538</v>
      </c>
    </row>
    <row r="1773" spans="1:10" x14ac:dyDescent="0.25">
      <c r="A1773" s="1" t="s">
        <v>5539</v>
      </c>
      <c r="B1773" s="2">
        <v>757592916</v>
      </c>
      <c r="C1773" s="2" t="s">
        <v>403</v>
      </c>
      <c r="D1773" s="4">
        <v>31922.25</v>
      </c>
      <c r="E1773" s="1" t="s">
        <v>1094</v>
      </c>
      <c r="F1773" s="1" t="s">
        <v>750</v>
      </c>
      <c r="G1773" s="1" t="s">
        <v>4070</v>
      </c>
      <c r="H1773" s="1" t="s">
        <v>5540</v>
      </c>
      <c r="I1773" s="1">
        <v>63848.746561599997</v>
      </c>
      <c r="J1773" s="1" t="s">
        <v>5541</v>
      </c>
    </row>
    <row r="1774" spans="1:10" x14ac:dyDescent="0.25">
      <c r="A1774" s="1" t="s">
        <v>5542</v>
      </c>
      <c r="B1774" s="2">
        <v>850085744</v>
      </c>
      <c r="C1774" s="2" t="s">
        <v>513</v>
      </c>
      <c r="D1774" s="4">
        <v>32287.5</v>
      </c>
      <c r="E1774" s="1" t="s">
        <v>1094</v>
      </c>
      <c r="F1774" s="1" t="s">
        <v>453</v>
      </c>
      <c r="G1774" s="1" t="s">
        <v>4062</v>
      </c>
      <c r="H1774" s="1" t="s">
        <v>5543</v>
      </c>
      <c r="I1774" s="1">
        <v>104650.0428996</v>
      </c>
      <c r="J1774" s="1" t="s">
        <v>5544</v>
      </c>
    </row>
    <row r="1775" spans="1:10" x14ac:dyDescent="0.25">
      <c r="A1775" s="1" t="s">
        <v>5545</v>
      </c>
      <c r="B1775" s="2">
        <v>104483650</v>
      </c>
      <c r="C1775" s="2" t="s">
        <v>389</v>
      </c>
      <c r="D1775" s="4">
        <v>29365.5</v>
      </c>
      <c r="E1775" s="1" t="s">
        <v>1094</v>
      </c>
      <c r="F1775" s="1" t="s">
        <v>269</v>
      </c>
      <c r="G1775" s="1" t="s">
        <v>4066</v>
      </c>
      <c r="H1775" s="1" t="s">
        <v>5546</v>
      </c>
      <c r="I1775" s="1">
        <v>809800.42381056002</v>
      </c>
      <c r="J1775" s="1" t="s">
        <v>5547</v>
      </c>
    </row>
    <row r="1776" spans="1:10" x14ac:dyDescent="0.25">
      <c r="A1776" s="1" t="s">
        <v>5548</v>
      </c>
      <c r="B1776" s="2">
        <v>601050774</v>
      </c>
      <c r="C1776" s="2" t="s">
        <v>38</v>
      </c>
      <c r="D1776" s="4">
        <v>21330</v>
      </c>
      <c r="E1776" s="1" t="s">
        <v>1094</v>
      </c>
      <c r="F1776" s="1" t="s">
        <v>2211</v>
      </c>
      <c r="G1776" s="1" t="s">
        <v>4220</v>
      </c>
      <c r="H1776" s="1" t="s">
        <v>5549</v>
      </c>
      <c r="I1776" s="1">
        <v>295926.49175039999</v>
      </c>
      <c r="J1776" s="1" t="s">
        <v>5550</v>
      </c>
    </row>
    <row r="1777" spans="1:10" x14ac:dyDescent="0.25">
      <c r="A1777" s="1" t="s">
        <v>5551</v>
      </c>
      <c r="B1777" s="2">
        <v>576795176</v>
      </c>
      <c r="C1777" s="2" t="s">
        <v>114</v>
      </c>
      <c r="D1777" s="4">
        <v>20599.5</v>
      </c>
      <c r="E1777" s="1" t="s">
        <v>1094</v>
      </c>
      <c r="F1777" s="1" t="s">
        <v>731</v>
      </c>
      <c r="G1777" s="1" t="s">
        <v>4119</v>
      </c>
      <c r="H1777" s="1" t="s">
        <v>5552</v>
      </c>
      <c r="I1777" s="1">
        <v>433544.74555391999</v>
      </c>
      <c r="J1777" s="1" t="s">
        <v>5553</v>
      </c>
    </row>
    <row r="1778" spans="1:10" x14ac:dyDescent="0.25">
      <c r="A1778" s="1" t="s">
        <v>5554</v>
      </c>
      <c r="B1778" s="2">
        <v>527206325</v>
      </c>
      <c r="C1778" s="2" t="s">
        <v>380</v>
      </c>
      <c r="D1778" s="4">
        <v>14390.25</v>
      </c>
      <c r="E1778" s="1" t="s">
        <v>1094</v>
      </c>
      <c r="F1778" s="1" t="s">
        <v>172</v>
      </c>
      <c r="G1778" s="1" t="s">
        <v>4084</v>
      </c>
      <c r="H1778" s="1" t="s">
        <v>5555</v>
      </c>
      <c r="I1778" s="1">
        <v>164289.7298112</v>
      </c>
      <c r="J1778" s="1" t="s">
        <v>5556</v>
      </c>
    </row>
    <row r="1779" spans="1:10" x14ac:dyDescent="0.25">
      <c r="A1779" s="1" t="s">
        <v>5557</v>
      </c>
      <c r="B1779" s="2">
        <v>443084109</v>
      </c>
      <c r="C1779" s="2" t="s">
        <v>18</v>
      </c>
      <c r="D1779" s="4">
        <v>33018</v>
      </c>
      <c r="E1779" s="1" t="s">
        <v>1094</v>
      </c>
      <c r="F1779" s="1" t="s">
        <v>1702</v>
      </c>
      <c r="G1779" s="1" t="s">
        <v>4074</v>
      </c>
      <c r="H1779" s="1" t="s">
        <v>5558</v>
      </c>
      <c r="I1779" s="1">
        <v>260365.23347519999</v>
      </c>
      <c r="J1779" s="1" t="s">
        <v>5559</v>
      </c>
    </row>
    <row r="1780" spans="1:10" x14ac:dyDescent="0.25">
      <c r="A1780" s="1" t="s">
        <v>5560</v>
      </c>
      <c r="B1780" s="2">
        <v>236046688</v>
      </c>
      <c r="C1780" s="2" t="s">
        <v>518</v>
      </c>
      <c r="D1780" s="4">
        <v>35574.75</v>
      </c>
      <c r="E1780" s="1" t="s">
        <v>1094</v>
      </c>
      <c r="F1780" s="1" t="s">
        <v>88</v>
      </c>
      <c r="G1780" s="1" t="s">
        <v>4074</v>
      </c>
      <c r="H1780" s="1" t="s">
        <v>5561</v>
      </c>
      <c r="I1780" s="1">
        <v>732073.62426704995</v>
      </c>
      <c r="J1780" s="1" t="s">
        <v>5562</v>
      </c>
    </row>
    <row r="1781" spans="1:10" x14ac:dyDescent="0.25">
      <c r="A1781" s="1" t="s">
        <v>5563</v>
      </c>
      <c r="B1781" s="2">
        <v>348038718</v>
      </c>
      <c r="C1781" s="2" t="s">
        <v>101</v>
      </c>
      <c r="D1781" s="4">
        <v>19138.5</v>
      </c>
      <c r="E1781" s="1" t="s">
        <v>1094</v>
      </c>
      <c r="F1781" s="1" t="s">
        <v>120</v>
      </c>
      <c r="G1781" s="1" t="s">
        <v>4148</v>
      </c>
      <c r="H1781" s="1" t="s">
        <v>5564</v>
      </c>
      <c r="I1781" s="1">
        <v>305199.64919808001</v>
      </c>
      <c r="J1781" s="1" t="s">
        <v>5565</v>
      </c>
    </row>
    <row r="1782" spans="1:10" x14ac:dyDescent="0.25">
      <c r="A1782" s="1" t="s">
        <v>5566</v>
      </c>
      <c r="B1782" s="2">
        <v>556776914</v>
      </c>
      <c r="C1782" s="2" t="s">
        <v>606</v>
      </c>
      <c r="D1782" s="4">
        <v>23886.75</v>
      </c>
      <c r="E1782" s="1" t="s">
        <v>1094</v>
      </c>
      <c r="F1782" s="1" t="s">
        <v>549</v>
      </c>
      <c r="G1782" s="1" t="s">
        <v>4220</v>
      </c>
      <c r="H1782" s="1" t="s">
        <v>5567</v>
      </c>
      <c r="I1782" s="1">
        <v>67766.180980680001</v>
      </c>
      <c r="J1782" s="1" t="s">
        <v>5568</v>
      </c>
    </row>
    <row r="1783" spans="1:10" x14ac:dyDescent="0.25">
      <c r="A1783" s="1" t="s">
        <v>5569</v>
      </c>
      <c r="B1783" s="2">
        <v>558098984</v>
      </c>
      <c r="C1783" s="2" t="s">
        <v>162</v>
      </c>
      <c r="D1783" s="4">
        <v>15851.25</v>
      </c>
      <c r="E1783" s="1" t="s">
        <v>1094</v>
      </c>
      <c r="F1783" s="1" t="s">
        <v>885</v>
      </c>
      <c r="G1783" s="1" t="s">
        <v>4084</v>
      </c>
      <c r="H1783" s="1" t="s">
        <v>5570</v>
      </c>
      <c r="I1783" s="1">
        <v>359584.68057600001</v>
      </c>
      <c r="J1783" s="1" t="s">
        <v>5571</v>
      </c>
    </row>
    <row r="1784" spans="1:10" x14ac:dyDescent="0.25">
      <c r="A1784" s="1" t="s">
        <v>5572</v>
      </c>
      <c r="B1784" s="2">
        <v>949799479</v>
      </c>
      <c r="C1784" s="2" t="s">
        <v>889</v>
      </c>
      <c r="D1784" s="4">
        <v>30096</v>
      </c>
      <c r="E1784" s="1" t="s">
        <v>1094</v>
      </c>
      <c r="F1784" s="1" t="s">
        <v>1517</v>
      </c>
      <c r="G1784" s="1" t="s">
        <v>4084</v>
      </c>
      <c r="H1784" s="1" t="s">
        <v>5573</v>
      </c>
      <c r="I1784" s="1">
        <v>100663.85803824</v>
      </c>
      <c r="J1784" s="1" t="s">
        <v>5574</v>
      </c>
    </row>
    <row r="1785" spans="1:10" x14ac:dyDescent="0.25">
      <c r="A1785" s="1" t="s">
        <v>5575</v>
      </c>
      <c r="B1785" s="2">
        <v>412403373</v>
      </c>
      <c r="C1785" s="2" t="s">
        <v>114</v>
      </c>
      <c r="D1785" s="4">
        <v>20599.5</v>
      </c>
      <c r="E1785" s="1" t="s">
        <v>1094</v>
      </c>
      <c r="F1785" s="1" t="s">
        <v>549</v>
      </c>
      <c r="G1785" s="1" t="s">
        <v>4105</v>
      </c>
      <c r="H1785" s="1" t="s">
        <v>5576</v>
      </c>
      <c r="I1785" s="1">
        <v>206962.05231413999</v>
      </c>
      <c r="J1785" s="1" t="s">
        <v>5577</v>
      </c>
    </row>
    <row r="1786" spans="1:10" x14ac:dyDescent="0.25">
      <c r="A1786" s="1" t="s">
        <v>5578</v>
      </c>
      <c r="B1786" s="2">
        <v>846420402</v>
      </c>
      <c r="C1786" s="2" t="s">
        <v>255</v>
      </c>
      <c r="D1786" s="4">
        <v>25347.75</v>
      </c>
      <c r="E1786" s="1" t="s">
        <v>1094</v>
      </c>
      <c r="F1786" s="1" t="s">
        <v>331</v>
      </c>
      <c r="G1786" s="1" t="s">
        <v>4105</v>
      </c>
      <c r="H1786" s="1" t="s">
        <v>5579</v>
      </c>
      <c r="I1786" s="1">
        <v>1349469.2888543999</v>
      </c>
      <c r="J1786" s="1" t="s">
        <v>5580</v>
      </c>
    </row>
    <row r="1787" spans="1:10" x14ac:dyDescent="0.25">
      <c r="A1787" s="1" t="s">
        <v>5581</v>
      </c>
      <c r="B1787" s="2">
        <v>641579724</v>
      </c>
      <c r="C1787" s="2" t="s">
        <v>357</v>
      </c>
      <c r="D1787" s="4">
        <v>35209.5</v>
      </c>
      <c r="E1787" s="1" t="s">
        <v>1094</v>
      </c>
      <c r="F1787" s="1" t="s">
        <v>366</v>
      </c>
      <c r="G1787" s="1" t="s">
        <v>4074</v>
      </c>
      <c r="H1787" s="1" t="s">
        <v>5582</v>
      </c>
      <c r="I1787" s="1">
        <v>435052.61184000003</v>
      </c>
      <c r="J1787" s="1" t="s">
        <v>5583</v>
      </c>
    </row>
    <row r="1788" spans="1:10" x14ac:dyDescent="0.25">
      <c r="A1788" s="1" t="s">
        <v>5584</v>
      </c>
      <c r="B1788" s="2">
        <v>256687818</v>
      </c>
      <c r="C1788" s="2" t="s">
        <v>298</v>
      </c>
      <c r="D1788" s="4">
        <v>38131.5</v>
      </c>
      <c r="E1788" s="1" t="s">
        <v>1094</v>
      </c>
      <c r="F1788" s="1" t="s">
        <v>256</v>
      </c>
      <c r="G1788" s="1" t="s">
        <v>4074</v>
      </c>
      <c r="H1788" s="1" t="s">
        <v>5585</v>
      </c>
      <c r="I1788" s="1">
        <v>325718.9496162</v>
      </c>
      <c r="J1788" s="1" t="s">
        <v>5586</v>
      </c>
    </row>
    <row r="1789" spans="1:10" x14ac:dyDescent="0.25">
      <c r="A1789" s="1" t="s">
        <v>5587</v>
      </c>
      <c r="B1789" s="2">
        <v>666135493</v>
      </c>
      <c r="C1789" s="2" t="s">
        <v>309</v>
      </c>
      <c r="D1789" s="4">
        <v>27904.5</v>
      </c>
      <c r="E1789" s="1" t="s">
        <v>1094</v>
      </c>
      <c r="F1789" s="1" t="s">
        <v>587</v>
      </c>
      <c r="G1789" s="1" t="s">
        <v>4054</v>
      </c>
      <c r="H1789" s="1" t="s">
        <v>5588</v>
      </c>
      <c r="I1789" s="1">
        <v>430644.70009391999</v>
      </c>
      <c r="J1789" s="1" t="s">
        <v>5589</v>
      </c>
    </row>
    <row r="1790" spans="1:10" x14ac:dyDescent="0.25">
      <c r="A1790" s="1" t="s">
        <v>5590</v>
      </c>
      <c r="B1790" s="2">
        <v>912042678</v>
      </c>
      <c r="C1790" s="2" t="s">
        <v>38</v>
      </c>
      <c r="D1790" s="4">
        <v>21330</v>
      </c>
      <c r="E1790" s="1" t="s">
        <v>1094</v>
      </c>
      <c r="F1790" s="1" t="s">
        <v>13</v>
      </c>
      <c r="G1790" s="1" t="s">
        <v>4054</v>
      </c>
      <c r="H1790" s="1" t="s">
        <v>5591</v>
      </c>
      <c r="I1790" s="1">
        <v>183999.75651832001</v>
      </c>
      <c r="J1790" s="1" t="s">
        <v>5592</v>
      </c>
    </row>
    <row r="1791" spans="1:10" x14ac:dyDescent="0.25">
      <c r="A1791" s="1" t="s">
        <v>5593</v>
      </c>
      <c r="B1791" s="2">
        <v>523307003</v>
      </c>
      <c r="C1791" s="2" t="s">
        <v>452</v>
      </c>
      <c r="D1791" s="4">
        <v>26078.25</v>
      </c>
      <c r="E1791" s="1" t="s">
        <v>1094</v>
      </c>
      <c r="F1791" s="1" t="s">
        <v>527</v>
      </c>
      <c r="G1791" s="1" t="s">
        <v>4119</v>
      </c>
      <c r="H1791" s="1" t="s">
        <v>5594</v>
      </c>
      <c r="I1791" s="1">
        <v>239480.61793487999</v>
      </c>
      <c r="J1791" s="1" t="s">
        <v>5595</v>
      </c>
    </row>
    <row r="1792" spans="1:10" x14ac:dyDescent="0.25">
      <c r="A1792" s="1" t="s">
        <v>5596</v>
      </c>
      <c r="B1792" s="2">
        <v>843915301</v>
      </c>
      <c r="C1792" s="2" t="s">
        <v>92</v>
      </c>
      <c r="D1792" s="4">
        <v>29000.25</v>
      </c>
      <c r="E1792" s="1" t="s">
        <v>1094</v>
      </c>
      <c r="F1792" s="1" t="s">
        <v>227</v>
      </c>
      <c r="G1792" s="1" t="s">
        <v>4054</v>
      </c>
      <c r="H1792" s="1" t="s">
        <v>5597</v>
      </c>
      <c r="I1792" s="1">
        <v>530641.31480359996</v>
      </c>
      <c r="J1792" s="1" t="s">
        <v>5598</v>
      </c>
    </row>
    <row r="1793" spans="1:10" x14ac:dyDescent="0.25">
      <c r="A1793" s="1" t="s">
        <v>5599</v>
      </c>
      <c r="B1793" s="2">
        <v>600449226</v>
      </c>
      <c r="C1793" s="2" t="s">
        <v>240</v>
      </c>
      <c r="D1793" s="4">
        <v>22060.5</v>
      </c>
      <c r="E1793" s="1" t="s">
        <v>1094</v>
      </c>
      <c r="F1793" s="1" t="s">
        <v>181</v>
      </c>
      <c r="G1793" s="1" t="s">
        <v>4058</v>
      </c>
      <c r="H1793" s="1" t="s">
        <v>5600</v>
      </c>
      <c r="I1793" s="1">
        <v>77183.950399289999</v>
      </c>
      <c r="J1793" s="1" t="s">
        <v>5601</v>
      </c>
    </row>
    <row r="1794" spans="1:10" x14ac:dyDescent="0.25">
      <c r="A1794" s="1" t="s">
        <v>5602</v>
      </c>
      <c r="B1794" s="2">
        <v>213205219</v>
      </c>
      <c r="C1794" s="2" t="s">
        <v>452</v>
      </c>
      <c r="D1794" s="4">
        <v>26078.25</v>
      </c>
      <c r="E1794" s="1" t="s">
        <v>1094</v>
      </c>
      <c r="F1794" s="1" t="s">
        <v>1304</v>
      </c>
      <c r="G1794" s="1" t="s">
        <v>4095</v>
      </c>
      <c r="H1794" s="1" t="s">
        <v>5603</v>
      </c>
      <c r="I1794" s="1">
        <v>352364.0412032</v>
      </c>
      <c r="J1794" s="1" t="s">
        <v>5604</v>
      </c>
    </row>
    <row r="1795" spans="1:10" x14ac:dyDescent="0.25">
      <c r="A1795" s="1" t="s">
        <v>5605</v>
      </c>
      <c r="B1795" s="2">
        <v>77627444</v>
      </c>
      <c r="C1795" s="2" t="s">
        <v>335</v>
      </c>
      <c r="D1795" s="4">
        <v>19869</v>
      </c>
      <c r="E1795" s="1" t="s">
        <v>1094</v>
      </c>
      <c r="F1795" s="1" t="s">
        <v>1336</v>
      </c>
      <c r="G1795" s="1" t="s">
        <v>4119</v>
      </c>
      <c r="H1795" s="1" t="s">
        <v>5606</v>
      </c>
      <c r="I1795" s="1">
        <v>1414641.83605272</v>
      </c>
      <c r="J1795" s="1" t="s">
        <v>5607</v>
      </c>
    </row>
    <row r="1796" spans="1:10" x14ac:dyDescent="0.25">
      <c r="A1796" s="1" t="s">
        <v>5608</v>
      </c>
      <c r="B1796" s="2">
        <v>604469384</v>
      </c>
      <c r="C1796" s="2" t="s">
        <v>217</v>
      </c>
      <c r="D1796" s="4">
        <v>38496.75</v>
      </c>
      <c r="E1796" s="1" t="s">
        <v>1094</v>
      </c>
      <c r="F1796" s="1" t="s">
        <v>331</v>
      </c>
      <c r="G1796" s="1" t="s">
        <v>4099</v>
      </c>
      <c r="H1796" s="1" t="s">
        <v>5609</v>
      </c>
      <c r="I1796" s="1">
        <v>38521.645094400003</v>
      </c>
      <c r="J1796" s="1" t="s">
        <v>5610</v>
      </c>
    </row>
    <row r="1797" spans="1:10" x14ac:dyDescent="0.25">
      <c r="A1797" s="1" t="s">
        <v>5611</v>
      </c>
      <c r="B1797" s="2">
        <v>957975109</v>
      </c>
      <c r="C1797" s="2" t="s">
        <v>124</v>
      </c>
      <c r="D1797" s="4">
        <v>14025</v>
      </c>
      <c r="E1797" s="1" t="s">
        <v>1094</v>
      </c>
      <c r="F1797" s="1" t="s">
        <v>1304</v>
      </c>
      <c r="G1797" s="1" t="s">
        <v>4095</v>
      </c>
      <c r="H1797" s="1" t="s">
        <v>5612</v>
      </c>
      <c r="I1797" s="1">
        <v>730430.64461249998</v>
      </c>
      <c r="J1797" s="1" t="s">
        <v>5613</v>
      </c>
    </row>
    <row r="1798" spans="1:10" x14ac:dyDescent="0.25">
      <c r="A1798" s="1" t="s">
        <v>5614</v>
      </c>
      <c r="B1798" s="2">
        <v>904970081</v>
      </c>
      <c r="C1798" s="2" t="s">
        <v>661</v>
      </c>
      <c r="D1798" s="4">
        <v>16216.5</v>
      </c>
      <c r="E1798" s="1" t="s">
        <v>1094</v>
      </c>
      <c r="F1798" s="1" t="s">
        <v>1426</v>
      </c>
      <c r="G1798" s="1" t="s">
        <v>4062</v>
      </c>
      <c r="H1798" s="1" t="s">
        <v>5615</v>
      </c>
      <c r="I1798" s="1">
        <v>63480.526339999997</v>
      </c>
      <c r="J1798" s="1" t="s">
        <v>5616</v>
      </c>
    </row>
    <row r="1799" spans="1:10" x14ac:dyDescent="0.25">
      <c r="A1799" s="1" t="s">
        <v>5617</v>
      </c>
      <c r="B1799" s="2">
        <v>706031409</v>
      </c>
      <c r="C1799" s="2" t="s">
        <v>518</v>
      </c>
      <c r="D1799" s="4">
        <v>35574.75</v>
      </c>
      <c r="E1799" s="1" t="s">
        <v>1094</v>
      </c>
      <c r="F1799" s="1" t="s">
        <v>181</v>
      </c>
      <c r="G1799" s="1" t="s">
        <v>4074</v>
      </c>
      <c r="H1799" s="1" t="s">
        <v>5618</v>
      </c>
      <c r="I1799" s="1">
        <v>284934.38855903997</v>
      </c>
      <c r="J1799" s="1" t="s">
        <v>5619</v>
      </c>
    </row>
    <row r="1800" spans="1:10" x14ac:dyDescent="0.25">
      <c r="A1800" s="1" t="s">
        <v>5620</v>
      </c>
      <c r="B1800" s="2">
        <v>792776232</v>
      </c>
      <c r="C1800" s="2" t="s">
        <v>124</v>
      </c>
      <c r="D1800" s="4">
        <v>14025</v>
      </c>
      <c r="E1800" s="1" t="s">
        <v>1094</v>
      </c>
      <c r="F1800" s="1" t="s">
        <v>1450</v>
      </c>
      <c r="G1800" s="1" t="s">
        <v>4119</v>
      </c>
      <c r="H1800" s="1" t="s">
        <v>5621</v>
      </c>
      <c r="I1800" s="1">
        <v>89541.053731799999</v>
      </c>
      <c r="J1800" s="1" t="s">
        <v>5622</v>
      </c>
    </row>
    <row r="1801" spans="1:10" x14ac:dyDescent="0.25">
      <c r="A1801" s="1" t="s">
        <v>5623</v>
      </c>
      <c r="B1801" s="2">
        <v>970852604</v>
      </c>
      <c r="C1801" s="2" t="s">
        <v>87</v>
      </c>
      <c r="D1801" s="4">
        <v>16581.75</v>
      </c>
      <c r="E1801" s="1" t="s">
        <v>1094</v>
      </c>
      <c r="F1801" s="1" t="s">
        <v>1576</v>
      </c>
      <c r="G1801" s="1" t="s">
        <v>4074</v>
      </c>
      <c r="H1801" s="1" t="s">
        <v>5624</v>
      </c>
      <c r="I1801" s="1">
        <v>222474.60603647999</v>
      </c>
      <c r="J1801" s="1" t="s">
        <v>5625</v>
      </c>
    </row>
    <row r="1802" spans="1:10" x14ac:dyDescent="0.25">
      <c r="A1802" s="1" t="s">
        <v>5626</v>
      </c>
      <c r="B1802" s="2">
        <v>772724674</v>
      </c>
      <c r="C1802" s="2" t="s">
        <v>221</v>
      </c>
      <c r="D1802" s="4">
        <v>33748.5</v>
      </c>
      <c r="E1802" s="1" t="s">
        <v>1094</v>
      </c>
      <c r="F1802" s="1" t="s">
        <v>68</v>
      </c>
      <c r="G1802" s="1" t="s">
        <v>4099</v>
      </c>
      <c r="H1802" s="1" t="s">
        <v>5627</v>
      </c>
      <c r="I1802" s="1">
        <v>112189.7515464</v>
      </c>
      <c r="J1802" s="1" t="s">
        <v>5628</v>
      </c>
    </row>
    <row r="1803" spans="1:10" x14ac:dyDescent="0.25">
      <c r="A1803" s="1" t="s">
        <v>5629</v>
      </c>
      <c r="B1803" s="2">
        <v>230466938</v>
      </c>
      <c r="C1803" s="2" t="s">
        <v>606</v>
      </c>
      <c r="D1803" s="4">
        <v>23886.75</v>
      </c>
      <c r="E1803" s="1" t="s">
        <v>1094</v>
      </c>
      <c r="F1803" s="1" t="s">
        <v>430</v>
      </c>
      <c r="G1803" s="1" t="s">
        <v>4066</v>
      </c>
      <c r="H1803" s="1" t="s">
        <v>5630</v>
      </c>
      <c r="I1803" s="1">
        <v>7831.8177292800001</v>
      </c>
      <c r="J1803" s="1" t="s">
        <v>5631</v>
      </c>
    </row>
    <row r="1804" spans="1:10" x14ac:dyDescent="0.25">
      <c r="A1804" s="1" t="s">
        <v>5632</v>
      </c>
      <c r="B1804" s="2">
        <v>46670843</v>
      </c>
      <c r="C1804" s="2" t="s">
        <v>573</v>
      </c>
      <c r="D1804" s="4">
        <v>26808.75</v>
      </c>
      <c r="E1804" s="1" t="s">
        <v>1094</v>
      </c>
      <c r="F1804" s="1" t="s">
        <v>989</v>
      </c>
      <c r="G1804" s="1" t="s">
        <v>4099</v>
      </c>
      <c r="H1804" s="1" t="s">
        <v>5633</v>
      </c>
      <c r="I1804" s="1">
        <v>333372.47327999998</v>
      </c>
      <c r="J1804" s="1" t="s">
        <v>5634</v>
      </c>
    </row>
    <row r="1805" spans="1:10" x14ac:dyDescent="0.25">
      <c r="A1805" s="1" t="s">
        <v>5635</v>
      </c>
      <c r="B1805" s="2">
        <v>346282943</v>
      </c>
      <c r="C1805" s="2" t="s">
        <v>862</v>
      </c>
      <c r="D1805" s="4">
        <v>24617.25</v>
      </c>
      <c r="E1805" s="1" t="s">
        <v>1094</v>
      </c>
      <c r="F1805" s="1" t="s">
        <v>1016</v>
      </c>
      <c r="G1805" s="1" t="s">
        <v>4105</v>
      </c>
      <c r="H1805" s="1" t="s">
        <v>5636</v>
      </c>
      <c r="I1805" s="1">
        <v>397936.55764800002</v>
      </c>
      <c r="J1805" s="1" t="s">
        <v>1801</v>
      </c>
    </row>
    <row r="1806" spans="1:10" x14ac:dyDescent="0.25">
      <c r="A1806" s="1" t="s">
        <v>5637</v>
      </c>
      <c r="B1806" s="2">
        <v>903996598</v>
      </c>
      <c r="C1806" s="2" t="s">
        <v>101</v>
      </c>
      <c r="D1806" s="4">
        <v>19138.5</v>
      </c>
      <c r="E1806" s="1" t="s">
        <v>1094</v>
      </c>
      <c r="F1806" s="1" t="s">
        <v>1336</v>
      </c>
      <c r="G1806" s="1" t="s">
        <v>4220</v>
      </c>
      <c r="H1806" s="1" t="s">
        <v>5638</v>
      </c>
      <c r="I1806" s="1">
        <v>58671.936987840003</v>
      </c>
      <c r="J1806" s="1" t="s">
        <v>5639</v>
      </c>
    </row>
    <row r="1807" spans="1:10" x14ac:dyDescent="0.25">
      <c r="A1807" s="1" t="s">
        <v>5640</v>
      </c>
      <c r="B1807" s="2">
        <v>48964941</v>
      </c>
      <c r="C1807" s="2" t="s">
        <v>518</v>
      </c>
      <c r="D1807" s="4">
        <v>35574.75</v>
      </c>
      <c r="E1807" s="1" t="s">
        <v>1094</v>
      </c>
      <c r="F1807" s="1" t="s">
        <v>794</v>
      </c>
      <c r="G1807" s="1" t="s">
        <v>4084</v>
      </c>
      <c r="H1807" s="1" t="s">
        <v>5641</v>
      </c>
      <c r="I1807" s="1">
        <v>220393.61592191999</v>
      </c>
      <c r="J1807" s="1" t="s">
        <v>5642</v>
      </c>
    </row>
    <row r="1808" spans="1:10" x14ac:dyDescent="0.25">
      <c r="A1808" s="1" t="s">
        <v>5643</v>
      </c>
      <c r="B1808" s="2">
        <v>5209569</v>
      </c>
      <c r="C1808" s="2" t="s">
        <v>47</v>
      </c>
      <c r="D1808" s="4">
        <v>31191.75</v>
      </c>
      <c r="E1808" s="1" t="s">
        <v>1094</v>
      </c>
      <c r="F1808" s="1" t="s">
        <v>636</v>
      </c>
      <c r="G1808" s="1" t="s">
        <v>4058</v>
      </c>
      <c r="H1808" s="1" t="s">
        <v>5644</v>
      </c>
      <c r="I1808" s="1">
        <v>447638.40955679998</v>
      </c>
      <c r="J1808" s="1" t="s">
        <v>5645</v>
      </c>
    </row>
    <row r="1809" spans="1:10" x14ac:dyDescent="0.25">
      <c r="A1809" s="1" t="s">
        <v>5646</v>
      </c>
      <c r="B1809" s="2">
        <v>756894845</v>
      </c>
      <c r="C1809" s="2" t="s">
        <v>357</v>
      </c>
      <c r="D1809" s="4">
        <v>35209.5</v>
      </c>
      <c r="E1809" s="1" t="s">
        <v>1094</v>
      </c>
      <c r="F1809" s="1" t="s">
        <v>155</v>
      </c>
      <c r="G1809" s="1" t="s">
        <v>4066</v>
      </c>
      <c r="H1809" s="1" t="s">
        <v>5647</v>
      </c>
      <c r="I1809" s="1">
        <v>66426.261056999996</v>
      </c>
      <c r="J1809" s="1" t="s">
        <v>5648</v>
      </c>
    </row>
    <row r="1810" spans="1:10" x14ac:dyDescent="0.25">
      <c r="A1810" s="1" t="s">
        <v>5649</v>
      </c>
      <c r="B1810" s="2">
        <v>831453431</v>
      </c>
      <c r="C1810" s="2" t="s">
        <v>119</v>
      </c>
      <c r="D1810" s="4">
        <v>24982.5</v>
      </c>
      <c r="E1810" s="1" t="s">
        <v>1094</v>
      </c>
      <c r="F1810" s="1" t="s">
        <v>1815</v>
      </c>
      <c r="G1810" s="1" t="s">
        <v>4088</v>
      </c>
      <c r="H1810" s="1" t="s">
        <v>5650</v>
      </c>
      <c r="I1810" s="1">
        <v>278721.34584839997</v>
      </c>
      <c r="J1810" s="1" t="s">
        <v>5651</v>
      </c>
    </row>
    <row r="1811" spans="1:10" x14ac:dyDescent="0.25">
      <c r="A1811" s="1" t="s">
        <v>5652</v>
      </c>
      <c r="B1811" s="2">
        <v>743583179</v>
      </c>
      <c r="C1811" s="2" t="s">
        <v>606</v>
      </c>
      <c r="D1811" s="4">
        <v>23886.75</v>
      </c>
      <c r="E1811" s="1" t="s">
        <v>1094</v>
      </c>
      <c r="F1811" s="1" t="s">
        <v>83</v>
      </c>
      <c r="G1811" s="1" t="s">
        <v>4148</v>
      </c>
      <c r="H1811" s="1" t="s">
        <v>5653</v>
      </c>
      <c r="I1811" s="1">
        <v>349713.003822</v>
      </c>
      <c r="J1811" s="1" t="s">
        <v>5654</v>
      </c>
    </row>
    <row r="1812" spans="1:10" x14ac:dyDescent="0.25">
      <c r="A1812" s="1" t="s">
        <v>5655</v>
      </c>
      <c r="B1812" s="2">
        <v>719469045</v>
      </c>
      <c r="C1812" s="2" t="s">
        <v>101</v>
      </c>
      <c r="D1812" s="4">
        <v>19138.5</v>
      </c>
      <c r="E1812" s="1" t="s">
        <v>1094</v>
      </c>
      <c r="F1812" s="1" t="s">
        <v>246</v>
      </c>
      <c r="G1812" s="1" t="s">
        <v>4058</v>
      </c>
      <c r="H1812" s="1" t="s">
        <v>5656</v>
      </c>
      <c r="I1812" s="1">
        <v>323394.786792</v>
      </c>
      <c r="J1812" s="1" t="s">
        <v>5657</v>
      </c>
    </row>
    <row r="1813" spans="1:10" x14ac:dyDescent="0.25">
      <c r="A1813" s="1" t="s">
        <v>5658</v>
      </c>
      <c r="B1813" s="2">
        <v>281718506</v>
      </c>
      <c r="C1813" s="2" t="s">
        <v>221</v>
      </c>
      <c r="D1813" s="4">
        <v>33748.5</v>
      </c>
      <c r="E1813" s="1" t="s">
        <v>1094</v>
      </c>
      <c r="F1813" s="1" t="s">
        <v>1308</v>
      </c>
      <c r="G1813" s="1" t="s">
        <v>4220</v>
      </c>
      <c r="H1813" s="1" t="s">
        <v>5659</v>
      </c>
      <c r="I1813" s="1">
        <v>129793.5364096</v>
      </c>
      <c r="J1813" s="1" t="s">
        <v>5660</v>
      </c>
    </row>
    <row r="1814" spans="1:10" x14ac:dyDescent="0.25">
      <c r="A1814" s="1" t="s">
        <v>5661</v>
      </c>
      <c r="B1814" s="2">
        <v>400502948</v>
      </c>
      <c r="C1814" s="2" t="s">
        <v>72</v>
      </c>
      <c r="D1814" s="4">
        <v>34844.25</v>
      </c>
      <c r="E1814" s="1" t="s">
        <v>1094</v>
      </c>
      <c r="F1814" s="1" t="s">
        <v>774</v>
      </c>
      <c r="G1814" s="1" t="s">
        <v>4070</v>
      </c>
      <c r="H1814" s="1" t="s">
        <v>5662</v>
      </c>
      <c r="I1814" s="1">
        <v>15435.38205</v>
      </c>
      <c r="J1814" s="1" t="s">
        <v>5663</v>
      </c>
    </row>
    <row r="1815" spans="1:10" x14ac:dyDescent="0.25">
      <c r="A1815" s="1" t="s">
        <v>5664</v>
      </c>
      <c r="B1815" s="2">
        <v>298136303</v>
      </c>
      <c r="C1815" s="2" t="s">
        <v>556</v>
      </c>
      <c r="D1815" s="4">
        <v>27174</v>
      </c>
      <c r="E1815" s="1" t="s">
        <v>1094</v>
      </c>
      <c r="F1815" s="1" t="s">
        <v>130</v>
      </c>
      <c r="G1815" s="1" t="s">
        <v>4054</v>
      </c>
      <c r="H1815" s="1" t="s">
        <v>5665</v>
      </c>
      <c r="I1815" s="1">
        <v>344614.44124800002</v>
      </c>
      <c r="J1815" s="1" t="s">
        <v>5666</v>
      </c>
    </row>
    <row r="1816" spans="1:10" x14ac:dyDescent="0.25">
      <c r="A1816" s="1" t="s">
        <v>5667</v>
      </c>
      <c r="B1816" s="2">
        <v>970303695</v>
      </c>
      <c r="C1816" s="2" t="s">
        <v>403</v>
      </c>
      <c r="D1816" s="4">
        <v>31922.25</v>
      </c>
      <c r="E1816" s="1" t="s">
        <v>1094</v>
      </c>
      <c r="F1816" s="1" t="s">
        <v>574</v>
      </c>
      <c r="G1816" s="1" t="s">
        <v>4148</v>
      </c>
      <c r="H1816" s="1" t="s">
        <v>5668</v>
      </c>
      <c r="I1816" s="1">
        <v>45600.393508560002</v>
      </c>
      <c r="J1816" s="1" t="s">
        <v>5669</v>
      </c>
    </row>
    <row r="1817" spans="1:10" x14ac:dyDescent="0.25">
      <c r="A1817" s="1" t="s">
        <v>5670</v>
      </c>
      <c r="B1817" s="2">
        <v>431023279</v>
      </c>
      <c r="C1817" s="2" t="s">
        <v>124</v>
      </c>
      <c r="D1817" s="4">
        <v>14025</v>
      </c>
      <c r="E1817" s="1" t="s">
        <v>1094</v>
      </c>
      <c r="F1817" s="1" t="s">
        <v>426</v>
      </c>
      <c r="G1817" s="1" t="s">
        <v>4220</v>
      </c>
      <c r="H1817" s="1" t="s">
        <v>5671</v>
      </c>
      <c r="I1817" s="1">
        <v>75306.777511680004</v>
      </c>
      <c r="J1817" s="1" t="s">
        <v>5672</v>
      </c>
    </row>
    <row r="1818" spans="1:10" x14ac:dyDescent="0.25">
      <c r="A1818" s="1" t="s">
        <v>5673</v>
      </c>
      <c r="B1818" s="2">
        <v>499411071</v>
      </c>
      <c r="C1818" s="2" t="s">
        <v>23</v>
      </c>
      <c r="D1818" s="4">
        <v>15486</v>
      </c>
      <c r="E1818" s="1" t="s">
        <v>1094</v>
      </c>
      <c r="F1818" s="1" t="s">
        <v>404</v>
      </c>
      <c r="G1818" s="1" t="s">
        <v>4058</v>
      </c>
      <c r="H1818" s="1" t="s">
        <v>5674</v>
      </c>
      <c r="I1818" s="1">
        <v>107602.85160703999</v>
      </c>
      <c r="J1818" s="1" t="s">
        <v>5675</v>
      </c>
    </row>
    <row r="1819" spans="1:10" x14ac:dyDescent="0.25">
      <c r="A1819" s="1" t="s">
        <v>5676</v>
      </c>
      <c r="B1819" s="2">
        <v>874582924</v>
      </c>
      <c r="C1819" s="2" t="s">
        <v>189</v>
      </c>
      <c r="D1819" s="4">
        <v>22425.75</v>
      </c>
      <c r="E1819" s="1" t="s">
        <v>1094</v>
      </c>
      <c r="F1819" s="1" t="s">
        <v>1016</v>
      </c>
      <c r="G1819" s="1" t="s">
        <v>4099</v>
      </c>
      <c r="H1819" s="1" t="s">
        <v>5677</v>
      </c>
      <c r="I1819" s="1">
        <v>79800.032239199994</v>
      </c>
      <c r="J1819" s="1" t="s">
        <v>5678</v>
      </c>
    </row>
    <row r="1820" spans="1:10" x14ac:dyDescent="0.25">
      <c r="A1820" s="1" t="s">
        <v>5679</v>
      </c>
      <c r="B1820" s="2">
        <v>744593760</v>
      </c>
      <c r="C1820" s="2" t="s">
        <v>250</v>
      </c>
      <c r="D1820" s="4">
        <v>18042.75</v>
      </c>
      <c r="E1820" s="1" t="s">
        <v>1094</v>
      </c>
      <c r="F1820" s="1" t="s">
        <v>699</v>
      </c>
      <c r="G1820" s="1" t="s">
        <v>4062</v>
      </c>
      <c r="H1820" s="1" t="s">
        <v>5680</v>
      </c>
      <c r="I1820" s="1">
        <v>22129.4470176</v>
      </c>
      <c r="J1820" s="1" t="s">
        <v>5681</v>
      </c>
    </row>
    <row r="1821" spans="1:10" x14ac:dyDescent="0.25">
      <c r="A1821" s="1" t="s">
        <v>5682</v>
      </c>
      <c r="B1821" s="2">
        <v>272264222</v>
      </c>
      <c r="C1821" s="2" t="s">
        <v>380</v>
      </c>
      <c r="D1821" s="4">
        <v>14390.25</v>
      </c>
      <c r="E1821" s="1" t="s">
        <v>1094</v>
      </c>
      <c r="F1821" s="1" t="s">
        <v>675</v>
      </c>
      <c r="G1821" s="1" t="s">
        <v>4066</v>
      </c>
      <c r="H1821" s="1" t="s">
        <v>5683</v>
      </c>
      <c r="I1821" s="1">
        <v>164750.97748480001</v>
      </c>
      <c r="J1821" s="1" t="s">
        <v>5684</v>
      </c>
    </row>
    <row r="1822" spans="1:10" x14ac:dyDescent="0.25">
      <c r="A1822" s="1" t="s">
        <v>5685</v>
      </c>
      <c r="B1822" s="2">
        <v>388561379</v>
      </c>
      <c r="C1822" s="2" t="s">
        <v>322</v>
      </c>
      <c r="D1822" s="4">
        <v>26443.5</v>
      </c>
      <c r="E1822" s="1" t="s">
        <v>1094</v>
      </c>
      <c r="F1822" s="1" t="s">
        <v>246</v>
      </c>
      <c r="G1822" s="1" t="s">
        <v>4058</v>
      </c>
      <c r="H1822" s="1" t="s">
        <v>5686</v>
      </c>
      <c r="I1822" s="1">
        <v>117810.57038400001</v>
      </c>
      <c r="J1822" s="1" t="s">
        <v>5687</v>
      </c>
    </row>
    <row r="1823" spans="1:10" x14ac:dyDescent="0.25">
      <c r="A1823" s="1" t="s">
        <v>5688</v>
      </c>
      <c r="B1823" s="2">
        <v>548730982</v>
      </c>
      <c r="C1823" s="2" t="s">
        <v>38</v>
      </c>
      <c r="D1823" s="4">
        <v>21330</v>
      </c>
      <c r="E1823" s="1" t="s">
        <v>1094</v>
      </c>
      <c r="F1823" s="1" t="s">
        <v>323</v>
      </c>
      <c r="G1823" s="1" t="s">
        <v>4220</v>
      </c>
      <c r="H1823" s="1" t="s">
        <v>5689</v>
      </c>
      <c r="I1823" s="1">
        <v>537504.54750720004</v>
      </c>
      <c r="J1823" s="1" t="s">
        <v>5690</v>
      </c>
    </row>
    <row r="1824" spans="1:10" x14ac:dyDescent="0.25">
      <c r="A1824" s="1" t="s">
        <v>5691</v>
      </c>
      <c r="B1824" s="2">
        <v>68280294</v>
      </c>
      <c r="C1824" s="2" t="s">
        <v>862</v>
      </c>
      <c r="D1824" s="4">
        <v>24617.25</v>
      </c>
      <c r="E1824" s="1" t="s">
        <v>1094</v>
      </c>
      <c r="F1824" s="1" t="s">
        <v>818</v>
      </c>
      <c r="G1824" s="1" t="s">
        <v>4119</v>
      </c>
      <c r="H1824" s="1" t="s">
        <v>5692</v>
      </c>
      <c r="I1824" s="1">
        <v>170814.32356128001</v>
      </c>
      <c r="J1824" s="1" t="s">
        <v>5693</v>
      </c>
    </row>
    <row r="1825" spans="1:10" x14ac:dyDescent="0.25">
      <c r="A1825" s="1" t="s">
        <v>5694</v>
      </c>
      <c r="B1825" s="2">
        <v>843600058</v>
      </c>
      <c r="C1825" s="2" t="s">
        <v>479</v>
      </c>
      <c r="D1825" s="4">
        <v>33383.25</v>
      </c>
      <c r="E1825" s="1" t="s">
        <v>1094</v>
      </c>
      <c r="F1825" s="1" t="s">
        <v>829</v>
      </c>
      <c r="G1825" s="1" t="s">
        <v>4084</v>
      </c>
      <c r="H1825" s="1" t="s">
        <v>5695</v>
      </c>
      <c r="I1825" s="1">
        <v>366958.01481984003</v>
      </c>
      <c r="J1825" s="1" t="s">
        <v>5696</v>
      </c>
    </row>
    <row r="1826" spans="1:10" x14ac:dyDescent="0.25">
      <c r="A1826" s="1" t="s">
        <v>5697</v>
      </c>
      <c r="B1826" s="2">
        <v>171777221</v>
      </c>
      <c r="C1826" s="2" t="s">
        <v>698</v>
      </c>
      <c r="D1826" s="4">
        <v>18408</v>
      </c>
      <c r="E1826" s="1" t="s">
        <v>1094</v>
      </c>
      <c r="F1826" s="1" t="s">
        <v>135</v>
      </c>
      <c r="G1826" s="1" t="s">
        <v>4105</v>
      </c>
      <c r="H1826" s="1" t="s">
        <v>5698</v>
      </c>
      <c r="I1826" s="1">
        <v>14025.2616504</v>
      </c>
      <c r="J1826" s="1" t="s">
        <v>5699</v>
      </c>
    </row>
    <row r="1827" spans="1:10" x14ac:dyDescent="0.25">
      <c r="A1827" s="1" t="s">
        <v>5700</v>
      </c>
      <c r="B1827" s="2">
        <v>479460368</v>
      </c>
      <c r="C1827" s="2" t="s">
        <v>240</v>
      </c>
      <c r="D1827" s="4">
        <v>22060.5</v>
      </c>
      <c r="E1827" s="1" t="s">
        <v>1094</v>
      </c>
      <c r="F1827" s="1" t="s">
        <v>2278</v>
      </c>
      <c r="G1827" s="1" t="s">
        <v>4054</v>
      </c>
      <c r="H1827" s="1" t="s">
        <v>5701</v>
      </c>
      <c r="I1827" s="1">
        <v>224185.92310399999</v>
      </c>
      <c r="J1827" s="1" t="s">
        <v>5702</v>
      </c>
    </row>
    <row r="1828" spans="1:10" x14ac:dyDescent="0.25">
      <c r="A1828" s="1" t="s">
        <v>5703</v>
      </c>
      <c r="B1828" s="2">
        <v>4417230</v>
      </c>
      <c r="C1828" s="2" t="s">
        <v>869</v>
      </c>
      <c r="D1828" s="4">
        <v>17312.25</v>
      </c>
      <c r="E1828" s="1" t="s">
        <v>1094</v>
      </c>
      <c r="F1828" s="1" t="s">
        <v>874</v>
      </c>
      <c r="G1828" s="1" t="s">
        <v>4119</v>
      </c>
      <c r="H1828" s="1" t="s">
        <v>5704</v>
      </c>
      <c r="I1828" s="1">
        <v>63598.733268000004</v>
      </c>
      <c r="J1828" s="1" t="s">
        <v>5705</v>
      </c>
    </row>
    <row r="1829" spans="1:10" x14ac:dyDescent="0.25">
      <c r="A1829" s="1" t="s">
        <v>5706</v>
      </c>
      <c r="B1829" s="2">
        <v>459201382</v>
      </c>
      <c r="C1829" s="2" t="s">
        <v>661</v>
      </c>
      <c r="D1829" s="4">
        <v>16216.5</v>
      </c>
      <c r="E1829" s="1" t="s">
        <v>1094</v>
      </c>
      <c r="F1829" s="1" t="s">
        <v>331</v>
      </c>
      <c r="G1829" s="1" t="s">
        <v>4054</v>
      </c>
      <c r="H1829" s="1" t="s">
        <v>5707</v>
      </c>
      <c r="I1829" s="1">
        <v>33403.68045</v>
      </c>
      <c r="J1829" s="1" t="s">
        <v>5708</v>
      </c>
    </row>
    <row r="1830" spans="1:10" x14ac:dyDescent="0.25">
      <c r="A1830" s="1" t="s">
        <v>5709</v>
      </c>
      <c r="B1830" s="2">
        <v>126420664</v>
      </c>
      <c r="C1830" s="2" t="s">
        <v>212</v>
      </c>
      <c r="D1830" s="4">
        <v>24252</v>
      </c>
      <c r="E1830" s="1" t="s">
        <v>1094</v>
      </c>
      <c r="F1830" s="1" t="s">
        <v>135</v>
      </c>
      <c r="G1830" s="1" t="s">
        <v>4119</v>
      </c>
      <c r="H1830" s="1" t="s">
        <v>5710</v>
      </c>
      <c r="I1830" s="1">
        <v>408856.13678096002</v>
      </c>
      <c r="J1830" s="1" t="s">
        <v>5711</v>
      </c>
    </row>
    <row r="1831" spans="1:10" x14ac:dyDescent="0.25">
      <c r="A1831" s="1" t="s">
        <v>5712</v>
      </c>
      <c r="B1831" s="2">
        <v>456145948</v>
      </c>
      <c r="C1831" s="2" t="s">
        <v>134</v>
      </c>
      <c r="D1831" s="4">
        <v>37401</v>
      </c>
      <c r="E1831" s="1" t="s">
        <v>1094</v>
      </c>
      <c r="F1831" s="1" t="s">
        <v>1083</v>
      </c>
      <c r="G1831" s="1" t="s">
        <v>4058</v>
      </c>
      <c r="H1831" s="1" t="s">
        <v>5713</v>
      </c>
      <c r="I1831" s="1">
        <v>64928.847937799997</v>
      </c>
      <c r="J1831" s="1" t="s">
        <v>5714</v>
      </c>
    </row>
    <row r="1832" spans="1:10" x14ac:dyDescent="0.25">
      <c r="A1832" s="1" t="s">
        <v>5715</v>
      </c>
      <c r="B1832" s="2">
        <v>511755861</v>
      </c>
      <c r="C1832" s="2" t="s">
        <v>180</v>
      </c>
      <c r="D1832" s="4">
        <v>35940</v>
      </c>
      <c r="E1832" s="1" t="s">
        <v>1094</v>
      </c>
      <c r="F1832" s="1" t="s">
        <v>1372</v>
      </c>
      <c r="G1832" s="1" t="s">
        <v>4095</v>
      </c>
      <c r="H1832" s="1" t="s">
        <v>5716</v>
      </c>
      <c r="I1832" s="1">
        <v>176381.592072</v>
      </c>
      <c r="J1832" s="1" t="s">
        <v>5717</v>
      </c>
    </row>
    <row r="1833" spans="1:10" x14ac:dyDescent="0.25">
      <c r="A1833" s="1" t="s">
        <v>5718</v>
      </c>
      <c r="B1833" s="2">
        <v>183490219</v>
      </c>
      <c r="C1833" s="2" t="s">
        <v>365</v>
      </c>
      <c r="D1833" s="4">
        <v>37035.75</v>
      </c>
      <c r="E1833" s="1" t="s">
        <v>1094</v>
      </c>
      <c r="F1833" s="1" t="s">
        <v>1789</v>
      </c>
      <c r="G1833" s="1" t="s">
        <v>4220</v>
      </c>
      <c r="H1833" s="1" t="s">
        <v>5719</v>
      </c>
      <c r="I1833" s="1">
        <v>193167.36260640001</v>
      </c>
      <c r="J1833" s="1" t="s">
        <v>5720</v>
      </c>
    </row>
    <row r="1834" spans="1:10" x14ac:dyDescent="0.25">
      <c r="A1834" s="1" t="s">
        <v>5721</v>
      </c>
      <c r="B1834" s="2">
        <v>987786330</v>
      </c>
      <c r="C1834" s="2" t="s">
        <v>28</v>
      </c>
      <c r="D1834" s="4">
        <v>32652.75</v>
      </c>
      <c r="E1834" s="1" t="s">
        <v>1094</v>
      </c>
      <c r="F1834" s="1" t="s">
        <v>549</v>
      </c>
      <c r="G1834" s="1" t="s">
        <v>4066</v>
      </c>
      <c r="H1834" s="1" t="s">
        <v>5722</v>
      </c>
      <c r="I1834" s="1">
        <v>321236.07436799997</v>
      </c>
      <c r="J1834" s="1" t="s">
        <v>5723</v>
      </c>
    </row>
    <row r="1835" spans="1:10" x14ac:dyDescent="0.25">
      <c r="A1835" s="1" t="s">
        <v>5724</v>
      </c>
      <c r="B1835" s="2">
        <v>755744915</v>
      </c>
      <c r="C1835" s="2" t="s">
        <v>189</v>
      </c>
      <c r="D1835" s="4">
        <v>22425.75</v>
      </c>
      <c r="E1835" s="1" t="s">
        <v>1094</v>
      </c>
      <c r="F1835" s="1" t="s">
        <v>509</v>
      </c>
      <c r="G1835" s="1" t="s">
        <v>4220</v>
      </c>
      <c r="H1835" s="1" t="s">
        <v>5725</v>
      </c>
      <c r="I1835" s="1">
        <v>22983.780923040002</v>
      </c>
      <c r="J1835" s="1" t="s">
        <v>5726</v>
      </c>
    </row>
    <row r="1836" spans="1:10" x14ac:dyDescent="0.25">
      <c r="A1836" s="1" t="s">
        <v>5727</v>
      </c>
      <c r="B1836" s="2">
        <v>342657219</v>
      </c>
      <c r="C1836" s="2" t="s">
        <v>322</v>
      </c>
      <c r="D1836" s="4">
        <v>26443.5</v>
      </c>
      <c r="E1836" s="1" t="s">
        <v>1094</v>
      </c>
      <c r="F1836" s="1" t="s">
        <v>246</v>
      </c>
      <c r="G1836" s="1" t="s">
        <v>4070</v>
      </c>
      <c r="H1836" s="1" t="s">
        <v>5728</v>
      </c>
      <c r="I1836" s="1">
        <v>246051.6045624</v>
      </c>
      <c r="J1836" s="1" t="s">
        <v>5729</v>
      </c>
    </row>
    <row r="1837" spans="1:10" x14ac:dyDescent="0.25">
      <c r="A1837" s="1" t="s">
        <v>5730</v>
      </c>
      <c r="B1837" s="2">
        <v>109186210</v>
      </c>
      <c r="C1837" s="2" t="s">
        <v>434</v>
      </c>
      <c r="D1837" s="4">
        <v>28269.75</v>
      </c>
      <c r="E1837" s="1" t="s">
        <v>1094</v>
      </c>
      <c r="F1837" s="1" t="s">
        <v>814</v>
      </c>
      <c r="G1837" s="1" t="s">
        <v>4112</v>
      </c>
      <c r="H1837" s="1" t="s">
        <v>5731</v>
      </c>
      <c r="I1837" s="1">
        <v>317308.58052299998</v>
      </c>
      <c r="J1837" s="1" t="s">
        <v>5732</v>
      </c>
    </row>
    <row r="1838" spans="1:10" x14ac:dyDescent="0.25">
      <c r="A1838" s="1" t="s">
        <v>5733</v>
      </c>
      <c r="B1838" s="2">
        <v>892053495</v>
      </c>
      <c r="C1838" s="2" t="s">
        <v>240</v>
      </c>
      <c r="D1838" s="4">
        <v>22060.5</v>
      </c>
      <c r="E1838" s="1" t="s">
        <v>1094</v>
      </c>
      <c r="F1838" s="1" t="s">
        <v>471</v>
      </c>
      <c r="G1838" s="1" t="s">
        <v>4066</v>
      </c>
      <c r="H1838" s="1" t="s">
        <v>5734</v>
      </c>
      <c r="I1838" s="1">
        <v>424938.54341119999</v>
      </c>
      <c r="J1838" s="1" t="s">
        <v>5735</v>
      </c>
    </row>
    <row r="1839" spans="1:10" x14ac:dyDescent="0.25">
      <c r="A1839" s="1" t="s">
        <v>5736</v>
      </c>
      <c r="B1839" s="2">
        <v>565940869</v>
      </c>
      <c r="C1839" s="2" t="s">
        <v>180</v>
      </c>
      <c r="D1839" s="4">
        <v>35940</v>
      </c>
      <c r="E1839" s="1" t="s">
        <v>1094</v>
      </c>
      <c r="F1839" s="1" t="s">
        <v>682</v>
      </c>
      <c r="G1839" s="1" t="s">
        <v>4062</v>
      </c>
      <c r="H1839" s="1" t="s">
        <v>5737</v>
      </c>
      <c r="I1839" s="1">
        <v>545047.21021139994</v>
      </c>
      <c r="J1839" s="1" t="s">
        <v>5738</v>
      </c>
    </row>
    <row r="1840" spans="1:10" x14ac:dyDescent="0.25">
      <c r="A1840" s="1" t="s">
        <v>5739</v>
      </c>
      <c r="B1840" s="2">
        <v>171393825</v>
      </c>
      <c r="C1840" s="2" t="s">
        <v>101</v>
      </c>
      <c r="D1840" s="4">
        <v>19138.5</v>
      </c>
      <c r="E1840" s="1" t="s">
        <v>1094</v>
      </c>
      <c r="F1840" s="1" t="s">
        <v>318</v>
      </c>
      <c r="G1840" s="1" t="s">
        <v>4099</v>
      </c>
      <c r="H1840" s="1" t="s">
        <v>5740</v>
      </c>
      <c r="I1840" s="1">
        <v>27162.364175999999</v>
      </c>
      <c r="J1840" s="1" t="s">
        <v>5741</v>
      </c>
    </row>
    <row r="1841" spans="1:10" x14ac:dyDescent="0.25">
      <c r="A1841" s="1" t="s">
        <v>5742</v>
      </c>
      <c r="B1841" s="2">
        <v>741028214</v>
      </c>
      <c r="C1841" s="2" t="s">
        <v>309</v>
      </c>
      <c r="D1841" s="4">
        <v>27904.5</v>
      </c>
      <c r="E1841" s="1" t="s">
        <v>1094</v>
      </c>
      <c r="F1841" s="1" t="s">
        <v>818</v>
      </c>
      <c r="G1841" s="1" t="s">
        <v>4084</v>
      </c>
      <c r="H1841" s="1" t="s">
        <v>5743</v>
      </c>
      <c r="I1841" s="1">
        <v>28301.415875999999</v>
      </c>
      <c r="J1841" s="1" t="s">
        <v>5744</v>
      </c>
    </row>
    <row r="1842" spans="1:10" x14ac:dyDescent="0.25">
      <c r="A1842" s="1" t="s">
        <v>5745</v>
      </c>
      <c r="B1842" s="2">
        <v>720788540</v>
      </c>
      <c r="C1842" s="2" t="s">
        <v>154</v>
      </c>
      <c r="D1842" s="4">
        <v>29730.75</v>
      </c>
      <c r="E1842" s="1" t="s">
        <v>1094</v>
      </c>
      <c r="F1842" s="1" t="s">
        <v>784</v>
      </c>
      <c r="G1842" s="1" t="s">
        <v>4058</v>
      </c>
      <c r="H1842" s="1" t="s">
        <v>5746</v>
      </c>
      <c r="I1842" s="1">
        <v>37529.272638000002</v>
      </c>
      <c r="J1842" s="1" t="s">
        <v>5747</v>
      </c>
    </row>
    <row r="1843" spans="1:10" x14ac:dyDescent="0.25">
      <c r="A1843" s="1" t="s">
        <v>5748</v>
      </c>
      <c r="B1843" s="2">
        <v>726607069</v>
      </c>
      <c r="C1843" s="2" t="s">
        <v>82</v>
      </c>
      <c r="D1843" s="4">
        <v>16947</v>
      </c>
      <c r="E1843" s="1" t="s">
        <v>1094</v>
      </c>
      <c r="F1843" s="1" t="s">
        <v>241</v>
      </c>
      <c r="G1843" s="1" t="s">
        <v>4105</v>
      </c>
      <c r="H1843" s="1" t="s">
        <v>5749</v>
      </c>
      <c r="I1843" s="1">
        <v>199951.78597758</v>
      </c>
      <c r="J1843" s="1" t="s">
        <v>5750</v>
      </c>
    </row>
    <row r="1844" spans="1:10" x14ac:dyDescent="0.25">
      <c r="A1844" s="1" t="s">
        <v>5751</v>
      </c>
      <c r="B1844" s="2">
        <v>481645956</v>
      </c>
      <c r="C1844" s="2" t="s">
        <v>72</v>
      </c>
      <c r="D1844" s="4">
        <v>34844.25</v>
      </c>
      <c r="E1844" s="1" t="s">
        <v>1094</v>
      </c>
      <c r="F1844" s="1" t="s">
        <v>370</v>
      </c>
      <c r="G1844" s="1" t="s">
        <v>4084</v>
      </c>
      <c r="H1844" s="1" t="s">
        <v>5752</v>
      </c>
      <c r="I1844" s="1">
        <v>1332313.7328280001</v>
      </c>
      <c r="J1844" s="1" t="s">
        <v>5753</v>
      </c>
    </row>
    <row r="1845" spans="1:10" x14ac:dyDescent="0.25">
      <c r="A1845" s="1" t="s">
        <v>5754</v>
      </c>
      <c r="B1845" s="2">
        <v>768412649</v>
      </c>
      <c r="C1845" s="2" t="s">
        <v>77</v>
      </c>
      <c r="D1845" s="4">
        <v>23521.5</v>
      </c>
      <c r="E1845" s="1" t="s">
        <v>1094</v>
      </c>
      <c r="F1845" s="1" t="s">
        <v>1799</v>
      </c>
      <c r="G1845" s="1" t="s">
        <v>4070</v>
      </c>
      <c r="H1845" s="1" t="s">
        <v>5755</v>
      </c>
      <c r="I1845" s="1">
        <v>455092.57528224</v>
      </c>
      <c r="J1845" s="1" t="s">
        <v>5756</v>
      </c>
    </row>
    <row r="1846" spans="1:10" x14ac:dyDescent="0.25">
      <c r="A1846" s="1" t="s">
        <v>5757</v>
      </c>
      <c r="B1846" s="2">
        <v>21608770</v>
      </c>
      <c r="C1846" s="2" t="s">
        <v>167</v>
      </c>
      <c r="D1846" s="4">
        <v>18773.25</v>
      </c>
      <c r="E1846" s="1" t="s">
        <v>1094</v>
      </c>
      <c r="F1846" s="1" t="s">
        <v>430</v>
      </c>
      <c r="G1846" s="1" t="s">
        <v>4062</v>
      </c>
      <c r="H1846" s="1" t="s">
        <v>5758</v>
      </c>
      <c r="I1846" s="1">
        <v>98877.495225599996</v>
      </c>
      <c r="J1846" s="1" t="s">
        <v>5759</v>
      </c>
    </row>
    <row r="1847" spans="1:10" x14ac:dyDescent="0.25">
      <c r="A1847" s="1" t="s">
        <v>5760</v>
      </c>
      <c r="B1847" s="2">
        <v>436466634</v>
      </c>
      <c r="C1847" s="2" t="s">
        <v>309</v>
      </c>
      <c r="D1847" s="4">
        <v>27904.5</v>
      </c>
      <c r="E1847" s="1" t="s">
        <v>1094</v>
      </c>
      <c r="F1847" s="1" t="s">
        <v>763</v>
      </c>
      <c r="G1847" s="1" t="s">
        <v>4088</v>
      </c>
      <c r="H1847" s="1" t="s">
        <v>5761</v>
      </c>
      <c r="I1847" s="1">
        <v>130316.761575</v>
      </c>
      <c r="J1847" s="1" t="s">
        <v>5762</v>
      </c>
    </row>
    <row r="1848" spans="1:10" x14ac:dyDescent="0.25">
      <c r="A1848" s="1" t="s">
        <v>5763</v>
      </c>
      <c r="B1848" s="2">
        <v>261988651</v>
      </c>
      <c r="C1848" s="2" t="s">
        <v>143</v>
      </c>
      <c r="D1848" s="4">
        <v>34479</v>
      </c>
      <c r="E1848" s="1" t="s">
        <v>1094</v>
      </c>
      <c r="F1848" s="1" t="s">
        <v>955</v>
      </c>
      <c r="G1848" s="1" t="s">
        <v>4084</v>
      </c>
      <c r="H1848" s="1" t="s">
        <v>5764</v>
      </c>
      <c r="I1848" s="1">
        <v>70825.537698300002</v>
      </c>
      <c r="J1848" s="1" t="s">
        <v>5765</v>
      </c>
    </row>
    <row r="1849" spans="1:10" x14ac:dyDescent="0.25">
      <c r="A1849" s="1" t="s">
        <v>5766</v>
      </c>
      <c r="B1849" s="2">
        <v>630038435</v>
      </c>
      <c r="C1849" s="2" t="s">
        <v>47</v>
      </c>
      <c r="D1849" s="4">
        <v>31191.75</v>
      </c>
      <c r="E1849" s="1" t="s">
        <v>1094</v>
      </c>
      <c r="F1849" s="1" t="s">
        <v>168</v>
      </c>
      <c r="G1849" s="1" t="s">
        <v>4084</v>
      </c>
      <c r="H1849" s="1" t="s">
        <v>5767</v>
      </c>
      <c r="I1849" s="1">
        <v>120012.292764</v>
      </c>
      <c r="J1849" s="1" t="s">
        <v>5768</v>
      </c>
    </row>
    <row r="1850" spans="1:10" x14ac:dyDescent="0.25">
      <c r="A1850" s="1" t="s">
        <v>5769</v>
      </c>
      <c r="B1850" s="2">
        <v>620956361</v>
      </c>
      <c r="C1850" s="2" t="s">
        <v>513</v>
      </c>
      <c r="D1850" s="4">
        <v>32287.5</v>
      </c>
      <c r="E1850" s="1" t="s">
        <v>1094</v>
      </c>
      <c r="F1850" s="1" t="s">
        <v>561</v>
      </c>
      <c r="G1850" s="1" t="s">
        <v>4105</v>
      </c>
      <c r="H1850" s="1" t="s">
        <v>5770</v>
      </c>
      <c r="I1850" s="1">
        <v>249117.78044160001</v>
      </c>
      <c r="J1850" s="1" t="s">
        <v>5771</v>
      </c>
    </row>
    <row r="1851" spans="1:10" x14ac:dyDescent="0.25">
      <c r="A1851" s="1" t="s">
        <v>5772</v>
      </c>
      <c r="B1851" s="2">
        <v>525673903</v>
      </c>
      <c r="C1851" s="2" t="s">
        <v>357</v>
      </c>
      <c r="D1851" s="4">
        <v>35209.5</v>
      </c>
      <c r="E1851" s="1" t="s">
        <v>1094</v>
      </c>
      <c r="F1851" s="1" t="s">
        <v>58</v>
      </c>
      <c r="G1851" s="1" t="s">
        <v>4099</v>
      </c>
      <c r="H1851" s="1" t="s">
        <v>5773</v>
      </c>
      <c r="I1851" s="1">
        <v>125729.183034</v>
      </c>
      <c r="J1851" s="1" t="s">
        <v>5774</v>
      </c>
    </row>
    <row r="1852" spans="1:10" x14ac:dyDescent="0.25">
      <c r="A1852" s="1" t="s">
        <v>5775</v>
      </c>
      <c r="B1852" s="2">
        <v>759678108</v>
      </c>
      <c r="C1852" s="2" t="s">
        <v>154</v>
      </c>
      <c r="D1852" s="4">
        <v>29730.75</v>
      </c>
      <c r="E1852" s="1" t="s">
        <v>1094</v>
      </c>
      <c r="F1852" s="1" t="s">
        <v>340</v>
      </c>
      <c r="G1852" s="1" t="s">
        <v>4105</v>
      </c>
      <c r="H1852" s="1" t="s">
        <v>5776</v>
      </c>
      <c r="I1852" s="1">
        <v>66917.650311000005</v>
      </c>
      <c r="J1852" s="1" t="s">
        <v>5777</v>
      </c>
    </row>
    <row r="1853" spans="1:10" x14ac:dyDescent="0.25">
      <c r="A1853" s="1" t="s">
        <v>5778</v>
      </c>
      <c r="B1853" s="2">
        <v>307147780</v>
      </c>
      <c r="C1853" s="2" t="s">
        <v>119</v>
      </c>
      <c r="D1853" s="4">
        <v>24982.5</v>
      </c>
      <c r="E1853" s="1" t="s">
        <v>1094</v>
      </c>
      <c r="F1853" s="1" t="s">
        <v>97</v>
      </c>
      <c r="G1853" s="1" t="s">
        <v>4088</v>
      </c>
      <c r="H1853" s="1" t="s">
        <v>5779</v>
      </c>
      <c r="I1853" s="1">
        <v>463127.54685119999</v>
      </c>
      <c r="J1853" s="1" t="s">
        <v>5780</v>
      </c>
    </row>
    <row r="1854" spans="1:10" x14ac:dyDescent="0.25">
      <c r="A1854" s="1" t="s">
        <v>5781</v>
      </c>
      <c r="B1854" s="2">
        <v>290757462</v>
      </c>
      <c r="C1854" s="2" t="s">
        <v>255</v>
      </c>
      <c r="D1854" s="4">
        <v>25347.75</v>
      </c>
      <c r="E1854" s="1" t="s">
        <v>1094</v>
      </c>
      <c r="F1854" s="1" t="s">
        <v>331</v>
      </c>
      <c r="G1854" s="1" t="s">
        <v>4148</v>
      </c>
      <c r="H1854" s="1" t="s">
        <v>5782</v>
      </c>
      <c r="I1854" s="1">
        <v>277802.33644799999</v>
      </c>
      <c r="J1854" s="1" t="s">
        <v>5783</v>
      </c>
    </row>
    <row r="1855" spans="1:10" x14ac:dyDescent="0.25">
      <c r="A1855" s="1" t="s">
        <v>5784</v>
      </c>
      <c r="B1855" s="2">
        <v>132539151</v>
      </c>
      <c r="C1855" s="2" t="s">
        <v>23</v>
      </c>
      <c r="D1855" s="4">
        <v>15486</v>
      </c>
      <c r="E1855" s="1" t="s">
        <v>1094</v>
      </c>
      <c r="F1855" s="1" t="s">
        <v>181</v>
      </c>
      <c r="G1855" s="1" t="s">
        <v>4074</v>
      </c>
      <c r="H1855" s="1" t="s">
        <v>5785</v>
      </c>
      <c r="I1855" s="1">
        <v>30468.720844799998</v>
      </c>
      <c r="J1855" s="1" t="s">
        <v>5786</v>
      </c>
    </row>
    <row r="1856" spans="1:10" x14ac:dyDescent="0.25">
      <c r="A1856" s="1" t="s">
        <v>5787</v>
      </c>
      <c r="B1856" s="2">
        <v>914611148</v>
      </c>
      <c r="C1856" s="2" t="s">
        <v>268</v>
      </c>
      <c r="D1856" s="4">
        <v>17677.5</v>
      </c>
      <c r="E1856" s="1" t="s">
        <v>1094</v>
      </c>
      <c r="F1856" s="1" t="s">
        <v>2364</v>
      </c>
      <c r="G1856" s="1" t="s">
        <v>4084</v>
      </c>
      <c r="H1856" s="1" t="s">
        <v>5788</v>
      </c>
      <c r="I1856" s="1">
        <v>126357.19689599999</v>
      </c>
      <c r="J1856" s="1" t="s">
        <v>5789</v>
      </c>
    </row>
    <row r="1857" spans="1:10" x14ac:dyDescent="0.25">
      <c r="A1857" s="1" t="s">
        <v>5790</v>
      </c>
      <c r="B1857" s="2">
        <v>654101246</v>
      </c>
      <c r="C1857" s="2" t="s">
        <v>82</v>
      </c>
      <c r="D1857" s="4">
        <v>16947</v>
      </c>
      <c r="E1857" s="1" t="s">
        <v>1094</v>
      </c>
      <c r="F1857" s="1" t="s">
        <v>48</v>
      </c>
      <c r="G1857" s="1" t="s">
        <v>4220</v>
      </c>
      <c r="H1857" s="1" t="s">
        <v>5791</v>
      </c>
      <c r="I1857" s="1">
        <v>375811.72447895998</v>
      </c>
      <c r="J1857" s="1" t="s">
        <v>5792</v>
      </c>
    </row>
    <row r="1858" spans="1:10" x14ac:dyDescent="0.25">
      <c r="A1858" s="1" t="s">
        <v>5793</v>
      </c>
      <c r="B1858" s="2">
        <v>398267060</v>
      </c>
      <c r="C1858" s="2" t="s">
        <v>143</v>
      </c>
      <c r="D1858" s="4">
        <v>34479</v>
      </c>
      <c r="E1858" s="1" t="s">
        <v>1094</v>
      </c>
      <c r="F1858" s="1" t="s">
        <v>246</v>
      </c>
      <c r="G1858" s="1" t="s">
        <v>4105</v>
      </c>
      <c r="H1858" s="1" t="s">
        <v>5794</v>
      </c>
      <c r="I1858" s="1">
        <v>171113.61141504001</v>
      </c>
      <c r="J1858" s="1" t="s">
        <v>5795</v>
      </c>
    </row>
    <row r="1859" spans="1:10" x14ac:dyDescent="0.25">
      <c r="A1859" s="1" t="s">
        <v>5796</v>
      </c>
      <c r="B1859" s="2">
        <v>263065595</v>
      </c>
      <c r="C1859" s="2" t="s">
        <v>28</v>
      </c>
      <c r="D1859" s="4">
        <v>32652.75</v>
      </c>
      <c r="E1859" s="1" t="s">
        <v>1094</v>
      </c>
      <c r="F1859" s="1" t="s">
        <v>381</v>
      </c>
      <c r="G1859" s="1" t="s">
        <v>4088</v>
      </c>
      <c r="H1859" s="1" t="s">
        <v>5797</v>
      </c>
      <c r="I1859" s="1">
        <v>148373.35861319999</v>
      </c>
      <c r="J1859" s="1" t="s">
        <v>4064</v>
      </c>
    </row>
    <row r="1860" spans="1:10" x14ac:dyDescent="0.25">
      <c r="A1860" s="1" t="s">
        <v>5798</v>
      </c>
      <c r="B1860" s="2">
        <v>6752491</v>
      </c>
      <c r="C1860" s="2" t="s">
        <v>255</v>
      </c>
      <c r="D1860" s="4">
        <v>25347.75</v>
      </c>
      <c r="E1860" s="1" t="s">
        <v>1094</v>
      </c>
      <c r="F1860" s="1" t="s">
        <v>909</v>
      </c>
      <c r="G1860" s="1" t="s">
        <v>4112</v>
      </c>
      <c r="H1860" s="1" t="s">
        <v>5799</v>
      </c>
      <c r="I1860" s="1">
        <v>236836.07728955999</v>
      </c>
      <c r="J1860" s="1" t="s">
        <v>5800</v>
      </c>
    </row>
    <row r="1861" spans="1:10" x14ac:dyDescent="0.25">
      <c r="A1861" s="1" t="s">
        <v>5801</v>
      </c>
      <c r="B1861" s="2">
        <v>836838522</v>
      </c>
      <c r="C1861" s="2" t="s">
        <v>11</v>
      </c>
      <c r="D1861" s="4">
        <v>36305.25</v>
      </c>
      <c r="E1861" s="1" t="s">
        <v>1094</v>
      </c>
      <c r="F1861" s="1" t="s">
        <v>58</v>
      </c>
      <c r="G1861" s="1" t="s">
        <v>4112</v>
      </c>
      <c r="H1861" s="1" t="s">
        <v>5802</v>
      </c>
      <c r="I1861" s="1">
        <v>538488.84113920003</v>
      </c>
      <c r="J1861" s="1" t="s">
        <v>5803</v>
      </c>
    </row>
    <row r="1862" spans="1:10" x14ac:dyDescent="0.25">
      <c r="A1862" s="1" t="s">
        <v>5804</v>
      </c>
      <c r="B1862" s="2">
        <v>81148935</v>
      </c>
      <c r="C1862" s="2" t="s">
        <v>698</v>
      </c>
      <c r="D1862" s="4">
        <v>18408</v>
      </c>
      <c r="E1862" s="1" t="s">
        <v>1094</v>
      </c>
      <c r="F1862" s="1" t="s">
        <v>1746</v>
      </c>
      <c r="G1862" s="1" t="s">
        <v>4084</v>
      </c>
      <c r="H1862" s="1" t="s">
        <v>5805</v>
      </c>
      <c r="I1862" s="1">
        <v>79179.858225000004</v>
      </c>
      <c r="J1862" s="1" t="s">
        <v>5806</v>
      </c>
    </row>
    <row r="1863" spans="1:10" x14ac:dyDescent="0.25">
      <c r="A1863" s="1" t="s">
        <v>5807</v>
      </c>
      <c r="B1863" s="2">
        <v>581950676</v>
      </c>
      <c r="C1863" s="2" t="s">
        <v>92</v>
      </c>
      <c r="D1863" s="4">
        <v>29000.25</v>
      </c>
      <c r="E1863" s="1" t="s">
        <v>1094</v>
      </c>
      <c r="F1863" s="1" t="s">
        <v>978</v>
      </c>
      <c r="G1863" s="1" t="s">
        <v>4112</v>
      </c>
      <c r="H1863" s="1" t="s">
        <v>5808</v>
      </c>
      <c r="I1863" s="1">
        <v>111594.32765712</v>
      </c>
      <c r="J1863" s="1" t="s">
        <v>5809</v>
      </c>
    </row>
    <row r="1864" spans="1:10" x14ac:dyDescent="0.25">
      <c r="A1864" s="1" t="s">
        <v>5810</v>
      </c>
      <c r="B1864" s="2">
        <v>597698472</v>
      </c>
      <c r="C1864" s="2" t="s">
        <v>348</v>
      </c>
      <c r="D1864" s="4">
        <v>28635</v>
      </c>
      <c r="E1864" s="1" t="s">
        <v>1094</v>
      </c>
      <c r="F1864" s="1" t="s">
        <v>442</v>
      </c>
      <c r="G1864" s="1" t="s">
        <v>4058</v>
      </c>
      <c r="H1864" s="1" t="s">
        <v>5811</v>
      </c>
      <c r="I1864" s="1">
        <v>281220.52589400002</v>
      </c>
      <c r="J1864" s="1" t="s">
        <v>5812</v>
      </c>
    </row>
    <row r="1865" spans="1:10" x14ac:dyDescent="0.25">
      <c r="A1865" s="1" t="s">
        <v>5813</v>
      </c>
      <c r="B1865" s="2">
        <v>785431464</v>
      </c>
      <c r="C1865" s="2" t="s">
        <v>389</v>
      </c>
      <c r="D1865" s="4">
        <v>29365.5</v>
      </c>
      <c r="E1865" s="1" t="s">
        <v>1094</v>
      </c>
      <c r="F1865" s="1" t="s">
        <v>68</v>
      </c>
      <c r="G1865" s="1" t="s">
        <v>4054</v>
      </c>
      <c r="H1865" s="1" t="s">
        <v>5814</v>
      </c>
      <c r="I1865" s="1">
        <v>146845.85338488</v>
      </c>
      <c r="J1865" s="1" t="s">
        <v>5815</v>
      </c>
    </row>
    <row r="1866" spans="1:10" x14ac:dyDescent="0.25">
      <c r="A1866" s="1" t="s">
        <v>5816</v>
      </c>
      <c r="B1866" s="2">
        <v>991561578</v>
      </c>
      <c r="C1866" s="2" t="s">
        <v>309</v>
      </c>
      <c r="D1866" s="4">
        <v>27904.5</v>
      </c>
      <c r="E1866" s="1" t="s">
        <v>1094</v>
      </c>
      <c r="F1866" s="1" t="s">
        <v>1576</v>
      </c>
      <c r="G1866" s="1" t="s">
        <v>4220</v>
      </c>
      <c r="H1866" s="1" t="s">
        <v>5817</v>
      </c>
      <c r="I1866" s="1">
        <v>404551.87194464001</v>
      </c>
      <c r="J1866" s="1" t="s">
        <v>5818</v>
      </c>
    </row>
    <row r="1867" spans="1:10" x14ac:dyDescent="0.25">
      <c r="A1867" s="1" t="s">
        <v>5819</v>
      </c>
      <c r="B1867" s="2">
        <v>242262862</v>
      </c>
      <c r="C1867" s="2" t="s">
        <v>67</v>
      </c>
      <c r="D1867" s="4">
        <v>23156.25</v>
      </c>
      <c r="E1867" s="1" t="s">
        <v>1094</v>
      </c>
      <c r="F1867" s="1" t="s">
        <v>475</v>
      </c>
      <c r="G1867" s="1" t="s">
        <v>4088</v>
      </c>
      <c r="H1867" s="1" t="s">
        <v>5820</v>
      </c>
      <c r="I1867" s="1">
        <v>231203.94570000001</v>
      </c>
      <c r="J1867" s="1" t="s">
        <v>5821</v>
      </c>
    </row>
    <row r="1868" spans="1:10" x14ac:dyDescent="0.25">
      <c r="A1868" s="1" t="s">
        <v>5822</v>
      </c>
      <c r="B1868" s="2">
        <v>805441371</v>
      </c>
      <c r="C1868" s="2" t="s">
        <v>498</v>
      </c>
      <c r="D1868" s="4">
        <v>37766.25</v>
      </c>
      <c r="E1868" s="1" t="s">
        <v>1094</v>
      </c>
      <c r="F1868" s="1" t="s">
        <v>774</v>
      </c>
      <c r="G1868" s="1" t="s">
        <v>4119</v>
      </c>
      <c r="H1868" s="1" t="s">
        <v>5823</v>
      </c>
      <c r="I1868" s="1">
        <v>125341.14181823999</v>
      </c>
      <c r="J1868" s="1" t="s">
        <v>5824</v>
      </c>
    </row>
    <row r="1869" spans="1:10" x14ac:dyDescent="0.25">
      <c r="A1869" s="1" t="s">
        <v>5825</v>
      </c>
      <c r="B1869" s="2">
        <v>484725064</v>
      </c>
      <c r="C1869" s="2" t="s">
        <v>245</v>
      </c>
      <c r="D1869" s="4">
        <v>19503.75</v>
      </c>
      <c r="E1869" s="1" t="s">
        <v>1094</v>
      </c>
      <c r="F1869" s="1" t="s">
        <v>514</v>
      </c>
      <c r="G1869" s="1" t="s">
        <v>4095</v>
      </c>
      <c r="H1869" s="1" t="s">
        <v>5826</v>
      </c>
      <c r="I1869" s="1">
        <v>166567.43609999999</v>
      </c>
      <c r="J1869" s="1" t="s">
        <v>5827</v>
      </c>
    </row>
    <row r="1870" spans="1:10" x14ac:dyDescent="0.25">
      <c r="A1870" s="1" t="s">
        <v>5828</v>
      </c>
      <c r="B1870" s="2">
        <v>435998583</v>
      </c>
      <c r="C1870" s="2" t="s">
        <v>217</v>
      </c>
      <c r="D1870" s="4">
        <v>38496.75</v>
      </c>
      <c r="E1870" s="1" t="s">
        <v>1094</v>
      </c>
      <c r="F1870" s="1" t="s">
        <v>256</v>
      </c>
      <c r="G1870" s="1" t="s">
        <v>4084</v>
      </c>
      <c r="H1870" s="1" t="s">
        <v>5829</v>
      </c>
      <c r="I1870" s="1">
        <v>110056.80900081999</v>
      </c>
      <c r="J1870" s="1" t="s">
        <v>5830</v>
      </c>
    </row>
    <row r="1871" spans="1:10" x14ac:dyDescent="0.25">
      <c r="A1871" s="1" t="s">
        <v>5831</v>
      </c>
      <c r="B1871" s="2">
        <v>963367321</v>
      </c>
      <c r="C1871" s="2" t="s">
        <v>134</v>
      </c>
      <c r="D1871" s="4">
        <v>37401</v>
      </c>
      <c r="E1871" s="1" t="s">
        <v>1094</v>
      </c>
      <c r="F1871" s="1" t="s">
        <v>763</v>
      </c>
      <c r="G1871" s="1" t="s">
        <v>4095</v>
      </c>
      <c r="H1871" s="1" t="s">
        <v>5832</v>
      </c>
      <c r="I1871" s="1">
        <v>284175.09098879999</v>
      </c>
      <c r="J1871" s="1" t="s">
        <v>5833</v>
      </c>
    </row>
    <row r="1872" spans="1:10" x14ac:dyDescent="0.25">
      <c r="A1872" s="1" t="s">
        <v>5834</v>
      </c>
      <c r="B1872" s="2">
        <v>173399961</v>
      </c>
      <c r="C1872" s="2" t="s">
        <v>28</v>
      </c>
      <c r="D1872" s="4">
        <v>32652.75</v>
      </c>
      <c r="E1872" s="1" t="s">
        <v>1094</v>
      </c>
      <c r="F1872" s="1" t="s">
        <v>1336</v>
      </c>
      <c r="G1872" s="1" t="s">
        <v>4105</v>
      </c>
      <c r="H1872" s="1" t="s">
        <v>5835</v>
      </c>
      <c r="I1872" s="1">
        <v>98023.7776896</v>
      </c>
      <c r="J1872" s="1" t="s">
        <v>5836</v>
      </c>
    </row>
    <row r="1873" spans="1:10" x14ac:dyDescent="0.25">
      <c r="A1873" s="1" t="s">
        <v>5837</v>
      </c>
      <c r="B1873" s="2">
        <v>64892733</v>
      </c>
      <c r="C1873" s="2" t="s">
        <v>87</v>
      </c>
      <c r="D1873" s="4">
        <v>16581.75</v>
      </c>
      <c r="E1873" s="1" t="s">
        <v>1094</v>
      </c>
      <c r="F1873" s="1" t="s">
        <v>370</v>
      </c>
      <c r="G1873" s="1" t="s">
        <v>4099</v>
      </c>
      <c r="H1873" s="1" t="s">
        <v>5838</v>
      </c>
      <c r="I1873" s="1">
        <v>546515.45348400006</v>
      </c>
      <c r="J1873" s="1" t="s">
        <v>5839</v>
      </c>
    </row>
    <row r="1874" spans="1:10" x14ac:dyDescent="0.25">
      <c r="A1874" s="1" t="s">
        <v>5840</v>
      </c>
      <c r="B1874" s="2">
        <v>578781331</v>
      </c>
      <c r="C1874" s="2" t="s">
        <v>568</v>
      </c>
      <c r="D1874" s="4">
        <v>25713</v>
      </c>
      <c r="E1874" s="1" t="s">
        <v>1094</v>
      </c>
      <c r="F1874" s="1" t="s">
        <v>1308</v>
      </c>
      <c r="G1874" s="1" t="s">
        <v>4066</v>
      </c>
      <c r="H1874" s="1" t="s">
        <v>5841</v>
      </c>
      <c r="I1874" s="1">
        <v>46468.890997759998</v>
      </c>
      <c r="J1874" s="1" t="s">
        <v>5842</v>
      </c>
    </row>
    <row r="1875" spans="1:10" x14ac:dyDescent="0.25">
      <c r="A1875" s="1" t="s">
        <v>5843</v>
      </c>
      <c r="B1875" s="2">
        <v>253498368</v>
      </c>
      <c r="C1875" s="2" t="s">
        <v>862</v>
      </c>
      <c r="D1875" s="4">
        <v>24617.25</v>
      </c>
      <c r="E1875" s="1" t="s">
        <v>1094</v>
      </c>
      <c r="F1875" s="1" t="s">
        <v>1336</v>
      </c>
      <c r="G1875" s="1" t="s">
        <v>4095</v>
      </c>
      <c r="H1875" s="1" t="s">
        <v>5844</v>
      </c>
      <c r="I1875" s="1">
        <v>71284.155540000007</v>
      </c>
      <c r="J1875" s="1" t="s">
        <v>5845</v>
      </c>
    </row>
    <row r="1876" spans="1:10" x14ac:dyDescent="0.25">
      <c r="A1876" s="1" t="s">
        <v>5846</v>
      </c>
      <c r="B1876" s="2">
        <v>841889132</v>
      </c>
      <c r="C1876" s="2" t="s">
        <v>114</v>
      </c>
      <c r="D1876" s="4">
        <v>20599.5</v>
      </c>
      <c r="E1876" s="1" t="s">
        <v>12</v>
      </c>
      <c r="F1876" s="1" t="s">
        <v>767</v>
      </c>
      <c r="G1876" s="1" t="s">
        <v>4112</v>
      </c>
      <c r="H1876" s="1" t="s">
        <v>5847</v>
      </c>
      <c r="I1876" s="1">
        <v>87591.130361000003</v>
      </c>
      <c r="J1876" s="1" t="s">
        <v>5848</v>
      </c>
    </row>
    <row r="1877" spans="1:10" x14ac:dyDescent="0.25">
      <c r="A1877" s="1" t="s">
        <v>5849</v>
      </c>
      <c r="B1877" s="2">
        <v>215919306</v>
      </c>
      <c r="C1877" s="2" t="s">
        <v>568</v>
      </c>
      <c r="D1877" s="4">
        <v>25713</v>
      </c>
      <c r="E1877" s="1" t="s">
        <v>12</v>
      </c>
      <c r="F1877" s="1" t="s">
        <v>340</v>
      </c>
      <c r="G1877" s="1" t="s">
        <v>4119</v>
      </c>
      <c r="H1877" s="1" t="s">
        <v>5850</v>
      </c>
      <c r="I1877" s="1">
        <v>78126.753642240001</v>
      </c>
      <c r="J1877" s="1" t="s">
        <v>5851</v>
      </c>
    </row>
    <row r="1878" spans="1:10" x14ac:dyDescent="0.25">
      <c r="A1878" s="1" t="s">
        <v>5852</v>
      </c>
      <c r="B1878" s="2">
        <v>555082235</v>
      </c>
      <c r="C1878" s="2" t="s">
        <v>380</v>
      </c>
      <c r="D1878" s="4">
        <v>14390.25</v>
      </c>
      <c r="E1878" s="1" t="s">
        <v>12</v>
      </c>
      <c r="F1878" s="1" t="s">
        <v>1308</v>
      </c>
      <c r="G1878" s="1" t="s">
        <v>4099</v>
      </c>
      <c r="H1878" s="1" t="s">
        <v>5853</v>
      </c>
      <c r="I1878" s="1">
        <v>405830.68297626002</v>
      </c>
      <c r="J1878" s="1" t="s">
        <v>5854</v>
      </c>
    </row>
    <row r="1879" spans="1:10" x14ac:dyDescent="0.25">
      <c r="A1879" s="1" t="s">
        <v>5855</v>
      </c>
      <c r="B1879" s="2">
        <v>613372091</v>
      </c>
      <c r="C1879" s="2" t="s">
        <v>221</v>
      </c>
      <c r="D1879" s="4">
        <v>33748.5</v>
      </c>
      <c r="E1879" s="1" t="s">
        <v>12</v>
      </c>
      <c r="F1879" s="1" t="s">
        <v>88</v>
      </c>
      <c r="G1879" s="1" t="s">
        <v>4066</v>
      </c>
      <c r="H1879" s="1" t="s">
        <v>5856</v>
      </c>
      <c r="I1879" s="1">
        <v>339792.03829619999</v>
      </c>
      <c r="J1879" s="1" t="s">
        <v>5857</v>
      </c>
    </row>
    <row r="1880" spans="1:10" x14ac:dyDescent="0.25">
      <c r="A1880" s="1" t="s">
        <v>5858</v>
      </c>
      <c r="B1880" s="2">
        <v>800027615</v>
      </c>
      <c r="C1880" s="2" t="s">
        <v>101</v>
      </c>
      <c r="D1880" s="4">
        <v>19138.5</v>
      </c>
      <c r="E1880" s="1" t="s">
        <v>12</v>
      </c>
      <c r="F1880" s="1" t="s">
        <v>204</v>
      </c>
      <c r="G1880" s="1" t="s">
        <v>4119</v>
      </c>
      <c r="H1880" s="1" t="s">
        <v>5859</v>
      </c>
      <c r="I1880" s="1">
        <v>88118.734970880003</v>
      </c>
      <c r="J1880" s="1" t="s">
        <v>5860</v>
      </c>
    </row>
    <row r="1881" spans="1:10" x14ac:dyDescent="0.25">
      <c r="A1881" s="1" t="s">
        <v>5861</v>
      </c>
      <c r="B1881" s="2">
        <v>946289777</v>
      </c>
      <c r="C1881" s="2" t="s">
        <v>203</v>
      </c>
      <c r="D1881" s="4">
        <v>27539.25</v>
      </c>
      <c r="E1881" s="1" t="s">
        <v>12</v>
      </c>
      <c r="F1881" s="1" t="s">
        <v>1252</v>
      </c>
      <c r="G1881" s="1" t="s">
        <v>4088</v>
      </c>
      <c r="H1881" s="1" t="s">
        <v>5862</v>
      </c>
      <c r="I1881" s="1">
        <v>277660.84288000001</v>
      </c>
      <c r="J1881" s="1" t="s">
        <v>5863</v>
      </c>
    </row>
    <row r="1882" spans="1:10" x14ac:dyDescent="0.25">
      <c r="A1882" s="1" t="s">
        <v>5864</v>
      </c>
      <c r="B1882" s="2">
        <v>165383586</v>
      </c>
      <c r="C1882" s="2" t="s">
        <v>556</v>
      </c>
      <c r="D1882" s="4">
        <v>27174</v>
      </c>
      <c r="E1882" s="1" t="s">
        <v>12</v>
      </c>
      <c r="F1882" s="1" t="s">
        <v>1517</v>
      </c>
      <c r="G1882" s="1" t="s">
        <v>4148</v>
      </c>
      <c r="H1882" s="1" t="s">
        <v>5865</v>
      </c>
      <c r="I1882" s="1">
        <v>194913.39026016</v>
      </c>
      <c r="J1882" s="1" t="s">
        <v>5866</v>
      </c>
    </row>
    <row r="1883" spans="1:10" x14ac:dyDescent="0.25">
      <c r="A1883" s="1" t="s">
        <v>5867</v>
      </c>
      <c r="B1883" s="2">
        <v>199109491</v>
      </c>
      <c r="C1883" s="2" t="s">
        <v>889</v>
      </c>
      <c r="D1883" s="4">
        <v>30096</v>
      </c>
      <c r="E1883" s="1" t="s">
        <v>12</v>
      </c>
      <c r="F1883" s="1" t="s">
        <v>294</v>
      </c>
      <c r="G1883" s="1" t="s">
        <v>4066</v>
      </c>
      <c r="H1883" s="1" t="s">
        <v>5868</v>
      </c>
      <c r="I1883" s="1">
        <v>146761.43988096001</v>
      </c>
      <c r="J1883" s="1" t="s">
        <v>5869</v>
      </c>
    </row>
    <row r="1884" spans="1:10" x14ac:dyDescent="0.25">
      <c r="A1884" s="1" t="s">
        <v>5870</v>
      </c>
      <c r="B1884" s="2">
        <v>830129063</v>
      </c>
      <c r="C1884" s="2" t="s">
        <v>389</v>
      </c>
      <c r="D1884" s="4">
        <v>29365.5</v>
      </c>
      <c r="E1884" s="1" t="s">
        <v>12</v>
      </c>
      <c r="F1884" s="1" t="s">
        <v>2364</v>
      </c>
      <c r="G1884" s="1" t="s">
        <v>4119</v>
      </c>
      <c r="H1884" s="1" t="s">
        <v>5871</v>
      </c>
      <c r="I1884" s="1">
        <v>195445.12515527999</v>
      </c>
      <c r="J1884" s="1" t="s">
        <v>5872</v>
      </c>
    </row>
    <row r="1885" spans="1:10" x14ac:dyDescent="0.25">
      <c r="A1885" s="1" t="s">
        <v>5873</v>
      </c>
      <c r="B1885" s="2">
        <v>699711181</v>
      </c>
      <c r="C1885" s="2" t="s">
        <v>661</v>
      </c>
      <c r="D1885" s="4">
        <v>16216.5</v>
      </c>
      <c r="E1885" s="1" t="s">
        <v>12</v>
      </c>
      <c r="F1885" s="1" t="s">
        <v>1498</v>
      </c>
      <c r="G1885" s="1" t="s">
        <v>4112</v>
      </c>
      <c r="H1885" s="1" t="s">
        <v>5874</v>
      </c>
      <c r="I1885" s="1">
        <v>36600.891465599998</v>
      </c>
      <c r="J1885" s="1" t="s">
        <v>5875</v>
      </c>
    </row>
    <row r="1886" spans="1:10" x14ac:dyDescent="0.25">
      <c r="A1886" s="1" t="s">
        <v>5876</v>
      </c>
      <c r="B1886" s="2">
        <v>901841302</v>
      </c>
      <c r="C1886" s="2" t="s">
        <v>365</v>
      </c>
      <c r="D1886" s="4">
        <v>37035.75</v>
      </c>
      <c r="E1886" s="1" t="s">
        <v>12</v>
      </c>
      <c r="F1886" s="1" t="s">
        <v>1536</v>
      </c>
      <c r="G1886" s="1" t="s">
        <v>4074</v>
      </c>
      <c r="H1886" s="1" t="s">
        <v>5877</v>
      </c>
      <c r="I1886" s="1">
        <v>99674.875218240006</v>
      </c>
      <c r="J1886" s="1" t="s">
        <v>5878</v>
      </c>
    </row>
    <row r="1887" spans="1:10" x14ac:dyDescent="0.25">
      <c r="A1887" s="1" t="s">
        <v>5879</v>
      </c>
      <c r="B1887" s="2">
        <v>444190604</v>
      </c>
      <c r="C1887" s="2" t="s">
        <v>23</v>
      </c>
      <c r="D1887" s="4">
        <v>15486</v>
      </c>
      <c r="E1887" s="1" t="s">
        <v>12</v>
      </c>
      <c r="F1887" s="1" t="s">
        <v>120</v>
      </c>
      <c r="G1887" s="1" t="s">
        <v>4070</v>
      </c>
      <c r="H1887" s="1" t="s">
        <v>5880</v>
      </c>
      <c r="I1887" s="1">
        <v>278523.92737619998</v>
      </c>
      <c r="J1887" s="1" t="s">
        <v>3161</v>
      </c>
    </row>
    <row r="1888" spans="1:10" x14ac:dyDescent="0.25">
      <c r="A1888" s="1" t="s">
        <v>5881</v>
      </c>
      <c r="B1888" s="2">
        <v>704250488</v>
      </c>
      <c r="C1888" s="2" t="s">
        <v>250</v>
      </c>
      <c r="D1888" s="4">
        <v>18042.75</v>
      </c>
      <c r="E1888" s="1" t="s">
        <v>12</v>
      </c>
      <c r="F1888" s="1" t="s">
        <v>675</v>
      </c>
      <c r="G1888" s="1" t="s">
        <v>4070</v>
      </c>
      <c r="H1888" s="1" t="s">
        <v>5882</v>
      </c>
      <c r="I1888" s="1" t="s">
        <v>5882</v>
      </c>
      <c r="J1888" s="1" t="s">
        <v>5883</v>
      </c>
    </row>
    <row r="1889" spans="1:10" x14ac:dyDescent="0.25">
      <c r="A1889" s="1" t="s">
        <v>5884</v>
      </c>
      <c r="B1889" s="2">
        <v>741467211</v>
      </c>
      <c r="C1889" s="2" t="s">
        <v>403</v>
      </c>
      <c r="D1889" s="4">
        <v>31922.25</v>
      </c>
      <c r="E1889" s="1" t="s">
        <v>12</v>
      </c>
      <c r="F1889" s="1" t="s">
        <v>1252</v>
      </c>
      <c r="G1889" s="1" t="s">
        <v>4066</v>
      </c>
      <c r="H1889" s="1" t="s">
        <v>5885</v>
      </c>
      <c r="I1889" s="1">
        <v>232278.6723257</v>
      </c>
      <c r="J1889" s="1" t="s">
        <v>5886</v>
      </c>
    </row>
    <row r="1890" spans="1:10" x14ac:dyDescent="0.25">
      <c r="A1890" s="1" t="s">
        <v>5887</v>
      </c>
      <c r="B1890" s="2">
        <v>845976453</v>
      </c>
      <c r="C1890" s="2" t="s">
        <v>129</v>
      </c>
      <c r="D1890" s="4">
        <v>15120.75</v>
      </c>
      <c r="E1890" s="1" t="s">
        <v>12</v>
      </c>
      <c r="F1890" s="1" t="s">
        <v>370</v>
      </c>
      <c r="G1890" s="1" t="s">
        <v>4112</v>
      </c>
      <c r="H1890" s="1" t="s">
        <v>5888</v>
      </c>
      <c r="I1890" s="1">
        <v>61807.174629200003</v>
      </c>
      <c r="J1890" s="1" t="s">
        <v>5889</v>
      </c>
    </row>
    <row r="1891" spans="1:10" x14ac:dyDescent="0.25">
      <c r="A1891" s="1" t="s">
        <v>5890</v>
      </c>
      <c r="B1891" s="2">
        <v>333127572</v>
      </c>
      <c r="C1891" s="2" t="s">
        <v>573</v>
      </c>
      <c r="D1891" s="4">
        <v>26808.75</v>
      </c>
      <c r="E1891" s="1" t="s">
        <v>12</v>
      </c>
      <c r="F1891" s="1" t="s">
        <v>1426</v>
      </c>
      <c r="G1891" s="1" t="s">
        <v>4112</v>
      </c>
      <c r="H1891" s="1" t="s">
        <v>5891</v>
      </c>
      <c r="I1891" s="1">
        <v>172880.89082880001</v>
      </c>
      <c r="J1891" s="1" t="s">
        <v>5892</v>
      </c>
    </row>
    <row r="1892" spans="1:10" x14ac:dyDescent="0.25">
      <c r="A1892" s="1" t="s">
        <v>5893</v>
      </c>
      <c r="B1892" s="2">
        <v>492918400</v>
      </c>
      <c r="C1892" s="2" t="s">
        <v>154</v>
      </c>
      <c r="D1892" s="4">
        <v>29730.75</v>
      </c>
      <c r="E1892" s="1" t="s">
        <v>12</v>
      </c>
      <c r="F1892" s="1" t="s">
        <v>336</v>
      </c>
      <c r="G1892" s="1" t="s">
        <v>4054</v>
      </c>
      <c r="H1892" s="1" t="s">
        <v>5894</v>
      </c>
      <c r="I1892" s="1">
        <v>84595.023976049997</v>
      </c>
      <c r="J1892" s="1" t="s">
        <v>5895</v>
      </c>
    </row>
    <row r="1893" spans="1:10" x14ac:dyDescent="0.25">
      <c r="A1893" s="1" t="s">
        <v>5896</v>
      </c>
      <c r="B1893" s="2">
        <v>233272612</v>
      </c>
      <c r="C1893" s="2" t="s">
        <v>889</v>
      </c>
      <c r="D1893" s="4">
        <v>30096</v>
      </c>
      <c r="E1893" s="1" t="s">
        <v>12</v>
      </c>
      <c r="F1893" s="1" t="s">
        <v>475</v>
      </c>
      <c r="G1893" s="1" t="s">
        <v>4088</v>
      </c>
      <c r="H1893" s="1" t="s">
        <v>5897</v>
      </c>
      <c r="I1893" s="1">
        <v>127706.466888</v>
      </c>
      <c r="J1893" s="1" t="s">
        <v>5898</v>
      </c>
    </row>
    <row r="1894" spans="1:10" x14ac:dyDescent="0.25">
      <c r="A1894" s="1" t="s">
        <v>5899</v>
      </c>
      <c r="B1894" s="2">
        <v>788106278</v>
      </c>
      <c r="C1894" s="2" t="s">
        <v>403</v>
      </c>
      <c r="D1894" s="4">
        <v>31922.25</v>
      </c>
      <c r="E1894" s="1" t="s">
        <v>12</v>
      </c>
      <c r="F1894" s="1" t="s">
        <v>4364</v>
      </c>
      <c r="G1894" s="1" t="s">
        <v>4148</v>
      </c>
      <c r="H1894" s="1" t="s">
        <v>5900</v>
      </c>
      <c r="I1894" s="1">
        <v>169226.53687392001</v>
      </c>
      <c r="J1894" s="1" t="s">
        <v>5901</v>
      </c>
    </row>
    <row r="1895" spans="1:10" x14ac:dyDescent="0.25">
      <c r="A1895" s="1" t="s">
        <v>5902</v>
      </c>
      <c r="B1895" s="2">
        <v>741375983</v>
      </c>
      <c r="C1895" s="2" t="s">
        <v>568</v>
      </c>
      <c r="D1895" s="4">
        <v>25713</v>
      </c>
      <c r="E1895" s="1" t="s">
        <v>12</v>
      </c>
      <c r="F1895" s="1" t="s">
        <v>125</v>
      </c>
      <c r="G1895" s="1" t="s">
        <v>4062</v>
      </c>
      <c r="H1895" s="1" t="s">
        <v>5903</v>
      </c>
      <c r="I1895" s="1">
        <v>438710.35161860002</v>
      </c>
      <c r="J1895" s="1" t="s">
        <v>5904</v>
      </c>
    </row>
    <row r="1896" spans="1:10" x14ac:dyDescent="0.25">
      <c r="A1896" s="1" t="s">
        <v>5905</v>
      </c>
      <c r="B1896" s="2">
        <v>158700396</v>
      </c>
      <c r="C1896" s="2" t="s">
        <v>82</v>
      </c>
      <c r="D1896" s="4">
        <v>16947</v>
      </c>
      <c r="E1896" s="1" t="s">
        <v>12</v>
      </c>
      <c r="F1896" s="1" t="s">
        <v>264</v>
      </c>
      <c r="G1896" s="1" t="s">
        <v>4105</v>
      </c>
      <c r="H1896" s="1" t="s">
        <v>5906</v>
      </c>
      <c r="I1896" s="1">
        <v>35900.794185600003</v>
      </c>
      <c r="J1896" s="1" t="s">
        <v>5907</v>
      </c>
    </row>
    <row r="1897" spans="1:10" x14ac:dyDescent="0.25">
      <c r="A1897" s="1" t="s">
        <v>5908</v>
      </c>
      <c r="B1897" s="2">
        <v>642473211</v>
      </c>
      <c r="C1897" s="2" t="s">
        <v>255</v>
      </c>
      <c r="D1897" s="4">
        <v>25347.75</v>
      </c>
      <c r="E1897" s="1" t="s">
        <v>12</v>
      </c>
      <c r="F1897" s="1" t="s">
        <v>989</v>
      </c>
      <c r="G1897" s="1" t="s">
        <v>4119</v>
      </c>
      <c r="H1897" s="1" t="s">
        <v>5909</v>
      </c>
      <c r="I1897" s="1">
        <v>368212.18795956002</v>
      </c>
      <c r="J1897" s="1" t="s">
        <v>5910</v>
      </c>
    </row>
    <row r="1898" spans="1:10" x14ac:dyDescent="0.25">
      <c r="A1898" s="1" t="s">
        <v>5911</v>
      </c>
      <c r="B1898" s="2">
        <v>394919381</v>
      </c>
      <c r="C1898" s="2" t="s">
        <v>434</v>
      </c>
      <c r="D1898" s="4">
        <v>28269.75</v>
      </c>
      <c r="E1898" s="1" t="s">
        <v>12</v>
      </c>
      <c r="F1898" s="1" t="s">
        <v>1054</v>
      </c>
      <c r="G1898" s="1" t="s">
        <v>4084</v>
      </c>
      <c r="H1898" s="1" t="s">
        <v>5912</v>
      </c>
      <c r="I1898" s="1">
        <v>85364.279885519994</v>
      </c>
      <c r="J1898" s="1" t="s">
        <v>5913</v>
      </c>
    </row>
    <row r="1899" spans="1:10" x14ac:dyDescent="0.25">
      <c r="A1899" s="1" t="s">
        <v>5914</v>
      </c>
      <c r="B1899" s="2">
        <v>592106617</v>
      </c>
      <c r="C1899" s="2" t="s">
        <v>281</v>
      </c>
      <c r="D1899" s="4">
        <v>21695.25</v>
      </c>
      <c r="E1899" s="1" t="s">
        <v>12</v>
      </c>
      <c r="F1899" s="1" t="s">
        <v>361</v>
      </c>
      <c r="G1899" s="1" t="s">
        <v>4074</v>
      </c>
      <c r="H1899" s="1" t="s">
        <v>5915</v>
      </c>
      <c r="I1899" s="1">
        <v>41206.438524160003</v>
      </c>
      <c r="J1899" s="1" t="s">
        <v>5916</v>
      </c>
    </row>
    <row r="1900" spans="1:10" x14ac:dyDescent="0.25">
      <c r="A1900" s="1" t="s">
        <v>5917</v>
      </c>
      <c r="B1900" s="2">
        <v>777386810</v>
      </c>
      <c r="C1900" s="2" t="s">
        <v>11</v>
      </c>
      <c r="D1900" s="4">
        <v>36305.25</v>
      </c>
      <c r="E1900" s="1" t="s">
        <v>12</v>
      </c>
      <c r="F1900" s="1" t="s">
        <v>366</v>
      </c>
      <c r="G1900" s="1" t="s">
        <v>4105</v>
      </c>
      <c r="H1900" s="1" t="s">
        <v>5918</v>
      </c>
      <c r="I1900" s="1">
        <v>196049.07743616001</v>
      </c>
      <c r="J1900" s="1" t="s">
        <v>5919</v>
      </c>
    </row>
    <row r="1901" spans="1:10" x14ac:dyDescent="0.25">
      <c r="A1901" s="1" t="s">
        <v>5920</v>
      </c>
      <c r="B1901" s="2">
        <v>335464094</v>
      </c>
      <c r="C1901" s="2" t="s">
        <v>38</v>
      </c>
      <c r="D1901" s="4">
        <v>21330</v>
      </c>
      <c r="E1901" s="1" t="s">
        <v>12</v>
      </c>
      <c r="F1901" s="1" t="s">
        <v>274</v>
      </c>
      <c r="G1901" s="1" t="s">
        <v>4119</v>
      </c>
      <c r="H1901" s="1" t="s">
        <v>5921</v>
      </c>
      <c r="I1901" s="1">
        <v>299423.4215616</v>
      </c>
      <c r="J1901" s="1" t="s">
        <v>5922</v>
      </c>
    </row>
    <row r="1902" spans="1:10" x14ac:dyDescent="0.25">
      <c r="A1902" s="1" t="s">
        <v>5923</v>
      </c>
      <c r="B1902" s="2">
        <v>352435955</v>
      </c>
      <c r="C1902" s="2" t="s">
        <v>101</v>
      </c>
      <c r="D1902" s="4">
        <v>19138.5</v>
      </c>
      <c r="E1902" s="1" t="s">
        <v>12</v>
      </c>
      <c r="F1902" s="1" t="s">
        <v>115</v>
      </c>
      <c r="G1902" s="1" t="s">
        <v>4070</v>
      </c>
      <c r="H1902" s="1" t="s">
        <v>5924</v>
      </c>
      <c r="I1902" s="1">
        <v>240862.9158936</v>
      </c>
      <c r="J1902" s="1" t="s">
        <v>5925</v>
      </c>
    </row>
    <row r="1903" spans="1:10" x14ac:dyDescent="0.25">
      <c r="A1903" s="1" t="s">
        <v>5926</v>
      </c>
      <c r="B1903" s="2">
        <v>386315612</v>
      </c>
      <c r="C1903" s="2" t="s">
        <v>82</v>
      </c>
      <c r="D1903" s="4">
        <v>16947</v>
      </c>
      <c r="E1903" s="1" t="s">
        <v>12</v>
      </c>
      <c r="F1903" s="1" t="s">
        <v>422</v>
      </c>
      <c r="G1903" s="1" t="s">
        <v>4054</v>
      </c>
      <c r="H1903" s="1" t="s">
        <v>5927</v>
      </c>
      <c r="I1903" s="1">
        <v>5310.8649216000003</v>
      </c>
      <c r="J1903" s="1" t="s">
        <v>5928</v>
      </c>
    </row>
    <row r="1904" spans="1:10" x14ac:dyDescent="0.25">
      <c r="A1904" s="1" t="s">
        <v>5929</v>
      </c>
      <c r="B1904" s="2">
        <v>763609555</v>
      </c>
      <c r="C1904" s="2" t="s">
        <v>240</v>
      </c>
      <c r="D1904" s="4">
        <v>22060.5</v>
      </c>
      <c r="E1904" s="1" t="s">
        <v>12</v>
      </c>
      <c r="F1904" s="1" t="s">
        <v>794</v>
      </c>
      <c r="G1904" s="1" t="s">
        <v>4148</v>
      </c>
      <c r="H1904" s="1" t="s">
        <v>5930</v>
      </c>
      <c r="I1904" s="1">
        <v>394217.70569999999</v>
      </c>
      <c r="J1904" s="1" t="s">
        <v>5931</v>
      </c>
    </row>
    <row r="1905" spans="1:10" x14ac:dyDescent="0.25">
      <c r="A1905" s="1" t="s">
        <v>5932</v>
      </c>
      <c r="B1905" s="2">
        <v>766407394</v>
      </c>
      <c r="C1905" s="2" t="s">
        <v>57</v>
      </c>
      <c r="D1905" s="4">
        <v>34113.75</v>
      </c>
      <c r="E1905" s="1" t="s">
        <v>12</v>
      </c>
      <c r="F1905" s="1" t="s">
        <v>4500</v>
      </c>
      <c r="G1905" s="1" t="s">
        <v>4148</v>
      </c>
      <c r="H1905" s="1" t="s">
        <v>5933</v>
      </c>
      <c r="I1905" s="1">
        <v>575839.46141568001</v>
      </c>
      <c r="J1905" s="1" t="s">
        <v>5934</v>
      </c>
    </row>
    <row r="1906" spans="1:10" x14ac:dyDescent="0.25">
      <c r="A1906" s="1" t="s">
        <v>5935</v>
      </c>
      <c r="B1906" s="2">
        <v>363285002</v>
      </c>
      <c r="C1906" s="2" t="s">
        <v>518</v>
      </c>
      <c r="D1906" s="4">
        <v>35574.75</v>
      </c>
      <c r="E1906" s="1" t="s">
        <v>12</v>
      </c>
      <c r="F1906" s="1" t="s">
        <v>750</v>
      </c>
      <c r="G1906" s="1" t="s">
        <v>4066</v>
      </c>
      <c r="H1906" s="1" t="s">
        <v>5936</v>
      </c>
      <c r="I1906" s="1">
        <v>137194.0549056</v>
      </c>
      <c r="J1906" s="1" t="s">
        <v>5937</v>
      </c>
    </row>
    <row r="1907" spans="1:10" x14ac:dyDescent="0.25">
      <c r="A1907" s="1" t="s">
        <v>5938</v>
      </c>
      <c r="B1907" s="2">
        <v>9114300</v>
      </c>
      <c r="C1907" s="2" t="s">
        <v>43</v>
      </c>
      <c r="D1907" s="4">
        <v>36670.5</v>
      </c>
      <c r="E1907" s="1" t="s">
        <v>12</v>
      </c>
      <c r="F1907" s="1" t="s">
        <v>569</v>
      </c>
      <c r="G1907" s="1" t="s">
        <v>4099</v>
      </c>
      <c r="H1907" s="1" t="s">
        <v>5939</v>
      </c>
      <c r="I1907" s="1">
        <v>13247.04601088</v>
      </c>
      <c r="J1907" s="1" t="s">
        <v>5940</v>
      </c>
    </row>
    <row r="1908" spans="1:10" x14ac:dyDescent="0.25">
      <c r="A1908" s="1" t="s">
        <v>5941</v>
      </c>
      <c r="B1908" s="2">
        <v>217919187</v>
      </c>
      <c r="C1908" s="2" t="s">
        <v>281</v>
      </c>
      <c r="D1908" s="4">
        <v>21695.25</v>
      </c>
      <c r="E1908" s="1" t="s">
        <v>12</v>
      </c>
      <c r="F1908" s="1" t="s">
        <v>294</v>
      </c>
      <c r="G1908" s="1" t="s">
        <v>4105</v>
      </c>
      <c r="H1908" s="1" t="s">
        <v>5942</v>
      </c>
      <c r="I1908" s="1">
        <v>397617.62870016001</v>
      </c>
      <c r="J1908" s="1" t="s">
        <v>5943</v>
      </c>
    </row>
    <row r="1909" spans="1:10" x14ac:dyDescent="0.25">
      <c r="A1909" s="1" t="s">
        <v>5944</v>
      </c>
      <c r="B1909" s="2">
        <v>802691207</v>
      </c>
      <c r="C1909" s="2" t="s">
        <v>162</v>
      </c>
      <c r="D1909" s="4">
        <v>15851.25</v>
      </c>
      <c r="E1909" s="1" t="s">
        <v>12</v>
      </c>
      <c r="F1909" s="1" t="s">
        <v>487</v>
      </c>
      <c r="G1909" s="1" t="s">
        <v>4084</v>
      </c>
      <c r="H1909" s="1" t="s">
        <v>5945</v>
      </c>
      <c r="I1909" s="1">
        <v>360590.04334079998</v>
      </c>
      <c r="J1909" s="1" t="s">
        <v>5946</v>
      </c>
    </row>
    <row r="1910" spans="1:10" x14ac:dyDescent="0.25">
      <c r="A1910" s="1" t="s">
        <v>5947</v>
      </c>
      <c r="B1910" s="2">
        <v>300722977</v>
      </c>
      <c r="C1910" s="2" t="s">
        <v>87</v>
      </c>
      <c r="D1910" s="4">
        <v>16581.75</v>
      </c>
      <c r="E1910" s="1" t="s">
        <v>12</v>
      </c>
      <c r="F1910" s="1" t="s">
        <v>370</v>
      </c>
      <c r="G1910" s="1" t="s">
        <v>4112</v>
      </c>
      <c r="H1910" s="1" t="s">
        <v>5948</v>
      </c>
      <c r="I1910" s="1">
        <v>123838.950312</v>
      </c>
      <c r="J1910" s="1" t="s">
        <v>5949</v>
      </c>
    </row>
    <row r="1911" spans="1:10" x14ac:dyDescent="0.25">
      <c r="A1911" s="1" t="s">
        <v>5950</v>
      </c>
      <c r="B1911" s="2">
        <v>432021484</v>
      </c>
      <c r="C1911" s="2" t="s">
        <v>661</v>
      </c>
      <c r="D1911" s="4">
        <v>16216.5</v>
      </c>
      <c r="E1911" s="1" t="s">
        <v>12</v>
      </c>
      <c r="F1911" s="1" t="s">
        <v>13</v>
      </c>
      <c r="G1911" s="1" t="s">
        <v>4099</v>
      </c>
      <c r="H1911" s="1" t="s">
        <v>5951</v>
      </c>
      <c r="I1911" s="1">
        <v>30324.471724800002</v>
      </c>
      <c r="J1911" s="1" t="s">
        <v>5952</v>
      </c>
    </row>
    <row r="1912" spans="1:10" x14ac:dyDescent="0.25">
      <c r="A1912" s="1" t="s">
        <v>5953</v>
      </c>
      <c r="B1912" s="2">
        <v>242853921</v>
      </c>
      <c r="C1912" s="2" t="s">
        <v>154</v>
      </c>
      <c r="D1912" s="4">
        <v>29730.75</v>
      </c>
      <c r="E1912" s="1" t="s">
        <v>12</v>
      </c>
      <c r="F1912" s="1" t="s">
        <v>993</v>
      </c>
      <c r="G1912" s="1" t="s">
        <v>4062</v>
      </c>
      <c r="H1912" s="1" t="s">
        <v>5954</v>
      </c>
      <c r="I1912" s="1">
        <v>61447.199923200002</v>
      </c>
      <c r="J1912" s="1" t="s">
        <v>5955</v>
      </c>
    </row>
    <row r="1913" spans="1:10" x14ac:dyDescent="0.25">
      <c r="A1913" s="1" t="s">
        <v>5956</v>
      </c>
      <c r="B1913" s="2">
        <v>790393092</v>
      </c>
      <c r="C1913" s="2" t="s">
        <v>67</v>
      </c>
      <c r="D1913" s="4">
        <v>23156.25</v>
      </c>
      <c r="E1913" s="1" t="s">
        <v>12</v>
      </c>
      <c r="F1913" s="1" t="s">
        <v>2278</v>
      </c>
      <c r="G1913" s="1" t="s">
        <v>4088</v>
      </c>
      <c r="H1913" s="1" t="s">
        <v>5957</v>
      </c>
      <c r="I1913" s="1">
        <v>353931.22823057999</v>
      </c>
      <c r="J1913" s="1" t="s">
        <v>5958</v>
      </c>
    </row>
    <row r="1914" spans="1:10" x14ac:dyDescent="0.25">
      <c r="A1914" s="1" t="s">
        <v>5959</v>
      </c>
      <c r="B1914" s="2">
        <v>348318011</v>
      </c>
      <c r="C1914" s="2" t="s">
        <v>82</v>
      </c>
      <c r="D1914" s="4">
        <v>16947</v>
      </c>
      <c r="E1914" s="1" t="s">
        <v>12</v>
      </c>
      <c r="F1914" s="1" t="s">
        <v>176</v>
      </c>
      <c r="G1914" s="1" t="s">
        <v>4088</v>
      </c>
      <c r="H1914" s="1" t="s">
        <v>5960</v>
      </c>
      <c r="I1914" s="1">
        <v>43021.036699199998</v>
      </c>
      <c r="J1914" s="1" t="s">
        <v>5961</v>
      </c>
    </row>
    <row r="1915" spans="1:10" x14ac:dyDescent="0.25">
      <c r="A1915" s="1" t="s">
        <v>5962</v>
      </c>
      <c r="B1915" s="2">
        <v>687926099</v>
      </c>
      <c r="C1915" s="2" t="s">
        <v>167</v>
      </c>
      <c r="D1915" s="4">
        <v>18773.25</v>
      </c>
      <c r="E1915" s="1" t="s">
        <v>12</v>
      </c>
      <c r="F1915" s="1" t="s">
        <v>282</v>
      </c>
      <c r="G1915" s="1" t="s">
        <v>4054</v>
      </c>
      <c r="H1915" s="1" t="s">
        <v>5963</v>
      </c>
      <c r="I1915" s="1">
        <v>156643.720695</v>
      </c>
      <c r="J1915" s="1" t="s">
        <v>5964</v>
      </c>
    </row>
    <row r="1916" spans="1:10" x14ac:dyDescent="0.25">
      <c r="A1916" s="1" t="s">
        <v>5965</v>
      </c>
      <c r="B1916" s="2">
        <v>67209777</v>
      </c>
      <c r="C1916" s="2" t="s">
        <v>129</v>
      </c>
      <c r="D1916" s="4">
        <v>15120.75</v>
      </c>
      <c r="E1916" s="1" t="s">
        <v>12</v>
      </c>
      <c r="F1916" s="1" t="s">
        <v>260</v>
      </c>
      <c r="G1916" s="1" t="s">
        <v>4099</v>
      </c>
      <c r="H1916" s="1" t="s">
        <v>5966</v>
      </c>
      <c r="I1916" s="1">
        <v>562886.18594999996</v>
      </c>
      <c r="J1916" s="1" t="s">
        <v>3709</v>
      </c>
    </row>
    <row r="1917" spans="1:10" x14ac:dyDescent="0.25">
      <c r="A1917" s="1" t="s">
        <v>5967</v>
      </c>
      <c r="B1917" s="2">
        <v>255927900</v>
      </c>
      <c r="C1917" s="2" t="s">
        <v>180</v>
      </c>
      <c r="D1917" s="4">
        <v>35940</v>
      </c>
      <c r="E1917" s="1" t="s">
        <v>12</v>
      </c>
      <c r="F1917" s="1" t="s">
        <v>1388</v>
      </c>
      <c r="G1917" s="1" t="s">
        <v>4070</v>
      </c>
      <c r="H1917" s="1" t="s">
        <v>5968</v>
      </c>
      <c r="I1917" s="1">
        <v>232286.84962560001</v>
      </c>
      <c r="J1917" s="1" t="s">
        <v>5969</v>
      </c>
    </row>
    <row r="1918" spans="1:10" x14ac:dyDescent="0.25">
      <c r="A1918" s="1" t="s">
        <v>5970</v>
      </c>
      <c r="B1918" s="2">
        <v>237562153</v>
      </c>
      <c r="C1918" s="2" t="s">
        <v>212</v>
      </c>
      <c r="D1918" s="4">
        <v>24252</v>
      </c>
      <c r="E1918" s="1" t="s">
        <v>12</v>
      </c>
      <c r="F1918" s="1" t="s">
        <v>135</v>
      </c>
      <c r="G1918" s="1" t="s">
        <v>4062</v>
      </c>
      <c r="H1918" s="1" t="s">
        <v>5971</v>
      </c>
      <c r="I1918" s="1">
        <v>1574475.784455</v>
      </c>
      <c r="J1918" s="1" t="s">
        <v>4885</v>
      </c>
    </row>
    <row r="1919" spans="1:10" x14ac:dyDescent="0.25">
      <c r="A1919" s="1" t="s">
        <v>4182</v>
      </c>
      <c r="B1919" s="2">
        <v>635748642</v>
      </c>
      <c r="C1919" s="2" t="s">
        <v>38</v>
      </c>
      <c r="D1919" s="4">
        <v>21330</v>
      </c>
      <c r="E1919" s="1" t="s">
        <v>12</v>
      </c>
      <c r="F1919" s="1" t="s">
        <v>399</v>
      </c>
      <c r="G1919" s="1" t="s">
        <v>4112</v>
      </c>
      <c r="H1919" s="1" t="s">
        <v>5972</v>
      </c>
      <c r="I1919" s="1">
        <v>284601.26231399999</v>
      </c>
      <c r="J1919" s="1" t="s">
        <v>5973</v>
      </c>
    </row>
    <row r="1920" spans="1:10" x14ac:dyDescent="0.25">
      <c r="A1920" s="1" t="s">
        <v>5974</v>
      </c>
      <c r="B1920" s="2">
        <v>590984003</v>
      </c>
      <c r="C1920" s="2" t="s">
        <v>33</v>
      </c>
      <c r="D1920" s="4">
        <v>13659.75</v>
      </c>
      <c r="E1920" s="1" t="s">
        <v>12</v>
      </c>
      <c r="F1920" s="1" t="s">
        <v>366</v>
      </c>
      <c r="G1920" s="1" t="s">
        <v>4066</v>
      </c>
      <c r="H1920" s="1" t="s">
        <v>5975</v>
      </c>
      <c r="I1920" s="1">
        <v>32508.1976454</v>
      </c>
      <c r="J1920" s="1" t="s">
        <v>5976</v>
      </c>
    </row>
    <row r="1921" spans="1:10" x14ac:dyDescent="0.25">
      <c r="A1921" s="1" t="s">
        <v>5977</v>
      </c>
      <c r="B1921" s="2">
        <v>446120059</v>
      </c>
      <c r="C1921" s="2" t="s">
        <v>203</v>
      </c>
      <c r="D1921" s="4">
        <v>27539.25</v>
      </c>
      <c r="E1921" s="1" t="s">
        <v>12</v>
      </c>
      <c r="F1921" s="1" t="s">
        <v>2602</v>
      </c>
      <c r="G1921" s="1" t="s">
        <v>4070</v>
      </c>
      <c r="H1921" s="1" t="s">
        <v>5978</v>
      </c>
      <c r="I1921" s="1">
        <v>190667.97146880001</v>
      </c>
      <c r="J1921" s="1" t="s">
        <v>5979</v>
      </c>
    </row>
    <row r="1922" spans="1:10" x14ac:dyDescent="0.25">
      <c r="A1922" s="1" t="s">
        <v>5980</v>
      </c>
      <c r="B1922" s="2">
        <v>242838470</v>
      </c>
      <c r="C1922" s="2" t="s">
        <v>240</v>
      </c>
      <c r="D1922" s="4">
        <v>22060.5</v>
      </c>
      <c r="E1922" s="1" t="s">
        <v>12</v>
      </c>
      <c r="F1922" s="1" t="s">
        <v>463</v>
      </c>
      <c r="G1922" s="1" t="s">
        <v>4054</v>
      </c>
      <c r="H1922" s="1" t="s">
        <v>5981</v>
      </c>
      <c r="I1922" s="1">
        <v>1173483.3394468799</v>
      </c>
      <c r="J1922" s="1" t="s">
        <v>5982</v>
      </c>
    </row>
    <row r="1923" spans="1:10" x14ac:dyDescent="0.25">
      <c r="A1923" s="1" t="s">
        <v>5983</v>
      </c>
      <c r="B1923" s="2">
        <v>141573647</v>
      </c>
      <c r="C1923" s="2" t="s">
        <v>217</v>
      </c>
      <c r="D1923" s="4">
        <v>38496.75</v>
      </c>
      <c r="E1923" s="1" t="s">
        <v>12</v>
      </c>
      <c r="F1923" s="1" t="s">
        <v>682</v>
      </c>
      <c r="G1923" s="1" t="s">
        <v>4084</v>
      </c>
      <c r="H1923" s="1" t="s">
        <v>5984</v>
      </c>
      <c r="I1923" s="1">
        <v>18395.381604599999</v>
      </c>
      <c r="J1923" s="1" t="s">
        <v>5985</v>
      </c>
    </row>
    <row r="1924" spans="1:10" x14ac:dyDescent="0.25">
      <c r="A1924" s="1" t="s">
        <v>5986</v>
      </c>
      <c r="B1924" s="2">
        <v>710491494</v>
      </c>
      <c r="C1924" s="2" t="s">
        <v>698</v>
      </c>
      <c r="D1924" s="4">
        <v>18408</v>
      </c>
      <c r="E1924" s="1" t="s">
        <v>12</v>
      </c>
      <c r="F1924" s="1" t="s">
        <v>527</v>
      </c>
      <c r="G1924" s="1" t="s">
        <v>4074</v>
      </c>
      <c r="H1924" s="1" t="s">
        <v>5987</v>
      </c>
      <c r="I1924" s="1">
        <v>94543.812871200003</v>
      </c>
      <c r="J1924" s="1" t="s">
        <v>5988</v>
      </c>
    </row>
    <row r="1925" spans="1:10" x14ac:dyDescent="0.25">
      <c r="A1925" s="1" t="s">
        <v>5989</v>
      </c>
      <c r="B1925" s="2">
        <v>811956007</v>
      </c>
      <c r="C1925" s="2" t="s">
        <v>889</v>
      </c>
      <c r="D1925" s="4">
        <v>30096</v>
      </c>
      <c r="E1925" s="1" t="s">
        <v>12</v>
      </c>
      <c r="F1925" s="1" t="s">
        <v>721</v>
      </c>
      <c r="G1925" s="1" t="s">
        <v>4062</v>
      </c>
      <c r="H1925" s="1" t="s">
        <v>5990</v>
      </c>
      <c r="I1925" s="1">
        <v>56949.2600742</v>
      </c>
      <c r="J1925" s="1" t="s">
        <v>5991</v>
      </c>
    </row>
    <row r="1926" spans="1:10" x14ac:dyDescent="0.25">
      <c r="A1926" s="1" t="s">
        <v>4321</v>
      </c>
      <c r="B1926" s="2">
        <v>892038287</v>
      </c>
      <c r="C1926" s="2" t="s">
        <v>869</v>
      </c>
      <c r="D1926" s="4">
        <v>17312.25</v>
      </c>
      <c r="E1926" s="1" t="s">
        <v>12</v>
      </c>
      <c r="F1926" s="1" t="s">
        <v>135</v>
      </c>
      <c r="G1926" s="1" t="s">
        <v>4088</v>
      </c>
      <c r="H1926" s="1" t="s">
        <v>5992</v>
      </c>
      <c r="I1926" s="1">
        <v>51939.231288000003</v>
      </c>
      <c r="J1926" s="1" t="s">
        <v>5993</v>
      </c>
    </row>
    <row r="1927" spans="1:10" x14ac:dyDescent="0.25">
      <c r="A1927" s="1" t="s">
        <v>5994</v>
      </c>
      <c r="B1927" s="2">
        <v>460865549</v>
      </c>
      <c r="C1927" s="2" t="s">
        <v>52</v>
      </c>
      <c r="D1927" s="4">
        <v>20234.25</v>
      </c>
      <c r="E1927" s="1" t="s">
        <v>12</v>
      </c>
      <c r="F1927" s="1" t="s">
        <v>395</v>
      </c>
      <c r="G1927" s="1" t="s">
        <v>4119</v>
      </c>
      <c r="H1927" s="1" t="s">
        <v>5995</v>
      </c>
      <c r="I1927" s="1">
        <v>56621.266920000002</v>
      </c>
      <c r="J1927" s="1" t="s">
        <v>5996</v>
      </c>
    </row>
    <row r="1928" spans="1:10" x14ac:dyDescent="0.25">
      <c r="A1928" s="1" t="s">
        <v>5997</v>
      </c>
      <c r="B1928" s="2">
        <v>980286712</v>
      </c>
      <c r="C1928" s="2" t="s">
        <v>250</v>
      </c>
      <c r="D1928" s="4">
        <v>18042.75</v>
      </c>
      <c r="E1928" s="1" t="s">
        <v>12</v>
      </c>
      <c r="F1928" s="1" t="s">
        <v>951</v>
      </c>
      <c r="G1928" s="1" t="s">
        <v>4088</v>
      </c>
      <c r="H1928" s="1" t="s">
        <v>5998</v>
      </c>
      <c r="I1928" s="1">
        <v>55322.067754800002</v>
      </c>
      <c r="J1928" s="1" t="s">
        <v>5999</v>
      </c>
    </row>
    <row r="1929" spans="1:10" x14ac:dyDescent="0.25">
      <c r="A1929" s="1" t="s">
        <v>6000</v>
      </c>
      <c r="B1929" s="2">
        <v>687564363</v>
      </c>
      <c r="C1929" s="2" t="s">
        <v>226</v>
      </c>
      <c r="D1929" s="4">
        <v>31557</v>
      </c>
      <c r="E1929" s="1" t="s">
        <v>12</v>
      </c>
      <c r="F1929" s="1" t="s">
        <v>1498</v>
      </c>
      <c r="G1929" s="1" t="s">
        <v>4088</v>
      </c>
      <c r="H1929" s="1" t="s">
        <v>6001</v>
      </c>
      <c r="I1929" s="1">
        <v>69685.633102399996</v>
      </c>
      <c r="J1929" s="1" t="s">
        <v>6002</v>
      </c>
    </row>
    <row r="1930" spans="1:10" x14ac:dyDescent="0.25">
      <c r="A1930" s="1" t="s">
        <v>6003</v>
      </c>
      <c r="B1930" s="2">
        <v>940266572</v>
      </c>
      <c r="C1930" s="2" t="s">
        <v>217</v>
      </c>
      <c r="D1930" s="4">
        <v>38496.75</v>
      </c>
      <c r="E1930" s="1" t="s">
        <v>12</v>
      </c>
      <c r="F1930" s="1" t="s">
        <v>366</v>
      </c>
      <c r="G1930" s="1" t="s">
        <v>4105</v>
      </c>
      <c r="H1930" s="1" t="s">
        <v>6004</v>
      </c>
      <c r="I1930" s="1">
        <v>504298.11998412001</v>
      </c>
      <c r="J1930" s="1" t="s">
        <v>6005</v>
      </c>
    </row>
    <row r="1931" spans="1:10" x14ac:dyDescent="0.25">
      <c r="A1931" s="1" t="s">
        <v>6006</v>
      </c>
      <c r="B1931" s="2">
        <v>192781810</v>
      </c>
      <c r="C1931" s="2" t="s">
        <v>162</v>
      </c>
      <c r="D1931" s="4">
        <v>15851.25</v>
      </c>
      <c r="E1931" s="1" t="s">
        <v>12</v>
      </c>
      <c r="F1931" s="1" t="s">
        <v>818</v>
      </c>
      <c r="G1931" s="1" t="s">
        <v>4062</v>
      </c>
      <c r="H1931" s="1" t="s">
        <v>6007</v>
      </c>
      <c r="I1931" s="1">
        <v>245879.24156928001</v>
      </c>
      <c r="J1931" s="1" t="s">
        <v>6008</v>
      </c>
    </row>
    <row r="1932" spans="1:10" x14ac:dyDescent="0.25">
      <c r="A1932" s="1" t="s">
        <v>6009</v>
      </c>
      <c r="B1932" s="2">
        <v>151570772</v>
      </c>
      <c r="C1932" s="2" t="s">
        <v>194</v>
      </c>
      <c r="D1932" s="4">
        <v>30826.5</v>
      </c>
      <c r="E1932" s="1" t="s">
        <v>12</v>
      </c>
      <c r="F1932" s="1" t="s">
        <v>852</v>
      </c>
      <c r="G1932" s="1" t="s">
        <v>4105</v>
      </c>
      <c r="H1932" s="1" t="s">
        <v>6010</v>
      </c>
      <c r="I1932" s="1">
        <v>576086.31507200003</v>
      </c>
      <c r="J1932" s="1" t="s">
        <v>6011</v>
      </c>
    </row>
    <row r="1933" spans="1:10" x14ac:dyDescent="0.25">
      <c r="A1933" s="1" t="s">
        <v>6012</v>
      </c>
      <c r="B1933" s="2">
        <v>335718706</v>
      </c>
      <c r="C1933" s="2" t="s">
        <v>698</v>
      </c>
      <c r="D1933" s="4">
        <v>18408</v>
      </c>
      <c r="E1933" s="1" t="s">
        <v>12</v>
      </c>
      <c r="F1933" s="1" t="s">
        <v>442</v>
      </c>
      <c r="G1933" s="1" t="s">
        <v>4112</v>
      </c>
      <c r="H1933" s="1" t="s">
        <v>6013</v>
      </c>
      <c r="I1933" s="1">
        <v>139046.46142847999</v>
      </c>
      <c r="J1933" s="1" t="s">
        <v>6014</v>
      </c>
    </row>
    <row r="1934" spans="1:10" x14ac:dyDescent="0.25">
      <c r="A1934" s="1" t="s">
        <v>6015</v>
      </c>
      <c r="B1934" s="2">
        <v>967386430</v>
      </c>
      <c r="C1934" s="2" t="s">
        <v>403</v>
      </c>
      <c r="D1934" s="4">
        <v>31922.25</v>
      </c>
      <c r="E1934" s="1" t="s">
        <v>12</v>
      </c>
      <c r="F1934" s="1" t="s">
        <v>385</v>
      </c>
      <c r="G1934" s="1" t="s">
        <v>4066</v>
      </c>
      <c r="H1934" s="1" t="s">
        <v>6016</v>
      </c>
      <c r="I1934" s="1">
        <v>13814.771358079999</v>
      </c>
      <c r="J1934" s="1" t="s">
        <v>6017</v>
      </c>
    </row>
    <row r="1935" spans="1:10" x14ac:dyDescent="0.25">
      <c r="A1935" s="1" t="s">
        <v>6018</v>
      </c>
      <c r="B1935" s="2">
        <v>11295299</v>
      </c>
      <c r="C1935" s="2" t="s">
        <v>661</v>
      </c>
      <c r="D1935" s="4">
        <v>16216.5</v>
      </c>
      <c r="E1935" s="1" t="s">
        <v>12</v>
      </c>
      <c r="F1935" s="1" t="s">
        <v>438</v>
      </c>
      <c r="G1935" s="1" t="s">
        <v>4099</v>
      </c>
      <c r="H1935" s="1" t="s">
        <v>6019</v>
      </c>
      <c r="I1935" s="1">
        <v>308192.2434336</v>
      </c>
      <c r="J1935" s="1" t="s">
        <v>6020</v>
      </c>
    </row>
    <row r="1936" spans="1:10" x14ac:dyDescent="0.25">
      <c r="A1936" s="1" t="s">
        <v>6021</v>
      </c>
      <c r="B1936" s="2">
        <v>700058501</v>
      </c>
      <c r="C1936" s="2" t="s">
        <v>348</v>
      </c>
      <c r="D1936" s="4">
        <v>28635</v>
      </c>
      <c r="E1936" s="1" t="s">
        <v>12</v>
      </c>
      <c r="F1936" s="1" t="s">
        <v>602</v>
      </c>
      <c r="G1936" s="1" t="s">
        <v>4054</v>
      </c>
      <c r="H1936" s="1" t="s">
        <v>6022</v>
      </c>
      <c r="I1936" s="1">
        <v>17286.649551359998</v>
      </c>
      <c r="J1936" s="1" t="s">
        <v>6023</v>
      </c>
    </row>
    <row r="1937" spans="1:10" x14ac:dyDescent="0.25">
      <c r="A1937" s="1" t="s">
        <v>6024</v>
      </c>
      <c r="B1937" s="2">
        <v>629836594</v>
      </c>
      <c r="C1937" s="2" t="s">
        <v>281</v>
      </c>
      <c r="D1937" s="4">
        <v>21695.25</v>
      </c>
      <c r="E1937" s="1" t="s">
        <v>12</v>
      </c>
      <c r="F1937" s="1" t="s">
        <v>430</v>
      </c>
      <c r="G1937" s="1" t="s">
        <v>4084</v>
      </c>
      <c r="H1937" s="1" t="s">
        <v>6025</v>
      </c>
      <c r="I1937" s="1">
        <v>216815.07456000001</v>
      </c>
      <c r="J1937" s="1" t="s">
        <v>6026</v>
      </c>
    </row>
    <row r="1938" spans="1:10" x14ac:dyDescent="0.25">
      <c r="A1938" s="1" t="s">
        <v>6027</v>
      </c>
      <c r="B1938" s="2">
        <v>933059110</v>
      </c>
      <c r="C1938" s="2" t="s">
        <v>518</v>
      </c>
      <c r="D1938" s="4">
        <v>35574.75</v>
      </c>
      <c r="E1938" s="1" t="s">
        <v>12</v>
      </c>
      <c r="F1938" s="1" t="s">
        <v>1252</v>
      </c>
      <c r="G1938" s="1" t="s">
        <v>4099</v>
      </c>
      <c r="H1938" s="1" t="s">
        <v>6028</v>
      </c>
      <c r="I1938" s="1">
        <v>316391.23503510002</v>
      </c>
      <c r="J1938" s="1" t="s">
        <v>6029</v>
      </c>
    </row>
    <row r="1939" spans="1:10" x14ac:dyDescent="0.25">
      <c r="A1939" s="1" t="s">
        <v>6030</v>
      </c>
      <c r="B1939" s="2">
        <v>120457380</v>
      </c>
      <c r="C1939" s="2" t="s">
        <v>38</v>
      </c>
      <c r="D1939" s="4">
        <v>21330</v>
      </c>
      <c r="E1939" s="1" t="s">
        <v>12</v>
      </c>
      <c r="F1939" s="1" t="s">
        <v>438</v>
      </c>
      <c r="G1939" s="1" t="s">
        <v>4062</v>
      </c>
      <c r="H1939" s="1" t="s">
        <v>6031</v>
      </c>
      <c r="I1939" s="1">
        <v>14615.51716768</v>
      </c>
      <c r="J1939" s="1" t="s">
        <v>6032</v>
      </c>
    </row>
    <row r="1940" spans="1:10" x14ac:dyDescent="0.25">
      <c r="A1940" s="1" t="s">
        <v>6033</v>
      </c>
      <c r="B1940" s="2">
        <v>826973742</v>
      </c>
      <c r="C1940" s="2" t="s">
        <v>167</v>
      </c>
      <c r="D1940" s="4">
        <v>18773.25</v>
      </c>
      <c r="E1940" s="1" t="s">
        <v>12</v>
      </c>
      <c r="F1940" s="1" t="s">
        <v>955</v>
      </c>
      <c r="G1940" s="1" t="s">
        <v>4062</v>
      </c>
      <c r="H1940" s="1" t="s">
        <v>6034</v>
      </c>
      <c r="I1940" s="1">
        <v>86609.153334000002</v>
      </c>
      <c r="J1940" s="1" t="s">
        <v>6035</v>
      </c>
    </row>
    <row r="1941" spans="1:10" x14ac:dyDescent="0.25">
      <c r="A1941" s="1" t="s">
        <v>6036</v>
      </c>
      <c r="B1941" s="2">
        <v>482543741</v>
      </c>
      <c r="C1941" s="2" t="s">
        <v>518</v>
      </c>
      <c r="D1941" s="4">
        <v>35574.75</v>
      </c>
      <c r="E1941" s="1" t="s">
        <v>12</v>
      </c>
      <c r="F1941" s="1" t="s">
        <v>463</v>
      </c>
      <c r="G1941" s="1" t="s">
        <v>4054</v>
      </c>
      <c r="H1941" s="1" t="s">
        <v>6037</v>
      </c>
      <c r="I1941" s="1">
        <v>160488.81680832</v>
      </c>
      <c r="J1941" s="1" t="s">
        <v>6038</v>
      </c>
    </row>
    <row r="1942" spans="1:10" x14ac:dyDescent="0.25">
      <c r="A1942" s="1" t="s">
        <v>717</v>
      </c>
      <c r="B1942" s="2">
        <v>176222762</v>
      </c>
      <c r="C1942" s="2" t="s">
        <v>479</v>
      </c>
      <c r="D1942" s="4">
        <v>33383.25</v>
      </c>
      <c r="E1942" s="1" t="s">
        <v>12</v>
      </c>
      <c r="F1942" s="1" t="s">
        <v>1840</v>
      </c>
      <c r="G1942" s="1" t="s">
        <v>4112</v>
      </c>
      <c r="H1942" s="1" t="s">
        <v>6039</v>
      </c>
      <c r="I1942" s="1">
        <v>269920.76247359999</v>
      </c>
      <c r="J1942" s="1" t="s">
        <v>6040</v>
      </c>
    </row>
    <row r="1943" spans="1:10" x14ac:dyDescent="0.25">
      <c r="A1943" s="1" t="s">
        <v>6041</v>
      </c>
      <c r="B1943" s="2">
        <v>718232501</v>
      </c>
      <c r="C1943" s="2" t="s">
        <v>470</v>
      </c>
      <c r="D1943" s="4">
        <v>14755.5</v>
      </c>
      <c r="E1943" s="1" t="s">
        <v>12</v>
      </c>
      <c r="F1943" s="1" t="s">
        <v>256</v>
      </c>
      <c r="G1943" s="1" t="s">
        <v>4095</v>
      </c>
      <c r="H1943" s="1" t="s">
        <v>6042</v>
      </c>
      <c r="I1943" s="1">
        <v>96334.480200000005</v>
      </c>
      <c r="J1943" s="1" t="s">
        <v>6043</v>
      </c>
    </row>
    <row r="1944" spans="1:10" x14ac:dyDescent="0.25">
      <c r="A1944" s="1" t="s">
        <v>6044</v>
      </c>
      <c r="B1944" s="2">
        <v>598377998</v>
      </c>
      <c r="C1944" s="2" t="s">
        <v>143</v>
      </c>
      <c r="D1944" s="4">
        <v>34479</v>
      </c>
      <c r="E1944" s="1" t="s">
        <v>12</v>
      </c>
      <c r="F1944" s="1" t="s">
        <v>1308</v>
      </c>
      <c r="G1944" s="1" t="s">
        <v>4084</v>
      </c>
      <c r="H1944" s="1" t="s">
        <v>6045</v>
      </c>
      <c r="I1944" s="1">
        <v>632353.13698349998</v>
      </c>
      <c r="J1944" s="1" t="s">
        <v>6046</v>
      </c>
    </row>
    <row r="1945" spans="1:10" x14ac:dyDescent="0.25">
      <c r="A1945" s="1" t="s">
        <v>6047</v>
      </c>
      <c r="B1945" s="2">
        <v>718767902</v>
      </c>
      <c r="C1945" s="2" t="s">
        <v>18</v>
      </c>
      <c r="D1945" s="4">
        <v>33018</v>
      </c>
      <c r="E1945" s="1" t="s">
        <v>12</v>
      </c>
      <c r="F1945" s="1" t="s">
        <v>24</v>
      </c>
      <c r="G1945" s="1" t="s">
        <v>4105</v>
      </c>
      <c r="H1945" s="1" t="s">
        <v>6048</v>
      </c>
      <c r="I1945" s="1">
        <v>76738.799339999998</v>
      </c>
      <c r="J1945" s="1" t="s">
        <v>6049</v>
      </c>
    </row>
    <row r="1946" spans="1:10" x14ac:dyDescent="0.25">
      <c r="A1946" s="1" t="s">
        <v>6050</v>
      </c>
      <c r="B1946" s="2">
        <v>104490023</v>
      </c>
      <c r="C1946" s="2" t="s">
        <v>180</v>
      </c>
      <c r="D1946" s="4">
        <v>35940</v>
      </c>
      <c r="E1946" s="1" t="s">
        <v>12</v>
      </c>
      <c r="F1946" s="1" t="s">
        <v>731</v>
      </c>
      <c r="G1946" s="1" t="s">
        <v>4070</v>
      </c>
      <c r="H1946" s="1" t="s">
        <v>6051</v>
      </c>
      <c r="I1946" s="1">
        <v>91734.570194219996</v>
      </c>
      <c r="J1946" s="1" t="s">
        <v>6052</v>
      </c>
    </row>
    <row r="1947" spans="1:10" x14ac:dyDescent="0.25">
      <c r="A1947" s="1" t="s">
        <v>6053</v>
      </c>
      <c r="B1947" s="2">
        <v>931903128</v>
      </c>
      <c r="C1947" s="2" t="s">
        <v>389</v>
      </c>
      <c r="D1947" s="4">
        <v>29365.5</v>
      </c>
      <c r="E1947" s="1" t="s">
        <v>12</v>
      </c>
      <c r="F1947" s="1" t="s">
        <v>39</v>
      </c>
      <c r="G1947" s="1" t="s">
        <v>4099</v>
      </c>
      <c r="H1947" s="1" t="s">
        <v>6054</v>
      </c>
      <c r="I1947" s="1">
        <v>382298.04769535997</v>
      </c>
      <c r="J1947" s="1" t="s">
        <v>6055</v>
      </c>
    </row>
    <row r="1948" spans="1:10" x14ac:dyDescent="0.25">
      <c r="A1948" s="1" t="s">
        <v>6056</v>
      </c>
      <c r="B1948" s="2">
        <v>569079122</v>
      </c>
      <c r="C1948" s="2" t="s">
        <v>82</v>
      </c>
      <c r="D1948" s="4">
        <v>16947</v>
      </c>
      <c r="E1948" s="1" t="s">
        <v>12</v>
      </c>
      <c r="F1948" s="1" t="s">
        <v>176</v>
      </c>
      <c r="G1948" s="1" t="s">
        <v>4148</v>
      </c>
      <c r="H1948" s="1" t="s">
        <v>6057</v>
      </c>
      <c r="I1948" s="1">
        <v>97011.305496000001</v>
      </c>
      <c r="J1948" s="1" t="s">
        <v>6058</v>
      </c>
    </row>
    <row r="1949" spans="1:10" x14ac:dyDescent="0.25">
      <c r="A1949" s="1" t="s">
        <v>6059</v>
      </c>
      <c r="B1949" s="2">
        <v>743682227</v>
      </c>
      <c r="C1949" s="2" t="s">
        <v>661</v>
      </c>
      <c r="D1949" s="4">
        <v>16216.5</v>
      </c>
      <c r="E1949" s="1" t="s">
        <v>12</v>
      </c>
      <c r="F1949" s="1" t="s">
        <v>794</v>
      </c>
      <c r="G1949" s="1" t="s">
        <v>4105</v>
      </c>
      <c r="H1949" s="1" t="s">
        <v>6060</v>
      </c>
      <c r="I1949" s="1">
        <v>72397.066291199997</v>
      </c>
      <c r="J1949" s="1" t="s">
        <v>6061</v>
      </c>
    </row>
    <row r="1950" spans="1:10" x14ac:dyDescent="0.25">
      <c r="A1950" s="1" t="s">
        <v>6062</v>
      </c>
      <c r="B1950" s="2">
        <v>744373219</v>
      </c>
      <c r="C1950" s="2" t="s">
        <v>389</v>
      </c>
      <c r="D1950" s="4">
        <v>29365.5</v>
      </c>
      <c r="E1950" s="1" t="s">
        <v>12</v>
      </c>
      <c r="F1950" s="1" t="s">
        <v>39</v>
      </c>
      <c r="G1950" s="1" t="s">
        <v>4119</v>
      </c>
      <c r="H1950" s="1" t="s">
        <v>6063</v>
      </c>
      <c r="I1950" s="1">
        <v>10674.258416639999</v>
      </c>
      <c r="J1950" s="1" t="s">
        <v>6064</v>
      </c>
    </row>
    <row r="1951" spans="1:10" x14ac:dyDescent="0.25">
      <c r="A1951" s="1" t="s">
        <v>6065</v>
      </c>
      <c r="B1951" s="2">
        <v>294503809</v>
      </c>
      <c r="C1951" s="2" t="s">
        <v>365</v>
      </c>
      <c r="D1951" s="4">
        <v>37035.75</v>
      </c>
      <c r="E1951" s="1" t="s">
        <v>12</v>
      </c>
      <c r="F1951" s="1" t="s">
        <v>213</v>
      </c>
      <c r="G1951" s="1" t="s">
        <v>4074</v>
      </c>
      <c r="H1951" s="1" t="s">
        <v>6066</v>
      </c>
      <c r="I1951" s="1">
        <v>550957.84302330005</v>
      </c>
      <c r="J1951" s="1" t="s">
        <v>6067</v>
      </c>
    </row>
    <row r="1952" spans="1:10" x14ac:dyDescent="0.25">
      <c r="A1952" s="1" t="s">
        <v>6068</v>
      </c>
      <c r="B1952" s="2">
        <v>109266025</v>
      </c>
      <c r="C1952" s="2" t="s">
        <v>518</v>
      </c>
      <c r="D1952" s="4">
        <v>35574.75</v>
      </c>
      <c r="E1952" s="1" t="s">
        <v>12</v>
      </c>
      <c r="F1952" s="1" t="s">
        <v>88</v>
      </c>
      <c r="G1952" s="1" t="s">
        <v>4088</v>
      </c>
      <c r="H1952" s="1" t="s">
        <v>6069</v>
      </c>
      <c r="I1952" s="1">
        <v>311937.71707295999</v>
      </c>
      <c r="J1952" s="1" t="s">
        <v>6070</v>
      </c>
    </row>
    <row r="1953" spans="1:10" x14ac:dyDescent="0.25">
      <c r="A1953" s="1" t="s">
        <v>6071</v>
      </c>
      <c r="B1953" s="2">
        <v>662989220</v>
      </c>
      <c r="C1953" s="2" t="s">
        <v>18</v>
      </c>
      <c r="D1953" s="4">
        <v>33018</v>
      </c>
      <c r="E1953" s="1" t="s">
        <v>12</v>
      </c>
      <c r="F1953" s="1" t="s">
        <v>2278</v>
      </c>
      <c r="G1953" s="1" t="s">
        <v>4112</v>
      </c>
      <c r="H1953" s="1" t="s">
        <v>6072</v>
      </c>
      <c r="I1953" s="1">
        <v>49307.568874199998</v>
      </c>
      <c r="J1953" s="1" t="s">
        <v>6073</v>
      </c>
    </row>
    <row r="1954" spans="1:10" x14ac:dyDescent="0.25">
      <c r="A1954" s="1" t="s">
        <v>6074</v>
      </c>
      <c r="B1954" s="2">
        <v>664315003</v>
      </c>
      <c r="C1954" s="2" t="s">
        <v>11</v>
      </c>
      <c r="D1954" s="4">
        <v>36305.25</v>
      </c>
      <c r="E1954" s="1" t="s">
        <v>12</v>
      </c>
      <c r="F1954" s="1" t="s">
        <v>274</v>
      </c>
      <c r="G1954" s="1" t="s">
        <v>4066</v>
      </c>
      <c r="H1954" s="1" t="s">
        <v>6075</v>
      </c>
      <c r="I1954" s="1">
        <v>252054.8107376</v>
      </c>
      <c r="J1954" s="1" t="s">
        <v>6076</v>
      </c>
    </row>
    <row r="1955" spans="1:10" x14ac:dyDescent="0.25">
      <c r="A1955" s="1" t="s">
        <v>6077</v>
      </c>
      <c r="B1955" s="2">
        <v>129506302</v>
      </c>
      <c r="C1955" s="2" t="s">
        <v>203</v>
      </c>
      <c r="D1955" s="4">
        <v>27539.25</v>
      </c>
      <c r="E1955" s="1" t="s">
        <v>12</v>
      </c>
      <c r="F1955" s="1" t="s">
        <v>442</v>
      </c>
      <c r="G1955" s="1" t="s">
        <v>4062</v>
      </c>
      <c r="H1955" s="1" t="s">
        <v>6078</v>
      </c>
      <c r="I1955" s="1">
        <v>105835.99056799999</v>
      </c>
      <c r="J1955" s="1" t="s">
        <v>6079</v>
      </c>
    </row>
    <row r="1956" spans="1:10" x14ac:dyDescent="0.25">
      <c r="A1956" s="1" t="s">
        <v>6080</v>
      </c>
      <c r="B1956" s="2">
        <v>924040912</v>
      </c>
      <c r="C1956" s="2" t="s">
        <v>434</v>
      </c>
      <c r="D1956" s="4">
        <v>28269.75</v>
      </c>
      <c r="E1956" s="1" t="s">
        <v>12</v>
      </c>
      <c r="F1956" s="1" t="s">
        <v>147</v>
      </c>
      <c r="G1956" s="1" t="s">
        <v>4105</v>
      </c>
      <c r="H1956" s="1" t="s">
        <v>6081</v>
      </c>
      <c r="I1956" s="1">
        <v>182808.8649216</v>
      </c>
      <c r="J1956" s="1" t="s">
        <v>6082</v>
      </c>
    </row>
    <row r="1957" spans="1:10" x14ac:dyDescent="0.25">
      <c r="A1957" s="1" t="s">
        <v>6083</v>
      </c>
      <c r="B1957" s="2">
        <v>46797863</v>
      </c>
      <c r="C1957" s="2" t="s">
        <v>281</v>
      </c>
      <c r="D1957" s="4">
        <v>21695.25</v>
      </c>
      <c r="E1957" s="1" t="s">
        <v>12</v>
      </c>
      <c r="F1957" s="1" t="s">
        <v>381</v>
      </c>
      <c r="G1957" s="1" t="s">
        <v>4070</v>
      </c>
      <c r="H1957" s="1" t="s">
        <v>6084</v>
      </c>
      <c r="I1957" s="1">
        <v>167366.0824784</v>
      </c>
      <c r="J1957" s="1" t="s">
        <v>6085</v>
      </c>
    </row>
    <row r="1958" spans="1:10" x14ac:dyDescent="0.25">
      <c r="A1958" s="1" t="s">
        <v>6086</v>
      </c>
      <c r="B1958" s="2">
        <v>170123523</v>
      </c>
      <c r="C1958" s="2" t="s">
        <v>47</v>
      </c>
      <c r="D1958" s="4">
        <v>31191.75</v>
      </c>
      <c r="E1958" s="1" t="s">
        <v>12</v>
      </c>
      <c r="F1958" s="1" t="s">
        <v>989</v>
      </c>
      <c r="G1958" s="1" t="s">
        <v>4099</v>
      </c>
      <c r="H1958" s="1" t="s">
        <v>6087</v>
      </c>
      <c r="I1958" s="1">
        <v>667856.89750065003</v>
      </c>
      <c r="J1958" s="1" t="s">
        <v>6088</v>
      </c>
    </row>
    <row r="1959" spans="1:10" x14ac:dyDescent="0.25">
      <c r="A1959" s="1" t="s">
        <v>6089</v>
      </c>
      <c r="B1959" s="2">
        <v>948438365</v>
      </c>
      <c r="C1959" s="2" t="s">
        <v>226</v>
      </c>
      <c r="D1959" s="4">
        <v>31557</v>
      </c>
      <c r="E1959" s="1" t="s">
        <v>12</v>
      </c>
      <c r="F1959" s="1" t="s">
        <v>598</v>
      </c>
      <c r="G1959" s="1" t="s">
        <v>4084</v>
      </c>
      <c r="H1959" s="1" t="s">
        <v>6090</v>
      </c>
      <c r="I1959" s="1">
        <v>291940.81466550002</v>
      </c>
      <c r="J1959" s="1" t="s">
        <v>6091</v>
      </c>
    </row>
    <row r="1960" spans="1:10" x14ac:dyDescent="0.25">
      <c r="A1960" s="1" t="s">
        <v>6092</v>
      </c>
      <c r="B1960" s="2">
        <v>404150613</v>
      </c>
      <c r="C1960" s="2" t="s">
        <v>87</v>
      </c>
      <c r="D1960" s="4">
        <v>16581.75</v>
      </c>
      <c r="E1960" s="1" t="s">
        <v>12</v>
      </c>
      <c r="F1960" s="1" t="s">
        <v>290</v>
      </c>
      <c r="G1960" s="1" t="s">
        <v>4148</v>
      </c>
      <c r="H1960" s="1" t="s">
        <v>6093</v>
      </c>
      <c r="I1960" s="1">
        <v>85225.633301880007</v>
      </c>
      <c r="J1960" s="1" t="s">
        <v>6094</v>
      </c>
    </row>
    <row r="1961" spans="1:10" x14ac:dyDescent="0.25">
      <c r="A1961" s="1" t="s">
        <v>6095</v>
      </c>
      <c r="B1961" s="2">
        <v>34130226</v>
      </c>
      <c r="C1961" s="2" t="s">
        <v>698</v>
      </c>
      <c r="D1961" s="4">
        <v>18408</v>
      </c>
      <c r="E1961" s="1" t="s">
        <v>12</v>
      </c>
      <c r="F1961" s="1" t="s">
        <v>4364</v>
      </c>
      <c r="G1961" s="1" t="s">
        <v>4148</v>
      </c>
      <c r="H1961" s="1" t="s">
        <v>6096</v>
      </c>
      <c r="I1961" s="1">
        <v>639806.78363136004</v>
      </c>
      <c r="J1961" s="1" t="s">
        <v>6097</v>
      </c>
    </row>
    <row r="1962" spans="1:10" x14ac:dyDescent="0.25">
      <c r="A1962" s="1" t="s">
        <v>6098</v>
      </c>
      <c r="B1962" s="2">
        <v>778341652</v>
      </c>
      <c r="C1962" s="2" t="s">
        <v>380</v>
      </c>
      <c r="D1962" s="4">
        <v>14390.25</v>
      </c>
      <c r="E1962" s="1" t="s">
        <v>12</v>
      </c>
      <c r="F1962" s="1" t="s">
        <v>269</v>
      </c>
      <c r="G1962" s="1" t="s">
        <v>4062</v>
      </c>
      <c r="H1962" s="1" t="s">
        <v>6099</v>
      </c>
      <c r="I1962" s="1">
        <v>186396.48266623999</v>
      </c>
      <c r="J1962" s="1" t="s">
        <v>547</v>
      </c>
    </row>
    <row r="1963" spans="1:10" x14ac:dyDescent="0.25">
      <c r="A1963" s="1" t="s">
        <v>6100</v>
      </c>
      <c r="B1963" s="2">
        <v>986967108</v>
      </c>
      <c r="C1963" s="2" t="s">
        <v>389</v>
      </c>
      <c r="D1963" s="4">
        <v>29365.5</v>
      </c>
      <c r="E1963" s="1" t="s">
        <v>12</v>
      </c>
      <c r="F1963" s="1" t="s">
        <v>314</v>
      </c>
      <c r="G1963" s="1" t="s">
        <v>4062</v>
      </c>
      <c r="H1963" s="1" t="s">
        <v>6101</v>
      </c>
      <c r="I1963" s="1">
        <v>276331.90237730002</v>
      </c>
      <c r="J1963" s="1" t="s">
        <v>6102</v>
      </c>
    </row>
    <row r="1964" spans="1:10" x14ac:dyDescent="0.25">
      <c r="A1964" s="1" t="s">
        <v>6103</v>
      </c>
      <c r="B1964" s="2">
        <v>366358420</v>
      </c>
      <c r="C1964" s="2" t="s">
        <v>180</v>
      </c>
      <c r="D1964" s="4">
        <v>35940</v>
      </c>
      <c r="E1964" s="1" t="s">
        <v>12</v>
      </c>
      <c r="F1964" s="1" t="s">
        <v>1517</v>
      </c>
      <c r="G1964" s="1" t="s">
        <v>4088</v>
      </c>
      <c r="H1964" s="1" t="s">
        <v>6104</v>
      </c>
      <c r="I1964" s="1">
        <v>431974.68050160003</v>
      </c>
      <c r="J1964" s="1" t="s">
        <v>3691</v>
      </c>
    </row>
    <row r="1965" spans="1:10" x14ac:dyDescent="0.25">
      <c r="A1965" s="1" t="s">
        <v>6105</v>
      </c>
      <c r="B1965" s="2">
        <v>420739976</v>
      </c>
      <c r="C1965" s="2" t="s">
        <v>203</v>
      </c>
      <c r="D1965" s="4">
        <v>27539.25</v>
      </c>
      <c r="E1965" s="1" t="s">
        <v>12</v>
      </c>
      <c r="F1965" s="1" t="s">
        <v>514</v>
      </c>
      <c r="G1965" s="1" t="s">
        <v>4099</v>
      </c>
      <c r="H1965" s="1" t="s">
        <v>6106</v>
      </c>
      <c r="I1965" s="1">
        <v>17150.108104080002</v>
      </c>
      <c r="J1965" s="1" t="s">
        <v>6107</v>
      </c>
    </row>
    <row r="1966" spans="1:10" x14ac:dyDescent="0.25">
      <c r="A1966" s="1" t="s">
        <v>6108</v>
      </c>
      <c r="B1966" s="2">
        <v>889085010</v>
      </c>
      <c r="C1966" s="2" t="s">
        <v>67</v>
      </c>
      <c r="D1966" s="4">
        <v>23156.25</v>
      </c>
      <c r="E1966" s="1" t="s">
        <v>12</v>
      </c>
      <c r="F1966" s="1" t="s">
        <v>78</v>
      </c>
      <c r="G1966" s="1" t="s">
        <v>4070</v>
      </c>
      <c r="H1966" s="1" t="s">
        <v>6109</v>
      </c>
      <c r="I1966" s="1">
        <v>306506.24171999999</v>
      </c>
      <c r="J1966" s="1" t="s">
        <v>6110</v>
      </c>
    </row>
    <row r="1967" spans="1:10" x14ac:dyDescent="0.25">
      <c r="A1967" s="1" t="s">
        <v>6111</v>
      </c>
      <c r="B1967" s="2">
        <v>451138029</v>
      </c>
      <c r="C1967" s="2" t="s">
        <v>221</v>
      </c>
      <c r="D1967" s="4">
        <v>33748.5</v>
      </c>
      <c r="E1967" s="1" t="s">
        <v>12</v>
      </c>
      <c r="F1967" s="1" t="s">
        <v>2602</v>
      </c>
      <c r="G1967" s="1" t="s">
        <v>4119</v>
      </c>
      <c r="H1967" s="1" t="s">
        <v>6112</v>
      </c>
      <c r="I1967" s="1">
        <v>240571.01250000001</v>
      </c>
      <c r="J1967" s="1" t="s">
        <v>6113</v>
      </c>
    </row>
    <row r="1968" spans="1:10" x14ac:dyDescent="0.25">
      <c r="A1968" s="1" t="s">
        <v>6114</v>
      </c>
      <c r="B1968" s="2">
        <v>392368542</v>
      </c>
      <c r="C1968" s="2" t="s">
        <v>479</v>
      </c>
      <c r="D1968" s="4">
        <v>33383.25</v>
      </c>
      <c r="E1968" s="1" t="s">
        <v>12</v>
      </c>
      <c r="F1968" s="1" t="s">
        <v>774</v>
      </c>
      <c r="G1968" s="1" t="s">
        <v>4074</v>
      </c>
      <c r="H1968" s="1" t="s">
        <v>6115</v>
      </c>
      <c r="I1968" s="1">
        <v>348296.638095</v>
      </c>
      <c r="J1968" s="1" t="s">
        <v>6116</v>
      </c>
    </row>
    <row r="1969" spans="1:10" x14ac:dyDescent="0.25">
      <c r="A1969" s="1" t="s">
        <v>6117</v>
      </c>
      <c r="B1969" s="2">
        <v>621510549</v>
      </c>
      <c r="C1969" s="2" t="s">
        <v>134</v>
      </c>
      <c r="D1969" s="4">
        <v>37401</v>
      </c>
      <c r="E1969" s="1" t="s">
        <v>12</v>
      </c>
      <c r="F1969" s="1" t="s">
        <v>1090</v>
      </c>
      <c r="G1969" s="1" t="s">
        <v>4088</v>
      </c>
      <c r="H1969" s="1" t="s">
        <v>6118</v>
      </c>
      <c r="I1969" s="1">
        <v>317638.13331599999</v>
      </c>
      <c r="J1969" s="1" t="s">
        <v>6119</v>
      </c>
    </row>
    <row r="1970" spans="1:10" x14ac:dyDescent="0.25">
      <c r="A1970" s="1" t="s">
        <v>6120</v>
      </c>
      <c r="B1970" s="2">
        <v>268405505</v>
      </c>
      <c r="C1970" s="2" t="s">
        <v>568</v>
      </c>
      <c r="D1970" s="4">
        <v>25713</v>
      </c>
      <c r="E1970" s="1" t="s">
        <v>12</v>
      </c>
      <c r="F1970" s="1" t="s">
        <v>794</v>
      </c>
      <c r="G1970" s="1" t="s">
        <v>4084</v>
      </c>
      <c r="H1970" s="1" t="s">
        <v>6121</v>
      </c>
      <c r="I1970" s="1">
        <v>221825.8905984</v>
      </c>
      <c r="J1970" s="1" t="s">
        <v>6122</v>
      </c>
    </row>
    <row r="1971" spans="1:10" x14ac:dyDescent="0.25">
      <c r="A1971" s="1" t="s">
        <v>6123</v>
      </c>
      <c r="B1971" s="2">
        <v>17072561</v>
      </c>
      <c r="C1971" s="2" t="s">
        <v>573</v>
      </c>
      <c r="D1971" s="4">
        <v>26808.75</v>
      </c>
      <c r="E1971" s="1" t="s">
        <v>12</v>
      </c>
      <c r="F1971" s="1" t="s">
        <v>818</v>
      </c>
      <c r="G1971" s="1" t="s">
        <v>4088</v>
      </c>
      <c r="H1971" s="1" t="s">
        <v>6124</v>
      </c>
      <c r="I1971" s="1">
        <v>209987.24767488</v>
      </c>
      <c r="J1971" s="1" t="s">
        <v>6125</v>
      </c>
    </row>
    <row r="1972" spans="1:10" x14ac:dyDescent="0.25">
      <c r="A1972" s="1" t="s">
        <v>6126</v>
      </c>
      <c r="B1972" s="2">
        <v>809614065</v>
      </c>
      <c r="C1972" s="2" t="s">
        <v>129</v>
      </c>
      <c r="D1972" s="4">
        <v>15120.75</v>
      </c>
      <c r="E1972" s="1" t="s">
        <v>12</v>
      </c>
      <c r="F1972" s="1" t="s">
        <v>587</v>
      </c>
      <c r="G1972" s="1" t="s">
        <v>4112</v>
      </c>
      <c r="H1972" s="1" t="s">
        <v>6127</v>
      </c>
      <c r="I1972" s="1">
        <v>118885.6605888</v>
      </c>
      <c r="J1972" s="1" t="s">
        <v>6128</v>
      </c>
    </row>
    <row r="1973" spans="1:10" x14ac:dyDescent="0.25">
      <c r="A1973" s="1" t="s">
        <v>6129</v>
      </c>
      <c r="B1973" s="2">
        <v>355247230</v>
      </c>
      <c r="C1973" s="2" t="s">
        <v>92</v>
      </c>
      <c r="D1973" s="4">
        <v>29000.25</v>
      </c>
      <c r="E1973" s="1" t="s">
        <v>12</v>
      </c>
      <c r="F1973" s="1" t="s">
        <v>1498</v>
      </c>
      <c r="G1973" s="1" t="s">
        <v>4074</v>
      </c>
      <c r="H1973" s="1" t="s">
        <v>6130</v>
      </c>
      <c r="I1973" s="1">
        <v>29965.276723200001</v>
      </c>
      <c r="J1973" s="1" t="s">
        <v>6131</v>
      </c>
    </row>
    <row r="1974" spans="1:10" x14ac:dyDescent="0.25">
      <c r="A1974" s="1" t="s">
        <v>6132</v>
      </c>
      <c r="B1974" s="2">
        <v>970179932</v>
      </c>
      <c r="C1974" s="2" t="s">
        <v>101</v>
      </c>
      <c r="D1974" s="4">
        <v>19138.5</v>
      </c>
      <c r="E1974" s="1" t="s">
        <v>12</v>
      </c>
      <c r="F1974" s="1" t="s">
        <v>34</v>
      </c>
      <c r="G1974" s="1" t="s">
        <v>4074</v>
      </c>
      <c r="H1974" s="1" t="s">
        <v>6133</v>
      </c>
      <c r="I1974" s="1">
        <v>134164.8292864</v>
      </c>
      <c r="J1974" s="1" t="s">
        <v>6134</v>
      </c>
    </row>
    <row r="1975" spans="1:10" x14ac:dyDescent="0.25">
      <c r="A1975" s="1" t="s">
        <v>6135</v>
      </c>
      <c r="B1975" s="2">
        <v>143782117</v>
      </c>
      <c r="C1975" s="2" t="s">
        <v>67</v>
      </c>
      <c r="D1975" s="4">
        <v>23156.25</v>
      </c>
      <c r="E1975" s="1" t="s">
        <v>12</v>
      </c>
      <c r="F1975" s="1" t="s">
        <v>814</v>
      </c>
      <c r="G1975" s="1" t="s">
        <v>4099</v>
      </c>
      <c r="H1975" s="1" t="s">
        <v>6136</v>
      </c>
      <c r="I1975" s="1">
        <v>124336.41425852</v>
      </c>
      <c r="J1975" s="1" t="s">
        <v>6137</v>
      </c>
    </row>
    <row r="1976" spans="1:10" x14ac:dyDescent="0.25">
      <c r="A1976" s="1" t="s">
        <v>6138</v>
      </c>
      <c r="B1976" s="2">
        <v>399531461</v>
      </c>
      <c r="C1976" s="2" t="s">
        <v>114</v>
      </c>
      <c r="D1976" s="4">
        <v>20599.5</v>
      </c>
      <c r="E1976" s="1" t="s">
        <v>12</v>
      </c>
      <c r="F1976" s="1" t="s">
        <v>1721</v>
      </c>
      <c r="G1976" s="1" t="s">
        <v>4105</v>
      </c>
      <c r="H1976" s="1" t="s">
        <v>6139</v>
      </c>
      <c r="I1976" s="1">
        <v>231388.54266527999</v>
      </c>
      <c r="J1976" s="1" t="s">
        <v>6140</v>
      </c>
    </row>
    <row r="1977" spans="1:10" x14ac:dyDescent="0.25">
      <c r="A1977" s="1" t="s">
        <v>6141</v>
      </c>
      <c r="B1977" s="2">
        <v>552405583</v>
      </c>
      <c r="C1977" s="2" t="s">
        <v>556</v>
      </c>
      <c r="D1977" s="4">
        <v>27174</v>
      </c>
      <c r="E1977" s="1" t="s">
        <v>12</v>
      </c>
      <c r="F1977" s="1" t="s">
        <v>251</v>
      </c>
      <c r="G1977" s="1" t="s">
        <v>4070</v>
      </c>
      <c r="H1977" s="1" t="s">
        <v>6142</v>
      </c>
      <c r="I1977" s="1">
        <v>73686.101999999999</v>
      </c>
      <c r="J1977" s="1" t="s">
        <v>6143</v>
      </c>
    </row>
    <row r="1978" spans="1:10" x14ac:dyDescent="0.25">
      <c r="A1978" s="1" t="s">
        <v>6144</v>
      </c>
      <c r="B1978" s="2">
        <v>908046732</v>
      </c>
      <c r="C1978" s="2" t="s">
        <v>62</v>
      </c>
      <c r="D1978" s="4">
        <v>22791</v>
      </c>
      <c r="E1978" s="1" t="s">
        <v>12</v>
      </c>
      <c r="F1978" s="1" t="s">
        <v>509</v>
      </c>
      <c r="G1978" s="1" t="s">
        <v>4084</v>
      </c>
      <c r="H1978" s="1" t="s">
        <v>6145</v>
      </c>
      <c r="I1978" s="1">
        <v>267598.289322</v>
      </c>
      <c r="J1978" s="1" t="s">
        <v>6146</v>
      </c>
    </row>
    <row r="1979" spans="1:10" x14ac:dyDescent="0.25">
      <c r="A1979" s="1" t="s">
        <v>6147</v>
      </c>
      <c r="B1979" s="2">
        <v>66714376</v>
      </c>
      <c r="C1979" s="2" t="s">
        <v>47</v>
      </c>
      <c r="D1979" s="4">
        <v>31191.75</v>
      </c>
      <c r="E1979" s="1" t="s">
        <v>12</v>
      </c>
      <c r="F1979" s="1" t="s">
        <v>172</v>
      </c>
      <c r="G1979" s="1" t="s">
        <v>4088</v>
      </c>
      <c r="H1979" s="1" t="s">
        <v>6148</v>
      </c>
      <c r="I1979" s="1">
        <v>268068.84075839998</v>
      </c>
      <c r="J1979" s="1" t="s">
        <v>6149</v>
      </c>
    </row>
    <row r="1980" spans="1:10" x14ac:dyDescent="0.25">
      <c r="A1980" s="1" t="s">
        <v>6150</v>
      </c>
      <c r="B1980" s="2">
        <v>596923341</v>
      </c>
      <c r="C1980" s="2" t="s">
        <v>33</v>
      </c>
      <c r="D1980" s="4">
        <v>13659.75</v>
      </c>
      <c r="E1980" s="1" t="s">
        <v>12</v>
      </c>
      <c r="F1980" s="1" t="s">
        <v>264</v>
      </c>
      <c r="G1980" s="1" t="s">
        <v>4074</v>
      </c>
      <c r="H1980" s="1" t="s">
        <v>6151</v>
      </c>
      <c r="I1980" s="1">
        <v>248593.05713536</v>
      </c>
      <c r="J1980" s="1" t="s">
        <v>6152</v>
      </c>
    </row>
    <row r="1981" spans="1:10" x14ac:dyDescent="0.25">
      <c r="A1981" s="1" t="s">
        <v>6153</v>
      </c>
      <c r="B1981" s="2">
        <v>960449597</v>
      </c>
      <c r="C1981" s="2" t="s">
        <v>33</v>
      </c>
      <c r="D1981" s="4">
        <v>13659.75</v>
      </c>
      <c r="E1981" s="1" t="s">
        <v>12</v>
      </c>
      <c r="F1981" s="1" t="s">
        <v>1047</v>
      </c>
      <c r="G1981" s="1" t="s">
        <v>4088</v>
      </c>
      <c r="H1981" s="1" t="s">
        <v>6154</v>
      </c>
      <c r="I1981" s="1">
        <v>70959.893449800002</v>
      </c>
      <c r="J1981" s="1" t="s">
        <v>6155</v>
      </c>
    </row>
    <row r="1982" spans="1:10" x14ac:dyDescent="0.25">
      <c r="A1982" s="1" t="s">
        <v>6156</v>
      </c>
      <c r="B1982" s="2">
        <v>189081306</v>
      </c>
      <c r="C1982" s="2" t="s">
        <v>479</v>
      </c>
      <c r="D1982" s="4">
        <v>33383.25</v>
      </c>
      <c r="E1982" s="1" t="s">
        <v>12</v>
      </c>
      <c r="F1982" s="1" t="s">
        <v>1610</v>
      </c>
      <c r="G1982" s="1" t="s">
        <v>4070</v>
      </c>
      <c r="H1982" s="1" t="s">
        <v>6157</v>
      </c>
      <c r="I1982" s="1">
        <v>428967.96718139999</v>
      </c>
      <c r="J1982" s="1" t="s">
        <v>6158</v>
      </c>
    </row>
    <row r="1983" spans="1:10" x14ac:dyDescent="0.25">
      <c r="A1983" s="1" t="s">
        <v>6159</v>
      </c>
      <c r="B1983" s="2">
        <v>903481280</v>
      </c>
      <c r="C1983" s="2" t="s">
        <v>380</v>
      </c>
      <c r="D1983" s="4">
        <v>14390.25</v>
      </c>
      <c r="E1983" s="1" t="s">
        <v>12</v>
      </c>
      <c r="F1983" s="1" t="s">
        <v>699</v>
      </c>
      <c r="G1983" s="1" t="s">
        <v>4105</v>
      </c>
      <c r="H1983" s="1" t="s">
        <v>6160</v>
      </c>
      <c r="I1983" s="1">
        <v>14100.990115680001</v>
      </c>
      <c r="J1983" s="1" t="s">
        <v>6161</v>
      </c>
    </row>
    <row r="1984" spans="1:10" x14ac:dyDescent="0.25">
      <c r="A1984" s="1" t="s">
        <v>6162</v>
      </c>
      <c r="B1984" s="2">
        <v>890318492</v>
      </c>
      <c r="C1984" s="2" t="s">
        <v>87</v>
      </c>
      <c r="D1984" s="4">
        <v>16581.75</v>
      </c>
      <c r="E1984" s="1" t="s">
        <v>12</v>
      </c>
      <c r="F1984" s="1" t="s">
        <v>97</v>
      </c>
      <c r="G1984" s="1" t="s">
        <v>4066</v>
      </c>
      <c r="H1984" s="1" t="s">
        <v>6163</v>
      </c>
      <c r="I1984" s="1">
        <v>206699.42435839999</v>
      </c>
      <c r="J1984" s="1" t="s">
        <v>6164</v>
      </c>
    </row>
    <row r="1985" spans="1:10" x14ac:dyDescent="0.25">
      <c r="A1985" s="1" t="s">
        <v>6165</v>
      </c>
      <c r="B1985" s="2">
        <v>41784538</v>
      </c>
      <c r="C1985" s="2" t="s">
        <v>240</v>
      </c>
      <c r="D1985" s="4">
        <v>22060.5</v>
      </c>
      <c r="E1985" s="1" t="s">
        <v>12</v>
      </c>
      <c r="F1985" s="1" t="s">
        <v>794</v>
      </c>
      <c r="G1985" s="1" t="s">
        <v>4074</v>
      </c>
      <c r="H1985" s="1" t="s">
        <v>6166</v>
      </c>
      <c r="I1985" s="1">
        <v>255967.16399999999</v>
      </c>
      <c r="J1985" s="1" t="s">
        <v>6167</v>
      </c>
    </row>
    <row r="1986" spans="1:10" x14ac:dyDescent="0.25">
      <c r="A1986" s="1" t="s">
        <v>6168</v>
      </c>
      <c r="B1986" s="2">
        <v>736928880</v>
      </c>
      <c r="C1986" s="2" t="s">
        <v>18</v>
      </c>
      <c r="D1986" s="4">
        <v>33018</v>
      </c>
      <c r="E1986" s="1" t="s">
        <v>12</v>
      </c>
      <c r="F1986" s="1" t="s">
        <v>874</v>
      </c>
      <c r="G1986" s="1" t="s">
        <v>4070</v>
      </c>
      <c r="H1986" s="1" t="s">
        <v>6169</v>
      </c>
      <c r="I1986" s="1">
        <v>149675.44500000001</v>
      </c>
      <c r="J1986" s="1" t="s">
        <v>6170</v>
      </c>
    </row>
    <row r="1987" spans="1:10" x14ac:dyDescent="0.25">
      <c r="A1987" s="1" t="s">
        <v>6171</v>
      </c>
      <c r="B1987" s="2">
        <v>883329390</v>
      </c>
      <c r="C1987" s="2" t="s">
        <v>62</v>
      </c>
      <c r="D1987" s="4">
        <v>22791</v>
      </c>
      <c r="E1987" s="1" t="s">
        <v>12</v>
      </c>
      <c r="F1987" s="1" t="s">
        <v>381</v>
      </c>
      <c r="G1987" s="1" t="s">
        <v>4066</v>
      </c>
      <c r="H1987" s="1" t="s">
        <v>6172</v>
      </c>
      <c r="I1987" s="1">
        <v>239268.67668</v>
      </c>
      <c r="J1987" s="1" t="s">
        <v>6173</v>
      </c>
    </row>
    <row r="1988" spans="1:10" x14ac:dyDescent="0.25">
      <c r="A1988" s="1" t="s">
        <v>6174</v>
      </c>
      <c r="B1988" s="2">
        <v>68950602</v>
      </c>
      <c r="C1988" s="2" t="s">
        <v>348</v>
      </c>
      <c r="D1988" s="4">
        <v>28635</v>
      </c>
      <c r="E1988" s="1" t="s">
        <v>12</v>
      </c>
      <c r="F1988" s="1" t="s">
        <v>83</v>
      </c>
      <c r="G1988" s="1" t="s">
        <v>4074</v>
      </c>
      <c r="H1988" s="1" t="s">
        <v>6175</v>
      </c>
      <c r="I1988" s="1">
        <v>20280.932761600001</v>
      </c>
      <c r="J1988" s="1" t="s">
        <v>6176</v>
      </c>
    </row>
    <row r="1989" spans="1:10" x14ac:dyDescent="0.25">
      <c r="A1989" s="1" t="s">
        <v>6177</v>
      </c>
      <c r="B1989" s="2">
        <v>198363891</v>
      </c>
      <c r="C1989" s="2" t="s">
        <v>1201</v>
      </c>
      <c r="D1989" s="4">
        <v>30461.25</v>
      </c>
      <c r="E1989" s="1" t="s">
        <v>12</v>
      </c>
      <c r="F1989" s="1" t="s">
        <v>34</v>
      </c>
      <c r="G1989" s="1" t="s">
        <v>4119</v>
      </c>
      <c r="H1989" s="1" t="s">
        <v>6178</v>
      </c>
      <c r="I1989" s="1">
        <v>203705.552765</v>
      </c>
      <c r="J1989" s="1" t="s">
        <v>6179</v>
      </c>
    </row>
    <row r="1990" spans="1:10" x14ac:dyDescent="0.25">
      <c r="A1990" s="1" t="s">
        <v>6180</v>
      </c>
      <c r="B1990" s="2">
        <v>969541331</v>
      </c>
      <c r="C1990" s="2" t="s">
        <v>661</v>
      </c>
      <c r="D1990" s="4">
        <v>16216.5</v>
      </c>
      <c r="E1990" s="1" t="s">
        <v>12</v>
      </c>
      <c r="F1990" s="1" t="s">
        <v>241</v>
      </c>
      <c r="G1990" s="1" t="s">
        <v>4099</v>
      </c>
      <c r="H1990" s="1" t="s">
        <v>6181</v>
      </c>
      <c r="I1990" s="1">
        <v>115946.06600192</v>
      </c>
      <c r="J1990" s="1" t="s">
        <v>6182</v>
      </c>
    </row>
    <row r="1991" spans="1:10" x14ac:dyDescent="0.25">
      <c r="A1991" s="1" t="s">
        <v>6183</v>
      </c>
      <c r="B1991" s="2">
        <v>919654415</v>
      </c>
      <c r="C1991" s="2" t="s">
        <v>518</v>
      </c>
      <c r="D1991" s="4">
        <v>35574.75</v>
      </c>
      <c r="E1991" s="1" t="s">
        <v>12</v>
      </c>
      <c r="F1991" s="1" t="s">
        <v>241</v>
      </c>
      <c r="G1991" s="1" t="s">
        <v>4105</v>
      </c>
      <c r="H1991" s="1" t="s">
        <v>6184</v>
      </c>
      <c r="I1991" s="1">
        <v>41152.250145600003</v>
      </c>
      <c r="J1991" s="1" t="s">
        <v>6185</v>
      </c>
    </row>
    <row r="1992" spans="1:10" x14ac:dyDescent="0.25">
      <c r="A1992" s="1" t="s">
        <v>6186</v>
      </c>
      <c r="B1992" s="2">
        <v>580242247</v>
      </c>
      <c r="C1992" s="2" t="s">
        <v>33</v>
      </c>
      <c r="D1992" s="4">
        <v>13659.75</v>
      </c>
      <c r="E1992" s="1" t="s">
        <v>12</v>
      </c>
      <c r="F1992" s="1" t="s">
        <v>1610</v>
      </c>
      <c r="G1992" s="1" t="s">
        <v>4054</v>
      </c>
      <c r="H1992" s="1" t="s">
        <v>6187</v>
      </c>
      <c r="I1992" s="1">
        <v>185976.60389999999</v>
      </c>
      <c r="J1992" s="1" t="s">
        <v>6188</v>
      </c>
    </row>
    <row r="1993" spans="1:10" x14ac:dyDescent="0.25">
      <c r="A1993" s="1" t="s">
        <v>6189</v>
      </c>
      <c r="B1993" s="2">
        <v>354728422</v>
      </c>
      <c r="C1993" s="2" t="s">
        <v>124</v>
      </c>
      <c r="D1993" s="4">
        <v>14025</v>
      </c>
      <c r="E1993" s="1" t="s">
        <v>12</v>
      </c>
      <c r="F1993" s="1" t="s">
        <v>139</v>
      </c>
      <c r="G1993" s="1" t="s">
        <v>4105</v>
      </c>
      <c r="H1993" s="1" t="s">
        <v>6190</v>
      </c>
      <c r="I1993" s="1">
        <v>299280.324096</v>
      </c>
      <c r="J1993" s="1" t="s">
        <v>6191</v>
      </c>
    </row>
    <row r="1994" spans="1:10" x14ac:dyDescent="0.25">
      <c r="A1994" s="1" t="s">
        <v>6192</v>
      </c>
      <c r="B1994" s="2">
        <v>676319363</v>
      </c>
      <c r="C1994" s="2" t="s">
        <v>357</v>
      </c>
      <c r="D1994" s="4">
        <v>35209.5</v>
      </c>
      <c r="E1994" s="1" t="s">
        <v>12</v>
      </c>
      <c r="F1994" s="1" t="s">
        <v>675</v>
      </c>
      <c r="G1994" s="1" t="s">
        <v>4062</v>
      </c>
      <c r="H1994" s="1" t="s">
        <v>6193</v>
      </c>
      <c r="I1994" s="1">
        <v>224363.15982197999</v>
      </c>
      <c r="J1994" s="1" t="s">
        <v>6194</v>
      </c>
    </row>
    <row r="1995" spans="1:10" x14ac:dyDescent="0.25">
      <c r="A1995" s="1" t="s">
        <v>6195</v>
      </c>
      <c r="B1995" s="2">
        <v>961831981</v>
      </c>
      <c r="C1995" s="2" t="s">
        <v>52</v>
      </c>
      <c r="D1995" s="4">
        <v>20234.25</v>
      </c>
      <c r="E1995" s="1" t="s">
        <v>12</v>
      </c>
      <c r="F1995" s="1" t="s">
        <v>1927</v>
      </c>
      <c r="G1995" s="1" t="s">
        <v>4119</v>
      </c>
      <c r="H1995" s="1" t="s">
        <v>6196</v>
      </c>
      <c r="I1995" s="1">
        <v>433715.56160790002</v>
      </c>
      <c r="J1995" s="1" t="s">
        <v>6197</v>
      </c>
    </row>
    <row r="1996" spans="1:10" x14ac:dyDescent="0.25">
      <c r="A1996" s="1" t="s">
        <v>6198</v>
      </c>
      <c r="B1996" s="2">
        <v>100264433</v>
      </c>
      <c r="C1996" s="2" t="s">
        <v>268</v>
      </c>
      <c r="D1996" s="4">
        <v>17677.5</v>
      </c>
      <c r="E1996" s="1" t="s">
        <v>12</v>
      </c>
      <c r="F1996" s="1" t="s">
        <v>1815</v>
      </c>
      <c r="G1996" s="1" t="s">
        <v>4070</v>
      </c>
      <c r="H1996" s="1" t="s">
        <v>6199</v>
      </c>
      <c r="I1996" s="1">
        <v>341511.80796000001</v>
      </c>
      <c r="J1996" s="1" t="s">
        <v>6200</v>
      </c>
    </row>
    <row r="1997" spans="1:10" x14ac:dyDescent="0.25">
      <c r="A1997" s="1" t="s">
        <v>6201</v>
      </c>
      <c r="B1997" s="2">
        <v>555522499</v>
      </c>
      <c r="C1997" s="2" t="s">
        <v>434</v>
      </c>
      <c r="D1997" s="4">
        <v>28269.75</v>
      </c>
      <c r="E1997" s="1" t="s">
        <v>12</v>
      </c>
      <c r="F1997" s="1" t="s">
        <v>381</v>
      </c>
      <c r="G1997" s="1" t="s">
        <v>4074</v>
      </c>
      <c r="H1997" s="1" t="s">
        <v>6202</v>
      </c>
      <c r="I1997" s="1">
        <v>177661.91953124999</v>
      </c>
      <c r="J1997" s="1" t="s">
        <v>6203</v>
      </c>
    </row>
    <row r="1998" spans="1:10" x14ac:dyDescent="0.25">
      <c r="A1998" s="1" t="s">
        <v>6204</v>
      </c>
      <c r="B1998" s="2">
        <v>443973508</v>
      </c>
      <c r="C1998" s="2" t="s">
        <v>143</v>
      </c>
      <c r="D1998" s="4">
        <v>34479</v>
      </c>
      <c r="E1998" s="1" t="s">
        <v>12</v>
      </c>
      <c r="F1998" s="1" t="s">
        <v>19</v>
      </c>
      <c r="G1998" s="1" t="s">
        <v>4062</v>
      </c>
      <c r="H1998" s="1" t="s">
        <v>6205</v>
      </c>
      <c r="I1998" s="1">
        <v>396252.32000508002</v>
      </c>
      <c r="J1998" s="1" t="s">
        <v>6206</v>
      </c>
    </row>
    <row r="1999" spans="1:10" x14ac:dyDescent="0.25">
      <c r="A1999" s="1" t="s">
        <v>6207</v>
      </c>
      <c r="B1999" s="2">
        <v>562586427</v>
      </c>
      <c r="C1999" s="2" t="s">
        <v>573</v>
      </c>
      <c r="D1999" s="4">
        <v>26808.75</v>
      </c>
      <c r="E1999" s="1" t="s">
        <v>12</v>
      </c>
      <c r="F1999" s="1" t="s">
        <v>2201</v>
      </c>
      <c r="G1999" s="1" t="s">
        <v>4088</v>
      </c>
      <c r="H1999" s="1" t="s">
        <v>6208</v>
      </c>
      <c r="I1999" s="1">
        <v>53287.706035199997</v>
      </c>
      <c r="J1999" s="1" t="s">
        <v>6209</v>
      </c>
    </row>
    <row r="2000" spans="1:10" x14ac:dyDescent="0.25">
      <c r="A2000" s="1" t="s">
        <v>6210</v>
      </c>
      <c r="B2000" s="2">
        <v>845277611</v>
      </c>
      <c r="C2000" s="2" t="s">
        <v>309</v>
      </c>
      <c r="D2000" s="4">
        <v>27904.5</v>
      </c>
      <c r="E2000" s="1" t="s">
        <v>12</v>
      </c>
      <c r="F2000" s="1" t="s">
        <v>442</v>
      </c>
      <c r="G2000" s="1" t="s">
        <v>4062</v>
      </c>
      <c r="H2000" s="1" t="s">
        <v>6211</v>
      </c>
      <c r="I2000" s="1">
        <v>128351.45232</v>
      </c>
      <c r="J2000" s="1" t="s">
        <v>6212</v>
      </c>
    </row>
    <row r="2001" spans="1:10" x14ac:dyDescent="0.25">
      <c r="A2001" s="1" t="s">
        <v>6213</v>
      </c>
      <c r="B2001" s="2">
        <v>539641487</v>
      </c>
      <c r="C2001" s="2" t="s">
        <v>365</v>
      </c>
      <c r="D2001" s="4">
        <v>37035.75</v>
      </c>
      <c r="E2001" s="1" t="s">
        <v>12</v>
      </c>
      <c r="F2001" s="1" t="s">
        <v>163</v>
      </c>
      <c r="G2001" s="1" t="s">
        <v>4084</v>
      </c>
      <c r="H2001" s="1" t="s">
        <v>6214</v>
      </c>
      <c r="I2001" s="1">
        <v>55180.4539104</v>
      </c>
      <c r="J2001" s="1" t="s">
        <v>6215</v>
      </c>
    </row>
    <row r="2002" spans="1:10" x14ac:dyDescent="0.25">
      <c r="A2002" s="1" t="s">
        <v>6216</v>
      </c>
      <c r="B2002" s="2">
        <v>513815732</v>
      </c>
      <c r="C2002" s="2" t="s">
        <v>162</v>
      </c>
      <c r="D2002" s="4">
        <v>15851.25</v>
      </c>
      <c r="E2002" s="1" t="s">
        <v>12</v>
      </c>
      <c r="F2002" s="1" t="s">
        <v>885</v>
      </c>
      <c r="G2002" s="1" t="s">
        <v>4105</v>
      </c>
      <c r="H2002" s="1" t="s">
        <v>6217</v>
      </c>
      <c r="I2002" s="1">
        <v>32371.38053568</v>
      </c>
      <c r="J2002" s="1" t="s">
        <v>6218</v>
      </c>
    </row>
    <row r="2003" spans="1:10" x14ac:dyDescent="0.25">
      <c r="A2003" s="1" t="s">
        <v>6219</v>
      </c>
      <c r="B2003" s="2">
        <v>478604151</v>
      </c>
      <c r="C2003" s="2" t="s">
        <v>62</v>
      </c>
      <c r="D2003" s="4">
        <v>22791</v>
      </c>
      <c r="E2003" s="1" t="s">
        <v>12</v>
      </c>
      <c r="F2003" s="1" t="s">
        <v>48</v>
      </c>
      <c r="G2003" s="1" t="s">
        <v>4084</v>
      </c>
      <c r="H2003" s="1" t="s">
        <v>6220</v>
      </c>
      <c r="I2003" s="1">
        <v>108443.45405232</v>
      </c>
      <c r="J2003" s="1" t="s">
        <v>6221</v>
      </c>
    </row>
    <row r="2004" spans="1:10" x14ac:dyDescent="0.25">
      <c r="A2004" s="1" t="s">
        <v>6222</v>
      </c>
      <c r="B2004" s="2">
        <v>33594751</v>
      </c>
      <c r="C2004" s="2" t="s">
        <v>273</v>
      </c>
      <c r="D2004" s="4">
        <v>20964.75</v>
      </c>
      <c r="E2004" s="1" t="s">
        <v>12</v>
      </c>
      <c r="F2004" s="1" t="s">
        <v>665</v>
      </c>
      <c r="G2004" s="1" t="s">
        <v>4062</v>
      </c>
      <c r="H2004" s="1" t="s">
        <v>6223</v>
      </c>
      <c r="I2004" s="1">
        <v>164193.53401919999</v>
      </c>
      <c r="J2004" s="1" t="s">
        <v>6224</v>
      </c>
    </row>
    <row r="2005" spans="1:10" x14ac:dyDescent="0.25">
      <c r="A2005" s="1" t="s">
        <v>6225</v>
      </c>
      <c r="B2005" s="2">
        <v>738174825</v>
      </c>
      <c r="C2005" s="2" t="s">
        <v>389</v>
      </c>
      <c r="D2005" s="4">
        <v>29365.5</v>
      </c>
      <c r="E2005" s="1" t="s">
        <v>12</v>
      </c>
      <c r="F2005" s="1" t="s">
        <v>442</v>
      </c>
      <c r="G2005" s="1" t="s">
        <v>4054</v>
      </c>
      <c r="H2005" s="1" t="s">
        <v>6226</v>
      </c>
      <c r="I2005" s="1">
        <v>401919.73424640001</v>
      </c>
      <c r="J2005" s="1" t="s">
        <v>6227</v>
      </c>
    </row>
    <row r="2006" spans="1:10" x14ac:dyDescent="0.25">
      <c r="A2006" s="1" t="s">
        <v>6228</v>
      </c>
      <c r="B2006" s="2">
        <v>795311765</v>
      </c>
      <c r="C2006" s="2" t="s">
        <v>114</v>
      </c>
      <c r="D2006" s="4">
        <v>20599.5</v>
      </c>
      <c r="E2006" s="1" t="s">
        <v>12</v>
      </c>
      <c r="F2006" s="1" t="s">
        <v>1702</v>
      </c>
      <c r="G2006" s="1" t="s">
        <v>4148</v>
      </c>
      <c r="H2006" s="1" t="s">
        <v>6229</v>
      </c>
      <c r="I2006" s="1">
        <v>183277.51225344001</v>
      </c>
      <c r="J2006" s="1" t="s">
        <v>6230</v>
      </c>
    </row>
    <row r="2007" spans="1:10" x14ac:dyDescent="0.25">
      <c r="A2007" s="1" t="s">
        <v>6231</v>
      </c>
      <c r="B2007" s="2">
        <v>276008559</v>
      </c>
      <c r="C2007" s="2" t="s">
        <v>518</v>
      </c>
      <c r="D2007" s="4">
        <v>35574.75</v>
      </c>
      <c r="E2007" s="1" t="s">
        <v>12</v>
      </c>
      <c r="F2007" s="1" t="s">
        <v>130</v>
      </c>
      <c r="G2007" s="1" t="s">
        <v>4054</v>
      </c>
      <c r="H2007" s="1" t="s">
        <v>6232</v>
      </c>
      <c r="I2007" s="1">
        <v>534799.37301552005</v>
      </c>
      <c r="J2007" s="1" t="s">
        <v>6233</v>
      </c>
    </row>
    <row r="2008" spans="1:10" x14ac:dyDescent="0.25">
      <c r="A2008" s="1" t="s">
        <v>6234</v>
      </c>
      <c r="B2008" s="2">
        <v>825010322</v>
      </c>
      <c r="C2008" s="2" t="s">
        <v>226</v>
      </c>
      <c r="D2008" s="4">
        <v>31557</v>
      </c>
      <c r="E2008" s="1" t="s">
        <v>12</v>
      </c>
      <c r="F2008" s="1" t="s">
        <v>1746</v>
      </c>
      <c r="G2008" s="1" t="s">
        <v>4066</v>
      </c>
      <c r="H2008" s="1" t="s">
        <v>6235</v>
      </c>
      <c r="I2008" s="1">
        <v>42338.715914879998</v>
      </c>
      <c r="J2008" s="1" t="s">
        <v>6236</v>
      </c>
    </row>
    <row r="2009" spans="1:10" x14ac:dyDescent="0.25">
      <c r="A2009" s="1" t="s">
        <v>6237</v>
      </c>
      <c r="B2009" s="2">
        <v>467841414</v>
      </c>
      <c r="C2009" s="2" t="s">
        <v>1201</v>
      </c>
      <c r="D2009" s="4">
        <v>30461.25</v>
      </c>
      <c r="E2009" s="1" t="s">
        <v>12</v>
      </c>
      <c r="F2009" s="1" t="s">
        <v>774</v>
      </c>
      <c r="G2009" s="1" t="s">
        <v>4088</v>
      </c>
      <c r="H2009" s="1" t="s">
        <v>6238</v>
      </c>
      <c r="I2009" s="1">
        <v>317213.31643452001</v>
      </c>
      <c r="J2009" s="1" t="s">
        <v>6239</v>
      </c>
    </row>
    <row r="2010" spans="1:10" x14ac:dyDescent="0.25">
      <c r="A2010" s="1" t="s">
        <v>6240</v>
      </c>
      <c r="B2010" s="2">
        <v>819479045</v>
      </c>
      <c r="C2010" s="2" t="s">
        <v>92</v>
      </c>
      <c r="D2010" s="4">
        <v>29000.25</v>
      </c>
      <c r="E2010" s="1" t="s">
        <v>12</v>
      </c>
      <c r="F2010" s="1" t="s">
        <v>4500</v>
      </c>
      <c r="G2010" s="1" t="s">
        <v>4070</v>
      </c>
      <c r="H2010" s="1" t="s">
        <v>6241</v>
      </c>
      <c r="I2010" s="1">
        <v>34317.334022399999</v>
      </c>
      <c r="J2010" s="1" t="s">
        <v>6242</v>
      </c>
    </row>
    <row r="2011" spans="1:10" x14ac:dyDescent="0.25">
      <c r="A2011" s="1" t="s">
        <v>6243</v>
      </c>
      <c r="B2011" s="2">
        <v>965644948</v>
      </c>
      <c r="C2011" s="2" t="s">
        <v>226</v>
      </c>
      <c r="D2011" s="4">
        <v>31557</v>
      </c>
      <c r="E2011" s="1" t="s">
        <v>12</v>
      </c>
      <c r="F2011" s="1" t="s">
        <v>1721</v>
      </c>
      <c r="G2011" s="1" t="s">
        <v>4112</v>
      </c>
      <c r="H2011" s="1" t="s">
        <v>6244</v>
      </c>
      <c r="I2011" s="1">
        <v>29860.121771999999</v>
      </c>
      <c r="J2011" s="1" t="s">
        <v>6245</v>
      </c>
    </row>
    <row r="2012" spans="1:10" x14ac:dyDescent="0.25">
      <c r="A2012" s="1" t="s">
        <v>6246</v>
      </c>
      <c r="B2012" s="2">
        <v>144352360</v>
      </c>
      <c r="C2012" s="2" t="s">
        <v>380</v>
      </c>
      <c r="D2012" s="4">
        <v>14390.25</v>
      </c>
      <c r="E2012" s="1" t="s">
        <v>12</v>
      </c>
      <c r="F2012" s="1" t="s">
        <v>286</v>
      </c>
      <c r="G2012" s="1" t="s">
        <v>4066</v>
      </c>
      <c r="H2012" s="1" t="s">
        <v>6247</v>
      </c>
      <c r="I2012" s="1">
        <v>65815.876203000007</v>
      </c>
      <c r="J2012" s="1" t="s">
        <v>6248</v>
      </c>
    </row>
    <row r="2013" spans="1:10" x14ac:dyDescent="0.25">
      <c r="A2013" s="1" t="s">
        <v>6249</v>
      </c>
      <c r="B2013" s="2">
        <v>27988702</v>
      </c>
      <c r="C2013" s="2" t="s">
        <v>180</v>
      </c>
      <c r="D2013" s="4">
        <v>35940</v>
      </c>
      <c r="E2013" s="1" t="s">
        <v>12</v>
      </c>
      <c r="F2013" s="1" t="s">
        <v>426</v>
      </c>
      <c r="G2013" s="1" t="s">
        <v>4066</v>
      </c>
      <c r="H2013" s="1" t="s">
        <v>6250</v>
      </c>
      <c r="I2013" s="1">
        <v>279191.43482079997</v>
      </c>
      <c r="J2013" s="1" t="s">
        <v>6251</v>
      </c>
    </row>
    <row r="2014" spans="1:10" x14ac:dyDescent="0.25">
      <c r="A2014" s="1" t="s">
        <v>6252</v>
      </c>
      <c r="B2014" s="2">
        <v>262911549</v>
      </c>
      <c r="C2014" s="2" t="s">
        <v>124</v>
      </c>
      <c r="D2014" s="4">
        <v>14025</v>
      </c>
      <c r="E2014" s="1" t="s">
        <v>12</v>
      </c>
      <c r="F2014" s="1" t="s">
        <v>24</v>
      </c>
      <c r="G2014" s="1" t="s">
        <v>4095</v>
      </c>
      <c r="H2014" s="1" t="s">
        <v>6253</v>
      </c>
      <c r="I2014" s="1">
        <v>64701.467233919997</v>
      </c>
      <c r="J2014" s="1" t="s">
        <v>6254</v>
      </c>
    </row>
    <row r="2015" spans="1:10" x14ac:dyDescent="0.25">
      <c r="A2015" s="1" t="s">
        <v>6255</v>
      </c>
      <c r="B2015" s="2">
        <v>545673047</v>
      </c>
      <c r="C2015" s="2" t="s">
        <v>101</v>
      </c>
      <c r="D2015" s="4">
        <v>19138.5</v>
      </c>
      <c r="E2015" s="1" t="s">
        <v>12</v>
      </c>
      <c r="F2015" s="1" t="s">
        <v>1450</v>
      </c>
      <c r="G2015" s="1" t="s">
        <v>4105</v>
      </c>
      <c r="H2015" s="1" t="s">
        <v>6256</v>
      </c>
      <c r="I2015" s="1">
        <v>46202.040145799998</v>
      </c>
      <c r="J2015" s="1" t="s">
        <v>6257</v>
      </c>
    </row>
    <row r="2016" spans="1:10" x14ac:dyDescent="0.25">
      <c r="A2016" s="1" t="s">
        <v>6258</v>
      </c>
      <c r="B2016" s="2">
        <v>217568986</v>
      </c>
      <c r="C2016" s="2" t="s">
        <v>129</v>
      </c>
      <c r="D2016" s="4">
        <v>15120.75</v>
      </c>
      <c r="E2016" s="1" t="s">
        <v>12</v>
      </c>
      <c r="F2016" s="1" t="s">
        <v>269</v>
      </c>
      <c r="G2016" s="1" t="s">
        <v>4095</v>
      </c>
      <c r="H2016" s="1" t="s">
        <v>6259</v>
      </c>
      <c r="I2016" s="1">
        <v>51358.915935359997</v>
      </c>
      <c r="J2016" s="1" t="s">
        <v>6260</v>
      </c>
    </row>
    <row r="2017" spans="1:10" x14ac:dyDescent="0.25">
      <c r="A2017" s="1" t="s">
        <v>6261</v>
      </c>
      <c r="B2017" s="2">
        <v>67107368</v>
      </c>
      <c r="C2017" s="2" t="s">
        <v>203</v>
      </c>
      <c r="D2017" s="4">
        <v>27539.25</v>
      </c>
      <c r="E2017" s="1" t="s">
        <v>12</v>
      </c>
      <c r="F2017" s="1" t="s">
        <v>115</v>
      </c>
      <c r="G2017" s="1" t="s">
        <v>4074</v>
      </c>
      <c r="H2017" s="1" t="s">
        <v>6262</v>
      </c>
      <c r="I2017" s="1">
        <v>172133.59938319999</v>
      </c>
      <c r="J2017" s="1" t="s">
        <v>6263</v>
      </c>
    </row>
    <row r="2018" spans="1:10" x14ac:dyDescent="0.25">
      <c r="A2018" s="1" t="s">
        <v>3437</v>
      </c>
      <c r="B2018" s="2">
        <v>393858976</v>
      </c>
      <c r="C2018" s="2" t="s">
        <v>194</v>
      </c>
      <c r="D2018" s="4">
        <v>30826.5</v>
      </c>
      <c r="E2018" s="1" t="s">
        <v>12</v>
      </c>
      <c r="F2018" s="1" t="s">
        <v>610</v>
      </c>
      <c r="G2018" s="1" t="s">
        <v>4119</v>
      </c>
      <c r="H2018" s="1" t="s">
        <v>6264</v>
      </c>
      <c r="I2018" s="1">
        <v>40997.799149999999</v>
      </c>
      <c r="J2018" s="1" t="s">
        <v>6265</v>
      </c>
    </row>
    <row r="2019" spans="1:10" x14ac:dyDescent="0.25">
      <c r="A2019" s="1" t="s">
        <v>6266</v>
      </c>
      <c r="B2019" s="2">
        <v>198335679</v>
      </c>
      <c r="C2019" s="2" t="s">
        <v>869</v>
      </c>
      <c r="D2019" s="4">
        <v>17312.25</v>
      </c>
      <c r="E2019" s="1" t="s">
        <v>12</v>
      </c>
      <c r="F2019" s="1" t="s">
        <v>336</v>
      </c>
      <c r="G2019" s="1" t="s">
        <v>4105</v>
      </c>
      <c r="H2019" s="1" t="s">
        <v>6267</v>
      </c>
      <c r="I2019" s="1">
        <v>215114.72926416001</v>
      </c>
      <c r="J2019" s="1" t="s">
        <v>6268</v>
      </c>
    </row>
    <row r="2020" spans="1:10" x14ac:dyDescent="0.25">
      <c r="A2020" s="1" t="s">
        <v>6269</v>
      </c>
      <c r="B2020" s="2">
        <v>90601850</v>
      </c>
      <c r="C2020" s="2" t="s">
        <v>348</v>
      </c>
      <c r="D2020" s="4">
        <v>28635</v>
      </c>
      <c r="E2020" s="1" t="s">
        <v>12</v>
      </c>
      <c r="F2020" s="1" t="s">
        <v>2364</v>
      </c>
      <c r="G2020" s="1" t="s">
        <v>4088</v>
      </c>
      <c r="H2020" s="1" t="s">
        <v>6270</v>
      </c>
      <c r="I2020" s="1">
        <v>9392.5401335999995</v>
      </c>
      <c r="J2020" s="1" t="s">
        <v>6271</v>
      </c>
    </row>
    <row r="2021" spans="1:10" x14ac:dyDescent="0.25">
      <c r="A2021" s="1" t="s">
        <v>6272</v>
      </c>
      <c r="B2021" s="2">
        <v>658326980</v>
      </c>
      <c r="C2021" s="2" t="s">
        <v>28</v>
      </c>
      <c r="D2021" s="4">
        <v>32652.75</v>
      </c>
      <c r="E2021" s="1" t="s">
        <v>12</v>
      </c>
      <c r="F2021" s="1" t="s">
        <v>519</v>
      </c>
      <c r="G2021" s="1" t="s">
        <v>4084</v>
      </c>
      <c r="H2021" s="1" t="s">
        <v>6273</v>
      </c>
      <c r="I2021" s="1">
        <v>248861.5974</v>
      </c>
      <c r="J2021" s="1" t="s">
        <v>6274</v>
      </c>
    </row>
    <row r="2022" spans="1:10" x14ac:dyDescent="0.25">
      <c r="A2022" s="1" t="s">
        <v>6275</v>
      </c>
      <c r="B2022" s="2">
        <v>537521887</v>
      </c>
      <c r="C2022" s="2" t="s">
        <v>143</v>
      </c>
      <c r="D2022" s="4">
        <v>34479</v>
      </c>
      <c r="E2022" s="1" t="s">
        <v>12</v>
      </c>
      <c r="F2022" s="1" t="s">
        <v>176</v>
      </c>
      <c r="G2022" s="1" t="s">
        <v>4084</v>
      </c>
      <c r="H2022" s="1" t="s">
        <v>6276</v>
      </c>
      <c r="I2022" s="1">
        <v>258560.65572479999</v>
      </c>
      <c r="J2022" s="1" t="s">
        <v>6277</v>
      </c>
    </row>
    <row r="2023" spans="1:10" x14ac:dyDescent="0.25">
      <c r="A2023" s="1" t="s">
        <v>6278</v>
      </c>
      <c r="B2023" s="2">
        <v>927583432</v>
      </c>
      <c r="C2023" s="2" t="s">
        <v>255</v>
      </c>
      <c r="D2023" s="4">
        <v>25347.75</v>
      </c>
      <c r="E2023" s="1" t="s">
        <v>12</v>
      </c>
      <c r="F2023" s="1" t="s">
        <v>587</v>
      </c>
      <c r="G2023" s="1" t="s">
        <v>4084</v>
      </c>
      <c r="H2023" s="1" t="s">
        <v>6279</v>
      </c>
      <c r="I2023" s="1">
        <v>536633.29874</v>
      </c>
      <c r="J2023" s="1" t="s">
        <v>6280</v>
      </c>
    </row>
    <row r="2024" spans="1:10" x14ac:dyDescent="0.25">
      <c r="A2024" s="1" t="s">
        <v>6281</v>
      </c>
      <c r="B2024" s="2">
        <v>374895648</v>
      </c>
      <c r="C2024" s="2" t="s">
        <v>335</v>
      </c>
      <c r="D2024" s="4">
        <v>19869</v>
      </c>
      <c r="E2024" s="1" t="s">
        <v>12</v>
      </c>
      <c r="F2024" s="1" t="s">
        <v>870</v>
      </c>
      <c r="G2024" s="1" t="s">
        <v>4105</v>
      </c>
      <c r="H2024" s="1" t="s">
        <v>6282</v>
      </c>
      <c r="I2024" s="1">
        <v>787734.8575866</v>
      </c>
      <c r="J2024" s="1" t="s">
        <v>6283</v>
      </c>
    </row>
    <row r="2025" spans="1:10" x14ac:dyDescent="0.25">
      <c r="A2025" s="1" t="s">
        <v>6284</v>
      </c>
      <c r="B2025" s="2">
        <v>925159799</v>
      </c>
      <c r="C2025" s="2" t="s">
        <v>573</v>
      </c>
      <c r="D2025" s="4">
        <v>26808.75</v>
      </c>
      <c r="E2025" s="1" t="s">
        <v>12</v>
      </c>
      <c r="F2025" s="1" t="s">
        <v>147</v>
      </c>
      <c r="G2025" s="1" t="s">
        <v>4066</v>
      </c>
      <c r="H2025" s="1" t="s">
        <v>6285</v>
      </c>
      <c r="I2025" s="1">
        <v>23627.291889600001</v>
      </c>
      <c r="J2025" s="1" t="s">
        <v>6286</v>
      </c>
    </row>
    <row r="2026" spans="1:10" x14ac:dyDescent="0.25">
      <c r="A2026" s="1" t="s">
        <v>6287</v>
      </c>
      <c r="B2026" s="2">
        <v>271461401</v>
      </c>
      <c r="C2026" s="2" t="s">
        <v>573</v>
      </c>
      <c r="D2026" s="4">
        <v>26808.75</v>
      </c>
      <c r="E2026" s="1" t="s">
        <v>12</v>
      </c>
      <c r="F2026" s="1" t="s">
        <v>135</v>
      </c>
      <c r="G2026" s="1" t="s">
        <v>4099</v>
      </c>
      <c r="H2026" s="1" t="s">
        <v>6288</v>
      </c>
      <c r="I2026" s="1">
        <v>51039.096191999997</v>
      </c>
      <c r="J2026" s="1" t="s">
        <v>6289</v>
      </c>
    </row>
    <row r="2027" spans="1:10" x14ac:dyDescent="0.25">
      <c r="A2027" s="1" t="s">
        <v>6290</v>
      </c>
      <c r="B2027" s="2">
        <v>799719608</v>
      </c>
      <c r="C2027" s="2" t="s">
        <v>240</v>
      </c>
      <c r="D2027" s="4">
        <v>22060.5</v>
      </c>
      <c r="E2027" s="1" t="s">
        <v>12</v>
      </c>
      <c r="F2027" s="1" t="s">
        <v>168</v>
      </c>
      <c r="G2027" s="1" t="s">
        <v>4112</v>
      </c>
      <c r="H2027" s="1" t="s">
        <v>6291</v>
      </c>
      <c r="I2027" s="1">
        <v>15276.1935744</v>
      </c>
      <c r="J2027" s="1" t="s">
        <v>6292</v>
      </c>
    </row>
    <row r="2028" spans="1:10" x14ac:dyDescent="0.25">
      <c r="A2028" s="1" t="s">
        <v>6293</v>
      </c>
      <c r="B2028" s="2">
        <v>41035589</v>
      </c>
      <c r="C2028" s="2" t="s">
        <v>33</v>
      </c>
      <c r="D2028" s="4">
        <v>13659.75</v>
      </c>
      <c r="E2028" s="1" t="s">
        <v>12</v>
      </c>
      <c r="F2028" s="1" t="s">
        <v>264</v>
      </c>
      <c r="G2028" s="1" t="s">
        <v>4105</v>
      </c>
      <c r="H2028" s="1" t="s">
        <v>6294</v>
      </c>
      <c r="I2028" s="1">
        <v>155537.99849279999</v>
      </c>
      <c r="J2028" s="1" t="s">
        <v>6295</v>
      </c>
    </row>
    <row r="2029" spans="1:10" x14ac:dyDescent="0.25">
      <c r="A2029" s="1" t="s">
        <v>6296</v>
      </c>
      <c r="B2029" s="2">
        <v>838153424</v>
      </c>
      <c r="C2029" s="2" t="s">
        <v>226</v>
      </c>
      <c r="D2029" s="4">
        <v>31557</v>
      </c>
      <c r="E2029" s="1" t="s">
        <v>12</v>
      </c>
      <c r="F2029" s="1" t="s">
        <v>68</v>
      </c>
      <c r="G2029" s="1" t="s">
        <v>4148</v>
      </c>
      <c r="H2029" s="1" t="s">
        <v>6297</v>
      </c>
      <c r="I2029" s="1">
        <v>15511.590528000001</v>
      </c>
      <c r="J2029" s="1" t="s">
        <v>6298</v>
      </c>
    </row>
    <row r="2030" spans="1:10" x14ac:dyDescent="0.25">
      <c r="A2030" s="1" t="s">
        <v>6299</v>
      </c>
      <c r="B2030" s="2">
        <v>953439153</v>
      </c>
      <c r="C2030" s="2" t="s">
        <v>1201</v>
      </c>
      <c r="D2030" s="4">
        <v>30461.25</v>
      </c>
      <c r="E2030" s="1" t="s">
        <v>12</v>
      </c>
      <c r="F2030" s="1" t="s">
        <v>561</v>
      </c>
      <c r="G2030" s="1" t="s">
        <v>4074</v>
      </c>
      <c r="H2030" s="1" t="s">
        <v>6300</v>
      </c>
      <c r="I2030" s="1">
        <v>136712.69367184001</v>
      </c>
      <c r="J2030" s="1" t="s">
        <v>6301</v>
      </c>
    </row>
    <row r="2031" spans="1:10" x14ac:dyDescent="0.25">
      <c r="A2031" s="1" t="s">
        <v>6302</v>
      </c>
      <c r="B2031" s="2">
        <v>721822203</v>
      </c>
      <c r="C2031" s="2" t="s">
        <v>33</v>
      </c>
      <c r="D2031" s="4">
        <v>13659.75</v>
      </c>
      <c r="E2031" s="1" t="s">
        <v>12</v>
      </c>
      <c r="F2031" s="1" t="s">
        <v>305</v>
      </c>
      <c r="G2031" s="1" t="s">
        <v>4105</v>
      </c>
      <c r="H2031" s="1" t="s">
        <v>6303</v>
      </c>
      <c r="I2031" s="1">
        <v>76028.948195200006</v>
      </c>
      <c r="J2031" s="1" t="s">
        <v>6304</v>
      </c>
    </row>
    <row r="2032" spans="1:10" x14ac:dyDescent="0.25">
      <c r="A2032" s="1" t="s">
        <v>6305</v>
      </c>
      <c r="B2032" s="2">
        <v>748608391</v>
      </c>
      <c r="C2032" s="2" t="s">
        <v>129</v>
      </c>
      <c r="D2032" s="4">
        <v>15120.75</v>
      </c>
      <c r="E2032" s="1" t="s">
        <v>12</v>
      </c>
      <c r="F2032" s="1" t="s">
        <v>1242</v>
      </c>
      <c r="G2032" s="1" t="s">
        <v>4088</v>
      </c>
      <c r="H2032" s="1" t="s">
        <v>6306</v>
      </c>
      <c r="I2032" s="1">
        <v>506302.24789170001</v>
      </c>
      <c r="J2032" s="1" t="s">
        <v>6307</v>
      </c>
    </row>
    <row r="2033" spans="1:10" x14ac:dyDescent="0.25">
      <c r="A2033" s="1" t="s">
        <v>6308</v>
      </c>
      <c r="B2033" s="2">
        <v>494672186</v>
      </c>
      <c r="C2033" s="2" t="s">
        <v>389</v>
      </c>
      <c r="D2033" s="4">
        <v>29365.5</v>
      </c>
      <c r="E2033" s="1" t="s">
        <v>12</v>
      </c>
      <c r="F2033" s="1" t="s">
        <v>426</v>
      </c>
      <c r="G2033" s="1" t="s">
        <v>4066</v>
      </c>
      <c r="H2033" s="1" t="s">
        <v>6309</v>
      </c>
      <c r="I2033" s="1">
        <v>719634.04073400004</v>
      </c>
      <c r="J2033" s="1" t="s">
        <v>6310</v>
      </c>
    </row>
    <row r="2034" spans="1:10" x14ac:dyDescent="0.25">
      <c r="A2034" s="1" t="s">
        <v>6311</v>
      </c>
      <c r="B2034" s="2">
        <v>547380411</v>
      </c>
      <c r="C2034" s="2" t="s">
        <v>77</v>
      </c>
      <c r="D2034" s="4">
        <v>23521.5</v>
      </c>
      <c r="E2034" s="1" t="s">
        <v>12</v>
      </c>
      <c r="F2034" s="1" t="s">
        <v>985</v>
      </c>
      <c r="G2034" s="1" t="s">
        <v>4148</v>
      </c>
      <c r="H2034" s="1" t="s">
        <v>6312</v>
      </c>
      <c r="I2034" s="1">
        <v>56465.768452080003</v>
      </c>
      <c r="J2034" s="1" t="s">
        <v>6313</v>
      </c>
    </row>
    <row r="2035" spans="1:10" x14ac:dyDescent="0.25">
      <c r="A2035" s="1" t="s">
        <v>6314</v>
      </c>
      <c r="B2035" s="2">
        <v>142605776</v>
      </c>
      <c r="C2035" s="2" t="s">
        <v>18</v>
      </c>
      <c r="D2035" s="4">
        <v>33018</v>
      </c>
      <c r="E2035" s="1" t="s">
        <v>12</v>
      </c>
      <c r="F2035" s="1" t="s">
        <v>199</v>
      </c>
      <c r="G2035" s="1" t="s">
        <v>4074</v>
      </c>
      <c r="H2035" s="1" t="s">
        <v>6315</v>
      </c>
      <c r="I2035" s="1">
        <v>69349.776152799997</v>
      </c>
      <c r="J2035" s="1" t="s">
        <v>6316</v>
      </c>
    </row>
    <row r="2036" spans="1:10" x14ac:dyDescent="0.25">
      <c r="A2036" s="1" t="s">
        <v>494</v>
      </c>
      <c r="B2036" s="2">
        <v>25972264</v>
      </c>
      <c r="C2036" s="2" t="s">
        <v>194</v>
      </c>
      <c r="D2036" s="4">
        <v>30826.5</v>
      </c>
      <c r="E2036" s="1" t="s">
        <v>12</v>
      </c>
      <c r="F2036" s="1" t="s">
        <v>323</v>
      </c>
      <c r="G2036" s="1" t="s">
        <v>4084</v>
      </c>
      <c r="H2036" s="1" t="s">
        <v>6317</v>
      </c>
      <c r="I2036" s="1">
        <v>74735.587459169998</v>
      </c>
      <c r="J2036" s="1" t="s">
        <v>6318</v>
      </c>
    </row>
    <row r="2037" spans="1:10" x14ac:dyDescent="0.25">
      <c r="A2037" s="1" t="s">
        <v>6319</v>
      </c>
      <c r="B2037" s="2">
        <v>399588315</v>
      </c>
      <c r="C2037" s="2" t="s">
        <v>403</v>
      </c>
      <c r="D2037" s="4">
        <v>31922.25</v>
      </c>
      <c r="E2037" s="1" t="s">
        <v>12</v>
      </c>
      <c r="F2037" s="1" t="s">
        <v>721</v>
      </c>
      <c r="G2037" s="1" t="s">
        <v>4066</v>
      </c>
      <c r="H2037" s="1" t="s">
        <v>6320</v>
      </c>
      <c r="I2037" s="1">
        <v>103732.017844</v>
      </c>
      <c r="J2037" s="1" t="s">
        <v>6321</v>
      </c>
    </row>
    <row r="2038" spans="1:10" x14ac:dyDescent="0.25">
      <c r="A2038" s="1" t="s">
        <v>6322</v>
      </c>
      <c r="B2038" s="2">
        <v>383229683</v>
      </c>
      <c r="C2038" s="2" t="s">
        <v>365</v>
      </c>
      <c r="D2038" s="4">
        <v>37035.75</v>
      </c>
      <c r="E2038" s="1" t="s">
        <v>12</v>
      </c>
      <c r="F2038" s="1" t="s">
        <v>561</v>
      </c>
      <c r="G2038" s="1" t="s">
        <v>4105</v>
      </c>
      <c r="H2038" s="1" t="s">
        <v>6323</v>
      </c>
      <c r="I2038" s="1">
        <v>13352.353300000001</v>
      </c>
      <c r="J2038" s="1" t="s">
        <v>6324</v>
      </c>
    </row>
    <row r="2039" spans="1:10" x14ac:dyDescent="0.25">
      <c r="A2039" s="1" t="s">
        <v>6325</v>
      </c>
      <c r="B2039" s="2">
        <v>74614025</v>
      </c>
      <c r="C2039" s="2" t="s">
        <v>143</v>
      </c>
      <c r="D2039" s="4">
        <v>34479</v>
      </c>
      <c r="E2039" s="1" t="s">
        <v>12</v>
      </c>
      <c r="F2039" s="1" t="s">
        <v>163</v>
      </c>
      <c r="G2039" s="1" t="s">
        <v>4066</v>
      </c>
      <c r="H2039" s="1" t="s">
        <v>6326</v>
      </c>
      <c r="I2039" s="1">
        <v>78123.942325800002</v>
      </c>
      <c r="J2039" s="1" t="s">
        <v>6327</v>
      </c>
    </row>
    <row r="2040" spans="1:10" x14ac:dyDescent="0.25">
      <c r="A2040" s="1" t="s">
        <v>6328</v>
      </c>
      <c r="B2040" s="2">
        <v>327328790</v>
      </c>
      <c r="C2040" s="2" t="s">
        <v>281</v>
      </c>
      <c r="D2040" s="4">
        <v>21695.25</v>
      </c>
      <c r="E2040" s="1" t="s">
        <v>12</v>
      </c>
      <c r="F2040" s="1" t="s">
        <v>885</v>
      </c>
      <c r="G2040" s="1" t="s">
        <v>4066</v>
      </c>
      <c r="H2040" s="1" t="s">
        <v>6329</v>
      </c>
      <c r="I2040" s="1">
        <v>820908.81796769996</v>
      </c>
      <c r="J2040" s="1" t="s">
        <v>6330</v>
      </c>
    </row>
    <row r="2041" spans="1:10" x14ac:dyDescent="0.25">
      <c r="A2041" s="1" t="s">
        <v>6331</v>
      </c>
      <c r="B2041" s="2">
        <v>746872224</v>
      </c>
      <c r="C2041" s="2" t="s">
        <v>556</v>
      </c>
      <c r="D2041" s="4">
        <v>27174</v>
      </c>
      <c r="E2041" s="1" t="s">
        <v>12</v>
      </c>
      <c r="F2041" s="1" t="s">
        <v>483</v>
      </c>
      <c r="G2041" s="1" t="s">
        <v>4084</v>
      </c>
      <c r="H2041" s="1" t="s">
        <v>6332</v>
      </c>
      <c r="I2041" s="1">
        <v>14274.931204160001</v>
      </c>
      <c r="J2041" s="1" t="s">
        <v>6333</v>
      </c>
    </row>
    <row r="2042" spans="1:10" x14ac:dyDescent="0.25">
      <c r="A2042" s="1" t="s">
        <v>6334</v>
      </c>
      <c r="B2042" s="2">
        <v>64456357</v>
      </c>
      <c r="C2042" s="2" t="s">
        <v>62</v>
      </c>
      <c r="D2042" s="4">
        <v>22791</v>
      </c>
      <c r="E2042" s="1" t="s">
        <v>12</v>
      </c>
      <c r="F2042" s="1" t="s">
        <v>251</v>
      </c>
      <c r="G2042" s="1" t="s">
        <v>4066</v>
      </c>
      <c r="H2042" s="1" t="s">
        <v>6335</v>
      </c>
      <c r="I2042" s="1">
        <v>578202.75368960004</v>
      </c>
      <c r="J2042" s="1" t="s">
        <v>6336</v>
      </c>
    </row>
    <row r="2043" spans="1:10" x14ac:dyDescent="0.25">
      <c r="A2043" s="1" t="s">
        <v>6337</v>
      </c>
      <c r="B2043" s="2">
        <v>81498368</v>
      </c>
      <c r="C2043" s="2" t="s">
        <v>124</v>
      </c>
      <c r="D2043" s="4">
        <v>14025</v>
      </c>
      <c r="E2043" s="1" t="s">
        <v>12</v>
      </c>
      <c r="F2043" s="1" t="s">
        <v>1721</v>
      </c>
      <c r="G2043" s="1" t="s">
        <v>4084</v>
      </c>
      <c r="H2043" s="1" t="s">
        <v>6338</v>
      </c>
      <c r="I2043" s="1">
        <v>124924.75731450001</v>
      </c>
      <c r="J2043" s="1" t="s">
        <v>6339</v>
      </c>
    </row>
    <row r="2044" spans="1:10" x14ac:dyDescent="0.25">
      <c r="A2044" s="1" t="s">
        <v>6340</v>
      </c>
      <c r="B2044" s="2">
        <v>392190501</v>
      </c>
      <c r="C2044" s="2" t="s">
        <v>403</v>
      </c>
      <c r="D2044" s="4">
        <v>31922.25</v>
      </c>
      <c r="E2044" s="1" t="s">
        <v>12</v>
      </c>
      <c r="F2044" s="1" t="s">
        <v>251</v>
      </c>
      <c r="G2044" s="1" t="s">
        <v>4119</v>
      </c>
      <c r="H2044" s="1" t="s">
        <v>6341</v>
      </c>
      <c r="I2044" s="1">
        <v>62269.996942999998</v>
      </c>
      <c r="J2044" s="1" t="s">
        <v>6342</v>
      </c>
    </row>
    <row r="2045" spans="1:10" x14ac:dyDescent="0.25">
      <c r="A2045" s="1" t="s">
        <v>6343</v>
      </c>
      <c r="B2045" s="2">
        <v>457123899</v>
      </c>
      <c r="C2045" s="2" t="s">
        <v>38</v>
      </c>
      <c r="D2045" s="4">
        <v>21330</v>
      </c>
      <c r="E2045" s="1" t="s">
        <v>12</v>
      </c>
      <c r="F2045" s="1" t="s">
        <v>282</v>
      </c>
      <c r="G2045" s="1" t="s">
        <v>4070</v>
      </c>
      <c r="H2045" s="1" t="s">
        <v>6344</v>
      </c>
      <c r="I2045" s="1">
        <v>388083.61148616002</v>
      </c>
      <c r="J2045" s="1" t="s">
        <v>6345</v>
      </c>
    </row>
    <row r="2046" spans="1:10" x14ac:dyDescent="0.25">
      <c r="A2046" s="1" t="s">
        <v>6346</v>
      </c>
      <c r="B2046" s="2">
        <v>550594586</v>
      </c>
      <c r="C2046" s="2" t="s">
        <v>72</v>
      </c>
      <c r="D2046" s="4">
        <v>34844.25</v>
      </c>
      <c r="E2046" s="1" t="s">
        <v>12</v>
      </c>
      <c r="F2046" s="1" t="s">
        <v>1469</v>
      </c>
      <c r="G2046" s="1" t="s">
        <v>4119</v>
      </c>
      <c r="H2046" s="1" t="s">
        <v>6347</v>
      </c>
      <c r="I2046" s="1">
        <v>102887.5819608</v>
      </c>
      <c r="J2046" s="1" t="s">
        <v>6348</v>
      </c>
    </row>
    <row r="2047" spans="1:10" x14ac:dyDescent="0.25">
      <c r="A2047" s="1" t="s">
        <v>6349</v>
      </c>
      <c r="B2047" s="2">
        <v>348591655</v>
      </c>
      <c r="C2047" s="2" t="s">
        <v>162</v>
      </c>
      <c r="D2047" s="4">
        <v>15851.25</v>
      </c>
      <c r="E2047" s="1" t="s">
        <v>12</v>
      </c>
      <c r="F2047" s="1" t="s">
        <v>190</v>
      </c>
      <c r="G2047" s="1" t="s">
        <v>4070</v>
      </c>
      <c r="H2047" s="1" t="s">
        <v>6350</v>
      </c>
      <c r="I2047" s="1">
        <v>27335.8141875</v>
      </c>
      <c r="J2047" s="1" t="s">
        <v>95</v>
      </c>
    </row>
    <row r="2048" spans="1:10" x14ac:dyDescent="0.25">
      <c r="A2048" s="1" t="s">
        <v>6351</v>
      </c>
      <c r="B2048" s="2">
        <v>23985999</v>
      </c>
      <c r="C2048" s="2" t="s">
        <v>452</v>
      </c>
      <c r="D2048" s="4">
        <v>26078.25</v>
      </c>
      <c r="E2048" s="1" t="s">
        <v>12</v>
      </c>
      <c r="F2048" s="1" t="s">
        <v>2176</v>
      </c>
      <c r="G2048" s="1" t="s">
        <v>4112</v>
      </c>
      <c r="H2048" s="1" t="s">
        <v>6352</v>
      </c>
      <c r="I2048" s="1">
        <v>160195.45085279999</v>
      </c>
      <c r="J2048" s="1" t="s">
        <v>6353</v>
      </c>
    </row>
    <row r="2049" spans="1:10" x14ac:dyDescent="0.25">
      <c r="A2049" s="1" t="s">
        <v>6354</v>
      </c>
      <c r="B2049" s="2">
        <v>892875281</v>
      </c>
      <c r="C2049" s="2" t="s">
        <v>72</v>
      </c>
      <c r="D2049" s="4">
        <v>34844.25</v>
      </c>
      <c r="E2049" s="1" t="s">
        <v>12</v>
      </c>
      <c r="F2049" s="1" t="s">
        <v>78</v>
      </c>
      <c r="G2049" s="1" t="s">
        <v>4112</v>
      </c>
      <c r="H2049" s="1" t="s">
        <v>6355</v>
      </c>
      <c r="I2049" s="1">
        <v>396254.82126320997</v>
      </c>
      <c r="J2049" s="1" t="s">
        <v>6356</v>
      </c>
    </row>
    <row r="2050" spans="1:10" x14ac:dyDescent="0.25">
      <c r="A2050" s="1" t="s">
        <v>6357</v>
      </c>
      <c r="B2050" s="2">
        <v>935714648</v>
      </c>
      <c r="C2050" s="2" t="s">
        <v>498</v>
      </c>
      <c r="D2050" s="4">
        <v>37766.25</v>
      </c>
      <c r="E2050" s="1" t="s">
        <v>12</v>
      </c>
      <c r="F2050" s="1" t="s">
        <v>1746</v>
      </c>
      <c r="G2050" s="1" t="s">
        <v>4105</v>
      </c>
      <c r="H2050" s="1" t="s">
        <v>6358</v>
      </c>
      <c r="I2050" s="1">
        <v>12012.796887</v>
      </c>
      <c r="J2050" s="1" t="s">
        <v>6359</v>
      </c>
    </row>
    <row r="2051" spans="1:10" x14ac:dyDescent="0.25">
      <c r="A2051" s="1" t="s">
        <v>6360</v>
      </c>
      <c r="B2051" s="2">
        <v>305303485</v>
      </c>
      <c r="C2051" s="2" t="s">
        <v>189</v>
      </c>
      <c r="D2051" s="4">
        <v>22425.75</v>
      </c>
      <c r="E2051" s="1" t="s">
        <v>12</v>
      </c>
      <c r="F2051" s="1" t="s">
        <v>829</v>
      </c>
      <c r="G2051" s="1" t="s">
        <v>4062</v>
      </c>
      <c r="H2051" s="1" t="s">
        <v>6361</v>
      </c>
      <c r="I2051" s="1">
        <v>82634.855546880004</v>
      </c>
      <c r="J2051" s="1" t="s">
        <v>6362</v>
      </c>
    </row>
    <row r="2052" spans="1:10" x14ac:dyDescent="0.25">
      <c r="A2052" s="1" t="s">
        <v>6363</v>
      </c>
      <c r="B2052" s="2">
        <v>833296386</v>
      </c>
      <c r="C2052" s="2" t="s">
        <v>72</v>
      </c>
      <c r="D2052" s="4">
        <v>34844.25</v>
      </c>
      <c r="E2052" s="1" t="s">
        <v>12</v>
      </c>
      <c r="F2052" s="1" t="s">
        <v>106</v>
      </c>
      <c r="G2052" s="1" t="s">
        <v>4070</v>
      </c>
      <c r="H2052" s="1" t="s">
        <v>6364</v>
      </c>
      <c r="I2052" s="1">
        <v>174113.5327668</v>
      </c>
      <c r="J2052" s="1" t="s">
        <v>6365</v>
      </c>
    </row>
    <row r="2053" spans="1:10" x14ac:dyDescent="0.25">
      <c r="A2053" s="1" t="s">
        <v>6366</v>
      </c>
      <c r="B2053" s="2">
        <v>158304189</v>
      </c>
      <c r="C2053" s="2" t="s">
        <v>167</v>
      </c>
      <c r="D2053" s="4">
        <v>18773.25</v>
      </c>
      <c r="E2053" s="1" t="s">
        <v>12</v>
      </c>
      <c r="F2053" s="1" t="s">
        <v>989</v>
      </c>
      <c r="G2053" s="1" t="s">
        <v>4095</v>
      </c>
      <c r="H2053" s="1" t="s">
        <v>6367</v>
      </c>
      <c r="I2053" s="1">
        <v>256364.40063168001</v>
      </c>
      <c r="J2053" s="1" t="s">
        <v>6368</v>
      </c>
    </row>
    <row r="2054" spans="1:10" x14ac:dyDescent="0.25">
      <c r="A2054" s="1" t="s">
        <v>6369</v>
      </c>
      <c r="B2054" s="2">
        <v>802088876</v>
      </c>
      <c r="C2054" s="2" t="s">
        <v>67</v>
      </c>
      <c r="D2054" s="4">
        <v>23156.25</v>
      </c>
      <c r="E2054" s="1" t="s">
        <v>12</v>
      </c>
      <c r="F2054" s="1" t="s">
        <v>1242</v>
      </c>
      <c r="G2054" s="1" t="s">
        <v>4112</v>
      </c>
      <c r="H2054" s="1" t="s">
        <v>6370</v>
      </c>
      <c r="I2054" s="1">
        <v>384457.25061411998</v>
      </c>
      <c r="J2054" s="1" t="s">
        <v>6371</v>
      </c>
    </row>
    <row r="2055" spans="1:10" x14ac:dyDescent="0.25">
      <c r="A2055" s="1" t="s">
        <v>6372</v>
      </c>
      <c r="B2055" s="2">
        <v>903001679</v>
      </c>
      <c r="C2055" s="2" t="s">
        <v>47</v>
      </c>
      <c r="D2055" s="4">
        <v>31191.75</v>
      </c>
      <c r="E2055" s="1" t="s">
        <v>12</v>
      </c>
      <c r="F2055" s="1" t="s">
        <v>73</v>
      </c>
      <c r="G2055" s="1" t="s">
        <v>4074</v>
      </c>
      <c r="H2055" s="1" t="s">
        <v>6373</v>
      </c>
      <c r="I2055" s="1">
        <v>328186.1947392</v>
      </c>
      <c r="J2055" s="1" t="s">
        <v>6374</v>
      </c>
    </row>
    <row r="2056" spans="1:10" x14ac:dyDescent="0.25">
      <c r="A2056" s="1" t="s">
        <v>6375</v>
      </c>
      <c r="B2056" s="2">
        <v>382278715</v>
      </c>
      <c r="C2056" s="2" t="s">
        <v>143</v>
      </c>
      <c r="D2056" s="4">
        <v>34479</v>
      </c>
      <c r="E2056" s="1" t="s">
        <v>12</v>
      </c>
      <c r="F2056" s="1" t="s">
        <v>163</v>
      </c>
      <c r="G2056" s="1" t="s">
        <v>4099</v>
      </c>
      <c r="H2056" s="1" t="s">
        <v>6376</v>
      </c>
      <c r="I2056" s="1">
        <v>99832.860665440006</v>
      </c>
      <c r="J2056" s="1" t="s">
        <v>6377</v>
      </c>
    </row>
    <row r="2057" spans="1:10" x14ac:dyDescent="0.25">
      <c r="A2057" s="1" t="s">
        <v>6378</v>
      </c>
      <c r="B2057" s="2">
        <v>111392645</v>
      </c>
      <c r="C2057" s="2" t="s">
        <v>18</v>
      </c>
      <c r="D2057" s="4">
        <v>33018</v>
      </c>
      <c r="E2057" s="1" t="s">
        <v>12</v>
      </c>
      <c r="F2057" s="1" t="s">
        <v>260</v>
      </c>
      <c r="G2057" s="1" t="s">
        <v>4105</v>
      </c>
      <c r="H2057" s="1" t="s">
        <v>6379</v>
      </c>
      <c r="I2057" s="1">
        <v>89353.318859999999</v>
      </c>
      <c r="J2057" s="1" t="s">
        <v>6380</v>
      </c>
    </row>
    <row r="2058" spans="1:10" x14ac:dyDescent="0.25">
      <c r="A2058" s="1" t="s">
        <v>6381</v>
      </c>
      <c r="B2058" s="2">
        <v>932589685</v>
      </c>
      <c r="C2058" s="2" t="s">
        <v>82</v>
      </c>
      <c r="D2058" s="4">
        <v>16947</v>
      </c>
      <c r="E2058" s="1" t="s">
        <v>12</v>
      </c>
      <c r="F2058" s="1" t="s">
        <v>1047</v>
      </c>
      <c r="G2058" s="1" t="s">
        <v>4062</v>
      </c>
      <c r="H2058" s="1" t="s">
        <v>6382</v>
      </c>
      <c r="I2058" s="1">
        <v>112541.95091663999</v>
      </c>
      <c r="J2058" s="1" t="s">
        <v>6383</v>
      </c>
    </row>
    <row r="2059" spans="1:10" x14ac:dyDescent="0.25">
      <c r="A2059" s="1" t="s">
        <v>6384</v>
      </c>
      <c r="B2059" s="2">
        <v>972428622</v>
      </c>
      <c r="C2059" s="2" t="s">
        <v>28</v>
      </c>
      <c r="D2059" s="4">
        <v>32652.75</v>
      </c>
      <c r="E2059" s="1" t="s">
        <v>12</v>
      </c>
      <c r="F2059" s="1" t="s">
        <v>993</v>
      </c>
      <c r="G2059" s="1" t="s">
        <v>4074</v>
      </c>
      <c r="H2059" s="1" t="s">
        <v>6385</v>
      </c>
      <c r="I2059" s="1">
        <v>9541.63178892</v>
      </c>
      <c r="J2059" s="1" t="s">
        <v>6386</v>
      </c>
    </row>
    <row r="2060" spans="1:10" x14ac:dyDescent="0.25">
      <c r="A2060" s="1" t="s">
        <v>4964</v>
      </c>
      <c r="B2060" s="2">
        <v>784328008</v>
      </c>
      <c r="C2060" s="2" t="s">
        <v>513</v>
      </c>
      <c r="D2060" s="4">
        <v>32287.5</v>
      </c>
      <c r="E2060" s="1" t="s">
        <v>12</v>
      </c>
      <c r="F2060" s="1" t="s">
        <v>395</v>
      </c>
      <c r="G2060" s="1" t="s">
        <v>4066</v>
      </c>
      <c r="H2060" s="1" t="s">
        <v>6387</v>
      </c>
      <c r="I2060" s="1">
        <v>13573.73541888</v>
      </c>
      <c r="J2060" s="1" t="s">
        <v>4575</v>
      </c>
    </row>
    <row r="2061" spans="1:10" x14ac:dyDescent="0.25">
      <c r="A2061" s="1" t="s">
        <v>6388</v>
      </c>
      <c r="B2061" s="2">
        <v>257586339</v>
      </c>
      <c r="C2061" s="2" t="s">
        <v>87</v>
      </c>
      <c r="D2061" s="4">
        <v>16581.75</v>
      </c>
      <c r="E2061" s="1" t="s">
        <v>12</v>
      </c>
      <c r="F2061" s="1" t="s">
        <v>587</v>
      </c>
      <c r="G2061" s="1" t="s">
        <v>4105</v>
      </c>
      <c r="H2061" s="1" t="s">
        <v>6389</v>
      </c>
      <c r="I2061" s="1">
        <v>463159.311552</v>
      </c>
      <c r="J2061" s="1" t="s">
        <v>6390</v>
      </c>
    </row>
    <row r="2062" spans="1:10" x14ac:dyDescent="0.25">
      <c r="A2062" s="1" t="s">
        <v>6391</v>
      </c>
      <c r="B2062" s="2">
        <v>96104372</v>
      </c>
      <c r="C2062" s="2" t="s">
        <v>72</v>
      </c>
      <c r="D2062" s="4">
        <v>34844.25</v>
      </c>
      <c r="E2062" s="1" t="s">
        <v>12</v>
      </c>
      <c r="F2062" s="1" t="s">
        <v>246</v>
      </c>
      <c r="G2062" s="1" t="s">
        <v>4088</v>
      </c>
      <c r="H2062" s="1" t="s">
        <v>6392</v>
      </c>
      <c r="I2062" s="1">
        <v>47567.257026239997</v>
      </c>
      <c r="J2062" s="1" t="s">
        <v>6393</v>
      </c>
    </row>
    <row r="2063" spans="1:10" x14ac:dyDescent="0.25">
      <c r="A2063" s="1" t="s">
        <v>6394</v>
      </c>
      <c r="B2063" s="2">
        <v>795714810</v>
      </c>
      <c r="C2063" s="2" t="s">
        <v>380</v>
      </c>
      <c r="D2063" s="4">
        <v>14390.25</v>
      </c>
      <c r="E2063" s="1" t="s">
        <v>12</v>
      </c>
      <c r="F2063" s="1" t="s">
        <v>115</v>
      </c>
      <c r="G2063" s="1" t="s">
        <v>4070</v>
      </c>
      <c r="H2063" s="1" t="s">
        <v>6395</v>
      </c>
      <c r="I2063" s="1">
        <v>167777.01071999999</v>
      </c>
      <c r="J2063" s="1" t="s">
        <v>6396</v>
      </c>
    </row>
    <row r="2064" spans="1:10" x14ac:dyDescent="0.25">
      <c r="A2064" s="1" t="s">
        <v>6397</v>
      </c>
      <c r="B2064" s="2">
        <v>290011943</v>
      </c>
      <c r="C2064" s="2" t="s">
        <v>298</v>
      </c>
      <c r="D2064" s="4">
        <v>38131.5</v>
      </c>
      <c r="E2064" s="1" t="s">
        <v>12</v>
      </c>
      <c r="F2064" s="1" t="s">
        <v>323</v>
      </c>
      <c r="G2064" s="1" t="s">
        <v>4062</v>
      </c>
      <c r="H2064" s="1" t="s">
        <v>6398</v>
      </c>
      <c r="I2064" s="1">
        <v>446450.78937984002</v>
      </c>
      <c r="J2064" s="1" t="s">
        <v>6399</v>
      </c>
    </row>
    <row r="2065" spans="1:10" x14ac:dyDescent="0.25">
      <c r="A2065" s="1" t="s">
        <v>6400</v>
      </c>
      <c r="B2065" s="2">
        <v>386788742</v>
      </c>
      <c r="C2065" s="2" t="s">
        <v>348</v>
      </c>
      <c r="D2065" s="4">
        <v>28635</v>
      </c>
      <c r="E2065" s="1" t="s">
        <v>12</v>
      </c>
      <c r="F2065" s="1" t="s">
        <v>314</v>
      </c>
      <c r="G2065" s="1" t="s">
        <v>4074</v>
      </c>
      <c r="H2065" s="1" t="s">
        <v>6401</v>
      </c>
      <c r="I2065" s="1">
        <v>513622.90004454</v>
      </c>
      <c r="J2065" s="1" t="s">
        <v>6402</v>
      </c>
    </row>
    <row r="2066" spans="1:10" x14ac:dyDescent="0.25">
      <c r="A2066" s="1" t="s">
        <v>6403</v>
      </c>
      <c r="B2066" s="2">
        <v>80149207</v>
      </c>
      <c r="C2066" s="2" t="s">
        <v>87</v>
      </c>
      <c r="D2066" s="4">
        <v>16581.75</v>
      </c>
      <c r="E2066" s="1" t="s">
        <v>12</v>
      </c>
      <c r="F2066" s="1" t="s">
        <v>453</v>
      </c>
      <c r="G2066" s="1" t="s">
        <v>4105</v>
      </c>
      <c r="H2066" s="1" t="s">
        <v>6404</v>
      </c>
      <c r="I2066" s="1">
        <v>88599.361153499995</v>
      </c>
      <c r="J2066" s="1" t="s">
        <v>6405</v>
      </c>
    </row>
    <row r="2067" spans="1:10" x14ac:dyDescent="0.25">
      <c r="A2067" s="1" t="s">
        <v>6406</v>
      </c>
      <c r="B2067" s="2">
        <v>731411413</v>
      </c>
      <c r="C2067" s="2" t="s">
        <v>203</v>
      </c>
      <c r="D2067" s="4">
        <v>27539.25</v>
      </c>
      <c r="E2067" s="1" t="s">
        <v>12</v>
      </c>
      <c r="F2067" s="1" t="s">
        <v>2364</v>
      </c>
      <c r="G2067" s="1" t="s">
        <v>4084</v>
      </c>
      <c r="H2067" s="1" t="s">
        <v>6407</v>
      </c>
      <c r="I2067" s="1">
        <v>100059.53970815999</v>
      </c>
      <c r="J2067" s="1" t="s">
        <v>6408</v>
      </c>
    </row>
    <row r="2068" spans="1:10" x14ac:dyDescent="0.25">
      <c r="A2068" s="1" t="s">
        <v>6409</v>
      </c>
      <c r="B2068" s="2">
        <v>80429347</v>
      </c>
      <c r="C2068" s="2" t="s">
        <v>518</v>
      </c>
      <c r="D2068" s="4">
        <v>35574.75</v>
      </c>
      <c r="E2068" s="1" t="s">
        <v>12</v>
      </c>
      <c r="F2068" s="1" t="s">
        <v>139</v>
      </c>
      <c r="G2068" s="1" t="s">
        <v>4070</v>
      </c>
      <c r="H2068" s="1" t="s">
        <v>6410</v>
      </c>
      <c r="I2068" s="1">
        <v>272419.61544720002</v>
      </c>
      <c r="J2068" s="1" t="s">
        <v>6411</v>
      </c>
    </row>
    <row r="2069" spans="1:10" x14ac:dyDescent="0.25">
      <c r="A2069" s="1" t="s">
        <v>6412</v>
      </c>
      <c r="B2069" s="2">
        <v>760130291</v>
      </c>
      <c r="C2069" s="2" t="s">
        <v>52</v>
      </c>
      <c r="D2069" s="4">
        <v>20234.25</v>
      </c>
      <c r="E2069" s="1" t="s">
        <v>12</v>
      </c>
      <c r="F2069" s="1" t="s">
        <v>282</v>
      </c>
      <c r="G2069" s="1" t="s">
        <v>4084</v>
      </c>
      <c r="H2069" s="1" t="s">
        <v>6413</v>
      </c>
      <c r="I2069" s="1">
        <v>753084.52187975997</v>
      </c>
      <c r="J2069" s="1" t="s">
        <v>6414</v>
      </c>
    </row>
    <row r="2070" spans="1:10" x14ac:dyDescent="0.25">
      <c r="A2070" s="1" t="s">
        <v>6415</v>
      </c>
      <c r="B2070" s="2">
        <v>510835677</v>
      </c>
      <c r="C2070" s="2" t="s">
        <v>357</v>
      </c>
      <c r="D2070" s="4">
        <v>35209.5</v>
      </c>
      <c r="E2070" s="1" t="s">
        <v>12</v>
      </c>
      <c r="F2070" s="1" t="s">
        <v>442</v>
      </c>
      <c r="G2070" s="1" t="s">
        <v>4148</v>
      </c>
      <c r="H2070" s="1" t="s">
        <v>6416</v>
      </c>
      <c r="I2070" s="1">
        <v>64096.842930120001</v>
      </c>
      <c r="J2070" s="1" t="s">
        <v>6417</v>
      </c>
    </row>
    <row r="2071" spans="1:10" x14ac:dyDescent="0.25">
      <c r="A2071" s="1" t="s">
        <v>6418</v>
      </c>
      <c r="B2071" s="2">
        <v>461675878</v>
      </c>
      <c r="C2071" s="2" t="s">
        <v>57</v>
      </c>
      <c r="D2071" s="4">
        <v>34113.75</v>
      </c>
      <c r="E2071" s="1" t="s">
        <v>12</v>
      </c>
      <c r="F2071" s="1" t="s">
        <v>870</v>
      </c>
      <c r="G2071" s="1" t="s">
        <v>4084</v>
      </c>
      <c r="H2071" s="1" t="s">
        <v>6419</v>
      </c>
      <c r="I2071" s="1">
        <v>176792.29273125</v>
      </c>
      <c r="J2071" s="1" t="s">
        <v>6420</v>
      </c>
    </row>
    <row r="2072" spans="1:10" x14ac:dyDescent="0.25">
      <c r="A2072" s="1" t="s">
        <v>6421</v>
      </c>
      <c r="B2072" s="2">
        <v>174625296</v>
      </c>
      <c r="C2072" s="2" t="s">
        <v>518</v>
      </c>
      <c r="D2072" s="4">
        <v>35574.75</v>
      </c>
      <c r="E2072" s="1" t="s">
        <v>12</v>
      </c>
      <c r="F2072" s="1" t="s">
        <v>885</v>
      </c>
      <c r="G2072" s="1" t="s">
        <v>4105</v>
      </c>
      <c r="H2072" s="1" t="s">
        <v>6422</v>
      </c>
      <c r="I2072" s="1">
        <v>326126.83503870002</v>
      </c>
      <c r="J2072" s="1" t="s">
        <v>6423</v>
      </c>
    </row>
    <row r="2073" spans="1:10" x14ac:dyDescent="0.25">
      <c r="A2073" s="1" t="s">
        <v>6424</v>
      </c>
      <c r="B2073" s="2">
        <v>262785749</v>
      </c>
      <c r="C2073" s="2" t="s">
        <v>348</v>
      </c>
      <c r="D2073" s="4">
        <v>28635</v>
      </c>
      <c r="E2073" s="1" t="s">
        <v>12</v>
      </c>
      <c r="F2073" s="1" t="s">
        <v>73</v>
      </c>
      <c r="G2073" s="1" t="s">
        <v>4062</v>
      </c>
      <c r="H2073" s="1" t="s">
        <v>6425</v>
      </c>
      <c r="I2073" s="1">
        <v>155033.78435999999</v>
      </c>
      <c r="J2073" s="1" t="s">
        <v>6426</v>
      </c>
    </row>
    <row r="2074" spans="1:10" x14ac:dyDescent="0.25">
      <c r="A2074" s="1" t="s">
        <v>6427</v>
      </c>
      <c r="B2074" s="2">
        <v>62724933</v>
      </c>
      <c r="C2074" s="2" t="s">
        <v>203</v>
      </c>
      <c r="D2074" s="4">
        <v>27539.25</v>
      </c>
      <c r="E2074" s="1" t="s">
        <v>12</v>
      </c>
      <c r="F2074" s="1" t="s">
        <v>874</v>
      </c>
      <c r="G2074" s="1" t="s">
        <v>4070</v>
      </c>
      <c r="H2074" s="1" t="s">
        <v>6428</v>
      </c>
      <c r="I2074" s="1">
        <v>471515.90405472001</v>
      </c>
      <c r="J2074" s="1" t="s">
        <v>6429</v>
      </c>
    </row>
    <row r="2075" spans="1:10" x14ac:dyDescent="0.25">
      <c r="A2075" s="1" t="s">
        <v>6430</v>
      </c>
      <c r="B2075" s="2">
        <v>823998849</v>
      </c>
      <c r="C2075" s="2" t="s">
        <v>217</v>
      </c>
      <c r="D2075" s="4">
        <v>38496.75</v>
      </c>
      <c r="E2075" s="1" t="s">
        <v>12</v>
      </c>
      <c r="F2075" s="1" t="s">
        <v>195</v>
      </c>
      <c r="G2075" s="1" t="s">
        <v>4099</v>
      </c>
      <c r="H2075" s="1" t="s">
        <v>6431</v>
      </c>
      <c r="I2075" s="1">
        <v>162036.37912</v>
      </c>
      <c r="J2075" s="1" t="s">
        <v>6432</v>
      </c>
    </row>
    <row r="2076" spans="1:10" x14ac:dyDescent="0.25">
      <c r="A2076" s="1" t="s">
        <v>6433</v>
      </c>
      <c r="B2076" s="2">
        <v>682734380</v>
      </c>
      <c r="C2076" s="2" t="s">
        <v>889</v>
      </c>
      <c r="D2076" s="4">
        <v>30096</v>
      </c>
      <c r="E2076" s="1" t="s">
        <v>12</v>
      </c>
      <c r="F2076" s="1" t="s">
        <v>1308</v>
      </c>
      <c r="G2076" s="1" t="s">
        <v>4084</v>
      </c>
      <c r="H2076" s="1" t="s">
        <v>6434</v>
      </c>
      <c r="I2076" s="1">
        <v>101359.10939</v>
      </c>
      <c r="J2076" s="1" t="s">
        <v>6435</v>
      </c>
    </row>
    <row r="2077" spans="1:10" x14ac:dyDescent="0.25">
      <c r="A2077" s="1" t="s">
        <v>6436</v>
      </c>
      <c r="B2077" s="2">
        <v>752352306</v>
      </c>
      <c r="C2077" s="2" t="s">
        <v>309</v>
      </c>
      <c r="D2077" s="4">
        <v>27904.5</v>
      </c>
      <c r="E2077" s="1" t="s">
        <v>12</v>
      </c>
      <c r="F2077" s="1" t="s">
        <v>264</v>
      </c>
      <c r="G2077" s="1" t="s">
        <v>4066</v>
      </c>
      <c r="H2077" s="1" t="s">
        <v>6437</v>
      </c>
      <c r="I2077" s="1">
        <v>130297.46719275</v>
      </c>
      <c r="J2077" s="1" t="s">
        <v>6438</v>
      </c>
    </row>
    <row r="2078" spans="1:10" x14ac:dyDescent="0.25">
      <c r="A2078" s="1" t="s">
        <v>6439</v>
      </c>
      <c r="B2078" s="2">
        <v>528747128</v>
      </c>
      <c r="C2078" s="2" t="s">
        <v>180</v>
      </c>
      <c r="D2078" s="4">
        <v>35940</v>
      </c>
      <c r="E2078" s="1" t="s">
        <v>12</v>
      </c>
      <c r="F2078" s="1" t="s">
        <v>172</v>
      </c>
      <c r="G2078" s="1" t="s">
        <v>4095</v>
      </c>
      <c r="H2078" s="1" t="s">
        <v>6440</v>
      </c>
      <c r="I2078" s="1">
        <v>375018.488832</v>
      </c>
      <c r="J2078" s="1" t="s">
        <v>6441</v>
      </c>
    </row>
    <row r="2079" spans="1:10" x14ac:dyDescent="0.25">
      <c r="A2079" s="1" t="s">
        <v>6442</v>
      </c>
      <c r="B2079" s="2">
        <v>721154580</v>
      </c>
      <c r="C2079" s="2" t="s">
        <v>365</v>
      </c>
      <c r="D2079" s="4">
        <v>37035.75</v>
      </c>
      <c r="E2079" s="1" t="s">
        <v>12</v>
      </c>
      <c r="F2079" s="1" t="s">
        <v>282</v>
      </c>
      <c r="G2079" s="1" t="s">
        <v>4099</v>
      </c>
      <c r="H2079" s="1" t="s">
        <v>6443</v>
      </c>
      <c r="I2079" s="1">
        <v>140838.17782144001</v>
      </c>
      <c r="J2079" s="1" t="s">
        <v>6444</v>
      </c>
    </row>
    <row r="2080" spans="1:10" x14ac:dyDescent="0.25">
      <c r="A2080" s="1" t="s">
        <v>6445</v>
      </c>
      <c r="B2080" s="2">
        <v>828471777</v>
      </c>
      <c r="C2080" s="2" t="s">
        <v>114</v>
      </c>
      <c r="D2080" s="4">
        <v>20599.5</v>
      </c>
      <c r="E2080" s="1" t="s">
        <v>12</v>
      </c>
      <c r="F2080" s="1" t="s">
        <v>636</v>
      </c>
      <c r="G2080" s="1" t="s">
        <v>4105</v>
      </c>
      <c r="H2080" s="1" t="s">
        <v>6446</v>
      </c>
      <c r="I2080" s="1">
        <v>300767.39906975999</v>
      </c>
      <c r="J2080" s="1" t="s">
        <v>6447</v>
      </c>
    </row>
    <row r="2081" spans="1:10" x14ac:dyDescent="0.25">
      <c r="A2081" s="1" t="s">
        <v>6448</v>
      </c>
      <c r="B2081" s="2">
        <v>818088800</v>
      </c>
      <c r="C2081" s="2" t="s">
        <v>167</v>
      </c>
      <c r="D2081" s="4">
        <v>18773.25</v>
      </c>
      <c r="E2081" s="1" t="s">
        <v>12</v>
      </c>
      <c r="F2081" s="1" t="s">
        <v>1090</v>
      </c>
      <c r="G2081" s="1" t="s">
        <v>4119</v>
      </c>
      <c r="H2081" s="1" t="s">
        <v>6449</v>
      </c>
      <c r="I2081" s="1">
        <v>365148.17270147998</v>
      </c>
      <c r="J2081" s="1" t="s">
        <v>6450</v>
      </c>
    </row>
    <row r="2082" spans="1:10" x14ac:dyDescent="0.25">
      <c r="A2082" s="1" t="s">
        <v>6451</v>
      </c>
      <c r="B2082" s="2">
        <v>411380326</v>
      </c>
      <c r="C2082" s="2" t="s">
        <v>43</v>
      </c>
      <c r="D2082" s="4">
        <v>36670.5</v>
      </c>
      <c r="E2082" s="1" t="s">
        <v>12</v>
      </c>
      <c r="F2082" s="1" t="s">
        <v>3765</v>
      </c>
      <c r="G2082" s="1" t="s">
        <v>4119</v>
      </c>
      <c r="H2082" s="1" t="s">
        <v>6452</v>
      </c>
      <c r="I2082" s="1">
        <v>39140.859139200002</v>
      </c>
      <c r="J2082" s="1" t="s">
        <v>6453</v>
      </c>
    </row>
    <row r="2083" spans="1:10" x14ac:dyDescent="0.25">
      <c r="A2083" s="1" t="s">
        <v>6454</v>
      </c>
      <c r="B2083" s="2">
        <v>795560326</v>
      </c>
      <c r="C2083" s="2" t="s">
        <v>281</v>
      </c>
      <c r="D2083" s="4">
        <v>21695.25</v>
      </c>
      <c r="E2083" s="1" t="s">
        <v>12</v>
      </c>
      <c r="F2083" s="1" t="s">
        <v>1479</v>
      </c>
      <c r="G2083" s="1" t="s">
        <v>4088</v>
      </c>
      <c r="H2083" s="1" t="s">
        <v>6455</v>
      </c>
      <c r="I2083" s="1">
        <v>838895.84969599999</v>
      </c>
      <c r="J2083" s="1" t="s">
        <v>6456</v>
      </c>
    </row>
    <row r="2084" spans="1:10" x14ac:dyDescent="0.25">
      <c r="A2084" s="1" t="s">
        <v>6457</v>
      </c>
      <c r="B2084" s="2">
        <v>986854271</v>
      </c>
      <c r="C2084" s="2" t="s">
        <v>11</v>
      </c>
      <c r="D2084" s="4">
        <v>36305.25</v>
      </c>
      <c r="E2084" s="1" t="s">
        <v>12</v>
      </c>
      <c r="F2084" s="1" t="s">
        <v>349</v>
      </c>
      <c r="G2084" s="1" t="s">
        <v>4088</v>
      </c>
      <c r="H2084" s="1" t="s">
        <v>6458</v>
      </c>
      <c r="I2084" s="1">
        <v>42785.35234392</v>
      </c>
      <c r="J2084" s="1" t="s">
        <v>1634</v>
      </c>
    </row>
    <row r="2085" spans="1:10" x14ac:dyDescent="0.25">
      <c r="A2085" s="1" t="s">
        <v>6459</v>
      </c>
      <c r="B2085" s="2">
        <v>499816917</v>
      </c>
      <c r="C2085" s="2" t="s">
        <v>470</v>
      </c>
      <c r="D2085" s="4">
        <v>14755.5</v>
      </c>
      <c r="E2085" s="1" t="s">
        <v>12</v>
      </c>
      <c r="F2085" s="1" t="s">
        <v>1610</v>
      </c>
      <c r="G2085" s="1" t="s">
        <v>4062</v>
      </c>
      <c r="H2085" s="1" t="s">
        <v>6460</v>
      </c>
      <c r="I2085" s="1">
        <v>62824.393558080003</v>
      </c>
      <c r="J2085" s="1" t="s">
        <v>6461</v>
      </c>
    </row>
    <row r="2086" spans="1:10" x14ac:dyDescent="0.25">
      <c r="A2086" s="1" t="s">
        <v>6462</v>
      </c>
      <c r="B2086" s="2">
        <v>625651230</v>
      </c>
      <c r="C2086" s="2" t="s">
        <v>862</v>
      </c>
      <c r="D2086" s="4">
        <v>24617.25</v>
      </c>
      <c r="E2086" s="1" t="s">
        <v>12</v>
      </c>
      <c r="F2086" s="1" t="s">
        <v>1721</v>
      </c>
      <c r="G2086" s="1" t="s">
        <v>4119</v>
      </c>
      <c r="H2086" s="1" t="s">
        <v>6463</v>
      </c>
      <c r="I2086" s="1">
        <v>103607.6848128</v>
      </c>
      <c r="J2086" s="1" t="s">
        <v>6464</v>
      </c>
    </row>
    <row r="2087" spans="1:10" x14ac:dyDescent="0.25">
      <c r="A2087" s="1" t="s">
        <v>6465</v>
      </c>
      <c r="B2087" s="2">
        <v>54043829</v>
      </c>
      <c r="C2087" s="2" t="s">
        <v>281</v>
      </c>
      <c r="D2087" s="4">
        <v>21695.25</v>
      </c>
      <c r="E2087" s="1" t="s">
        <v>12</v>
      </c>
      <c r="F2087" s="1" t="s">
        <v>881</v>
      </c>
      <c r="G2087" s="1" t="s">
        <v>4070</v>
      </c>
      <c r="H2087" s="1" t="s">
        <v>6466</v>
      </c>
      <c r="I2087" s="1">
        <v>854483.32784879999</v>
      </c>
      <c r="J2087" s="1" t="s">
        <v>6467</v>
      </c>
    </row>
    <row r="2088" spans="1:10" x14ac:dyDescent="0.25">
      <c r="A2088" s="1" t="s">
        <v>6468</v>
      </c>
      <c r="B2088" s="2">
        <v>394386302</v>
      </c>
      <c r="C2088" s="2" t="s">
        <v>154</v>
      </c>
      <c r="D2088" s="4">
        <v>29730.75</v>
      </c>
      <c r="E2088" s="1" t="s">
        <v>12</v>
      </c>
      <c r="F2088" s="1" t="s">
        <v>2278</v>
      </c>
      <c r="G2088" s="1" t="s">
        <v>4105</v>
      </c>
      <c r="H2088" s="1" t="s">
        <v>6469</v>
      </c>
      <c r="I2088" s="1">
        <v>23554.144224</v>
      </c>
      <c r="J2088" s="1" t="s">
        <v>6470</v>
      </c>
    </row>
    <row r="2089" spans="1:10" x14ac:dyDescent="0.25">
      <c r="A2089" s="1" t="s">
        <v>6471</v>
      </c>
      <c r="B2089" s="2">
        <v>189397842</v>
      </c>
      <c r="C2089" s="2" t="s">
        <v>82</v>
      </c>
      <c r="D2089" s="4">
        <v>16947</v>
      </c>
      <c r="E2089" s="1" t="s">
        <v>12</v>
      </c>
      <c r="F2089" s="1" t="s">
        <v>463</v>
      </c>
      <c r="G2089" s="1" t="s">
        <v>4084</v>
      </c>
      <c r="H2089" s="1" t="s">
        <v>6472</v>
      </c>
      <c r="I2089" s="1">
        <v>97608.223087199993</v>
      </c>
      <c r="J2089" s="1" t="s">
        <v>6473</v>
      </c>
    </row>
    <row r="2090" spans="1:10" x14ac:dyDescent="0.25">
      <c r="A2090" s="1" t="s">
        <v>6474</v>
      </c>
      <c r="B2090" s="2">
        <v>652428018</v>
      </c>
      <c r="C2090" s="2" t="s">
        <v>154</v>
      </c>
      <c r="D2090" s="4">
        <v>29730.75</v>
      </c>
      <c r="E2090" s="1" t="s">
        <v>12</v>
      </c>
      <c r="F2090" s="1" t="s">
        <v>1277</v>
      </c>
      <c r="G2090" s="1" t="s">
        <v>4112</v>
      </c>
      <c r="H2090" s="1" t="s">
        <v>6475</v>
      </c>
      <c r="I2090" s="1">
        <v>7799.7391416</v>
      </c>
      <c r="J2090" s="1" t="s">
        <v>6476</v>
      </c>
    </row>
    <row r="2091" spans="1:10" x14ac:dyDescent="0.25">
      <c r="A2091" s="1" t="s">
        <v>6477</v>
      </c>
      <c r="B2091" s="2">
        <v>800047910</v>
      </c>
      <c r="C2091" s="2" t="s">
        <v>92</v>
      </c>
      <c r="D2091" s="4">
        <v>29000.25</v>
      </c>
      <c r="E2091" s="1" t="s">
        <v>12</v>
      </c>
      <c r="F2091" s="1" t="s">
        <v>453</v>
      </c>
      <c r="G2091" s="1" t="s">
        <v>4099</v>
      </c>
      <c r="H2091" s="1" t="s">
        <v>6478</v>
      </c>
      <c r="I2091" s="1">
        <v>32536.744858800001</v>
      </c>
      <c r="J2091" s="1" t="s">
        <v>6479</v>
      </c>
    </row>
    <row r="2092" spans="1:10" x14ac:dyDescent="0.25">
      <c r="A2092" s="1" t="s">
        <v>6480</v>
      </c>
      <c r="B2092" s="2">
        <v>483024768</v>
      </c>
      <c r="C2092" s="2" t="s">
        <v>556</v>
      </c>
      <c r="D2092" s="4">
        <v>27174</v>
      </c>
      <c r="E2092" s="1" t="s">
        <v>12</v>
      </c>
      <c r="F2092" s="1" t="s">
        <v>260</v>
      </c>
      <c r="G2092" s="1" t="s">
        <v>4105</v>
      </c>
      <c r="H2092" s="1" t="s">
        <v>6481</v>
      </c>
      <c r="I2092" s="1">
        <v>66149.172647250001</v>
      </c>
      <c r="J2092" s="1" t="s">
        <v>6482</v>
      </c>
    </row>
    <row r="2093" spans="1:10" x14ac:dyDescent="0.25">
      <c r="A2093" s="1" t="s">
        <v>6483</v>
      </c>
      <c r="B2093" s="2">
        <v>903375773</v>
      </c>
      <c r="C2093" s="2" t="s">
        <v>77</v>
      </c>
      <c r="D2093" s="4">
        <v>23521.5</v>
      </c>
      <c r="E2093" s="1" t="s">
        <v>12</v>
      </c>
      <c r="F2093" s="1" t="s">
        <v>256</v>
      </c>
      <c r="G2093" s="1" t="s">
        <v>4084</v>
      </c>
      <c r="H2093" s="1" t="s">
        <v>6484</v>
      </c>
      <c r="I2093" s="1">
        <v>305050.61515199998</v>
      </c>
      <c r="J2093" s="1" t="s">
        <v>6485</v>
      </c>
    </row>
    <row r="2094" spans="1:10" x14ac:dyDescent="0.25">
      <c r="A2094" s="1" t="s">
        <v>6486</v>
      </c>
      <c r="B2094" s="2">
        <v>556345845</v>
      </c>
      <c r="C2094" s="2" t="s">
        <v>245</v>
      </c>
      <c r="D2094" s="4">
        <v>19503.75</v>
      </c>
      <c r="E2094" s="1" t="s">
        <v>12</v>
      </c>
      <c r="F2094" s="1" t="s">
        <v>102</v>
      </c>
      <c r="G2094" s="1" t="s">
        <v>4148</v>
      </c>
      <c r="H2094" s="1" t="s">
        <v>6487</v>
      </c>
      <c r="I2094" s="1">
        <v>34195.071388800003</v>
      </c>
      <c r="J2094" s="1" t="s">
        <v>6488</v>
      </c>
    </row>
    <row r="2095" spans="1:10" x14ac:dyDescent="0.25">
      <c r="A2095" s="1" t="s">
        <v>6489</v>
      </c>
      <c r="B2095" s="2">
        <v>413993051</v>
      </c>
      <c r="C2095" s="2" t="s">
        <v>154</v>
      </c>
      <c r="D2095" s="4">
        <v>29730.75</v>
      </c>
      <c r="E2095" s="1" t="s">
        <v>12</v>
      </c>
      <c r="F2095" s="1" t="s">
        <v>825</v>
      </c>
      <c r="G2095" s="1" t="s">
        <v>4066</v>
      </c>
      <c r="H2095" s="1" t="s">
        <v>6490</v>
      </c>
      <c r="I2095" s="1">
        <v>125699.70366</v>
      </c>
      <c r="J2095" s="1" t="s">
        <v>6491</v>
      </c>
    </row>
    <row r="2096" spans="1:10" x14ac:dyDescent="0.25">
      <c r="A2096" s="1" t="s">
        <v>6492</v>
      </c>
      <c r="B2096" s="2">
        <v>81563994</v>
      </c>
      <c r="C2096" s="2" t="s">
        <v>250</v>
      </c>
      <c r="D2096" s="4">
        <v>18042.75</v>
      </c>
      <c r="E2096" s="1" t="s">
        <v>12</v>
      </c>
      <c r="F2096" s="1" t="s">
        <v>139</v>
      </c>
      <c r="G2096" s="1" t="s">
        <v>4084</v>
      </c>
      <c r="H2096" s="1" t="s">
        <v>6493</v>
      </c>
      <c r="I2096" s="1">
        <v>809926.62314849999</v>
      </c>
      <c r="J2096" s="1" t="s">
        <v>6494</v>
      </c>
    </row>
    <row r="2097" spans="1:10" x14ac:dyDescent="0.25">
      <c r="A2097" s="1" t="s">
        <v>6495</v>
      </c>
      <c r="B2097" s="2">
        <v>656387474</v>
      </c>
      <c r="C2097" s="2" t="s">
        <v>134</v>
      </c>
      <c r="D2097" s="4">
        <v>37401</v>
      </c>
      <c r="E2097" s="1" t="s">
        <v>12</v>
      </c>
      <c r="F2097" s="1" t="s">
        <v>246</v>
      </c>
      <c r="G2097" s="1" t="s">
        <v>4074</v>
      </c>
      <c r="H2097" s="1" t="s">
        <v>6496</v>
      </c>
      <c r="I2097" s="1">
        <v>169395.08770800001</v>
      </c>
      <c r="J2097" s="1" t="s">
        <v>6497</v>
      </c>
    </row>
    <row r="2098" spans="1:10" x14ac:dyDescent="0.25">
      <c r="A2098" s="1" t="s">
        <v>6498</v>
      </c>
      <c r="B2098" s="2">
        <v>131682984</v>
      </c>
      <c r="C2098" s="2" t="s">
        <v>180</v>
      </c>
      <c r="D2098" s="4">
        <v>35940</v>
      </c>
      <c r="E2098" s="1" t="s">
        <v>12</v>
      </c>
      <c r="F2098" s="1" t="s">
        <v>2501</v>
      </c>
      <c r="G2098" s="1" t="s">
        <v>4148</v>
      </c>
      <c r="H2098" s="1" t="s">
        <v>6499</v>
      </c>
      <c r="I2098" s="1">
        <v>785451.42674544</v>
      </c>
      <c r="J2098" s="1" t="s">
        <v>6500</v>
      </c>
    </row>
    <row r="2099" spans="1:10" x14ac:dyDescent="0.25">
      <c r="A2099" s="1" t="s">
        <v>6501</v>
      </c>
      <c r="B2099" s="2">
        <v>363651535</v>
      </c>
      <c r="C2099" s="2" t="s">
        <v>162</v>
      </c>
      <c r="D2099" s="4">
        <v>15851.25</v>
      </c>
      <c r="E2099" s="1" t="s">
        <v>12</v>
      </c>
      <c r="F2099" s="1" t="s">
        <v>569</v>
      </c>
      <c r="G2099" s="1" t="s">
        <v>4148</v>
      </c>
      <c r="H2099" s="1" t="s">
        <v>6502</v>
      </c>
      <c r="I2099" s="1">
        <v>210404.10671280001</v>
      </c>
      <c r="J2099" s="1" t="s">
        <v>6503</v>
      </c>
    </row>
    <row r="2100" spans="1:10" x14ac:dyDescent="0.25">
      <c r="A2100" s="1" t="s">
        <v>6504</v>
      </c>
      <c r="B2100" s="2">
        <v>174453542</v>
      </c>
      <c r="C2100" s="2" t="s">
        <v>154</v>
      </c>
      <c r="D2100" s="4">
        <v>29730.75</v>
      </c>
      <c r="E2100" s="1" t="s">
        <v>12</v>
      </c>
      <c r="F2100" s="1" t="s">
        <v>381</v>
      </c>
      <c r="G2100" s="1" t="s">
        <v>4084</v>
      </c>
      <c r="H2100" s="1" t="s">
        <v>6505</v>
      </c>
      <c r="I2100" s="1">
        <v>302426.03703599999</v>
      </c>
      <c r="J2100" s="1" t="s">
        <v>6506</v>
      </c>
    </row>
    <row r="2101" spans="1:10" x14ac:dyDescent="0.25">
      <c r="A2101" s="1" t="s">
        <v>6507</v>
      </c>
      <c r="B2101" s="2">
        <v>660681947</v>
      </c>
      <c r="C2101" s="2" t="s">
        <v>18</v>
      </c>
      <c r="D2101" s="4">
        <v>33018</v>
      </c>
      <c r="E2101" s="1" t="s">
        <v>12</v>
      </c>
      <c r="F2101" s="1" t="s">
        <v>2501</v>
      </c>
      <c r="G2101" s="1" t="s">
        <v>4074</v>
      </c>
      <c r="H2101" s="1" t="s">
        <v>6508</v>
      </c>
      <c r="I2101" s="1">
        <v>173423.1408624</v>
      </c>
      <c r="J2101" s="1" t="s">
        <v>6509</v>
      </c>
    </row>
    <row r="2102" spans="1:10" x14ac:dyDescent="0.25">
      <c r="A2102" s="1" t="s">
        <v>6510</v>
      </c>
      <c r="B2102" s="2">
        <v>400996340</v>
      </c>
      <c r="C2102" s="2" t="s">
        <v>119</v>
      </c>
      <c r="D2102" s="4">
        <v>24982.5</v>
      </c>
      <c r="E2102" s="1" t="s">
        <v>12</v>
      </c>
      <c r="F2102" s="1" t="s">
        <v>139</v>
      </c>
      <c r="G2102" s="1" t="s">
        <v>4105</v>
      </c>
      <c r="H2102" s="1" t="s">
        <v>6511</v>
      </c>
      <c r="I2102" s="1">
        <v>223579.05057180001</v>
      </c>
      <c r="J2102" s="1" t="s">
        <v>6512</v>
      </c>
    </row>
    <row r="2103" spans="1:10" x14ac:dyDescent="0.25">
      <c r="A2103" s="1" t="s">
        <v>6513</v>
      </c>
      <c r="B2103" s="2">
        <v>880548397</v>
      </c>
      <c r="C2103" s="2" t="s">
        <v>114</v>
      </c>
      <c r="D2103" s="4">
        <v>20599.5</v>
      </c>
      <c r="E2103" s="1" t="s">
        <v>12</v>
      </c>
      <c r="F2103" s="1" t="s">
        <v>574</v>
      </c>
      <c r="G2103" s="1" t="s">
        <v>4088</v>
      </c>
      <c r="H2103" s="1" t="s">
        <v>6514</v>
      </c>
      <c r="I2103" s="1">
        <v>223841.34316197</v>
      </c>
      <c r="J2103" s="1" t="s">
        <v>4192</v>
      </c>
    </row>
    <row r="2104" spans="1:10" x14ac:dyDescent="0.25">
      <c r="A2104" s="1" t="s">
        <v>6515</v>
      </c>
      <c r="B2104" s="2">
        <v>692934406</v>
      </c>
      <c r="C2104" s="2" t="s">
        <v>573</v>
      </c>
      <c r="D2104" s="4">
        <v>26808.75</v>
      </c>
      <c r="E2104" s="1" t="s">
        <v>12</v>
      </c>
      <c r="F2104" s="1" t="s">
        <v>1721</v>
      </c>
      <c r="G2104" s="1" t="s">
        <v>4062</v>
      </c>
      <c r="H2104" s="1" t="s">
        <v>6516</v>
      </c>
      <c r="I2104" s="1">
        <v>134911.80380160001</v>
      </c>
      <c r="J2104" s="1" t="s">
        <v>6517</v>
      </c>
    </row>
    <row r="2105" spans="1:10" x14ac:dyDescent="0.25">
      <c r="A2105" s="1" t="s">
        <v>6518</v>
      </c>
      <c r="B2105" s="2">
        <v>172161705</v>
      </c>
      <c r="C2105" s="2" t="s">
        <v>452</v>
      </c>
      <c r="D2105" s="4">
        <v>26078.25</v>
      </c>
      <c r="E2105" s="1" t="s">
        <v>12</v>
      </c>
      <c r="F2105" s="1" t="s">
        <v>227</v>
      </c>
      <c r="G2105" s="1" t="s">
        <v>4054</v>
      </c>
      <c r="H2105" s="1" t="s">
        <v>6519</v>
      </c>
      <c r="I2105" s="1">
        <v>1199179.5670400001</v>
      </c>
      <c r="J2105" s="1" t="s">
        <v>6520</v>
      </c>
    </row>
    <row r="2106" spans="1:10" x14ac:dyDescent="0.25">
      <c r="A2106" s="1" t="s">
        <v>6521</v>
      </c>
      <c r="B2106" s="2">
        <v>666033769</v>
      </c>
      <c r="C2106" s="2" t="s">
        <v>698</v>
      </c>
      <c r="D2106" s="4">
        <v>18408</v>
      </c>
      <c r="E2106" s="1" t="s">
        <v>12</v>
      </c>
      <c r="F2106" s="1" t="s">
        <v>68</v>
      </c>
      <c r="G2106" s="1" t="s">
        <v>4062</v>
      </c>
      <c r="H2106" s="1" t="s">
        <v>6522</v>
      </c>
      <c r="I2106" s="1">
        <v>839167.43133405002</v>
      </c>
      <c r="J2106" s="1" t="s">
        <v>6523</v>
      </c>
    </row>
    <row r="2107" spans="1:10" x14ac:dyDescent="0.25">
      <c r="A2107" s="1" t="s">
        <v>6524</v>
      </c>
      <c r="B2107" s="2">
        <v>360093656</v>
      </c>
      <c r="C2107" s="2" t="s">
        <v>273</v>
      </c>
      <c r="D2107" s="4">
        <v>20964.75</v>
      </c>
      <c r="E2107" s="1" t="s">
        <v>12</v>
      </c>
      <c r="F2107" s="1" t="s">
        <v>1000</v>
      </c>
      <c r="G2107" s="1" t="s">
        <v>4084</v>
      </c>
      <c r="H2107" s="1" t="s">
        <v>6525</v>
      </c>
      <c r="I2107" s="1">
        <v>233017.04182680001</v>
      </c>
      <c r="J2107" s="1" t="s">
        <v>6526</v>
      </c>
    </row>
    <row r="2108" spans="1:10" x14ac:dyDescent="0.25">
      <c r="A2108" s="1" t="s">
        <v>6527</v>
      </c>
      <c r="B2108" s="2">
        <v>411531900</v>
      </c>
      <c r="C2108" s="2" t="s">
        <v>606</v>
      </c>
      <c r="D2108" s="4">
        <v>23886.75</v>
      </c>
      <c r="E2108" s="1" t="s">
        <v>12</v>
      </c>
      <c r="F2108" s="1" t="s">
        <v>2176</v>
      </c>
      <c r="G2108" s="1" t="s">
        <v>4105</v>
      </c>
      <c r="H2108" s="1" t="s">
        <v>6528</v>
      </c>
      <c r="I2108" s="1">
        <v>87806.585338079996</v>
      </c>
      <c r="J2108" s="1" t="s">
        <v>6529</v>
      </c>
    </row>
    <row r="2109" spans="1:10" x14ac:dyDescent="0.25">
      <c r="A2109" s="1" t="s">
        <v>6530</v>
      </c>
      <c r="B2109" s="2">
        <v>48323194</v>
      </c>
      <c r="C2109" s="2" t="s">
        <v>92</v>
      </c>
      <c r="D2109" s="4">
        <v>29000.25</v>
      </c>
      <c r="E2109" s="1" t="s">
        <v>12</v>
      </c>
      <c r="F2109" s="1" t="s">
        <v>829</v>
      </c>
      <c r="G2109" s="1" t="s">
        <v>4112</v>
      </c>
      <c r="H2109" s="1" t="s">
        <v>6531</v>
      </c>
      <c r="I2109" s="1">
        <v>266864.12087296002</v>
      </c>
      <c r="J2109" s="1" t="s">
        <v>6532</v>
      </c>
    </row>
    <row r="2110" spans="1:10" x14ac:dyDescent="0.25">
      <c r="A2110" s="1" t="s">
        <v>6533</v>
      </c>
      <c r="B2110" s="2">
        <v>840316438</v>
      </c>
      <c r="C2110" s="2" t="s">
        <v>273</v>
      </c>
      <c r="D2110" s="4">
        <v>20964.75</v>
      </c>
      <c r="E2110" s="1" t="s">
        <v>12</v>
      </c>
      <c r="F2110" s="1" t="s">
        <v>2176</v>
      </c>
      <c r="G2110" s="1" t="s">
        <v>4062</v>
      </c>
      <c r="H2110" s="1" t="s">
        <v>6534</v>
      </c>
      <c r="I2110" s="1">
        <v>188649.1901952</v>
      </c>
      <c r="J2110" s="1" t="s">
        <v>6535</v>
      </c>
    </row>
    <row r="2111" spans="1:10" x14ac:dyDescent="0.25">
      <c r="A2111" s="1" t="s">
        <v>6536</v>
      </c>
      <c r="B2111" s="2">
        <v>457250107</v>
      </c>
      <c r="C2111" s="2" t="s">
        <v>82</v>
      </c>
      <c r="D2111" s="4">
        <v>16947</v>
      </c>
      <c r="E2111" s="1" t="s">
        <v>12</v>
      </c>
      <c r="F2111" s="1" t="s">
        <v>39</v>
      </c>
      <c r="G2111" s="1" t="s">
        <v>4054</v>
      </c>
      <c r="H2111" s="1" t="s">
        <v>6537</v>
      </c>
      <c r="I2111" s="1">
        <v>1112372.3715475199</v>
      </c>
      <c r="J2111" s="1" t="s">
        <v>6538</v>
      </c>
    </row>
    <row r="2112" spans="1:10" x14ac:dyDescent="0.25">
      <c r="A2112" s="1" t="s">
        <v>6539</v>
      </c>
      <c r="B2112" s="2">
        <v>787970771</v>
      </c>
      <c r="C2112" s="2" t="s">
        <v>124</v>
      </c>
      <c r="D2112" s="4">
        <v>14025</v>
      </c>
      <c r="E2112" s="1" t="s">
        <v>12</v>
      </c>
      <c r="F2112" s="1" t="s">
        <v>985</v>
      </c>
      <c r="G2112" s="1" t="s">
        <v>4119</v>
      </c>
      <c r="H2112" s="1" t="s">
        <v>6540</v>
      </c>
      <c r="I2112" s="1">
        <v>976377.38695181999</v>
      </c>
      <c r="J2112" s="1" t="s">
        <v>6541</v>
      </c>
    </row>
    <row r="2113" spans="1:10" x14ac:dyDescent="0.25">
      <c r="A2113" s="1" t="s">
        <v>6542</v>
      </c>
      <c r="B2113" s="2">
        <v>704149278</v>
      </c>
      <c r="C2113" s="2" t="s">
        <v>203</v>
      </c>
      <c r="D2113" s="4">
        <v>27539.25</v>
      </c>
      <c r="E2113" s="1" t="s">
        <v>12</v>
      </c>
      <c r="F2113" s="1" t="s">
        <v>336</v>
      </c>
      <c r="G2113" s="1" t="s">
        <v>4070</v>
      </c>
      <c r="H2113" s="1" t="s">
        <v>6543</v>
      </c>
      <c r="I2113" s="1">
        <v>107263.20795192001</v>
      </c>
      <c r="J2113" s="1" t="s">
        <v>6544</v>
      </c>
    </row>
    <row r="2114" spans="1:10" x14ac:dyDescent="0.25">
      <c r="A2114" s="1" t="s">
        <v>6545</v>
      </c>
      <c r="B2114" s="2">
        <v>146068290</v>
      </c>
      <c r="C2114" s="2" t="s">
        <v>221</v>
      </c>
      <c r="D2114" s="4">
        <v>33748.5</v>
      </c>
      <c r="E2114" s="1" t="s">
        <v>12</v>
      </c>
      <c r="F2114" s="1" t="s">
        <v>231</v>
      </c>
      <c r="G2114" s="1" t="s">
        <v>4105</v>
      </c>
      <c r="H2114" s="1" t="s">
        <v>6546</v>
      </c>
      <c r="I2114" s="1">
        <v>482477.6745124</v>
      </c>
      <c r="J2114" s="1" t="s">
        <v>6547</v>
      </c>
    </row>
    <row r="2115" spans="1:10" x14ac:dyDescent="0.25">
      <c r="A2115" s="1" t="s">
        <v>6548</v>
      </c>
      <c r="B2115" s="2">
        <v>245309141</v>
      </c>
      <c r="C2115" s="2" t="s">
        <v>77</v>
      </c>
      <c r="D2115" s="4">
        <v>23521.5</v>
      </c>
      <c r="E2115" s="1" t="s">
        <v>12</v>
      </c>
      <c r="F2115" s="1" t="s">
        <v>19</v>
      </c>
      <c r="G2115" s="1" t="s">
        <v>4070</v>
      </c>
      <c r="H2115" s="1" t="s">
        <v>6549</v>
      </c>
      <c r="I2115" s="1">
        <v>280915.65188543999</v>
      </c>
      <c r="J2115" s="1" t="s">
        <v>6550</v>
      </c>
    </row>
    <row r="2116" spans="1:10" x14ac:dyDescent="0.25">
      <c r="A2116" s="1" t="s">
        <v>6551</v>
      </c>
      <c r="B2116" s="2">
        <v>112752941</v>
      </c>
      <c r="C2116" s="2" t="s">
        <v>28</v>
      </c>
      <c r="D2116" s="4">
        <v>32652.75</v>
      </c>
      <c r="E2116" s="1" t="s">
        <v>12</v>
      </c>
      <c r="F2116" s="1" t="s">
        <v>2010</v>
      </c>
      <c r="G2116" s="1" t="s">
        <v>4074</v>
      </c>
      <c r="H2116" s="1" t="s">
        <v>6552</v>
      </c>
      <c r="I2116" s="1">
        <v>28701.020304000001</v>
      </c>
      <c r="J2116" s="1" t="s">
        <v>6553</v>
      </c>
    </row>
    <row r="2117" spans="1:10" x14ac:dyDescent="0.25">
      <c r="A2117" s="1" t="s">
        <v>6554</v>
      </c>
      <c r="B2117" s="2">
        <v>691955540</v>
      </c>
      <c r="C2117" s="2" t="s">
        <v>203</v>
      </c>
      <c r="D2117" s="4">
        <v>27539.25</v>
      </c>
      <c r="E2117" s="1" t="s">
        <v>12</v>
      </c>
      <c r="F2117" s="1" t="s">
        <v>2112</v>
      </c>
      <c r="G2117" s="1" t="s">
        <v>4054</v>
      </c>
      <c r="H2117" s="1" t="s">
        <v>6555</v>
      </c>
      <c r="I2117" s="1">
        <v>40940.785620000002</v>
      </c>
      <c r="J2117" s="1" t="s">
        <v>6556</v>
      </c>
    </row>
    <row r="2118" spans="1:10" x14ac:dyDescent="0.25">
      <c r="A2118" s="1" t="s">
        <v>6557</v>
      </c>
      <c r="B2118" s="2">
        <v>29289013</v>
      </c>
      <c r="C2118" s="2" t="s">
        <v>403</v>
      </c>
      <c r="D2118" s="4">
        <v>31922.25</v>
      </c>
      <c r="E2118" s="1" t="s">
        <v>12</v>
      </c>
      <c r="F2118" s="1" t="s">
        <v>438</v>
      </c>
      <c r="G2118" s="1" t="s">
        <v>4070</v>
      </c>
      <c r="H2118" s="1" t="s">
        <v>6558</v>
      </c>
      <c r="I2118" s="1">
        <v>18114.90912</v>
      </c>
      <c r="J2118" s="1" t="s">
        <v>6559</v>
      </c>
    </row>
    <row r="2119" spans="1:10" x14ac:dyDescent="0.25">
      <c r="A2119" s="1" t="s">
        <v>6560</v>
      </c>
      <c r="B2119" s="2">
        <v>919570593</v>
      </c>
      <c r="C2119" s="2" t="s">
        <v>309</v>
      </c>
      <c r="D2119" s="4">
        <v>27904.5</v>
      </c>
      <c r="E2119" s="1" t="s">
        <v>12</v>
      </c>
      <c r="F2119" s="1" t="s">
        <v>818</v>
      </c>
      <c r="G2119" s="1" t="s">
        <v>4070</v>
      </c>
      <c r="H2119" s="1" t="s">
        <v>6561</v>
      </c>
      <c r="I2119" s="1">
        <v>202606.61279039999</v>
      </c>
      <c r="J2119" s="1" t="s">
        <v>5818</v>
      </c>
    </row>
    <row r="2120" spans="1:10" x14ac:dyDescent="0.25">
      <c r="A2120" s="1" t="s">
        <v>6562</v>
      </c>
      <c r="B2120" s="2">
        <v>508139626</v>
      </c>
      <c r="C2120" s="2" t="s">
        <v>212</v>
      </c>
      <c r="D2120" s="4">
        <v>24252</v>
      </c>
      <c r="E2120" s="1" t="s">
        <v>12</v>
      </c>
      <c r="F2120" s="1" t="s">
        <v>1610</v>
      </c>
      <c r="G2120" s="1" t="s">
        <v>4054</v>
      </c>
      <c r="H2120" s="1" t="s">
        <v>6563</v>
      </c>
      <c r="I2120" s="1">
        <v>208160.140032</v>
      </c>
      <c r="J2120" s="1" t="s">
        <v>6564</v>
      </c>
    </row>
    <row r="2121" spans="1:10" x14ac:dyDescent="0.25">
      <c r="A2121" s="1" t="s">
        <v>6565</v>
      </c>
      <c r="B2121" s="2">
        <v>22939715</v>
      </c>
      <c r="C2121" s="2" t="s">
        <v>18</v>
      </c>
      <c r="D2121" s="4">
        <v>33018</v>
      </c>
      <c r="E2121" s="1" t="s">
        <v>12</v>
      </c>
      <c r="F2121" s="1" t="s">
        <v>68</v>
      </c>
      <c r="G2121" s="1" t="s">
        <v>4084</v>
      </c>
      <c r="H2121" s="1" t="s">
        <v>6566</v>
      </c>
      <c r="I2121" s="1">
        <v>182791.79088300001</v>
      </c>
      <c r="J2121" s="1" t="s">
        <v>6567</v>
      </c>
    </row>
    <row r="2122" spans="1:10" x14ac:dyDescent="0.25">
      <c r="A2122" s="1" t="s">
        <v>6568</v>
      </c>
      <c r="B2122" s="2">
        <v>258831671</v>
      </c>
      <c r="C2122" s="2" t="s">
        <v>221</v>
      </c>
      <c r="D2122" s="4">
        <v>33748.5</v>
      </c>
      <c r="E2122" s="1" t="s">
        <v>12</v>
      </c>
      <c r="F2122" s="1" t="s">
        <v>1304</v>
      </c>
      <c r="G2122" s="1" t="s">
        <v>4105</v>
      </c>
      <c r="H2122" s="1" t="s">
        <v>6569</v>
      </c>
      <c r="I2122" s="1">
        <v>24082.118062379999</v>
      </c>
      <c r="J2122" s="1" t="s">
        <v>6570</v>
      </c>
    </row>
    <row r="2123" spans="1:10" x14ac:dyDescent="0.25">
      <c r="A2123" s="1" t="s">
        <v>6571</v>
      </c>
      <c r="B2123" s="2">
        <v>486687485</v>
      </c>
      <c r="C2123" s="2" t="s">
        <v>129</v>
      </c>
      <c r="D2123" s="4">
        <v>15120.75</v>
      </c>
      <c r="E2123" s="1" t="s">
        <v>12</v>
      </c>
      <c r="F2123" s="1" t="s">
        <v>1090</v>
      </c>
      <c r="G2123" s="1" t="s">
        <v>4054</v>
      </c>
      <c r="H2123" s="1" t="s">
        <v>6572</v>
      </c>
      <c r="I2123" s="1">
        <v>189588.9701376</v>
      </c>
      <c r="J2123" s="1" t="s">
        <v>6573</v>
      </c>
    </row>
    <row r="2124" spans="1:10" x14ac:dyDescent="0.25">
      <c r="A2124" s="1" t="s">
        <v>6574</v>
      </c>
      <c r="B2124" s="2">
        <v>359412416</v>
      </c>
      <c r="C2124" s="2" t="s">
        <v>273</v>
      </c>
      <c r="D2124" s="4">
        <v>20964.75</v>
      </c>
      <c r="E2124" s="1" t="s">
        <v>12</v>
      </c>
      <c r="F2124" s="1" t="s">
        <v>1047</v>
      </c>
      <c r="G2124" s="1" t="s">
        <v>4066</v>
      </c>
      <c r="H2124" s="1" t="s">
        <v>6575</v>
      </c>
      <c r="I2124" s="1">
        <v>270691.94202750002</v>
      </c>
      <c r="J2124" s="1" t="s">
        <v>6576</v>
      </c>
    </row>
    <row r="2125" spans="1:10" x14ac:dyDescent="0.25">
      <c r="A2125" s="1" t="s">
        <v>6577</v>
      </c>
      <c r="B2125" s="2">
        <v>527005460</v>
      </c>
      <c r="C2125" s="2" t="s">
        <v>556</v>
      </c>
      <c r="D2125" s="4">
        <v>27174</v>
      </c>
      <c r="E2125" s="1" t="s">
        <v>12</v>
      </c>
      <c r="F2125" s="1" t="s">
        <v>199</v>
      </c>
      <c r="G2125" s="1" t="s">
        <v>4084</v>
      </c>
      <c r="H2125" s="1" t="s">
        <v>6578</v>
      </c>
      <c r="I2125" s="1">
        <v>509153.99705712002</v>
      </c>
      <c r="J2125" s="1" t="s">
        <v>827</v>
      </c>
    </row>
    <row r="2126" spans="1:10" x14ac:dyDescent="0.25">
      <c r="A2126" s="1" t="s">
        <v>6579</v>
      </c>
      <c r="B2126" s="2">
        <v>802815139</v>
      </c>
      <c r="C2126" s="2" t="s">
        <v>889</v>
      </c>
      <c r="D2126" s="4">
        <v>30096</v>
      </c>
      <c r="E2126" s="1" t="s">
        <v>12</v>
      </c>
      <c r="F2126" s="1" t="s">
        <v>2311</v>
      </c>
      <c r="G2126" s="1" t="s">
        <v>4148</v>
      </c>
      <c r="H2126" s="1" t="s">
        <v>6580</v>
      </c>
      <c r="I2126" s="1">
        <v>26755.79244714</v>
      </c>
      <c r="J2126" s="1" t="s">
        <v>6581</v>
      </c>
    </row>
    <row r="2127" spans="1:10" x14ac:dyDescent="0.25">
      <c r="A2127" s="1" t="s">
        <v>6582</v>
      </c>
      <c r="B2127" s="2">
        <v>779440324</v>
      </c>
      <c r="C2127" s="2" t="s">
        <v>240</v>
      </c>
      <c r="D2127" s="4">
        <v>22060.5</v>
      </c>
      <c r="E2127" s="1" t="s">
        <v>12</v>
      </c>
      <c r="F2127" s="1" t="s">
        <v>829</v>
      </c>
      <c r="G2127" s="1" t="s">
        <v>4099</v>
      </c>
      <c r="H2127" s="1" t="s">
        <v>6583</v>
      </c>
      <c r="I2127" s="1">
        <v>81215.443476</v>
      </c>
      <c r="J2127" s="1" t="s">
        <v>6584</v>
      </c>
    </row>
    <row r="2128" spans="1:10" x14ac:dyDescent="0.25">
      <c r="A2128" s="1" t="s">
        <v>6585</v>
      </c>
      <c r="B2128" s="2">
        <v>258758482</v>
      </c>
      <c r="C2128" s="2" t="s">
        <v>281</v>
      </c>
      <c r="D2128" s="4">
        <v>21695.25</v>
      </c>
      <c r="E2128" s="1" t="s">
        <v>12</v>
      </c>
      <c r="F2128" s="1" t="s">
        <v>381</v>
      </c>
      <c r="G2128" s="1" t="s">
        <v>4074</v>
      </c>
      <c r="H2128" s="1" t="s">
        <v>6586</v>
      </c>
      <c r="I2128" s="1">
        <v>139241.72885760001</v>
      </c>
      <c r="J2128" s="1" t="s">
        <v>6587</v>
      </c>
    </row>
    <row r="2129" spans="1:10" x14ac:dyDescent="0.25">
      <c r="A2129" s="1" t="s">
        <v>6588</v>
      </c>
      <c r="B2129" s="2">
        <v>180113498</v>
      </c>
      <c r="C2129" s="2" t="s">
        <v>82</v>
      </c>
      <c r="D2129" s="4">
        <v>16947</v>
      </c>
      <c r="E2129" s="1" t="s">
        <v>12</v>
      </c>
      <c r="F2129" s="1" t="s">
        <v>331</v>
      </c>
      <c r="G2129" s="1" t="s">
        <v>4095</v>
      </c>
      <c r="H2129" s="1" t="s">
        <v>6589</v>
      </c>
      <c r="I2129" s="1">
        <v>471906.56592000002</v>
      </c>
      <c r="J2129" s="1" t="s">
        <v>6590</v>
      </c>
    </row>
    <row r="2130" spans="1:10" x14ac:dyDescent="0.25">
      <c r="A2130" s="1" t="s">
        <v>6591</v>
      </c>
      <c r="B2130" s="2">
        <v>293263284</v>
      </c>
      <c r="C2130" s="2" t="s">
        <v>194</v>
      </c>
      <c r="D2130" s="4">
        <v>30826.5</v>
      </c>
      <c r="E2130" s="1" t="s">
        <v>12</v>
      </c>
      <c r="F2130" s="1" t="s">
        <v>115</v>
      </c>
      <c r="G2130" s="1" t="s">
        <v>4105</v>
      </c>
      <c r="H2130" s="1" t="s">
        <v>6592</v>
      </c>
      <c r="I2130" s="1">
        <v>265160.06060544</v>
      </c>
      <c r="J2130" s="1" t="s">
        <v>6593</v>
      </c>
    </row>
    <row r="2131" spans="1:10" x14ac:dyDescent="0.25">
      <c r="A2131" s="1" t="s">
        <v>6594</v>
      </c>
      <c r="B2131" s="2">
        <v>77112347</v>
      </c>
      <c r="C2131" s="2" t="s">
        <v>518</v>
      </c>
      <c r="D2131" s="4">
        <v>35574.75</v>
      </c>
      <c r="E2131" s="1" t="s">
        <v>12</v>
      </c>
      <c r="F2131" s="1" t="s">
        <v>1789</v>
      </c>
      <c r="G2131" s="1" t="s">
        <v>4095</v>
      </c>
      <c r="H2131" s="1" t="s">
        <v>6595</v>
      </c>
      <c r="I2131" s="1">
        <v>22403.772288</v>
      </c>
      <c r="J2131" s="1" t="s">
        <v>6596</v>
      </c>
    </row>
    <row r="2132" spans="1:10" x14ac:dyDescent="0.25">
      <c r="A2132" s="1" t="s">
        <v>6597</v>
      </c>
      <c r="B2132" s="2">
        <v>853402528</v>
      </c>
      <c r="C2132" s="2" t="s">
        <v>38</v>
      </c>
      <c r="D2132" s="4">
        <v>21330</v>
      </c>
      <c r="E2132" s="1" t="s">
        <v>12</v>
      </c>
      <c r="F2132" s="1" t="s">
        <v>241</v>
      </c>
      <c r="G2132" s="1" t="s">
        <v>4119</v>
      </c>
      <c r="H2132" s="1" t="s">
        <v>6598</v>
      </c>
      <c r="I2132" s="1">
        <v>110458.4033358</v>
      </c>
      <c r="J2132" s="1" t="s">
        <v>6599</v>
      </c>
    </row>
    <row r="2133" spans="1:10" x14ac:dyDescent="0.25">
      <c r="A2133" s="1" t="s">
        <v>6600</v>
      </c>
      <c r="B2133" s="2">
        <v>418330740</v>
      </c>
      <c r="C2133" s="2" t="s">
        <v>380</v>
      </c>
      <c r="D2133" s="4">
        <v>14390.25</v>
      </c>
      <c r="E2133" s="1" t="s">
        <v>12</v>
      </c>
      <c r="F2133" s="1" t="s">
        <v>340</v>
      </c>
      <c r="G2133" s="1" t="s">
        <v>4074</v>
      </c>
      <c r="H2133" s="1" t="s">
        <v>6601</v>
      </c>
      <c r="I2133" s="1">
        <v>550252.78680959996</v>
      </c>
      <c r="J2133" s="1" t="s">
        <v>6602</v>
      </c>
    </row>
    <row r="2134" spans="1:10" x14ac:dyDescent="0.25">
      <c r="A2134" s="1" t="s">
        <v>6603</v>
      </c>
      <c r="B2134" s="2">
        <v>273442631</v>
      </c>
      <c r="C2134" s="2" t="s">
        <v>498</v>
      </c>
      <c r="D2134" s="4">
        <v>37766.25</v>
      </c>
      <c r="E2134" s="1" t="s">
        <v>12</v>
      </c>
      <c r="F2134" s="1" t="s">
        <v>318</v>
      </c>
      <c r="G2134" s="1" t="s">
        <v>4066</v>
      </c>
      <c r="H2134" s="1" t="s">
        <v>6604</v>
      </c>
      <c r="I2134" s="1">
        <v>362031.90223200002</v>
      </c>
      <c r="J2134" s="1" t="s">
        <v>6605</v>
      </c>
    </row>
    <row r="2135" spans="1:10" x14ac:dyDescent="0.25">
      <c r="A2135" s="1" t="s">
        <v>6606</v>
      </c>
      <c r="B2135" s="2">
        <v>325802789</v>
      </c>
      <c r="C2135" s="2" t="s">
        <v>245</v>
      </c>
      <c r="D2135" s="4">
        <v>19503.75</v>
      </c>
      <c r="E2135" s="1" t="s">
        <v>12</v>
      </c>
      <c r="F2135" s="1" t="s">
        <v>222</v>
      </c>
      <c r="G2135" s="1" t="s">
        <v>4119</v>
      </c>
      <c r="H2135" s="1" t="s">
        <v>6607</v>
      </c>
      <c r="I2135" s="1">
        <v>115945.72032959999</v>
      </c>
      <c r="J2135" s="1" t="s">
        <v>6608</v>
      </c>
    </row>
    <row r="2136" spans="1:10" x14ac:dyDescent="0.25">
      <c r="A2136" s="1" t="s">
        <v>6609</v>
      </c>
      <c r="B2136" s="2">
        <v>844252745</v>
      </c>
      <c r="C2136" s="2" t="s">
        <v>357</v>
      </c>
      <c r="D2136" s="4">
        <v>35209.5</v>
      </c>
      <c r="E2136" s="1" t="s">
        <v>12</v>
      </c>
      <c r="F2136" s="1" t="s">
        <v>260</v>
      </c>
      <c r="G2136" s="1" t="s">
        <v>4099</v>
      </c>
      <c r="H2136" s="1" t="s">
        <v>6610</v>
      </c>
      <c r="I2136" s="1">
        <v>36534.232828799999</v>
      </c>
      <c r="J2136" s="1" t="s">
        <v>6611</v>
      </c>
    </row>
    <row r="2137" spans="1:10" x14ac:dyDescent="0.25">
      <c r="A2137" s="1" t="s">
        <v>6612</v>
      </c>
      <c r="B2137" s="2">
        <v>303021938</v>
      </c>
      <c r="C2137" s="2" t="s">
        <v>203</v>
      </c>
      <c r="D2137" s="4">
        <v>27539.25</v>
      </c>
      <c r="E2137" s="1" t="s">
        <v>12</v>
      </c>
      <c r="F2137" s="1" t="s">
        <v>181</v>
      </c>
      <c r="G2137" s="1" t="s">
        <v>4070</v>
      </c>
      <c r="H2137" s="1" t="s">
        <v>6613</v>
      </c>
      <c r="I2137" s="1">
        <v>110734.3590808</v>
      </c>
      <c r="J2137" s="1" t="s">
        <v>6614</v>
      </c>
    </row>
    <row r="2138" spans="1:10" x14ac:dyDescent="0.25">
      <c r="A2138" s="1" t="s">
        <v>6615</v>
      </c>
      <c r="B2138" s="2">
        <v>72496093</v>
      </c>
      <c r="C2138" s="2" t="s">
        <v>226</v>
      </c>
      <c r="D2138" s="4">
        <v>31557</v>
      </c>
      <c r="E2138" s="1" t="s">
        <v>12</v>
      </c>
      <c r="F2138" s="1" t="s">
        <v>19</v>
      </c>
      <c r="G2138" s="1" t="s">
        <v>4148</v>
      </c>
      <c r="H2138" s="1" t="s">
        <v>6616</v>
      </c>
      <c r="I2138" s="1">
        <v>332664.94195200002</v>
      </c>
      <c r="J2138" s="1" t="s">
        <v>6617</v>
      </c>
    </row>
    <row r="2139" spans="1:10" x14ac:dyDescent="0.25">
      <c r="A2139" s="1" t="s">
        <v>6618</v>
      </c>
      <c r="B2139" s="2">
        <v>302995517</v>
      </c>
      <c r="C2139" s="2" t="s">
        <v>869</v>
      </c>
      <c r="D2139" s="4">
        <v>17312.25</v>
      </c>
      <c r="E2139" s="1" t="s">
        <v>12</v>
      </c>
      <c r="F2139" s="1" t="s">
        <v>1469</v>
      </c>
      <c r="G2139" s="1" t="s">
        <v>4062</v>
      </c>
      <c r="H2139" s="1" t="s">
        <v>6619</v>
      </c>
      <c r="I2139" s="1">
        <v>469209.6669056</v>
      </c>
      <c r="J2139" s="1" t="s">
        <v>6620</v>
      </c>
    </row>
    <row r="2140" spans="1:10" x14ac:dyDescent="0.25">
      <c r="A2140" s="1" t="s">
        <v>6621</v>
      </c>
      <c r="B2140" s="2">
        <v>79104040</v>
      </c>
      <c r="C2140" s="2" t="s">
        <v>119</v>
      </c>
      <c r="D2140" s="4">
        <v>24982.5</v>
      </c>
      <c r="E2140" s="1" t="s">
        <v>12</v>
      </c>
      <c r="F2140" s="1" t="s">
        <v>93</v>
      </c>
      <c r="G2140" s="1" t="s">
        <v>4070</v>
      </c>
      <c r="H2140" s="1" t="s">
        <v>6622</v>
      </c>
      <c r="I2140" s="1">
        <v>428352.41606975999</v>
      </c>
      <c r="J2140" s="1" t="s">
        <v>6623</v>
      </c>
    </row>
    <row r="2141" spans="1:10" x14ac:dyDescent="0.25">
      <c r="A2141" s="1" t="s">
        <v>6624</v>
      </c>
      <c r="B2141" s="2">
        <v>885948947</v>
      </c>
      <c r="C2141" s="2" t="s">
        <v>1201</v>
      </c>
      <c r="D2141" s="4">
        <v>30461.25</v>
      </c>
      <c r="E2141" s="1" t="s">
        <v>12</v>
      </c>
      <c r="F2141" s="1" t="s">
        <v>519</v>
      </c>
      <c r="G2141" s="1" t="s">
        <v>4084</v>
      </c>
      <c r="H2141" s="1" t="s">
        <v>6625</v>
      </c>
      <c r="I2141" s="1">
        <v>563747.99045040004</v>
      </c>
      <c r="J2141" s="1" t="s">
        <v>6626</v>
      </c>
    </row>
    <row r="2142" spans="1:10" x14ac:dyDescent="0.25">
      <c r="A2142" s="1" t="s">
        <v>6627</v>
      </c>
      <c r="B2142" s="2">
        <v>321800259</v>
      </c>
      <c r="C2142" s="2" t="s">
        <v>57</v>
      </c>
      <c r="D2142" s="4">
        <v>34113.75</v>
      </c>
      <c r="E2142" s="1" t="s">
        <v>12</v>
      </c>
      <c r="F2142" s="1" t="s">
        <v>514</v>
      </c>
      <c r="G2142" s="1" t="s">
        <v>4099</v>
      </c>
      <c r="H2142" s="1" t="s">
        <v>6628</v>
      </c>
      <c r="I2142" s="1">
        <v>453282.93587500002</v>
      </c>
      <c r="J2142" s="1" t="s">
        <v>6629</v>
      </c>
    </row>
    <row r="2143" spans="1:10" x14ac:dyDescent="0.25">
      <c r="A2143" s="1" t="s">
        <v>6630</v>
      </c>
      <c r="B2143" s="2">
        <v>229770404</v>
      </c>
      <c r="C2143" s="2" t="s">
        <v>348</v>
      </c>
      <c r="D2143" s="4">
        <v>28635</v>
      </c>
      <c r="E2143" s="1" t="s">
        <v>12</v>
      </c>
      <c r="F2143" s="1" t="s">
        <v>1388</v>
      </c>
      <c r="G2143" s="1" t="s">
        <v>4095</v>
      </c>
      <c r="H2143" s="1" t="s">
        <v>6631</v>
      </c>
      <c r="I2143" s="1">
        <v>250145.80911936</v>
      </c>
      <c r="J2143" s="1" t="s">
        <v>6632</v>
      </c>
    </row>
    <row r="2144" spans="1:10" x14ac:dyDescent="0.25">
      <c r="A2144" s="1" t="s">
        <v>6633</v>
      </c>
      <c r="B2144" s="2">
        <v>672710860</v>
      </c>
      <c r="C2144" s="2" t="s">
        <v>255</v>
      </c>
      <c r="D2144" s="4">
        <v>25347.75</v>
      </c>
      <c r="E2144" s="1" t="s">
        <v>12</v>
      </c>
      <c r="F2144" s="1" t="s">
        <v>135</v>
      </c>
      <c r="G2144" s="1" t="s">
        <v>4095</v>
      </c>
      <c r="H2144" s="1" t="s">
        <v>6634</v>
      </c>
      <c r="I2144" s="1">
        <v>14446.51501888</v>
      </c>
      <c r="J2144" s="1" t="s">
        <v>6635</v>
      </c>
    </row>
    <row r="2145" spans="1:10" x14ac:dyDescent="0.25">
      <c r="A2145" s="1" t="s">
        <v>6636</v>
      </c>
      <c r="B2145" s="2">
        <v>746114879</v>
      </c>
      <c r="C2145" s="2" t="s">
        <v>129</v>
      </c>
      <c r="D2145" s="4">
        <v>15120.75</v>
      </c>
      <c r="E2145" s="1" t="s">
        <v>12</v>
      </c>
      <c r="F2145" s="1" t="s">
        <v>1016</v>
      </c>
      <c r="G2145" s="1" t="s">
        <v>4095</v>
      </c>
      <c r="H2145" s="1" t="s">
        <v>6637</v>
      </c>
      <c r="I2145" s="1">
        <v>129405.22360919999</v>
      </c>
      <c r="J2145" s="1" t="s">
        <v>6638</v>
      </c>
    </row>
    <row r="2146" spans="1:10" x14ac:dyDescent="0.25">
      <c r="A2146" s="1" t="s">
        <v>6639</v>
      </c>
      <c r="B2146" s="2">
        <v>627584820</v>
      </c>
      <c r="C2146" s="2" t="s">
        <v>189</v>
      </c>
      <c r="D2146" s="4">
        <v>22425.75</v>
      </c>
      <c r="E2146" s="1" t="s">
        <v>12</v>
      </c>
      <c r="F2146" s="1" t="s">
        <v>721</v>
      </c>
      <c r="G2146" s="1" t="s">
        <v>4119</v>
      </c>
      <c r="H2146" s="1" t="s">
        <v>6640</v>
      </c>
      <c r="I2146" s="1">
        <v>197156.08069248</v>
      </c>
      <c r="J2146" s="1" t="s">
        <v>6641</v>
      </c>
    </row>
    <row r="2147" spans="1:10" x14ac:dyDescent="0.25">
      <c r="A2147" s="1" t="s">
        <v>6642</v>
      </c>
      <c r="B2147" s="2">
        <v>705446342</v>
      </c>
      <c r="C2147" s="2" t="s">
        <v>212</v>
      </c>
      <c r="D2147" s="4">
        <v>24252</v>
      </c>
      <c r="E2147" s="1" t="s">
        <v>12</v>
      </c>
      <c r="F2147" s="1" t="s">
        <v>2364</v>
      </c>
      <c r="G2147" s="1" t="s">
        <v>4105</v>
      </c>
      <c r="H2147" s="1" t="s">
        <v>6643</v>
      </c>
      <c r="I2147" s="1">
        <v>45953.676288000002</v>
      </c>
      <c r="J2147" s="1" t="s">
        <v>6644</v>
      </c>
    </row>
    <row r="2148" spans="1:10" x14ac:dyDescent="0.25">
      <c r="A2148" s="1" t="s">
        <v>6645</v>
      </c>
      <c r="B2148" s="2">
        <v>130741238</v>
      </c>
      <c r="C2148" s="2" t="s">
        <v>47</v>
      </c>
      <c r="D2148" s="4">
        <v>31191.75</v>
      </c>
      <c r="E2148" s="1" t="s">
        <v>12</v>
      </c>
      <c r="F2148" s="1" t="s">
        <v>185</v>
      </c>
      <c r="G2148" s="1" t="s">
        <v>4119</v>
      </c>
      <c r="H2148" s="1" t="s">
        <v>6646</v>
      </c>
      <c r="I2148" s="1">
        <v>15755.7430212</v>
      </c>
      <c r="J2148" s="1" t="s">
        <v>3003</v>
      </c>
    </row>
    <row r="2149" spans="1:10" x14ac:dyDescent="0.25">
      <c r="A2149" s="1" t="s">
        <v>6647</v>
      </c>
      <c r="B2149" s="2">
        <v>894921</v>
      </c>
      <c r="C2149" s="2" t="s">
        <v>245</v>
      </c>
      <c r="D2149" s="4">
        <v>19503.75</v>
      </c>
      <c r="E2149" s="1" t="s">
        <v>12</v>
      </c>
      <c r="F2149" s="1" t="s">
        <v>1304</v>
      </c>
      <c r="G2149" s="1" t="s">
        <v>4105</v>
      </c>
      <c r="H2149" s="1" t="s">
        <v>6648</v>
      </c>
      <c r="I2149" s="1">
        <v>78330.084060599998</v>
      </c>
      <c r="J2149" s="1" t="s">
        <v>6649</v>
      </c>
    </row>
    <row r="2150" spans="1:10" x14ac:dyDescent="0.25">
      <c r="A2150" s="1" t="s">
        <v>6650</v>
      </c>
      <c r="B2150" s="2">
        <v>139612789</v>
      </c>
      <c r="C2150" s="2" t="s">
        <v>47</v>
      </c>
      <c r="D2150" s="4">
        <v>31191.75</v>
      </c>
      <c r="E2150" s="1" t="s">
        <v>12</v>
      </c>
      <c r="F2150" s="1" t="s">
        <v>1277</v>
      </c>
      <c r="G2150" s="1" t="s">
        <v>4074</v>
      </c>
      <c r="H2150" s="1" t="s">
        <v>6651</v>
      </c>
      <c r="I2150" s="1">
        <v>44944.650245880002</v>
      </c>
      <c r="J2150" s="1" t="s">
        <v>6652</v>
      </c>
    </row>
    <row r="2151" spans="1:10" x14ac:dyDescent="0.25">
      <c r="A2151" s="1" t="s">
        <v>6653</v>
      </c>
      <c r="B2151" s="2">
        <v>728217456</v>
      </c>
      <c r="C2151" s="2" t="s">
        <v>226</v>
      </c>
      <c r="D2151" s="4">
        <v>31557</v>
      </c>
      <c r="E2151" s="1" t="s">
        <v>12</v>
      </c>
      <c r="F2151" s="1" t="s">
        <v>1242</v>
      </c>
      <c r="G2151" s="1" t="s">
        <v>4066</v>
      </c>
      <c r="H2151" s="1" t="s">
        <v>6654</v>
      </c>
      <c r="I2151" s="1">
        <v>109569.73691664</v>
      </c>
      <c r="J2151" s="1" t="s">
        <v>6655</v>
      </c>
    </row>
    <row r="2152" spans="1:10" x14ac:dyDescent="0.25">
      <c r="A2152" s="1" t="s">
        <v>6656</v>
      </c>
      <c r="B2152" s="2">
        <v>857034108</v>
      </c>
      <c r="C2152" s="2" t="s">
        <v>217</v>
      </c>
      <c r="D2152" s="4">
        <v>38496.75</v>
      </c>
      <c r="E2152" s="1" t="s">
        <v>12</v>
      </c>
      <c r="F2152" s="1" t="s">
        <v>282</v>
      </c>
      <c r="G2152" s="1" t="s">
        <v>4084</v>
      </c>
      <c r="H2152" s="1" t="s">
        <v>6657</v>
      </c>
      <c r="I2152" s="1">
        <v>134086.08153600001</v>
      </c>
      <c r="J2152" s="1" t="s">
        <v>6658</v>
      </c>
    </row>
    <row r="2153" spans="1:10" x14ac:dyDescent="0.25">
      <c r="A2153" s="1" t="s">
        <v>6659</v>
      </c>
      <c r="B2153" s="2">
        <v>590212625</v>
      </c>
      <c r="C2153" s="2" t="s">
        <v>255</v>
      </c>
      <c r="D2153" s="4">
        <v>25347.75</v>
      </c>
      <c r="E2153" s="1" t="s">
        <v>12</v>
      </c>
      <c r="F2153" s="1" t="s">
        <v>1576</v>
      </c>
      <c r="G2153" s="1" t="s">
        <v>4119</v>
      </c>
      <c r="H2153" s="1" t="s">
        <v>6660</v>
      </c>
      <c r="I2153" s="1">
        <v>59827.455567359997</v>
      </c>
      <c r="J2153" s="1" t="s">
        <v>6661</v>
      </c>
    </row>
    <row r="2154" spans="1:10" x14ac:dyDescent="0.25">
      <c r="A2154" s="1" t="s">
        <v>6662</v>
      </c>
      <c r="B2154" s="2">
        <v>742082111</v>
      </c>
      <c r="C2154" s="2" t="s">
        <v>82</v>
      </c>
      <c r="D2154" s="4">
        <v>16947</v>
      </c>
      <c r="E2154" s="1" t="s">
        <v>12</v>
      </c>
      <c r="F2154" s="1" t="s">
        <v>78</v>
      </c>
      <c r="G2154" s="1" t="s">
        <v>4066</v>
      </c>
      <c r="H2154" s="1" t="s">
        <v>6663</v>
      </c>
      <c r="I2154" s="1">
        <v>185162.13518400001</v>
      </c>
      <c r="J2154" s="1" t="s">
        <v>6664</v>
      </c>
    </row>
    <row r="2155" spans="1:10" x14ac:dyDescent="0.25">
      <c r="A2155" s="1" t="s">
        <v>6665</v>
      </c>
      <c r="B2155" s="2">
        <v>984535903</v>
      </c>
      <c r="C2155" s="2" t="s">
        <v>92</v>
      </c>
      <c r="D2155" s="4">
        <v>29000.25</v>
      </c>
      <c r="E2155" s="1" t="s">
        <v>12</v>
      </c>
      <c r="F2155" s="1" t="s">
        <v>83</v>
      </c>
      <c r="G2155" s="1" t="s">
        <v>4112</v>
      </c>
      <c r="H2155" s="1" t="s">
        <v>6666</v>
      </c>
      <c r="I2155" s="1">
        <v>237955.54779059999</v>
      </c>
      <c r="J2155" s="1" t="s">
        <v>6667</v>
      </c>
    </row>
    <row r="2156" spans="1:10" x14ac:dyDescent="0.25">
      <c r="A2156" s="1" t="s">
        <v>1516</v>
      </c>
      <c r="B2156" s="2">
        <v>22150365</v>
      </c>
      <c r="C2156" s="2" t="s">
        <v>661</v>
      </c>
      <c r="D2156" s="4">
        <v>16216.5</v>
      </c>
      <c r="E2156" s="1" t="s">
        <v>12</v>
      </c>
      <c r="F2156" s="1" t="s">
        <v>404</v>
      </c>
      <c r="G2156" s="1" t="s">
        <v>4105</v>
      </c>
      <c r="H2156" s="1" t="s">
        <v>6668</v>
      </c>
      <c r="I2156" s="1">
        <v>152815.09693823999</v>
      </c>
      <c r="J2156" s="1" t="s">
        <v>6669</v>
      </c>
    </row>
    <row r="2157" spans="1:10" x14ac:dyDescent="0.25">
      <c r="A2157" s="1" t="s">
        <v>6670</v>
      </c>
      <c r="B2157" s="2">
        <v>862357043</v>
      </c>
      <c r="C2157" s="2" t="s">
        <v>221</v>
      </c>
      <c r="D2157" s="4">
        <v>33748.5</v>
      </c>
      <c r="E2157" s="1" t="s">
        <v>12</v>
      </c>
      <c r="F2157" s="1" t="s">
        <v>231</v>
      </c>
      <c r="G2157" s="1" t="s">
        <v>4062</v>
      </c>
      <c r="H2157" s="1" t="s">
        <v>6671</v>
      </c>
      <c r="I2157" s="1">
        <v>92108.200988159995</v>
      </c>
      <c r="J2157" s="1" t="s">
        <v>5958</v>
      </c>
    </row>
    <row r="2158" spans="1:10" x14ac:dyDescent="0.25">
      <c r="A2158" s="1" t="s">
        <v>6672</v>
      </c>
      <c r="B2158" s="2">
        <v>544798090</v>
      </c>
      <c r="C2158" s="2" t="s">
        <v>518</v>
      </c>
      <c r="D2158" s="4">
        <v>35574.75</v>
      </c>
      <c r="E2158" s="1" t="s">
        <v>12</v>
      </c>
      <c r="F2158" s="1" t="s">
        <v>1927</v>
      </c>
      <c r="G2158" s="1" t="s">
        <v>4105</v>
      </c>
      <c r="H2158" s="1" t="s">
        <v>6673</v>
      </c>
      <c r="I2158" s="1">
        <v>275820.19012799999</v>
      </c>
      <c r="J2158" s="1" t="s">
        <v>6674</v>
      </c>
    </row>
    <row r="2159" spans="1:10" x14ac:dyDescent="0.25">
      <c r="A2159" s="1" t="s">
        <v>6675</v>
      </c>
      <c r="B2159" s="2">
        <v>536399691</v>
      </c>
      <c r="C2159" s="2" t="s">
        <v>357</v>
      </c>
      <c r="D2159" s="4">
        <v>35209.5</v>
      </c>
      <c r="E2159" s="1" t="s">
        <v>12</v>
      </c>
      <c r="F2159" s="1" t="s">
        <v>48</v>
      </c>
      <c r="G2159" s="1" t="s">
        <v>4084</v>
      </c>
      <c r="H2159" s="1" t="s">
        <v>6676</v>
      </c>
      <c r="I2159" s="1">
        <v>19377.62224398</v>
      </c>
      <c r="J2159" s="1" t="s">
        <v>6677</v>
      </c>
    </row>
    <row r="2160" spans="1:10" x14ac:dyDescent="0.25">
      <c r="A2160" s="1" t="s">
        <v>6678</v>
      </c>
      <c r="B2160" s="2">
        <v>20851629</v>
      </c>
      <c r="C2160" s="2" t="s">
        <v>23</v>
      </c>
      <c r="D2160" s="4">
        <v>15486</v>
      </c>
      <c r="E2160" s="1" t="s">
        <v>12</v>
      </c>
      <c r="F2160" s="1" t="s">
        <v>1388</v>
      </c>
      <c r="G2160" s="1" t="s">
        <v>4084</v>
      </c>
      <c r="H2160" s="1" t="s">
        <v>6679</v>
      </c>
      <c r="I2160" s="1">
        <v>368275.38937280001</v>
      </c>
      <c r="J2160" s="1" t="s">
        <v>6680</v>
      </c>
    </row>
    <row r="2161" spans="1:10" x14ac:dyDescent="0.25">
      <c r="A2161" s="1" t="s">
        <v>6681</v>
      </c>
      <c r="B2161" s="2">
        <v>437316053</v>
      </c>
      <c r="C2161" s="2" t="s">
        <v>194</v>
      </c>
      <c r="D2161" s="4">
        <v>30826.5</v>
      </c>
      <c r="E2161" s="1" t="s">
        <v>12</v>
      </c>
      <c r="F2161" s="1" t="s">
        <v>909</v>
      </c>
      <c r="G2161" s="1" t="s">
        <v>4084</v>
      </c>
      <c r="H2161" s="1" t="s">
        <v>6682</v>
      </c>
      <c r="I2161" s="1">
        <v>104514.75131045999</v>
      </c>
      <c r="J2161" s="1" t="s">
        <v>6683</v>
      </c>
    </row>
    <row r="2162" spans="1:10" x14ac:dyDescent="0.25">
      <c r="A2162" s="1" t="s">
        <v>6684</v>
      </c>
      <c r="B2162" s="2">
        <v>147858758</v>
      </c>
      <c r="C2162" s="2" t="s">
        <v>72</v>
      </c>
      <c r="D2162" s="4">
        <v>34844.25</v>
      </c>
      <c r="E2162" s="1" t="s">
        <v>12</v>
      </c>
      <c r="F2162" s="1" t="s">
        <v>327</v>
      </c>
      <c r="G2162" s="1" t="s">
        <v>4099</v>
      </c>
      <c r="H2162" s="1" t="s">
        <v>6685</v>
      </c>
      <c r="I2162" s="1">
        <v>236227.92248879999</v>
      </c>
      <c r="J2162" s="1" t="s">
        <v>6686</v>
      </c>
    </row>
    <row r="2163" spans="1:10" x14ac:dyDescent="0.25">
      <c r="A2163" s="1" t="s">
        <v>6687</v>
      </c>
      <c r="B2163" s="2">
        <v>281654787</v>
      </c>
      <c r="C2163" s="2" t="s">
        <v>273</v>
      </c>
      <c r="D2163" s="4">
        <v>20964.75</v>
      </c>
      <c r="E2163" s="1" t="s">
        <v>12</v>
      </c>
      <c r="F2163" s="1" t="s">
        <v>269</v>
      </c>
      <c r="G2163" s="1" t="s">
        <v>4074</v>
      </c>
      <c r="H2163" s="1" t="s">
        <v>6688</v>
      </c>
      <c r="I2163" s="1">
        <v>18547.748973599999</v>
      </c>
      <c r="J2163" s="1" t="s">
        <v>6689</v>
      </c>
    </row>
    <row r="2164" spans="1:10" x14ac:dyDescent="0.25">
      <c r="A2164" s="1" t="s">
        <v>6690</v>
      </c>
      <c r="B2164" s="2">
        <v>900493888</v>
      </c>
      <c r="C2164" s="2" t="s">
        <v>72</v>
      </c>
      <c r="D2164" s="4">
        <v>34844.25</v>
      </c>
      <c r="E2164" s="1" t="s">
        <v>12</v>
      </c>
      <c r="F2164" s="1" t="s">
        <v>208</v>
      </c>
      <c r="G2164" s="1" t="s">
        <v>4062</v>
      </c>
      <c r="H2164" s="1" t="s">
        <v>6691</v>
      </c>
      <c r="I2164" s="1">
        <v>1166950.2676649999</v>
      </c>
      <c r="J2164" s="1" t="s">
        <v>6692</v>
      </c>
    </row>
    <row r="2165" spans="1:10" x14ac:dyDescent="0.25">
      <c r="A2165" s="1" t="s">
        <v>6693</v>
      </c>
      <c r="B2165" s="2">
        <v>545977137</v>
      </c>
      <c r="C2165" s="2" t="s">
        <v>255</v>
      </c>
      <c r="D2165" s="4">
        <v>25347.75</v>
      </c>
      <c r="E2165" s="1" t="s">
        <v>12</v>
      </c>
      <c r="F2165" s="1" t="s">
        <v>2211</v>
      </c>
      <c r="G2165" s="1" t="s">
        <v>4070</v>
      </c>
      <c r="H2165" s="1" t="s">
        <v>6694</v>
      </c>
      <c r="I2165" s="1">
        <v>385691.9961856</v>
      </c>
      <c r="J2165" s="1" t="s">
        <v>6695</v>
      </c>
    </row>
    <row r="2166" spans="1:10" x14ac:dyDescent="0.25">
      <c r="A2166" s="1" t="s">
        <v>6696</v>
      </c>
      <c r="B2166" s="2">
        <v>759196811</v>
      </c>
      <c r="C2166" s="2" t="s">
        <v>134</v>
      </c>
      <c r="D2166" s="4">
        <v>37401</v>
      </c>
      <c r="E2166" s="1" t="s">
        <v>12</v>
      </c>
      <c r="F2166" s="1" t="s">
        <v>1400</v>
      </c>
      <c r="G2166" s="1" t="s">
        <v>4084</v>
      </c>
      <c r="H2166" s="1" t="s">
        <v>6697</v>
      </c>
      <c r="I2166" s="1">
        <v>57497.708387699997</v>
      </c>
      <c r="J2166" s="1" t="s">
        <v>6698</v>
      </c>
    </row>
    <row r="2167" spans="1:10" x14ac:dyDescent="0.25">
      <c r="A2167" s="1" t="s">
        <v>6699</v>
      </c>
      <c r="B2167" s="2">
        <v>202717733</v>
      </c>
      <c r="C2167" s="2" t="s">
        <v>573</v>
      </c>
      <c r="D2167" s="4">
        <v>26808.75</v>
      </c>
      <c r="E2167" s="1" t="s">
        <v>12</v>
      </c>
      <c r="F2167" s="1" t="s">
        <v>2176</v>
      </c>
      <c r="G2167" s="1" t="s">
        <v>4119</v>
      </c>
      <c r="H2167" s="1" t="s">
        <v>6700</v>
      </c>
      <c r="I2167" s="1">
        <v>266305.26443400001</v>
      </c>
      <c r="J2167" s="1" t="s">
        <v>6701</v>
      </c>
    </row>
    <row r="2168" spans="1:10" x14ac:dyDescent="0.25">
      <c r="A2168" s="1" t="s">
        <v>6702</v>
      </c>
      <c r="B2168" s="2">
        <v>931693559</v>
      </c>
      <c r="C2168" s="2" t="s">
        <v>217</v>
      </c>
      <c r="D2168" s="4">
        <v>38496.75</v>
      </c>
      <c r="E2168" s="1" t="s">
        <v>12</v>
      </c>
      <c r="F2168" s="1" t="s">
        <v>591</v>
      </c>
      <c r="G2168" s="1" t="s">
        <v>4084</v>
      </c>
      <c r="H2168" s="1" t="s">
        <v>6703</v>
      </c>
      <c r="I2168" s="1">
        <v>299355.37081065</v>
      </c>
      <c r="J2168" s="1" t="s">
        <v>6704</v>
      </c>
    </row>
    <row r="2169" spans="1:10" x14ac:dyDescent="0.25">
      <c r="A2169" s="1" t="s">
        <v>6705</v>
      </c>
      <c r="B2169" s="2">
        <v>563666327</v>
      </c>
      <c r="C2169" s="2" t="s">
        <v>134</v>
      </c>
      <c r="D2169" s="4">
        <v>37401</v>
      </c>
      <c r="E2169" s="1" t="s">
        <v>12</v>
      </c>
      <c r="F2169" s="1" t="s">
        <v>487</v>
      </c>
      <c r="G2169" s="1" t="s">
        <v>4148</v>
      </c>
      <c r="H2169" s="1" t="s">
        <v>6706</v>
      </c>
      <c r="I2169" s="1">
        <v>567065.48532480001</v>
      </c>
      <c r="J2169" s="1" t="s">
        <v>6707</v>
      </c>
    </row>
    <row r="2170" spans="1:10" x14ac:dyDescent="0.25">
      <c r="A2170" s="1" t="s">
        <v>1664</v>
      </c>
      <c r="B2170" s="2">
        <v>394162382</v>
      </c>
      <c r="C2170" s="2" t="s">
        <v>101</v>
      </c>
      <c r="D2170" s="4">
        <v>19138.5</v>
      </c>
      <c r="E2170" s="1" t="s">
        <v>12</v>
      </c>
      <c r="F2170" s="1" t="s">
        <v>610</v>
      </c>
      <c r="G2170" s="1" t="s">
        <v>4084</v>
      </c>
      <c r="H2170" s="1" t="s">
        <v>6708</v>
      </c>
      <c r="I2170" s="1">
        <v>97707.861476899998</v>
      </c>
      <c r="J2170" s="1" t="s">
        <v>6709</v>
      </c>
    </row>
    <row r="2171" spans="1:10" x14ac:dyDescent="0.25">
      <c r="A2171" s="1" t="s">
        <v>6710</v>
      </c>
      <c r="B2171" s="2">
        <v>942656359</v>
      </c>
      <c r="C2171" s="2" t="s">
        <v>72</v>
      </c>
      <c r="D2171" s="4">
        <v>34844.25</v>
      </c>
      <c r="E2171" s="1" t="s">
        <v>12</v>
      </c>
      <c r="F2171" s="1" t="s">
        <v>453</v>
      </c>
      <c r="G2171" s="1" t="s">
        <v>4066</v>
      </c>
      <c r="H2171" s="1" t="s">
        <v>6711</v>
      </c>
      <c r="I2171" s="1">
        <v>121007.56162176</v>
      </c>
      <c r="J2171" s="1" t="s">
        <v>6712</v>
      </c>
    </row>
    <row r="2172" spans="1:10" x14ac:dyDescent="0.25">
      <c r="A2172" s="1" t="s">
        <v>6713</v>
      </c>
      <c r="B2172" s="2">
        <v>935754456</v>
      </c>
      <c r="C2172" s="2" t="s">
        <v>194</v>
      </c>
      <c r="D2172" s="4">
        <v>30826.5</v>
      </c>
      <c r="E2172" s="1" t="s">
        <v>12</v>
      </c>
      <c r="F2172" s="1" t="s">
        <v>361</v>
      </c>
      <c r="G2172" s="1" t="s">
        <v>4062</v>
      </c>
      <c r="H2172" s="1" t="s">
        <v>6714</v>
      </c>
      <c r="I2172" s="1">
        <v>182541.02449400999</v>
      </c>
      <c r="J2172" s="1" t="s">
        <v>6715</v>
      </c>
    </row>
    <row r="2173" spans="1:10" x14ac:dyDescent="0.25">
      <c r="A2173" s="1" t="s">
        <v>6716</v>
      </c>
      <c r="B2173" s="2">
        <v>475711203</v>
      </c>
      <c r="C2173" s="2" t="s">
        <v>240</v>
      </c>
      <c r="D2173" s="4">
        <v>22060.5</v>
      </c>
      <c r="E2173" s="1" t="s">
        <v>12</v>
      </c>
      <c r="F2173" s="1" t="s">
        <v>269</v>
      </c>
      <c r="G2173" s="1" t="s">
        <v>4148</v>
      </c>
      <c r="H2173" s="1" t="s">
        <v>6717</v>
      </c>
      <c r="I2173" s="1">
        <v>319541.59903679998</v>
      </c>
      <c r="J2173" s="1" t="s">
        <v>6718</v>
      </c>
    </row>
    <row r="2174" spans="1:10" x14ac:dyDescent="0.25">
      <c r="A2174" s="1" t="s">
        <v>6719</v>
      </c>
      <c r="B2174" s="2">
        <v>952383149</v>
      </c>
      <c r="C2174" s="2" t="s">
        <v>1201</v>
      </c>
      <c r="D2174" s="4">
        <v>30461.25</v>
      </c>
      <c r="E2174" s="1" t="s">
        <v>12</v>
      </c>
      <c r="F2174" s="1" t="s">
        <v>286</v>
      </c>
      <c r="G2174" s="1" t="s">
        <v>4148</v>
      </c>
      <c r="H2174" s="1" t="s">
        <v>6720</v>
      </c>
      <c r="I2174" s="1">
        <v>253758.87224999999</v>
      </c>
      <c r="J2174" s="1" t="s">
        <v>6721</v>
      </c>
    </row>
    <row r="2175" spans="1:10" x14ac:dyDescent="0.25">
      <c r="A2175" s="1" t="s">
        <v>6722</v>
      </c>
      <c r="B2175" s="2">
        <v>133928758</v>
      </c>
      <c r="C2175" s="2" t="s">
        <v>573</v>
      </c>
      <c r="D2175" s="4">
        <v>26808.75</v>
      </c>
      <c r="E2175" s="1" t="s">
        <v>12</v>
      </c>
      <c r="F2175" s="1" t="s">
        <v>442</v>
      </c>
      <c r="G2175" s="1" t="s">
        <v>4084</v>
      </c>
      <c r="H2175" s="1" t="s">
        <v>6723</v>
      </c>
      <c r="I2175" s="1">
        <v>131879.58705599999</v>
      </c>
      <c r="J2175" s="1" t="s">
        <v>6724</v>
      </c>
    </row>
    <row r="2176" spans="1:10" x14ac:dyDescent="0.25">
      <c r="A2176" s="1" t="s">
        <v>6725</v>
      </c>
      <c r="B2176" s="2">
        <v>536584783</v>
      </c>
      <c r="C2176" s="2" t="s">
        <v>298</v>
      </c>
      <c r="D2176" s="4">
        <v>38131.5</v>
      </c>
      <c r="E2176" s="1" t="s">
        <v>12</v>
      </c>
      <c r="F2176" s="1" t="s">
        <v>1304</v>
      </c>
      <c r="G2176" s="1" t="s">
        <v>4105</v>
      </c>
      <c r="H2176" s="1" t="s">
        <v>6726</v>
      </c>
      <c r="I2176" s="1">
        <v>283495.25358000002</v>
      </c>
      <c r="J2176" s="1" t="s">
        <v>6727</v>
      </c>
    </row>
    <row r="2177" spans="1:10" x14ac:dyDescent="0.25">
      <c r="A2177" s="1" t="s">
        <v>6728</v>
      </c>
      <c r="B2177" s="2">
        <v>336150608</v>
      </c>
      <c r="C2177" s="2" t="s">
        <v>281</v>
      </c>
      <c r="D2177" s="4">
        <v>21695.25</v>
      </c>
      <c r="E2177" s="1" t="s">
        <v>12</v>
      </c>
      <c r="F2177" s="1" t="s">
        <v>3765</v>
      </c>
      <c r="G2177" s="1" t="s">
        <v>4074</v>
      </c>
      <c r="H2177" s="1" t="s">
        <v>6729</v>
      </c>
      <c r="I2177" s="1">
        <v>306661.17724703997</v>
      </c>
      <c r="J2177" s="1" t="s">
        <v>6730</v>
      </c>
    </row>
    <row r="2178" spans="1:10" x14ac:dyDescent="0.25">
      <c r="A2178" s="1" t="s">
        <v>6731</v>
      </c>
      <c r="B2178" s="2">
        <v>652999055</v>
      </c>
      <c r="C2178" s="2" t="s">
        <v>72</v>
      </c>
      <c r="D2178" s="4">
        <v>34844.25</v>
      </c>
      <c r="E2178" s="1" t="s">
        <v>12</v>
      </c>
      <c r="F2178" s="1" t="s">
        <v>185</v>
      </c>
      <c r="G2178" s="1" t="s">
        <v>4105</v>
      </c>
      <c r="H2178" s="1" t="s">
        <v>6732</v>
      </c>
      <c r="I2178" s="1">
        <v>404752.4497926</v>
      </c>
      <c r="J2178" s="1" t="s">
        <v>6733</v>
      </c>
    </row>
    <row r="2179" spans="1:10" x14ac:dyDescent="0.25">
      <c r="A2179" s="1" t="s">
        <v>6734</v>
      </c>
      <c r="B2179" s="2">
        <v>716576434</v>
      </c>
      <c r="C2179" s="2" t="s">
        <v>129</v>
      </c>
      <c r="D2179" s="4">
        <v>15120.75</v>
      </c>
      <c r="E2179" s="1" t="s">
        <v>12</v>
      </c>
      <c r="F2179" s="1" t="s">
        <v>241</v>
      </c>
      <c r="G2179" s="1" t="s">
        <v>4070</v>
      </c>
      <c r="H2179" s="1" t="s">
        <v>6735</v>
      </c>
      <c r="I2179" s="1">
        <v>122414.77688832</v>
      </c>
      <c r="J2179" s="1" t="s">
        <v>6736</v>
      </c>
    </row>
    <row r="2180" spans="1:10" x14ac:dyDescent="0.25">
      <c r="A2180" s="1" t="s">
        <v>6737</v>
      </c>
      <c r="B2180" s="2">
        <v>15447086</v>
      </c>
      <c r="C2180" s="2" t="s">
        <v>862</v>
      </c>
      <c r="D2180" s="4">
        <v>24617.25</v>
      </c>
      <c r="E2180" s="1" t="s">
        <v>12</v>
      </c>
      <c r="F2180" s="1" t="s">
        <v>305</v>
      </c>
      <c r="G2180" s="1" t="s">
        <v>4074</v>
      </c>
      <c r="H2180" s="1" t="s">
        <v>6738</v>
      </c>
      <c r="I2180" s="1">
        <v>178782.95955455999</v>
      </c>
      <c r="J2180" s="1" t="s">
        <v>6739</v>
      </c>
    </row>
    <row r="2181" spans="1:10" x14ac:dyDescent="0.25">
      <c r="A2181" s="1" t="s">
        <v>6740</v>
      </c>
      <c r="B2181" s="2">
        <v>113298775</v>
      </c>
      <c r="C2181" s="2" t="s">
        <v>33</v>
      </c>
      <c r="D2181" s="4">
        <v>13659.75</v>
      </c>
      <c r="E2181" s="1" t="s">
        <v>12</v>
      </c>
      <c r="F2181" s="1" t="s">
        <v>2176</v>
      </c>
      <c r="G2181" s="1" t="s">
        <v>4054</v>
      </c>
      <c r="H2181" s="1" t="s">
        <v>6741</v>
      </c>
      <c r="I2181" s="1">
        <v>206879.48920529999</v>
      </c>
      <c r="J2181" s="1" t="s">
        <v>6742</v>
      </c>
    </row>
    <row r="2182" spans="1:10" x14ac:dyDescent="0.25">
      <c r="A2182" s="1" t="s">
        <v>6743</v>
      </c>
      <c r="B2182" s="2">
        <v>43919263</v>
      </c>
      <c r="C2182" s="2" t="s">
        <v>452</v>
      </c>
      <c r="D2182" s="4">
        <v>26078.25</v>
      </c>
      <c r="E2182" s="1" t="s">
        <v>12</v>
      </c>
      <c r="F2182" s="1" t="s">
        <v>231</v>
      </c>
      <c r="G2182" s="1" t="s">
        <v>4066</v>
      </c>
      <c r="H2182" s="1" t="s">
        <v>6744</v>
      </c>
      <c r="I2182" s="1">
        <v>172063.46690778001</v>
      </c>
      <c r="J2182" s="1" t="s">
        <v>6745</v>
      </c>
    </row>
    <row r="2183" spans="1:10" x14ac:dyDescent="0.25">
      <c r="A2183" s="1" t="s">
        <v>6746</v>
      </c>
      <c r="B2183" s="2">
        <v>488680309</v>
      </c>
      <c r="C2183" s="2" t="s">
        <v>348</v>
      </c>
      <c r="D2183" s="4">
        <v>28635</v>
      </c>
      <c r="E2183" s="1" t="s">
        <v>12</v>
      </c>
      <c r="F2183" s="1" t="s">
        <v>767</v>
      </c>
      <c r="G2183" s="1" t="s">
        <v>4095</v>
      </c>
      <c r="H2183" s="1" t="s">
        <v>6747</v>
      </c>
      <c r="I2183" s="1">
        <v>195798.26662452001</v>
      </c>
      <c r="J2183" s="1" t="s">
        <v>6748</v>
      </c>
    </row>
    <row r="2184" spans="1:10" x14ac:dyDescent="0.25">
      <c r="A2184" s="1" t="s">
        <v>6749</v>
      </c>
      <c r="B2184" s="2">
        <v>674880736</v>
      </c>
      <c r="C2184" s="2" t="s">
        <v>67</v>
      </c>
      <c r="D2184" s="4">
        <v>23156.25</v>
      </c>
      <c r="E2184" s="1" t="s">
        <v>12</v>
      </c>
      <c r="F2184" s="1" t="s">
        <v>591</v>
      </c>
      <c r="G2184" s="1" t="s">
        <v>4084</v>
      </c>
      <c r="H2184" s="1" t="s">
        <v>6750</v>
      </c>
      <c r="I2184" s="1">
        <v>16587.20349</v>
      </c>
      <c r="J2184" s="1" t="s">
        <v>6751</v>
      </c>
    </row>
    <row r="2185" spans="1:10" x14ac:dyDescent="0.25">
      <c r="A2185" s="1" t="s">
        <v>6752</v>
      </c>
      <c r="B2185" s="2">
        <v>801227547</v>
      </c>
      <c r="C2185" s="2" t="s">
        <v>114</v>
      </c>
      <c r="D2185" s="4">
        <v>20599.5</v>
      </c>
      <c r="E2185" s="1" t="s">
        <v>12</v>
      </c>
      <c r="F2185" s="1" t="s">
        <v>636</v>
      </c>
      <c r="G2185" s="1" t="s">
        <v>4074</v>
      </c>
      <c r="H2185" s="1" t="s">
        <v>6753</v>
      </c>
      <c r="I2185" s="1">
        <v>526163.70311999996</v>
      </c>
      <c r="J2185" s="1" t="s">
        <v>6754</v>
      </c>
    </row>
    <row r="2186" spans="1:10" x14ac:dyDescent="0.25">
      <c r="A2186" s="1" t="s">
        <v>6755</v>
      </c>
      <c r="B2186" s="2">
        <v>376180406</v>
      </c>
      <c r="C2186" s="2" t="s">
        <v>203</v>
      </c>
      <c r="D2186" s="4">
        <v>27539.25</v>
      </c>
      <c r="E2186" s="1" t="s">
        <v>12</v>
      </c>
      <c r="F2186" s="1" t="s">
        <v>848</v>
      </c>
      <c r="G2186" s="1" t="s">
        <v>4105</v>
      </c>
      <c r="H2186" s="1" t="s">
        <v>6756</v>
      </c>
      <c r="I2186" s="1">
        <v>48114.543040199998</v>
      </c>
      <c r="J2186" s="1" t="s">
        <v>6757</v>
      </c>
    </row>
    <row r="2187" spans="1:10" x14ac:dyDescent="0.25">
      <c r="A2187" s="1" t="s">
        <v>6758</v>
      </c>
      <c r="B2187" s="2">
        <v>309528570</v>
      </c>
      <c r="C2187" s="2" t="s">
        <v>23</v>
      </c>
      <c r="D2187" s="4">
        <v>15486</v>
      </c>
      <c r="E2187" s="1" t="s">
        <v>12</v>
      </c>
      <c r="F2187" s="1" t="s">
        <v>430</v>
      </c>
      <c r="G2187" s="1" t="s">
        <v>4084</v>
      </c>
      <c r="H2187" s="1" t="s">
        <v>6759</v>
      </c>
      <c r="I2187" s="1">
        <v>531125.37857429998</v>
      </c>
      <c r="J2187" s="1" t="s">
        <v>2258</v>
      </c>
    </row>
    <row r="2188" spans="1:10" x14ac:dyDescent="0.25">
      <c r="A2188" s="1" t="s">
        <v>6760</v>
      </c>
      <c r="B2188" s="2">
        <v>57782975</v>
      </c>
      <c r="C2188" s="2" t="s">
        <v>452</v>
      </c>
      <c r="D2188" s="4">
        <v>26078.25</v>
      </c>
      <c r="E2188" s="1" t="s">
        <v>12</v>
      </c>
      <c r="F2188" s="1" t="s">
        <v>814</v>
      </c>
      <c r="G2188" s="1" t="s">
        <v>4084</v>
      </c>
      <c r="H2188" s="1" t="s">
        <v>6761</v>
      </c>
      <c r="I2188" s="1">
        <v>149745.65025420001</v>
      </c>
      <c r="J2188" s="1" t="s">
        <v>6762</v>
      </c>
    </row>
    <row r="2189" spans="1:10" x14ac:dyDescent="0.25">
      <c r="A2189" s="1" t="s">
        <v>6763</v>
      </c>
      <c r="B2189" s="2">
        <v>672546494</v>
      </c>
      <c r="C2189" s="2" t="s">
        <v>281</v>
      </c>
      <c r="D2189" s="4">
        <v>21695.25</v>
      </c>
      <c r="E2189" s="1" t="s">
        <v>12</v>
      </c>
      <c r="F2189" s="1" t="s">
        <v>978</v>
      </c>
      <c r="G2189" s="1" t="s">
        <v>4070</v>
      </c>
      <c r="H2189" s="1" t="s">
        <v>6764</v>
      </c>
      <c r="I2189" s="1">
        <v>283939.20791807998</v>
      </c>
      <c r="J2189" s="1" t="s">
        <v>2335</v>
      </c>
    </row>
    <row r="2190" spans="1:10" x14ac:dyDescent="0.25">
      <c r="A2190" s="1" t="s">
        <v>4490</v>
      </c>
      <c r="B2190" s="2">
        <v>805761085</v>
      </c>
      <c r="C2190" s="2" t="s">
        <v>119</v>
      </c>
      <c r="D2190" s="4">
        <v>24982.5</v>
      </c>
      <c r="E2190" s="1" t="s">
        <v>12</v>
      </c>
      <c r="F2190" s="1" t="s">
        <v>1576</v>
      </c>
      <c r="G2190" s="1" t="s">
        <v>4088</v>
      </c>
      <c r="H2190" s="1" t="s">
        <v>6765</v>
      </c>
      <c r="I2190" s="1">
        <v>67931.918601750003</v>
      </c>
      <c r="J2190" s="1" t="s">
        <v>6766</v>
      </c>
    </row>
    <row r="2191" spans="1:10" x14ac:dyDescent="0.25">
      <c r="A2191" s="1" t="s">
        <v>6767</v>
      </c>
      <c r="B2191" s="2">
        <v>380427813</v>
      </c>
      <c r="C2191" s="2" t="s">
        <v>268</v>
      </c>
      <c r="D2191" s="4">
        <v>17677.5</v>
      </c>
      <c r="E2191" s="1" t="s">
        <v>12</v>
      </c>
      <c r="F2191" s="1" t="s">
        <v>381</v>
      </c>
      <c r="G2191" s="1" t="s">
        <v>4095</v>
      </c>
      <c r="H2191" s="1" t="s">
        <v>6768</v>
      </c>
      <c r="I2191" s="1">
        <v>1277139.6347423999</v>
      </c>
      <c r="J2191" s="1" t="s">
        <v>6769</v>
      </c>
    </row>
    <row r="2192" spans="1:10" x14ac:dyDescent="0.25">
      <c r="A2192" s="1" t="s">
        <v>6770</v>
      </c>
      <c r="B2192" s="2">
        <v>329720299</v>
      </c>
      <c r="C2192" s="2" t="s">
        <v>273</v>
      </c>
      <c r="D2192" s="4">
        <v>20964.75</v>
      </c>
      <c r="E2192" s="1" t="s">
        <v>12</v>
      </c>
      <c r="F2192" s="1" t="s">
        <v>125</v>
      </c>
      <c r="G2192" s="1" t="s">
        <v>4119</v>
      </c>
      <c r="H2192" s="1" t="s">
        <v>6771</v>
      </c>
      <c r="I2192" s="1">
        <v>649827.57980159996</v>
      </c>
      <c r="J2192" s="1" t="s">
        <v>6772</v>
      </c>
    </row>
    <row r="2193" spans="1:10" x14ac:dyDescent="0.25">
      <c r="A2193" s="1" t="s">
        <v>6773</v>
      </c>
      <c r="B2193" s="2">
        <v>243587919</v>
      </c>
      <c r="C2193" s="2" t="s">
        <v>250</v>
      </c>
      <c r="D2193" s="4">
        <v>18042.75</v>
      </c>
      <c r="E2193" s="1" t="s">
        <v>12</v>
      </c>
      <c r="F2193" s="1" t="s">
        <v>399</v>
      </c>
      <c r="G2193" s="1" t="s">
        <v>4099</v>
      </c>
      <c r="H2193" s="1" t="s">
        <v>6774</v>
      </c>
      <c r="I2193" s="1">
        <v>12284.5043412</v>
      </c>
      <c r="J2193" s="1" t="s">
        <v>6775</v>
      </c>
    </row>
    <row r="2194" spans="1:10" x14ac:dyDescent="0.25">
      <c r="A2194" s="1" t="s">
        <v>6776</v>
      </c>
      <c r="B2194" s="2">
        <v>514246525</v>
      </c>
      <c r="C2194" s="2" t="s">
        <v>389</v>
      </c>
      <c r="D2194" s="4">
        <v>29365.5</v>
      </c>
      <c r="E2194" s="1" t="s">
        <v>12</v>
      </c>
      <c r="F2194" s="1" t="s">
        <v>491</v>
      </c>
      <c r="G2194" s="1" t="s">
        <v>4066</v>
      </c>
      <c r="H2194" s="1" t="s">
        <v>6777</v>
      </c>
      <c r="I2194" s="1">
        <v>275176.8261216</v>
      </c>
      <c r="J2194" s="1" t="s">
        <v>6778</v>
      </c>
    </row>
    <row r="2195" spans="1:10" x14ac:dyDescent="0.25">
      <c r="A2195" s="1" t="s">
        <v>6779</v>
      </c>
      <c r="B2195" s="2">
        <v>421773020</v>
      </c>
      <c r="C2195" s="2" t="s">
        <v>298</v>
      </c>
      <c r="D2195" s="4">
        <v>38131.5</v>
      </c>
      <c r="E2195" s="1" t="s">
        <v>12</v>
      </c>
      <c r="F2195" s="1" t="s">
        <v>598</v>
      </c>
      <c r="G2195" s="1" t="s">
        <v>4088</v>
      </c>
      <c r="H2195" s="1" t="s">
        <v>6780</v>
      </c>
      <c r="I2195" s="1">
        <v>102766.72595904001</v>
      </c>
      <c r="J2195" s="1" t="s">
        <v>6781</v>
      </c>
    </row>
    <row r="2196" spans="1:10" x14ac:dyDescent="0.25">
      <c r="A2196" s="1" t="s">
        <v>6782</v>
      </c>
      <c r="B2196" s="2">
        <v>409206828</v>
      </c>
      <c r="C2196" s="2" t="s">
        <v>389</v>
      </c>
      <c r="D2196" s="4">
        <v>29365.5</v>
      </c>
      <c r="E2196" s="1" t="s">
        <v>12</v>
      </c>
      <c r="F2196" s="1" t="s">
        <v>63</v>
      </c>
      <c r="G2196" s="1" t="s">
        <v>4066</v>
      </c>
      <c r="H2196" s="1" t="s">
        <v>6783</v>
      </c>
      <c r="I2196" s="1">
        <v>253034.18467667999</v>
      </c>
      <c r="J2196" s="1" t="s">
        <v>1052</v>
      </c>
    </row>
    <row r="2197" spans="1:10" x14ac:dyDescent="0.25">
      <c r="A2197" s="1" t="s">
        <v>6784</v>
      </c>
      <c r="B2197" s="2">
        <v>787613810</v>
      </c>
      <c r="C2197" s="2" t="s">
        <v>889</v>
      </c>
      <c r="D2197" s="4">
        <v>30096</v>
      </c>
      <c r="E2197" s="1" t="s">
        <v>12</v>
      </c>
      <c r="F2197" s="1" t="s">
        <v>1076</v>
      </c>
      <c r="G2197" s="1" t="s">
        <v>4066</v>
      </c>
      <c r="H2197" s="1" t="s">
        <v>6785</v>
      </c>
      <c r="I2197" s="1">
        <v>807724.25231999997</v>
      </c>
      <c r="J2197" s="1" t="s">
        <v>6786</v>
      </c>
    </row>
    <row r="2198" spans="1:10" x14ac:dyDescent="0.25">
      <c r="A2198" s="1" t="s">
        <v>6787</v>
      </c>
      <c r="B2198" s="2">
        <v>215038643</v>
      </c>
      <c r="C2198" s="2" t="s">
        <v>226</v>
      </c>
      <c r="D2198" s="4">
        <v>31557</v>
      </c>
      <c r="E2198" s="1" t="s">
        <v>12</v>
      </c>
      <c r="F2198" s="1" t="s">
        <v>1336</v>
      </c>
      <c r="G2198" s="1" t="s">
        <v>4119</v>
      </c>
      <c r="H2198" s="1" t="s">
        <v>6788</v>
      </c>
      <c r="I2198" s="1">
        <v>352549.66118400003</v>
      </c>
      <c r="J2198" s="1" t="s">
        <v>6789</v>
      </c>
    </row>
    <row r="2199" spans="1:10" x14ac:dyDescent="0.25">
      <c r="A2199" s="1" t="s">
        <v>6790</v>
      </c>
      <c r="B2199" s="2">
        <v>194747626</v>
      </c>
      <c r="C2199" s="2" t="s">
        <v>62</v>
      </c>
      <c r="D2199" s="4">
        <v>22791</v>
      </c>
      <c r="E2199" s="1" t="s">
        <v>12</v>
      </c>
      <c r="F2199" s="1" t="s">
        <v>1076</v>
      </c>
      <c r="G2199" s="1" t="s">
        <v>4099</v>
      </c>
      <c r="H2199" s="1" t="s">
        <v>6791</v>
      </c>
      <c r="I2199" s="1">
        <v>343339.29627759999</v>
      </c>
      <c r="J2199" s="1" t="s">
        <v>6792</v>
      </c>
    </row>
    <row r="2200" spans="1:10" x14ac:dyDescent="0.25">
      <c r="A2200" s="1" t="s">
        <v>6793</v>
      </c>
      <c r="B2200" s="2">
        <v>790370097</v>
      </c>
      <c r="C2200" s="2" t="s">
        <v>556</v>
      </c>
      <c r="D2200" s="4">
        <v>27174</v>
      </c>
      <c r="E2200" s="1" t="s">
        <v>12</v>
      </c>
      <c r="F2200" s="1" t="s">
        <v>4364</v>
      </c>
      <c r="G2200" s="1" t="s">
        <v>4070</v>
      </c>
      <c r="H2200" s="1" t="s">
        <v>6794</v>
      </c>
      <c r="I2200" s="1">
        <v>180559.37354688</v>
      </c>
      <c r="J2200" s="1" t="s">
        <v>6795</v>
      </c>
    </row>
    <row r="2201" spans="1:10" x14ac:dyDescent="0.25">
      <c r="A2201" s="1" t="s">
        <v>6796</v>
      </c>
      <c r="B2201" s="2">
        <v>866951616</v>
      </c>
      <c r="C2201" s="2" t="s">
        <v>556</v>
      </c>
      <c r="D2201" s="4">
        <v>27174</v>
      </c>
      <c r="E2201" s="1" t="s">
        <v>12</v>
      </c>
      <c r="F2201" s="1" t="s">
        <v>491</v>
      </c>
      <c r="G2201" s="1" t="s">
        <v>4084</v>
      </c>
      <c r="H2201" s="1" t="s">
        <v>6797</v>
      </c>
      <c r="I2201" s="1">
        <v>342304.24185195001</v>
      </c>
      <c r="J2201" s="1" t="s">
        <v>6798</v>
      </c>
    </row>
    <row r="2202" spans="1:10" x14ac:dyDescent="0.25">
      <c r="A2202" s="1" t="s">
        <v>6799</v>
      </c>
      <c r="B2202" s="2">
        <v>916577954</v>
      </c>
      <c r="C2202" s="2" t="s">
        <v>143</v>
      </c>
      <c r="D2202" s="4">
        <v>34479</v>
      </c>
      <c r="E2202" s="1" t="s">
        <v>12</v>
      </c>
      <c r="F2202" s="1" t="s">
        <v>395</v>
      </c>
      <c r="G2202" s="1" t="s">
        <v>4066</v>
      </c>
      <c r="H2202" s="1" t="s">
        <v>6800</v>
      </c>
      <c r="I2202" s="1">
        <v>41854.883747040003</v>
      </c>
      <c r="J2202" s="1" t="s">
        <v>6801</v>
      </c>
    </row>
    <row r="2203" spans="1:10" x14ac:dyDescent="0.25">
      <c r="A2203" s="1" t="s">
        <v>6802</v>
      </c>
      <c r="B2203" s="2">
        <v>406538868</v>
      </c>
      <c r="C2203" s="2" t="s">
        <v>389</v>
      </c>
      <c r="D2203" s="4">
        <v>29365.5</v>
      </c>
      <c r="E2203" s="1" t="s">
        <v>12</v>
      </c>
      <c r="F2203" s="1" t="s">
        <v>852</v>
      </c>
      <c r="G2203" s="1" t="s">
        <v>4074</v>
      </c>
      <c r="H2203" s="1" t="s">
        <v>6803</v>
      </c>
      <c r="I2203" s="1">
        <v>8193.0478694400008</v>
      </c>
      <c r="J2203" s="1" t="s">
        <v>6804</v>
      </c>
    </row>
    <row r="2204" spans="1:10" x14ac:dyDescent="0.25">
      <c r="A2204" s="1" t="s">
        <v>6805</v>
      </c>
      <c r="B2204" s="2">
        <v>209733115</v>
      </c>
      <c r="C2204" s="2" t="s">
        <v>498</v>
      </c>
      <c r="D2204" s="4">
        <v>37766.25</v>
      </c>
      <c r="E2204" s="1" t="s">
        <v>12</v>
      </c>
      <c r="F2204" s="1" t="s">
        <v>1426</v>
      </c>
      <c r="G2204" s="1" t="s">
        <v>4084</v>
      </c>
      <c r="H2204" s="1" t="s">
        <v>6806</v>
      </c>
      <c r="I2204" s="1">
        <v>180641.25814175999</v>
      </c>
      <c r="J2204" s="1" t="s">
        <v>6807</v>
      </c>
    </row>
    <row r="2205" spans="1:10" x14ac:dyDescent="0.25">
      <c r="A2205" s="1" t="s">
        <v>6808</v>
      </c>
      <c r="B2205" s="2">
        <v>212433491</v>
      </c>
      <c r="C2205" s="2" t="s">
        <v>889</v>
      </c>
      <c r="D2205" s="4">
        <v>30096</v>
      </c>
      <c r="E2205" s="1" t="s">
        <v>12</v>
      </c>
      <c r="F2205" s="1" t="s">
        <v>336</v>
      </c>
      <c r="G2205" s="1" t="s">
        <v>4088</v>
      </c>
      <c r="H2205" s="1" t="s">
        <v>6809</v>
      </c>
      <c r="I2205" s="1">
        <v>1042762.8938265</v>
      </c>
      <c r="J2205" s="1" t="s">
        <v>6810</v>
      </c>
    </row>
    <row r="2206" spans="1:10" x14ac:dyDescent="0.25">
      <c r="A2206" s="1" t="s">
        <v>6811</v>
      </c>
      <c r="B2206" s="2">
        <v>687320422</v>
      </c>
      <c r="C2206" s="2" t="s">
        <v>47</v>
      </c>
      <c r="D2206" s="4">
        <v>31191.75</v>
      </c>
      <c r="E2206" s="1" t="s">
        <v>12</v>
      </c>
      <c r="F2206" s="1" t="s">
        <v>195</v>
      </c>
      <c r="G2206" s="1" t="s">
        <v>4084</v>
      </c>
      <c r="H2206" s="1" t="s">
        <v>6812</v>
      </c>
      <c r="I2206" s="1">
        <v>80097.475848720002</v>
      </c>
      <c r="J2206" s="1" t="s">
        <v>6813</v>
      </c>
    </row>
    <row r="2207" spans="1:10" x14ac:dyDescent="0.25">
      <c r="A2207" s="1" t="s">
        <v>6814</v>
      </c>
      <c r="B2207" s="2">
        <v>946043399</v>
      </c>
      <c r="C2207" s="2" t="s">
        <v>221</v>
      </c>
      <c r="D2207" s="4">
        <v>33748.5</v>
      </c>
      <c r="E2207" s="1" t="s">
        <v>12</v>
      </c>
      <c r="F2207" s="1" t="s">
        <v>422</v>
      </c>
      <c r="G2207" s="1" t="s">
        <v>4148</v>
      </c>
      <c r="H2207" s="1" t="s">
        <v>6815</v>
      </c>
      <c r="I2207" s="1">
        <v>551212.84861343994</v>
      </c>
      <c r="J2207" s="1" t="s">
        <v>6816</v>
      </c>
    </row>
    <row r="2208" spans="1:10" x14ac:dyDescent="0.25">
      <c r="A2208" s="1" t="s">
        <v>6817</v>
      </c>
      <c r="B2208" s="2">
        <v>561127028</v>
      </c>
      <c r="C2208" s="2" t="s">
        <v>513</v>
      </c>
      <c r="D2208" s="4">
        <v>32287.5</v>
      </c>
      <c r="E2208" s="1" t="s">
        <v>12</v>
      </c>
      <c r="F2208" s="1" t="s">
        <v>471</v>
      </c>
      <c r="G2208" s="1" t="s">
        <v>4099</v>
      </c>
      <c r="H2208" s="1" t="s">
        <v>6818</v>
      </c>
      <c r="I2208" s="1">
        <v>62765.952153300001</v>
      </c>
      <c r="J2208" s="1" t="s">
        <v>6819</v>
      </c>
    </row>
    <row r="2209" spans="1:10" x14ac:dyDescent="0.25">
      <c r="A2209" s="1" t="s">
        <v>6820</v>
      </c>
      <c r="B2209" s="2">
        <v>509871127</v>
      </c>
      <c r="C2209" s="2" t="s">
        <v>43</v>
      </c>
      <c r="D2209" s="4">
        <v>36670.5</v>
      </c>
      <c r="E2209" s="1" t="s">
        <v>12</v>
      </c>
      <c r="F2209" s="1" t="s">
        <v>1242</v>
      </c>
      <c r="G2209" s="1" t="s">
        <v>4099</v>
      </c>
      <c r="H2209" s="1" t="s">
        <v>6821</v>
      </c>
      <c r="I2209" s="1">
        <v>679754.88749999995</v>
      </c>
      <c r="J2209" s="1" t="s">
        <v>6822</v>
      </c>
    </row>
    <row r="2210" spans="1:10" x14ac:dyDescent="0.25">
      <c r="A2210" s="1" t="s">
        <v>6823</v>
      </c>
      <c r="B2210" s="2">
        <v>8006740</v>
      </c>
      <c r="C2210" s="2" t="s">
        <v>28</v>
      </c>
      <c r="D2210" s="4">
        <v>32652.75</v>
      </c>
      <c r="E2210" s="1" t="s">
        <v>12</v>
      </c>
      <c r="F2210" s="1" t="s">
        <v>29</v>
      </c>
      <c r="G2210" s="1" t="s">
        <v>4074</v>
      </c>
      <c r="H2210" s="1" t="s">
        <v>6824</v>
      </c>
      <c r="I2210" s="1">
        <v>582506.08992576005</v>
      </c>
      <c r="J2210" s="1" t="s">
        <v>6825</v>
      </c>
    </row>
    <row r="2211" spans="1:10" x14ac:dyDescent="0.25">
      <c r="A2211" s="1" t="s">
        <v>6375</v>
      </c>
      <c r="B2211" s="2">
        <v>737780045</v>
      </c>
      <c r="C2211" s="2" t="s">
        <v>281</v>
      </c>
      <c r="D2211" s="4">
        <v>21695.25</v>
      </c>
      <c r="E2211" s="1" t="s">
        <v>12</v>
      </c>
      <c r="F2211" s="1" t="s">
        <v>208</v>
      </c>
      <c r="G2211" s="1" t="s">
        <v>4148</v>
      </c>
      <c r="H2211" s="1" t="s">
        <v>6826</v>
      </c>
      <c r="I2211" s="1">
        <v>232169.65486176001</v>
      </c>
      <c r="J2211" s="1" t="s">
        <v>6827</v>
      </c>
    </row>
    <row r="2212" spans="1:10" x14ac:dyDescent="0.25">
      <c r="A2212" s="1" t="s">
        <v>505</v>
      </c>
      <c r="B2212" s="2">
        <v>655541829</v>
      </c>
      <c r="C2212" s="2" t="s">
        <v>221</v>
      </c>
      <c r="D2212" s="4">
        <v>33748.5</v>
      </c>
      <c r="E2212" s="1" t="s">
        <v>12</v>
      </c>
      <c r="F2212" s="1" t="s">
        <v>34</v>
      </c>
      <c r="G2212" s="1" t="s">
        <v>4105</v>
      </c>
      <c r="H2212" s="1" t="s">
        <v>6828</v>
      </c>
      <c r="I2212" s="1">
        <v>478033.83823103999</v>
      </c>
      <c r="J2212" s="1" t="s">
        <v>6829</v>
      </c>
    </row>
    <row r="2213" spans="1:10" x14ac:dyDescent="0.25">
      <c r="A2213" s="1" t="s">
        <v>6830</v>
      </c>
      <c r="B2213" s="2">
        <v>225303584</v>
      </c>
      <c r="C2213" s="2" t="s">
        <v>661</v>
      </c>
      <c r="D2213" s="4">
        <v>16216.5</v>
      </c>
      <c r="E2213" s="1" t="s">
        <v>12</v>
      </c>
      <c r="F2213" s="1" t="s">
        <v>636</v>
      </c>
      <c r="G2213" s="1" t="s">
        <v>4112</v>
      </c>
      <c r="H2213" s="1" t="s">
        <v>6831</v>
      </c>
      <c r="I2213" s="1">
        <v>306512.39462400001</v>
      </c>
      <c r="J2213" s="1" t="s">
        <v>6832</v>
      </c>
    </row>
    <row r="2214" spans="1:10" x14ac:dyDescent="0.25">
      <c r="A2214" s="1" t="s">
        <v>6833</v>
      </c>
      <c r="B2214" s="2">
        <v>139849807</v>
      </c>
      <c r="C2214" s="2" t="s">
        <v>162</v>
      </c>
      <c r="D2214" s="4">
        <v>15851.25</v>
      </c>
      <c r="E2214" s="1" t="s">
        <v>12</v>
      </c>
      <c r="F2214" s="1" t="s">
        <v>453</v>
      </c>
      <c r="G2214" s="1" t="s">
        <v>4054</v>
      </c>
      <c r="H2214" s="1" t="s">
        <v>6834</v>
      </c>
      <c r="I2214" s="1">
        <v>499155.9048896</v>
      </c>
      <c r="J2214" s="1" t="s">
        <v>6835</v>
      </c>
    </row>
    <row r="2215" spans="1:10" x14ac:dyDescent="0.25">
      <c r="A2215" s="1" t="s">
        <v>6836</v>
      </c>
      <c r="B2215" s="2">
        <v>638882000</v>
      </c>
      <c r="C2215" s="2" t="s">
        <v>72</v>
      </c>
      <c r="D2215" s="4">
        <v>34844.25</v>
      </c>
      <c r="E2215" s="1" t="s">
        <v>12</v>
      </c>
      <c r="F2215" s="1" t="s">
        <v>1702</v>
      </c>
      <c r="G2215" s="1" t="s">
        <v>4088</v>
      </c>
      <c r="H2215" s="1" t="s">
        <v>6837</v>
      </c>
      <c r="I2215" s="1">
        <v>102197.7888888</v>
      </c>
      <c r="J2215" s="1" t="s">
        <v>6838</v>
      </c>
    </row>
    <row r="2216" spans="1:10" x14ac:dyDescent="0.25">
      <c r="A2216" s="1" t="s">
        <v>6839</v>
      </c>
      <c r="B2216" s="2">
        <v>255312649</v>
      </c>
      <c r="C2216" s="2" t="s">
        <v>143</v>
      </c>
      <c r="D2216" s="4">
        <v>34479</v>
      </c>
      <c r="E2216" s="1" t="s">
        <v>12</v>
      </c>
      <c r="F2216" s="1" t="s">
        <v>587</v>
      </c>
      <c r="G2216" s="1" t="s">
        <v>4112</v>
      </c>
      <c r="H2216" s="1" t="s">
        <v>6840</v>
      </c>
      <c r="I2216" s="1">
        <v>213538.751712</v>
      </c>
      <c r="J2216" s="1" t="s">
        <v>6841</v>
      </c>
    </row>
    <row r="2217" spans="1:10" x14ac:dyDescent="0.25">
      <c r="A2217" s="1" t="s">
        <v>6842</v>
      </c>
      <c r="B2217" s="2">
        <v>575849950</v>
      </c>
      <c r="C2217" s="2" t="s">
        <v>143</v>
      </c>
      <c r="D2217" s="4">
        <v>34479</v>
      </c>
      <c r="E2217" s="1" t="s">
        <v>12</v>
      </c>
      <c r="F2217" s="1" t="s">
        <v>246</v>
      </c>
      <c r="G2217" s="1" t="s">
        <v>4148</v>
      </c>
      <c r="H2217" s="1" t="s">
        <v>6843</v>
      </c>
      <c r="I2217" s="1">
        <v>79712.545651199995</v>
      </c>
      <c r="J2217" s="1" t="s">
        <v>6844</v>
      </c>
    </row>
    <row r="2218" spans="1:10" x14ac:dyDescent="0.25">
      <c r="A2218" s="1" t="s">
        <v>6524</v>
      </c>
      <c r="B2218" s="2">
        <v>540418090</v>
      </c>
      <c r="C2218" s="2" t="s">
        <v>92</v>
      </c>
      <c r="D2218" s="4">
        <v>29000.25</v>
      </c>
      <c r="E2218" s="1" t="s">
        <v>12</v>
      </c>
      <c r="F2218" s="1" t="s">
        <v>993</v>
      </c>
      <c r="G2218" s="1" t="s">
        <v>4099</v>
      </c>
      <c r="H2218" s="1" t="s">
        <v>6845</v>
      </c>
      <c r="I2218" s="1">
        <v>293349.00930749997</v>
      </c>
      <c r="J2218" s="1" t="s">
        <v>6846</v>
      </c>
    </row>
    <row r="2219" spans="1:10" x14ac:dyDescent="0.25">
      <c r="A2219" s="1" t="s">
        <v>6847</v>
      </c>
      <c r="B2219" s="2">
        <v>410094830</v>
      </c>
      <c r="C2219" s="2" t="s">
        <v>212</v>
      </c>
      <c r="D2219" s="4">
        <v>24252</v>
      </c>
      <c r="E2219" s="1" t="s">
        <v>12</v>
      </c>
      <c r="F2219" s="1" t="s">
        <v>1426</v>
      </c>
      <c r="G2219" s="1" t="s">
        <v>4105</v>
      </c>
      <c r="H2219" s="1" t="s">
        <v>6848</v>
      </c>
      <c r="I2219" s="1">
        <v>366557.48715599999</v>
      </c>
      <c r="J2219" s="1" t="s">
        <v>6849</v>
      </c>
    </row>
    <row r="2220" spans="1:10" x14ac:dyDescent="0.25">
      <c r="A2220" s="1" t="s">
        <v>6850</v>
      </c>
      <c r="B2220" s="2">
        <v>553390567</v>
      </c>
      <c r="C2220" s="2" t="s">
        <v>221</v>
      </c>
      <c r="D2220" s="4">
        <v>33748.5</v>
      </c>
      <c r="E2220" s="1" t="s">
        <v>12</v>
      </c>
      <c r="F2220" s="1" t="s">
        <v>874</v>
      </c>
      <c r="G2220" s="1" t="s">
        <v>4062</v>
      </c>
      <c r="H2220" s="1" t="s">
        <v>6851</v>
      </c>
      <c r="I2220" s="1">
        <v>285394.08034799999</v>
      </c>
      <c r="J2220" s="1" t="s">
        <v>6852</v>
      </c>
    </row>
    <row r="2221" spans="1:10" x14ac:dyDescent="0.25">
      <c r="A2221" s="1" t="s">
        <v>6853</v>
      </c>
      <c r="B2221" s="2">
        <v>602536003</v>
      </c>
      <c r="C2221" s="2" t="s">
        <v>134</v>
      </c>
      <c r="D2221" s="4">
        <v>37401</v>
      </c>
      <c r="E2221" s="1" t="s">
        <v>12</v>
      </c>
      <c r="F2221" s="1" t="s">
        <v>463</v>
      </c>
      <c r="G2221" s="1" t="s">
        <v>4088</v>
      </c>
      <c r="H2221" s="1" t="s">
        <v>6854</v>
      </c>
      <c r="I2221" s="1">
        <v>106821.9159546</v>
      </c>
      <c r="J2221" s="1" t="s">
        <v>6855</v>
      </c>
    </row>
    <row r="2222" spans="1:10" x14ac:dyDescent="0.25">
      <c r="A2222" s="1" t="s">
        <v>6856</v>
      </c>
      <c r="B2222" s="2">
        <v>346081022</v>
      </c>
      <c r="C2222" s="2" t="s">
        <v>114</v>
      </c>
      <c r="D2222" s="4">
        <v>20599.5</v>
      </c>
      <c r="E2222" s="1" t="s">
        <v>12</v>
      </c>
      <c r="F2222" s="1" t="s">
        <v>2311</v>
      </c>
      <c r="G2222" s="1" t="s">
        <v>4084</v>
      </c>
      <c r="H2222" s="1" t="s">
        <v>6857</v>
      </c>
      <c r="I2222" s="1">
        <v>378131.88140000001</v>
      </c>
      <c r="J2222" s="1" t="s">
        <v>6858</v>
      </c>
    </row>
    <row r="2223" spans="1:10" x14ac:dyDescent="0.25">
      <c r="A2223" s="1" t="s">
        <v>1235</v>
      </c>
      <c r="B2223" s="2">
        <v>207787763</v>
      </c>
      <c r="C2223" s="2" t="s">
        <v>87</v>
      </c>
      <c r="D2223" s="4">
        <v>16581.75</v>
      </c>
      <c r="E2223" s="1" t="s">
        <v>12</v>
      </c>
      <c r="F2223" s="1" t="s">
        <v>487</v>
      </c>
      <c r="G2223" s="1" t="s">
        <v>4074</v>
      </c>
      <c r="H2223" s="1" t="s">
        <v>6859</v>
      </c>
      <c r="I2223" s="1">
        <v>19210.599090340002</v>
      </c>
      <c r="J2223" s="1" t="s">
        <v>3376</v>
      </c>
    </row>
    <row r="2224" spans="1:10" x14ac:dyDescent="0.25">
      <c r="A2224" s="1" t="s">
        <v>6860</v>
      </c>
      <c r="B2224" s="2">
        <v>511686088</v>
      </c>
      <c r="C2224" s="2" t="s">
        <v>698</v>
      </c>
      <c r="D2224" s="4">
        <v>18408</v>
      </c>
      <c r="E2224" s="1" t="s">
        <v>12</v>
      </c>
      <c r="F2224" s="1" t="s">
        <v>750</v>
      </c>
      <c r="G2224" s="1" t="s">
        <v>4084</v>
      </c>
      <c r="H2224" s="1" t="s">
        <v>6861</v>
      </c>
      <c r="I2224" s="1">
        <v>239459.287056</v>
      </c>
      <c r="J2224" s="1" t="s">
        <v>6862</v>
      </c>
    </row>
    <row r="2225" spans="1:10" x14ac:dyDescent="0.25">
      <c r="A2225" s="1" t="s">
        <v>6863</v>
      </c>
      <c r="B2225" s="2">
        <v>643745187</v>
      </c>
      <c r="C2225" s="2" t="s">
        <v>62</v>
      </c>
      <c r="D2225" s="4">
        <v>22791</v>
      </c>
      <c r="E2225" s="1" t="s">
        <v>12</v>
      </c>
      <c r="F2225" s="1" t="s">
        <v>1000</v>
      </c>
      <c r="G2225" s="1" t="s">
        <v>4148</v>
      </c>
      <c r="H2225" s="1" t="s">
        <v>6864</v>
      </c>
      <c r="I2225" s="1">
        <v>139843.48579432</v>
      </c>
      <c r="J2225" s="1" t="s">
        <v>3066</v>
      </c>
    </row>
    <row r="2226" spans="1:10" x14ac:dyDescent="0.25">
      <c r="A2226" s="1" t="s">
        <v>6865</v>
      </c>
      <c r="B2226" s="2">
        <v>900114788</v>
      </c>
      <c r="C2226" s="2" t="s">
        <v>129</v>
      </c>
      <c r="D2226" s="4">
        <v>15120.75</v>
      </c>
      <c r="E2226" s="1" t="s">
        <v>12</v>
      </c>
      <c r="F2226" s="1" t="s">
        <v>2211</v>
      </c>
      <c r="G2226" s="1" t="s">
        <v>4084</v>
      </c>
      <c r="H2226" s="1" t="s">
        <v>6866</v>
      </c>
      <c r="I2226" s="1">
        <v>97061.415486479993</v>
      </c>
      <c r="J2226" s="1" t="s">
        <v>6867</v>
      </c>
    </row>
    <row r="2227" spans="1:10" x14ac:dyDescent="0.25">
      <c r="A2227" s="1" t="s">
        <v>6868</v>
      </c>
      <c r="B2227" s="2">
        <v>516035467</v>
      </c>
      <c r="C2227" s="2" t="s">
        <v>82</v>
      </c>
      <c r="D2227" s="4">
        <v>16947</v>
      </c>
      <c r="E2227" s="1" t="s">
        <v>12</v>
      </c>
      <c r="F2227" s="1" t="s">
        <v>699</v>
      </c>
      <c r="G2227" s="1" t="s">
        <v>4112</v>
      </c>
      <c r="H2227" s="1" t="s">
        <v>6869</v>
      </c>
      <c r="I2227" s="1">
        <v>301806.35806860001</v>
      </c>
      <c r="J2227" s="1" t="s">
        <v>6870</v>
      </c>
    </row>
    <row r="2228" spans="1:10" x14ac:dyDescent="0.25">
      <c r="A2228" s="1" t="s">
        <v>6871</v>
      </c>
      <c r="B2228" s="2">
        <v>195572040</v>
      </c>
      <c r="C2228" s="2" t="s">
        <v>513</v>
      </c>
      <c r="D2228" s="4">
        <v>32287.5</v>
      </c>
      <c r="E2228" s="1" t="s">
        <v>12</v>
      </c>
      <c r="F2228" s="1" t="s">
        <v>1004</v>
      </c>
      <c r="G2228" s="1" t="s">
        <v>4074</v>
      </c>
      <c r="H2228" s="1" t="s">
        <v>6872</v>
      </c>
      <c r="I2228" s="1">
        <v>91143.099661839995</v>
      </c>
      <c r="J2228" s="1" t="s">
        <v>6873</v>
      </c>
    </row>
    <row r="2229" spans="1:10" x14ac:dyDescent="0.25">
      <c r="A2229" s="1" t="s">
        <v>6874</v>
      </c>
      <c r="B2229" s="2">
        <v>118038711</v>
      </c>
      <c r="C2229" s="2" t="s">
        <v>869</v>
      </c>
      <c r="D2229" s="4">
        <v>17312.25</v>
      </c>
      <c r="E2229" s="1" t="s">
        <v>12</v>
      </c>
      <c r="F2229" s="1" t="s">
        <v>2602</v>
      </c>
      <c r="G2229" s="1" t="s">
        <v>4105</v>
      </c>
      <c r="H2229" s="1" t="s">
        <v>6875</v>
      </c>
      <c r="I2229" s="1">
        <v>253284.69920256</v>
      </c>
      <c r="J2229" s="1" t="s">
        <v>6876</v>
      </c>
    </row>
    <row r="2230" spans="1:10" x14ac:dyDescent="0.25">
      <c r="A2230" s="1" t="s">
        <v>6877</v>
      </c>
      <c r="B2230" s="2">
        <v>359480447</v>
      </c>
      <c r="C2230" s="2" t="s">
        <v>194</v>
      </c>
      <c r="D2230" s="4">
        <v>30826.5</v>
      </c>
      <c r="E2230" s="1" t="s">
        <v>12</v>
      </c>
      <c r="F2230" s="1" t="s">
        <v>199</v>
      </c>
      <c r="G2230" s="1" t="s">
        <v>4112</v>
      </c>
      <c r="H2230" s="1" t="s">
        <v>6878</v>
      </c>
      <c r="I2230" s="1">
        <v>547232.31016272004</v>
      </c>
      <c r="J2230" s="1" t="s">
        <v>6879</v>
      </c>
    </row>
    <row r="2231" spans="1:10" x14ac:dyDescent="0.25">
      <c r="A2231" s="1" t="s">
        <v>6880</v>
      </c>
      <c r="B2231" s="2">
        <v>332550519</v>
      </c>
      <c r="C2231" s="2" t="s">
        <v>698</v>
      </c>
      <c r="D2231" s="4">
        <v>18408</v>
      </c>
      <c r="E2231" s="1" t="s">
        <v>12</v>
      </c>
      <c r="F2231" s="1" t="s">
        <v>318</v>
      </c>
      <c r="G2231" s="1" t="s">
        <v>4066</v>
      </c>
      <c r="H2231" s="1" t="s">
        <v>6881</v>
      </c>
      <c r="I2231" s="1">
        <v>130429.480419</v>
      </c>
      <c r="J2231" s="1" t="s">
        <v>6882</v>
      </c>
    </row>
    <row r="2232" spans="1:10" x14ac:dyDescent="0.25">
      <c r="A2232" s="1" t="s">
        <v>6883</v>
      </c>
      <c r="B2232" s="2">
        <v>75345218</v>
      </c>
      <c r="C2232" s="2" t="s">
        <v>573</v>
      </c>
      <c r="D2232" s="4">
        <v>26808.75</v>
      </c>
      <c r="E2232" s="1" t="s">
        <v>12</v>
      </c>
      <c r="F2232" s="1" t="s">
        <v>731</v>
      </c>
      <c r="G2232" s="1" t="s">
        <v>4062</v>
      </c>
      <c r="H2232" s="1" t="s">
        <v>6884</v>
      </c>
      <c r="I2232" s="1">
        <v>123690.32832</v>
      </c>
      <c r="J2232" s="1" t="s">
        <v>6885</v>
      </c>
    </row>
    <row r="2233" spans="1:10" x14ac:dyDescent="0.25">
      <c r="A2233" s="1" t="s">
        <v>6886</v>
      </c>
      <c r="B2233" s="2">
        <v>92871480</v>
      </c>
      <c r="C2233" s="2" t="s">
        <v>661</v>
      </c>
      <c r="D2233" s="4">
        <v>16216.5</v>
      </c>
      <c r="E2233" s="1" t="s">
        <v>12</v>
      </c>
      <c r="F2233" s="1" t="s">
        <v>874</v>
      </c>
      <c r="G2233" s="1" t="s">
        <v>4105</v>
      </c>
      <c r="H2233" s="1" t="s">
        <v>6887</v>
      </c>
      <c r="I2233" s="1">
        <v>398767.30687199999</v>
      </c>
      <c r="J2233" s="1" t="s">
        <v>6888</v>
      </c>
    </row>
    <row r="2234" spans="1:10" x14ac:dyDescent="0.25">
      <c r="A2234" s="1" t="s">
        <v>6889</v>
      </c>
      <c r="B2234" s="2">
        <v>887422629</v>
      </c>
      <c r="C2234" s="2" t="s">
        <v>698</v>
      </c>
      <c r="D2234" s="4">
        <v>18408</v>
      </c>
      <c r="E2234" s="1" t="s">
        <v>12</v>
      </c>
      <c r="F2234" s="1" t="s">
        <v>269</v>
      </c>
      <c r="G2234" s="1" t="s">
        <v>4066</v>
      </c>
      <c r="H2234" s="1" t="s">
        <v>6890</v>
      </c>
      <c r="I2234" s="1">
        <v>762865.77790800005</v>
      </c>
      <c r="J2234" s="1" t="s">
        <v>6891</v>
      </c>
    </row>
    <row r="2235" spans="1:10" x14ac:dyDescent="0.25">
      <c r="A2235" s="1" t="s">
        <v>6892</v>
      </c>
      <c r="B2235" s="2">
        <v>178262536</v>
      </c>
      <c r="C2235" s="2" t="s">
        <v>62</v>
      </c>
      <c r="D2235" s="4">
        <v>22791</v>
      </c>
      <c r="E2235" s="1" t="s">
        <v>12</v>
      </c>
      <c r="F2235" s="1" t="s">
        <v>951</v>
      </c>
      <c r="G2235" s="1" t="s">
        <v>4084</v>
      </c>
      <c r="H2235" s="1" t="s">
        <v>6893</v>
      </c>
      <c r="I2235" s="1">
        <v>196918.76825279999</v>
      </c>
      <c r="J2235" s="1" t="s">
        <v>6894</v>
      </c>
    </row>
    <row r="2236" spans="1:10" x14ac:dyDescent="0.25">
      <c r="A2236" s="1" t="s">
        <v>6895</v>
      </c>
      <c r="B2236" s="2">
        <v>234392725</v>
      </c>
      <c r="C2236" s="2" t="s">
        <v>23</v>
      </c>
      <c r="D2236" s="4">
        <v>15486</v>
      </c>
      <c r="E2236" s="1" t="s">
        <v>12</v>
      </c>
      <c r="F2236" s="1" t="s">
        <v>1197</v>
      </c>
      <c r="G2236" s="1" t="s">
        <v>4095</v>
      </c>
      <c r="H2236" s="1" t="s">
        <v>6896</v>
      </c>
      <c r="I2236" s="1">
        <v>427984.19281799998</v>
      </c>
      <c r="J2236" s="1" t="s">
        <v>6897</v>
      </c>
    </row>
    <row r="2237" spans="1:10" x14ac:dyDescent="0.25">
      <c r="A2237" s="1" t="s">
        <v>6898</v>
      </c>
      <c r="B2237" s="2">
        <v>319128070</v>
      </c>
      <c r="C2237" s="2" t="s">
        <v>52</v>
      </c>
      <c r="D2237" s="4">
        <v>20234.25</v>
      </c>
      <c r="E2237" s="1" t="s">
        <v>12</v>
      </c>
      <c r="F2237" s="1" t="s">
        <v>1400</v>
      </c>
      <c r="G2237" s="1" t="s">
        <v>4088</v>
      </c>
      <c r="H2237" s="1" t="s">
        <v>6899</v>
      </c>
      <c r="I2237" s="1">
        <v>234789.94044000001</v>
      </c>
      <c r="J2237" s="1" t="s">
        <v>6900</v>
      </c>
    </row>
    <row r="2238" spans="1:10" x14ac:dyDescent="0.25">
      <c r="A2238" s="1" t="s">
        <v>6901</v>
      </c>
      <c r="B2238" s="2">
        <v>725128885</v>
      </c>
      <c r="C2238" s="2" t="s">
        <v>162</v>
      </c>
      <c r="D2238" s="4">
        <v>15851.25</v>
      </c>
      <c r="E2238" s="1" t="s">
        <v>12</v>
      </c>
      <c r="F2238" s="1" t="s">
        <v>509</v>
      </c>
      <c r="G2238" s="1" t="s">
        <v>4062</v>
      </c>
      <c r="H2238" s="1" t="s">
        <v>6902</v>
      </c>
      <c r="I2238" s="1">
        <v>279828.03020340001</v>
      </c>
      <c r="J2238" s="1" t="s">
        <v>6903</v>
      </c>
    </row>
    <row r="2239" spans="1:10" x14ac:dyDescent="0.25">
      <c r="A2239" s="1" t="s">
        <v>6904</v>
      </c>
      <c r="B2239" s="2">
        <v>635529670</v>
      </c>
      <c r="C2239" s="2" t="s">
        <v>479</v>
      </c>
      <c r="D2239" s="4">
        <v>33383.25</v>
      </c>
      <c r="E2239" s="1" t="s">
        <v>12</v>
      </c>
      <c r="F2239" s="1" t="s">
        <v>1090</v>
      </c>
      <c r="G2239" s="1" t="s">
        <v>4054</v>
      </c>
      <c r="H2239" s="1" t="s">
        <v>6905</v>
      </c>
      <c r="I2239" s="1">
        <v>60325.63190208</v>
      </c>
      <c r="J2239" s="1" t="s">
        <v>6906</v>
      </c>
    </row>
    <row r="2240" spans="1:10" x14ac:dyDescent="0.25">
      <c r="A2240" s="1" t="s">
        <v>6907</v>
      </c>
      <c r="B2240" s="2">
        <v>143114804</v>
      </c>
      <c r="C2240" s="2" t="s">
        <v>250</v>
      </c>
      <c r="D2240" s="4">
        <v>18042.75</v>
      </c>
      <c r="E2240" s="1" t="s">
        <v>12</v>
      </c>
      <c r="F2240" s="1" t="s">
        <v>475</v>
      </c>
      <c r="G2240" s="1" t="s">
        <v>4105</v>
      </c>
      <c r="H2240" s="1" t="s">
        <v>6908</v>
      </c>
      <c r="I2240" s="1">
        <v>56231.547415679997</v>
      </c>
      <c r="J2240" s="1" t="s">
        <v>6909</v>
      </c>
    </row>
    <row r="2241" spans="1:10" x14ac:dyDescent="0.25">
      <c r="A2241" s="1" t="s">
        <v>6910</v>
      </c>
      <c r="B2241" s="2">
        <v>600726742</v>
      </c>
      <c r="C2241" s="2" t="s">
        <v>119</v>
      </c>
      <c r="D2241" s="4">
        <v>24982.5</v>
      </c>
      <c r="E2241" s="1" t="s">
        <v>12</v>
      </c>
      <c r="F2241" s="1" t="s">
        <v>199</v>
      </c>
      <c r="G2241" s="1" t="s">
        <v>4088</v>
      </c>
      <c r="H2241" s="1" t="s">
        <v>6911</v>
      </c>
      <c r="I2241" s="1">
        <v>83504.23092288</v>
      </c>
      <c r="J2241" s="1" t="s">
        <v>6912</v>
      </c>
    </row>
    <row r="2242" spans="1:10" x14ac:dyDescent="0.25">
      <c r="A2242" s="1" t="s">
        <v>6913</v>
      </c>
      <c r="B2242" s="2">
        <v>499740854</v>
      </c>
      <c r="C2242" s="2" t="s">
        <v>226</v>
      </c>
      <c r="D2242" s="4">
        <v>31557</v>
      </c>
      <c r="E2242" s="1" t="s">
        <v>12</v>
      </c>
      <c r="F2242" s="1" t="s">
        <v>471</v>
      </c>
      <c r="G2242" s="1" t="s">
        <v>4074</v>
      </c>
      <c r="H2242" s="1" t="s">
        <v>6914</v>
      </c>
      <c r="I2242" s="1">
        <v>38355.8157345</v>
      </c>
      <c r="J2242" s="1" t="s">
        <v>6915</v>
      </c>
    </row>
    <row r="2243" spans="1:10" x14ac:dyDescent="0.25">
      <c r="A2243" s="1" t="s">
        <v>6916</v>
      </c>
      <c r="B2243" s="2">
        <v>342831656</v>
      </c>
      <c r="C2243" s="2" t="s">
        <v>470</v>
      </c>
      <c r="D2243" s="4">
        <v>14755.5</v>
      </c>
      <c r="E2243" s="1" t="s">
        <v>12</v>
      </c>
      <c r="F2243" s="1" t="s">
        <v>825</v>
      </c>
      <c r="G2243" s="1" t="s">
        <v>4105</v>
      </c>
      <c r="H2243" s="1" t="s">
        <v>6917</v>
      </c>
      <c r="I2243" s="1">
        <v>128132.90820792</v>
      </c>
      <c r="J2243" s="1" t="s">
        <v>6918</v>
      </c>
    </row>
    <row r="2244" spans="1:10" x14ac:dyDescent="0.25">
      <c r="A2244" s="1" t="s">
        <v>6919</v>
      </c>
      <c r="B2244" s="2">
        <v>922881556</v>
      </c>
      <c r="C2244" s="2" t="s">
        <v>221</v>
      </c>
      <c r="D2244" s="4">
        <v>33748.5</v>
      </c>
      <c r="E2244" s="1" t="s">
        <v>12</v>
      </c>
      <c r="F2244" s="1" t="s">
        <v>940</v>
      </c>
      <c r="G2244" s="1" t="s">
        <v>4062</v>
      </c>
      <c r="H2244" s="1" t="s">
        <v>6920</v>
      </c>
      <c r="I2244" s="1">
        <v>45424.1780784</v>
      </c>
      <c r="J2244" s="1" t="s">
        <v>6921</v>
      </c>
    </row>
    <row r="2245" spans="1:10" x14ac:dyDescent="0.25">
      <c r="A2245" s="1" t="s">
        <v>6922</v>
      </c>
      <c r="B2245" s="2">
        <v>768030363</v>
      </c>
      <c r="C2245" s="2" t="s">
        <v>518</v>
      </c>
      <c r="D2245" s="4">
        <v>35574.75</v>
      </c>
      <c r="E2245" s="1" t="s">
        <v>12</v>
      </c>
      <c r="F2245" s="1" t="s">
        <v>665</v>
      </c>
      <c r="G2245" s="1" t="s">
        <v>4088</v>
      </c>
      <c r="H2245" s="1" t="s">
        <v>6923</v>
      </c>
      <c r="I2245" s="1">
        <v>227480.90781</v>
      </c>
      <c r="J2245" s="1" t="s">
        <v>6924</v>
      </c>
    </row>
    <row r="2246" spans="1:10" x14ac:dyDescent="0.25">
      <c r="A2246" s="1" t="s">
        <v>6925</v>
      </c>
      <c r="B2246" s="2">
        <v>405009779</v>
      </c>
      <c r="C2246" s="2" t="s">
        <v>268</v>
      </c>
      <c r="D2246" s="4">
        <v>17677.5</v>
      </c>
      <c r="E2246" s="1" t="s">
        <v>12</v>
      </c>
      <c r="F2246" s="1" t="s">
        <v>318</v>
      </c>
      <c r="G2246" s="1" t="s">
        <v>4112</v>
      </c>
      <c r="H2246" s="1" t="s">
        <v>6926</v>
      </c>
      <c r="I2246" s="1">
        <v>55999.931903999997</v>
      </c>
      <c r="J2246" s="1" t="s">
        <v>6927</v>
      </c>
    </row>
    <row r="2247" spans="1:10" x14ac:dyDescent="0.25">
      <c r="A2247" s="1" t="s">
        <v>6928</v>
      </c>
      <c r="B2247" s="2">
        <v>504422027</v>
      </c>
      <c r="C2247" s="2" t="s">
        <v>250</v>
      </c>
      <c r="D2247" s="4">
        <v>18042.75</v>
      </c>
      <c r="E2247" s="1" t="s">
        <v>12</v>
      </c>
      <c r="F2247" s="1" t="s">
        <v>195</v>
      </c>
      <c r="G2247" s="1" t="s">
        <v>4112</v>
      </c>
      <c r="H2247" s="1" t="s">
        <v>6929</v>
      </c>
      <c r="I2247" s="1">
        <v>551194.08505200001</v>
      </c>
      <c r="J2247" s="1" t="s">
        <v>6930</v>
      </c>
    </row>
    <row r="2248" spans="1:10" x14ac:dyDescent="0.25">
      <c r="A2248" s="1" t="s">
        <v>6931</v>
      </c>
      <c r="B2248" s="2">
        <v>128086960</v>
      </c>
      <c r="C2248" s="2" t="s">
        <v>167</v>
      </c>
      <c r="D2248" s="4">
        <v>18773.25</v>
      </c>
      <c r="E2248" s="1" t="s">
        <v>12</v>
      </c>
      <c r="F2248" s="1" t="s">
        <v>120</v>
      </c>
      <c r="G2248" s="1" t="s">
        <v>4074</v>
      </c>
      <c r="H2248" s="1" t="s">
        <v>6932</v>
      </c>
      <c r="I2248" s="1">
        <v>543041.60569343995</v>
      </c>
      <c r="J2248" s="1" t="s">
        <v>6933</v>
      </c>
    </row>
    <row r="2249" spans="1:10" x14ac:dyDescent="0.25">
      <c r="A2249" s="1" t="s">
        <v>6934</v>
      </c>
      <c r="B2249" s="2">
        <v>722161480</v>
      </c>
      <c r="C2249" s="2" t="s">
        <v>134</v>
      </c>
      <c r="D2249" s="4">
        <v>37401</v>
      </c>
      <c r="E2249" s="1" t="s">
        <v>12</v>
      </c>
      <c r="F2249" s="1" t="s">
        <v>1308</v>
      </c>
      <c r="G2249" s="1" t="s">
        <v>4112</v>
      </c>
      <c r="H2249" s="1" t="s">
        <v>6935</v>
      </c>
      <c r="I2249" s="1">
        <v>234756.63544320001</v>
      </c>
      <c r="J2249" s="1" t="s">
        <v>6936</v>
      </c>
    </row>
    <row r="2250" spans="1:10" x14ac:dyDescent="0.25">
      <c r="A2250" s="1" t="s">
        <v>6937</v>
      </c>
      <c r="B2250" s="2">
        <v>840052836</v>
      </c>
      <c r="C2250" s="2" t="s">
        <v>72</v>
      </c>
      <c r="D2250" s="4">
        <v>34844.25</v>
      </c>
      <c r="E2250" s="1" t="s">
        <v>12</v>
      </c>
      <c r="F2250" s="1" t="s">
        <v>1252</v>
      </c>
      <c r="G2250" s="1" t="s">
        <v>4095</v>
      </c>
      <c r="H2250" s="1" t="s">
        <v>903</v>
      </c>
      <c r="I2250" s="1">
        <v>0</v>
      </c>
      <c r="J2250" s="1" t="s">
        <v>6938</v>
      </c>
    </row>
    <row r="2251" spans="1:10" x14ac:dyDescent="0.25">
      <c r="A2251" s="1" t="s">
        <v>6939</v>
      </c>
      <c r="B2251" s="2">
        <v>926617488</v>
      </c>
      <c r="C2251" s="2" t="s">
        <v>661</v>
      </c>
      <c r="D2251" s="4">
        <v>16216.5</v>
      </c>
      <c r="E2251" s="1" t="s">
        <v>12</v>
      </c>
      <c r="F2251" s="1" t="s">
        <v>1083</v>
      </c>
      <c r="G2251" s="1" t="s">
        <v>4066</v>
      </c>
      <c r="H2251" s="1" t="s">
        <v>6940</v>
      </c>
      <c r="I2251" s="1">
        <v>134896.93324799999</v>
      </c>
      <c r="J2251" s="1" t="s">
        <v>6941</v>
      </c>
    </row>
    <row r="2252" spans="1:10" x14ac:dyDescent="0.25">
      <c r="A2252" s="1" t="s">
        <v>6942</v>
      </c>
      <c r="B2252" s="2">
        <v>213343518</v>
      </c>
      <c r="C2252" s="2" t="s">
        <v>862</v>
      </c>
      <c r="D2252" s="4">
        <v>24617.25</v>
      </c>
      <c r="E2252" s="1" t="s">
        <v>12</v>
      </c>
      <c r="F2252" s="1" t="s">
        <v>598</v>
      </c>
      <c r="G2252" s="1" t="s">
        <v>4074</v>
      </c>
      <c r="H2252" s="1" t="s">
        <v>6943</v>
      </c>
      <c r="I2252" s="1">
        <v>140931.27037548</v>
      </c>
      <c r="J2252" s="1" t="s">
        <v>6944</v>
      </c>
    </row>
    <row r="2253" spans="1:10" x14ac:dyDescent="0.25">
      <c r="A2253" s="1" t="s">
        <v>6945</v>
      </c>
      <c r="B2253" s="2">
        <v>9052794</v>
      </c>
      <c r="C2253" s="2" t="s">
        <v>357</v>
      </c>
      <c r="D2253" s="4">
        <v>35209.5</v>
      </c>
      <c r="E2253" s="1" t="s">
        <v>12</v>
      </c>
      <c r="F2253" s="1" t="s">
        <v>1426</v>
      </c>
      <c r="G2253" s="1" t="s">
        <v>4088</v>
      </c>
      <c r="H2253" s="1" t="s">
        <v>6946</v>
      </c>
      <c r="I2253" s="1">
        <v>224547.803208</v>
      </c>
      <c r="J2253" s="1" t="s">
        <v>6947</v>
      </c>
    </row>
    <row r="2254" spans="1:10" x14ac:dyDescent="0.25">
      <c r="A2254" s="1" t="s">
        <v>6948</v>
      </c>
      <c r="B2254" s="2">
        <v>3708695</v>
      </c>
      <c r="C2254" s="2" t="s">
        <v>335</v>
      </c>
      <c r="D2254" s="4">
        <v>19869</v>
      </c>
      <c r="E2254" s="1" t="s">
        <v>12</v>
      </c>
      <c r="F2254" s="1" t="s">
        <v>893</v>
      </c>
      <c r="G2254" s="1" t="s">
        <v>4062</v>
      </c>
      <c r="H2254" s="1" t="s">
        <v>6949</v>
      </c>
      <c r="I2254" s="1">
        <v>251867.45159424</v>
      </c>
      <c r="J2254" s="1" t="s">
        <v>6950</v>
      </c>
    </row>
    <row r="2255" spans="1:10" x14ac:dyDescent="0.25">
      <c r="A2255" s="1" t="s">
        <v>6951</v>
      </c>
      <c r="B2255" s="2">
        <v>956960667</v>
      </c>
      <c r="C2255" s="2" t="s">
        <v>92</v>
      </c>
      <c r="D2255" s="4">
        <v>29000.25</v>
      </c>
      <c r="E2255" s="1" t="s">
        <v>12</v>
      </c>
      <c r="F2255" s="1" t="s">
        <v>115</v>
      </c>
      <c r="G2255" s="1" t="s">
        <v>4054</v>
      </c>
      <c r="H2255" s="1" t="s">
        <v>6952</v>
      </c>
      <c r="I2255" s="1">
        <v>668070.30721535999</v>
      </c>
      <c r="J2255" s="1" t="s">
        <v>6953</v>
      </c>
    </row>
    <row r="2256" spans="1:10" x14ac:dyDescent="0.25">
      <c r="A2256" s="1" t="s">
        <v>6954</v>
      </c>
      <c r="B2256" s="2">
        <v>311674771</v>
      </c>
      <c r="C2256" s="2" t="s">
        <v>67</v>
      </c>
      <c r="D2256" s="4">
        <v>23156.25</v>
      </c>
      <c r="E2256" s="1" t="s">
        <v>12</v>
      </c>
      <c r="F2256" s="1" t="s">
        <v>1610</v>
      </c>
      <c r="G2256" s="1" t="s">
        <v>4070</v>
      </c>
      <c r="H2256" s="1" t="s">
        <v>6955</v>
      </c>
      <c r="I2256" s="1">
        <v>784850.04318438005</v>
      </c>
      <c r="J2256" s="1" t="s">
        <v>6956</v>
      </c>
    </row>
    <row r="2257" spans="1:10" x14ac:dyDescent="0.25">
      <c r="A2257" s="1" t="s">
        <v>6957</v>
      </c>
      <c r="B2257" s="2">
        <v>462697928</v>
      </c>
      <c r="C2257" s="2" t="s">
        <v>92</v>
      </c>
      <c r="D2257" s="4">
        <v>29000.25</v>
      </c>
      <c r="E2257" s="1" t="s">
        <v>12</v>
      </c>
      <c r="F2257" s="1" t="s">
        <v>561</v>
      </c>
      <c r="G2257" s="1" t="s">
        <v>4074</v>
      </c>
      <c r="H2257" s="1" t="s">
        <v>6958</v>
      </c>
      <c r="I2257" s="1">
        <v>56208.783449280003</v>
      </c>
      <c r="J2257" s="1" t="s">
        <v>6959</v>
      </c>
    </row>
    <row r="2258" spans="1:10" x14ac:dyDescent="0.25">
      <c r="A2258" s="1" t="s">
        <v>6960</v>
      </c>
      <c r="B2258" s="2">
        <v>212687695</v>
      </c>
      <c r="C2258" s="2" t="s">
        <v>470</v>
      </c>
      <c r="D2258" s="4">
        <v>14755.5</v>
      </c>
      <c r="E2258" s="1" t="s">
        <v>12</v>
      </c>
      <c r="F2258" s="1" t="s">
        <v>399</v>
      </c>
      <c r="G2258" s="1" t="s">
        <v>4112</v>
      </c>
      <c r="H2258" s="1" t="s">
        <v>6961</v>
      </c>
      <c r="I2258" s="1">
        <v>99416.292518400005</v>
      </c>
      <c r="J2258" s="1" t="s">
        <v>6962</v>
      </c>
    </row>
    <row r="2259" spans="1:10" x14ac:dyDescent="0.25">
      <c r="A2259" s="1" t="s">
        <v>6963</v>
      </c>
      <c r="B2259" s="2">
        <v>543908956</v>
      </c>
      <c r="C2259" s="2" t="s">
        <v>250</v>
      </c>
      <c r="D2259" s="4">
        <v>18042.75</v>
      </c>
      <c r="E2259" s="1" t="s">
        <v>12</v>
      </c>
      <c r="F2259" s="1" t="s">
        <v>675</v>
      </c>
      <c r="G2259" s="1" t="s">
        <v>4099</v>
      </c>
      <c r="H2259" s="1" t="s">
        <v>6964</v>
      </c>
      <c r="I2259" s="1">
        <v>75465.599507999999</v>
      </c>
      <c r="J2259" s="1" t="s">
        <v>6965</v>
      </c>
    </row>
    <row r="2260" spans="1:10" x14ac:dyDescent="0.25">
      <c r="A2260" s="1" t="s">
        <v>6966</v>
      </c>
      <c r="B2260" s="2">
        <v>637700595</v>
      </c>
      <c r="C2260" s="2" t="s">
        <v>72</v>
      </c>
      <c r="D2260" s="4">
        <v>34844.25</v>
      </c>
      <c r="E2260" s="1" t="s">
        <v>12</v>
      </c>
      <c r="F2260" s="1" t="s">
        <v>172</v>
      </c>
      <c r="G2260" s="1" t="s">
        <v>4105</v>
      </c>
      <c r="H2260" s="1" t="s">
        <v>6967</v>
      </c>
      <c r="I2260" s="1">
        <v>32359.69318912</v>
      </c>
      <c r="J2260" s="1" t="s">
        <v>6968</v>
      </c>
    </row>
    <row r="2261" spans="1:10" x14ac:dyDescent="0.25">
      <c r="A2261" s="1" t="s">
        <v>6969</v>
      </c>
      <c r="B2261" s="2">
        <v>574674638</v>
      </c>
      <c r="C2261" s="2" t="s">
        <v>212</v>
      </c>
      <c r="D2261" s="4">
        <v>24252</v>
      </c>
      <c r="E2261" s="1" t="s">
        <v>12</v>
      </c>
      <c r="F2261" s="1" t="s">
        <v>353</v>
      </c>
      <c r="G2261" s="1" t="s">
        <v>4074</v>
      </c>
      <c r="H2261" s="1" t="s">
        <v>6970</v>
      </c>
      <c r="I2261" s="1">
        <v>147315.01199904</v>
      </c>
      <c r="J2261" s="1" t="s">
        <v>6971</v>
      </c>
    </row>
    <row r="2262" spans="1:10" x14ac:dyDescent="0.25">
      <c r="A2262" s="1" t="s">
        <v>6972</v>
      </c>
      <c r="B2262" s="2">
        <v>904896985</v>
      </c>
      <c r="C2262" s="2" t="s">
        <v>479</v>
      </c>
      <c r="D2262" s="4">
        <v>33383.25</v>
      </c>
      <c r="E2262" s="1" t="s">
        <v>12</v>
      </c>
      <c r="F2262" s="1" t="s">
        <v>274</v>
      </c>
      <c r="G2262" s="1" t="s">
        <v>4062</v>
      </c>
      <c r="H2262" s="1" t="s">
        <v>6973</v>
      </c>
      <c r="I2262" s="1">
        <v>251025.34379039999</v>
      </c>
      <c r="J2262" s="1" t="s">
        <v>6974</v>
      </c>
    </row>
    <row r="2263" spans="1:10" x14ac:dyDescent="0.25">
      <c r="A2263" s="1" t="s">
        <v>6975</v>
      </c>
      <c r="B2263" s="2">
        <v>66249050</v>
      </c>
      <c r="C2263" s="2" t="s">
        <v>189</v>
      </c>
      <c r="D2263" s="4">
        <v>22425.75</v>
      </c>
      <c r="E2263" s="1" t="s">
        <v>12</v>
      </c>
      <c r="F2263" s="1" t="s">
        <v>404</v>
      </c>
      <c r="G2263" s="1" t="s">
        <v>4105</v>
      </c>
      <c r="H2263" s="1" t="s">
        <v>6976</v>
      </c>
      <c r="I2263" s="1">
        <v>66291.908637500004</v>
      </c>
      <c r="J2263" s="1" t="s">
        <v>6977</v>
      </c>
    </row>
    <row r="2264" spans="1:10" x14ac:dyDescent="0.25">
      <c r="A2264" s="1" t="s">
        <v>6978</v>
      </c>
      <c r="B2264" s="2">
        <v>972458752</v>
      </c>
      <c r="C2264" s="2" t="s">
        <v>82</v>
      </c>
      <c r="D2264" s="4">
        <v>16947</v>
      </c>
      <c r="E2264" s="1" t="s">
        <v>12</v>
      </c>
      <c r="F2264" s="1" t="s">
        <v>68</v>
      </c>
      <c r="G2264" s="1" t="s">
        <v>4074</v>
      </c>
      <c r="H2264" s="1" t="s">
        <v>6979</v>
      </c>
      <c r="I2264" s="1">
        <v>124992.2933055</v>
      </c>
      <c r="J2264" s="1" t="s">
        <v>6980</v>
      </c>
    </row>
    <row r="2265" spans="1:10" x14ac:dyDescent="0.25">
      <c r="A2265" s="1" t="s">
        <v>6981</v>
      </c>
      <c r="B2265" s="2">
        <v>238684493</v>
      </c>
      <c r="C2265" s="2" t="s">
        <v>573</v>
      </c>
      <c r="D2265" s="4">
        <v>26808.75</v>
      </c>
      <c r="E2265" s="1" t="s">
        <v>12</v>
      </c>
      <c r="F2265" s="1" t="s">
        <v>561</v>
      </c>
      <c r="G2265" s="1" t="s">
        <v>4062</v>
      </c>
      <c r="H2265" s="1" t="s">
        <v>6982</v>
      </c>
      <c r="I2265" s="1">
        <v>259436.07707160001</v>
      </c>
      <c r="J2265" s="1" t="s">
        <v>6983</v>
      </c>
    </row>
    <row r="2266" spans="1:10" x14ac:dyDescent="0.25">
      <c r="A2266" s="1" t="s">
        <v>6984</v>
      </c>
      <c r="B2266" s="2">
        <v>44775441</v>
      </c>
      <c r="C2266" s="2" t="s">
        <v>11</v>
      </c>
      <c r="D2266" s="4">
        <v>36305.25</v>
      </c>
      <c r="E2266" s="1" t="s">
        <v>12</v>
      </c>
      <c r="F2266" s="1" t="s">
        <v>430</v>
      </c>
      <c r="G2266" s="1" t="s">
        <v>4084</v>
      </c>
      <c r="H2266" s="1" t="s">
        <v>6985</v>
      </c>
      <c r="I2266" s="1">
        <v>401483.20617899997</v>
      </c>
      <c r="J2266" s="1" t="s">
        <v>6986</v>
      </c>
    </row>
    <row r="2267" spans="1:10" x14ac:dyDescent="0.25">
      <c r="A2267" s="1" t="s">
        <v>6987</v>
      </c>
      <c r="B2267" s="2">
        <v>298970874</v>
      </c>
      <c r="C2267" s="2" t="s">
        <v>134</v>
      </c>
      <c r="D2267" s="4">
        <v>37401</v>
      </c>
      <c r="E2267" s="1" t="s">
        <v>12</v>
      </c>
      <c r="F2267" s="1" t="s">
        <v>1517</v>
      </c>
      <c r="G2267" s="1" t="s">
        <v>4105</v>
      </c>
      <c r="H2267" t="s">
        <v>4798</v>
      </c>
      <c r="I2267" t="s">
        <v>4798</v>
      </c>
      <c r="J2267" s="1" t="s">
        <v>6988</v>
      </c>
    </row>
    <row r="2268" spans="1:10" x14ac:dyDescent="0.25">
      <c r="A2268" s="1" t="s">
        <v>6989</v>
      </c>
      <c r="B2268" s="2">
        <v>235255097</v>
      </c>
      <c r="C2268" s="2" t="s">
        <v>273</v>
      </c>
      <c r="D2268" s="4">
        <v>20964.75</v>
      </c>
      <c r="E2268" s="1" t="s">
        <v>12</v>
      </c>
      <c r="F2268" s="1" t="s">
        <v>620</v>
      </c>
      <c r="G2268" s="1" t="s">
        <v>4074</v>
      </c>
      <c r="H2268" s="1" t="s">
        <v>6990</v>
      </c>
      <c r="I2268" s="1">
        <v>229963.05675419999</v>
      </c>
      <c r="J2268" s="1" t="s">
        <v>6991</v>
      </c>
    </row>
    <row r="2269" spans="1:10" x14ac:dyDescent="0.25">
      <c r="A2269" s="1" t="s">
        <v>6992</v>
      </c>
      <c r="B2269" s="2">
        <v>79144862</v>
      </c>
      <c r="C2269" s="2" t="s">
        <v>357</v>
      </c>
      <c r="D2269" s="4">
        <v>35209.5</v>
      </c>
      <c r="E2269" s="1" t="s">
        <v>12</v>
      </c>
      <c r="F2269" s="1" t="s">
        <v>1576</v>
      </c>
      <c r="G2269" s="1" t="s">
        <v>4099</v>
      </c>
      <c r="H2269" s="1" t="s">
        <v>6993</v>
      </c>
      <c r="I2269" s="1">
        <v>41290.602342990001</v>
      </c>
      <c r="J2269" s="1" t="s">
        <v>6994</v>
      </c>
    </row>
    <row r="2270" spans="1:10" x14ac:dyDescent="0.25">
      <c r="A2270" s="1" t="s">
        <v>6995</v>
      </c>
      <c r="B2270" s="2">
        <v>942865004</v>
      </c>
      <c r="C2270" s="2" t="s">
        <v>87</v>
      </c>
      <c r="D2270" s="4">
        <v>16581.75</v>
      </c>
      <c r="E2270" s="1" t="s">
        <v>12</v>
      </c>
      <c r="F2270" s="1" t="s">
        <v>195</v>
      </c>
      <c r="G2270" s="1" t="s">
        <v>4105</v>
      </c>
      <c r="H2270" s="1" t="s">
        <v>6996</v>
      </c>
      <c r="I2270" s="1">
        <v>170075.8370304</v>
      </c>
      <c r="J2270" s="1" t="s">
        <v>6997</v>
      </c>
    </row>
    <row r="2271" spans="1:10" x14ac:dyDescent="0.25">
      <c r="A2271" s="1" t="s">
        <v>5355</v>
      </c>
      <c r="B2271" s="2">
        <v>684982134</v>
      </c>
      <c r="C2271" s="2" t="s">
        <v>309</v>
      </c>
      <c r="D2271" s="4">
        <v>27904.5</v>
      </c>
      <c r="E2271" s="1" t="s">
        <v>12</v>
      </c>
      <c r="F2271" s="1" t="s">
        <v>1083</v>
      </c>
      <c r="G2271" s="1" t="s">
        <v>4148</v>
      </c>
      <c r="H2271" s="1" t="s">
        <v>6998</v>
      </c>
      <c r="I2271" s="1">
        <v>51554.854511999998</v>
      </c>
      <c r="J2271" s="1" t="s">
        <v>6999</v>
      </c>
    </row>
    <row r="2272" spans="1:10" x14ac:dyDescent="0.25">
      <c r="A2272" s="1" t="s">
        <v>7000</v>
      </c>
      <c r="B2272" s="2">
        <v>395746493</v>
      </c>
      <c r="C2272" s="2" t="s">
        <v>47</v>
      </c>
      <c r="D2272" s="4">
        <v>31191.75</v>
      </c>
      <c r="E2272" s="1" t="s">
        <v>12</v>
      </c>
      <c r="F2272" s="1" t="s">
        <v>256</v>
      </c>
      <c r="G2272" s="1" t="s">
        <v>4066</v>
      </c>
      <c r="H2272" s="1" t="s">
        <v>7001</v>
      </c>
      <c r="I2272" s="1">
        <v>622445.26473359996</v>
      </c>
      <c r="J2272" s="1" t="s">
        <v>7002</v>
      </c>
    </row>
    <row r="2273" spans="1:10" x14ac:dyDescent="0.25">
      <c r="A2273" s="1" t="s">
        <v>7003</v>
      </c>
      <c r="B2273" s="2">
        <v>271740031</v>
      </c>
      <c r="C2273" s="2" t="s">
        <v>606</v>
      </c>
      <c r="D2273" s="4">
        <v>23886.75</v>
      </c>
      <c r="E2273" s="1" t="s">
        <v>12</v>
      </c>
      <c r="F2273" s="1" t="s">
        <v>366</v>
      </c>
      <c r="G2273" s="1" t="s">
        <v>4148</v>
      </c>
      <c r="H2273" s="1" t="s">
        <v>7004</v>
      </c>
      <c r="I2273" s="1">
        <v>88817.876344799995</v>
      </c>
      <c r="J2273" s="1" t="s">
        <v>7005</v>
      </c>
    </row>
    <row r="2274" spans="1:10" x14ac:dyDescent="0.25">
      <c r="A2274" s="1" t="s">
        <v>7006</v>
      </c>
      <c r="B2274" s="2">
        <v>809037906</v>
      </c>
      <c r="C2274" s="2" t="s">
        <v>124</v>
      </c>
      <c r="D2274" s="4">
        <v>14025</v>
      </c>
      <c r="E2274" s="1" t="s">
        <v>12</v>
      </c>
      <c r="F2274" s="1" t="s">
        <v>2602</v>
      </c>
      <c r="G2274" s="1" t="s">
        <v>4112</v>
      </c>
      <c r="H2274" s="1" t="s">
        <v>7007</v>
      </c>
      <c r="I2274" s="1">
        <v>7181.9819963999998</v>
      </c>
      <c r="J2274" s="1" t="s">
        <v>4508</v>
      </c>
    </row>
    <row r="2275" spans="1:10" x14ac:dyDescent="0.25">
      <c r="A2275" s="1" t="s">
        <v>7008</v>
      </c>
      <c r="B2275" s="2">
        <v>675986961</v>
      </c>
      <c r="C2275" s="2" t="s">
        <v>72</v>
      </c>
      <c r="D2275" s="4">
        <v>34844.25</v>
      </c>
      <c r="E2275" s="1" t="s">
        <v>12</v>
      </c>
      <c r="F2275" s="1" t="s">
        <v>1304</v>
      </c>
      <c r="G2275" s="1" t="s">
        <v>4088</v>
      </c>
      <c r="H2275" s="1" t="s">
        <v>7009</v>
      </c>
      <c r="I2275" s="1">
        <v>151974.1200614</v>
      </c>
      <c r="J2275" s="1" t="s">
        <v>7010</v>
      </c>
    </row>
    <row r="2276" spans="1:10" x14ac:dyDescent="0.25">
      <c r="A2276" s="1" t="s">
        <v>7011</v>
      </c>
      <c r="B2276" s="2">
        <v>810104163</v>
      </c>
      <c r="C2276" s="2" t="s">
        <v>101</v>
      </c>
      <c r="D2276" s="4">
        <v>19138.5</v>
      </c>
      <c r="E2276" s="1" t="s">
        <v>12</v>
      </c>
      <c r="F2276" s="1" t="s">
        <v>361</v>
      </c>
      <c r="G2276" s="1" t="s">
        <v>4084</v>
      </c>
      <c r="H2276" s="1" t="s">
        <v>7012</v>
      </c>
      <c r="I2276" s="1">
        <v>16649.880271999999</v>
      </c>
      <c r="J2276" s="1" t="s">
        <v>7013</v>
      </c>
    </row>
    <row r="2277" spans="1:10" x14ac:dyDescent="0.25">
      <c r="A2277" s="1" t="s">
        <v>7014</v>
      </c>
      <c r="B2277" s="2">
        <v>65374783</v>
      </c>
      <c r="C2277" s="2" t="s">
        <v>389</v>
      </c>
      <c r="D2277" s="4">
        <v>29365.5</v>
      </c>
      <c r="E2277" s="1" t="s">
        <v>12</v>
      </c>
      <c r="F2277" s="1" t="s">
        <v>475</v>
      </c>
      <c r="G2277" s="1" t="s">
        <v>4062</v>
      </c>
      <c r="H2277" s="1" t="s">
        <v>7015</v>
      </c>
      <c r="I2277" s="1">
        <v>26353.131411599999</v>
      </c>
      <c r="J2277" s="1" t="s">
        <v>7016</v>
      </c>
    </row>
    <row r="2278" spans="1:10" x14ac:dyDescent="0.25">
      <c r="A2278" s="1" t="s">
        <v>7017</v>
      </c>
      <c r="B2278" s="2">
        <v>656807258</v>
      </c>
      <c r="C2278" s="2" t="s">
        <v>273</v>
      </c>
      <c r="D2278" s="4">
        <v>20964.75</v>
      </c>
      <c r="E2278" s="1" t="s">
        <v>12</v>
      </c>
      <c r="F2278" s="1" t="s">
        <v>426</v>
      </c>
      <c r="G2278" s="1" t="s">
        <v>4105</v>
      </c>
      <c r="H2278" s="1" t="s">
        <v>7018</v>
      </c>
      <c r="I2278" s="1">
        <v>369649.01061575999</v>
      </c>
      <c r="J2278" s="1" t="s">
        <v>7019</v>
      </c>
    </row>
    <row r="2279" spans="1:10" x14ac:dyDescent="0.25">
      <c r="A2279" s="1" t="s">
        <v>7020</v>
      </c>
      <c r="B2279" s="2">
        <v>834142460</v>
      </c>
      <c r="C2279" s="2" t="s">
        <v>470</v>
      </c>
      <c r="D2279" s="4">
        <v>14755.5</v>
      </c>
      <c r="E2279" s="1" t="s">
        <v>12</v>
      </c>
      <c r="F2279" s="1" t="s">
        <v>675</v>
      </c>
      <c r="G2279" s="1" t="s">
        <v>4054</v>
      </c>
      <c r="H2279" s="1" t="s">
        <v>7021</v>
      </c>
      <c r="I2279" s="1">
        <v>93209.869202400005</v>
      </c>
      <c r="J2279" s="1" t="s">
        <v>7022</v>
      </c>
    </row>
    <row r="2280" spans="1:10" x14ac:dyDescent="0.25">
      <c r="A2280" s="1" t="s">
        <v>7023</v>
      </c>
      <c r="B2280" s="2">
        <v>43798322</v>
      </c>
      <c r="C2280" s="2" t="s">
        <v>23</v>
      </c>
      <c r="D2280" s="4">
        <v>15486</v>
      </c>
      <c r="E2280" s="1" t="s">
        <v>12</v>
      </c>
      <c r="F2280" s="1" t="s">
        <v>574</v>
      </c>
      <c r="G2280" s="1" t="s">
        <v>4066</v>
      </c>
      <c r="H2280" s="1" t="s">
        <v>7024</v>
      </c>
      <c r="I2280" s="1">
        <v>195013.12325040001</v>
      </c>
      <c r="J2280" s="1" t="s">
        <v>7025</v>
      </c>
    </row>
    <row r="2281" spans="1:10" x14ac:dyDescent="0.25">
      <c r="A2281" s="1" t="s">
        <v>7026</v>
      </c>
      <c r="B2281" s="2">
        <v>513611430</v>
      </c>
      <c r="C2281" s="2" t="s">
        <v>556</v>
      </c>
      <c r="D2281" s="4">
        <v>27174</v>
      </c>
      <c r="E2281" s="1" t="s">
        <v>12</v>
      </c>
      <c r="F2281" s="1" t="s">
        <v>940</v>
      </c>
      <c r="G2281" s="1" t="s">
        <v>4095</v>
      </c>
      <c r="H2281" s="1" t="s">
        <v>7027</v>
      </c>
      <c r="I2281" s="1">
        <v>51538.824480000003</v>
      </c>
      <c r="J2281" s="1" t="s">
        <v>7028</v>
      </c>
    </row>
    <row r="2282" spans="1:10" x14ac:dyDescent="0.25">
      <c r="A2282" s="1" t="s">
        <v>7029</v>
      </c>
      <c r="B2282" s="2">
        <v>639381444</v>
      </c>
      <c r="C2282" s="2" t="s">
        <v>189</v>
      </c>
      <c r="D2282" s="4">
        <v>22425.75</v>
      </c>
      <c r="E2282" s="1" t="s">
        <v>12</v>
      </c>
      <c r="F2282" s="1" t="s">
        <v>39</v>
      </c>
      <c r="G2282" s="1" t="s">
        <v>4066</v>
      </c>
      <c r="H2282" s="1" t="s">
        <v>7030</v>
      </c>
      <c r="I2282" s="1">
        <v>64460.404826400001</v>
      </c>
      <c r="J2282" s="1" t="s">
        <v>7031</v>
      </c>
    </row>
    <row r="2283" spans="1:10" x14ac:dyDescent="0.25">
      <c r="A2283" s="1" t="s">
        <v>7032</v>
      </c>
      <c r="B2283" s="2">
        <v>218272075</v>
      </c>
      <c r="C2283" s="2" t="s">
        <v>889</v>
      </c>
      <c r="D2283" s="4">
        <v>30096</v>
      </c>
      <c r="E2283" s="1" t="s">
        <v>12</v>
      </c>
      <c r="F2283" s="1" t="s">
        <v>491</v>
      </c>
      <c r="G2283" s="1" t="s">
        <v>4088</v>
      </c>
      <c r="H2283" s="1" t="s">
        <v>7033</v>
      </c>
      <c r="I2283" s="1">
        <v>284272.89335213997</v>
      </c>
      <c r="J2283" s="1" t="s">
        <v>7034</v>
      </c>
    </row>
    <row r="2284" spans="1:10" x14ac:dyDescent="0.25">
      <c r="A2284" s="1" t="s">
        <v>7035</v>
      </c>
      <c r="B2284" s="2">
        <v>859136057</v>
      </c>
      <c r="C2284" s="2" t="s">
        <v>869</v>
      </c>
      <c r="D2284" s="4">
        <v>17312.25</v>
      </c>
      <c r="E2284" s="1" t="s">
        <v>12</v>
      </c>
      <c r="F2284" s="1" t="s">
        <v>557</v>
      </c>
      <c r="G2284" s="1" t="s">
        <v>4105</v>
      </c>
      <c r="H2284" s="1" t="s">
        <v>7036</v>
      </c>
      <c r="I2284" s="1">
        <v>303904.74410100002</v>
      </c>
      <c r="J2284" s="1" t="s">
        <v>7037</v>
      </c>
    </row>
    <row r="2285" spans="1:10" x14ac:dyDescent="0.25">
      <c r="A2285" s="1" t="s">
        <v>7038</v>
      </c>
      <c r="B2285" s="2">
        <v>807990242</v>
      </c>
      <c r="C2285" s="2" t="s">
        <v>470</v>
      </c>
      <c r="D2285" s="4">
        <v>14755.5</v>
      </c>
      <c r="E2285" s="1" t="s">
        <v>12</v>
      </c>
      <c r="F2285" s="1" t="s">
        <v>523</v>
      </c>
      <c r="G2285" s="1" t="s">
        <v>4074</v>
      </c>
      <c r="H2285" s="1" t="s">
        <v>7039</v>
      </c>
      <c r="I2285" s="1">
        <v>221230.58200319999</v>
      </c>
      <c r="J2285" s="1" t="s">
        <v>7040</v>
      </c>
    </row>
    <row r="2286" spans="1:10" x14ac:dyDescent="0.25">
      <c r="A2286" s="1" t="s">
        <v>7041</v>
      </c>
      <c r="B2286" s="2">
        <v>131050069</v>
      </c>
      <c r="C2286" s="2" t="s">
        <v>661</v>
      </c>
      <c r="D2286" s="4">
        <v>16216.5</v>
      </c>
      <c r="E2286" s="1" t="s">
        <v>12</v>
      </c>
      <c r="F2286" s="1" t="s">
        <v>53</v>
      </c>
      <c r="G2286" s="1" t="s">
        <v>4066</v>
      </c>
      <c r="H2286" s="1" t="s">
        <v>7042</v>
      </c>
      <c r="I2286" s="1">
        <v>46813.775523839999</v>
      </c>
      <c r="J2286" s="1" t="s">
        <v>7043</v>
      </c>
    </row>
    <row r="2287" spans="1:10" x14ac:dyDescent="0.25">
      <c r="A2287" s="1" t="s">
        <v>7044</v>
      </c>
      <c r="B2287" s="2">
        <v>358586957</v>
      </c>
      <c r="C2287" s="2" t="s">
        <v>434</v>
      </c>
      <c r="D2287" s="4">
        <v>28269.75</v>
      </c>
      <c r="E2287" s="1" t="s">
        <v>12</v>
      </c>
      <c r="F2287" s="1" t="s">
        <v>487</v>
      </c>
      <c r="G2287" s="1" t="s">
        <v>4105</v>
      </c>
      <c r="H2287" s="1" t="s">
        <v>7045</v>
      </c>
      <c r="I2287" s="1">
        <v>441091.21865599998</v>
      </c>
      <c r="J2287" s="1" t="s">
        <v>7046</v>
      </c>
    </row>
    <row r="2288" spans="1:10" x14ac:dyDescent="0.25">
      <c r="A2288" s="1" t="s">
        <v>7047</v>
      </c>
      <c r="B2288" s="2">
        <v>695281</v>
      </c>
      <c r="C2288" s="2" t="s">
        <v>134</v>
      </c>
      <c r="D2288" s="4">
        <v>37401</v>
      </c>
      <c r="E2288" s="1" t="s">
        <v>12</v>
      </c>
      <c r="F2288" s="1" t="s">
        <v>163</v>
      </c>
      <c r="G2288" s="1" t="s">
        <v>4105</v>
      </c>
      <c r="H2288" s="1" t="s">
        <v>7048</v>
      </c>
      <c r="I2288" s="1">
        <v>51117.758644679998</v>
      </c>
      <c r="J2288" s="1" t="s">
        <v>7049</v>
      </c>
    </row>
    <row r="2289" spans="1:10" x14ac:dyDescent="0.25">
      <c r="A2289" s="1" t="s">
        <v>7050</v>
      </c>
      <c r="B2289" s="2">
        <v>960074632</v>
      </c>
      <c r="C2289" s="2" t="s">
        <v>11</v>
      </c>
      <c r="D2289" s="4">
        <v>36305.25</v>
      </c>
      <c r="E2289" s="1" t="s">
        <v>12</v>
      </c>
      <c r="F2289" s="1" t="s">
        <v>3765</v>
      </c>
      <c r="G2289" s="1" t="s">
        <v>4105</v>
      </c>
      <c r="H2289" s="1" t="s">
        <v>7051</v>
      </c>
      <c r="I2289" s="1">
        <v>388016.15849472</v>
      </c>
      <c r="J2289" s="1" t="s">
        <v>7052</v>
      </c>
    </row>
    <row r="2290" spans="1:10" x14ac:dyDescent="0.25">
      <c r="A2290" s="1" t="s">
        <v>7053</v>
      </c>
      <c r="B2290" s="2">
        <v>26099667</v>
      </c>
      <c r="C2290" s="2" t="s">
        <v>250</v>
      </c>
      <c r="D2290" s="4">
        <v>18042.75</v>
      </c>
      <c r="E2290" s="1" t="s">
        <v>12</v>
      </c>
      <c r="F2290" s="1" t="s">
        <v>561</v>
      </c>
      <c r="G2290" s="1" t="s">
        <v>4084</v>
      </c>
      <c r="H2290" s="1" t="s">
        <v>7054</v>
      </c>
      <c r="I2290" s="1">
        <v>122177.82799999999</v>
      </c>
      <c r="J2290" s="1" t="s">
        <v>7055</v>
      </c>
    </row>
    <row r="2291" spans="1:10" x14ac:dyDescent="0.25">
      <c r="A2291" s="1" t="s">
        <v>7056</v>
      </c>
      <c r="B2291" s="2">
        <v>346107344</v>
      </c>
      <c r="C2291" s="2" t="s">
        <v>77</v>
      </c>
      <c r="D2291" s="4">
        <v>23521.5</v>
      </c>
      <c r="E2291" s="1" t="s">
        <v>12</v>
      </c>
      <c r="F2291" s="1" t="s">
        <v>654</v>
      </c>
      <c r="G2291" s="1" t="s">
        <v>4088</v>
      </c>
      <c r="H2291" s="1" t="s">
        <v>7057</v>
      </c>
      <c r="I2291" s="1">
        <v>136734.99840000001</v>
      </c>
      <c r="J2291" s="1" t="s">
        <v>7058</v>
      </c>
    </row>
    <row r="2292" spans="1:10" x14ac:dyDescent="0.25">
      <c r="A2292" s="1" t="s">
        <v>7059</v>
      </c>
      <c r="B2292" s="2">
        <v>128075328</v>
      </c>
      <c r="C2292" s="2" t="s">
        <v>1201</v>
      </c>
      <c r="D2292" s="4">
        <v>30461.25</v>
      </c>
      <c r="E2292" s="1" t="s">
        <v>12</v>
      </c>
      <c r="F2292" s="1" t="s">
        <v>763</v>
      </c>
      <c r="G2292" s="1" t="s">
        <v>4066</v>
      </c>
      <c r="H2292" s="1" t="s">
        <v>7060</v>
      </c>
      <c r="I2292" s="1">
        <v>560845.62046656001</v>
      </c>
      <c r="J2292" s="1" t="s">
        <v>7061</v>
      </c>
    </row>
    <row r="2293" spans="1:10" x14ac:dyDescent="0.25">
      <c r="A2293" s="1" t="s">
        <v>7062</v>
      </c>
      <c r="B2293" s="2">
        <v>590936947</v>
      </c>
      <c r="C2293" s="2" t="s">
        <v>134</v>
      </c>
      <c r="D2293" s="4">
        <v>37401</v>
      </c>
      <c r="E2293" s="1" t="s">
        <v>12</v>
      </c>
      <c r="F2293" s="1" t="s">
        <v>885</v>
      </c>
      <c r="G2293" s="1" t="s">
        <v>4074</v>
      </c>
      <c r="H2293" s="1" t="s">
        <v>7063</v>
      </c>
      <c r="I2293" s="1">
        <v>538822.32100223994</v>
      </c>
      <c r="J2293" s="1" t="s">
        <v>7064</v>
      </c>
    </row>
    <row r="2294" spans="1:10" x14ac:dyDescent="0.25">
      <c r="A2294" s="1" t="s">
        <v>7065</v>
      </c>
      <c r="B2294" s="2">
        <v>44860599</v>
      </c>
      <c r="C2294" s="2" t="s">
        <v>889</v>
      </c>
      <c r="D2294" s="4">
        <v>30096</v>
      </c>
      <c r="E2294" s="1" t="s">
        <v>12</v>
      </c>
      <c r="F2294" s="1" t="s">
        <v>163</v>
      </c>
      <c r="G2294" s="1" t="s">
        <v>4148</v>
      </c>
      <c r="H2294" s="1" t="s">
        <v>7066</v>
      </c>
      <c r="I2294" s="1">
        <v>852998.19354000001</v>
      </c>
      <c r="J2294" s="1" t="s">
        <v>7067</v>
      </c>
    </row>
    <row r="2295" spans="1:10" x14ac:dyDescent="0.25">
      <c r="A2295" s="1" t="s">
        <v>7068</v>
      </c>
      <c r="B2295" s="2">
        <v>91789554</v>
      </c>
      <c r="C2295" s="2" t="s">
        <v>23</v>
      </c>
      <c r="D2295" s="4">
        <v>15486</v>
      </c>
      <c r="E2295" s="1" t="s">
        <v>12</v>
      </c>
      <c r="F2295" s="1" t="s">
        <v>453</v>
      </c>
      <c r="G2295" s="1" t="s">
        <v>4084</v>
      </c>
      <c r="H2295" s="1" t="s">
        <v>7069</v>
      </c>
      <c r="I2295" s="1">
        <v>225295.58419200001</v>
      </c>
      <c r="J2295" s="1" t="s">
        <v>7070</v>
      </c>
    </row>
    <row r="2296" spans="1:10" x14ac:dyDescent="0.25">
      <c r="A2296" s="1" t="s">
        <v>7071</v>
      </c>
      <c r="B2296" s="2">
        <v>331061325</v>
      </c>
      <c r="C2296" s="2" t="s">
        <v>77</v>
      </c>
      <c r="D2296" s="4">
        <v>23521.5</v>
      </c>
      <c r="E2296" s="1" t="s">
        <v>12</v>
      </c>
      <c r="F2296" s="1" t="s">
        <v>767</v>
      </c>
      <c r="G2296" s="1" t="s">
        <v>4066</v>
      </c>
      <c r="H2296" s="1" t="s">
        <v>7072</v>
      </c>
      <c r="I2296" s="1">
        <v>298979.35961256002</v>
      </c>
      <c r="J2296" s="1" t="s">
        <v>7073</v>
      </c>
    </row>
    <row r="2297" spans="1:10" x14ac:dyDescent="0.25">
      <c r="A2297" s="1" t="s">
        <v>7074</v>
      </c>
      <c r="B2297" s="2">
        <v>282048392</v>
      </c>
      <c r="C2297" s="2" t="s">
        <v>403</v>
      </c>
      <c r="D2297" s="4">
        <v>31922.25</v>
      </c>
      <c r="E2297" s="1" t="s">
        <v>12</v>
      </c>
      <c r="F2297" s="1" t="s">
        <v>125</v>
      </c>
      <c r="G2297" s="1" t="s">
        <v>4105</v>
      </c>
      <c r="H2297" s="1" t="s">
        <v>7075</v>
      </c>
      <c r="I2297" s="1">
        <v>56944.255140959998</v>
      </c>
      <c r="J2297" s="1" t="s">
        <v>7076</v>
      </c>
    </row>
    <row r="2298" spans="1:10" x14ac:dyDescent="0.25">
      <c r="A2298" s="1" t="s">
        <v>7077</v>
      </c>
      <c r="B2298" s="2">
        <v>717201617</v>
      </c>
      <c r="C2298" s="2" t="s">
        <v>134</v>
      </c>
      <c r="D2298" s="4">
        <v>37401</v>
      </c>
      <c r="E2298" s="1" t="s">
        <v>12</v>
      </c>
      <c r="F2298" s="1" t="s">
        <v>774</v>
      </c>
      <c r="G2298" s="1" t="s">
        <v>4084</v>
      </c>
      <c r="H2298" s="1" t="s">
        <v>7078</v>
      </c>
      <c r="I2298" s="1">
        <v>156853.98988800001</v>
      </c>
      <c r="J2298" s="1" t="s">
        <v>7079</v>
      </c>
    </row>
    <row r="2299" spans="1:10" x14ac:dyDescent="0.25">
      <c r="A2299" s="1" t="s">
        <v>7080</v>
      </c>
      <c r="B2299" s="2">
        <v>244498758</v>
      </c>
      <c r="C2299" s="2" t="s">
        <v>189</v>
      </c>
      <c r="D2299" s="4">
        <v>22425.75</v>
      </c>
      <c r="E2299" s="1" t="s">
        <v>12</v>
      </c>
      <c r="F2299" s="1" t="s">
        <v>195</v>
      </c>
      <c r="G2299" s="1" t="s">
        <v>4105</v>
      </c>
      <c r="H2299" s="1" t="s">
        <v>7081</v>
      </c>
      <c r="I2299" s="1">
        <v>656109.37537200004</v>
      </c>
      <c r="J2299" s="1" t="s">
        <v>7082</v>
      </c>
    </row>
    <row r="2300" spans="1:10" x14ac:dyDescent="0.25">
      <c r="A2300" s="1" t="s">
        <v>7083</v>
      </c>
      <c r="B2300" s="2">
        <v>808714603</v>
      </c>
      <c r="C2300" s="2" t="s">
        <v>498</v>
      </c>
      <c r="D2300" s="4">
        <v>37766.25</v>
      </c>
      <c r="E2300" s="1" t="s">
        <v>12</v>
      </c>
      <c r="F2300" s="1" t="s">
        <v>1426</v>
      </c>
      <c r="G2300" s="1" t="s">
        <v>4074</v>
      </c>
      <c r="H2300" s="1" t="s">
        <v>7084</v>
      </c>
      <c r="I2300" s="1">
        <v>56363.883849899998</v>
      </c>
      <c r="J2300" s="1" t="s">
        <v>7085</v>
      </c>
    </row>
    <row r="2301" spans="1:10" x14ac:dyDescent="0.25">
      <c r="A2301" s="1" t="s">
        <v>7086</v>
      </c>
      <c r="B2301" s="2">
        <v>779868318</v>
      </c>
      <c r="C2301" s="2" t="s">
        <v>240</v>
      </c>
      <c r="D2301" s="4">
        <v>22060.5</v>
      </c>
      <c r="E2301" s="1" t="s">
        <v>12</v>
      </c>
      <c r="F2301" s="1" t="s">
        <v>636</v>
      </c>
      <c r="G2301" s="1" t="s">
        <v>4148</v>
      </c>
      <c r="H2301" s="1" t="s">
        <v>7087</v>
      </c>
      <c r="I2301" s="1">
        <v>79828.352604</v>
      </c>
      <c r="J2301" s="1" t="s">
        <v>7088</v>
      </c>
    </row>
    <row r="2302" spans="1:10" x14ac:dyDescent="0.25">
      <c r="A2302" s="1" t="s">
        <v>7089</v>
      </c>
      <c r="B2302" s="2">
        <v>672898421</v>
      </c>
      <c r="C2302" s="2" t="s">
        <v>322</v>
      </c>
      <c r="D2302" s="4">
        <v>26443.5</v>
      </c>
      <c r="E2302" s="1" t="s">
        <v>12</v>
      </c>
      <c r="F2302" s="1" t="s">
        <v>176</v>
      </c>
      <c r="G2302" s="1" t="s">
        <v>4074</v>
      </c>
      <c r="H2302" s="1" t="s">
        <v>7090</v>
      </c>
      <c r="I2302" s="1">
        <v>85658.417459999997</v>
      </c>
      <c r="J2302" s="1" t="s">
        <v>7091</v>
      </c>
    </row>
    <row r="2303" spans="1:10" x14ac:dyDescent="0.25">
      <c r="A2303" s="1" t="s">
        <v>7092</v>
      </c>
      <c r="B2303" s="2">
        <v>304859900</v>
      </c>
      <c r="C2303" s="2" t="s">
        <v>52</v>
      </c>
      <c r="D2303" s="4">
        <v>20234.25</v>
      </c>
      <c r="E2303" s="1" t="s">
        <v>12</v>
      </c>
      <c r="F2303" s="1" t="s">
        <v>610</v>
      </c>
      <c r="G2303" s="1" t="s">
        <v>4074</v>
      </c>
      <c r="H2303" s="1" t="s">
        <v>7093</v>
      </c>
      <c r="I2303" s="1">
        <v>140172.67063800001</v>
      </c>
      <c r="J2303" s="1" t="s">
        <v>7094</v>
      </c>
    </row>
    <row r="2304" spans="1:10" x14ac:dyDescent="0.25">
      <c r="A2304" s="1" t="s">
        <v>7095</v>
      </c>
      <c r="B2304" s="2">
        <v>618755065</v>
      </c>
      <c r="C2304" s="2" t="s">
        <v>57</v>
      </c>
      <c r="D2304" s="4">
        <v>34113.75</v>
      </c>
      <c r="E2304" s="1" t="s">
        <v>12</v>
      </c>
      <c r="F2304" s="1" t="s">
        <v>58</v>
      </c>
      <c r="G2304" s="1" t="s">
        <v>4099</v>
      </c>
      <c r="H2304" s="1" t="s">
        <v>7096</v>
      </c>
      <c r="I2304" s="1">
        <v>171672.51944303999</v>
      </c>
      <c r="J2304" s="1" t="s">
        <v>7097</v>
      </c>
    </row>
    <row r="2305" spans="1:10" x14ac:dyDescent="0.25">
      <c r="A2305" s="1" t="s">
        <v>7098</v>
      </c>
      <c r="B2305" s="2">
        <v>400089203</v>
      </c>
      <c r="C2305" s="2" t="s">
        <v>889</v>
      </c>
      <c r="D2305" s="4">
        <v>30096</v>
      </c>
      <c r="E2305" s="1" t="s">
        <v>12</v>
      </c>
      <c r="F2305" s="1" t="s">
        <v>256</v>
      </c>
      <c r="G2305" s="1" t="s">
        <v>4148</v>
      </c>
      <c r="H2305" s="1" t="s">
        <v>7099</v>
      </c>
      <c r="I2305" s="1">
        <v>193079.48806800001</v>
      </c>
      <c r="J2305" s="1" t="s">
        <v>7100</v>
      </c>
    </row>
    <row r="2306" spans="1:10" x14ac:dyDescent="0.25">
      <c r="A2306" s="1" t="s">
        <v>7101</v>
      </c>
      <c r="B2306" s="2">
        <v>76432755</v>
      </c>
      <c r="C2306" s="2" t="s">
        <v>154</v>
      </c>
      <c r="D2306" s="4">
        <v>29730.75</v>
      </c>
      <c r="E2306" s="1" t="s">
        <v>12</v>
      </c>
      <c r="F2306" s="1" t="s">
        <v>314</v>
      </c>
      <c r="G2306" s="1" t="s">
        <v>4066</v>
      </c>
      <c r="H2306" s="1" t="s">
        <v>7102</v>
      </c>
      <c r="I2306" s="1">
        <v>357650.75530080002</v>
      </c>
      <c r="J2306" s="1" t="s">
        <v>7103</v>
      </c>
    </row>
    <row r="2307" spans="1:10" x14ac:dyDescent="0.25">
      <c r="A2307" s="1" t="s">
        <v>7104</v>
      </c>
      <c r="B2307" s="2">
        <v>391021354</v>
      </c>
      <c r="C2307" s="2" t="s">
        <v>452</v>
      </c>
      <c r="D2307" s="4">
        <v>26078.25</v>
      </c>
      <c r="E2307" s="1" t="s">
        <v>12</v>
      </c>
      <c r="F2307" s="1" t="s">
        <v>774</v>
      </c>
      <c r="G2307" s="1" t="s">
        <v>4054</v>
      </c>
      <c r="H2307" s="1" t="s">
        <v>7105</v>
      </c>
      <c r="I2307" s="1">
        <v>429863.86269648001</v>
      </c>
      <c r="J2307" s="1" t="s">
        <v>7106</v>
      </c>
    </row>
    <row r="2308" spans="1:10" x14ac:dyDescent="0.25">
      <c r="A2308" s="1" t="s">
        <v>7107</v>
      </c>
      <c r="B2308" s="2">
        <v>468434243</v>
      </c>
      <c r="C2308" s="2" t="s">
        <v>18</v>
      </c>
      <c r="D2308" s="4">
        <v>33018</v>
      </c>
      <c r="E2308" s="1" t="s">
        <v>12</v>
      </c>
      <c r="F2308" s="1" t="s">
        <v>83</v>
      </c>
      <c r="G2308" s="1" t="s">
        <v>4054</v>
      </c>
      <c r="H2308" s="1" t="s">
        <v>7108</v>
      </c>
      <c r="I2308" s="1">
        <v>180814.14405599999</v>
      </c>
      <c r="J2308" s="1" t="s">
        <v>7109</v>
      </c>
    </row>
    <row r="2309" spans="1:10" x14ac:dyDescent="0.25">
      <c r="A2309" s="1" t="s">
        <v>7110</v>
      </c>
      <c r="B2309" s="2">
        <v>666910689</v>
      </c>
      <c r="C2309" s="2" t="s">
        <v>1201</v>
      </c>
      <c r="D2309" s="4">
        <v>30461.25</v>
      </c>
      <c r="E2309" s="1" t="s">
        <v>12</v>
      </c>
      <c r="F2309" s="1" t="s">
        <v>241</v>
      </c>
      <c r="G2309" s="1" t="s">
        <v>4066</v>
      </c>
      <c r="H2309" s="1" t="s">
        <v>7111</v>
      </c>
      <c r="I2309" s="1">
        <v>96529.073560920006</v>
      </c>
      <c r="J2309" s="1" t="s">
        <v>7112</v>
      </c>
    </row>
    <row r="2310" spans="1:10" x14ac:dyDescent="0.25">
      <c r="A2310" s="1" t="s">
        <v>7113</v>
      </c>
      <c r="B2310" s="2">
        <v>880033530</v>
      </c>
      <c r="C2310" s="2" t="s">
        <v>11</v>
      </c>
      <c r="D2310" s="4">
        <v>36305.25</v>
      </c>
      <c r="E2310" s="1" t="s">
        <v>12</v>
      </c>
      <c r="F2310" s="1" t="s">
        <v>557</v>
      </c>
      <c r="G2310" s="1" t="s">
        <v>4066</v>
      </c>
      <c r="H2310" s="1" t="s">
        <v>7114</v>
      </c>
      <c r="I2310" s="1">
        <v>161577.81393408001</v>
      </c>
      <c r="J2310" s="1" t="s">
        <v>7115</v>
      </c>
    </row>
    <row r="2311" spans="1:10" x14ac:dyDescent="0.25">
      <c r="A2311" s="1" t="s">
        <v>7116</v>
      </c>
      <c r="B2311" s="2">
        <v>295447004</v>
      </c>
      <c r="C2311" s="2" t="s">
        <v>556</v>
      </c>
      <c r="D2311" s="4">
        <v>27174</v>
      </c>
      <c r="E2311" s="1" t="s">
        <v>12</v>
      </c>
      <c r="F2311" s="1" t="s">
        <v>147</v>
      </c>
      <c r="G2311" s="1" t="s">
        <v>4105</v>
      </c>
      <c r="H2311" s="1" t="s">
        <v>7117</v>
      </c>
      <c r="I2311" s="1">
        <v>127803.84022512</v>
      </c>
      <c r="J2311" s="1" t="s">
        <v>7118</v>
      </c>
    </row>
    <row r="2312" spans="1:10" x14ac:dyDescent="0.25">
      <c r="A2312" s="1" t="s">
        <v>7119</v>
      </c>
      <c r="B2312" s="2">
        <v>591739608</v>
      </c>
      <c r="C2312" s="2" t="s">
        <v>380</v>
      </c>
      <c r="D2312" s="4">
        <v>14390.25</v>
      </c>
      <c r="E2312" s="1" t="s">
        <v>12</v>
      </c>
      <c r="F2312" s="1" t="s">
        <v>260</v>
      </c>
      <c r="G2312" s="1" t="s">
        <v>4062</v>
      </c>
      <c r="H2312" s="1" t="s">
        <v>7120</v>
      </c>
      <c r="I2312" s="1">
        <v>168442.58460959999</v>
      </c>
      <c r="J2312" s="1" t="s">
        <v>7121</v>
      </c>
    </row>
    <row r="2313" spans="1:10" x14ac:dyDescent="0.25">
      <c r="A2313" s="1" t="s">
        <v>7122</v>
      </c>
      <c r="B2313" s="2">
        <v>760091027</v>
      </c>
      <c r="C2313" s="2" t="s">
        <v>162</v>
      </c>
      <c r="D2313" s="4">
        <v>15851.25</v>
      </c>
      <c r="E2313" s="1" t="s">
        <v>12</v>
      </c>
      <c r="F2313" s="1" t="s">
        <v>361</v>
      </c>
      <c r="G2313" s="1" t="s">
        <v>4066</v>
      </c>
      <c r="H2313" s="1" t="s">
        <v>7123</v>
      </c>
      <c r="I2313" s="1">
        <v>168088.33935935999</v>
      </c>
      <c r="J2313" s="1" t="s">
        <v>7124</v>
      </c>
    </row>
    <row r="2314" spans="1:10" x14ac:dyDescent="0.25">
      <c r="A2314" s="1" t="s">
        <v>7125</v>
      </c>
      <c r="B2314" s="2">
        <v>303261455</v>
      </c>
      <c r="C2314" s="2" t="s">
        <v>1201</v>
      </c>
      <c r="D2314" s="4">
        <v>30461.25</v>
      </c>
      <c r="E2314" s="1" t="s">
        <v>12</v>
      </c>
      <c r="F2314" s="1" t="s">
        <v>1695</v>
      </c>
      <c r="G2314" s="1" t="s">
        <v>4119</v>
      </c>
      <c r="H2314" s="1" t="s">
        <v>7126</v>
      </c>
      <c r="I2314" s="1">
        <v>326332.45319688</v>
      </c>
      <c r="J2314" s="1" t="s">
        <v>7127</v>
      </c>
    </row>
    <row r="2315" spans="1:10" x14ac:dyDescent="0.25">
      <c r="A2315" s="1" t="s">
        <v>7128</v>
      </c>
      <c r="B2315" s="2">
        <v>939622054</v>
      </c>
      <c r="C2315" s="2" t="s">
        <v>72</v>
      </c>
      <c r="D2315" s="4">
        <v>34844.25</v>
      </c>
      <c r="E2315" s="1" t="s">
        <v>12</v>
      </c>
      <c r="F2315" s="1" t="s">
        <v>438</v>
      </c>
      <c r="G2315" s="1" t="s">
        <v>4095</v>
      </c>
      <c r="H2315" s="1" t="s">
        <v>7129</v>
      </c>
      <c r="I2315" s="1">
        <v>98433.297690000007</v>
      </c>
      <c r="J2315" s="1" t="s">
        <v>7130</v>
      </c>
    </row>
    <row r="2316" spans="1:10" x14ac:dyDescent="0.25">
      <c r="A2316" s="1" t="s">
        <v>7131</v>
      </c>
      <c r="B2316" s="2">
        <v>525236190</v>
      </c>
      <c r="C2316" s="2" t="s">
        <v>77</v>
      </c>
      <c r="D2316" s="4">
        <v>23521.5</v>
      </c>
      <c r="E2316" s="1" t="s">
        <v>12</v>
      </c>
      <c r="F2316" s="1" t="s">
        <v>29</v>
      </c>
      <c r="G2316" s="1" t="s">
        <v>4119</v>
      </c>
      <c r="H2316" s="1" t="s">
        <v>7132</v>
      </c>
      <c r="I2316" s="1">
        <v>485736.31105999998</v>
      </c>
      <c r="J2316" s="1" t="s">
        <v>7133</v>
      </c>
    </row>
    <row r="2317" spans="1:10" x14ac:dyDescent="0.25">
      <c r="A2317" s="1" t="s">
        <v>7134</v>
      </c>
      <c r="B2317" s="2">
        <v>907339020</v>
      </c>
      <c r="C2317" s="2" t="s">
        <v>348</v>
      </c>
      <c r="D2317" s="4">
        <v>28635</v>
      </c>
      <c r="E2317" s="1" t="s">
        <v>12</v>
      </c>
      <c r="F2317" s="1" t="s">
        <v>514</v>
      </c>
      <c r="G2317" s="1" t="s">
        <v>4105</v>
      </c>
      <c r="H2317" s="1" t="s">
        <v>7135</v>
      </c>
      <c r="I2317" s="1">
        <v>64450.303632000003</v>
      </c>
      <c r="J2317" s="1" t="s">
        <v>7136</v>
      </c>
    </row>
    <row r="2318" spans="1:10" x14ac:dyDescent="0.25">
      <c r="A2318" s="1" t="s">
        <v>5175</v>
      </c>
      <c r="B2318" s="2">
        <v>165962259</v>
      </c>
      <c r="C2318" s="2" t="s">
        <v>47</v>
      </c>
      <c r="D2318" s="4">
        <v>31191.75</v>
      </c>
      <c r="E2318" s="1" t="s">
        <v>12</v>
      </c>
      <c r="F2318" s="1" t="s">
        <v>1304</v>
      </c>
      <c r="G2318" s="1" t="s">
        <v>4066</v>
      </c>
      <c r="H2318" s="1" t="s">
        <v>7137</v>
      </c>
      <c r="I2318" s="1">
        <v>365212.00909200002</v>
      </c>
      <c r="J2318" s="1" t="s">
        <v>7138</v>
      </c>
    </row>
    <row r="2319" spans="1:10" x14ac:dyDescent="0.25">
      <c r="A2319" s="1" t="s">
        <v>7139</v>
      </c>
      <c r="B2319" s="2">
        <v>979458478</v>
      </c>
      <c r="C2319" s="2" t="s">
        <v>38</v>
      </c>
      <c r="D2319" s="4">
        <v>21330</v>
      </c>
      <c r="E2319" s="1" t="s">
        <v>12</v>
      </c>
      <c r="F2319" s="1" t="s">
        <v>523</v>
      </c>
      <c r="G2319" s="1" t="s">
        <v>4105</v>
      </c>
      <c r="H2319" s="1" t="s">
        <v>7140</v>
      </c>
      <c r="I2319" s="1">
        <v>71552.398679999998</v>
      </c>
      <c r="J2319" s="1" t="s">
        <v>7141</v>
      </c>
    </row>
    <row r="2320" spans="1:10" x14ac:dyDescent="0.25">
      <c r="A2320" s="1" t="s">
        <v>7142</v>
      </c>
      <c r="B2320" s="2">
        <v>284354138</v>
      </c>
      <c r="C2320" s="2" t="s">
        <v>298</v>
      </c>
      <c r="D2320" s="4">
        <v>38131.5</v>
      </c>
      <c r="E2320" s="1" t="s">
        <v>12</v>
      </c>
      <c r="F2320" s="1" t="s">
        <v>2501</v>
      </c>
      <c r="G2320" s="1" t="s">
        <v>4112</v>
      </c>
      <c r="H2320" s="1" t="s">
        <v>7143</v>
      </c>
      <c r="I2320" s="1">
        <v>397786.63452192</v>
      </c>
      <c r="J2320" s="1" t="s">
        <v>7144</v>
      </c>
    </row>
    <row r="2321" spans="1:10" x14ac:dyDescent="0.25">
      <c r="A2321" s="1" t="s">
        <v>7145</v>
      </c>
      <c r="B2321" s="2">
        <v>870730567</v>
      </c>
      <c r="C2321" s="2" t="s">
        <v>389</v>
      </c>
      <c r="D2321" s="4">
        <v>29365.5</v>
      </c>
      <c r="E2321" s="1" t="s">
        <v>12</v>
      </c>
      <c r="F2321" s="1" t="s">
        <v>1083</v>
      </c>
      <c r="G2321" s="1" t="s">
        <v>4070</v>
      </c>
      <c r="H2321" s="1" t="s">
        <v>7146</v>
      </c>
      <c r="I2321" s="1">
        <v>206173.92660480001</v>
      </c>
      <c r="J2321" s="1" t="s">
        <v>7147</v>
      </c>
    </row>
    <row r="2322" spans="1:10" x14ac:dyDescent="0.25">
      <c r="A2322" s="1" t="s">
        <v>7148</v>
      </c>
      <c r="B2322" s="2">
        <v>307023024</v>
      </c>
      <c r="C2322" s="2" t="s">
        <v>18</v>
      </c>
      <c r="D2322" s="4">
        <v>33018</v>
      </c>
      <c r="E2322" s="1" t="s">
        <v>12</v>
      </c>
      <c r="F2322" s="1" t="s">
        <v>2211</v>
      </c>
      <c r="G2322" s="1" t="s">
        <v>4074</v>
      </c>
      <c r="H2322" s="1" t="s">
        <v>7149</v>
      </c>
      <c r="I2322" s="1">
        <v>478805.42746500002</v>
      </c>
      <c r="J2322" s="1" t="s">
        <v>7150</v>
      </c>
    </row>
    <row r="2323" spans="1:10" x14ac:dyDescent="0.25">
      <c r="A2323" s="1" t="s">
        <v>7151</v>
      </c>
      <c r="B2323" s="2">
        <v>484833124</v>
      </c>
      <c r="C2323" s="2" t="s">
        <v>403</v>
      </c>
      <c r="D2323" s="4">
        <v>31922.25</v>
      </c>
      <c r="E2323" s="1" t="s">
        <v>12</v>
      </c>
      <c r="F2323" s="1" t="s">
        <v>852</v>
      </c>
      <c r="G2323" s="1" t="s">
        <v>4119</v>
      </c>
      <c r="H2323" s="1" t="s">
        <v>7152</v>
      </c>
      <c r="I2323" s="1">
        <v>138214.56947759999</v>
      </c>
      <c r="J2323" s="1" t="s">
        <v>7153</v>
      </c>
    </row>
    <row r="2324" spans="1:10" x14ac:dyDescent="0.25">
      <c r="A2324" s="1" t="s">
        <v>7154</v>
      </c>
      <c r="B2324" s="2">
        <v>381449213</v>
      </c>
      <c r="C2324" s="2" t="s">
        <v>119</v>
      </c>
      <c r="D2324" s="4">
        <v>24982.5</v>
      </c>
      <c r="E2324" s="1" t="s">
        <v>12</v>
      </c>
      <c r="F2324" s="1" t="s">
        <v>881</v>
      </c>
      <c r="G2324" s="1" t="s">
        <v>4119</v>
      </c>
      <c r="H2324" s="1" t="s">
        <v>7155</v>
      </c>
      <c r="I2324" s="1">
        <v>26689.7254536</v>
      </c>
      <c r="J2324" s="1" t="s">
        <v>7156</v>
      </c>
    </row>
    <row r="2325" spans="1:10" x14ac:dyDescent="0.25">
      <c r="A2325" s="1" t="s">
        <v>7157</v>
      </c>
      <c r="B2325" s="2">
        <v>685989646</v>
      </c>
      <c r="C2325" s="2" t="s">
        <v>38</v>
      </c>
      <c r="D2325" s="4">
        <v>21330</v>
      </c>
      <c r="E2325" s="1" t="s">
        <v>12</v>
      </c>
      <c r="F2325" s="1" t="s">
        <v>951</v>
      </c>
      <c r="G2325" s="1" t="s">
        <v>4066</v>
      </c>
      <c r="H2325" s="1" t="s">
        <v>7158</v>
      </c>
      <c r="I2325" s="1">
        <v>175825.30479359999</v>
      </c>
      <c r="J2325" s="1" t="s">
        <v>7159</v>
      </c>
    </row>
    <row r="2326" spans="1:10" x14ac:dyDescent="0.25">
      <c r="A2326" s="1" t="s">
        <v>7160</v>
      </c>
      <c r="B2326" s="2">
        <v>884029303</v>
      </c>
      <c r="C2326" s="2" t="s">
        <v>203</v>
      </c>
      <c r="D2326" s="4">
        <v>27539.25</v>
      </c>
      <c r="E2326" s="1" t="s">
        <v>12</v>
      </c>
      <c r="F2326" s="1" t="s">
        <v>825</v>
      </c>
      <c r="G2326" s="1" t="s">
        <v>4105</v>
      </c>
      <c r="H2326" s="1" t="s">
        <v>7161</v>
      </c>
      <c r="I2326" s="1">
        <v>328123.89828413998</v>
      </c>
      <c r="J2326" s="1" t="s">
        <v>7162</v>
      </c>
    </row>
    <row r="2327" spans="1:10" x14ac:dyDescent="0.25">
      <c r="A2327" s="1" t="s">
        <v>7163</v>
      </c>
      <c r="B2327" s="2">
        <v>601202545</v>
      </c>
      <c r="C2327" s="2" t="s">
        <v>322</v>
      </c>
      <c r="D2327" s="4">
        <v>26443.5</v>
      </c>
      <c r="E2327" s="1" t="s">
        <v>12</v>
      </c>
      <c r="F2327" s="1" t="s">
        <v>190</v>
      </c>
      <c r="G2327" s="1" t="s">
        <v>4088</v>
      </c>
      <c r="H2327" s="1" t="s">
        <v>7164</v>
      </c>
      <c r="I2327" s="1">
        <v>134802.88965197999</v>
      </c>
      <c r="J2327" s="1" t="s">
        <v>7165</v>
      </c>
    </row>
    <row r="2328" spans="1:10" x14ac:dyDescent="0.25">
      <c r="A2328" s="1" t="s">
        <v>7166</v>
      </c>
      <c r="B2328" s="2">
        <v>802850130</v>
      </c>
      <c r="C2328" s="2" t="s">
        <v>322</v>
      </c>
      <c r="D2328" s="4">
        <v>26443.5</v>
      </c>
      <c r="E2328" s="1" t="s">
        <v>12</v>
      </c>
      <c r="F2328" s="1" t="s">
        <v>763</v>
      </c>
      <c r="G2328" s="1" t="s">
        <v>4095</v>
      </c>
      <c r="H2328" s="1" t="s">
        <v>7167</v>
      </c>
      <c r="I2328" s="1">
        <v>129655.9143936</v>
      </c>
      <c r="J2328" s="1" t="s">
        <v>7168</v>
      </c>
    </row>
    <row r="2329" spans="1:10" x14ac:dyDescent="0.25">
      <c r="A2329" s="1" t="s">
        <v>7169</v>
      </c>
      <c r="B2329" s="2">
        <v>254941473</v>
      </c>
      <c r="C2329" s="2" t="s">
        <v>556</v>
      </c>
      <c r="D2329" s="4">
        <v>27174</v>
      </c>
      <c r="E2329" s="1" t="s">
        <v>12</v>
      </c>
      <c r="F2329" s="1" t="s">
        <v>213</v>
      </c>
      <c r="G2329" s="1" t="s">
        <v>4074</v>
      </c>
      <c r="H2329" s="1" t="s">
        <v>7170</v>
      </c>
      <c r="I2329" s="1">
        <v>265066.13111040002</v>
      </c>
      <c r="J2329" s="1" t="s">
        <v>7171</v>
      </c>
    </row>
    <row r="2330" spans="1:10" x14ac:dyDescent="0.25">
      <c r="A2330" s="1" t="s">
        <v>7172</v>
      </c>
      <c r="B2330" s="2">
        <v>450183935</v>
      </c>
      <c r="C2330" s="2" t="s">
        <v>380</v>
      </c>
      <c r="D2330" s="4">
        <v>14390.25</v>
      </c>
      <c r="E2330" s="1" t="s">
        <v>12</v>
      </c>
      <c r="F2330" s="1" t="s">
        <v>499</v>
      </c>
      <c r="G2330" s="1" t="s">
        <v>4099</v>
      </c>
      <c r="H2330" s="1" t="s">
        <v>7173</v>
      </c>
      <c r="I2330" s="1">
        <v>67492.292174999995</v>
      </c>
      <c r="J2330" s="1" t="s">
        <v>7174</v>
      </c>
    </row>
    <row r="2331" spans="1:10" x14ac:dyDescent="0.25">
      <c r="A2331" s="1" t="s">
        <v>7175</v>
      </c>
      <c r="B2331" s="2">
        <v>876279636</v>
      </c>
      <c r="C2331" s="2" t="s">
        <v>119</v>
      </c>
      <c r="D2331" s="4">
        <v>24982.5</v>
      </c>
      <c r="E2331" s="1" t="s">
        <v>12</v>
      </c>
      <c r="F2331" s="1" t="s">
        <v>909</v>
      </c>
      <c r="G2331" s="1" t="s">
        <v>4066</v>
      </c>
      <c r="H2331" s="1" t="s">
        <v>7176</v>
      </c>
      <c r="I2331" s="1">
        <v>108492.8257952</v>
      </c>
      <c r="J2331" s="1" t="s">
        <v>7177</v>
      </c>
    </row>
    <row r="2332" spans="1:10" x14ac:dyDescent="0.25">
      <c r="A2332" s="1" t="s">
        <v>7178</v>
      </c>
      <c r="B2332" s="2">
        <v>284644944</v>
      </c>
      <c r="C2332" s="2" t="s">
        <v>194</v>
      </c>
      <c r="D2332" s="4">
        <v>30826.5</v>
      </c>
      <c r="E2332" s="1" t="s">
        <v>12</v>
      </c>
      <c r="F2332" s="1" t="s">
        <v>381</v>
      </c>
      <c r="G2332" s="1" t="s">
        <v>4112</v>
      </c>
      <c r="H2332" s="1" t="s">
        <v>7179</v>
      </c>
      <c r="I2332" s="1">
        <v>280225.23692624999</v>
      </c>
      <c r="J2332" s="1" t="s">
        <v>7180</v>
      </c>
    </row>
    <row r="2333" spans="1:10" x14ac:dyDescent="0.25">
      <c r="A2333" s="1" t="s">
        <v>7181</v>
      </c>
      <c r="B2333" s="2">
        <v>348362013</v>
      </c>
      <c r="C2333" s="2" t="s">
        <v>889</v>
      </c>
      <c r="D2333" s="4">
        <v>30096</v>
      </c>
      <c r="E2333" s="1" t="s">
        <v>12</v>
      </c>
      <c r="F2333" s="1" t="s">
        <v>115</v>
      </c>
      <c r="G2333" s="1" t="s">
        <v>4112</v>
      </c>
      <c r="H2333" s="1" t="s">
        <v>7182</v>
      </c>
      <c r="I2333" s="1">
        <v>563747.09822507994</v>
      </c>
      <c r="J2333" s="1" t="s">
        <v>7183</v>
      </c>
    </row>
    <row r="2334" spans="1:10" x14ac:dyDescent="0.25">
      <c r="A2334" s="1" t="s">
        <v>7184</v>
      </c>
      <c r="B2334" s="2">
        <v>537928168</v>
      </c>
      <c r="C2334" s="2" t="s">
        <v>119</v>
      </c>
      <c r="D2334" s="4">
        <v>24982.5</v>
      </c>
      <c r="E2334" s="1" t="s">
        <v>12</v>
      </c>
      <c r="F2334" s="1" t="s">
        <v>399</v>
      </c>
      <c r="G2334" s="1" t="s">
        <v>4112</v>
      </c>
      <c r="H2334" s="1" t="s">
        <v>7185</v>
      </c>
      <c r="I2334" s="1">
        <v>225394.98653808</v>
      </c>
      <c r="J2334" s="1" t="s">
        <v>7186</v>
      </c>
    </row>
    <row r="2335" spans="1:10" x14ac:dyDescent="0.25">
      <c r="A2335" s="1" t="s">
        <v>7187</v>
      </c>
      <c r="B2335" s="2">
        <v>996934429</v>
      </c>
      <c r="C2335" s="2" t="s">
        <v>470</v>
      </c>
      <c r="D2335" s="4">
        <v>14755.5</v>
      </c>
      <c r="E2335" s="1" t="s">
        <v>12</v>
      </c>
      <c r="F2335" s="1" t="s">
        <v>514</v>
      </c>
      <c r="G2335" s="1" t="s">
        <v>4119</v>
      </c>
      <c r="H2335" s="1" t="s">
        <v>7188</v>
      </c>
      <c r="I2335" s="1">
        <v>184869.10140295999</v>
      </c>
      <c r="J2335" s="1" t="s">
        <v>7189</v>
      </c>
    </row>
    <row r="2336" spans="1:10" x14ac:dyDescent="0.25">
      <c r="A2336" s="1" t="s">
        <v>7190</v>
      </c>
      <c r="B2336" s="2">
        <v>898850646</v>
      </c>
      <c r="C2336" s="2" t="s">
        <v>162</v>
      </c>
      <c r="D2336" s="4">
        <v>15851.25</v>
      </c>
      <c r="E2336" s="1" t="s">
        <v>12</v>
      </c>
      <c r="F2336" s="1" t="s">
        <v>336</v>
      </c>
      <c r="G2336" s="1" t="s">
        <v>4070</v>
      </c>
      <c r="H2336" s="1" t="s">
        <v>7191</v>
      </c>
      <c r="I2336" s="1">
        <v>203562.95371776001</v>
      </c>
      <c r="J2336" s="1" t="s">
        <v>7192</v>
      </c>
    </row>
    <row r="2337" spans="1:10" x14ac:dyDescent="0.25">
      <c r="A2337" s="1" t="s">
        <v>7193</v>
      </c>
      <c r="B2337" s="2">
        <v>60142149</v>
      </c>
      <c r="C2337" s="2" t="s">
        <v>698</v>
      </c>
      <c r="D2337" s="4">
        <v>18408</v>
      </c>
      <c r="E2337" s="1" t="s">
        <v>12</v>
      </c>
      <c r="F2337" s="1" t="s">
        <v>422</v>
      </c>
      <c r="G2337" s="1" t="s">
        <v>4054</v>
      </c>
      <c r="H2337" s="1" t="s">
        <v>7194</v>
      </c>
      <c r="I2337" s="1">
        <v>227377.60863999999</v>
      </c>
      <c r="J2337" s="1" t="s">
        <v>7195</v>
      </c>
    </row>
    <row r="2338" spans="1:10" x14ac:dyDescent="0.25">
      <c r="A2338" s="1" t="s">
        <v>7196</v>
      </c>
      <c r="B2338" s="2">
        <v>68152684</v>
      </c>
      <c r="C2338" s="2" t="s">
        <v>250</v>
      </c>
      <c r="D2338" s="4">
        <v>18042.75</v>
      </c>
      <c r="E2338" s="1" t="s">
        <v>12</v>
      </c>
      <c r="F2338" s="1" t="s">
        <v>1517</v>
      </c>
      <c r="G2338" s="1" t="s">
        <v>4105</v>
      </c>
      <c r="H2338" s="1" t="s">
        <v>7197</v>
      </c>
      <c r="I2338" s="1">
        <v>161400.0947328</v>
      </c>
      <c r="J2338" s="1" t="s">
        <v>7198</v>
      </c>
    </row>
    <row r="2339" spans="1:10" x14ac:dyDescent="0.25">
      <c r="A2339" s="1" t="s">
        <v>7199</v>
      </c>
      <c r="B2339" s="2">
        <v>736860096</v>
      </c>
      <c r="C2339" s="2" t="s">
        <v>281</v>
      </c>
      <c r="D2339" s="4">
        <v>21695.25</v>
      </c>
      <c r="E2339" s="1" t="s">
        <v>12</v>
      </c>
      <c r="F2339" s="1" t="s">
        <v>2602</v>
      </c>
      <c r="G2339" s="1" t="s">
        <v>4095</v>
      </c>
      <c r="H2339" s="1" t="s">
        <v>7200</v>
      </c>
      <c r="I2339" s="1">
        <v>267854.69545200001</v>
      </c>
      <c r="J2339" s="1" t="s">
        <v>7201</v>
      </c>
    </row>
    <row r="2340" spans="1:10" x14ac:dyDescent="0.25">
      <c r="A2340" s="1" t="s">
        <v>7202</v>
      </c>
      <c r="B2340" s="2">
        <v>371228698</v>
      </c>
      <c r="C2340" s="2" t="s">
        <v>57</v>
      </c>
      <c r="D2340" s="4">
        <v>34113.75</v>
      </c>
      <c r="E2340" s="1" t="s">
        <v>12</v>
      </c>
      <c r="F2340" s="1" t="s">
        <v>213</v>
      </c>
      <c r="G2340" s="1" t="s">
        <v>4119</v>
      </c>
      <c r="H2340" s="1" t="s">
        <v>7203</v>
      </c>
      <c r="I2340" s="1">
        <v>360051.33387600002</v>
      </c>
      <c r="J2340" s="1" t="s">
        <v>7204</v>
      </c>
    </row>
    <row r="2341" spans="1:10" x14ac:dyDescent="0.25">
      <c r="A2341" s="1" t="s">
        <v>7205</v>
      </c>
      <c r="B2341" s="2">
        <v>941967865</v>
      </c>
      <c r="C2341" s="2" t="s">
        <v>348</v>
      </c>
      <c r="D2341" s="4">
        <v>28635</v>
      </c>
      <c r="E2341" s="1" t="s">
        <v>12</v>
      </c>
      <c r="F2341" s="1" t="s">
        <v>1047</v>
      </c>
      <c r="G2341" s="1" t="s">
        <v>4112</v>
      </c>
      <c r="H2341" s="1" t="s">
        <v>7206</v>
      </c>
      <c r="I2341" s="1">
        <v>123131.89733183999</v>
      </c>
      <c r="J2341" s="1" t="s">
        <v>7207</v>
      </c>
    </row>
    <row r="2342" spans="1:10" x14ac:dyDescent="0.25">
      <c r="A2342" s="1" t="s">
        <v>7208</v>
      </c>
      <c r="B2342" s="2">
        <v>718436887</v>
      </c>
      <c r="C2342" s="2" t="s">
        <v>479</v>
      </c>
      <c r="D2342" s="4">
        <v>33383.25</v>
      </c>
      <c r="E2342" s="1" t="s">
        <v>12</v>
      </c>
      <c r="F2342" s="1" t="s">
        <v>784</v>
      </c>
      <c r="G2342" s="1" t="s">
        <v>4070</v>
      </c>
      <c r="H2342" s="1" t="s">
        <v>7209</v>
      </c>
      <c r="I2342" s="1">
        <v>78915.895296000002</v>
      </c>
      <c r="J2342" s="1" t="s">
        <v>7210</v>
      </c>
    </row>
    <row r="2343" spans="1:10" x14ac:dyDescent="0.25">
      <c r="A2343" s="1" t="s">
        <v>7211</v>
      </c>
      <c r="B2343" s="2">
        <v>899944761</v>
      </c>
      <c r="C2343" s="2" t="s">
        <v>43</v>
      </c>
      <c r="D2343" s="4">
        <v>36670.5</v>
      </c>
      <c r="E2343" s="1" t="s">
        <v>12</v>
      </c>
      <c r="F2343" s="1" t="s">
        <v>1450</v>
      </c>
      <c r="G2343" s="1" t="s">
        <v>4105</v>
      </c>
      <c r="H2343" s="1" t="s">
        <v>7212</v>
      </c>
      <c r="I2343" s="1">
        <v>222460.399278</v>
      </c>
      <c r="J2343" s="1" t="s">
        <v>7213</v>
      </c>
    </row>
    <row r="2344" spans="1:10" x14ac:dyDescent="0.25">
      <c r="A2344" s="1" t="s">
        <v>7214</v>
      </c>
      <c r="B2344" s="2">
        <v>279393774</v>
      </c>
      <c r="C2344" s="2" t="s">
        <v>134</v>
      </c>
      <c r="D2344" s="4">
        <v>37401</v>
      </c>
      <c r="E2344" s="1" t="s">
        <v>12</v>
      </c>
      <c r="F2344" s="1" t="s">
        <v>195</v>
      </c>
      <c r="G2344" s="1" t="s">
        <v>4099</v>
      </c>
      <c r="H2344" s="1" t="s">
        <v>7215</v>
      </c>
      <c r="I2344" s="1">
        <v>401623.42302719998</v>
      </c>
      <c r="J2344" s="1" t="s">
        <v>7216</v>
      </c>
    </row>
    <row r="2345" spans="1:10" x14ac:dyDescent="0.25">
      <c r="A2345" s="1" t="s">
        <v>7217</v>
      </c>
      <c r="B2345" s="2">
        <v>368129271</v>
      </c>
      <c r="C2345" s="2" t="s">
        <v>606</v>
      </c>
      <c r="D2345" s="4">
        <v>23886.75</v>
      </c>
      <c r="E2345" s="1" t="s">
        <v>12</v>
      </c>
      <c r="F2345" s="1" t="s">
        <v>1799</v>
      </c>
      <c r="G2345" s="1" t="s">
        <v>4105</v>
      </c>
      <c r="H2345" s="1" t="s">
        <v>7218</v>
      </c>
      <c r="I2345" s="1">
        <v>132236.91786240001</v>
      </c>
      <c r="J2345" s="1" t="s">
        <v>7219</v>
      </c>
    </row>
    <row r="2346" spans="1:10" x14ac:dyDescent="0.25">
      <c r="A2346" s="1" t="s">
        <v>7220</v>
      </c>
      <c r="B2346" s="2">
        <v>109729048</v>
      </c>
      <c r="C2346" s="2" t="s">
        <v>556</v>
      </c>
      <c r="D2346" s="4">
        <v>27174</v>
      </c>
      <c r="E2346" s="1" t="s">
        <v>12</v>
      </c>
      <c r="F2346" s="1" t="s">
        <v>1277</v>
      </c>
      <c r="G2346" s="1" t="s">
        <v>4148</v>
      </c>
      <c r="H2346" s="1" t="s">
        <v>7221</v>
      </c>
      <c r="I2346" s="1">
        <v>246379.0901376</v>
      </c>
      <c r="J2346" s="1" t="s">
        <v>7222</v>
      </c>
    </row>
    <row r="2347" spans="1:10" x14ac:dyDescent="0.25">
      <c r="A2347" s="1" t="s">
        <v>7223</v>
      </c>
      <c r="B2347" s="2">
        <v>233708883</v>
      </c>
      <c r="C2347" s="2" t="s">
        <v>606</v>
      </c>
      <c r="D2347" s="4">
        <v>23886.75</v>
      </c>
      <c r="E2347" s="1" t="s">
        <v>12</v>
      </c>
      <c r="F2347" s="1" t="s">
        <v>2501</v>
      </c>
      <c r="G2347" s="1" t="s">
        <v>4148</v>
      </c>
      <c r="H2347" s="1" t="s">
        <v>7224</v>
      </c>
      <c r="I2347" s="1">
        <v>428694.07723037997</v>
      </c>
      <c r="J2347" s="1" t="s">
        <v>7225</v>
      </c>
    </row>
    <row r="2348" spans="1:10" x14ac:dyDescent="0.25">
      <c r="A2348" s="1" t="s">
        <v>7226</v>
      </c>
      <c r="B2348" s="2">
        <v>453980175</v>
      </c>
      <c r="C2348" s="2" t="s">
        <v>101</v>
      </c>
      <c r="D2348" s="4">
        <v>19138.5</v>
      </c>
      <c r="E2348" s="1" t="s">
        <v>12</v>
      </c>
      <c r="F2348" s="1" t="s">
        <v>430</v>
      </c>
      <c r="G2348" s="1" t="s">
        <v>4058</v>
      </c>
      <c r="H2348" s="1" t="s">
        <v>7227</v>
      </c>
      <c r="I2348" s="1">
        <v>194846.18532372001</v>
      </c>
      <c r="J2348" s="1" t="s">
        <v>7228</v>
      </c>
    </row>
    <row r="2349" spans="1:10" x14ac:dyDescent="0.25">
      <c r="A2349" s="1" t="s">
        <v>7229</v>
      </c>
      <c r="B2349" s="2">
        <v>696046635</v>
      </c>
      <c r="C2349" s="2" t="s">
        <v>124</v>
      </c>
      <c r="D2349" s="4">
        <v>14025</v>
      </c>
      <c r="E2349" s="1" t="s">
        <v>12</v>
      </c>
      <c r="F2349" s="1" t="s">
        <v>353</v>
      </c>
      <c r="G2349" s="1" t="s">
        <v>4058</v>
      </c>
      <c r="H2349" s="1" t="s">
        <v>7230</v>
      </c>
      <c r="I2349" s="1">
        <v>373280.790484</v>
      </c>
      <c r="J2349" s="1" t="s">
        <v>7231</v>
      </c>
    </row>
    <row r="2350" spans="1:10" x14ac:dyDescent="0.25">
      <c r="A2350" s="1" t="s">
        <v>7232</v>
      </c>
      <c r="B2350" s="2">
        <v>24866329</v>
      </c>
      <c r="C2350" s="2" t="s">
        <v>92</v>
      </c>
      <c r="D2350" s="4">
        <v>29000.25</v>
      </c>
      <c r="E2350" s="1" t="s">
        <v>12</v>
      </c>
      <c r="F2350" s="1" t="s">
        <v>264</v>
      </c>
      <c r="G2350" s="1" t="s">
        <v>4058</v>
      </c>
      <c r="H2350" s="1" t="s">
        <v>7233</v>
      </c>
      <c r="I2350" s="1">
        <v>44684.596029599998</v>
      </c>
      <c r="J2350" s="1" t="s">
        <v>7234</v>
      </c>
    </row>
    <row r="2351" spans="1:10" x14ac:dyDescent="0.25">
      <c r="A2351" s="1" t="s">
        <v>7235</v>
      </c>
      <c r="B2351" s="2">
        <v>274125874</v>
      </c>
      <c r="C2351" s="2" t="s">
        <v>57</v>
      </c>
      <c r="D2351" s="4">
        <v>34113.75</v>
      </c>
      <c r="E2351" s="1" t="s">
        <v>12</v>
      </c>
      <c r="F2351" s="1" t="s">
        <v>774</v>
      </c>
      <c r="G2351" s="1" t="s">
        <v>4058</v>
      </c>
      <c r="H2351" s="1" t="s">
        <v>7236</v>
      </c>
      <c r="I2351" s="1">
        <v>353390.3649024</v>
      </c>
      <c r="J2351" s="1" t="s">
        <v>7237</v>
      </c>
    </row>
    <row r="2352" spans="1:10" x14ac:dyDescent="0.25">
      <c r="A2352" s="1" t="s">
        <v>7238</v>
      </c>
      <c r="B2352" s="2">
        <v>9739453</v>
      </c>
      <c r="C2352" s="2" t="s">
        <v>513</v>
      </c>
      <c r="D2352" s="4">
        <v>32287.5</v>
      </c>
      <c r="E2352" s="1" t="s">
        <v>12</v>
      </c>
      <c r="F2352" s="1" t="s">
        <v>1336</v>
      </c>
      <c r="G2352" s="1" t="s">
        <v>4058</v>
      </c>
      <c r="H2352" s="1" t="s">
        <v>7239</v>
      </c>
      <c r="I2352" s="1">
        <v>95585.439240720007</v>
      </c>
      <c r="J2352" s="1" t="s">
        <v>7240</v>
      </c>
    </row>
    <row r="2353" spans="1:10" x14ac:dyDescent="0.25">
      <c r="A2353" s="1" t="s">
        <v>7241</v>
      </c>
      <c r="B2353" s="2">
        <v>969849461</v>
      </c>
      <c r="C2353" s="2" t="s">
        <v>180</v>
      </c>
      <c r="D2353" s="4">
        <v>35940</v>
      </c>
      <c r="E2353" s="1" t="s">
        <v>12</v>
      </c>
      <c r="F2353" s="1" t="s">
        <v>399</v>
      </c>
      <c r="G2353" s="1" t="s">
        <v>4058</v>
      </c>
      <c r="H2353" s="1" t="s">
        <v>7242</v>
      </c>
      <c r="I2353" s="1">
        <v>181568.00429459999</v>
      </c>
      <c r="J2353" s="1" t="s">
        <v>7243</v>
      </c>
    </row>
    <row r="2354" spans="1:10" x14ac:dyDescent="0.25">
      <c r="A2354" s="1" t="s">
        <v>7244</v>
      </c>
      <c r="B2354" s="2">
        <v>782237332</v>
      </c>
      <c r="C2354" s="2" t="s">
        <v>101</v>
      </c>
      <c r="D2354" s="4">
        <v>19138.5</v>
      </c>
      <c r="E2354" s="1" t="s">
        <v>12</v>
      </c>
      <c r="F2354" s="1" t="s">
        <v>1450</v>
      </c>
      <c r="G2354" s="1" t="s">
        <v>4058</v>
      </c>
      <c r="H2354" s="1" t="s">
        <v>7245</v>
      </c>
      <c r="I2354" s="1">
        <v>35539.152952320001</v>
      </c>
      <c r="J2354" s="1" t="s">
        <v>7246</v>
      </c>
    </row>
    <row r="2355" spans="1:10" x14ac:dyDescent="0.25">
      <c r="A2355" s="1" t="s">
        <v>7247</v>
      </c>
      <c r="B2355" s="2">
        <v>403325723</v>
      </c>
      <c r="C2355" s="2" t="s">
        <v>114</v>
      </c>
      <c r="D2355" s="4">
        <v>20599.5</v>
      </c>
      <c r="E2355" s="1" t="s">
        <v>12</v>
      </c>
      <c r="F2355" s="1" t="s">
        <v>58</v>
      </c>
      <c r="G2355" s="1" t="s">
        <v>4058</v>
      </c>
      <c r="H2355" s="1" t="s">
        <v>7248</v>
      </c>
      <c r="I2355" s="1">
        <v>54827.757064079997</v>
      </c>
      <c r="J2355" s="1" t="s">
        <v>7249</v>
      </c>
    </row>
    <row r="2356" spans="1:10" x14ac:dyDescent="0.25">
      <c r="A2356" s="1" t="s">
        <v>7250</v>
      </c>
      <c r="B2356" s="2">
        <v>220684499</v>
      </c>
      <c r="C2356" s="2" t="s">
        <v>72</v>
      </c>
      <c r="D2356" s="4">
        <v>34844.25</v>
      </c>
      <c r="E2356" s="1" t="s">
        <v>12</v>
      </c>
      <c r="F2356" s="1" t="s">
        <v>2501</v>
      </c>
      <c r="G2356" s="1" t="s">
        <v>4058</v>
      </c>
      <c r="H2356" s="1" t="s">
        <v>7251</v>
      </c>
      <c r="I2356" s="1">
        <v>209796.54149999999</v>
      </c>
      <c r="J2356" s="1" t="s">
        <v>6804</v>
      </c>
    </row>
    <row r="2357" spans="1:10" x14ac:dyDescent="0.25">
      <c r="A2357" s="1" t="s">
        <v>7252</v>
      </c>
      <c r="B2357" s="2">
        <v>867314711</v>
      </c>
      <c r="C2357" s="2" t="s">
        <v>281</v>
      </c>
      <c r="D2357" s="4">
        <v>21695.25</v>
      </c>
      <c r="E2357" s="1" t="s">
        <v>12</v>
      </c>
      <c r="F2357" s="1" t="s">
        <v>110</v>
      </c>
      <c r="G2357" s="1" t="s">
        <v>4058</v>
      </c>
      <c r="H2357" s="1" t="s">
        <v>7253</v>
      </c>
      <c r="I2357" s="1">
        <v>121470.417684</v>
      </c>
      <c r="J2357" s="1" t="s">
        <v>7254</v>
      </c>
    </row>
    <row r="2358" spans="1:10" x14ac:dyDescent="0.25">
      <c r="A2358" s="1" t="s">
        <v>7255</v>
      </c>
      <c r="B2358" s="2">
        <v>853947202</v>
      </c>
      <c r="C2358" s="2" t="s">
        <v>72</v>
      </c>
      <c r="D2358" s="4">
        <v>34844.25</v>
      </c>
      <c r="E2358" s="1" t="s">
        <v>12</v>
      </c>
      <c r="F2358" s="1" t="s">
        <v>305</v>
      </c>
      <c r="G2358" s="1" t="s">
        <v>4058</v>
      </c>
      <c r="H2358" s="1" t="s">
        <v>7256</v>
      </c>
      <c r="I2358" s="1">
        <v>182798.39711232</v>
      </c>
      <c r="J2358" s="1" t="s">
        <v>7257</v>
      </c>
    </row>
    <row r="2359" spans="1:10" x14ac:dyDescent="0.25">
      <c r="A2359" s="1" t="s">
        <v>7258</v>
      </c>
      <c r="B2359" s="2">
        <v>454422255</v>
      </c>
      <c r="C2359" s="2" t="s">
        <v>309</v>
      </c>
      <c r="D2359" s="4">
        <v>27904.5</v>
      </c>
      <c r="E2359" s="1" t="s">
        <v>12</v>
      </c>
      <c r="F2359" s="1" t="s">
        <v>784</v>
      </c>
      <c r="G2359" s="1" t="s">
        <v>4058</v>
      </c>
      <c r="H2359" s="1" t="s">
        <v>7259</v>
      </c>
      <c r="I2359" s="1">
        <v>180854.97121620001</v>
      </c>
      <c r="J2359" s="1" t="s">
        <v>7260</v>
      </c>
    </row>
    <row r="2360" spans="1:10" x14ac:dyDescent="0.25">
      <c r="A2360" s="1" t="s">
        <v>7261</v>
      </c>
      <c r="B2360" s="2">
        <v>763596924</v>
      </c>
      <c r="C2360" s="2" t="s">
        <v>255</v>
      </c>
      <c r="D2360" s="4">
        <v>25347.75</v>
      </c>
      <c r="E2360" s="1" t="s">
        <v>12</v>
      </c>
      <c r="F2360" s="1" t="s">
        <v>344</v>
      </c>
      <c r="G2360" s="1" t="s">
        <v>4058</v>
      </c>
      <c r="H2360" s="1" t="s">
        <v>7262</v>
      </c>
      <c r="I2360" s="1">
        <v>498667.16424720001</v>
      </c>
      <c r="J2360" s="1" t="s">
        <v>7263</v>
      </c>
    </row>
    <row r="2361" spans="1:10" x14ac:dyDescent="0.25">
      <c r="A2361" s="1" t="s">
        <v>7264</v>
      </c>
      <c r="B2361" s="2">
        <v>986502521</v>
      </c>
      <c r="C2361" s="2" t="s">
        <v>661</v>
      </c>
      <c r="D2361" s="4">
        <v>16216.5</v>
      </c>
      <c r="E2361" s="1" t="s">
        <v>12</v>
      </c>
      <c r="F2361" s="1" t="s">
        <v>155</v>
      </c>
      <c r="G2361" s="1" t="s">
        <v>4058</v>
      </c>
      <c r="H2361" s="1" t="s">
        <v>7265</v>
      </c>
      <c r="I2361" s="1">
        <v>113862.663915</v>
      </c>
      <c r="J2361" s="1" t="s">
        <v>7266</v>
      </c>
    </row>
    <row r="2362" spans="1:10" x14ac:dyDescent="0.25">
      <c r="A2362" s="1" t="s">
        <v>7267</v>
      </c>
      <c r="B2362" s="2">
        <v>108897724</v>
      </c>
      <c r="C2362" s="2" t="s">
        <v>82</v>
      </c>
      <c r="D2362" s="4">
        <v>16947</v>
      </c>
      <c r="E2362" s="1" t="s">
        <v>12</v>
      </c>
      <c r="F2362" s="1" t="s">
        <v>1308</v>
      </c>
      <c r="G2362" s="1" t="s">
        <v>4058</v>
      </c>
      <c r="H2362" s="1" t="s">
        <v>7268</v>
      </c>
      <c r="I2362" s="1">
        <v>127682.9575668</v>
      </c>
      <c r="J2362" s="1" t="s">
        <v>7269</v>
      </c>
    </row>
    <row r="2363" spans="1:10" x14ac:dyDescent="0.25">
      <c r="A2363" s="1" t="s">
        <v>7270</v>
      </c>
      <c r="B2363" s="2">
        <v>961508732</v>
      </c>
      <c r="C2363" s="2" t="s">
        <v>245</v>
      </c>
      <c r="D2363" s="4">
        <v>19503.75</v>
      </c>
      <c r="E2363" s="1" t="s">
        <v>12</v>
      </c>
      <c r="F2363" s="1" t="s">
        <v>2602</v>
      </c>
      <c r="G2363" s="1" t="s">
        <v>4058</v>
      </c>
      <c r="H2363" s="1" t="s">
        <v>7271</v>
      </c>
      <c r="I2363" s="1">
        <v>552041.12891357997</v>
      </c>
      <c r="J2363" s="1" t="s">
        <v>7272</v>
      </c>
    </row>
    <row r="2364" spans="1:10" x14ac:dyDescent="0.25">
      <c r="A2364" s="1" t="s">
        <v>7273</v>
      </c>
      <c r="B2364" s="2">
        <v>684094273</v>
      </c>
      <c r="C2364" s="2" t="s">
        <v>119</v>
      </c>
      <c r="D2364" s="4">
        <v>24982.5</v>
      </c>
      <c r="E2364" s="1" t="s">
        <v>12</v>
      </c>
      <c r="F2364" s="1" t="s">
        <v>909</v>
      </c>
      <c r="G2364" s="1" t="s">
        <v>4058</v>
      </c>
      <c r="H2364" s="1" t="s">
        <v>7274</v>
      </c>
      <c r="I2364" s="1">
        <v>111913.24476288</v>
      </c>
      <c r="J2364" s="1" t="s">
        <v>7275</v>
      </c>
    </row>
    <row r="2365" spans="1:10" x14ac:dyDescent="0.25">
      <c r="A2365" s="1" t="s">
        <v>7276</v>
      </c>
      <c r="B2365" s="2">
        <v>408791530</v>
      </c>
      <c r="C2365" s="2" t="s">
        <v>273</v>
      </c>
      <c r="D2365" s="4">
        <v>20964.75</v>
      </c>
      <c r="E2365" s="1" t="s">
        <v>12</v>
      </c>
      <c r="F2365" s="1" t="s">
        <v>784</v>
      </c>
      <c r="G2365" s="1" t="s">
        <v>4058</v>
      </c>
      <c r="H2365" s="1" t="s">
        <v>7277</v>
      </c>
      <c r="I2365" s="1">
        <v>79890.070648499997</v>
      </c>
      <c r="J2365" s="1" t="s">
        <v>7278</v>
      </c>
    </row>
    <row r="2366" spans="1:10" x14ac:dyDescent="0.25">
      <c r="A2366" s="1" t="s">
        <v>7279</v>
      </c>
      <c r="B2366" s="2">
        <v>821536877</v>
      </c>
      <c r="C2366" s="2" t="s">
        <v>43</v>
      </c>
      <c r="D2366" s="4">
        <v>36670.5</v>
      </c>
      <c r="E2366" s="1" t="s">
        <v>12</v>
      </c>
      <c r="F2366" s="1" t="s">
        <v>569</v>
      </c>
      <c r="G2366" s="1" t="s">
        <v>4058</v>
      </c>
      <c r="H2366" s="1" t="s">
        <v>7280</v>
      </c>
      <c r="I2366" s="1">
        <v>162415.26756000001</v>
      </c>
      <c r="J2366" s="1" t="s">
        <v>7281</v>
      </c>
    </row>
    <row r="2367" spans="1:10" x14ac:dyDescent="0.25">
      <c r="A2367" s="1" t="s">
        <v>7282</v>
      </c>
      <c r="B2367" s="2">
        <v>502707354</v>
      </c>
      <c r="C2367" s="2" t="s">
        <v>335</v>
      </c>
      <c r="D2367" s="4">
        <v>19869</v>
      </c>
      <c r="E2367" s="1" t="s">
        <v>12</v>
      </c>
      <c r="F2367" s="1" t="s">
        <v>310</v>
      </c>
      <c r="G2367" s="1" t="s">
        <v>4058</v>
      </c>
      <c r="H2367" s="1" t="s">
        <v>7283</v>
      </c>
      <c r="I2367" s="1">
        <v>301736.48774399998</v>
      </c>
      <c r="J2367" s="1" t="s">
        <v>7284</v>
      </c>
    </row>
    <row r="2368" spans="1:10" x14ac:dyDescent="0.25">
      <c r="A2368" s="1" t="s">
        <v>7285</v>
      </c>
      <c r="B2368" s="2">
        <v>866388847</v>
      </c>
      <c r="C2368" s="2" t="s">
        <v>268</v>
      </c>
      <c r="D2368" s="4">
        <v>17677.5</v>
      </c>
      <c r="E2368" s="1" t="s">
        <v>12</v>
      </c>
      <c r="F2368" s="1" t="s">
        <v>1498</v>
      </c>
      <c r="G2368" s="1" t="s">
        <v>4058</v>
      </c>
      <c r="H2368" s="1" t="s">
        <v>7286</v>
      </c>
      <c r="I2368" s="1">
        <v>554874.61665761995</v>
      </c>
      <c r="J2368" s="1" t="s">
        <v>7287</v>
      </c>
    </row>
    <row r="2369" spans="1:10" x14ac:dyDescent="0.25">
      <c r="A2369" s="1" t="s">
        <v>7288</v>
      </c>
      <c r="B2369" s="2">
        <v>858506489</v>
      </c>
      <c r="C2369" s="2" t="s">
        <v>43</v>
      </c>
      <c r="D2369" s="4">
        <v>36670.5</v>
      </c>
      <c r="E2369" s="1" t="s">
        <v>12</v>
      </c>
      <c r="F2369" s="1" t="s">
        <v>665</v>
      </c>
      <c r="G2369" s="1" t="s">
        <v>4058</v>
      </c>
      <c r="H2369" s="1" t="s">
        <v>7289</v>
      </c>
      <c r="I2369" s="1">
        <v>103965.65616</v>
      </c>
      <c r="J2369" s="1" t="s">
        <v>7290</v>
      </c>
    </row>
    <row r="2370" spans="1:10" x14ac:dyDescent="0.25">
      <c r="A2370" s="1" t="s">
        <v>7291</v>
      </c>
      <c r="B2370" s="2">
        <v>2674446</v>
      </c>
      <c r="C2370" s="2" t="s">
        <v>162</v>
      </c>
      <c r="D2370" s="4">
        <v>15851.25</v>
      </c>
      <c r="E2370" s="1" t="s">
        <v>12</v>
      </c>
      <c r="F2370" s="1" t="s">
        <v>147</v>
      </c>
      <c r="G2370" s="1" t="s">
        <v>4058</v>
      </c>
      <c r="H2370" s="1" t="s">
        <v>7292</v>
      </c>
      <c r="I2370" s="1">
        <v>148927.61727228001</v>
      </c>
      <c r="J2370" s="1" t="s">
        <v>7293</v>
      </c>
    </row>
    <row r="2371" spans="1:10" x14ac:dyDescent="0.25">
      <c r="A2371" s="1" t="s">
        <v>7294</v>
      </c>
      <c r="B2371" s="2">
        <v>554865630</v>
      </c>
      <c r="C2371" s="2" t="s">
        <v>154</v>
      </c>
      <c r="D2371" s="4">
        <v>29730.75</v>
      </c>
      <c r="E2371" s="1" t="s">
        <v>12</v>
      </c>
      <c r="F2371" s="1" t="s">
        <v>636</v>
      </c>
      <c r="G2371" s="1" t="s">
        <v>4058</v>
      </c>
      <c r="H2371" s="1" t="s">
        <v>7295</v>
      </c>
      <c r="I2371" s="1">
        <v>364055.25433050003</v>
      </c>
      <c r="J2371" s="1" t="s">
        <v>7296</v>
      </c>
    </row>
    <row r="2372" spans="1:10" x14ac:dyDescent="0.25">
      <c r="A2372" s="1" t="s">
        <v>7297</v>
      </c>
      <c r="B2372" s="2">
        <v>251901445</v>
      </c>
      <c r="C2372" s="2" t="s">
        <v>698</v>
      </c>
      <c r="D2372" s="4">
        <v>18408</v>
      </c>
      <c r="E2372" s="1" t="s">
        <v>12</v>
      </c>
      <c r="F2372" s="1" t="s">
        <v>1426</v>
      </c>
      <c r="G2372" s="1" t="s">
        <v>4058</v>
      </c>
      <c r="H2372" s="1" t="s">
        <v>7298</v>
      </c>
      <c r="I2372" s="1">
        <v>120757.977032</v>
      </c>
      <c r="J2372" s="1" t="s">
        <v>7299</v>
      </c>
    </row>
    <row r="2373" spans="1:10" x14ac:dyDescent="0.25">
      <c r="A2373" s="1" t="s">
        <v>7300</v>
      </c>
      <c r="B2373" s="2">
        <v>626603303</v>
      </c>
      <c r="C2373" s="2" t="s">
        <v>298</v>
      </c>
      <c r="D2373" s="4">
        <v>38131.5</v>
      </c>
      <c r="E2373" s="1" t="s">
        <v>12</v>
      </c>
      <c r="F2373" s="1" t="s">
        <v>1277</v>
      </c>
      <c r="G2373" s="1" t="s">
        <v>4058</v>
      </c>
      <c r="H2373" s="1" t="s">
        <v>7301</v>
      </c>
      <c r="I2373" s="1">
        <v>398672.32837120001</v>
      </c>
      <c r="J2373" s="1" t="s">
        <v>3990</v>
      </c>
    </row>
    <row r="2374" spans="1:10" x14ac:dyDescent="0.25">
      <c r="A2374" s="1" t="s">
        <v>7302</v>
      </c>
      <c r="B2374" s="2">
        <v>219258652</v>
      </c>
      <c r="C2374" s="2" t="s">
        <v>245</v>
      </c>
      <c r="D2374" s="4">
        <v>19503.75</v>
      </c>
      <c r="E2374" s="1" t="s">
        <v>12</v>
      </c>
      <c r="F2374" s="1" t="s">
        <v>1076</v>
      </c>
      <c r="G2374" s="1" t="s">
        <v>4058</v>
      </c>
      <c r="H2374" s="1" t="s">
        <v>7303</v>
      </c>
      <c r="I2374" s="1">
        <v>73435.691647500003</v>
      </c>
      <c r="J2374" s="1" t="s">
        <v>7304</v>
      </c>
    </row>
    <row r="2375" spans="1:10" x14ac:dyDescent="0.25">
      <c r="A2375" s="1" t="s">
        <v>3897</v>
      </c>
      <c r="B2375" s="2">
        <v>463217730</v>
      </c>
      <c r="C2375" s="2" t="s">
        <v>33</v>
      </c>
      <c r="D2375" s="4">
        <v>13659.75</v>
      </c>
      <c r="E2375" s="1" t="s">
        <v>12</v>
      </c>
      <c r="F2375" s="1" t="s">
        <v>39</v>
      </c>
      <c r="G2375" s="1" t="s">
        <v>4058</v>
      </c>
      <c r="H2375" s="1" t="s">
        <v>7305</v>
      </c>
      <c r="I2375" s="1">
        <v>57926.512612799997</v>
      </c>
      <c r="J2375" s="1" t="s">
        <v>7306</v>
      </c>
    </row>
    <row r="2376" spans="1:10" x14ac:dyDescent="0.25">
      <c r="A2376" s="1" t="s">
        <v>7307</v>
      </c>
      <c r="B2376" s="2">
        <v>523211313</v>
      </c>
      <c r="C2376" s="2" t="s">
        <v>479</v>
      </c>
      <c r="D2376" s="4">
        <v>33383.25</v>
      </c>
      <c r="E2376" s="1" t="s">
        <v>12</v>
      </c>
      <c r="F2376" s="1" t="s">
        <v>1746</v>
      </c>
      <c r="G2376" s="1" t="s">
        <v>4058</v>
      </c>
      <c r="H2376" s="1" t="s">
        <v>7308</v>
      </c>
      <c r="I2376" s="1">
        <v>122461.988256</v>
      </c>
      <c r="J2376" s="1" t="s">
        <v>7309</v>
      </c>
    </row>
    <row r="2377" spans="1:10" x14ac:dyDescent="0.25">
      <c r="A2377" s="1" t="s">
        <v>7310</v>
      </c>
      <c r="B2377" s="2">
        <v>917124406</v>
      </c>
      <c r="C2377" s="2" t="s">
        <v>518</v>
      </c>
      <c r="D2377" s="4">
        <v>35574.75</v>
      </c>
      <c r="E2377" s="1" t="s">
        <v>12</v>
      </c>
      <c r="F2377" s="1" t="s">
        <v>290</v>
      </c>
      <c r="G2377" s="1" t="s">
        <v>4058</v>
      </c>
      <c r="H2377" s="1" t="s">
        <v>7311</v>
      </c>
      <c r="I2377" s="1">
        <v>579249.90502399998</v>
      </c>
      <c r="J2377" s="1" t="s">
        <v>7312</v>
      </c>
    </row>
    <row r="2378" spans="1:10" x14ac:dyDescent="0.25">
      <c r="A2378" s="1" t="s">
        <v>3953</v>
      </c>
      <c r="B2378" s="2">
        <v>261085420</v>
      </c>
      <c r="C2378" s="2" t="s">
        <v>250</v>
      </c>
      <c r="D2378" s="4">
        <v>18042.75</v>
      </c>
      <c r="E2378" s="1" t="s">
        <v>12</v>
      </c>
      <c r="F2378" s="1" t="s">
        <v>774</v>
      </c>
      <c r="G2378" s="1" t="s">
        <v>4058</v>
      </c>
      <c r="H2378" s="1" t="s">
        <v>7313</v>
      </c>
      <c r="I2378" s="1">
        <v>477418.16922360001</v>
      </c>
      <c r="J2378" s="1" t="s">
        <v>7314</v>
      </c>
    </row>
    <row r="2379" spans="1:10" x14ac:dyDescent="0.25">
      <c r="A2379" s="1" t="s">
        <v>7315</v>
      </c>
      <c r="B2379" s="2">
        <v>118170353</v>
      </c>
      <c r="C2379" s="2" t="s">
        <v>226</v>
      </c>
      <c r="D2379" s="4">
        <v>31557</v>
      </c>
      <c r="E2379" s="1" t="s">
        <v>12</v>
      </c>
      <c r="F2379" s="1" t="s">
        <v>587</v>
      </c>
      <c r="G2379" s="1" t="s">
        <v>4058</v>
      </c>
      <c r="H2379" s="1" t="s">
        <v>7316</v>
      </c>
      <c r="I2379" s="1">
        <v>243826.023216</v>
      </c>
      <c r="J2379" s="1" t="s">
        <v>7317</v>
      </c>
    </row>
    <row r="2380" spans="1:10" x14ac:dyDescent="0.25">
      <c r="A2380" s="1" t="s">
        <v>7318</v>
      </c>
      <c r="B2380" s="2">
        <v>279845393</v>
      </c>
      <c r="C2380" s="2" t="s">
        <v>518</v>
      </c>
      <c r="D2380" s="4">
        <v>35574.75</v>
      </c>
      <c r="E2380" s="1" t="s">
        <v>12</v>
      </c>
      <c r="F2380" s="1" t="s">
        <v>2501</v>
      </c>
      <c r="G2380" s="1" t="s">
        <v>4058</v>
      </c>
      <c r="H2380" s="1" t="s">
        <v>7319</v>
      </c>
      <c r="I2380" s="1">
        <v>18633.832872480001</v>
      </c>
      <c r="J2380" s="1" t="s">
        <v>7320</v>
      </c>
    </row>
    <row r="2381" spans="1:10" x14ac:dyDescent="0.25">
      <c r="A2381" s="1" t="s">
        <v>7321</v>
      </c>
      <c r="B2381" s="2">
        <v>100254813</v>
      </c>
      <c r="C2381" s="2" t="s">
        <v>77</v>
      </c>
      <c r="D2381" s="4">
        <v>23521.5</v>
      </c>
      <c r="E2381" s="1" t="s">
        <v>12</v>
      </c>
      <c r="F2381" s="1" t="s">
        <v>344</v>
      </c>
      <c r="G2381" s="1" t="s">
        <v>4058</v>
      </c>
      <c r="H2381" s="1" t="s">
        <v>7322</v>
      </c>
      <c r="I2381" s="1">
        <v>251540.15617500001</v>
      </c>
      <c r="J2381" s="1" t="s">
        <v>7323</v>
      </c>
    </row>
    <row r="2382" spans="1:10" x14ac:dyDescent="0.25">
      <c r="A2382" s="1" t="s">
        <v>7324</v>
      </c>
      <c r="B2382" s="2">
        <v>729426477</v>
      </c>
      <c r="C2382" s="2" t="s">
        <v>154</v>
      </c>
      <c r="D2382" s="4">
        <v>29730.75</v>
      </c>
      <c r="E2382" s="1" t="s">
        <v>12</v>
      </c>
      <c r="F2382" s="1" t="s">
        <v>1479</v>
      </c>
      <c r="G2382" s="1" t="s">
        <v>4058</v>
      </c>
      <c r="H2382" s="1" t="s">
        <v>7325</v>
      </c>
      <c r="I2382" s="1">
        <v>22381.687365000002</v>
      </c>
      <c r="J2382" s="1" t="s">
        <v>7326</v>
      </c>
    </row>
    <row r="2383" spans="1:10" x14ac:dyDescent="0.25">
      <c r="A2383" s="1" t="s">
        <v>7327</v>
      </c>
      <c r="B2383" s="2">
        <v>486620474</v>
      </c>
      <c r="C2383" s="2" t="s">
        <v>134</v>
      </c>
      <c r="D2383" s="4">
        <v>37401</v>
      </c>
      <c r="E2383" s="1" t="s">
        <v>12</v>
      </c>
      <c r="F2383" s="1" t="s">
        <v>24</v>
      </c>
      <c r="G2383" s="1" t="s">
        <v>4058</v>
      </c>
      <c r="H2383" s="1" t="s">
        <v>7328</v>
      </c>
      <c r="I2383" s="1">
        <v>410835.51063099998</v>
      </c>
      <c r="J2383" s="1" t="s">
        <v>7329</v>
      </c>
    </row>
    <row r="2384" spans="1:10" x14ac:dyDescent="0.25">
      <c r="A2384" s="1" t="s">
        <v>7330</v>
      </c>
      <c r="B2384" s="2">
        <v>268873052</v>
      </c>
      <c r="C2384" s="2" t="s">
        <v>661</v>
      </c>
      <c r="D2384" s="4">
        <v>16216.5</v>
      </c>
      <c r="E2384" s="1" t="s">
        <v>12</v>
      </c>
      <c r="F2384" s="1" t="s">
        <v>13</v>
      </c>
      <c r="G2384" s="1" t="s">
        <v>4058</v>
      </c>
      <c r="H2384" s="1" t="s">
        <v>7331</v>
      </c>
      <c r="I2384" s="1">
        <v>99141.850919999997</v>
      </c>
      <c r="J2384" s="1" t="s">
        <v>7332</v>
      </c>
    </row>
    <row r="2385" spans="1:10" x14ac:dyDescent="0.25">
      <c r="A2385" s="1" t="s">
        <v>7333</v>
      </c>
      <c r="B2385" s="2">
        <v>292368079</v>
      </c>
      <c r="C2385" s="2" t="s">
        <v>72</v>
      </c>
      <c r="D2385" s="4">
        <v>34844.25</v>
      </c>
      <c r="E2385" s="1" t="s">
        <v>12</v>
      </c>
      <c r="F2385" s="1" t="s">
        <v>1426</v>
      </c>
      <c r="G2385" s="1" t="s">
        <v>4058</v>
      </c>
      <c r="H2385" s="1" t="s">
        <v>7334</v>
      </c>
      <c r="I2385" s="1">
        <v>101488.26539124</v>
      </c>
      <c r="J2385" s="1" t="s">
        <v>7335</v>
      </c>
    </row>
    <row r="2386" spans="1:10" x14ac:dyDescent="0.25">
      <c r="A2386" s="1" t="s">
        <v>7336</v>
      </c>
      <c r="B2386" s="2">
        <v>844864530</v>
      </c>
      <c r="C2386" s="2" t="s">
        <v>357</v>
      </c>
      <c r="D2386" s="4">
        <v>35209.5</v>
      </c>
      <c r="E2386" s="1" t="s">
        <v>12</v>
      </c>
      <c r="F2386" s="1" t="s">
        <v>48</v>
      </c>
      <c r="G2386" s="1" t="s">
        <v>4058</v>
      </c>
      <c r="H2386" s="1" t="s">
        <v>7337</v>
      </c>
      <c r="I2386" s="1">
        <v>87412.355576700094</v>
      </c>
      <c r="J2386" s="1" t="s">
        <v>7338</v>
      </c>
    </row>
    <row r="2387" spans="1:10" x14ac:dyDescent="0.25">
      <c r="A2387" s="1" t="s">
        <v>7339</v>
      </c>
      <c r="B2387" s="2">
        <v>663215913</v>
      </c>
      <c r="C2387" s="2" t="s">
        <v>335</v>
      </c>
      <c r="D2387" s="4">
        <v>19869</v>
      </c>
      <c r="E2387" s="1" t="s">
        <v>12</v>
      </c>
      <c r="F2387" s="1" t="s">
        <v>1372</v>
      </c>
      <c r="G2387" s="1" t="s">
        <v>4058</v>
      </c>
      <c r="H2387" s="1" t="s">
        <v>7340</v>
      </c>
      <c r="I2387" s="1">
        <v>336945.67779599997</v>
      </c>
      <c r="J2387" s="1" t="s">
        <v>7341</v>
      </c>
    </row>
    <row r="2388" spans="1:10" x14ac:dyDescent="0.25">
      <c r="A2388" s="1" t="s">
        <v>7342</v>
      </c>
      <c r="B2388" s="2">
        <v>984213296</v>
      </c>
      <c r="C2388" s="2" t="s">
        <v>62</v>
      </c>
      <c r="D2388" s="4">
        <v>22791</v>
      </c>
      <c r="E2388" s="1" t="s">
        <v>12</v>
      </c>
      <c r="F2388" s="1" t="s">
        <v>610</v>
      </c>
      <c r="G2388" s="1" t="s">
        <v>4058</v>
      </c>
      <c r="H2388" s="1" t="s">
        <v>7343</v>
      </c>
      <c r="I2388" s="1">
        <v>76303.601562240001</v>
      </c>
      <c r="J2388" s="1" t="s">
        <v>7344</v>
      </c>
    </row>
    <row r="2389" spans="1:10" x14ac:dyDescent="0.25">
      <c r="A2389" s="1" t="s">
        <v>7345</v>
      </c>
      <c r="B2389" s="2">
        <v>559254783</v>
      </c>
      <c r="C2389" s="2" t="s">
        <v>124</v>
      </c>
      <c r="D2389" s="4">
        <v>14025</v>
      </c>
      <c r="E2389" s="1" t="s">
        <v>12</v>
      </c>
      <c r="F2389" s="1" t="s">
        <v>349</v>
      </c>
      <c r="G2389" s="1" t="s">
        <v>4058</v>
      </c>
      <c r="H2389" s="1" t="s">
        <v>7346</v>
      </c>
      <c r="I2389" s="1">
        <v>196231.94225250001</v>
      </c>
      <c r="J2389" s="1" t="s">
        <v>7347</v>
      </c>
    </row>
    <row r="2390" spans="1:10" x14ac:dyDescent="0.25">
      <c r="A2390" s="1" t="s">
        <v>7348</v>
      </c>
      <c r="B2390" s="2">
        <v>603644277</v>
      </c>
      <c r="C2390" s="2" t="s">
        <v>57</v>
      </c>
      <c r="D2390" s="4">
        <v>34113.75</v>
      </c>
      <c r="E2390" s="1" t="s">
        <v>12</v>
      </c>
      <c r="F2390" s="1" t="s">
        <v>574</v>
      </c>
      <c r="G2390" s="1" t="s">
        <v>4058</v>
      </c>
      <c r="H2390" s="1" t="s">
        <v>7349</v>
      </c>
      <c r="I2390" s="1">
        <v>50565.899735999999</v>
      </c>
      <c r="J2390" s="1" t="s">
        <v>2338</v>
      </c>
    </row>
    <row r="2391" spans="1:10" x14ac:dyDescent="0.25">
      <c r="A2391" s="1" t="s">
        <v>7350</v>
      </c>
      <c r="B2391" s="2">
        <v>714271057</v>
      </c>
      <c r="C2391" s="2" t="s">
        <v>281</v>
      </c>
      <c r="D2391" s="4">
        <v>21695.25</v>
      </c>
      <c r="E2391" s="1" t="s">
        <v>12</v>
      </c>
      <c r="F2391" s="1" t="s">
        <v>1146</v>
      </c>
      <c r="G2391" s="1" t="s">
        <v>4058</v>
      </c>
      <c r="H2391" s="1" t="s">
        <v>7351</v>
      </c>
      <c r="I2391" s="1">
        <v>452480.25968239998</v>
      </c>
      <c r="J2391" s="1" t="s">
        <v>7352</v>
      </c>
    </row>
    <row r="2392" spans="1:10" x14ac:dyDescent="0.25">
      <c r="A2392" s="1" t="s">
        <v>7353</v>
      </c>
      <c r="B2392" s="2">
        <v>610013610</v>
      </c>
      <c r="C2392" s="2" t="s">
        <v>255</v>
      </c>
      <c r="D2392" s="4">
        <v>25347.75</v>
      </c>
      <c r="E2392" s="1" t="s">
        <v>12</v>
      </c>
      <c r="F2392" s="1" t="s">
        <v>63</v>
      </c>
      <c r="G2392" s="1" t="s">
        <v>4058</v>
      </c>
      <c r="H2392" s="1" t="s">
        <v>7354</v>
      </c>
      <c r="I2392" s="1">
        <v>144510.13436639999</v>
      </c>
      <c r="J2392" s="1" t="s">
        <v>6420</v>
      </c>
    </row>
    <row r="2393" spans="1:10" x14ac:dyDescent="0.25">
      <c r="A2393" s="1" t="s">
        <v>7355</v>
      </c>
      <c r="B2393" s="2">
        <v>588258139</v>
      </c>
      <c r="C2393" s="2" t="s">
        <v>212</v>
      </c>
      <c r="D2393" s="4">
        <v>24252</v>
      </c>
      <c r="E2393" s="1" t="s">
        <v>12</v>
      </c>
      <c r="F2393" s="1" t="s">
        <v>699</v>
      </c>
      <c r="G2393" s="1" t="s">
        <v>4058</v>
      </c>
      <c r="H2393" s="1" t="s">
        <v>7356</v>
      </c>
      <c r="I2393" s="1">
        <v>168818.87484</v>
      </c>
      <c r="J2393" s="1" t="s">
        <v>7357</v>
      </c>
    </row>
    <row r="2394" spans="1:10" x14ac:dyDescent="0.25">
      <c r="A2394" s="1" t="s">
        <v>7358</v>
      </c>
      <c r="B2394" s="2">
        <v>260136851</v>
      </c>
      <c r="C2394" s="2" t="s">
        <v>43</v>
      </c>
      <c r="D2394" s="4">
        <v>36670.5</v>
      </c>
      <c r="E2394" s="1" t="s">
        <v>12</v>
      </c>
      <c r="F2394" s="1" t="s">
        <v>807</v>
      </c>
      <c r="G2394" s="1" t="s">
        <v>4058</v>
      </c>
      <c r="H2394" s="1" t="s">
        <v>7359</v>
      </c>
      <c r="I2394" s="1">
        <v>459139.24203840003</v>
      </c>
      <c r="J2394" s="1" t="s">
        <v>7360</v>
      </c>
    </row>
    <row r="2395" spans="1:10" x14ac:dyDescent="0.25">
      <c r="A2395" s="1" t="s">
        <v>7361</v>
      </c>
      <c r="B2395" s="2">
        <v>367977355</v>
      </c>
      <c r="C2395" s="2" t="s">
        <v>154</v>
      </c>
      <c r="D2395" s="4">
        <v>29730.75</v>
      </c>
      <c r="E2395" s="1" t="s">
        <v>12</v>
      </c>
      <c r="F2395" s="1" t="s">
        <v>825</v>
      </c>
      <c r="G2395" s="1" t="s">
        <v>4058</v>
      </c>
      <c r="H2395" s="1" t="s">
        <v>7362</v>
      </c>
      <c r="I2395" s="1">
        <v>379901.31624503998</v>
      </c>
      <c r="J2395" s="1" t="s">
        <v>7363</v>
      </c>
    </row>
    <row r="2396" spans="1:10" x14ac:dyDescent="0.25">
      <c r="A2396" s="1" t="s">
        <v>7364</v>
      </c>
      <c r="B2396" s="2">
        <v>529389770</v>
      </c>
      <c r="C2396" s="2" t="s">
        <v>240</v>
      </c>
      <c r="D2396" s="4">
        <v>22060.5</v>
      </c>
      <c r="E2396" s="1" t="s">
        <v>12</v>
      </c>
      <c r="F2396" s="1" t="s">
        <v>675</v>
      </c>
      <c r="G2396" s="1" t="s">
        <v>4058</v>
      </c>
      <c r="H2396" s="1" t="s">
        <v>7365</v>
      </c>
      <c r="I2396" s="1">
        <v>365131.26065051998</v>
      </c>
      <c r="J2396" s="1" t="s">
        <v>7366</v>
      </c>
    </row>
    <row r="2397" spans="1:10" x14ac:dyDescent="0.25">
      <c r="A2397" s="1" t="s">
        <v>7367</v>
      </c>
      <c r="B2397" s="2">
        <v>680580260</v>
      </c>
      <c r="C2397" s="2" t="s">
        <v>203</v>
      </c>
      <c r="D2397" s="4">
        <v>27539.25</v>
      </c>
      <c r="E2397" s="1" t="s">
        <v>12</v>
      </c>
      <c r="F2397" s="1" t="s">
        <v>370</v>
      </c>
      <c r="G2397" s="1" t="s">
        <v>4058</v>
      </c>
      <c r="H2397" s="1" t="s">
        <v>7368</v>
      </c>
      <c r="I2397" s="1">
        <v>160052.47192800001</v>
      </c>
      <c r="J2397" s="1" t="s">
        <v>7369</v>
      </c>
    </row>
    <row r="2398" spans="1:10" x14ac:dyDescent="0.25">
      <c r="A2398" s="1" t="s">
        <v>7370</v>
      </c>
      <c r="B2398" s="2">
        <v>161914403</v>
      </c>
      <c r="C2398" s="2" t="s">
        <v>434</v>
      </c>
      <c r="D2398" s="4">
        <v>28269.75</v>
      </c>
      <c r="E2398" s="1" t="s">
        <v>12</v>
      </c>
      <c r="F2398" s="1" t="s">
        <v>73</v>
      </c>
      <c r="G2398" s="1" t="s">
        <v>4058</v>
      </c>
      <c r="H2398" s="1" t="s">
        <v>7371</v>
      </c>
      <c r="I2398" s="1">
        <v>138738.2173632</v>
      </c>
      <c r="J2398" s="1" t="s">
        <v>7372</v>
      </c>
    </row>
    <row r="2399" spans="1:10" x14ac:dyDescent="0.25">
      <c r="A2399" s="1" t="s">
        <v>7373</v>
      </c>
      <c r="B2399" s="2">
        <v>354583177</v>
      </c>
      <c r="C2399" s="2" t="s">
        <v>434</v>
      </c>
      <c r="D2399" s="4">
        <v>28269.75</v>
      </c>
      <c r="E2399" s="1" t="s">
        <v>12</v>
      </c>
      <c r="F2399" s="1" t="s">
        <v>1789</v>
      </c>
      <c r="G2399" s="1" t="s">
        <v>4058</v>
      </c>
      <c r="H2399" s="1" t="s">
        <v>7374</v>
      </c>
      <c r="I2399" s="1">
        <v>1371926.93745744</v>
      </c>
      <c r="J2399" s="1" t="s">
        <v>7375</v>
      </c>
    </row>
    <row r="2400" spans="1:10" x14ac:dyDescent="0.25">
      <c r="A2400" s="1" t="s">
        <v>7376</v>
      </c>
      <c r="B2400" s="2">
        <v>868132016</v>
      </c>
      <c r="C2400" s="2" t="s">
        <v>268</v>
      </c>
      <c r="D2400" s="4">
        <v>17677.5</v>
      </c>
      <c r="E2400" s="1" t="s">
        <v>12</v>
      </c>
      <c r="F2400" s="1" t="s">
        <v>370</v>
      </c>
      <c r="G2400" s="1" t="s">
        <v>4058</v>
      </c>
      <c r="H2400" s="1" t="s">
        <v>7377</v>
      </c>
      <c r="I2400" s="1">
        <v>123003.34465535999</v>
      </c>
      <c r="J2400" s="1" t="s">
        <v>7378</v>
      </c>
    </row>
    <row r="2401" spans="1:10" x14ac:dyDescent="0.25">
      <c r="A2401" s="1" t="s">
        <v>7379</v>
      </c>
      <c r="B2401" s="2">
        <v>607336538</v>
      </c>
      <c r="C2401" s="2" t="s">
        <v>889</v>
      </c>
      <c r="D2401" s="4">
        <v>30096</v>
      </c>
      <c r="E2401" s="1" t="s">
        <v>12</v>
      </c>
      <c r="F2401" s="1" t="s">
        <v>63</v>
      </c>
      <c r="G2401" s="1" t="s">
        <v>4058</v>
      </c>
      <c r="H2401" s="1" t="s">
        <v>7380</v>
      </c>
      <c r="I2401" s="1">
        <v>84624.359763839995</v>
      </c>
      <c r="J2401" s="1" t="s">
        <v>7381</v>
      </c>
    </row>
    <row r="2402" spans="1:10" x14ac:dyDescent="0.25">
      <c r="A2402" s="1" t="s">
        <v>7382</v>
      </c>
      <c r="B2402" s="2">
        <v>181075374</v>
      </c>
      <c r="C2402" s="2" t="s">
        <v>72</v>
      </c>
      <c r="D2402" s="4">
        <v>34844.25</v>
      </c>
      <c r="E2402" s="1" t="s">
        <v>12</v>
      </c>
      <c r="F2402" s="1" t="s">
        <v>1090</v>
      </c>
      <c r="G2402" s="1" t="s">
        <v>4058</v>
      </c>
      <c r="H2402" s="1" t="s">
        <v>7383</v>
      </c>
      <c r="I2402" s="1">
        <v>742858.68758400006</v>
      </c>
      <c r="J2402" s="1" t="s">
        <v>7384</v>
      </c>
    </row>
    <row r="2403" spans="1:10" x14ac:dyDescent="0.25">
      <c r="A2403" s="1" t="s">
        <v>7385</v>
      </c>
      <c r="B2403" s="2">
        <v>299668063</v>
      </c>
      <c r="C2403" s="2" t="s">
        <v>434</v>
      </c>
      <c r="D2403" s="4">
        <v>28269.75</v>
      </c>
      <c r="E2403" s="1" t="s">
        <v>12</v>
      </c>
      <c r="F2403" s="1" t="s">
        <v>323</v>
      </c>
      <c r="G2403" s="1" t="s">
        <v>4058</v>
      </c>
      <c r="H2403" s="1" t="s">
        <v>7386</v>
      </c>
      <c r="I2403" s="1">
        <v>33473.691417599999</v>
      </c>
      <c r="J2403" s="1" t="s">
        <v>7387</v>
      </c>
    </row>
    <row r="2404" spans="1:10" x14ac:dyDescent="0.25">
      <c r="A2404" s="1" t="s">
        <v>7388</v>
      </c>
      <c r="B2404" s="2">
        <v>192118373</v>
      </c>
      <c r="C2404" s="2" t="s">
        <v>661</v>
      </c>
      <c r="D2404" s="4">
        <v>16216.5</v>
      </c>
      <c r="E2404" s="1" t="s">
        <v>12</v>
      </c>
      <c r="F2404" s="1" t="s">
        <v>408</v>
      </c>
      <c r="G2404" s="1" t="s">
        <v>4058</v>
      </c>
      <c r="H2404" s="1" t="s">
        <v>7389</v>
      </c>
      <c r="I2404" s="1">
        <v>188218.71988704</v>
      </c>
      <c r="J2404" s="1" t="s">
        <v>7390</v>
      </c>
    </row>
    <row r="2405" spans="1:10" x14ac:dyDescent="0.25">
      <c r="A2405" s="1" t="s">
        <v>7391</v>
      </c>
      <c r="B2405" s="2">
        <v>782301506</v>
      </c>
      <c r="C2405" s="2" t="s">
        <v>217</v>
      </c>
      <c r="D2405" s="4">
        <v>38496.75</v>
      </c>
      <c r="E2405" s="1" t="s">
        <v>12</v>
      </c>
      <c r="F2405" s="1" t="s">
        <v>1815</v>
      </c>
      <c r="G2405" s="1" t="s">
        <v>4058</v>
      </c>
      <c r="H2405" s="1" t="s">
        <v>7392</v>
      </c>
      <c r="I2405" s="1">
        <v>121311.03802950001</v>
      </c>
      <c r="J2405" s="1" t="s">
        <v>7393</v>
      </c>
    </row>
    <row r="2406" spans="1:10" x14ac:dyDescent="0.25">
      <c r="A2406" s="1" t="s">
        <v>4776</v>
      </c>
      <c r="B2406" s="2">
        <v>168980799</v>
      </c>
      <c r="C2406" s="2" t="s">
        <v>698</v>
      </c>
      <c r="D2406" s="4">
        <v>18408</v>
      </c>
      <c r="E2406" s="1" t="s">
        <v>12</v>
      </c>
      <c r="F2406" s="1" t="s">
        <v>829</v>
      </c>
      <c r="G2406" s="1" t="s">
        <v>4058</v>
      </c>
      <c r="H2406" s="1" t="s">
        <v>7394</v>
      </c>
      <c r="I2406" s="1">
        <v>218308.483232</v>
      </c>
      <c r="J2406" s="1" t="s">
        <v>1458</v>
      </c>
    </row>
    <row r="2407" spans="1:10" x14ac:dyDescent="0.25">
      <c r="A2407" s="1" t="s">
        <v>7395</v>
      </c>
      <c r="B2407" s="2">
        <v>396197673</v>
      </c>
      <c r="C2407" s="2" t="s">
        <v>479</v>
      </c>
      <c r="D2407" s="4">
        <v>33383.25</v>
      </c>
      <c r="E2407" s="1" t="s">
        <v>12</v>
      </c>
      <c r="F2407" s="1" t="s">
        <v>93</v>
      </c>
      <c r="G2407" s="1" t="s">
        <v>4058</v>
      </c>
      <c r="H2407" s="1" t="s">
        <v>7396</v>
      </c>
      <c r="I2407" s="1">
        <v>133397.33394000001</v>
      </c>
      <c r="J2407" s="1" t="s">
        <v>7397</v>
      </c>
    </row>
    <row r="2408" spans="1:10" x14ac:dyDescent="0.25">
      <c r="A2408" s="1" t="s">
        <v>7398</v>
      </c>
      <c r="B2408" s="2">
        <v>549592626</v>
      </c>
      <c r="C2408" s="2" t="s">
        <v>162</v>
      </c>
      <c r="D2408" s="4">
        <v>15851.25</v>
      </c>
      <c r="E2408" s="1" t="s">
        <v>12</v>
      </c>
      <c r="F2408" s="1" t="s">
        <v>985</v>
      </c>
      <c r="G2408" s="1" t="s">
        <v>4058</v>
      </c>
      <c r="H2408" s="1" t="s">
        <v>7399</v>
      </c>
      <c r="I2408" s="1">
        <v>78678.679680000001</v>
      </c>
      <c r="J2408" s="1" t="s">
        <v>7400</v>
      </c>
    </row>
    <row r="2409" spans="1:10" x14ac:dyDescent="0.25">
      <c r="A2409" s="1" t="s">
        <v>7401</v>
      </c>
      <c r="B2409" s="2">
        <v>506585312</v>
      </c>
      <c r="C2409" s="2" t="s">
        <v>335</v>
      </c>
      <c r="D2409" s="4">
        <v>19869</v>
      </c>
      <c r="E2409" s="1" t="s">
        <v>12</v>
      </c>
      <c r="F2409" s="1" t="s">
        <v>471</v>
      </c>
      <c r="G2409" s="1" t="s">
        <v>4058</v>
      </c>
      <c r="H2409" s="1" t="s">
        <v>7402</v>
      </c>
      <c r="I2409" s="1">
        <v>57205.686328559997</v>
      </c>
      <c r="J2409" s="1" t="s">
        <v>7403</v>
      </c>
    </row>
    <row r="2410" spans="1:10" x14ac:dyDescent="0.25">
      <c r="A2410" s="1" t="s">
        <v>7404</v>
      </c>
      <c r="B2410" s="2">
        <v>706239371</v>
      </c>
      <c r="C2410" s="2" t="s">
        <v>77</v>
      </c>
      <c r="D2410" s="4">
        <v>23521.5</v>
      </c>
      <c r="E2410" s="1" t="s">
        <v>12</v>
      </c>
      <c r="F2410" s="1" t="s">
        <v>241</v>
      </c>
      <c r="G2410" s="1" t="s">
        <v>4058</v>
      </c>
      <c r="H2410" s="1" t="s">
        <v>7405</v>
      </c>
      <c r="I2410" s="1">
        <v>330127.17620652</v>
      </c>
      <c r="J2410" s="1" t="s">
        <v>7406</v>
      </c>
    </row>
    <row r="2411" spans="1:10" x14ac:dyDescent="0.25">
      <c r="A2411" s="1" t="s">
        <v>7407</v>
      </c>
      <c r="B2411" s="2">
        <v>961710120</v>
      </c>
      <c r="C2411" s="2" t="s">
        <v>143</v>
      </c>
      <c r="D2411" s="4">
        <v>34479</v>
      </c>
      <c r="E2411" s="1" t="s">
        <v>12</v>
      </c>
      <c r="F2411" s="1" t="s">
        <v>318</v>
      </c>
      <c r="G2411" s="1" t="s">
        <v>4058</v>
      </c>
      <c r="H2411" s="1" t="s">
        <v>7408</v>
      </c>
      <c r="I2411" s="1">
        <v>366623.71103160002</v>
      </c>
      <c r="J2411" s="1" t="s">
        <v>7409</v>
      </c>
    </row>
    <row r="2412" spans="1:10" x14ac:dyDescent="0.25">
      <c r="A2412" s="1" t="s">
        <v>7410</v>
      </c>
      <c r="B2412" s="2">
        <v>827014686</v>
      </c>
      <c r="C2412" s="2" t="s">
        <v>479</v>
      </c>
      <c r="D2412" s="4">
        <v>33383.25</v>
      </c>
      <c r="E2412" s="1" t="s">
        <v>12</v>
      </c>
      <c r="F2412" s="1" t="s">
        <v>491</v>
      </c>
      <c r="G2412" s="1" t="s">
        <v>4058</v>
      </c>
      <c r="H2412" s="1" t="s">
        <v>7411</v>
      </c>
      <c r="I2412" s="1">
        <v>121171.77552720001</v>
      </c>
      <c r="J2412" s="1" t="s">
        <v>7412</v>
      </c>
    </row>
    <row r="2413" spans="1:10" x14ac:dyDescent="0.25">
      <c r="A2413" s="1" t="s">
        <v>7413</v>
      </c>
      <c r="B2413" s="2">
        <v>643055435</v>
      </c>
      <c r="C2413" s="2" t="s">
        <v>479</v>
      </c>
      <c r="D2413" s="4">
        <v>33383.25</v>
      </c>
      <c r="E2413" s="1" t="s">
        <v>12</v>
      </c>
      <c r="F2413" s="1" t="s">
        <v>1479</v>
      </c>
      <c r="G2413" s="1" t="s">
        <v>4058</v>
      </c>
      <c r="H2413" s="1" t="s">
        <v>7414</v>
      </c>
      <c r="I2413" s="1">
        <v>396576.48732408002</v>
      </c>
      <c r="J2413" s="1" t="s">
        <v>7415</v>
      </c>
    </row>
    <row r="2414" spans="1:10" x14ac:dyDescent="0.25">
      <c r="A2414" s="1" t="s">
        <v>7416</v>
      </c>
      <c r="B2414" s="2">
        <v>192166510</v>
      </c>
      <c r="C2414" s="2" t="s">
        <v>52</v>
      </c>
      <c r="D2414" s="4">
        <v>20234.25</v>
      </c>
      <c r="E2414" s="1" t="s">
        <v>12</v>
      </c>
      <c r="F2414" s="1" t="s">
        <v>675</v>
      </c>
      <c r="G2414" s="1" t="s">
        <v>4058</v>
      </c>
      <c r="H2414" s="1" t="s">
        <v>7417</v>
      </c>
      <c r="I2414" s="1">
        <v>279528.12342000002</v>
      </c>
      <c r="J2414" s="1" t="s">
        <v>7418</v>
      </c>
    </row>
    <row r="2415" spans="1:10" x14ac:dyDescent="0.25">
      <c r="A2415" s="1" t="s">
        <v>7419</v>
      </c>
      <c r="B2415" s="2">
        <v>169708434</v>
      </c>
      <c r="C2415" s="2" t="s">
        <v>143</v>
      </c>
      <c r="D2415" s="4">
        <v>34479</v>
      </c>
      <c r="E2415" s="1" t="s">
        <v>12</v>
      </c>
      <c r="F2415" s="1" t="s">
        <v>721</v>
      </c>
      <c r="G2415" s="1" t="s">
        <v>4058</v>
      </c>
      <c r="H2415" s="1" t="s">
        <v>7420</v>
      </c>
      <c r="I2415" s="1">
        <v>236084.41800000001</v>
      </c>
      <c r="J2415" s="1" t="s">
        <v>7421</v>
      </c>
    </row>
    <row r="2416" spans="1:10" x14ac:dyDescent="0.25">
      <c r="A2416" s="1" t="s">
        <v>7422</v>
      </c>
      <c r="B2416" s="2">
        <v>204290788</v>
      </c>
      <c r="C2416" s="2" t="s">
        <v>217</v>
      </c>
      <c r="D2416" s="4">
        <v>38496.75</v>
      </c>
      <c r="E2416" s="1" t="s">
        <v>12</v>
      </c>
      <c r="F2416" s="1" t="s">
        <v>13</v>
      </c>
      <c r="G2416" s="1" t="s">
        <v>4220</v>
      </c>
      <c r="H2416" s="1" t="s">
        <v>7423</v>
      </c>
      <c r="I2416" s="1">
        <v>37222.341986879997</v>
      </c>
      <c r="J2416" s="1" t="s">
        <v>7424</v>
      </c>
    </row>
    <row r="2417" spans="1:10" x14ac:dyDescent="0.25">
      <c r="A2417" s="1" t="s">
        <v>7425</v>
      </c>
      <c r="B2417" s="2">
        <v>806999634</v>
      </c>
      <c r="C2417" s="2" t="s">
        <v>72</v>
      </c>
      <c r="D2417" s="4">
        <v>34844.25</v>
      </c>
      <c r="E2417" s="1" t="s">
        <v>12</v>
      </c>
      <c r="F2417" s="1" t="s">
        <v>1426</v>
      </c>
      <c r="G2417" s="1" t="s">
        <v>4220</v>
      </c>
      <c r="H2417" s="1" t="s">
        <v>7426</v>
      </c>
      <c r="I2417" s="1">
        <v>186134.11549920001</v>
      </c>
      <c r="J2417" s="1" t="s">
        <v>7427</v>
      </c>
    </row>
    <row r="2418" spans="1:10" x14ac:dyDescent="0.25">
      <c r="A2418" s="1" t="s">
        <v>7428</v>
      </c>
      <c r="B2418" s="2">
        <v>177401884</v>
      </c>
      <c r="C2418" s="2" t="s">
        <v>348</v>
      </c>
      <c r="D2418" s="4">
        <v>28635</v>
      </c>
      <c r="E2418" s="1" t="s">
        <v>12</v>
      </c>
      <c r="F2418" s="1" t="s">
        <v>106</v>
      </c>
      <c r="G2418" s="1" t="s">
        <v>4220</v>
      </c>
      <c r="H2418" s="1" t="s">
        <v>7429</v>
      </c>
      <c r="I2418" s="1">
        <v>96817.519344</v>
      </c>
      <c r="J2418" s="1" t="s">
        <v>7430</v>
      </c>
    </row>
    <row r="2419" spans="1:10" x14ac:dyDescent="0.25">
      <c r="A2419" s="1" t="s">
        <v>7431</v>
      </c>
      <c r="B2419" s="2">
        <v>438195116</v>
      </c>
      <c r="C2419" s="2" t="s">
        <v>380</v>
      </c>
      <c r="D2419" s="4">
        <v>14390.25</v>
      </c>
      <c r="E2419" s="1" t="s">
        <v>12</v>
      </c>
      <c r="F2419" s="1" t="s">
        <v>1517</v>
      </c>
      <c r="G2419" s="1" t="s">
        <v>4220</v>
      </c>
      <c r="H2419" s="1" t="s">
        <v>7432</v>
      </c>
      <c r="I2419" s="1">
        <v>113996.77876926</v>
      </c>
      <c r="J2419" s="1" t="s">
        <v>7433</v>
      </c>
    </row>
    <row r="2420" spans="1:10" x14ac:dyDescent="0.25">
      <c r="A2420" s="1" t="s">
        <v>7434</v>
      </c>
      <c r="B2420" s="2">
        <v>824571393</v>
      </c>
      <c r="C2420" s="2" t="s">
        <v>245</v>
      </c>
      <c r="D2420" s="4">
        <v>19503.75</v>
      </c>
      <c r="E2420" s="1" t="s">
        <v>12</v>
      </c>
      <c r="F2420" s="1" t="s">
        <v>569</v>
      </c>
      <c r="G2420" s="1" t="s">
        <v>4220</v>
      </c>
      <c r="H2420" s="1" t="s">
        <v>7435</v>
      </c>
      <c r="I2420" s="1">
        <v>170069.58423000001</v>
      </c>
      <c r="J2420" s="1" t="s">
        <v>7436</v>
      </c>
    </row>
    <row r="2421" spans="1:10" x14ac:dyDescent="0.25">
      <c r="A2421" s="1" t="s">
        <v>7437</v>
      </c>
      <c r="B2421" s="2">
        <v>83944774</v>
      </c>
      <c r="C2421" s="2" t="s">
        <v>92</v>
      </c>
      <c r="D2421" s="4">
        <v>29000.25</v>
      </c>
      <c r="E2421" s="1" t="s">
        <v>12</v>
      </c>
      <c r="F2421" s="1" t="s">
        <v>598</v>
      </c>
      <c r="G2421" s="1" t="s">
        <v>4220</v>
      </c>
      <c r="H2421" s="1" t="s">
        <v>7438</v>
      </c>
      <c r="I2421" s="1">
        <v>127718.28765696</v>
      </c>
      <c r="J2421" s="1" t="s">
        <v>7439</v>
      </c>
    </row>
    <row r="2422" spans="1:10" x14ac:dyDescent="0.25">
      <c r="A2422" s="1" t="s">
        <v>7440</v>
      </c>
      <c r="B2422" s="2">
        <v>277038324</v>
      </c>
      <c r="C2422" s="2" t="s">
        <v>245</v>
      </c>
      <c r="D2422" s="4">
        <v>19503.75</v>
      </c>
      <c r="E2422" s="1" t="s">
        <v>12</v>
      </c>
      <c r="F2422" s="1" t="s">
        <v>310</v>
      </c>
      <c r="G2422" s="1" t="s">
        <v>4220</v>
      </c>
      <c r="H2422" s="1" t="s">
        <v>7441</v>
      </c>
      <c r="I2422" s="1">
        <v>23452.744196</v>
      </c>
      <c r="J2422" s="1" t="s">
        <v>7442</v>
      </c>
    </row>
    <row r="2423" spans="1:10" x14ac:dyDescent="0.25">
      <c r="A2423" s="1" t="s">
        <v>7443</v>
      </c>
      <c r="B2423" s="2">
        <v>825936254</v>
      </c>
      <c r="C2423" s="2" t="s">
        <v>273</v>
      </c>
      <c r="D2423" s="4">
        <v>20964.75</v>
      </c>
      <c r="E2423" s="1" t="s">
        <v>12</v>
      </c>
      <c r="F2423" s="1" t="s">
        <v>978</v>
      </c>
      <c r="G2423" s="1" t="s">
        <v>4220</v>
      </c>
      <c r="H2423" s="1" t="s">
        <v>7444</v>
      </c>
      <c r="I2423" s="1">
        <v>30989.660970239998</v>
      </c>
      <c r="J2423" s="1" t="s">
        <v>7445</v>
      </c>
    </row>
    <row r="2424" spans="1:10" x14ac:dyDescent="0.25">
      <c r="A2424" s="1" t="s">
        <v>7446</v>
      </c>
      <c r="B2424" s="2">
        <v>794705385</v>
      </c>
      <c r="C2424" s="2" t="s">
        <v>82</v>
      </c>
      <c r="D2424" s="4">
        <v>16947</v>
      </c>
      <c r="E2424" s="1" t="s">
        <v>12</v>
      </c>
      <c r="F2424" s="1" t="s">
        <v>1840</v>
      </c>
      <c r="G2424" s="1" t="s">
        <v>4220</v>
      </c>
      <c r="H2424" s="1" t="s">
        <v>7447</v>
      </c>
      <c r="I2424" s="1">
        <v>184674.748284</v>
      </c>
      <c r="J2424" s="1" t="s">
        <v>7448</v>
      </c>
    </row>
    <row r="2425" spans="1:10" x14ac:dyDescent="0.25">
      <c r="A2425" s="1" t="s">
        <v>7449</v>
      </c>
      <c r="B2425" s="2">
        <v>912361340</v>
      </c>
      <c r="C2425" s="2" t="s">
        <v>226</v>
      </c>
      <c r="D2425" s="4">
        <v>31557</v>
      </c>
      <c r="E2425" s="1" t="s">
        <v>12</v>
      </c>
      <c r="F2425" s="1" t="s">
        <v>636</v>
      </c>
      <c r="G2425" s="1" t="s">
        <v>4220</v>
      </c>
      <c r="H2425" s="1" t="s">
        <v>7450</v>
      </c>
      <c r="I2425" s="1">
        <v>39899.460780000001</v>
      </c>
      <c r="J2425" s="1" t="s">
        <v>7451</v>
      </c>
    </row>
    <row r="2426" spans="1:10" x14ac:dyDescent="0.25">
      <c r="A2426" s="1" t="s">
        <v>7452</v>
      </c>
      <c r="B2426" s="2">
        <v>277557948</v>
      </c>
      <c r="C2426" s="2" t="s">
        <v>434</v>
      </c>
      <c r="D2426" s="4">
        <v>28269.75</v>
      </c>
      <c r="E2426" s="1" t="s">
        <v>12</v>
      </c>
      <c r="F2426" s="1" t="s">
        <v>598</v>
      </c>
      <c r="G2426" s="1" t="s">
        <v>4220</v>
      </c>
      <c r="H2426" s="1" t="s">
        <v>7453</v>
      </c>
      <c r="I2426" s="1">
        <v>243830.84222952</v>
      </c>
      <c r="J2426" s="1" t="s">
        <v>7454</v>
      </c>
    </row>
    <row r="2427" spans="1:10" x14ac:dyDescent="0.25">
      <c r="A2427" s="1" t="s">
        <v>7455</v>
      </c>
      <c r="B2427" s="2">
        <v>829392885</v>
      </c>
      <c r="C2427" s="2" t="s">
        <v>245</v>
      </c>
      <c r="D2427" s="4">
        <v>19503.75</v>
      </c>
      <c r="E2427" s="1" t="s">
        <v>12</v>
      </c>
      <c r="F2427" s="1" t="s">
        <v>1426</v>
      </c>
      <c r="G2427" s="1" t="s">
        <v>4220</v>
      </c>
      <c r="H2427" s="1" t="s">
        <v>7456</v>
      </c>
      <c r="I2427" s="1">
        <v>411757.52795631997</v>
      </c>
      <c r="J2427" s="1" t="s">
        <v>7457</v>
      </c>
    </row>
    <row r="2428" spans="1:10" x14ac:dyDescent="0.25">
      <c r="A2428" s="1" t="s">
        <v>7458</v>
      </c>
      <c r="B2428" s="2">
        <v>452295452</v>
      </c>
      <c r="C2428" s="2" t="s">
        <v>33</v>
      </c>
      <c r="D2428" s="4">
        <v>13659.75</v>
      </c>
      <c r="E2428" s="1" t="s">
        <v>12</v>
      </c>
      <c r="F2428" s="1" t="s">
        <v>527</v>
      </c>
      <c r="G2428" s="1" t="s">
        <v>4220</v>
      </c>
      <c r="H2428" s="1" t="s">
        <v>7459</v>
      </c>
      <c r="I2428" s="1">
        <v>231548.92913880001</v>
      </c>
      <c r="J2428" s="1" t="s">
        <v>7460</v>
      </c>
    </row>
    <row r="2429" spans="1:10" x14ac:dyDescent="0.25">
      <c r="A2429" s="1" t="s">
        <v>7461</v>
      </c>
      <c r="B2429" s="2">
        <v>435481821</v>
      </c>
      <c r="C2429" s="2" t="s">
        <v>862</v>
      </c>
      <c r="D2429" s="4">
        <v>24617.25</v>
      </c>
      <c r="E2429" s="1" t="s">
        <v>12</v>
      </c>
      <c r="F2429" s="1" t="s">
        <v>172</v>
      </c>
      <c r="G2429" s="1" t="s">
        <v>4220</v>
      </c>
      <c r="H2429" s="1" t="s">
        <v>7462</v>
      </c>
      <c r="I2429" s="1">
        <v>55338.840691680001</v>
      </c>
      <c r="J2429" s="1" t="s">
        <v>7463</v>
      </c>
    </row>
    <row r="2430" spans="1:10" x14ac:dyDescent="0.25">
      <c r="A2430" s="1" t="s">
        <v>7464</v>
      </c>
      <c r="B2430" s="2">
        <v>998295516</v>
      </c>
      <c r="C2430" s="2" t="s">
        <v>203</v>
      </c>
      <c r="D2430" s="4">
        <v>27539.25</v>
      </c>
      <c r="E2430" s="1" t="s">
        <v>12</v>
      </c>
      <c r="F2430" s="1" t="s">
        <v>185</v>
      </c>
      <c r="G2430" s="1" t="s">
        <v>4220</v>
      </c>
      <c r="H2430" s="1" t="s">
        <v>7465</v>
      </c>
      <c r="I2430" s="1">
        <v>237200.27438250001</v>
      </c>
      <c r="J2430" s="1" t="s">
        <v>7466</v>
      </c>
    </row>
    <row r="2431" spans="1:10" x14ac:dyDescent="0.25">
      <c r="A2431" s="1" t="s">
        <v>7467</v>
      </c>
      <c r="B2431" s="2">
        <v>33289021</v>
      </c>
      <c r="C2431" s="2" t="s">
        <v>162</v>
      </c>
      <c r="D2431" s="4">
        <v>15851.25</v>
      </c>
      <c r="E2431" s="1" t="s">
        <v>12</v>
      </c>
      <c r="F2431" s="1" t="s">
        <v>1610</v>
      </c>
      <c r="G2431" s="1" t="s">
        <v>4220</v>
      </c>
      <c r="H2431" s="1" t="s">
        <v>7468</v>
      </c>
      <c r="I2431" s="1">
        <v>84832.562360700002</v>
      </c>
      <c r="J2431" s="1" t="s">
        <v>7469</v>
      </c>
    </row>
    <row r="2432" spans="1:10" x14ac:dyDescent="0.25">
      <c r="A2432" s="1" t="s">
        <v>7470</v>
      </c>
      <c r="B2432" s="2">
        <v>919464811</v>
      </c>
      <c r="C2432" s="2" t="s">
        <v>194</v>
      </c>
      <c r="D2432" s="4">
        <v>30826.5</v>
      </c>
      <c r="E2432" s="1" t="s">
        <v>12</v>
      </c>
      <c r="F2432" s="1" t="s">
        <v>1076</v>
      </c>
      <c r="G2432" s="1" t="s">
        <v>4220</v>
      </c>
      <c r="H2432" s="1" t="s">
        <v>7471</v>
      </c>
      <c r="I2432" s="1">
        <v>114718.87157472</v>
      </c>
      <c r="J2432" s="1" t="s">
        <v>7472</v>
      </c>
    </row>
    <row r="2433" spans="1:10" x14ac:dyDescent="0.25">
      <c r="A2433" s="1" t="s">
        <v>7473</v>
      </c>
      <c r="B2433" s="2">
        <v>963425424</v>
      </c>
      <c r="C2433" s="2" t="s">
        <v>240</v>
      </c>
      <c r="D2433" s="4">
        <v>22060.5</v>
      </c>
      <c r="E2433" s="1" t="s">
        <v>12</v>
      </c>
      <c r="F2433" s="1" t="s">
        <v>181</v>
      </c>
      <c r="G2433" s="1" t="s">
        <v>4220</v>
      </c>
      <c r="H2433" s="1" t="s">
        <v>7474</v>
      </c>
      <c r="I2433" s="1">
        <v>13862.203971839999</v>
      </c>
      <c r="J2433" s="1" t="s">
        <v>7475</v>
      </c>
    </row>
    <row r="2434" spans="1:10" x14ac:dyDescent="0.25">
      <c r="A2434" s="1" t="s">
        <v>7476</v>
      </c>
      <c r="B2434" s="2">
        <v>399333778</v>
      </c>
      <c r="C2434" s="2" t="s">
        <v>77</v>
      </c>
      <c r="D2434" s="4">
        <v>23521.5</v>
      </c>
      <c r="E2434" s="1" t="s">
        <v>12</v>
      </c>
      <c r="F2434" s="1" t="s">
        <v>1927</v>
      </c>
      <c r="G2434" s="1" t="s">
        <v>4220</v>
      </c>
      <c r="H2434" s="1" t="s">
        <v>7477</v>
      </c>
      <c r="I2434" s="1">
        <v>1385917.6549608</v>
      </c>
      <c r="J2434" s="1" t="s">
        <v>7478</v>
      </c>
    </row>
    <row r="2435" spans="1:10" x14ac:dyDescent="0.25">
      <c r="A2435" s="1" t="s">
        <v>7479</v>
      </c>
      <c r="B2435" s="2">
        <v>860881991</v>
      </c>
      <c r="C2435" s="2" t="s">
        <v>212</v>
      </c>
      <c r="D2435" s="4">
        <v>24252</v>
      </c>
      <c r="E2435" s="1" t="s">
        <v>12</v>
      </c>
      <c r="F2435" s="1" t="s">
        <v>509</v>
      </c>
      <c r="G2435" s="1" t="s">
        <v>4220</v>
      </c>
      <c r="H2435" s="1" t="s">
        <v>7480</v>
      </c>
      <c r="I2435" s="1">
        <v>181891.29676872</v>
      </c>
      <c r="J2435" s="1" t="s">
        <v>7481</v>
      </c>
    </row>
    <row r="2436" spans="1:10" x14ac:dyDescent="0.25">
      <c r="A2436" s="1" t="s">
        <v>7482</v>
      </c>
      <c r="B2436" s="2">
        <v>457442184</v>
      </c>
      <c r="C2436" s="2" t="s">
        <v>573</v>
      </c>
      <c r="D2436" s="4">
        <v>26808.75</v>
      </c>
      <c r="E2436" s="1" t="s">
        <v>12</v>
      </c>
      <c r="F2436" s="1" t="s">
        <v>1304</v>
      </c>
      <c r="G2436" s="1" t="s">
        <v>4220</v>
      </c>
      <c r="H2436" s="1" t="s">
        <v>7483</v>
      </c>
      <c r="I2436" s="1">
        <v>60404.164632</v>
      </c>
      <c r="J2436" s="1" t="s">
        <v>7484</v>
      </c>
    </row>
    <row r="2437" spans="1:10" x14ac:dyDescent="0.25">
      <c r="A2437" s="1" t="s">
        <v>7485</v>
      </c>
      <c r="B2437" s="2">
        <v>104892798</v>
      </c>
      <c r="C2437" s="2" t="s">
        <v>348</v>
      </c>
      <c r="D2437" s="4">
        <v>28635</v>
      </c>
      <c r="E2437" s="1" t="s">
        <v>12</v>
      </c>
      <c r="F2437" s="1" t="s">
        <v>1695</v>
      </c>
      <c r="G2437" s="1" t="s">
        <v>4220</v>
      </c>
      <c r="H2437" s="1" t="s">
        <v>7486</v>
      </c>
      <c r="I2437" s="1">
        <v>98362.378998</v>
      </c>
      <c r="J2437" s="1" t="s">
        <v>7487</v>
      </c>
    </row>
    <row r="2438" spans="1:10" x14ac:dyDescent="0.25">
      <c r="A2438" s="1" t="s">
        <v>7488</v>
      </c>
      <c r="B2438" s="2">
        <v>660647388</v>
      </c>
      <c r="C2438" s="2" t="s">
        <v>43</v>
      </c>
      <c r="D2438" s="4">
        <v>36670.5</v>
      </c>
      <c r="E2438" s="1" t="s">
        <v>12</v>
      </c>
      <c r="F2438" s="1" t="s">
        <v>1252</v>
      </c>
      <c r="G2438" s="1" t="s">
        <v>4220</v>
      </c>
      <c r="H2438" s="1" t="s">
        <v>7489</v>
      </c>
      <c r="I2438" s="1">
        <v>20460.630549919999</v>
      </c>
      <c r="J2438" s="1" t="s">
        <v>7490</v>
      </c>
    </row>
    <row r="2439" spans="1:10" x14ac:dyDescent="0.25">
      <c r="A2439" s="1" t="s">
        <v>7491</v>
      </c>
      <c r="B2439" s="2">
        <v>693757324</v>
      </c>
      <c r="C2439" s="2" t="s">
        <v>62</v>
      </c>
      <c r="D2439" s="4">
        <v>22791</v>
      </c>
      <c r="E2439" s="1" t="s">
        <v>12</v>
      </c>
      <c r="F2439" s="1" t="s">
        <v>88</v>
      </c>
      <c r="G2439" s="1" t="s">
        <v>4220</v>
      </c>
      <c r="H2439" s="1" t="s">
        <v>7492</v>
      </c>
      <c r="I2439" s="1">
        <v>48728.275714559997</v>
      </c>
      <c r="J2439" s="1" t="s">
        <v>7493</v>
      </c>
    </row>
    <row r="2440" spans="1:10" x14ac:dyDescent="0.25">
      <c r="A2440" s="1" t="s">
        <v>7494</v>
      </c>
      <c r="B2440" s="2">
        <v>177031782</v>
      </c>
      <c r="C2440" s="2" t="s">
        <v>606</v>
      </c>
      <c r="D2440" s="4">
        <v>23886.75</v>
      </c>
      <c r="E2440" s="1" t="s">
        <v>12</v>
      </c>
      <c r="F2440" s="1" t="s">
        <v>509</v>
      </c>
      <c r="G2440" s="1" t="s">
        <v>4220</v>
      </c>
      <c r="H2440" s="1" t="s">
        <v>7495</v>
      </c>
      <c r="I2440" s="1">
        <v>540876.39270192001</v>
      </c>
      <c r="J2440" s="1" t="s">
        <v>7496</v>
      </c>
    </row>
    <row r="2441" spans="1:10" x14ac:dyDescent="0.25">
      <c r="A2441" s="1" t="s">
        <v>7497</v>
      </c>
      <c r="B2441" s="2">
        <v>684228489</v>
      </c>
      <c r="C2441" s="2" t="s">
        <v>67</v>
      </c>
      <c r="D2441" s="4">
        <v>23156.25</v>
      </c>
      <c r="E2441" s="1" t="s">
        <v>12</v>
      </c>
      <c r="F2441" s="1" t="s">
        <v>784</v>
      </c>
      <c r="G2441" s="1" t="s">
        <v>4220</v>
      </c>
      <c r="H2441" s="1" t="s">
        <v>7498</v>
      </c>
      <c r="I2441" s="1">
        <v>152025.83744084</v>
      </c>
      <c r="J2441" s="1" t="s">
        <v>7499</v>
      </c>
    </row>
    <row r="2442" spans="1:10" x14ac:dyDescent="0.25">
      <c r="A2442" s="1" t="s">
        <v>7500</v>
      </c>
      <c r="B2442" s="2">
        <v>731806882</v>
      </c>
      <c r="C2442" s="2" t="s">
        <v>162</v>
      </c>
      <c r="D2442" s="4">
        <v>15851.25</v>
      </c>
      <c r="E2442" s="1" t="s">
        <v>12</v>
      </c>
      <c r="F2442" s="1" t="s">
        <v>1372</v>
      </c>
      <c r="G2442" s="1" t="s">
        <v>4220</v>
      </c>
      <c r="H2442" s="1" t="s">
        <v>7501</v>
      </c>
      <c r="I2442" s="1">
        <v>185658.155188</v>
      </c>
      <c r="J2442" s="1" t="s">
        <v>7502</v>
      </c>
    </row>
    <row r="2443" spans="1:10" x14ac:dyDescent="0.25">
      <c r="A2443" s="1" t="s">
        <v>7503</v>
      </c>
      <c r="B2443" s="2">
        <v>182801487</v>
      </c>
      <c r="C2443" s="2" t="s">
        <v>203</v>
      </c>
      <c r="D2443" s="4">
        <v>27539.25</v>
      </c>
      <c r="E2443" s="1" t="s">
        <v>12</v>
      </c>
      <c r="F2443" s="1" t="s">
        <v>286</v>
      </c>
      <c r="G2443" s="1" t="s">
        <v>4220</v>
      </c>
      <c r="H2443" s="1" t="s">
        <v>7504</v>
      </c>
      <c r="I2443" s="1">
        <v>122358.018126</v>
      </c>
      <c r="J2443" s="1" t="s">
        <v>7505</v>
      </c>
    </row>
    <row r="2444" spans="1:10" x14ac:dyDescent="0.25">
      <c r="A2444" s="1" t="s">
        <v>7506</v>
      </c>
      <c r="B2444" s="2">
        <v>373125639</v>
      </c>
      <c r="C2444" s="2" t="s">
        <v>18</v>
      </c>
      <c r="D2444" s="4">
        <v>33018</v>
      </c>
      <c r="E2444" s="1" t="s">
        <v>12</v>
      </c>
      <c r="F2444" s="1" t="s">
        <v>569</v>
      </c>
      <c r="G2444" s="1" t="s">
        <v>4220</v>
      </c>
      <c r="H2444" s="1" t="s">
        <v>7507</v>
      </c>
      <c r="I2444" s="1">
        <v>162982.2726</v>
      </c>
      <c r="J2444" s="1" t="s">
        <v>5452</v>
      </c>
    </row>
    <row r="2445" spans="1:10" x14ac:dyDescent="0.25">
      <c r="A2445" s="1" t="s">
        <v>7508</v>
      </c>
      <c r="B2445" s="2">
        <v>468039144</v>
      </c>
      <c r="C2445" s="2" t="s">
        <v>154</v>
      </c>
      <c r="D2445" s="4">
        <v>29730.75</v>
      </c>
      <c r="E2445" s="1" t="s">
        <v>12</v>
      </c>
      <c r="F2445" s="1" t="s">
        <v>1536</v>
      </c>
      <c r="G2445" s="1" t="s">
        <v>4220</v>
      </c>
      <c r="H2445" s="1" t="s">
        <v>7509</v>
      </c>
      <c r="I2445" s="1">
        <v>194096.96537399999</v>
      </c>
      <c r="J2445" s="1" t="s">
        <v>7510</v>
      </c>
    </row>
    <row r="2446" spans="1:10" x14ac:dyDescent="0.25">
      <c r="A2446" s="1" t="s">
        <v>7511</v>
      </c>
      <c r="B2446" s="2">
        <v>669755589</v>
      </c>
      <c r="C2446" s="2" t="s">
        <v>33</v>
      </c>
      <c r="D2446" s="4">
        <v>13659.75</v>
      </c>
      <c r="E2446" s="1" t="s">
        <v>12</v>
      </c>
      <c r="F2446" s="1" t="s">
        <v>1479</v>
      </c>
      <c r="G2446" s="1" t="s">
        <v>4220</v>
      </c>
      <c r="H2446" s="1" t="s">
        <v>7512</v>
      </c>
      <c r="I2446" s="1">
        <v>20523.081438720001</v>
      </c>
      <c r="J2446" s="1" t="s">
        <v>7513</v>
      </c>
    </row>
    <row r="2447" spans="1:10" x14ac:dyDescent="0.25">
      <c r="A2447" s="1" t="s">
        <v>7514</v>
      </c>
      <c r="B2447" s="2">
        <v>363781303</v>
      </c>
      <c r="C2447" s="2" t="s">
        <v>221</v>
      </c>
      <c r="D2447" s="4">
        <v>33748.5</v>
      </c>
      <c r="E2447" s="1" t="s">
        <v>12</v>
      </c>
      <c r="F2447" s="1" t="s">
        <v>172</v>
      </c>
      <c r="G2447" s="1" t="s">
        <v>4220</v>
      </c>
      <c r="H2447" s="1" t="s">
        <v>7515</v>
      </c>
      <c r="I2447" s="1">
        <v>94996.113129000005</v>
      </c>
      <c r="J2447" s="1" t="s">
        <v>7516</v>
      </c>
    </row>
    <row r="2448" spans="1:10" x14ac:dyDescent="0.25">
      <c r="A2448" s="1" t="s">
        <v>7517</v>
      </c>
      <c r="B2448" s="2">
        <v>961259213</v>
      </c>
      <c r="C2448" s="2" t="s">
        <v>226</v>
      </c>
      <c r="D2448" s="4">
        <v>31557</v>
      </c>
      <c r="E2448" s="1" t="s">
        <v>12</v>
      </c>
      <c r="F2448" s="1" t="s">
        <v>514</v>
      </c>
      <c r="G2448" s="1" t="s">
        <v>4220</v>
      </c>
      <c r="H2448" s="1" t="s">
        <v>7518</v>
      </c>
      <c r="I2448" s="1">
        <v>131881.7486896</v>
      </c>
      <c r="J2448" s="1" t="s">
        <v>7519</v>
      </c>
    </row>
    <row r="2449" spans="1:10" x14ac:dyDescent="0.25">
      <c r="A2449" s="1" t="s">
        <v>7520</v>
      </c>
      <c r="B2449" s="2">
        <v>223010951</v>
      </c>
      <c r="C2449" s="2" t="s">
        <v>129</v>
      </c>
      <c r="D2449" s="4">
        <v>15120.75</v>
      </c>
      <c r="E2449" s="1" t="s">
        <v>12</v>
      </c>
      <c r="F2449" s="1" t="s">
        <v>989</v>
      </c>
      <c r="G2449" s="1" t="s">
        <v>4220</v>
      </c>
      <c r="H2449" s="1" t="s">
        <v>7521</v>
      </c>
      <c r="I2449" s="1">
        <v>170325.78811560001</v>
      </c>
      <c r="J2449" s="1" t="s">
        <v>7522</v>
      </c>
    </row>
    <row r="2450" spans="1:10" x14ac:dyDescent="0.25">
      <c r="A2450" s="1" t="s">
        <v>7523</v>
      </c>
      <c r="B2450" s="2">
        <v>73292961</v>
      </c>
      <c r="C2450" s="2" t="s">
        <v>92</v>
      </c>
      <c r="D2450" s="4">
        <v>29000.25</v>
      </c>
      <c r="E2450" s="1" t="s">
        <v>12</v>
      </c>
      <c r="F2450" s="1" t="s">
        <v>408</v>
      </c>
      <c r="G2450" s="1" t="s">
        <v>4220</v>
      </c>
      <c r="H2450" s="1" t="s">
        <v>7524</v>
      </c>
      <c r="I2450" s="1">
        <v>125879.14228032</v>
      </c>
      <c r="J2450" s="1" t="s">
        <v>7525</v>
      </c>
    </row>
    <row r="2451" spans="1:10" x14ac:dyDescent="0.25">
      <c r="A2451" s="1" t="s">
        <v>3607</v>
      </c>
      <c r="B2451" s="2">
        <v>934537140</v>
      </c>
      <c r="C2451" s="2" t="s">
        <v>101</v>
      </c>
      <c r="D2451" s="4">
        <v>19138.5</v>
      </c>
      <c r="E2451" s="1" t="s">
        <v>12</v>
      </c>
      <c r="F2451" s="1" t="s">
        <v>93</v>
      </c>
      <c r="G2451" s="1" t="s">
        <v>4220</v>
      </c>
      <c r="H2451" s="1" t="s">
        <v>7526</v>
      </c>
      <c r="I2451" s="1">
        <v>1108161.3758076001</v>
      </c>
      <c r="J2451" s="1" t="s">
        <v>7527</v>
      </c>
    </row>
    <row r="2452" spans="1:10" x14ac:dyDescent="0.25">
      <c r="A2452" s="1" t="s">
        <v>7528</v>
      </c>
      <c r="B2452" s="2">
        <v>516336426</v>
      </c>
      <c r="C2452" s="2" t="s">
        <v>180</v>
      </c>
      <c r="D2452" s="4">
        <v>35940</v>
      </c>
      <c r="E2452" s="1" t="s">
        <v>12</v>
      </c>
      <c r="F2452" s="1" t="s">
        <v>2112</v>
      </c>
      <c r="G2452" s="1" t="s">
        <v>4220</v>
      </c>
      <c r="H2452" s="1" t="s">
        <v>7529</v>
      </c>
      <c r="I2452" s="1">
        <v>68713.326128159999</v>
      </c>
      <c r="J2452" s="1" t="s">
        <v>7530</v>
      </c>
    </row>
    <row r="2453" spans="1:10" x14ac:dyDescent="0.25">
      <c r="A2453" s="1" t="s">
        <v>7531</v>
      </c>
      <c r="B2453" s="2">
        <v>630758120</v>
      </c>
      <c r="C2453" s="2" t="s">
        <v>240</v>
      </c>
      <c r="D2453" s="4">
        <v>22060.5</v>
      </c>
      <c r="E2453" s="1" t="s">
        <v>12</v>
      </c>
      <c r="F2453" s="1" t="s">
        <v>274</v>
      </c>
      <c r="G2453" s="1" t="s">
        <v>4220</v>
      </c>
      <c r="H2453" s="1" t="s">
        <v>7532</v>
      </c>
      <c r="I2453" s="1">
        <v>295779.29155199998</v>
      </c>
      <c r="J2453" s="1" t="s">
        <v>7533</v>
      </c>
    </row>
    <row r="2454" spans="1:10" x14ac:dyDescent="0.25">
      <c r="A2454" s="1" t="s">
        <v>7534</v>
      </c>
      <c r="B2454" s="2">
        <v>513691723</v>
      </c>
      <c r="C2454" s="2" t="s">
        <v>298</v>
      </c>
      <c r="D2454" s="4">
        <v>38131.5</v>
      </c>
      <c r="E2454" s="1" t="s">
        <v>12</v>
      </c>
      <c r="F2454" s="1" t="s">
        <v>1517</v>
      </c>
      <c r="G2454" s="1" t="s">
        <v>4220</v>
      </c>
      <c r="H2454" s="1" t="s">
        <v>7535</v>
      </c>
      <c r="I2454" s="1">
        <v>79679.49076416</v>
      </c>
      <c r="J2454" s="1" t="s">
        <v>7536</v>
      </c>
    </row>
    <row r="2455" spans="1:10" x14ac:dyDescent="0.25">
      <c r="A2455" s="1" t="s">
        <v>7537</v>
      </c>
      <c r="B2455" s="2">
        <v>225676645</v>
      </c>
      <c r="C2455" s="2" t="s">
        <v>518</v>
      </c>
      <c r="D2455" s="4">
        <v>35574.75</v>
      </c>
      <c r="E2455" s="1" t="s">
        <v>12</v>
      </c>
      <c r="F2455" s="1" t="s">
        <v>909</v>
      </c>
      <c r="G2455" s="1" t="s">
        <v>4220</v>
      </c>
      <c r="H2455" s="1" t="s">
        <v>7538</v>
      </c>
      <c r="I2455" s="1">
        <v>157836.2751801</v>
      </c>
      <c r="J2455" s="1" t="s">
        <v>7539</v>
      </c>
    </row>
    <row r="2456" spans="1:10" x14ac:dyDescent="0.25">
      <c r="A2456" s="1" t="s">
        <v>7540</v>
      </c>
      <c r="B2456" s="2">
        <v>244003102</v>
      </c>
      <c r="C2456" s="2" t="s">
        <v>82</v>
      </c>
      <c r="D2456" s="4">
        <v>16947</v>
      </c>
      <c r="E2456" s="1" t="s">
        <v>12</v>
      </c>
      <c r="F2456" s="1" t="s">
        <v>353</v>
      </c>
      <c r="G2456" s="1" t="s">
        <v>4220</v>
      </c>
      <c r="H2456" s="1" t="s">
        <v>7541</v>
      </c>
      <c r="I2456" s="1">
        <v>34029.056879999996</v>
      </c>
      <c r="J2456" s="1" t="s">
        <v>7542</v>
      </c>
    </row>
    <row r="2457" spans="1:10" x14ac:dyDescent="0.25">
      <c r="A2457" s="1" t="s">
        <v>7543</v>
      </c>
      <c r="B2457" s="2">
        <v>453758837</v>
      </c>
      <c r="C2457" s="2" t="s">
        <v>869</v>
      </c>
      <c r="D2457" s="4">
        <v>17312.25</v>
      </c>
      <c r="E2457" s="1" t="s">
        <v>12</v>
      </c>
      <c r="F2457" s="1" t="s">
        <v>24</v>
      </c>
      <c r="G2457" s="1" t="s">
        <v>4220</v>
      </c>
      <c r="H2457" s="1" t="s">
        <v>7544</v>
      </c>
      <c r="I2457" s="1">
        <v>321053.81356799998</v>
      </c>
      <c r="J2457" s="1" t="s">
        <v>7545</v>
      </c>
    </row>
    <row r="2458" spans="1:10" x14ac:dyDescent="0.25">
      <c r="A2458" s="1" t="s">
        <v>7546</v>
      </c>
      <c r="B2458" s="2">
        <v>125201103</v>
      </c>
      <c r="C2458" s="2" t="s">
        <v>357</v>
      </c>
      <c r="D2458" s="4">
        <v>35209.5</v>
      </c>
      <c r="E2458" s="1" t="s">
        <v>12</v>
      </c>
      <c r="F2458" s="1" t="s">
        <v>591</v>
      </c>
      <c r="G2458" s="1" t="s">
        <v>4220</v>
      </c>
      <c r="H2458" s="1" t="s">
        <v>7547</v>
      </c>
      <c r="I2458" s="1">
        <v>17939.349824000001</v>
      </c>
      <c r="J2458" s="1" t="s">
        <v>7548</v>
      </c>
    </row>
    <row r="2459" spans="1:10" x14ac:dyDescent="0.25">
      <c r="A2459" s="1" t="s">
        <v>7549</v>
      </c>
      <c r="B2459" s="2">
        <v>679878638</v>
      </c>
      <c r="C2459" s="2" t="s">
        <v>82</v>
      </c>
      <c r="D2459" s="4">
        <v>16947</v>
      </c>
      <c r="E2459" s="1" t="s">
        <v>12</v>
      </c>
      <c r="F2459" s="1" t="s">
        <v>848</v>
      </c>
      <c r="G2459" s="1" t="s">
        <v>4220</v>
      </c>
      <c r="H2459" s="1" t="s">
        <v>7550</v>
      </c>
      <c r="I2459" s="1">
        <v>160835.57759999999</v>
      </c>
      <c r="J2459" s="1" t="s">
        <v>4737</v>
      </c>
    </row>
    <row r="2460" spans="1:10" x14ac:dyDescent="0.25">
      <c r="A2460" s="1" t="s">
        <v>7551</v>
      </c>
      <c r="B2460" s="2">
        <v>298370602</v>
      </c>
      <c r="C2460" s="2" t="s">
        <v>335</v>
      </c>
      <c r="D2460" s="4">
        <v>19869</v>
      </c>
      <c r="E2460" s="1" t="s">
        <v>12</v>
      </c>
      <c r="F2460" s="1" t="s">
        <v>1404</v>
      </c>
      <c r="G2460" s="1" t="s">
        <v>4220</v>
      </c>
      <c r="H2460" s="1" t="s">
        <v>7552</v>
      </c>
      <c r="I2460" s="1">
        <v>60838.020757799997</v>
      </c>
      <c r="J2460" s="1" t="s">
        <v>7553</v>
      </c>
    </row>
    <row r="2461" spans="1:10" x14ac:dyDescent="0.25">
      <c r="A2461" s="1" t="s">
        <v>7554</v>
      </c>
      <c r="B2461" s="2">
        <v>15770503</v>
      </c>
      <c r="C2461" s="2" t="s">
        <v>309</v>
      </c>
      <c r="D2461" s="4">
        <v>27904.5</v>
      </c>
      <c r="E2461" s="1" t="s">
        <v>12</v>
      </c>
      <c r="F2461" s="1" t="s">
        <v>361</v>
      </c>
      <c r="G2461" s="1" t="s">
        <v>4220</v>
      </c>
      <c r="H2461" s="1" t="s">
        <v>7555</v>
      </c>
      <c r="I2461" s="1">
        <v>137859.7980375</v>
      </c>
      <c r="J2461" s="1" t="s">
        <v>7556</v>
      </c>
    </row>
    <row r="2462" spans="1:10" x14ac:dyDescent="0.25">
      <c r="A2462" s="1" t="s">
        <v>7557</v>
      </c>
      <c r="B2462" s="2">
        <v>48126440</v>
      </c>
      <c r="C2462" s="2" t="s">
        <v>335</v>
      </c>
      <c r="D2462" s="4">
        <v>19869</v>
      </c>
      <c r="E2462" s="1" t="s">
        <v>12</v>
      </c>
      <c r="F2462" s="1" t="s">
        <v>222</v>
      </c>
      <c r="G2462" s="1" t="s">
        <v>4220</v>
      </c>
      <c r="H2462" s="1" t="s">
        <v>7558</v>
      </c>
      <c r="I2462" s="1">
        <v>279467.92093696003</v>
      </c>
      <c r="J2462" s="1" t="s">
        <v>7559</v>
      </c>
    </row>
    <row r="2463" spans="1:10" x14ac:dyDescent="0.25">
      <c r="A2463" s="1" t="s">
        <v>7560</v>
      </c>
      <c r="B2463" s="2">
        <v>723294343</v>
      </c>
      <c r="C2463" s="2" t="s">
        <v>452</v>
      </c>
      <c r="D2463" s="4">
        <v>26078.25</v>
      </c>
      <c r="E2463" s="1" t="s">
        <v>12</v>
      </c>
      <c r="F2463" s="1" t="s">
        <v>1702</v>
      </c>
      <c r="G2463" s="1" t="s">
        <v>4220</v>
      </c>
      <c r="H2463" s="1" t="s">
        <v>7561</v>
      </c>
      <c r="I2463" s="1">
        <v>171268.00761105001</v>
      </c>
      <c r="J2463" s="1" t="s">
        <v>7562</v>
      </c>
    </row>
    <row r="2464" spans="1:10" x14ac:dyDescent="0.25">
      <c r="A2464" s="1" t="s">
        <v>7563</v>
      </c>
      <c r="B2464" s="2">
        <v>761581783</v>
      </c>
      <c r="C2464" s="2" t="s">
        <v>11</v>
      </c>
      <c r="D2464" s="4">
        <v>36305.25</v>
      </c>
      <c r="E2464" s="1" t="s">
        <v>12</v>
      </c>
      <c r="F2464" s="1" t="s">
        <v>4364</v>
      </c>
      <c r="G2464" s="1" t="s">
        <v>4220</v>
      </c>
      <c r="H2464" s="1" t="s">
        <v>7564</v>
      </c>
      <c r="I2464" s="1">
        <v>55589.020549920002</v>
      </c>
      <c r="J2464" s="1" t="s">
        <v>7565</v>
      </c>
    </row>
    <row r="2465" spans="1:10" x14ac:dyDescent="0.25">
      <c r="A2465" s="1" t="s">
        <v>7566</v>
      </c>
      <c r="B2465" s="2">
        <v>873447667</v>
      </c>
      <c r="C2465" s="2" t="s">
        <v>357</v>
      </c>
      <c r="D2465" s="4">
        <v>35209.5</v>
      </c>
      <c r="E2465" s="1" t="s">
        <v>12</v>
      </c>
      <c r="F2465" s="1" t="s">
        <v>1576</v>
      </c>
      <c r="G2465" s="1" t="s">
        <v>4220</v>
      </c>
      <c r="H2465" s="1" t="s">
        <v>7567</v>
      </c>
      <c r="I2465" s="1">
        <v>549815.88627401995</v>
      </c>
      <c r="J2465" s="1" t="s">
        <v>7568</v>
      </c>
    </row>
    <row r="2466" spans="1:10" x14ac:dyDescent="0.25">
      <c r="A2466" s="1" t="s">
        <v>7569</v>
      </c>
      <c r="B2466" s="2">
        <v>796584522</v>
      </c>
      <c r="C2466" s="2" t="s">
        <v>862</v>
      </c>
      <c r="D2466" s="4">
        <v>24617.25</v>
      </c>
      <c r="E2466" s="1" t="s">
        <v>12</v>
      </c>
      <c r="F2466" s="1" t="s">
        <v>1277</v>
      </c>
      <c r="G2466" s="1" t="s">
        <v>4220</v>
      </c>
      <c r="H2466" s="1" t="s">
        <v>7570</v>
      </c>
      <c r="I2466" s="1">
        <v>118842.2496</v>
      </c>
      <c r="J2466" s="1" t="s">
        <v>7571</v>
      </c>
    </row>
    <row r="2467" spans="1:10" x14ac:dyDescent="0.25">
      <c r="A2467" s="1" t="s">
        <v>7572</v>
      </c>
      <c r="B2467" s="2">
        <v>537270977</v>
      </c>
      <c r="C2467" s="2" t="s">
        <v>869</v>
      </c>
      <c r="D2467" s="4">
        <v>17312.25</v>
      </c>
      <c r="E2467" s="1" t="s">
        <v>12</v>
      </c>
      <c r="F2467" s="1" t="s">
        <v>222</v>
      </c>
      <c r="G2467" s="1" t="s">
        <v>4220</v>
      </c>
      <c r="H2467" s="1" t="s">
        <v>7573</v>
      </c>
      <c r="I2467" s="1">
        <v>525118.59280295996</v>
      </c>
      <c r="J2467" s="1" t="s">
        <v>7574</v>
      </c>
    </row>
    <row r="2468" spans="1:10" x14ac:dyDescent="0.25">
      <c r="A2468" s="1" t="s">
        <v>7575</v>
      </c>
      <c r="B2468" s="2">
        <v>18161339</v>
      </c>
      <c r="C2468" s="2" t="s">
        <v>862</v>
      </c>
      <c r="D2468" s="4">
        <v>24617.25</v>
      </c>
      <c r="E2468" s="1" t="s">
        <v>12</v>
      </c>
      <c r="F2468" s="1" t="s">
        <v>514</v>
      </c>
      <c r="G2468" s="1" t="s">
        <v>4220</v>
      </c>
      <c r="H2468" s="1" t="s">
        <v>7576</v>
      </c>
      <c r="I2468" s="1">
        <v>32683.830600959998</v>
      </c>
      <c r="J2468" s="1" t="s">
        <v>7577</v>
      </c>
    </row>
    <row r="2469" spans="1:10" x14ac:dyDescent="0.25">
      <c r="A2469" s="1" t="s">
        <v>7578</v>
      </c>
      <c r="B2469" s="2">
        <v>760954225</v>
      </c>
      <c r="C2469" s="2" t="s">
        <v>38</v>
      </c>
      <c r="D2469" s="4">
        <v>21330</v>
      </c>
      <c r="E2469" s="1" t="s">
        <v>12</v>
      </c>
      <c r="F2469" s="1" t="s">
        <v>78</v>
      </c>
      <c r="G2469" s="1" t="s">
        <v>4220</v>
      </c>
      <c r="H2469" s="1" t="s">
        <v>7579</v>
      </c>
      <c r="I2469" s="1">
        <v>54451.527435000004</v>
      </c>
      <c r="J2469" s="1" t="s">
        <v>7580</v>
      </c>
    </row>
    <row r="2470" spans="1:10" x14ac:dyDescent="0.25">
      <c r="A2470" s="1" t="s">
        <v>7581</v>
      </c>
      <c r="B2470" s="2">
        <v>924740704</v>
      </c>
      <c r="C2470" s="2" t="s">
        <v>167</v>
      </c>
      <c r="D2470" s="4">
        <v>18773.25</v>
      </c>
      <c r="E2470" s="1" t="s">
        <v>12</v>
      </c>
      <c r="F2470" s="1" t="s">
        <v>774</v>
      </c>
      <c r="G2470" s="1" t="s">
        <v>4220</v>
      </c>
      <c r="H2470" s="1" t="s">
        <v>7582</v>
      </c>
      <c r="I2470" s="1">
        <v>57091.94712656</v>
      </c>
      <c r="J2470" s="1" t="s">
        <v>7583</v>
      </c>
    </row>
    <row r="2471" spans="1:10" x14ac:dyDescent="0.25">
      <c r="A2471" s="1" t="s">
        <v>7584</v>
      </c>
      <c r="B2471" s="2">
        <v>678550692</v>
      </c>
      <c r="C2471" s="2" t="s">
        <v>568</v>
      </c>
      <c r="D2471" s="4">
        <v>25713</v>
      </c>
      <c r="E2471" s="1" t="s">
        <v>12</v>
      </c>
      <c r="F2471" s="1" t="s">
        <v>318</v>
      </c>
      <c r="G2471" s="1" t="s">
        <v>4220</v>
      </c>
      <c r="H2471" s="1" t="s">
        <v>7585</v>
      </c>
      <c r="I2471" s="1">
        <v>154455.09466725</v>
      </c>
      <c r="J2471" s="1" t="s">
        <v>7586</v>
      </c>
    </row>
    <row r="2472" spans="1:10" x14ac:dyDescent="0.25">
      <c r="A2472" s="1" t="s">
        <v>7587</v>
      </c>
      <c r="B2472" s="2">
        <v>724574296</v>
      </c>
      <c r="C2472" s="2" t="s">
        <v>101</v>
      </c>
      <c r="D2472" s="4">
        <v>19138.5</v>
      </c>
      <c r="E2472" s="1" t="s">
        <v>12</v>
      </c>
      <c r="F2472" s="1" t="s">
        <v>675</v>
      </c>
      <c r="G2472" s="1" t="s">
        <v>4220</v>
      </c>
      <c r="H2472" s="1" t="s">
        <v>7588</v>
      </c>
      <c r="I2472" s="1">
        <v>357177.38313600002</v>
      </c>
      <c r="J2472" s="1" t="s">
        <v>7589</v>
      </c>
    </row>
    <row r="2473" spans="1:10" x14ac:dyDescent="0.25">
      <c r="A2473" s="1" t="s">
        <v>7590</v>
      </c>
      <c r="B2473" s="2">
        <v>143602533</v>
      </c>
      <c r="C2473" s="2" t="s">
        <v>862</v>
      </c>
      <c r="D2473" s="4">
        <v>24617.25</v>
      </c>
      <c r="E2473" s="1" t="s">
        <v>12</v>
      </c>
      <c r="F2473" s="1" t="s">
        <v>1576</v>
      </c>
      <c r="G2473" s="1" t="s">
        <v>4220</v>
      </c>
      <c r="H2473" s="1" t="s">
        <v>7591</v>
      </c>
      <c r="I2473" s="1">
        <v>145958.24266039999</v>
      </c>
      <c r="J2473" s="1" t="s">
        <v>7592</v>
      </c>
    </row>
    <row r="2474" spans="1:10" x14ac:dyDescent="0.25">
      <c r="A2474" s="1" t="s">
        <v>7593</v>
      </c>
      <c r="B2474" s="2">
        <v>823906903</v>
      </c>
      <c r="C2474" s="2" t="s">
        <v>498</v>
      </c>
      <c r="D2474" s="4">
        <v>37766.25</v>
      </c>
      <c r="E2474" s="1" t="s">
        <v>12</v>
      </c>
      <c r="F2474" s="1" t="s">
        <v>1047</v>
      </c>
      <c r="G2474" s="1" t="s">
        <v>4220</v>
      </c>
      <c r="H2474" s="1" t="s">
        <v>7594</v>
      </c>
      <c r="I2474" s="1">
        <v>94171.899191400007</v>
      </c>
      <c r="J2474" s="1" t="s">
        <v>7595</v>
      </c>
    </row>
    <row r="2475" spans="1:10" x14ac:dyDescent="0.25">
      <c r="A2475" s="1" t="s">
        <v>7596</v>
      </c>
      <c r="B2475" s="2">
        <v>212690234</v>
      </c>
      <c r="C2475" s="2" t="s">
        <v>154</v>
      </c>
      <c r="D2475" s="4">
        <v>29730.75</v>
      </c>
      <c r="E2475" s="1" t="s">
        <v>12</v>
      </c>
      <c r="F2475" s="1" t="s">
        <v>893</v>
      </c>
      <c r="G2475" s="1" t="s">
        <v>4220</v>
      </c>
      <c r="H2475" s="1" t="s">
        <v>7597</v>
      </c>
      <c r="I2475" s="1">
        <v>518244.23898720002</v>
      </c>
      <c r="J2475" s="1" t="s">
        <v>7598</v>
      </c>
    </row>
    <row r="2476" spans="1:10" x14ac:dyDescent="0.25">
      <c r="A2476" s="1" t="s">
        <v>7599</v>
      </c>
      <c r="B2476" s="2">
        <v>437676621</v>
      </c>
      <c r="C2476" s="2" t="s">
        <v>268</v>
      </c>
      <c r="D2476" s="4">
        <v>17677.5</v>
      </c>
      <c r="E2476" s="1" t="s">
        <v>12</v>
      </c>
      <c r="F2476" s="1" t="s">
        <v>1308</v>
      </c>
      <c r="G2476" s="1" t="s">
        <v>4220</v>
      </c>
      <c r="H2476" s="1" t="s">
        <v>7600</v>
      </c>
      <c r="I2476" s="1">
        <v>696177.84600000002</v>
      </c>
      <c r="J2476" s="1" t="s">
        <v>7601</v>
      </c>
    </row>
    <row r="2477" spans="1:10" x14ac:dyDescent="0.25">
      <c r="A2477" s="1" t="s">
        <v>7602</v>
      </c>
      <c r="B2477" s="2">
        <v>871526576</v>
      </c>
      <c r="C2477" s="2" t="s">
        <v>281</v>
      </c>
      <c r="D2477" s="4">
        <v>21695.25</v>
      </c>
      <c r="E2477" s="1" t="s">
        <v>12</v>
      </c>
      <c r="F2477" s="1" t="s">
        <v>874</v>
      </c>
      <c r="G2477" s="1" t="s">
        <v>4220</v>
      </c>
      <c r="H2477" s="1" t="s">
        <v>7603</v>
      </c>
      <c r="I2477" s="1">
        <v>365739.90953472001</v>
      </c>
      <c r="J2477" s="1" t="s">
        <v>7604</v>
      </c>
    </row>
    <row r="2478" spans="1:10" x14ac:dyDescent="0.25">
      <c r="A2478" s="1" t="s">
        <v>7605</v>
      </c>
      <c r="B2478" s="2">
        <v>935043681</v>
      </c>
      <c r="C2478" s="2" t="s">
        <v>498</v>
      </c>
      <c r="D2478" s="4">
        <v>37766.25</v>
      </c>
      <c r="E2478" s="1" t="s">
        <v>12</v>
      </c>
      <c r="F2478" s="1" t="s">
        <v>349</v>
      </c>
      <c r="G2478" s="1" t="s">
        <v>4220</v>
      </c>
      <c r="H2478" s="1" t="s">
        <v>7606</v>
      </c>
      <c r="I2478" s="1">
        <v>334493.77252200001</v>
      </c>
      <c r="J2478" s="1" t="s">
        <v>7607</v>
      </c>
    </row>
    <row r="2479" spans="1:10" x14ac:dyDescent="0.25">
      <c r="A2479" s="1" t="s">
        <v>7608</v>
      </c>
      <c r="B2479" s="2">
        <v>44195802</v>
      </c>
      <c r="C2479" s="2" t="s">
        <v>77</v>
      </c>
      <c r="D2479" s="4">
        <v>23521.5</v>
      </c>
      <c r="E2479" s="1" t="s">
        <v>12</v>
      </c>
      <c r="F2479" s="1" t="s">
        <v>1927</v>
      </c>
      <c r="G2479" s="1" t="s">
        <v>4220</v>
      </c>
      <c r="H2479" s="1" t="s">
        <v>7609</v>
      </c>
      <c r="I2479" s="1">
        <v>150224.04593856001</v>
      </c>
      <c r="J2479" s="1" t="s">
        <v>7610</v>
      </c>
    </row>
    <row r="2480" spans="1:10" x14ac:dyDescent="0.25">
      <c r="A2480" s="1" t="s">
        <v>7611</v>
      </c>
      <c r="B2480" s="2">
        <v>181194873</v>
      </c>
      <c r="C2480" s="2" t="s">
        <v>348</v>
      </c>
      <c r="D2480" s="4">
        <v>28635</v>
      </c>
      <c r="E2480" s="1" t="s">
        <v>12</v>
      </c>
      <c r="F2480" s="1" t="s">
        <v>721</v>
      </c>
      <c r="G2480" s="1" t="s">
        <v>4220</v>
      </c>
      <c r="H2480" s="1" t="s">
        <v>7612</v>
      </c>
      <c r="I2480" s="1">
        <v>174051.31522680001</v>
      </c>
      <c r="J2480" s="1" t="s">
        <v>7613</v>
      </c>
    </row>
    <row r="2481" spans="1:10" x14ac:dyDescent="0.25">
      <c r="A2481" s="1" t="s">
        <v>7614</v>
      </c>
      <c r="B2481" s="2">
        <v>223397010</v>
      </c>
      <c r="C2481" s="2" t="s">
        <v>518</v>
      </c>
      <c r="D2481" s="4">
        <v>35574.75</v>
      </c>
      <c r="E2481" s="1" t="s">
        <v>12</v>
      </c>
      <c r="F2481" s="1" t="s">
        <v>1336</v>
      </c>
      <c r="G2481" s="1" t="s">
        <v>4220</v>
      </c>
      <c r="H2481" s="1" t="s">
        <v>7615</v>
      </c>
      <c r="I2481" s="1">
        <v>207411.656724</v>
      </c>
      <c r="J2481" s="1" t="s">
        <v>7616</v>
      </c>
    </row>
    <row r="2482" spans="1:10" x14ac:dyDescent="0.25">
      <c r="A2482" s="1" t="s">
        <v>7617</v>
      </c>
      <c r="B2482" s="2">
        <v>194508086</v>
      </c>
      <c r="C2482" s="2" t="s">
        <v>568</v>
      </c>
      <c r="D2482" s="4">
        <v>25713</v>
      </c>
      <c r="E2482" s="1" t="s">
        <v>12</v>
      </c>
      <c r="F2482" s="1" t="s">
        <v>807</v>
      </c>
      <c r="G2482" s="1" t="s">
        <v>4220</v>
      </c>
      <c r="H2482" s="1" t="s">
        <v>7618</v>
      </c>
      <c r="I2482" s="1">
        <v>83057.112914400001</v>
      </c>
      <c r="J2482" s="1" t="s">
        <v>7619</v>
      </c>
    </row>
    <row r="2483" spans="1:10" x14ac:dyDescent="0.25">
      <c r="A2483" s="1" t="s">
        <v>7620</v>
      </c>
      <c r="B2483" s="2">
        <v>486466506</v>
      </c>
      <c r="C2483" s="2" t="s">
        <v>47</v>
      </c>
      <c r="D2483" s="4">
        <v>31191.75</v>
      </c>
      <c r="E2483" s="1" t="s">
        <v>12</v>
      </c>
      <c r="F2483" s="1" t="s">
        <v>1626</v>
      </c>
      <c r="G2483" s="1" t="s">
        <v>4220</v>
      </c>
      <c r="H2483" s="1" t="s">
        <v>7621</v>
      </c>
      <c r="I2483" s="1">
        <v>383050.07685999997</v>
      </c>
      <c r="J2483" s="1" t="s">
        <v>7622</v>
      </c>
    </row>
    <row r="2484" spans="1:10" x14ac:dyDescent="0.25">
      <c r="A2484" s="1" t="s">
        <v>7623</v>
      </c>
      <c r="B2484" s="2">
        <v>59809840</v>
      </c>
      <c r="C2484" s="2" t="s">
        <v>403</v>
      </c>
      <c r="D2484" s="4">
        <v>31922.25</v>
      </c>
      <c r="E2484" s="1" t="s">
        <v>12</v>
      </c>
      <c r="F2484" s="1" t="s">
        <v>885</v>
      </c>
      <c r="G2484" s="1" t="s">
        <v>4220</v>
      </c>
      <c r="H2484" s="1" t="s">
        <v>7624</v>
      </c>
      <c r="I2484" s="1">
        <v>159730.785324</v>
      </c>
      <c r="J2484" s="1" t="s">
        <v>7625</v>
      </c>
    </row>
    <row r="2485" spans="1:10" x14ac:dyDescent="0.25">
      <c r="A2485" s="1" t="s">
        <v>7626</v>
      </c>
      <c r="B2485" s="2">
        <v>667580901</v>
      </c>
      <c r="C2485" s="2" t="s">
        <v>357</v>
      </c>
      <c r="D2485" s="4">
        <v>35209.5</v>
      </c>
      <c r="E2485" s="1" t="s">
        <v>12</v>
      </c>
      <c r="F2485" s="1" t="s">
        <v>93</v>
      </c>
      <c r="G2485" s="1" t="s">
        <v>4220</v>
      </c>
      <c r="H2485" s="1" t="s">
        <v>7627</v>
      </c>
      <c r="I2485" s="1">
        <v>63260.284356479999</v>
      </c>
      <c r="J2485" s="1" t="s">
        <v>7628</v>
      </c>
    </row>
    <row r="2486" spans="1:10" x14ac:dyDescent="0.25">
      <c r="A2486" s="1" t="s">
        <v>7629</v>
      </c>
      <c r="B2486" s="2">
        <v>199698392</v>
      </c>
      <c r="C2486" s="2" t="s">
        <v>47</v>
      </c>
      <c r="D2486" s="4">
        <v>31191.75</v>
      </c>
      <c r="E2486" s="1" t="s">
        <v>12</v>
      </c>
      <c r="F2486" s="1" t="s">
        <v>286</v>
      </c>
      <c r="G2486" s="1" t="s">
        <v>4220</v>
      </c>
      <c r="H2486" s="1" t="s">
        <v>7630</v>
      </c>
      <c r="I2486" s="1">
        <v>17195.065397999999</v>
      </c>
      <c r="J2486" s="1" t="s">
        <v>7631</v>
      </c>
    </row>
    <row r="2487" spans="1:10" x14ac:dyDescent="0.25">
      <c r="A2487" s="1" t="s">
        <v>7632</v>
      </c>
      <c r="B2487" s="2">
        <v>518446998</v>
      </c>
      <c r="C2487" s="2" t="s">
        <v>479</v>
      </c>
      <c r="D2487" s="4">
        <v>33383.25</v>
      </c>
      <c r="E2487" s="1" t="s">
        <v>12</v>
      </c>
      <c r="F2487" s="1" t="s">
        <v>34</v>
      </c>
      <c r="G2487" s="1" t="s">
        <v>4220</v>
      </c>
      <c r="H2487" s="1" t="s">
        <v>7633</v>
      </c>
      <c r="I2487" s="1">
        <v>130261.1683968</v>
      </c>
      <c r="J2487" s="1" t="s">
        <v>7634</v>
      </c>
    </row>
    <row r="2488" spans="1:10" x14ac:dyDescent="0.25">
      <c r="A2488" s="1" t="s">
        <v>7611</v>
      </c>
      <c r="B2488" s="2">
        <v>155463503</v>
      </c>
      <c r="C2488" s="2" t="s">
        <v>869</v>
      </c>
      <c r="D2488" s="4">
        <v>17312.25</v>
      </c>
      <c r="E2488" s="1" t="s">
        <v>12</v>
      </c>
      <c r="F2488" s="1" t="s">
        <v>870</v>
      </c>
      <c r="G2488" s="1" t="s">
        <v>4220</v>
      </c>
      <c r="H2488" s="1" t="s">
        <v>7635</v>
      </c>
      <c r="I2488" s="1">
        <v>265362.28200000001</v>
      </c>
      <c r="J2488" s="1" t="s">
        <v>7636</v>
      </c>
    </row>
    <row r="2489" spans="1:10" x14ac:dyDescent="0.25">
      <c r="A2489" s="1" t="s">
        <v>7637</v>
      </c>
      <c r="B2489" s="2">
        <v>966574974</v>
      </c>
      <c r="C2489" s="2" t="s">
        <v>87</v>
      </c>
      <c r="D2489" s="4">
        <v>16581.75</v>
      </c>
      <c r="E2489" s="1" t="s">
        <v>12</v>
      </c>
      <c r="F2489" s="1" t="s">
        <v>73</v>
      </c>
      <c r="G2489" s="1" t="s">
        <v>3058</v>
      </c>
      <c r="H2489" s="1" t="s">
        <v>7638</v>
      </c>
      <c r="I2489" s="1">
        <v>151405.86319559999</v>
      </c>
      <c r="J2489" s="1" t="s">
        <v>7639</v>
      </c>
    </row>
    <row r="2490" spans="1:10" x14ac:dyDescent="0.25">
      <c r="A2490" s="1" t="s">
        <v>7640</v>
      </c>
      <c r="B2490" s="2">
        <v>616885669</v>
      </c>
      <c r="C2490" s="2" t="s">
        <v>18</v>
      </c>
      <c r="D2490" s="4">
        <v>33018</v>
      </c>
      <c r="E2490" s="1" t="s">
        <v>12</v>
      </c>
      <c r="F2490" s="1" t="s">
        <v>463</v>
      </c>
      <c r="G2490" s="1" t="s">
        <v>3058</v>
      </c>
      <c r="H2490" s="1" t="s">
        <v>7641</v>
      </c>
      <c r="I2490" s="1">
        <v>88823.956421199997</v>
      </c>
      <c r="J2490" s="1" t="s">
        <v>7642</v>
      </c>
    </row>
    <row r="2491" spans="1:10" x14ac:dyDescent="0.25">
      <c r="A2491" s="1" t="s">
        <v>7643</v>
      </c>
      <c r="B2491" s="2">
        <v>433268013</v>
      </c>
      <c r="C2491" s="2" t="s">
        <v>212</v>
      </c>
      <c r="D2491" s="4">
        <v>24252</v>
      </c>
      <c r="E2491" s="1" t="s">
        <v>12</v>
      </c>
      <c r="F2491" s="1" t="s">
        <v>3765</v>
      </c>
      <c r="G2491" s="1" t="s">
        <v>3058</v>
      </c>
      <c r="H2491" s="1" t="s">
        <v>7644</v>
      </c>
      <c r="I2491" s="1">
        <v>52270.863139039997</v>
      </c>
      <c r="J2491" s="1" t="s">
        <v>7645</v>
      </c>
    </row>
    <row r="2492" spans="1:10" x14ac:dyDescent="0.25">
      <c r="A2492" s="1" t="s">
        <v>7646</v>
      </c>
      <c r="B2492" s="2">
        <v>378208954</v>
      </c>
      <c r="C2492" s="2" t="s">
        <v>92</v>
      </c>
      <c r="D2492" s="4">
        <v>29000.25</v>
      </c>
      <c r="E2492" s="1" t="s">
        <v>12</v>
      </c>
      <c r="F2492" s="1" t="s">
        <v>1016</v>
      </c>
      <c r="G2492" s="1" t="s">
        <v>3058</v>
      </c>
      <c r="H2492" s="1" t="s">
        <v>7647</v>
      </c>
      <c r="I2492" s="1">
        <v>56978.823173999997</v>
      </c>
      <c r="J2492" s="1" t="s">
        <v>7648</v>
      </c>
    </row>
    <row r="2493" spans="1:10" x14ac:dyDescent="0.25">
      <c r="A2493" s="1" t="s">
        <v>7649</v>
      </c>
      <c r="B2493" s="2">
        <v>233314261</v>
      </c>
      <c r="C2493" s="2" t="s">
        <v>568</v>
      </c>
      <c r="D2493" s="4">
        <v>25713</v>
      </c>
      <c r="E2493" s="1" t="s">
        <v>12</v>
      </c>
      <c r="F2493" s="1" t="s">
        <v>2211</v>
      </c>
      <c r="G2493" s="1" t="s">
        <v>3058</v>
      </c>
      <c r="H2493" s="1" t="s">
        <v>7650</v>
      </c>
      <c r="I2493" s="1">
        <v>234298.5596523</v>
      </c>
      <c r="J2493" s="1" t="s">
        <v>7651</v>
      </c>
    </row>
    <row r="2494" spans="1:10" x14ac:dyDescent="0.25">
      <c r="A2494" s="1" t="s">
        <v>7652</v>
      </c>
      <c r="B2494" s="2">
        <v>903181593</v>
      </c>
      <c r="C2494" s="2" t="s">
        <v>348</v>
      </c>
      <c r="D2494" s="4">
        <v>28635</v>
      </c>
      <c r="E2494" s="1" t="s">
        <v>12</v>
      </c>
      <c r="F2494" s="1" t="s">
        <v>310</v>
      </c>
      <c r="G2494" s="1" t="s">
        <v>3058</v>
      </c>
      <c r="H2494" s="1" t="s">
        <v>7653</v>
      </c>
      <c r="I2494" s="1">
        <v>157381.83811583999</v>
      </c>
      <c r="J2494" s="1" t="s">
        <v>7654</v>
      </c>
    </row>
    <row r="2495" spans="1:10" x14ac:dyDescent="0.25">
      <c r="A2495" s="1" t="s">
        <v>7655</v>
      </c>
      <c r="B2495" s="2">
        <v>679057272</v>
      </c>
      <c r="C2495" s="2" t="s">
        <v>240</v>
      </c>
      <c r="D2495" s="4">
        <v>22060.5</v>
      </c>
      <c r="E2495" s="1" t="s">
        <v>12</v>
      </c>
      <c r="F2495" s="1" t="s">
        <v>874</v>
      </c>
      <c r="G2495" s="1" t="s">
        <v>3058</v>
      </c>
      <c r="H2495" s="1" t="s">
        <v>7656</v>
      </c>
      <c r="I2495" s="1">
        <v>46603.887876000001</v>
      </c>
      <c r="J2495" s="1" t="s">
        <v>7657</v>
      </c>
    </row>
    <row r="2496" spans="1:10" x14ac:dyDescent="0.25">
      <c r="A2496" s="1" t="s">
        <v>7658</v>
      </c>
      <c r="B2496" s="2">
        <v>121677066</v>
      </c>
      <c r="C2496" s="2" t="s">
        <v>322</v>
      </c>
      <c r="D2496" s="4">
        <v>26443.5</v>
      </c>
      <c r="E2496" s="1" t="s">
        <v>12</v>
      </c>
      <c r="F2496" s="1" t="s">
        <v>88</v>
      </c>
      <c r="G2496" s="1" t="s">
        <v>3058</v>
      </c>
      <c r="H2496" s="1" t="s">
        <v>7659</v>
      </c>
      <c r="I2496" s="1">
        <v>297929.042082</v>
      </c>
      <c r="J2496" s="1" t="s">
        <v>7660</v>
      </c>
    </row>
    <row r="2497" spans="1:10" x14ac:dyDescent="0.25">
      <c r="A2497" s="1" t="s">
        <v>6498</v>
      </c>
      <c r="B2497" s="2">
        <v>809582129</v>
      </c>
      <c r="C2497" s="2" t="s">
        <v>573</v>
      </c>
      <c r="D2497" s="4">
        <v>26808.75</v>
      </c>
      <c r="E2497" s="1" t="s">
        <v>12</v>
      </c>
      <c r="F2497" s="1" t="s">
        <v>97</v>
      </c>
      <c r="G2497" s="1" t="s">
        <v>3058</v>
      </c>
      <c r="H2497" s="1" t="s">
        <v>7661</v>
      </c>
      <c r="I2497" s="1">
        <v>476431.93938340002</v>
      </c>
      <c r="J2497" s="1" t="s">
        <v>6520</v>
      </c>
    </row>
    <row r="2498" spans="1:10" x14ac:dyDescent="0.25">
      <c r="A2498" s="1" t="s">
        <v>7662</v>
      </c>
      <c r="B2498" s="2">
        <v>600526441</v>
      </c>
      <c r="C2498" s="2" t="s">
        <v>189</v>
      </c>
      <c r="D2498" s="4">
        <v>22425.75</v>
      </c>
      <c r="E2498" s="1" t="s">
        <v>12</v>
      </c>
      <c r="F2498" s="1" t="s">
        <v>269</v>
      </c>
      <c r="G2498" s="1" t="s">
        <v>3058</v>
      </c>
      <c r="H2498" s="1" t="s">
        <v>7663</v>
      </c>
      <c r="I2498" s="1">
        <v>305175.52271250001</v>
      </c>
      <c r="J2498" s="1" t="s">
        <v>7664</v>
      </c>
    </row>
    <row r="2499" spans="1:10" x14ac:dyDescent="0.25">
      <c r="A2499" s="1" t="s">
        <v>7665</v>
      </c>
      <c r="B2499" s="2">
        <v>698738485</v>
      </c>
      <c r="C2499" s="2" t="s">
        <v>335</v>
      </c>
      <c r="D2499" s="4">
        <v>19869</v>
      </c>
      <c r="E2499" s="1" t="s">
        <v>12</v>
      </c>
      <c r="F2499" s="1" t="s">
        <v>2211</v>
      </c>
      <c r="G2499" s="1" t="s">
        <v>3058</v>
      </c>
      <c r="H2499" s="1" t="s">
        <v>7666</v>
      </c>
      <c r="I2499" s="1">
        <v>54675.472262399999</v>
      </c>
      <c r="J2499" s="1" t="s">
        <v>7667</v>
      </c>
    </row>
    <row r="2500" spans="1:10" x14ac:dyDescent="0.25">
      <c r="A2500" s="1" t="s">
        <v>7668</v>
      </c>
      <c r="B2500" s="2">
        <v>621698501</v>
      </c>
      <c r="C2500" s="2" t="s">
        <v>43</v>
      </c>
      <c r="D2500" s="4">
        <v>36670.5</v>
      </c>
      <c r="E2500" s="1" t="s">
        <v>12</v>
      </c>
      <c r="F2500" s="1" t="s">
        <v>88</v>
      </c>
      <c r="G2500" s="1" t="s">
        <v>3058</v>
      </c>
      <c r="H2500" s="1" t="s">
        <v>7669</v>
      </c>
      <c r="I2500" s="1">
        <v>426904.40494799998</v>
      </c>
      <c r="J2500" s="1" t="s">
        <v>7670</v>
      </c>
    </row>
    <row r="2501" spans="1:10" x14ac:dyDescent="0.25">
      <c r="A2501" s="1" t="s">
        <v>7671</v>
      </c>
      <c r="B2501" s="2">
        <v>748875665</v>
      </c>
      <c r="C2501" s="2" t="s">
        <v>124</v>
      </c>
      <c r="D2501" s="4">
        <v>14025</v>
      </c>
      <c r="E2501" s="1" t="s">
        <v>12</v>
      </c>
      <c r="F2501" s="1" t="s">
        <v>1815</v>
      </c>
      <c r="G2501" s="1" t="s">
        <v>3058</v>
      </c>
      <c r="H2501" s="1" t="s">
        <v>7672</v>
      </c>
      <c r="I2501" s="1">
        <v>215679.5496036</v>
      </c>
      <c r="J2501" s="1" t="s">
        <v>7673</v>
      </c>
    </row>
    <row r="2502" spans="1:10" x14ac:dyDescent="0.25">
      <c r="A2502" s="1" t="s">
        <v>7674</v>
      </c>
      <c r="B2502" s="2">
        <v>738684930</v>
      </c>
      <c r="C2502" s="2" t="s">
        <v>479</v>
      </c>
      <c r="D2502" s="4">
        <v>33383.25</v>
      </c>
      <c r="E2502" s="1" t="s">
        <v>12</v>
      </c>
      <c r="F2502" s="1" t="s">
        <v>349</v>
      </c>
      <c r="G2502" s="1" t="s">
        <v>3058</v>
      </c>
      <c r="H2502" s="1" t="s">
        <v>7675</v>
      </c>
      <c r="I2502" s="1">
        <v>728744.26697999996</v>
      </c>
      <c r="J2502" s="1" t="s">
        <v>7676</v>
      </c>
    </row>
    <row r="2503" spans="1:10" x14ac:dyDescent="0.25">
      <c r="A2503" s="1" t="s">
        <v>7677</v>
      </c>
      <c r="B2503" s="2">
        <v>593863928</v>
      </c>
      <c r="C2503" s="2" t="s">
        <v>134</v>
      </c>
      <c r="D2503" s="4">
        <v>37401</v>
      </c>
      <c r="E2503" s="1" t="s">
        <v>12</v>
      </c>
      <c r="F2503" s="1" t="s">
        <v>426</v>
      </c>
      <c r="G2503" s="1" t="s">
        <v>3058</v>
      </c>
      <c r="H2503" s="1" t="s">
        <v>7678</v>
      </c>
      <c r="I2503" s="1">
        <v>198079.49580999999</v>
      </c>
      <c r="J2503" s="1" t="s">
        <v>7679</v>
      </c>
    </row>
    <row r="2504" spans="1:10" x14ac:dyDescent="0.25">
      <c r="A2504" s="1" t="s">
        <v>7680</v>
      </c>
      <c r="B2504" s="2">
        <v>767080281</v>
      </c>
      <c r="C2504" s="2" t="s">
        <v>23</v>
      </c>
      <c r="D2504" s="4">
        <v>15486</v>
      </c>
      <c r="E2504" s="1" t="s">
        <v>12</v>
      </c>
      <c r="F2504" s="1" t="s">
        <v>947</v>
      </c>
      <c r="G2504" s="1" t="s">
        <v>3058</v>
      </c>
      <c r="H2504" s="1" t="s">
        <v>7681</v>
      </c>
      <c r="I2504" s="1">
        <v>695274.81362639996</v>
      </c>
      <c r="J2504" s="1" t="s">
        <v>7682</v>
      </c>
    </row>
    <row r="2505" spans="1:10" x14ac:dyDescent="0.25">
      <c r="A2505" s="1" t="s">
        <v>7683</v>
      </c>
      <c r="B2505" s="2">
        <v>105291696</v>
      </c>
      <c r="C2505" s="2" t="s">
        <v>167</v>
      </c>
      <c r="D2505" s="4">
        <v>18773.25</v>
      </c>
      <c r="E2505" s="1" t="s">
        <v>12</v>
      </c>
      <c r="F2505" s="1" t="s">
        <v>256</v>
      </c>
      <c r="G2505" s="1" t="s">
        <v>3058</v>
      </c>
      <c r="H2505" s="1" t="s">
        <v>7684</v>
      </c>
      <c r="I2505" s="1">
        <v>257073.42024000001</v>
      </c>
      <c r="J2505" s="1" t="s">
        <v>7685</v>
      </c>
    </row>
    <row r="2506" spans="1:10" x14ac:dyDescent="0.25">
      <c r="A2506" s="1" t="s">
        <v>7680</v>
      </c>
      <c r="B2506" s="2">
        <v>692032721</v>
      </c>
      <c r="C2506" s="2" t="s">
        <v>281</v>
      </c>
      <c r="D2506" s="4">
        <v>21695.25</v>
      </c>
      <c r="E2506" s="1" t="s">
        <v>12</v>
      </c>
      <c r="F2506" s="1" t="s">
        <v>1927</v>
      </c>
      <c r="G2506" s="1" t="s">
        <v>3058</v>
      </c>
      <c r="H2506" s="1" t="s">
        <v>7686</v>
      </c>
      <c r="I2506" s="1">
        <v>87369.476355000006</v>
      </c>
      <c r="J2506" s="1" t="s">
        <v>7687</v>
      </c>
    </row>
    <row r="2507" spans="1:10" x14ac:dyDescent="0.25">
      <c r="A2507" s="1" t="s">
        <v>7688</v>
      </c>
      <c r="B2507" s="2">
        <v>9638448</v>
      </c>
      <c r="C2507" s="2" t="s">
        <v>513</v>
      </c>
      <c r="D2507" s="4">
        <v>32287.5</v>
      </c>
      <c r="E2507" s="1" t="s">
        <v>12</v>
      </c>
      <c r="F2507" s="1" t="s">
        <v>318</v>
      </c>
      <c r="G2507" s="1" t="s">
        <v>3058</v>
      </c>
      <c r="H2507" s="1" t="s">
        <v>7689</v>
      </c>
      <c r="I2507" s="1">
        <v>143074.14744167999</v>
      </c>
      <c r="J2507" s="1" t="s">
        <v>7690</v>
      </c>
    </row>
    <row r="2508" spans="1:10" x14ac:dyDescent="0.25">
      <c r="A2508" s="1" t="s">
        <v>7691</v>
      </c>
      <c r="B2508" s="2">
        <v>720496155</v>
      </c>
      <c r="C2508" s="2" t="s">
        <v>72</v>
      </c>
      <c r="D2508" s="4">
        <v>34844.25</v>
      </c>
      <c r="E2508" s="1" t="s">
        <v>12</v>
      </c>
      <c r="F2508" s="1" t="s">
        <v>951</v>
      </c>
      <c r="G2508" s="1" t="s">
        <v>3058</v>
      </c>
      <c r="H2508" s="1" t="s">
        <v>7692</v>
      </c>
      <c r="I2508" s="1">
        <v>143250.66143388001</v>
      </c>
      <c r="J2508" s="1" t="s">
        <v>7693</v>
      </c>
    </row>
    <row r="2509" spans="1:10" x14ac:dyDescent="0.25">
      <c r="A2509" s="1" t="s">
        <v>7694</v>
      </c>
      <c r="B2509" s="2">
        <v>453340583</v>
      </c>
      <c r="C2509" s="2" t="s">
        <v>452</v>
      </c>
      <c r="D2509" s="4">
        <v>26078.25</v>
      </c>
      <c r="E2509" s="1" t="s">
        <v>12</v>
      </c>
      <c r="F2509" s="1" t="s">
        <v>246</v>
      </c>
      <c r="G2509" s="1" t="s">
        <v>3058</v>
      </c>
      <c r="H2509" s="1" t="s">
        <v>7695</v>
      </c>
      <c r="I2509" s="1">
        <v>227763.50261279999</v>
      </c>
      <c r="J2509" s="1" t="s">
        <v>7696</v>
      </c>
    </row>
    <row r="2510" spans="1:10" x14ac:dyDescent="0.25">
      <c r="A2510" s="1" t="s">
        <v>7697</v>
      </c>
      <c r="B2510" s="2">
        <v>999205699</v>
      </c>
      <c r="C2510" s="2" t="s">
        <v>92</v>
      </c>
      <c r="D2510" s="4">
        <v>29000.25</v>
      </c>
      <c r="E2510" s="1" t="s">
        <v>12</v>
      </c>
      <c r="F2510" s="1" t="s">
        <v>818</v>
      </c>
      <c r="G2510" s="1" t="s">
        <v>3058</v>
      </c>
      <c r="H2510" s="1" t="s">
        <v>7698</v>
      </c>
      <c r="I2510" s="1">
        <v>84458.814446160002</v>
      </c>
      <c r="J2510" s="1" t="s">
        <v>7699</v>
      </c>
    </row>
    <row r="2511" spans="1:10" x14ac:dyDescent="0.25">
      <c r="A2511" s="1" t="s">
        <v>7700</v>
      </c>
      <c r="B2511" s="2">
        <v>922739901</v>
      </c>
      <c r="C2511" s="2" t="s">
        <v>119</v>
      </c>
      <c r="D2511" s="4">
        <v>24982.5</v>
      </c>
      <c r="E2511" s="1" t="s">
        <v>12</v>
      </c>
      <c r="F2511" s="1" t="s">
        <v>569</v>
      </c>
      <c r="G2511" s="1" t="s">
        <v>3058</v>
      </c>
      <c r="H2511" s="1" t="s">
        <v>7701</v>
      </c>
      <c r="I2511" s="1">
        <v>168017.85</v>
      </c>
      <c r="J2511" s="1" t="s">
        <v>7702</v>
      </c>
    </row>
    <row r="2512" spans="1:10" x14ac:dyDescent="0.25">
      <c r="A2512" s="1" t="s">
        <v>4779</v>
      </c>
      <c r="B2512" s="2">
        <v>699468373</v>
      </c>
      <c r="C2512" s="2" t="s">
        <v>255</v>
      </c>
      <c r="D2512" s="4">
        <v>25347.75</v>
      </c>
      <c r="E2512" s="1" t="s">
        <v>12</v>
      </c>
      <c r="F2512" s="1" t="s">
        <v>523</v>
      </c>
      <c r="G2512" s="1" t="s">
        <v>3058</v>
      </c>
      <c r="H2512" s="1" t="s">
        <v>7703</v>
      </c>
      <c r="I2512" s="1">
        <v>15960.032923999999</v>
      </c>
      <c r="J2512" s="1" t="s">
        <v>7704</v>
      </c>
    </row>
    <row r="2513" spans="1:10" x14ac:dyDescent="0.25">
      <c r="A2513" s="1" t="s">
        <v>7705</v>
      </c>
      <c r="B2513" s="2">
        <v>369513925</v>
      </c>
      <c r="C2513" s="2" t="s">
        <v>217</v>
      </c>
      <c r="D2513" s="4">
        <v>38496.75</v>
      </c>
      <c r="E2513" s="1" t="s">
        <v>12</v>
      </c>
      <c r="F2513" s="1" t="s">
        <v>2278</v>
      </c>
      <c r="G2513" s="1" t="s">
        <v>3058</v>
      </c>
      <c r="H2513" s="1" t="s">
        <v>7706</v>
      </c>
      <c r="I2513" s="1">
        <v>86162.009208000003</v>
      </c>
      <c r="J2513" s="1" t="s">
        <v>5571</v>
      </c>
    </row>
    <row r="2514" spans="1:10" x14ac:dyDescent="0.25">
      <c r="A2514" s="1" t="s">
        <v>7707</v>
      </c>
      <c r="B2514" s="2">
        <v>151915052</v>
      </c>
      <c r="C2514" s="2" t="s">
        <v>479</v>
      </c>
      <c r="D2514" s="4">
        <v>33383.25</v>
      </c>
      <c r="E2514" s="1" t="s">
        <v>12</v>
      </c>
      <c r="F2514" s="1" t="s">
        <v>3765</v>
      </c>
      <c r="G2514" s="1" t="s">
        <v>3058</v>
      </c>
      <c r="H2514" s="1" t="s">
        <v>7708</v>
      </c>
      <c r="I2514" s="1">
        <v>55769.575680000002</v>
      </c>
      <c r="J2514" s="1" t="s">
        <v>7709</v>
      </c>
    </row>
    <row r="2515" spans="1:10" x14ac:dyDescent="0.25">
      <c r="A2515" s="1" t="s">
        <v>7710</v>
      </c>
      <c r="B2515" s="2">
        <v>355795565</v>
      </c>
      <c r="C2515" s="2" t="s">
        <v>124</v>
      </c>
      <c r="D2515" s="4">
        <v>14025</v>
      </c>
      <c r="E2515" s="1" t="s">
        <v>12</v>
      </c>
      <c r="F2515" s="1" t="s">
        <v>370</v>
      </c>
      <c r="G2515" s="1" t="s">
        <v>3058</v>
      </c>
      <c r="H2515" s="1" t="s">
        <v>7711</v>
      </c>
      <c r="I2515" s="1">
        <v>155562.61219488</v>
      </c>
      <c r="J2515" s="1" t="s">
        <v>7712</v>
      </c>
    </row>
    <row r="2516" spans="1:10" x14ac:dyDescent="0.25">
      <c r="A2516" s="1" t="s">
        <v>7713</v>
      </c>
      <c r="B2516" s="2">
        <v>582167795</v>
      </c>
      <c r="C2516" s="2" t="s">
        <v>212</v>
      </c>
      <c r="D2516" s="4">
        <v>24252</v>
      </c>
      <c r="E2516" s="1" t="s">
        <v>12</v>
      </c>
      <c r="F2516" s="1" t="s">
        <v>349</v>
      </c>
      <c r="G2516" s="1" t="s">
        <v>3058</v>
      </c>
      <c r="H2516" s="1" t="s">
        <v>7714</v>
      </c>
      <c r="I2516" s="1">
        <v>143665.631032</v>
      </c>
      <c r="J2516" s="1" t="s">
        <v>7715</v>
      </c>
    </row>
    <row r="2517" spans="1:10" x14ac:dyDescent="0.25">
      <c r="A2517" s="1" t="s">
        <v>7716</v>
      </c>
      <c r="B2517" s="2">
        <v>672830363</v>
      </c>
      <c r="C2517" s="2" t="s">
        <v>322</v>
      </c>
      <c r="D2517" s="4">
        <v>26443.5</v>
      </c>
      <c r="E2517" s="1" t="s">
        <v>12</v>
      </c>
      <c r="F2517" s="1" t="s">
        <v>1004</v>
      </c>
      <c r="G2517" s="1" t="s">
        <v>3058</v>
      </c>
      <c r="H2517" s="1" t="s">
        <v>7717</v>
      </c>
      <c r="I2517" s="1">
        <v>347071.35779712</v>
      </c>
      <c r="J2517" s="1" t="s">
        <v>7718</v>
      </c>
    </row>
    <row r="2518" spans="1:10" x14ac:dyDescent="0.25">
      <c r="A2518" s="1" t="s">
        <v>7719</v>
      </c>
      <c r="B2518" s="2">
        <v>677528342</v>
      </c>
      <c r="C2518" s="2" t="s">
        <v>47</v>
      </c>
      <c r="D2518" s="4">
        <v>31191.75</v>
      </c>
      <c r="E2518" s="1" t="s">
        <v>12</v>
      </c>
      <c r="F2518" s="1" t="s">
        <v>286</v>
      </c>
      <c r="G2518" s="1" t="s">
        <v>3058</v>
      </c>
      <c r="H2518" s="1" t="s">
        <v>7720</v>
      </c>
      <c r="I2518" s="1">
        <v>782164.14834725996</v>
      </c>
      <c r="J2518" s="1" t="s">
        <v>7721</v>
      </c>
    </row>
    <row r="2519" spans="1:10" x14ac:dyDescent="0.25">
      <c r="A2519" s="1" t="s">
        <v>2333</v>
      </c>
      <c r="B2519" s="2">
        <v>218163207</v>
      </c>
      <c r="C2519" s="2" t="s">
        <v>33</v>
      </c>
      <c r="D2519" s="4">
        <v>13659.75</v>
      </c>
      <c r="E2519" s="1" t="s">
        <v>12</v>
      </c>
      <c r="F2519" s="1" t="s">
        <v>155</v>
      </c>
      <c r="G2519" s="1" t="s">
        <v>3058</v>
      </c>
      <c r="H2519" s="1" t="s">
        <v>7722</v>
      </c>
      <c r="I2519" s="1">
        <v>83559.442821119999</v>
      </c>
      <c r="J2519" s="1" t="s">
        <v>7723</v>
      </c>
    </row>
    <row r="2520" spans="1:10" x14ac:dyDescent="0.25">
      <c r="A2520" s="1" t="s">
        <v>7724</v>
      </c>
      <c r="B2520" s="2">
        <v>817959591</v>
      </c>
      <c r="C2520" s="2" t="s">
        <v>322</v>
      </c>
      <c r="D2520" s="4">
        <v>26443.5</v>
      </c>
      <c r="E2520" s="1" t="s">
        <v>12</v>
      </c>
      <c r="F2520" s="1" t="s">
        <v>965</v>
      </c>
      <c r="G2520" s="1" t="s">
        <v>3058</v>
      </c>
      <c r="H2520" s="1" t="s">
        <v>7725</v>
      </c>
      <c r="I2520" s="1">
        <v>224774.96580395999</v>
      </c>
      <c r="J2520" s="1" t="s">
        <v>7726</v>
      </c>
    </row>
    <row r="2521" spans="1:10" x14ac:dyDescent="0.25">
      <c r="A2521" s="1" t="s">
        <v>7727</v>
      </c>
      <c r="B2521" s="2">
        <v>684928177</v>
      </c>
      <c r="C2521" s="2" t="s">
        <v>114</v>
      </c>
      <c r="D2521" s="4">
        <v>20599.5</v>
      </c>
      <c r="E2521" s="1" t="s">
        <v>12</v>
      </c>
      <c r="F2521" s="1" t="s">
        <v>1308</v>
      </c>
      <c r="G2521" s="1" t="s">
        <v>3058</v>
      </c>
      <c r="H2521" s="1" t="s">
        <v>7728</v>
      </c>
      <c r="I2521" s="1">
        <v>326869.38910079998</v>
      </c>
      <c r="J2521" s="1" t="s">
        <v>7729</v>
      </c>
    </row>
    <row r="2522" spans="1:10" x14ac:dyDescent="0.25">
      <c r="A2522" s="1" t="s">
        <v>7730</v>
      </c>
      <c r="B2522" s="2">
        <v>997371033</v>
      </c>
      <c r="C2522" s="2" t="s">
        <v>33</v>
      </c>
      <c r="D2522" s="4">
        <v>13659.75</v>
      </c>
      <c r="E2522" s="1" t="s">
        <v>12</v>
      </c>
      <c r="F2522" s="1" t="s">
        <v>794</v>
      </c>
      <c r="G2522" s="1" t="s">
        <v>3058</v>
      </c>
      <c r="H2522" s="1" t="s">
        <v>7731</v>
      </c>
      <c r="I2522" s="1">
        <v>556405.27594079997</v>
      </c>
      <c r="J2522" s="1" t="s">
        <v>7732</v>
      </c>
    </row>
    <row r="2523" spans="1:10" x14ac:dyDescent="0.25">
      <c r="A2523" s="1" t="s">
        <v>7733</v>
      </c>
      <c r="B2523" s="2">
        <v>521061950</v>
      </c>
      <c r="C2523" s="2" t="s">
        <v>62</v>
      </c>
      <c r="D2523" s="4">
        <v>22791</v>
      </c>
      <c r="E2523" s="1" t="s">
        <v>12</v>
      </c>
      <c r="F2523" s="1" t="s">
        <v>135</v>
      </c>
      <c r="G2523" s="1" t="s">
        <v>3058</v>
      </c>
      <c r="H2523" s="1" t="s">
        <v>7734</v>
      </c>
      <c r="I2523" s="1">
        <v>316865.97560399998</v>
      </c>
      <c r="J2523" s="1" t="s">
        <v>7735</v>
      </c>
    </row>
    <row r="2524" spans="1:10" x14ac:dyDescent="0.25">
      <c r="A2524" s="1" t="s">
        <v>7736</v>
      </c>
      <c r="B2524" s="2">
        <v>301691876</v>
      </c>
      <c r="C2524" s="2" t="s">
        <v>434</v>
      </c>
      <c r="D2524" s="4">
        <v>28269.75</v>
      </c>
      <c r="E2524" s="1" t="s">
        <v>12</v>
      </c>
      <c r="F2524" s="1" t="s">
        <v>509</v>
      </c>
      <c r="G2524" s="1" t="s">
        <v>3058</v>
      </c>
      <c r="H2524" s="1" t="s">
        <v>7737</v>
      </c>
      <c r="I2524" s="1">
        <v>840893.93011008005</v>
      </c>
      <c r="J2524" s="1" t="s">
        <v>7738</v>
      </c>
    </row>
    <row r="2525" spans="1:10" x14ac:dyDescent="0.25">
      <c r="A2525" s="1" t="s">
        <v>6030</v>
      </c>
      <c r="B2525" s="2">
        <v>554023905</v>
      </c>
      <c r="C2525" s="2" t="s">
        <v>250</v>
      </c>
      <c r="D2525" s="4">
        <v>18042.75</v>
      </c>
      <c r="E2525" s="1" t="s">
        <v>12</v>
      </c>
      <c r="F2525" s="1" t="s">
        <v>336</v>
      </c>
      <c r="G2525" s="1" t="s">
        <v>3058</v>
      </c>
      <c r="H2525" s="1" t="s">
        <v>7739</v>
      </c>
      <c r="I2525" s="1">
        <v>125706.94270176</v>
      </c>
      <c r="J2525" s="1" t="s">
        <v>7740</v>
      </c>
    </row>
    <row r="2526" spans="1:10" x14ac:dyDescent="0.25">
      <c r="A2526" s="1" t="s">
        <v>7741</v>
      </c>
      <c r="B2526" s="2">
        <v>271603947</v>
      </c>
      <c r="C2526" s="2" t="s">
        <v>245</v>
      </c>
      <c r="D2526" s="4">
        <v>19503.75</v>
      </c>
      <c r="E2526" s="1" t="s">
        <v>12</v>
      </c>
      <c r="F2526" s="1" t="s">
        <v>1498</v>
      </c>
      <c r="G2526" s="1" t="s">
        <v>3058</v>
      </c>
      <c r="H2526" s="1" t="s">
        <v>7742</v>
      </c>
      <c r="I2526" s="1">
        <v>80100.466289999997</v>
      </c>
      <c r="J2526" s="1" t="s">
        <v>7743</v>
      </c>
    </row>
    <row r="2527" spans="1:10" x14ac:dyDescent="0.25">
      <c r="A2527" s="1" t="s">
        <v>7744</v>
      </c>
      <c r="B2527" s="2">
        <v>562212047</v>
      </c>
      <c r="C2527" s="2" t="s">
        <v>82</v>
      </c>
      <c r="D2527" s="4">
        <v>16947</v>
      </c>
      <c r="E2527" s="1" t="s">
        <v>12</v>
      </c>
      <c r="F2527" s="1" t="s">
        <v>1450</v>
      </c>
      <c r="G2527" s="1" t="s">
        <v>3058</v>
      </c>
      <c r="H2527" s="1" t="s">
        <v>7745</v>
      </c>
      <c r="I2527" s="1">
        <v>11901.726957119999</v>
      </c>
      <c r="J2527" s="1" t="s">
        <v>7746</v>
      </c>
    </row>
    <row r="2528" spans="1:10" x14ac:dyDescent="0.25">
      <c r="A2528" s="1" t="s">
        <v>7747</v>
      </c>
      <c r="B2528" s="2">
        <v>154030779</v>
      </c>
      <c r="C2528" s="2" t="s">
        <v>87</v>
      </c>
      <c r="D2528" s="4">
        <v>16581.75</v>
      </c>
      <c r="E2528" s="1" t="s">
        <v>12</v>
      </c>
      <c r="F2528" s="1" t="s">
        <v>549</v>
      </c>
      <c r="G2528" s="1" t="s">
        <v>3058</v>
      </c>
      <c r="H2528" s="1" t="s">
        <v>7748</v>
      </c>
      <c r="I2528" s="1">
        <v>4470.9827999999998</v>
      </c>
      <c r="J2528" s="1" t="s">
        <v>7749</v>
      </c>
    </row>
    <row r="2529" spans="1:10" x14ac:dyDescent="0.25">
      <c r="A2529" s="1" t="s">
        <v>7750</v>
      </c>
      <c r="B2529" s="2">
        <v>571443392</v>
      </c>
      <c r="C2529" s="2" t="s">
        <v>47</v>
      </c>
      <c r="D2529" s="4">
        <v>31191.75</v>
      </c>
      <c r="E2529" s="1" t="s">
        <v>12</v>
      </c>
      <c r="F2529" s="1" t="s">
        <v>442</v>
      </c>
      <c r="G2529" s="1" t="s">
        <v>3058</v>
      </c>
      <c r="H2529" s="1" t="s">
        <v>7751</v>
      </c>
      <c r="I2529" s="1">
        <v>8748.9253913600005</v>
      </c>
      <c r="J2529" s="1" t="s">
        <v>7752</v>
      </c>
    </row>
    <row r="2530" spans="1:10" x14ac:dyDescent="0.25">
      <c r="A2530" s="1" t="s">
        <v>7753</v>
      </c>
      <c r="B2530" s="2">
        <v>906291581</v>
      </c>
      <c r="C2530" s="2" t="s">
        <v>255</v>
      </c>
      <c r="D2530" s="4">
        <v>25347.75</v>
      </c>
      <c r="E2530" s="1" t="s">
        <v>12</v>
      </c>
      <c r="F2530" s="1" t="s">
        <v>340</v>
      </c>
      <c r="G2530" s="1" t="s">
        <v>3058</v>
      </c>
      <c r="H2530" s="1" t="s">
        <v>7754</v>
      </c>
      <c r="I2530" s="1">
        <v>20257.316465399999</v>
      </c>
      <c r="J2530" s="1" t="s">
        <v>7755</v>
      </c>
    </row>
    <row r="2531" spans="1:10" x14ac:dyDescent="0.25">
      <c r="A2531" s="1" t="s">
        <v>7756</v>
      </c>
      <c r="B2531" s="2">
        <v>504825236</v>
      </c>
      <c r="C2531" s="2" t="s">
        <v>573</v>
      </c>
      <c r="D2531" s="4">
        <v>26808.75</v>
      </c>
      <c r="E2531" s="1" t="s">
        <v>12</v>
      </c>
      <c r="F2531" s="1" t="s">
        <v>557</v>
      </c>
      <c r="G2531" s="1" t="s">
        <v>3058</v>
      </c>
      <c r="H2531" s="1" t="s">
        <v>7757</v>
      </c>
      <c r="I2531" s="1">
        <v>124644.22955711999</v>
      </c>
      <c r="J2531" s="1" t="s">
        <v>7758</v>
      </c>
    </row>
    <row r="2532" spans="1:10" x14ac:dyDescent="0.25">
      <c r="A2532" s="1" t="s">
        <v>7759</v>
      </c>
      <c r="B2532" s="2">
        <v>669645088</v>
      </c>
      <c r="C2532" s="2" t="s">
        <v>23</v>
      </c>
      <c r="D2532" s="4">
        <v>15486</v>
      </c>
      <c r="E2532" s="1" t="s">
        <v>12</v>
      </c>
      <c r="F2532" s="1" t="s">
        <v>1308</v>
      </c>
      <c r="G2532" s="1" t="s">
        <v>3058</v>
      </c>
      <c r="H2532" s="1" t="s">
        <v>7760</v>
      </c>
      <c r="I2532" s="1">
        <v>326893.34684160003</v>
      </c>
      <c r="J2532" s="1" t="s">
        <v>7761</v>
      </c>
    </row>
    <row r="2533" spans="1:10" x14ac:dyDescent="0.25">
      <c r="A2533" s="1" t="s">
        <v>7762</v>
      </c>
      <c r="B2533" s="2">
        <v>965241292</v>
      </c>
      <c r="C2533" s="2" t="s">
        <v>189</v>
      </c>
      <c r="D2533" s="4">
        <v>22425.75</v>
      </c>
      <c r="E2533" s="1" t="s">
        <v>12</v>
      </c>
      <c r="F2533" s="1" t="s">
        <v>2010</v>
      </c>
      <c r="G2533" s="1" t="s">
        <v>3058</v>
      </c>
      <c r="H2533" s="1" t="s">
        <v>7763</v>
      </c>
      <c r="I2533" s="1">
        <v>38980.301639999998</v>
      </c>
      <c r="J2533" s="1" t="s">
        <v>7764</v>
      </c>
    </row>
    <row r="2534" spans="1:10" x14ac:dyDescent="0.25">
      <c r="A2534" s="1" t="s">
        <v>7765</v>
      </c>
      <c r="B2534" s="2">
        <v>896934867</v>
      </c>
      <c r="C2534" s="2" t="s">
        <v>255</v>
      </c>
      <c r="D2534" s="4">
        <v>25347.75</v>
      </c>
      <c r="E2534" s="1" t="s">
        <v>12</v>
      </c>
      <c r="F2534" s="1" t="s">
        <v>2501</v>
      </c>
      <c r="G2534" s="1" t="s">
        <v>3058</v>
      </c>
      <c r="H2534" s="1" t="s">
        <v>7766</v>
      </c>
      <c r="I2534" s="1">
        <v>362474.0751744</v>
      </c>
      <c r="J2534" s="1" t="s">
        <v>7767</v>
      </c>
    </row>
    <row r="2535" spans="1:10" x14ac:dyDescent="0.25">
      <c r="A2535" s="1" t="s">
        <v>7768</v>
      </c>
      <c r="B2535" s="2">
        <v>429876463</v>
      </c>
      <c r="C2535" s="2" t="s">
        <v>470</v>
      </c>
      <c r="D2535" s="4">
        <v>14755.5</v>
      </c>
      <c r="E2535" s="1" t="s">
        <v>12</v>
      </c>
      <c r="F2535" s="1" t="s">
        <v>1927</v>
      </c>
      <c r="G2535" s="1" t="s">
        <v>3058</v>
      </c>
      <c r="H2535" s="1" t="s">
        <v>7769</v>
      </c>
      <c r="I2535" s="1">
        <v>18599.968469899999</v>
      </c>
      <c r="J2535" s="1" t="s">
        <v>7770</v>
      </c>
    </row>
    <row r="2536" spans="1:10" x14ac:dyDescent="0.25">
      <c r="A2536" s="1" t="s">
        <v>7771</v>
      </c>
      <c r="B2536" s="2">
        <v>386721027</v>
      </c>
      <c r="C2536" s="2" t="s">
        <v>268</v>
      </c>
      <c r="D2536" s="4">
        <v>17677.5</v>
      </c>
      <c r="E2536" s="1" t="s">
        <v>12</v>
      </c>
      <c r="F2536" s="1" t="s">
        <v>1840</v>
      </c>
      <c r="G2536" s="1" t="s">
        <v>3058</v>
      </c>
      <c r="H2536" s="1" t="s">
        <v>7772</v>
      </c>
      <c r="I2536" s="1">
        <v>40485.469701599999</v>
      </c>
      <c r="J2536" s="1" t="s">
        <v>7773</v>
      </c>
    </row>
    <row r="2537" spans="1:10" x14ac:dyDescent="0.25">
      <c r="A2537" s="1" t="s">
        <v>7774</v>
      </c>
      <c r="B2537" s="2">
        <v>49382283</v>
      </c>
      <c r="C2537" s="2" t="s">
        <v>869</v>
      </c>
      <c r="D2537" s="4">
        <v>17312.25</v>
      </c>
      <c r="E2537" s="1" t="s">
        <v>12</v>
      </c>
      <c r="F2537" s="1" t="s">
        <v>418</v>
      </c>
      <c r="G2537" s="1" t="s">
        <v>3058</v>
      </c>
      <c r="H2537" s="1" t="s">
        <v>7775</v>
      </c>
      <c r="I2537" s="1">
        <v>332242.25299200002</v>
      </c>
      <c r="J2537" s="1" t="s">
        <v>7776</v>
      </c>
    </row>
    <row r="2538" spans="1:10" x14ac:dyDescent="0.25">
      <c r="A2538" s="1" t="s">
        <v>7777</v>
      </c>
      <c r="B2538" s="2">
        <v>747753075</v>
      </c>
      <c r="C2538" s="2" t="s">
        <v>389</v>
      </c>
      <c r="D2538" s="4">
        <v>29365.5</v>
      </c>
      <c r="E2538" s="1" t="s">
        <v>12</v>
      </c>
      <c r="F2538" s="1" t="s">
        <v>102</v>
      </c>
      <c r="G2538" s="1" t="s">
        <v>3058</v>
      </c>
      <c r="H2538" s="1" t="s">
        <v>7778</v>
      </c>
      <c r="I2538" s="1">
        <v>35709.288614999998</v>
      </c>
      <c r="J2538" s="1" t="s">
        <v>7779</v>
      </c>
    </row>
    <row r="2539" spans="1:10" x14ac:dyDescent="0.25">
      <c r="A2539" s="1" t="s">
        <v>7780</v>
      </c>
      <c r="B2539" s="2">
        <v>409899373</v>
      </c>
      <c r="C2539" s="2" t="s">
        <v>72</v>
      </c>
      <c r="D2539" s="4">
        <v>34844.25</v>
      </c>
      <c r="E2539" s="1" t="s">
        <v>12</v>
      </c>
      <c r="F2539" s="1" t="s">
        <v>620</v>
      </c>
      <c r="G2539" s="1" t="s">
        <v>3058</v>
      </c>
      <c r="H2539" s="1" t="s">
        <v>7781</v>
      </c>
      <c r="I2539" s="1">
        <v>176301.39384</v>
      </c>
      <c r="J2539" s="1" t="s">
        <v>7782</v>
      </c>
    </row>
    <row r="2540" spans="1:10" x14ac:dyDescent="0.25">
      <c r="A2540" s="1" t="s">
        <v>7783</v>
      </c>
      <c r="B2540" s="2">
        <v>687970690</v>
      </c>
      <c r="C2540" s="2" t="s">
        <v>212</v>
      </c>
      <c r="D2540" s="4">
        <v>24252</v>
      </c>
      <c r="E2540" s="1" t="s">
        <v>12</v>
      </c>
      <c r="F2540" s="1" t="s">
        <v>2211</v>
      </c>
      <c r="G2540" s="1" t="s">
        <v>3058</v>
      </c>
      <c r="H2540" s="1" t="s">
        <v>7784</v>
      </c>
      <c r="I2540" s="1">
        <v>64095.36701568</v>
      </c>
      <c r="J2540" s="1" t="s">
        <v>7785</v>
      </c>
    </row>
    <row r="2541" spans="1:10" x14ac:dyDescent="0.25">
      <c r="A2541" s="1" t="s">
        <v>7786</v>
      </c>
      <c r="B2541" s="2">
        <v>357002076</v>
      </c>
      <c r="C2541" s="2" t="s">
        <v>661</v>
      </c>
      <c r="D2541" s="4">
        <v>16216.5</v>
      </c>
      <c r="E2541" s="1" t="s">
        <v>12</v>
      </c>
      <c r="F2541" s="1" t="s">
        <v>2112</v>
      </c>
      <c r="G2541" s="1" t="s">
        <v>3058</v>
      </c>
      <c r="H2541" s="1" t="s">
        <v>7787</v>
      </c>
      <c r="I2541" s="1">
        <v>44730.075802140003</v>
      </c>
      <c r="J2541" s="1" t="s">
        <v>7788</v>
      </c>
    </row>
    <row r="2542" spans="1:10" x14ac:dyDescent="0.25">
      <c r="A2542" s="1" t="s">
        <v>7789</v>
      </c>
      <c r="B2542" s="2">
        <v>328792999</v>
      </c>
      <c r="C2542" s="2" t="s">
        <v>72</v>
      </c>
      <c r="D2542" s="4">
        <v>34844.25</v>
      </c>
      <c r="E2542" s="1" t="s">
        <v>12</v>
      </c>
      <c r="F2542" s="1" t="s">
        <v>574</v>
      </c>
      <c r="G2542" s="1" t="s">
        <v>3058</v>
      </c>
      <c r="H2542" s="1" t="s">
        <v>7790</v>
      </c>
      <c r="I2542" s="1">
        <v>367673.35966199997</v>
      </c>
      <c r="J2542" s="1" t="s">
        <v>7791</v>
      </c>
    </row>
    <row r="2543" spans="1:10" x14ac:dyDescent="0.25">
      <c r="A2543" s="1" t="s">
        <v>7792</v>
      </c>
      <c r="B2543" s="2">
        <v>43105506</v>
      </c>
      <c r="C2543" s="2" t="s">
        <v>18</v>
      </c>
      <c r="D2543" s="4">
        <v>33018</v>
      </c>
      <c r="E2543" s="1" t="s">
        <v>12</v>
      </c>
      <c r="F2543" s="1" t="s">
        <v>636</v>
      </c>
      <c r="G2543" s="1" t="s">
        <v>3058</v>
      </c>
      <c r="H2543" s="1" t="s">
        <v>7793</v>
      </c>
      <c r="I2543" s="1">
        <v>128306.6028216</v>
      </c>
      <c r="J2543" s="1" t="s">
        <v>7794</v>
      </c>
    </row>
    <row r="2544" spans="1:10" x14ac:dyDescent="0.25">
      <c r="A2544" s="1" t="s">
        <v>7795</v>
      </c>
      <c r="B2544" s="2">
        <v>482319919</v>
      </c>
      <c r="C2544" s="2" t="s">
        <v>129</v>
      </c>
      <c r="D2544" s="4">
        <v>15120.75</v>
      </c>
      <c r="E2544" s="1" t="s">
        <v>12</v>
      </c>
      <c r="F2544" s="1" t="s">
        <v>1016</v>
      </c>
      <c r="G2544" s="1" t="s">
        <v>3058</v>
      </c>
      <c r="H2544" s="1" t="s">
        <v>7796</v>
      </c>
      <c r="I2544" s="1">
        <v>157464.77988864001</v>
      </c>
      <c r="J2544" s="1" t="s">
        <v>7797</v>
      </c>
    </row>
    <row r="2545" spans="1:10" x14ac:dyDescent="0.25">
      <c r="A2545" s="1" t="s">
        <v>7798</v>
      </c>
      <c r="B2545" s="2">
        <v>751352918</v>
      </c>
      <c r="C2545" s="2" t="s">
        <v>698</v>
      </c>
      <c r="D2545" s="4">
        <v>18408</v>
      </c>
      <c r="E2545" s="1" t="s">
        <v>12</v>
      </c>
      <c r="F2545" s="1" t="s">
        <v>2201</v>
      </c>
      <c r="G2545" s="1" t="s">
        <v>3058</v>
      </c>
      <c r="H2545" s="1" t="s">
        <v>7799</v>
      </c>
      <c r="I2545" s="1">
        <v>226551.29474879999</v>
      </c>
      <c r="J2545" s="1" t="s">
        <v>7800</v>
      </c>
    </row>
    <row r="2546" spans="1:10" x14ac:dyDescent="0.25">
      <c r="A2546" s="1" t="s">
        <v>7801</v>
      </c>
      <c r="B2546" s="2">
        <v>314606855</v>
      </c>
      <c r="C2546" s="2" t="s">
        <v>52</v>
      </c>
      <c r="D2546" s="4">
        <v>20234.25</v>
      </c>
      <c r="E2546" s="1" t="s">
        <v>12</v>
      </c>
      <c r="F2546" s="1" t="s">
        <v>1252</v>
      </c>
      <c r="G2546" s="1" t="s">
        <v>3058</v>
      </c>
      <c r="H2546" s="1" t="s">
        <v>7802</v>
      </c>
      <c r="I2546" s="1">
        <v>169434.66954959999</v>
      </c>
      <c r="J2546" s="1" t="s">
        <v>7803</v>
      </c>
    </row>
    <row r="2547" spans="1:10" x14ac:dyDescent="0.25">
      <c r="A2547" s="1" t="s">
        <v>7804</v>
      </c>
      <c r="B2547" s="2">
        <v>159650876</v>
      </c>
      <c r="C2547" s="2" t="s">
        <v>335</v>
      </c>
      <c r="D2547" s="4">
        <v>19869</v>
      </c>
      <c r="E2547" s="1" t="s">
        <v>12</v>
      </c>
      <c r="F2547" s="1" t="s">
        <v>682</v>
      </c>
      <c r="G2547" s="1" t="s">
        <v>3058</v>
      </c>
      <c r="H2547" s="1" t="s">
        <v>7805</v>
      </c>
      <c r="I2547" s="1">
        <v>301532.888484</v>
      </c>
      <c r="J2547" s="1" t="s">
        <v>7806</v>
      </c>
    </row>
    <row r="2548" spans="1:10" x14ac:dyDescent="0.25">
      <c r="A2548" s="1" t="s">
        <v>7807</v>
      </c>
      <c r="B2548" s="2">
        <v>871591571</v>
      </c>
      <c r="C2548" s="2" t="s">
        <v>77</v>
      </c>
      <c r="D2548" s="4">
        <v>23521.5</v>
      </c>
      <c r="E2548" s="1" t="s">
        <v>12</v>
      </c>
      <c r="F2548" s="1" t="s">
        <v>549</v>
      </c>
      <c r="G2548" s="1" t="s">
        <v>3058</v>
      </c>
      <c r="H2548" s="1" t="s">
        <v>7808</v>
      </c>
      <c r="I2548" s="1">
        <v>93293.015375999996</v>
      </c>
      <c r="J2548" s="1" t="s">
        <v>7809</v>
      </c>
    </row>
    <row r="2549" spans="1:10" x14ac:dyDescent="0.25">
      <c r="A2549" s="1" t="s">
        <v>7810</v>
      </c>
      <c r="B2549" s="2">
        <v>464445114</v>
      </c>
      <c r="C2549" s="2" t="s">
        <v>82</v>
      </c>
      <c r="D2549" s="4">
        <v>16947</v>
      </c>
      <c r="E2549" s="1" t="s">
        <v>12</v>
      </c>
      <c r="F2549" s="1" t="s">
        <v>1746</v>
      </c>
      <c r="G2549" s="1" t="s">
        <v>3058</v>
      </c>
      <c r="H2549" s="1" t="s">
        <v>7811</v>
      </c>
      <c r="I2549" s="1">
        <v>35990.648325000002</v>
      </c>
      <c r="J2549" s="1" t="s">
        <v>7812</v>
      </c>
    </row>
    <row r="2550" spans="1:10" x14ac:dyDescent="0.25">
      <c r="A2550" s="1" t="s">
        <v>7813</v>
      </c>
      <c r="B2550" s="2">
        <v>994039561</v>
      </c>
      <c r="C2550" s="2" t="s">
        <v>124</v>
      </c>
      <c r="D2550" s="4">
        <v>14025</v>
      </c>
      <c r="E2550" s="1" t="s">
        <v>12</v>
      </c>
      <c r="F2550" s="1" t="s">
        <v>2201</v>
      </c>
      <c r="G2550" s="1" t="s">
        <v>3058</v>
      </c>
      <c r="H2550" s="1" t="s">
        <v>7814</v>
      </c>
      <c r="I2550" s="1">
        <v>249264.518412</v>
      </c>
      <c r="J2550" s="1" t="s">
        <v>7815</v>
      </c>
    </row>
    <row r="2551" spans="1:10" x14ac:dyDescent="0.25">
      <c r="A2551" s="1" t="s">
        <v>7816</v>
      </c>
      <c r="B2551" s="2">
        <v>722550554</v>
      </c>
      <c r="C2551" s="2" t="s">
        <v>869</v>
      </c>
      <c r="D2551" s="4">
        <v>17312.25</v>
      </c>
      <c r="E2551" s="1" t="s">
        <v>12</v>
      </c>
      <c r="F2551" s="1" t="s">
        <v>1076</v>
      </c>
      <c r="G2551" s="1" t="s">
        <v>3058</v>
      </c>
      <c r="H2551" s="1" t="s">
        <v>7817</v>
      </c>
      <c r="I2551" s="1">
        <v>30640.139237759999</v>
      </c>
      <c r="J2551" s="1" t="s">
        <v>7818</v>
      </c>
    </row>
    <row r="2552" spans="1:10" x14ac:dyDescent="0.25">
      <c r="A2552" s="1" t="s">
        <v>7819</v>
      </c>
      <c r="B2552" s="2">
        <v>345084481</v>
      </c>
      <c r="C2552" s="2" t="s">
        <v>298</v>
      </c>
      <c r="D2552" s="4">
        <v>38131.5</v>
      </c>
      <c r="E2552" s="1" t="s">
        <v>12</v>
      </c>
      <c r="F2552" s="1" t="s">
        <v>682</v>
      </c>
      <c r="G2552" s="1" t="s">
        <v>3058</v>
      </c>
      <c r="H2552" s="1" t="s">
        <v>7820</v>
      </c>
      <c r="I2552" s="1">
        <v>124239.952332</v>
      </c>
      <c r="J2552" s="1" t="s">
        <v>1036</v>
      </c>
    </row>
    <row r="2553" spans="1:10" x14ac:dyDescent="0.25">
      <c r="A2553" s="1" t="s">
        <v>7821</v>
      </c>
      <c r="B2553" s="2">
        <v>132227571</v>
      </c>
      <c r="C2553" s="2" t="s">
        <v>513</v>
      </c>
      <c r="D2553" s="4">
        <v>32287.5</v>
      </c>
      <c r="E2553" s="1" t="s">
        <v>12</v>
      </c>
      <c r="F2553" s="1" t="s">
        <v>487</v>
      </c>
      <c r="G2553" s="1" t="s">
        <v>3058</v>
      </c>
      <c r="H2553" s="1" t="s">
        <v>7822</v>
      </c>
      <c r="I2553" s="1">
        <v>101664.11319012</v>
      </c>
      <c r="J2553" s="1" t="s">
        <v>7823</v>
      </c>
    </row>
    <row r="2554" spans="1:10" x14ac:dyDescent="0.25">
      <c r="A2554" s="1" t="s">
        <v>7824</v>
      </c>
      <c r="B2554" s="2">
        <v>692595387</v>
      </c>
      <c r="C2554" s="2" t="s">
        <v>255</v>
      </c>
      <c r="D2554" s="4">
        <v>25347.75</v>
      </c>
      <c r="E2554" s="1" t="s">
        <v>12</v>
      </c>
      <c r="F2554" s="1" t="s">
        <v>1799</v>
      </c>
      <c r="G2554" s="1" t="s">
        <v>3058</v>
      </c>
      <c r="H2554" s="1" t="s">
        <v>7825</v>
      </c>
      <c r="I2554" s="1">
        <v>98597.920356000002</v>
      </c>
      <c r="J2554" s="1" t="s">
        <v>7826</v>
      </c>
    </row>
    <row r="2555" spans="1:10" x14ac:dyDescent="0.25">
      <c r="A2555" s="1" t="s">
        <v>7827</v>
      </c>
      <c r="B2555" s="2">
        <v>587755693</v>
      </c>
      <c r="C2555" s="2" t="s">
        <v>479</v>
      </c>
      <c r="D2555" s="4">
        <v>33383.25</v>
      </c>
      <c r="E2555" s="1" t="s">
        <v>12</v>
      </c>
      <c r="F2555" s="1" t="s">
        <v>264</v>
      </c>
      <c r="G2555" s="1" t="s">
        <v>3058</v>
      </c>
      <c r="H2555" s="1" t="s">
        <v>7828</v>
      </c>
      <c r="I2555" s="1">
        <v>69316.065821519995</v>
      </c>
      <c r="J2555" s="1" t="s">
        <v>7829</v>
      </c>
    </row>
    <row r="2556" spans="1:10" x14ac:dyDescent="0.25">
      <c r="A2556" s="1" t="s">
        <v>7830</v>
      </c>
      <c r="B2556" s="2">
        <v>379935005</v>
      </c>
      <c r="C2556" s="2" t="s">
        <v>309</v>
      </c>
      <c r="D2556" s="4">
        <v>27904.5</v>
      </c>
      <c r="E2556" s="1" t="s">
        <v>12</v>
      </c>
      <c r="F2556" s="1" t="s">
        <v>438</v>
      </c>
      <c r="G2556" s="1" t="s">
        <v>3058</v>
      </c>
      <c r="H2556" s="1" t="s">
        <v>7831</v>
      </c>
      <c r="I2556" s="1">
        <v>423069.40110707999</v>
      </c>
      <c r="J2556" s="1" t="s">
        <v>7832</v>
      </c>
    </row>
    <row r="2557" spans="1:10" x14ac:dyDescent="0.25">
      <c r="A2557" s="1" t="s">
        <v>7833</v>
      </c>
      <c r="B2557" s="2">
        <v>669511197</v>
      </c>
      <c r="C2557" s="2" t="s">
        <v>194</v>
      </c>
      <c r="D2557" s="4">
        <v>30826.5</v>
      </c>
      <c r="E2557" s="1" t="s">
        <v>12</v>
      </c>
      <c r="F2557" s="1" t="s">
        <v>2176</v>
      </c>
      <c r="G2557" s="1" t="s">
        <v>3058</v>
      </c>
      <c r="H2557" s="1" t="s">
        <v>7834</v>
      </c>
      <c r="I2557" s="1">
        <v>874221.58027776005</v>
      </c>
      <c r="J2557" s="1" t="s">
        <v>7835</v>
      </c>
    </row>
    <row r="2558" spans="1:10" x14ac:dyDescent="0.25">
      <c r="A2558" s="1" t="s">
        <v>7836</v>
      </c>
      <c r="B2558" s="2">
        <v>822211095</v>
      </c>
      <c r="C2558" s="2" t="s">
        <v>92</v>
      </c>
      <c r="D2558" s="4">
        <v>29000.25</v>
      </c>
      <c r="E2558" s="1" t="s">
        <v>12</v>
      </c>
      <c r="F2558" s="1" t="s">
        <v>115</v>
      </c>
      <c r="G2558" s="1" t="s">
        <v>3058</v>
      </c>
      <c r="H2558" s="1" t="s">
        <v>7837</v>
      </c>
      <c r="I2558" s="1">
        <v>170659.48746</v>
      </c>
      <c r="J2558" s="1" t="s">
        <v>7838</v>
      </c>
    </row>
    <row r="2559" spans="1:10" x14ac:dyDescent="0.25">
      <c r="A2559" s="1" t="s">
        <v>7839</v>
      </c>
      <c r="B2559" s="2">
        <v>541861569</v>
      </c>
      <c r="C2559" s="2" t="s">
        <v>556</v>
      </c>
      <c r="D2559" s="4">
        <v>27174</v>
      </c>
      <c r="E2559" s="1" t="s">
        <v>12</v>
      </c>
      <c r="F2559" s="1" t="s">
        <v>750</v>
      </c>
      <c r="G2559" s="1" t="s">
        <v>3058</v>
      </c>
      <c r="H2559" s="1" t="s">
        <v>7840</v>
      </c>
      <c r="I2559" s="1">
        <v>759995.36746848002</v>
      </c>
      <c r="J2559" s="1" t="s">
        <v>7841</v>
      </c>
    </row>
    <row r="2560" spans="1:10" x14ac:dyDescent="0.25">
      <c r="A2560" s="1" t="s">
        <v>7842</v>
      </c>
      <c r="B2560" s="2">
        <v>33418679</v>
      </c>
      <c r="C2560" s="2" t="s">
        <v>129</v>
      </c>
      <c r="D2560" s="4">
        <v>15120.75</v>
      </c>
      <c r="E2560" s="1" t="s">
        <v>12</v>
      </c>
      <c r="F2560" s="1" t="s">
        <v>471</v>
      </c>
      <c r="G2560" s="1" t="s">
        <v>3058</v>
      </c>
      <c r="H2560" s="1" t="s">
        <v>7843</v>
      </c>
      <c r="I2560" s="1">
        <v>550313.30306832003</v>
      </c>
      <c r="J2560" s="1" t="s">
        <v>7844</v>
      </c>
    </row>
    <row r="2561" spans="1:10" x14ac:dyDescent="0.25">
      <c r="A2561" s="1" t="s">
        <v>7845</v>
      </c>
      <c r="B2561" s="2">
        <v>138796033</v>
      </c>
      <c r="C2561" s="2" t="s">
        <v>298</v>
      </c>
      <c r="D2561" s="4">
        <v>38131.5</v>
      </c>
      <c r="E2561" s="1" t="s">
        <v>12</v>
      </c>
      <c r="F2561" s="1" t="s">
        <v>336</v>
      </c>
      <c r="G2561" s="1" t="s">
        <v>3058</v>
      </c>
      <c r="H2561" s="1" t="s">
        <v>7846</v>
      </c>
      <c r="I2561" s="1">
        <v>109926.55611756</v>
      </c>
      <c r="J2561" s="1" t="s">
        <v>7847</v>
      </c>
    </row>
    <row r="2562" spans="1:10" x14ac:dyDescent="0.25">
      <c r="A2562" s="1" t="s">
        <v>7848</v>
      </c>
      <c r="B2562" s="2">
        <v>925970293</v>
      </c>
      <c r="C2562" s="2" t="s">
        <v>698</v>
      </c>
      <c r="D2562" s="4">
        <v>18408</v>
      </c>
      <c r="E2562" s="1" t="s">
        <v>12</v>
      </c>
      <c r="F2562" s="1" t="s">
        <v>1469</v>
      </c>
      <c r="G2562" s="1" t="s">
        <v>3058</v>
      </c>
      <c r="H2562" s="1" t="s">
        <v>7849</v>
      </c>
      <c r="I2562" s="1">
        <v>435532.89215520001</v>
      </c>
      <c r="J2562" s="1" t="s">
        <v>7850</v>
      </c>
    </row>
    <row r="2563" spans="1:10" x14ac:dyDescent="0.25">
      <c r="A2563" s="1" t="s">
        <v>7851</v>
      </c>
      <c r="B2563" s="2">
        <v>695715836</v>
      </c>
      <c r="C2563" s="2" t="s">
        <v>43</v>
      </c>
      <c r="D2563" s="4">
        <v>36670.5</v>
      </c>
      <c r="E2563" s="1" t="s">
        <v>12</v>
      </c>
      <c r="F2563" s="1" t="s">
        <v>587</v>
      </c>
      <c r="G2563" s="1" t="s">
        <v>3058</v>
      </c>
      <c r="H2563" s="1" t="s">
        <v>7852</v>
      </c>
      <c r="I2563" s="1">
        <v>63213.63960912</v>
      </c>
      <c r="J2563" s="1" t="s">
        <v>7853</v>
      </c>
    </row>
    <row r="2564" spans="1:10" x14ac:dyDescent="0.25">
      <c r="A2564" s="1" t="s">
        <v>7854</v>
      </c>
      <c r="B2564" s="2">
        <v>192167762</v>
      </c>
      <c r="C2564" s="2" t="s">
        <v>452</v>
      </c>
      <c r="D2564" s="4">
        <v>26078.25</v>
      </c>
      <c r="E2564" s="1" t="s">
        <v>12</v>
      </c>
      <c r="F2564" s="1" t="s">
        <v>418</v>
      </c>
      <c r="G2564" s="1" t="s">
        <v>3058</v>
      </c>
      <c r="H2564" s="1" t="s">
        <v>7855</v>
      </c>
      <c r="I2564" s="1">
        <v>165406.99557888001</v>
      </c>
      <c r="J2564" s="1" t="s">
        <v>7856</v>
      </c>
    </row>
    <row r="2565" spans="1:10" x14ac:dyDescent="0.25">
      <c r="A2565" s="1" t="s">
        <v>7857</v>
      </c>
      <c r="B2565" s="2">
        <v>401915086</v>
      </c>
      <c r="C2565" s="2" t="s">
        <v>389</v>
      </c>
      <c r="D2565" s="4">
        <v>29365.5</v>
      </c>
      <c r="E2565" s="1" t="s">
        <v>12</v>
      </c>
      <c r="F2565" s="1" t="s">
        <v>349</v>
      </c>
      <c r="G2565" s="1" t="s">
        <v>3058</v>
      </c>
      <c r="H2565" s="1" t="s">
        <v>7858</v>
      </c>
      <c r="I2565" s="1">
        <v>48093.816938399999</v>
      </c>
      <c r="J2565" s="1" t="s">
        <v>7859</v>
      </c>
    </row>
    <row r="2566" spans="1:10" x14ac:dyDescent="0.25">
      <c r="A2566" s="1" t="s">
        <v>7860</v>
      </c>
      <c r="B2566" s="2">
        <v>278484880</v>
      </c>
      <c r="C2566" s="2" t="s">
        <v>11</v>
      </c>
      <c r="D2566" s="4">
        <v>36305.25</v>
      </c>
      <c r="E2566" s="1" t="s">
        <v>12</v>
      </c>
      <c r="F2566" s="1" t="s">
        <v>168</v>
      </c>
      <c r="G2566" s="1" t="s">
        <v>3058</v>
      </c>
      <c r="H2566" s="1" t="s">
        <v>7861</v>
      </c>
      <c r="I2566" s="1">
        <v>260927.22799136001</v>
      </c>
      <c r="J2566" s="1" t="s">
        <v>7862</v>
      </c>
    </row>
    <row r="2567" spans="1:10" x14ac:dyDescent="0.25">
      <c r="A2567" s="1" t="s">
        <v>7863</v>
      </c>
      <c r="B2567" s="2">
        <v>186633227</v>
      </c>
      <c r="C2567" s="2" t="s">
        <v>240</v>
      </c>
      <c r="D2567" s="4">
        <v>22060.5</v>
      </c>
      <c r="E2567" s="1" t="s">
        <v>12</v>
      </c>
      <c r="F2567" s="1" t="s">
        <v>260</v>
      </c>
      <c r="G2567" s="1" t="s">
        <v>3583</v>
      </c>
      <c r="H2567" s="1" t="s">
        <v>7864</v>
      </c>
      <c r="I2567" s="1">
        <v>38070.412723200003</v>
      </c>
      <c r="J2567" s="1" t="s">
        <v>7865</v>
      </c>
    </row>
    <row r="2568" spans="1:10" x14ac:dyDescent="0.25">
      <c r="A2568" s="1" t="s">
        <v>7866</v>
      </c>
      <c r="B2568" s="2">
        <v>531175706</v>
      </c>
      <c r="C2568" s="2" t="s">
        <v>23</v>
      </c>
      <c r="D2568" s="4">
        <v>15486</v>
      </c>
      <c r="E2568" s="1" t="s">
        <v>12</v>
      </c>
      <c r="F2568" s="1" t="s">
        <v>814</v>
      </c>
      <c r="G2568" s="1" t="s">
        <v>3583</v>
      </c>
      <c r="H2568" s="1" t="s">
        <v>7867</v>
      </c>
      <c r="I2568" s="1">
        <v>140532.46774560001</v>
      </c>
      <c r="J2568" s="1" t="s">
        <v>7868</v>
      </c>
    </row>
    <row r="2569" spans="1:10" x14ac:dyDescent="0.25">
      <c r="A2569" s="1" t="s">
        <v>7869</v>
      </c>
      <c r="B2569" s="2">
        <v>1432805</v>
      </c>
      <c r="C2569" s="2" t="s">
        <v>77</v>
      </c>
      <c r="D2569" s="4">
        <v>23521.5</v>
      </c>
      <c r="E2569" s="1" t="s">
        <v>12</v>
      </c>
      <c r="F2569" s="1" t="s">
        <v>4500</v>
      </c>
      <c r="G2569" s="1" t="s">
        <v>3583</v>
      </c>
      <c r="H2569" s="1" t="s">
        <v>7870</v>
      </c>
      <c r="I2569" s="1">
        <v>61487.994585599998</v>
      </c>
      <c r="J2569" s="1" t="s">
        <v>7871</v>
      </c>
    </row>
    <row r="2570" spans="1:10" x14ac:dyDescent="0.25">
      <c r="A2570" s="1" t="s">
        <v>7872</v>
      </c>
      <c r="B2570" s="2">
        <v>911853927</v>
      </c>
      <c r="C2570" s="2" t="s">
        <v>1201</v>
      </c>
      <c r="D2570" s="4">
        <v>30461.25</v>
      </c>
      <c r="E2570" s="1" t="s">
        <v>12</v>
      </c>
      <c r="F2570" s="1" t="s">
        <v>172</v>
      </c>
      <c r="G2570" s="1" t="s">
        <v>3583</v>
      </c>
      <c r="H2570" s="1" t="s">
        <v>7873</v>
      </c>
      <c r="I2570" s="1">
        <v>62844.876107999997</v>
      </c>
      <c r="J2570" s="1" t="s">
        <v>7874</v>
      </c>
    </row>
    <row r="2571" spans="1:10" x14ac:dyDescent="0.25">
      <c r="A2571" s="1" t="s">
        <v>7875</v>
      </c>
      <c r="B2571" s="2">
        <v>858831444</v>
      </c>
      <c r="C2571" s="2" t="s">
        <v>189</v>
      </c>
      <c r="D2571" s="4">
        <v>22425.75</v>
      </c>
      <c r="E2571" s="1" t="s">
        <v>12</v>
      </c>
      <c r="F2571" s="1" t="s">
        <v>654</v>
      </c>
      <c r="G2571" s="1" t="s">
        <v>3583</v>
      </c>
      <c r="H2571" s="1" t="s">
        <v>7876</v>
      </c>
      <c r="I2571" s="1">
        <v>43426.118198880002</v>
      </c>
      <c r="J2571" s="1" t="s">
        <v>7877</v>
      </c>
    </row>
    <row r="2572" spans="1:10" x14ac:dyDescent="0.25">
      <c r="A2572" s="1" t="s">
        <v>7878</v>
      </c>
      <c r="B2572" s="2">
        <v>776827984</v>
      </c>
      <c r="C2572" s="2" t="s">
        <v>18</v>
      </c>
      <c r="D2572" s="4">
        <v>33018</v>
      </c>
      <c r="E2572" s="1" t="s">
        <v>12</v>
      </c>
      <c r="F2572" s="1" t="s">
        <v>135</v>
      </c>
      <c r="G2572" s="1" t="s">
        <v>3583</v>
      </c>
      <c r="H2572" s="1" t="s">
        <v>7879</v>
      </c>
      <c r="I2572" s="1">
        <v>315602.49452160002</v>
      </c>
      <c r="J2572" s="1" t="s">
        <v>7880</v>
      </c>
    </row>
    <row r="2573" spans="1:10" x14ac:dyDescent="0.25">
      <c r="A2573" s="1" t="s">
        <v>7881</v>
      </c>
      <c r="B2573" s="2">
        <v>992015771</v>
      </c>
      <c r="C2573" s="2" t="s">
        <v>250</v>
      </c>
      <c r="D2573" s="4">
        <v>18042.75</v>
      </c>
      <c r="E2573" s="1" t="s">
        <v>12</v>
      </c>
      <c r="F2573" s="1" t="s">
        <v>185</v>
      </c>
      <c r="G2573" s="1" t="s">
        <v>3583</v>
      </c>
      <c r="H2573" s="1" t="s">
        <v>7882</v>
      </c>
      <c r="I2573" s="1">
        <v>178041.311644</v>
      </c>
      <c r="J2573" s="1" t="s">
        <v>7883</v>
      </c>
    </row>
    <row r="2574" spans="1:10" x14ac:dyDescent="0.25">
      <c r="A2574" s="1" t="s">
        <v>7884</v>
      </c>
      <c r="B2574" s="2">
        <v>483146030</v>
      </c>
      <c r="C2574" s="2" t="s">
        <v>513</v>
      </c>
      <c r="D2574" s="4">
        <v>32287.5</v>
      </c>
      <c r="E2574" s="1" t="s">
        <v>12</v>
      </c>
      <c r="F2574" s="1" t="s">
        <v>190</v>
      </c>
      <c r="G2574" s="1" t="s">
        <v>3583</v>
      </c>
      <c r="H2574" s="1" t="s">
        <v>7885</v>
      </c>
      <c r="I2574" s="1">
        <v>365193.24068749999</v>
      </c>
      <c r="J2574" s="1" t="s">
        <v>7886</v>
      </c>
    </row>
    <row r="2575" spans="1:10" x14ac:dyDescent="0.25">
      <c r="A2575" s="1" t="s">
        <v>7887</v>
      </c>
      <c r="B2575" s="2">
        <v>169486428</v>
      </c>
      <c r="C2575" s="2" t="s">
        <v>167</v>
      </c>
      <c r="D2575" s="4">
        <v>18773.25</v>
      </c>
      <c r="E2575" s="1" t="s">
        <v>12</v>
      </c>
      <c r="F2575" s="1" t="s">
        <v>2364</v>
      </c>
      <c r="G2575" s="1" t="s">
        <v>3583</v>
      </c>
      <c r="H2575" s="1" t="s">
        <v>7888</v>
      </c>
      <c r="I2575" s="1">
        <v>447821.23281999998</v>
      </c>
      <c r="J2575" s="1" t="s">
        <v>7889</v>
      </c>
    </row>
    <row r="2576" spans="1:10" x14ac:dyDescent="0.25">
      <c r="A2576" s="1" t="s">
        <v>7890</v>
      </c>
      <c r="B2576" s="2">
        <v>189387888</v>
      </c>
      <c r="C2576" s="2" t="s">
        <v>226</v>
      </c>
      <c r="D2576" s="4">
        <v>31557</v>
      </c>
      <c r="E2576" s="1" t="s">
        <v>12</v>
      </c>
      <c r="F2576" s="1" t="s">
        <v>323</v>
      </c>
      <c r="G2576" s="1" t="s">
        <v>3583</v>
      </c>
      <c r="H2576" s="1" t="s">
        <v>903</v>
      </c>
      <c r="I2576" s="1">
        <v>0</v>
      </c>
      <c r="J2576" s="1" t="s">
        <v>7891</v>
      </c>
    </row>
    <row r="2577" spans="1:10" x14ac:dyDescent="0.25">
      <c r="A2577" s="1" t="s">
        <v>7892</v>
      </c>
      <c r="B2577" s="2">
        <v>854835571</v>
      </c>
      <c r="C2577" s="2" t="s">
        <v>380</v>
      </c>
      <c r="D2577" s="4">
        <v>14390.25</v>
      </c>
      <c r="E2577" s="1" t="s">
        <v>12</v>
      </c>
      <c r="F2577" s="1" t="s">
        <v>909</v>
      </c>
      <c r="G2577" s="1" t="s">
        <v>3583</v>
      </c>
      <c r="H2577" s="1" t="s">
        <v>7893</v>
      </c>
      <c r="I2577" s="1">
        <v>95325.218611200005</v>
      </c>
      <c r="J2577" s="1" t="s">
        <v>7894</v>
      </c>
    </row>
    <row r="2578" spans="1:10" x14ac:dyDescent="0.25">
      <c r="A2578" s="1" t="s">
        <v>7895</v>
      </c>
      <c r="B2578" s="2">
        <v>479441115</v>
      </c>
      <c r="C2578" s="2" t="s">
        <v>180</v>
      </c>
      <c r="D2578" s="4">
        <v>35940</v>
      </c>
      <c r="E2578" s="1" t="s">
        <v>12</v>
      </c>
      <c r="F2578" s="1" t="s">
        <v>274</v>
      </c>
      <c r="G2578" s="1" t="s">
        <v>3583</v>
      </c>
      <c r="H2578" s="1" t="s">
        <v>7896</v>
      </c>
      <c r="I2578" s="1">
        <v>120569.01646104</v>
      </c>
      <c r="J2578" s="1" t="s">
        <v>7897</v>
      </c>
    </row>
    <row r="2579" spans="1:10" x14ac:dyDescent="0.25">
      <c r="A2579" s="1" t="s">
        <v>7898</v>
      </c>
      <c r="B2579" s="2">
        <v>772851714</v>
      </c>
      <c r="C2579" s="2" t="s">
        <v>129</v>
      </c>
      <c r="D2579" s="4">
        <v>15120.75</v>
      </c>
      <c r="E2579" s="1" t="s">
        <v>12</v>
      </c>
      <c r="F2579" s="1" t="s">
        <v>814</v>
      </c>
      <c r="G2579" s="1" t="s">
        <v>3583</v>
      </c>
      <c r="H2579" s="1" t="s">
        <v>7899</v>
      </c>
      <c r="I2579" s="1">
        <v>38213.683411680002</v>
      </c>
      <c r="J2579" s="1" t="s">
        <v>4876</v>
      </c>
    </row>
    <row r="2580" spans="1:10" x14ac:dyDescent="0.25">
      <c r="A2580" s="1" t="s">
        <v>7900</v>
      </c>
      <c r="B2580" s="2">
        <v>355200717</v>
      </c>
      <c r="C2580" s="2" t="s">
        <v>498</v>
      </c>
      <c r="D2580" s="4">
        <v>37766.25</v>
      </c>
      <c r="E2580" s="1" t="s">
        <v>12</v>
      </c>
      <c r="F2580" s="1" t="s">
        <v>2176</v>
      </c>
      <c r="G2580" s="1" t="s">
        <v>3583</v>
      </c>
      <c r="H2580" s="1" t="s">
        <v>7901</v>
      </c>
      <c r="I2580" s="1">
        <v>19924.529088800002</v>
      </c>
      <c r="J2580" s="1" t="s">
        <v>7902</v>
      </c>
    </row>
    <row r="2581" spans="1:10" x14ac:dyDescent="0.25">
      <c r="A2581" s="1" t="s">
        <v>7903</v>
      </c>
      <c r="B2581" s="2">
        <v>990925853</v>
      </c>
      <c r="C2581" s="2" t="s">
        <v>221</v>
      </c>
      <c r="D2581" s="4">
        <v>33748.5</v>
      </c>
      <c r="E2581" s="1" t="s">
        <v>12</v>
      </c>
      <c r="F2581" s="1" t="s">
        <v>120</v>
      </c>
      <c r="G2581" s="1" t="s">
        <v>3583</v>
      </c>
      <c r="H2581" s="1" t="s">
        <v>7904</v>
      </c>
      <c r="I2581" s="1">
        <v>214811.34744419999</v>
      </c>
      <c r="J2581" s="1" t="s">
        <v>7905</v>
      </c>
    </row>
    <row r="2582" spans="1:10" x14ac:dyDescent="0.25">
      <c r="A2582" s="1" t="s">
        <v>7906</v>
      </c>
      <c r="B2582" s="2">
        <v>80484276</v>
      </c>
      <c r="C2582" s="2" t="s">
        <v>1201</v>
      </c>
      <c r="D2582" s="4">
        <v>30461.25</v>
      </c>
      <c r="E2582" s="1" t="s">
        <v>12</v>
      </c>
      <c r="F2582" s="1" t="s">
        <v>231</v>
      </c>
      <c r="G2582" s="1" t="s">
        <v>3583</v>
      </c>
      <c r="H2582" s="1" t="s">
        <v>7907</v>
      </c>
      <c r="I2582" s="1">
        <v>266490.02678687999</v>
      </c>
      <c r="J2582" s="1" t="s">
        <v>7908</v>
      </c>
    </row>
    <row r="2583" spans="1:10" x14ac:dyDescent="0.25">
      <c r="A2583" s="1" t="s">
        <v>7909</v>
      </c>
      <c r="B2583" s="2">
        <v>624616768</v>
      </c>
      <c r="C2583" s="2" t="s">
        <v>698</v>
      </c>
      <c r="D2583" s="4">
        <v>18408</v>
      </c>
      <c r="E2583" s="1" t="s">
        <v>12</v>
      </c>
      <c r="F2583" s="1" t="s">
        <v>463</v>
      </c>
      <c r="G2583" s="1" t="s">
        <v>3583</v>
      </c>
      <c r="H2583" s="1" t="s">
        <v>7910</v>
      </c>
      <c r="I2583" s="1">
        <v>68500.868002560004</v>
      </c>
      <c r="J2583" s="1" t="s">
        <v>2381</v>
      </c>
    </row>
    <row r="2584" spans="1:10" x14ac:dyDescent="0.25">
      <c r="A2584" s="1" t="s">
        <v>7911</v>
      </c>
      <c r="B2584" s="2">
        <v>645106187</v>
      </c>
      <c r="C2584" s="2" t="s">
        <v>268</v>
      </c>
      <c r="D2584" s="4">
        <v>17677.5</v>
      </c>
      <c r="E2584" s="1" t="s">
        <v>12</v>
      </c>
      <c r="F2584" s="1" t="s">
        <v>63</v>
      </c>
      <c r="G2584" s="1" t="s">
        <v>3583</v>
      </c>
      <c r="H2584" s="1" t="s">
        <v>7912</v>
      </c>
      <c r="I2584" s="1">
        <v>396615.01209749997</v>
      </c>
      <c r="J2584" s="1" t="s">
        <v>7913</v>
      </c>
    </row>
    <row r="2585" spans="1:10" x14ac:dyDescent="0.25">
      <c r="A2585" s="1" t="s">
        <v>7914</v>
      </c>
      <c r="B2585" s="2">
        <v>844402774</v>
      </c>
      <c r="C2585" s="2" t="s">
        <v>380</v>
      </c>
      <c r="D2585" s="4">
        <v>14390.25</v>
      </c>
      <c r="E2585" s="1" t="s">
        <v>12</v>
      </c>
      <c r="F2585" s="1" t="s">
        <v>1004</v>
      </c>
      <c r="G2585" s="1" t="s">
        <v>3583</v>
      </c>
      <c r="H2585" s="1" t="s">
        <v>7915</v>
      </c>
      <c r="I2585" s="1">
        <v>109531.6294131</v>
      </c>
      <c r="J2585" s="1" t="s">
        <v>3123</v>
      </c>
    </row>
    <row r="2586" spans="1:10" x14ac:dyDescent="0.25">
      <c r="A2586" s="1" t="s">
        <v>7916</v>
      </c>
      <c r="B2586" s="2">
        <v>216744635</v>
      </c>
      <c r="C2586" s="2" t="s">
        <v>82</v>
      </c>
      <c r="D2586" s="4">
        <v>16947</v>
      </c>
      <c r="E2586" s="1" t="s">
        <v>12</v>
      </c>
      <c r="F2586" s="1" t="s">
        <v>290</v>
      </c>
      <c r="G2586" s="1" t="s">
        <v>3583</v>
      </c>
      <c r="H2586" s="1" t="s">
        <v>7917</v>
      </c>
      <c r="I2586" s="1">
        <v>162622.84298784001</v>
      </c>
      <c r="J2586" s="1" t="s">
        <v>2597</v>
      </c>
    </row>
    <row r="2587" spans="1:10" x14ac:dyDescent="0.25">
      <c r="A2587" s="1" t="s">
        <v>7918</v>
      </c>
      <c r="B2587" s="2">
        <v>901289387</v>
      </c>
      <c r="C2587" s="2" t="s">
        <v>1201</v>
      </c>
      <c r="D2587" s="4">
        <v>30461.25</v>
      </c>
      <c r="E2587" s="1" t="s">
        <v>12</v>
      </c>
      <c r="F2587" s="1" t="s">
        <v>366</v>
      </c>
      <c r="G2587" s="1" t="s">
        <v>3583</v>
      </c>
      <c r="H2587" s="1" t="s">
        <v>7919</v>
      </c>
      <c r="I2587" s="1">
        <v>424089.98178690003</v>
      </c>
      <c r="J2587" s="1" t="s">
        <v>7920</v>
      </c>
    </row>
    <row r="2588" spans="1:10" x14ac:dyDescent="0.25">
      <c r="A2588" s="1" t="s">
        <v>7921</v>
      </c>
      <c r="B2588" s="2">
        <v>442469731</v>
      </c>
      <c r="C2588" s="2" t="s">
        <v>245</v>
      </c>
      <c r="D2588" s="4">
        <v>19503.75</v>
      </c>
      <c r="E2588" s="1" t="s">
        <v>12</v>
      </c>
      <c r="F2588" s="1" t="s">
        <v>305</v>
      </c>
      <c r="G2588" s="1" t="s">
        <v>3583</v>
      </c>
      <c r="H2588" s="1" t="s">
        <v>7922</v>
      </c>
      <c r="I2588" s="1">
        <v>73548.468787499995</v>
      </c>
      <c r="J2588" s="1" t="s">
        <v>7923</v>
      </c>
    </row>
    <row r="2589" spans="1:10" x14ac:dyDescent="0.25">
      <c r="A2589" s="1" t="s">
        <v>7924</v>
      </c>
      <c r="B2589" s="2">
        <v>68251891</v>
      </c>
      <c r="C2589" s="2" t="s">
        <v>479</v>
      </c>
      <c r="D2589" s="4">
        <v>33383.25</v>
      </c>
      <c r="E2589" s="1" t="s">
        <v>12</v>
      </c>
      <c r="F2589" s="1" t="s">
        <v>1400</v>
      </c>
      <c r="G2589" s="1" t="s">
        <v>3583</v>
      </c>
      <c r="H2589" s="1" t="s">
        <v>7925</v>
      </c>
      <c r="I2589" s="1">
        <v>325214.59170816001</v>
      </c>
      <c r="J2589" s="1" t="s">
        <v>7926</v>
      </c>
    </row>
    <row r="2590" spans="1:10" x14ac:dyDescent="0.25">
      <c r="A2590" s="1" t="s">
        <v>7927</v>
      </c>
      <c r="B2590" s="2">
        <v>110966953</v>
      </c>
      <c r="C2590" s="2" t="s">
        <v>309</v>
      </c>
      <c r="D2590" s="4">
        <v>27904.5</v>
      </c>
      <c r="E2590" s="1" t="s">
        <v>12</v>
      </c>
      <c r="F2590" s="1" t="s">
        <v>264</v>
      </c>
      <c r="G2590" s="1" t="s">
        <v>3583</v>
      </c>
      <c r="H2590" s="1" t="s">
        <v>7928</v>
      </c>
      <c r="I2590" s="1">
        <v>166560.2947008</v>
      </c>
      <c r="J2590" s="1" t="s">
        <v>7929</v>
      </c>
    </row>
    <row r="2591" spans="1:10" x14ac:dyDescent="0.25">
      <c r="A2591" s="1" t="s">
        <v>7930</v>
      </c>
      <c r="B2591" s="2">
        <v>362534601</v>
      </c>
      <c r="C2591" s="2" t="s">
        <v>470</v>
      </c>
      <c r="D2591" s="4">
        <v>14755.5</v>
      </c>
      <c r="E2591" s="1" t="s">
        <v>12</v>
      </c>
      <c r="F2591" s="1" t="s">
        <v>204</v>
      </c>
      <c r="G2591" s="1" t="s">
        <v>3583</v>
      </c>
      <c r="H2591" s="1" t="s">
        <v>7931</v>
      </c>
      <c r="I2591" s="1">
        <v>285013.13969699998</v>
      </c>
      <c r="J2591" s="1" t="s">
        <v>7932</v>
      </c>
    </row>
    <row r="2592" spans="1:10" x14ac:dyDescent="0.25">
      <c r="A2592" s="1" t="s">
        <v>7933</v>
      </c>
      <c r="B2592" s="2">
        <v>817684721</v>
      </c>
      <c r="C2592" s="2" t="s">
        <v>322</v>
      </c>
      <c r="D2592" s="4">
        <v>26443.5</v>
      </c>
      <c r="E2592" s="1" t="s">
        <v>12</v>
      </c>
      <c r="F2592" s="1" t="s">
        <v>120</v>
      </c>
      <c r="G2592" s="1" t="s">
        <v>3583</v>
      </c>
      <c r="H2592" s="1" t="s">
        <v>7934</v>
      </c>
      <c r="I2592" s="1">
        <v>122943.8817684</v>
      </c>
      <c r="J2592" s="1" t="s">
        <v>7935</v>
      </c>
    </row>
    <row r="2593" spans="1:10" x14ac:dyDescent="0.25">
      <c r="A2593" s="1" t="s">
        <v>7936</v>
      </c>
      <c r="B2593" s="2">
        <v>442062698</v>
      </c>
      <c r="C2593" s="2" t="s">
        <v>389</v>
      </c>
      <c r="D2593" s="4">
        <v>29365.5</v>
      </c>
      <c r="E2593" s="1" t="s">
        <v>12</v>
      </c>
      <c r="F2593" s="1" t="s">
        <v>1372</v>
      </c>
      <c r="G2593" s="1" t="s">
        <v>3583</v>
      </c>
      <c r="H2593" s="1" t="s">
        <v>7937</v>
      </c>
      <c r="I2593" s="1">
        <v>72316.777499999997</v>
      </c>
      <c r="J2593" s="1" t="s">
        <v>7938</v>
      </c>
    </row>
    <row r="2594" spans="1:10" x14ac:dyDescent="0.25">
      <c r="A2594" s="1" t="s">
        <v>7939</v>
      </c>
      <c r="B2594" s="2">
        <v>198183633</v>
      </c>
      <c r="C2594" s="2" t="s">
        <v>255</v>
      </c>
      <c r="D2594" s="4">
        <v>25347.75</v>
      </c>
      <c r="E2594" s="1" t="s">
        <v>12</v>
      </c>
      <c r="F2594" s="1" t="s">
        <v>1252</v>
      </c>
      <c r="G2594" s="1" t="s">
        <v>3583</v>
      </c>
      <c r="H2594" s="1" t="s">
        <v>7940</v>
      </c>
      <c r="I2594" s="1">
        <v>56021.240519999999</v>
      </c>
      <c r="J2594" s="1" t="s">
        <v>7941</v>
      </c>
    </row>
    <row r="2595" spans="1:10" x14ac:dyDescent="0.25">
      <c r="A2595" s="1" t="s">
        <v>7942</v>
      </c>
      <c r="B2595" s="2">
        <v>341472312</v>
      </c>
      <c r="C2595" s="2" t="s">
        <v>606</v>
      </c>
      <c r="D2595" s="4">
        <v>23886.75</v>
      </c>
      <c r="E2595" s="1" t="s">
        <v>12</v>
      </c>
      <c r="F2595" s="1" t="s">
        <v>2501</v>
      </c>
      <c r="G2595" s="1" t="s">
        <v>3583</v>
      </c>
      <c r="H2595" s="1" t="s">
        <v>7943</v>
      </c>
      <c r="I2595" s="1">
        <v>27539.119238399999</v>
      </c>
      <c r="J2595" s="1" t="s">
        <v>7944</v>
      </c>
    </row>
    <row r="2596" spans="1:10" x14ac:dyDescent="0.25">
      <c r="A2596" s="1" t="s">
        <v>7945</v>
      </c>
      <c r="B2596" s="2">
        <v>445339957</v>
      </c>
      <c r="C2596" s="2" t="s">
        <v>43</v>
      </c>
      <c r="D2596" s="4">
        <v>36670.5</v>
      </c>
      <c r="E2596" s="1" t="s">
        <v>12</v>
      </c>
      <c r="F2596" s="1" t="s">
        <v>475</v>
      </c>
      <c r="G2596" s="1" t="s">
        <v>3583</v>
      </c>
      <c r="H2596" s="1" t="s">
        <v>7946</v>
      </c>
      <c r="I2596" s="1">
        <v>107467.9408572</v>
      </c>
      <c r="J2596" s="1" t="s">
        <v>6727</v>
      </c>
    </row>
    <row r="2597" spans="1:10" x14ac:dyDescent="0.25">
      <c r="A2597" s="1" t="s">
        <v>7947</v>
      </c>
      <c r="B2597" s="2">
        <v>664809064</v>
      </c>
      <c r="C2597" s="2" t="s">
        <v>568</v>
      </c>
      <c r="D2597" s="4">
        <v>25713</v>
      </c>
      <c r="E2597" s="1" t="s">
        <v>12</v>
      </c>
      <c r="F2597" s="1" t="s">
        <v>947</v>
      </c>
      <c r="G2597" s="1" t="s">
        <v>3583</v>
      </c>
      <c r="H2597" s="1" t="s">
        <v>7948</v>
      </c>
      <c r="I2597" s="1">
        <v>546244.24128119997</v>
      </c>
      <c r="J2597" s="1" t="s">
        <v>7949</v>
      </c>
    </row>
    <row r="2598" spans="1:10" x14ac:dyDescent="0.25">
      <c r="A2598" s="1" t="s">
        <v>7950</v>
      </c>
      <c r="B2598" s="2">
        <v>765890343</v>
      </c>
      <c r="C2598" s="2" t="s">
        <v>479</v>
      </c>
      <c r="D2598" s="4">
        <v>33383.25</v>
      </c>
      <c r="E2598" s="1" t="s">
        <v>12</v>
      </c>
      <c r="F2598" s="1" t="s">
        <v>176</v>
      </c>
      <c r="G2598" s="1" t="s">
        <v>3583</v>
      </c>
      <c r="H2598" s="1" t="s">
        <v>7951</v>
      </c>
      <c r="I2598" s="1">
        <v>117180.66532032</v>
      </c>
      <c r="J2598" s="1" t="s">
        <v>7952</v>
      </c>
    </row>
    <row r="2599" spans="1:10" x14ac:dyDescent="0.25">
      <c r="A2599" s="1" t="s">
        <v>7953</v>
      </c>
      <c r="B2599" s="2">
        <v>937803141</v>
      </c>
      <c r="C2599" s="2" t="s">
        <v>217</v>
      </c>
      <c r="D2599" s="4">
        <v>38496.75</v>
      </c>
      <c r="E2599" s="1" t="s">
        <v>12</v>
      </c>
      <c r="F2599" s="1" t="s">
        <v>340</v>
      </c>
      <c r="G2599" s="1" t="s">
        <v>3583</v>
      </c>
      <c r="H2599" s="1" t="s">
        <v>7954</v>
      </c>
      <c r="I2599" s="1">
        <v>162184.1165</v>
      </c>
      <c r="J2599" s="1" t="s">
        <v>7955</v>
      </c>
    </row>
    <row r="2600" spans="1:10" x14ac:dyDescent="0.25">
      <c r="A2600" s="1" t="s">
        <v>7956</v>
      </c>
      <c r="B2600" s="2">
        <v>898907904</v>
      </c>
      <c r="C2600" s="2" t="s">
        <v>33</v>
      </c>
      <c r="D2600" s="4">
        <v>13659.75</v>
      </c>
      <c r="E2600" s="1" t="s">
        <v>12</v>
      </c>
      <c r="F2600" s="1" t="s">
        <v>951</v>
      </c>
      <c r="G2600" s="1" t="s">
        <v>3583</v>
      </c>
      <c r="H2600" s="1" t="s">
        <v>7957</v>
      </c>
      <c r="I2600" s="1">
        <v>64558.898201600001</v>
      </c>
      <c r="J2600" s="1" t="s">
        <v>7958</v>
      </c>
    </row>
    <row r="2601" spans="1:10" x14ac:dyDescent="0.25">
      <c r="A2601" s="1" t="s">
        <v>7959</v>
      </c>
      <c r="B2601" s="2">
        <v>399705834</v>
      </c>
      <c r="C2601" s="2" t="s">
        <v>134</v>
      </c>
      <c r="D2601" s="4">
        <v>37401</v>
      </c>
      <c r="E2601" s="1" t="s">
        <v>12</v>
      </c>
      <c r="F2601" s="1" t="s">
        <v>1336</v>
      </c>
      <c r="G2601" s="1" t="s">
        <v>3583</v>
      </c>
      <c r="H2601" s="1" t="s">
        <v>7960</v>
      </c>
      <c r="I2601" s="1">
        <v>24976.137804800001</v>
      </c>
      <c r="J2601" s="1" t="s">
        <v>7961</v>
      </c>
    </row>
    <row r="2602" spans="1:10" x14ac:dyDescent="0.25">
      <c r="A2602" s="1" t="s">
        <v>7962</v>
      </c>
      <c r="B2602" s="2">
        <v>306676532</v>
      </c>
      <c r="C2602" s="2" t="s">
        <v>134</v>
      </c>
      <c r="D2602" s="4">
        <v>37401</v>
      </c>
      <c r="E2602" s="1" t="s">
        <v>12</v>
      </c>
      <c r="F2602" s="1" t="s">
        <v>620</v>
      </c>
      <c r="G2602" s="1" t="s">
        <v>3583</v>
      </c>
      <c r="H2602" s="1" t="s">
        <v>7963</v>
      </c>
      <c r="I2602" s="1">
        <v>38636.379866700001</v>
      </c>
      <c r="J2602" s="1" t="s">
        <v>7964</v>
      </c>
    </row>
    <row r="2603" spans="1:10" x14ac:dyDescent="0.25">
      <c r="A2603" s="1" t="s">
        <v>7965</v>
      </c>
      <c r="B2603" s="2">
        <v>259747071</v>
      </c>
      <c r="C2603" s="2" t="s">
        <v>298</v>
      </c>
      <c r="D2603" s="4">
        <v>38131.5</v>
      </c>
      <c r="E2603" s="1" t="s">
        <v>12</v>
      </c>
      <c r="F2603" s="1" t="s">
        <v>763</v>
      </c>
      <c r="G2603" s="1" t="s">
        <v>3583</v>
      </c>
      <c r="H2603" s="1" t="s">
        <v>7966</v>
      </c>
      <c r="I2603" s="1">
        <v>168948.16542</v>
      </c>
      <c r="J2603" s="1" t="s">
        <v>7967</v>
      </c>
    </row>
    <row r="2604" spans="1:10" x14ac:dyDescent="0.25">
      <c r="A2604" s="1" t="s">
        <v>7968</v>
      </c>
      <c r="B2604" s="2">
        <v>172315859</v>
      </c>
      <c r="C2604" s="2" t="s">
        <v>298</v>
      </c>
      <c r="D2604" s="4">
        <v>38131.5</v>
      </c>
      <c r="E2604" s="1" t="s">
        <v>12</v>
      </c>
      <c r="F2604" s="1" t="s">
        <v>602</v>
      </c>
      <c r="G2604" s="1" t="s">
        <v>3583</v>
      </c>
      <c r="H2604" s="1" t="s">
        <v>7969</v>
      </c>
      <c r="I2604" s="1">
        <v>171290.24183700001</v>
      </c>
      <c r="J2604" s="1" t="s">
        <v>7970</v>
      </c>
    </row>
    <row r="2605" spans="1:10" x14ac:dyDescent="0.25">
      <c r="A2605" s="1" t="s">
        <v>7971</v>
      </c>
      <c r="B2605" s="2">
        <v>549122786</v>
      </c>
      <c r="C2605" s="2" t="s">
        <v>309</v>
      </c>
      <c r="D2605" s="4">
        <v>27904.5</v>
      </c>
      <c r="E2605" s="1" t="s">
        <v>12</v>
      </c>
      <c r="F2605" s="1" t="s">
        <v>310</v>
      </c>
      <c r="G2605" s="1" t="s">
        <v>3583</v>
      </c>
      <c r="H2605" s="1" t="s">
        <v>7972</v>
      </c>
      <c r="I2605" s="1">
        <v>110708.513916</v>
      </c>
      <c r="J2605" s="1" t="s">
        <v>7973</v>
      </c>
    </row>
    <row r="2606" spans="1:10" x14ac:dyDescent="0.25">
      <c r="A2606" s="1" t="s">
        <v>7974</v>
      </c>
      <c r="B2606" s="2">
        <v>473170824</v>
      </c>
      <c r="C2606" s="2" t="s">
        <v>23</v>
      </c>
      <c r="D2606" s="4">
        <v>15486</v>
      </c>
      <c r="E2606" s="1" t="s">
        <v>12</v>
      </c>
      <c r="F2606" s="1" t="s">
        <v>408</v>
      </c>
      <c r="G2606" s="1" t="s">
        <v>3583</v>
      </c>
      <c r="H2606" s="1" t="s">
        <v>7975</v>
      </c>
      <c r="I2606" s="1">
        <v>182025.40801536001</v>
      </c>
      <c r="J2606" s="1" t="s">
        <v>7976</v>
      </c>
    </row>
    <row r="2607" spans="1:10" x14ac:dyDescent="0.25">
      <c r="A2607" s="1" t="s">
        <v>7977</v>
      </c>
      <c r="B2607" s="2">
        <v>641162583</v>
      </c>
      <c r="C2607" s="2" t="s">
        <v>862</v>
      </c>
      <c r="D2607" s="4">
        <v>24617.25</v>
      </c>
      <c r="E2607" s="1" t="s">
        <v>12</v>
      </c>
      <c r="F2607" s="1" t="s">
        <v>1450</v>
      </c>
      <c r="G2607" s="1" t="s">
        <v>3583</v>
      </c>
      <c r="H2607" s="1" t="s">
        <v>7978</v>
      </c>
      <c r="I2607" s="1">
        <v>475821.47244719998</v>
      </c>
      <c r="J2607" s="1" t="s">
        <v>7979</v>
      </c>
    </row>
    <row r="2608" spans="1:10" x14ac:dyDescent="0.25">
      <c r="A2608" s="1" t="s">
        <v>7980</v>
      </c>
      <c r="B2608" s="2">
        <v>528561396</v>
      </c>
      <c r="C2608" s="2" t="s">
        <v>240</v>
      </c>
      <c r="D2608" s="4">
        <v>22060.5</v>
      </c>
      <c r="E2608" s="1" t="s">
        <v>12</v>
      </c>
      <c r="F2608" s="1" t="s">
        <v>2311</v>
      </c>
      <c r="G2608" s="1" t="s">
        <v>3583</v>
      </c>
      <c r="H2608" s="1" t="s">
        <v>7981</v>
      </c>
      <c r="I2608" s="1">
        <v>191832.08758560001</v>
      </c>
      <c r="J2608" s="1" t="s">
        <v>7016</v>
      </c>
    </row>
    <row r="2609" spans="1:10" x14ac:dyDescent="0.25">
      <c r="A2609" s="1" t="s">
        <v>2351</v>
      </c>
      <c r="B2609" s="2">
        <v>576374245</v>
      </c>
      <c r="C2609" s="2" t="s">
        <v>226</v>
      </c>
      <c r="D2609" s="4">
        <v>31557</v>
      </c>
      <c r="E2609" s="1" t="s">
        <v>12</v>
      </c>
      <c r="F2609" s="1" t="s">
        <v>385</v>
      </c>
      <c r="G2609" s="1" t="s">
        <v>3583</v>
      </c>
      <c r="H2609" s="1" t="s">
        <v>7982</v>
      </c>
      <c r="I2609" s="1">
        <v>366055.39948319999</v>
      </c>
      <c r="J2609" s="1" t="s">
        <v>7983</v>
      </c>
    </row>
    <row r="2610" spans="1:10" x14ac:dyDescent="0.25">
      <c r="A2610" s="1" t="s">
        <v>7984</v>
      </c>
      <c r="B2610" s="2">
        <v>478667502</v>
      </c>
      <c r="C2610" s="2" t="s">
        <v>203</v>
      </c>
      <c r="D2610" s="4">
        <v>27539.25</v>
      </c>
      <c r="E2610" s="1" t="s">
        <v>12</v>
      </c>
      <c r="F2610" s="1" t="s">
        <v>231</v>
      </c>
      <c r="G2610" s="1" t="s">
        <v>3583</v>
      </c>
      <c r="H2610" s="1" t="s">
        <v>7985</v>
      </c>
      <c r="I2610" s="1">
        <v>71289.860382719999</v>
      </c>
      <c r="J2610" s="1" t="s">
        <v>7986</v>
      </c>
    </row>
    <row r="2611" spans="1:10" x14ac:dyDescent="0.25">
      <c r="A2611" s="1" t="s">
        <v>7987</v>
      </c>
      <c r="B2611" s="2">
        <v>914960771</v>
      </c>
      <c r="C2611" s="2" t="s">
        <v>255</v>
      </c>
      <c r="D2611" s="4">
        <v>25347.75</v>
      </c>
      <c r="E2611" s="1" t="s">
        <v>12</v>
      </c>
      <c r="F2611" s="1" t="s">
        <v>519</v>
      </c>
      <c r="G2611" s="1" t="s">
        <v>3583</v>
      </c>
      <c r="H2611" s="1" t="s">
        <v>7988</v>
      </c>
      <c r="I2611" s="1">
        <v>159627.14845434</v>
      </c>
      <c r="J2611" s="1" t="s">
        <v>7989</v>
      </c>
    </row>
    <row r="2612" spans="1:10" x14ac:dyDescent="0.25">
      <c r="A2612" s="1" t="s">
        <v>505</v>
      </c>
      <c r="B2612" s="2">
        <v>38027314</v>
      </c>
      <c r="C2612" s="2" t="s">
        <v>661</v>
      </c>
      <c r="D2612" s="4">
        <v>16216.5</v>
      </c>
      <c r="E2612" s="1" t="s">
        <v>12</v>
      </c>
      <c r="F2612" s="1" t="s">
        <v>353</v>
      </c>
      <c r="G2612" s="1" t="s">
        <v>3583</v>
      </c>
      <c r="H2612" s="1" t="s">
        <v>7990</v>
      </c>
      <c r="I2612" s="1">
        <v>127340.94241220001</v>
      </c>
      <c r="J2612" s="1" t="s">
        <v>7991</v>
      </c>
    </row>
    <row r="2613" spans="1:10" x14ac:dyDescent="0.25">
      <c r="A2613" s="1" t="s">
        <v>7992</v>
      </c>
      <c r="B2613" s="2">
        <v>285245288</v>
      </c>
      <c r="C2613" s="2" t="s">
        <v>298</v>
      </c>
      <c r="D2613" s="4">
        <v>38131.5</v>
      </c>
      <c r="E2613" s="1" t="s">
        <v>12</v>
      </c>
      <c r="F2613" s="1" t="s">
        <v>1242</v>
      </c>
      <c r="G2613" s="1" t="s">
        <v>3583</v>
      </c>
      <c r="H2613" s="1" t="s">
        <v>7993</v>
      </c>
      <c r="I2613" s="1">
        <v>26055.65153667</v>
      </c>
      <c r="J2613" s="1" t="s">
        <v>7994</v>
      </c>
    </row>
    <row r="2614" spans="1:10" x14ac:dyDescent="0.25">
      <c r="A2614" s="1" t="s">
        <v>7995</v>
      </c>
      <c r="B2614" s="2">
        <v>815158945</v>
      </c>
      <c r="C2614" s="2" t="s">
        <v>869</v>
      </c>
      <c r="D2614" s="4">
        <v>17312.25</v>
      </c>
      <c r="E2614" s="1" t="s">
        <v>12</v>
      </c>
      <c r="F2614" s="1" t="s">
        <v>185</v>
      </c>
      <c r="G2614" s="1" t="s">
        <v>3583</v>
      </c>
      <c r="H2614" s="1" t="s">
        <v>7996</v>
      </c>
      <c r="I2614" s="1">
        <v>188999.02561176001</v>
      </c>
      <c r="J2614" s="1" t="s">
        <v>7997</v>
      </c>
    </row>
    <row r="2615" spans="1:10" x14ac:dyDescent="0.25">
      <c r="A2615" s="1" t="s">
        <v>7998</v>
      </c>
      <c r="B2615" s="2">
        <v>432751448</v>
      </c>
      <c r="C2615" s="2" t="s">
        <v>119</v>
      </c>
      <c r="D2615" s="4">
        <v>24982.5</v>
      </c>
      <c r="E2615" s="1" t="s">
        <v>12</v>
      </c>
      <c r="F2615" s="1" t="s">
        <v>4500</v>
      </c>
      <c r="G2615" s="1" t="s">
        <v>3583</v>
      </c>
      <c r="H2615" s="1" t="s">
        <v>7999</v>
      </c>
      <c r="I2615" s="1">
        <v>29191.369252500001</v>
      </c>
      <c r="J2615" s="1" t="s">
        <v>8000</v>
      </c>
    </row>
    <row r="2616" spans="1:10" x14ac:dyDescent="0.25">
      <c r="A2616" s="1" t="s">
        <v>8001</v>
      </c>
      <c r="B2616" s="2">
        <v>296660773</v>
      </c>
      <c r="C2616" s="2" t="s">
        <v>47</v>
      </c>
      <c r="D2616" s="4">
        <v>31191.75</v>
      </c>
      <c r="E2616" s="1" t="s">
        <v>12</v>
      </c>
      <c r="F2616" s="1" t="s">
        <v>318</v>
      </c>
      <c r="G2616" s="1" t="s">
        <v>3583</v>
      </c>
      <c r="H2616" s="1" t="s">
        <v>8002</v>
      </c>
      <c r="I2616" s="1">
        <v>214645.44578400001</v>
      </c>
      <c r="J2616" s="1" t="s">
        <v>8003</v>
      </c>
    </row>
    <row r="2617" spans="1:10" x14ac:dyDescent="0.25">
      <c r="A2617" s="1" t="s">
        <v>8004</v>
      </c>
      <c r="B2617" s="2">
        <v>287647957</v>
      </c>
      <c r="C2617" s="2" t="s">
        <v>143</v>
      </c>
      <c r="D2617" s="4">
        <v>34479</v>
      </c>
      <c r="E2617" s="1" t="s">
        <v>12</v>
      </c>
      <c r="F2617" s="1" t="s">
        <v>370</v>
      </c>
      <c r="G2617" s="1" t="s">
        <v>3583</v>
      </c>
      <c r="H2617" s="1" t="s">
        <v>8005</v>
      </c>
      <c r="I2617" s="1">
        <v>98664.937055999995</v>
      </c>
      <c r="J2617" s="1" t="s">
        <v>8006</v>
      </c>
    </row>
    <row r="2618" spans="1:10" x14ac:dyDescent="0.25">
      <c r="A2618" s="1" t="s">
        <v>8007</v>
      </c>
      <c r="B2618" s="2">
        <v>130397149</v>
      </c>
      <c r="C2618" s="2" t="s">
        <v>180</v>
      </c>
      <c r="D2618" s="4">
        <v>35940</v>
      </c>
      <c r="E2618" s="1" t="s">
        <v>12</v>
      </c>
      <c r="F2618" s="1" t="s">
        <v>1450</v>
      </c>
      <c r="G2618" s="1" t="s">
        <v>3583</v>
      </c>
      <c r="H2618" s="1" t="s">
        <v>8008</v>
      </c>
      <c r="I2618" s="1">
        <v>83681.552666880001</v>
      </c>
      <c r="J2618" s="1" t="s">
        <v>8009</v>
      </c>
    </row>
    <row r="2619" spans="1:10" x14ac:dyDescent="0.25">
      <c r="A2619" s="1" t="s">
        <v>8010</v>
      </c>
      <c r="B2619" s="2">
        <v>609838793</v>
      </c>
      <c r="C2619" s="2" t="s">
        <v>606</v>
      </c>
      <c r="D2619" s="4">
        <v>23886.75</v>
      </c>
      <c r="E2619" s="1" t="s">
        <v>12</v>
      </c>
      <c r="F2619" s="1" t="s">
        <v>523</v>
      </c>
      <c r="G2619" s="1" t="s">
        <v>3583</v>
      </c>
      <c r="H2619" s="1" t="s">
        <v>8011</v>
      </c>
      <c r="I2619" s="1">
        <v>183123.64768319999</v>
      </c>
      <c r="J2619" s="1" t="s">
        <v>8012</v>
      </c>
    </row>
    <row r="2620" spans="1:10" x14ac:dyDescent="0.25">
      <c r="A2620" s="1" t="s">
        <v>8013</v>
      </c>
      <c r="B2620" s="2">
        <v>255952093</v>
      </c>
      <c r="C2620" s="2" t="s">
        <v>203</v>
      </c>
      <c r="D2620" s="4">
        <v>27539.25</v>
      </c>
      <c r="E2620" s="1" t="s">
        <v>12</v>
      </c>
      <c r="F2620" s="1" t="s">
        <v>2201</v>
      </c>
      <c r="G2620" s="1" t="s">
        <v>3583</v>
      </c>
      <c r="H2620" s="1" t="s">
        <v>8014</v>
      </c>
      <c r="I2620" s="1">
        <v>367705.48103999998</v>
      </c>
      <c r="J2620" s="1" t="s">
        <v>8015</v>
      </c>
    </row>
    <row r="2621" spans="1:10" x14ac:dyDescent="0.25">
      <c r="A2621" s="1" t="s">
        <v>8016</v>
      </c>
      <c r="B2621" s="2">
        <v>597989944</v>
      </c>
      <c r="C2621" s="2" t="s">
        <v>162</v>
      </c>
      <c r="D2621" s="4">
        <v>15851.25</v>
      </c>
      <c r="E2621" s="1" t="s">
        <v>12</v>
      </c>
      <c r="F2621" s="1" t="s">
        <v>1799</v>
      </c>
      <c r="G2621" s="1" t="s">
        <v>3583</v>
      </c>
      <c r="H2621" s="1" t="s">
        <v>8017</v>
      </c>
      <c r="I2621" s="1">
        <v>269405.01862344</v>
      </c>
      <c r="J2621" s="1" t="s">
        <v>8018</v>
      </c>
    </row>
    <row r="2622" spans="1:10" x14ac:dyDescent="0.25">
      <c r="A2622" s="1" t="s">
        <v>8019</v>
      </c>
      <c r="B2622" s="2">
        <v>542178048</v>
      </c>
      <c r="C2622" s="2" t="s">
        <v>479</v>
      </c>
      <c r="D2622" s="4">
        <v>33383.25</v>
      </c>
      <c r="E2622" s="1" t="s">
        <v>12</v>
      </c>
      <c r="F2622" s="1" t="s">
        <v>1400</v>
      </c>
      <c r="G2622" s="1" t="s">
        <v>3583</v>
      </c>
      <c r="H2622" s="1" t="s">
        <v>8020</v>
      </c>
      <c r="I2622" s="1">
        <v>40560.727482000002</v>
      </c>
      <c r="J2622" s="1" t="s">
        <v>8021</v>
      </c>
    </row>
    <row r="2623" spans="1:10" x14ac:dyDescent="0.25">
      <c r="A2623" s="1" t="s">
        <v>8022</v>
      </c>
      <c r="B2623" s="2">
        <v>840048564</v>
      </c>
      <c r="C2623" s="2" t="s">
        <v>162</v>
      </c>
      <c r="D2623" s="4">
        <v>15851.25</v>
      </c>
      <c r="E2623" s="1" t="s">
        <v>12</v>
      </c>
      <c r="F2623" s="1" t="s">
        <v>509</v>
      </c>
      <c r="G2623" s="1" t="s">
        <v>3583</v>
      </c>
      <c r="H2623" s="1" t="s">
        <v>8023</v>
      </c>
      <c r="I2623" s="1">
        <v>41222.347994880001</v>
      </c>
      <c r="J2623" s="1" t="s">
        <v>8024</v>
      </c>
    </row>
    <row r="2624" spans="1:10" x14ac:dyDescent="0.25">
      <c r="A2624" s="1" t="s">
        <v>8025</v>
      </c>
      <c r="B2624" s="2">
        <v>959471211</v>
      </c>
      <c r="C2624" s="2" t="s">
        <v>38</v>
      </c>
      <c r="D2624" s="4">
        <v>21330</v>
      </c>
      <c r="E2624" s="1" t="s">
        <v>12</v>
      </c>
      <c r="F2624" s="1" t="s">
        <v>125</v>
      </c>
      <c r="G2624" s="1" t="s">
        <v>3583</v>
      </c>
      <c r="H2624" s="1" t="s">
        <v>8026</v>
      </c>
      <c r="I2624" s="1">
        <v>104306.582016</v>
      </c>
      <c r="J2624" s="1" t="s">
        <v>8027</v>
      </c>
    </row>
    <row r="2625" spans="1:10" x14ac:dyDescent="0.25">
      <c r="A2625" s="1" t="s">
        <v>8028</v>
      </c>
      <c r="B2625" s="2">
        <v>974992850</v>
      </c>
      <c r="C2625" s="2" t="s">
        <v>67</v>
      </c>
      <c r="D2625" s="4">
        <v>23156.25</v>
      </c>
      <c r="E2625" s="1" t="s">
        <v>12</v>
      </c>
      <c r="F2625" s="1" t="s">
        <v>1404</v>
      </c>
      <c r="G2625" s="1" t="s">
        <v>3583</v>
      </c>
      <c r="H2625" s="1" t="s">
        <v>8029</v>
      </c>
      <c r="I2625" s="1">
        <v>168469.866576</v>
      </c>
      <c r="J2625" s="1" t="s">
        <v>8030</v>
      </c>
    </row>
    <row r="2626" spans="1:10" x14ac:dyDescent="0.25">
      <c r="A2626" s="1" t="s">
        <v>8031</v>
      </c>
      <c r="B2626" s="2">
        <v>436095405</v>
      </c>
      <c r="C2626" s="2" t="s">
        <v>513</v>
      </c>
      <c r="D2626" s="4">
        <v>32287.5</v>
      </c>
      <c r="E2626" s="1" t="s">
        <v>12</v>
      </c>
      <c r="F2626" s="1" t="s">
        <v>463</v>
      </c>
      <c r="G2626" s="1" t="s">
        <v>3583</v>
      </c>
      <c r="H2626" s="1" t="s">
        <v>8032</v>
      </c>
      <c r="I2626" s="1">
        <v>447070.50994319998</v>
      </c>
      <c r="J2626" s="1" t="s">
        <v>8033</v>
      </c>
    </row>
    <row r="2627" spans="1:10" x14ac:dyDescent="0.25">
      <c r="A2627" s="1" t="s">
        <v>8034</v>
      </c>
      <c r="B2627" s="2">
        <v>955633879</v>
      </c>
      <c r="C2627" s="2" t="s">
        <v>82</v>
      </c>
      <c r="D2627" s="4">
        <v>16947</v>
      </c>
      <c r="E2627" s="1" t="s">
        <v>12</v>
      </c>
      <c r="F2627" s="1" t="s">
        <v>665</v>
      </c>
      <c r="G2627" s="1" t="s">
        <v>3583</v>
      </c>
      <c r="H2627" s="1" t="s">
        <v>8035</v>
      </c>
      <c r="I2627" s="1">
        <v>456684.24914720003</v>
      </c>
      <c r="J2627" s="1" t="s">
        <v>8036</v>
      </c>
    </row>
    <row r="2628" spans="1:10" x14ac:dyDescent="0.25">
      <c r="A2628" s="1" t="s">
        <v>8037</v>
      </c>
      <c r="B2628" s="2">
        <v>935027587</v>
      </c>
      <c r="C2628" s="2" t="s">
        <v>322</v>
      </c>
      <c r="D2628" s="4">
        <v>26443.5</v>
      </c>
      <c r="E2628" s="1" t="s">
        <v>12</v>
      </c>
      <c r="F2628" s="1" t="s">
        <v>569</v>
      </c>
      <c r="G2628" s="1" t="s">
        <v>3583</v>
      </c>
      <c r="H2628" s="1" t="s">
        <v>8038</v>
      </c>
      <c r="I2628" s="1">
        <v>65488.286223360003</v>
      </c>
      <c r="J2628" s="1" t="s">
        <v>8039</v>
      </c>
    </row>
    <row r="2629" spans="1:10" x14ac:dyDescent="0.25">
      <c r="A2629" s="1" t="s">
        <v>8040</v>
      </c>
      <c r="B2629" s="2">
        <v>516644526</v>
      </c>
      <c r="C2629" s="2" t="s">
        <v>43</v>
      </c>
      <c r="D2629" s="4">
        <v>36670.5</v>
      </c>
      <c r="E2629" s="1" t="s">
        <v>12</v>
      </c>
      <c r="F2629" s="1" t="s">
        <v>58</v>
      </c>
      <c r="G2629" s="1" t="s">
        <v>3583</v>
      </c>
      <c r="H2629" s="1" t="s">
        <v>8041</v>
      </c>
      <c r="I2629" s="1">
        <v>294010.15206240001</v>
      </c>
      <c r="J2629" s="1" t="s">
        <v>8042</v>
      </c>
    </row>
    <row r="2630" spans="1:10" x14ac:dyDescent="0.25">
      <c r="A2630" s="1" t="s">
        <v>8043</v>
      </c>
      <c r="B2630" s="2">
        <v>329863838</v>
      </c>
      <c r="C2630" s="2" t="s">
        <v>43</v>
      </c>
      <c r="D2630" s="4">
        <v>36670.5</v>
      </c>
      <c r="E2630" s="1" t="s">
        <v>12</v>
      </c>
      <c r="F2630" s="1" t="s">
        <v>1400</v>
      </c>
      <c r="G2630" s="1" t="s">
        <v>3583</v>
      </c>
      <c r="H2630" s="1" t="s">
        <v>8044</v>
      </c>
      <c r="I2630" s="1">
        <v>326746.6570368</v>
      </c>
      <c r="J2630" s="1" t="s">
        <v>8045</v>
      </c>
    </row>
    <row r="2631" spans="1:10" x14ac:dyDescent="0.25">
      <c r="A2631" s="1" t="s">
        <v>8046</v>
      </c>
      <c r="B2631" s="2">
        <v>50359721</v>
      </c>
      <c r="C2631" s="2" t="s">
        <v>57</v>
      </c>
      <c r="D2631" s="4">
        <v>34113.75</v>
      </c>
      <c r="E2631" s="1" t="s">
        <v>12</v>
      </c>
      <c r="F2631" s="1" t="s">
        <v>442</v>
      </c>
      <c r="G2631" s="1" t="s">
        <v>3583</v>
      </c>
      <c r="H2631" s="1" t="s">
        <v>8047</v>
      </c>
      <c r="I2631" s="1">
        <v>570935.87705153995</v>
      </c>
      <c r="J2631" s="1" t="s">
        <v>8048</v>
      </c>
    </row>
    <row r="2632" spans="1:10" x14ac:dyDescent="0.25">
      <c r="A2632" s="1" t="s">
        <v>8049</v>
      </c>
      <c r="B2632" s="2">
        <v>44786017</v>
      </c>
      <c r="C2632" s="2" t="s">
        <v>268</v>
      </c>
      <c r="D2632" s="4">
        <v>17677.5</v>
      </c>
      <c r="E2632" s="1" t="s">
        <v>12</v>
      </c>
      <c r="F2632" s="1" t="s">
        <v>675</v>
      </c>
      <c r="G2632" s="1" t="s">
        <v>3583</v>
      </c>
      <c r="H2632" s="1" t="s">
        <v>8050</v>
      </c>
      <c r="I2632" s="1">
        <v>288225.48087312002</v>
      </c>
      <c r="J2632" s="1" t="s">
        <v>8051</v>
      </c>
    </row>
    <row r="2633" spans="1:10" x14ac:dyDescent="0.25">
      <c r="A2633" s="1" t="s">
        <v>8052</v>
      </c>
      <c r="B2633" s="2">
        <v>530898822</v>
      </c>
      <c r="C2633" s="2" t="s">
        <v>889</v>
      </c>
      <c r="D2633" s="4">
        <v>30096</v>
      </c>
      <c r="E2633" s="1" t="s">
        <v>12</v>
      </c>
      <c r="F2633" s="1" t="s">
        <v>774</v>
      </c>
      <c r="G2633" s="1" t="s">
        <v>3583</v>
      </c>
      <c r="H2633" s="1" t="s">
        <v>8053</v>
      </c>
      <c r="I2633" s="1">
        <v>567070.64003520005</v>
      </c>
      <c r="J2633" s="1" t="s">
        <v>4677</v>
      </c>
    </row>
    <row r="2634" spans="1:10" x14ac:dyDescent="0.25">
      <c r="A2634" s="1" t="s">
        <v>8054</v>
      </c>
      <c r="B2634" s="2">
        <v>828002445</v>
      </c>
      <c r="C2634" s="2" t="s">
        <v>273</v>
      </c>
      <c r="D2634" s="4">
        <v>20964.75</v>
      </c>
      <c r="E2634" s="1" t="s">
        <v>12</v>
      </c>
      <c r="F2634" s="1" t="s">
        <v>527</v>
      </c>
      <c r="G2634" s="1" t="s">
        <v>3583</v>
      </c>
      <c r="H2634" s="1" t="s">
        <v>8055</v>
      </c>
      <c r="I2634" s="1">
        <v>424731.95827200002</v>
      </c>
      <c r="J2634" s="1" t="s">
        <v>7246</v>
      </c>
    </row>
    <row r="2635" spans="1:10" x14ac:dyDescent="0.25">
      <c r="A2635" s="1" t="s">
        <v>8056</v>
      </c>
      <c r="B2635" s="2">
        <v>228702655</v>
      </c>
      <c r="C2635" s="2" t="s">
        <v>143</v>
      </c>
      <c r="D2635" s="4">
        <v>34479</v>
      </c>
      <c r="E2635" s="1" t="s">
        <v>12</v>
      </c>
      <c r="F2635" s="1" t="s">
        <v>1815</v>
      </c>
      <c r="G2635" s="1" t="s">
        <v>3583</v>
      </c>
      <c r="H2635" s="1" t="s">
        <v>8057</v>
      </c>
      <c r="I2635" s="1">
        <v>98728.006464000006</v>
      </c>
      <c r="J2635" s="1" t="s">
        <v>8058</v>
      </c>
    </row>
    <row r="2636" spans="1:10" x14ac:dyDescent="0.25">
      <c r="A2636" s="1" t="s">
        <v>8059</v>
      </c>
      <c r="B2636" s="2">
        <v>235521377</v>
      </c>
      <c r="C2636" s="2" t="s">
        <v>606</v>
      </c>
      <c r="D2636" s="4">
        <v>23886.75</v>
      </c>
      <c r="E2636" s="1" t="s">
        <v>12</v>
      </c>
      <c r="F2636" s="1" t="s">
        <v>381</v>
      </c>
      <c r="G2636" s="1" t="s">
        <v>3583</v>
      </c>
      <c r="H2636" s="1" t="s">
        <v>8060</v>
      </c>
      <c r="I2636" s="1">
        <v>203034.98952</v>
      </c>
      <c r="J2636" s="1" t="s">
        <v>8061</v>
      </c>
    </row>
    <row r="2637" spans="1:10" x14ac:dyDescent="0.25">
      <c r="A2637" s="1" t="s">
        <v>8062</v>
      </c>
      <c r="B2637" s="2">
        <v>819755157</v>
      </c>
      <c r="C2637" s="2" t="s">
        <v>513</v>
      </c>
      <c r="D2637" s="4">
        <v>32287.5</v>
      </c>
      <c r="E2637" s="1" t="s">
        <v>12</v>
      </c>
      <c r="F2637" s="1" t="s">
        <v>83</v>
      </c>
      <c r="G2637" s="1" t="s">
        <v>3583</v>
      </c>
      <c r="H2637" s="1" t="s">
        <v>8063</v>
      </c>
      <c r="I2637" s="1">
        <v>75617.816531400007</v>
      </c>
      <c r="J2637" s="1" t="s">
        <v>8064</v>
      </c>
    </row>
    <row r="2638" spans="1:10" x14ac:dyDescent="0.25">
      <c r="A2638" s="1" t="s">
        <v>8065</v>
      </c>
      <c r="B2638" s="2">
        <v>407267787</v>
      </c>
      <c r="C2638" s="2" t="s">
        <v>322</v>
      </c>
      <c r="D2638" s="4">
        <v>26443.5</v>
      </c>
      <c r="E2638" s="1" t="s">
        <v>12</v>
      </c>
      <c r="F2638" s="1" t="s">
        <v>24</v>
      </c>
      <c r="G2638" s="1" t="s">
        <v>3583</v>
      </c>
      <c r="H2638" s="1" t="s">
        <v>8066</v>
      </c>
      <c r="I2638" s="1">
        <v>309282.58763180999</v>
      </c>
      <c r="J2638" s="1" t="s">
        <v>8067</v>
      </c>
    </row>
    <row r="2639" spans="1:10" x14ac:dyDescent="0.25">
      <c r="A2639" s="1" t="s">
        <v>8068</v>
      </c>
      <c r="B2639" s="2">
        <v>4969041</v>
      </c>
      <c r="C2639" s="2" t="s">
        <v>129</v>
      </c>
      <c r="D2639" s="4">
        <v>15120.75</v>
      </c>
      <c r="E2639" s="1" t="s">
        <v>12</v>
      </c>
      <c r="F2639" s="1" t="s">
        <v>814</v>
      </c>
      <c r="G2639" s="1" t="s">
        <v>3583</v>
      </c>
      <c r="H2639" s="1" t="s">
        <v>8069</v>
      </c>
      <c r="I2639" s="1">
        <v>143481.78227448001</v>
      </c>
      <c r="J2639" s="1" t="s">
        <v>8070</v>
      </c>
    </row>
    <row r="2640" spans="1:10" x14ac:dyDescent="0.25">
      <c r="A2640" s="1" t="s">
        <v>8071</v>
      </c>
      <c r="B2640" s="2">
        <v>29584324</v>
      </c>
      <c r="C2640" s="2" t="s">
        <v>309</v>
      </c>
      <c r="D2640" s="4">
        <v>27904.5</v>
      </c>
      <c r="E2640" s="1" t="s">
        <v>12</v>
      </c>
      <c r="F2640" s="1" t="s">
        <v>78</v>
      </c>
      <c r="G2640" s="1" t="s">
        <v>3583</v>
      </c>
      <c r="H2640" s="1" t="s">
        <v>8072</v>
      </c>
      <c r="I2640" s="1">
        <v>437538.33093072003</v>
      </c>
      <c r="J2640" s="1" t="s">
        <v>8073</v>
      </c>
    </row>
    <row r="2641" spans="1:10" x14ac:dyDescent="0.25">
      <c r="A2641" s="1" t="s">
        <v>8074</v>
      </c>
      <c r="B2641" s="2">
        <v>401166509</v>
      </c>
      <c r="C2641" s="2" t="s">
        <v>862</v>
      </c>
      <c r="D2641" s="4">
        <v>24617.25</v>
      </c>
      <c r="E2641" s="1" t="s">
        <v>12</v>
      </c>
      <c r="F2641" s="1" t="s">
        <v>1252</v>
      </c>
      <c r="G2641" s="1" t="s">
        <v>3583</v>
      </c>
      <c r="H2641" s="1" t="s">
        <v>8075</v>
      </c>
      <c r="I2641" s="1">
        <v>43199.533977599996</v>
      </c>
      <c r="J2641" s="1" t="s">
        <v>8076</v>
      </c>
    </row>
    <row r="2642" spans="1:10" x14ac:dyDescent="0.25">
      <c r="A2642" s="1" t="s">
        <v>8077</v>
      </c>
      <c r="B2642" s="2">
        <v>76772744</v>
      </c>
      <c r="C2642" s="2" t="s">
        <v>47</v>
      </c>
      <c r="D2642" s="4">
        <v>31191.75</v>
      </c>
      <c r="E2642" s="1" t="s">
        <v>12</v>
      </c>
      <c r="F2642" s="1" t="s">
        <v>155</v>
      </c>
      <c r="G2642" s="1" t="s">
        <v>3583</v>
      </c>
      <c r="H2642" s="1" t="s">
        <v>8078</v>
      </c>
      <c r="I2642" s="1">
        <v>96907.310866</v>
      </c>
      <c r="J2642" s="1" t="s">
        <v>8079</v>
      </c>
    </row>
    <row r="2643" spans="1:10" x14ac:dyDescent="0.25">
      <c r="A2643" s="1" t="s">
        <v>8080</v>
      </c>
      <c r="B2643" s="2">
        <v>373419298</v>
      </c>
      <c r="C2643" s="2" t="s">
        <v>434</v>
      </c>
      <c r="D2643" s="4">
        <v>28269.75</v>
      </c>
      <c r="E2643" s="1" t="s">
        <v>12</v>
      </c>
      <c r="F2643" s="1" t="s">
        <v>155</v>
      </c>
      <c r="G2643" s="1" t="s">
        <v>3583</v>
      </c>
      <c r="H2643" s="1" t="s">
        <v>8081</v>
      </c>
      <c r="I2643" s="1">
        <v>261765.43277976001</v>
      </c>
      <c r="J2643" s="1" t="s">
        <v>8082</v>
      </c>
    </row>
    <row r="2644" spans="1:10" x14ac:dyDescent="0.25">
      <c r="A2644" s="1" t="s">
        <v>8083</v>
      </c>
      <c r="B2644" s="2">
        <v>158052066</v>
      </c>
      <c r="C2644" s="2" t="s">
        <v>87</v>
      </c>
      <c r="D2644" s="4">
        <v>16581.75</v>
      </c>
      <c r="E2644" s="1" t="s">
        <v>12</v>
      </c>
      <c r="F2644" s="1" t="s">
        <v>527</v>
      </c>
      <c r="G2644" s="1" t="s">
        <v>3583</v>
      </c>
      <c r="H2644" s="1" t="s">
        <v>8084</v>
      </c>
      <c r="I2644" s="1">
        <v>114977.09013336</v>
      </c>
      <c r="J2644" s="1" t="s">
        <v>8085</v>
      </c>
    </row>
    <row r="2645" spans="1:10" x14ac:dyDescent="0.25">
      <c r="A2645" s="1" t="s">
        <v>8086</v>
      </c>
      <c r="B2645" s="2">
        <v>851102681</v>
      </c>
      <c r="C2645" s="2" t="s">
        <v>281</v>
      </c>
      <c r="D2645" s="4">
        <v>21695.25</v>
      </c>
      <c r="E2645" s="1" t="s">
        <v>12</v>
      </c>
      <c r="F2645" s="1" t="s">
        <v>487</v>
      </c>
      <c r="G2645" s="1" t="s">
        <v>3583</v>
      </c>
      <c r="H2645" s="1" t="s">
        <v>8087</v>
      </c>
      <c r="I2645" s="1">
        <v>178073.37873935999</v>
      </c>
      <c r="J2645" s="1" t="s">
        <v>8088</v>
      </c>
    </row>
    <row r="2646" spans="1:10" x14ac:dyDescent="0.25">
      <c r="A2646" s="1" t="s">
        <v>8089</v>
      </c>
      <c r="B2646" s="2">
        <v>935732733</v>
      </c>
      <c r="C2646" s="2" t="s">
        <v>573</v>
      </c>
      <c r="D2646" s="4">
        <v>26808.75</v>
      </c>
      <c r="E2646" s="1" t="s">
        <v>12</v>
      </c>
      <c r="F2646" s="1" t="s">
        <v>1695</v>
      </c>
      <c r="G2646" s="1" t="s">
        <v>3583</v>
      </c>
      <c r="H2646" s="1" t="s">
        <v>8090</v>
      </c>
      <c r="I2646" s="1">
        <v>125427.13820207999</v>
      </c>
      <c r="J2646" s="1" t="s">
        <v>8091</v>
      </c>
    </row>
    <row r="2647" spans="1:10" x14ac:dyDescent="0.25">
      <c r="A2647" s="1" t="s">
        <v>8092</v>
      </c>
      <c r="B2647" s="2">
        <v>171010784</v>
      </c>
      <c r="C2647" s="2" t="s">
        <v>273</v>
      </c>
      <c r="D2647" s="4">
        <v>20964.75</v>
      </c>
      <c r="E2647" s="1" t="s">
        <v>12</v>
      </c>
      <c r="F2647" s="1" t="s">
        <v>331</v>
      </c>
      <c r="G2647" s="1" t="s">
        <v>3583</v>
      </c>
      <c r="H2647" s="1" t="s">
        <v>8093</v>
      </c>
      <c r="I2647" s="1">
        <v>83147.953095999997</v>
      </c>
      <c r="J2647" s="1" t="s">
        <v>8094</v>
      </c>
    </row>
    <row r="2648" spans="1:10" x14ac:dyDescent="0.25">
      <c r="A2648" s="1" t="s">
        <v>8095</v>
      </c>
      <c r="B2648" s="2">
        <v>451149977</v>
      </c>
      <c r="C2648" s="2" t="s">
        <v>23</v>
      </c>
      <c r="D2648" s="4">
        <v>15486</v>
      </c>
      <c r="E2648" s="1" t="s">
        <v>12</v>
      </c>
      <c r="F2648" s="1" t="s">
        <v>989</v>
      </c>
      <c r="G2648" s="1" t="s">
        <v>3583</v>
      </c>
      <c r="H2648" s="1" t="s">
        <v>8096</v>
      </c>
      <c r="I2648" s="1">
        <v>1173793.9161312</v>
      </c>
      <c r="J2648" s="1" t="s">
        <v>8097</v>
      </c>
    </row>
    <row r="2649" spans="1:10" x14ac:dyDescent="0.25">
      <c r="A2649" s="1" t="s">
        <v>8098</v>
      </c>
      <c r="B2649" s="2">
        <v>962644542</v>
      </c>
      <c r="C2649" s="2" t="s">
        <v>101</v>
      </c>
      <c r="D2649" s="4">
        <v>19138.5</v>
      </c>
      <c r="E2649" s="1" t="s">
        <v>12</v>
      </c>
      <c r="F2649" s="1" t="s">
        <v>349</v>
      </c>
      <c r="G2649" s="1" t="s">
        <v>3583</v>
      </c>
      <c r="H2649" s="1" t="s">
        <v>8099</v>
      </c>
      <c r="I2649" s="1">
        <v>249583.08597839999</v>
      </c>
      <c r="J2649" s="1" t="s">
        <v>8100</v>
      </c>
    </row>
    <row r="2650" spans="1:10" x14ac:dyDescent="0.25">
      <c r="A2650" s="1" t="s">
        <v>8101</v>
      </c>
      <c r="B2650" s="2">
        <v>629323798</v>
      </c>
      <c r="C2650" s="2" t="s">
        <v>698</v>
      </c>
      <c r="D2650" s="4">
        <v>18408</v>
      </c>
      <c r="E2650" s="1" t="s">
        <v>12</v>
      </c>
      <c r="F2650" s="1" t="s">
        <v>1336</v>
      </c>
      <c r="G2650" s="1" t="s">
        <v>3331</v>
      </c>
      <c r="H2650" s="1" t="s">
        <v>8102</v>
      </c>
      <c r="I2650" s="1">
        <v>11574.00934776</v>
      </c>
      <c r="J2650" s="1" t="s">
        <v>8103</v>
      </c>
    </row>
    <row r="2651" spans="1:10" x14ac:dyDescent="0.25">
      <c r="A2651" s="1" t="s">
        <v>8104</v>
      </c>
      <c r="B2651" s="2">
        <v>468197885</v>
      </c>
      <c r="C2651" s="2" t="s">
        <v>119</v>
      </c>
      <c r="D2651" s="4">
        <v>24982.5</v>
      </c>
      <c r="E2651" s="1" t="s">
        <v>12</v>
      </c>
      <c r="F2651" s="1" t="s">
        <v>767</v>
      </c>
      <c r="G2651" s="1" t="s">
        <v>3331</v>
      </c>
      <c r="H2651" s="1" t="s">
        <v>8105</v>
      </c>
      <c r="I2651" s="1">
        <v>431733.98854559998</v>
      </c>
      <c r="J2651" s="1" t="s">
        <v>8106</v>
      </c>
    </row>
    <row r="2652" spans="1:10" x14ac:dyDescent="0.25">
      <c r="A2652" s="1" t="s">
        <v>8107</v>
      </c>
      <c r="B2652" s="2">
        <v>126955197</v>
      </c>
      <c r="C2652" s="2" t="s">
        <v>101</v>
      </c>
      <c r="D2652" s="4">
        <v>19138.5</v>
      </c>
      <c r="E2652" s="1" t="s">
        <v>12</v>
      </c>
      <c r="F2652" s="1" t="s">
        <v>1498</v>
      </c>
      <c r="G2652" s="1" t="s">
        <v>3331</v>
      </c>
      <c r="H2652" s="1" t="s">
        <v>8108</v>
      </c>
      <c r="I2652" s="1">
        <v>92280.471249959999</v>
      </c>
      <c r="J2652" s="1" t="s">
        <v>8109</v>
      </c>
    </row>
    <row r="2653" spans="1:10" x14ac:dyDescent="0.25">
      <c r="A2653" s="1" t="s">
        <v>8110</v>
      </c>
      <c r="B2653" s="2">
        <v>804272743</v>
      </c>
      <c r="C2653" s="2" t="s">
        <v>38</v>
      </c>
      <c r="D2653" s="4">
        <v>21330</v>
      </c>
      <c r="E2653" s="1" t="s">
        <v>12</v>
      </c>
      <c r="F2653" s="1" t="s">
        <v>2112</v>
      </c>
      <c r="G2653" s="1" t="s">
        <v>3331</v>
      </c>
      <c r="H2653" s="1" t="s">
        <v>8111</v>
      </c>
      <c r="I2653" s="1">
        <v>333242.64909000002</v>
      </c>
      <c r="J2653" s="1" t="s">
        <v>8112</v>
      </c>
    </row>
    <row r="2654" spans="1:10" x14ac:dyDescent="0.25">
      <c r="A2654" s="1" t="s">
        <v>8113</v>
      </c>
      <c r="B2654" s="2">
        <v>646448345</v>
      </c>
      <c r="C2654" s="2" t="s">
        <v>322</v>
      </c>
      <c r="D2654" s="4">
        <v>26443.5</v>
      </c>
      <c r="E2654" s="1" t="s">
        <v>12</v>
      </c>
      <c r="F2654" s="1" t="s">
        <v>176</v>
      </c>
      <c r="G2654" s="1" t="s">
        <v>3331</v>
      </c>
      <c r="H2654" s="1" t="s">
        <v>8114</v>
      </c>
      <c r="I2654" s="1">
        <v>378382.04197055998</v>
      </c>
      <c r="J2654" s="1" t="s">
        <v>8115</v>
      </c>
    </row>
    <row r="2655" spans="1:10" x14ac:dyDescent="0.25">
      <c r="A2655" s="1" t="s">
        <v>8116</v>
      </c>
      <c r="B2655" s="2">
        <v>467206461</v>
      </c>
      <c r="C2655" s="2" t="s">
        <v>556</v>
      </c>
      <c r="D2655" s="4">
        <v>27174</v>
      </c>
      <c r="E2655" s="1" t="s">
        <v>12</v>
      </c>
      <c r="F2655" s="1" t="s">
        <v>610</v>
      </c>
      <c r="G2655" s="1" t="s">
        <v>3331</v>
      </c>
      <c r="H2655" s="1" t="s">
        <v>8117</v>
      </c>
      <c r="I2655" s="1">
        <v>351435.77795393998</v>
      </c>
      <c r="J2655" s="1" t="s">
        <v>8118</v>
      </c>
    </row>
    <row r="2656" spans="1:10" x14ac:dyDescent="0.25">
      <c r="A2656" s="1" t="s">
        <v>8119</v>
      </c>
      <c r="B2656" s="2">
        <v>873700581</v>
      </c>
      <c r="C2656" s="2" t="s">
        <v>221</v>
      </c>
      <c r="D2656" s="4">
        <v>33748.5</v>
      </c>
      <c r="E2656" s="1" t="s">
        <v>12</v>
      </c>
      <c r="F2656" s="1" t="s">
        <v>721</v>
      </c>
      <c r="G2656" s="1" t="s">
        <v>3331</v>
      </c>
      <c r="H2656" s="1" t="s">
        <v>8120</v>
      </c>
      <c r="I2656" s="1">
        <v>287852.300736</v>
      </c>
      <c r="J2656" s="1" t="s">
        <v>8121</v>
      </c>
    </row>
    <row r="2657" spans="1:10" x14ac:dyDescent="0.25">
      <c r="A2657" s="1" t="s">
        <v>8122</v>
      </c>
      <c r="B2657" s="2">
        <v>683793376</v>
      </c>
      <c r="C2657" s="2" t="s">
        <v>212</v>
      </c>
      <c r="D2657" s="4">
        <v>24252</v>
      </c>
      <c r="E2657" s="1" t="s">
        <v>12</v>
      </c>
      <c r="F2657" s="1" t="s">
        <v>587</v>
      </c>
      <c r="G2657" s="1" t="s">
        <v>3331</v>
      </c>
      <c r="H2657" s="1" t="s">
        <v>8123</v>
      </c>
      <c r="I2657" s="1">
        <v>91210.556741399996</v>
      </c>
      <c r="J2657" s="1" t="s">
        <v>8124</v>
      </c>
    </row>
    <row r="2658" spans="1:10" x14ac:dyDescent="0.25">
      <c r="A2658" s="1" t="s">
        <v>8125</v>
      </c>
      <c r="B2658" s="2">
        <v>20886327</v>
      </c>
      <c r="C2658" s="2" t="s">
        <v>82</v>
      </c>
      <c r="D2658" s="4">
        <v>16947</v>
      </c>
      <c r="E2658" s="1" t="s">
        <v>12</v>
      </c>
      <c r="F2658" s="1" t="s">
        <v>19</v>
      </c>
      <c r="G2658" s="1" t="s">
        <v>3331</v>
      </c>
      <c r="H2658" s="1" t="s">
        <v>8126</v>
      </c>
      <c r="I2658" s="1">
        <v>115318.700604</v>
      </c>
      <c r="J2658" s="1" t="s">
        <v>8127</v>
      </c>
    </row>
    <row r="2659" spans="1:10" x14ac:dyDescent="0.25">
      <c r="A2659" s="1" t="s">
        <v>8128</v>
      </c>
      <c r="B2659" s="2">
        <v>578101395</v>
      </c>
      <c r="C2659" s="2" t="s">
        <v>143</v>
      </c>
      <c r="D2659" s="4">
        <v>34479</v>
      </c>
      <c r="E2659" s="1" t="s">
        <v>12</v>
      </c>
      <c r="F2659" s="1" t="s">
        <v>527</v>
      </c>
      <c r="G2659" s="1" t="s">
        <v>3331</v>
      </c>
      <c r="H2659" s="1" t="s">
        <v>8129</v>
      </c>
      <c r="I2659" s="1">
        <v>13030.735979519999</v>
      </c>
      <c r="J2659" s="1" t="s">
        <v>8130</v>
      </c>
    </row>
    <row r="2660" spans="1:10" x14ac:dyDescent="0.25">
      <c r="A2660" s="1" t="s">
        <v>8131</v>
      </c>
      <c r="B2660" s="2">
        <v>282505659</v>
      </c>
      <c r="C2660" s="2" t="s">
        <v>298</v>
      </c>
      <c r="D2660" s="4">
        <v>38131.5</v>
      </c>
      <c r="E2660" s="1" t="s">
        <v>12</v>
      </c>
      <c r="F2660" s="1" t="s">
        <v>29</v>
      </c>
      <c r="G2660" s="1" t="s">
        <v>3331</v>
      </c>
      <c r="H2660" s="1" t="s">
        <v>8132</v>
      </c>
      <c r="I2660" s="1">
        <v>84035.227457999994</v>
      </c>
      <c r="J2660" s="1" t="s">
        <v>8133</v>
      </c>
    </row>
    <row r="2661" spans="1:10" x14ac:dyDescent="0.25">
      <c r="A2661" s="1" t="s">
        <v>8134</v>
      </c>
      <c r="B2661" s="2">
        <v>48927497</v>
      </c>
      <c r="C2661" s="2" t="s">
        <v>221</v>
      </c>
      <c r="D2661" s="4">
        <v>33748.5</v>
      </c>
      <c r="E2661" s="1" t="s">
        <v>12</v>
      </c>
      <c r="F2661" s="1" t="s">
        <v>561</v>
      </c>
      <c r="G2661" s="1" t="s">
        <v>3331</v>
      </c>
      <c r="H2661" s="1" t="s">
        <v>8135</v>
      </c>
      <c r="I2661" s="1">
        <v>190855.04765184</v>
      </c>
      <c r="J2661" s="1" t="s">
        <v>8136</v>
      </c>
    </row>
    <row r="2662" spans="1:10" x14ac:dyDescent="0.25">
      <c r="A2662" s="1" t="s">
        <v>8137</v>
      </c>
      <c r="B2662" s="2">
        <v>448953982</v>
      </c>
      <c r="C2662" s="2" t="s">
        <v>403</v>
      </c>
      <c r="D2662" s="4">
        <v>31922.25</v>
      </c>
      <c r="E2662" s="1" t="s">
        <v>12</v>
      </c>
      <c r="F2662" s="1" t="s">
        <v>1746</v>
      </c>
      <c r="G2662" s="1" t="s">
        <v>3331</v>
      </c>
      <c r="H2662" s="1" t="s">
        <v>8138</v>
      </c>
      <c r="I2662" s="1">
        <v>98288.146344959998</v>
      </c>
      <c r="J2662" s="1" t="s">
        <v>8139</v>
      </c>
    </row>
    <row r="2663" spans="1:10" x14ac:dyDescent="0.25">
      <c r="A2663" s="1" t="s">
        <v>8140</v>
      </c>
      <c r="B2663" s="2">
        <v>313980008</v>
      </c>
      <c r="C2663" s="2" t="s">
        <v>180</v>
      </c>
      <c r="D2663" s="4">
        <v>35940</v>
      </c>
      <c r="E2663" s="1" t="s">
        <v>12</v>
      </c>
      <c r="F2663" s="1" t="s">
        <v>1197</v>
      </c>
      <c r="G2663" s="1" t="s">
        <v>3331</v>
      </c>
      <c r="H2663" s="1" t="s">
        <v>8141</v>
      </c>
      <c r="I2663" s="1">
        <v>24784.665937919999</v>
      </c>
      <c r="J2663" s="1" t="s">
        <v>8142</v>
      </c>
    </row>
    <row r="2664" spans="1:10" x14ac:dyDescent="0.25">
      <c r="A2664" s="1" t="s">
        <v>8143</v>
      </c>
      <c r="B2664" s="2">
        <v>765691385</v>
      </c>
      <c r="C2664" s="2" t="s">
        <v>203</v>
      </c>
      <c r="D2664" s="4">
        <v>27539.25</v>
      </c>
      <c r="E2664" s="1" t="s">
        <v>12</v>
      </c>
      <c r="F2664" s="1" t="s">
        <v>385</v>
      </c>
      <c r="G2664" s="1" t="s">
        <v>3331</v>
      </c>
      <c r="H2664" s="1" t="s">
        <v>8144</v>
      </c>
      <c r="I2664" s="1">
        <v>161043.80635200001</v>
      </c>
      <c r="J2664" s="1" t="s">
        <v>8145</v>
      </c>
    </row>
    <row r="2665" spans="1:10" x14ac:dyDescent="0.25">
      <c r="A2665" s="1" t="s">
        <v>5097</v>
      </c>
      <c r="B2665" s="2">
        <v>296436568</v>
      </c>
      <c r="C2665" s="2" t="s">
        <v>309</v>
      </c>
      <c r="D2665" s="4">
        <v>27904.5</v>
      </c>
      <c r="E2665" s="1" t="s">
        <v>12</v>
      </c>
      <c r="F2665" s="1" t="s">
        <v>1426</v>
      </c>
      <c r="G2665" s="1" t="s">
        <v>3331</v>
      </c>
      <c r="H2665" s="1" t="s">
        <v>8146</v>
      </c>
      <c r="I2665" s="1">
        <v>24639.325325999998</v>
      </c>
      <c r="J2665" s="1" t="s">
        <v>8147</v>
      </c>
    </row>
    <row r="2666" spans="1:10" x14ac:dyDescent="0.25">
      <c r="A2666" s="1" t="s">
        <v>8148</v>
      </c>
      <c r="B2666" s="2">
        <v>710014359</v>
      </c>
      <c r="C2666" s="2" t="s">
        <v>889</v>
      </c>
      <c r="D2666" s="4">
        <v>30096</v>
      </c>
      <c r="E2666" s="1" t="s">
        <v>12</v>
      </c>
      <c r="F2666" s="1" t="s">
        <v>269</v>
      </c>
      <c r="G2666" s="1" t="s">
        <v>3331</v>
      </c>
      <c r="H2666" s="1" t="s">
        <v>8149</v>
      </c>
      <c r="I2666" s="1">
        <v>47228.754820479997</v>
      </c>
      <c r="J2666" s="1" t="s">
        <v>8150</v>
      </c>
    </row>
    <row r="2667" spans="1:10" x14ac:dyDescent="0.25">
      <c r="A2667" s="1" t="s">
        <v>8151</v>
      </c>
      <c r="B2667" s="2">
        <v>920922693</v>
      </c>
      <c r="C2667" s="2" t="s">
        <v>52</v>
      </c>
      <c r="D2667" s="4">
        <v>20234.25</v>
      </c>
      <c r="E2667" s="1" t="s">
        <v>12</v>
      </c>
      <c r="F2667" s="1" t="s">
        <v>147</v>
      </c>
      <c r="G2667" s="1" t="s">
        <v>3331</v>
      </c>
      <c r="H2667" s="1" t="s">
        <v>8152</v>
      </c>
      <c r="I2667" s="1">
        <v>85768.713139200001</v>
      </c>
      <c r="J2667" s="1" t="s">
        <v>8153</v>
      </c>
    </row>
    <row r="2668" spans="1:10" x14ac:dyDescent="0.25">
      <c r="A2668" s="1" t="s">
        <v>8154</v>
      </c>
      <c r="B2668" s="2">
        <v>730137715</v>
      </c>
      <c r="C2668" s="2" t="s">
        <v>568</v>
      </c>
      <c r="D2668" s="4">
        <v>25713</v>
      </c>
      <c r="E2668" s="1" t="s">
        <v>12</v>
      </c>
      <c r="F2668" s="1" t="s">
        <v>399</v>
      </c>
      <c r="G2668" s="1" t="s">
        <v>3331</v>
      </c>
      <c r="H2668" s="1" t="s">
        <v>8155</v>
      </c>
      <c r="I2668" s="1">
        <v>741795.45357060002</v>
      </c>
      <c r="J2668" s="1" t="s">
        <v>8156</v>
      </c>
    </row>
    <row r="2669" spans="1:10" x14ac:dyDescent="0.25">
      <c r="A2669" s="1" t="s">
        <v>8157</v>
      </c>
      <c r="B2669" s="2">
        <v>376006012</v>
      </c>
      <c r="C2669" s="2" t="s">
        <v>255</v>
      </c>
      <c r="D2669" s="4">
        <v>25347.75</v>
      </c>
      <c r="E2669" s="1" t="s">
        <v>12</v>
      </c>
      <c r="F2669" s="1" t="s">
        <v>519</v>
      </c>
      <c r="G2669" s="1" t="s">
        <v>3331</v>
      </c>
      <c r="H2669" s="1" t="s">
        <v>8158</v>
      </c>
      <c r="I2669" s="1">
        <v>127643.261562</v>
      </c>
      <c r="J2669" s="1" t="s">
        <v>8159</v>
      </c>
    </row>
    <row r="2670" spans="1:10" x14ac:dyDescent="0.25">
      <c r="A2670" s="1" t="s">
        <v>8160</v>
      </c>
      <c r="B2670" s="2">
        <v>870702609</v>
      </c>
      <c r="C2670" s="2" t="s">
        <v>518</v>
      </c>
      <c r="D2670" s="4">
        <v>35574.75</v>
      </c>
      <c r="E2670" s="1" t="s">
        <v>12</v>
      </c>
      <c r="F2670" s="1" t="s">
        <v>509</v>
      </c>
      <c r="G2670" s="1" t="s">
        <v>3331</v>
      </c>
      <c r="H2670" s="1" t="s">
        <v>8161</v>
      </c>
      <c r="I2670" s="1">
        <v>105704.95603135999</v>
      </c>
      <c r="J2670" s="1" t="s">
        <v>8162</v>
      </c>
    </row>
    <row r="2671" spans="1:10" x14ac:dyDescent="0.25">
      <c r="A2671" s="1" t="s">
        <v>2310</v>
      </c>
      <c r="B2671" s="2">
        <v>255923617</v>
      </c>
      <c r="C2671" s="2" t="s">
        <v>661</v>
      </c>
      <c r="D2671" s="4">
        <v>16216.5</v>
      </c>
      <c r="E2671" s="1" t="s">
        <v>12</v>
      </c>
      <c r="F2671" s="1" t="s">
        <v>381</v>
      </c>
      <c r="G2671" s="1" t="s">
        <v>3331</v>
      </c>
      <c r="H2671" s="1" t="s">
        <v>8163</v>
      </c>
      <c r="I2671" s="1">
        <v>136808.43472799999</v>
      </c>
      <c r="J2671" s="1" t="s">
        <v>8164</v>
      </c>
    </row>
    <row r="2672" spans="1:10" x14ac:dyDescent="0.25">
      <c r="A2672" s="1" t="s">
        <v>8165</v>
      </c>
      <c r="B2672" s="2">
        <v>381009187</v>
      </c>
      <c r="C2672" s="2" t="s">
        <v>240</v>
      </c>
      <c r="D2672" s="4">
        <v>22060.5</v>
      </c>
      <c r="E2672" s="1" t="s">
        <v>12</v>
      </c>
      <c r="F2672" s="1" t="s">
        <v>204</v>
      </c>
      <c r="G2672" s="1" t="s">
        <v>3331</v>
      </c>
      <c r="H2672" s="1" t="s">
        <v>8166</v>
      </c>
      <c r="I2672" s="1">
        <v>755271.67737599998</v>
      </c>
      <c r="J2672" s="1" t="s">
        <v>477</v>
      </c>
    </row>
    <row r="2673" spans="1:10" x14ac:dyDescent="0.25">
      <c r="A2673" s="1" t="s">
        <v>8167</v>
      </c>
      <c r="B2673" s="2">
        <v>187814829</v>
      </c>
      <c r="C2673" s="2" t="s">
        <v>143</v>
      </c>
      <c r="D2673" s="4">
        <v>34479</v>
      </c>
      <c r="E2673" s="1" t="s">
        <v>12</v>
      </c>
      <c r="F2673" s="1" t="s">
        <v>682</v>
      </c>
      <c r="G2673" s="1" t="s">
        <v>3331</v>
      </c>
      <c r="H2673" s="1" t="s">
        <v>8168</v>
      </c>
      <c r="I2673" s="1">
        <v>205332.50073599999</v>
      </c>
      <c r="J2673" s="1" t="s">
        <v>8169</v>
      </c>
    </row>
    <row r="2674" spans="1:10" x14ac:dyDescent="0.25">
      <c r="A2674" s="1" t="s">
        <v>8170</v>
      </c>
      <c r="B2674" s="2">
        <v>838077984</v>
      </c>
      <c r="C2674" s="2" t="s">
        <v>18</v>
      </c>
      <c r="D2674" s="4">
        <v>33018</v>
      </c>
      <c r="E2674" s="1" t="s">
        <v>12</v>
      </c>
      <c r="F2674" s="1" t="s">
        <v>227</v>
      </c>
      <c r="G2674" s="1" t="s">
        <v>3331</v>
      </c>
      <c r="H2674" s="1" t="s">
        <v>8171</v>
      </c>
      <c r="I2674" s="1">
        <v>26633.86890836</v>
      </c>
      <c r="J2674" s="1" t="s">
        <v>8172</v>
      </c>
    </row>
    <row r="2675" spans="1:10" x14ac:dyDescent="0.25">
      <c r="A2675" s="1" t="s">
        <v>8173</v>
      </c>
      <c r="B2675" s="2">
        <v>657148323</v>
      </c>
      <c r="C2675" s="2" t="s">
        <v>47</v>
      </c>
      <c r="D2675" s="4">
        <v>31191.75</v>
      </c>
      <c r="E2675" s="1" t="s">
        <v>12</v>
      </c>
      <c r="F2675" s="1" t="s">
        <v>53</v>
      </c>
      <c r="G2675" s="1" t="s">
        <v>3331</v>
      </c>
      <c r="H2675" s="1" t="s">
        <v>8174</v>
      </c>
      <c r="I2675" s="1">
        <v>108934.08645504</v>
      </c>
      <c r="J2675" s="1" t="s">
        <v>8175</v>
      </c>
    </row>
    <row r="2676" spans="1:10" x14ac:dyDescent="0.25">
      <c r="A2676" s="1" t="s">
        <v>8176</v>
      </c>
      <c r="B2676" s="2">
        <v>311948849</v>
      </c>
      <c r="C2676" s="2" t="s">
        <v>129</v>
      </c>
      <c r="D2676" s="4">
        <v>15120.75</v>
      </c>
      <c r="E2676" s="1" t="s">
        <v>12</v>
      </c>
      <c r="F2676" s="1" t="s">
        <v>135</v>
      </c>
      <c r="G2676" s="1" t="s">
        <v>3331</v>
      </c>
      <c r="H2676" s="1" t="s">
        <v>8177</v>
      </c>
      <c r="I2676" s="1">
        <v>110143.88377125</v>
      </c>
      <c r="J2676" s="1" t="s">
        <v>8178</v>
      </c>
    </row>
    <row r="2677" spans="1:10" x14ac:dyDescent="0.25">
      <c r="A2677" s="1" t="s">
        <v>8179</v>
      </c>
      <c r="B2677" s="2">
        <v>612985364</v>
      </c>
      <c r="C2677" s="2" t="s">
        <v>134</v>
      </c>
      <c r="D2677" s="4">
        <v>37401</v>
      </c>
      <c r="E2677" s="1" t="s">
        <v>12</v>
      </c>
      <c r="F2677" s="1" t="s">
        <v>1815</v>
      </c>
      <c r="G2677" s="1" t="s">
        <v>3331</v>
      </c>
      <c r="H2677" s="1" t="s">
        <v>8180</v>
      </c>
      <c r="I2677" s="1">
        <v>106041.0700272</v>
      </c>
      <c r="J2677" s="1" t="s">
        <v>8181</v>
      </c>
    </row>
    <row r="2678" spans="1:10" x14ac:dyDescent="0.25">
      <c r="A2678" s="1" t="s">
        <v>8182</v>
      </c>
      <c r="B2678" s="2">
        <v>33068496</v>
      </c>
      <c r="C2678" s="2" t="s">
        <v>357</v>
      </c>
      <c r="D2678" s="4">
        <v>35209.5</v>
      </c>
      <c r="E2678" s="1" t="s">
        <v>12</v>
      </c>
      <c r="F2678" s="1" t="s">
        <v>881</v>
      </c>
      <c r="G2678" s="1" t="s">
        <v>3331</v>
      </c>
      <c r="H2678" s="1" t="s">
        <v>8183</v>
      </c>
      <c r="I2678" s="1">
        <v>24374.047240399999</v>
      </c>
      <c r="J2678" s="1" t="s">
        <v>8184</v>
      </c>
    </row>
    <row r="2679" spans="1:10" x14ac:dyDescent="0.25">
      <c r="A2679" s="1" t="s">
        <v>8185</v>
      </c>
      <c r="B2679" s="2">
        <v>109535553</v>
      </c>
      <c r="C2679" s="2" t="s">
        <v>217</v>
      </c>
      <c r="D2679" s="4">
        <v>38496.75</v>
      </c>
      <c r="E2679" s="1" t="s">
        <v>12</v>
      </c>
      <c r="F2679" s="1" t="s">
        <v>246</v>
      </c>
      <c r="G2679" s="1" t="s">
        <v>3331</v>
      </c>
      <c r="H2679" s="1" t="s">
        <v>8186</v>
      </c>
      <c r="I2679" s="1">
        <v>239807.488518</v>
      </c>
      <c r="J2679" s="1" t="s">
        <v>8187</v>
      </c>
    </row>
    <row r="2680" spans="1:10" x14ac:dyDescent="0.25">
      <c r="A2680" s="1" t="s">
        <v>8188</v>
      </c>
      <c r="B2680" s="2">
        <v>335764779</v>
      </c>
      <c r="C2680" s="2" t="s">
        <v>162</v>
      </c>
      <c r="D2680" s="4">
        <v>15851.25</v>
      </c>
      <c r="E2680" s="1" t="s">
        <v>12</v>
      </c>
      <c r="F2680" s="1" t="s">
        <v>1517</v>
      </c>
      <c r="G2680" s="1" t="s">
        <v>3331</v>
      </c>
      <c r="H2680" s="1" t="s">
        <v>8189</v>
      </c>
      <c r="I2680" s="1">
        <v>181221.48926783999</v>
      </c>
      <c r="J2680" s="1" t="s">
        <v>8190</v>
      </c>
    </row>
    <row r="2681" spans="1:10" x14ac:dyDescent="0.25">
      <c r="A2681" s="1" t="s">
        <v>8191</v>
      </c>
      <c r="B2681" s="2">
        <v>167132802</v>
      </c>
      <c r="C2681" s="2" t="s">
        <v>212</v>
      </c>
      <c r="D2681" s="4">
        <v>24252</v>
      </c>
      <c r="E2681" s="1" t="s">
        <v>12</v>
      </c>
      <c r="F2681" s="1" t="s">
        <v>135</v>
      </c>
      <c r="G2681" s="1" t="s">
        <v>3331</v>
      </c>
      <c r="H2681" s="1" t="s">
        <v>8192</v>
      </c>
      <c r="I2681" s="1">
        <v>55588.556940800001</v>
      </c>
      <c r="J2681" s="1" t="s">
        <v>8193</v>
      </c>
    </row>
    <row r="2682" spans="1:10" x14ac:dyDescent="0.25">
      <c r="A2682" s="1" t="s">
        <v>8194</v>
      </c>
      <c r="B2682" s="2">
        <v>782587147</v>
      </c>
      <c r="C2682" s="2" t="s">
        <v>134</v>
      </c>
      <c r="D2682" s="4">
        <v>37401</v>
      </c>
      <c r="E2682" s="1" t="s">
        <v>12</v>
      </c>
      <c r="F2682" s="1" t="s">
        <v>1000</v>
      </c>
      <c r="G2682" s="1" t="s">
        <v>3331</v>
      </c>
      <c r="H2682" s="1" t="s">
        <v>8195</v>
      </c>
      <c r="I2682" s="1">
        <v>287822.37018149998</v>
      </c>
      <c r="J2682" s="1" t="s">
        <v>455</v>
      </c>
    </row>
    <row r="2683" spans="1:10" x14ac:dyDescent="0.25">
      <c r="A2683" s="1" t="s">
        <v>8196</v>
      </c>
      <c r="B2683" s="2">
        <v>559812951</v>
      </c>
      <c r="C2683" s="2" t="s">
        <v>57</v>
      </c>
      <c r="D2683" s="4">
        <v>34113.75</v>
      </c>
      <c r="E2683" s="1" t="s">
        <v>12</v>
      </c>
      <c r="F2683" s="1" t="s">
        <v>767</v>
      </c>
      <c r="G2683" s="1" t="s">
        <v>3331</v>
      </c>
      <c r="H2683" s="1" t="s">
        <v>8197</v>
      </c>
      <c r="I2683" s="1">
        <v>189291.68784</v>
      </c>
      <c r="J2683" s="1" t="s">
        <v>8198</v>
      </c>
    </row>
    <row r="2684" spans="1:10" x14ac:dyDescent="0.25">
      <c r="A2684" s="1" t="s">
        <v>8001</v>
      </c>
      <c r="B2684" s="2">
        <v>994337960</v>
      </c>
      <c r="C2684" s="2" t="s">
        <v>194</v>
      </c>
      <c r="D2684" s="4">
        <v>30826.5</v>
      </c>
      <c r="E2684" s="1" t="s">
        <v>12</v>
      </c>
      <c r="F2684" s="1" t="s">
        <v>499</v>
      </c>
      <c r="G2684" s="1" t="s">
        <v>3331</v>
      </c>
      <c r="H2684" s="1" t="s">
        <v>8199</v>
      </c>
      <c r="I2684" s="1">
        <v>61999.314165000003</v>
      </c>
      <c r="J2684" s="1" t="s">
        <v>8200</v>
      </c>
    </row>
    <row r="2685" spans="1:10" x14ac:dyDescent="0.25">
      <c r="A2685" s="1" t="s">
        <v>8201</v>
      </c>
      <c r="B2685" s="2">
        <v>646242159</v>
      </c>
      <c r="C2685" s="2" t="s">
        <v>101</v>
      </c>
      <c r="D2685" s="4">
        <v>19138.5</v>
      </c>
      <c r="E2685" s="1" t="s">
        <v>12</v>
      </c>
      <c r="F2685" s="1" t="s">
        <v>1404</v>
      </c>
      <c r="G2685" s="1" t="s">
        <v>3331</v>
      </c>
      <c r="H2685" s="1" t="s">
        <v>8202</v>
      </c>
      <c r="I2685" s="1">
        <v>378828.09594000003</v>
      </c>
      <c r="J2685" s="1" t="s">
        <v>8203</v>
      </c>
    </row>
    <row r="2686" spans="1:10" x14ac:dyDescent="0.25">
      <c r="A2686" s="1" t="s">
        <v>8204</v>
      </c>
      <c r="B2686" s="2">
        <v>330193537</v>
      </c>
      <c r="C2686" s="2" t="s">
        <v>43</v>
      </c>
      <c r="D2686" s="4">
        <v>36670.5</v>
      </c>
      <c r="E2686" s="1" t="s">
        <v>12</v>
      </c>
      <c r="F2686" s="1" t="s">
        <v>327</v>
      </c>
      <c r="G2686" s="1" t="s">
        <v>3331</v>
      </c>
      <c r="H2686" s="1" t="s">
        <v>8205</v>
      </c>
      <c r="I2686" s="1">
        <v>299398.96912607999</v>
      </c>
      <c r="J2686" s="1" t="s">
        <v>4891</v>
      </c>
    </row>
    <row r="2687" spans="1:10" x14ac:dyDescent="0.25">
      <c r="A2687" s="1" t="s">
        <v>8206</v>
      </c>
      <c r="B2687" s="2">
        <v>929633638</v>
      </c>
      <c r="C2687" s="2" t="s">
        <v>573</v>
      </c>
      <c r="D2687" s="4">
        <v>26808.75</v>
      </c>
      <c r="E2687" s="1" t="s">
        <v>12</v>
      </c>
      <c r="F2687" s="1" t="s">
        <v>438</v>
      </c>
      <c r="G2687" s="1" t="s">
        <v>3331</v>
      </c>
      <c r="H2687" s="1" t="s">
        <v>8207</v>
      </c>
      <c r="I2687" s="1">
        <v>534461.09397604002</v>
      </c>
      <c r="J2687" s="1" t="s">
        <v>8208</v>
      </c>
    </row>
    <row r="2688" spans="1:10" x14ac:dyDescent="0.25">
      <c r="A2688" s="1" t="s">
        <v>8209</v>
      </c>
      <c r="B2688" s="2">
        <v>872154878</v>
      </c>
      <c r="C2688" s="2" t="s">
        <v>87</v>
      </c>
      <c r="D2688" s="4">
        <v>16581.75</v>
      </c>
      <c r="E2688" s="1" t="s">
        <v>12</v>
      </c>
      <c r="F2688" s="1" t="s">
        <v>491</v>
      </c>
      <c r="G2688" s="1" t="s">
        <v>3331</v>
      </c>
      <c r="H2688" s="1" t="s">
        <v>8210</v>
      </c>
      <c r="I2688" s="1">
        <v>128275.25057893</v>
      </c>
      <c r="J2688" s="1" t="s">
        <v>8211</v>
      </c>
    </row>
    <row r="2689" spans="1:10" x14ac:dyDescent="0.25">
      <c r="A2689" s="1" t="s">
        <v>8212</v>
      </c>
      <c r="B2689" s="2">
        <v>946827741</v>
      </c>
      <c r="C2689" s="2" t="s">
        <v>212</v>
      </c>
      <c r="D2689" s="4">
        <v>24252</v>
      </c>
      <c r="E2689" s="1" t="s">
        <v>12</v>
      </c>
      <c r="F2689" s="1" t="s">
        <v>120</v>
      </c>
      <c r="G2689" s="1" t="s">
        <v>3331</v>
      </c>
      <c r="H2689" s="1" t="s">
        <v>8213</v>
      </c>
      <c r="I2689" s="1">
        <v>69377.166052</v>
      </c>
      <c r="J2689" s="1" t="s">
        <v>8214</v>
      </c>
    </row>
    <row r="2690" spans="1:10" x14ac:dyDescent="0.25">
      <c r="A2690" s="1" t="s">
        <v>8215</v>
      </c>
      <c r="B2690" s="2">
        <v>692276307</v>
      </c>
      <c r="C2690" s="2" t="s">
        <v>38</v>
      </c>
      <c r="D2690" s="4">
        <v>21330</v>
      </c>
      <c r="E2690" s="1" t="s">
        <v>12</v>
      </c>
      <c r="F2690" s="1" t="s">
        <v>1626</v>
      </c>
      <c r="G2690" s="1" t="s">
        <v>3331</v>
      </c>
      <c r="H2690" s="1" t="s">
        <v>8216</v>
      </c>
      <c r="I2690" s="1">
        <v>354627.03307200002</v>
      </c>
      <c r="J2690" s="1" t="s">
        <v>8217</v>
      </c>
    </row>
    <row r="2691" spans="1:10" x14ac:dyDescent="0.25">
      <c r="A2691" s="1" t="s">
        <v>8218</v>
      </c>
      <c r="B2691" s="2">
        <v>531403976</v>
      </c>
      <c r="C2691" s="2" t="s">
        <v>380</v>
      </c>
      <c r="D2691" s="4">
        <v>14390.25</v>
      </c>
      <c r="E2691" s="1" t="s">
        <v>12</v>
      </c>
      <c r="F2691" s="1" t="s">
        <v>965</v>
      </c>
      <c r="G2691" s="1" t="s">
        <v>3331</v>
      </c>
      <c r="H2691" s="1" t="s">
        <v>8219</v>
      </c>
      <c r="I2691" s="1">
        <v>43028.209804320002</v>
      </c>
      <c r="J2691" s="1" t="s">
        <v>8220</v>
      </c>
    </row>
    <row r="2692" spans="1:10" x14ac:dyDescent="0.25">
      <c r="A2692" s="1" t="s">
        <v>8221</v>
      </c>
      <c r="B2692" s="2">
        <v>227761274</v>
      </c>
      <c r="C2692" s="2" t="s">
        <v>154</v>
      </c>
      <c r="D2692" s="4">
        <v>29730.75</v>
      </c>
      <c r="E2692" s="1" t="s">
        <v>12</v>
      </c>
      <c r="F2692" s="1" t="s">
        <v>475</v>
      </c>
      <c r="G2692" s="1" t="s">
        <v>3331</v>
      </c>
      <c r="H2692" s="1" t="s">
        <v>8222</v>
      </c>
      <c r="I2692" s="1">
        <v>571703.24989680003</v>
      </c>
      <c r="J2692" s="1" t="s">
        <v>8223</v>
      </c>
    </row>
    <row r="2693" spans="1:10" x14ac:dyDescent="0.25">
      <c r="A2693" s="1" t="s">
        <v>8224</v>
      </c>
      <c r="B2693" s="2">
        <v>704257334</v>
      </c>
      <c r="C2693" s="2" t="s">
        <v>869</v>
      </c>
      <c r="D2693" s="4">
        <v>17312.25</v>
      </c>
      <c r="E2693" s="1" t="s">
        <v>12</v>
      </c>
      <c r="F2693" s="1" t="s">
        <v>1083</v>
      </c>
      <c r="G2693" s="1" t="s">
        <v>3331</v>
      </c>
      <c r="H2693" s="1" t="s">
        <v>8225</v>
      </c>
      <c r="I2693" s="1">
        <v>173348.6803488</v>
      </c>
      <c r="J2693" s="1" t="s">
        <v>8226</v>
      </c>
    </row>
    <row r="2694" spans="1:10" x14ac:dyDescent="0.25">
      <c r="A2694" s="1" t="s">
        <v>8227</v>
      </c>
      <c r="B2694" s="2">
        <v>783794493</v>
      </c>
      <c r="C2694" s="2" t="s">
        <v>250</v>
      </c>
      <c r="D2694" s="4">
        <v>18042.75</v>
      </c>
      <c r="E2694" s="1" t="s">
        <v>12</v>
      </c>
      <c r="F2694" s="1" t="s">
        <v>231</v>
      </c>
      <c r="G2694" s="1" t="s">
        <v>3331</v>
      </c>
      <c r="H2694" s="1" t="s">
        <v>8228</v>
      </c>
      <c r="I2694" s="1">
        <v>341623.64728799998</v>
      </c>
      <c r="J2694" s="1" t="s">
        <v>8229</v>
      </c>
    </row>
    <row r="2695" spans="1:10" x14ac:dyDescent="0.25">
      <c r="A2695" s="1" t="s">
        <v>8230</v>
      </c>
      <c r="B2695" s="2">
        <v>543703287</v>
      </c>
      <c r="C2695" s="2" t="s">
        <v>573</v>
      </c>
      <c r="D2695" s="4">
        <v>26808.75</v>
      </c>
      <c r="E2695" s="1" t="s">
        <v>12</v>
      </c>
      <c r="F2695" s="1" t="s">
        <v>1498</v>
      </c>
      <c r="G2695" s="1" t="s">
        <v>3331</v>
      </c>
      <c r="H2695" s="1" t="s">
        <v>8231</v>
      </c>
      <c r="I2695" s="1">
        <v>368131.59558000002</v>
      </c>
      <c r="J2695" s="1" t="s">
        <v>8232</v>
      </c>
    </row>
    <row r="2696" spans="1:10" x14ac:dyDescent="0.25">
      <c r="A2696" s="1" t="s">
        <v>8233</v>
      </c>
      <c r="B2696" s="2">
        <v>622899729</v>
      </c>
      <c r="C2696" s="2" t="s">
        <v>365</v>
      </c>
      <c r="D2696" s="4">
        <v>37035.75</v>
      </c>
      <c r="E2696" s="1" t="s">
        <v>12</v>
      </c>
      <c r="F2696" s="1" t="s">
        <v>909</v>
      </c>
      <c r="G2696" s="1" t="s">
        <v>3331</v>
      </c>
      <c r="H2696" s="1" t="s">
        <v>903</v>
      </c>
      <c r="I2696" s="1">
        <v>0</v>
      </c>
      <c r="J2696" s="1" t="s">
        <v>8234</v>
      </c>
    </row>
    <row r="2697" spans="1:10" x14ac:dyDescent="0.25">
      <c r="A2697" s="1" t="s">
        <v>8235</v>
      </c>
      <c r="B2697" s="2">
        <v>88247400</v>
      </c>
      <c r="C2697" s="2" t="s">
        <v>568</v>
      </c>
      <c r="D2697" s="4">
        <v>25713</v>
      </c>
      <c r="E2697" s="1" t="s">
        <v>12</v>
      </c>
      <c r="F2697" s="1" t="s">
        <v>442</v>
      </c>
      <c r="G2697" s="1" t="s">
        <v>3331</v>
      </c>
      <c r="H2697" s="1" t="s">
        <v>8236</v>
      </c>
      <c r="I2697" s="1">
        <v>6393.8235815999997</v>
      </c>
      <c r="J2697" s="1" t="s">
        <v>8237</v>
      </c>
    </row>
    <row r="2698" spans="1:10" x14ac:dyDescent="0.25">
      <c r="A2698" s="1" t="s">
        <v>8238</v>
      </c>
      <c r="B2698" s="2">
        <v>26995934</v>
      </c>
      <c r="C2698" s="2" t="s">
        <v>189</v>
      </c>
      <c r="D2698" s="4">
        <v>22425.75</v>
      </c>
      <c r="E2698" s="1" t="s">
        <v>12</v>
      </c>
      <c r="F2698" s="1" t="s">
        <v>1927</v>
      </c>
      <c r="G2698" s="1" t="s">
        <v>3331</v>
      </c>
      <c r="H2698" s="1" t="s">
        <v>8239</v>
      </c>
      <c r="I2698" s="1">
        <v>310470.39528960001</v>
      </c>
      <c r="J2698" s="1" t="s">
        <v>8240</v>
      </c>
    </row>
    <row r="2699" spans="1:10" x14ac:dyDescent="0.25">
      <c r="A2699" s="1" t="s">
        <v>8241</v>
      </c>
      <c r="B2699" s="2">
        <v>222094673</v>
      </c>
      <c r="C2699" s="2" t="s">
        <v>62</v>
      </c>
      <c r="D2699" s="4">
        <v>22791</v>
      </c>
      <c r="E2699" s="1" t="s">
        <v>12</v>
      </c>
      <c r="F2699" s="1" t="s">
        <v>1054</v>
      </c>
      <c r="G2699" s="1" t="s">
        <v>3331</v>
      </c>
      <c r="H2699" s="1" t="s">
        <v>8242</v>
      </c>
      <c r="I2699" s="1">
        <v>27220.153839999999</v>
      </c>
      <c r="J2699" s="1" t="s">
        <v>8243</v>
      </c>
    </row>
    <row r="2700" spans="1:10" x14ac:dyDescent="0.25">
      <c r="A2700" s="1" t="s">
        <v>8244</v>
      </c>
      <c r="B2700" s="2">
        <v>534435443</v>
      </c>
      <c r="C2700" s="2" t="s">
        <v>154</v>
      </c>
      <c r="D2700" s="4">
        <v>29730.75</v>
      </c>
      <c r="E2700" s="1" t="s">
        <v>12</v>
      </c>
      <c r="F2700" s="1" t="s">
        <v>88</v>
      </c>
      <c r="G2700" s="1" t="s">
        <v>3331</v>
      </c>
      <c r="H2700" s="1" t="s">
        <v>8245</v>
      </c>
      <c r="I2700" s="1">
        <v>338505.44565375999</v>
      </c>
      <c r="J2700" s="1" t="s">
        <v>8246</v>
      </c>
    </row>
    <row r="2701" spans="1:10" x14ac:dyDescent="0.25">
      <c r="A2701" s="1" t="s">
        <v>8247</v>
      </c>
      <c r="B2701" s="2">
        <v>476009290</v>
      </c>
      <c r="C2701" s="2" t="s">
        <v>661</v>
      </c>
      <c r="D2701" s="4">
        <v>16216.5</v>
      </c>
      <c r="E2701" s="1" t="s">
        <v>12</v>
      </c>
      <c r="F2701" s="1" t="s">
        <v>395</v>
      </c>
      <c r="G2701" s="1" t="s">
        <v>3331</v>
      </c>
      <c r="H2701" s="1" t="s">
        <v>8248</v>
      </c>
      <c r="I2701" s="1">
        <v>47751.610368000001</v>
      </c>
      <c r="J2701" s="1" t="s">
        <v>8249</v>
      </c>
    </row>
    <row r="2702" spans="1:10" x14ac:dyDescent="0.25">
      <c r="A2702" s="1" t="s">
        <v>8250</v>
      </c>
      <c r="B2702" s="2">
        <v>932967565</v>
      </c>
      <c r="C2702" s="2" t="s">
        <v>245</v>
      </c>
      <c r="D2702" s="4">
        <v>19503.75</v>
      </c>
      <c r="E2702" s="1" t="s">
        <v>12</v>
      </c>
      <c r="F2702" s="1" t="s">
        <v>699</v>
      </c>
      <c r="G2702" s="1" t="s">
        <v>3331</v>
      </c>
      <c r="H2702" s="1" t="s">
        <v>8251</v>
      </c>
      <c r="I2702" s="1">
        <v>12802.940211200001</v>
      </c>
      <c r="J2702" s="1" t="s">
        <v>8252</v>
      </c>
    </row>
    <row r="2703" spans="1:10" x14ac:dyDescent="0.25">
      <c r="A2703" s="1" t="s">
        <v>8253</v>
      </c>
      <c r="B2703" s="2">
        <v>488315193</v>
      </c>
      <c r="C2703" s="2" t="s">
        <v>114</v>
      </c>
      <c r="D2703" s="4">
        <v>20599.5</v>
      </c>
      <c r="E2703" s="1" t="s">
        <v>12</v>
      </c>
      <c r="F2703" s="1" t="s">
        <v>1146</v>
      </c>
      <c r="G2703" s="1" t="s">
        <v>3331</v>
      </c>
      <c r="H2703" s="1" t="s">
        <v>8254</v>
      </c>
      <c r="I2703" s="1">
        <v>657136.17688319995</v>
      </c>
      <c r="J2703" s="1" t="s">
        <v>6933</v>
      </c>
    </row>
    <row r="2704" spans="1:10" x14ac:dyDescent="0.25">
      <c r="A2704" s="1" t="s">
        <v>8255</v>
      </c>
      <c r="B2704" s="2">
        <v>608437004</v>
      </c>
      <c r="C2704" s="2" t="s">
        <v>255</v>
      </c>
      <c r="D2704" s="4">
        <v>25347.75</v>
      </c>
      <c r="E2704" s="1" t="s">
        <v>12</v>
      </c>
      <c r="F2704" s="1" t="s">
        <v>699</v>
      </c>
      <c r="G2704" s="1" t="s">
        <v>3331</v>
      </c>
      <c r="H2704" s="1" t="s">
        <v>8256</v>
      </c>
      <c r="I2704" s="1">
        <v>72267.870005760007</v>
      </c>
      <c r="J2704" s="1" t="s">
        <v>8257</v>
      </c>
    </row>
    <row r="2705" spans="1:10" x14ac:dyDescent="0.25">
      <c r="A2705" s="1" t="s">
        <v>8258</v>
      </c>
      <c r="B2705" s="2">
        <v>651511456</v>
      </c>
      <c r="C2705" s="2" t="s">
        <v>322</v>
      </c>
      <c r="D2705" s="4">
        <v>26443.5</v>
      </c>
      <c r="E2705" s="1" t="s">
        <v>12</v>
      </c>
      <c r="F2705" s="1" t="s">
        <v>290</v>
      </c>
      <c r="G2705" s="1" t="s">
        <v>3331</v>
      </c>
      <c r="H2705" s="1" t="s">
        <v>8259</v>
      </c>
      <c r="I2705" s="1">
        <v>415800.65514240001</v>
      </c>
      <c r="J2705" s="1" t="s">
        <v>8260</v>
      </c>
    </row>
    <row r="2706" spans="1:10" x14ac:dyDescent="0.25">
      <c r="A2706" s="1" t="s">
        <v>2718</v>
      </c>
      <c r="B2706" s="2">
        <v>61928532</v>
      </c>
      <c r="C2706" s="2" t="s">
        <v>226</v>
      </c>
      <c r="D2706" s="4">
        <v>31557</v>
      </c>
      <c r="E2706" s="1" t="s">
        <v>12</v>
      </c>
      <c r="F2706" s="1" t="s">
        <v>784</v>
      </c>
      <c r="G2706" s="1" t="s">
        <v>3331</v>
      </c>
      <c r="H2706" s="1" t="s">
        <v>8261</v>
      </c>
      <c r="I2706" s="1">
        <v>42541.605699599997</v>
      </c>
      <c r="J2706" s="1" t="s">
        <v>8262</v>
      </c>
    </row>
    <row r="2707" spans="1:10" x14ac:dyDescent="0.25">
      <c r="A2707" s="1" t="s">
        <v>8263</v>
      </c>
      <c r="B2707" s="2">
        <v>482795531</v>
      </c>
      <c r="C2707" s="2" t="s">
        <v>298</v>
      </c>
      <c r="D2707" s="4">
        <v>38131.5</v>
      </c>
      <c r="E2707" s="1" t="s">
        <v>12</v>
      </c>
      <c r="F2707" s="1" t="s">
        <v>163</v>
      </c>
      <c r="G2707" s="1" t="s">
        <v>3331</v>
      </c>
      <c r="H2707" s="1" t="s">
        <v>8264</v>
      </c>
      <c r="I2707" s="1">
        <v>542709.14169654006</v>
      </c>
      <c r="J2707" s="1" t="s">
        <v>8265</v>
      </c>
    </row>
    <row r="2708" spans="1:10" x14ac:dyDescent="0.25">
      <c r="A2708" s="1" t="s">
        <v>8266</v>
      </c>
      <c r="B2708" s="2">
        <v>585592113</v>
      </c>
      <c r="C2708" s="2" t="s">
        <v>273</v>
      </c>
      <c r="D2708" s="4">
        <v>20964.75</v>
      </c>
      <c r="E2708" s="1" t="s">
        <v>12</v>
      </c>
      <c r="F2708" s="1" t="s">
        <v>514</v>
      </c>
      <c r="G2708" s="1" t="s">
        <v>3331</v>
      </c>
      <c r="H2708" s="1" t="s">
        <v>8267</v>
      </c>
      <c r="I2708" s="1">
        <v>108429.05543399999</v>
      </c>
      <c r="J2708" s="1" t="s">
        <v>8268</v>
      </c>
    </row>
    <row r="2709" spans="1:10" x14ac:dyDescent="0.25">
      <c r="A2709" s="1" t="s">
        <v>8269</v>
      </c>
      <c r="B2709" s="2">
        <v>742981884</v>
      </c>
      <c r="C2709" s="2" t="s">
        <v>661</v>
      </c>
      <c r="D2709" s="4">
        <v>16216.5</v>
      </c>
      <c r="E2709" s="1" t="s">
        <v>12</v>
      </c>
      <c r="F2709" s="1" t="s">
        <v>282</v>
      </c>
      <c r="G2709" s="1" t="s">
        <v>3331</v>
      </c>
      <c r="H2709" s="1" t="s">
        <v>8270</v>
      </c>
      <c r="I2709" s="1">
        <v>95148.510019199995</v>
      </c>
      <c r="J2709" s="1" t="s">
        <v>8271</v>
      </c>
    </row>
    <row r="2710" spans="1:10" x14ac:dyDescent="0.25">
      <c r="A2710" s="1" t="s">
        <v>8272</v>
      </c>
      <c r="B2710" s="2">
        <v>279824385</v>
      </c>
      <c r="C2710" s="2" t="s">
        <v>403</v>
      </c>
      <c r="D2710" s="4">
        <v>31922.25</v>
      </c>
      <c r="E2710" s="1" t="s">
        <v>12</v>
      </c>
      <c r="F2710" s="1" t="s">
        <v>1576</v>
      </c>
      <c r="G2710" s="1" t="s">
        <v>3331</v>
      </c>
      <c r="H2710" s="1" t="s">
        <v>8273</v>
      </c>
      <c r="I2710" s="1">
        <v>240914.58120576001</v>
      </c>
      <c r="J2710" s="1" t="s">
        <v>8274</v>
      </c>
    </row>
    <row r="2711" spans="1:10" x14ac:dyDescent="0.25">
      <c r="A2711" s="1" t="s">
        <v>4880</v>
      </c>
      <c r="B2711" s="2">
        <v>265615429</v>
      </c>
      <c r="C2711" s="2" t="s">
        <v>72</v>
      </c>
      <c r="D2711" s="4">
        <v>34844.25</v>
      </c>
      <c r="E2711" s="1" t="s">
        <v>12</v>
      </c>
      <c r="F2711" s="1" t="s">
        <v>172</v>
      </c>
      <c r="G2711" s="1" t="s">
        <v>3331</v>
      </c>
      <c r="H2711" s="1" t="s">
        <v>8275</v>
      </c>
      <c r="I2711" s="1">
        <v>58717.312335360002</v>
      </c>
      <c r="J2711" s="1" t="s">
        <v>8276</v>
      </c>
    </row>
    <row r="2712" spans="1:10" x14ac:dyDescent="0.25">
      <c r="A2712" s="1" t="s">
        <v>8277</v>
      </c>
      <c r="B2712" s="2">
        <v>638628927</v>
      </c>
      <c r="C2712" s="2" t="s">
        <v>167</v>
      </c>
      <c r="D2712" s="4">
        <v>18773.25</v>
      </c>
      <c r="E2712" s="1" t="s">
        <v>12</v>
      </c>
      <c r="F2712" s="1" t="s">
        <v>147</v>
      </c>
      <c r="G2712" s="1" t="s">
        <v>3331</v>
      </c>
      <c r="H2712" s="1" t="s">
        <v>8278</v>
      </c>
      <c r="I2712" s="1">
        <v>253767.54311999999</v>
      </c>
      <c r="J2712" s="1" t="s">
        <v>8279</v>
      </c>
    </row>
    <row r="2713" spans="1:10" x14ac:dyDescent="0.25">
      <c r="A2713" s="1" t="s">
        <v>8280</v>
      </c>
      <c r="B2713" s="2">
        <v>698828965</v>
      </c>
      <c r="C2713" s="2" t="s">
        <v>518</v>
      </c>
      <c r="D2713" s="4">
        <v>35574.75</v>
      </c>
      <c r="E2713" s="1" t="s">
        <v>12</v>
      </c>
      <c r="F2713" s="1" t="s">
        <v>527</v>
      </c>
      <c r="G2713" s="1" t="s">
        <v>3331</v>
      </c>
      <c r="H2713" s="1" t="s">
        <v>8281</v>
      </c>
      <c r="I2713" s="1">
        <v>47458.613030400003</v>
      </c>
      <c r="J2713" s="1" t="s">
        <v>8282</v>
      </c>
    </row>
    <row r="2714" spans="1:10" x14ac:dyDescent="0.25">
      <c r="A2714" s="1" t="s">
        <v>8283</v>
      </c>
      <c r="B2714" s="2">
        <v>147266929</v>
      </c>
      <c r="C2714" s="2" t="s">
        <v>92</v>
      </c>
      <c r="D2714" s="4">
        <v>29000.25</v>
      </c>
      <c r="E2714" s="1" t="s">
        <v>12</v>
      </c>
      <c r="F2714" s="1" t="s">
        <v>1815</v>
      </c>
      <c r="G2714" s="1" t="s">
        <v>3331</v>
      </c>
      <c r="H2714" s="1" t="s">
        <v>8284</v>
      </c>
      <c r="I2714" s="1">
        <v>801171.42989183997</v>
      </c>
      <c r="J2714" s="1" t="s">
        <v>8285</v>
      </c>
    </row>
    <row r="2715" spans="1:10" x14ac:dyDescent="0.25">
      <c r="A2715" s="1" t="s">
        <v>8286</v>
      </c>
      <c r="B2715" s="2">
        <v>61136726</v>
      </c>
      <c r="C2715" s="2" t="s">
        <v>38</v>
      </c>
      <c r="D2715" s="4">
        <v>21330</v>
      </c>
      <c r="E2715" s="1" t="s">
        <v>12</v>
      </c>
      <c r="F2715" s="1" t="s">
        <v>318</v>
      </c>
      <c r="G2715" s="1" t="s">
        <v>3331</v>
      </c>
      <c r="H2715" s="1" t="s">
        <v>8287</v>
      </c>
      <c r="I2715" s="1">
        <v>989013.12681599997</v>
      </c>
      <c r="J2715" s="1" t="s">
        <v>8288</v>
      </c>
    </row>
    <row r="2716" spans="1:10" x14ac:dyDescent="0.25">
      <c r="A2716" s="1" t="s">
        <v>8289</v>
      </c>
      <c r="B2716" s="2">
        <v>192582140</v>
      </c>
      <c r="C2716" s="2" t="s">
        <v>203</v>
      </c>
      <c r="D2716" s="4">
        <v>27539.25</v>
      </c>
      <c r="E2716" s="1" t="s">
        <v>12</v>
      </c>
      <c r="F2716" s="1" t="s">
        <v>514</v>
      </c>
      <c r="G2716" s="1" t="s">
        <v>3331</v>
      </c>
      <c r="H2716" s="1" t="s">
        <v>8290</v>
      </c>
      <c r="I2716" s="1">
        <v>175137.03756252001</v>
      </c>
      <c r="J2716" s="1" t="s">
        <v>8291</v>
      </c>
    </row>
    <row r="2717" spans="1:10" x14ac:dyDescent="0.25">
      <c r="A2717" s="1" t="s">
        <v>8292</v>
      </c>
      <c r="B2717" s="2">
        <v>878130269</v>
      </c>
      <c r="C2717" s="2" t="s">
        <v>698</v>
      </c>
      <c r="D2717" s="4">
        <v>18408</v>
      </c>
      <c r="E2717" s="1" t="s">
        <v>12</v>
      </c>
      <c r="F2717" s="1" t="s">
        <v>63</v>
      </c>
      <c r="G2717" s="1" t="s">
        <v>3331</v>
      </c>
      <c r="H2717" s="1" t="s">
        <v>8293</v>
      </c>
      <c r="I2717" s="1">
        <v>242851.8101724</v>
      </c>
      <c r="J2717" s="1" t="s">
        <v>8294</v>
      </c>
    </row>
    <row r="2718" spans="1:10" x14ac:dyDescent="0.25">
      <c r="A2718" s="1" t="s">
        <v>8295</v>
      </c>
      <c r="B2718" s="2">
        <v>777781283</v>
      </c>
      <c r="C2718" s="2" t="s">
        <v>67</v>
      </c>
      <c r="D2718" s="4">
        <v>23156.25</v>
      </c>
      <c r="E2718" s="1" t="s">
        <v>12</v>
      </c>
      <c r="F2718" s="1" t="s">
        <v>19</v>
      </c>
      <c r="G2718" s="1" t="s">
        <v>3331</v>
      </c>
      <c r="H2718" s="1" t="s">
        <v>8296</v>
      </c>
      <c r="I2718" s="1">
        <v>364119.51770655997</v>
      </c>
      <c r="J2718" s="1" t="s">
        <v>8297</v>
      </c>
    </row>
    <row r="2719" spans="1:10" x14ac:dyDescent="0.25">
      <c r="A2719" s="1" t="s">
        <v>8298</v>
      </c>
      <c r="B2719" s="2">
        <v>427118890</v>
      </c>
      <c r="C2719" s="2" t="s">
        <v>23</v>
      </c>
      <c r="D2719" s="4">
        <v>15486</v>
      </c>
      <c r="E2719" s="1" t="s">
        <v>12</v>
      </c>
      <c r="F2719" s="1" t="s">
        <v>286</v>
      </c>
      <c r="G2719" s="1" t="s">
        <v>3331</v>
      </c>
      <c r="H2719" s="1" t="s">
        <v>8299</v>
      </c>
      <c r="I2719" s="1">
        <v>447715.97104835999</v>
      </c>
      <c r="J2719" s="1" t="s">
        <v>8300</v>
      </c>
    </row>
    <row r="2720" spans="1:10" x14ac:dyDescent="0.25">
      <c r="A2720" s="1" t="s">
        <v>8301</v>
      </c>
      <c r="B2720" s="2">
        <v>397374898</v>
      </c>
      <c r="C2720" s="2" t="s">
        <v>573</v>
      </c>
      <c r="D2720" s="4">
        <v>26808.75</v>
      </c>
      <c r="E2720" s="1" t="s">
        <v>12</v>
      </c>
      <c r="F2720" s="1" t="s">
        <v>442</v>
      </c>
      <c r="G2720" s="1" t="s">
        <v>3331</v>
      </c>
      <c r="H2720" s="1" t="s">
        <v>8302</v>
      </c>
      <c r="I2720" s="1">
        <v>228166.94090232</v>
      </c>
      <c r="J2720" s="1" t="s">
        <v>8303</v>
      </c>
    </row>
    <row r="2721" spans="1:10" x14ac:dyDescent="0.25">
      <c r="A2721" s="1" t="s">
        <v>8304</v>
      </c>
      <c r="B2721" s="2">
        <v>780027230</v>
      </c>
      <c r="C2721" s="2" t="s">
        <v>47</v>
      </c>
      <c r="D2721" s="4">
        <v>31191.75</v>
      </c>
      <c r="E2721" s="1" t="s">
        <v>12</v>
      </c>
      <c r="F2721" s="1" t="s">
        <v>93</v>
      </c>
      <c r="G2721" s="1" t="s">
        <v>3331</v>
      </c>
      <c r="H2721" s="1" t="s">
        <v>8305</v>
      </c>
      <c r="I2721" s="1">
        <v>32193.930291119999</v>
      </c>
      <c r="J2721" s="1" t="s">
        <v>8306</v>
      </c>
    </row>
    <row r="2722" spans="1:10" x14ac:dyDescent="0.25">
      <c r="A2722" s="1" t="s">
        <v>8307</v>
      </c>
      <c r="B2722" s="2">
        <v>151284774</v>
      </c>
      <c r="C2722" s="2" t="s">
        <v>212</v>
      </c>
      <c r="D2722" s="4">
        <v>24252</v>
      </c>
      <c r="E2722" s="1" t="s">
        <v>12</v>
      </c>
      <c r="F2722" s="1" t="s">
        <v>2201</v>
      </c>
      <c r="G2722" s="1" t="s">
        <v>3331</v>
      </c>
      <c r="H2722" s="1" t="s">
        <v>8308</v>
      </c>
      <c r="I2722" s="1">
        <v>207337.1015092</v>
      </c>
      <c r="J2722" s="1" t="s">
        <v>8309</v>
      </c>
    </row>
    <row r="2723" spans="1:10" x14ac:dyDescent="0.25">
      <c r="A2723" s="1" t="s">
        <v>8310</v>
      </c>
      <c r="B2723" s="2">
        <v>647475846</v>
      </c>
      <c r="C2723" s="2" t="s">
        <v>389</v>
      </c>
      <c r="D2723" s="4">
        <v>29365.5</v>
      </c>
      <c r="E2723" s="1" t="s">
        <v>12</v>
      </c>
      <c r="F2723" s="1" t="s">
        <v>204</v>
      </c>
      <c r="G2723" s="1" t="s">
        <v>3331</v>
      </c>
      <c r="H2723" s="1" t="s">
        <v>8311</v>
      </c>
      <c r="I2723" s="1">
        <v>43306.729829999997</v>
      </c>
      <c r="J2723" s="1" t="s">
        <v>8312</v>
      </c>
    </row>
    <row r="2724" spans="1:10" x14ac:dyDescent="0.25">
      <c r="A2724" s="1" t="s">
        <v>8313</v>
      </c>
      <c r="B2724" s="2">
        <v>367548863</v>
      </c>
      <c r="C2724" s="2" t="s">
        <v>23</v>
      </c>
      <c r="D2724" s="4">
        <v>15486</v>
      </c>
      <c r="E2724" s="1" t="s">
        <v>12</v>
      </c>
      <c r="F2724" s="1" t="s">
        <v>213</v>
      </c>
      <c r="G2724" s="1" t="s">
        <v>3331</v>
      </c>
      <c r="H2724" s="1" t="s">
        <v>8314</v>
      </c>
      <c r="I2724" s="1">
        <v>445036.85916624003</v>
      </c>
      <c r="J2724" s="1" t="s">
        <v>8315</v>
      </c>
    </row>
    <row r="2725" spans="1:10" x14ac:dyDescent="0.25">
      <c r="A2725" s="1" t="s">
        <v>8316</v>
      </c>
      <c r="B2725" s="2">
        <v>350042276</v>
      </c>
      <c r="C2725" s="2" t="s">
        <v>281</v>
      </c>
      <c r="D2725" s="4">
        <v>21695.25</v>
      </c>
      <c r="E2725" s="1" t="s">
        <v>12</v>
      </c>
      <c r="F2725" s="1" t="s">
        <v>344</v>
      </c>
      <c r="G2725" s="1" t="s">
        <v>3331</v>
      </c>
      <c r="H2725" s="1" t="s">
        <v>8317</v>
      </c>
      <c r="I2725" s="1">
        <v>143760.17426505001</v>
      </c>
      <c r="J2725" s="1" t="s">
        <v>8318</v>
      </c>
    </row>
    <row r="2726" spans="1:10" x14ac:dyDescent="0.25">
      <c r="A2726" s="1" t="s">
        <v>8319</v>
      </c>
      <c r="B2726" s="2">
        <v>331807383</v>
      </c>
      <c r="C2726" s="2" t="s">
        <v>434</v>
      </c>
      <c r="D2726" s="4">
        <v>28269.75</v>
      </c>
      <c r="E2726" s="1" t="s">
        <v>12</v>
      </c>
      <c r="F2726" s="1" t="s">
        <v>1450</v>
      </c>
      <c r="G2726" s="1" t="s">
        <v>3331</v>
      </c>
      <c r="H2726" s="1" t="s">
        <v>8320</v>
      </c>
      <c r="I2726" s="1">
        <v>319627.52502911998</v>
      </c>
      <c r="J2726" s="1" t="s">
        <v>8321</v>
      </c>
    </row>
    <row r="2727" spans="1:10" x14ac:dyDescent="0.25">
      <c r="A2727" s="1" t="s">
        <v>8322</v>
      </c>
      <c r="B2727" s="2">
        <v>322098693</v>
      </c>
      <c r="C2727" s="2" t="s">
        <v>380</v>
      </c>
      <c r="D2727" s="4">
        <v>14390.25</v>
      </c>
      <c r="E2727" s="1" t="s">
        <v>12</v>
      </c>
      <c r="F2727" s="1" t="s">
        <v>965</v>
      </c>
      <c r="G2727" s="1" t="s">
        <v>3331</v>
      </c>
      <c r="H2727" s="1" t="s">
        <v>8323</v>
      </c>
      <c r="I2727" s="1">
        <v>50664.832709399998</v>
      </c>
      <c r="J2727" s="1" t="s">
        <v>8324</v>
      </c>
    </row>
    <row r="2728" spans="1:10" x14ac:dyDescent="0.25">
      <c r="A2728" s="1" t="s">
        <v>8325</v>
      </c>
      <c r="B2728" s="2">
        <v>259056326</v>
      </c>
      <c r="C2728" s="2" t="s">
        <v>62</v>
      </c>
      <c r="D2728" s="4">
        <v>22791</v>
      </c>
      <c r="E2728" s="1" t="s">
        <v>12</v>
      </c>
      <c r="F2728" s="1" t="s">
        <v>814</v>
      </c>
      <c r="G2728" s="1" t="s">
        <v>3331</v>
      </c>
      <c r="H2728" s="1" t="s">
        <v>8326</v>
      </c>
      <c r="I2728" s="1">
        <v>137539.65551040001</v>
      </c>
      <c r="J2728" s="1" t="s">
        <v>8327</v>
      </c>
    </row>
    <row r="2729" spans="1:10" x14ac:dyDescent="0.25">
      <c r="A2729" s="1" t="s">
        <v>3424</v>
      </c>
      <c r="B2729" s="2">
        <v>426592473</v>
      </c>
      <c r="C2729" s="2" t="s">
        <v>255</v>
      </c>
      <c r="D2729" s="4">
        <v>25347.75</v>
      </c>
      <c r="E2729" s="1" t="s">
        <v>12</v>
      </c>
      <c r="F2729" s="1" t="s">
        <v>53</v>
      </c>
      <c r="G2729" s="1" t="s">
        <v>3331</v>
      </c>
      <c r="H2729" s="1" t="s">
        <v>8328</v>
      </c>
      <c r="I2729" s="1">
        <v>290826.37027488003</v>
      </c>
      <c r="J2729" s="1" t="s">
        <v>8329</v>
      </c>
    </row>
    <row r="2730" spans="1:10" x14ac:dyDescent="0.25">
      <c r="A2730" s="1" t="s">
        <v>8330</v>
      </c>
      <c r="B2730" s="2">
        <v>183744351</v>
      </c>
      <c r="C2730" s="2" t="s">
        <v>862</v>
      </c>
      <c r="D2730" s="4">
        <v>24617.25</v>
      </c>
      <c r="E2730" s="1" t="s">
        <v>12</v>
      </c>
      <c r="F2730" s="1" t="s">
        <v>852</v>
      </c>
      <c r="G2730" s="1" t="s">
        <v>3331</v>
      </c>
      <c r="H2730" s="1" t="s">
        <v>8331</v>
      </c>
      <c r="I2730" s="1">
        <v>1087320.3616655101</v>
      </c>
      <c r="J2730" s="1" t="s">
        <v>8332</v>
      </c>
    </row>
    <row r="2731" spans="1:10" x14ac:dyDescent="0.25">
      <c r="A2731" s="1" t="s">
        <v>2124</v>
      </c>
      <c r="B2731" s="2">
        <v>50810851</v>
      </c>
      <c r="C2731" s="2" t="s">
        <v>281</v>
      </c>
      <c r="D2731" s="4">
        <v>21695.25</v>
      </c>
      <c r="E2731" s="1" t="s">
        <v>12</v>
      </c>
      <c r="F2731" s="1" t="s">
        <v>172</v>
      </c>
      <c r="G2731" s="1" t="s">
        <v>3331</v>
      </c>
      <c r="H2731" s="1" t="s">
        <v>8333</v>
      </c>
      <c r="I2731" s="1">
        <v>141675.68575999999</v>
      </c>
      <c r="J2731" s="1" t="s">
        <v>8334</v>
      </c>
    </row>
    <row r="2732" spans="1:10" x14ac:dyDescent="0.25">
      <c r="A2732" s="1" t="s">
        <v>8335</v>
      </c>
      <c r="B2732" s="2">
        <v>654882523</v>
      </c>
      <c r="C2732" s="2" t="s">
        <v>240</v>
      </c>
      <c r="D2732" s="4">
        <v>22060.5</v>
      </c>
      <c r="E2732" s="1" t="s">
        <v>12</v>
      </c>
      <c r="F2732" s="1" t="s">
        <v>305</v>
      </c>
      <c r="G2732" s="1" t="s">
        <v>3331</v>
      </c>
      <c r="H2732" s="1" t="s">
        <v>8336</v>
      </c>
      <c r="I2732" s="1">
        <v>535295.55087359995</v>
      </c>
      <c r="J2732" s="1" t="s">
        <v>8337</v>
      </c>
    </row>
    <row r="2733" spans="1:10" x14ac:dyDescent="0.25">
      <c r="A2733" s="1" t="s">
        <v>8338</v>
      </c>
      <c r="B2733" s="2">
        <v>57303665</v>
      </c>
      <c r="C2733" s="2" t="s">
        <v>862</v>
      </c>
      <c r="D2733" s="4">
        <v>24617.25</v>
      </c>
      <c r="E2733" s="1" t="s">
        <v>12</v>
      </c>
      <c r="F2733" s="1" t="s">
        <v>549</v>
      </c>
      <c r="G2733" s="1" t="s">
        <v>3331</v>
      </c>
      <c r="H2733" s="1" t="s">
        <v>8339</v>
      </c>
      <c r="I2733" s="1">
        <v>699355.55679499998</v>
      </c>
      <c r="J2733" s="1" t="s">
        <v>8340</v>
      </c>
    </row>
    <row r="2734" spans="1:10" x14ac:dyDescent="0.25">
      <c r="A2734" s="1" t="s">
        <v>8341</v>
      </c>
      <c r="B2734" s="2">
        <v>244198901</v>
      </c>
      <c r="C2734" s="2" t="s">
        <v>365</v>
      </c>
      <c r="D2734" s="4">
        <v>37035.75</v>
      </c>
      <c r="E2734" s="1" t="s">
        <v>12</v>
      </c>
      <c r="F2734" s="1" t="s">
        <v>63</v>
      </c>
      <c r="G2734" s="1" t="s">
        <v>3331</v>
      </c>
      <c r="H2734" s="1" t="s">
        <v>8342</v>
      </c>
      <c r="I2734" s="1">
        <v>163440.22247462001</v>
      </c>
      <c r="J2734" s="1" t="s">
        <v>8343</v>
      </c>
    </row>
    <row r="2735" spans="1:10" x14ac:dyDescent="0.25">
      <c r="A2735" s="1" t="s">
        <v>8344</v>
      </c>
      <c r="B2735" s="2">
        <v>105745632</v>
      </c>
      <c r="C2735" s="2" t="s">
        <v>52</v>
      </c>
      <c r="D2735" s="4">
        <v>20234.25</v>
      </c>
      <c r="E2735" s="1" t="s">
        <v>12</v>
      </c>
      <c r="F2735" s="1" t="s">
        <v>909</v>
      </c>
      <c r="G2735" s="1" t="s">
        <v>3331</v>
      </c>
      <c r="H2735" t="s">
        <v>4798</v>
      </c>
      <c r="I2735" t="s">
        <v>4798</v>
      </c>
      <c r="J2735" s="1" t="s">
        <v>8345</v>
      </c>
    </row>
    <row r="2736" spans="1:10" x14ac:dyDescent="0.25">
      <c r="A2736" s="1" t="s">
        <v>8346</v>
      </c>
      <c r="B2736" s="2">
        <v>67704835</v>
      </c>
      <c r="C2736" s="2" t="s">
        <v>134</v>
      </c>
      <c r="D2736" s="4">
        <v>37401</v>
      </c>
      <c r="E2736" s="1" t="s">
        <v>12</v>
      </c>
      <c r="F2736" s="1" t="s">
        <v>993</v>
      </c>
      <c r="G2736" s="1" t="s">
        <v>3331</v>
      </c>
      <c r="H2736" s="1" t="s">
        <v>8347</v>
      </c>
      <c r="I2736" s="1">
        <v>107978.2060896</v>
      </c>
      <c r="J2736" s="1" t="s">
        <v>8348</v>
      </c>
    </row>
    <row r="2737" spans="1:10" x14ac:dyDescent="0.25">
      <c r="A2737" s="1" t="s">
        <v>8349</v>
      </c>
      <c r="B2737" s="2">
        <v>952494421</v>
      </c>
      <c r="C2737" s="2" t="s">
        <v>194</v>
      </c>
      <c r="D2737" s="4">
        <v>30826.5</v>
      </c>
      <c r="E2737" s="1" t="s">
        <v>12</v>
      </c>
      <c r="F2737" s="1" t="s">
        <v>1047</v>
      </c>
      <c r="G2737" s="1" t="s">
        <v>2773</v>
      </c>
      <c r="H2737" s="1" t="s">
        <v>8350</v>
      </c>
      <c r="I2737" s="1">
        <v>335708.19412679999</v>
      </c>
      <c r="J2737" s="1" t="s">
        <v>8351</v>
      </c>
    </row>
    <row r="2738" spans="1:10" x14ac:dyDescent="0.25">
      <c r="A2738" s="1" t="s">
        <v>8352</v>
      </c>
      <c r="B2738" s="2">
        <v>240225914</v>
      </c>
      <c r="C2738" s="2" t="s">
        <v>556</v>
      </c>
      <c r="D2738" s="4">
        <v>27174</v>
      </c>
      <c r="E2738" s="1" t="s">
        <v>12</v>
      </c>
      <c r="F2738" s="1" t="s">
        <v>587</v>
      </c>
      <c r="G2738" s="1" t="s">
        <v>2773</v>
      </c>
      <c r="H2738" s="1" t="s">
        <v>8353</v>
      </c>
      <c r="I2738" s="1">
        <v>60830.897903999998</v>
      </c>
      <c r="J2738" s="1" t="s">
        <v>8354</v>
      </c>
    </row>
    <row r="2739" spans="1:10" x14ac:dyDescent="0.25">
      <c r="A2739" s="1" t="s">
        <v>8355</v>
      </c>
      <c r="B2739" s="2">
        <v>441008899</v>
      </c>
      <c r="C2739" s="2" t="s">
        <v>101</v>
      </c>
      <c r="D2739" s="4">
        <v>19138.5</v>
      </c>
      <c r="E2739" s="1" t="s">
        <v>12</v>
      </c>
      <c r="F2739" s="1" t="s">
        <v>561</v>
      </c>
      <c r="G2739" s="1" t="s">
        <v>2773</v>
      </c>
      <c r="H2739" s="1" t="s">
        <v>8356</v>
      </c>
      <c r="I2739" s="1">
        <v>122280.724368</v>
      </c>
      <c r="J2739" s="1" t="s">
        <v>8357</v>
      </c>
    </row>
    <row r="2740" spans="1:10" x14ac:dyDescent="0.25">
      <c r="A2740" s="1" t="s">
        <v>8358</v>
      </c>
      <c r="B2740" s="2">
        <v>309017867</v>
      </c>
      <c r="C2740" s="2" t="s">
        <v>203</v>
      </c>
      <c r="D2740" s="4">
        <v>27539.25</v>
      </c>
      <c r="E2740" s="1" t="s">
        <v>12</v>
      </c>
      <c r="F2740" s="1" t="s">
        <v>1469</v>
      </c>
      <c r="G2740" s="1" t="s">
        <v>2773</v>
      </c>
      <c r="H2740" s="1" t="s">
        <v>8359</v>
      </c>
      <c r="I2740" s="1">
        <v>176275.33520688</v>
      </c>
      <c r="J2740" s="1" t="s">
        <v>8360</v>
      </c>
    </row>
    <row r="2741" spans="1:10" x14ac:dyDescent="0.25">
      <c r="A2741" s="1" t="s">
        <v>8361</v>
      </c>
      <c r="B2741" s="2">
        <v>106222597</v>
      </c>
      <c r="C2741" s="2" t="s">
        <v>143</v>
      </c>
      <c r="D2741" s="4">
        <v>34479</v>
      </c>
      <c r="E2741" s="1" t="s">
        <v>12</v>
      </c>
      <c r="F2741" s="1" t="s">
        <v>2501</v>
      </c>
      <c r="G2741" s="1" t="s">
        <v>2773</v>
      </c>
      <c r="H2741" s="1" t="s">
        <v>8362</v>
      </c>
      <c r="I2741" s="1">
        <v>91850.019543749993</v>
      </c>
      <c r="J2741" s="1" t="s">
        <v>8363</v>
      </c>
    </row>
    <row r="2742" spans="1:10" x14ac:dyDescent="0.25">
      <c r="A2742" s="1" t="s">
        <v>8364</v>
      </c>
      <c r="B2742" s="2">
        <v>715132845</v>
      </c>
      <c r="C2742" s="2" t="s">
        <v>322</v>
      </c>
      <c r="D2742" s="4">
        <v>26443.5</v>
      </c>
      <c r="E2742" s="1" t="s">
        <v>12</v>
      </c>
      <c r="F2742" s="1" t="s">
        <v>4500</v>
      </c>
      <c r="G2742" s="1" t="s">
        <v>2773</v>
      </c>
      <c r="H2742" s="1" t="s">
        <v>8365</v>
      </c>
      <c r="I2742" s="1">
        <v>395777.43233183998</v>
      </c>
      <c r="J2742" s="1" t="s">
        <v>8366</v>
      </c>
    </row>
    <row r="2743" spans="1:10" x14ac:dyDescent="0.25">
      <c r="A2743" s="1" t="s">
        <v>8367</v>
      </c>
      <c r="B2743" s="2">
        <v>107961266</v>
      </c>
      <c r="C2743" s="2" t="s">
        <v>869</v>
      </c>
      <c r="D2743" s="4">
        <v>17312.25</v>
      </c>
      <c r="E2743" s="1" t="s">
        <v>12</v>
      </c>
      <c r="F2743" s="1" t="s">
        <v>282</v>
      </c>
      <c r="G2743" s="1" t="s">
        <v>2773</v>
      </c>
      <c r="H2743" s="1" t="s">
        <v>8368</v>
      </c>
      <c r="I2743" s="1">
        <v>215158.76553599999</v>
      </c>
      <c r="J2743" s="1" t="s">
        <v>8369</v>
      </c>
    </row>
    <row r="2744" spans="1:10" x14ac:dyDescent="0.25">
      <c r="A2744" s="1" t="s">
        <v>8370</v>
      </c>
      <c r="B2744" s="2">
        <v>992222747</v>
      </c>
      <c r="C2744" s="2" t="s">
        <v>18</v>
      </c>
      <c r="D2744" s="4">
        <v>33018</v>
      </c>
      <c r="E2744" s="1" t="s">
        <v>12</v>
      </c>
      <c r="F2744" s="1" t="s">
        <v>318</v>
      </c>
      <c r="G2744" s="1" t="s">
        <v>2773</v>
      </c>
      <c r="H2744" s="1" t="s">
        <v>8371</v>
      </c>
      <c r="I2744" s="1">
        <v>152113.6494423</v>
      </c>
      <c r="J2744" s="1" t="s">
        <v>8372</v>
      </c>
    </row>
    <row r="2745" spans="1:10" x14ac:dyDescent="0.25">
      <c r="A2745" s="1" t="s">
        <v>8373</v>
      </c>
      <c r="B2745" s="2">
        <v>746860424</v>
      </c>
      <c r="C2745" s="2" t="s">
        <v>281</v>
      </c>
      <c r="D2745" s="4">
        <v>21695.25</v>
      </c>
      <c r="E2745" s="1" t="s">
        <v>12</v>
      </c>
      <c r="F2745" s="1" t="s">
        <v>19</v>
      </c>
      <c r="G2745" s="1" t="s">
        <v>2773</v>
      </c>
      <c r="H2745" s="1" t="s">
        <v>8374</v>
      </c>
      <c r="I2745" s="1">
        <v>467620.92675143998</v>
      </c>
      <c r="J2745" s="1" t="s">
        <v>8375</v>
      </c>
    </row>
    <row r="2746" spans="1:10" x14ac:dyDescent="0.25">
      <c r="A2746" s="1" t="s">
        <v>8376</v>
      </c>
      <c r="B2746" s="2">
        <v>200169181</v>
      </c>
      <c r="C2746" s="2" t="s">
        <v>154</v>
      </c>
      <c r="D2746" s="4">
        <v>29730.75</v>
      </c>
      <c r="E2746" s="1" t="s">
        <v>12</v>
      </c>
      <c r="F2746" s="1" t="s">
        <v>199</v>
      </c>
      <c r="G2746" s="1" t="s">
        <v>2773</v>
      </c>
      <c r="H2746" s="1" t="s">
        <v>8377</v>
      </c>
      <c r="I2746" s="1">
        <v>153043.06617599999</v>
      </c>
      <c r="J2746" s="1" t="s">
        <v>8378</v>
      </c>
    </row>
    <row r="2747" spans="1:10" x14ac:dyDescent="0.25">
      <c r="A2747" s="1" t="s">
        <v>8379</v>
      </c>
      <c r="B2747" s="2">
        <v>812368688</v>
      </c>
      <c r="C2747" s="2" t="s">
        <v>162</v>
      </c>
      <c r="D2747" s="4">
        <v>15851.25</v>
      </c>
      <c r="E2747" s="1" t="s">
        <v>12</v>
      </c>
      <c r="F2747" s="1" t="s">
        <v>68</v>
      </c>
      <c r="G2747" s="1" t="s">
        <v>2773</v>
      </c>
      <c r="H2747" s="1" t="s">
        <v>8380</v>
      </c>
      <c r="I2747" s="1">
        <v>336297.12676845997</v>
      </c>
      <c r="J2747" s="1" t="s">
        <v>8381</v>
      </c>
    </row>
    <row r="2748" spans="1:10" x14ac:dyDescent="0.25">
      <c r="A2748" s="1" t="s">
        <v>8382</v>
      </c>
      <c r="B2748" s="2">
        <v>405162073</v>
      </c>
      <c r="C2748" s="2" t="s">
        <v>403</v>
      </c>
      <c r="D2748" s="4">
        <v>31922.25</v>
      </c>
      <c r="E2748" s="1" t="s">
        <v>12</v>
      </c>
      <c r="F2748" s="1" t="s">
        <v>53</v>
      </c>
      <c r="G2748" s="1" t="s">
        <v>2773</v>
      </c>
      <c r="H2748" s="1" t="s">
        <v>8383</v>
      </c>
      <c r="I2748" s="1">
        <v>285111.46191150002</v>
      </c>
      <c r="J2748" s="1" t="s">
        <v>8384</v>
      </c>
    </row>
    <row r="2749" spans="1:10" x14ac:dyDescent="0.25">
      <c r="A2749" s="1" t="s">
        <v>8385</v>
      </c>
      <c r="B2749" s="2">
        <v>703370261</v>
      </c>
      <c r="C2749" s="2" t="s">
        <v>57</v>
      </c>
      <c r="D2749" s="4">
        <v>34113.75</v>
      </c>
      <c r="E2749" s="1" t="s">
        <v>12</v>
      </c>
      <c r="F2749" s="1" t="s">
        <v>361</v>
      </c>
      <c r="G2749" s="1" t="s">
        <v>2773</v>
      </c>
      <c r="H2749" s="1" t="s">
        <v>8386</v>
      </c>
      <c r="I2749" s="1">
        <v>145978.80321024</v>
      </c>
      <c r="J2749" s="1" t="s">
        <v>8387</v>
      </c>
    </row>
    <row r="2750" spans="1:10" x14ac:dyDescent="0.25">
      <c r="A2750" s="1" t="s">
        <v>8388</v>
      </c>
      <c r="B2750" s="2">
        <v>418163749</v>
      </c>
      <c r="C2750" s="2" t="s">
        <v>273</v>
      </c>
      <c r="D2750" s="4">
        <v>20964.75</v>
      </c>
      <c r="E2750" s="1" t="s">
        <v>12</v>
      </c>
      <c r="F2750" s="1" t="s">
        <v>1479</v>
      </c>
      <c r="G2750" s="1" t="s">
        <v>2773</v>
      </c>
      <c r="H2750" s="1" t="s">
        <v>8389</v>
      </c>
      <c r="I2750" s="1">
        <v>361718.14741216</v>
      </c>
      <c r="J2750" s="1" t="s">
        <v>8390</v>
      </c>
    </row>
    <row r="2751" spans="1:10" x14ac:dyDescent="0.25">
      <c r="A2751" s="1" t="s">
        <v>8391</v>
      </c>
      <c r="B2751" s="2">
        <v>508270408</v>
      </c>
      <c r="C2751" s="2" t="s">
        <v>556</v>
      </c>
      <c r="D2751" s="4">
        <v>27174</v>
      </c>
      <c r="E2751" s="1" t="s">
        <v>12</v>
      </c>
      <c r="F2751" s="1" t="s">
        <v>430</v>
      </c>
      <c r="G2751" s="1" t="s">
        <v>2773</v>
      </c>
      <c r="H2751" s="1" t="s">
        <v>8392</v>
      </c>
      <c r="I2751" s="1">
        <v>237624.14462676001</v>
      </c>
      <c r="J2751" s="1" t="s">
        <v>8393</v>
      </c>
    </row>
    <row r="2752" spans="1:10" x14ac:dyDescent="0.25">
      <c r="A2752" s="1" t="s">
        <v>8394</v>
      </c>
      <c r="B2752" s="2">
        <v>818470558</v>
      </c>
      <c r="C2752" s="2" t="s">
        <v>221</v>
      </c>
      <c r="D2752" s="4">
        <v>33748.5</v>
      </c>
      <c r="E2752" s="1" t="s">
        <v>12</v>
      </c>
      <c r="F2752" s="1" t="s">
        <v>549</v>
      </c>
      <c r="G2752" s="1" t="s">
        <v>2773</v>
      </c>
      <c r="H2752" s="1" t="s">
        <v>8395</v>
      </c>
      <c r="I2752" s="1">
        <v>601830.56486399996</v>
      </c>
      <c r="J2752" s="1" t="s">
        <v>8396</v>
      </c>
    </row>
    <row r="2753" spans="1:10" x14ac:dyDescent="0.25">
      <c r="A2753" s="1" t="s">
        <v>8397</v>
      </c>
      <c r="B2753" s="2">
        <v>335782045</v>
      </c>
      <c r="C2753" s="2" t="s">
        <v>434</v>
      </c>
      <c r="D2753" s="4">
        <v>28269.75</v>
      </c>
      <c r="E2753" s="1" t="s">
        <v>12</v>
      </c>
      <c r="F2753" s="1" t="s">
        <v>381</v>
      </c>
      <c r="G2753" s="1" t="s">
        <v>2773</v>
      </c>
      <c r="H2753" s="1" t="s">
        <v>8398</v>
      </c>
      <c r="I2753" s="1">
        <v>30342.396596999999</v>
      </c>
      <c r="J2753" s="1" t="s">
        <v>8399</v>
      </c>
    </row>
    <row r="2754" spans="1:10" x14ac:dyDescent="0.25">
      <c r="A2754" s="1" t="s">
        <v>8400</v>
      </c>
      <c r="B2754" s="2">
        <v>212431665</v>
      </c>
      <c r="C2754" s="2" t="s">
        <v>203</v>
      </c>
      <c r="D2754" s="4">
        <v>27539.25</v>
      </c>
      <c r="E2754" s="1" t="s">
        <v>12</v>
      </c>
      <c r="F2754" s="1" t="s">
        <v>286</v>
      </c>
      <c r="G2754" s="1" t="s">
        <v>2773</v>
      </c>
      <c r="H2754" s="1" t="s">
        <v>8401</v>
      </c>
      <c r="I2754" s="1">
        <v>203823.18004608</v>
      </c>
      <c r="J2754" s="1" t="s">
        <v>8402</v>
      </c>
    </row>
    <row r="2755" spans="1:10" x14ac:dyDescent="0.25">
      <c r="A2755" s="1" t="s">
        <v>8403</v>
      </c>
      <c r="B2755" s="2">
        <v>943244641</v>
      </c>
      <c r="C2755" s="2" t="s">
        <v>698</v>
      </c>
      <c r="D2755" s="4">
        <v>18408</v>
      </c>
      <c r="E2755" s="1" t="s">
        <v>12</v>
      </c>
      <c r="F2755" s="1" t="s">
        <v>370</v>
      </c>
      <c r="G2755" s="1" t="s">
        <v>2773</v>
      </c>
      <c r="H2755" s="1" t="s">
        <v>8404</v>
      </c>
      <c r="I2755" s="1">
        <v>144184.60397376001</v>
      </c>
      <c r="J2755" s="1" t="s">
        <v>8405</v>
      </c>
    </row>
    <row r="2756" spans="1:10" x14ac:dyDescent="0.25">
      <c r="A2756" s="1" t="s">
        <v>8406</v>
      </c>
      <c r="B2756" s="2">
        <v>128041075</v>
      </c>
      <c r="C2756" s="2" t="s">
        <v>518</v>
      </c>
      <c r="D2756" s="4">
        <v>35574.75</v>
      </c>
      <c r="E2756" s="1" t="s">
        <v>12</v>
      </c>
      <c r="F2756" s="1" t="s">
        <v>227</v>
      </c>
      <c r="G2756" s="1" t="s">
        <v>2773</v>
      </c>
      <c r="H2756" s="1" t="s">
        <v>8407</v>
      </c>
      <c r="I2756" s="1">
        <v>440322.16858499998</v>
      </c>
      <c r="J2756" s="1" t="s">
        <v>8408</v>
      </c>
    </row>
    <row r="2757" spans="1:10" x14ac:dyDescent="0.25">
      <c r="A2757" s="1" t="s">
        <v>8409</v>
      </c>
      <c r="B2757" s="2">
        <v>29233538</v>
      </c>
      <c r="C2757" s="2" t="s">
        <v>82</v>
      </c>
      <c r="D2757" s="4">
        <v>16947</v>
      </c>
      <c r="E2757" s="1" t="s">
        <v>12</v>
      </c>
      <c r="F2757" s="1" t="s">
        <v>314</v>
      </c>
      <c r="G2757" s="1" t="s">
        <v>2773</v>
      </c>
      <c r="H2757" s="1" t="s">
        <v>8410</v>
      </c>
      <c r="I2757" s="1">
        <v>208954.66672080001</v>
      </c>
      <c r="J2757" s="1" t="s">
        <v>8411</v>
      </c>
    </row>
    <row r="2758" spans="1:10" x14ac:dyDescent="0.25">
      <c r="A2758" s="1" t="s">
        <v>8412</v>
      </c>
      <c r="B2758" s="2">
        <v>846532006</v>
      </c>
      <c r="C2758" s="2" t="s">
        <v>72</v>
      </c>
      <c r="D2758" s="4">
        <v>34844.25</v>
      </c>
      <c r="E2758" s="1" t="s">
        <v>12</v>
      </c>
      <c r="F2758" s="1" t="s">
        <v>163</v>
      </c>
      <c r="G2758" s="1" t="s">
        <v>2773</v>
      </c>
      <c r="H2758" s="1" t="s">
        <v>8413</v>
      </c>
      <c r="I2758" s="1">
        <v>179682.40489500001</v>
      </c>
      <c r="J2758" s="1" t="s">
        <v>8414</v>
      </c>
    </row>
    <row r="2759" spans="1:10" x14ac:dyDescent="0.25">
      <c r="A2759" s="1" t="s">
        <v>8415</v>
      </c>
      <c r="B2759" s="2">
        <v>983314375</v>
      </c>
      <c r="C2759" s="2" t="s">
        <v>167</v>
      </c>
      <c r="D2759" s="4">
        <v>18773.25</v>
      </c>
      <c r="E2759" s="1" t="s">
        <v>12</v>
      </c>
      <c r="F2759" s="1" t="s">
        <v>139</v>
      </c>
      <c r="G2759" s="1" t="s">
        <v>2773</v>
      </c>
      <c r="H2759" s="1" t="s">
        <v>8416</v>
      </c>
      <c r="I2759" s="1">
        <v>159518.25676799999</v>
      </c>
      <c r="J2759" s="1" t="s">
        <v>8417</v>
      </c>
    </row>
    <row r="2760" spans="1:10" x14ac:dyDescent="0.25">
      <c r="A2760" s="1" t="s">
        <v>8418</v>
      </c>
      <c r="B2760" s="2">
        <v>234182203</v>
      </c>
      <c r="C2760" s="2" t="s">
        <v>380</v>
      </c>
      <c r="D2760" s="4">
        <v>14390.25</v>
      </c>
      <c r="E2760" s="1" t="s">
        <v>12</v>
      </c>
      <c r="F2760" s="1" t="s">
        <v>807</v>
      </c>
      <c r="G2760" s="1" t="s">
        <v>2773</v>
      </c>
      <c r="H2760" s="1" t="s">
        <v>8419</v>
      </c>
      <c r="I2760" s="1">
        <v>26368.184458</v>
      </c>
      <c r="J2760" s="1" t="s">
        <v>8420</v>
      </c>
    </row>
    <row r="2761" spans="1:10" x14ac:dyDescent="0.25">
      <c r="A2761" s="1" t="s">
        <v>8421</v>
      </c>
      <c r="B2761" s="2">
        <v>942767236</v>
      </c>
      <c r="C2761" s="2" t="s">
        <v>1201</v>
      </c>
      <c r="D2761" s="4">
        <v>30461.25</v>
      </c>
      <c r="E2761" s="1" t="s">
        <v>12</v>
      </c>
      <c r="F2761" s="1" t="s">
        <v>442</v>
      </c>
      <c r="G2761" s="1" t="s">
        <v>2773</v>
      </c>
      <c r="H2761" s="1" t="s">
        <v>8422</v>
      </c>
      <c r="I2761" s="1">
        <v>186553.17111600001</v>
      </c>
      <c r="J2761" s="1" t="s">
        <v>8423</v>
      </c>
    </row>
    <row r="2762" spans="1:10" x14ac:dyDescent="0.25">
      <c r="A2762" s="1" t="s">
        <v>8424</v>
      </c>
      <c r="B2762" s="2">
        <v>817900012</v>
      </c>
      <c r="C2762" s="2" t="s">
        <v>245</v>
      </c>
      <c r="D2762" s="4">
        <v>19503.75</v>
      </c>
      <c r="E2762" s="1" t="s">
        <v>12</v>
      </c>
      <c r="F2762" s="1" t="s">
        <v>763</v>
      </c>
      <c r="G2762" s="1" t="s">
        <v>2773</v>
      </c>
      <c r="H2762" s="1" t="s">
        <v>8425</v>
      </c>
      <c r="I2762" s="1">
        <v>371746.42936431</v>
      </c>
      <c r="J2762" s="1" t="s">
        <v>8426</v>
      </c>
    </row>
    <row r="2763" spans="1:10" x14ac:dyDescent="0.25">
      <c r="A2763" s="1" t="s">
        <v>8427</v>
      </c>
      <c r="B2763" s="2">
        <v>936259097</v>
      </c>
      <c r="C2763" s="2" t="s">
        <v>101</v>
      </c>
      <c r="D2763" s="4">
        <v>19138.5</v>
      </c>
      <c r="E2763" s="1" t="s">
        <v>12</v>
      </c>
      <c r="F2763" s="1" t="s">
        <v>807</v>
      </c>
      <c r="G2763" s="1" t="s">
        <v>2773</v>
      </c>
      <c r="H2763" s="1" t="s">
        <v>8428</v>
      </c>
      <c r="I2763" s="1">
        <v>978422.45669280004</v>
      </c>
      <c r="J2763" s="1" t="s">
        <v>8429</v>
      </c>
    </row>
    <row r="2764" spans="1:10" x14ac:dyDescent="0.25">
      <c r="A2764" s="1" t="s">
        <v>8430</v>
      </c>
      <c r="B2764" s="2">
        <v>645643840</v>
      </c>
      <c r="C2764" s="2" t="s">
        <v>273</v>
      </c>
      <c r="D2764" s="4">
        <v>20964.75</v>
      </c>
      <c r="E2764" s="1" t="s">
        <v>12</v>
      </c>
      <c r="F2764" s="1" t="s">
        <v>475</v>
      </c>
      <c r="G2764" s="1" t="s">
        <v>2773</v>
      </c>
      <c r="H2764" s="1" t="s">
        <v>8431</v>
      </c>
      <c r="I2764" s="1">
        <v>467720.86287464999</v>
      </c>
      <c r="J2764" s="1" t="s">
        <v>8432</v>
      </c>
    </row>
    <row r="2765" spans="1:10" x14ac:dyDescent="0.25">
      <c r="A2765" s="1" t="s">
        <v>3598</v>
      </c>
      <c r="B2765" s="2">
        <v>728432966</v>
      </c>
      <c r="C2765" s="2" t="s">
        <v>67</v>
      </c>
      <c r="D2765" s="4">
        <v>23156.25</v>
      </c>
      <c r="E2765" s="1" t="s">
        <v>12</v>
      </c>
      <c r="F2765" s="1" t="s">
        <v>323</v>
      </c>
      <c r="G2765" s="1" t="s">
        <v>2773</v>
      </c>
      <c r="H2765" s="1" t="s">
        <v>8433</v>
      </c>
      <c r="I2765" s="1">
        <v>30186.020352</v>
      </c>
      <c r="J2765" s="1" t="s">
        <v>6721</v>
      </c>
    </row>
    <row r="2766" spans="1:10" x14ac:dyDescent="0.25">
      <c r="A2766" s="1" t="s">
        <v>8434</v>
      </c>
      <c r="B2766" s="2">
        <v>911552187</v>
      </c>
      <c r="C2766" s="2" t="s">
        <v>101</v>
      </c>
      <c r="D2766" s="4">
        <v>19138.5</v>
      </c>
      <c r="E2766" s="1" t="s">
        <v>12</v>
      </c>
      <c r="F2766" s="1" t="s">
        <v>1336</v>
      </c>
      <c r="G2766" s="1" t="s">
        <v>2773</v>
      </c>
      <c r="H2766" s="1" t="s">
        <v>8435</v>
      </c>
      <c r="I2766" s="1">
        <v>149465.63174400001</v>
      </c>
      <c r="J2766" s="1" t="s">
        <v>8436</v>
      </c>
    </row>
    <row r="2767" spans="1:10" x14ac:dyDescent="0.25">
      <c r="A2767" s="1" t="s">
        <v>8437</v>
      </c>
      <c r="B2767" s="2">
        <v>588827907</v>
      </c>
      <c r="C2767" s="2" t="s">
        <v>698</v>
      </c>
      <c r="D2767" s="4">
        <v>18408</v>
      </c>
      <c r="E2767" s="1" t="s">
        <v>12</v>
      </c>
      <c r="F2767" s="1" t="s">
        <v>561</v>
      </c>
      <c r="G2767" s="1" t="s">
        <v>2773</v>
      </c>
      <c r="H2767" s="1" t="s">
        <v>8438</v>
      </c>
      <c r="I2767" s="1">
        <v>12050.0028</v>
      </c>
      <c r="J2767" s="1" t="s">
        <v>8439</v>
      </c>
    </row>
    <row r="2768" spans="1:10" x14ac:dyDescent="0.25">
      <c r="A2768" s="1" t="s">
        <v>8440</v>
      </c>
      <c r="B2768" s="2">
        <v>16035727</v>
      </c>
      <c r="C2768" s="2" t="s">
        <v>568</v>
      </c>
      <c r="D2768" s="4">
        <v>25713</v>
      </c>
      <c r="E2768" s="1" t="s">
        <v>12</v>
      </c>
      <c r="F2768" s="1" t="s">
        <v>88</v>
      </c>
      <c r="G2768" s="1" t="s">
        <v>2773</v>
      </c>
      <c r="H2768" s="1" t="s">
        <v>8441</v>
      </c>
      <c r="I2768" s="1">
        <v>23815.298580480001</v>
      </c>
      <c r="J2768" s="1" t="s">
        <v>8442</v>
      </c>
    </row>
    <row r="2769" spans="1:10" x14ac:dyDescent="0.25">
      <c r="A2769" s="1" t="s">
        <v>8443</v>
      </c>
      <c r="B2769" s="2">
        <v>899509209</v>
      </c>
      <c r="C2769" s="2" t="s">
        <v>322</v>
      </c>
      <c r="D2769" s="4">
        <v>26443.5</v>
      </c>
      <c r="E2769" s="1" t="s">
        <v>12</v>
      </c>
      <c r="F2769" s="1" t="s">
        <v>318</v>
      </c>
      <c r="G2769" s="1" t="s">
        <v>2773</v>
      </c>
      <c r="H2769" s="1" t="s">
        <v>8444</v>
      </c>
      <c r="I2769" s="1">
        <v>42557.568570000003</v>
      </c>
      <c r="J2769" s="1" t="s">
        <v>8445</v>
      </c>
    </row>
    <row r="2770" spans="1:10" x14ac:dyDescent="0.25">
      <c r="A2770" s="1" t="s">
        <v>8446</v>
      </c>
      <c r="B2770" s="2">
        <v>334098514</v>
      </c>
      <c r="C2770" s="2" t="s">
        <v>240</v>
      </c>
      <c r="D2770" s="4">
        <v>22060.5</v>
      </c>
      <c r="E2770" s="1" t="s">
        <v>12</v>
      </c>
      <c r="F2770" s="1" t="s">
        <v>561</v>
      </c>
      <c r="G2770" s="1" t="s">
        <v>2773</v>
      </c>
      <c r="H2770" s="1" t="s">
        <v>8447</v>
      </c>
      <c r="I2770" s="1">
        <v>326382.520464</v>
      </c>
      <c r="J2770" s="1" t="s">
        <v>8448</v>
      </c>
    </row>
    <row r="2771" spans="1:10" x14ac:dyDescent="0.25">
      <c r="A2771" s="1" t="s">
        <v>8449</v>
      </c>
      <c r="B2771" s="2">
        <v>644201182</v>
      </c>
      <c r="C2771" s="2" t="s">
        <v>498</v>
      </c>
      <c r="D2771" s="4">
        <v>37766.25</v>
      </c>
      <c r="E2771" s="1" t="s">
        <v>12</v>
      </c>
      <c r="F2771" s="1" t="s">
        <v>438</v>
      </c>
      <c r="G2771" s="1" t="s">
        <v>2773</v>
      </c>
      <c r="H2771" s="1" t="s">
        <v>8450</v>
      </c>
      <c r="I2771" s="1">
        <v>197601.8911146</v>
      </c>
      <c r="J2771" s="1" t="s">
        <v>8451</v>
      </c>
    </row>
    <row r="2772" spans="1:10" x14ac:dyDescent="0.25">
      <c r="A2772" s="1" t="s">
        <v>8452</v>
      </c>
      <c r="B2772" s="2">
        <v>223164846</v>
      </c>
      <c r="C2772" s="2" t="s">
        <v>513</v>
      </c>
      <c r="D2772" s="4">
        <v>32287.5</v>
      </c>
      <c r="E2772" s="1" t="s">
        <v>12</v>
      </c>
      <c r="F2772" s="1" t="s">
        <v>1146</v>
      </c>
      <c r="G2772" s="1" t="s">
        <v>2773</v>
      </c>
      <c r="H2772" s="1" t="s">
        <v>8453</v>
      </c>
      <c r="I2772" s="1">
        <v>274757.330793</v>
      </c>
      <c r="J2772" s="1" t="s">
        <v>8454</v>
      </c>
    </row>
    <row r="2773" spans="1:10" x14ac:dyDescent="0.25">
      <c r="A2773" s="1" t="s">
        <v>8455</v>
      </c>
      <c r="B2773" s="2">
        <v>17592642</v>
      </c>
      <c r="C2773" s="2" t="s">
        <v>380</v>
      </c>
      <c r="D2773" s="4">
        <v>14390.25</v>
      </c>
      <c r="E2773" s="1" t="s">
        <v>12</v>
      </c>
      <c r="F2773" s="1" t="s">
        <v>2364</v>
      </c>
      <c r="G2773" s="1" t="s">
        <v>2773</v>
      </c>
      <c r="H2773" s="1" t="s">
        <v>8456</v>
      </c>
      <c r="I2773" s="1">
        <v>250915.71455999999</v>
      </c>
      <c r="J2773" s="1" t="s">
        <v>8457</v>
      </c>
    </row>
    <row r="2774" spans="1:10" x14ac:dyDescent="0.25">
      <c r="A2774" s="1" t="s">
        <v>8458</v>
      </c>
      <c r="B2774" s="2">
        <v>686717736</v>
      </c>
      <c r="C2774" s="2" t="s">
        <v>434</v>
      </c>
      <c r="D2774" s="4">
        <v>28269.75</v>
      </c>
      <c r="E2774" s="1" t="s">
        <v>12</v>
      </c>
      <c r="F2774" s="1" t="s">
        <v>1404</v>
      </c>
      <c r="G2774" s="1" t="s">
        <v>2773</v>
      </c>
      <c r="H2774" s="1" t="s">
        <v>8459</v>
      </c>
      <c r="I2774" s="1">
        <v>24592.608460979998</v>
      </c>
      <c r="J2774" s="1" t="s">
        <v>8460</v>
      </c>
    </row>
    <row r="2775" spans="1:10" x14ac:dyDescent="0.25">
      <c r="A2775" s="1" t="s">
        <v>8461</v>
      </c>
      <c r="B2775" s="2">
        <v>572588123</v>
      </c>
      <c r="C2775" s="2" t="s">
        <v>479</v>
      </c>
      <c r="D2775" s="4">
        <v>33383.25</v>
      </c>
      <c r="E2775" s="1" t="s">
        <v>12</v>
      </c>
      <c r="F2775" s="1" t="s">
        <v>881</v>
      </c>
      <c r="G2775" s="1" t="s">
        <v>2773</v>
      </c>
      <c r="H2775" s="1" t="s">
        <v>8462</v>
      </c>
      <c r="I2775" s="1">
        <v>25358.66388</v>
      </c>
      <c r="J2775" s="1" t="s">
        <v>8463</v>
      </c>
    </row>
    <row r="2776" spans="1:10" x14ac:dyDescent="0.25">
      <c r="A2776" s="1" t="s">
        <v>8464</v>
      </c>
      <c r="B2776" s="2">
        <v>221141420</v>
      </c>
      <c r="C2776" s="2" t="s">
        <v>348</v>
      </c>
      <c r="D2776" s="4">
        <v>28635</v>
      </c>
      <c r="E2776" s="1" t="s">
        <v>12</v>
      </c>
      <c r="F2776" s="1" t="s">
        <v>2112</v>
      </c>
      <c r="G2776" s="1" t="s">
        <v>2773</v>
      </c>
      <c r="H2776" s="1" t="s">
        <v>8465</v>
      </c>
      <c r="I2776" s="1">
        <v>19108.691316</v>
      </c>
      <c r="J2776" s="1" t="s">
        <v>8417</v>
      </c>
    </row>
    <row r="2777" spans="1:10" x14ac:dyDescent="0.25">
      <c r="A2777" s="1" t="s">
        <v>8466</v>
      </c>
      <c r="B2777" s="2">
        <v>293249931</v>
      </c>
      <c r="C2777" s="2" t="s">
        <v>365</v>
      </c>
      <c r="D2777" s="4">
        <v>37035.75</v>
      </c>
      <c r="E2777" s="1" t="s">
        <v>12</v>
      </c>
      <c r="F2777" s="1" t="s">
        <v>344</v>
      </c>
      <c r="G2777" s="1" t="s">
        <v>2773</v>
      </c>
      <c r="H2777" s="1" t="s">
        <v>8467</v>
      </c>
      <c r="I2777" s="1">
        <v>130120.5279</v>
      </c>
      <c r="J2777" s="1" t="s">
        <v>8468</v>
      </c>
    </row>
    <row r="2778" spans="1:10" x14ac:dyDescent="0.25">
      <c r="A2778" s="1" t="s">
        <v>8469</v>
      </c>
      <c r="B2778" s="2">
        <v>261596912</v>
      </c>
      <c r="C2778" s="2" t="s">
        <v>335</v>
      </c>
      <c r="D2778" s="4">
        <v>19869</v>
      </c>
      <c r="E2778" s="1" t="s">
        <v>12</v>
      </c>
      <c r="F2778" s="1" t="s">
        <v>125</v>
      </c>
      <c r="G2778" s="1" t="s">
        <v>2773</v>
      </c>
      <c r="H2778" s="1" t="s">
        <v>8470</v>
      </c>
      <c r="I2778" s="1">
        <v>152986.9175296</v>
      </c>
      <c r="J2778" s="1" t="s">
        <v>8471</v>
      </c>
    </row>
    <row r="2779" spans="1:10" x14ac:dyDescent="0.25">
      <c r="A2779" s="1" t="s">
        <v>8472</v>
      </c>
      <c r="B2779" s="2">
        <v>826220444</v>
      </c>
      <c r="C2779" s="2" t="s">
        <v>869</v>
      </c>
      <c r="D2779" s="4">
        <v>17312.25</v>
      </c>
      <c r="E2779" s="1" t="s">
        <v>12</v>
      </c>
      <c r="F2779" s="1" t="s">
        <v>381</v>
      </c>
      <c r="G2779" s="1" t="s">
        <v>2773</v>
      </c>
      <c r="H2779" s="1" t="s">
        <v>8473</v>
      </c>
      <c r="I2779" s="1">
        <v>344331.76277159998</v>
      </c>
      <c r="J2779" s="1" t="s">
        <v>8474</v>
      </c>
    </row>
    <row r="2780" spans="1:10" x14ac:dyDescent="0.25">
      <c r="A2780" s="1" t="s">
        <v>8475</v>
      </c>
      <c r="B2780" s="2">
        <v>121818842</v>
      </c>
      <c r="C2780" s="2" t="s">
        <v>180</v>
      </c>
      <c r="D2780" s="4">
        <v>35940</v>
      </c>
      <c r="E2780" s="1" t="s">
        <v>12</v>
      </c>
      <c r="F2780" s="1" t="s">
        <v>260</v>
      </c>
      <c r="G2780" s="1" t="s">
        <v>2773</v>
      </c>
      <c r="H2780" s="1" t="s">
        <v>8476</v>
      </c>
      <c r="I2780" s="1">
        <v>254367.37281599999</v>
      </c>
      <c r="J2780" s="1" t="s">
        <v>8477</v>
      </c>
    </row>
    <row r="2781" spans="1:10" x14ac:dyDescent="0.25">
      <c r="A2781" s="1" t="s">
        <v>8478</v>
      </c>
      <c r="B2781" s="2">
        <v>759998406</v>
      </c>
      <c r="C2781" s="2" t="s">
        <v>92</v>
      </c>
      <c r="D2781" s="4">
        <v>29000.25</v>
      </c>
      <c r="E2781" s="1" t="s">
        <v>12</v>
      </c>
      <c r="F2781" s="1" t="s">
        <v>349</v>
      </c>
      <c r="G2781" s="1" t="s">
        <v>2773</v>
      </c>
      <c r="H2781" s="1" t="s">
        <v>8479</v>
      </c>
      <c r="I2781" s="1">
        <v>359475.43129343999</v>
      </c>
      <c r="J2781" s="1" t="s">
        <v>8480</v>
      </c>
    </row>
    <row r="2782" spans="1:10" x14ac:dyDescent="0.25">
      <c r="A2782" s="1" t="s">
        <v>8481</v>
      </c>
      <c r="B2782" s="2">
        <v>582690079</v>
      </c>
      <c r="C2782" s="2" t="s">
        <v>250</v>
      </c>
      <c r="D2782" s="4">
        <v>18042.75</v>
      </c>
      <c r="E2782" s="1" t="s">
        <v>12</v>
      </c>
      <c r="F2782" s="1" t="s">
        <v>139</v>
      </c>
      <c r="G2782" s="1" t="s">
        <v>2773</v>
      </c>
      <c r="H2782" s="1" t="s">
        <v>8482</v>
      </c>
      <c r="I2782" s="1">
        <v>179949.13058751999</v>
      </c>
      <c r="J2782" s="1" t="s">
        <v>8483</v>
      </c>
    </row>
    <row r="2783" spans="1:10" x14ac:dyDescent="0.25">
      <c r="A2783" s="1" t="s">
        <v>8484</v>
      </c>
      <c r="B2783" s="2">
        <v>707730459</v>
      </c>
      <c r="C2783" s="2" t="s">
        <v>134</v>
      </c>
      <c r="D2783" s="4">
        <v>37401</v>
      </c>
      <c r="E2783" s="1" t="s">
        <v>12</v>
      </c>
      <c r="F2783" s="1" t="s">
        <v>602</v>
      </c>
      <c r="G2783" s="1" t="s">
        <v>2773</v>
      </c>
      <c r="H2783" s="1" t="s">
        <v>8485</v>
      </c>
      <c r="I2783" s="1">
        <v>342169.01347685</v>
      </c>
      <c r="J2783" s="1" t="s">
        <v>8486</v>
      </c>
    </row>
    <row r="2784" spans="1:10" x14ac:dyDescent="0.25">
      <c r="A2784" s="1" t="s">
        <v>8487</v>
      </c>
      <c r="B2784" s="2">
        <v>223898357</v>
      </c>
      <c r="C2784" s="2" t="s">
        <v>698</v>
      </c>
      <c r="D2784" s="4">
        <v>18408</v>
      </c>
      <c r="E2784" s="1" t="s">
        <v>12</v>
      </c>
      <c r="F2784" s="1" t="s">
        <v>323</v>
      </c>
      <c r="G2784" s="1" t="s">
        <v>2773</v>
      </c>
      <c r="H2784" s="1" t="s">
        <v>8488</v>
      </c>
      <c r="I2784" s="1">
        <v>16547.104200000002</v>
      </c>
      <c r="J2784" s="1" t="s">
        <v>8489</v>
      </c>
    </row>
    <row r="2785" spans="1:10" x14ac:dyDescent="0.25">
      <c r="A2785" s="1" t="s">
        <v>8490</v>
      </c>
      <c r="B2785" s="2">
        <v>301759028</v>
      </c>
      <c r="C2785" s="2" t="s">
        <v>82</v>
      </c>
      <c r="D2785" s="4">
        <v>16947</v>
      </c>
      <c r="E2785" s="1" t="s">
        <v>12</v>
      </c>
      <c r="F2785" s="1" t="s">
        <v>514</v>
      </c>
      <c r="G2785" s="1" t="s">
        <v>2773</v>
      </c>
      <c r="H2785" s="1" t="s">
        <v>8491</v>
      </c>
      <c r="I2785" s="1">
        <v>641447.57486159995</v>
      </c>
      <c r="J2785" s="1" t="s">
        <v>8492</v>
      </c>
    </row>
    <row r="2786" spans="1:10" x14ac:dyDescent="0.25">
      <c r="A2786" s="1" t="s">
        <v>8493</v>
      </c>
      <c r="B2786" s="2">
        <v>774327809</v>
      </c>
      <c r="C2786" s="2" t="s">
        <v>38</v>
      </c>
      <c r="D2786" s="4">
        <v>21330</v>
      </c>
      <c r="E2786" s="1" t="s">
        <v>12</v>
      </c>
      <c r="F2786" s="1" t="s">
        <v>993</v>
      </c>
      <c r="G2786" s="1" t="s">
        <v>2773</v>
      </c>
      <c r="H2786" s="1" t="s">
        <v>8494</v>
      </c>
      <c r="I2786" s="1">
        <v>202229.58772800001</v>
      </c>
      <c r="J2786" s="1" t="s">
        <v>8495</v>
      </c>
    </row>
    <row r="2787" spans="1:10" x14ac:dyDescent="0.25">
      <c r="A2787" s="1" t="s">
        <v>8496</v>
      </c>
      <c r="B2787" s="2">
        <v>191556823</v>
      </c>
      <c r="C2787" s="2" t="s">
        <v>189</v>
      </c>
      <c r="D2787" s="4">
        <v>22425.75</v>
      </c>
      <c r="E2787" s="1" t="s">
        <v>12</v>
      </c>
      <c r="F2787" s="1" t="s">
        <v>264</v>
      </c>
      <c r="G2787" s="1" t="s">
        <v>2773</v>
      </c>
      <c r="H2787" s="1" t="s">
        <v>8497</v>
      </c>
      <c r="I2787" s="1">
        <v>227346.98334480001</v>
      </c>
      <c r="J2787" s="1" t="s">
        <v>8498</v>
      </c>
    </row>
    <row r="2788" spans="1:10" x14ac:dyDescent="0.25">
      <c r="A2788" s="1" t="s">
        <v>8499</v>
      </c>
      <c r="B2788" s="2">
        <v>397908305</v>
      </c>
      <c r="C2788" s="2" t="s">
        <v>298</v>
      </c>
      <c r="D2788" s="4">
        <v>38131.5</v>
      </c>
      <c r="E2788" s="1" t="s">
        <v>12</v>
      </c>
      <c r="F2788" s="1" t="s">
        <v>1721</v>
      </c>
      <c r="G2788" s="1" t="s">
        <v>2773</v>
      </c>
      <c r="H2788" s="1" t="s">
        <v>8500</v>
      </c>
      <c r="I2788" s="1">
        <v>275337.8803968</v>
      </c>
      <c r="J2788" s="1" t="s">
        <v>8501</v>
      </c>
    </row>
    <row r="2789" spans="1:10" x14ac:dyDescent="0.25">
      <c r="A2789" s="1" t="s">
        <v>8502</v>
      </c>
      <c r="B2789" s="2">
        <v>616952413</v>
      </c>
      <c r="C2789" s="2" t="s">
        <v>452</v>
      </c>
      <c r="D2789" s="4">
        <v>26078.25</v>
      </c>
      <c r="E2789" s="1" t="s">
        <v>12</v>
      </c>
      <c r="F2789" s="1" t="s">
        <v>1220</v>
      </c>
      <c r="G2789" s="1" t="s">
        <v>2773</v>
      </c>
      <c r="H2789" s="1" t="s">
        <v>8503</v>
      </c>
      <c r="I2789" s="1">
        <v>96018.077315160001</v>
      </c>
      <c r="J2789" s="1" t="s">
        <v>8504</v>
      </c>
    </row>
    <row r="2790" spans="1:10" x14ac:dyDescent="0.25">
      <c r="A2790" s="1" t="s">
        <v>8505</v>
      </c>
      <c r="B2790" s="2">
        <v>547978289</v>
      </c>
      <c r="C2790" s="2" t="s">
        <v>452</v>
      </c>
      <c r="D2790" s="4">
        <v>26078.25</v>
      </c>
      <c r="E2790" s="1" t="s">
        <v>12</v>
      </c>
      <c r="F2790" s="1" t="s">
        <v>885</v>
      </c>
      <c r="G2790" s="1" t="s">
        <v>2773</v>
      </c>
      <c r="H2790" s="1" t="s">
        <v>8506</v>
      </c>
      <c r="I2790" s="1">
        <v>211947.24781875001</v>
      </c>
      <c r="J2790" s="1" t="s">
        <v>8507</v>
      </c>
    </row>
    <row r="2791" spans="1:10" x14ac:dyDescent="0.25">
      <c r="A2791" s="1" t="s">
        <v>8508</v>
      </c>
      <c r="B2791" s="2">
        <v>501707659</v>
      </c>
      <c r="C2791" s="2" t="s">
        <v>167</v>
      </c>
      <c r="D2791" s="4">
        <v>18773.25</v>
      </c>
      <c r="E2791" s="1" t="s">
        <v>12</v>
      </c>
      <c r="F2791" s="1" t="s">
        <v>168</v>
      </c>
      <c r="G2791" s="1" t="s">
        <v>2773</v>
      </c>
      <c r="H2791" s="1" t="s">
        <v>8509</v>
      </c>
      <c r="I2791" s="1">
        <v>108414.38110463999</v>
      </c>
      <c r="J2791" s="1" t="s">
        <v>8510</v>
      </c>
    </row>
    <row r="2792" spans="1:10" x14ac:dyDescent="0.25">
      <c r="A2792" s="1" t="s">
        <v>8511</v>
      </c>
      <c r="B2792" s="2">
        <v>406611418</v>
      </c>
      <c r="C2792" s="2" t="s">
        <v>119</v>
      </c>
      <c r="D2792" s="4">
        <v>24982.5</v>
      </c>
      <c r="E2792" s="1" t="s">
        <v>12</v>
      </c>
      <c r="F2792" s="1" t="s">
        <v>282</v>
      </c>
      <c r="G2792" s="1" t="s">
        <v>2773</v>
      </c>
      <c r="H2792" s="1" t="s">
        <v>8512</v>
      </c>
      <c r="I2792" s="1">
        <v>171841.03964999999</v>
      </c>
      <c r="J2792" s="1" t="s">
        <v>8312</v>
      </c>
    </row>
    <row r="2793" spans="1:10" x14ac:dyDescent="0.25">
      <c r="A2793" s="1" t="s">
        <v>8513</v>
      </c>
      <c r="B2793" s="2">
        <v>16077370</v>
      </c>
      <c r="C2793" s="2" t="s">
        <v>869</v>
      </c>
      <c r="D2793" s="4">
        <v>17312.25</v>
      </c>
      <c r="E2793" s="1" t="s">
        <v>12</v>
      </c>
      <c r="F2793" s="1" t="s">
        <v>176</v>
      </c>
      <c r="G2793" s="1" t="s">
        <v>2773</v>
      </c>
      <c r="H2793" s="1" t="s">
        <v>8514</v>
      </c>
      <c r="I2793" s="1">
        <v>258802.71531743999</v>
      </c>
      <c r="J2793" s="1" t="s">
        <v>8515</v>
      </c>
    </row>
    <row r="2794" spans="1:10" x14ac:dyDescent="0.25">
      <c r="A2794" s="1" t="s">
        <v>8516</v>
      </c>
      <c r="B2794" s="2">
        <v>412896275</v>
      </c>
      <c r="C2794" s="2" t="s">
        <v>101</v>
      </c>
      <c r="D2794" s="4">
        <v>19138.5</v>
      </c>
      <c r="E2794" s="1" t="s">
        <v>12</v>
      </c>
      <c r="F2794" s="1" t="s">
        <v>523</v>
      </c>
      <c r="G2794" s="1" t="s">
        <v>2773</v>
      </c>
      <c r="H2794" s="1" t="s">
        <v>8517</v>
      </c>
      <c r="I2794" s="1">
        <v>196678.619748</v>
      </c>
      <c r="J2794" s="1" t="s">
        <v>8518</v>
      </c>
    </row>
    <row r="2795" spans="1:10" x14ac:dyDescent="0.25">
      <c r="A2795" s="1" t="s">
        <v>8519</v>
      </c>
      <c r="B2795" s="2">
        <v>306241973</v>
      </c>
      <c r="C2795" s="2" t="s">
        <v>661</v>
      </c>
      <c r="D2795" s="4">
        <v>16216.5</v>
      </c>
      <c r="E2795" s="1" t="s">
        <v>12</v>
      </c>
      <c r="F2795" s="1" t="s">
        <v>106</v>
      </c>
      <c r="G2795" s="1" t="s">
        <v>2773</v>
      </c>
      <c r="H2795" s="1" t="s">
        <v>8520</v>
      </c>
      <c r="I2795" s="1">
        <v>151478.35414272</v>
      </c>
      <c r="J2795" s="1" t="s">
        <v>8521</v>
      </c>
    </row>
    <row r="2796" spans="1:10" x14ac:dyDescent="0.25">
      <c r="A2796" s="1" t="s">
        <v>8522</v>
      </c>
      <c r="B2796" s="2">
        <v>244618092</v>
      </c>
      <c r="C2796" s="2" t="s">
        <v>661</v>
      </c>
      <c r="D2796" s="4">
        <v>16216.5</v>
      </c>
      <c r="E2796" s="1" t="s">
        <v>12</v>
      </c>
      <c r="F2796" s="1" t="s">
        <v>1146</v>
      </c>
      <c r="G2796" s="1" t="s">
        <v>2773</v>
      </c>
      <c r="H2796" s="1" t="s">
        <v>903</v>
      </c>
      <c r="I2796" s="1">
        <v>0</v>
      </c>
      <c r="J2796" s="1" t="s">
        <v>5354</v>
      </c>
    </row>
    <row r="2797" spans="1:10" x14ac:dyDescent="0.25">
      <c r="A2797" s="1" t="s">
        <v>8523</v>
      </c>
      <c r="B2797" s="2">
        <v>266203436</v>
      </c>
      <c r="C2797" s="2" t="s">
        <v>101</v>
      </c>
      <c r="D2797" s="4">
        <v>19138.5</v>
      </c>
      <c r="E2797" s="1" t="s">
        <v>12</v>
      </c>
      <c r="F2797" s="1" t="s">
        <v>993</v>
      </c>
      <c r="G2797" s="1" t="s">
        <v>2773</v>
      </c>
      <c r="H2797" s="1" t="s">
        <v>8524</v>
      </c>
      <c r="I2797" s="1">
        <v>7892.0228772</v>
      </c>
      <c r="J2797" s="1" t="s">
        <v>8525</v>
      </c>
    </row>
    <row r="2798" spans="1:10" x14ac:dyDescent="0.25">
      <c r="A2798" s="1" t="s">
        <v>8526</v>
      </c>
      <c r="B2798" s="2">
        <v>612790558</v>
      </c>
      <c r="C2798" s="2" t="s">
        <v>255</v>
      </c>
      <c r="D2798" s="4">
        <v>25347.75</v>
      </c>
      <c r="E2798" s="1" t="s">
        <v>12</v>
      </c>
      <c r="F2798" s="1" t="s">
        <v>418</v>
      </c>
      <c r="G2798" s="1" t="s">
        <v>2773</v>
      </c>
      <c r="H2798" s="1" t="s">
        <v>8527</v>
      </c>
      <c r="I2798" s="1">
        <v>82390.221619200005</v>
      </c>
      <c r="J2798" s="1" t="s">
        <v>8528</v>
      </c>
    </row>
    <row r="2799" spans="1:10" x14ac:dyDescent="0.25">
      <c r="A2799" s="1" t="s">
        <v>8529</v>
      </c>
      <c r="B2799" s="2">
        <v>968411127</v>
      </c>
      <c r="C2799" s="2" t="s">
        <v>357</v>
      </c>
      <c r="D2799" s="4">
        <v>35209.5</v>
      </c>
      <c r="E2799" s="1" t="s">
        <v>12</v>
      </c>
      <c r="F2799" s="1" t="s">
        <v>993</v>
      </c>
      <c r="G2799" s="1" t="s">
        <v>2773</v>
      </c>
      <c r="H2799" s="1" t="s">
        <v>8530</v>
      </c>
      <c r="I2799" s="1">
        <v>52535.618746380002</v>
      </c>
      <c r="J2799" s="1" t="s">
        <v>8531</v>
      </c>
    </row>
    <row r="2800" spans="1:10" x14ac:dyDescent="0.25">
      <c r="A2800" s="1" t="s">
        <v>8532</v>
      </c>
      <c r="B2800" s="2">
        <v>291292071</v>
      </c>
      <c r="C2800" s="2" t="s">
        <v>498</v>
      </c>
      <c r="D2800" s="4">
        <v>37766.25</v>
      </c>
      <c r="E2800" s="1" t="s">
        <v>12</v>
      </c>
      <c r="F2800" s="1" t="s">
        <v>1400</v>
      </c>
      <c r="G2800" s="1" t="s">
        <v>2773</v>
      </c>
      <c r="H2800" s="1" t="s">
        <v>8533</v>
      </c>
      <c r="I2800" s="1">
        <v>115934.0217984</v>
      </c>
      <c r="J2800" s="1" t="s">
        <v>8534</v>
      </c>
    </row>
    <row r="2801" spans="1:10" x14ac:dyDescent="0.25">
      <c r="A2801" s="1" t="s">
        <v>8535</v>
      </c>
      <c r="B2801" s="2">
        <v>763927329</v>
      </c>
      <c r="C2801" s="2" t="s">
        <v>162</v>
      </c>
      <c r="D2801" s="4">
        <v>15851.25</v>
      </c>
      <c r="E2801" s="1" t="s">
        <v>12</v>
      </c>
      <c r="F2801" s="1" t="s">
        <v>199</v>
      </c>
      <c r="G2801" s="1" t="s">
        <v>2773</v>
      </c>
      <c r="H2801" s="1" t="s">
        <v>8536</v>
      </c>
      <c r="I2801" s="1">
        <v>197728.5868128</v>
      </c>
      <c r="J2801" s="1" t="s">
        <v>8537</v>
      </c>
    </row>
    <row r="2802" spans="1:10" x14ac:dyDescent="0.25">
      <c r="A2802" s="1" t="s">
        <v>8538</v>
      </c>
      <c r="B2802" s="2">
        <v>598219243</v>
      </c>
      <c r="C2802" s="2" t="s">
        <v>518</v>
      </c>
      <c r="D2802" s="4">
        <v>35574.75</v>
      </c>
      <c r="E2802" s="1" t="s">
        <v>12</v>
      </c>
      <c r="F2802" s="1" t="s">
        <v>256</v>
      </c>
      <c r="G2802" s="1" t="s">
        <v>2773</v>
      </c>
      <c r="H2802" s="1" t="s">
        <v>8539</v>
      </c>
      <c r="I2802" s="1">
        <v>457697.20550400001</v>
      </c>
      <c r="J2802" s="1" t="s">
        <v>8540</v>
      </c>
    </row>
    <row r="2803" spans="1:10" x14ac:dyDescent="0.25">
      <c r="A2803" s="1" t="s">
        <v>8541</v>
      </c>
      <c r="B2803" s="2">
        <v>21129169</v>
      </c>
      <c r="C2803" s="2" t="s">
        <v>556</v>
      </c>
      <c r="D2803" s="4">
        <v>27174</v>
      </c>
      <c r="E2803" s="1" t="s">
        <v>12</v>
      </c>
      <c r="F2803" s="1" t="s">
        <v>1517</v>
      </c>
      <c r="G2803" s="1" t="s">
        <v>2773</v>
      </c>
      <c r="H2803" s="1" t="s">
        <v>8542</v>
      </c>
      <c r="I2803" s="1">
        <v>208032.91621247999</v>
      </c>
      <c r="J2803" s="1" t="s">
        <v>8543</v>
      </c>
    </row>
    <row r="2804" spans="1:10" x14ac:dyDescent="0.25">
      <c r="A2804" s="1" t="s">
        <v>8544</v>
      </c>
      <c r="B2804" s="2">
        <v>478863350</v>
      </c>
      <c r="C2804" s="2" t="s">
        <v>87</v>
      </c>
      <c r="D2804" s="4">
        <v>16581.75</v>
      </c>
      <c r="E2804" s="1" t="s">
        <v>12</v>
      </c>
      <c r="F2804" s="1" t="s">
        <v>774</v>
      </c>
      <c r="G2804" s="1" t="s">
        <v>2773</v>
      </c>
      <c r="H2804" s="1" t="s">
        <v>8545</v>
      </c>
      <c r="I2804" s="1">
        <v>60689.8503728</v>
      </c>
      <c r="J2804" s="1" t="s">
        <v>8546</v>
      </c>
    </row>
    <row r="2805" spans="1:10" x14ac:dyDescent="0.25">
      <c r="A2805" s="1" t="s">
        <v>8547</v>
      </c>
      <c r="B2805" s="2">
        <v>465801768</v>
      </c>
      <c r="C2805" s="2" t="s">
        <v>268</v>
      </c>
      <c r="D2805" s="4">
        <v>17677.5</v>
      </c>
      <c r="E2805" s="1" t="s">
        <v>12</v>
      </c>
      <c r="F2805" s="1" t="s">
        <v>2602</v>
      </c>
      <c r="G2805" s="1" t="s">
        <v>2773</v>
      </c>
      <c r="H2805" s="1" t="s">
        <v>8548</v>
      </c>
      <c r="I2805" s="1">
        <v>116349.66176112001</v>
      </c>
      <c r="J2805" s="1" t="s">
        <v>8549</v>
      </c>
    </row>
    <row r="2806" spans="1:10" x14ac:dyDescent="0.25">
      <c r="A2806" s="1" t="s">
        <v>8550</v>
      </c>
      <c r="B2806" s="2">
        <v>540646135</v>
      </c>
      <c r="C2806" s="2" t="s">
        <v>92</v>
      </c>
      <c r="D2806" s="4">
        <v>29000.25</v>
      </c>
      <c r="E2806" s="1" t="s">
        <v>12</v>
      </c>
      <c r="F2806" s="1" t="s">
        <v>1469</v>
      </c>
      <c r="G2806" s="1" t="s">
        <v>2773</v>
      </c>
      <c r="H2806" s="1" t="s">
        <v>8551</v>
      </c>
      <c r="I2806" s="1">
        <v>74588.001806400003</v>
      </c>
      <c r="J2806" s="1" t="s">
        <v>8552</v>
      </c>
    </row>
    <row r="2807" spans="1:10" x14ac:dyDescent="0.25">
      <c r="A2807" s="1" t="s">
        <v>8553</v>
      </c>
      <c r="B2807" s="2">
        <v>119419377</v>
      </c>
      <c r="C2807" s="2" t="s">
        <v>72</v>
      </c>
      <c r="D2807" s="4">
        <v>34844.25</v>
      </c>
      <c r="E2807" s="1" t="s">
        <v>12</v>
      </c>
      <c r="F2807" s="1" t="s">
        <v>2501</v>
      </c>
      <c r="G2807" s="1" t="s">
        <v>2773</v>
      </c>
      <c r="H2807" s="1" t="s">
        <v>8554</v>
      </c>
      <c r="I2807" s="1">
        <v>125629.05974976</v>
      </c>
      <c r="J2807" s="1" t="s">
        <v>8555</v>
      </c>
    </row>
    <row r="2808" spans="1:10" x14ac:dyDescent="0.25">
      <c r="A2808" s="1" t="s">
        <v>8556</v>
      </c>
      <c r="B2808" s="2">
        <v>782716076</v>
      </c>
      <c r="C2808" s="2" t="s">
        <v>335</v>
      </c>
      <c r="D2808" s="4">
        <v>19869</v>
      </c>
      <c r="E2808" s="1" t="s">
        <v>12</v>
      </c>
      <c r="F2808" s="1" t="s">
        <v>2501</v>
      </c>
      <c r="G2808" s="1" t="s">
        <v>2773</v>
      </c>
      <c r="H2808" s="1" t="s">
        <v>8557</v>
      </c>
      <c r="I2808" s="1">
        <v>69584.308166400006</v>
      </c>
      <c r="J2808" s="1" t="s">
        <v>8558</v>
      </c>
    </row>
    <row r="2809" spans="1:10" x14ac:dyDescent="0.25">
      <c r="A2809" s="1" t="s">
        <v>8559</v>
      </c>
      <c r="B2809" s="2">
        <v>321721952</v>
      </c>
      <c r="C2809" s="2" t="s">
        <v>23</v>
      </c>
      <c r="D2809" s="4">
        <v>15486</v>
      </c>
      <c r="E2809" s="1" t="s">
        <v>12</v>
      </c>
      <c r="F2809" s="1" t="s">
        <v>318</v>
      </c>
      <c r="G2809" s="1" t="s">
        <v>2773</v>
      </c>
      <c r="H2809" s="1" t="s">
        <v>8560</v>
      </c>
      <c r="I2809" s="1">
        <v>382206.16910592001</v>
      </c>
      <c r="J2809" s="1" t="s">
        <v>8561</v>
      </c>
    </row>
    <row r="2810" spans="1:10" x14ac:dyDescent="0.25">
      <c r="A2810" s="1" t="s">
        <v>8562</v>
      </c>
      <c r="B2810" s="2">
        <v>330818890</v>
      </c>
      <c r="C2810" s="2" t="s">
        <v>513</v>
      </c>
      <c r="D2810" s="4">
        <v>32287.5</v>
      </c>
      <c r="E2810" s="1" t="s">
        <v>12</v>
      </c>
      <c r="F2810" s="1" t="s">
        <v>336</v>
      </c>
      <c r="G2810" s="1" t="s">
        <v>2773</v>
      </c>
      <c r="H2810" s="1" t="s">
        <v>8563</v>
      </c>
      <c r="I2810" s="1">
        <v>117451.1841552</v>
      </c>
      <c r="J2810" s="1" t="s">
        <v>8564</v>
      </c>
    </row>
    <row r="2811" spans="1:10" x14ac:dyDescent="0.25">
      <c r="A2811" s="1" t="s">
        <v>8565</v>
      </c>
      <c r="B2811" s="2">
        <v>571268682</v>
      </c>
      <c r="C2811" s="2" t="s">
        <v>57</v>
      </c>
      <c r="D2811" s="4">
        <v>34113.75</v>
      </c>
      <c r="E2811" s="1" t="s">
        <v>12</v>
      </c>
      <c r="F2811" s="1" t="s">
        <v>721</v>
      </c>
      <c r="G2811" s="1" t="s">
        <v>2773</v>
      </c>
      <c r="H2811" s="1" t="s">
        <v>8566</v>
      </c>
      <c r="I2811" s="1">
        <v>32105.06712</v>
      </c>
      <c r="J2811" s="1" t="s">
        <v>8567</v>
      </c>
    </row>
    <row r="2812" spans="1:10" x14ac:dyDescent="0.25">
      <c r="A2812" s="1" t="s">
        <v>8568</v>
      </c>
      <c r="B2812" s="2">
        <v>995229677</v>
      </c>
      <c r="C2812" s="2" t="s">
        <v>380</v>
      </c>
      <c r="D2812" s="4">
        <v>14390.25</v>
      </c>
      <c r="E2812" s="1" t="s">
        <v>12</v>
      </c>
      <c r="F2812" s="1" t="s">
        <v>1090</v>
      </c>
      <c r="G2812" s="1" t="s">
        <v>2773</v>
      </c>
      <c r="H2812" s="1" t="s">
        <v>8569</v>
      </c>
      <c r="I2812" s="1">
        <v>657266.85933040001</v>
      </c>
      <c r="J2812" s="1" t="s">
        <v>8570</v>
      </c>
    </row>
    <row r="2813" spans="1:10" x14ac:dyDescent="0.25">
      <c r="A2813" s="1" t="s">
        <v>8571</v>
      </c>
      <c r="B2813" s="2">
        <v>241445901</v>
      </c>
      <c r="C2813" s="2" t="s">
        <v>498</v>
      </c>
      <c r="D2813" s="4">
        <v>37766.25</v>
      </c>
      <c r="E2813" s="1" t="s">
        <v>12</v>
      </c>
      <c r="F2813" s="1" t="s">
        <v>83</v>
      </c>
      <c r="G2813" s="1" t="s">
        <v>2773</v>
      </c>
      <c r="H2813" s="1" t="s">
        <v>8572</v>
      </c>
      <c r="I2813" s="1">
        <v>34813.386562500003</v>
      </c>
      <c r="J2813" s="1" t="s">
        <v>8573</v>
      </c>
    </row>
    <row r="2814" spans="1:10" x14ac:dyDescent="0.25">
      <c r="A2814" s="1" t="s">
        <v>8574</v>
      </c>
      <c r="B2814" s="2">
        <v>277879148</v>
      </c>
      <c r="C2814" s="2" t="s">
        <v>82</v>
      </c>
      <c r="D2814" s="4">
        <v>16947</v>
      </c>
      <c r="E2814" s="1" t="s">
        <v>12</v>
      </c>
      <c r="F2814" s="1" t="s">
        <v>1517</v>
      </c>
      <c r="G2814" s="1" t="s">
        <v>2773</v>
      </c>
      <c r="H2814" s="1" t="s">
        <v>8575</v>
      </c>
      <c r="I2814" s="1">
        <v>47565.419355999999</v>
      </c>
      <c r="J2814" s="1" t="s">
        <v>8576</v>
      </c>
    </row>
    <row r="2815" spans="1:10" x14ac:dyDescent="0.25">
      <c r="A2815" s="1" t="s">
        <v>8577</v>
      </c>
      <c r="B2815" s="2">
        <v>814266527</v>
      </c>
      <c r="C2815" s="2" t="s">
        <v>298</v>
      </c>
      <c r="D2815" s="4">
        <v>38131.5</v>
      </c>
      <c r="E2815" s="1" t="s">
        <v>12</v>
      </c>
      <c r="F2815" s="1" t="s">
        <v>1426</v>
      </c>
      <c r="G2815" s="1" t="s">
        <v>2773</v>
      </c>
      <c r="H2815" s="1" t="s">
        <v>8578</v>
      </c>
      <c r="I2815" s="1">
        <v>277555.18863324</v>
      </c>
      <c r="J2815" s="1" t="s">
        <v>8579</v>
      </c>
    </row>
    <row r="2816" spans="1:10" x14ac:dyDescent="0.25">
      <c r="A2816" s="1" t="s">
        <v>8580</v>
      </c>
      <c r="B2816" s="2">
        <v>926400808</v>
      </c>
      <c r="C2816" s="2" t="s">
        <v>568</v>
      </c>
      <c r="D2816" s="4">
        <v>25713</v>
      </c>
      <c r="E2816" s="1" t="s">
        <v>12</v>
      </c>
      <c r="F2816" s="1" t="s">
        <v>88</v>
      </c>
      <c r="G2816" s="1" t="s">
        <v>2773</v>
      </c>
      <c r="H2816" s="1" t="s">
        <v>8581</v>
      </c>
      <c r="I2816" s="1">
        <v>226400.69088000001</v>
      </c>
      <c r="J2816" s="1" t="s">
        <v>2430</v>
      </c>
    </row>
    <row r="2817" spans="1:10" x14ac:dyDescent="0.25">
      <c r="A2817" s="1" t="s">
        <v>8582</v>
      </c>
      <c r="B2817" s="2">
        <v>87238732</v>
      </c>
      <c r="C2817" s="2" t="s">
        <v>101</v>
      </c>
      <c r="D2817" s="4">
        <v>19138.5</v>
      </c>
      <c r="E2817" s="1" t="s">
        <v>12</v>
      </c>
      <c r="F2817" s="1" t="s">
        <v>1626</v>
      </c>
      <c r="G2817" s="1" t="s">
        <v>2773</v>
      </c>
      <c r="H2817" s="1" t="s">
        <v>8583</v>
      </c>
      <c r="I2817" s="1">
        <v>161495.34251136001</v>
      </c>
      <c r="J2817" s="1" t="s">
        <v>8584</v>
      </c>
    </row>
    <row r="2818" spans="1:10" x14ac:dyDescent="0.25">
      <c r="A2818" s="1" t="s">
        <v>8585</v>
      </c>
      <c r="B2818" s="2">
        <v>500212612</v>
      </c>
      <c r="C2818" s="2" t="s">
        <v>180</v>
      </c>
      <c r="D2818" s="4">
        <v>35940</v>
      </c>
      <c r="E2818" s="1" t="s">
        <v>12</v>
      </c>
      <c r="F2818" s="1" t="s">
        <v>24</v>
      </c>
      <c r="G2818" s="1" t="s">
        <v>2773</v>
      </c>
      <c r="H2818" s="1" t="s">
        <v>8586</v>
      </c>
      <c r="I2818" s="1">
        <v>163640.87631359999</v>
      </c>
      <c r="J2818" s="1" t="s">
        <v>8587</v>
      </c>
    </row>
    <row r="2819" spans="1:10" x14ac:dyDescent="0.25">
      <c r="A2819" s="1" t="s">
        <v>8588</v>
      </c>
      <c r="B2819" s="2">
        <v>387078888</v>
      </c>
      <c r="C2819" s="2" t="s">
        <v>226</v>
      </c>
      <c r="D2819" s="4">
        <v>31557</v>
      </c>
      <c r="E2819" s="1" t="s">
        <v>12</v>
      </c>
      <c r="F2819" s="1" t="s">
        <v>1242</v>
      </c>
      <c r="G2819" s="1" t="s">
        <v>2773</v>
      </c>
      <c r="H2819" s="1" t="s">
        <v>8589</v>
      </c>
      <c r="I2819" s="1">
        <v>75959.089919999999</v>
      </c>
      <c r="J2819" s="1" t="s">
        <v>8590</v>
      </c>
    </row>
    <row r="2820" spans="1:10" x14ac:dyDescent="0.25">
      <c r="A2820" s="1" t="s">
        <v>8591</v>
      </c>
      <c r="B2820" s="2">
        <v>980718499</v>
      </c>
      <c r="C2820" s="2" t="s">
        <v>322</v>
      </c>
      <c r="D2820" s="4">
        <v>26443.5</v>
      </c>
      <c r="E2820" s="1" t="s">
        <v>12</v>
      </c>
      <c r="F2820" s="1" t="s">
        <v>227</v>
      </c>
      <c r="G2820" s="1" t="s">
        <v>2773</v>
      </c>
      <c r="H2820" s="1" t="s">
        <v>8592</v>
      </c>
      <c r="I2820" s="1">
        <v>271735.32516569999</v>
      </c>
      <c r="J2820" s="1" t="s">
        <v>8593</v>
      </c>
    </row>
    <row r="2821" spans="1:10" x14ac:dyDescent="0.25">
      <c r="A2821" s="1" t="s">
        <v>8594</v>
      </c>
      <c r="B2821" s="2">
        <v>694139298</v>
      </c>
      <c r="C2821" s="2" t="s">
        <v>129</v>
      </c>
      <c r="D2821" s="4">
        <v>15120.75</v>
      </c>
      <c r="E2821" s="1" t="s">
        <v>12</v>
      </c>
      <c r="F2821" s="1" t="s">
        <v>208</v>
      </c>
      <c r="G2821" s="1" t="s">
        <v>2773</v>
      </c>
      <c r="H2821" s="1" t="s">
        <v>8595</v>
      </c>
      <c r="I2821" s="1">
        <v>413930.54070900002</v>
      </c>
      <c r="J2821" s="1" t="s">
        <v>1059</v>
      </c>
    </row>
    <row r="2822" spans="1:10" x14ac:dyDescent="0.25">
      <c r="A2822" s="1" t="s">
        <v>8596</v>
      </c>
      <c r="B2822" s="2">
        <v>499863915</v>
      </c>
      <c r="C2822" s="2" t="s">
        <v>281</v>
      </c>
      <c r="D2822" s="4">
        <v>21695.25</v>
      </c>
      <c r="E2822" s="1" t="s">
        <v>12</v>
      </c>
      <c r="F2822" s="1" t="s">
        <v>598</v>
      </c>
      <c r="G2822" s="1" t="s">
        <v>2773</v>
      </c>
      <c r="H2822" s="1" t="s">
        <v>8597</v>
      </c>
      <c r="I2822" s="1">
        <v>23471.187258800001</v>
      </c>
      <c r="J2822" s="1" t="s">
        <v>8598</v>
      </c>
    </row>
    <row r="2823" spans="1:10" x14ac:dyDescent="0.25">
      <c r="A2823" s="1" t="s">
        <v>8599</v>
      </c>
      <c r="B2823" s="2">
        <v>934597374</v>
      </c>
      <c r="C2823" s="2" t="s">
        <v>134</v>
      </c>
      <c r="D2823" s="4">
        <v>37401</v>
      </c>
      <c r="E2823" s="1" t="s">
        <v>12</v>
      </c>
      <c r="F2823" s="1" t="s">
        <v>1400</v>
      </c>
      <c r="G2823" s="1" t="s">
        <v>2773</v>
      </c>
      <c r="H2823" s="1" t="s">
        <v>8600</v>
      </c>
      <c r="I2823" s="1">
        <v>75066.211836000002</v>
      </c>
      <c r="J2823" s="1" t="s">
        <v>8601</v>
      </c>
    </row>
    <row r="2824" spans="1:10" x14ac:dyDescent="0.25">
      <c r="A2824" s="1" t="s">
        <v>8602</v>
      </c>
      <c r="B2824" s="2">
        <v>619053523</v>
      </c>
      <c r="C2824" s="2" t="s">
        <v>143</v>
      </c>
      <c r="D2824" s="4">
        <v>34479</v>
      </c>
      <c r="E2824" s="1" t="s">
        <v>12</v>
      </c>
      <c r="F2824" s="1" t="s">
        <v>353</v>
      </c>
      <c r="G2824" s="1" t="s">
        <v>2773</v>
      </c>
      <c r="H2824" s="1" t="s">
        <v>8603</v>
      </c>
      <c r="I2824" s="1">
        <v>135217.368468</v>
      </c>
      <c r="J2824" s="1" t="s">
        <v>8604</v>
      </c>
    </row>
    <row r="2825" spans="1:10" x14ac:dyDescent="0.25">
      <c r="A2825" s="1" t="s">
        <v>8605</v>
      </c>
      <c r="B2825" s="2">
        <v>308158521</v>
      </c>
      <c r="C2825" s="2" t="s">
        <v>212</v>
      </c>
      <c r="D2825" s="4">
        <v>24252</v>
      </c>
      <c r="E2825" s="1" t="s">
        <v>12</v>
      </c>
      <c r="F2825" s="1" t="s">
        <v>1815</v>
      </c>
      <c r="G2825" s="1" t="s">
        <v>2773</v>
      </c>
      <c r="H2825" s="1" t="s">
        <v>8606</v>
      </c>
      <c r="I2825" s="1">
        <v>139343.07785216</v>
      </c>
      <c r="J2825" s="1" t="s">
        <v>8607</v>
      </c>
    </row>
    <row r="2826" spans="1:10" x14ac:dyDescent="0.25">
      <c r="A2826" s="1" t="s">
        <v>8608</v>
      </c>
      <c r="B2826" s="2">
        <v>456255247</v>
      </c>
      <c r="C2826" s="2" t="s">
        <v>129</v>
      </c>
      <c r="D2826" s="4">
        <v>15120.75</v>
      </c>
      <c r="E2826" s="1" t="s">
        <v>12</v>
      </c>
      <c r="F2826" s="1" t="s">
        <v>1277</v>
      </c>
      <c r="G2826" s="1" t="s">
        <v>2773</v>
      </c>
      <c r="H2826" s="1" t="s">
        <v>8609</v>
      </c>
      <c r="I2826" s="1">
        <v>177132.77618399999</v>
      </c>
      <c r="J2826" s="1" t="s">
        <v>8610</v>
      </c>
    </row>
    <row r="2827" spans="1:10" x14ac:dyDescent="0.25">
      <c r="A2827" s="1" t="s">
        <v>8611</v>
      </c>
      <c r="B2827" s="2">
        <v>489162349</v>
      </c>
      <c r="C2827" s="2" t="s">
        <v>470</v>
      </c>
      <c r="D2827" s="4">
        <v>14755.5</v>
      </c>
      <c r="E2827" s="1" t="s">
        <v>12</v>
      </c>
      <c r="F2827" s="1" t="s">
        <v>731</v>
      </c>
      <c r="G2827" s="1" t="s">
        <v>2773</v>
      </c>
      <c r="H2827" s="1" t="s">
        <v>8612</v>
      </c>
      <c r="I2827" s="1">
        <v>657849.61932479998</v>
      </c>
      <c r="J2827" s="1" t="s">
        <v>8613</v>
      </c>
    </row>
    <row r="2828" spans="1:10" x14ac:dyDescent="0.25">
      <c r="A2828" s="1" t="s">
        <v>8614</v>
      </c>
      <c r="B2828" s="2">
        <v>245645227</v>
      </c>
      <c r="C2828" s="2" t="s">
        <v>698</v>
      </c>
      <c r="D2828" s="4">
        <v>18408</v>
      </c>
      <c r="E2828" s="1" t="s">
        <v>12</v>
      </c>
      <c r="F2828" s="1" t="s">
        <v>290</v>
      </c>
      <c r="G2828" s="1" t="s">
        <v>2773</v>
      </c>
      <c r="H2828" s="1" t="s">
        <v>8615</v>
      </c>
      <c r="I2828" s="1">
        <v>144437.68693231</v>
      </c>
      <c r="J2828" s="1" t="s">
        <v>8616</v>
      </c>
    </row>
    <row r="2829" spans="1:10" x14ac:dyDescent="0.25">
      <c r="A2829" s="1" t="s">
        <v>8617</v>
      </c>
      <c r="B2829" s="2">
        <v>219307348</v>
      </c>
      <c r="C2829" s="2" t="s">
        <v>194</v>
      </c>
      <c r="D2829" s="4">
        <v>30826.5</v>
      </c>
      <c r="E2829" s="1" t="s">
        <v>12</v>
      </c>
      <c r="F2829" s="1" t="s">
        <v>602</v>
      </c>
      <c r="G2829" s="1" t="s">
        <v>2773</v>
      </c>
      <c r="H2829" s="1" t="s">
        <v>8618</v>
      </c>
      <c r="I2829" s="1">
        <v>310202.08127999998</v>
      </c>
      <c r="J2829" s="1" t="s">
        <v>8619</v>
      </c>
    </row>
    <row r="2830" spans="1:10" x14ac:dyDescent="0.25">
      <c r="A2830" s="1" t="s">
        <v>8620</v>
      </c>
      <c r="B2830" s="2">
        <v>120932057</v>
      </c>
      <c r="C2830" s="2" t="s">
        <v>380</v>
      </c>
      <c r="D2830" s="4">
        <v>14390.25</v>
      </c>
      <c r="E2830" s="1" t="s">
        <v>12</v>
      </c>
      <c r="F2830" s="1" t="s">
        <v>1840</v>
      </c>
      <c r="G2830" s="1" t="s">
        <v>2773</v>
      </c>
      <c r="H2830" s="1" t="s">
        <v>8621</v>
      </c>
      <c r="I2830" s="1">
        <v>253073.67546239999</v>
      </c>
      <c r="J2830" s="1" t="s">
        <v>8622</v>
      </c>
    </row>
    <row r="2831" spans="1:10" x14ac:dyDescent="0.25">
      <c r="A2831" s="1" t="s">
        <v>8623</v>
      </c>
      <c r="B2831" s="2">
        <v>415890182</v>
      </c>
      <c r="C2831" s="2" t="s">
        <v>212</v>
      </c>
      <c r="D2831" s="4">
        <v>24252</v>
      </c>
      <c r="E2831" s="1" t="s">
        <v>12</v>
      </c>
      <c r="F2831" s="1" t="s">
        <v>557</v>
      </c>
      <c r="G2831" s="1" t="s">
        <v>2773</v>
      </c>
      <c r="H2831" s="1" t="s">
        <v>8624</v>
      </c>
      <c r="I2831" s="1">
        <v>1422244.3725000001</v>
      </c>
      <c r="J2831" s="1" t="s">
        <v>8625</v>
      </c>
    </row>
    <row r="2832" spans="1:10" x14ac:dyDescent="0.25">
      <c r="A2832" s="1" t="s">
        <v>8626</v>
      </c>
      <c r="B2832" s="2">
        <v>955631691</v>
      </c>
      <c r="C2832" s="2" t="s">
        <v>124</v>
      </c>
      <c r="D2832" s="4">
        <v>14025</v>
      </c>
      <c r="E2832" s="1" t="s">
        <v>12</v>
      </c>
      <c r="F2832" s="1" t="s">
        <v>408</v>
      </c>
      <c r="G2832" s="1" t="s">
        <v>2773</v>
      </c>
      <c r="H2832" s="1" t="s">
        <v>8627</v>
      </c>
      <c r="I2832" s="1">
        <v>151194.93386088</v>
      </c>
      <c r="J2832" s="1" t="s">
        <v>8628</v>
      </c>
    </row>
    <row r="2833" spans="1:10" x14ac:dyDescent="0.25">
      <c r="A2833" s="1" t="s">
        <v>8629</v>
      </c>
      <c r="B2833" s="2">
        <v>607842215</v>
      </c>
      <c r="C2833" s="2" t="s">
        <v>180</v>
      </c>
      <c r="D2833" s="4">
        <v>35940</v>
      </c>
      <c r="E2833" s="1" t="s">
        <v>12</v>
      </c>
      <c r="F2833" s="1" t="s">
        <v>947</v>
      </c>
      <c r="G2833" s="1" t="s">
        <v>3820</v>
      </c>
      <c r="H2833" s="1" t="s">
        <v>8630</v>
      </c>
      <c r="I2833" s="1">
        <v>358651.99381284002</v>
      </c>
      <c r="J2833" s="1" t="s">
        <v>8631</v>
      </c>
    </row>
    <row r="2834" spans="1:10" x14ac:dyDescent="0.25">
      <c r="A2834" s="1" t="s">
        <v>8632</v>
      </c>
      <c r="B2834" s="2">
        <v>156058632</v>
      </c>
      <c r="C2834" s="2" t="s">
        <v>298</v>
      </c>
      <c r="D2834" s="4">
        <v>38131.5</v>
      </c>
      <c r="E2834" s="1" t="s">
        <v>12</v>
      </c>
      <c r="F2834" s="1" t="s">
        <v>731</v>
      </c>
      <c r="G2834" s="1" t="s">
        <v>3820</v>
      </c>
      <c r="H2834" s="1" t="s">
        <v>8633</v>
      </c>
      <c r="I2834" s="1">
        <v>198801.54636864</v>
      </c>
      <c r="J2834" s="1" t="s">
        <v>8634</v>
      </c>
    </row>
    <row r="2835" spans="1:10" x14ac:dyDescent="0.25">
      <c r="A2835" s="1" t="s">
        <v>8635</v>
      </c>
      <c r="B2835" s="2">
        <v>158449315</v>
      </c>
      <c r="C2835" s="2" t="s">
        <v>33</v>
      </c>
      <c r="D2835" s="4">
        <v>13659.75</v>
      </c>
      <c r="E2835" s="1" t="s">
        <v>12</v>
      </c>
      <c r="F2835" s="1" t="s">
        <v>344</v>
      </c>
      <c r="G2835" s="1" t="s">
        <v>3820</v>
      </c>
      <c r="H2835" s="1" t="s">
        <v>8636</v>
      </c>
      <c r="I2835" s="1">
        <v>333930.29500320001</v>
      </c>
      <c r="J2835" s="1" t="s">
        <v>8637</v>
      </c>
    </row>
    <row r="2836" spans="1:10" x14ac:dyDescent="0.25">
      <c r="A2836" s="1" t="s">
        <v>8638</v>
      </c>
      <c r="B2836" s="2">
        <v>735065</v>
      </c>
      <c r="C2836" s="2" t="s">
        <v>221</v>
      </c>
      <c r="D2836" s="4">
        <v>33748.5</v>
      </c>
      <c r="E2836" s="1" t="s">
        <v>12</v>
      </c>
      <c r="F2836" s="1" t="s">
        <v>176</v>
      </c>
      <c r="G2836" s="1" t="s">
        <v>3820</v>
      </c>
      <c r="H2836" s="1" t="s">
        <v>8639</v>
      </c>
      <c r="I2836" s="1">
        <v>108104.13554125</v>
      </c>
      <c r="J2836" s="1" t="s">
        <v>8640</v>
      </c>
    </row>
    <row r="2837" spans="1:10" x14ac:dyDescent="0.25">
      <c r="A2837" s="1" t="s">
        <v>8641</v>
      </c>
      <c r="B2837" s="2">
        <v>713828928</v>
      </c>
      <c r="C2837" s="2" t="s">
        <v>57</v>
      </c>
      <c r="D2837" s="4">
        <v>34113.75</v>
      </c>
      <c r="E2837" s="1" t="s">
        <v>12</v>
      </c>
      <c r="F2837" s="1" t="s">
        <v>940</v>
      </c>
      <c r="G2837" s="1" t="s">
        <v>3820</v>
      </c>
      <c r="H2837" s="1" t="s">
        <v>8642</v>
      </c>
      <c r="I2837" s="1">
        <v>914432.34582864004</v>
      </c>
      <c r="J2837" s="1" t="s">
        <v>8643</v>
      </c>
    </row>
    <row r="2838" spans="1:10" x14ac:dyDescent="0.25">
      <c r="A2838" s="1" t="s">
        <v>8644</v>
      </c>
      <c r="B2838" s="2">
        <v>172877992</v>
      </c>
      <c r="C2838" s="2" t="s">
        <v>67</v>
      </c>
      <c r="D2838" s="4">
        <v>23156.25</v>
      </c>
      <c r="E2838" s="1" t="s">
        <v>12</v>
      </c>
      <c r="F2838" s="1" t="s">
        <v>1815</v>
      </c>
      <c r="G2838" s="1" t="s">
        <v>3820</v>
      </c>
      <c r="H2838" s="1" t="s">
        <v>8645</v>
      </c>
      <c r="I2838" s="1">
        <v>390292.17485771998</v>
      </c>
      <c r="J2838" s="1" t="s">
        <v>8646</v>
      </c>
    </row>
    <row r="2839" spans="1:10" x14ac:dyDescent="0.25">
      <c r="A2839" s="1" t="s">
        <v>8647</v>
      </c>
      <c r="B2839" s="2">
        <v>369381575</v>
      </c>
      <c r="C2839" s="2" t="s">
        <v>250</v>
      </c>
      <c r="D2839" s="4">
        <v>18042.75</v>
      </c>
      <c r="E2839" s="1" t="s">
        <v>12</v>
      </c>
      <c r="F2839" s="1" t="s">
        <v>519</v>
      </c>
      <c r="G2839" s="1" t="s">
        <v>3820</v>
      </c>
      <c r="H2839" s="1" t="s">
        <v>8648</v>
      </c>
      <c r="I2839" s="1">
        <v>24123.576708000001</v>
      </c>
      <c r="J2839" s="1" t="s">
        <v>8649</v>
      </c>
    </row>
    <row r="2840" spans="1:10" x14ac:dyDescent="0.25">
      <c r="A2840" s="1" t="s">
        <v>8650</v>
      </c>
      <c r="B2840" s="2">
        <v>210406263</v>
      </c>
      <c r="C2840" s="2" t="s">
        <v>698</v>
      </c>
      <c r="D2840" s="4">
        <v>18408</v>
      </c>
      <c r="E2840" s="1" t="s">
        <v>12</v>
      </c>
      <c r="F2840" s="1" t="s">
        <v>422</v>
      </c>
      <c r="G2840" s="1" t="s">
        <v>3820</v>
      </c>
      <c r="H2840" s="1" t="s">
        <v>8651</v>
      </c>
      <c r="I2840" s="1">
        <v>157107.48278399999</v>
      </c>
      <c r="J2840" s="1" t="s">
        <v>8652</v>
      </c>
    </row>
    <row r="2841" spans="1:10" x14ac:dyDescent="0.25">
      <c r="A2841" s="1" t="s">
        <v>8653</v>
      </c>
      <c r="B2841" s="2">
        <v>876216916</v>
      </c>
      <c r="C2841" s="2" t="s">
        <v>889</v>
      </c>
      <c r="D2841" s="4">
        <v>30096</v>
      </c>
      <c r="E2841" s="1" t="s">
        <v>12</v>
      </c>
      <c r="F2841" s="1" t="s">
        <v>1388</v>
      </c>
      <c r="G2841" s="1" t="s">
        <v>3820</v>
      </c>
      <c r="H2841" s="1" t="s">
        <v>8654</v>
      </c>
      <c r="I2841" s="1">
        <v>45084.937203000001</v>
      </c>
      <c r="J2841" s="1" t="s">
        <v>8655</v>
      </c>
    </row>
    <row r="2842" spans="1:10" x14ac:dyDescent="0.25">
      <c r="A2842" s="1" t="s">
        <v>8656</v>
      </c>
      <c r="B2842" s="2">
        <v>295682322</v>
      </c>
      <c r="C2842" s="2" t="s">
        <v>298</v>
      </c>
      <c r="D2842" s="4">
        <v>38131.5</v>
      </c>
      <c r="E2842" s="1" t="s">
        <v>12</v>
      </c>
      <c r="F2842" s="1" t="s">
        <v>557</v>
      </c>
      <c r="G2842" s="1" t="s">
        <v>3820</v>
      </c>
      <c r="H2842" s="1" t="s">
        <v>8657</v>
      </c>
      <c r="I2842" s="1">
        <v>70105.541990400001</v>
      </c>
      <c r="J2842" s="1" t="s">
        <v>8658</v>
      </c>
    </row>
    <row r="2843" spans="1:10" x14ac:dyDescent="0.25">
      <c r="A2843" s="1" t="s">
        <v>8659</v>
      </c>
      <c r="B2843" s="2">
        <v>371142420</v>
      </c>
      <c r="C2843" s="2" t="s">
        <v>194</v>
      </c>
      <c r="D2843" s="4">
        <v>30826.5</v>
      </c>
      <c r="E2843" s="1" t="s">
        <v>12</v>
      </c>
      <c r="F2843" s="1" t="s">
        <v>48</v>
      </c>
      <c r="G2843" s="1" t="s">
        <v>3820</v>
      </c>
      <c r="H2843" s="1" t="s">
        <v>8660</v>
      </c>
      <c r="I2843" s="1">
        <v>9544.1922575999997</v>
      </c>
      <c r="J2843" s="1" t="s">
        <v>8661</v>
      </c>
    </row>
    <row r="2844" spans="1:10" x14ac:dyDescent="0.25">
      <c r="A2844" s="1" t="s">
        <v>8662</v>
      </c>
      <c r="B2844" s="2">
        <v>518915884</v>
      </c>
      <c r="C2844" s="2" t="s">
        <v>452</v>
      </c>
      <c r="D2844" s="4">
        <v>26078.25</v>
      </c>
      <c r="E2844" s="1" t="s">
        <v>12</v>
      </c>
      <c r="F2844" s="1" t="s">
        <v>251</v>
      </c>
      <c r="G2844" s="1" t="s">
        <v>3820</v>
      </c>
      <c r="H2844" s="1" t="s">
        <v>8663</v>
      </c>
      <c r="I2844" s="1">
        <v>44548.358025599999</v>
      </c>
      <c r="J2844" s="1" t="s">
        <v>8664</v>
      </c>
    </row>
    <row r="2845" spans="1:10" x14ac:dyDescent="0.25">
      <c r="A2845" s="1" t="s">
        <v>8665</v>
      </c>
      <c r="B2845" s="2">
        <v>926002607</v>
      </c>
      <c r="C2845" s="2" t="s">
        <v>869</v>
      </c>
      <c r="D2845" s="4">
        <v>17312.25</v>
      </c>
      <c r="E2845" s="1" t="s">
        <v>12</v>
      </c>
      <c r="F2845" s="1" t="s">
        <v>63</v>
      </c>
      <c r="G2845" s="1" t="s">
        <v>3820</v>
      </c>
      <c r="H2845" s="1" t="s">
        <v>8666</v>
      </c>
      <c r="I2845" s="1">
        <v>677796.02841599996</v>
      </c>
      <c r="J2845" s="1" t="s">
        <v>8667</v>
      </c>
    </row>
    <row r="2846" spans="1:10" x14ac:dyDescent="0.25">
      <c r="A2846" s="1" t="s">
        <v>8668</v>
      </c>
      <c r="B2846" s="2">
        <v>834478667</v>
      </c>
      <c r="C2846" s="2" t="s">
        <v>479</v>
      </c>
      <c r="D2846" s="4">
        <v>33383.25</v>
      </c>
      <c r="E2846" s="1" t="s">
        <v>12</v>
      </c>
      <c r="F2846" s="1" t="s">
        <v>53</v>
      </c>
      <c r="G2846" s="1" t="s">
        <v>3820</v>
      </c>
      <c r="H2846" s="1" t="s">
        <v>8669</v>
      </c>
      <c r="I2846" s="1">
        <v>121695.762204</v>
      </c>
      <c r="J2846" s="1" t="s">
        <v>8670</v>
      </c>
    </row>
    <row r="2847" spans="1:10" x14ac:dyDescent="0.25">
      <c r="A2847" s="1" t="s">
        <v>8671</v>
      </c>
      <c r="B2847" s="2">
        <v>723431746</v>
      </c>
      <c r="C2847" s="2" t="s">
        <v>33</v>
      </c>
      <c r="D2847" s="4">
        <v>13659.75</v>
      </c>
      <c r="E2847" s="1" t="s">
        <v>12</v>
      </c>
      <c r="F2847" s="1" t="s">
        <v>794</v>
      </c>
      <c r="G2847" s="1" t="s">
        <v>3820</v>
      </c>
      <c r="H2847" s="1" t="s">
        <v>8672</v>
      </c>
      <c r="I2847" s="1">
        <v>309851.62494000001</v>
      </c>
      <c r="J2847" s="1" t="s">
        <v>8673</v>
      </c>
    </row>
    <row r="2848" spans="1:10" x14ac:dyDescent="0.25">
      <c r="A2848" s="1" t="s">
        <v>8674</v>
      </c>
      <c r="B2848" s="2">
        <v>436593969</v>
      </c>
      <c r="C2848" s="2" t="s">
        <v>221</v>
      </c>
      <c r="D2848" s="4">
        <v>33748.5</v>
      </c>
      <c r="E2848" s="1" t="s">
        <v>12</v>
      </c>
      <c r="F2848" s="1" t="s">
        <v>336</v>
      </c>
      <c r="G2848" s="1" t="s">
        <v>3820</v>
      </c>
      <c r="H2848" s="1" t="s">
        <v>8675</v>
      </c>
      <c r="I2848" s="1">
        <v>274783.22036550002</v>
      </c>
      <c r="J2848" s="1" t="s">
        <v>8676</v>
      </c>
    </row>
    <row r="2849" spans="1:10" x14ac:dyDescent="0.25">
      <c r="A2849" s="1" t="s">
        <v>8677</v>
      </c>
      <c r="B2849" s="2">
        <v>337682362</v>
      </c>
      <c r="C2849" s="2" t="s">
        <v>606</v>
      </c>
      <c r="D2849" s="4">
        <v>23886.75</v>
      </c>
      <c r="E2849" s="1" t="s">
        <v>12</v>
      </c>
      <c r="F2849" s="1" t="s">
        <v>569</v>
      </c>
      <c r="G2849" s="1" t="s">
        <v>3820</v>
      </c>
      <c r="H2849" s="1" t="s">
        <v>8678</v>
      </c>
      <c r="I2849" s="1">
        <v>73869.802157800004</v>
      </c>
      <c r="J2849" s="1" t="s">
        <v>8679</v>
      </c>
    </row>
    <row r="2850" spans="1:10" x14ac:dyDescent="0.25">
      <c r="A2850" s="1" t="s">
        <v>8680</v>
      </c>
      <c r="B2850" s="2">
        <v>741568626</v>
      </c>
      <c r="C2850" s="2" t="s">
        <v>226</v>
      </c>
      <c r="D2850" s="4">
        <v>31557</v>
      </c>
      <c r="E2850" s="1" t="s">
        <v>12</v>
      </c>
      <c r="F2850" s="1" t="s">
        <v>523</v>
      </c>
      <c r="G2850" s="1" t="s">
        <v>3820</v>
      </c>
      <c r="H2850" s="1" t="s">
        <v>8681</v>
      </c>
      <c r="I2850" s="1">
        <v>306891.90028900001</v>
      </c>
      <c r="J2850" s="1" t="s">
        <v>8682</v>
      </c>
    </row>
    <row r="2851" spans="1:10" x14ac:dyDescent="0.25">
      <c r="A2851" s="1" t="s">
        <v>8683</v>
      </c>
      <c r="B2851" s="2">
        <v>652862459</v>
      </c>
      <c r="C2851" s="2" t="s">
        <v>869</v>
      </c>
      <c r="D2851" s="4">
        <v>17312.25</v>
      </c>
      <c r="E2851" s="1" t="s">
        <v>12</v>
      </c>
      <c r="F2851" s="1" t="s">
        <v>2278</v>
      </c>
      <c r="G2851" s="1" t="s">
        <v>3820</v>
      </c>
      <c r="H2851" s="1" t="s">
        <v>8684</v>
      </c>
      <c r="I2851" s="1">
        <v>42305.389774199997</v>
      </c>
      <c r="J2851" s="1" t="s">
        <v>8685</v>
      </c>
    </row>
    <row r="2852" spans="1:10" x14ac:dyDescent="0.25">
      <c r="A2852" s="1" t="s">
        <v>8686</v>
      </c>
      <c r="B2852" s="2">
        <v>998752321</v>
      </c>
      <c r="C2852" s="2" t="s">
        <v>189</v>
      </c>
      <c r="D2852" s="4">
        <v>22425.75</v>
      </c>
      <c r="E2852" s="1" t="s">
        <v>12</v>
      </c>
      <c r="F2852" s="1" t="s">
        <v>399</v>
      </c>
      <c r="G2852" s="1" t="s">
        <v>3820</v>
      </c>
      <c r="H2852" s="1" t="s">
        <v>8687</v>
      </c>
      <c r="I2852" s="1">
        <v>145258.32384</v>
      </c>
      <c r="J2852" s="1" t="s">
        <v>8688</v>
      </c>
    </row>
    <row r="2853" spans="1:10" x14ac:dyDescent="0.25">
      <c r="A2853" s="1" t="s">
        <v>8689</v>
      </c>
      <c r="B2853" s="2">
        <v>710131099</v>
      </c>
      <c r="C2853" s="2" t="s">
        <v>556</v>
      </c>
      <c r="D2853" s="4">
        <v>27174</v>
      </c>
      <c r="E2853" s="1" t="s">
        <v>12</v>
      </c>
      <c r="F2853" s="1" t="s">
        <v>318</v>
      </c>
      <c r="G2853" s="1" t="s">
        <v>3820</v>
      </c>
      <c r="H2853" s="1" t="s">
        <v>903</v>
      </c>
      <c r="I2853" s="1">
        <v>0</v>
      </c>
      <c r="J2853" s="1" t="s">
        <v>8690</v>
      </c>
    </row>
    <row r="2854" spans="1:10" x14ac:dyDescent="0.25">
      <c r="A2854" s="1" t="s">
        <v>8691</v>
      </c>
      <c r="B2854" s="2">
        <v>183697653</v>
      </c>
      <c r="C2854" s="2" t="s">
        <v>11</v>
      </c>
      <c r="D2854" s="4">
        <v>36305.25</v>
      </c>
      <c r="E2854" s="1" t="s">
        <v>12</v>
      </c>
      <c r="F2854" s="1" t="s">
        <v>767</v>
      </c>
      <c r="G2854" s="1" t="s">
        <v>3820</v>
      </c>
      <c r="H2854" s="1" t="s">
        <v>8692</v>
      </c>
      <c r="I2854" s="1">
        <v>30733.458194399998</v>
      </c>
      <c r="J2854" s="1" t="s">
        <v>8693</v>
      </c>
    </row>
    <row r="2855" spans="1:10" x14ac:dyDescent="0.25">
      <c r="A2855" s="1" t="s">
        <v>8694</v>
      </c>
      <c r="B2855" s="2">
        <v>388129904</v>
      </c>
      <c r="C2855" s="2" t="s">
        <v>389</v>
      </c>
      <c r="D2855" s="4">
        <v>29365.5</v>
      </c>
      <c r="E2855" s="1" t="s">
        <v>12</v>
      </c>
      <c r="F2855" s="1" t="s">
        <v>1146</v>
      </c>
      <c r="G2855" s="1" t="s">
        <v>3820</v>
      </c>
      <c r="H2855" s="1" t="s">
        <v>8695</v>
      </c>
      <c r="I2855" s="1">
        <v>190842.336048</v>
      </c>
      <c r="J2855" s="1" t="s">
        <v>8696</v>
      </c>
    </row>
    <row r="2856" spans="1:10" x14ac:dyDescent="0.25">
      <c r="A2856" s="1" t="s">
        <v>8697</v>
      </c>
      <c r="B2856" s="2">
        <v>126238837</v>
      </c>
      <c r="C2856" s="2" t="s">
        <v>226</v>
      </c>
      <c r="D2856" s="4">
        <v>31557</v>
      </c>
      <c r="E2856" s="1" t="s">
        <v>12</v>
      </c>
      <c r="F2856" s="1" t="s">
        <v>251</v>
      </c>
      <c r="G2856" s="1" t="s">
        <v>3820</v>
      </c>
      <c r="H2856" s="1" t="s">
        <v>8698</v>
      </c>
      <c r="I2856" s="1">
        <v>186089.60772</v>
      </c>
      <c r="J2856" s="1" t="s">
        <v>8699</v>
      </c>
    </row>
    <row r="2857" spans="1:10" x14ac:dyDescent="0.25">
      <c r="A2857" s="1" t="s">
        <v>8700</v>
      </c>
      <c r="B2857" s="2">
        <v>290965816</v>
      </c>
      <c r="C2857" s="2" t="s">
        <v>212</v>
      </c>
      <c r="D2857" s="4">
        <v>24252</v>
      </c>
      <c r="E2857" s="1" t="s">
        <v>12</v>
      </c>
      <c r="F2857" s="1" t="s">
        <v>1090</v>
      </c>
      <c r="G2857" s="1" t="s">
        <v>3820</v>
      </c>
      <c r="H2857" s="1" t="s">
        <v>8701</v>
      </c>
      <c r="I2857" s="1">
        <v>27178.236571320002</v>
      </c>
      <c r="J2857" s="1" t="s">
        <v>8702</v>
      </c>
    </row>
    <row r="2858" spans="1:10" x14ac:dyDescent="0.25">
      <c r="A2858" s="1" t="s">
        <v>8703</v>
      </c>
      <c r="B2858" s="2">
        <v>27198565</v>
      </c>
      <c r="C2858" s="2" t="s">
        <v>348</v>
      </c>
      <c r="D2858" s="4">
        <v>28635</v>
      </c>
      <c r="E2858" s="1" t="s">
        <v>12</v>
      </c>
      <c r="F2858" s="1" t="s">
        <v>256</v>
      </c>
      <c r="G2858" s="1" t="s">
        <v>3820</v>
      </c>
      <c r="H2858" s="1" t="s">
        <v>8704</v>
      </c>
      <c r="I2858" s="1">
        <v>109541.86048408</v>
      </c>
      <c r="J2858" s="1" t="s">
        <v>4540</v>
      </c>
    </row>
    <row r="2859" spans="1:10" x14ac:dyDescent="0.25">
      <c r="A2859" s="1" t="s">
        <v>8705</v>
      </c>
      <c r="B2859" s="2">
        <v>171703363</v>
      </c>
      <c r="C2859" s="2" t="s">
        <v>470</v>
      </c>
      <c r="D2859" s="4">
        <v>14755.5</v>
      </c>
      <c r="E2859" s="1" t="s">
        <v>12</v>
      </c>
      <c r="F2859" s="1" t="s">
        <v>93</v>
      </c>
      <c r="G2859" s="1" t="s">
        <v>3820</v>
      </c>
      <c r="H2859" s="1" t="s">
        <v>8706</v>
      </c>
      <c r="I2859" s="1">
        <v>252191.21568960001</v>
      </c>
      <c r="J2859" s="1" t="s">
        <v>8707</v>
      </c>
    </row>
    <row r="2860" spans="1:10" x14ac:dyDescent="0.25">
      <c r="A2860" s="1" t="s">
        <v>8708</v>
      </c>
      <c r="B2860" s="2">
        <v>409989446</v>
      </c>
      <c r="C2860" s="2" t="s">
        <v>114</v>
      </c>
      <c r="D2860" s="4">
        <v>20599.5</v>
      </c>
      <c r="E2860" s="1" t="s">
        <v>12</v>
      </c>
      <c r="F2860" s="1" t="s">
        <v>422</v>
      </c>
      <c r="G2860" s="1" t="s">
        <v>3820</v>
      </c>
      <c r="H2860" s="1" t="s">
        <v>8709</v>
      </c>
      <c r="I2860" s="1">
        <v>93271.528618950004</v>
      </c>
      <c r="J2860" s="1" t="s">
        <v>8710</v>
      </c>
    </row>
    <row r="2861" spans="1:10" x14ac:dyDescent="0.25">
      <c r="A2861" s="1" t="s">
        <v>8711</v>
      </c>
      <c r="B2861" s="2">
        <v>599797239</v>
      </c>
      <c r="C2861" s="2" t="s">
        <v>273</v>
      </c>
      <c r="D2861" s="4">
        <v>20964.75</v>
      </c>
      <c r="E2861" s="1" t="s">
        <v>12</v>
      </c>
      <c r="F2861" s="1" t="s">
        <v>2602</v>
      </c>
      <c r="G2861" s="1" t="s">
        <v>3820</v>
      </c>
      <c r="H2861" s="1" t="s">
        <v>8712</v>
      </c>
      <c r="I2861" s="1">
        <v>280987.71022080001</v>
      </c>
      <c r="J2861" s="1" t="s">
        <v>8713</v>
      </c>
    </row>
    <row r="2862" spans="1:10" x14ac:dyDescent="0.25">
      <c r="A2862" s="1" t="s">
        <v>8714</v>
      </c>
      <c r="B2862" s="2">
        <v>24757395</v>
      </c>
      <c r="C2862" s="2" t="s">
        <v>124</v>
      </c>
      <c r="D2862" s="4">
        <v>14025</v>
      </c>
      <c r="E2862" s="1" t="s">
        <v>12</v>
      </c>
      <c r="F2862" s="1" t="s">
        <v>509</v>
      </c>
      <c r="G2862" s="1" t="s">
        <v>3820</v>
      </c>
      <c r="H2862" s="1" t="s">
        <v>8715</v>
      </c>
      <c r="I2862" s="1">
        <v>421301.32785180002</v>
      </c>
      <c r="J2862" s="1" t="s">
        <v>8716</v>
      </c>
    </row>
    <row r="2863" spans="1:10" x14ac:dyDescent="0.25">
      <c r="A2863" s="1" t="s">
        <v>8717</v>
      </c>
      <c r="B2863" s="2">
        <v>574901635</v>
      </c>
      <c r="C2863" s="2" t="s">
        <v>255</v>
      </c>
      <c r="D2863" s="4">
        <v>25347.75</v>
      </c>
      <c r="E2863" s="1" t="s">
        <v>12</v>
      </c>
      <c r="F2863" s="1" t="s">
        <v>190</v>
      </c>
      <c r="G2863" s="1" t="s">
        <v>3820</v>
      </c>
      <c r="H2863" s="1" t="s">
        <v>8718</v>
      </c>
      <c r="I2863" s="1">
        <v>783508.80666240002</v>
      </c>
      <c r="J2863" s="1" t="s">
        <v>8719</v>
      </c>
    </row>
    <row r="2864" spans="1:10" x14ac:dyDescent="0.25">
      <c r="A2864" s="1" t="s">
        <v>8720</v>
      </c>
      <c r="B2864" s="2">
        <v>589094059</v>
      </c>
      <c r="C2864" s="2" t="s">
        <v>389</v>
      </c>
      <c r="D2864" s="4">
        <v>29365.5</v>
      </c>
      <c r="E2864" s="1" t="s">
        <v>12</v>
      </c>
      <c r="F2864" s="1" t="s">
        <v>598</v>
      </c>
      <c r="G2864" s="1" t="s">
        <v>3820</v>
      </c>
      <c r="H2864" s="1" t="s">
        <v>8721</v>
      </c>
      <c r="I2864" s="1">
        <v>56868.712453799999</v>
      </c>
      <c r="J2864" s="1" t="s">
        <v>8722</v>
      </c>
    </row>
    <row r="2865" spans="1:10" x14ac:dyDescent="0.25">
      <c r="A2865" s="1" t="s">
        <v>8723</v>
      </c>
      <c r="B2865" s="2">
        <v>805420729</v>
      </c>
      <c r="C2865" s="2" t="s">
        <v>72</v>
      </c>
      <c r="D2865" s="4">
        <v>34844.25</v>
      </c>
      <c r="E2865" s="1" t="s">
        <v>12</v>
      </c>
      <c r="F2865" s="1" t="s">
        <v>97</v>
      </c>
      <c r="G2865" s="1" t="s">
        <v>3820</v>
      </c>
      <c r="H2865" s="1" t="s">
        <v>8724</v>
      </c>
      <c r="I2865" s="1">
        <v>61203.64530384</v>
      </c>
      <c r="J2865" s="1" t="s">
        <v>8725</v>
      </c>
    </row>
    <row r="2866" spans="1:10" x14ac:dyDescent="0.25">
      <c r="A2866" s="1" t="s">
        <v>8726</v>
      </c>
      <c r="B2866" s="2">
        <v>847601515</v>
      </c>
      <c r="C2866" s="2" t="s">
        <v>250</v>
      </c>
      <c r="D2866" s="4">
        <v>18042.75</v>
      </c>
      <c r="E2866" s="1" t="s">
        <v>12</v>
      </c>
      <c r="F2866" s="1" t="s">
        <v>602</v>
      </c>
      <c r="G2866" s="1" t="s">
        <v>3820</v>
      </c>
      <c r="H2866" s="1" t="s">
        <v>8727</v>
      </c>
      <c r="I2866" s="1">
        <v>414853.3978875</v>
      </c>
      <c r="J2866" s="1" t="s">
        <v>8728</v>
      </c>
    </row>
    <row r="2867" spans="1:10" x14ac:dyDescent="0.25">
      <c r="A2867" s="1" t="s">
        <v>8729</v>
      </c>
      <c r="B2867" s="2">
        <v>668226973</v>
      </c>
      <c r="C2867" s="2" t="s">
        <v>143</v>
      </c>
      <c r="D2867" s="4">
        <v>34479</v>
      </c>
      <c r="E2867" s="1" t="s">
        <v>12</v>
      </c>
      <c r="F2867" s="1" t="s">
        <v>519</v>
      </c>
      <c r="G2867" s="1" t="s">
        <v>3820</v>
      </c>
      <c r="H2867" s="1" t="s">
        <v>8730</v>
      </c>
      <c r="I2867" s="1">
        <v>62876.160916399996</v>
      </c>
      <c r="J2867" s="1" t="s">
        <v>8731</v>
      </c>
    </row>
    <row r="2868" spans="1:10" x14ac:dyDescent="0.25">
      <c r="A2868" s="1" t="s">
        <v>8732</v>
      </c>
      <c r="B2868" s="2">
        <v>913730367</v>
      </c>
      <c r="C2868" s="2" t="s">
        <v>189</v>
      </c>
      <c r="D2868" s="4">
        <v>22425.75</v>
      </c>
      <c r="E2868" s="1" t="s">
        <v>12</v>
      </c>
      <c r="F2868" s="1" t="s">
        <v>1626</v>
      </c>
      <c r="G2868" s="1" t="s">
        <v>3820</v>
      </c>
      <c r="H2868" s="1" t="s">
        <v>8733</v>
      </c>
      <c r="I2868" s="1">
        <v>98089.119180000096</v>
      </c>
      <c r="J2868" s="1" t="s">
        <v>8734</v>
      </c>
    </row>
    <row r="2869" spans="1:10" x14ac:dyDescent="0.25">
      <c r="A2869" s="1" t="s">
        <v>8735</v>
      </c>
      <c r="B2869" s="2">
        <v>921708705</v>
      </c>
      <c r="C2869" s="2" t="s">
        <v>129</v>
      </c>
      <c r="D2869" s="4">
        <v>15120.75</v>
      </c>
      <c r="E2869" s="1" t="s">
        <v>12</v>
      </c>
      <c r="F2869" s="1" t="s">
        <v>794</v>
      </c>
      <c r="G2869" s="1" t="s">
        <v>3820</v>
      </c>
      <c r="H2869" s="1" t="s">
        <v>8736</v>
      </c>
      <c r="I2869" s="1">
        <v>142071.01174799999</v>
      </c>
      <c r="J2869" s="1" t="s">
        <v>8737</v>
      </c>
    </row>
    <row r="2870" spans="1:10" x14ac:dyDescent="0.25">
      <c r="A2870" s="1" t="s">
        <v>8738</v>
      </c>
      <c r="B2870" s="2">
        <v>549894138</v>
      </c>
      <c r="C2870" s="2" t="s">
        <v>180</v>
      </c>
      <c r="D2870" s="4">
        <v>35940</v>
      </c>
      <c r="E2870" s="1" t="s">
        <v>12</v>
      </c>
      <c r="F2870" s="1" t="s">
        <v>231</v>
      </c>
      <c r="G2870" s="1" t="s">
        <v>3820</v>
      </c>
      <c r="H2870" s="1" t="s">
        <v>8739</v>
      </c>
      <c r="I2870" s="1">
        <v>139270.90157568001</v>
      </c>
      <c r="J2870" s="1" t="s">
        <v>8740</v>
      </c>
    </row>
    <row r="2871" spans="1:10" x14ac:dyDescent="0.25">
      <c r="A2871" s="1" t="s">
        <v>4814</v>
      </c>
      <c r="B2871" s="2">
        <v>157826546</v>
      </c>
      <c r="C2871" s="2" t="s">
        <v>114</v>
      </c>
      <c r="D2871" s="4">
        <v>20599.5</v>
      </c>
      <c r="E2871" s="1" t="s">
        <v>12</v>
      </c>
      <c r="F2871" s="1" t="s">
        <v>58</v>
      </c>
      <c r="G2871" s="1" t="s">
        <v>3820</v>
      </c>
      <c r="H2871" s="1" t="s">
        <v>8741</v>
      </c>
      <c r="I2871" s="1">
        <v>38076.647481599997</v>
      </c>
      <c r="J2871" s="1" t="s">
        <v>8742</v>
      </c>
    </row>
    <row r="2872" spans="1:10" x14ac:dyDescent="0.25">
      <c r="A2872" s="1" t="s">
        <v>8743</v>
      </c>
      <c r="B2872" s="2">
        <v>600471343</v>
      </c>
      <c r="C2872" s="2" t="s">
        <v>23</v>
      </c>
      <c r="D2872" s="4">
        <v>15486</v>
      </c>
      <c r="E2872" s="1" t="s">
        <v>12</v>
      </c>
      <c r="F2872" s="1" t="s">
        <v>39</v>
      </c>
      <c r="G2872" s="1" t="s">
        <v>3820</v>
      </c>
      <c r="H2872" s="1" t="s">
        <v>8744</v>
      </c>
      <c r="I2872" s="1">
        <v>258272.51561999999</v>
      </c>
      <c r="J2872" s="1" t="s">
        <v>8745</v>
      </c>
    </row>
    <row r="2873" spans="1:10" x14ac:dyDescent="0.25">
      <c r="A2873" s="1" t="s">
        <v>8746</v>
      </c>
      <c r="B2873" s="2">
        <v>409183764</v>
      </c>
      <c r="C2873" s="2" t="s">
        <v>661</v>
      </c>
      <c r="D2873" s="4">
        <v>16216.5</v>
      </c>
      <c r="E2873" s="1" t="s">
        <v>12</v>
      </c>
      <c r="F2873" s="1" t="s">
        <v>241</v>
      </c>
      <c r="G2873" s="1" t="s">
        <v>3820</v>
      </c>
      <c r="H2873" s="1" t="s">
        <v>8747</v>
      </c>
      <c r="I2873" s="1">
        <v>27114.774607799998</v>
      </c>
      <c r="J2873" s="1" t="s">
        <v>8748</v>
      </c>
    </row>
    <row r="2874" spans="1:10" x14ac:dyDescent="0.25">
      <c r="A2874" s="1" t="s">
        <v>8749</v>
      </c>
      <c r="B2874" s="2">
        <v>707708220</v>
      </c>
      <c r="C2874" s="2" t="s">
        <v>38</v>
      </c>
      <c r="D2874" s="4">
        <v>21330</v>
      </c>
      <c r="E2874" s="1" t="s">
        <v>12</v>
      </c>
      <c r="F2874" s="1" t="s">
        <v>993</v>
      </c>
      <c r="G2874" s="1" t="s">
        <v>3820</v>
      </c>
      <c r="H2874" s="1" t="s">
        <v>8750</v>
      </c>
      <c r="I2874" s="1">
        <v>290972.62884239998</v>
      </c>
      <c r="J2874" s="1" t="s">
        <v>8751</v>
      </c>
    </row>
    <row r="2875" spans="1:10" x14ac:dyDescent="0.25">
      <c r="A2875" s="1" t="s">
        <v>8752</v>
      </c>
      <c r="B2875" s="2">
        <v>850215093</v>
      </c>
      <c r="C2875" s="2" t="s">
        <v>573</v>
      </c>
      <c r="D2875" s="4">
        <v>26808.75</v>
      </c>
      <c r="E2875" s="1" t="s">
        <v>12</v>
      </c>
      <c r="F2875" s="1" t="s">
        <v>282</v>
      </c>
      <c r="G2875" s="1" t="s">
        <v>3820</v>
      </c>
      <c r="H2875" s="1" t="s">
        <v>8753</v>
      </c>
      <c r="I2875" s="1">
        <v>1132694.153535</v>
      </c>
      <c r="J2875" s="1" t="s">
        <v>8754</v>
      </c>
    </row>
    <row r="2876" spans="1:10" x14ac:dyDescent="0.25">
      <c r="A2876" s="1" t="s">
        <v>8755</v>
      </c>
      <c r="B2876" s="2">
        <v>971077105</v>
      </c>
      <c r="C2876" s="2" t="s">
        <v>335</v>
      </c>
      <c r="D2876" s="4">
        <v>19869</v>
      </c>
      <c r="E2876" s="1" t="s">
        <v>12</v>
      </c>
      <c r="F2876" s="1" t="s">
        <v>222</v>
      </c>
      <c r="G2876" s="1" t="s">
        <v>3820</v>
      </c>
      <c r="H2876" s="1" t="s">
        <v>8756</v>
      </c>
      <c r="I2876" s="1">
        <v>388664.60553648003</v>
      </c>
      <c r="J2876" s="1" t="s">
        <v>8757</v>
      </c>
    </row>
    <row r="2877" spans="1:10" x14ac:dyDescent="0.25">
      <c r="A2877" s="1" t="s">
        <v>8758</v>
      </c>
      <c r="B2877" s="2">
        <v>744442646</v>
      </c>
      <c r="C2877" s="2" t="s">
        <v>203</v>
      </c>
      <c r="D2877" s="4">
        <v>27539.25</v>
      </c>
      <c r="E2877" s="1" t="s">
        <v>12</v>
      </c>
      <c r="F2877" s="1" t="s">
        <v>115</v>
      </c>
      <c r="G2877" s="1" t="s">
        <v>3820</v>
      </c>
      <c r="H2877" s="1" t="s">
        <v>8759</v>
      </c>
      <c r="I2877" s="1">
        <v>119291.8292928</v>
      </c>
      <c r="J2877" s="1" t="s">
        <v>8760</v>
      </c>
    </row>
    <row r="2878" spans="1:10" x14ac:dyDescent="0.25">
      <c r="A2878" s="1" t="s">
        <v>8761</v>
      </c>
      <c r="B2878" s="2">
        <v>54474771</v>
      </c>
      <c r="C2878" s="2" t="s">
        <v>250</v>
      </c>
      <c r="D2878" s="4">
        <v>18042.75</v>
      </c>
      <c r="E2878" s="1" t="s">
        <v>12</v>
      </c>
      <c r="F2878" s="1" t="s">
        <v>34</v>
      </c>
      <c r="G2878" s="1" t="s">
        <v>3820</v>
      </c>
      <c r="H2878" s="1" t="s">
        <v>8762</v>
      </c>
      <c r="I2878" s="1">
        <v>220004.46057299999</v>
      </c>
      <c r="J2878" s="1" t="s">
        <v>8763</v>
      </c>
    </row>
    <row r="2879" spans="1:10" x14ac:dyDescent="0.25">
      <c r="A2879" s="1" t="s">
        <v>8764</v>
      </c>
      <c r="B2879" s="2">
        <v>930899737</v>
      </c>
      <c r="C2879" s="2" t="s">
        <v>298</v>
      </c>
      <c r="D2879" s="4">
        <v>38131.5</v>
      </c>
      <c r="E2879" s="1" t="s">
        <v>12</v>
      </c>
      <c r="F2879" s="1" t="s">
        <v>774</v>
      </c>
      <c r="G2879" s="1" t="s">
        <v>3820</v>
      </c>
      <c r="H2879" s="1" t="s">
        <v>8765</v>
      </c>
      <c r="I2879" s="1">
        <v>84937.205337599997</v>
      </c>
      <c r="J2879" s="1" t="s">
        <v>8766</v>
      </c>
    </row>
    <row r="2880" spans="1:10" x14ac:dyDescent="0.25">
      <c r="A2880" s="1" t="s">
        <v>8767</v>
      </c>
      <c r="B2880" s="2">
        <v>663702178</v>
      </c>
      <c r="C2880" s="2" t="s">
        <v>92</v>
      </c>
      <c r="D2880" s="4">
        <v>29000.25</v>
      </c>
      <c r="E2880" s="1" t="s">
        <v>12</v>
      </c>
      <c r="F2880" s="1" t="s">
        <v>1610</v>
      </c>
      <c r="G2880" s="1" t="s">
        <v>3820</v>
      </c>
      <c r="H2880" s="1" t="s">
        <v>8768</v>
      </c>
      <c r="I2880" s="1">
        <v>87132.342704399998</v>
      </c>
      <c r="J2880" s="1" t="s">
        <v>8769</v>
      </c>
    </row>
    <row r="2881" spans="1:10" x14ac:dyDescent="0.25">
      <c r="A2881" s="1" t="s">
        <v>8770</v>
      </c>
      <c r="B2881" s="2">
        <v>934424206</v>
      </c>
      <c r="C2881" s="2" t="s">
        <v>162</v>
      </c>
      <c r="D2881" s="4">
        <v>15851.25</v>
      </c>
      <c r="E2881" s="1" t="s">
        <v>12</v>
      </c>
      <c r="F2881" s="1" t="s">
        <v>1277</v>
      </c>
      <c r="G2881" s="1" t="s">
        <v>3820</v>
      </c>
      <c r="H2881" s="1" t="s">
        <v>8771</v>
      </c>
      <c r="I2881" s="1">
        <v>17078.511760199999</v>
      </c>
      <c r="J2881" s="1" t="s">
        <v>8772</v>
      </c>
    </row>
    <row r="2882" spans="1:10" x14ac:dyDescent="0.25">
      <c r="A2882" s="1" t="s">
        <v>8773</v>
      </c>
      <c r="B2882" s="2">
        <v>948883528</v>
      </c>
      <c r="C2882" s="2" t="s">
        <v>226</v>
      </c>
      <c r="D2882" s="4">
        <v>31557</v>
      </c>
      <c r="E2882" s="1" t="s">
        <v>12</v>
      </c>
      <c r="F2882" s="1" t="s">
        <v>199</v>
      </c>
      <c r="G2882" s="1" t="s">
        <v>3820</v>
      </c>
      <c r="H2882" s="1" t="s">
        <v>8774</v>
      </c>
      <c r="I2882" s="1">
        <v>168820.58287710001</v>
      </c>
      <c r="J2882" s="1" t="s">
        <v>8775</v>
      </c>
    </row>
    <row r="2883" spans="1:10" x14ac:dyDescent="0.25">
      <c r="A2883" s="1" t="s">
        <v>8776</v>
      </c>
      <c r="B2883" s="2">
        <v>382079662</v>
      </c>
      <c r="C2883" s="2" t="s">
        <v>217</v>
      </c>
      <c r="D2883" s="4">
        <v>38496.75</v>
      </c>
      <c r="E2883" s="1" t="s">
        <v>12</v>
      </c>
      <c r="F2883" s="1" t="s">
        <v>654</v>
      </c>
      <c r="G2883" s="1" t="s">
        <v>3820</v>
      </c>
      <c r="H2883" s="1" t="s">
        <v>8777</v>
      </c>
      <c r="I2883" s="1">
        <v>271856.95358976</v>
      </c>
      <c r="J2883" s="1" t="s">
        <v>8778</v>
      </c>
    </row>
    <row r="2884" spans="1:10" x14ac:dyDescent="0.25">
      <c r="A2884" s="1" t="s">
        <v>8779</v>
      </c>
      <c r="B2884" s="2">
        <v>200545516</v>
      </c>
      <c r="C2884" s="2" t="s">
        <v>23</v>
      </c>
      <c r="D2884" s="4">
        <v>15486</v>
      </c>
      <c r="E2884" s="1" t="s">
        <v>12</v>
      </c>
      <c r="F2884" s="1" t="s">
        <v>48</v>
      </c>
      <c r="G2884" s="1" t="s">
        <v>3820</v>
      </c>
      <c r="H2884" s="1" t="s">
        <v>8780</v>
      </c>
      <c r="I2884" s="1">
        <v>499085.9934186</v>
      </c>
      <c r="J2884" s="1" t="s">
        <v>8781</v>
      </c>
    </row>
    <row r="2885" spans="1:10" x14ac:dyDescent="0.25">
      <c r="A2885" s="1" t="s">
        <v>8782</v>
      </c>
      <c r="B2885" s="2">
        <v>840468399</v>
      </c>
      <c r="C2885" s="2" t="s">
        <v>154</v>
      </c>
      <c r="D2885" s="4">
        <v>29730.75</v>
      </c>
      <c r="E2885" s="1" t="s">
        <v>12</v>
      </c>
      <c r="F2885" s="1" t="s">
        <v>487</v>
      </c>
      <c r="G2885" s="1" t="s">
        <v>3820</v>
      </c>
      <c r="H2885" s="1" t="s">
        <v>4658</v>
      </c>
      <c r="I2885" s="1" t="s">
        <v>4658</v>
      </c>
      <c r="J2885" s="1" t="s">
        <v>8783</v>
      </c>
    </row>
    <row r="2886" spans="1:10" x14ac:dyDescent="0.25">
      <c r="A2886" s="1" t="s">
        <v>8784</v>
      </c>
      <c r="B2886" s="2">
        <v>969029741</v>
      </c>
      <c r="C2886" s="2" t="s">
        <v>309</v>
      </c>
      <c r="D2886" s="4">
        <v>27904.5</v>
      </c>
      <c r="E2886" s="1" t="s">
        <v>12</v>
      </c>
      <c r="F2886" s="1" t="s">
        <v>1840</v>
      </c>
      <c r="G2886" s="1" t="s">
        <v>3820</v>
      </c>
      <c r="H2886" s="1" t="s">
        <v>8785</v>
      </c>
      <c r="I2886" s="1">
        <v>102569.286521</v>
      </c>
      <c r="J2886" s="1" t="s">
        <v>8786</v>
      </c>
    </row>
    <row r="2887" spans="1:10" x14ac:dyDescent="0.25">
      <c r="A2887" s="1" t="s">
        <v>8787</v>
      </c>
      <c r="B2887" s="2">
        <v>508746778</v>
      </c>
      <c r="C2887" s="2" t="s">
        <v>28</v>
      </c>
      <c r="D2887" s="4">
        <v>32652.75</v>
      </c>
      <c r="E2887" s="1" t="s">
        <v>12</v>
      </c>
      <c r="F2887" s="1" t="s">
        <v>557</v>
      </c>
      <c r="G2887" s="1" t="s">
        <v>3820</v>
      </c>
      <c r="H2887" s="1" t="s">
        <v>8788</v>
      </c>
      <c r="I2887" s="1">
        <v>526487.51478960004</v>
      </c>
      <c r="J2887" s="1" t="s">
        <v>8789</v>
      </c>
    </row>
    <row r="2888" spans="1:10" x14ac:dyDescent="0.25">
      <c r="A2888" s="1" t="s">
        <v>8790</v>
      </c>
      <c r="B2888" s="2">
        <v>739411332</v>
      </c>
      <c r="C2888" s="2" t="s">
        <v>203</v>
      </c>
      <c r="D2888" s="4">
        <v>27539.25</v>
      </c>
      <c r="E2888" s="1" t="s">
        <v>12</v>
      </c>
      <c r="F2888" s="1" t="s">
        <v>1799</v>
      </c>
      <c r="G2888" s="1" t="s">
        <v>3820</v>
      </c>
      <c r="H2888" s="1" t="s">
        <v>8791</v>
      </c>
      <c r="I2888" s="1">
        <v>46246.050420480002</v>
      </c>
      <c r="J2888" s="1" t="s">
        <v>8792</v>
      </c>
    </row>
    <row r="2889" spans="1:10" x14ac:dyDescent="0.25">
      <c r="A2889" s="1" t="s">
        <v>8793</v>
      </c>
      <c r="B2889" s="2">
        <v>3816115</v>
      </c>
      <c r="C2889" s="2" t="s">
        <v>18</v>
      </c>
      <c r="D2889" s="4">
        <v>33018</v>
      </c>
      <c r="E2889" s="1" t="s">
        <v>12</v>
      </c>
      <c r="F2889" s="1" t="s">
        <v>1789</v>
      </c>
      <c r="G2889" s="1" t="s">
        <v>3820</v>
      </c>
      <c r="H2889" s="1" t="s">
        <v>8794</v>
      </c>
      <c r="I2889" s="1">
        <v>79108.502432959998</v>
      </c>
      <c r="J2889" s="1" t="s">
        <v>8795</v>
      </c>
    </row>
    <row r="2890" spans="1:10" x14ac:dyDescent="0.25">
      <c r="A2890" s="1" t="s">
        <v>8796</v>
      </c>
      <c r="B2890" s="2">
        <v>156648886</v>
      </c>
      <c r="C2890" s="2" t="s">
        <v>162</v>
      </c>
      <c r="D2890" s="4">
        <v>15851.25</v>
      </c>
      <c r="E2890" s="1" t="s">
        <v>12</v>
      </c>
      <c r="F2890" s="1" t="s">
        <v>399</v>
      </c>
      <c r="G2890" s="1" t="s">
        <v>3820</v>
      </c>
      <c r="H2890" s="1" t="s">
        <v>8797</v>
      </c>
      <c r="I2890" s="1">
        <v>63034.685028</v>
      </c>
      <c r="J2890" s="1" t="s">
        <v>8798</v>
      </c>
    </row>
    <row r="2891" spans="1:10" x14ac:dyDescent="0.25">
      <c r="A2891" s="1" t="s">
        <v>8799</v>
      </c>
      <c r="B2891" s="2">
        <v>43787692</v>
      </c>
      <c r="C2891" s="2" t="s">
        <v>92</v>
      </c>
      <c r="D2891" s="4">
        <v>29000.25</v>
      </c>
      <c r="E2891" s="1" t="s">
        <v>12</v>
      </c>
      <c r="F2891" s="1" t="s">
        <v>102</v>
      </c>
      <c r="G2891" s="1" t="s">
        <v>3820</v>
      </c>
      <c r="H2891" s="1" t="s">
        <v>8800</v>
      </c>
      <c r="I2891" s="1">
        <v>31254.956460000001</v>
      </c>
      <c r="J2891" s="1" t="s">
        <v>8801</v>
      </c>
    </row>
    <row r="2892" spans="1:10" x14ac:dyDescent="0.25">
      <c r="A2892" s="1" t="s">
        <v>8052</v>
      </c>
      <c r="B2892" s="2">
        <v>523976534</v>
      </c>
      <c r="C2892" s="2" t="s">
        <v>380</v>
      </c>
      <c r="D2892" s="4">
        <v>14390.25</v>
      </c>
      <c r="E2892" s="1" t="s">
        <v>12</v>
      </c>
      <c r="F2892" s="1" t="s">
        <v>115</v>
      </c>
      <c r="G2892" s="1" t="s">
        <v>3820</v>
      </c>
      <c r="H2892" s="1" t="s">
        <v>8802</v>
      </c>
      <c r="I2892" s="1">
        <v>155041.78292736001</v>
      </c>
      <c r="J2892" s="1" t="s">
        <v>8803</v>
      </c>
    </row>
    <row r="2893" spans="1:10" x14ac:dyDescent="0.25">
      <c r="A2893" s="1" t="s">
        <v>8804</v>
      </c>
      <c r="B2893" s="2">
        <v>44902450</v>
      </c>
      <c r="C2893" s="2" t="s">
        <v>23</v>
      </c>
      <c r="D2893" s="4">
        <v>15486</v>
      </c>
      <c r="E2893" s="1" t="s">
        <v>12</v>
      </c>
      <c r="F2893" s="1" t="s">
        <v>366</v>
      </c>
      <c r="G2893" s="1" t="s">
        <v>3820</v>
      </c>
      <c r="H2893" s="1" t="s">
        <v>8805</v>
      </c>
      <c r="I2893" s="1">
        <v>240473.73720167999</v>
      </c>
      <c r="J2893" s="1" t="s">
        <v>8806</v>
      </c>
    </row>
    <row r="2894" spans="1:10" x14ac:dyDescent="0.25">
      <c r="A2894" s="1" t="s">
        <v>8807</v>
      </c>
      <c r="B2894" s="2">
        <v>790391249</v>
      </c>
      <c r="C2894" s="2" t="s">
        <v>221</v>
      </c>
      <c r="D2894" s="4">
        <v>33748.5</v>
      </c>
      <c r="E2894" s="1" t="s">
        <v>12</v>
      </c>
      <c r="F2894" s="1" t="s">
        <v>885</v>
      </c>
      <c r="G2894" s="1" t="s">
        <v>3820</v>
      </c>
      <c r="H2894" s="1" t="s">
        <v>8808</v>
      </c>
      <c r="I2894" s="1">
        <v>144412.23726160001</v>
      </c>
      <c r="J2894" s="1" t="s">
        <v>8809</v>
      </c>
    </row>
    <row r="2895" spans="1:10" x14ac:dyDescent="0.25">
      <c r="A2895" s="1" t="s">
        <v>8810</v>
      </c>
      <c r="B2895" s="2">
        <v>930170526</v>
      </c>
      <c r="C2895" s="2" t="s">
        <v>82</v>
      </c>
      <c r="D2895" s="4">
        <v>16947</v>
      </c>
      <c r="E2895" s="1" t="s">
        <v>12</v>
      </c>
      <c r="F2895" s="1" t="s">
        <v>574</v>
      </c>
      <c r="G2895" s="1" t="s">
        <v>3820</v>
      </c>
      <c r="H2895" s="1" t="s">
        <v>8811</v>
      </c>
      <c r="I2895" s="1">
        <v>90388.312296450007</v>
      </c>
      <c r="J2895" s="1" t="s">
        <v>8812</v>
      </c>
    </row>
    <row r="2896" spans="1:10" x14ac:dyDescent="0.25">
      <c r="A2896" s="1" t="s">
        <v>8813</v>
      </c>
      <c r="B2896" s="2">
        <v>934687474</v>
      </c>
      <c r="C2896" s="2" t="s">
        <v>43</v>
      </c>
      <c r="D2896" s="4">
        <v>36670.5</v>
      </c>
      <c r="E2896" s="1" t="s">
        <v>12</v>
      </c>
      <c r="F2896" s="1" t="s">
        <v>251</v>
      </c>
      <c r="G2896" s="1" t="s">
        <v>3820</v>
      </c>
      <c r="H2896" s="1" t="s">
        <v>8814</v>
      </c>
      <c r="I2896" s="1">
        <v>200144.93301770001</v>
      </c>
      <c r="J2896" s="1" t="s">
        <v>8815</v>
      </c>
    </row>
    <row r="2897" spans="1:10" x14ac:dyDescent="0.25">
      <c r="A2897" s="1" t="s">
        <v>8816</v>
      </c>
      <c r="B2897" s="2">
        <v>776956544</v>
      </c>
      <c r="C2897" s="2" t="s">
        <v>203</v>
      </c>
      <c r="D2897" s="4">
        <v>27539.25</v>
      </c>
      <c r="E2897" s="1" t="s">
        <v>12</v>
      </c>
      <c r="F2897" s="1" t="s">
        <v>48</v>
      </c>
      <c r="G2897" s="1" t="s">
        <v>3820</v>
      </c>
      <c r="H2897" s="1" t="s">
        <v>8817</v>
      </c>
      <c r="I2897" s="1">
        <v>722446.37609759998</v>
      </c>
      <c r="J2897" s="1" t="s">
        <v>8818</v>
      </c>
    </row>
    <row r="2898" spans="1:10" x14ac:dyDescent="0.25">
      <c r="A2898" s="1" t="s">
        <v>8819</v>
      </c>
      <c r="B2898" s="2">
        <v>743758298</v>
      </c>
      <c r="C2898" s="2" t="s">
        <v>87</v>
      </c>
      <c r="D2898" s="4">
        <v>16581.75</v>
      </c>
      <c r="E2898" s="1" t="s">
        <v>12</v>
      </c>
      <c r="F2898" s="1" t="s">
        <v>574</v>
      </c>
      <c r="G2898" s="1" t="s">
        <v>3820</v>
      </c>
      <c r="H2898" s="1" t="s">
        <v>8820</v>
      </c>
      <c r="I2898" s="1">
        <v>789564.19934231997</v>
      </c>
      <c r="J2898" s="1" t="s">
        <v>8821</v>
      </c>
    </row>
    <row r="2899" spans="1:10" x14ac:dyDescent="0.25">
      <c r="A2899" s="1" t="s">
        <v>8822</v>
      </c>
      <c r="B2899" s="2">
        <v>406401047</v>
      </c>
      <c r="C2899" s="2" t="s">
        <v>134</v>
      </c>
      <c r="D2899" s="4">
        <v>37401</v>
      </c>
      <c r="E2899" s="1" t="s">
        <v>12</v>
      </c>
      <c r="F2899" s="1" t="s">
        <v>39</v>
      </c>
      <c r="G2899" s="1" t="s">
        <v>3820</v>
      </c>
      <c r="H2899" s="1" t="s">
        <v>8823</v>
      </c>
      <c r="I2899" s="1">
        <v>52068.168316800002</v>
      </c>
      <c r="J2899" s="1" t="s">
        <v>8824</v>
      </c>
    </row>
    <row r="2900" spans="1:10" x14ac:dyDescent="0.25">
      <c r="A2900" s="1" t="s">
        <v>8825</v>
      </c>
      <c r="B2900" s="2">
        <v>932995365</v>
      </c>
      <c r="C2900" s="2" t="s">
        <v>862</v>
      </c>
      <c r="D2900" s="4">
        <v>24617.25</v>
      </c>
      <c r="E2900" s="1" t="s">
        <v>12</v>
      </c>
      <c r="F2900" s="1" t="s">
        <v>208</v>
      </c>
      <c r="G2900" s="1" t="s">
        <v>3820</v>
      </c>
      <c r="H2900" s="1" t="s">
        <v>8826</v>
      </c>
      <c r="I2900" s="1">
        <v>343841.20929600002</v>
      </c>
      <c r="J2900" s="1" t="s">
        <v>8827</v>
      </c>
    </row>
    <row r="2901" spans="1:10" x14ac:dyDescent="0.25">
      <c r="A2901" s="1" t="s">
        <v>8828</v>
      </c>
      <c r="B2901" s="2">
        <v>212106903</v>
      </c>
      <c r="C2901" s="2" t="s">
        <v>498</v>
      </c>
      <c r="D2901" s="4">
        <v>37766.25</v>
      </c>
      <c r="E2901" s="1" t="s">
        <v>12</v>
      </c>
      <c r="F2901" s="1" t="s">
        <v>870</v>
      </c>
      <c r="G2901" s="1" t="s">
        <v>3820</v>
      </c>
      <c r="H2901" s="1" t="s">
        <v>8829</v>
      </c>
      <c r="I2901" s="1">
        <v>598986.51951599994</v>
      </c>
      <c r="J2901" s="1" t="s">
        <v>8830</v>
      </c>
    </row>
    <row r="2902" spans="1:10" x14ac:dyDescent="0.25">
      <c r="A2902" s="1" t="s">
        <v>8831</v>
      </c>
      <c r="B2902" s="2">
        <v>704101225</v>
      </c>
      <c r="C2902" s="2" t="s">
        <v>134</v>
      </c>
      <c r="D2902" s="4">
        <v>37401</v>
      </c>
      <c r="E2902" s="1" t="s">
        <v>12</v>
      </c>
      <c r="F2902" s="1" t="s">
        <v>58</v>
      </c>
      <c r="G2902" s="1" t="s">
        <v>3820</v>
      </c>
      <c r="H2902" s="1" t="s">
        <v>8832</v>
      </c>
      <c r="I2902" s="1">
        <v>948406.18154831999</v>
      </c>
      <c r="J2902" s="1" t="s">
        <v>8833</v>
      </c>
    </row>
    <row r="2903" spans="1:10" x14ac:dyDescent="0.25">
      <c r="A2903" s="1" t="s">
        <v>8834</v>
      </c>
      <c r="B2903" s="2">
        <v>911205536</v>
      </c>
      <c r="C2903" s="2" t="s">
        <v>114</v>
      </c>
      <c r="D2903" s="4">
        <v>20599.5</v>
      </c>
      <c r="E2903" s="1" t="s">
        <v>12</v>
      </c>
      <c r="F2903" s="1" t="s">
        <v>204</v>
      </c>
      <c r="G2903" s="1" t="s">
        <v>3820</v>
      </c>
      <c r="H2903" s="1" t="s">
        <v>8835</v>
      </c>
      <c r="I2903" s="1">
        <v>138505.1884704</v>
      </c>
      <c r="J2903" s="1" t="s">
        <v>8836</v>
      </c>
    </row>
    <row r="2904" spans="1:10" x14ac:dyDescent="0.25">
      <c r="A2904" s="1" t="s">
        <v>8837</v>
      </c>
      <c r="B2904" s="2">
        <v>417089165</v>
      </c>
      <c r="C2904" s="2" t="s">
        <v>322</v>
      </c>
      <c r="D2904" s="4">
        <v>26443.5</v>
      </c>
      <c r="E2904" s="1" t="s">
        <v>12</v>
      </c>
      <c r="F2904" s="1" t="s">
        <v>569</v>
      </c>
      <c r="G2904" s="1" t="s">
        <v>3820</v>
      </c>
      <c r="H2904" s="1" t="s">
        <v>8838</v>
      </c>
      <c r="I2904" s="1">
        <v>223033.285692</v>
      </c>
      <c r="J2904" s="1" t="s">
        <v>8839</v>
      </c>
    </row>
    <row r="2905" spans="1:10" x14ac:dyDescent="0.25">
      <c r="A2905" s="1" t="s">
        <v>8840</v>
      </c>
      <c r="B2905" s="2">
        <v>760479632</v>
      </c>
      <c r="C2905" s="2" t="s">
        <v>101</v>
      </c>
      <c r="D2905" s="4">
        <v>19138.5</v>
      </c>
      <c r="E2905" s="1" t="s">
        <v>12</v>
      </c>
      <c r="F2905" s="1" t="s">
        <v>1536</v>
      </c>
      <c r="G2905" s="1" t="s">
        <v>3820</v>
      </c>
      <c r="H2905" s="1" t="s">
        <v>8841</v>
      </c>
      <c r="I2905" s="1">
        <v>237592.46871360001</v>
      </c>
      <c r="J2905" s="1" t="s">
        <v>8842</v>
      </c>
    </row>
    <row r="2906" spans="1:10" x14ac:dyDescent="0.25">
      <c r="A2906" s="1" t="s">
        <v>8843</v>
      </c>
      <c r="B2906" s="2">
        <v>700293659</v>
      </c>
      <c r="C2906" s="2" t="s">
        <v>606</v>
      </c>
      <c r="D2906" s="4">
        <v>23886.75</v>
      </c>
      <c r="E2906" s="1" t="s">
        <v>12</v>
      </c>
      <c r="F2906" s="1" t="s">
        <v>336</v>
      </c>
      <c r="G2906" s="1" t="s">
        <v>3820</v>
      </c>
      <c r="H2906" s="1" t="s">
        <v>8844</v>
      </c>
      <c r="I2906" s="1">
        <v>692422.22429160005</v>
      </c>
      <c r="J2906" s="1" t="s">
        <v>8845</v>
      </c>
    </row>
    <row r="2907" spans="1:10" x14ac:dyDescent="0.25">
      <c r="A2907" s="1" t="s">
        <v>8846</v>
      </c>
      <c r="B2907" s="2">
        <v>859532110</v>
      </c>
      <c r="C2907" s="2" t="s">
        <v>180</v>
      </c>
      <c r="D2907" s="4">
        <v>35940</v>
      </c>
      <c r="E2907" s="1" t="s">
        <v>12</v>
      </c>
      <c r="F2907" s="1" t="s">
        <v>204</v>
      </c>
      <c r="G2907" s="1" t="s">
        <v>3820</v>
      </c>
      <c r="H2907" s="1" t="s">
        <v>8847</v>
      </c>
      <c r="I2907" s="1">
        <v>58711.741532400003</v>
      </c>
      <c r="J2907" s="1" t="s">
        <v>8848</v>
      </c>
    </row>
    <row r="2908" spans="1:10" x14ac:dyDescent="0.25">
      <c r="A2908" s="1" t="s">
        <v>8849</v>
      </c>
      <c r="B2908" s="2">
        <v>785496028</v>
      </c>
      <c r="C2908" s="2" t="s">
        <v>28</v>
      </c>
      <c r="D2908" s="4">
        <v>32652.75</v>
      </c>
      <c r="E2908" s="1" t="s">
        <v>12</v>
      </c>
      <c r="F2908" s="1" t="s">
        <v>509</v>
      </c>
      <c r="G2908" s="1" t="s">
        <v>3820</v>
      </c>
      <c r="H2908" s="1" t="s">
        <v>8850</v>
      </c>
      <c r="I2908" s="1">
        <v>35397.344314800001</v>
      </c>
      <c r="J2908" s="1" t="s">
        <v>8851</v>
      </c>
    </row>
    <row r="2909" spans="1:10" x14ac:dyDescent="0.25">
      <c r="A2909" s="1" t="s">
        <v>8852</v>
      </c>
      <c r="B2909" s="2">
        <v>467301386</v>
      </c>
      <c r="C2909" s="2" t="s">
        <v>221</v>
      </c>
      <c r="D2909" s="4">
        <v>33748.5</v>
      </c>
      <c r="E2909" s="1" t="s">
        <v>12</v>
      </c>
      <c r="F2909" s="1" t="s">
        <v>1469</v>
      </c>
      <c r="G2909" s="1" t="s">
        <v>3820</v>
      </c>
      <c r="H2909" s="1" t="s">
        <v>8853</v>
      </c>
      <c r="I2909" s="1">
        <v>518543.74902330001</v>
      </c>
      <c r="J2909" s="1" t="s">
        <v>6879</v>
      </c>
    </row>
    <row r="2910" spans="1:10" x14ac:dyDescent="0.25">
      <c r="A2910" s="1" t="s">
        <v>8854</v>
      </c>
      <c r="B2910" s="2">
        <v>176770758</v>
      </c>
      <c r="C2910" s="2" t="s">
        <v>226</v>
      </c>
      <c r="D2910" s="4">
        <v>31557</v>
      </c>
      <c r="E2910" s="1" t="s">
        <v>12</v>
      </c>
      <c r="F2910" s="1" t="s">
        <v>1576</v>
      </c>
      <c r="G2910" s="1" t="s">
        <v>3820</v>
      </c>
      <c r="H2910" s="1" t="s">
        <v>8855</v>
      </c>
      <c r="I2910" s="1">
        <v>203354.36367300001</v>
      </c>
      <c r="J2910" s="1" t="s">
        <v>8856</v>
      </c>
    </row>
    <row r="2911" spans="1:10" x14ac:dyDescent="0.25">
      <c r="A2911" s="1" t="s">
        <v>8857</v>
      </c>
      <c r="B2911" s="2">
        <v>595680202</v>
      </c>
      <c r="C2911" s="2" t="s">
        <v>87</v>
      </c>
      <c r="D2911" s="4">
        <v>16581.75</v>
      </c>
      <c r="E2911" s="1" t="s">
        <v>12</v>
      </c>
      <c r="F2911" s="1" t="s">
        <v>83</v>
      </c>
      <c r="G2911" s="1" t="s">
        <v>3820</v>
      </c>
      <c r="H2911" s="1" t="s">
        <v>8858</v>
      </c>
      <c r="I2911" s="1">
        <v>859062.7206</v>
      </c>
      <c r="J2911" s="1" t="s">
        <v>8859</v>
      </c>
    </row>
    <row r="2912" spans="1:10" x14ac:dyDescent="0.25">
      <c r="A2912" s="1" t="s">
        <v>8860</v>
      </c>
      <c r="B2912" s="2">
        <v>147534688</v>
      </c>
      <c r="C2912" s="2" t="s">
        <v>281</v>
      </c>
      <c r="D2912" s="4">
        <v>21695.25</v>
      </c>
      <c r="E2912" s="1" t="s">
        <v>12</v>
      </c>
      <c r="F2912" s="1" t="s">
        <v>1695</v>
      </c>
      <c r="G2912" s="1" t="s">
        <v>3820</v>
      </c>
      <c r="H2912" s="1" t="s">
        <v>8861</v>
      </c>
      <c r="I2912" s="1">
        <v>138701.7982056</v>
      </c>
      <c r="J2912" s="1" t="s">
        <v>8862</v>
      </c>
    </row>
    <row r="2913" spans="1:11" x14ac:dyDescent="0.25">
      <c r="A2913" s="1" t="s">
        <v>8863</v>
      </c>
      <c r="B2913" s="2">
        <v>900456904</v>
      </c>
      <c r="C2913" s="2" t="s">
        <v>556</v>
      </c>
      <c r="D2913" s="4">
        <v>27174</v>
      </c>
      <c r="E2913" s="1" t="s">
        <v>12</v>
      </c>
      <c r="F2913" s="1" t="s">
        <v>870</v>
      </c>
      <c r="G2913" s="1" t="s">
        <v>3820</v>
      </c>
      <c r="H2913" s="1" t="s">
        <v>8864</v>
      </c>
      <c r="I2913" s="1">
        <v>14849.1370092</v>
      </c>
      <c r="J2913" s="1" t="s">
        <v>8865</v>
      </c>
    </row>
    <row r="2914" spans="1:11" x14ac:dyDescent="0.25">
      <c r="A2914" s="1" t="s">
        <v>8866</v>
      </c>
      <c r="B2914" s="2">
        <v>543580109</v>
      </c>
      <c r="C2914" s="2" t="s">
        <v>322</v>
      </c>
      <c r="D2914" s="4">
        <v>26443.5</v>
      </c>
      <c r="E2914" s="1" t="s">
        <v>12</v>
      </c>
      <c r="F2914" s="1" t="s">
        <v>208</v>
      </c>
      <c r="G2914" s="1" t="s">
        <v>3820</v>
      </c>
      <c r="H2914" s="1" t="s">
        <v>8867</v>
      </c>
      <c r="I2914" s="1">
        <v>95313.466737719995</v>
      </c>
      <c r="J2914" s="1" t="s">
        <v>8868</v>
      </c>
      <c r="K2914" s="8">
        <f>MAX(D2:D2941)</f>
        <v>38496.75</v>
      </c>
    </row>
    <row r="2915" spans="1:11" x14ac:dyDescent="0.25">
      <c r="A2915" s="1" t="s">
        <v>8869</v>
      </c>
      <c r="B2915" s="2">
        <v>475998423</v>
      </c>
      <c r="C2915" s="2" t="s">
        <v>250</v>
      </c>
      <c r="D2915" s="4">
        <v>18042.75</v>
      </c>
      <c r="E2915" s="1" t="s">
        <v>12</v>
      </c>
      <c r="F2915" s="1" t="s">
        <v>1304</v>
      </c>
      <c r="G2915" s="1" t="s">
        <v>3820</v>
      </c>
      <c r="H2915" s="1" t="s">
        <v>8870</v>
      </c>
      <c r="I2915" s="1">
        <v>109621.71357984</v>
      </c>
      <c r="J2915" s="1" t="s">
        <v>8871</v>
      </c>
    </row>
    <row r="2916" spans="1:11" x14ac:dyDescent="0.25">
      <c r="A2916" s="1" t="s">
        <v>5293</v>
      </c>
      <c r="B2916" s="2">
        <v>661870122</v>
      </c>
      <c r="C2916" s="2" t="s">
        <v>513</v>
      </c>
      <c r="D2916" s="4">
        <v>32287.5</v>
      </c>
      <c r="E2916" s="1" t="s">
        <v>12</v>
      </c>
      <c r="F2916" s="1" t="s">
        <v>807</v>
      </c>
      <c r="G2916" s="1" t="s">
        <v>3820</v>
      </c>
      <c r="H2916" s="1" t="s">
        <v>8872</v>
      </c>
      <c r="I2916" s="1">
        <v>166293.528012</v>
      </c>
      <c r="J2916" s="1" t="s">
        <v>8873</v>
      </c>
    </row>
    <row r="2917" spans="1:11" x14ac:dyDescent="0.25">
      <c r="A2917" s="1" t="s">
        <v>8874</v>
      </c>
      <c r="B2917" s="2">
        <v>964074906</v>
      </c>
      <c r="C2917" s="2" t="s">
        <v>273</v>
      </c>
      <c r="D2917" s="4">
        <v>20964.75</v>
      </c>
      <c r="E2917" s="1" t="s">
        <v>12</v>
      </c>
      <c r="F2917" s="1" t="s">
        <v>1336</v>
      </c>
      <c r="G2917" s="1" t="s">
        <v>3820</v>
      </c>
      <c r="H2917" s="1" t="s">
        <v>8875</v>
      </c>
      <c r="I2917" s="1">
        <v>45883.632960000003</v>
      </c>
      <c r="J2917" s="1" t="s">
        <v>8876</v>
      </c>
    </row>
    <row r="2918" spans="1:11" x14ac:dyDescent="0.25">
      <c r="A2918" s="1" t="s">
        <v>8877</v>
      </c>
      <c r="B2918" s="2">
        <v>518406085</v>
      </c>
      <c r="C2918" s="2" t="s">
        <v>298</v>
      </c>
      <c r="D2918" s="4">
        <v>38131.5</v>
      </c>
      <c r="E2918" s="1" t="s">
        <v>12</v>
      </c>
      <c r="F2918" s="1" t="s">
        <v>1400</v>
      </c>
      <c r="G2918" s="1" t="s">
        <v>3820</v>
      </c>
      <c r="H2918" s="1" t="s">
        <v>8878</v>
      </c>
      <c r="I2918" s="1">
        <v>21098.59272864</v>
      </c>
      <c r="J2918" s="1" t="s">
        <v>157</v>
      </c>
    </row>
    <row r="2919" spans="1:11" x14ac:dyDescent="0.25">
      <c r="A2919" s="1" t="s">
        <v>8879</v>
      </c>
      <c r="B2919" s="2">
        <v>695447801</v>
      </c>
      <c r="C2919" s="2" t="s">
        <v>38</v>
      </c>
      <c r="D2919" s="4">
        <v>21330</v>
      </c>
      <c r="E2919" s="1" t="s">
        <v>12</v>
      </c>
      <c r="F2919" s="1" t="s">
        <v>569</v>
      </c>
      <c r="G2919" s="1" t="s">
        <v>3820</v>
      </c>
      <c r="H2919" s="1" t="s">
        <v>8880</v>
      </c>
      <c r="I2919" s="1">
        <v>18320.590660680002</v>
      </c>
      <c r="J2919" s="1" t="s">
        <v>8881</v>
      </c>
    </row>
    <row r="2920" spans="1:11" x14ac:dyDescent="0.25">
      <c r="A2920" s="1" t="s">
        <v>8882</v>
      </c>
      <c r="B2920" s="2">
        <v>70992498</v>
      </c>
      <c r="C2920" s="2" t="s">
        <v>129</v>
      </c>
      <c r="D2920" s="4">
        <v>15120.75</v>
      </c>
      <c r="E2920" s="1" t="s">
        <v>12</v>
      </c>
      <c r="F2920" s="1" t="s">
        <v>190</v>
      </c>
      <c r="G2920" s="1" t="s">
        <v>3820</v>
      </c>
      <c r="H2920" s="1" t="s">
        <v>8883</v>
      </c>
      <c r="I2920" s="1">
        <v>292022.42135040002</v>
      </c>
      <c r="J2920" s="1" t="s">
        <v>8884</v>
      </c>
    </row>
    <row r="2921" spans="1:11" x14ac:dyDescent="0.25">
      <c r="A2921" s="1" t="s">
        <v>8885</v>
      </c>
      <c r="B2921" s="2">
        <v>992552173</v>
      </c>
      <c r="C2921" s="2" t="s">
        <v>479</v>
      </c>
      <c r="D2921" s="4">
        <v>33383.25</v>
      </c>
      <c r="E2921" s="1" t="s">
        <v>12</v>
      </c>
      <c r="F2921" s="1" t="s">
        <v>951</v>
      </c>
      <c r="G2921" s="1" t="s">
        <v>3820</v>
      </c>
      <c r="H2921" s="1" t="s">
        <v>8886</v>
      </c>
      <c r="I2921" s="1">
        <v>80390.778004799999</v>
      </c>
      <c r="J2921" s="1" t="s">
        <v>8887</v>
      </c>
    </row>
    <row r="2922" spans="1:11" x14ac:dyDescent="0.25">
      <c r="A2922" s="1" t="s">
        <v>8888</v>
      </c>
      <c r="B2922" s="2">
        <v>498794082</v>
      </c>
      <c r="C2922" s="2" t="s">
        <v>67</v>
      </c>
      <c r="D2922" s="4">
        <v>23156.25</v>
      </c>
      <c r="E2922" s="1" t="s">
        <v>12</v>
      </c>
      <c r="F2922" s="1" t="s">
        <v>130</v>
      </c>
      <c r="G2922" s="1" t="s">
        <v>3820</v>
      </c>
      <c r="H2922" s="1" t="s">
        <v>8889</v>
      </c>
      <c r="I2922" s="1">
        <v>60248.960486399999</v>
      </c>
      <c r="J2922" s="1" t="s">
        <v>1981</v>
      </c>
    </row>
    <row r="2923" spans="1:11" x14ac:dyDescent="0.25">
      <c r="A2923" s="1" t="s">
        <v>8890</v>
      </c>
      <c r="B2923" s="2">
        <v>46729591</v>
      </c>
      <c r="C2923" s="2" t="s">
        <v>167</v>
      </c>
      <c r="D2923" s="4">
        <v>18773.25</v>
      </c>
      <c r="E2923" s="1" t="s">
        <v>12</v>
      </c>
      <c r="F2923" s="1" t="s">
        <v>794</v>
      </c>
      <c r="G2923" s="1" t="s">
        <v>3820</v>
      </c>
      <c r="H2923" s="1" t="s">
        <v>8891</v>
      </c>
      <c r="I2923" s="1">
        <v>333264.03213915002</v>
      </c>
      <c r="J2923" s="1" t="s">
        <v>8892</v>
      </c>
    </row>
    <row r="2924" spans="1:11" x14ac:dyDescent="0.25">
      <c r="A2924" s="1" t="s">
        <v>8893</v>
      </c>
      <c r="B2924" s="2">
        <v>414415630</v>
      </c>
      <c r="C2924" s="2" t="s">
        <v>52</v>
      </c>
      <c r="D2924" s="4">
        <v>20234.25</v>
      </c>
      <c r="E2924" s="1" t="s">
        <v>12</v>
      </c>
      <c r="F2924" s="1" t="s">
        <v>1197</v>
      </c>
      <c r="G2924" s="1" t="s">
        <v>3820</v>
      </c>
      <c r="H2924" s="1" t="s">
        <v>8894</v>
      </c>
      <c r="I2924" s="1">
        <v>21104.14468338</v>
      </c>
      <c r="J2924" s="1" t="s">
        <v>8895</v>
      </c>
    </row>
    <row r="2925" spans="1:11" x14ac:dyDescent="0.25">
      <c r="A2925" s="1" t="s">
        <v>8896</v>
      </c>
      <c r="B2925" s="2">
        <v>893095503</v>
      </c>
      <c r="C2925" s="2" t="s">
        <v>167</v>
      </c>
      <c r="D2925" s="4">
        <v>18773.25</v>
      </c>
      <c r="E2925" s="1" t="s">
        <v>12</v>
      </c>
      <c r="F2925" s="1" t="s">
        <v>1197</v>
      </c>
      <c r="G2925" s="1" t="s">
        <v>3820</v>
      </c>
      <c r="H2925" s="1" t="s">
        <v>8897</v>
      </c>
      <c r="I2925" s="1">
        <v>144149.23464479999</v>
      </c>
      <c r="J2925" s="1" t="s">
        <v>8898</v>
      </c>
    </row>
    <row r="2926" spans="1:11" x14ac:dyDescent="0.25">
      <c r="A2926" s="1" t="s">
        <v>8899</v>
      </c>
      <c r="B2926" s="2">
        <v>900259264</v>
      </c>
      <c r="C2926" s="2" t="s">
        <v>72</v>
      </c>
      <c r="D2926" s="4">
        <v>34844.25</v>
      </c>
      <c r="E2926" s="1" t="s">
        <v>12</v>
      </c>
      <c r="F2926" s="1" t="s">
        <v>19</v>
      </c>
      <c r="G2926" s="1" t="s">
        <v>3820</v>
      </c>
      <c r="H2926" s="1" t="s">
        <v>8900</v>
      </c>
      <c r="I2926" s="1">
        <v>203054.34817919999</v>
      </c>
      <c r="J2926" s="1" t="s">
        <v>8901</v>
      </c>
    </row>
    <row r="2927" spans="1:11" x14ac:dyDescent="0.25">
      <c r="A2927" s="1" t="s">
        <v>8902</v>
      </c>
      <c r="B2927" s="2">
        <v>935349309</v>
      </c>
      <c r="C2927" s="2" t="s">
        <v>162</v>
      </c>
      <c r="D2927" s="4">
        <v>15851.25</v>
      </c>
      <c r="E2927" s="1" t="s">
        <v>12</v>
      </c>
      <c r="F2927" s="1" t="s">
        <v>870</v>
      </c>
      <c r="G2927" s="1" t="s">
        <v>3820</v>
      </c>
      <c r="H2927" s="1" t="s">
        <v>8903</v>
      </c>
      <c r="I2927" s="1">
        <v>10655.930350799999</v>
      </c>
      <c r="J2927" s="1" t="s">
        <v>8904</v>
      </c>
    </row>
    <row r="2928" spans="1:11" x14ac:dyDescent="0.25">
      <c r="A2928" s="1" t="s">
        <v>8905</v>
      </c>
      <c r="B2928" s="2">
        <v>133479094</v>
      </c>
      <c r="C2928" s="2" t="s">
        <v>479</v>
      </c>
      <c r="D2928" s="4">
        <v>33383.25</v>
      </c>
      <c r="E2928" s="1" t="s">
        <v>12</v>
      </c>
      <c r="F2928" s="1" t="s">
        <v>475</v>
      </c>
      <c r="G2928" s="1" t="s">
        <v>3820</v>
      </c>
      <c r="H2928" s="1" t="s">
        <v>8906</v>
      </c>
      <c r="I2928" s="1">
        <v>204564.80290752</v>
      </c>
      <c r="J2928" s="1" t="s">
        <v>8907</v>
      </c>
    </row>
    <row r="2929" spans="1:12" x14ac:dyDescent="0.25">
      <c r="A2929" s="1" t="s">
        <v>1705</v>
      </c>
      <c r="B2929" s="2">
        <v>117450995</v>
      </c>
      <c r="C2929" s="2" t="s">
        <v>661</v>
      </c>
      <c r="D2929" s="4">
        <v>16216.5</v>
      </c>
      <c r="E2929" s="1" t="s">
        <v>12</v>
      </c>
      <c r="F2929" s="1" t="s">
        <v>3765</v>
      </c>
      <c r="G2929" s="1" t="s">
        <v>3820</v>
      </c>
      <c r="H2929" s="1" t="s">
        <v>8908</v>
      </c>
      <c r="I2929" s="1">
        <v>101668.33845</v>
      </c>
      <c r="J2929" s="1" t="s">
        <v>8909</v>
      </c>
    </row>
    <row r="2930" spans="1:12" x14ac:dyDescent="0.25">
      <c r="A2930" s="1" t="s">
        <v>8910</v>
      </c>
      <c r="B2930" s="2">
        <v>511778205</v>
      </c>
      <c r="C2930" s="2" t="s">
        <v>162</v>
      </c>
      <c r="D2930" s="4">
        <v>15851.25</v>
      </c>
      <c r="E2930" s="1" t="s">
        <v>12</v>
      </c>
      <c r="F2930" s="1" t="s">
        <v>487</v>
      </c>
      <c r="G2930" s="1" t="s">
        <v>3820</v>
      </c>
      <c r="H2930" s="1" t="s">
        <v>8911</v>
      </c>
      <c r="I2930" s="1">
        <v>70287.238853999996</v>
      </c>
      <c r="J2930" s="1" t="s">
        <v>8912</v>
      </c>
    </row>
    <row r="2931" spans="1:12" x14ac:dyDescent="0.25">
      <c r="A2931" s="1" t="s">
        <v>8913</v>
      </c>
      <c r="B2931" s="2">
        <v>576280999</v>
      </c>
      <c r="C2931" s="2" t="s">
        <v>434</v>
      </c>
      <c r="D2931" s="4">
        <v>28269.75</v>
      </c>
      <c r="E2931" s="1" t="s">
        <v>12</v>
      </c>
      <c r="F2931" s="1" t="s">
        <v>731</v>
      </c>
      <c r="G2931" s="1" t="s">
        <v>3820</v>
      </c>
      <c r="H2931" s="1" t="s">
        <v>8914</v>
      </c>
      <c r="I2931" s="1">
        <v>130625.32593123001</v>
      </c>
      <c r="J2931" s="1" t="s">
        <v>8915</v>
      </c>
    </row>
    <row r="2932" spans="1:12" x14ac:dyDescent="0.25">
      <c r="A2932" s="1" t="s">
        <v>8916</v>
      </c>
      <c r="B2932" s="2">
        <v>523429584</v>
      </c>
      <c r="C2932" s="2" t="s">
        <v>298</v>
      </c>
      <c r="D2932" s="4">
        <v>38131.5</v>
      </c>
      <c r="E2932" s="1" t="s">
        <v>12</v>
      </c>
      <c r="F2932" s="1" t="s">
        <v>893</v>
      </c>
      <c r="G2932" s="1" t="s">
        <v>3820</v>
      </c>
      <c r="H2932" s="1" t="s">
        <v>8917</v>
      </c>
      <c r="I2932" s="1">
        <v>170306.17199999999</v>
      </c>
      <c r="J2932" s="1" t="s">
        <v>8918</v>
      </c>
    </row>
    <row r="2933" spans="1:12" x14ac:dyDescent="0.25">
      <c r="A2933" s="1" t="s">
        <v>8919</v>
      </c>
      <c r="B2933" s="2">
        <v>387908126</v>
      </c>
      <c r="C2933" s="2" t="s">
        <v>33</v>
      </c>
      <c r="D2933" s="4">
        <v>13659.75</v>
      </c>
      <c r="E2933" s="1" t="s">
        <v>12</v>
      </c>
      <c r="F2933" s="1" t="s">
        <v>807</v>
      </c>
      <c r="G2933" s="1" t="s">
        <v>3820</v>
      </c>
      <c r="H2933" s="1" t="s">
        <v>8920</v>
      </c>
      <c r="I2933" s="1">
        <v>32480.308528639998</v>
      </c>
      <c r="J2933" s="1" t="s">
        <v>8921</v>
      </c>
    </row>
    <row r="2934" spans="1:12" x14ac:dyDescent="0.25">
      <c r="A2934" s="1" t="s">
        <v>8922</v>
      </c>
      <c r="B2934" s="2">
        <v>785578700</v>
      </c>
      <c r="C2934" s="2" t="s">
        <v>357</v>
      </c>
      <c r="D2934" s="4">
        <v>35209.5</v>
      </c>
      <c r="E2934" s="1" t="s">
        <v>12</v>
      </c>
      <c r="F2934" s="1" t="s">
        <v>2364</v>
      </c>
      <c r="G2934" s="1" t="s">
        <v>3820</v>
      </c>
      <c r="H2934" s="1" t="s">
        <v>8923</v>
      </c>
      <c r="I2934" s="1">
        <v>51955.161635520002</v>
      </c>
      <c r="J2934" s="1" t="s">
        <v>8924</v>
      </c>
    </row>
    <row r="2935" spans="1:12" x14ac:dyDescent="0.25">
      <c r="A2935" s="1" t="s">
        <v>6693</v>
      </c>
      <c r="B2935" s="2">
        <v>919543217</v>
      </c>
      <c r="C2935" s="2" t="s">
        <v>57</v>
      </c>
      <c r="D2935" s="4">
        <v>34113.75</v>
      </c>
      <c r="E2935" s="1" t="s">
        <v>12</v>
      </c>
      <c r="F2935" s="1" t="s">
        <v>241</v>
      </c>
      <c r="G2935" s="1" t="s">
        <v>3820</v>
      </c>
      <c r="H2935" s="1" t="s">
        <v>8925</v>
      </c>
      <c r="I2935" s="1">
        <v>15534.9577152</v>
      </c>
      <c r="J2935" s="1" t="s">
        <v>8926</v>
      </c>
      <c r="K2935" s="10"/>
    </row>
    <row r="2936" spans="1:12" x14ac:dyDescent="0.25">
      <c r="A2936" s="1" t="s">
        <v>8927</v>
      </c>
      <c r="B2936" s="2">
        <v>476788440</v>
      </c>
      <c r="C2936" s="2" t="s">
        <v>255</v>
      </c>
      <c r="D2936" s="4">
        <v>25347.75</v>
      </c>
      <c r="E2936" s="1" t="s">
        <v>12</v>
      </c>
      <c r="F2936" s="1" t="s">
        <v>349</v>
      </c>
      <c r="G2936" s="1" t="s">
        <v>3820</v>
      </c>
      <c r="H2936" s="1" t="s">
        <v>8928</v>
      </c>
      <c r="I2936" s="1">
        <v>329776.41540479998</v>
      </c>
      <c r="J2936" s="1" t="s">
        <v>8929</v>
      </c>
    </row>
    <row r="2937" spans="1:12" x14ac:dyDescent="0.25">
      <c r="A2937" s="1" t="s">
        <v>8930</v>
      </c>
      <c r="B2937" s="2">
        <v>157500690</v>
      </c>
      <c r="C2937" s="2" t="s">
        <v>62</v>
      </c>
      <c r="D2937" s="4">
        <v>22791</v>
      </c>
      <c r="E2937" s="1" t="s">
        <v>12</v>
      </c>
      <c r="F2937" s="1" t="s">
        <v>774</v>
      </c>
      <c r="G2937" s="1" t="s">
        <v>3820</v>
      </c>
      <c r="H2937" s="1" t="s">
        <v>8931</v>
      </c>
      <c r="I2937" s="1">
        <v>118537.7924808</v>
      </c>
      <c r="J2937" s="1" t="s">
        <v>8932</v>
      </c>
    </row>
    <row r="2938" spans="1:12" x14ac:dyDescent="0.25">
      <c r="A2938" s="1" t="s">
        <v>8933</v>
      </c>
      <c r="B2938" s="2">
        <v>853740203</v>
      </c>
      <c r="C2938" s="2" t="s">
        <v>250</v>
      </c>
      <c r="D2938" s="4">
        <v>18042.75</v>
      </c>
      <c r="E2938" s="1" t="s">
        <v>12</v>
      </c>
      <c r="F2938" s="1" t="s">
        <v>97</v>
      </c>
      <c r="G2938" s="1" t="s">
        <v>3820</v>
      </c>
      <c r="H2938" s="1" t="s">
        <v>8934</v>
      </c>
      <c r="I2938" s="1">
        <v>78946.538299200096</v>
      </c>
      <c r="J2938" s="1" t="s">
        <v>8935</v>
      </c>
    </row>
    <row r="2939" spans="1:12" x14ac:dyDescent="0.25">
      <c r="A2939" s="1" t="s">
        <v>8936</v>
      </c>
      <c r="B2939" s="2">
        <v>200706423</v>
      </c>
      <c r="C2939" s="2" t="s">
        <v>203</v>
      </c>
      <c r="D2939" s="4">
        <v>27539.25</v>
      </c>
      <c r="E2939" s="1" t="s">
        <v>12</v>
      </c>
      <c r="F2939" s="1" t="s">
        <v>549</v>
      </c>
      <c r="G2939" s="1" t="s">
        <v>3820</v>
      </c>
      <c r="H2939" s="1" t="s">
        <v>8937</v>
      </c>
      <c r="I2939" s="1">
        <v>226210.58697599999</v>
      </c>
      <c r="J2939" s="1" t="s">
        <v>8938</v>
      </c>
    </row>
    <row r="2940" spans="1:12" x14ac:dyDescent="0.25">
      <c r="A2940" s="1" t="s">
        <v>8939</v>
      </c>
      <c r="B2940" s="2">
        <v>129117923</v>
      </c>
      <c r="C2940" s="2" t="s">
        <v>862</v>
      </c>
      <c r="D2940" s="4">
        <v>24617.25</v>
      </c>
      <c r="E2940" s="1" t="s">
        <v>12</v>
      </c>
      <c r="F2940" s="1" t="s">
        <v>264</v>
      </c>
      <c r="G2940" s="1" t="s">
        <v>3820</v>
      </c>
      <c r="H2940" s="1" t="s">
        <v>8940</v>
      </c>
      <c r="I2940" s="1">
        <v>47820.724560000002</v>
      </c>
      <c r="J2940" s="1" t="s">
        <v>8941</v>
      </c>
    </row>
    <row r="2941" spans="1:12" x14ac:dyDescent="0.25">
      <c r="A2941" s="1" t="s">
        <v>8942</v>
      </c>
      <c r="B2941" s="2">
        <v>518813959</v>
      </c>
      <c r="C2941" s="2" t="s">
        <v>273</v>
      </c>
      <c r="D2941" s="4">
        <v>20964.75</v>
      </c>
      <c r="E2941" s="1" t="s">
        <v>12</v>
      </c>
      <c r="F2941" s="1" t="s">
        <v>561</v>
      </c>
      <c r="G2941" s="1" t="s">
        <v>3820</v>
      </c>
      <c r="H2941" s="1" t="s">
        <v>8943</v>
      </c>
      <c r="I2941" s="1">
        <v>243687.25459259999</v>
      </c>
      <c r="J2941" s="1" t="s">
        <v>8944</v>
      </c>
      <c r="K2941" s="11"/>
      <c r="L2941" s="11"/>
    </row>
    <row r="2942" spans="1:12" x14ac:dyDescent="0.25">
      <c r="A2942" s="1" t="s">
        <v>8945</v>
      </c>
      <c r="B2942" s="2">
        <v>166902456</v>
      </c>
      <c r="C2942" s="2" t="s">
        <v>698</v>
      </c>
      <c r="D2942" s="8">
        <v>38511.25</v>
      </c>
      <c r="E2942" s="1" t="str">
        <f ca="1">CHOOSE(RANDBETWEEN(1, 2), "Male","Female")</f>
        <v>Male</v>
      </c>
      <c r="F2942" s="1" t="str">
        <f ca="1">CHOOSE(RANDBETWEEN(1, 5), "Farmer","Tailor","Student","Professor","Welder")</f>
        <v>Farmer</v>
      </c>
      <c r="G2942" s="1" t="str">
        <f ca="1">CHOOSE(RANDBETWEEN(1, 22), "Kano","Kwara","Imo","Lagos","Adamawa","Delta","Sokoto","Oyo","Osun","Abia","Cross River","Kaduna","Plateau","River","Abuja","Kogi","Edo","Anambra","Bayelsa","Benue","Ogun","Enugu")</f>
        <v>Anambra</v>
      </c>
      <c r="H2942" s="9" t="s">
        <v>8946</v>
      </c>
      <c r="I2942" s="9">
        <v>519036.25996480894</v>
      </c>
      <c r="J2942" t="s">
        <v>8947</v>
      </c>
      <c r="K2942" t="s">
        <v>136</v>
      </c>
    </row>
    <row r="2943" spans="1:12" x14ac:dyDescent="0.25">
      <c r="A2943" s="1" t="s">
        <v>8948</v>
      </c>
      <c r="B2943" s="2">
        <v>565277281</v>
      </c>
      <c r="C2943" s="2" t="s">
        <v>479</v>
      </c>
      <c r="D2943" s="8">
        <v>39033</v>
      </c>
      <c r="E2943" s="1" t="str">
        <f t="shared" ref="E2943:E3001" ca="1" si="0">CHOOSE(RANDBETWEEN(1, 2), "Male","Female")</f>
        <v>Female</v>
      </c>
      <c r="F2943" s="1" t="str">
        <f ca="1">CHOOSE(RANDBETWEEN(1, 5), "Farmer","Tailor","Student","Professor","Welder")</f>
        <v>Professor</v>
      </c>
      <c r="G2943" s="1" t="str">
        <f t="shared" ref="G2943:G3001" ca="1" si="1">CHOOSE(RANDBETWEEN(1, 22), "Kano","Kwara","Imo","Lagos","Adamawa","Delta","Sokoto","Oyo","Osun","Abia","Cross River","Kaduna","Plateau","River","Abuja","Kogi","Edo","Anambra","Bayelsa","Benue","Ogun","Enugu")</f>
        <v>Kano</v>
      </c>
      <c r="H2943" s="9" t="s">
        <v>8949</v>
      </c>
      <c r="I2943" s="9">
        <v>801353.93403653649</v>
      </c>
      <c r="J2943" t="s">
        <v>8950</v>
      </c>
    </row>
    <row r="2944" spans="1:12" x14ac:dyDescent="0.25">
      <c r="A2944" s="1" t="s">
        <v>8951</v>
      </c>
      <c r="B2944" s="2">
        <v>806393261</v>
      </c>
      <c r="C2944" s="2" t="s">
        <v>38</v>
      </c>
      <c r="D2944" s="8">
        <v>37983</v>
      </c>
      <c r="E2944" s="1" t="str">
        <f t="shared" ca="1" si="0"/>
        <v>Female</v>
      </c>
      <c r="F2944" s="1" t="str">
        <f t="shared" ref="F2944:F3001" ca="1" si="2">CHOOSE(RANDBETWEEN(1, 5), "Farmer","Tailor","Student","Professor","Welder")</f>
        <v>Student</v>
      </c>
      <c r="G2944" s="1" t="str">
        <f t="shared" ca="1" si="1"/>
        <v>Edo</v>
      </c>
      <c r="H2944" s="9" t="s">
        <v>8952</v>
      </c>
      <c r="I2944" s="9">
        <v>183616.92471378177</v>
      </c>
      <c r="J2944" t="s">
        <v>8953</v>
      </c>
    </row>
    <row r="2945" spans="1:10" x14ac:dyDescent="0.25">
      <c r="A2945" s="1" t="s">
        <v>8954</v>
      </c>
      <c r="B2945" s="2">
        <v>54519301</v>
      </c>
      <c r="C2945" s="2" t="s">
        <v>606</v>
      </c>
      <c r="D2945" s="8">
        <v>37437.75</v>
      </c>
      <c r="E2945" s="1" t="str">
        <f t="shared" ca="1" si="0"/>
        <v>Female</v>
      </c>
      <c r="F2945" s="1" t="str">
        <f t="shared" ca="1" si="2"/>
        <v>Welder</v>
      </c>
      <c r="G2945" s="1" t="str">
        <f t="shared" ca="1" si="1"/>
        <v>Delta</v>
      </c>
      <c r="H2945" s="9" t="s">
        <v>8955</v>
      </c>
      <c r="I2945" s="9">
        <v>368844.68904796062</v>
      </c>
      <c r="J2945" t="s">
        <v>8956</v>
      </c>
    </row>
    <row r="2946" spans="1:10" x14ac:dyDescent="0.25">
      <c r="A2946" s="1" t="s">
        <v>8957</v>
      </c>
      <c r="B2946" s="2">
        <v>887871306</v>
      </c>
      <c r="C2946" s="2" t="s">
        <v>18</v>
      </c>
      <c r="D2946" s="8">
        <v>33388.75</v>
      </c>
      <c r="E2946" s="1" t="str">
        <f t="shared" ca="1" si="0"/>
        <v>Male</v>
      </c>
      <c r="F2946" s="1" t="str">
        <f t="shared" ca="1" si="2"/>
        <v>Farmer</v>
      </c>
      <c r="G2946" s="1" t="str">
        <f t="shared" ca="1" si="1"/>
        <v>Abia</v>
      </c>
      <c r="H2946" s="9" t="s">
        <v>8958</v>
      </c>
      <c r="I2946" s="9">
        <v>800854.83660954284</v>
      </c>
      <c r="J2946" t="s">
        <v>8959</v>
      </c>
    </row>
    <row r="2947" spans="1:10" x14ac:dyDescent="0.25">
      <c r="A2947" s="1" t="s">
        <v>8960</v>
      </c>
      <c r="B2947" s="2">
        <v>753052435</v>
      </c>
      <c r="C2947" s="2" t="s">
        <v>143</v>
      </c>
      <c r="D2947" s="8">
        <v>33356</v>
      </c>
      <c r="E2947" s="1" t="str">
        <f t="shared" ca="1" si="0"/>
        <v>Male</v>
      </c>
      <c r="F2947" s="1" t="str">
        <f t="shared" ca="1" si="2"/>
        <v>Professor</v>
      </c>
      <c r="G2947" s="1" t="str">
        <f t="shared" ca="1" si="1"/>
        <v>Plateau</v>
      </c>
      <c r="H2947" s="9" t="s">
        <v>8961</v>
      </c>
      <c r="I2947" s="9">
        <v>838560.42215111351</v>
      </c>
      <c r="J2947" t="s">
        <v>8962</v>
      </c>
    </row>
    <row r="2948" spans="1:10" x14ac:dyDescent="0.25">
      <c r="A2948" s="1" t="s">
        <v>8963</v>
      </c>
      <c r="B2948" s="2">
        <v>268424217</v>
      </c>
      <c r="C2948" s="2" t="s">
        <v>221</v>
      </c>
      <c r="D2948" s="8">
        <v>36685.5</v>
      </c>
      <c r="E2948" s="1" t="str">
        <f t="shared" ca="1" si="0"/>
        <v>Female</v>
      </c>
      <c r="F2948" s="1" t="str">
        <f t="shared" ca="1" si="2"/>
        <v>Professor</v>
      </c>
      <c r="G2948" s="1" t="str">
        <f t="shared" ca="1" si="1"/>
        <v>Abuja</v>
      </c>
      <c r="H2948" s="9" t="s">
        <v>8964</v>
      </c>
      <c r="I2948" s="9">
        <v>587185.79420699319</v>
      </c>
      <c r="J2948" t="s">
        <v>8965</v>
      </c>
    </row>
    <row r="2949" spans="1:10" x14ac:dyDescent="0.25">
      <c r="A2949" s="1" t="s">
        <v>8966</v>
      </c>
      <c r="B2949" s="2">
        <v>632742319</v>
      </c>
      <c r="C2949" s="2" t="s">
        <v>434</v>
      </c>
      <c r="D2949" s="8">
        <v>36599.75</v>
      </c>
      <c r="E2949" s="1" t="str">
        <f t="shared" ca="1" si="0"/>
        <v>Female</v>
      </c>
      <c r="F2949" s="1" t="str">
        <f t="shared" ca="1" si="2"/>
        <v>Professor</v>
      </c>
      <c r="G2949" s="1" t="str">
        <f t="shared" ca="1" si="1"/>
        <v>Plateau</v>
      </c>
      <c r="H2949" s="9" t="s">
        <v>8967</v>
      </c>
      <c r="I2949" s="9">
        <v>328364.20801755355</v>
      </c>
      <c r="J2949" t="s">
        <v>8968</v>
      </c>
    </row>
    <row r="2950" spans="1:10" x14ac:dyDescent="0.25">
      <c r="A2950" s="1" t="s">
        <v>8969</v>
      </c>
      <c r="B2950" s="2">
        <v>860663910</v>
      </c>
      <c r="C2950" s="2" t="s">
        <v>8970</v>
      </c>
      <c r="D2950" s="8">
        <v>38173.25</v>
      </c>
      <c r="E2950" s="1" t="str">
        <f t="shared" ca="1" si="0"/>
        <v>Male</v>
      </c>
      <c r="F2950" s="1" t="str">
        <f t="shared" ca="1" si="2"/>
        <v>Professor</v>
      </c>
      <c r="G2950" s="1" t="str">
        <f t="shared" ca="1" si="1"/>
        <v>River</v>
      </c>
      <c r="H2950" s="9" t="s">
        <v>8971</v>
      </c>
      <c r="I2950" s="9">
        <v>197222.04922918777</v>
      </c>
      <c r="J2950" t="s">
        <v>8972</v>
      </c>
    </row>
    <row r="2951" spans="1:10" x14ac:dyDescent="0.25">
      <c r="A2951" s="1" t="s">
        <v>8973</v>
      </c>
      <c r="B2951" s="2">
        <v>114607143</v>
      </c>
      <c r="C2951" s="2" t="s">
        <v>335</v>
      </c>
      <c r="D2951" s="8">
        <v>36305.75</v>
      </c>
      <c r="E2951" s="1" t="str">
        <f t="shared" ca="1" si="0"/>
        <v>Male</v>
      </c>
      <c r="F2951" s="1" t="str">
        <f t="shared" ca="1" si="2"/>
        <v>Tailor</v>
      </c>
      <c r="G2951" s="1" t="str">
        <f t="shared" ca="1" si="1"/>
        <v>Osun</v>
      </c>
      <c r="H2951" s="9" t="s">
        <v>8974</v>
      </c>
      <c r="I2951" s="9">
        <v>583454.13945630542</v>
      </c>
      <c r="J2951" t="s">
        <v>8975</v>
      </c>
    </row>
    <row r="2952" spans="1:10" x14ac:dyDescent="0.25">
      <c r="A2952" s="1" t="s">
        <v>8976</v>
      </c>
      <c r="B2952" s="2">
        <v>128877972</v>
      </c>
      <c r="C2952" s="2" t="s">
        <v>28</v>
      </c>
      <c r="D2952" s="8">
        <v>33241</v>
      </c>
      <c r="E2952" s="1" t="str">
        <f t="shared" ca="1" si="0"/>
        <v>Female</v>
      </c>
      <c r="F2952" s="1" t="str">
        <f t="shared" ca="1" si="2"/>
        <v>Farmer</v>
      </c>
      <c r="G2952" s="1" t="str">
        <f t="shared" ca="1" si="1"/>
        <v>Anambra</v>
      </c>
      <c r="H2952" s="9" t="s">
        <v>8977</v>
      </c>
      <c r="I2952" s="9">
        <v>702430.25258699676</v>
      </c>
      <c r="J2952" t="s">
        <v>8978</v>
      </c>
    </row>
    <row r="2953" spans="1:10" x14ac:dyDescent="0.25">
      <c r="A2953" s="1" t="s">
        <v>8979</v>
      </c>
      <c r="B2953" s="2">
        <v>532704877</v>
      </c>
      <c r="C2953" s="2" t="s">
        <v>889</v>
      </c>
      <c r="D2953" s="8">
        <v>38063.25</v>
      </c>
      <c r="E2953" s="1" t="str">
        <f t="shared" ca="1" si="0"/>
        <v>Male</v>
      </c>
      <c r="F2953" s="1" t="str">
        <f t="shared" ca="1" si="2"/>
        <v>Tailor</v>
      </c>
      <c r="G2953" s="1" t="str">
        <f t="shared" ca="1" si="1"/>
        <v>Kwara</v>
      </c>
      <c r="H2953" s="9" t="s">
        <v>8980</v>
      </c>
      <c r="I2953" s="9">
        <v>606383.92167307227</v>
      </c>
      <c r="J2953" t="s">
        <v>8981</v>
      </c>
    </row>
    <row r="2954" spans="1:10" x14ac:dyDescent="0.25">
      <c r="A2954" s="1" t="s">
        <v>8982</v>
      </c>
      <c r="B2954" s="2">
        <v>886640959</v>
      </c>
      <c r="C2954" s="2" t="s">
        <v>129</v>
      </c>
      <c r="D2954" s="8">
        <v>38502.25</v>
      </c>
      <c r="E2954" s="1" t="str">
        <f t="shared" ca="1" si="0"/>
        <v>Male</v>
      </c>
      <c r="F2954" s="1" t="str">
        <f t="shared" ca="1" si="2"/>
        <v>Tailor</v>
      </c>
      <c r="G2954" s="1" t="str">
        <f t="shared" ca="1" si="1"/>
        <v>Delta</v>
      </c>
      <c r="H2954" s="9" t="s">
        <v>8983</v>
      </c>
      <c r="I2954" s="9">
        <v>419969.94741943938</v>
      </c>
      <c r="J2954" t="s">
        <v>8984</v>
      </c>
    </row>
    <row r="2955" spans="1:10" x14ac:dyDescent="0.25">
      <c r="A2955" s="1" t="s">
        <v>8985</v>
      </c>
      <c r="B2955" s="2">
        <v>623575342</v>
      </c>
      <c r="C2955" s="2" t="s">
        <v>11</v>
      </c>
      <c r="D2955" s="8">
        <v>32613.5</v>
      </c>
      <c r="E2955" s="1" t="str">
        <f t="shared" ca="1" si="0"/>
        <v>Female</v>
      </c>
      <c r="F2955" s="1" t="str">
        <f t="shared" ca="1" si="2"/>
        <v>Tailor</v>
      </c>
      <c r="G2955" s="1" t="str">
        <f t="shared" ca="1" si="1"/>
        <v>Delta</v>
      </c>
      <c r="H2955" s="9" t="s">
        <v>8986</v>
      </c>
      <c r="I2955" s="9">
        <v>485560.66863397229</v>
      </c>
      <c r="J2955" t="s">
        <v>8987</v>
      </c>
    </row>
    <row r="2956" spans="1:10" x14ac:dyDescent="0.25">
      <c r="A2956" s="1" t="s">
        <v>8988</v>
      </c>
      <c r="B2956" s="2">
        <v>800954188</v>
      </c>
      <c r="C2956" s="2" t="s">
        <v>221</v>
      </c>
      <c r="D2956" s="8">
        <v>38531</v>
      </c>
      <c r="E2956" s="1" t="str">
        <f t="shared" ca="1" si="0"/>
        <v>Male</v>
      </c>
      <c r="F2956" s="1" t="str">
        <f t="shared" ca="1" si="2"/>
        <v>Tailor</v>
      </c>
      <c r="G2956" s="1" t="str">
        <f t="shared" ca="1" si="1"/>
        <v>River</v>
      </c>
      <c r="H2956" s="9" t="s">
        <v>8989</v>
      </c>
      <c r="I2956" s="9">
        <v>166195.89076950945</v>
      </c>
      <c r="J2956" t="s">
        <v>8990</v>
      </c>
    </row>
    <row r="2957" spans="1:10" x14ac:dyDescent="0.25">
      <c r="A2957" s="1" t="s">
        <v>8991</v>
      </c>
      <c r="B2957" s="2">
        <v>802418265</v>
      </c>
      <c r="C2957" s="2" t="s">
        <v>87</v>
      </c>
      <c r="D2957" s="8">
        <v>34461.75</v>
      </c>
      <c r="E2957" s="1" t="str">
        <f t="shared" ca="1" si="0"/>
        <v>Female</v>
      </c>
      <c r="F2957" s="1" t="str">
        <f t="shared" ca="1" si="2"/>
        <v>Professor</v>
      </c>
      <c r="G2957" s="1" t="str">
        <f t="shared" ca="1" si="1"/>
        <v>Abia</v>
      </c>
      <c r="H2957" s="9" t="s">
        <v>8992</v>
      </c>
      <c r="I2957" s="9">
        <v>939701.55139518133</v>
      </c>
      <c r="J2957" t="s">
        <v>8993</v>
      </c>
    </row>
    <row r="2958" spans="1:10" x14ac:dyDescent="0.25">
      <c r="A2958" s="1" t="s">
        <v>8994</v>
      </c>
      <c r="B2958" s="2">
        <v>376092417</v>
      </c>
      <c r="C2958" s="2" t="s">
        <v>194</v>
      </c>
      <c r="D2958" s="8">
        <v>36435.25</v>
      </c>
      <c r="E2958" s="1" t="str">
        <f t="shared" ca="1" si="0"/>
        <v>Female</v>
      </c>
      <c r="F2958" s="1" t="str">
        <f t="shared" ca="1" si="2"/>
        <v>Welder</v>
      </c>
      <c r="G2958" s="1" t="str">
        <f t="shared" ca="1" si="1"/>
        <v>Kwara</v>
      </c>
      <c r="H2958" s="9" t="s">
        <v>8995</v>
      </c>
      <c r="I2958" s="9">
        <v>682296.80609738559</v>
      </c>
      <c r="J2958" t="s">
        <v>8996</v>
      </c>
    </row>
    <row r="2959" spans="1:10" x14ac:dyDescent="0.25">
      <c r="A2959" s="1" t="s">
        <v>8997</v>
      </c>
      <c r="B2959" s="2">
        <v>23435974</v>
      </c>
      <c r="C2959" s="2" t="s">
        <v>298</v>
      </c>
      <c r="D2959" s="8">
        <v>32617.75</v>
      </c>
      <c r="E2959" s="1" t="str">
        <f t="shared" ca="1" si="0"/>
        <v>Male</v>
      </c>
      <c r="F2959" s="1" t="str">
        <f t="shared" ca="1" si="2"/>
        <v>Tailor</v>
      </c>
      <c r="G2959" s="1" t="str">
        <f t="shared" ca="1" si="1"/>
        <v>Sokoto</v>
      </c>
      <c r="H2959" s="9" t="s">
        <v>8998</v>
      </c>
      <c r="I2959" s="9">
        <v>857334.64516153559</v>
      </c>
      <c r="J2959" t="s">
        <v>8999</v>
      </c>
    </row>
    <row r="2960" spans="1:10" x14ac:dyDescent="0.25">
      <c r="A2960" s="1" t="s">
        <v>9000</v>
      </c>
      <c r="B2960" s="2">
        <v>524608847</v>
      </c>
      <c r="C2960" s="2" t="s">
        <v>72</v>
      </c>
      <c r="D2960" s="8">
        <v>33790.5</v>
      </c>
      <c r="E2960" s="1" t="str">
        <f t="shared" ca="1" si="0"/>
        <v>Male</v>
      </c>
      <c r="F2960" s="1" t="str">
        <f t="shared" ca="1" si="2"/>
        <v>Professor</v>
      </c>
      <c r="G2960" s="1" t="str">
        <f t="shared" ca="1" si="1"/>
        <v>Benue</v>
      </c>
      <c r="H2960" s="9" t="s">
        <v>9001</v>
      </c>
      <c r="I2960" s="9">
        <v>372250.36213035637</v>
      </c>
      <c r="J2960" t="s">
        <v>9002</v>
      </c>
    </row>
    <row r="2961" spans="1:10" x14ac:dyDescent="0.25">
      <c r="A2961" s="1" t="s">
        <v>9003</v>
      </c>
      <c r="B2961" s="2">
        <v>688516629</v>
      </c>
      <c r="C2961" s="2" t="s">
        <v>240</v>
      </c>
      <c r="D2961" s="8">
        <v>35037.5</v>
      </c>
      <c r="E2961" s="1" t="str">
        <f t="shared" ca="1" si="0"/>
        <v>Male</v>
      </c>
      <c r="F2961" s="1" t="str">
        <f t="shared" ca="1" si="2"/>
        <v>Welder</v>
      </c>
      <c r="G2961" s="1" t="str">
        <f t="shared" ca="1" si="1"/>
        <v>Oyo</v>
      </c>
      <c r="H2961" s="9" t="s">
        <v>9004</v>
      </c>
      <c r="I2961" s="9">
        <v>781501.40242873563</v>
      </c>
      <c r="J2961" t="s">
        <v>9005</v>
      </c>
    </row>
    <row r="2962" spans="1:10" x14ac:dyDescent="0.25">
      <c r="A2962" s="1" t="s">
        <v>9006</v>
      </c>
      <c r="B2962" s="2">
        <v>453656191</v>
      </c>
      <c r="C2962" s="2" t="s">
        <v>298</v>
      </c>
      <c r="D2962" s="8">
        <v>37419</v>
      </c>
      <c r="E2962" s="1" t="str">
        <f t="shared" ca="1" si="0"/>
        <v>Female</v>
      </c>
      <c r="F2962" s="1" t="str">
        <f t="shared" ca="1" si="2"/>
        <v>Tailor</v>
      </c>
      <c r="G2962" s="1" t="str">
        <f t="shared" ca="1" si="1"/>
        <v>Lagos</v>
      </c>
      <c r="H2962" s="9" t="s">
        <v>9007</v>
      </c>
      <c r="I2962" s="9">
        <v>376088.38841226848</v>
      </c>
      <c r="J2962" t="s">
        <v>9008</v>
      </c>
    </row>
    <row r="2963" spans="1:10" x14ac:dyDescent="0.25">
      <c r="A2963" s="1" t="s">
        <v>9009</v>
      </c>
      <c r="B2963" s="2">
        <v>99404141</v>
      </c>
      <c r="C2963" s="2" t="s">
        <v>518</v>
      </c>
      <c r="D2963" s="8">
        <v>36634.5</v>
      </c>
      <c r="E2963" s="1" t="str">
        <f t="shared" ca="1" si="0"/>
        <v>Male</v>
      </c>
      <c r="F2963" s="1" t="str">
        <f t="shared" ca="1" si="2"/>
        <v>Professor</v>
      </c>
      <c r="G2963" s="1" t="str">
        <f t="shared" ca="1" si="1"/>
        <v>Kaduna</v>
      </c>
      <c r="H2963" s="9" t="s">
        <v>9010</v>
      </c>
      <c r="I2963" s="9">
        <v>424797.65457712789</v>
      </c>
      <c r="J2963" t="s">
        <v>9011</v>
      </c>
    </row>
    <row r="2964" spans="1:10" x14ac:dyDescent="0.25">
      <c r="A2964" s="1" t="s">
        <v>9012</v>
      </c>
      <c r="B2964" s="2">
        <v>466150363</v>
      </c>
      <c r="C2964" s="2" t="s">
        <v>43</v>
      </c>
      <c r="D2964" s="8">
        <v>39010.5</v>
      </c>
      <c r="E2964" s="1" t="str">
        <f t="shared" ca="1" si="0"/>
        <v>Female</v>
      </c>
      <c r="F2964" s="1" t="str">
        <f t="shared" ca="1" si="2"/>
        <v>Student</v>
      </c>
      <c r="G2964" s="1" t="str">
        <f t="shared" ca="1" si="1"/>
        <v>Imo</v>
      </c>
      <c r="H2964" s="9" t="s">
        <v>9013</v>
      </c>
      <c r="I2964" s="9">
        <v>348546.97312778822</v>
      </c>
      <c r="J2964" t="s">
        <v>9014</v>
      </c>
    </row>
    <row r="2965" spans="1:10" x14ac:dyDescent="0.25">
      <c r="A2965" s="1" t="s">
        <v>9015</v>
      </c>
      <c r="B2965" s="2">
        <v>365348550</v>
      </c>
      <c r="C2965" s="2" t="s">
        <v>119</v>
      </c>
      <c r="D2965" s="8">
        <v>32839</v>
      </c>
      <c r="E2965" s="1" t="str">
        <f t="shared" ca="1" si="0"/>
        <v>Male</v>
      </c>
      <c r="F2965" s="1" t="str">
        <f t="shared" ca="1" si="2"/>
        <v>Student</v>
      </c>
      <c r="G2965" s="1" t="str">
        <f t="shared" ca="1" si="1"/>
        <v>Kano</v>
      </c>
      <c r="H2965" s="9" t="s">
        <v>9016</v>
      </c>
      <c r="I2965" s="9">
        <v>586426.59258849593</v>
      </c>
      <c r="J2965" t="s">
        <v>9017</v>
      </c>
    </row>
    <row r="2966" spans="1:10" x14ac:dyDescent="0.25">
      <c r="A2966" s="1" t="s">
        <v>9018</v>
      </c>
      <c r="B2966" s="2">
        <v>436456283</v>
      </c>
      <c r="C2966" s="2" t="s">
        <v>23</v>
      </c>
      <c r="D2966" s="8">
        <v>34980.75</v>
      </c>
      <c r="E2966" s="1" t="str">
        <f t="shared" ca="1" si="0"/>
        <v>Male</v>
      </c>
      <c r="F2966" s="1" t="str">
        <f t="shared" ca="1" si="2"/>
        <v>Tailor</v>
      </c>
      <c r="G2966" s="1" t="str">
        <f t="shared" ca="1" si="1"/>
        <v>Ogun</v>
      </c>
      <c r="H2966" s="9" t="s">
        <v>9019</v>
      </c>
      <c r="I2966" s="9">
        <v>441222.59088224504</v>
      </c>
      <c r="J2966" t="s">
        <v>9020</v>
      </c>
    </row>
    <row r="2967" spans="1:10" x14ac:dyDescent="0.25">
      <c r="A2967" s="1" t="s">
        <v>9021</v>
      </c>
      <c r="B2967" s="2">
        <v>948586012</v>
      </c>
      <c r="C2967" s="2" t="s">
        <v>87</v>
      </c>
      <c r="D2967" s="8">
        <v>32526</v>
      </c>
      <c r="E2967" s="1" t="str">
        <f t="shared" ca="1" si="0"/>
        <v>Female</v>
      </c>
      <c r="F2967" s="1" t="str">
        <f t="shared" ca="1" si="2"/>
        <v>Tailor</v>
      </c>
      <c r="G2967" s="1" t="str">
        <f t="shared" ca="1" si="1"/>
        <v>Abuja</v>
      </c>
      <c r="H2967" s="9" t="s">
        <v>9022</v>
      </c>
      <c r="I2967" s="9">
        <v>938814.7692275187</v>
      </c>
      <c r="J2967" t="s">
        <v>9023</v>
      </c>
    </row>
    <row r="2968" spans="1:10" x14ac:dyDescent="0.25">
      <c r="A2968" s="1" t="s">
        <v>9024</v>
      </c>
      <c r="B2968" s="2">
        <v>402738667</v>
      </c>
      <c r="C2968" s="2" t="s">
        <v>38</v>
      </c>
      <c r="D2968" s="8">
        <v>37409.25</v>
      </c>
      <c r="E2968" s="1" t="str">
        <f t="shared" ca="1" si="0"/>
        <v>Female</v>
      </c>
      <c r="F2968" s="1" t="str">
        <f t="shared" ca="1" si="2"/>
        <v>Professor</v>
      </c>
      <c r="G2968" s="1" t="str">
        <f t="shared" ca="1" si="1"/>
        <v>Anambra</v>
      </c>
      <c r="H2968" s="9" t="s">
        <v>9025</v>
      </c>
      <c r="I2968" s="9">
        <v>564745.32290745096</v>
      </c>
      <c r="J2968" t="s">
        <v>9026</v>
      </c>
    </row>
    <row r="2969" spans="1:10" x14ac:dyDescent="0.25">
      <c r="A2969" s="1" t="s">
        <v>9027</v>
      </c>
      <c r="B2969" s="2">
        <v>519478706</v>
      </c>
      <c r="C2969" s="2" t="s">
        <v>250</v>
      </c>
      <c r="D2969" s="8">
        <v>35436</v>
      </c>
      <c r="E2969" s="1" t="str">
        <f t="shared" ca="1" si="0"/>
        <v>Male</v>
      </c>
      <c r="F2969" s="1" t="str">
        <f t="shared" ca="1" si="2"/>
        <v>Farmer</v>
      </c>
      <c r="G2969" s="1" t="str">
        <f t="shared" ca="1" si="1"/>
        <v>Imo</v>
      </c>
      <c r="H2969" s="9" t="s">
        <v>9028</v>
      </c>
      <c r="I2969" s="9">
        <v>239341.27758769313</v>
      </c>
      <c r="J2969" t="s">
        <v>9029</v>
      </c>
    </row>
    <row r="2970" spans="1:10" x14ac:dyDescent="0.25">
      <c r="A2970" s="1" t="s">
        <v>9030</v>
      </c>
      <c r="B2970" s="2">
        <v>188446916</v>
      </c>
      <c r="C2970" s="2" t="s">
        <v>23</v>
      </c>
      <c r="D2970" s="8">
        <v>39047.25</v>
      </c>
      <c r="E2970" s="1" t="str">
        <f t="shared" ca="1" si="0"/>
        <v>Female</v>
      </c>
      <c r="F2970" s="1" t="str">
        <f t="shared" ca="1" si="2"/>
        <v>Tailor</v>
      </c>
      <c r="G2970" s="1" t="str">
        <f t="shared" ca="1" si="1"/>
        <v>Delta</v>
      </c>
      <c r="H2970" s="9" t="s">
        <v>9031</v>
      </c>
      <c r="I2970" s="9">
        <v>674317.81270841532</v>
      </c>
      <c r="J2970" t="s">
        <v>9032</v>
      </c>
    </row>
    <row r="2971" spans="1:10" x14ac:dyDescent="0.25">
      <c r="A2971" s="1" t="s">
        <v>9033</v>
      </c>
      <c r="B2971" s="2">
        <v>781083636</v>
      </c>
      <c r="C2971" s="2" t="s">
        <v>134</v>
      </c>
      <c r="D2971" s="8">
        <v>37782.25</v>
      </c>
      <c r="E2971" s="1" t="str">
        <f t="shared" ca="1" si="0"/>
        <v>Female</v>
      </c>
      <c r="F2971" s="1" t="str">
        <f t="shared" ca="1" si="2"/>
        <v>Welder</v>
      </c>
      <c r="G2971" s="1" t="str">
        <f t="shared" ca="1" si="1"/>
        <v>Abia</v>
      </c>
      <c r="H2971" s="9" t="s">
        <v>9034</v>
      </c>
      <c r="I2971" s="9">
        <v>945855.81121432793</v>
      </c>
      <c r="J2971" t="s">
        <v>9035</v>
      </c>
    </row>
    <row r="2972" spans="1:10" x14ac:dyDescent="0.25">
      <c r="A2972" s="1" t="s">
        <v>9036</v>
      </c>
      <c r="B2972" s="2">
        <v>603175786</v>
      </c>
      <c r="C2972" s="2" t="s">
        <v>556</v>
      </c>
      <c r="D2972" s="8">
        <v>35822.75</v>
      </c>
      <c r="E2972" s="1" t="str">
        <f t="shared" ca="1" si="0"/>
        <v>Female</v>
      </c>
      <c r="F2972" s="1" t="str">
        <f t="shared" ca="1" si="2"/>
        <v>Tailor</v>
      </c>
      <c r="G2972" s="1" t="str">
        <f t="shared" ca="1" si="1"/>
        <v>Abia</v>
      </c>
      <c r="H2972" s="9" t="s">
        <v>9037</v>
      </c>
      <c r="I2972" s="9">
        <v>195926.00309018724</v>
      </c>
      <c r="J2972" t="s">
        <v>9038</v>
      </c>
    </row>
    <row r="2973" spans="1:10" x14ac:dyDescent="0.25">
      <c r="A2973" s="1" t="s">
        <v>9039</v>
      </c>
      <c r="B2973" s="2">
        <v>227936833</v>
      </c>
      <c r="C2973" s="2" t="s">
        <v>87</v>
      </c>
      <c r="D2973" s="8">
        <v>36630.5</v>
      </c>
      <c r="E2973" s="1" t="str">
        <f t="shared" ca="1" si="0"/>
        <v>Male</v>
      </c>
      <c r="F2973" s="1" t="str">
        <f t="shared" ca="1" si="2"/>
        <v>Welder</v>
      </c>
      <c r="G2973" s="1" t="str">
        <f t="shared" ca="1" si="1"/>
        <v>Bayelsa</v>
      </c>
      <c r="H2973" s="9" t="s">
        <v>9040</v>
      </c>
      <c r="I2973" s="9">
        <v>812105.49935769674</v>
      </c>
      <c r="J2973" t="s">
        <v>9041</v>
      </c>
    </row>
    <row r="2974" spans="1:10" x14ac:dyDescent="0.25">
      <c r="A2974" s="1" t="s">
        <v>9042</v>
      </c>
      <c r="B2974" s="2">
        <v>206373963</v>
      </c>
      <c r="C2974" s="2" t="s">
        <v>72</v>
      </c>
      <c r="D2974" s="8">
        <v>36123.25</v>
      </c>
      <c r="E2974" s="1" t="str">
        <f t="shared" ca="1" si="0"/>
        <v>Male</v>
      </c>
      <c r="F2974" s="1" t="str">
        <f t="shared" ca="1" si="2"/>
        <v>Tailor</v>
      </c>
      <c r="G2974" s="1" t="str">
        <f t="shared" ca="1" si="1"/>
        <v>Osun</v>
      </c>
      <c r="H2974" s="9" t="s">
        <v>9043</v>
      </c>
      <c r="I2974" s="9">
        <v>467526.55314990575</v>
      </c>
      <c r="J2974" t="s">
        <v>9044</v>
      </c>
    </row>
    <row r="2975" spans="1:10" x14ac:dyDescent="0.25">
      <c r="A2975" s="1" t="s">
        <v>9045</v>
      </c>
      <c r="B2975" s="2">
        <v>305720354</v>
      </c>
      <c r="C2975" s="2" t="s">
        <v>273</v>
      </c>
      <c r="D2975" s="8">
        <v>38054.25</v>
      </c>
      <c r="E2975" s="1" t="str">
        <f t="shared" ca="1" si="0"/>
        <v>Male</v>
      </c>
      <c r="F2975" s="1" t="str">
        <f t="shared" ca="1" si="2"/>
        <v>Farmer</v>
      </c>
      <c r="G2975" s="1" t="str">
        <f t="shared" ca="1" si="1"/>
        <v>Bayelsa</v>
      </c>
      <c r="H2975" s="9" t="s">
        <v>9046</v>
      </c>
      <c r="I2975" s="9">
        <v>531122.91536748072</v>
      </c>
      <c r="J2975" t="s">
        <v>9047</v>
      </c>
    </row>
    <row r="2976" spans="1:10" x14ac:dyDescent="0.25">
      <c r="A2976" s="1" t="s">
        <v>9048</v>
      </c>
      <c r="B2976" s="2">
        <v>73607638</v>
      </c>
      <c r="C2976" s="2" t="s">
        <v>154</v>
      </c>
      <c r="D2976" s="8">
        <v>36352.25</v>
      </c>
      <c r="E2976" s="1" t="str">
        <f t="shared" ca="1" si="0"/>
        <v>Female</v>
      </c>
      <c r="F2976" s="1" t="str">
        <f t="shared" ca="1" si="2"/>
        <v>Welder</v>
      </c>
      <c r="G2976" s="1" t="str">
        <f t="shared" ca="1" si="1"/>
        <v>Bayelsa</v>
      </c>
      <c r="H2976" s="9" t="s">
        <v>9049</v>
      </c>
      <c r="I2976" s="9">
        <v>743853.58405940898</v>
      </c>
      <c r="J2976" t="s">
        <v>9050</v>
      </c>
    </row>
    <row r="2977" spans="1:10" x14ac:dyDescent="0.25">
      <c r="A2977" s="1" t="s">
        <v>9051</v>
      </c>
      <c r="B2977" s="2">
        <v>718195068</v>
      </c>
      <c r="C2977" s="2" t="s">
        <v>18</v>
      </c>
      <c r="D2977" s="8">
        <v>37995</v>
      </c>
      <c r="E2977" s="1" t="str">
        <f t="shared" ca="1" si="0"/>
        <v>Female</v>
      </c>
      <c r="F2977" s="1" t="str">
        <f t="shared" ca="1" si="2"/>
        <v>Welder</v>
      </c>
      <c r="G2977" s="1" t="str">
        <f t="shared" ca="1" si="1"/>
        <v>Kogi</v>
      </c>
      <c r="H2977" s="9" t="s">
        <v>9052</v>
      </c>
      <c r="I2977" s="9">
        <v>223311.49346936576</v>
      </c>
      <c r="J2977" t="s">
        <v>9053</v>
      </c>
    </row>
    <row r="2978" spans="1:10" x14ac:dyDescent="0.25">
      <c r="A2978" s="1" t="s">
        <v>9054</v>
      </c>
      <c r="B2978" s="2">
        <v>267895724</v>
      </c>
      <c r="C2978" s="2" t="s">
        <v>180</v>
      </c>
      <c r="D2978" s="8">
        <v>34211</v>
      </c>
      <c r="E2978" s="1" t="str">
        <f t="shared" ca="1" si="0"/>
        <v>Male</v>
      </c>
      <c r="F2978" s="1" t="str">
        <f t="shared" ca="1" si="2"/>
        <v>Farmer</v>
      </c>
      <c r="G2978" s="1" t="str">
        <f t="shared" ca="1" si="1"/>
        <v>Abuja</v>
      </c>
      <c r="H2978" s="9" t="s">
        <v>9055</v>
      </c>
      <c r="I2978" s="9">
        <v>195542.95894175454</v>
      </c>
      <c r="J2978" t="s">
        <v>9056</v>
      </c>
    </row>
    <row r="2979" spans="1:10" x14ac:dyDescent="0.25">
      <c r="A2979" s="1" t="s">
        <v>9057</v>
      </c>
      <c r="B2979" s="2">
        <v>497837231</v>
      </c>
      <c r="C2979" s="2" t="s">
        <v>452</v>
      </c>
      <c r="D2979" s="8">
        <v>35887.25</v>
      </c>
      <c r="E2979" s="1" t="str">
        <f t="shared" ca="1" si="0"/>
        <v>Male</v>
      </c>
      <c r="F2979" s="1" t="str">
        <f t="shared" ca="1" si="2"/>
        <v>Student</v>
      </c>
      <c r="G2979" s="1" t="str">
        <f t="shared" ca="1" si="1"/>
        <v>River</v>
      </c>
      <c r="H2979" s="9" t="s">
        <v>9058</v>
      </c>
      <c r="I2979" s="9">
        <v>904789.52055840101</v>
      </c>
      <c r="J2979" t="s">
        <v>9059</v>
      </c>
    </row>
    <row r="2980" spans="1:10" x14ac:dyDescent="0.25">
      <c r="A2980" s="1" t="s">
        <v>9060</v>
      </c>
      <c r="B2980" s="2">
        <v>306590052</v>
      </c>
      <c r="C2980" s="2" t="s">
        <v>889</v>
      </c>
      <c r="D2980" s="8">
        <v>38725.75</v>
      </c>
      <c r="E2980" s="1" t="str">
        <f t="shared" ca="1" si="0"/>
        <v>Female</v>
      </c>
      <c r="F2980" s="1" t="str">
        <f t="shared" ca="1" si="2"/>
        <v>Tailor</v>
      </c>
      <c r="G2980" s="1" t="str">
        <f t="shared" ca="1" si="1"/>
        <v>Ogun</v>
      </c>
      <c r="H2980" s="9" t="s">
        <v>9061</v>
      </c>
      <c r="I2980" s="9">
        <v>929787.42426895304</v>
      </c>
      <c r="J2980" t="s">
        <v>9062</v>
      </c>
    </row>
    <row r="2981" spans="1:10" x14ac:dyDescent="0.25">
      <c r="A2981" s="1" t="s">
        <v>9063</v>
      </c>
      <c r="B2981" s="2">
        <v>811940504</v>
      </c>
      <c r="C2981" s="2" t="s">
        <v>194</v>
      </c>
      <c r="D2981" s="8">
        <v>35286.5</v>
      </c>
      <c r="E2981" s="1" t="str">
        <f t="shared" ca="1" si="0"/>
        <v>Male</v>
      </c>
      <c r="F2981" s="1" t="str">
        <f t="shared" ca="1" si="2"/>
        <v>Tailor</v>
      </c>
      <c r="G2981" s="1" t="str">
        <f t="shared" ca="1" si="1"/>
        <v>Oyo</v>
      </c>
      <c r="H2981" s="9" t="s">
        <v>9064</v>
      </c>
      <c r="I2981" s="9">
        <v>811785.19340700144</v>
      </c>
      <c r="J2981" t="s">
        <v>9065</v>
      </c>
    </row>
    <row r="2982" spans="1:10" x14ac:dyDescent="0.25">
      <c r="A2982" s="1" t="s">
        <v>9066</v>
      </c>
      <c r="B2982" s="2">
        <v>474173583</v>
      </c>
      <c r="C2982" s="2" t="s">
        <v>889</v>
      </c>
      <c r="D2982" s="8">
        <v>38659.25</v>
      </c>
      <c r="E2982" s="1" t="str">
        <f t="shared" ca="1" si="0"/>
        <v>Male</v>
      </c>
      <c r="F2982" s="1" t="str">
        <f t="shared" ca="1" si="2"/>
        <v>Farmer</v>
      </c>
      <c r="G2982" s="1" t="str">
        <f t="shared" ca="1" si="1"/>
        <v>Enugu</v>
      </c>
      <c r="H2982" s="9" t="s">
        <v>9067</v>
      </c>
      <c r="I2982" s="9">
        <v>512709.47447198653</v>
      </c>
      <c r="J2982" t="s">
        <v>9068</v>
      </c>
    </row>
    <row r="2983" spans="1:10" x14ac:dyDescent="0.25">
      <c r="A2983" s="1" t="s">
        <v>9069</v>
      </c>
      <c r="B2983" s="2">
        <v>337589890</v>
      </c>
      <c r="C2983" s="2" t="s">
        <v>226</v>
      </c>
      <c r="D2983" s="8">
        <v>37718.25</v>
      </c>
      <c r="E2983" s="1" t="str">
        <f t="shared" ca="1" si="0"/>
        <v>Male</v>
      </c>
      <c r="F2983" s="1" t="str">
        <f t="shared" ca="1" si="2"/>
        <v>Farmer</v>
      </c>
      <c r="G2983" s="1" t="str">
        <f t="shared" ca="1" si="1"/>
        <v>Kogi</v>
      </c>
      <c r="H2983" s="9" t="s">
        <v>9070</v>
      </c>
      <c r="I2983" s="9">
        <v>281327.25879665045</v>
      </c>
      <c r="J2983" t="s">
        <v>9071</v>
      </c>
    </row>
    <row r="2984" spans="1:10" x14ac:dyDescent="0.25">
      <c r="A2984" s="1" t="s">
        <v>9072</v>
      </c>
      <c r="B2984" s="2">
        <v>710960755</v>
      </c>
      <c r="C2984" s="2" t="s">
        <v>556</v>
      </c>
      <c r="D2984" s="8">
        <v>35803.25</v>
      </c>
      <c r="E2984" s="1" t="str">
        <f t="shared" ca="1" si="0"/>
        <v>Female</v>
      </c>
      <c r="F2984" s="1" t="str">
        <f t="shared" ca="1" si="2"/>
        <v>Professor</v>
      </c>
      <c r="G2984" s="1" t="str">
        <f t="shared" ca="1" si="1"/>
        <v>Osun</v>
      </c>
      <c r="H2984" s="9" t="s">
        <v>9073</v>
      </c>
      <c r="I2984" s="9">
        <v>416380.84497666435</v>
      </c>
      <c r="J2984" t="s">
        <v>9074</v>
      </c>
    </row>
    <row r="2985" spans="1:10" x14ac:dyDescent="0.25">
      <c r="A2985" s="1" t="s">
        <v>9075</v>
      </c>
      <c r="B2985" s="2">
        <v>63506705</v>
      </c>
      <c r="C2985" s="2" t="s">
        <v>134</v>
      </c>
      <c r="D2985" s="8">
        <v>36707</v>
      </c>
      <c r="E2985" s="1" t="str">
        <f t="shared" ca="1" si="0"/>
        <v>Male</v>
      </c>
      <c r="F2985" s="1" t="str">
        <f t="shared" ca="1" si="2"/>
        <v>Tailor</v>
      </c>
      <c r="G2985" s="1" t="str">
        <f t="shared" ca="1" si="1"/>
        <v>Kogi</v>
      </c>
      <c r="H2985" s="9" t="s">
        <v>9076</v>
      </c>
      <c r="I2985" s="9">
        <v>367675.54486488982</v>
      </c>
      <c r="J2985" t="s">
        <v>9077</v>
      </c>
    </row>
    <row r="2986" spans="1:10" x14ac:dyDescent="0.25">
      <c r="A2986" s="1" t="s">
        <v>9078</v>
      </c>
      <c r="B2986" s="2">
        <v>260853016</v>
      </c>
      <c r="C2986" s="2" t="s">
        <v>43</v>
      </c>
      <c r="D2986" s="8">
        <v>32843.75</v>
      </c>
      <c r="E2986" s="1" t="str">
        <f t="shared" ca="1" si="0"/>
        <v>Female</v>
      </c>
      <c r="F2986" s="1" t="str">
        <f t="shared" ca="1" si="2"/>
        <v>Professor</v>
      </c>
      <c r="G2986" s="1" t="str">
        <f t="shared" ca="1" si="1"/>
        <v>Abuja</v>
      </c>
      <c r="H2986" s="9" t="s">
        <v>9079</v>
      </c>
      <c r="I2986" s="9">
        <v>229263.24269529578</v>
      </c>
      <c r="J2986" t="s">
        <v>9080</v>
      </c>
    </row>
    <row r="2987" spans="1:10" x14ac:dyDescent="0.25">
      <c r="A2987" s="1" t="s">
        <v>7455</v>
      </c>
      <c r="B2987" s="2">
        <v>994777450</v>
      </c>
      <c r="C2987" s="2" t="s">
        <v>869</v>
      </c>
      <c r="D2987" s="8">
        <v>37778.5</v>
      </c>
      <c r="E2987" s="1" t="str">
        <f t="shared" ca="1" si="0"/>
        <v>Male</v>
      </c>
      <c r="F2987" s="1" t="str">
        <f t="shared" ca="1" si="2"/>
        <v>Professor</v>
      </c>
      <c r="G2987" s="1" t="str">
        <f t="shared" ca="1" si="1"/>
        <v>River</v>
      </c>
      <c r="H2987" s="9" t="s">
        <v>9081</v>
      </c>
      <c r="I2987" s="9">
        <v>227263.85127902956</v>
      </c>
      <c r="J2987" t="s">
        <v>9082</v>
      </c>
    </row>
    <row r="2988" spans="1:10" x14ac:dyDescent="0.25">
      <c r="A2988" s="1" t="s">
        <v>9083</v>
      </c>
      <c r="B2988" s="2">
        <v>254207692</v>
      </c>
      <c r="C2988" s="2" t="s">
        <v>203</v>
      </c>
      <c r="D2988" s="8">
        <v>38052</v>
      </c>
      <c r="E2988" s="1" t="str">
        <f t="shared" ca="1" si="0"/>
        <v>Female</v>
      </c>
      <c r="F2988" s="1" t="str">
        <f t="shared" ca="1" si="2"/>
        <v>Farmer</v>
      </c>
      <c r="G2988" s="1" t="str">
        <f t="shared" ca="1" si="1"/>
        <v>Sokoto</v>
      </c>
      <c r="H2988" s="9" t="s">
        <v>9084</v>
      </c>
      <c r="I2988" s="9">
        <v>279325.01499897102</v>
      </c>
      <c r="J2988" t="s">
        <v>9085</v>
      </c>
    </row>
    <row r="2989" spans="1:10" x14ac:dyDescent="0.25">
      <c r="A2989" s="1" t="s">
        <v>9086</v>
      </c>
      <c r="B2989" s="2">
        <v>825826622</v>
      </c>
      <c r="C2989" s="2" t="s">
        <v>498</v>
      </c>
      <c r="D2989" s="8">
        <v>33790</v>
      </c>
      <c r="E2989" s="1" t="str">
        <f t="shared" ca="1" si="0"/>
        <v>Female</v>
      </c>
      <c r="F2989" s="1" t="str">
        <f t="shared" ca="1" si="2"/>
        <v>Tailor</v>
      </c>
      <c r="G2989" s="1" t="str">
        <f t="shared" ca="1" si="1"/>
        <v>Kaduna</v>
      </c>
      <c r="H2989" s="9" t="s">
        <v>9087</v>
      </c>
      <c r="I2989" s="9">
        <v>331031.86792591057</v>
      </c>
      <c r="J2989" t="s">
        <v>9088</v>
      </c>
    </row>
    <row r="2990" spans="1:10" x14ac:dyDescent="0.25">
      <c r="A2990" s="1" t="s">
        <v>9089</v>
      </c>
      <c r="B2990" s="2">
        <v>318126840</v>
      </c>
      <c r="C2990" s="2" t="s">
        <v>556</v>
      </c>
      <c r="D2990" s="8">
        <v>36262.25</v>
      </c>
      <c r="E2990" s="1" t="str">
        <f t="shared" ca="1" si="0"/>
        <v>Female</v>
      </c>
      <c r="F2990" s="1" t="str">
        <f t="shared" ca="1" si="2"/>
        <v>Professor</v>
      </c>
      <c r="G2990" s="1" t="str">
        <f t="shared" ca="1" si="1"/>
        <v>Bayelsa</v>
      </c>
      <c r="H2990" s="9" t="s">
        <v>9090</v>
      </c>
      <c r="I2990" s="9">
        <v>201883.66450866198</v>
      </c>
      <c r="J2990" t="s">
        <v>9091</v>
      </c>
    </row>
    <row r="2991" spans="1:10" x14ac:dyDescent="0.25">
      <c r="A2991" s="1" t="s">
        <v>9092</v>
      </c>
      <c r="B2991" s="2">
        <v>403033646</v>
      </c>
      <c r="C2991" s="2" t="s">
        <v>389</v>
      </c>
      <c r="D2991" s="8">
        <v>36152</v>
      </c>
      <c r="E2991" s="1" t="str">
        <f t="shared" ca="1" si="0"/>
        <v>Female</v>
      </c>
      <c r="F2991" s="1" t="str">
        <f t="shared" ca="1" si="2"/>
        <v>Student</v>
      </c>
      <c r="G2991" s="1" t="str">
        <f t="shared" ca="1" si="1"/>
        <v>Delta</v>
      </c>
      <c r="H2991" s="9" t="s">
        <v>9093</v>
      </c>
      <c r="I2991" s="9">
        <v>477754.81896827213</v>
      </c>
      <c r="J2991" t="s">
        <v>9094</v>
      </c>
    </row>
    <row r="2992" spans="1:10" x14ac:dyDescent="0.25">
      <c r="A2992" s="1" t="s">
        <v>9095</v>
      </c>
      <c r="B2992" s="2">
        <v>558451073</v>
      </c>
      <c r="C2992" s="2" t="s">
        <v>43</v>
      </c>
      <c r="D2992" s="8">
        <v>37949.5</v>
      </c>
      <c r="E2992" s="1" t="str">
        <f t="shared" ca="1" si="0"/>
        <v>Male</v>
      </c>
      <c r="F2992" s="1" t="str">
        <f t="shared" ca="1" si="2"/>
        <v>Welder</v>
      </c>
      <c r="G2992" s="1" t="str">
        <f t="shared" ca="1" si="1"/>
        <v>Bayelsa</v>
      </c>
      <c r="H2992" s="9" t="s">
        <v>9096</v>
      </c>
      <c r="I2992" s="9">
        <v>992719.45172781125</v>
      </c>
      <c r="J2992" t="s">
        <v>9097</v>
      </c>
    </row>
    <row r="2993" spans="1:10" x14ac:dyDescent="0.25">
      <c r="A2993" s="1" t="s">
        <v>9098</v>
      </c>
      <c r="B2993" s="2">
        <v>343407440</v>
      </c>
      <c r="C2993" s="2" t="s">
        <v>129</v>
      </c>
      <c r="D2993" s="8">
        <v>33474.75</v>
      </c>
      <c r="E2993" s="1" t="str">
        <f t="shared" ca="1" si="0"/>
        <v>Male</v>
      </c>
      <c r="F2993" s="1" t="str">
        <f t="shared" ca="1" si="2"/>
        <v>Tailor</v>
      </c>
      <c r="G2993" s="1" t="str">
        <f t="shared" ca="1" si="1"/>
        <v>Kogi</v>
      </c>
      <c r="H2993" s="9" t="s">
        <v>9099</v>
      </c>
      <c r="I2993" s="9">
        <v>375717.97826925432</v>
      </c>
      <c r="J2993" t="s">
        <v>9100</v>
      </c>
    </row>
    <row r="2994" spans="1:10" x14ac:dyDescent="0.25">
      <c r="A2994" s="1" t="s">
        <v>9101</v>
      </c>
      <c r="B2994" s="2">
        <v>304071750</v>
      </c>
      <c r="C2994" s="2" t="s">
        <v>189</v>
      </c>
      <c r="D2994" s="8">
        <v>36713.75</v>
      </c>
      <c r="E2994" s="1" t="str">
        <f t="shared" ca="1" si="0"/>
        <v>Male</v>
      </c>
      <c r="F2994" s="1" t="str">
        <f t="shared" ca="1" si="2"/>
        <v>Farmer</v>
      </c>
      <c r="G2994" s="1" t="str">
        <f t="shared" ca="1" si="1"/>
        <v>Kaduna</v>
      </c>
      <c r="H2994" s="9" t="s">
        <v>9102</v>
      </c>
      <c r="I2994" s="9">
        <v>401667.09571443353</v>
      </c>
      <c r="J2994" t="s">
        <v>9103</v>
      </c>
    </row>
    <row r="2995" spans="1:10" x14ac:dyDescent="0.25">
      <c r="A2995" s="1" t="s">
        <v>9104</v>
      </c>
      <c r="B2995" s="2">
        <v>720504346</v>
      </c>
      <c r="C2995" s="2" t="s">
        <v>273</v>
      </c>
      <c r="D2995" s="8">
        <v>32959.75</v>
      </c>
      <c r="E2995" s="1" t="str">
        <f t="shared" ca="1" si="0"/>
        <v>Female</v>
      </c>
      <c r="F2995" s="1" t="str">
        <f t="shared" ca="1" si="2"/>
        <v>Student</v>
      </c>
      <c r="G2995" s="1" t="str">
        <f t="shared" ca="1" si="1"/>
        <v>Oyo</v>
      </c>
      <c r="H2995" s="9" t="s">
        <v>9105</v>
      </c>
      <c r="I2995" s="9">
        <v>654039.50958084827</v>
      </c>
      <c r="J2995" t="s">
        <v>9106</v>
      </c>
    </row>
    <row r="2996" spans="1:10" x14ac:dyDescent="0.25">
      <c r="A2996" s="1" t="s">
        <v>9107</v>
      </c>
      <c r="B2996" s="2">
        <v>585230250</v>
      </c>
      <c r="C2996" s="2" t="s">
        <v>470</v>
      </c>
      <c r="D2996" s="8">
        <v>38049.25</v>
      </c>
      <c r="E2996" s="1" t="str">
        <f t="shared" ca="1" si="0"/>
        <v>Male</v>
      </c>
      <c r="F2996" s="1" t="str">
        <f t="shared" ca="1" si="2"/>
        <v>Welder</v>
      </c>
      <c r="G2996" s="1" t="str">
        <f t="shared" ca="1" si="1"/>
        <v>River</v>
      </c>
      <c r="H2996" s="9" t="s">
        <v>9108</v>
      </c>
      <c r="I2996" s="9">
        <v>664850.51298486791</v>
      </c>
      <c r="J2996" t="s">
        <v>9109</v>
      </c>
    </row>
    <row r="2997" spans="1:10" x14ac:dyDescent="0.25">
      <c r="A2997" s="1" t="s">
        <v>9110</v>
      </c>
      <c r="B2997" s="2">
        <v>157315900</v>
      </c>
      <c r="C2997" s="2" t="s">
        <v>114</v>
      </c>
      <c r="D2997" s="8">
        <v>36971.25</v>
      </c>
      <c r="E2997" s="1" t="str">
        <f t="shared" ca="1" si="0"/>
        <v>Male</v>
      </c>
      <c r="F2997" s="1" t="str">
        <f t="shared" ca="1" si="2"/>
        <v>Farmer</v>
      </c>
      <c r="G2997" s="1" t="str">
        <f t="shared" ca="1" si="1"/>
        <v>Kogi</v>
      </c>
      <c r="H2997" s="9" t="s">
        <v>9111</v>
      </c>
      <c r="I2997" s="9">
        <v>640495.93434169376</v>
      </c>
      <c r="J2997" t="s">
        <v>9112</v>
      </c>
    </row>
    <row r="2998" spans="1:10" x14ac:dyDescent="0.25">
      <c r="A2998" s="1" t="s">
        <v>9113</v>
      </c>
      <c r="B2998" s="2">
        <v>225736476</v>
      </c>
      <c r="C2998" s="2" t="s">
        <v>518</v>
      </c>
      <c r="D2998" s="8">
        <v>34899.5</v>
      </c>
      <c r="E2998" s="1" t="str">
        <f t="shared" ca="1" si="0"/>
        <v>Male</v>
      </c>
      <c r="F2998" s="1" t="str">
        <f t="shared" ca="1" si="2"/>
        <v>Tailor</v>
      </c>
      <c r="G2998" s="1" t="str">
        <f t="shared" ca="1" si="1"/>
        <v>Anambra</v>
      </c>
      <c r="H2998" s="9" t="s">
        <v>9114</v>
      </c>
      <c r="I2998" s="9">
        <v>811498.19892957492</v>
      </c>
      <c r="J2998" t="s">
        <v>9115</v>
      </c>
    </row>
    <row r="2999" spans="1:10" x14ac:dyDescent="0.25">
      <c r="A2999" s="1" t="s">
        <v>9116</v>
      </c>
      <c r="B2999" s="2">
        <v>135044117</v>
      </c>
      <c r="C2999" s="2" t="s">
        <v>357</v>
      </c>
      <c r="D2999" s="8">
        <v>35320.75</v>
      </c>
      <c r="E2999" s="1" t="str">
        <f t="shared" ca="1" si="0"/>
        <v>Female</v>
      </c>
      <c r="F2999" s="1" t="str">
        <f t="shared" ca="1" si="2"/>
        <v>Student</v>
      </c>
      <c r="G2999" s="1" t="str">
        <f t="shared" ca="1" si="1"/>
        <v>Oyo</v>
      </c>
      <c r="H2999" s="9" t="s">
        <v>9117</v>
      </c>
      <c r="I2999" s="9">
        <v>104681.16541182392</v>
      </c>
      <c r="J2999" t="s">
        <v>9118</v>
      </c>
    </row>
    <row r="3000" spans="1:10" x14ac:dyDescent="0.25">
      <c r="A3000" s="1" t="s">
        <v>9119</v>
      </c>
      <c r="B3000" s="2">
        <v>935902253</v>
      </c>
      <c r="C3000" s="2" t="s">
        <v>18</v>
      </c>
      <c r="D3000" s="8">
        <v>35427.75</v>
      </c>
      <c r="E3000" s="1" t="str">
        <f t="shared" ca="1" si="0"/>
        <v>Male</v>
      </c>
      <c r="F3000" s="1" t="str">
        <f t="shared" ca="1" si="2"/>
        <v>Professor</v>
      </c>
      <c r="G3000" s="1" t="str">
        <f t="shared" ca="1" si="1"/>
        <v>Edo</v>
      </c>
      <c r="H3000" s="9" t="s">
        <v>9120</v>
      </c>
      <c r="I3000" s="9">
        <v>768763.86719936994</v>
      </c>
      <c r="J3000" t="s">
        <v>9121</v>
      </c>
    </row>
    <row r="3001" spans="1:10" x14ac:dyDescent="0.25">
      <c r="A3001" s="1" t="s">
        <v>9122</v>
      </c>
      <c r="B3001" s="2">
        <v>898544861</v>
      </c>
      <c r="C3001" s="2" t="s">
        <v>309</v>
      </c>
      <c r="D3001" s="8">
        <v>32526.25</v>
      </c>
      <c r="E3001" s="1" t="str">
        <f t="shared" ca="1" si="0"/>
        <v>Male</v>
      </c>
      <c r="F3001" s="1" t="str">
        <f t="shared" ca="1" si="2"/>
        <v>Tailor</v>
      </c>
      <c r="G3001" s="1" t="str">
        <f t="shared" ca="1" si="1"/>
        <v>Osun</v>
      </c>
      <c r="H3001" s="9" t="s">
        <v>9123</v>
      </c>
      <c r="I3001" s="9">
        <v>882908.96317357896</v>
      </c>
      <c r="J3001" t="s">
        <v>9124</v>
      </c>
    </row>
    <row r="3002" spans="1:10" x14ac:dyDescent="0.25">
      <c r="A3002" s="1" t="s">
        <v>71</v>
      </c>
      <c r="B3002" s="2">
        <v>734600374</v>
      </c>
      <c r="C3002" s="2" t="s">
        <v>72</v>
      </c>
      <c r="D3002" s="4">
        <v>34844.25</v>
      </c>
      <c r="E3002" s="1" t="s">
        <v>12</v>
      </c>
      <c r="F3002" s="1" t="s">
        <v>73</v>
      </c>
      <c r="G3002" s="1" t="s">
        <v>14</v>
      </c>
      <c r="H3002" s="1" t="s">
        <v>74</v>
      </c>
      <c r="I3002" s="1">
        <v>199549.52839250001</v>
      </c>
      <c r="J3002" s="1" t="s">
        <v>75</v>
      </c>
    </row>
    <row r="3003" spans="1:10" x14ac:dyDescent="0.25">
      <c r="A3003" s="1" t="s">
        <v>76</v>
      </c>
      <c r="B3003" s="2">
        <v>747666123</v>
      </c>
      <c r="C3003" s="2" t="s">
        <v>77</v>
      </c>
      <c r="D3003" s="4">
        <v>23521.5</v>
      </c>
      <c r="E3003" s="1" t="s">
        <v>12</v>
      </c>
      <c r="F3003" s="1" t="s">
        <v>78</v>
      </c>
      <c r="G3003" s="1" t="s">
        <v>14</v>
      </c>
      <c r="H3003" s="1" t="s">
        <v>79</v>
      </c>
      <c r="I3003" s="1">
        <v>60476.180385599997</v>
      </c>
      <c r="J3003" s="1" t="s">
        <v>80</v>
      </c>
    </row>
    <row r="3004" spans="1:10" x14ac:dyDescent="0.25">
      <c r="A3004" s="1" t="s">
        <v>81</v>
      </c>
      <c r="B3004" s="2">
        <v>766319894</v>
      </c>
      <c r="C3004" s="2" t="s">
        <v>82</v>
      </c>
      <c r="D3004" s="4">
        <v>16947</v>
      </c>
      <c r="E3004" s="1" t="s">
        <v>12</v>
      </c>
      <c r="F3004" s="1" t="s">
        <v>83</v>
      </c>
      <c r="G3004" s="1" t="s">
        <v>14</v>
      </c>
      <c r="H3004" s="1" t="s">
        <v>84</v>
      </c>
      <c r="I3004" s="1">
        <v>251640.38465280001</v>
      </c>
      <c r="J3004" s="1" t="s">
        <v>85</v>
      </c>
    </row>
    <row r="3005" spans="1:10" x14ac:dyDescent="0.25">
      <c r="A3005" s="1" t="s">
        <v>86</v>
      </c>
      <c r="B3005" s="2">
        <v>349872023</v>
      </c>
      <c r="C3005" s="2" t="s">
        <v>87</v>
      </c>
      <c r="D3005" s="4">
        <v>16581.75</v>
      </c>
      <c r="E3005" s="1" t="s">
        <v>12</v>
      </c>
      <c r="F3005" s="1" t="s">
        <v>88</v>
      </c>
      <c r="G3005" s="1" t="s">
        <v>14</v>
      </c>
      <c r="H3005" s="1" t="s">
        <v>89</v>
      </c>
      <c r="I3005" s="1">
        <v>599062.61212559999</v>
      </c>
      <c r="J3005" s="1" t="s">
        <v>90</v>
      </c>
    </row>
    <row r="3006" spans="1:10" x14ac:dyDescent="0.25">
      <c r="A3006" s="1" t="s">
        <v>91</v>
      </c>
      <c r="B3006" s="2">
        <v>25045676</v>
      </c>
      <c r="C3006" s="2" t="s">
        <v>92</v>
      </c>
      <c r="D3006" s="4">
        <v>29000.25</v>
      </c>
      <c r="E3006" s="1" t="s">
        <v>12</v>
      </c>
      <c r="F3006" s="1" t="s">
        <v>93</v>
      </c>
      <c r="G3006" s="1" t="s">
        <v>14</v>
      </c>
      <c r="H3006" s="1" t="s">
        <v>94</v>
      </c>
      <c r="I3006" s="1">
        <v>46827.904031999999</v>
      </c>
      <c r="J3006" s="1" t="s">
        <v>95</v>
      </c>
    </row>
    <row r="3007" spans="1:10" x14ac:dyDescent="0.25">
      <c r="A3007" s="1" t="s">
        <v>96</v>
      </c>
      <c r="B3007" s="2">
        <v>66154412</v>
      </c>
      <c r="C3007" s="2" t="s">
        <v>28</v>
      </c>
      <c r="D3007" s="4">
        <v>32652.75</v>
      </c>
      <c r="E3007" s="1" t="s">
        <v>12</v>
      </c>
      <c r="F3007" s="1" t="s">
        <v>97</v>
      </c>
      <c r="G3007" s="1" t="s">
        <v>14</v>
      </c>
      <c r="H3007" s="1" t="s">
        <v>98</v>
      </c>
      <c r="I3007" s="1">
        <v>43935.18563616</v>
      </c>
      <c r="J3007" s="1" t="s">
        <v>99</v>
      </c>
    </row>
    <row r="3008" spans="1:10" x14ac:dyDescent="0.25">
      <c r="A3008" s="1" t="s">
        <v>8617</v>
      </c>
      <c r="B3008" s="2">
        <v>219307348</v>
      </c>
      <c r="C3008" s="2" t="s">
        <v>194</v>
      </c>
      <c r="D3008" s="4">
        <v>30826.5</v>
      </c>
      <c r="E3008" s="1" t="s">
        <v>12</v>
      </c>
      <c r="F3008" s="1" t="s">
        <v>602</v>
      </c>
      <c r="G3008" s="1" t="s">
        <v>2773</v>
      </c>
      <c r="H3008" s="1" t="s">
        <v>8618</v>
      </c>
      <c r="I3008" s="1">
        <v>310202.08127999998</v>
      </c>
      <c r="J3008" s="1" t="s">
        <v>8619</v>
      </c>
    </row>
    <row r="3009" spans="1:10" x14ac:dyDescent="0.25">
      <c r="A3009" s="1" t="s">
        <v>8620</v>
      </c>
      <c r="B3009" s="2">
        <v>120932057</v>
      </c>
      <c r="C3009" s="2" t="s">
        <v>380</v>
      </c>
      <c r="D3009" s="4">
        <v>14390.25</v>
      </c>
      <c r="E3009" s="1" t="s">
        <v>12</v>
      </c>
      <c r="F3009" s="1" t="s">
        <v>1840</v>
      </c>
      <c r="G3009" s="1" t="s">
        <v>2773</v>
      </c>
      <c r="H3009" s="1" t="s">
        <v>8621</v>
      </c>
      <c r="I3009" s="1">
        <v>253073.67546239999</v>
      </c>
      <c r="J3009" s="1" t="s">
        <v>8622</v>
      </c>
    </row>
    <row r="3010" spans="1:10" x14ac:dyDescent="0.25">
      <c r="A3010" s="1" t="s">
        <v>8623</v>
      </c>
      <c r="B3010" s="2">
        <v>415890182</v>
      </c>
      <c r="C3010" s="2" t="s">
        <v>212</v>
      </c>
      <c r="D3010" s="4">
        <v>24252</v>
      </c>
      <c r="E3010" s="1" t="s">
        <v>12</v>
      </c>
      <c r="F3010" s="1" t="s">
        <v>557</v>
      </c>
      <c r="G3010" s="1" t="s">
        <v>2773</v>
      </c>
      <c r="H3010" s="1" t="s">
        <v>8624</v>
      </c>
      <c r="I3010" s="1">
        <v>1422244.3725000001</v>
      </c>
      <c r="J3010" s="1" t="s">
        <v>8625</v>
      </c>
    </row>
    <row r="3011" spans="1:10" x14ac:dyDescent="0.25">
      <c r="A3011" s="1" t="s">
        <v>8626</v>
      </c>
      <c r="B3011" s="2">
        <v>955631691</v>
      </c>
      <c r="C3011" s="2" t="s">
        <v>124</v>
      </c>
      <c r="D3011" s="4">
        <v>14025</v>
      </c>
      <c r="E3011" s="1" t="s">
        <v>12</v>
      </c>
      <c r="F3011" s="1" t="s">
        <v>408</v>
      </c>
      <c r="G3011" s="1" t="s">
        <v>2773</v>
      </c>
      <c r="H3011" s="1" t="s">
        <v>8627</v>
      </c>
      <c r="I3011" s="1">
        <v>151194.93386088</v>
      </c>
      <c r="J3011" s="1" t="s">
        <v>8628</v>
      </c>
    </row>
    <row r="3012" spans="1:10" x14ac:dyDescent="0.25">
      <c r="A3012" s="1" t="s">
        <v>8629</v>
      </c>
      <c r="B3012" s="2">
        <v>607842215</v>
      </c>
      <c r="C3012" s="2" t="s">
        <v>180</v>
      </c>
      <c r="D3012" s="4">
        <v>35940</v>
      </c>
      <c r="E3012" s="1" t="s">
        <v>12</v>
      </c>
      <c r="F3012" s="1" t="s">
        <v>947</v>
      </c>
      <c r="G3012" s="1" t="s">
        <v>3820</v>
      </c>
      <c r="H3012" s="1" t="s">
        <v>8630</v>
      </c>
      <c r="I3012" s="1">
        <v>358651.99381284002</v>
      </c>
      <c r="J3012" s="1" t="s">
        <v>8631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885DC-5876-4611-A75D-5E5B9D491BC9}">
  <dimension ref="A2:M97"/>
  <sheetViews>
    <sheetView workbookViewId="0"/>
  </sheetViews>
  <sheetFormatPr defaultRowHeight="15" x14ac:dyDescent="0.25"/>
  <cols>
    <col min="1" max="1" width="21" bestFit="1" customWidth="1"/>
    <col min="2" max="2" width="16.28515625" bestFit="1" customWidth="1"/>
    <col min="3" max="3" width="12.7109375" bestFit="1" customWidth="1"/>
    <col min="4" max="4" width="16.85546875" bestFit="1" customWidth="1"/>
  </cols>
  <sheetData>
    <row r="2" spans="1:13" x14ac:dyDescent="0.25">
      <c r="K2" s="26"/>
      <c r="L2" s="26"/>
      <c r="M2" s="26"/>
    </row>
    <row r="3" spans="1:13" x14ac:dyDescent="0.25">
      <c r="A3" s="23" t="s">
        <v>15547</v>
      </c>
      <c r="B3" t="s">
        <v>15546</v>
      </c>
      <c r="K3" s="26"/>
      <c r="L3" s="26"/>
      <c r="M3" s="26"/>
    </row>
    <row r="4" spans="1:13" x14ac:dyDescent="0.25">
      <c r="A4" s="24" t="s">
        <v>15549</v>
      </c>
      <c r="B4" s="21">
        <v>276560031</v>
      </c>
      <c r="K4" s="26"/>
      <c r="L4" s="26"/>
      <c r="M4" s="26"/>
    </row>
    <row r="5" spans="1:13" x14ac:dyDescent="0.25">
      <c r="A5" s="24" t="s">
        <v>15550</v>
      </c>
      <c r="B5" s="21">
        <v>233498598</v>
      </c>
      <c r="K5" s="26"/>
      <c r="L5" s="28"/>
      <c r="M5" s="26"/>
    </row>
    <row r="6" spans="1:13" x14ac:dyDescent="0.25">
      <c r="A6" s="24" t="s">
        <v>15551</v>
      </c>
      <c r="B6" s="21">
        <v>278343837</v>
      </c>
      <c r="K6" s="26"/>
      <c r="L6" s="26"/>
      <c r="M6" s="26"/>
    </row>
    <row r="7" spans="1:13" x14ac:dyDescent="0.25">
      <c r="A7" s="24" t="s">
        <v>15552</v>
      </c>
      <c r="B7" s="21">
        <v>210440843</v>
      </c>
      <c r="K7" s="26"/>
      <c r="L7" s="26"/>
      <c r="M7" s="26"/>
    </row>
    <row r="8" spans="1:13" x14ac:dyDescent="0.25">
      <c r="A8" s="24" t="s">
        <v>15553</v>
      </c>
      <c r="B8" s="21">
        <v>120993023</v>
      </c>
    </row>
    <row r="9" spans="1:13" x14ac:dyDescent="0.25">
      <c r="A9" s="24" t="s">
        <v>15554</v>
      </c>
      <c r="B9" s="21">
        <v>126879268</v>
      </c>
    </row>
    <row r="10" spans="1:13" x14ac:dyDescent="0.25">
      <c r="A10" s="24" t="s">
        <v>15555</v>
      </c>
      <c r="B10" s="21">
        <v>141542080</v>
      </c>
    </row>
    <row r="11" spans="1:13" x14ac:dyDescent="0.25">
      <c r="A11" s="24" t="s">
        <v>15556</v>
      </c>
      <c r="B11" s="21">
        <v>135916882</v>
      </c>
    </row>
    <row r="12" spans="1:13" x14ac:dyDescent="0.25">
      <c r="A12" s="24" t="s">
        <v>15557</v>
      </c>
      <c r="B12" s="21">
        <v>102554648</v>
      </c>
    </row>
    <row r="13" spans="1:13" x14ac:dyDescent="0.25">
      <c r="A13" s="24" t="s">
        <v>15558</v>
      </c>
      <c r="B13" s="21">
        <v>131829982</v>
      </c>
    </row>
    <row r="14" spans="1:13" x14ac:dyDescent="0.25">
      <c r="A14" s="24" t="s">
        <v>15559</v>
      </c>
      <c r="B14" s="21">
        <v>110637980</v>
      </c>
    </row>
    <row r="15" spans="1:13" x14ac:dyDescent="0.25">
      <c r="A15" s="24" t="s">
        <v>15560</v>
      </c>
      <c r="B15" s="21">
        <v>136942739</v>
      </c>
    </row>
    <row r="16" spans="1:13" x14ac:dyDescent="0.25">
      <c r="A16" s="24" t="s">
        <v>15548</v>
      </c>
      <c r="B16" s="22">
        <v>2006139911</v>
      </c>
    </row>
    <row r="21" spans="1:3" x14ac:dyDescent="0.25">
      <c r="A21" s="23" t="s">
        <v>15547</v>
      </c>
      <c r="B21" t="s">
        <v>15561</v>
      </c>
    </row>
    <row r="22" spans="1:3" x14ac:dyDescent="0.25">
      <c r="A22" s="25" t="s">
        <v>12</v>
      </c>
      <c r="B22" s="21">
        <v>1515</v>
      </c>
    </row>
    <row r="23" spans="1:3" x14ac:dyDescent="0.25">
      <c r="A23" s="25" t="s">
        <v>1094</v>
      </c>
      <c r="B23" s="21">
        <v>1485</v>
      </c>
    </row>
    <row r="24" spans="1:3" x14ac:dyDescent="0.25">
      <c r="A24" s="25" t="s">
        <v>15548</v>
      </c>
      <c r="B24" s="21">
        <v>3000</v>
      </c>
    </row>
    <row r="32" spans="1:3" x14ac:dyDescent="0.25">
      <c r="A32" s="23" t="s">
        <v>15547</v>
      </c>
      <c r="B32" t="s">
        <v>15546</v>
      </c>
      <c r="C32" t="s">
        <v>15563</v>
      </c>
    </row>
    <row r="33" spans="1:3" x14ac:dyDescent="0.25">
      <c r="A33" s="25" t="s">
        <v>12512</v>
      </c>
      <c r="B33" s="21">
        <v>350147759</v>
      </c>
      <c r="C33" s="21">
        <v>124891672.03832981</v>
      </c>
    </row>
    <row r="34" spans="1:3" x14ac:dyDescent="0.25">
      <c r="A34" s="25" t="s">
        <v>12510</v>
      </c>
      <c r="B34" s="21">
        <v>489295240</v>
      </c>
      <c r="C34" s="21">
        <v>175961125.89063135</v>
      </c>
    </row>
    <row r="35" spans="1:3" x14ac:dyDescent="0.25">
      <c r="A35" s="25" t="s">
        <v>12519</v>
      </c>
      <c r="B35" s="21">
        <v>145345913</v>
      </c>
      <c r="C35" s="21">
        <v>53386237.902017497</v>
      </c>
    </row>
    <row r="36" spans="1:3" x14ac:dyDescent="0.25">
      <c r="A36" s="25" t="s">
        <v>12564</v>
      </c>
      <c r="B36" s="21">
        <v>212197232</v>
      </c>
      <c r="C36" s="21">
        <v>71012898.205074221</v>
      </c>
    </row>
    <row r="37" spans="1:3" x14ac:dyDescent="0.25">
      <c r="A37" s="25" t="s">
        <v>12506</v>
      </c>
      <c r="B37" s="21">
        <v>448212317</v>
      </c>
      <c r="C37" s="21">
        <v>163256937.1636135</v>
      </c>
    </row>
    <row r="38" spans="1:3" x14ac:dyDescent="0.25">
      <c r="A38" s="25" t="s">
        <v>15548</v>
      </c>
      <c r="B38" s="21">
        <v>1645198461</v>
      </c>
      <c r="C38" s="21">
        <v>588508871.19966626</v>
      </c>
    </row>
    <row r="46" spans="1:3" x14ac:dyDescent="0.25">
      <c r="A46" s="23" t="s">
        <v>15547</v>
      </c>
      <c r="B46" t="s">
        <v>15564</v>
      </c>
    </row>
    <row r="47" spans="1:3" x14ac:dyDescent="0.25">
      <c r="A47" s="25" t="s">
        <v>12</v>
      </c>
      <c r="B47" s="21">
        <v>552360343799</v>
      </c>
    </row>
    <row r="48" spans="1:3" x14ac:dyDescent="0.25">
      <c r="A48" s="25" t="s">
        <v>1094</v>
      </c>
      <c r="B48" s="21">
        <v>458073592880</v>
      </c>
    </row>
    <row r="49" spans="1:4" x14ac:dyDescent="0.25">
      <c r="A49" s="25" t="s">
        <v>15548</v>
      </c>
      <c r="B49" s="22">
        <v>1010433936679</v>
      </c>
    </row>
    <row r="57" spans="1:4" x14ac:dyDescent="0.25">
      <c r="A57" s="23" t="s">
        <v>15565</v>
      </c>
      <c r="B57" s="23" t="s">
        <v>15566</v>
      </c>
    </row>
    <row r="58" spans="1:4" x14ac:dyDescent="0.25">
      <c r="A58" s="23" t="s">
        <v>15547</v>
      </c>
      <c r="B58" t="s">
        <v>12</v>
      </c>
      <c r="C58" t="s">
        <v>1094</v>
      </c>
      <c r="D58" t="s">
        <v>15548</v>
      </c>
    </row>
    <row r="59" spans="1:4" x14ac:dyDescent="0.25">
      <c r="A59" s="25" t="s">
        <v>4074</v>
      </c>
      <c r="B59" s="21">
        <v>37482386624</v>
      </c>
      <c r="C59" s="21">
        <v>68925950814</v>
      </c>
      <c r="D59" s="21">
        <v>106408337438</v>
      </c>
    </row>
    <row r="60" spans="1:4" x14ac:dyDescent="0.25">
      <c r="A60" s="25" t="s">
        <v>1964</v>
      </c>
      <c r="B60" s="21">
        <v>165386840592</v>
      </c>
      <c r="C60" s="21">
        <v>200636405267</v>
      </c>
      <c r="D60" s="21">
        <v>366023245859</v>
      </c>
    </row>
    <row r="61" spans="1:4" x14ac:dyDescent="0.25">
      <c r="A61" s="25" t="s">
        <v>4062</v>
      </c>
      <c r="B61" s="21">
        <v>63793070413</v>
      </c>
      <c r="C61" s="21">
        <v>48524491498</v>
      </c>
      <c r="D61" s="21">
        <v>112317561911</v>
      </c>
    </row>
    <row r="62" spans="1:4" x14ac:dyDescent="0.25">
      <c r="A62" s="25" t="s">
        <v>3820</v>
      </c>
      <c r="B62" s="21">
        <v>132799928483</v>
      </c>
      <c r="C62" s="21">
        <v>97894063983</v>
      </c>
      <c r="D62" s="21">
        <v>230693992466</v>
      </c>
    </row>
    <row r="63" spans="1:4" x14ac:dyDescent="0.25">
      <c r="A63" s="25" t="s">
        <v>4095</v>
      </c>
      <c r="B63" s="21">
        <v>24620227859</v>
      </c>
      <c r="C63" s="21">
        <v>45294691392</v>
      </c>
      <c r="D63" s="21">
        <v>69914919251</v>
      </c>
    </row>
    <row r="64" spans="1:4" x14ac:dyDescent="0.25">
      <c r="A64" s="25" t="s">
        <v>4148</v>
      </c>
      <c r="B64" s="21">
        <v>50144534207</v>
      </c>
      <c r="C64" s="21">
        <v>39608328837</v>
      </c>
      <c r="D64" s="21">
        <v>89752863044</v>
      </c>
    </row>
    <row r="65" spans="1:4" x14ac:dyDescent="0.25">
      <c r="A65" s="25" t="s">
        <v>4112</v>
      </c>
      <c r="B65" s="21">
        <v>40394705856</v>
      </c>
      <c r="C65" s="21">
        <v>22112871572</v>
      </c>
      <c r="D65" s="21">
        <v>62507577428</v>
      </c>
    </row>
    <row r="66" spans="1:4" x14ac:dyDescent="0.25">
      <c r="A66" s="25" t="s">
        <v>4066</v>
      </c>
      <c r="B66" s="21">
        <v>62401402064</v>
      </c>
      <c r="C66" s="21">
        <v>50773468089</v>
      </c>
      <c r="D66" s="21">
        <v>113174870153</v>
      </c>
    </row>
    <row r="67" spans="1:4" x14ac:dyDescent="0.25">
      <c r="A67" s="25" t="s">
        <v>4088</v>
      </c>
      <c r="B67" s="21">
        <v>40978852716</v>
      </c>
      <c r="C67" s="21">
        <v>47156972265</v>
      </c>
      <c r="D67" s="21">
        <v>88135824981</v>
      </c>
    </row>
    <row r="68" spans="1:4" x14ac:dyDescent="0.25">
      <c r="A68" s="25" t="s">
        <v>4220</v>
      </c>
      <c r="B68" s="21">
        <v>99815077862</v>
      </c>
      <c r="C68" s="21">
        <v>53985492340</v>
      </c>
      <c r="D68" s="21">
        <v>153800570202</v>
      </c>
    </row>
    <row r="69" spans="1:4" x14ac:dyDescent="0.25">
      <c r="A69" s="25" t="s">
        <v>2773</v>
      </c>
      <c r="B69" s="21">
        <v>135250331143</v>
      </c>
      <c r="C69" s="21">
        <v>127950313427</v>
      </c>
      <c r="D69" s="21">
        <v>263200644570</v>
      </c>
    </row>
    <row r="70" spans="1:4" x14ac:dyDescent="0.25">
      <c r="A70" s="25" t="s">
        <v>3583</v>
      </c>
      <c r="B70" s="21">
        <v>103748935155</v>
      </c>
      <c r="C70" s="21">
        <v>105994024193</v>
      </c>
      <c r="D70" s="21">
        <v>209742959348</v>
      </c>
    </row>
    <row r="71" spans="1:4" x14ac:dyDescent="0.25">
      <c r="A71" s="25" t="s">
        <v>4058</v>
      </c>
      <c r="B71" s="21">
        <v>89115175096</v>
      </c>
      <c r="C71" s="21">
        <v>65160674645</v>
      </c>
      <c r="D71" s="21">
        <v>154275849741</v>
      </c>
    </row>
    <row r="72" spans="1:4" x14ac:dyDescent="0.25">
      <c r="A72" s="25" t="s">
        <v>4099</v>
      </c>
      <c r="B72" s="21">
        <v>43913999683</v>
      </c>
      <c r="C72" s="21">
        <v>43478642192</v>
      </c>
      <c r="D72" s="21">
        <v>87392641875</v>
      </c>
    </row>
    <row r="73" spans="1:4" x14ac:dyDescent="0.25">
      <c r="A73" s="25" t="s">
        <v>4054</v>
      </c>
      <c r="B73" s="21">
        <v>24128070399</v>
      </c>
      <c r="C73" s="21">
        <v>25439429250</v>
      </c>
      <c r="D73" s="21">
        <v>49567499649</v>
      </c>
    </row>
    <row r="74" spans="1:4" x14ac:dyDescent="0.25">
      <c r="A74" s="25" t="s">
        <v>14</v>
      </c>
      <c r="B74" s="21">
        <v>370491844429</v>
      </c>
      <c r="C74" s="21">
        <v>381447079750</v>
      </c>
      <c r="D74" s="21">
        <v>751938924179</v>
      </c>
    </row>
    <row r="75" spans="1:4" x14ac:dyDescent="0.25">
      <c r="A75" s="25" t="s">
        <v>4105</v>
      </c>
      <c r="B75" s="21">
        <v>82742117601</v>
      </c>
      <c r="C75" s="21">
        <v>75158068285</v>
      </c>
      <c r="D75" s="21">
        <v>157900185886</v>
      </c>
    </row>
    <row r="76" spans="1:4" x14ac:dyDescent="0.25">
      <c r="A76" s="25" t="s">
        <v>3058</v>
      </c>
      <c r="B76" s="21">
        <v>96133860351</v>
      </c>
      <c r="C76" s="21">
        <v>93636051530</v>
      </c>
      <c r="D76" s="21">
        <v>189769911881</v>
      </c>
    </row>
    <row r="77" spans="1:4" x14ac:dyDescent="0.25">
      <c r="A77" s="25" t="s">
        <v>3331</v>
      </c>
      <c r="B77" s="21">
        <v>111016532114</v>
      </c>
      <c r="C77" s="21">
        <v>94742731126</v>
      </c>
      <c r="D77" s="21">
        <v>205759263240</v>
      </c>
    </row>
    <row r="78" spans="1:4" x14ac:dyDescent="0.25">
      <c r="A78" s="25" t="s">
        <v>4119</v>
      </c>
      <c r="B78" s="21">
        <v>40729086523</v>
      </c>
      <c r="C78" s="21">
        <v>46466429134</v>
      </c>
      <c r="D78" s="21">
        <v>87195515657</v>
      </c>
    </row>
    <row r="79" spans="1:4" x14ac:dyDescent="0.25">
      <c r="A79" s="25" t="s">
        <v>4084</v>
      </c>
      <c r="B79" s="21">
        <v>94555283280</v>
      </c>
      <c r="C79" s="21">
        <v>67321866642</v>
      </c>
      <c r="D79" s="21">
        <v>161877149922</v>
      </c>
    </row>
    <row r="80" spans="1:4" x14ac:dyDescent="0.25">
      <c r="A80" s="25" t="s">
        <v>4070</v>
      </c>
      <c r="B80" s="21">
        <v>31514362030</v>
      </c>
      <c r="C80" s="21">
        <v>25386065145</v>
      </c>
      <c r="D80" s="21">
        <v>56900427175</v>
      </c>
    </row>
    <row r="81" spans="1:4" x14ac:dyDescent="0.25">
      <c r="A81" s="25" t="s">
        <v>15548</v>
      </c>
      <c r="B81" s="21">
        <v>1941156624480</v>
      </c>
      <c r="C81" s="21">
        <v>1827094111376</v>
      </c>
      <c r="D81" s="21">
        <v>3768250735856</v>
      </c>
    </row>
    <row r="86" spans="1:4" x14ac:dyDescent="0.25">
      <c r="A86" s="23" t="s">
        <v>15567</v>
      </c>
      <c r="B86" s="23" t="s">
        <v>15566</v>
      </c>
    </row>
    <row r="87" spans="1:4" x14ac:dyDescent="0.25">
      <c r="A87" s="23" t="s">
        <v>15547</v>
      </c>
      <c r="B87" t="s">
        <v>12</v>
      </c>
      <c r="C87" t="s">
        <v>1094</v>
      </c>
      <c r="D87" t="s">
        <v>15548</v>
      </c>
    </row>
    <row r="88" spans="1:4" x14ac:dyDescent="0.25">
      <c r="A88" s="25" t="s">
        <v>136</v>
      </c>
      <c r="B88" s="21"/>
      <c r="C88" s="21">
        <v>-63381.259964808938</v>
      </c>
      <c r="D88" s="21">
        <v>-63381.259964808938</v>
      </c>
    </row>
    <row r="89" spans="1:4" x14ac:dyDescent="0.25">
      <c r="A89" s="25" t="s">
        <v>15543</v>
      </c>
      <c r="B89" s="21">
        <v>127708.53326228001</v>
      </c>
      <c r="C89" s="21"/>
      <c r="D89" s="21">
        <v>127708.53326228001</v>
      </c>
    </row>
    <row r="90" spans="1:4" x14ac:dyDescent="0.25">
      <c r="A90" s="25" t="s">
        <v>9145</v>
      </c>
      <c r="B90" s="21">
        <v>19735922.176222812</v>
      </c>
      <c r="C90" s="21">
        <v>16367732.735313831</v>
      </c>
      <c r="D90" s="21">
        <v>36103654.911536641</v>
      </c>
    </row>
    <row r="91" spans="1:4" x14ac:dyDescent="0.25">
      <c r="A91" s="25" t="s">
        <v>9141</v>
      </c>
      <c r="B91" s="21">
        <v>25043988.364336446</v>
      </c>
      <c r="C91" s="21">
        <v>23678570.336165909</v>
      </c>
      <c r="D91" s="21">
        <v>48722558.700502351</v>
      </c>
    </row>
    <row r="92" spans="1:4" x14ac:dyDescent="0.25">
      <c r="A92" s="25" t="s">
        <v>9149</v>
      </c>
      <c r="B92" s="21">
        <v>39754449.230008423</v>
      </c>
      <c r="C92" s="21">
        <v>37480226.177446619</v>
      </c>
      <c r="D92" s="21">
        <v>77234675.407455042</v>
      </c>
    </row>
    <row r="93" spans="1:4" x14ac:dyDescent="0.25">
      <c r="A93" s="25" t="s">
        <v>9166</v>
      </c>
      <c r="B93" s="21">
        <v>5365962.6940780189</v>
      </c>
      <c r="C93" s="21">
        <v>1919153.3726330597</v>
      </c>
      <c r="D93" s="21">
        <v>7285116.0667110784</v>
      </c>
    </row>
    <row r="94" spans="1:4" x14ac:dyDescent="0.25">
      <c r="A94" s="25" t="s">
        <v>9131</v>
      </c>
      <c r="B94" s="21">
        <v>13979665.50659981</v>
      </c>
      <c r="C94" s="21">
        <v>19229500.771622185</v>
      </c>
      <c r="D94" s="21">
        <v>33209166.278221995</v>
      </c>
    </row>
    <row r="95" spans="1:4" x14ac:dyDescent="0.25">
      <c r="A95" s="25" t="s">
        <v>9135</v>
      </c>
      <c r="B95" s="21">
        <v>15968092.059295718</v>
      </c>
      <c r="C95" s="21">
        <v>18272108.832285762</v>
      </c>
      <c r="D95" s="21">
        <v>34240200.891581476</v>
      </c>
    </row>
    <row r="96" spans="1:4" x14ac:dyDescent="0.25">
      <c r="A96" s="25" t="s">
        <v>15562</v>
      </c>
      <c r="B96" s="21">
        <v>539661573.67147911</v>
      </c>
      <c r="C96" s="21">
        <v>513932955.16287971</v>
      </c>
      <c r="D96" s="21">
        <v>1053594528.8343588</v>
      </c>
    </row>
    <row r="97" spans="1:4" x14ac:dyDescent="0.25">
      <c r="A97" s="25" t="s">
        <v>15548</v>
      </c>
      <c r="B97" s="21">
        <v>659637362.23528266</v>
      </c>
      <c r="C97" s="21">
        <v>630816866.12838221</v>
      </c>
      <c r="D97" s="27">
        <v>1290454228.3636649</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287D3-658D-45C7-B558-EA18438F7B00}">
  <dimension ref="A1:R3001"/>
  <sheetViews>
    <sheetView zoomScaleNormal="100" workbookViewId="0"/>
  </sheetViews>
  <sheetFormatPr defaultRowHeight="15" x14ac:dyDescent="0.25"/>
  <cols>
    <col min="1" max="1" width="14.5703125" bestFit="1" customWidth="1"/>
    <col min="2" max="2" width="18.28515625" bestFit="1" customWidth="1"/>
    <col min="3" max="3" width="6.7109375" bestFit="1" customWidth="1"/>
    <col min="4" max="4" width="15.85546875" bestFit="1" customWidth="1"/>
    <col min="5" max="5" width="7.5703125" bestFit="1" customWidth="1"/>
    <col min="6" max="6" width="36.85546875" bestFit="1" customWidth="1"/>
    <col min="7" max="7" width="10.7109375" bestFit="1" customWidth="1"/>
    <col min="8" max="8" width="14.85546875" style="22" bestFit="1" customWidth="1"/>
    <col min="9" max="9" width="17.5703125" style="22" bestFit="1" customWidth="1"/>
    <col min="10" max="10" width="21.140625" bestFit="1" customWidth="1"/>
    <col min="11" max="11" width="21" bestFit="1" customWidth="1"/>
    <col min="12" max="12" width="18" style="22" bestFit="1" customWidth="1"/>
    <col min="13" max="13" width="15.28515625" style="22" bestFit="1" customWidth="1"/>
    <col min="14" max="14" width="17.7109375" bestFit="1" customWidth="1"/>
    <col min="15" max="15" width="16.85546875" bestFit="1" customWidth="1"/>
    <col min="16" max="16" width="21.28515625" bestFit="1" customWidth="1"/>
    <col min="17" max="17" width="17" style="22" customWidth="1"/>
    <col min="18" max="18" width="13.140625" style="22" customWidth="1"/>
  </cols>
  <sheetData>
    <row r="1" spans="1:18" x14ac:dyDescent="0.25">
      <c r="A1" t="s">
        <v>0</v>
      </c>
      <c r="B1" t="s">
        <v>1</v>
      </c>
      <c r="C1" t="s">
        <v>2</v>
      </c>
      <c r="D1" t="s">
        <v>3</v>
      </c>
      <c r="E1" t="s">
        <v>4</v>
      </c>
      <c r="F1" t="s">
        <v>5</v>
      </c>
      <c r="G1" t="s">
        <v>6</v>
      </c>
      <c r="H1" s="22" t="s">
        <v>7</v>
      </c>
      <c r="I1" s="22" t="s">
        <v>8</v>
      </c>
      <c r="J1" t="s">
        <v>9</v>
      </c>
      <c r="K1" t="s">
        <v>15533</v>
      </c>
      <c r="L1" s="22" t="s">
        <v>15534</v>
      </c>
      <c r="M1" s="22" t="s">
        <v>15535</v>
      </c>
      <c r="N1" t="s">
        <v>15536</v>
      </c>
      <c r="O1" t="s">
        <v>15537</v>
      </c>
      <c r="P1" t="s">
        <v>15538</v>
      </c>
      <c r="Q1" s="22" t="s">
        <v>15544</v>
      </c>
      <c r="R1" s="22" t="s">
        <v>15545</v>
      </c>
    </row>
    <row r="2" spans="1:18" x14ac:dyDescent="0.25">
      <c r="A2" s="21" t="s">
        <v>8325</v>
      </c>
      <c r="B2">
        <v>259056326</v>
      </c>
      <c r="C2">
        <v>60</v>
      </c>
      <c r="D2" s="8">
        <v>22791</v>
      </c>
      <c r="E2" s="21" t="s">
        <v>12</v>
      </c>
      <c r="F2" s="21" t="s">
        <v>814</v>
      </c>
      <c r="G2" s="21" t="s">
        <v>3331</v>
      </c>
      <c r="H2" s="22">
        <v>560116</v>
      </c>
      <c r="I2" s="22">
        <v>137539.65551040001</v>
      </c>
      <c r="J2" s="21" t="s">
        <v>8327</v>
      </c>
      <c r="K2" s="21" t="s">
        <v>9141</v>
      </c>
      <c r="L2" s="22">
        <v>1687811425</v>
      </c>
      <c r="M2" s="22">
        <v>0</v>
      </c>
      <c r="N2" s="21" t="s">
        <v>12522</v>
      </c>
      <c r="O2" s="8">
        <v>44353</v>
      </c>
      <c r="P2" s="21" t="s">
        <v>12510</v>
      </c>
      <c r="Q2" s="22">
        <f>Table1_2[[#This Row],[Bank Deposit]]-Table1_2[[#This Row],[Saving Accounts]]</f>
        <v>422576.34448959999</v>
      </c>
      <c r="R2" s="22">
        <f>IF(AND(Table1_2[[#This Row],[Bank Deposit]]&gt;=500000),Table1_2[[#This Row],[Bank Deposit]]+Table1_2[[#This Row],[Bank Deposit]]*0.02,Table1_2[[#This Row],[Bank Deposit]])</f>
        <v>571318.31999999995</v>
      </c>
    </row>
    <row r="3" spans="1:18" x14ac:dyDescent="0.25">
      <c r="A3" s="21" t="s">
        <v>4451</v>
      </c>
      <c r="B3">
        <v>386289914</v>
      </c>
      <c r="C3">
        <v>85</v>
      </c>
      <c r="D3" s="8">
        <v>13659.75</v>
      </c>
      <c r="E3" s="21" t="s">
        <v>1094</v>
      </c>
      <c r="F3" s="21" t="s">
        <v>453</v>
      </c>
      <c r="G3" s="21" t="s">
        <v>4058</v>
      </c>
      <c r="H3" s="22">
        <v>3180325</v>
      </c>
      <c r="I3" s="22">
        <v>344771.51674143999</v>
      </c>
      <c r="J3" s="21" t="s">
        <v>4453</v>
      </c>
      <c r="K3" s="21" t="s">
        <v>9145</v>
      </c>
      <c r="L3" s="22">
        <v>2981987904</v>
      </c>
      <c r="M3" s="22">
        <v>0</v>
      </c>
      <c r="N3" s="21" t="s">
        <v>12539</v>
      </c>
      <c r="O3" s="8">
        <v>44439</v>
      </c>
      <c r="P3" s="21" t="s">
        <v>12512</v>
      </c>
      <c r="Q3" s="22">
        <f>Table1_2[[#This Row],[Bank Deposit]]-Table1_2[[#This Row],[Saving Accounts]]</f>
        <v>2835553.4832585598</v>
      </c>
      <c r="R3" s="22">
        <f>IF(AND(Table1_2[[#This Row],[Bank Deposit]]&gt;=500000),Table1_2[[#This Row],[Bank Deposit]]+Table1_2[[#This Row],[Bank Deposit]]*0.02,Table1_2[[#This Row],[Bank Deposit]])</f>
        <v>3243931.5</v>
      </c>
    </row>
    <row r="4" spans="1:18" x14ac:dyDescent="0.25">
      <c r="A4" s="21" t="s">
        <v>981</v>
      </c>
      <c r="B4">
        <v>904665173</v>
      </c>
      <c r="C4">
        <v>28</v>
      </c>
      <c r="D4" s="8">
        <v>34479</v>
      </c>
      <c r="E4" s="21" t="s">
        <v>12</v>
      </c>
      <c r="F4" s="21" t="s">
        <v>125</v>
      </c>
      <c r="G4" s="21" t="s">
        <v>14</v>
      </c>
      <c r="H4" s="22">
        <v>553784</v>
      </c>
      <c r="I4" s="22">
        <v>272317.05304128001</v>
      </c>
      <c r="J4" s="21" t="s">
        <v>983</v>
      </c>
      <c r="K4" s="21" t="s">
        <v>9131</v>
      </c>
      <c r="L4" s="22">
        <v>4807458621</v>
      </c>
      <c r="M4" s="22">
        <v>0</v>
      </c>
      <c r="N4" s="21" t="s">
        <v>12505</v>
      </c>
      <c r="O4" s="8">
        <v>44640</v>
      </c>
      <c r="P4" s="21" t="s">
        <v>12564</v>
      </c>
      <c r="Q4" s="22">
        <f>Table1_2[[#This Row],[Bank Deposit]]-Table1_2[[#This Row],[Saving Accounts]]</f>
        <v>281466.94695871999</v>
      </c>
      <c r="R4" s="22">
        <f>IF(AND(Table1_2[[#This Row],[Bank Deposit]]&gt;=500000),Table1_2[[#This Row],[Bank Deposit]]+Table1_2[[#This Row],[Bank Deposit]]*0.02,Table1_2[[#This Row],[Bank Deposit]])</f>
        <v>564859.68000000005</v>
      </c>
    </row>
    <row r="5" spans="1:18" x14ac:dyDescent="0.25">
      <c r="A5" s="21" t="s">
        <v>3246</v>
      </c>
      <c r="B5">
        <v>631528098</v>
      </c>
      <c r="C5">
        <v>56</v>
      </c>
      <c r="D5" s="8">
        <v>24252</v>
      </c>
      <c r="E5" s="21" t="s">
        <v>1094</v>
      </c>
      <c r="F5" s="21" t="s">
        <v>1840</v>
      </c>
      <c r="G5" s="21" t="s">
        <v>3058</v>
      </c>
      <c r="H5" s="22">
        <v>2419115</v>
      </c>
      <c r="I5" s="22">
        <v>714332.35289856</v>
      </c>
      <c r="J5" s="21" t="s">
        <v>3248</v>
      </c>
      <c r="K5" s="21" t="s">
        <v>9149</v>
      </c>
      <c r="L5" s="22">
        <v>112254768</v>
      </c>
      <c r="M5" s="22">
        <v>0</v>
      </c>
      <c r="N5" s="21" t="s">
        <v>12505</v>
      </c>
      <c r="O5" s="8">
        <v>44540</v>
      </c>
      <c r="P5" s="21" t="s">
        <v>12512</v>
      </c>
      <c r="Q5" s="22">
        <f>Table1_2[[#This Row],[Bank Deposit]]-Table1_2[[#This Row],[Saving Accounts]]</f>
        <v>1704782.64710144</v>
      </c>
      <c r="R5" s="22">
        <f>IF(AND(Table1_2[[#This Row],[Bank Deposit]]&gt;=500000),Table1_2[[#This Row],[Bank Deposit]]+Table1_2[[#This Row],[Bank Deposit]]*0.02,Table1_2[[#This Row],[Bank Deposit]])</f>
        <v>2467497.2999999998</v>
      </c>
    </row>
    <row r="6" spans="1:18" x14ac:dyDescent="0.25">
      <c r="A6" s="21" t="s">
        <v>2812</v>
      </c>
      <c r="B6">
        <v>373928798</v>
      </c>
      <c r="C6">
        <v>56</v>
      </c>
      <c r="D6" s="8">
        <v>24252</v>
      </c>
      <c r="E6" s="21" t="s">
        <v>1094</v>
      </c>
      <c r="F6" s="21" t="s">
        <v>2176</v>
      </c>
      <c r="G6" s="21" t="s">
        <v>2773</v>
      </c>
      <c r="H6" s="22">
        <v>283788</v>
      </c>
      <c r="I6" s="22">
        <v>87837.352693199995</v>
      </c>
      <c r="J6" s="21" t="s">
        <v>2814</v>
      </c>
      <c r="K6" s="21" t="s">
        <v>9149</v>
      </c>
      <c r="L6" s="22">
        <v>458109846</v>
      </c>
      <c r="M6" s="22">
        <v>0</v>
      </c>
      <c r="N6" s="21" t="s">
        <v>12505</v>
      </c>
      <c r="O6" s="8">
        <v>44270</v>
      </c>
      <c r="P6" s="21" t="s">
        <v>12510</v>
      </c>
      <c r="Q6" s="22">
        <f>Table1_2[[#This Row],[Bank Deposit]]-Table1_2[[#This Row],[Saving Accounts]]</f>
        <v>195950.64730680001</v>
      </c>
      <c r="R6" s="22">
        <f>IF(AND(Table1_2[[#This Row],[Bank Deposit]]&gt;=500000),Table1_2[[#This Row],[Bank Deposit]]+Table1_2[[#This Row],[Bank Deposit]]*0.02,Table1_2[[#This Row],[Bank Deposit]])</f>
        <v>283788</v>
      </c>
    </row>
    <row r="7" spans="1:18" x14ac:dyDescent="0.25">
      <c r="A7" s="21" t="s">
        <v>2664</v>
      </c>
      <c r="B7">
        <v>626802694</v>
      </c>
      <c r="C7">
        <v>25</v>
      </c>
      <c r="D7" s="8">
        <v>35574.75</v>
      </c>
      <c r="E7" s="21" t="s">
        <v>12</v>
      </c>
      <c r="F7" s="21" t="s">
        <v>1004</v>
      </c>
      <c r="G7" s="21" t="s">
        <v>1964</v>
      </c>
      <c r="H7" s="22">
        <v>277510</v>
      </c>
      <c r="I7" s="22">
        <v>70386.544091160002</v>
      </c>
      <c r="J7" s="21" t="s">
        <v>2666</v>
      </c>
      <c r="K7" s="21" t="s">
        <v>9131</v>
      </c>
      <c r="L7" s="22">
        <v>1276463108</v>
      </c>
      <c r="M7" s="22">
        <v>0</v>
      </c>
      <c r="N7" s="21" t="s">
        <v>12522</v>
      </c>
      <c r="O7" s="8">
        <v>44306</v>
      </c>
      <c r="P7" s="21" t="s">
        <v>12510</v>
      </c>
      <c r="Q7" s="22">
        <f>Table1_2[[#This Row],[Bank Deposit]]-Table1_2[[#This Row],[Saving Accounts]]</f>
        <v>207123.45590884</v>
      </c>
      <c r="R7" s="22">
        <f>IF(AND(Table1_2[[#This Row],[Bank Deposit]]&gt;=500000),Table1_2[[#This Row],[Bank Deposit]]+Table1_2[[#This Row],[Bank Deposit]]*0.02,Table1_2[[#This Row],[Bank Deposit]])</f>
        <v>277510</v>
      </c>
    </row>
    <row r="8" spans="1:18" x14ac:dyDescent="0.25">
      <c r="A8" s="21" t="s">
        <v>8346</v>
      </c>
      <c r="B8">
        <v>67704835</v>
      </c>
      <c r="C8">
        <v>20</v>
      </c>
      <c r="D8" s="8">
        <v>37401</v>
      </c>
      <c r="E8" s="21" t="s">
        <v>12</v>
      </c>
      <c r="F8" s="21" t="s">
        <v>993</v>
      </c>
      <c r="G8" s="21" t="s">
        <v>3331</v>
      </c>
      <c r="H8" s="22">
        <v>141936</v>
      </c>
      <c r="I8" s="22">
        <v>107978.2060896</v>
      </c>
      <c r="J8" s="21" t="s">
        <v>8348</v>
      </c>
      <c r="K8" s="21" t="s">
        <v>9135</v>
      </c>
      <c r="L8" s="22">
        <v>760052996</v>
      </c>
      <c r="M8" s="22">
        <v>0</v>
      </c>
      <c r="N8" s="21" t="s">
        <v>12522</v>
      </c>
      <c r="O8" s="8">
        <v>44397</v>
      </c>
      <c r="P8" s="21" t="s">
        <v>12510</v>
      </c>
      <c r="Q8" s="22">
        <f>Table1_2[[#This Row],[Bank Deposit]]-Table1_2[[#This Row],[Saving Accounts]]</f>
        <v>33957.793910399996</v>
      </c>
      <c r="R8" s="22">
        <f>IF(AND(Table1_2[[#This Row],[Bank Deposit]]&gt;=500000),Table1_2[[#This Row],[Bank Deposit]]+Table1_2[[#This Row],[Bank Deposit]]*0.02,Table1_2[[#This Row],[Bank Deposit]])</f>
        <v>141936</v>
      </c>
    </row>
    <row r="9" spans="1:18" x14ac:dyDescent="0.25">
      <c r="A9" s="21" t="s">
        <v>753</v>
      </c>
      <c r="B9">
        <v>439185918</v>
      </c>
      <c r="C9">
        <v>64</v>
      </c>
      <c r="D9" s="8">
        <v>21330</v>
      </c>
      <c r="E9" s="21" t="s">
        <v>12</v>
      </c>
      <c r="F9" s="21" t="s">
        <v>509</v>
      </c>
      <c r="G9" s="21" t="s">
        <v>14</v>
      </c>
      <c r="H9" s="22">
        <v>118424</v>
      </c>
      <c r="I9" s="22">
        <v>17950.523904000001</v>
      </c>
      <c r="J9" s="21" t="s">
        <v>755</v>
      </c>
      <c r="K9" s="21" t="s">
        <v>9149</v>
      </c>
      <c r="L9" s="22">
        <v>1267241871</v>
      </c>
      <c r="M9" s="22">
        <v>0</v>
      </c>
      <c r="N9" s="21" t="s">
        <v>12539</v>
      </c>
      <c r="O9" s="8">
        <v>44498</v>
      </c>
      <c r="P9" s="21" t="s">
        <v>12512</v>
      </c>
      <c r="Q9" s="22">
        <f>Table1_2[[#This Row],[Bank Deposit]]-Table1_2[[#This Row],[Saving Accounts]]</f>
        <v>100473.476096</v>
      </c>
      <c r="R9" s="22">
        <f>IF(AND(Table1_2[[#This Row],[Bank Deposit]]&gt;=500000),Table1_2[[#This Row],[Bank Deposit]]+Table1_2[[#This Row],[Bank Deposit]]*0.02,Table1_2[[#This Row],[Bank Deposit]])</f>
        <v>118424</v>
      </c>
    </row>
    <row r="10" spans="1:18" x14ac:dyDescent="0.25">
      <c r="A10" s="21" t="s">
        <v>2223</v>
      </c>
      <c r="B10">
        <v>714735047</v>
      </c>
      <c r="C10">
        <v>66</v>
      </c>
      <c r="D10" s="8">
        <v>20599.5</v>
      </c>
      <c r="E10" s="21" t="s">
        <v>1094</v>
      </c>
      <c r="F10" s="21" t="s">
        <v>1815</v>
      </c>
      <c r="G10" s="21" t="s">
        <v>1964</v>
      </c>
      <c r="H10" s="22">
        <v>1112405</v>
      </c>
      <c r="I10" s="22">
        <v>709354.89511128003</v>
      </c>
      <c r="J10" s="21" t="s">
        <v>2225</v>
      </c>
      <c r="K10" s="21" t="s">
        <v>9145</v>
      </c>
      <c r="L10" s="22">
        <v>2027239466</v>
      </c>
      <c r="M10" s="22">
        <v>0</v>
      </c>
      <c r="N10" s="21" t="s">
        <v>12509</v>
      </c>
      <c r="O10" s="8">
        <v>44416</v>
      </c>
      <c r="P10" s="21" t="s">
        <v>12519</v>
      </c>
      <c r="Q10" s="22">
        <f>Table1_2[[#This Row],[Bank Deposit]]-Table1_2[[#This Row],[Saving Accounts]]</f>
        <v>403050.10488871997</v>
      </c>
      <c r="R10" s="22">
        <f>IF(AND(Table1_2[[#This Row],[Bank Deposit]]&gt;=500000),Table1_2[[#This Row],[Bank Deposit]]+Table1_2[[#This Row],[Bank Deposit]]*0.02,Table1_2[[#This Row],[Bank Deposit]])</f>
        <v>1134653.1000000001</v>
      </c>
    </row>
    <row r="11" spans="1:18" x14ac:dyDescent="0.25">
      <c r="A11" s="21" t="s">
        <v>1459</v>
      </c>
      <c r="B11">
        <v>233834163</v>
      </c>
      <c r="C11">
        <v>25</v>
      </c>
      <c r="D11" s="8">
        <v>35574.75</v>
      </c>
      <c r="E11" s="21" t="s">
        <v>1094</v>
      </c>
      <c r="F11" s="21" t="s">
        <v>1197</v>
      </c>
      <c r="G11" s="21" t="s">
        <v>14</v>
      </c>
      <c r="H11" s="22">
        <v>189799</v>
      </c>
      <c r="I11" s="22">
        <v>111956.350842</v>
      </c>
      <c r="J11" s="21" t="s">
        <v>1461</v>
      </c>
      <c r="K11" s="21" t="s">
        <v>9135</v>
      </c>
      <c r="L11" s="22">
        <v>1216076928</v>
      </c>
      <c r="M11" s="22">
        <v>0</v>
      </c>
      <c r="N11" s="21" t="s">
        <v>12539</v>
      </c>
      <c r="O11" s="8">
        <v>44631</v>
      </c>
      <c r="P11" s="21" t="s">
        <v>12566</v>
      </c>
      <c r="Q11" s="22">
        <f>Table1_2[[#This Row],[Bank Deposit]]-Table1_2[[#This Row],[Saving Accounts]]</f>
        <v>77842.649158</v>
      </c>
      <c r="R11" s="22">
        <f>IF(AND(Table1_2[[#This Row],[Bank Deposit]]&gt;=500000),Table1_2[[#This Row],[Bank Deposit]]+Table1_2[[#This Row],[Bank Deposit]]*0.02,Table1_2[[#This Row],[Bank Deposit]])</f>
        <v>189799</v>
      </c>
    </row>
    <row r="12" spans="1:18" x14ac:dyDescent="0.25">
      <c r="A12" s="21" t="s">
        <v>4630</v>
      </c>
      <c r="B12">
        <v>671787046</v>
      </c>
      <c r="C12">
        <v>44</v>
      </c>
      <c r="D12" s="8">
        <v>28635</v>
      </c>
      <c r="E12" s="21" t="s">
        <v>1094</v>
      </c>
      <c r="F12" s="21" t="s">
        <v>286</v>
      </c>
      <c r="G12" s="21" t="s">
        <v>4070</v>
      </c>
      <c r="H12" s="22">
        <v>43137</v>
      </c>
      <c r="I12" s="22">
        <v>29260.276186679999</v>
      </c>
      <c r="J12" s="21" t="s">
        <v>4632</v>
      </c>
      <c r="K12" s="21" t="s">
        <v>9149</v>
      </c>
      <c r="L12" s="22">
        <v>358008</v>
      </c>
      <c r="M12" s="22">
        <v>0</v>
      </c>
      <c r="N12" s="21" t="s">
        <v>12522</v>
      </c>
      <c r="O12" s="8">
        <v>44652</v>
      </c>
      <c r="P12" s="21" t="s">
        <v>12512</v>
      </c>
      <c r="Q12" s="22">
        <f>Table1_2[[#This Row],[Bank Deposit]]-Table1_2[[#This Row],[Saving Accounts]]</f>
        <v>13876.723813320001</v>
      </c>
      <c r="R12" s="22">
        <f>IF(AND(Table1_2[[#This Row],[Bank Deposit]]&gt;=500000),Table1_2[[#This Row],[Bank Deposit]]+Table1_2[[#This Row],[Bank Deposit]]*0.02,Table1_2[[#This Row],[Bank Deposit]])</f>
        <v>43137</v>
      </c>
    </row>
    <row r="13" spans="1:18" x14ac:dyDescent="0.25">
      <c r="A13" s="21" t="s">
        <v>2953</v>
      </c>
      <c r="B13">
        <v>872982431</v>
      </c>
      <c r="C13">
        <v>47</v>
      </c>
      <c r="D13" s="8">
        <v>27539.25</v>
      </c>
      <c r="E13" s="21" t="s">
        <v>1094</v>
      </c>
      <c r="F13" s="21" t="s">
        <v>491</v>
      </c>
      <c r="G13" s="21" t="s">
        <v>2773</v>
      </c>
      <c r="H13" s="22">
        <v>79274</v>
      </c>
      <c r="I13" s="22">
        <v>52963.392622079999</v>
      </c>
      <c r="J13" s="21" t="s">
        <v>2955</v>
      </c>
      <c r="K13" s="21" t="s">
        <v>9135</v>
      </c>
      <c r="L13" s="22">
        <v>1847256459</v>
      </c>
      <c r="M13" s="22">
        <v>0</v>
      </c>
      <c r="N13" s="21" t="s">
        <v>12522</v>
      </c>
      <c r="O13" s="8">
        <v>44546</v>
      </c>
      <c r="P13" s="21" t="s">
        <v>12510</v>
      </c>
      <c r="Q13" s="22">
        <f>Table1_2[[#This Row],[Bank Deposit]]-Table1_2[[#This Row],[Saving Accounts]]</f>
        <v>26310.607377920001</v>
      </c>
      <c r="R13" s="22">
        <f>IF(AND(Table1_2[[#This Row],[Bank Deposit]]&gt;=500000),Table1_2[[#This Row],[Bank Deposit]]+Table1_2[[#This Row],[Bank Deposit]]*0.02,Table1_2[[#This Row],[Bank Deposit]])</f>
        <v>79274</v>
      </c>
    </row>
    <row r="14" spans="1:18" x14ac:dyDescent="0.25">
      <c r="A14" s="21" t="s">
        <v>8535</v>
      </c>
      <c r="B14">
        <v>763927329</v>
      </c>
      <c r="C14">
        <v>79</v>
      </c>
      <c r="D14" s="8">
        <v>15851.25</v>
      </c>
      <c r="E14" s="21" t="s">
        <v>12</v>
      </c>
      <c r="F14" s="21" t="s">
        <v>199</v>
      </c>
      <c r="G14" s="21" t="s">
        <v>2773</v>
      </c>
      <c r="H14" s="22">
        <v>1523758</v>
      </c>
      <c r="I14" s="22">
        <v>197728.5868128</v>
      </c>
      <c r="J14" s="21" t="s">
        <v>8537</v>
      </c>
      <c r="K14" s="21" t="s">
        <v>9141</v>
      </c>
      <c r="L14" s="22">
        <v>2965133472</v>
      </c>
      <c r="M14" s="22">
        <v>0</v>
      </c>
      <c r="N14" s="21" t="s">
        <v>12522</v>
      </c>
      <c r="O14" s="8">
        <v>44322</v>
      </c>
      <c r="P14" s="21" t="s">
        <v>12512</v>
      </c>
      <c r="Q14" s="22">
        <f>Table1_2[[#This Row],[Bank Deposit]]-Table1_2[[#This Row],[Saving Accounts]]</f>
        <v>1326029.4131872</v>
      </c>
      <c r="R14" s="22">
        <f>IF(AND(Table1_2[[#This Row],[Bank Deposit]]&gt;=500000),Table1_2[[#This Row],[Bank Deposit]]+Table1_2[[#This Row],[Bank Deposit]]*0.02,Table1_2[[#This Row],[Bank Deposit]])</f>
        <v>1554233.16</v>
      </c>
    </row>
    <row r="15" spans="1:18" x14ac:dyDescent="0.25">
      <c r="A15" s="21" t="s">
        <v>5281</v>
      </c>
      <c r="B15">
        <v>101206409</v>
      </c>
      <c r="C15">
        <v>24</v>
      </c>
      <c r="D15" s="8">
        <v>35940</v>
      </c>
      <c r="E15" s="21" t="s">
        <v>1094</v>
      </c>
      <c r="F15" s="21" t="s">
        <v>195</v>
      </c>
      <c r="G15" s="21" t="s">
        <v>4054</v>
      </c>
      <c r="H15" s="22">
        <v>220878</v>
      </c>
      <c r="I15" s="22">
        <v>33298.129596799998</v>
      </c>
      <c r="J15" s="21" t="s">
        <v>5283</v>
      </c>
      <c r="K15" s="21" t="s">
        <v>9141</v>
      </c>
      <c r="L15" s="22">
        <v>1273199132</v>
      </c>
      <c r="M15" s="22">
        <v>0</v>
      </c>
      <c r="N15" s="21" t="s">
        <v>12525</v>
      </c>
      <c r="O15" s="8">
        <v>44597</v>
      </c>
      <c r="P15" s="21" t="s">
        <v>12506</v>
      </c>
      <c r="Q15" s="22">
        <f>Table1_2[[#This Row],[Bank Deposit]]-Table1_2[[#This Row],[Saving Accounts]]</f>
        <v>187579.87040320001</v>
      </c>
      <c r="R15" s="22">
        <f>IF(AND(Table1_2[[#This Row],[Bank Deposit]]&gt;=500000),Table1_2[[#This Row],[Bank Deposit]]+Table1_2[[#This Row],[Bank Deposit]]*0.02,Table1_2[[#This Row],[Bank Deposit]])</f>
        <v>220878</v>
      </c>
    </row>
    <row r="16" spans="1:18" x14ac:dyDescent="0.25">
      <c r="A16" s="21" t="s">
        <v>5181</v>
      </c>
      <c r="B16">
        <v>125415238</v>
      </c>
      <c r="C16">
        <v>63</v>
      </c>
      <c r="D16" s="8">
        <v>21695.25</v>
      </c>
      <c r="E16" s="21" t="s">
        <v>1094</v>
      </c>
      <c r="F16" s="21" t="s">
        <v>349</v>
      </c>
      <c r="G16" s="21" t="s">
        <v>4054</v>
      </c>
      <c r="H16" s="22">
        <v>88036</v>
      </c>
      <c r="I16" s="22">
        <v>78037.423253999994</v>
      </c>
      <c r="J16" s="21" t="s">
        <v>5183</v>
      </c>
      <c r="K16" s="21" t="s">
        <v>9131</v>
      </c>
      <c r="L16" s="22">
        <v>976988922</v>
      </c>
      <c r="M16" s="22">
        <v>0</v>
      </c>
      <c r="N16" s="21" t="s">
        <v>12525</v>
      </c>
      <c r="O16" s="8">
        <v>44197</v>
      </c>
      <c r="P16" s="21" t="s">
        <v>12561</v>
      </c>
      <c r="Q16" s="22">
        <f>Table1_2[[#This Row],[Bank Deposit]]-Table1_2[[#This Row],[Saving Accounts]]</f>
        <v>9998.5767460000061</v>
      </c>
      <c r="R16" s="22">
        <f>IF(AND(Table1_2[[#This Row],[Bank Deposit]]&gt;=500000),Table1_2[[#This Row],[Bank Deposit]]+Table1_2[[#This Row],[Bank Deposit]]*0.02,Table1_2[[#This Row],[Bank Deposit]])</f>
        <v>88036</v>
      </c>
    </row>
    <row r="17" spans="1:18" x14ac:dyDescent="0.25">
      <c r="A17" s="21" t="s">
        <v>4803</v>
      </c>
      <c r="B17">
        <v>938793950</v>
      </c>
      <c r="C17">
        <v>27</v>
      </c>
      <c r="D17" s="8">
        <v>34844.25</v>
      </c>
      <c r="E17" s="21" t="s">
        <v>1094</v>
      </c>
      <c r="F17" s="21" t="s">
        <v>2311</v>
      </c>
      <c r="G17" s="21" t="s">
        <v>4148</v>
      </c>
      <c r="H17" s="22">
        <v>948718</v>
      </c>
      <c r="I17" s="22">
        <v>239203.440558</v>
      </c>
      <c r="J17" s="21" t="s">
        <v>4805</v>
      </c>
      <c r="K17" s="21" t="s">
        <v>9149</v>
      </c>
      <c r="L17" s="22">
        <v>2901638025</v>
      </c>
      <c r="M17" s="22">
        <v>0</v>
      </c>
      <c r="N17" s="21" t="s">
        <v>12505</v>
      </c>
      <c r="O17" s="8">
        <v>44561</v>
      </c>
      <c r="P17" s="21" t="s">
        <v>12506</v>
      </c>
      <c r="Q17" s="22">
        <f>Table1_2[[#This Row],[Bank Deposit]]-Table1_2[[#This Row],[Saving Accounts]]</f>
        <v>709514.559442</v>
      </c>
      <c r="R17" s="22">
        <f>IF(AND(Table1_2[[#This Row],[Bank Deposit]]&gt;=500000),Table1_2[[#This Row],[Bank Deposit]]+Table1_2[[#This Row],[Bank Deposit]]*0.02,Table1_2[[#This Row],[Bank Deposit]])</f>
        <v>967692.36</v>
      </c>
    </row>
    <row r="18" spans="1:18" x14ac:dyDescent="0.25">
      <c r="A18" s="21" t="s">
        <v>8936</v>
      </c>
      <c r="B18">
        <v>200706423</v>
      </c>
      <c r="C18">
        <v>47</v>
      </c>
      <c r="D18" s="8">
        <v>27539.25</v>
      </c>
      <c r="E18" s="21" t="s">
        <v>12</v>
      </c>
      <c r="F18" s="21" t="s">
        <v>549</v>
      </c>
      <c r="G18" s="21" t="s">
        <v>3820</v>
      </c>
      <c r="H18" s="22">
        <v>1658878</v>
      </c>
      <c r="I18" s="22">
        <v>226210.58697599999</v>
      </c>
      <c r="J18" s="21" t="s">
        <v>8938</v>
      </c>
      <c r="K18" s="21" t="s">
        <v>9141</v>
      </c>
      <c r="L18" s="22">
        <v>676465625</v>
      </c>
      <c r="M18" s="22">
        <v>0</v>
      </c>
      <c r="N18" s="21" t="s">
        <v>12505</v>
      </c>
      <c r="O18" s="8">
        <v>44347</v>
      </c>
      <c r="P18" s="21" t="s">
        <v>12506</v>
      </c>
      <c r="Q18" s="22">
        <f>Table1_2[[#This Row],[Bank Deposit]]-Table1_2[[#This Row],[Saving Accounts]]</f>
        <v>1432667.4130239999</v>
      </c>
      <c r="R18" s="22">
        <f>IF(AND(Table1_2[[#This Row],[Bank Deposit]]&gt;=500000),Table1_2[[#This Row],[Bank Deposit]]+Table1_2[[#This Row],[Bank Deposit]]*0.02,Table1_2[[#This Row],[Bank Deposit]])</f>
        <v>1692055.56</v>
      </c>
    </row>
    <row r="19" spans="1:18" x14ac:dyDescent="0.25">
      <c r="A19" s="21" t="s">
        <v>6633</v>
      </c>
      <c r="B19">
        <v>672710860</v>
      </c>
      <c r="C19">
        <v>53</v>
      </c>
      <c r="D19" s="8">
        <v>25347.75</v>
      </c>
      <c r="E19" s="21" t="s">
        <v>12</v>
      </c>
      <c r="F19" s="21" t="s">
        <v>135</v>
      </c>
      <c r="G19" s="21" t="s">
        <v>4095</v>
      </c>
      <c r="H19" s="22">
        <v>103189</v>
      </c>
      <c r="I19" s="22">
        <v>14446.51501888</v>
      </c>
      <c r="J19" s="21" t="s">
        <v>6635</v>
      </c>
      <c r="K19" s="21" t="s">
        <v>9141</v>
      </c>
      <c r="L19" s="22">
        <v>2168338491</v>
      </c>
      <c r="M19" s="22">
        <v>530725888</v>
      </c>
      <c r="N19" s="21" t="s">
        <v>12515</v>
      </c>
      <c r="O19" s="8">
        <v>44515</v>
      </c>
      <c r="P19" s="21" t="s">
        <v>12516</v>
      </c>
      <c r="Q19" s="22">
        <f>Table1_2[[#This Row],[Bank Deposit]]-Table1_2[[#This Row],[Saving Accounts]]</f>
        <v>88742.484981119997</v>
      </c>
      <c r="R19" s="22">
        <f>IF(AND(Table1_2[[#This Row],[Bank Deposit]]&gt;=500000),Table1_2[[#This Row],[Bank Deposit]]+Table1_2[[#This Row],[Bank Deposit]]*0.02,Table1_2[[#This Row],[Bank Deposit]])</f>
        <v>103189</v>
      </c>
    </row>
    <row r="20" spans="1:18" x14ac:dyDescent="0.25">
      <c r="A20" s="21" t="s">
        <v>8966</v>
      </c>
      <c r="B20">
        <v>632742319</v>
      </c>
      <c r="C20">
        <v>45</v>
      </c>
      <c r="D20" s="8">
        <v>36599.75</v>
      </c>
      <c r="E20" s="21" t="s">
        <v>1094</v>
      </c>
      <c r="F20" s="21" t="s">
        <v>15539</v>
      </c>
      <c r="G20" s="21" t="s">
        <v>3820</v>
      </c>
      <c r="H20" s="22">
        <v>947121</v>
      </c>
      <c r="I20" s="22">
        <v>328364.20801755355</v>
      </c>
      <c r="J20" s="21" t="s">
        <v>8968</v>
      </c>
      <c r="K20" s="21" t="s">
        <v>9149</v>
      </c>
      <c r="L20" s="22">
        <v>1283803059</v>
      </c>
      <c r="M20" s="22">
        <v>0</v>
      </c>
      <c r="N20" s="21" t="s">
        <v>12505</v>
      </c>
      <c r="O20" s="8">
        <v>44320</v>
      </c>
      <c r="P20" s="21" t="s">
        <v>12506</v>
      </c>
      <c r="Q20" s="22">
        <f>Table1_2[[#This Row],[Bank Deposit]]-Table1_2[[#This Row],[Saving Accounts]]</f>
        <v>618756.79198244645</v>
      </c>
      <c r="R20" s="22">
        <f>IF(AND(Table1_2[[#This Row],[Bank Deposit]]&gt;=500000),Table1_2[[#This Row],[Bank Deposit]]+Table1_2[[#This Row],[Bank Deposit]]*0.02,Table1_2[[#This Row],[Bank Deposit]])</f>
        <v>966063.42</v>
      </c>
    </row>
    <row r="21" spans="1:18" x14ac:dyDescent="0.25">
      <c r="A21" s="21" t="s">
        <v>5637</v>
      </c>
      <c r="B21">
        <v>903996598</v>
      </c>
      <c r="C21">
        <v>70</v>
      </c>
      <c r="D21" s="8">
        <v>19138.5</v>
      </c>
      <c r="E21" s="21" t="s">
        <v>1094</v>
      </c>
      <c r="F21" s="21" t="s">
        <v>1336</v>
      </c>
      <c r="G21" s="21" t="s">
        <v>4220</v>
      </c>
      <c r="H21" s="22">
        <v>87109</v>
      </c>
      <c r="I21" s="22">
        <v>58671.936987840003</v>
      </c>
      <c r="J21" s="21" t="s">
        <v>5639</v>
      </c>
      <c r="K21" s="21" t="s">
        <v>9145</v>
      </c>
      <c r="L21" s="22">
        <v>1695480585</v>
      </c>
      <c r="M21" s="22">
        <v>0</v>
      </c>
      <c r="N21" s="21" t="s">
        <v>12525</v>
      </c>
      <c r="O21" s="8">
        <v>44603</v>
      </c>
      <c r="P21" s="21" t="s">
        <v>12564</v>
      </c>
      <c r="Q21" s="22">
        <f>Table1_2[[#This Row],[Bank Deposit]]-Table1_2[[#This Row],[Saving Accounts]]</f>
        <v>28437.063012159997</v>
      </c>
      <c r="R21" s="22">
        <f>IF(AND(Table1_2[[#This Row],[Bank Deposit]]&gt;=500000),Table1_2[[#This Row],[Bank Deposit]]+Table1_2[[#This Row],[Bank Deposit]]*0.02,Table1_2[[#This Row],[Bank Deposit]])</f>
        <v>87109</v>
      </c>
    </row>
    <row r="22" spans="1:18" x14ac:dyDescent="0.25">
      <c r="A22" s="21" t="s">
        <v>8541</v>
      </c>
      <c r="B22">
        <v>21129169</v>
      </c>
      <c r="C22">
        <v>48</v>
      </c>
      <c r="D22" s="8">
        <v>27174</v>
      </c>
      <c r="E22" s="21" t="s">
        <v>12</v>
      </c>
      <c r="F22" s="21" t="s">
        <v>1517</v>
      </c>
      <c r="G22" s="21" t="s">
        <v>2773</v>
      </c>
      <c r="H22" s="22">
        <v>191303</v>
      </c>
      <c r="I22" s="22">
        <v>208032.91621247999</v>
      </c>
      <c r="J22" s="21" t="s">
        <v>8543</v>
      </c>
      <c r="K22" s="21" t="s">
        <v>9149</v>
      </c>
      <c r="L22" s="22">
        <v>2802866409</v>
      </c>
      <c r="M22" s="22">
        <v>0</v>
      </c>
      <c r="N22" s="21" t="s">
        <v>12522</v>
      </c>
      <c r="O22" s="8">
        <v>44624</v>
      </c>
      <c r="P22" s="21" t="s">
        <v>12510</v>
      </c>
      <c r="Q22" s="22">
        <f>Table1_2[[#This Row],[Bank Deposit]]-Table1_2[[#This Row],[Saving Accounts]]</f>
        <v>-16729.916212479991</v>
      </c>
      <c r="R22" s="22">
        <f>IF(AND(Table1_2[[#This Row],[Bank Deposit]]&gt;=500000),Table1_2[[#This Row],[Bank Deposit]]+Table1_2[[#This Row],[Bank Deposit]]*0.02,Table1_2[[#This Row],[Bank Deposit]])</f>
        <v>191303</v>
      </c>
    </row>
    <row r="23" spans="1:18" x14ac:dyDescent="0.25">
      <c r="A23" s="21" t="s">
        <v>6053</v>
      </c>
      <c r="B23">
        <v>931903128</v>
      </c>
      <c r="C23">
        <v>42</v>
      </c>
      <c r="D23" s="8">
        <v>29365.5</v>
      </c>
      <c r="E23" s="21" t="s">
        <v>12</v>
      </c>
      <c r="F23" s="21" t="s">
        <v>39</v>
      </c>
      <c r="G23" s="21" t="s">
        <v>4099</v>
      </c>
      <c r="H23" s="22">
        <v>681478</v>
      </c>
      <c r="I23" s="22">
        <v>382298.04769535997</v>
      </c>
      <c r="J23" s="21" t="s">
        <v>6055</v>
      </c>
      <c r="K23" s="21" t="s">
        <v>9149</v>
      </c>
      <c r="L23" s="22">
        <v>4724446986</v>
      </c>
      <c r="M23" s="22">
        <v>0</v>
      </c>
      <c r="N23" s="21" t="s">
        <v>12509</v>
      </c>
      <c r="O23" s="8">
        <v>44652</v>
      </c>
      <c r="P23" s="21" t="s">
        <v>12519</v>
      </c>
      <c r="Q23" s="22">
        <f>Table1_2[[#This Row],[Bank Deposit]]-Table1_2[[#This Row],[Saving Accounts]]</f>
        <v>299179.95230464003</v>
      </c>
      <c r="R23" s="22">
        <f>IF(AND(Table1_2[[#This Row],[Bank Deposit]]&gt;=500000),Table1_2[[#This Row],[Bank Deposit]]+Table1_2[[#This Row],[Bank Deposit]]*0.02,Table1_2[[#This Row],[Bank Deposit]])</f>
        <v>695107.56</v>
      </c>
    </row>
    <row r="24" spans="1:18" x14ac:dyDescent="0.25">
      <c r="A24" s="21" t="s">
        <v>8726</v>
      </c>
      <c r="B24">
        <v>847601515</v>
      </c>
      <c r="C24">
        <v>73</v>
      </c>
      <c r="D24" s="8">
        <v>18042.75</v>
      </c>
      <c r="E24" s="21" t="s">
        <v>12</v>
      </c>
      <c r="F24" s="21" t="s">
        <v>602</v>
      </c>
      <c r="G24" s="21" t="s">
        <v>3820</v>
      </c>
      <c r="H24" s="22">
        <v>1067459</v>
      </c>
      <c r="I24" s="22">
        <v>414853.3978875</v>
      </c>
      <c r="J24" s="21" t="s">
        <v>8728</v>
      </c>
      <c r="K24" s="21" t="s">
        <v>9131</v>
      </c>
      <c r="L24" s="22">
        <v>36451386</v>
      </c>
      <c r="M24" s="22">
        <v>63118152</v>
      </c>
      <c r="N24" s="21" t="s">
        <v>12515</v>
      </c>
      <c r="O24" s="8">
        <v>44197</v>
      </c>
      <c r="P24" s="21" t="s">
        <v>12527</v>
      </c>
      <c r="Q24" s="22">
        <f>Table1_2[[#This Row],[Bank Deposit]]-Table1_2[[#This Row],[Saving Accounts]]</f>
        <v>652605.6021125</v>
      </c>
      <c r="R24" s="22">
        <f>IF(AND(Table1_2[[#This Row],[Bank Deposit]]&gt;=500000),Table1_2[[#This Row],[Bank Deposit]]+Table1_2[[#This Row],[Bank Deposit]]*0.02,Table1_2[[#This Row],[Bank Deposit]])</f>
        <v>1088808.18</v>
      </c>
    </row>
    <row r="25" spans="1:18" x14ac:dyDescent="0.25">
      <c r="A25" s="21" t="s">
        <v>3991</v>
      </c>
      <c r="B25">
        <v>42504617</v>
      </c>
      <c r="C25">
        <v>53</v>
      </c>
      <c r="D25" s="8">
        <v>25347.75</v>
      </c>
      <c r="E25" s="21" t="s">
        <v>1094</v>
      </c>
      <c r="F25" s="21" t="s">
        <v>1220</v>
      </c>
      <c r="G25" s="21" t="s">
        <v>3820</v>
      </c>
      <c r="H25" s="22">
        <v>175782</v>
      </c>
      <c r="I25" s="22">
        <v>215821.45399815001</v>
      </c>
      <c r="J25" s="21" t="s">
        <v>3993</v>
      </c>
      <c r="K25" s="21" t="s">
        <v>9141</v>
      </c>
      <c r="L25" s="22">
        <v>2029295525</v>
      </c>
      <c r="M25" s="22">
        <v>0</v>
      </c>
      <c r="N25" s="21" t="s">
        <v>12509</v>
      </c>
      <c r="O25" s="8">
        <v>44411</v>
      </c>
      <c r="P25" s="21" t="s">
        <v>12510</v>
      </c>
      <c r="Q25" s="22">
        <f>Table1_2[[#This Row],[Bank Deposit]]-Table1_2[[#This Row],[Saving Accounts]]</f>
        <v>-40039.453998150013</v>
      </c>
      <c r="R25" s="22">
        <f>IF(AND(Table1_2[[#This Row],[Bank Deposit]]&gt;=500000),Table1_2[[#This Row],[Bank Deposit]]+Table1_2[[#This Row],[Bank Deposit]]*0.02,Table1_2[[#This Row],[Bank Deposit]])</f>
        <v>175782</v>
      </c>
    </row>
    <row r="26" spans="1:18" x14ac:dyDescent="0.25">
      <c r="A26" s="21" t="s">
        <v>5763</v>
      </c>
      <c r="B26">
        <v>261988651</v>
      </c>
      <c r="C26">
        <v>28</v>
      </c>
      <c r="D26" s="8">
        <v>34479</v>
      </c>
      <c r="E26" s="21" t="s">
        <v>1094</v>
      </c>
      <c r="F26" s="21" t="s">
        <v>955</v>
      </c>
      <c r="G26" s="21" t="s">
        <v>4084</v>
      </c>
      <c r="H26" s="22">
        <v>448853</v>
      </c>
      <c r="I26" s="22">
        <v>70825.537698300002</v>
      </c>
      <c r="J26" s="21" t="s">
        <v>5765</v>
      </c>
      <c r="K26" s="21" t="s">
        <v>9149</v>
      </c>
      <c r="L26" s="22">
        <v>84509075</v>
      </c>
      <c r="M26" s="22">
        <v>0</v>
      </c>
      <c r="N26" s="21" t="s">
        <v>12509</v>
      </c>
      <c r="O26" s="8">
        <v>44245</v>
      </c>
      <c r="P26" s="21" t="s">
        <v>12519</v>
      </c>
      <c r="Q26" s="22">
        <f>Table1_2[[#This Row],[Bank Deposit]]-Table1_2[[#This Row],[Saving Accounts]]</f>
        <v>378027.46230170003</v>
      </c>
      <c r="R26" s="22">
        <f>IF(AND(Table1_2[[#This Row],[Bank Deposit]]&gt;=500000),Table1_2[[#This Row],[Bank Deposit]]+Table1_2[[#This Row],[Bank Deposit]]*0.02,Table1_2[[#This Row],[Bank Deposit]])</f>
        <v>448853</v>
      </c>
    </row>
    <row r="27" spans="1:18" x14ac:dyDescent="0.25">
      <c r="A27" s="21" t="s">
        <v>2304</v>
      </c>
      <c r="B27">
        <v>983282046</v>
      </c>
      <c r="C27">
        <v>35</v>
      </c>
      <c r="D27" s="8">
        <v>31922.25</v>
      </c>
      <c r="E27" s="21" t="s">
        <v>1094</v>
      </c>
      <c r="F27" s="21" t="s">
        <v>102</v>
      </c>
      <c r="G27" s="21" t="s">
        <v>1964</v>
      </c>
      <c r="H27" s="22">
        <v>2061727</v>
      </c>
      <c r="I27" s="22">
        <v>320999.4046368</v>
      </c>
      <c r="J27" s="21" t="s">
        <v>2306</v>
      </c>
      <c r="K27" s="21" t="s">
        <v>9131</v>
      </c>
      <c r="L27" s="22">
        <v>151820916</v>
      </c>
      <c r="M27" s="22">
        <v>0</v>
      </c>
      <c r="N27" s="21" t="s">
        <v>12539</v>
      </c>
      <c r="O27" s="8">
        <v>44436</v>
      </c>
      <c r="P27" s="21" t="s">
        <v>12566</v>
      </c>
      <c r="Q27" s="22">
        <f>Table1_2[[#This Row],[Bank Deposit]]-Table1_2[[#This Row],[Saving Accounts]]</f>
        <v>1740727.5953631999</v>
      </c>
      <c r="R27" s="22">
        <f>IF(AND(Table1_2[[#This Row],[Bank Deposit]]&gt;=500000),Table1_2[[#This Row],[Bank Deposit]]+Table1_2[[#This Row],[Bank Deposit]]*0.02,Table1_2[[#This Row],[Bank Deposit]])</f>
        <v>2102961.54</v>
      </c>
    </row>
    <row r="28" spans="1:18" x14ac:dyDescent="0.25">
      <c r="A28" s="21" t="s">
        <v>2284</v>
      </c>
      <c r="B28">
        <v>876221030</v>
      </c>
      <c r="C28">
        <v>46</v>
      </c>
      <c r="D28" s="8">
        <v>27904.5</v>
      </c>
      <c r="E28" s="21" t="s">
        <v>1094</v>
      </c>
      <c r="F28" s="21" t="s">
        <v>19</v>
      </c>
      <c r="G28" s="21" t="s">
        <v>1964</v>
      </c>
      <c r="H28" s="22">
        <v>490932</v>
      </c>
      <c r="I28" s="22">
        <v>133457.15479599999</v>
      </c>
      <c r="J28" s="21" t="s">
        <v>2286</v>
      </c>
      <c r="K28" s="21" t="s">
        <v>9149</v>
      </c>
      <c r="L28" s="22">
        <v>66498894</v>
      </c>
      <c r="M28" s="22">
        <v>0</v>
      </c>
      <c r="N28" s="21" t="s">
        <v>12539</v>
      </c>
      <c r="O28" s="8">
        <v>44555</v>
      </c>
      <c r="P28" s="21" t="s">
        <v>12510</v>
      </c>
      <c r="Q28" s="22">
        <f>Table1_2[[#This Row],[Bank Deposit]]-Table1_2[[#This Row],[Saving Accounts]]</f>
        <v>357474.84520400001</v>
      </c>
      <c r="R28" s="22">
        <f>IF(AND(Table1_2[[#This Row],[Bank Deposit]]&gt;=500000),Table1_2[[#This Row],[Bank Deposit]]+Table1_2[[#This Row],[Bank Deposit]]*0.02,Table1_2[[#This Row],[Bank Deposit]])</f>
        <v>490932</v>
      </c>
    </row>
    <row r="29" spans="1:18" x14ac:dyDescent="0.25">
      <c r="A29" s="21" t="s">
        <v>4357</v>
      </c>
      <c r="B29">
        <v>15764858</v>
      </c>
      <c r="C29">
        <v>63</v>
      </c>
      <c r="D29" s="8">
        <v>21695.25</v>
      </c>
      <c r="E29" s="21" t="s">
        <v>1094</v>
      </c>
      <c r="F29" s="21" t="s">
        <v>190</v>
      </c>
      <c r="G29" s="21" t="s">
        <v>4054</v>
      </c>
      <c r="H29" s="22">
        <v>624483</v>
      </c>
      <c r="I29" s="22">
        <v>133223.119488</v>
      </c>
      <c r="J29" s="21" t="s">
        <v>4359</v>
      </c>
      <c r="K29" s="21" t="s">
        <v>9149</v>
      </c>
      <c r="L29" s="22">
        <v>89675551</v>
      </c>
      <c r="M29" s="22">
        <v>9895652532</v>
      </c>
      <c r="N29" s="21" t="s">
        <v>12515</v>
      </c>
      <c r="O29" s="8">
        <v>44479</v>
      </c>
      <c r="P29" s="21" t="s">
        <v>12527</v>
      </c>
      <c r="Q29" s="22">
        <f>Table1_2[[#This Row],[Bank Deposit]]-Table1_2[[#This Row],[Saving Accounts]]</f>
        <v>491259.880512</v>
      </c>
      <c r="R29" s="22">
        <f>IF(AND(Table1_2[[#This Row],[Bank Deposit]]&gt;=500000),Table1_2[[#This Row],[Bank Deposit]]+Table1_2[[#This Row],[Bank Deposit]]*0.02,Table1_2[[#This Row],[Bank Deposit]])</f>
        <v>636972.66</v>
      </c>
    </row>
    <row r="30" spans="1:18" x14ac:dyDescent="0.25">
      <c r="A30" s="21" t="s">
        <v>3537</v>
      </c>
      <c r="B30">
        <v>59456070</v>
      </c>
      <c r="C30">
        <v>29</v>
      </c>
      <c r="D30" s="8">
        <v>34113.75</v>
      </c>
      <c r="E30" s="21" t="s">
        <v>1094</v>
      </c>
      <c r="F30" s="21" t="s">
        <v>665</v>
      </c>
      <c r="G30" s="21" t="s">
        <v>3331</v>
      </c>
      <c r="H30" s="22">
        <v>865206</v>
      </c>
      <c r="I30" s="22">
        <v>492563.70889920002</v>
      </c>
      <c r="J30" s="21" t="s">
        <v>3539</v>
      </c>
      <c r="K30" s="21" t="s">
        <v>9131</v>
      </c>
      <c r="L30" s="22">
        <v>878494734</v>
      </c>
      <c r="M30" s="22">
        <v>0</v>
      </c>
      <c r="N30" s="21" t="s">
        <v>12522</v>
      </c>
      <c r="O30" s="8">
        <v>44450</v>
      </c>
      <c r="P30" s="21" t="s">
        <v>12512</v>
      </c>
      <c r="Q30" s="22">
        <f>Table1_2[[#This Row],[Bank Deposit]]-Table1_2[[#This Row],[Saving Accounts]]</f>
        <v>372642.29110079998</v>
      </c>
      <c r="R30" s="22">
        <f>IF(AND(Table1_2[[#This Row],[Bank Deposit]]&gt;=500000),Table1_2[[#This Row],[Bank Deposit]]+Table1_2[[#This Row],[Bank Deposit]]*0.02,Table1_2[[#This Row],[Bank Deposit]])</f>
        <v>882510.12</v>
      </c>
    </row>
    <row r="31" spans="1:18" x14ac:dyDescent="0.25">
      <c r="A31" s="21" t="s">
        <v>7881</v>
      </c>
      <c r="B31">
        <v>992015771</v>
      </c>
      <c r="C31">
        <v>73</v>
      </c>
      <c r="D31" s="8">
        <v>18042.75</v>
      </c>
      <c r="E31" s="21" t="s">
        <v>12</v>
      </c>
      <c r="F31" s="21" t="s">
        <v>185</v>
      </c>
      <c r="G31" s="21" t="s">
        <v>3583</v>
      </c>
      <c r="H31" s="22">
        <v>452591</v>
      </c>
      <c r="I31" s="22">
        <v>178041.311644</v>
      </c>
      <c r="J31" s="21" t="s">
        <v>7883</v>
      </c>
      <c r="K31" s="21" t="s">
        <v>9135</v>
      </c>
      <c r="L31" s="22">
        <v>3811033044</v>
      </c>
      <c r="M31" s="22">
        <v>0</v>
      </c>
      <c r="N31" s="21" t="s">
        <v>12539</v>
      </c>
      <c r="O31" s="8">
        <v>44274</v>
      </c>
      <c r="P31" s="21" t="s">
        <v>12512</v>
      </c>
      <c r="Q31" s="22">
        <f>Table1_2[[#This Row],[Bank Deposit]]-Table1_2[[#This Row],[Saving Accounts]]</f>
        <v>274549.688356</v>
      </c>
      <c r="R31" s="22">
        <f>IF(AND(Table1_2[[#This Row],[Bank Deposit]]&gt;=500000),Table1_2[[#This Row],[Bank Deposit]]+Table1_2[[#This Row],[Bank Deposit]]*0.02,Table1_2[[#This Row],[Bank Deposit]])</f>
        <v>452591</v>
      </c>
    </row>
    <row r="32" spans="1:18" x14ac:dyDescent="0.25">
      <c r="A32" s="21" t="s">
        <v>2736</v>
      </c>
      <c r="B32">
        <v>600924230</v>
      </c>
      <c r="C32">
        <v>34</v>
      </c>
      <c r="D32" s="8">
        <v>32287.5</v>
      </c>
      <c r="E32" s="21" t="s">
        <v>12</v>
      </c>
      <c r="F32" s="21" t="s">
        <v>176</v>
      </c>
      <c r="G32" s="21" t="s">
        <v>1964</v>
      </c>
      <c r="H32" s="22">
        <v>519403</v>
      </c>
      <c r="I32" s="22">
        <v>179262.46899024001</v>
      </c>
      <c r="J32" s="21" t="s">
        <v>2738</v>
      </c>
      <c r="K32" s="21" t="s">
        <v>9135</v>
      </c>
      <c r="L32" s="22">
        <v>567423657</v>
      </c>
      <c r="M32" s="22">
        <v>0</v>
      </c>
      <c r="N32" s="21" t="s">
        <v>12522</v>
      </c>
      <c r="O32" s="8">
        <v>44432</v>
      </c>
      <c r="P32" s="21" t="s">
        <v>12510</v>
      </c>
      <c r="Q32" s="22">
        <f>Table1_2[[#This Row],[Bank Deposit]]-Table1_2[[#This Row],[Saving Accounts]]</f>
        <v>340140.53100975999</v>
      </c>
      <c r="R32" s="22">
        <f>IF(AND(Table1_2[[#This Row],[Bank Deposit]]&gt;=500000),Table1_2[[#This Row],[Bank Deposit]]+Table1_2[[#This Row],[Bank Deposit]]*0.02,Table1_2[[#This Row],[Bank Deposit]])</f>
        <v>529791.06000000006</v>
      </c>
    </row>
    <row r="33" spans="1:18" x14ac:dyDescent="0.25">
      <c r="A33" s="21" t="s">
        <v>6100</v>
      </c>
      <c r="B33">
        <v>986967108</v>
      </c>
      <c r="C33">
        <v>42</v>
      </c>
      <c r="D33" s="8">
        <v>29365.5</v>
      </c>
      <c r="E33" s="21" t="s">
        <v>12</v>
      </c>
      <c r="F33" s="21" t="s">
        <v>314</v>
      </c>
      <c r="G33" s="21" t="s">
        <v>4062</v>
      </c>
      <c r="H33" s="22">
        <v>375761</v>
      </c>
      <c r="I33" s="22">
        <v>276331.90237730002</v>
      </c>
      <c r="J33" s="21" t="s">
        <v>6102</v>
      </c>
      <c r="K33" s="21" t="s">
        <v>9131</v>
      </c>
      <c r="L33" s="22">
        <v>423851616</v>
      </c>
      <c r="M33" s="22">
        <v>0</v>
      </c>
      <c r="N33" s="21" t="s">
        <v>12505</v>
      </c>
      <c r="O33" s="8">
        <v>44249</v>
      </c>
      <c r="P33" s="21" t="s">
        <v>12506</v>
      </c>
      <c r="Q33" s="22">
        <f>Table1_2[[#This Row],[Bank Deposit]]-Table1_2[[#This Row],[Saving Accounts]]</f>
        <v>99429.097622699977</v>
      </c>
      <c r="R33" s="22">
        <f>IF(AND(Table1_2[[#This Row],[Bank Deposit]]&gt;=500000),Table1_2[[#This Row],[Bank Deposit]]+Table1_2[[#This Row],[Bank Deposit]]*0.02,Table1_2[[#This Row],[Bank Deposit]])</f>
        <v>375761</v>
      </c>
    </row>
    <row r="34" spans="1:18" x14ac:dyDescent="0.25">
      <c r="A34" s="21" t="s">
        <v>3761</v>
      </c>
      <c r="B34">
        <v>636582864</v>
      </c>
      <c r="C34">
        <v>17</v>
      </c>
      <c r="D34" s="8">
        <v>38496.75</v>
      </c>
      <c r="E34" s="21" t="s">
        <v>1094</v>
      </c>
      <c r="F34" s="21" t="s">
        <v>256</v>
      </c>
      <c r="G34" s="21" t="s">
        <v>3583</v>
      </c>
      <c r="H34" s="22">
        <v>180851</v>
      </c>
      <c r="I34" s="22">
        <v>159826.97153472001</v>
      </c>
      <c r="J34" s="21" t="s">
        <v>3763</v>
      </c>
      <c r="K34" s="21" t="s">
        <v>9145</v>
      </c>
      <c r="L34" s="22">
        <v>51068556</v>
      </c>
      <c r="M34" s="22">
        <v>0</v>
      </c>
      <c r="N34" s="21" t="s">
        <v>12539</v>
      </c>
      <c r="O34" s="8">
        <v>44307</v>
      </c>
      <c r="P34" s="21" t="s">
        <v>12512</v>
      </c>
      <c r="Q34" s="22">
        <f>Table1_2[[#This Row],[Bank Deposit]]-Table1_2[[#This Row],[Saving Accounts]]</f>
        <v>21024.028465279989</v>
      </c>
      <c r="R34" s="22">
        <f>IF(AND(Table1_2[[#This Row],[Bank Deposit]]&gt;=500000),Table1_2[[#This Row],[Bank Deposit]]+Table1_2[[#This Row],[Bank Deposit]]*0.02,Table1_2[[#This Row],[Bank Deposit]])</f>
        <v>180851</v>
      </c>
    </row>
    <row r="35" spans="1:18" x14ac:dyDescent="0.25">
      <c r="A35" s="21" t="s">
        <v>773</v>
      </c>
      <c r="B35">
        <v>404799265</v>
      </c>
      <c r="C35">
        <v>60</v>
      </c>
      <c r="D35" s="8">
        <v>22791</v>
      </c>
      <c r="E35" s="21" t="s">
        <v>12</v>
      </c>
      <c r="F35" s="21" t="s">
        <v>774</v>
      </c>
      <c r="G35" s="21" t="s">
        <v>14</v>
      </c>
      <c r="H35" s="22">
        <v>36214</v>
      </c>
      <c r="I35" s="22">
        <v>14355.95016832</v>
      </c>
      <c r="J35" s="21" t="s">
        <v>776</v>
      </c>
      <c r="K35" s="21" t="s">
        <v>9135</v>
      </c>
      <c r="L35" s="22">
        <v>1983669912</v>
      </c>
      <c r="M35" s="22">
        <v>0</v>
      </c>
      <c r="N35" s="21" t="s">
        <v>12525</v>
      </c>
      <c r="O35" s="8">
        <v>44207</v>
      </c>
      <c r="P35" s="21" t="s">
        <v>12506</v>
      </c>
      <c r="Q35" s="22">
        <f>Table1_2[[#This Row],[Bank Deposit]]-Table1_2[[#This Row],[Saving Accounts]]</f>
        <v>21858.04983168</v>
      </c>
      <c r="R35" s="22">
        <f>IF(AND(Table1_2[[#This Row],[Bank Deposit]]&gt;=500000),Table1_2[[#This Row],[Bank Deposit]]+Table1_2[[#This Row],[Bank Deposit]]*0.02,Table1_2[[#This Row],[Bank Deposit]])</f>
        <v>36214</v>
      </c>
    </row>
    <row r="36" spans="1:18" x14ac:dyDescent="0.25">
      <c r="A36" s="21" t="s">
        <v>8860</v>
      </c>
      <c r="B36">
        <v>147534688</v>
      </c>
      <c r="C36">
        <v>63</v>
      </c>
      <c r="D36" s="8">
        <v>21695.25</v>
      </c>
      <c r="E36" s="21" t="s">
        <v>12</v>
      </c>
      <c r="F36" s="21" t="s">
        <v>1695</v>
      </c>
      <c r="G36" s="21" t="s">
        <v>3820</v>
      </c>
      <c r="H36" s="22">
        <v>126742</v>
      </c>
      <c r="I36" s="22">
        <v>138701.7982056</v>
      </c>
      <c r="J36" s="21" t="s">
        <v>8862</v>
      </c>
      <c r="K36" s="21" t="s">
        <v>9149</v>
      </c>
      <c r="L36" s="22">
        <v>19415682</v>
      </c>
      <c r="M36" s="22">
        <v>0</v>
      </c>
      <c r="N36" s="21" t="s">
        <v>12522</v>
      </c>
      <c r="O36" s="8">
        <v>44536</v>
      </c>
      <c r="P36" s="21" t="s">
        <v>12512</v>
      </c>
      <c r="Q36" s="22">
        <f>Table1_2[[#This Row],[Bank Deposit]]-Table1_2[[#This Row],[Saving Accounts]]</f>
        <v>-11959.798205600004</v>
      </c>
      <c r="R36" s="22">
        <f>IF(AND(Table1_2[[#This Row],[Bank Deposit]]&gt;=500000),Table1_2[[#This Row],[Bank Deposit]]+Table1_2[[#This Row],[Bank Deposit]]*0.02,Table1_2[[#This Row],[Bank Deposit]])</f>
        <v>126742</v>
      </c>
    </row>
    <row r="37" spans="1:18" x14ac:dyDescent="0.25">
      <c r="A37" s="21" t="s">
        <v>7258</v>
      </c>
      <c r="B37">
        <v>454422255</v>
      </c>
      <c r="C37">
        <v>46</v>
      </c>
      <c r="D37" s="8">
        <v>27904.5</v>
      </c>
      <c r="E37" s="21" t="s">
        <v>12</v>
      </c>
      <c r="F37" s="21" t="s">
        <v>784</v>
      </c>
      <c r="G37" s="21" t="s">
        <v>4058</v>
      </c>
      <c r="H37" s="22">
        <v>983147</v>
      </c>
      <c r="I37" s="22">
        <v>180854.97121620001</v>
      </c>
      <c r="J37" s="21" t="s">
        <v>7260</v>
      </c>
      <c r="K37" s="21" t="s">
        <v>9141</v>
      </c>
      <c r="L37" s="22">
        <v>1257063462</v>
      </c>
      <c r="M37" s="22">
        <v>16177442391</v>
      </c>
      <c r="N37" s="21" t="s">
        <v>12515</v>
      </c>
      <c r="O37" s="8">
        <v>44605</v>
      </c>
      <c r="P37" s="21" t="s">
        <v>12516</v>
      </c>
      <c r="Q37" s="22">
        <f>Table1_2[[#This Row],[Bank Deposit]]-Table1_2[[#This Row],[Saving Accounts]]</f>
        <v>802292.02878379996</v>
      </c>
      <c r="R37" s="22">
        <f>IF(AND(Table1_2[[#This Row],[Bank Deposit]]&gt;=500000),Table1_2[[#This Row],[Bank Deposit]]+Table1_2[[#This Row],[Bank Deposit]]*0.02,Table1_2[[#This Row],[Bank Deposit]])</f>
        <v>1002809.94</v>
      </c>
    </row>
    <row r="38" spans="1:18" x14ac:dyDescent="0.25">
      <c r="A38" s="21" t="s">
        <v>5825</v>
      </c>
      <c r="B38">
        <v>484725064</v>
      </c>
      <c r="C38">
        <v>69</v>
      </c>
      <c r="D38" s="8">
        <v>19503.75</v>
      </c>
      <c r="E38" s="21" t="s">
        <v>1094</v>
      </c>
      <c r="F38" s="21" t="s">
        <v>514</v>
      </c>
      <c r="G38" s="21" t="s">
        <v>4095</v>
      </c>
      <c r="H38" s="22">
        <v>498848</v>
      </c>
      <c r="I38" s="22">
        <v>166567.43609999999</v>
      </c>
      <c r="J38" s="21" t="s">
        <v>5827</v>
      </c>
      <c r="K38" s="21" t="s">
        <v>9135</v>
      </c>
      <c r="L38" s="22">
        <v>757645824</v>
      </c>
      <c r="M38" s="22">
        <v>0</v>
      </c>
      <c r="N38" s="21" t="s">
        <v>12525</v>
      </c>
      <c r="O38" s="8">
        <v>44593</v>
      </c>
      <c r="P38" s="21" t="s">
        <v>12564</v>
      </c>
      <c r="Q38" s="22">
        <f>Table1_2[[#This Row],[Bank Deposit]]-Table1_2[[#This Row],[Saving Accounts]]</f>
        <v>332280.56390000001</v>
      </c>
      <c r="R38" s="22">
        <f>IF(AND(Table1_2[[#This Row],[Bank Deposit]]&gt;=500000),Table1_2[[#This Row],[Bank Deposit]]+Table1_2[[#This Row],[Bank Deposit]]*0.02,Table1_2[[#This Row],[Bank Deposit]])</f>
        <v>498848</v>
      </c>
    </row>
    <row r="39" spans="1:18" x14ac:dyDescent="0.25">
      <c r="A39" s="21" t="s">
        <v>1145</v>
      </c>
      <c r="B39">
        <v>844409210</v>
      </c>
      <c r="C39">
        <v>62</v>
      </c>
      <c r="D39" s="8">
        <v>22060.5</v>
      </c>
      <c r="E39" s="21" t="s">
        <v>1094</v>
      </c>
      <c r="F39" s="21" t="s">
        <v>1146</v>
      </c>
      <c r="G39" s="21" t="s">
        <v>14</v>
      </c>
      <c r="H39" s="22">
        <v>2021381</v>
      </c>
      <c r="I39" s="22">
        <v>1021939.896384</v>
      </c>
      <c r="J39" s="21" t="s">
        <v>1148</v>
      </c>
      <c r="K39" s="21" t="s">
        <v>9131</v>
      </c>
      <c r="L39" s="22">
        <v>24059016</v>
      </c>
      <c r="M39" s="22">
        <v>0</v>
      </c>
      <c r="N39" s="21" t="s">
        <v>12525</v>
      </c>
      <c r="O39" s="8">
        <v>44299</v>
      </c>
      <c r="P39" s="21" t="s">
        <v>12506</v>
      </c>
      <c r="Q39" s="22">
        <f>Table1_2[[#This Row],[Bank Deposit]]-Table1_2[[#This Row],[Saving Accounts]]</f>
        <v>999441.10361600004</v>
      </c>
      <c r="R39" s="22">
        <f>IF(AND(Table1_2[[#This Row],[Bank Deposit]]&gt;=500000),Table1_2[[#This Row],[Bank Deposit]]+Table1_2[[#This Row],[Bank Deposit]]*0.02,Table1_2[[#This Row],[Bank Deposit]])</f>
        <v>2061808.62</v>
      </c>
    </row>
    <row r="40" spans="1:18" x14ac:dyDescent="0.25">
      <c r="A40" s="21" t="s">
        <v>8430</v>
      </c>
      <c r="B40">
        <v>645643840</v>
      </c>
      <c r="C40">
        <v>65</v>
      </c>
      <c r="D40" s="8">
        <v>20964.75</v>
      </c>
      <c r="E40" s="21" t="s">
        <v>12</v>
      </c>
      <c r="F40" s="21" t="s">
        <v>475</v>
      </c>
      <c r="G40" s="21" t="s">
        <v>2773</v>
      </c>
      <c r="H40" s="22">
        <v>1027108</v>
      </c>
      <c r="I40" s="22">
        <v>467720.86287464999</v>
      </c>
      <c r="J40" s="21" t="s">
        <v>8432</v>
      </c>
      <c r="K40" s="21" t="s">
        <v>9141</v>
      </c>
      <c r="L40" s="22">
        <v>774077451</v>
      </c>
      <c r="M40" s="22">
        <v>0</v>
      </c>
      <c r="N40" s="21" t="s">
        <v>12539</v>
      </c>
      <c r="O40" s="8">
        <v>44419</v>
      </c>
      <c r="P40" s="21" t="s">
        <v>12512</v>
      </c>
      <c r="Q40" s="22">
        <f>Table1_2[[#This Row],[Bank Deposit]]-Table1_2[[#This Row],[Saving Accounts]]</f>
        <v>559387.13712535007</v>
      </c>
      <c r="R40" s="22">
        <f>IF(AND(Table1_2[[#This Row],[Bank Deposit]]&gt;=500000),Table1_2[[#This Row],[Bank Deposit]]+Table1_2[[#This Row],[Bank Deposit]]*0.02,Table1_2[[#This Row],[Bank Deposit]])</f>
        <v>1047650.16</v>
      </c>
    </row>
    <row r="41" spans="1:18" x14ac:dyDescent="0.25">
      <c r="A41" s="21" t="s">
        <v>7833</v>
      </c>
      <c r="B41">
        <v>669511197</v>
      </c>
      <c r="C41">
        <v>38</v>
      </c>
      <c r="D41" s="8">
        <v>30826.5</v>
      </c>
      <c r="E41" s="21" t="s">
        <v>12</v>
      </c>
      <c r="F41" s="21" t="s">
        <v>2176</v>
      </c>
      <c r="G41" s="21" t="s">
        <v>3058</v>
      </c>
      <c r="H41" s="22">
        <v>2504281</v>
      </c>
      <c r="I41" s="22">
        <v>874221.58027776005</v>
      </c>
      <c r="J41" s="21" t="s">
        <v>7835</v>
      </c>
      <c r="K41" s="21" t="s">
        <v>9166</v>
      </c>
      <c r="L41" s="22">
        <v>3726410625</v>
      </c>
      <c r="M41" s="22">
        <v>0</v>
      </c>
      <c r="N41" s="21" t="s">
        <v>12505</v>
      </c>
      <c r="O41" s="8">
        <v>44540</v>
      </c>
      <c r="P41" s="21" t="s">
        <v>12506</v>
      </c>
      <c r="Q41" s="22">
        <f>Table1_2[[#This Row],[Bank Deposit]]-Table1_2[[#This Row],[Saving Accounts]]</f>
        <v>1630059.41972224</v>
      </c>
      <c r="R41" s="22">
        <f>IF(AND(Table1_2[[#This Row],[Bank Deposit]]&gt;=500000),Table1_2[[#This Row],[Bank Deposit]]+Table1_2[[#This Row],[Bank Deposit]]*0.02,Table1_2[[#This Row],[Bank Deposit]])</f>
        <v>2554366.62</v>
      </c>
    </row>
    <row r="42" spans="1:18" x14ac:dyDescent="0.25">
      <c r="A42" s="21" t="s">
        <v>5047</v>
      </c>
      <c r="B42">
        <v>264240684</v>
      </c>
      <c r="C42">
        <v>20</v>
      </c>
      <c r="D42" s="8">
        <v>37401</v>
      </c>
      <c r="E42" s="21" t="s">
        <v>1094</v>
      </c>
      <c r="F42" s="21" t="s">
        <v>814</v>
      </c>
      <c r="G42" s="21" t="s">
        <v>4112</v>
      </c>
      <c r="H42" s="22">
        <v>353151</v>
      </c>
      <c r="I42" s="22">
        <v>56504.177921920003</v>
      </c>
      <c r="J42" s="21" t="s">
        <v>5049</v>
      </c>
      <c r="K42" s="21" t="s">
        <v>9141</v>
      </c>
      <c r="L42" s="22">
        <v>338407524</v>
      </c>
      <c r="M42" s="22">
        <v>0</v>
      </c>
      <c r="N42" s="21" t="s">
        <v>12505</v>
      </c>
      <c r="O42" s="8">
        <v>44432</v>
      </c>
      <c r="P42" s="21" t="s">
        <v>12506</v>
      </c>
      <c r="Q42" s="22">
        <f>Table1_2[[#This Row],[Bank Deposit]]-Table1_2[[#This Row],[Saving Accounts]]</f>
        <v>296646.82207807997</v>
      </c>
      <c r="R42" s="22">
        <f>IF(AND(Table1_2[[#This Row],[Bank Deposit]]&gt;=500000),Table1_2[[#This Row],[Bank Deposit]]+Table1_2[[#This Row],[Bank Deposit]]*0.02,Table1_2[[#This Row],[Bank Deposit]])</f>
        <v>353151</v>
      </c>
    </row>
    <row r="43" spans="1:18" x14ac:dyDescent="0.25">
      <c r="A43" s="21" t="s">
        <v>6074</v>
      </c>
      <c r="B43">
        <v>664315003</v>
      </c>
      <c r="C43">
        <v>23</v>
      </c>
      <c r="D43" s="8">
        <v>36305.25</v>
      </c>
      <c r="E43" s="21" t="s">
        <v>12</v>
      </c>
      <c r="F43" s="21" t="s">
        <v>274</v>
      </c>
      <c r="G43" s="21" t="s">
        <v>4066</v>
      </c>
      <c r="H43" s="22">
        <v>329099</v>
      </c>
      <c r="I43" s="22">
        <v>252054.8107376</v>
      </c>
      <c r="J43" s="21" t="s">
        <v>6076</v>
      </c>
      <c r="K43" s="21" t="s">
        <v>9166</v>
      </c>
      <c r="L43" s="22">
        <v>1080752832</v>
      </c>
      <c r="M43" s="22">
        <v>0</v>
      </c>
      <c r="N43" s="21" t="s">
        <v>12505</v>
      </c>
      <c r="O43" s="8">
        <v>44237</v>
      </c>
      <c r="P43" s="21" t="s">
        <v>12506</v>
      </c>
      <c r="Q43" s="22">
        <f>Table1_2[[#This Row],[Bank Deposit]]-Table1_2[[#This Row],[Saving Accounts]]</f>
        <v>77044.189262400003</v>
      </c>
      <c r="R43" s="22">
        <f>IF(AND(Table1_2[[#This Row],[Bank Deposit]]&gt;=500000),Table1_2[[#This Row],[Bank Deposit]]+Table1_2[[#This Row],[Bank Deposit]]*0.02,Table1_2[[#This Row],[Bank Deposit]])</f>
        <v>329099</v>
      </c>
    </row>
    <row r="44" spans="1:18" x14ac:dyDescent="0.25">
      <c r="A44" s="21" t="s">
        <v>6471</v>
      </c>
      <c r="B44">
        <v>189397842</v>
      </c>
      <c r="C44">
        <v>76</v>
      </c>
      <c r="D44" s="8">
        <v>16947</v>
      </c>
      <c r="E44" s="21" t="s">
        <v>12</v>
      </c>
      <c r="F44" s="21" t="s">
        <v>463</v>
      </c>
      <c r="G44" s="21" t="s">
        <v>4084</v>
      </c>
      <c r="H44" s="22">
        <v>329499</v>
      </c>
      <c r="I44" s="22">
        <v>97608.223087199993</v>
      </c>
      <c r="J44" s="21" t="s">
        <v>6473</v>
      </c>
      <c r="K44" s="21" t="s">
        <v>9141</v>
      </c>
      <c r="L44" s="22">
        <v>16280739</v>
      </c>
      <c r="M44" s="22">
        <v>0</v>
      </c>
      <c r="N44" s="21" t="s">
        <v>12505</v>
      </c>
      <c r="O44" s="8">
        <v>44274</v>
      </c>
      <c r="P44" s="21" t="s">
        <v>12512</v>
      </c>
      <c r="Q44" s="22">
        <f>Table1_2[[#This Row],[Bank Deposit]]-Table1_2[[#This Row],[Saving Accounts]]</f>
        <v>231890.77691280001</v>
      </c>
      <c r="R44" s="22">
        <f>IF(AND(Table1_2[[#This Row],[Bank Deposit]]&gt;=500000),Table1_2[[#This Row],[Bank Deposit]]+Table1_2[[#This Row],[Bank Deposit]]*0.02,Table1_2[[#This Row],[Bank Deposit]])</f>
        <v>329499</v>
      </c>
    </row>
    <row r="45" spans="1:18" x14ac:dyDescent="0.25">
      <c r="A45" s="21" t="s">
        <v>2644</v>
      </c>
      <c r="B45">
        <v>1668456</v>
      </c>
      <c r="C45">
        <v>26</v>
      </c>
      <c r="D45" s="8">
        <v>35209.5</v>
      </c>
      <c r="E45" s="21" t="s">
        <v>12</v>
      </c>
      <c r="F45" s="21" t="s">
        <v>591</v>
      </c>
      <c r="G45" s="21" t="s">
        <v>1964</v>
      </c>
      <c r="H45" s="22">
        <v>103872</v>
      </c>
      <c r="I45" s="22">
        <v>133711.12062</v>
      </c>
      <c r="J45" s="21" t="s">
        <v>2646</v>
      </c>
      <c r="K45" s="21" t="s">
        <v>9149</v>
      </c>
      <c r="L45" s="22">
        <v>1609410825</v>
      </c>
      <c r="M45" s="22">
        <v>0</v>
      </c>
      <c r="N45" s="21" t="s">
        <v>12505</v>
      </c>
      <c r="O45" s="8">
        <v>44291</v>
      </c>
      <c r="P45" s="21" t="s">
        <v>12506</v>
      </c>
      <c r="Q45" s="22">
        <f>Table1_2[[#This Row],[Bank Deposit]]-Table1_2[[#This Row],[Saving Accounts]]</f>
        <v>-29839.120620000002</v>
      </c>
      <c r="R45" s="22">
        <f>IF(AND(Table1_2[[#This Row],[Bank Deposit]]&gt;=500000),Table1_2[[#This Row],[Bank Deposit]]+Table1_2[[#This Row],[Bank Deposit]]*0.02,Table1_2[[#This Row],[Bank Deposit]])</f>
        <v>103872</v>
      </c>
    </row>
    <row r="46" spans="1:18" x14ac:dyDescent="0.25">
      <c r="A46" s="21" t="s">
        <v>6746</v>
      </c>
      <c r="B46">
        <v>488680309</v>
      </c>
      <c r="C46">
        <v>44</v>
      </c>
      <c r="D46" s="8">
        <v>28635</v>
      </c>
      <c r="E46" s="21" t="s">
        <v>12</v>
      </c>
      <c r="F46" s="21" t="s">
        <v>767</v>
      </c>
      <c r="G46" s="21" t="s">
        <v>4095</v>
      </c>
      <c r="H46" s="22">
        <v>1763180</v>
      </c>
      <c r="I46" s="22">
        <v>195798.26662452001</v>
      </c>
      <c r="J46" s="21" t="s">
        <v>6748</v>
      </c>
      <c r="K46" s="21" t="s">
        <v>9141</v>
      </c>
      <c r="L46" s="22">
        <v>3164205312</v>
      </c>
      <c r="M46" s="22">
        <v>7954946704</v>
      </c>
      <c r="N46" s="21" t="s">
        <v>12515</v>
      </c>
      <c r="O46" s="8">
        <v>44324</v>
      </c>
      <c r="P46" s="21" t="s">
        <v>12527</v>
      </c>
      <c r="Q46" s="22">
        <f>Table1_2[[#This Row],[Bank Deposit]]-Table1_2[[#This Row],[Saving Accounts]]</f>
        <v>1567381.7333754799</v>
      </c>
      <c r="R46" s="22">
        <f>IF(AND(Table1_2[[#This Row],[Bank Deposit]]&gt;=500000),Table1_2[[#This Row],[Bank Deposit]]+Table1_2[[#This Row],[Bank Deposit]]*0.02,Table1_2[[#This Row],[Bank Deposit]])</f>
        <v>1798443.6</v>
      </c>
    </row>
    <row r="47" spans="1:18" x14ac:dyDescent="0.25">
      <c r="A47" s="21" t="s">
        <v>76</v>
      </c>
      <c r="B47">
        <v>747666123</v>
      </c>
      <c r="C47">
        <v>58</v>
      </c>
      <c r="D47" s="8">
        <v>23521.5</v>
      </c>
      <c r="E47" s="21" t="s">
        <v>12</v>
      </c>
      <c r="F47" s="21" t="s">
        <v>78</v>
      </c>
      <c r="G47" s="21" t="s">
        <v>14</v>
      </c>
      <c r="H47" s="22">
        <v>349786</v>
      </c>
      <c r="I47" s="22">
        <v>60476.180385599997</v>
      </c>
      <c r="J47" s="21" t="s">
        <v>80</v>
      </c>
      <c r="K47" s="21" t="s">
        <v>9149</v>
      </c>
      <c r="L47" s="22">
        <v>682365</v>
      </c>
      <c r="M47" s="22">
        <v>0</v>
      </c>
      <c r="N47" s="21" t="s">
        <v>12525</v>
      </c>
      <c r="O47" s="8">
        <v>44334</v>
      </c>
      <c r="P47" s="21" t="s">
        <v>12564</v>
      </c>
      <c r="Q47" s="22">
        <f>Table1_2[[#This Row],[Bank Deposit]]-Table1_2[[#This Row],[Saving Accounts]]</f>
        <v>289309.81961439998</v>
      </c>
      <c r="R47" s="22">
        <f>IF(AND(Table1_2[[#This Row],[Bank Deposit]]&gt;=500000),Table1_2[[#This Row],[Bank Deposit]]+Table1_2[[#This Row],[Bank Deposit]]*0.02,Table1_2[[#This Row],[Bank Deposit]])</f>
        <v>349786</v>
      </c>
    </row>
    <row r="48" spans="1:18" x14ac:dyDescent="0.25">
      <c r="A48" s="21" t="s">
        <v>8056</v>
      </c>
      <c r="B48">
        <v>228702655</v>
      </c>
      <c r="C48">
        <v>28</v>
      </c>
      <c r="D48" s="8">
        <v>34479</v>
      </c>
      <c r="E48" s="21" t="s">
        <v>12</v>
      </c>
      <c r="F48" s="21" t="s">
        <v>1815</v>
      </c>
      <c r="G48" s="21" t="s">
        <v>3583</v>
      </c>
      <c r="H48" s="22">
        <v>224558</v>
      </c>
      <c r="I48" s="22">
        <v>98728.006464000006</v>
      </c>
      <c r="J48" s="21" t="s">
        <v>8058</v>
      </c>
      <c r="K48" s="21" t="s">
        <v>9141</v>
      </c>
      <c r="L48" s="22">
        <v>1813944132</v>
      </c>
      <c r="M48" s="22">
        <v>7557332076</v>
      </c>
      <c r="N48" s="21" t="s">
        <v>12515</v>
      </c>
      <c r="O48" s="8">
        <v>44539</v>
      </c>
      <c r="P48" s="21" t="s">
        <v>12506</v>
      </c>
      <c r="Q48" s="22">
        <f>Table1_2[[#This Row],[Bank Deposit]]-Table1_2[[#This Row],[Saving Accounts]]</f>
        <v>125829.99353599999</v>
      </c>
      <c r="R48" s="22">
        <f>IF(AND(Table1_2[[#This Row],[Bank Deposit]]&gt;=500000),Table1_2[[#This Row],[Bank Deposit]]+Table1_2[[#This Row],[Bank Deposit]]*0.02,Table1_2[[#This Row],[Bank Deposit]])</f>
        <v>224558</v>
      </c>
    </row>
    <row r="49" spans="1:18" x14ac:dyDescent="0.25">
      <c r="A49" s="21" t="s">
        <v>7491</v>
      </c>
      <c r="B49">
        <v>693757324</v>
      </c>
      <c r="C49">
        <v>60</v>
      </c>
      <c r="D49" s="8">
        <v>22791</v>
      </c>
      <c r="E49" s="21" t="s">
        <v>12</v>
      </c>
      <c r="F49" s="21" t="s">
        <v>88</v>
      </c>
      <c r="G49" s="21" t="s">
        <v>4220</v>
      </c>
      <c r="H49" s="22">
        <v>97662</v>
      </c>
      <c r="I49" s="22">
        <v>48728.275714559997</v>
      </c>
      <c r="J49" s="21" t="s">
        <v>7493</v>
      </c>
      <c r="K49" s="21" t="s">
        <v>9149</v>
      </c>
      <c r="L49" s="22">
        <v>1100749824</v>
      </c>
      <c r="M49" s="22">
        <v>0</v>
      </c>
      <c r="N49" s="21" t="s">
        <v>12522</v>
      </c>
      <c r="O49" s="8">
        <v>44243</v>
      </c>
      <c r="P49" s="21" t="s">
        <v>12510</v>
      </c>
      <c r="Q49" s="22">
        <f>Table1_2[[#This Row],[Bank Deposit]]-Table1_2[[#This Row],[Saving Accounts]]</f>
        <v>48933.724285440003</v>
      </c>
      <c r="R49" s="22">
        <f>IF(AND(Table1_2[[#This Row],[Bank Deposit]]&gt;=500000),Table1_2[[#This Row],[Bank Deposit]]+Table1_2[[#This Row],[Bank Deposit]]*0.02,Table1_2[[#This Row],[Bank Deposit]])</f>
        <v>97662</v>
      </c>
    </row>
    <row r="50" spans="1:18" x14ac:dyDescent="0.25">
      <c r="A50" s="21" t="s">
        <v>3365</v>
      </c>
      <c r="B50">
        <v>854450415</v>
      </c>
      <c r="C50">
        <v>66</v>
      </c>
      <c r="D50" s="8">
        <v>20599.5</v>
      </c>
      <c r="E50" s="21" t="s">
        <v>1094</v>
      </c>
      <c r="F50" s="21" t="s">
        <v>24</v>
      </c>
      <c r="G50" s="21" t="s">
        <v>3331</v>
      </c>
      <c r="H50" s="22">
        <v>629275</v>
      </c>
      <c r="I50" s="22">
        <v>252028.82011944</v>
      </c>
      <c r="J50" s="21" t="s">
        <v>3367</v>
      </c>
      <c r="K50" s="21" t="s">
        <v>9149</v>
      </c>
      <c r="L50" s="22">
        <v>268503696</v>
      </c>
      <c r="M50" s="22">
        <v>0</v>
      </c>
      <c r="N50" s="21" t="s">
        <v>12505</v>
      </c>
      <c r="O50" s="8">
        <v>44296</v>
      </c>
      <c r="P50" s="21" t="s">
        <v>12506</v>
      </c>
      <c r="Q50" s="22">
        <f>Table1_2[[#This Row],[Bank Deposit]]-Table1_2[[#This Row],[Saving Accounts]]</f>
        <v>377246.17988056003</v>
      </c>
      <c r="R50" s="22">
        <f>IF(AND(Table1_2[[#This Row],[Bank Deposit]]&gt;=500000),Table1_2[[#This Row],[Bank Deposit]]+Table1_2[[#This Row],[Bank Deposit]]*0.02,Table1_2[[#This Row],[Bank Deposit]])</f>
        <v>641860.5</v>
      </c>
    </row>
    <row r="51" spans="1:18" x14ac:dyDescent="0.25">
      <c r="A51" s="21" t="s">
        <v>9057</v>
      </c>
      <c r="B51">
        <v>497837231</v>
      </c>
      <c r="C51">
        <v>51</v>
      </c>
      <c r="D51" s="8">
        <v>35887.25</v>
      </c>
      <c r="E51" s="21" t="s">
        <v>12</v>
      </c>
      <c r="F51" s="21" t="s">
        <v>15539</v>
      </c>
      <c r="G51" s="21" t="s">
        <v>4220</v>
      </c>
      <c r="H51" s="22">
        <v>834678</v>
      </c>
      <c r="I51" s="22">
        <v>904789.52055840101</v>
      </c>
      <c r="J51" s="21" t="s">
        <v>9059</v>
      </c>
      <c r="K51" s="21" t="s">
        <v>9149</v>
      </c>
      <c r="L51" s="22">
        <v>2178085707</v>
      </c>
      <c r="M51" s="22">
        <v>0</v>
      </c>
      <c r="N51" s="21" t="s">
        <v>12539</v>
      </c>
      <c r="O51" s="8">
        <v>44566</v>
      </c>
      <c r="P51" s="21" t="s">
        <v>12510</v>
      </c>
      <c r="Q51" s="22">
        <f>Table1_2[[#This Row],[Bank Deposit]]-Table1_2[[#This Row],[Saving Accounts]]</f>
        <v>-70111.520558401011</v>
      </c>
      <c r="R51" s="22">
        <f>IF(AND(Table1_2[[#This Row],[Bank Deposit]]&gt;=500000),Table1_2[[#This Row],[Bank Deposit]]+Table1_2[[#This Row],[Bank Deposit]]*0.02,Table1_2[[#This Row],[Bank Deposit]])</f>
        <v>851371.56</v>
      </c>
    </row>
    <row r="52" spans="1:18" x14ac:dyDescent="0.25">
      <c r="A52" s="21" t="s">
        <v>6989</v>
      </c>
      <c r="B52">
        <v>235255097</v>
      </c>
      <c r="C52">
        <v>65</v>
      </c>
      <c r="D52" s="8">
        <v>20964.75</v>
      </c>
      <c r="E52" s="21" t="s">
        <v>12</v>
      </c>
      <c r="F52" s="21" t="s">
        <v>620</v>
      </c>
      <c r="G52" s="21" t="s">
        <v>4074</v>
      </c>
      <c r="H52" s="22">
        <v>657037</v>
      </c>
      <c r="I52" s="22">
        <v>229963.05675419999</v>
      </c>
      <c r="J52" s="21" t="s">
        <v>6991</v>
      </c>
      <c r="K52" s="21" t="s">
        <v>9135</v>
      </c>
      <c r="L52" s="22">
        <v>316685824</v>
      </c>
      <c r="M52" s="22">
        <v>0</v>
      </c>
      <c r="N52" s="21" t="s">
        <v>12525</v>
      </c>
      <c r="O52" s="8">
        <v>44361</v>
      </c>
      <c r="P52" s="21" t="s">
        <v>12564</v>
      </c>
      <c r="Q52" s="22">
        <f>Table1_2[[#This Row],[Bank Deposit]]-Table1_2[[#This Row],[Saving Accounts]]</f>
        <v>427073.94324579998</v>
      </c>
      <c r="R52" s="22">
        <f>IF(AND(Table1_2[[#This Row],[Bank Deposit]]&gt;=500000),Table1_2[[#This Row],[Bank Deposit]]+Table1_2[[#This Row],[Bank Deposit]]*0.02,Table1_2[[#This Row],[Bank Deposit]])</f>
        <v>670177.74</v>
      </c>
    </row>
    <row r="53" spans="1:18" x14ac:dyDescent="0.25">
      <c r="A53" s="21" t="s">
        <v>8095</v>
      </c>
      <c r="B53">
        <v>451149977</v>
      </c>
      <c r="C53">
        <v>80</v>
      </c>
      <c r="D53" s="8">
        <v>15486</v>
      </c>
      <c r="E53" s="21" t="s">
        <v>12</v>
      </c>
      <c r="F53" s="21" t="s">
        <v>989</v>
      </c>
      <c r="G53" s="21" t="s">
        <v>3583</v>
      </c>
      <c r="H53" s="22">
        <v>3515973</v>
      </c>
      <c r="I53" s="22">
        <v>1173793.9161312</v>
      </c>
      <c r="J53" s="21" t="s">
        <v>8097</v>
      </c>
      <c r="K53" s="21" t="s">
        <v>9145</v>
      </c>
      <c r="L53" s="22">
        <v>5668377</v>
      </c>
      <c r="M53" s="22">
        <v>0</v>
      </c>
      <c r="N53" s="21" t="s">
        <v>12505</v>
      </c>
      <c r="O53" s="8">
        <v>44549</v>
      </c>
      <c r="P53" s="21" t="s">
        <v>12506</v>
      </c>
      <c r="Q53" s="22">
        <f>Table1_2[[#This Row],[Bank Deposit]]-Table1_2[[#This Row],[Saving Accounts]]</f>
        <v>2342179.0838687997</v>
      </c>
      <c r="R53" s="22">
        <f>IF(AND(Table1_2[[#This Row],[Bank Deposit]]&gt;=500000),Table1_2[[#This Row],[Bank Deposit]]+Table1_2[[#This Row],[Bank Deposit]]*0.02,Table1_2[[#This Row],[Bank Deposit]])</f>
        <v>3586292.46</v>
      </c>
    </row>
    <row r="54" spans="1:18" x14ac:dyDescent="0.25">
      <c r="A54" s="21" t="s">
        <v>8668</v>
      </c>
      <c r="B54">
        <v>834478667</v>
      </c>
      <c r="C54">
        <v>31</v>
      </c>
      <c r="D54" s="8">
        <v>33383.25</v>
      </c>
      <c r="E54" s="21" t="s">
        <v>12</v>
      </c>
      <c r="F54" s="21" t="s">
        <v>53</v>
      </c>
      <c r="G54" s="21" t="s">
        <v>3820</v>
      </c>
      <c r="H54" s="22">
        <v>1205689</v>
      </c>
      <c r="I54" s="22">
        <v>121695.762204</v>
      </c>
      <c r="J54" s="21" t="s">
        <v>8670</v>
      </c>
      <c r="K54" s="21" t="s">
        <v>9131</v>
      </c>
      <c r="L54" s="22">
        <v>7801716</v>
      </c>
      <c r="M54" s="22">
        <v>0</v>
      </c>
      <c r="N54" s="21" t="s">
        <v>12525</v>
      </c>
      <c r="O54" s="8">
        <v>44231</v>
      </c>
      <c r="P54" s="21" t="s">
        <v>12506</v>
      </c>
      <c r="Q54" s="22">
        <f>Table1_2[[#This Row],[Bank Deposit]]-Table1_2[[#This Row],[Saving Accounts]]</f>
        <v>1083993.237796</v>
      </c>
      <c r="R54" s="22">
        <f>IF(AND(Table1_2[[#This Row],[Bank Deposit]]&gt;=500000),Table1_2[[#This Row],[Bank Deposit]]+Table1_2[[#This Row],[Bank Deposit]]*0.02,Table1_2[[#This Row],[Bank Deposit]])</f>
        <v>1229802.78</v>
      </c>
    </row>
    <row r="55" spans="1:18" x14ac:dyDescent="0.25">
      <c r="A55" s="21" t="s">
        <v>5038</v>
      </c>
      <c r="B55">
        <v>478857998</v>
      </c>
      <c r="C55">
        <v>83</v>
      </c>
      <c r="D55" s="8">
        <v>14390.25</v>
      </c>
      <c r="E55" s="21" t="s">
        <v>1094</v>
      </c>
      <c r="F55" s="21" t="s">
        <v>1000</v>
      </c>
      <c r="G55" s="21" t="s">
        <v>4058</v>
      </c>
      <c r="H55" s="22">
        <v>447928</v>
      </c>
      <c r="I55" s="22">
        <v>65913.441519</v>
      </c>
      <c r="J55" s="21" t="s">
        <v>5040</v>
      </c>
      <c r="K55" s="21" t="s">
        <v>9135</v>
      </c>
      <c r="L55" s="22">
        <v>1309873644</v>
      </c>
      <c r="M55" s="22">
        <v>0</v>
      </c>
      <c r="N55" s="21" t="s">
        <v>12539</v>
      </c>
      <c r="O55" s="8">
        <v>44287</v>
      </c>
      <c r="P55" s="21" t="s">
        <v>12510</v>
      </c>
      <c r="Q55" s="22">
        <f>Table1_2[[#This Row],[Bank Deposit]]-Table1_2[[#This Row],[Saving Accounts]]</f>
        <v>382014.55848100001</v>
      </c>
      <c r="R55" s="22">
        <f>IF(AND(Table1_2[[#This Row],[Bank Deposit]]&gt;=500000),Table1_2[[#This Row],[Bank Deposit]]+Table1_2[[#This Row],[Bank Deposit]]*0.02,Table1_2[[#This Row],[Bank Deposit]])</f>
        <v>447928</v>
      </c>
    </row>
    <row r="56" spans="1:18" x14ac:dyDescent="0.25">
      <c r="A56" s="21" t="s">
        <v>2739</v>
      </c>
      <c r="B56">
        <v>877103671</v>
      </c>
      <c r="C56">
        <v>29</v>
      </c>
      <c r="D56" s="8">
        <v>34113.75</v>
      </c>
      <c r="E56" s="21" t="s">
        <v>12</v>
      </c>
      <c r="F56" s="21" t="s">
        <v>491</v>
      </c>
      <c r="G56" s="21" t="s">
        <v>1964</v>
      </c>
      <c r="H56" s="22">
        <v>205426</v>
      </c>
      <c r="I56" s="22">
        <v>36406.831581999999</v>
      </c>
      <c r="J56" s="21" t="s">
        <v>2741</v>
      </c>
      <c r="K56" s="21" t="s">
        <v>9145</v>
      </c>
      <c r="L56" s="22">
        <v>1775195136</v>
      </c>
      <c r="M56" s="22">
        <v>0</v>
      </c>
      <c r="N56" s="21" t="s">
        <v>12539</v>
      </c>
      <c r="O56" s="8">
        <v>44272</v>
      </c>
      <c r="P56" s="21" t="s">
        <v>12510</v>
      </c>
      <c r="Q56" s="22">
        <f>Table1_2[[#This Row],[Bank Deposit]]-Table1_2[[#This Row],[Saving Accounts]]</f>
        <v>169019.16841799999</v>
      </c>
      <c r="R56" s="22">
        <f>IF(AND(Table1_2[[#This Row],[Bank Deposit]]&gt;=500000),Table1_2[[#This Row],[Bank Deposit]]+Table1_2[[#This Row],[Bank Deposit]]*0.02,Table1_2[[#This Row],[Bank Deposit]])</f>
        <v>205426</v>
      </c>
    </row>
    <row r="57" spans="1:18" x14ac:dyDescent="0.25">
      <c r="A57" s="21" t="s">
        <v>8588</v>
      </c>
      <c r="B57">
        <v>387078888</v>
      </c>
      <c r="C57">
        <v>36</v>
      </c>
      <c r="D57" s="8">
        <v>31557</v>
      </c>
      <c r="E57" s="21" t="s">
        <v>12</v>
      </c>
      <c r="F57" s="21" t="s">
        <v>1242</v>
      </c>
      <c r="G57" s="21" t="s">
        <v>2773</v>
      </c>
      <c r="H57" s="22">
        <v>678568</v>
      </c>
      <c r="I57" s="22">
        <v>75959.089919999999</v>
      </c>
      <c r="J57" s="21" t="s">
        <v>8590</v>
      </c>
      <c r="K57" s="21" t="s">
        <v>9149</v>
      </c>
      <c r="L57" s="22">
        <v>1093164396</v>
      </c>
      <c r="M57" s="22">
        <v>0</v>
      </c>
      <c r="N57" s="21" t="s">
        <v>12505</v>
      </c>
      <c r="O57" s="8">
        <v>44586</v>
      </c>
      <c r="P57" s="21" t="s">
        <v>12506</v>
      </c>
      <c r="Q57" s="22">
        <f>Table1_2[[#This Row],[Bank Deposit]]-Table1_2[[#This Row],[Saving Accounts]]</f>
        <v>602608.91008000006</v>
      </c>
      <c r="R57" s="22">
        <f>IF(AND(Table1_2[[#This Row],[Bank Deposit]]&gt;=500000),Table1_2[[#This Row],[Bank Deposit]]+Table1_2[[#This Row],[Bank Deposit]]*0.02,Table1_2[[#This Row],[Bank Deposit]])</f>
        <v>692139.36</v>
      </c>
    </row>
    <row r="58" spans="1:18" x14ac:dyDescent="0.25">
      <c r="A58" s="21" t="s">
        <v>5085</v>
      </c>
      <c r="B58">
        <v>773420811</v>
      </c>
      <c r="C58">
        <v>81</v>
      </c>
      <c r="D58" s="8">
        <v>15120.75</v>
      </c>
      <c r="E58" s="21" t="s">
        <v>1094</v>
      </c>
      <c r="F58" s="21" t="s">
        <v>527</v>
      </c>
      <c r="G58" s="21" t="s">
        <v>4084</v>
      </c>
      <c r="H58" s="22">
        <v>1169639</v>
      </c>
      <c r="I58" s="22">
        <v>775409.08989279997</v>
      </c>
      <c r="J58" s="21" t="s">
        <v>5087</v>
      </c>
      <c r="K58" s="21" t="s">
        <v>9149</v>
      </c>
      <c r="L58" s="22">
        <v>268215696</v>
      </c>
      <c r="M58" s="22">
        <v>0</v>
      </c>
      <c r="N58" s="21" t="s">
        <v>12539</v>
      </c>
      <c r="O58" s="8">
        <v>44316</v>
      </c>
      <c r="P58" s="21" t="s">
        <v>12512</v>
      </c>
      <c r="Q58" s="22">
        <f>Table1_2[[#This Row],[Bank Deposit]]-Table1_2[[#This Row],[Saving Accounts]]</f>
        <v>394229.91010720003</v>
      </c>
      <c r="R58" s="22">
        <f>IF(AND(Table1_2[[#This Row],[Bank Deposit]]&gt;=500000),Table1_2[[#This Row],[Bank Deposit]]+Table1_2[[#This Row],[Bank Deposit]]*0.02,Table1_2[[#This Row],[Bank Deposit]])</f>
        <v>1193031.78</v>
      </c>
    </row>
    <row r="59" spans="1:18" x14ac:dyDescent="0.25">
      <c r="A59" s="21" t="s">
        <v>5643</v>
      </c>
      <c r="B59">
        <v>5209569</v>
      </c>
      <c r="C59">
        <v>37</v>
      </c>
      <c r="D59" s="8">
        <v>31191.75</v>
      </c>
      <c r="E59" s="21" t="s">
        <v>1094</v>
      </c>
      <c r="F59" s="21" t="s">
        <v>636</v>
      </c>
      <c r="G59" s="21" t="s">
        <v>4058</v>
      </c>
      <c r="H59" s="22">
        <v>1717828</v>
      </c>
      <c r="I59" s="22">
        <v>447638.40955679998</v>
      </c>
      <c r="J59" s="21" t="s">
        <v>5645</v>
      </c>
      <c r="K59" s="21" t="s">
        <v>9145</v>
      </c>
      <c r="L59" s="22">
        <v>196377777</v>
      </c>
      <c r="M59" s="22">
        <v>243312676</v>
      </c>
      <c r="N59" s="21" t="s">
        <v>12515</v>
      </c>
      <c r="O59" s="8">
        <v>44261</v>
      </c>
      <c r="P59" s="21" t="s">
        <v>12527</v>
      </c>
      <c r="Q59" s="22">
        <f>Table1_2[[#This Row],[Bank Deposit]]-Table1_2[[#This Row],[Saving Accounts]]</f>
        <v>1270189.5904432</v>
      </c>
      <c r="R59" s="22">
        <f>IF(AND(Table1_2[[#This Row],[Bank Deposit]]&gt;=500000),Table1_2[[#This Row],[Bank Deposit]]+Table1_2[[#This Row],[Bank Deposit]]*0.02,Table1_2[[#This Row],[Bank Deposit]])</f>
        <v>1752184.56</v>
      </c>
    </row>
    <row r="60" spans="1:18" x14ac:dyDescent="0.25">
      <c r="A60" s="21" t="s">
        <v>3746</v>
      </c>
      <c r="B60">
        <v>231227309</v>
      </c>
      <c r="C60">
        <v>79</v>
      </c>
      <c r="D60" s="8">
        <v>15851.25</v>
      </c>
      <c r="E60" s="21" t="s">
        <v>1094</v>
      </c>
      <c r="F60" s="21" t="s">
        <v>340</v>
      </c>
      <c r="G60" s="21" t="s">
        <v>3583</v>
      </c>
      <c r="H60" s="22">
        <v>1528432</v>
      </c>
      <c r="I60" s="22">
        <v>675057.55500000005</v>
      </c>
      <c r="J60" s="21" t="s">
        <v>3748</v>
      </c>
      <c r="K60" s="21" t="s">
        <v>9141</v>
      </c>
      <c r="L60" s="22">
        <v>1235703744</v>
      </c>
      <c r="M60" s="22">
        <v>0</v>
      </c>
      <c r="N60" s="21" t="s">
        <v>12505</v>
      </c>
      <c r="O60" s="8">
        <v>44433</v>
      </c>
      <c r="P60" s="21" t="s">
        <v>12506</v>
      </c>
      <c r="Q60" s="22">
        <f>Table1_2[[#This Row],[Bank Deposit]]-Table1_2[[#This Row],[Saving Accounts]]</f>
        <v>853374.44499999995</v>
      </c>
      <c r="R60" s="22">
        <f>IF(AND(Table1_2[[#This Row],[Bank Deposit]]&gt;=500000),Table1_2[[#This Row],[Bank Deposit]]+Table1_2[[#This Row],[Bank Deposit]]*0.02,Table1_2[[#This Row],[Bank Deposit]])</f>
        <v>1559000.64</v>
      </c>
    </row>
    <row r="61" spans="1:18" x14ac:dyDescent="0.25">
      <c r="A61" s="21" t="s">
        <v>8341</v>
      </c>
      <c r="B61">
        <v>244198901</v>
      </c>
      <c r="C61">
        <v>21</v>
      </c>
      <c r="D61" s="8">
        <v>37035.75</v>
      </c>
      <c r="E61" s="21" t="s">
        <v>12</v>
      </c>
      <c r="F61" s="21" t="s">
        <v>63</v>
      </c>
      <c r="G61" s="21" t="s">
        <v>3331</v>
      </c>
      <c r="H61" s="22">
        <v>288545</v>
      </c>
      <c r="I61" s="22">
        <v>163440.22247462001</v>
      </c>
      <c r="J61" s="21" t="s">
        <v>8343</v>
      </c>
      <c r="K61" s="21" t="s">
        <v>9149</v>
      </c>
      <c r="L61" s="22">
        <v>883635896</v>
      </c>
      <c r="M61" s="22">
        <v>0</v>
      </c>
      <c r="N61" s="21" t="s">
        <v>12539</v>
      </c>
      <c r="O61" s="8">
        <v>44502</v>
      </c>
      <c r="P61" s="21" t="s">
        <v>12512</v>
      </c>
      <c r="Q61" s="22">
        <f>Table1_2[[#This Row],[Bank Deposit]]-Table1_2[[#This Row],[Saving Accounts]]</f>
        <v>125104.77752537999</v>
      </c>
      <c r="R61" s="22">
        <f>IF(AND(Table1_2[[#This Row],[Bank Deposit]]&gt;=500000),Table1_2[[#This Row],[Bank Deposit]]+Table1_2[[#This Row],[Bank Deposit]]*0.02,Table1_2[[#This Row],[Bank Deposit]])</f>
        <v>288545</v>
      </c>
    </row>
    <row r="62" spans="1:18" x14ac:dyDescent="0.25">
      <c r="A62" s="21" t="s">
        <v>6062</v>
      </c>
      <c r="B62">
        <v>744373219</v>
      </c>
      <c r="C62">
        <v>42</v>
      </c>
      <c r="D62" s="8">
        <v>29365.5</v>
      </c>
      <c r="E62" s="21" t="s">
        <v>12</v>
      </c>
      <c r="F62" s="21" t="s">
        <v>39</v>
      </c>
      <c r="G62" s="21" t="s">
        <v>4119</v>
      </c>
      <c r="H62" s="22">
        <v>48978</v>
      </c>
      <c r="I62" s="22">
        <v>10674.258416639999</v>
      </c>
      <c r="J62" s="21" t="s">
        <v>6064</v>
      </c>
      <c r="K62" s="21" t="s">
        <v>9141</v>
      </c>
      <c r="L62" s="22">
        <v>25387285</v>
      </c>
      <c r="M62" s="22">
        <v>0</v>
      </c>
      <c r="N62" s="21" t="s">
        <v>12539</v>
      </c>
      <c r="O62" s="8">
        <v>44493</v>
      </c>
      <c r="P62" s="21" t="s">
        <v>12512</v>
      </c>
      <c r="Q62" s="22">
        <f>Table1_2[[#This Row],[Bank Deposit]]-Table1_2[[#This Row],[Saving Accounts]]</f>
        <v>38303.741583360003</v>
      </c>
      <c r="R62" s="22">
        <f>IF(AND(Table1_2[[#This Row],[Bank Deposit]]&gt;=500000),Table1_2[[#This Row],[Bank Deposit]]+Table1_2[[#This Row],[Bank Deposit]]*0.02,Table1_2[[#This Row],[Bank Deposit]])</f>
        <v>48978</v>
      </c>
    </row>
    <row r="63" spans="1:18" x14ac:dyDescent="0.25">
      <c r="A63" s="21" t="s">
        <v>1050</v>
      </c>
      <c r="B63">
        <v>684470860</v>
      </c>
      <c r="C63">
        <v>23</v>
      </c>
      <c r="D63" s="8">
        <v>36305.25</v>
      </c>
      <c r="E63" s="21" t="s">
        <v>12</v>
      </c>
      <c r="F63" s="21" t="s">
        <v>475</v>
      </c>
      <c r="G63" s="21" t="s">
        <v>14</v>
      </c>
      <c r="H63" s="22">
        <v>167320</v>
      </c>
      <c r="I63" s="22">
        <v>54616.363730639998</v>
      </c>
      <c r="J63" s="21" t="s">
        <v>1052</v>
      </c>
      <c r="K63" s="21" t="s">
        <v>9131</v>
      </c>
      <c r="L63" s="22">
        <v>28295463</v>
      </c>
      <c r="M63" s="22">
        <v>0</v>
      </c>
      <c r="N63" s="21" t="s">
        <v>12539</v>
      </c>
      <c r="O63" s="8">
        <v>44381</v>
      </c>
      <c r="P63" s="21" t="s">
        <v>12512</v>
      </c>
      <c r="Q63" s="22">
        <f>Table1_2[[#This Row],[Bank Deposit]]-Table1_2[[#This Row],[Saving Accounts]]</f>
        <v>112703.63626935999</v>
      </c>
      <c r="R63" s="22">
        <f>IF(AND(Table1_2[[#This Row],[Bank Deposit]]&gt;=500000),Table1_2[[#This Row],[Bank Deposit]]+Table1_2[[#This Row],[Bank Deposit]]*0.02,Table1_2[[#This Row],[Bank Deposit]])</f>
        <v>167320</v>
      </c>
    </row>
    <row r="64" spans="1:18" x14ac:dyDescent="0.25">
      <c r="A64" s="21" t="s">
        <v>5560</v>
      </c>
      <c r="B64">
        <v>236046688</v>
      </c>
      <c r="C64">
        <v>25</v>
      </c>
      <c r="D64" s="8">
        <v>35574.75</v>
      </c>
      <c r="E64" s="21" t="s">
        <v>1094</v>
      </c>
      <c r="F64" s="21" t="s">
        <v>88</v>
      </c>
      <c r="G64" s="21" t="s">
        <v>4074</v>
      </c>
      <c r="H64" s="22">
        <v>1580168</v>
      </c>
      <c r="I64" s="22">
        <v>732073.62426704995</v>
      </c>
      <c r="J64" s="21" t="s">
        <v>5562</v>
      </c>
      <c r="K64" s="21" t="s">
        <v>9145</v>
      </c>
      <c r="L64" s="22">
        <v>3820432</v>
      </c>
      <c r="M64" s="22">
        <v>0</v>
      </c>
      <c r="N64" s="21" t="s">
        <v>12539</v>
      </c>
      <c r="O64" s="8">
        <v>44393</v>
      </c>
      <c r="P64" s="21" t="s">
        <v>12512</v>
      </c>
      <c r="Q64" s="22">
        <f>Table1_2[[#This Row],[Bank Deposit]]-Table1_2[[#This Row],[Saving Accounts]]</f>
        <v>848094.37573295005</v>
      </c>
      <c r="R64" s="22">
        <f>IF(AND(Table1_2[[#This Row],[Bank Deposit]]&gt;=500000),Table1_2[[#This Row],[Bank Deposit]]+Table1_2[[#This Row],[Bank Deposit]]*0.02,Table1_2[[#This Row],[Bank Deposit]])</f>
        <v>1611771.36</v>
      </c>
    </row>
    <row r="65" spans="1:18" x14ac:dyDescent="0.25">
      <c r="A65" s="21" t="s">
        <v>2647</v>
      </c>
      <c r="B65">
        <v>761624255</v>
      </c>
      <c r="C65">
        <v>38</v>
      </c>
      <c r="D65" s="8">
        <v>30826.5</v>
      </c>
      <c r="E65" s="21" t="s">
        <v>12</v>
      </c>
      <c r="F65" s="21" t="s">
        <v>527</v>
      </c>
      <c r="G65" s="21" t="s">
        <v>1964</v>
      </c>
      <c r="H65" s="22">
        <v>369717</v>
      </c>
      <c r="I65" s="22">
        <v>188455.57479727999</v>
      </c>
      <c r="J65" s="21" t="s">
        <v>1959</v>
      </c>
      <c r="K65" s="21" t="s">
        <v>9149</v>
      </c>
      <c r="L65" s="22">
        <v>1332805287</v>
      </c>
      <c r="M65" s="22">
        <v>0</v>
      </c>
      <c r="N65" s="21" t="s">
        <v>12509</v>
      </c>
      <c r="O65" s="8">
        <v>44605</v>
      </c>
      <c r="P65" s="21" t="s">
        <v>12519</v>
      </c>
      <c r="Q65" s="22">
        <f>Table1_2[[#This Row],[Bank Deposit]]-Table1_2[[#This Row],[Saving Accounts]]</f>
        <v>181261.42520272001</v>
      </c>
      <c r="R65" s="22">
        <f>IF(AND(Table1_2[[#This Row],[Bank Deposit]]&gt;=500000),Table1_2[[#This Row],[Bank Deposit]]+Table1_2[[#This Row],[Bank Deposit]]*0.02,Table1_2[[#This Row],[Bank Deposit]])</f>
        <v>369717</v>
      </c>
    </row>
    <row r="66" spans="1:18" x14ac:dyDescent="0.25">
      <c r="A66" s="21" t="s">
        <v>8449</v>
      </c>
      <c r="B66">
        <v>644201182</v>
      </c>
      <c r="C66">
        <v>19</v>
      </c>
      <c r="D66" s="8">
        <v>37766.25</v>
      </c>
      <c r="E66" s="21" t="s">
        <v>12</v>
      </c>
      <c r="F66" s="21" t="s">
        <v>438</v>
      </c>
      <c r="G66" s="21" t="s">
        <v>2773</v>
      </c>
      <c r="H66" s="22">
        <v>433660</v>
      </c>
      <c r="I66" s="22">
        <v>197601.8911146</v>
      </c>
      <c r="J66" s="21" t="s">
        <v>8451</v>
      </c>
      <c r="K66" s="21" t="s">
        <v>9131</v>
      </c>
      <c r="L66" s="22">
        <v>1406717235</v>
      </c>
      <c r="M66" s="22">
        <v>528083556</v>
      </c>
      <c r="N66" s="21" t="s">
        <v>12515</v>
      </c>
      <c r="O66" s="8">
        <v>44346</v>
      </c>
      <c r="P66" s="21" t="s">
        <v>12516</v>
      </c>
      <c r="Q66" s="22">
        <f>Table1_2[[#This Row],[Bank Deposit]]-Table1_2[[#This Row],[Saving Accounts]]</f>
        <v>236058.1088854</v>
      </c>
      <c r="R66" s="22">
        <f>IF(AND(Table1_2[[#This Row],[Bank Deposit]]&gt;=500000),Table1_2[[#This Row],[Bank Deposit]]+Table1_2[[#This Row],[Bank Deposit]]*0.02,Table1_2[[#This Row],[Bank Deposit]])</f>
        <v>433660</v>
      </c>
    </row>
    <row r="67" spans="1:18" x14ac:dyDescent="0.25">
      <c r="A67" s="21" t="s">
        <v>5196</v>
      </c>
      <c r="B67">
        <v>62019148</v>
      </c>
      <c r="C67">
        <v>28</v>
      </c>
      <c r="D67" s="8">
        <v>34479</v>
      </c>
      <c r="E67" s="21" t="s">
        <v>1094</v>
      </c>
      <c r="F67" s="21" t="s">
        <v>774</v>
      </c>
      <c r="G67" s="21" t="s">
        <v>4074</v>
      </c>
      <c r="H67" s="22">
        <v>1120917</v>
      </c>
      <c r="I67" s="22">
        <v>437157.77429999999</v>
      </c>
      <c r="J67" s="21" t="s">
        <v>5198</v>
      </c>
      <c r="K67" s="21" t="s">
        <v>9149</v>
      </c>
      <c r="L67" s="22">
        <v>1168812344</v>
      </c>
      <c r="M67" s="22">
        <v>0</v>
      </c>
      <c r="N67" s="21" t="s">
        <v>12525</v>
      </c>
      <c r="O67" s="8">
        <v>44420</v>
      </c>
      <c r="P67" s="21" t="s">
        <v>12506</v>
      </c>
      <c r="Q67" s="22">
        <f>Table1_2[[#This Row],[Bank Deposit]]-Table1_2[[#This Row],[Saving Accounts]]</f>
        <v>683759.22570000007</v>
      </c>
      <c r="R67" s="22">
        <f>IF(AND(Table1_2[[#This Row],[Bank Deposit]]&gt;=500000),Table1_2[[#This Row],[Bank Deposit]]+Table1_2[[#This Row],[Bank Deposit]]*0.02,Table1_2[[#This Row],[Bank Deposit]])</f>
        <v>1143335.3400000001</v>
      </c>
    </row>
    <row r="68" spans="1:18" x14ac:dyDescent="0.25">
      <c r="A68" s="21" t="s">
        <v>2085</v>
      </c>
      <c r="B68">
        <v>507007205</v>
      </c>
      <c r="C68">
        <v>74</v>
      </c>
      <c r="D68" s="8">
        <v>17677.5</v>
      </c>
      <c r="E68" s="21" t="s">
        <v>1094</v>
      </c>
      <c r="F68" s="21" t="s">
        <v>399</v>
      </c>
      <c r="G68" s="21" t="s">
        <v>1964</v>
      </c>
      <c r="H68" s="22">
        <v>656176</v>
      </c>
      <c r="I68" s="22">
        <v>162254.48663423999</v>
      </c>
      <c r="J68" s="21" t="s">
        <v>2087</v>
      </c>
      <c r="K68" s="21" t="s">
        <v>9145</v>
      </c>
      <c r="L68" s="22">
        <v>1583417079</v>
      </c>
      <c r="M68" s="22">
        <v>2096196048</v>
      </c>
      <c r="N68" s="21" t="s">
        <v>12515</v>
      </c>
      <c r="O68" s="8">
        <v>44615</v>
      </c>
      <c r="P68" s="21" t="s">
        <v>12527</v>
      </c>
      <c r="Q68" s="22">
        <f>Table1_2[[#This Row],[Bank Deposit]]-Table1_2[[#This Row],[Saving Accounts]]</f>
        <v>493921.51336575998</v>
      </c>
      <c r="R68" s="22">
        <f>IF(AND(Table1_2[[#This Row],[Bank Deposit]]&gt;=500000),Table1_2[[#This Row],[Bank Deposit]]+Table1_2[[#This Row],[Bank Deposit]]*0.02,Table1_2[[#This Row],[Bank Deposit]])</f>
        <v>669299.52</v>
      </c>
    </row>
    <row r="69" spans="1:18" x14ac:dyDescent="0.25">
      <c r="A69" s="21" t="s">
        <v>3829</v>
      </c>
      <c r="B69">
        <v>84076632</v>
      </c>
      <c r="C69">
        <v>43</v>
      </c>
      <c r="D69" s="8">
        <v>29000.25</v>
      </c>
      <c r="E69" s="21" t="s">
        <v>1094</v>
      </c>
      <c r="F69" s="21" t="s">
        <v>269</v>
      </c>
      <c r="G69" s="21" t="s">
        <v>3820</v>
      </c>
      <c r="H69" s="22">
        <v>380433</v>
      </c>
      <c r="I69" s="22">
        <v>190216.40601599999</v>
      </c>
      <c r="J69" s="21" t="s">
        <v>3831</v>
      </c>
      <c r="K69" s="21" t="s">
        <v>9141</v>
      </c>
      <c r="L69" s="22">
        <v>3962190141</v>
      </c>
      <c r="M69" s="22">
        <v>0</v>
      </c>
      <c r="N69" s="21" t="s">
        <v>12505</v>
      </c>
      <c r="O69" s="8">
        <v>44354</v>
      </c>
      <c r="P69" s="21" t="s">
        <v>12506</v>
      </c>
      <c r="Q69" s="22">
        <f>Table1_2[[#This Row],[Bank Deposit]]-Table1_2[[#This Row],[Saving Accounts]]</f>
        <v>190216.59398400001</v>
      </c>
      <c r="R69" s="22">
        <f>IF(AND(Table1_2[[#This Row],[Bank Deposit]]&gt;=500000),Table1_2[[#This Row],[Bank Deposit]]+Table1_2[[#This Row],[Bank Deposit]]*0.02,Table1_2[[#This Row],[Bank Deposit]])</f>
        <v>380433</v>
      </c>
    </row>
    <row r="70" spans="1:18" x14ac:dyDescent="0.25">
      <c r="A70" s="21" t="s">
        <v>364</v>
      </c>
      <c r="B70">
        <v>529183206</v>
      </c>
      <c r="C70">
        <v>21</v>
      </c>
      <c r="D70" s="8">
        <v>37035.75</v>
      </c>
      <c r="E70" s="21" t="s">
        <v>12</v>
      </c>
      <c r="F70" s="21" t="s">
        <v>366</v>
      </c>
      <c r="G70" s="21" t="s">
        <v>14</v>
      </c>
      <c r="H70" s="22">
        <v>393422</v>
      </c>
      <c r="I70" s="22">
        <v>79496.589682799997</v>
      </c>
      <c r="J70" s="21" t="s">
        <v>368</v>
      </c>
      <c r="K70" s="21" t="s">
        <v>9149</v>
      </c>
      <c r="L70" s="22">
        <v>748241676</v>
      </c>
      <c r="M70" s="22">
        <v>0</v>
      </c>
      <c r="N70" s="21" t="s">
        <v>12505</v>
      </c>
      <c r="O70" s="8">
        <v>44622</v>
      </c>
      <c r="P70" s="21" t="s">
        <v>12506</v>
      </c>
      <c r="Q70" s="22">
        <f>Table1_2[[#This Row],[Bank Deposit]]-Table1_2[[#This Row],[Saving Accounts]]</f>
        <v>313925.4103172</v>
      </c>
      <c r="R70" s="22">
        <f>IF(AND(Table1_2[[#This Row],[Bank Deposit]]&gt;=500000),Table1_2[[#This Row],[Bank Deposit]]+Table1_2[[#This Row],[Bank Deposit]]*0.02,Table1_2[[#This Row],[Bank Deposit]])</f>
        <v>393422</v>
      </c>
    </row>
    <row r="71" spans="1:18" x14ac:dyDescent="0.25">
      <c r="A71" s="21" t="s">
        <v>3201</v>
      </c>
      <c r="B71">
        <v>360188989</v>
      </c>
      <c r="C71">
        <v>71</v>
      </c>
      <c r="D71" s="8">
        <v>18773.25</v>
      </c>
      <c r="E71" s="21" t="s">
        <v>1094</v>
      </c>
      <c r="F71" s="21" t="s">
        <v>305</v>
      </c>
      <c r="G71" s="21" t="s">
        <v>3058</v>
      </c>
      <c r="H71" s="22">
        <v>1620095</v>
      </c>
      <c r="I71" s="22">
        <v>773983.59748200001</v>
      </c>
      <c r="J71" s="21" t="s">
        <v>3203</v>
      </c>
      <c r="K71" s="21" t="s">
        <v>9145</v>
      </c>
      <c r="L71" s="22">
        <v>140152038</v>
      </c>
      <c r="M71" s="22">
        <v>0</v>
      </c>
      <c r="N71" s="21" t="s">
        <v>12509</v>
      </c>
      <c r="O71" s="8">
        <v>44274</v>
      </c>
      <c r="P71" s="21" t="s">
        <v>12519</v>
      </c>
      <c r="Q71" s="22">
        <f>Table1_2[[#This Row],[Bank Deposit]]-Table1_2[[#This Row],[Saving Accounts]]</f>
        <v>846111.40251799999</v>
      </c>
      <c r="R71" s="22">
        <f>IF(AND(Table1_2[[#This Row],[Bank Deposit]]&gt;=500000),Table1_2[[#This Row],[Bank Deposit]]+Table1_2[[#This Row],[Bank Deposit]]*0.02,Table1_2[[#This Row],[Bank Deposit]])</f>
        <v>1652496.9</v>
      </c>
    </row>
    <row r="72" spans="1:18" x14ac:dyDescent="0.25">
      <c r="A72" s="21" t="s">
        <v>4779</v>
      </c>
      <c r="B72">
        <v>923530907</v>
      </c>
      <c r="C72">
        <v>73</v>
      </c>
      <c r="D72" s="8">
        <v>18042.75</v>
      </c>
      <c r="E72" s="21" t="s">
        <v>1094</v>
      </c>
      <c r="F72" s="21" t="s">
        <v>636</v>
      </c>
      <c r="G72" s="21" t="s">
        <v>4105</v>
      </c>
      <c r="H72" s="22">
        <v>2214193</v>
      </c>
      <c r="I72" s="22">
        <v>1141100.37405</v>
      </c>
      <c r="J72" s="21" t="s">
        <v>4781</v>
      </c>
      <c r="K72" s="21" t="s">
        <v>9149</v>
      </c>
      <c r="L72" s="22">
        <v>674544423</v>
      </c>
      <c r="M72" s="22">
        <v>0</v>
      </c>
      <c r="N72" s="21" t="s">
        <v>12539</v>
      </c>
      <c r="O72" s="8">
        <v>44630</v>
      </c>
      <c r="P72" s="21" t="s">
        <v>12566</v>
      </c>
      <c r="Q72" s="22">
        <f>Table1_2[[#This Row],[Bank Deposit]]-Table1_2[[#This Row],[Saving Accounts]]</f>
        <v>1073092.62595</v>
      </c>
      <c r="R72" s="22">
        <f>IF(AND(Table1_2[[#This Row],[Bank Deposit]]&gt;=500000),Table1_2[[#This Row],[Bank Deposit]]+Table1_2[[#This Row],[Bank Deposit]]*0.02,Table1_2[[#This Row],[Bank Deposit]])</f>
        <v>2258476.86</v>
      </c>
    </row>
    <row r="73" spans="1:18" x14ac:dyDescent="0.25">
      <c r="A73" s="21" t="s">
        <v>4779</v>
      </c>
      <c r="B73">
        <v>699468373</v>
      </c>
      <c r="C73">
        <v>53</v>
      </c>
      <c r="D73" s="8">
        <v>25347.75</v>
      </c>
      <c r="E73" s="21" t="s">
        <v>12</v>
      </c>
      <c r="F73" s="21" t="s">
        <v>523</v>
      </c>
      <c r="G73" s="21" t="s">
        <v>3058</v>
      </c>
      <c r="H73" s="22">
        <v>43408</v>
      </c>
      <c r="I73" s="22">
        <v>15960.032923999999</v>
      </c>
      <c r="J73" s="21" t="s">
        <v>7704</v>
      </c>
      <c r="K73" s="21" t="s">
        <v>9149</v>
      </c>
      <c r="L73" s="22">
        <v>674544423</v>
      </c>
      <c r="M73" s="22">
        <v>0</v>
      </c>
      <c r="N73" s="21" t="s">
        <v>12522</v>
      </c>
      <c r="O73" s="8">
        <v>44337</v>
      </c>
      <c r="P73" s="21" t="s">
        <v>12510</v>
      </c>
      <c r="Q73" s="22">
        <f>Table1_2[[#This Row],[Bank Deposit]]-Table1_2[[#This Row],[Saving Accounts]]</f>
        <v>27447.967076000001</v>
      </c>
      <c r="R73" s="22">
        <f>IF(AND(Table1_2[[#This Row],[Bank Deposit]]&gt;=500000),Table1_2[[#This Row],[Bank Deposit]]+Table1_2[[#This Row],[Bank Deposit]]*0.02,Table1_2[[#This Row],[Bank Deposit]])</f>
        <v>43408</v>
      </c>
    </row>
    <row r="74" spans="1:18" x14ac:dyDescent="0.25">
      <c r="A74" s="21" t="s">
        <v>6237</v>
      </c>
      <c r="B74">
        <v>467841414</v>
      </c>
      <c r="C74">
        <v>39</v>
      </c>
      <c r="D74" s="8">
        <v>30461.25</v>
      </c>
      <c r="E74" s="21" t="s">
        <v>12</v>
      </c>
      <c r="F74" s="21" t="s">
        <v>774</v>
      </c>
      <c r="G74" s="21" t="s">
        <v>4088</v>
      </c>
      <c r="H74" s="22">
        <v>342515</v>
      </c>
      <c r="I74" s="22">
        <v>317213.31643452001</v>
      </c>
      <c r="J74" s="21" t="s">
        <v>6239</v>
      </c>
      <c r="K74" s="21" t="s">
        <v>9149</v>
      </c>
      <c r="L74" s="22">
        <v>210595728</v>
      </c>
      <c r="M74" s="22">
        <v>0</v>
      </c>
      <c r="N74" s="21" t="s">
        <v>12539</v>
      </c>
      <c r="O74" s="8">
        <v>44406</v>
      </c>
      <c r="P74" s="21" t="s">
        <v>12566</v>
      </c>
      <c r="Q74" s="22">
        <f>Table1_2[[#This Row],[Bank Deposit]]-Table1_2[[#This Row],[Saving Accounts]]</f>
        <v>25301.683565479994</v>
      </c>
      <c r="R74" s="22">
        <f>IF(AND(Table1_2[[#This Row],[Bank Deposit]]&gt;=500000),Table1_2[[#This Row],[Bank Deposit]]+Table1_2[[#This Row],[Bank Deposit]]*0.02,Table1_2[[#This Row],[Bank Deposit]])</f>
        <v>342515</v>
      </c>
    </row>
    <row r="75" spans="1:18" x14ac:dyDescent="0.25">
      <c r="A75" s="21" t="s">
        <v>7255</v>
      </c>
      <c r="B75">
        <v>853947202</v>
      </c>
      <c r="C75">
        <v>27</v>
      </c>
      <c r="D75" s="8">
        <v>34844.25</v>
      </c>
      <c r="E75" s="21" t="s">
        <v>12</v>
      </c>
      <c r="F75" s="21" t="s">
        <v>305</v>
      </c>
      <c r="G75" s="21" t="s">
        <v>4058</v>
      </c>
      <c r="H75" s="22">
        <v>539509</v>
      </c>
      <c r="I75" s="22">
        <v>182798.39711232</v>
      </c>
      <c r="J75" s="21" t="s">
        <v>7257</v>
      </c>
      <c r="K75" s="21" t="s">
        <v>9149</v>
      </c>
      <c r="L75" s="22">
        <v>3462353076</v>
      </c>
      <c r="M75" s="22">
        <v>0</v>
      </c>
      <c r="N75" s="21" t="s">
        <v>12509</v>
      </c>
      <c r="O75" s="8">
        <v>44561</v>
      </c>
      <c r="P75" s="21" t="s">
        <v>12519</v>
      </c>
      <c r="Q75" s="22">
        <f>Table1_2[[#This Row],[Bank Deposit]]-Table1_2[[#This Row],[Saving Accounts]]</f>
        <v>356710.60288768</v>
      </c>
      <c r="R75" s="22">
        <f>IF(AND(Table1_2[[#This Row],[Bank Deposit]]&gt;=500000),Table1_2[[#This Row],[Bank Deposit]]+Table1_2[[#This Row],[Bank Deposit]]*0.02,Table1_2[[#This Row],[Bank Deposit]])</f>
        <v>550299.18000000005</v>
      </c>
    </row>
    <row r="76" spans="1:18" x14ac:dyDescent="0.25">
      <c r="A76" s="21" t="s">
        <v>8963</v>
      </c>
      <c r="B76">
        <v>268424217</v>
      </c>
      <c r="C76">
        <v>30</v>
      </c>
      <c r="D76" s="8">
        <v>36685.5</v>
      </c>
      <c r="E76" s="21" t="s">
        <v>1094</v>
      </c>
      <c r="F76" s="21" t="s">
        <v>15540</v>
      </c>
      <c r="G76" s="21" t="s">
        <v>4084</v>
      </c>
      <c r="H76" s="22">
        <v>539798</v>
      </c>
      <c r="I76" s="22">
        <v>587185.79420699319</v>
      </c>
      <c r="J76" s="21" t="s">
        <v>8965</v>
      </c>
      <c r="K76" s="21" t="s">
        <v>9131</v>
      </c>
      <c r="L76" s="22">
        <v>4462867227</v>
      </c>
      <c r="M76" s="22">
        <v>0</v>
      </c>
      <c r="N76" s="21" t="s">
        <v>12525</v>
      </c>
      <c r="O76" s="8">
        <v>44209</v>
      </c>
      <c r="P76" s="21" t="s">
        <v>12561</v>
      </c>
      <c r="Q76" s="22">
        <f>Table1_2[[#This Row],[Bank Deposit]]-Table1_2[[#This Row],[Saving Accounts]]</f>
        <v>-47387.794206993189</v>
      </c>
      <c r="R76" s="22">
        <f>IF(AND(Table1_2[[#This Row],[Bank Deposit]]&gt;=500000),Table1_2[[#This Row],[Bank Deposit]]+Table1_2[[#This Row],[Bank Deposit]]*0.02,Table1_2[[#This Row],[Bank Deposit]])</f>
        <v>550593.96</v>
      </c>
    </row>
    <row r="77" spans="1:18" x14ac:dyDescent="0.25">
      <c r="A77" s="21" t="s">
        <v>5166</v>
      </c>
      <c r="B77">
        <v>512435426</v>
      </c>
      <c r="C77">
        <v>61</v>
      </c>
      <c r="D77" s="8">
        <v>22425.75</v>
      </c>
      <c r="E77" s="21" t="s">
        <v>1094</v>
      </c>
      <c r="F77" s="21" t="s">
        <v>176</v>
      </c>
      <c r="G77" s="21" t="s">
        <v>4220</v>
      </c>
      <c r="H77" s="22">
        <v>3145143</v>
      </c>
      <c r="I77" s="22">
        <v>703861.40591249999</v>
      </c>
      <c r="J77" s="21" t="s">
        <v>5168</v>
      </c>
      <c r="K77" s="21" t="s">
        <v>9141</v>
      </c>
      <c r="L77" s="22">
        <v>2189041336</v>
      </c>
      <c r="M77" s="22">
        <v>0</v>
      </c>
      <c r="N77" s="21" t="s">
        <v>12525</v>
      </c>
      <c r="O77" s="8">
        <v>44239</v>
      </c>
      <c r="P77" s="21" t="s">
        <v>12564</v>
      </c>
      <c r="Q77" s="22">
        <f>Table1_2[[#This Row],[Bank Deposit]]-Table1_2[[#This Row],[Saving Accounts]]</f>
        <v>2441281.5940875001</v>
      </c>
      <c r="R77" s="22">
        <f>IF(AND(Table1_2[[#This Row],[Bank Deposit]]&gt;=500000),Table1_2[[#This Row],[Bank Deposit]]+Table1_2[[#This Row],[Bank Deposit]]*0.02,Table1_2[[#This Row],[Bank Deposit]])</f>
        <v>3208045.86</v>
      </c>
    </row>
    <row r="78" spans="1:18" x14ac:dyDescent="0.25">
      <c r="A78" s="21" t="s">
        <v>8686</v>
      </c>
      <c r="B78">
        <v>998752321</v>
      </c>
      <c r="C78">
        <v>61</v>
      </c>
      <c r="D78" s="8">
        <v>22425.75</v>
      </c>
      <c r="E78" s="21" t="s">
        <v>12</v>
      </c>
      <c r="F78" s="21" t="s">
        <v>399</v>
      </c>
      <c r="G78" s="21" t="s">
        <v>3820</v>
      </c>
      <c r="H78" s="22">
        <v>1457195</v>
      </c>
      <c r="I78" s="22">
        <v>145258.32384</v>
      </c>
      <c r="J78" s="21" t="s">
        <v>8688</v>
      </c>
      <c r="K78" s="21" t="s">
        <v>9141</v>
      </c>
      <c r="L78" s="22">
        <v>1135856925</v>
      </c>
      <c r="M78" s="22">
        <v>0</v>
      </c>
      <c r="N78" s="21" t="s">
        <v>12505</v>
      </c>
      <c r="O78" s="8">
        <v>44654</v>
      </c>
      <c r="P78" s="21" t="s">
        <v>12506</v>
      </c>
      <c r="Q78" s="22">
        <f>Table1_2[[#This Row],[Bank Deposit]]-Table1_2[[#This Row],[Saving Accounts]]</f>
        <v>1311936.67616</v>
      </c>
      <c r="R78" s="22">
        <f>IF(AND(Table1_2[[#This Row],[Bank Deposit]]&gt;=500000),Table1_2[[#This Row],[Bank Deposit]]+Table1_2[[#This Row],[Bank Deposit]]*0.02,Table1_2[[#This Row],[Bank Deposit]])</f>
        <v>1486338.9</v>
      </c>
    </row>
    <row r="79" spans="1:18" x14ac:dyDescent="0.25">
      <c r="A79" s="21" t="s">
        <v>6618</v>
      </c>
      <c r="B79">
        <v>302995517</v>
      </c>
      <c r="C79">
        <v>75</v>
      </c>
      <c r="D79" s="8">
        <v>17312.25</v>
      </c>
      <c r="E79" s="21" t="s">
        <v>12</v>
      </c>
      <c r="F79" s="21" t="s">
        <v>1469</v>
      </c>
      <c r="G79" s="21" t="s">
        <v>4062</v>
      </c>
      <c r="H79" s="22">
        <v>1015454</v>
      </c>
      <c r="I79" s="22">
        <v>469209.6669056</v>
      </c>
      <c r="J79" s="21" t="s">
        <v>6620</v>
      </c>
      <c r="K79" s="21" t="s">
        <v>9135</v>
      </c>
      <c r="L79" s="22">
        <v>2428086928</v>
      </c>
      <c r="M79" s="22">
        <v>0</v>
      </c>
      <c r="N79" s="21" t="s">
        <v>12522</v>
      </c>
      <c r="O79" s="8">
        <v>44451</v>
      </c>
      <c r="P79" s="21" t="s">
        <v>12512</v>
      </c>
      <c r="Q79" s="22">
        <f>Table1_2[[#This Row],[Bank Deposit]]-Table1_2[[#This Row],[Saving Accounts]]</f>
        <v>546244.3330944</v>
      </c>
      <c r="R79" s="22">
        <f>IF(AND(Table1_2[[#This Row],[Bank Deposit]]&gt;=500000),Table1_2[[#This Row],[Bank Deposit]]+Table1_2[[#This Row],[Bank Deposit]]*0.02,Table1_2[[#This Row],[Bank Deposit]])</f>
        <v>1035763.08</v>
      </c>
    </row>
    <row r="80" spans="1:18" x14ac:dyDescent="0.25">
      <c r="A80" s="21" t="s">
        <v>4111</v>
      </c>
      <c r="B80">
        <v>464585211</v>
      </c>
      <c r="C80">
        <v>83</v>
      </c>
      <c r="D80" s="8">
        <v>14390.25</v>
      </c>
      <c r="E80" s="21" t="s">
        <v>1094</v>
      </c>
      <c r="F80" s="21" t="s">
        <v>246</v>
      </c>
      <c r="G80" s="21" t="s">
        <v>4112</v>
      </c>
      <c r="H80" s="22">
        <v>30355</v>
      </c>
      <c r="I80" s="22">
        <v>15045.6081204</v>
      </c>
      <c r="J80" s="21" t="s">
        <v>4114</v>
      </c>
      <c r="K80" s="21" t="s">
        <v>9131</v>
      </c>
      <c r="L80" s="22">
        <v>363268633</v>
      </c>
      <c r="M80" s="22">
        <v>0</v>
      </c>
      <c r="N80" s="21" t="s">
        <v>12505</v>
      </c>
      <c r="O80" s="8">
        <v>44568</v>
      </c>
      <c r="P80" s="21" t="s">
        <v>12506</v>
      </c>
      <c r="Q80" s="22">
        <f>Table1_2[[#This Row],[Bank Deposit]]-Table1_2[[#This Row],[Saving Accounts]]</f>
        <v>15309.3918796</v>
      </c>
      <c r="R80" s="22">
        <f>IF(AND(Table1_2[[#This Row],[Bank Deposit]]&gt;=500000),Table1_2[[#This Row],[Bank Deposit]]+Table1_2[[#This Row],[Bank Deposit]]*0.02,Table1_2[[#This Row],[Bank Deposit]])</f>
        <v>30355</v>
      </c>
    </row>
    <row r="81" spans="1:18" x14ac:dyDescent="0.25">
      <c r="A81" s="21" t="s">
        <v>2617</v>
      </c>
      <c r="B81">
        <v>542215836</v>
      </c>
      <c r="C81">
        <v>84</v>
      </c>
      <c r="D81" s="8">
        <v>14025</v>
      </c>
      <c r="E81" s="21" t="s">
        <v>12</v>
      </c>
      <c r="F81" s="21" t="s">
        <v>1336</v>
      </c>
      <c r="G81" s="21" t="s">
        <v>1964</v>
      </c>
      <c r="H81" s="22">
        <v>303177</v>
      </c>
      <c r="I81" s="22">
        <v>81560.594707199998</v>
      </c>
      <c r="J81" s="21" t="s">
        <v>2619</v>
      </c>
      <c r="K81" s="21" t="s">
        <v>9135</v>
      </c>
      <c r="L81" s="22">
        <v>607651956</v>
      </c>
      <c r="M81" s="22">
        <v>0</v>
      </c>
      <c r="N81" s="21" t="s">
        <v>12522</v>
      </c>
      <c r="O81" s="8">
        <v>44459</v>
      </c>
      <c r="P81" s="21" t="s">
        <v>12510</v>
      </c>
      <c r="Q81" s="22">
        <f>Table1_2[[#This Row],[Bank Deposit]]-Table1_2[[#This Row],[Saving Accounts]]</f>
        <v>221616.40529279999</v>
      </c>
      <c r="R81" s="22">
        <f>IF(AND(Table1_2[[#This Row],[Bank Deposit]]&gt;=500000),Table1_2[[#This Row],[Bank Deposit]]+Table1_2[[#This Row],[Bank Deposit]]*0.02,Table1_2[[#This Row],[Bank Deposit]])</f>
        <v>303177</v>
      </c>
    </row>
    <row r="82" spans="1:18" x14ac:dyDescent="0.25">
      <c r="A82" s="21" t="s">
        <v>7898</v>
      </c>
      <c r="B82">
        <v>772851714</v>
      </c>
      <c r="C82">
        <v>81</v>
      </c>
      <c r="D82" s="8">
        <v>15120.75</v>
      </c>
      <c r="E82" s="21" t="s">
        <v>12</v>
      </c>
      <c r="F82" s="21" t="s">
        <v>814</v>
      </c>
      <c r="G82" s="21" t="s">
        <v>3583</v>
      </c>
      <c r="H82" s="22">
        <v>81535</v>
      </c>
      <c r="I82" s="22">
        <v>38213.683411680002</v>
      </c>
      <c r="J82" s="21" t="s">
        <v>4876</v>
      </c>
      <c r="K82" s="21" t="s">
        <v>9149</v>
      </c>
      <c r="L82" s="22">
        <v>2274272964</v>
      </c>
      <c r="M82" s="22">
        <v>0</v>
      </c>
      <c r="N82" s="21" t="s">
        <v>12539</v>
      </c>
      <c r="O82" s="8">
        <v>44496</v>
      </c>
      <c r="P82" s="21" t="s">
        <v>12510</v>
      </c>
      <c r="Q82" s="22">
        <f>Table1_2[[#This Row],[Bank Deposit]]-Table1_2[[#This Row],[Saving Accounts]]</f>
        <v>43321.316588319998</v>
      </c>
      <c r="R82" s="22">
        <f>IF(AND(Table1_2[[#This Row],[Bank Deposit]]&gt;=500000),Table1_2[[#This Row],[Bank Deposit]]+Table1_2[[#This Row],[Bank Deposit]]*0.02,Table1_2[[#This Row],[Bank Deposit]])</f>
        <v>81535</v>
      </c>
    </row>
    <row r="83" spans="1:18" x14ac:dyDescent="0.25">
      <c r="A83" s="21" t="s">
        <v>2025</v>
      </c>
      <c r="B83">
        <v>228862962</v>
      </c>
      <c r="C83">
        <v>18</v>
      </c>
      <c r="D83" s="8">
        <v>38131.5</v>
      </c>
      <c r="E83" s="21" t="s">
        <v>1094</v>
      </c>
      <c r="F83" s="21" t="s">
        <v>24</v>
      </c>
      <c r="G83" s="21" t="s">
        <v>1964</v>
      </c>
      <c r="H83" s="22">
        <v>929109</v>
      </c>
      <c r="I83" s="22">
        <v>890617.08801296004</v>
      </c>
      <c r="J83" s="21" t="s">
        <v>2027</v>
      </c>
      <c r="K83" s="21" t="s">
        <v>9131</v>
      </c>
      <c r="L83" s="22">
        <v>664776801</v>
      </c>
      <c r="M83" s="22">
        <v>0</v>
      </c>
      <c r="N83" s="21" t="s">
        <v>12525</v>
      </c>
      <c r="O83" s="8">
        <v>44381</v>
      </c>
      <c r="P83" s="21" t="s">
        <v>12561</v>
      </c>
      <c r="Q83" s="22">
        <f>Table1_2[[#This Row],[Bank Deposit]]-Table1_2[[#This Row],[Saving Accounts]]</f>
        <v>38491.911987039959</v>
      </c>
      <c r="R83" s="22">
        <f>IF(AND(Table1_2[[#This Row],[Bank Deposit]]&gt;=500000),Table1_2[[#This Row],[Bank Deposit]]+Table1_2[[#This Row],[Bank Deposit]]*0.02,Table1_2[[#This Row],[Bank Deposit]])</f>
        <v>947691.18</v>
      </c>
    </row>
    <row r="84" spans="1:18" x14ac:dyDescent="0.25">
      <c r="A84" s="21" t="s">
        <v>7581</v>
      </c>
      <c r="B84">
        <v>924740704</v>
      </c>
      <c r="C84">
        <v>71</v>
      </c>
      <c r="D84" s="8">
        <v>18773.25</v>
      </c>
      <c r="E84" s="21" t="s">
        <v>12</v>
      </c>
      <c r="F84" s="21" t="s">
        <v>774</v>
      </c>
      <c r="G84" s="21" t="s">
        <v>4220</v>
      </c>
      <c r="H84" s="22">
        <v>92084</v>
      </c>
      <c r="I84" s="22">
        <v>57091.94712656</v>
      </c>
      <c r="J84" s="21" t="s">
        <v>7583</v>
      </c>
      <c r="K84" s="21" t="s">
        <v>9166</v>
      </c>
      <c r="L84" s="22">
        <v>146380608</v>
      </c>
      <c r="M84" s="22">
        <v>0</v>
      </c>
      <c r="N84" s="21" t="s">
        <v>12539</v>
      </c>
      <c r="O84" s="8">
        <v>44254</v>
      </c>
      <c r="P84" s="21" t="s">
        <v>12512</v>
      </c>
      <c r="Q84" s="22">
        <f>Table1_2[[#This Row],[Bank Deposit]]-Table1_2[[#This Row],[Saving Accounts]]</f>
        <v>34992.05287344</v>
      </c>
      <c r="R84" s="22">
        <f>IF(AND(Table1_2[[#This Row],[Bank Deposit]]&gt;=500000),Table1_2[[#This Row],[Bank Deposit]]+Table1_2[[#This Row],[Bank Deposit]]*0.02,Table1_2[[#This Row],[Bank Deposit]])</f>
        <v>92084</v>
      </c>
    </row>
    <row r="85" spans="1:18" x14ac:dyDescent="0.25">
      <c r="A85" s="21" t="s">
        <v>6009</v>
      </c>
      <c r="B85">
        <v>151570772</v>
      </c>
      <c r="C85">
        <v>38</v>
      </c>
      <c r="D85" s="8">
        <v>30826.5</v>
      </c>
      <c r="E85" s="21" t="s">
        <v>12</v>
      </c>
      <c r="F85" s="21" t="s">
        <v>852</v>
      </c>
      <c r="G85" s="21" t="s">
        <v>4105</v>
      </c>
      <c r="H85" s="22">
        <v>873131</v>
      </c>
      <c r="I85" s="22">
        <v>576086.31507200003</v>
      </c>
      <c r="J85" s="21" t="s">
        <v>6011</v>
      </c>
      <c r="K85" s="21" t="s">
        <v>9149</v>
      </c>
      <c r="L85" s="22">
        <v>552357</v>
      </c>
      <c r="M85" s="22">
        <v>0</v>
      </c>
      <c r="N85" s="21" t="s">
        <v>12522</v>
      </c>
      <c r="O85" s="8">
        <v>44281</v>
      </c>
      <c r="P85" s="21" t="s">
        <v>12510</v>
      </c>
      <c r="Q85" s="22">
        <f>Table1_2[[#This Row],[Bank Deposit]]-Table1_2[[#This Row],[Saving Accounts]]</f>
        <v>297044.68492799997</v>
      </c>
      <c r="R85" s="22">
        <f>IF(AND(Table1_2[[#This Row],[Bank Deposit]]&gt;=500000),Table1_2[[#This Row],[Bank Deposit]]+Table1_2[[#This Row],[Bank Deposit]]*0.02,Table1_2[[#This Row],[Bank Deposit]])</f>
        <v>890593.62</v>
      </c>
    </row>
    <row r="86" spans="1:18" x14ac:dyDescent="0.25">
      <c r="A86" s="21" t="s">
        <v>5447</v>
      </c>
      <c r="B86">
        <v>174833834</v>
      </c>
      <c r="C86">
        <v>79</v>
      </c>
      <c r="D86" s="8">
        <v>15851.25</v>
      </c>
      <c r="E86" s="21" t="s">
        <v>1094</v>
      </c>
      <c r="F86" s="21" t="s">
        <v>1242</v>
      </c>
      <c r="G86" s="21" t="s">
        <v>4095</v>
      </c>
      <c r="H86" s="22">
        <v>100838</v>
      </c>
      <c r="I86" s="22">
        <v>74694.929759999999</v>
      </c>
      <c r="J86" s="21" t="s">
        <v>5449</v>
      </c>
      <c r="K86" s="21" t="s">
        <v>9135</v>
      </c>
      <c r="L86" s="22">
        <v>9522975</v>
      </c>
      <c r="M86" s="22">
        <v>552450375</v>
      </c>
      <c r="N86" s="21" t="s">
        <v>12515</v>
      </c>
      <c r="O86" s="8">
        <v>44213</v>
      </c>
      <c r="P86" s="21" t="s">
        <v>12527</v>
      </c>
      <c r="Q86" s="22">
        <f>Table1_2[[#This Row],[Bank Deposit]]-Table1_2[[#This Row],[Saving Accounts]]</f>
        <v>26143.070240000001</v>
      </c>
      <c r="R86" s="22">
        <f>IF(AND(Table1_2[[#This Row],[Bank Deposit]]&gt;=500000),Table1_2[[#This Row],[Bank Deposit]]+Table1_2[[#This Row],[Bank Deposit]]*0.02,Table1_2[[#This Row],[Bank Deposit]])</f>
        <v>100838</v>
      </c>
    </row>
    <row r="87" spans="1:18" x14ac:dyDescent="0.25">
      <c r="A87" s="21" t="s">
        <v>2277</v>
      </c>
      <c r="B87">
        <v>992396243</v>
      </c>
      <c r="C87">
        <v>29</v>
      </c>
      <c r="D87" s="8">
        <v>34113.75</v>
      </c>
      <c r="E87" s="21" t="s">
        <v>1094</v>
      </c>
      <c r="F87" s="21" t="s">
        <v>2278</v>
      </c>
      <c r="G87" s="21" t="s">
        <v>1964</v>
      </c>
      <c r="H87" s="22">
        <v>434681</v>
      </c>
      <c r="I87" s="22">
        <v>135325.34901599999</v>
      </c>
      <c r="J87" s="21" t="s">
        <v>2280</v>
      </c>
      <c r="K87" s="21" t="s">
        <v>9149</v>
      </c>
      <c r="L87" s="22">
        <v>600798848</v>
      </c>
      <c r="M87" s="22">
        <v>0</v>
      </c>
      <c r="N87" s="21" t="s">
        <v>12505</v>
      </c>
      <c r="O87" s="8">
        <v>44209</v>
      </c>
      <c r="P87" s="21" t="s">
        <v>12506</v>
      </c>
      <c r="Q87" s="22">
        <f>Table1_2[[#This Row],[Bank Deposit]]-Table1_2[[#This Row],[Saving Accounts]]</f>
        <v>299355.65098400001</v>
      </c>
      <c r="R87" s="22">
        <f>IF(AND(Table1_2[[#This Row],[Bank Deposit]]&gt;=500000),Table1_2[[#This Row],[Bank Deposit]]+Table1_2[[#This Row],[Bank Deposit]]*0.02,Table1_2[[#This Row],[Bank Deposit]])</f>
        <v>434681</v>
      </c>
    </row>
    <row r="88" spans="1:18" x14ac:dyDescent="0.25">
      <c r="A88" s="21" t="s">
        <v>5655</v>
      </c>
      <c r="B88">
        <v>719469045</v>
      </c>
      <c r="C88">
        <v>70</v>
      </c>
      <c r="D88" s="8">
        <v>19138.5</v>
      </c>
      <c r="E88" s="21" t="s">
        <v>1094</v>
      </c>
      <c r="F88" s="21" t="s">
        <v>246</v>
      </c>
      <c r="G88" s="21" t="s">
        <v>4058</v>
      </c>
      <c r="H88" s="22">
        <v>563491</v>
      </c>
      <c r="I88" s="22">
        <v>323394.786792</v>
      </c>
      <c r="J88" s="21" t="s">
        <v>5657</v>
      </c>
      <c r="K88" s="21" t="s">
        <v>9131</v>
      </c>
      <c r="L88" s="22">
        <v>1212064908</v>
      </c>
      <c r="M88" s="22">
        <v>0</v>
      </c>
      <c r="N88" s="21" t="s">
        <v>12505</v>
      </c>
      <c r="O88" s="8">
        <v>44277</v>
      </c>
      <c r="P88" s="21" t="s">
        <v>12512</v>
      </c>
      <c r="Q88" s="22">
        <f>Table1_2[[#This Row],[Bank Deposit]]-Table1_2[[#This Row],[Saving Accounts]]</f>
        <v>240096.213208</v>
      </c>
      <c r="R88" s="22">
        <f>IF(AND(Table1_2[[#This Row],[Bank Deposit]]&gt;=500000),Table1_2[[#This Row],[Bank Deposit]]+Table1_2[[#This Row],[Bank Deposit]]*0.02,Table1_2[[#This Row],[Bank Deposit]])</f>
        <v>574760.81999999995</v>
      </c>
    </row>
    <row r="89" spans="1:18" x14ac:dyDescent="0.25">
      <c r="A89" s="21" t="s">
        <v>924</v>
      </c>
      <c r="B89">
        <v>160327357</v>
      </c>
      <c r="C89">
        <v>24</v>
      </c>
      <c r="D89" s="8">
        <v>35940</v>
      </c>
      <c r="E89" s="21" t="s">
        <v>12</v>
      </c>
      <c r="F89" s="21" t="s">
        <v>340</v>
      </c>
      <c r="G89" s="21" t="s">
        <v>14</v>
      </c>
      <c r="H89" s="22">
        <v>550868</v>
      </c>
      <c r="I89" s="22">
        <v>174471.51143688001</v>
      </c>
      <c r="J89" s="21" t="s">
        <v>926</v>
      </c>
      <c r="K89" s="21" t="s">
        <v>9131</v>
      </c>
      <c r="L89" s="22">
        <v>2523859107</v>
      </c>
      <c r="M89" s="22">
        <v>0</v>
      </c>
      <c r="N89" s="21" t="s">
        <v>12525</v>
      </c>
      <c r="O89" s="8">
        <v>44342</v>
      </c>
      <c r="P89" s="21" t="s">
        <v>12506</v>
      </c>
      <c r="Q89" s="22">
        <f>Table1_2[[#This Row],[Bank Deposit]]-Table1_2[[#This Row],[Saving Accounts]]</f>
        <v>376396.48856312002</v>
      </c>
      <c r="R89" s="22">
        <f>IF(AND(Table1_2[[#This Row],[Bank Deposit]]&gt;=500000),Table1_2[[#This Row],[Bank Deposit]]+Table1_2[[#This Row],[Bank Deposit]]*0.02,Table1_2[[#This Row],[Bank Deposit]])</f>
        <v>561885.36</v>
      </c>
    </row>
    <row r="90" spans="1:18" x14ac:dyDescent="0.25">
      <c r="A90" s="21" t="s">
        <v>2238</v>
      </c>
      <c r="B90">
        <v>101979748</v>
      </c>
      <c r="C90">
        <v>23</v>
      </c>
      <c r="D90" s="8">
        <v>36305.25</v>
      </c>
      <c r="E90" s="21" t="s">
        <v>1094</v>
      </c>
      <c r="F90" s="21" t="s">
        <v>591</v>
      </c>
      <c r="G90" s="21" t="s">
        <v>1964</v>
      </c>
      <c r="H90" s="22">
        <v>1211126</v>
      </c>
      <c r="I90" s="22">
        <v>454672.41514464002</v>
      </c>
      <c r="J90" s="21" t="s">
        <v>2240</v>
      </c>
      <c r="K90" s="21" t="s">
        <v>9135</v>
      </c>
      <c r="L90" s="22">
        <v>352957968</v>
      </c>
      <c r="M90" s="22">
        <v>882153624</v>
      </c>
      <c r="N90" s="21" t="s">
        <v>12515</v>
      </c>
      <c r="O90" s="8">
        <v>44441</v>
      </c>
      <c r="P90" s="21" t="s">
        <v>12527</v>
      </c>
      <c r="Q90" s="22">
        <f>Table1_2[[#This Row],[Bank Deposit]]-Table1_2[[#This Row],[Saving Accounts]]</f>
        <v>756453.58485535998</v>
      </c>
      <c r="R90" s="22">
        <f>IF(AND(Table1_2[[#This Row],[Bank Deposit]]&gt;=500000),Table1_2[[#This Row],[Bank Deposit]]+Table1_2[[#This Row],[Bank Deposit]]*0.02,Table1_2[[#This Row],[Bank Deposit]])</f>
        <v>1235348.52</v>
      </c>
    </row>
    <row r="91" spans="1:18" x14ac:dyDescent="0.25">
      <c r="A91" s="21" t="s">
        <v>4921</v>
      </c>
      <c r="B91">
        <v>466022540</v>
      </c>
      <c r="C91">
        <v>45</v>
      </c>
      <c r="D91" s="8">
        <v>28269.75</v>
      </c>
      <c r="E91" s="21" t="s">
        <v>1094</v>
      </c>
      <c r="F91" s="21" t="s">
        <v>1016</v>
      </c>
      <c r="G91" s="21" t="s">
        <v>4105</v>
      </c>
      <c r="H91" s="22">
        <v>1492675</v>
      </c>
      <c r="I91" s="22">
        <v>373931.52372575999</v>
      </c>
      <c r="J91" s="21" t="s">
        <v>4923</v>
      </c>
      <c r="K91" s="21" t="s">
        <v>9141</v>
      </c>
      <c r="L91" s="22">
        <v>4914095169</v>
      </c>
      <c r="M91" s="22">
        <v>0</v>
      </c>
      <c r="N91" s="21" t="s">
        <v>12509</v>
      </c>
      <c r="O91" s="8">
        <v>44284</v>
      </c>
      <c r="P91" s="21" t="s">
        <v>12519</v>
      </c>
      <c r="Q91" s="22">
        <f>Table1_2[[#This Row],[Bank Deposit]]-Table1_2[[#This Row],[Saving Accounts]]</f>
        <v>1118743.4762742401</v>
      </c>
      <c r="R91" s="22">
        <f>IF(AND(Table1_2[[#This Row],[Bank Deposit]]&gt;=500000),Table1_2[[#This Row],[Bank Deposit]]+Table1_2[[#This Row],[Bank Deposit]]*0.02,Table1_2[[#This Row],[Bank Deposit]])</f>
        <v>1522528.5</v>
      </c>
    </row>
    <row r="92" spans="1:18" x14ac:dyDescent="0.25">
      <c r="A92" s="21" t="s">
        <v>8502</v>
      </c>
      <c r="B92">
        <v>616952413</v>
      </c>
      <c r="C92">
        <v>51</v>
      </c>
      <c r="D92" s="8">
        <v>26078.25</v>
      </c>
      <c r="E92" s="21" t="s">
        <v>12</v>
      </c>
      <c r="F92" s="21" t="s">
        <v>1220</v>
      </c>
      <c r="G92" s="21" t="s">
        <v>2773</v>
      </c>
      <c r="H92" s="22">
        <v>215053</v>
      </c>
      <c r="I92" s="22">
        <v>96018.077315160001</v>
      </c>
      <c r="J92" s="21" t="s">
        <v>8504</v>
      </c>
      <c r="K92" s="21" t="s">
        <v>9149</v>
      </c>
      <c r="L92" s="22">
        <v>196620552</v>
      </c>
      <c r="M92" s="22">
        <v>0</v>
      </c>
      <c r="N92" s="21" t="s">
        <v>12522</v>
      </c>
      <c r="O92" s="8">
        <v>44324</v>
      </c>
      <c r="P92" s="21" t="s">
        <v>12510</v>
      </c>
      <c r="Q92" s="22">
        <f>Table1_2[[#This Row],[Bank Deposit]]-Table1_2[[#This Row],[Saving Accounts]]</f>
        <v>119034.92268484</v>
      </c>
      <c r="R92" s="22">
        <f>IF(AND(Table1_2[[#This Row],[Bank Deposit]]&gt;=500000),Table1_2[[#This Row],[Bank Deposit]]+Table1_2[[#This Row],[Bank Deposit]]*0.02,Table1_2[[#This Row],[Bank Deposit]])</f>
        <v>215053</v>
      </c>
    </row>
    <row r="93" spans="1:18" x14ac:dyDescent="0.25">
      <c r="A93" s="21" t="s">
        <v>2833</v>
      </c>
      <c r="B93">
        <v>420775631</v>
      </c>
      <c r="C93">
        <v>45</v>
      </c>
      <c r="D93" s="8">
        <v>28269.75</v>
      </c>
      <c r="E93" s="21" t="s">
        <v>1094</v>
      </c>
      <c r="F93" s="21" t="s">
        <v>1047</v>
      </c>
      <c r="G93" s="21" t="s">
        <v>2773</v>
      </c>
      <c r="H93" s="22">
        <v>1193658</v>
      </c>
      <c r="I93" s="22">
        <v>226244.11729920001</v>
      </c>
      <c r="J93" s="21" t="s">
        <v>2835</v>
      </c>
      <c r="K93" s="21" t="s">
        <v>9149</v>
      </c>
      <c r="L93" s="22">
        <v>989684388</v>
      </c>
      <c r="M93" s="22">
        <v>0</v>
      </c>
      <c r="N93" s="21" t="s">
        <v>12539</v>
      </c>
      <c r="O93" s="8">
        <v>44400</v>
      </c>
      <c r="P93" s="21" t="s">
        <v>12512</v>
      </c>
      <c r="Q93" s="22">
        <f>Table1_2[[#This Row],[Bank Deposit]]-Table1_2[[#This Row],[Saving Accounts]]</f>
        <v>967413.88270079996</v>
      </c>
      <c r="R93" s="22">
        <f>IF(AND(Table1_2[[#This Row],[Bank Deposit]]&gt;=500000),Table1_2[[#This Row],[Bank Deposit]]+Table1_2[[#This Row],[Bank Deposit]]*0.02,Table1_2[[#This Row],[Bank Deposit]])</f>
        <v>1217531.1599999999</v>
      </c>
    </row>
    <row r="94" spans="1:18" x14ac:dyDescent="0.25">
      <c r="A94" s="21" t="s">
        <v>1432</v>
      </c>
      <c r="B94">
        <v>17142593</v>
      </c>
      <c r="C94">
        <v>28</v>
      </c>
      <c r="D94" s="8">
        <v>34479</v>
      </c>
      <c r="E94" s="21" t="s">
        <v>1094</v>
      </c>
      <c r="F94" s="21" t="s">
        <v>721</v>
      </c>
      <c r="G94" s="21" t="s">
        <v>14</v>
      </c>
      <c r="H94" s="22">
        <v>1871808</v>
      </c>
      <c r="I94" s="22">
        <v>280771.27375499997</v>
      </c>
      <c r="J94" s="21" t="s">
        <v>1434</v>
      </c>
      <c r="K94" s="21" t="s">
        <v>9149</v>
      </c>
      <c r="L94" s="22">
        <v>744086892</v>
      </c>
      <c r="M94" s="22">
        <v>0</v>
      </c>
      <c r="N94" s="21" t="s">
        <v>12509</v>
      </c>
      <c r="O94" s="8">
        <v>44312</v>
      </c>
      <c r="P94" s="21" t="s">
        <v>12519</v>
      </c>
      <c r="Q94" s="22">
        <f>Table1_2[[#This Row],[Bank Deposit]]-Table1_2[[#This Row],[Saving Accounts]]</f>
        <v>1591036.726245</v>
      </c>
      <c r="R94" s="22">
        <f>IF(AND(Table1_2[[#This Row],[Bank Deposit]]&gt;=500000),Table1_2[[#This Row],[Bank Deposit]]+Table1_2[[#This Row],[Bank Deposit]]*0.02,Table1_2[[#This Row],[Bank Deposit]])</f>
        <v>1909244.16</v>
      </c>
    </row>
    <row r="95" spans="1:18" x14ac:dyDescent="0.25">
      <c r="A95" s="21" t="s">
        <v>961</v>
      </c>
      <c r="B95">
        <v>81816055</v>
      </c>
      <c r="C95">
        <v>82</v>
      </c>
      <c r="D95" s="8">
        <v>14755.5</v>
      </c>
      <c r="E95" s="21" t="s">
        <v>12</v>
      </c>
      <c r="F95" s="21" t="s">
        <v>340</v>
      </c>
      <c r="G95" s="21" t="s">
        <v>14</v>
      </c>
      <c r="H95" s="22">
        <v>914050</v>
      </c>
      <c r="I95" s="22">
        <v>276007.12782719999</v>
      </c>
      <c r="J95" s="21" t="s">
        <v>963</v>
      </c>
      <c r="K95" s="21" t="s">
        <v>9135</v>
      </c>
      <c r="L95" s="22">
        <v>2336721876</v>
      </c>
      <c r="M95" s="22">
        <v>0</v>
      </c>
      <c r="N95" s="21" t="s">
        <v>12525</v>
      </c>
      <c r="O95" s="8">
        <v>44568</v>
      </c>
      <c r="P95" s="21" t="s">
        <v>12561</v>
      </c>
      <c r="Q95" s="22">
        <f>Table1_2[[#This Row],[Bank Deposit]]-Table1_2[[#This Row],[Saving Accounts]]</f>
        <v>638042.87217280001</v>
      </c>
      <c r="R95" s="22">
        <f>IF(AND(Table1_2[[#This Row],[Bank Deposit]]&gt;=500000),Table1_2[[#This Row],[Bank Deposit]]+Table1_2[[#This Row],[Bank Deposit]]*0.02,Table1_2[[#This Row],[Bank Deposit]])</f>
        <v>932331</v>
      </c>
    </row>
    <row r="96" spans="1:18" x14ac:dyDescent="0.25">
      <c r="A96" s="21" t="s">
        <v>8784</v>
      </c>
      <c r="B96">
        <v>969029741</v>
      </c>
      <c r="C96">
        <v>46</v>
      </c>
      <c r="D96" s="8">
        <v>27904.5</v>
      </c>
      <c r="E96" s="21" t="s">
        <v>12</v>
      </c>
      <c r="F96" s="21" t="s">
        <v>1840</v>
      </c>
      <c r="G96" s="21" t="s">
        <v>3820</v>
      </c>
      <c r="H96" s="22">
        <v>137625</v>
      </c>
      <c r="I96" s="22">
        <v>102569.286521</v>
      </c>
      <c r="J96" s="21" t="s">
        <v>8786</v>
      </c>
      <c r="K96" s="21" t="s">
        <v>9131</v>
      </c>
      <c r="L96" s="22">
        <v>679824639</v>
      </c>
      <c r="M96" s="22">
        <v>0</v>
      </c>
      <c r="N96" s="21" t="s">
        <v>12505</v>
      </c>
      <c r="O96" s="8">
        <v>44525</v>
      </c>
      <c r="P96" s="21" t="s">
        <v>12510</v>
      </c>
      <c r="Q96" s="22">
        <f>Table1_2[[#This Row],[Bank Deposit]]-Table1_2[[#This Row],[Saving Accounts]]</f>
        <v>35055.713478999998</v>
      </c>
      <c r="R96" s="22">
        <f>IF(AND(Table1_2[[#This Row],[Bank Deposit]]&gt;=500000),Table1_2[[#This Row],[Bank Deposit]]+Table1_2[[#This Row],[Bank Deposit]]*0.02,Table1_2[[#This Row],[Bank Deposit]])</f>
        <v>137625</v>
      </c>
    </row>
    <row r="97" spans="1:18" x14ac:dyDescent="0.25">
      <c r="A97" s="21" t="s">
        <v>2772</v>
      </c>
      <c r="B97">
        <v>372447587</v>
      </c>
      <c r="C97">
        <v>46</v>
      </c>
      <c r="D97" s="8">
        <v>27904.5</v>
      </c>
      <c r="E97" s="21" t="s">
        <v>1094</v>
      </c>
      <c r="F97" s="21" t="s">
        <v>327</v>
      </c>
      <c r="G97" s="21" t="s">
        <v>2773</v>
      </c>
      <c r="H97" s="22">
        <v>1005529</v>
      </c>
      <c r="I97" s="22">
        <v>279034.31836799998</v>
      </c>
      <c r="J97" s="21" t="s">
        <v>2775</v>
      </c>
      <c r="K97" s="21" t="s">
        <v>9145</v>
      </c>
      <c r="L97" s="22">
        <v>922255796</v>
      </c>
      <c r="M97" s="22">
        <v>0</v>
      </c>
      <c r="N97" s="21" t="s">
        <v>12539</v>
      </c>
      <c r="O97" s="8">
        <v>44337</v>
      </c>
      <c r="P97" s="21" t="s">
        <v>12512</v>
      </c>
      <c r="Q97" s="22">
        <f>Table1_2[[#This Row],[Bank Deposit]]-Table1_2[[#This Row],[Saving Accounts]]</f>
        <v>726494.68163200002</v>
      </c>
      <c r="R97" s="22">
        <f>IF(AND(Table1_2[[#This Row],[Bank Deposit]]&gt;=500000),Table1_2[[#This Row],[Bank Deposit]]+Table1_2[[#This Row],[Bank Deposit]]*0.02,Table1_2[[#This Row],[Bank Deposit]])</f>
        <v>1025639.58</v>
      </c>
    </row>
    <row r="98" spans="1:18" x14ac:dyDescent="0.25">
      <c r="A98" s="21" t="s">
        <v>3968</v>
      </c>
      <c r="B98">
        <v>330775749</v>
      </c>
      <c r="C98">
        <v>58</v>
      </c>
      <c r="D98" s="8">
        <v>23521.5</v>
      </c>
      <c r="E98" s="21" t="s">
        <v>1094</v>
      </c>
      <c r="F98" s="21" t="s">
        <v>53</v>
      </c>
      <c r="G98" s="21" t="s">
        <v>3820</v>
      </c>
      <c r="H98" s="22">
        <v>0</v>
      </c>
      <c r="I98" s="22">
        <v>0</v>
      </c>
      <c r="J98" s="21" t="s">
        <v>3969</v>
      </c>
      <c r="K98" s="21" t="s">
        <v>9145</v>
      </c>
      <c r="L98" s="22">
        <v>2055683328</v>
      </c>
      <c r="M98" s="22">
        <v>0</v>
      </c>
      <c r="N98" s="21" t="s">
        <v>12522</v>
      </c>
      <c r="O98" s="8">
        <v>44575</v>
      </c>
      <c r="P98" s="21" t="s">
        <v>12510</v>
      </c>
      <c r="Q98" s="22">
        <f>Table1_2[[#This Row],[Bank Deposit]]-Table1_2[[#This Row],[Saving Accounts]]</f>
        <v>0</v>
      </c>
      <c r="R98" s="22">
        <f>IF(AND(Table1_2[[#This Row],[Bank Deposit]]&gt;=500000),Table1_2[[#This Row],[Bank Deposit]]+Table1_2[[#This Row],[Bank Deposit]]*0.02,Table1_2[[#This Row],[Bank Deposit]])</f>
        <v>0</v>
      </c>
    </row>
    <row r="99" spans="1:18" x14ac:dyDescent="0.25">
      <c r="A99" s="21" t="s">
        <v>2061</v>
      </c>
      <c r="B99">
        <v>536250463</v>
      </c>
      <c r="C99">
        <v>79</v>
      </c>
      <c r="D99" s="8">
        <v>15851.25</v>
      </c>
      <c r="E99" s="21" t="s">
        <v>1094</v>
      </c>
      <c r="F99" s="21" t="s">
        <v>784</v>
      </c>
      <c r="G99" s="21" t="s">
        <v>1964</v>
      </c>
      <c r="H99" s="22">
        <v>550850</v>
      </c>
      <c r="I99" s="22">
        <v>294704.7072</v>
      </c>
      <c r="J99" s="21" t="s">
        <v>2063</v>
      </c>
      <c r="K99" s="21" t="s">
        <v>9145</v>
      </c>
      <c r="L99" s="22">
        <v>3623061756</v>
      </c>
      <c r="M99" s="22">
        <v>0</v>
      </c>
      <c r="N99" s="21" t="s">
        <v>12505</v>
      </c>
      <c r="O99" s="8">
        <v>44430</v>
      </c>
      <c r="P99" s="21" t="s">
        <v>12506</v>
      </c>
      <c r="Q99" s="22">
        <f>Table1_2[[#This Row],[Bank Deposit]]-Table1_2[[#This Row],[Saving Accounts]]</f>
        <v>256145.2928</v>
      </c>
      <c r="R99" s="22">
        <f>IF(AND(Table1_2[[#This Row],[Bank Deposit]]&gt;=500000),Table1_2[[#This Row],[Bank Deposit]]+Table1_2[[#This Row],[Bank Deposit]]*0.02,Table1_2[[#This Row],[Bank Deposit]])</f>
        <v>561867</v>
      </c>
    </row>
    <row r="100" spans="1:18" x14ac:dyDescent="0.25">
      <c r="A100" s="21" t="s">
        <v>6120</v>
      </c>
      <c r="B100">
        <v>268405505</v>
      </c>
      <c r="C100">
        <v>52</v>
      </c>
      <c r="D100" s="8">
        <v>25713</v>
      </c>
      <c r="E100" s="21" t="s">
        <v>12</v>
      </c>
      <c r="F100" s="21" t="s">
        <v>794</v>
      </c>
      <c r="G100" s="21" t="s">
        <v>4084</v>
      </c>
      <c r="H100" s="22">
        <v>743621</v>
      </c>
      <c r="I100" s="22">
        <v>221825.8905984</v>
      </c>
      <c r="J100" s="21" t="s">
        <v>6122</v>
      </c>
      <c r="K100" s="21" t="s">
        <v>9145</v>
      </c>
      <c r="L100" s="22">
        <v>2912407188</v>
      </c>
      <c r="M100" s="22">
        <v>101637258</v>
      </c>
      <c r="N100" s="21" t="s">
        <v>12515</v>
      </c>
      <c r="O100" s="8">
        <v>44617</v>
      </c>
      <c r="P100" s="21" t="s">
        <v>12527</v>
      </c>
      <c r="Q100" s="22">
        <f>Table1_2[[#This Row],[Bank Deposit]]-Table1_2[[#This Row],[Saving Accounts]]</f>
        <v>521795.10940159997</v>
      </c>
      <c r="R100" s="22">
        <f>IF(AND(Table1_2[[#This Row],[Bank Deposit]]&gt;=500000),Table1_2[[#This Row],[Bank Deposit]]+Table1_2[[#This Row],[Bank Deposit]]*0.02,Table1_2[[#This Row],[Bank Deposit]])</f>
        <v>758493.42</v>
      </c>
    </row>
    <row r="101" spans="1:18" x14ac:dyDescent="0.25">
      <c r="A101" s="21" t="s">
        <v>762</v>
      </c>
      <c r="B101">
        <v>748656439</v>
      </c>
      <c r="C101">
        <v>31</v>
      </c>
      <c r="D101" s="8">
        <v>33383.25</v>
      </c>
      <c r="E101" s="21" t="s">
        <v>12</v>
      </c>
      <c r="F101" s="21" t="s">
        <v>763</v>
      </c>
      <c r="G101" s="21" t="s">
        <v>14</v>
      </c>
      <c r="H101" s="22">
        <v>321319</v>
      </c>
      <c r="I101" s="22">
        <v>105321.1465728</v>
      </c>
      <c r="J101" s="21" t="s">
        <v>765</v>
      </c>
      <c r="K101" s="21" t="s">
        <v>9131</v>
      </c>
      <c r="L101" s="22">
        <v>582115716</v>
      </c>
      <c r="M101" s="22">
        <v>0</v>
      </c>
      <c r="N101" s="21" t="s">
        <v>12505</v>
      </c>
      <c r="O101" s="8">
        <v>44200</v>
      </c>
      <c r="P101" s="21" t="s">
        <v>12506</v>
      </c>
      <c r="Q101" s="22">
        <f>Table1_2[[#This Row],[Bank Deposit]]-Table1_2[[#This Row],[Saving Accounts]]</f>
        <v>215997.8534272</v>
      </c>
      <c r="R101" s="22">
        <f>IF(AND(Table1_2[[#This Row],[Bank Deposit]]&gt;=500000),Table1_2[[#This Row],[Bank Deposit]]+Table1_2[[#This Row],[Bank Deposit]]*0.02,Table1_2[[#This Row],[Bank Deposit]])</f>
        <v>321319</v>
      </c>
    </row>
    <row r="102" spans="1:18" x14ac:dyDescent="0.25">
      <c r="A102" s="21" t="s">
        <v>1422</v>
      </c>
      <c r="B102">
        <v>842020221</v>
      </c>
      <c r="C102">
        <v>17</v>
      </c>
      <c r="D102" s="8">
        <v>38496.75</v>
      </c>
      <c r="E102" s="21" t="s">
        <v>1094</v>
      </c>
      <c r="F102" s="21" t="s">
        <v>784</v>
      </c>
      <c r="G102" s="21" t="s">
        <v>14</v>
      </c>
      <c r="H102" s="22">
        <v>34698</v>
      </c>
      <c r="I102" s="22">
        <v>17439.309023760001</v>
      </c>
      <c r="J102" s="21" t="s">
        <v>1424</v>
      </c>
      <c r="K102" s="21" t="s">
        <v>9135</v>
      </c>
      <c r="L102" s="22">
        <v>41071056</v>
      </c>
      <c r="M102" s="22">
        <v>0</v>
      </c>
      <c r="N102" s="21" t="s">
        <v>12525</v>
      </c>
      <c r="O102" s="8">
        <v>44590</v>
      </c>
      <c r="P102" s="21" t="s">
        <v>12561</v>
      </c>
      <c r="Q102" s="22">
        <f>Table1_2[[#This Row],[Bank Deposit]]-Table1_2[[#This Row],[Saving Accounts]]</f>
        <v>17258.690976239999</v>
      </c>
      <c r="R102" s="22">
        <f>IF(AND(Table1_2[[#This Row],[Bank Deposit]]&gt;=500000),Table1_2[[#This Row],[Bank Deposit]]+Table1_2[[#This Row],[Bank Deposit]]*0.02,Table1_2[[#This Row],[Bank Deposit]])</f>
        <v>34698</v>
      </c>
    </row>
    <row r="103" spans="1:18" x14ac:dyDescent="0.25">
      <c r="A103" s="21" t="s">
        <v>4758</v>
      </c>
      <c r="B103">
        <v>930816191</v>
      </c>
      <c r="C103">
        <v>36</v>
      </c>
      <c r="D103" s="8">
        <v>31557</v>
      </c>
      <c r="E103" s="21" t="s">
        <v>1094</v>
      </c>
      <c r="F103" s="21" t="s">
        <v>290</v>
      </c>
      <c r="G103" s="21" t="s">
        <v>4099</v>
      </c>
      <c r="H103" s="22">
        <v>3210118</v>
      </c>
      <c r="I103" s="22">
        <v>708475.08701969997</v>
      </c>
      <c r="J103" s="21" t="s">
        <v>4760</v>
      </c>
      <c r="K103" s="21" t="s">
        <v>9141</v>
      </c>
      <c r="L103" s="22">
        <v>98374083</v>
      </c>
      <c r="M103" s="22">
        <v>0</v>
      </c>
      <c r="N103" s="21" t="s">
        <v>12539</v>
      </c>
      <c r="O103" s="8">
        <v>44465</v>
      </c>
      <c r="P103" s="21" t="s">
        <v>12512</v>
      </c>
      <c r="Q103" s="22">
        <f>Table1_2[[#This Row],[Bank Deposit]]-Table1_2[[#This Row],[Saving Accounts]]</f>
        <v>2501642.9129802999</v>
      </c>
      <c r="R103" s="22">
        <f>IF(AND(Table1_2[[#This Row],[Bank Deposit]]&gt;=500000),Table1_2[[#This Row],[Bank Deposit]]+Table1_2[[#This Row],[Bank Deposit]]*0.02,Table1_2[[#This Row],[Bank Deposit]])</f>
        <v>3274320.36</v>
      </c>
    </row>
    <row r="104" spans="1:18" x14ac:dyDescent="0.25">
      <c r="A104" s="21" t="s">
        <v>6565</v>
      </c>
      <c r="B104">
        <v>22939715</v>
      </c>
      <c r="C104">
        <v>32</v>
      </c>
      <c r="D104" s="8">
        <v>33018</v>
      </c>
      <c r="E104" s="21" t="s">
        <v>12</v>
      </c>
      <c r="F104" s="21" t="s">
        <v>68</v>
      </c>
      <c r="G104" s="21" t="s">
        <v>4084</v>
      </c>
      <c r="H104" s="22">
        <v>1066417</v>
      </c>
      <c r="I104" s="22">
        <v>182791.79088300001</v>
      </c>
      <c r="J104" s="21" t="s">
        <v>6567</v>
      </c>
      <c r="K104" s="21" t="s">
        <v>9149</v>
      </c>
      <c r="L104" s="22">
        <v>3432637974</v>
      </c>
      <c r="M104" s="22">
        <v>0</v>
      </c>
      <c r="N104" s="21" t="s">
        <v>12539</v>
      </c>
      <c r="O104" s="8">
        <v>44549</v>
      </c>
      <c r="P104" s="21" t="s">
        <v>12512</v>
      </c>
      <c r="Q104" s="22">
        <f>Table1_2[[#This Row],[Bank Deposit]]-Table1_2[[#This Row],[Saving Accounts]]</f>
        <v>883625.20911699999</v>
      </c>
      <c r="R104" s="22">
        <f>IF(AND(Table1_2[[#This Row],[Bank Deposit]]&gt;=500000),Table1_2[[#This Row],[Bank Deposit]]+Table1_2[[#This Row],[Bank Deposit]]*0.02,Table1_2[[#This Row],[Bank Deposit]])</f>
        <v>1087745.3400000001</v>
      </c>
    </row>
    <row r="105" spans="1:18" x14ac:dyDescent="0.25">
      <c r="A105" s="21" t="s">
        <v>2791</v>
      </c>
      <c r="B105">
        <v>330939456</v>
      </c>
      <c r="C105">
        <v>83</v>
      </c>
      <c r="D105" s="8">
        <v>14390.25</v>
      </c>
      <c r="E105" s="21" t="s">
        <v>1094</v>
      </c>
      <c r="F105" s="21" t="s">
        <v>1746</v>
      </c>
      <c r="G105" s="21" t="s">
        <v>2773</v>
      </c>
      <c r="H105" s="22">
        <v>821290</v>
      </c>
      <c r="I105" s="22">
        <v>305644.7116632</v>
      </c>
      <c r="J105" s="21" t="s">
        <v>2793</v>
      </c>
      <c r="K105" s="21" t="s">
        <v>9131</v>
      </c>
      <c r="L105" s="22">
        <v>3270533511</v>
      </c>
      <c r="M105" s="22">
        <v>0</v>
      </c>
      <c r="N105" s="21" t="s">
        <v>12522</v>
      </c>
      <c r="O105" s="8">
        <v>44560</v>
      </c>
      <c r="P105" s="21" t="s">
        <v>12510</v>
      </c>
      <c r="Q105" s="22">
        <f>Table1_2[[#This Row],[Bank Deposit]]-Table1_2[[#This Row],[Saving Accounts]]</f>
        <v>515645.2883368</v>
      </c>
      <c r="R105" s="22">
        <f>IF(AND(Table1_2[[#This Row],[Bank Deposit]]&gt;=500000),Table1_2[[#This Row],[Bank Deposit]]+Table1_2[[#This Row],[Bank Deposit]]*0.02,Table1_2[[#This Row],[Bank Deposit]])</f>
        <v>837715.8</v>
      </c>
    </row>
    <row r="106" spans="1:18" x14ac:dyDescent="0.25">
      <c r="A106" s="21" t="s">
        <v>2333</v>
      </c>
      <c r="B106">
        <v>370740071</v>
      </c>
      <c r="C106">
        <v>57</v>
      </c>
      <c r="D106" s="8">
        <v>23886.75</v>
      </c>
      <c r="E106" s="21" t="s">
        <v>1094</v>
      </c>
      <c r="F106" s="21" t="s">
        <v>852</v>
      </c>
      <c r="G106" s="21" t="s">
        <v>1964</v>
      </c>
      <c r="H106" s="22">
        <v>984046</v>
      </c>
      <c r="I106" s="22">
        <v>383293.80334079999</v>
      </c>
      <c r="J106" s="21" t="s">
        <v>2335</v>
      </c>
      <c r="K106" s="21" t="s">
        <v>9166</v>
      </c>
      <c r="L106" s="22">
        <v>11367837</v>
      </c>
      <c r="M106" s="22">
        <v>0</v>
      </c>
      <c r="N106" s="21" t="s">
        <v>12509</v>
      </c>
      <c r="O106" s="8">
        <v>44408</v>
      </c>
      <c r="P106" s="21" t="s">
        <v>12510</v>
      </c>
      <c r="Q106" s="22">
        <f>Table1_2[[#This Row],[Bank Deposit]]-Table1_2[[#This Row],[Saving Accounts]]</f>
        <v>600752.19665920001</v>
      </c>
      <c r="R106" s="22">
        <f>IF(AND(Table1_2[[#This Row],[Bank Deposit]]&gt;=500000),Table1_2[[#This Row],[Bank Deposit]]+Table1_2[[#This Row],[Bank Deposit]]*0.02,Table1_2[[#This Row],[Bank Deposit]])</f>
        <v>1003726.92</v>
      </c>
    </row>
    <row r="107" spans="1:18" x14ac:dyDescent="0.25">
      <c r="A107" s="21" t="s">
        <v>2333</v>
      </c>
      <c r="B107">
        <v>218163207</v>
      </c>
      <c r="C107">
        <v>85</v>
      </c>
      <c r="D107" s="8">
        <v>13659.75</v>
      </c>
      <c r="E107" s="21" t="s">
        <v>12</v>
      </c>
      <c r="F107" s="21" t="s">
        <v>155</v>
      </c>
      <c r="G107" s="21" t="s">
        <v>3058</v>
      </c>
      <c r="H107" s="22">
        <v>197109</v>
      </c>
      <c r="I107" s="22">
        <v>83559.442821119999</v>
      </c>
      <c r="J107" s="21" t="s">
        <v>7723</v>
      </c>
      <c r="K107" s="21" t="s">
        <v>9166</v>
      </c>
      <c r="L107" s="22">
        <v>11367837</v>
      </c>
      <c r="M107" s="22">
        <v>0</v>
      </c>
      <c r="N107" s="21" t="s">
        <v>12522</v>
      </c>
      <c r="O107" s="8">
        <v>44247</v>
      </c>
      <c r="P107" s="21" t="s">
        <v>12512</v>
      </c>
      <c r="Q107" s="22">
        <f>Table1_2[[#This Row],[Bank Deposit]]-Table1_2[[#This Row],[Saving Accounts]]</f>
        <v>113549.55717888</v>
      </c>
      <c r="R107" s="22">
        <f>IF(AND(Table1_2[[#This Row],[Bank Deposit]]&gt;=500000),Table1_2[[#This Row],[Bank Deposit]]+Table1_2[[#This Row],[Bank Deposit]]*0.02,Table1_2[[#This Row],[Bank Deposit]])</f>
        <v>197109</v>
      </c>
    </row>
    <row r="108" spans="1:18" x14ac:dyDescent="0.25">
      <c r="A108" s="21" t="s">
        <v>3466</v>
      </c>
      <c r="B108">
        <v>375118877</v>
      </c>
      <c r="C108">
        <v>65</v>
      </c>
      <c r="D108" s="8">
        <v>20964.75</v>
      </c>
      <c r="E108" s="21" t="s">
        <v>1094</v>
      </c>
      <c r="F108" s="21" t="s">
        <v>2112</v>
      </c>
      <c r="G108" s="21" t="s">
        <v>3331</v>
      </c>
      <c r="H108" s="22">
        <v>943482</v>
      </c>
      <c r="I108" s="22">
        <v>458017.49876256002</v>
      </c>
      <c r="J108" s="21" t="s">
        <v>3468</v>
      </c>
      <c r="K108" s="21" t="s">
        <v>9135</v>
      </c>
      <c r="L108" s="22">
        <v>33179703</v>
      </c>
      <c r="M108" s="22">
        <v>0</v>
      </c>
      <c r="N108" s="21" t="s">
        <v>12509</v>
      </c>
      <c r="O108" s="8">
        <v>44222</v>
      </c>
      <c r="P108" s="21" t="s">
        <v>12519</v>
      </c>
      <c r="Q108" s="22">
        <f>Table1_2[[#This Row],[Bank Deposit]]-Table1_2[[#This Row],[Saving Accounts]]</f>
        <v>485464.50123743998</v>
      </c>
      <c r="R108" s="22">
        <f>IF(AND(Table1_2[[#This Row],[Bank Deposit]]&gt;=500000),Table1_2[[#This Row],[Bank Deposit]]+Table1_2[[#This Row],[Bank Deposit]]*0.02,Table1_2[[#This Row],[Bank Deposit]])</f>
        <v>962351.64</v>
      </c>
    </row>
    <row r="109" spans="1:18" x14ac:dyDescent="0.25">
      <c r="A109" s="21" t="s">
        <v>7321</v>
      </c>
      <c r="B109">
        <v>100254813</v>
      </c>
      <c r="C109">
        <v>58</v>
      </c>
      <c r="D109" s="8">
        <v>23521.5</v>
      </c>
      <c r="E109" s="21" t="s">
        <v>12</v>
      </c>
      <c r="F109" s="21" t="s">
        <v>344</v>
      </c>
      <c r="G109" s="21" t="s">
        <v>4058</v>
      </c>
      <c r="H109" s="22">
        <v>1056469</v>
      </c>
      <c r="I109" s="22">
        <v>251540.15617500001</v>
      </c>
      <c r="J109" s="21" t="s">
        <v>7323</v>
      </c>
      <c r="K109" s="21" t="s">
        <v>9166</v>
      </c>
      <c r="L109" s="22">
        <v>674161488</v>
      </c>
      <c r="M109" s="22">
        <v>0</v>
      </c>
      <c r="N109" s="21" t="s">
        <v>12505</v>
      </c>
      <c r="O109" s="8">
        <v>44429</v>
      </c>
      <c r="P109" s="21" t="s">
        <v>12506</v>
      </c>
      <c r="Q109" s="22">
        <f>Table1_2[[#This Row],[Bank Deposit]]-Table1_2[[#This Row],[Saving Accounts]]</f>
        <v>804928.84382499999</v>
      </c>
      <c r="R109" s="22">
        <f>IF(AND(Table1_2[[#This Row],[Bank Deposit]]&gt;=500000),Table1_2[[#This Row],[Bank Deposit]]+Table1_2[[#This Row],[Bank Deposit]]*0.02,Table1_2[[#This Row],[Bank Deposit]])</f>
        <v>1077598.3799999999</v>
      </c>
    </row>
    <row r="110" spans="1:18" x14ac:dyDescent="0.25">
      <c r="A110" s="21" t="s">
        <v>5828</v>
      </c>
      <c r="B110">
        <v>435998583</v>
      </c>
      <c r="C110">
        <v>17</v>
      </c>
      <c r="D110" s="8">
        <v>38496.75</v>
      </c>
      <c r="E110" s="21" t="s">
        <v>1094</v>
      </c>
      <c r="F110" s="21" t="s">
        <v>256</v>
      </c>
      <c r="G110" s="21" t="s">
        <v>4084</v>
      </c>
      <c r="H110" s="22">
        <v>402365</v>
      </c>
      <c r="I110" s="22">
        <v>110056.80900081999</v>
      </c>
      <c r="J110" s="21" t="s">
        <v>5830</v>
      </c>
      <c r="K110" s="21" t="s">
        <v>9131</v>
      </c>
      <c r="L110" s="22">
        <v>2081806272</v>
      </c>
      <c r="M110" s="22">
        <v>0</v>
      </c>
      <c r="N110" s="21" t="s">
        <v>12539</v>
      </c>
      <c r="O110" s="8">
        <v>44565</v>
      </c>
      <c r="P110" s="21" t="s">
        <v>12512</v>
      </c>
      <c r="Q110" s="22">
        <f>Table1_2[[#This Row],[Bank Deposit]]-Table1_2[[#This Row],[Saving Accounts]]</f>
        <v>292308.19099918002</v>
      </c>
      <c r="R110" s="22">
        <f>IF(AND(Table1_2[[#This Row],[Bank Deposit]]&gt;=500000),Table1_2[[#This Row],[Bank Deposit]]+Table1_2[[#This Row],[Bank Deposit]]*0.02,Table1_2[[#This Row],[Bank Deposit]])</f>
        <v>402365</v>
      </c>
    </row>
    <row r="111" spans="1:18" x14ac:dyDescent="0.25">
      <c r="A111" s="21" t="s">
        <v>5593</v>
      </c>
      <c r="B111">
        <v>523307003</v>
      </c>
      <c r="C111">
        <v>51</v>
      </c>
      <c r="D111" s="8">
        <v>26078.25</v>
      </c>
      <c r="E111" s="21" t="s">
        <v>1094</v>
      </c>
      <c r="F111" s="21" t="s">
        <v>527</v>
      </c>
      <c r="G111" s="21" t="s">
        <v>4119</v>
      </c>
      <c r="H111" s="22">
        <v>1002810</v>
      </c>
      <c r="I111" s="22">
        <v>239480.61793487999</v>
      </c>
      <c r="J111" s="21" t="s">
        <v>5595</v>
      </c>
      <c r="K111" s="21" t="s">
        <v>9149</v>
      </c>
      <c r="L111" s="22">
        <v>2901411744</v>
      </c>
      <c r="M111" s="22">
        <v>0</v>
      </c>
      <c r="N111" s="21" t="s">
        <v>12522</v>
      </c>
      <c r="O111" s="8">
        <v>44335</v>
      </c>
      <c r="P111" s="21" t="s">
        <v>12510</v>
      </c>
      <c r="Q111" s="22">
        <f>Table1_2[[#This Row],[Bank Deposit]]-Table1_2[[#This Row],[Saving Accounts]]</f>
        <v>763329.38206512004</v>
      </c>
      <c r="R111" s="22">
        <f>IF(AND(Table1_2[[#This Row],[Bank Deposit]]&gt;=500000),Table1_2[[#This Row],[Bank Deposit]]+Table1_2[[#This Row],[Bank Deposit]]*0.02,Table1_2[[#This Row],[Bank Deposit]])</f>
        <v>1022866.2</v>
      </c>
    </row>
    <row r="112" spans="1:18" x14ac:dyDescent="0.25">
      <c r="A112" s="21" t="s">
        <v>873</v>
      </c>
      <c r="B112">
        <v>379943259</v>
      </c>
      <c r="C112">
        <v>35</v>
      </c>
      <c r="D112" s="8">
        <v>31922.25</v>
      </c>
      <c r="E112" s="21" t="s">
        <v>12</v>
      </c>
      <c r="F112" s="21" t="s">
        <v>874</v>
      </c>
      <c r="G112" s="21" t="s">
        <v>14</v>
      </c>
      <c r="H112" s="22">
        <v>231379</v>
      </c>
      <c r="I112" s="22">
        <v>46854.344132999999</v>
      </c>
      <c r="J112" s="21" t="s">
        <v>876</v>
      </c>
      <c r="K112" s="21" t="s">
        <v>9141</v>
      </c>
      <c r="L112" s="22">
        <v>320733528</v>
      </c>
      <c r="M112" s="22">
        <v>0</v>
      </c>
      <c r="N112" s="21" t="s">
        <v>12505</v>
      </c>
      <c r="O112" s="8">
        <v>44380</v>
      </c>
      <c r="P112" s="21" t="s">
        <v>12506</v>
      </c>
      <c r="Q112" s="22">
        <f>Table1_2[[#This Row],[Bank Deposit]]-Table1_2[[#This Row],[Saving Accounts]]</f>
        <v>184524.65586699999</v>
      </c>
      <c r="R112" s="22">
        <f>IF(AND(Table1_2[[#This Row],[Bank Deposit]]&gt;=500000),Table1_2[[#This Row],[Bank Deposit]]+Table1_2[[#This Row],[Bank Deposit]]*0.02,Table1_2[[#This Row],[Bank Deposit]])</f>
        <v>231379</v>
      </c>
    </row>
    <row r="113" spans="1:18" x14ac:dyDescent="0.25">
      <c r="A113" s="21" t="s">
        <v>6992</v>
      </c>
      <c r="B113">
        <v>79144862</v>
      </c>
      <c r="C113">
        <v>26</v>
      </c>
      <c r="D113" s="8">
        <v>35209.5</v>
      </c>
      <c r="E113" s="21" t="s">
        <v>12</v>
      </c>
      <c r="F113" s="21" t="s">
        <v>1576</v>
      </c>
      <c r="G113" s="21" t="s">
        <v>4099</v>
      </c>
      <c r="H113" s="22">
        <v>63120</v>
      </c>
      <c r="I113" s="22">
        <v>41290.602342990001</v>
      </c>
      <c r="J113" s="21" t="s">
        <v>6994</v>
      </c>
      <c r="K113" s="21" t="s">
        <v>9141</v>
      </c>
      <c r="L113" s="22">
        <v>1235454195</v>
      </c>
      <c r="M113" s="22">
        <v>0</v>
      </c>
      <c r="N113" s="21" t="s">
        <v>12522</v>
      </c>
      <c r="O113" s="8">
        <v>44545</v>
      </c>
      <c r="P113" s="21" t="s">
        <v>12510</v>
      </c>
      <c r="Q113" s="22">
        <f>Table1_2[[#This Row],[Bank Deposit]]-Table1_2[[#This Row],[Saving Accounts]]</f>
        <v>21829.397657009999</v>
      </c>
      <c r="R113" s="22">
        <f>IF(AND(Table1_2[[#This Row],[Bank Deposit]]&gt;=500000),Table1_2[[#This Row],[Bank Deposit]]+Table1_2[[#This Row],[Bank Deposit]]*0.02,Table1_2[[#This Row],[Bank Deposit]])</f>
        <v>63120</v>
      </c>
    </row>
    <row r="114" spans="1:18" x14ac:dyDescent="0.25">
      <c r="A114" s="21" t="s">
        <v>2232</v>
      </c>
      <c r="B114">
        <v>31819356</v>
      </c>
      <c r="C114">
        <v>18</v>
      </c>
      <c r="D114" s="8">
        <v>38131.5</v>
      </c>
      <c r="E114" s="21" t="s">
        <v>1094</v>
      </c>
      <c r="F114" s="21" t="s">
        <v>825</v>
      </c>
      <c r="G114" s="21" t="s">
        <v>1964</v>
      </c>
      <c r="H114" s="22">
        <v>930897</v>
      </c>
      <c r="I114" s="22">
        <v>255735.9937925</v>
      </c>
      <c r="J114" s="21" t="s">
        <v>2234</v>
      </c>
      <c r="K114" s="21" t="s">
        <v>9149</v>
      </c>
      <c r="L114" s="22">
        <v>1941180864</v>
      </c>
      <c r="M114" s="22">
        <v>3187466184</v>
      </c>
      <c r="N114" s="21" t="s">
        <v>12515</v>
      </c>
      <c r="O114" s="8">
        <v>44333</v>
      </c>
      <c r="P114" s="21" t="s">
        <v>12516</v>
      </c>
      <c r="Q114" s="22">
        <f>Table1_2[[#This Row],[Bank Deposit]]-Table1_2[[#This Row],[Saving Accounts]]</f>
        <v>675161.0062075</v>
      </c>
      <c r="R114" s="22">
        <f>IF(AND(Table1_2[[#This Row],[Bank Deposit]]&gt;=500000),Table1_2[[#This Row],[Bank Deposit]]+Table1_2[[#This Row],[Bank Deposit]]*0.02,Table1_2[[#This Row],[Bank Deposit]])</f>
        <v>949514.94</v>
      </c>
    </row>
    <row r="115" spans="1:18" x14ac:dyDescent="0.25">
      <c r="A115" s="21" t="s">
        <v>2360</v>
      </c>
      <c r="B115">
        <v>74276439</v>
      </c>
      <c r="C115">
        <v>29</v>
      </c>
      <c r="D115" s="8">
        <v>34113.75</v>
      </c>
      <c r="E115" s="21" t="s">
        <v>1094</v>
      </c>
      <c r="F115" s="21" t="s">
        <v>88</v>
      </c>
      <c r="G115" s="21" t="s">
        <v>1964</v>
      </c>
      <c r="H115" s="22">
        <v>33300</v>
      </c>
      <c r="I115" s="22">
        <v>10562.3167104</v>
      </c>
      <c r="J115" s="21" t="s">
        <v>2362</v>
      </c>
      <c r="K115" s="21" t="s">
        <v>9149</v>
      </c>
      <c r="L115" s="22">
        <v>3406209195</v>
      </c>
      <c r="M115" s="22">
        <v>0</v>
      </c>
      <c r="N115" s="21" t="s">
        <v>12505</v>
      </c>
      <c r="O115" s="8">
        <v>44634</v>
      </c>
      <c r="P115" s="21" t="s">
        <v>12510</v>
      </c>
      <c r="Q115" s="22">
        <f>Table1_2[[#This Row],[Bank Deposit]]-Table1_2[[#This Row],[Saving Accounts]]</f>
        <v>22737.683289599998</v>
      </c>
      <c r="R115" s="22">
        <f>IF(AND(Table1_2[[#This Row],[Bank Deposit]]&gt;=500000),Table1_2[[#This Row],[Bank Deposit]]+Table1_2[[#This Row],[Bank Deposit]]*0.02,Table1_2[[#This Row],[Bank Deposit]])</f>
        <v>33300</v>
      </c>
    </row>
    <row r="116" spans="1:18" x14ac:dyDescent="0.25">
      <c r="A116" s="21" t="s">
        <v>4205</v>
      </c>
      <c r="B116">
        <v>815014753</v>
      </c>
      <c r="C116">
        <v>37</v>
      </c>
      <c r="D116" s="8">
        <v>31191.75</v>
      </c>
      <c r="E116" s="21" t="s">
        <v>1094</v>
      </c>
      <c r="F116" s="21" t="s">
        <v>602</v>
      </c>
      <c r="G116" s="21" t="s">
        <v>4054</v>
      </c>
      <c r="H116" s="22">
        <v>187124</v>
      </c>
      <c r="I116" s="22">
        <v>102625.9101504</v>
      </c>
      <c r="J116" s="21" t="s">
        <v>4207</v>
      </c>
      <c r="K116" s="21" t="s">
        <v>9149</v>
      </c>
      <c r="L116" s="22">
        <v>453775872</v>
      </c>
      <c r="M116" s="22">
        <v>0</v>
      </c>
      <c r="N116" s="21" t="s">
        <v>12505</v>
      </c>
      <c r="O116" s="8">
        <v>44501</v>
      </c>
      <c r="P116" s="21" t="s">
        <v>12510</v>
      </c>
      <c r="Q116" s="22">
        <f>Table1_2[[#This Row],[Bank Deposit]]-Table1_2[[#This Row],[Saving Accounts]]</f>
        <v>84498.089849600001</v>
      </c>
      <c r="R116" s="22">
        <f>IF(AND(Table1_2[[#This Row],[Bank Deposit]]&gt;=500000),Table1_2[[#This Row],[Bank Deposit]]+Table1_2[[#This Row],[Bank Deposit]]*0.02,Table1_2[[#This Row],[Bank Deposit]])</f>
        <v>187124</v>
      </c>
    </row>
    <row r="117" spans="1:18" x14ac:dyDescent="0.25">
      <c r="A117" s="21" t="s">
        <v>5302</v>
      </c>
      <c r="B117">
        <v>21470943</v>
      </c>
      <c r="C117">
        <v>48</v>
      </c>
      <c r="D117" s="8">
        <v>27174</v>
      </c>
      <c r="E117" s="21" t="s">
        <v>1094</v>
      </c>
      <c r="F117" s="21" t="s">
        <v>227</v>
      </c>
      <c r="G117" s="21" t="s">
        <v>4074</v>
      </c>
      <c r="H117" s="22">
        <v>56423</v>
      </c>
      <c r="I117" s="22">
        <v>36755.330975999997</v>
      </c>
      <c r="J117" s="21" t="s">
        <v>5304</v>
      </c>
      <c r="K117" s="21" t="s">
        <v>9131</v>
      </c>
      <c r="L117" s="22">
        <v>87756875</v>
      </c>
      <c r="M117" s="22">
        <v>0</v>
      </c>
      <c r="N117" s="21" t="s">
        <v>12505</v>
      </c>
      <c r="O117" s="8">
        <v>44438</v>
      </c>
      <c r="P117" s="21" t="s">
        <v>12506</v>
      </c>
      <c r="Q117" s="22">
        <f>Table1_2[[#This Row],[Bank Deposit]]-Table1_2[[#This Row],[Saving Accounts]]</f>
        <v>19667.669024000003</v>
      </c>
      <c r="R117" s="22">
        <f>IF(AND(Table1_2[[#This Row],[Bank Deposit]]&gt;=500000),Table1_2[[#This Row],[Bank Deposit]]+Table1_2[[#This Row],[Bank Deposit]]*0.02,Table1_2[[#This Row],[Bank Deposit]])</f>
        <v>56423</v>
      </c>
    </row>
    <row r="118" spans="1:18" x14ac:dyDescent="0.25">
      <c r="A118" s="21" t="s">
        <v>2959</v>
      </c>
      <c r="B118">
        <v>839510673</v>
      </c>
      <c r="C118">
        <v>83</v>
      </c>
      <c r="D118" s="8">
        <v>14390.25</v>
      </c>
      <c r="E118" s="21" t="s">
        <v>1094</v>
      </c>
      <c r="F118" s="21" t="s">
        <v>172</v>
      </c>
      <c r="G118" s="21" t="s">
        <v>2773</v>
      </c>
      <c r="H118" s="22">
        <v>540484</v>
      </c>
      <c r="I118" s="22">
        <v>320430.00011715002</v>
      </c>
      <c r="J118" s="21" t="s">
        <v>2961</v>
      </c>
      <c r="K118" s="21" t="s">
        <v>9145</v>
      </c>
      <c r="L118" s="22">
        <v>1626521268</v>
      </c>
      <c r="M118" s="22">
        <v>0</v>
      </c>
      <c r="N118" s="21" t="s">
        <v>12522</v>
      </c>
      <c r="O118" s="8">
        <v>44339</v>
      </c>
      <c r="P118" s="21" t="s">
        <v>12512</v>
      </c>
      <c r="Q118" s="22">
        <f>Table1_2[[#This Row],[Bank Deposit]]-Table1_2[[#This Row],[Saving Accounts]]</f>
        <v>220053.99988284998</v>
      </c>
      <c r="R118" s="22">
        <f>IF(AND(Table1_2[[#This Row],[Bank Deposit]]&gt;=500000),Table1_2[[#This Row],[Bank Deposit]]+Table1_2[[#This Row],[Bank Deposit]]*0.02,Table1_2[[#This Row],[Bank Deposit]])</f>
        <v>551293.68000000005</v>
      </c>
    </row>
    <row r="119" spans="1:18" x14ac:dyDescent="0.25">
      <c r="A119" s="21" t="s">
        <v>6725</v>
      </c>
      <c r="B119">
        <v>536584783</v>
      </c>
      <c r="C119">
        <v>18</v>
      </c>
      <c r="D119" s="8">
        <v>38131.5</v>
      </c>
      <c r="E119" s="21" t="s">
        <v>12</v>
      </c>
      <c r="F119" s="21" t="s">
        <v>1304</v>
      </c>
      <c r="G119" s="21" t="s">
        <v>4105</v>
      </c>
      <c r="H119" s="22">
        <v>1531869</v>
      </c>
      <c r="I119" s="22">
        <v>283495.25358000002</v>
      </c>
      <c r="J119" s="21" t="s">
        <v>6727</v>
      </c>
      <c r="K119" s="21" t="s">
        <v>9149</v>
      </c>
      <c r="L119" s="22">
        <v>280608596</v>
      </c>
      <c r="M119" s="22">
        <v>0</v>
      </c>
      <c r="N119" s="21" t="s">
        <v>12539</v>
      </c>
      <c r="O119" s="8">
        <v>44270</v>
      </c>
      <c r="P119" s="21" t="s">
        <v>12566</v>
      </c>
      <c r="Q119" s="22">
        <f>Table1_2[[#This Row],[Bank Deposit]]-Table1_2[[#This Row],[Saving Accounts]]</f>
        <v>1248373.74642</v>
      </c>
      <c r="R119" s="22">
        <f>IF(AND(Table1_2[[#This Row],[Bank Deposit]]&gt;=500000),Table1_2[[#This Row],[Bank Deposit]]+Table1_2[[#This Row],[Bank Deposit]]*0.02,Table1_2[[#This Row],[Bank Deposit]])</f>
        <v>1562506.38</v>
      </c>
    </row>
    <row r="120" spans="1:18" x14ac:dyDescent="0.25">
      <c r="A120" s="21" t="s">
        <v>7551</v>
      </c>
      <c r="B120">
        <v>298370602</v>
      </c>
      <c r="C120">
        <v>68</v>
      </c>
      <c r="D120" s="8">
        <v>19869</v>
      </c>
      <c r="E120" s="21" t="s">
        <v>12</v>
      </c>
      <c r="F120" s="21" t="s">
        <v>1404</v>
      </c>
      <c r="G120" s="21" t="s">
        <v>4220</v>
      </c>
      <c r="H120" s="22">
        <v>147433</v>
      </c>
      <c r="I120" s="22">
        <v>60838.020757799997</v>
      </c>
      <c r="J120" s="21" t="s">
        <v>7553</v>
      </c>
      <c r="K120" s="21" t="s">
        <v>9135</v>
      </c>
      <c r="L120" s="22">
        <v>1436414592</v>
      </c>
      <c r="M120" s="22">
        <v>5663541888</v>
      </c>
      <c r="N120" s="21" t="s">
        <v>12515</v>
      </c>
      <c r="O120" s="8">
        <v>44378</v>
      </c>
      <c r="P120" s="21" t="s">
        <v>12527</v>
      </c>
      <c r="Q120" s="22">
        <f>Table1_2[[#This Row],[Bank Deposit]]-Table1_2[[#This Row],[Saving Accounts]]</f>
        <v>86594.979242200003</v>
      </c>
      <c r="R120" s="22">
        <f>IF(AND(Table1_2[[#This Row],[Bank Deposit]]&gt;=500000),Table1_2[[#This Row],[Bank Deposit]]+Table1_2[[#This Row],[Bank Deposit]]*0.02,Table1_2[[#This Row],[Bank Deposit]])</f>
        <v>147433</v>
      </c>
    </row>
    <row r="121" spans="1:18" x14ac:dyDescent="0.25">
      <c r="A121" s="21" t="s">
        <v>4991</v>
      </c>
      <c r="B121">
        <v>867972632</v>
      </c>
      <c r="C121">
        <v>19</v>
      </c>
      <c r="D121" s="8">
        <v>37766.25</v>
      </c>
      <c r="E121" s="21" t="s">
        <v>1094</v>
      </c>
      <c r="F121" s="21" t="s">
        <v>1840</v>
      </c>
      <c r="G121" s="21" t="s">
        <v>4066</v>
      </c>
      <c r="H121" s="22">
        <v>450176</v>
      </c>
      <c r="I121" s="22">
        <v>231735.2801526</v>
      </c>
      <c r="J121" s="21" t="s">
        <v>4993</v>
      </c>
      <c r="K121" s="21" t="s">
        <v>9149</v>
      </c>
      <c r="L121" s="22">
        <v>1427347293</v>
      </c>
      <c r="M121" s="22">
        <v>0</v>
      </c>
      <c r="N121" s="21" t="s">
        <v>12509</v>
      </c>
      <c r="O121" s="8">
        <v>44434</v>
      </c>
      <c r="P121" s="21" t="s">
        <v>12519</v>
      </c>
      <c r="Q121" s="22">
        <f>Table1_2[[#This Row],[Bank Deposit]]-Table1_2[[#This Row],[Saving Accounts]]</f>
        <v>218440.7198474</v>
      </c>
      <c r="R121" s="22">
        <f>IF(AND(Table1_2[[#This Row],[Bank Deposit]]&gt;=500000),Table1_2[[#This Row],[Bank Deposit]]+Table1_2[[#This Row],[Bank Deposit]]*0.02,Table1_2[[#This Row],[Bank Deposit]])</f>
        <v>450176</v>
      </c>
    </row>
    <row r="122" spans="1:18" x14ac:dyDescent="0.25">
      <c r="A122" s="21" t="s">
        <v>96</v>
      </c>
      <c r="B122">
        <v>66154412</v>
      </c>
      <c r="C122">
        <v>33</v>
      </c>
      <c r="D122" s="8">
        <v>32652.75</v>
      </c>
      <c r="E122" s="21" t="s">
        <v>12</v>
      </c>
      <c r="F122" s="21" t="s">
        <v>97</v>
      </c>
      <c r="G122" s="21" t="s">
        <v>14</v>
      </c>
      <c r="H122" s="22">
        <v>87804</v>
      </c>
      <c r="I122" s="22">
        <v>43935.18563616</v>
      </c>
      <c r="J122" s="21" t="s">
        <v>99</v>
      </c>
      <c r="K122" s="21" t="s">
        <v>9149</v>
      </c>
      <c r="L122" s="22">
        <v>9260775</v>
      </c>
      <c r="M122" s="22">
        <v>0</v>
      </c>
      <c r="N122" s="21" t="s">
        <v>12525</v>
      </c>
      <c r="O122" s="8">
        <v>44624</v>
      </c>
      <c r="P122" s="21" t="s">
        <v>12506</v>
      </c>
      <c r="Q122" s="22">
        <f>Table1_2[[#This Row],[Bank Deposit]]-Table1_2[[#This Row],[Saving Accounts]]</f>
        <v>43868.81436384</v>
      </c>
      <c r="R122" s="22">
        <f>IF(AND(Table1_2[[#This Row],[Bank Deposit]]&gt;=500000),Table1_2[[#This Row],[Bank Deposit]]+Table1_2[[#This Row],[Bank Deposit]]*0.02,Table1_2[[#This Row],[Bank Deposit]])</f>
        <v>87804</v>
      </c>
    </row>
    <row r="123" spans="1:18" x14ac:dyDescent="0.25">
      <c r="A123" s="21" t="s">
        <v>1893</v>
      </c>
      <c r="B123">
        <v>759994906</v>
      </c>
      <c r="C123">
        <v>18</v>
      </c>
      <c r="D123" s="8">
        <v>38131.5</v>
      </c>
      <c r="E123" s="21" t="s">
        <v>1094</v>
      </c>
      <c r="F123" s="21" t="s">
        <v>893</v>
      </c>
      <c r="G123" s="21" t="s">
        <v>14</v>
      </c>
      <c r="H123" s="22">
        <v>408152</v>
      </c>
      <c r="I123" s="22">
        <v>190213.08367841999</v>
      </c>
      <c r="J123" s="21" t="s">
        <v>1895</v>
      </c>
      <c r="K123" s="21" t="s">
        <v>9149</v>
      </c>
      <c r="L123" s="22">
        <v>180788004</v>
      </c>
      <c r="M123" s="22">
        <v>0</v>
      </c>
      <c r="N123" s="21" t="s">
        <v>12525</v>
      </c>
      <c r="O123" s="8">
        <v>44573</v>
      </c>
      <c r="P123" s="21" t="s">
        <v>12561</v>
      </c>
      <c r="Q123" s="22">
        <f>Table1_2[[#This Row],[Bank Deposit]]-Table1_2[[#This Row],[Saving Accounts]]</f>
        <v>217938.91632158001</v>
      </c>
      <c r="R123" s="22">
        <f>IF(AND(Table1_2[[#This Row],[Bank Deposit]]&gt;=500000),Table1_2[[#This Row],[Bank Deposit]]+Table1_2[[#This Row],[Bank Deposit]]*0.02,Table1_2[[#This Row],[Bank Deposit]])</f>
        <v>408152</v>
      </c>
    </row>
    <row r="124" spans="1:18" x14ac:dyDescent="0.25">
      <c r="A124" s="21" t="s">
        <v>5727</v>
      </c>
      <c r="B124">
        <v>342657219</v>
      </c>
      <c r="C124">
        <v>50</v>
      </c>
      <c r="D124" s="8">
        <v>26443.5</v>
      </c>
      <c r="E124" s="21" t="s">
        <v>1094</v>
      </c>
      <c r="F124" s="21" t="s">
        <v>246</v>
      </c>
      <c r="G124" s="21" t="s">
        <v>4070</v>
      </c>
      <c r="H124" s="22">
        <v>1419528</v>
      </c>
      <c r="I124" s="22">
        <v>246051.6045624</v>
      </c>
      <c r="J124" s="21" t="s">
        <v>5729</v>
      </c>
      <c r="K124" s="21" t="s">
        <v>9135</v>
      </c>
      <c r="L124" s="22">
        <v>1763536068</v>
      </c>
      <c r="M124" s="22">
        <v>0</v>
      </c>
      <c r="N124" s="21" t="s">
        <v>12539</v>
      </c>
      <c r="O124" s="8">
        <v>44573</v>
      </c>
      <c r="P124" s="21" t="s">
        <v>12512</v>
      </c>
      <c r="Q124" s="22">
        <f>Table1_2[[#This Row],[Bank Deposit]]-Table1_2[[#This Row],[Saving Accounts]]</f>
        <v>1173476.3954376001</v>
      </c>
      <c r="R124" s="22">
        <f>IF(AND(Table1_2[[#This Row],[Bank Deposit]]&gt;=500000),Table1_2[[#This Row],[Bank Deposit]]+Table1_2[[#This Row],[Bank Deposit]]*0.02,Table1_2[[#This Row],[Bank Deposit]])</f>
        <v>1447918.56</v>
      </c>
    </row>
    <row r="125" spans="1:18" x14ac:dyDescent="0.25">
      <c r="A125" s="21" t="s">
        <v>5316</v>
      </c>
      <c r="B125">
        <v>738194151</v>
      </c>
      <c r="C125">
        <v>81</v>
      </c>
      <c r="D125" s="8">
        <v>15120.75</v>
      </c>
      <c r="E125" s="21" t="s">
        <v>1094</v>
      </c>
      <c r="F125" s="21" t="s">
        <v>1610</v>
      </c>
      <c r="G125" s="21" t="s">
        <v>4099</v>
      </c>
      <c r="H125" s="22">
        <v>1042673</v>
      </c>
      <c r="I125" s="22">
        <v>524354.58989549999</v>
      </c>
      <c r="J125" s="21" t="s">
        <v>5318</v>
      </c>
      <c r="K125" s="21" t="s">
        <v>9149</v>
      </c>
      <c r="L125" s="22">
        <v>2150604463</v>
      </c>
      <c r="M125" s="22">
        <v>0</v>
      </c>
      <c r="N125" s="21" t="s">
        <v>12522</v>
      </c>
      <c r="O125" s="8">
        <v>44602</v>
      </c>
      <c r="P125" s="21" t="s">
        <v>12510</v>
      </c>
      <c r="Q125" s="22">
        <f>Table1_2[[#This Row],[Bank Deposit]]-Table1_2[[#This Row],[Saving Accounts]]</f>
        <v>518318.41010450001</v>
      </c>
      <c r="R125" s="22">
        <f>IF(AND(Table1_2[[#This Row],[Bank Deposit]]&gt;=500000),Table1_2[[#This Row],[Bank Deposit]]+Table1_2[[#This Row],[Bank Deposit]]*0.02,Table1_2[[#This Row],[Bank Deposit]])</f>
        <v>1063526.46</v>
      </c>
    </row>
    <row r="126" spans="1:18" x14ac:dyDescent="0.25">
      <c r="A126" s="21" t="s">
        <v>1948</v>
      </c>
      <c r="B126">
        <v>599020472</v>
      </c>
      <c r="C126">
        <v>58</v>
      </c>
      <c r="D126" s="8">
        <v>23521.5</v>
      </c>
      <c r="E126" s="21" t="s">
        <v>1094</v>
      </c>
      <c r="F126" s="21" t="s">
        <v>13</v>
      </c>
      <c r="G126" s="21" t="s">
        <v>14</v>
      </c>
      <c r="H126" s="22">
        <v>992942</v>
      </c>
      <c r="I126" s="22">
        <v>277760.14204945997</v>
      </c>
      <c r="J126" s="21" t="s">
        <v>1950</v>
      </c>
      <c r="K126" s="21" t="s">
        <v>9149</v>
      </c>
      <c r="L126" s="22">
        <v>1441094256</v>
      </c>
      <c r="M126" s="22">
        <v>0</v>
      </c>
      <c r="N126" s="21" t="s">
        <v>12509</v>
      </c>
      <c r="O126" s="8">
        <v>44674</v>
      </c>
      <c r="P126" s="21" t="s">
        <v>12519</v>
      </c>
      <c r="Q126" s="22">
        <f>Table1_2[[#This Row],[Bank Deposit]]-Table1_2[[#This Row],[Saving Accounts]]</f>
        <v>715181.85795054003</v>
      </c>
      <c r="R126" s="22">
        <f>IF(AND(Table1_2[[#This Row],[Bank Deposit]]&gt;=500000),Table1_2[[#This Row],[Bank Deposit]]+Table1_2[[#This Row],[Bank Deposit]]*0.02,Table1_2[[#This Row],[Bank Deposit]])</f>
        <v>1012800.84</v>
      </c>
    </row>
    <row r="127" spans="1:18" x14ac:dyDescent="0.25">
      <c r="A127" s="21" t="s">
        <v>7987</v>
      </c>
      <c r="B127">
        <v>914960771</v>
      </c>
      <c r="C127">
        <v>53</v>
      </c>
      <c r="D127" s="8">
        <v>25347.75</v>
      </c>
      <c r="E127" s="21" t="s">
        <v>12</v>
      </c>
      <c r="F127" s="21" t="s">
        <v>519</v>
      </c>
      <c r="G127" s="21" t="s">
        <v>3583</v>
      </c>
      <c r="H127" s="22">
        <v>568680</v>
      </c>
      <c r="I127" s="22">
        <v>159627.14845434</v>
      </c>
      <c r="J127" s="21" t="s">
        <v>7989</v>
      </c>
      <c r="K127" s="21" t="s">
        <v>9149</v>
      </c>
      <c r="L127" s="22">
        <v>1206996375</v>
      </c>
      <c r="M127" s="22">
        <v>0</v>
      </c>
      <c r="N127" s="21" t="s">
        <v>12539</v>
      </c>
      <c r="O127" s="8">
        <v>44291</v>
      </c>
      <c r="P127" s="21" t="s">
        <v>12566</v>
      </c>
      <c r="Q127" s="22">
        <f>Table1_2[[#This Row],[Bank Deposit]]-Table1_2[[#This Row],[Saving Accounts]]</f>
        <v>409052.85154566</v>
      </c>
      <c r="R127" s="22">
        <f>IF(AND(Table1_2[[#This Row],[Bank Deposit]]&gt;=500000),Table1_2[[#This Row],[Bank Deposit]]+Table1_2[[#This Row],[Bank Deposit]]*0.02,Table1_2[[#This Row],[Bank Deposit]])</f>
        <v>580053.6</v>
      </c>
    </row>
    <row r="128" spans="1:18" x14ac:dyDescent="0.25">
      <c r="A128" s="21" t="s">
        <v>4732</v>
      </c>
      <c r="B128">
        <v>579536924</v>
      </c>
      <c r="C128">
        <v>17</v>
      </c>
      <c r="D128" s="8">
        <v>38496.75</v>
      </c>
      <c r="E128" s="21" t="s">
        <v>1094</v>
      </c>
      <c r="F128" s="21" t="s">
        <v>699</v>
      </c>
      <c r="G128" s="21" t="s">
        <v>4105</v>
      </c>
      <c r="H128" s="22">
        <v>460917</v>
      </c>
      <c r="I128" s="22">
        <v>293608.49620608002</v>
      </c>
      <c r="J128" s="21" t="s">
        <v>4734</v>
      </c>
      <c r="K128" s="21" t="s">
        <v>9149</v>
      </c>
      <c r="L128" s="22">
        <v>2650283631</v>
      </c>
      <c r="M128" s="22">
        <v>4786899444</v>
      </c>
      <c r="N128" s="21" t="s">
        <v>12515</v>
      </c>
      <c r="O128" s="8">
        <v>44380</v>
      </c>
      <c r="P128" s="21" t="s">
        <v>12516</v>
      </c>
      <c r="Q128" s="22">
        <f>Table1_2[[#This Row],[Bank Deposit]]-Table1_2[[#This Row],[Saving Accounts]]</f>
        <v>167308.50379391998</v>
      </c>
      <c r="R128" s="22">
        <f>IF(AND(Table1_2[[#This Row],[Bank Deposit]]&gt;=500000),Table1_2[[#This Row],[Bank Deposit]]+Table1_2[[#This Row],[Bank Deposit]]*0.02,Table1_2[[#This Row],[Bank Deposit]])</f>
        <v>460917</v>
      </c>
    </row>
    <row r="129" spans="1:18" x14ac:dyDescent="0.25">
      <c r="A129" s="21" t="s">
        <v>3362</v>
      </c>
      <c r="B129">
        <v>443868936</v>
      </c>
      <c r="C129">
        <v>36</v>
      </c>
      <c r="D129" s="8">
        <v>31557</v>
      </c>
      <c r="E129" s="21" t="s">
        <v>1094</v>
      </c>
      <c r="F129" s="21" t="s">
        <v>13</v>
      </c>
      <c r="G129" s="21" t="s">
        <v>3331</v>
      </c>
      <c r="H129" s="22">
        <v>1728293</v>
      </c>
      <c r="I129" s="22">
        <v>302826.91505299998</v>
      </c>
      <c r="J129" s="21" t="s">
        <v>3364</v>
      </c>
      <c r="K129" s="21" t="s">
        <v>9135</v>
      </c>
      <c r="L129" s="22">
        <v>626973984</v>
      </c>
      <c r="M129" s="22">
        <v>0</v>
      </c>
      <c r="N129" s="21" t="s">
        <v>12509</v>
      </c>
      <c r="O129" s="8">
        <v>44376</v>
      </c>
      <c r="P129" s="21" t="s">
        <v>12519</v>
      </c>
      <c r="Q129" s="22">
        <f>Table1_2[[#This Row],[Bank Deposit]]-Table1_2[[#This Row],[Saving Accounts]]</f>
        <v>1425466.084947</v>
      </c>
      <c r="R129" s="22">
        <f>IF(AND(Table1_2[[#This Row],[Bank Deposit]]&gt;=500000),Table1_2[[#This Row],[Bank Deposit]]+Table1_2[[#This Row],[Bank Deposit]]*0.02,Table1_2[[#This Row],[Bank Deposit]])</f>
        <v>1762858.86</v>
      </c>
    </row>
    <row r="130" spans="1:18" x14ac:dyDescent="0.25">
      <c r="A130" s="21" t="s">
        <v>2339</v>
      </c>
      <c r="B130">
        <v>943053239</v>
      </c>
      <c r="C130">
        <v>18</v>
      </c>
      <c r="D130" s="8">
        <v>38131.5</v>
      </c>
      <c r="E130" s="21" t="s">
        <v>1094</v>
      </c>
      <c r="F130" s="21" t="s">
        <v>172</v>
      </c>
      <c r="G130" s="21" t="s">
        <v>1964</v>
      </c>
      <c r="H130" s="22">
        <v>793171</v>
      </c>
      <c r="I130" s="22">
        <v>309872.50548072002</v>
      </c>
      <c r="J130" s="21" t="s">
        <v>2341</v>
      </c>
      <c r="K130" s="21" t="s">
        <v>9131</v>
      </c>
      <c r="L130" s="22">
        <v>1515593222</v>
      </c>
      <c r="M130" s="22">
        <v>0</v>
      </c>
      <c r="N130" s="21" t="s">
        <v>12505</v>
      </c>
      <c r="O130" s="8">
        <v>44200</v>
      </c>
      <c r="P130" s="21" t="s">
        <v>12506</v>
      </c>
      <c r="Q130" s="22">
        <f>Table1_2[[#This Row],[Bank Deposit]]-Table1_2[[#This Row],[Saving Accounts]]</f>
        <v>483298.49451927998</v>
      </c>
      <c r="R130" s="22">
        <f>IF(AND(Table1_2[[#This Row],[Bank Deposit]]&gt;=500000),Table1_2[[#This Row],[Bank Deposit]]+Table1_2[[#This Row],[Bank Deposit]]*0.02,Table1_2[[#This Row],[Bank Deposit]])</f>
        <v>809034.42</v>
      </c>
    </row>
    <row r="131" spans="1:18" x14ac:dyDescent="0.25">
      <c r="A131" s="21" t="s">
        <v>2191</v>
      </c>
      <c r="B131">
        <v>36351620</v>
      </c>
      <c r="C131">
        <v>49</v>
      </c>
      <c r="D131" s="8">
        <v>26808.75</v>
      </c>
      <c r="E131" s="21" t="s">
        <v>1094</v>
      </c>
      <c r="F131" s="21" t="s">
        <v>874</v>
      </c>
      <c r="G131" s="21" t="s">
        <v>1964</v>
      </c>
      <c r="H131" s="22">
        <v>251497</v>
      </c>
      <c r="I131" s="22">
        <v>182998.26980820001</v>
      </c>
      <c r="J131" s="21" t="s">
        <v>2193</v>
      </c>
      <c r="K131" s="21" t="s">
        <v>9131</v>
      </c>
      <c r="L131" s="22">
        <v>2719122208</v>
      </c>
      <c r="M131" s="22">
        <v>0</v>
      </c>
      <c r="N131" s="21" t="s">
        <v>12525</v>
      </c>
      <c r="O131" s="8">
        <v>44369</v>
      </c>
      <c r="P131" s="21" t="s">
        <v>12506</v>
      </c>
      <c r="Q131" s="22">
        <f>Table1_2[[#This Row],[Bank Deposit]]-Table1_2[[#This Row],[Saving Accounts]]</f>
        <v>68498.730191799987</v>
      </c>
      <c r="R131" s="22">
        <f>IF(AND(Table1_2[[#This Row],[Bank Deposit]]&gt;=500000),Table1_2[[#This Row],[Bank Deposit]]+Table1_2[[#This Row],[Bank Deposit]]*0.02,Table1_2[[#This Row],[Bank Deposit]])</f>
        <v>251497</v>
      </c>
    </row>
    <row r="132" spans="1:18" x14ac:dyDescent="0.25">
      <c r="A132" s="21" t="s">
        <v>384</v>
      </c>
      <c r="B132">
        <v>744593171</v>
      </c>
      <c r="C132">
        <v>61</v>
      </c>
      <c r="D132" s="8">
        <v>22425.75</v>
      </c>
      <c r="E132" s="21" t="s">
        <v>12</v>
      </c>
      <c r="F132" s="21" t="s">
        <v>385</v>
      </c>
      <c r="G132" s="21" t="s">
        <v>14</v>
      </c>
      <c r="H132" s="22">
        <v>718547</v>
      </c>
      <c r="I132" s="22">
        <v>322650.80512799998</v>
      </c>
      <c r="J132" s="21" t="s">
        <v>387</v>
      </c>
      <c r="K132" s="21" t="s">
        <v>9149</v>
      </c>
      <c r="L132" s="22">
        <v>1982193444</v>
      </c>
      <c r="M132" s="22">
        <v>0</v>
      </c>
      <c r="N132" s="21" t="s">
        <v>12522</v>
      </c>
      <c r="O132" s="8">
        <v>44222</v>
      </c>
      <c r="P132" s="21" t="s">
        <v>12510</v>
      </c>
      <c r="Q132" s="22">
        <f>Table1_2[[#This Row],[Bank Deposit]]-Table1_2[[#This Row],[Saving Accounts]]</f>
        <v>395896.19487200002</v>
      </c>
      <c r="R132" s="22">
        <f>IF(AND(Table1_2[[#This Row],[Bank Deposit]]&gt;=500000),Table1_2[[#This Row],[Bank Deposit]]+Table1_2[[#This Row],[Bank Deposit]]*0.02,Table1_2[[#This Row],[Bank Deposit]])</f>
        <v>732917.94</v>
      </c>
    </row>
    <row r="133" spans="1:18" x14ac:dyDescent="0.25">
      <c r="A133" s="21" t="s">
        <v>1863</v>
      </c>
      <c r="B133">
        <v>295650834</v>
      </c>
      <c r="C133">
        <v>65</v>
      </c>
      <c r="D133" s="8">
        <v>20964.75</v>
      </c>
      <c r="E133" s="21" t="s">
        <v>1094</v>
      </c>
      <c r="F133" s="21" t="s">
        <v>947</v>
      </c>
      <c r="G133" s="21" t="s">
        <v>14</v>
      </c>
      <c r="H133" s="22">
        <v>1347665</v>
      </c>
      <c r="I133" s="22">
        <v>564485.30712000001</v>
      </c>
      <c r="J133" s="21" t="s">
        <v>1865</v>
      </c>
      <c r="K133" s="21" t="s">
        <v>9149</v>
      </c>
      <c r="L133" s="22">
        <v>567075744</v>
      </c>
      <c r="M133" s="22">
        <v>0</v>
      </c>
      <c r="N133" s="21" t="s">
        <v>12539</v>
      </c>
      <c r="O133" s="8">
        <v>44612</v>
      </c>
      <c r="P133" s="21" t="s">
        <v>12566</v>
      </c>
      <c r="Q133" s="22">
        <f>Table1_2[[#This Row],[Bank Deposit]]-Table1_2[[#This Row],[Saving Accounts]]</f>
        <v>783179.69287999999</v>
      </c>
      <c r="R133" s="22">
        <f>IF(AND(Table1_2[[#This Row],[Bank Deposit]]&gt;=500000),Table1_2[[#This Row],[Bank Deposit]]+Table1_2[[#This Row],[Bank Deposit]]*0.02,Table1_2[[#This Row],[Bank Deposit]])</f>
        <v>1374618.3</v>
      </c>
    </row>
    <row r="134" spans="1:18" x14ac:dyDescent="0.25">
      <c r="A134" s="21" t="s">
        <v>411</v>
      </c>
      <c r="B134">
        <v>282574873</v>
      </c>
      <c r="C134">
        <v>54</v>
      </c>
      <c r="D134" s="8">
        <v>24982.5</v>
      </c>
      <c r="E134" s="21" t="s">
        <v>12</v>
      </c>
      <c r="F134" s="21" t="s">
        <v>19</v>
      </c>
      <c r="G134" s="21" t="s">
        <v>14</v>
      </c>
      <c r="H134" s="22">
        <v>177175</v>
      </c>
      <c r="I134" s="22">
        <v>128792.7989712</v>
      </c>
      <c r="J134" s="21" t="s">
        <v>413</v>
      </c>
      <c r="K134" s="21" t="s">
        <v>9166</v>
      </c>
      <c r="L134" s="22">
        <v>916673625</v>
      </c>
      <c r="M134" s="22">
        <v>0</v>
      </c>
      <c r="N134" s="21" t="s">
        <v>12505</v>
      </c>
      <c r="O134" s="8">
        <v>44469</v>
      </c>
      <c r="P134" s="21" t="s">
        <v>12506</v>
      </c>
      <c r="Q134" s="22">
        <f>Table1_2[[#This Row],[Bank Deposit]]-Table1_2[[#This Row],[Saving Accounts]]</f>
        <v>48382.201028800002</v>
      </c>
      <c r="R134" s="22">
        <f>IF(AND(Table1_2[[#This Row],[Bank Deposit]]&gt;=500000),Table1_2[[#This Row],[Bank Deposit]]+Table1_2[[#This Row],[Bank Deposit]]*0.02,Table1_2[[#This Row],[Bank Deposit]])</f>
        <v>177175</v>
      </c>
    </row>
    <row r="135" spans="1:18" x14ac:dyDescent="0.25">
      <c r="A135" s="21" t="s">
        <v>2100</v>
      </c>
      <c r="B135">
        <v>212430363</v>
      </c>
      <c r="C135">
        <v>84</v>
      </c>
      <c r="D135" s="8">
        <v>14025</v>
      </c>
      <c r="E135" s="21" t="s">
        <v>1094</v>
      </c>
      <c r="F135" s="21" t="s">
        <v>340</v>
      </c>
      <c r="G135" s="21" t="s">
        <v>1964</v>
      </c>
      <c r="H135" s="22">
        <v>1090941</v>
      </c>
      <c r="I135" s="22">
        <v>245461.81161599999</v>
      </c>
      <c r="J135" s="21" t="s">
        <v>2102</v>
      </c>
      <c r="K135" s="21" t="s">
        <v>9145</v>
      </c>
      <c r="L135" s="22">
        <v>3697403708</v>
      </c>
      <c r="M135" s="22">
        <v>0</v>
      </c>
      <c r="N135" s="21" t="s">
        <v>12505</v>
      </c>
      <c r="O135" s="8">
        <v>44486</v>
      </c>
      <c r="P135" s="21" t="s">
        <v>12506</v>
      </c>
      <c r="Q135" s="22">
        <f>Table1_2[[#This Row],[Bank Deposit]]-Table1_2[[#This Row],[Saving Accounts]]</f>
        <v>845479.18838399998</v>
      </c>
      <c r="R135" s="22">
        <f>IF(AND(Table1_2[[#This Row],[Bank Deposit]]&gt;=500000),Table1_2[[#This Row],[Bank Deposit]]+Table1_2[[#This Row],[Bank Deposit]]*0.02,Table1_2[[#This Row],[Bank Deposit]])</f>
        <v>1112759.82</v>
      </c>
    </row>
    <row r="136" spans="1:18" x14ac:dyDescent="0.25">
      <c r="A136" s="21" t="s">
        <v>8982</v>
      </c>
      <c r="B136">
        <v>886640959</v>
      </c>
      <c r="C136">
        <v>81</v>
      </c>
      <c r="D136" s="8">
        <v>38502.25</v>
      </c>
      <c r="E136" s="21" t="s">
        <v>12</v>
      </c>
      <c r="F136" s="21" t="s">
        <v>15541</v>
      </c>
      <c r="G136" s="21" t="s">
        <v>2773</v>
      </c>
      <c r="H136" s="22">
        <v>761403</v>
      </c>
      <c r="I136" s="22">
        <v>419969.94741943938</v>
      </c>
      <c r="J136" s="21" t="s">
        <v>8984</v>
      </c>
      <c r="K136" s="21" t="s">
        <v>9131</v>
      </c>
      <c r="L136" s="22">
        <v>1187790032</v>
      </c>
      <c r="M136" s="22">
        <v>0</v>
      </c>
      <c r="N136" s="21" t="s">
        <v>12525</v>
      </c>
      <c r="O136" s="8">
        <v>44550</v>
      </c>
      <c r="P136" s="21" t="s">
        <v>12506</v>
      </c>
      <c r="Q136" s="22">
        <f>Table1_2[[#This Row],[Bank Deposit]]-Table1_2[[#This Row],[Saving Accounts]]</f>
        <v>341433.05258056062</v>
      </c>
      <c r="R136" s="22">
        <f>IF(AND(Table1_2[[#This Row],[Bank Deposit]]&gt;=500000),Table1_2[[#This Row],[Bank Deposit]]+Table1_2[[#This Row],[Bank Deposit]]*0.02,Table1_2[[#This Row],[Bank Deposit]])</f>
        <v>776631.06</v>
      </c>
    </row>
    <row r="137" spans="1:18" x14ac:dyDescent="0.25">
      <c r="A137" s="21" t="s">
        <v>4321</v>
      </c>
      <c r="B137">
        <v>267465259</v>
      </c>
      <c r="C137">
        <v>43</v>
      </c>
      <c r="D137" s="8">
        <v>29000.25</v>
      </c>
      <c r="E137" s="21" t="s">
        <v>1094</v>
      </c>
      <c r="F137" s="21" t="s">
        <v>349</v>
      </c>
      <c r="G137" s="21" t="s">
        <v>4058</v>
      </c>
      <c r="H137" s="22">
        <v>298805</v>
      </c>
      <c r="I137" s="22">
        <v>72797.544527999999</v>
      </c>
      <c r="J137" s="21" t="s">
        <v>4323</v>
      </c>
      <c r="K137" s="21" t="s">
        <v>9131</v>
      </c>
      <c r="L137" s="22">
        <v>2412511164</v>
      </c>
      <c r="M137" s="22">
        <v>0</v>
      </c>
      <c r="N137" s="21" t="s">
        <v>12539</v>
      </c>
      <c r="O137" s="8">
        <v>44601</v>
      </c>
      <c r="P137" s="21" t="s">
        <v>12566</v>
      </c>
      <c r="Q137" s="22">
        <f>Table1_2[[#This Row],[Bank Deposit]]-Table1_2[[#This Row],[Saving Accounts]]</f>
        <v>226007.455472</v>
      </c>
      <c r="R137" s="22">
        <f>IF(AND(Table1_2[[#This Row],[Bank Deposit]]&gt;=500000),Table1_2[[#This Row],[Bank Deposit]]+Table1_2[[#This Row],[Bank Deposit]]*0.02,Table1_2[[#This Row],[Bank Deposit]])</f>
        <v>298805</v>
      </c>
    </row>
    <row r="138" spans="1:18" x14ac:dyDescent="0.25">
      <c r="A138" s="21" t="s">
        <v>4321</v>
      </c>
      <c r="B138">
        <v>892038287</v>
      </c>
      <c r="C138">
        <v>75</v>
      </c>
      <c r="D138" s="8">
        <v>17312.25</v>
      </c>
      <c r="E138" s="21" t="s">
        <v>12</v>
      </c>
      <c r="F138" s="21" t="s">
        <v>135</v>
      </c>
      <c r="G138" s="21" t="s">
        <v>4088</v>
      </c>
      <c r="H138" s="22">
        <v>314627</v>
      </c>
      <c r="I138" s="22">
        <v>51939.231288000003</v>
      </c>
      <c r="J138" s="21" t="s">
        <v>5993</v>
      </c>
      <c r="K138" s="21" t="s">
        <v>9131</v>
      </c>
      <c r="L138" s="22">
        <v>2412511164</v>
      </c>
      <c r="M138" s="22">
        <v>0</v>
      </c>
      <c r="N138" s="21" t="s">
        <v>12505</v>
      </c>
      <c r="O138" s="8">
        <v>44397</v>
      </c>
      <c r="P138" s="21" t="s">
        <v>12510</v>
      </c>
      <c r="Q138" s="22">
        <f>Table1_2[[#This Row],[Bank Deposit]]-Table1_2[[#This Row],[Saving Accounts]]</f>
        <v>262687.76871199999</v>
      </c>
      <c r="R138" s="22">
        <f>IF(AND(Table1_2[[#This Row],[Bank Deposit]]&gt;=500000),Table1_2[[#This Row],[Bank Deposit]]+Table1_2[[#This Row],[Bank Deposit]]*0.02,Table1_2[[#This Row],[Bank Deposit]])</f>
        <v>314627</v>
      </c>
    </row>
    <row r="139" spans="1:18" x14ac:dyDescent="0.25">
      <c r="A139" s="21" t="s">
        <v>3472</v>
      </c>
      <c r="B139">
        <v>544751140</v>
      </c>
      <c r="C139">
        <v>27</v>
      </c>
      <c r="D139" s="8">
        <v>34844.25</v>
      </c>
      <c r="E139" s="21" t="s">
        <v>1094</v>
      </c>
      <c r="F139" s="21" t="s">
        <v>163</v>
      </c>
      <c r="G139" s="21" t="s">
        <v>3331</v>
      </c>
      <c r="H139" s="22">
        <v>1042356</v>
      </c>
      <c r="I139" s="22">
        <v>389208.134448</v>
      </c>
      <c r="J139" s="21" t="s">
        <v>3474</v>
      </c>
      <c r="K139" s="21" t="s">
        <v>9131</v>
      </c>
      <c r="L139" s="22">
        <v>331067712</v>
      </c>
      <c r="M139" s="22">
        <v>0</v>
      </c>
      <c r="N139" s="21" t="s">
        <v>12505</v>
      </c>
      <c r="O139" s="8">
        <v>44525</v>
      </c>
      <c r="P139" s="21" t="s">
        <v>12510</v>
      </c>
      <c r="Q139" s="22">
        <f>Table1_2[[#This Row],[Bank Deposit]]-Table1_2[[#This Row],[Saving Accounts]]</f>
        <v>653147.865552</v>
      </c>
      <c r="R139" s="22">
        <f>IF(AND(Table1_2[[#This Row],[Bank Deposit]]&gt;=500000),Table1_2[[#This Row],[Bank Deposit]]+Table1_2[[#This Row],[Bank Deposit]]*0.02,Table1_2[[#This Row],[Bank Deposit]])</f>
        <v>1063203.1200000001</v>
      </c>
    </row>
    <row r="140" spans="1:18" x14ac:dyDescent="0.25">
      <c r="A140" s="21" t="s">
        <v>4187</v>
      </c>
      <c r="B140">
        <v>355478532</v>
      </c>
      <c r="C140">
        <v>48</v>
      </c>
      <c r="D140" s="8">
        <v>27174</v>
      </c>
      <c r="E140" s="21" t="s">
        <v>1094</v>
      </c>
      <c r="F140" s="21" t="s">
        <v>78</v>
      </c>
      <c r="G140" s="21" t="s">
        <v>4088</v>
      </c>
      <c r="H140" s="22">
        <v>33294</v>
      </c>
      <c r="I140" s="22">
        <v>6943.0138880000004</v>
      </c>
      <c r="J140" s="21" t="s">
        <v>4189</v>
      </c>
      <c r="K140" s="21" t="s">
        <v>9149</v>
      </c>
      <c r="L140" s="22">
        <v>133671384</v>
      </c>
      <c r="M140" s="22">
        <v>0</v>
      </c>
      <c r="N140" s="21" t="s">
        <v>12539</v>
      </c>
      <c r="O140" s="8">
        <v>44673</v>
      </c>
      <c r="P140" s="21" t="s">
        <v>12510</v>
      </c>
      <c r="Q140" s="22">
        <f>Table1_2[[#This Row],[Bank Deposit]]-Table1_2[[#This Row],[Saving Accounts]]</f>
        <v>26350.986111999999</v>
      </c>
      <c r="R140" s="22">
        <f>IF(AND(Table1_2[[#This Row],[Bank Deposit]]&gt;=500000),Table1_2[[#This Row],[Bank Deposit]]+Table1_2[[#This Row],[Bank Deposit]]*0.02,Table1_2[[#This Row],[Bank Deposit]])</f>
        <v>33294</v>
      </c>
    </row>
    <row r="141" spans="1:18" x14ac:dyDescent="0.25">
      <c r="A141" s="21" t="s">
        <v>2265</v>
      </c>
      <c r="B141">
        <v>552263215</v>
      </c>
      <c r="C141">
        <v>66</v>
      </c>
      <c r="D141" s="8">
        <v>20599.5</v>
      </c>
      <c r="E141" s="21" t="s">
        <v>1094</v>
      </c>
      <c r="F141" s="21" t="s">
        <v>1197</v>
      </c>
      <c r="G141" s="21" t="s">
        <v>1964</v>
      </c>
      <c r="H141" s="22">
        <v>359099</v>
      </c>
      <c r="I141" s="22">
        <v>60533.753616000002</v>
      </c>
      <c r="J141" s="21" t="s">
        <v>2267</v>
      </c>
      <c r="K141" s="21" t="s">
        <v>9149</v>
      </c>
      <c r="L141" s="22">
        <v>840453125</v>
      </c>
      <c r="M141" s="22">
        <v>0</v>
      </c>
      <c r="N141" s="21" t="s">
        <v>12525</v>
      </c>
      <c r="O141" s="8">
        <v>44652</v>
      </c>
      <c r="P141" s="21" t="s">
        <v>12564</v>
      </c>
      <c r="Q141" s="22">
        <f>Table1_2[[#This Row],[Bank Deposit]]-Table1_2[[#This Row],[Saving Accounts]]</f>
        <v>298565.246384</v>
      </c>
      <c r="R141" s="22">
        <f>IF(AND(Table1_2[[#This Row],[Bank Deposit]]&gt;=500000),Table1_2[[#This Row],[Bank Deposit]]+Table1_2[[#This Row],[Bank Deposit]]*0.02,Table1_2[[#This Row],[Bank Deposit]])</f>
        <v>359099</v>
      </c>
    </row>
    <row r="142" spans="1:18" x14ac:dyDescent="0.25">
      <c r="A142" s="21" t="s">
        <v>5504</v>
      </c>
      <c r="B142">
        <v>833256310</v>
      </c>
      <c r="C142">
        <v>68</v>
      </c>
      <c r="D142" s="8">
        <v>19869</v>
      </c>
      <c r="E142" s="21" t="s">
        <v>1094</v>
      </c>
      <c r="F142" s="21" t="s">
        <v>1789</v>
      </c>
      <c r="G142" s="21" t="s">
        <v>4074</v>
      </c>
      <c r="H142" s="22">
        <v>268711</v>
      </c>
      <c r="I142" s="22">
        <v>119698.3260396</v>
      </c>
      <c r="J142" s="21" t="s">
        <v>5506</v>
      </c>
      <c r="K142" s="21" t="s">
        <v>9141</v>
      </c>
      <c r="L142" s="22">
        <v>75941856</v>
      </c>
      <c r="M142" s="22">
        <v>0</v>
      </c>
      <c r="N142" s="21" t="s">
        <v>12522</v>
      </c>
      <c r="O142" s="8">
        <v>44345</v>
      </c>
      <c r="P142" s="21" t="s">
        <v>12512</v>
      </c>
      <c r="Q142" s="22">
        <f>Table1_2[[#This Row],[Bank Deposit]]-Table1_2[[#This Row],[Saving Accounts]]</f>
        <v>149012.67396039999</v>
      </c>
      <c r="R142" s="22">
        <f>IF(AND(Table1_2[[#This Row],[Bank Deposit]]&gt;=500000),Table1_2[[#This Row],[Bank Deposit]]+Table1_2[[#This Row],[Bank Deposit]]*0.02,Table1_2[[#This Row],[Bank Deposit]])</f>
        <v>268711</v>
      </c>
    </row>
    <row r="143" spans="1:18" x14ac:dyDescent="0.25">
      <c r="A143" s="21" t="s">
        <v>3635</v>
      </c>
      <c r="B143">
        <v>833544299</v>
      </c>
      <c r="C143">
        <v>44</v>
      </c>
      <c r="D143" s="8">
        <v>28635</v>
      </c>
      <c r="E143" s="21" t="s">
        <v>1094</v>
      </c>
      <c r="F143" s="21" t="s">
        <v>256</v>
      </c>
      <c r="G143" s="21" t="s">
        <v>3583</v>
      </c>
      <c r="H143" s="22">
        <v>2031820</v>
      </c>
      <c r="I143" s="22">
        <v>1218924.26642679</v>
      </c>
      <c r="J143" s="21" t="s">
        <v>3637</v>
      </c>
      <c r="K143" s="21" t="s">
        <v>9141</v>
      </c>
      <c r="L143" s="22">
        <v>106018176</v>
      </c>
      <c r="M143" s="22">
        <v>0</v>
      </c>
      <c r="N143" s="21" t="s">
        <v>12509</v>
      </c>
      <c r="O143" s="8">
        <v>44428</v>
      </c>
      <c r="P143" s="21" t="s">
        <v>12519</v>
      </c>
      <c r="Q143" s="22">
        <f>Table1_2[[#This Row],[Bank Deposit]]-Table1_2[[#This Row],[Saving Accounts]]</f>
        <v>812895.73357320996</v>
      </c>
      <c r="R143" s="22">
        <f>IF(AND(Table1_2[[#This Row],[Bank Deposit]]&gt;=500000),Table1_2[[#This Row],[Bank Deposit]]+Table1_2[[#This Row],[Bank Deposit]]*0.02,Table1_2[[#This Row],[Bank Deposit]])</f>
        <v>2072456.4</v>
      </c>
    </row>
    <row r="144" spans="1:18" x14ac:dyDescent="0.25">
      <c r="A144" s="21" t="s">
        <v>1181</v>
      </c>
      <c r="B144">
        <v>239492799</v>
      </c>
      <c r="C144">
        <v>52</v>
      </c>
      <c r="D144" s="8">
        <v>25713</v>
      </c>
      <c r="E144" s="21" t="s">
        <v>1094</v>
      </c>
      <c r="F144" s="21" t="s">
        <v>93</v>
      </c>
      <c r="G144" s="21" t="s">
        <v>14</v>
      </c>
      <c r="H144" s="22">
        <v>1407701</v>
      </c>
      <c r="I144" s="22">
        <v>223710.36898560001</v>
      </c>
      <c r="J144" s="21" t="s">
        <v>1183</v>
      </c>
      <c r="K144" s="21" t="s">
        <v>9135</v>
      </c>
      <c r="L144" s="22">
        <v>907483668</v>
      </c>
      <c r="M144" s="22">
        <v>0</v>
      </c>
      <c r="N144" s="21" t="s">
        <v>12525</v>
      </c>
      <c r="O144" s="8">
        <v>44248</v>
      </c>
      <c r="P144" s="21" t="s">
        <v>12506</v>
      </c>
      <c r="Q144" s="22">
        <f>Table1_2[[#This Row],[Bank Deposit]]-Table1_2[[#This Row],[Saving Accounts]]</f>
        <v>1183990.6310143999</v>
      </c>
      <c r="R144" s="22">
        <f>IF(AND(Table1_2[[#This Row],[Bank Deposit]]&gt;=500000),Table1_2[[#This Row],[Bank Deposit]]+Table1_2[[#This Row],[Bank Deposit]]*0.02,Table1_2[[#This Row],[Bank Deposit]])</f>
        <v>1435855.02</v>
      </c>
    </row>
    <row r="145" spans="1:18" x14ac:dyDescent="0.25">
      <c r="A145" s="21" t="s">
        <v>6919</v>
      </c>
      <c r="B145">
        <v>922881556</v>
      </c>
      <c r="C145">
        <v>30</v>
      </c>
      <c r="D145" s="8">
        <v>33748.5</v>
      </c>
      <c r="E145" s="21" t="s">
        <v>12</v>
      </c>
      <c r="F145" s="21" t="s">
        <v>940</v>
      </c>
      <c r="G145" s="21" t="s">
        <v>4062</v>
      </c>
      <c r="H145" s="22">
        <v>81826</v>
      </c>
      <c r="I145" s="22">
        <v>45424.1780784</v>
      </c>
      <c r="J145" s="21" t="s">
        <v>6921</v>
      </c>
      <c r="K145" s="21" t="s">
        <v>9145</v>
      </c>
      <c r="L145" s="22">
        <v>1848879183</v>
      </c>
      <c r="M145" s="22">
        <v>0</v>
      </c>
      <c r="N145" s="21" t="s">
        <v>12505</v>
      </c>
      <c r="O145" s="8">
        <v>44308</v>
      </c>
      <c r="P145" s="21" t="s">
        <v>12506</v>
      </c>
      <c r="Q145" s="22">
        <f>Table1_2[[#This Row],[Bank Deposit]]-Table1_2[[#This Row],[Saving Accounts]]</f>
        <v>36401.8219216</v>
      </c>
      <c r="R145" s="22">
        <f>IF(AND(Table1_2[[#This Row],[Bank Deposit]]&gt;=500000),Table1_2[[#This Row],[Bank Deposit]]+Table1_2[[#This Row],[Bank Deposit]]*0.02,Table1_2[[#This Row],[Bank Deposit]])</f>
        <v>81826</v>
      </c>
    </row>
    <row r="146" spans="1:18" x14ac:dyDescent="0.25">
      <c r="A146" s="21" t="s">
        <v>4499</v>
      </c>
      <c r="B146">
        <v>256904457</v>
      </c>
      <c r="C146">
        <v>67</v>
      </c>
      <c r="D146" s="8">
        <v>20234.25</v>
      </c>
      <c r="E146" s="21" t="s">
        <v>1094</v>
      </c>
      <c r="F146" s="21" t="s">
        <v>4500</v>
      </c>
      <c r="G146" s="21" t="s">
        <v>4084</v>
      </c>
      <c r="H146" s="22">
        <v>207515</v>
      </c>
      <c r="I146" s="22">
        <v>198231.50662425</v>
      </c>
      <c r="J146" s="21" t="s">
        <v>4502</v>
      </c>
      <c r="K146" s="21" t="s">
        <v>9149</v>
      </c>
      <c r="L146" s="22">
        <v>1314891843</v>
      </c>
      <c r="M146" s="22">
        <v>0</v>
      </c>
      <c r="N146" s="21" t="s">
        <v>12522</v>
      </c>
      <c r="O146" s="8">
        <v>44237</v>
      </c>
      <c r="P146" s="21" t="s">
        <v>12512</v>
      </c>
      <c r="Q146" s="22">
        <f>Table1_2[[#This Row],[Bank Deposit]]-Table1_2[[#This Row],[Saving Accounts]]</f>
        <v>9283.4933757499966</v>
      </c>
      <c r="R146" s="22">
        <f>IF(AND(Table1_2[[#This Row],[Bank Deposit]]&gt;=500000),Table1_2[[#This Row],[Bank Deposit]]+Table1_2[[#This Row],[Bank Deposit]]*0.02,Table1_2[[#This Row],[Bank Deposit]])</f>
        <v>207515</v>
      </c>
    </row>
    <row r="147" spans="1:18" x14ac:dyDescent="0.25">
      <c r="A147" s="21" t="s">
        <v>8182</v>
      </c>
      <c r="B147">
        <v>33068496</v>
      </c>
      <c r="C147">
        <v>26</v>
      </c>
      <c r="D147" s="8">
        <v>35209.5</v>
      </c>
      <c r="E147" s="21" t="s">
        <v>12</v>
      </c>
      <c r="F147" s="21" t="s">
        <v>881</v>
      </c>
      <c r="G147" s="21" t="s">
        <v>3331</v>
      </c>
      <c r="H147" s="22">
        <v>105061</v>
      </c>
      <c r="I147" s="22">
        <v>24374.047240399999</v>
      </c>
      <c r="J147" s="21" t="s">
        <v>8184</v>
      </c>
      <c r="K147" s="21" t="s">
        <v>9149</v>
      </c>
      <c r="L147" s="22">
        <v>529890136</v>
      </c>
      <c r="M147" s="22">
        <v>0</v>
      </c>
      <c r="N147" s="21" t="s">
        <v>12505</v>
      </c>
      <c r="O147" s="8">
        <v>44354</v>
      </c>
      <c r="P147" s="21" t="s">
        <v>12510</v>
      </c>
      <c r="Q147" s="22">
        <f>Table1_2[[#This Row],[Bank Deposit]]-Table1_2[[#This Row],[Saving Accounts]]</f>
        <v>80686.952759599997</v>
      </c>
      <c r="R147" s="22">
        <f>IF(AND(Table1_2[[#This Row],[Bank Deposit]]&gt;=500000),Table1_2[[#This Row],[Bank Deposit]]+Table1_2[[#This Row],[Bank Deposit]]*0.02,Table1_2[[#This Row],[Bank Deposit]])</f>
        <v>105061</v>
      </c>
    </row>
    <row r="148" spans="1:18" x14ac:dyDescent="0.25">
      <c r="A148" s="21" t="s">
        <v>8263</v>
      </c>
      <c r="B148">
        <v>482795531</v>
      </c>
      <c r="C148">
        <v>18</v>
      </c>
      <c r="D148" s="8">
        <v>38131.5</v>
      </c>
      <c r="E148" s="21" t="s">
        <v>12</v>
      </c>
      <c r="F148" s="21" t="s">
        <v>163</v>
      </c>
      <c r="G148" s="21" t="s">
        <v>3331</v>
      </c>
      <c r="H148" s="22">
        <v>1651346</v>
      </c>
      <c r="I148" s="22">
        <v>542709.14169654006</v>
      </c>
      <c r="J148" s="21" t="s">
        <v>8265</v>
      </c>
      <c r="K148" s="21" t="s">
        <v>9135</v>
      </c>
      <c r="L148" s="22">
        <v>36152649</v>
      </c>
      <c r="M148" s="22">
        <v>615293549</v>
      </c>
      <c r="N148" s="21" t="s">
        <v>12515</v>
      </c>
      <c r="O148" s="8">
        <v>44277</v>
      </c>
      <c r="P148" s="21" t="s">
        <v>12516</v>
      </c>
      <c r="Q148" s="22">
        <f>Table1_2[[#This Row],[Bank Deposit]]-Table1_2[[#This Row],[Saving Accounts]]</f>
        <v>1108636.8583034598</v>
      </c>
      <c r="R148" s="22">
        <f>IF(AND(Table1_2[[#This Row],[Bank Deposit]]&gt;=500000),Table1_2[[#This Row],[Bank Deposit]]+Table1_2[[#This Row],[Bank Deposit]]*0.02,Table1_2[[#This Row],[Bank Deposit]])</f>
        <v>1684372.92</v>
      </c>
    </row>
    <row r="149" spans="1:18" x14ac:dyDescent="0.25">
      <c r="A149" s="21" t="s">
        <v>4415</v>
      </c>
      <c r="B149">
        <v>522802009</v>
      </c>
      <c r="C149">
        <v>82</v>
      </c>
      <c r="D149" s="8">
        <v>14755.5</v>
      </c>
      <c r="E149" s="21" t="s">
        <v>1094</v>
      </c>
      <c r="F149" s="21" t="s">
        <v>340</v>
      </c>
      <c r="G149" s="21" t="s">
        <v>4112</v>
      </c>
      <c r="H149" s="22">
        <v>26022</v>
      </c>
      <c r="I149" s="22">
        <v>14769.209784000001</v>
      </c>
      <c r="J149" s="21" t="s">
        <v>4417</v>
      </c>
      <c r="K149" s="21" t="s">
        <v>9141</v>
      </c>
      <c r="L149" s="22">
        <v>336518026</v>
      </c>
      <c r="M149" s="22">
        <v>0</v>
      </c>
      <c r="N149" s="21" t="s">
        <v>12525</v>
      </c>
      <c r="O149" s="8">
        <v>44515</v>
      </c>
      <c r="P149" s="21" t="s">
        <v>12561</v>
      </c>
      <c r="Q149" s="22">
        <f>Table1_2[[#This Row],[Bank Deposit]]-Table1_2[[#This Row],[Saving Accounts]]</f>
        <v>11252.790215999999</v>
      </c>
      <c r="R149" s="22">
        <f>IF(AND(Table1_2[[#This Row],[Bank Deposit]]&gt;=500000),Table1_2[[#This Row],[Bank Deposit]]+Table1_2[[#This Row],[Bank Deposit]]*0.02,Table1_2[[#This Row],[Bank Deposit]])</f>
        <v>26022</v>
      </c>
    </row>
    <row r="150" spans="1:18" x14ac:dyDescent="0.25">
      <c r="A150" s="21" t="s">
        <v>645</v>
      </c>
      <c r="B150">
        <v>888123952</v>
      </c>
      <c r="C150">
        <v>83</v>
      </c>
      <c r="D150" s="8">
        <v>14390.25</v>
      </c>
      <c r="E150" s="21" t="s">
        <v>12</v>
      </c>
      <c r="F150" s="21" t="s">
        <v>636</v>
      </c>
      <c r="G150" s="21" t="s">
        <v>14</v>
      </c>
      <c r="H150" s="22">
        <v>522621</v>
      </c>
      <c r="I150" s="22">
        <v>298121.257216</v>
      </c>
      <c r="J150" s="21" t="s">
        <v>647</v>
      </c>
      <c r="K150" s="21" t="s">
        <v>9149</v>
      </c>
      <c r="L150" s="22">
        <v>465252192</v>
      </c>
      <c r="M150" s="22">
        <v>0</v>
      </c>
      <c r="N150" s="21" t="s">
        <v>12505</v>
      </c>
      <c r="O150" s="8">
        <v>44591</v>
      </c>
      <c r="P150" s="21" t="s">
        <v>12564</v>
      </c>
      <c r="Q150" s="22">
        <f>Table1_2[[#This Row],[Bank Deposit]]-Table1_2[[#This Row],[Saving Accounts]]</f>
        <v>224499.742784</v>
      </c>
      <c r="R150" s="22">
        <f>IF(AND(Table1_2[[#This Row],[Bank Deposit]]&gt;=500000),Table1_2[[#This Row],[Bank Deposit]]+Table1_2[[#This Row],[Bank Deposit]]*0.02,Table1_2[[#This Row],[Bank Deposit]])</f>
        <v>533073.42000000004</v>
      </c>
    </row>
    <row r="151" spans="1:18" x14ac:dyDescent="0.25">
      <c r="A151" s="21" t="s">
        <v>5652</v>
      </c>
      <c r="B151">
        <v>743583179</v>
      </c>
      <c r="C151">
        <v>57</v>
      </c>
      <c r="D151" s="8">
        <v>23886.75</v>
      </c>
      <c r="E151" s="21" t="s">
        <v>1094</v>
      </c>
      <c r="F151" s="21" t="s">
        <v>83</v>
      </c>
      <c r="G151" s="21" t="s">
        <v>4148</v>
      </c>
      <c r="H151" s="22">
        <v>495556</v>
      </c>
      <c r="I151" s="22">
        <v>349713.003822</v>
      </c>
      <c r="J151" s="21" t="s">
        <v>5654</v>
      </c>
      <c r="K151" s="21" t="s">
        <v>9141</v>
      </c>
      <c r="L151" s="22">
        <v>121124016</v>
      </c>
      <c r="M151" s="22">
        <v>0</v>
      </c>
      <c r="N151" s="21" t="s">
        <v>12505</v>
      </c>
      <c r="O151" s="8">
        <v>44637</v>
      </c>
      <c r="P151" s="21" t="s">
        <v>12506</v>
      </c>
      <c r="Q151" s="22">
        <f>Table1_2[[#This Row],[Bank Deposit]]-Table1_2[[#This Row],[Saving Accounts]]</f>
        <v>145842.996178</v>
      </c>
      <c r="R151" s="22">
        <f>IF(AND(Table1_2[[#This Row],[Bank Deposit]]&gt;=500000),Table1_2[[#This Row],[Bank Deposit]]+Table1_2[[#This Row],[Bank Deposit]]*0.02,Table1_2[[#This Row],[Bank Deposit]])</f>
        <v>495556</v>
      </c>
    </row>
    <row r="152" spans="1:18" x14ac:dyDescent="0.25">
      <c r="A152" s="21" t="s">
        <v>7104</v>
      </c>
      <c r="B152">
        <v>391021354</v>
      </c>
      <c r="C152">
        <v>51</v>
      </c>
      <c r="D152" s="8">
        <v>26078.25</v>
      </c>
      <c r="E152" s="21" t="s">
        <v>12</v>
      </c>
      <c r="F152" s="21" t="s">
        <v>774</v>
      </c>
      <c r="G152" s="21" t="s">
        <v>4054</v>
      </c>
      <c r="H152" s="22">
        <v>540637</v>
      </c>
      <c r="I152" s="22">
        <v>429863.86269648001</v>
      </c>
      <c r="J152" s="21" t="s">
        <v>7106</v>
      </c>
      <c r="K152" s="21" t="s">
        <v>9149</v>
      </c>
      <c r="L152" s="22">
        <v>1306407168</v>
      </c>
      <c r="M152" s="22">
        <v>0</v>
      </c>
      <c r="N152" s="21" t="s">
        <v>12505</v>
      </c>
      <c r="O152" s="8">
        <v>44281</v>
      </c>
      <c r="P152" s="21" t="s">
        <v>12506</v>
      </c>
      <c r="Q152" s="22">
        <f>Table1_2[[#This Row],[Bank Deposit]]-Table1_2[[#This Row],[Saving Accounts]]</f>
        <v>110773.13730351999</v>
      </c>
      <c r="R152" s="22">
        <f>IF(AND(Table1_2[[#This Row],[Bank Deposit]]&gt;=500000),Table1_2[[#This Row],[Bank Deposit]]+Table1_2[[#This Row],[Bank Deposit]]*0.02,Table1_2[[#This Row],[Bank Deposit]])</f>
        <v>551449.74</v>
      </c>
    </row>
    <row r="153" spans="1:18" x14ac:dyDescent="0.25">
      <c r="A153" s="21" t="s">
        <v>8266</v>
      </c>
      <c r="B153">
        <v>585592113</v>
      </c>
      <c r="C153">
        <v>65</v>
      </c>
      <c r="D153" s="8">
        <v>20964.75</v>
      </c>
      <c r="E153" s="21" t="s">
        <v>12</v>
      </c>
      <c r="F153" s="21" t="s">
        <v>514</v>
      </c>
      <c r="G153" s="21" t="s">
        <v>3331</v>
      </c>
      <c r="H153" s="22">
        <v>1247795</v>
      </c>
      <c r="I153" s="22">
        <v>108429.05543399999</v>
      </c>
      <c r="J153" s="21" t="s">
        <v>8268</v>
      </c>
      <c r="K153" s="21" t="s">
        <v>9141</v>
      </c>
      <c r="L153" s="22">
        <v>41393514</v>
      </c>
      <c r="M153" s="22">
        <v>0</v>
      </c>
      <c r="N153" s="21" t="s">
        <v>12539</v>
      </c>
      <c r="O153" s="8">
        <v>44400</v>
      </c>
      <c r="P153" s="21" t="s">
        <v>12512</v>
      </c>
      <c r="Q153" s="22">
        <f>Table1_2[[#This Row],[Bank Deposit]]-Table1_2[[#This Row],[Saving Accounts]]</f>
        <v>1139365.944566</v>
      </c>
      <c r="R153" s="22">
        <f>IF(AND(Table1_2[[#This Row],[Bank Deposit]]&gt;=500000),Table1_2[[#This Row],[Bank Deposit]]+Table1_2[[#This Row],[Bank Deposit]]*0.02,Table1_2[[#This Row],[Bank Deposit]])</f>
        <v>1272750.8999999999</v>
      </c>
    </row>
    <row r="154" spans="1:18" x14ac:dyDescent="0.25">
      <c r="A154" s="21" t="s">
        <v>3540</v>
      </c>
      <c r="B154">
        <v>506229434</v>
      </c>
      <c r="C154">
        <v>67</v>
      </c>
      <c r="D154" s="8">
        <v>20234.25</v>
      </c>
      <c r="E154" s="21" t="s">
        <v>1094</v>
      </c>
      <c r="F154" s="21" t="s">
        <v>491</v>
      </c>
      <c r="G154" s="21" t="s">
        <v>3331</v>
      </c>
      <c r="H154" s="22">
        <v>122186</v>
      </c>
      <c r="I154" s="22">
        <v>72812.002792319996</v>
      </c>
      <c r="J154" s="21" t="s">
        <v>3542</v>
      </c>
      <c r="K154" s="21" t="s">
        <v>9141</v>
      </c>
      <c r="L154" s="22">
        <v>1197089013</v>
      </c>
      <c r="M154" s="22">
        <v>0</v>
      </c>
      <c r="N154" s="21" t="s">
        <v>12505</v>
      </c>
      <c r="O154" s="8">
        <v>44427</v>
      </c>
      <c r="P154" s="21" t="s">
        <v>12564</v>
      </c>
      <c r="Q154" s="22">
        <f>Table1_2[[#This Row],[Bank Deposit]]-Table1_2[[#This Row],[Saving Accounts]]</f>
        <v>49373.997207680004</v>
      </c>
      <c r="R154" s="22">
        <f>IF(AND(Table1_2[[#This Row],[Bank Deposit]]&gt;=500000),Table1_2[[#This Row],[Bank Deposit]]+Table1_2[[#This Row],[Bank Deposit]]*0.02,Table1_2[[#This Row],[Bank Deposit]])</f>
        <v>122186</v>
      </c>
    </row>
    <row r="155" spans="1:18" x14ac:dyDescent="0.25">
      <c r="A155" s="21" t="s">
        <v>868</v>
      </c>
      <c r="B155">
        <v>91234414</v>
      </c>
      <c r="C155">
        <v>75</v>
      </c>
      <c r="D155" s="8">
        <v>17312.25</v>
      </c>
      <c r="E155" s="21" t="s">
        <v>12</v>
      </c>
      <c r="F155" s="21" t="s">
        <v>870</v>
      </c>
      <c r="G155" s="21" t="s">
        <v>14</v>
      </c>
      <c r="H155" s="22">
        <v>156772</v>
      </c>
      <c r="I155" s="22">
        <v>50689.752573600003</v>
      </c>
      <c r="J155" s="21" t="s">
        <v>872</v>
      </c>
      <c r="K155" s="21" t="s">
        <v>9131</v>
      </c>
      <c r="L155" s="22">
        <v>1562133906</v>
      </c>
      <c r="M155" s="22">
        <v>0</v>
      </c>
      <c r="N155" s="21" t="s">
        <v>12505</v>
      </c>
      <c r="O155" s="8">
        <v>44377</v>
      </c>
      <c r="P155" s="21" t="s">
        <v>12564</v>
      </c>
      <c r="Q155" s="22">
        <f>Table1_2[[#This Row],[Bank Deposit]]-Table1_2[[#This Row],[Saving Accounts]]</f>
        <v>106082.24742639999</v>
      </c>
      <c r="R155" s="22">
        <f>IF(AND(Table1_2[[#This Row],[Bank Deposit]]&gt;=500000),Table1_2[[#This Row],[Bank Deposit]]+Table1_2[[#This Row],[Bank Deposit]]*0.02,Table1_2[[#This Row],[Bank Deposit]])</f>
        <v>156772</v>
      </c>
    </row>
    <row r="156" spans="1:18" x14ac:dyDescent="0.25">
      <c r="A156" s="21" t="s">
        <v>766</v>
      </c>
      <c r="B156">
        <v>827408332</v>
      </c>
      <c r="C156">
        <v>26</v>
      </c>
      <c r="D156" s="8">
        <v>35209.5</v>
      </c>
      <c r="E156" s="21" t="s">
        <v>12</v>
      </c>
      <c r="F156" s="21" t="s">
        <v>767</v>
      </c>
      <c r="G156" s="21" t="s">
        <v>14</v>
      </c>
      <c r="H156" s="22">
        <v>1281296</v>
      </c>
      <c r="I156" s="22">
        <v>155952.06867450001</v>
      </c>
      <c r="J156" s="21" t="s">
        <v>769</v>
      </c>
      <c r="K156" s="21" t="s">
        <v>9141</v>
      </c>
      <c r="L156" s="22">
        <v>2661086844</v>
      </c>
      <c r="M156" s="22">
        <v>0</v>
      </c>
      <c r="N156" s="21" t="s">
        <v>12505</v>
      </c>
      <c r="O156" s="8">
        <v>44285</v>
      </c>
      <c r="P156" s="21" t="s">
        <v>12506</v>
      </c>
      <c r="Q156" s="22">
        <f>Table1_2[[#This Row],[Bank Deposit]]-Table1_2[[#This Row],[Saving Accounts]]</f>
        <v>1125343.9313254999</v>
      </c>
      <c r="R156" s="22">
        <f>IF(AND(Table1_2[[#This Row],[Bank Deposit]]&gt;=500000),Table1_2[[#This Row],[Bank Deposit]]+Table1_2[[#This Row],[Bank Deposit]]*0.02,Table1_2[[#This Row],[Bank Deposit]])</f>
        <v>1306921.92</v>
      </c>
    </row>
    <row r="157" spans="1:18" x14ac:dyDescent="0.25">
      <c r="A157" s="21" t="s">
        <v>1720</v>
      </c>
      <c r="B157">
        <v>915295189</v>
      </c>
      <c r="C157">
        <v>57</v>
      </c>
      <c r="D157" s="8">
        <v>23886.75</v>
      </c>
      <c r="E157" s="21" t="s">
        <v>1094</v>
      </c>
      <c r="F157" s="21" t="s">
        <v>1721</v>
      </c>
      <c r="G157" s="21" t="s">
        <v>14</v>
      </c>
      <c r="H157" s="22">
        <v>54597</v>
      </c>
      <c r="I157" s="22">
        <v>11453.319727849999</v>
      </c>
      <c r="J157" s="21" t="s">
        <v>1723</v>
      </c>
      <c r="K157" s="21" t="s">
        <v>9149</v>
      </c>
      <c r="L157" s="22">
        <v>8253007</v>
      </c>
      <c r="M157" s="22">
        <v>0</v>
      </c>
      <c r="N157" s="21" t="s">
        <v>12539</v>
      </c>
      <c r="O157" s="8">
        <v>44665</v>
      </c>
      <c r="P157" s="21" t="s">
        <v>12512</v>
      </c>
      <c r="Q157" s="22">
        <f>Table1_2[[#This Row],[Bank Deposit]]-Table1_2[[#This Row],[Saving Accounts]]</f>
        <v>43143.680272149999</v>
      </c>
      <c r="R157" s="22">
        <f>IF(AND(Table1_2[[#This Row],[Bank Deposit]]&gt;=500000),Table1_2[[#This Row],[Bank Deposit]]+Table1_2[[#This Row],[Bank Deposit]]*0.02,Table1_2[[#This Row],[Bank Deposit]])</f>
        <v>54597</v>
      </c>
    </row>
    <row r="158" spans="1:18" x14ac:dyDescent="0.25">
      <c r="A158" s="21" t="s">
        <v>3841</v>
      </c>
      <c r="B158">
        <v>264313658</v>
      </c>
      <c r="C158">
        <v>53</v>
      </c>
      <c r="D158" s="8">
        <v>25347.75</v>
      </c>
      <c r="E158" s="21" t="s">
        <v>1094</v>
      </c>
      <c r="F158" s="21" t="s">
        <v>115</v>
      </c>
      <c r="G158" s="21" t="s">
        <v>3820</v>
      </c>
      <c r="H158" s="22">
        <v>252870</v>
      </c>
      <c r="I158" s="22">
        <v>35321.591289600001</v>
      </c>
      <c r="J158" s="21" t="s">
        <v>3843</v>
      </c>
      <c r="K158" s="21" t="s">
        <v>9145</v>
      </c>
      <c r="L158" s="22">
        <v>899651189</v>
      </c>
      <c r="M158" s="22">
        <v>0</v>
      </c>
      <c r="N158" s="21" t="s">
        <v>12525</v>
      </c>
      <c r="O158" s="8">
        <v>44212</v>
      </c>
      <c r="P158" s="21" t="s">
        <v>12564</v>
      </c>
      <c r="Q158" s="22">
        <f>Table1_2[[#This Row],[Bank Deposit]]-Table1_2[[#This Row],[Saving Accounts]]</f>
        <v>217548.40871039999</v>
      </c>
      <c r="R158" s="22">
        <f>IF(AND(Table1_2[[#This Row],[Bank Deposit]]&gt;=500000),Table1_2[[#This Row],[Bank Deposit]]+Table1_2[[#This Row],[Bank Deposit]]*0.02,Table1_2[[#This Row],[Bank Deposit]])</f>
        <v>252870</v>
      </c>
    </row>
    <row r="159" spans="1:18" x14ac:dyDescent="0.25">
      <c r="A159" s="21" t="s">
        <v>2079</v>
      </c>
      <c r="B159">
        <v>839479823</v>
      </c>
      <c r="C159">
        <v>19</v>
      </c>
      <c r="D159" s="8">
        <v>37766.25</v>
      </c>
      <c r="E159" s="21" t="s">
        <v>1094</v>
      </c>
      <c r="F159" s="21" t="s">
        <v>1016</v>
      </c>
      <c r="G159" s="21" t="s">
        <v>1964</v>
      </c>
      <c r="H159" s="22">
        <v>153198</v>
      </c>
      <c r="I159" s="22">
        <v>45959.545031399997</v>
      </c>
      <c r="J159" s="21" t="s">
        <v>2081</v>
      </c>
      <c r="K159" s="21" t="s">
        <v>9131</v>
      </c>
      <c r="L159" s="22">
        <v>1727411296</v>
      </c>
      <c r="M159" s="22">
        <v>0</v>
      </c>
      <c r="N159" s="21" t="s">
        <v>12509</v>
      </c>
      <c r="O159" s="8">
        <v>44682</v>
      </c>
      <c r="P159" s="21" t="s">
        <v>12510</v>
      </c>
      <c r="Q159" s="22">
        <f>Table1_2[[#This Row],[Bank Deposit]]-Table1_2[[#This Row],[Saving Accounts]]</f>
        <v>107238.45496860001</v>
      </c>
      <c r="R159" s="22">
        <f>IF(AND(Table1_2[[#This Row],[Bank Deposit]]&gt;=500000),Table1_2[[#This Row],[Bank Deposit]]+Table1_2[[#This Row],[Bank Deposit]]*0.02,Table1_2[[#This Row],[Bank Deposit]])</f>
        <v>153198</v>
      </c>
    </row>
    <row r="160" spans="1:18" x14ac:dyDescent="0.25">
      <c r="A160" s="21" t="s">
        <v>7921</v>
      </c>
      <c r="B160">
        <v>442469731</v>
      </c>
      <c r="C160">
        <v>69</v>
      </c>
      <c r="D160" s="8">
        <v>19503.75</v>
      </c>
      <c r="E160" s="21" t="s">
        <v>12</v>
      </c>
      <c r="F160" s="21" t="s">
        <v>305</v>
      </c>
      <c r="G160" s="21" t="s">
        <v>3583</v>
      </c>
      <c r="H160" s="22">
        <v>571028</v>
      </c>
      <c r="I160" s="22">
        <v>73548.468787499995</v>
      </c>
      <c r="J160" s="21" t="s">
        <v>7923</v>
      </c>
      <c r="K160" s="21" t="s">
        <v>9149</v>
      </c>
      <c r="L160" s="22">
        <v>82414375</v>
      </c>
      <c r="M160" s="22">
        <v>0</v>
      </c>
      <c r="N160" s="21" t="s">
        <v>12525</v>
      </c>
      <c r="O160" s="8">
        <v>44231</v>
      </c>
      <c r="P160" s="21" t="s">
        <v>12506</v>
      </c>
      <c r="Q160" s="22">
        <f>Table1_2[[#This Row],[Bank Deposit]]-Table1_2[[#This Row],[Saving Accounts]]</f>
        <v>497479.53121250001</v>
      </c>
      <c r="R160" s="22">
        <f>IF(AND(Table1_2[[#This Row],[Bank Deposit]]&gt;=500000),Table1_2[[#This Row],[Bank Deposit]]+Table1_2[[#This Row],[Bank Deposit]]*0.02,Table1_2[[#This Row],[Bank Deposit]])</f>
        <v>582448.56000000006</v>
      </c>
    </row>
    <row r="161" spans="1:18" x14ac:dyDescent="0.25">
      <c r="A161" s="21" t="s">
        <v>7914</v>
      </c>
      <c r="B161">
        <v>844402774</v>
      </c>
      <c r="C161">
        <v>83</v>
      </c>
      <c r="D161" s="8">
        <v>14390.25</v>
      </c>
      <c r="E161" s="21" t="s">
        <v>12</v>
      </c>
      <c r="F161" s="21" t="s">
        <v>1004</v>
      </c>
      <c r="G161" s="21" t="s">
        <v>3583</v>
      </c>
      <c r="H161" s="22">
        <v>419186</v>
      </c>
      <c r="I161" s="22">
        <v>109531.6294131</v>
      </c>
      <c r="J161" s="21" t="s">
        <v>3123</v>
      </c>
      <c r="K161" s="21" t="s">
        <v>9149</v>
      </c>
      <c r="L161" s="22">
        <v>759288348</v>
      </c>
      <c r="M161" s="22">
        <v>6203259972</v>
      </c>
      <c r="N161" s="21" t="s">
        <v>12515</v>
      </c>
      <c r="O161" s="8">
        <v>44230</v>
      </c>
      <c r="P161" s="21" t="s">
        <v>12527</v>
      </c>
      <c r="Q161" s="22">
        <f>Table1_2[[#This Row],[Bank Deposit]]-Table1_2[[#This Row],[Saving Accounts]]</f>
        <v>309654.37058689998</v>
      </c>
      <c r="R161" s="22">
        <f>IF(AND(Table1_2[[#This Row],[Bank Deposit]]&gt;=500000),Table1_2[[#This Row],[Bank Deposit]]+Table1_2[[#This Row],[Bank Deposit]]*0.02,Table1_2[[#This Row],[Bank Deposit]])</f>
        <v>419186</v>
      </c>
    </row>
    <row r="162" spans="1:18" x14ac:dyDescent="0.25">
      <c r="A162" s="21" t="s">
        <v>6287</v>
      </c>
      <c r="B162">
        <v>271461401</v>
      </c>
      <c r="C162">
        <v>49</v>
      </c>
      <c r="D162" s="8">
        <v>26808.75</v>
      </c>
      <c r="E162" s="21" t="s">
        <v>12</v>
      </c>
      <c r="F162" s="21" t="s">
        <v>135</v>
      </c>
      <c r="G162" s="21" t="s">
        <v>4099</v>
      </c>
      <c r="H162" s="22">
        <v>188879</v>
      </c>
      <c r="I162" s="22">
        <v>51039.096191999997</v>
      </c>
      <c r="J162" s="21" t="s">
        <v>6289</v>
      </c>
      <c r="K162" s="21" t="s">
        <v>9145</v>
      </c>
      <c r="L162" s="22">
        <v>972263454</v>
      </c>
      <c r="M162" s="22">
        <v>0</v>
      </c>
      <c r="N162" s="21" t="s">
        <v>12509</v>
      </c>
      <c r="O162" s="8">
        <v>44555</v>
      </c>
      <c r="P162" s="21" t="s">
        <v>12519</v>
      </c>
      <c r="Q162" s="22">
        <f>Table1_2[[#This Row],[Bank Deposit]]-Table1_2[[#This Row],[Saving Accounts]]</f>
        <v>137839.903808</v>
      </c>
      <c r="R162" s="22">
        <f>IF(AND(Table1_2[[#This Row],[Bank Deposit]]&gt;=500000),Table1_2[[#This Row],[Bank Deposit]]+Table1_2[[#This Row],[Bank Deposit]]*0.02,Table1_2[[#This Row],[Bank Deposit]])</f>
        <v>188879</v>
      </c>
    </row>
    <row r="163" spans="1:18" x14ac:dyDescent="0.25">
      <c r="A163" s="21" t="s">
        <v>7361</v>
      </c>
      <c r="B163">
        <v>367977355</v>
      </c>
      <c r="C163">
        <v>41</v>
      </c>
      <c r="D163" s="8">
        <v>29730.75</v>
      </c>
      <c r="E163" s="21" t="s">
        <v>12</v>
      </c>
      <c r="F163" s="21" t="s">
        <v>825</v>
      </c>
      <c r="G163" s="21" t="s">
        <v>4058</v>
      </c>
      <c r="H163" s="22">
        <v>1252548</v>
      </c>
      <c r="I163" s="22">
        <v>379901.31624503998</v>
      </c>
      <c r="J163" s="21" t="s">
        <v>7363</v>
      </c>
      <c r="K163" s="21" t="s">
        <v>9149</v>
      </c>
      <c r="L163" s="22">
        <v>1169269416</v>
      </c>
      <c r="M163" s="22">
        <v>0</v>
      </c>
      <c r="N163" s="21" t="s">
        <v>12539</v>
      </c>
      <c r="O163" s="8">
        <v>44431</v>
      </c>
      <c r="P163" s="21" t="s">
        <v>12510</v>
      </c>
      <c r="Q163" s="22">
        <f>Table1_2[[#This Row],[Bank Deposit]]-Table1_2[[#This Row],[Saving Accounts]]</f>
        <v>872646.68375496008</v>
      </c>
      <c r="R163" s="22">
        <f>IF(AND(Table1_2[[#This Row],[Bank Deposit]]&gt;=500000),Table1_2[[#This Row],[Bank Deposit]]+Table1_2[[#This Row],[Bank Deposit]]*0.02,Table1_2[[#This Row],[Bank Deposit]])</f>
        <v>1277598.96</v>
      </c>
    </row>
    <row r="164" spans="1:18" x14ac:dyDescent="0.25">
      <c r="A164" s="21" t="s">
        <v>2399</v>
      </c>
      <c r="B164">
        <v>659116764</v>
      </c>
      <c r="C164">
        <v>56</v>
      </c>
      <c r="D164" s="8">
        <v>24252</v>
      </c>
      <c r="E164" s="21" t="s">
        <v>12</v>
      </c>
      <c r="F164" s="21" t="s">
        <v>2278</v>
      </c>
      <c r="G164" s="21" t="s">
        <v>1964</v>
      </c>
      <c r="H164" s="22">
        <v>478879</v>
      </c>
      <c r="I164" s="22">
        <v>436704.84290400002</v>
      </c>
      <c r="J164" s="21" t="s">
        <v>2401</v>
      </c>
      <c r="K164" s="21" t="s">
        <v>9135</v>
      </c>
      <c r="L164" s="22">
        <v>725753184</v>
      </c>
      <c r="M164" s="22">
        <v>0</v>
      </c>
      <c r="N164" s="21" t="s">
        <v>12522</v>
      </c>
      <c r="O164" s="8">
        <v>44370</v>
      </c>
      <c r="P164" s="21" t="s">
        <v>12510</v>
      </c>
      <c r="Q164" s="22">
        <f>Table1_2[[#This Row],[Bank Deposit]]-Table1_2[[#This Row],[Saving Accounts]]</f>
        <v>42174.157095999981</v>
      </c>
      <c r="R164" s="22">
        <f>IF(AND(Table1_2[[#This Row],[Bank Deposit]]&gt;=500000),Table1_2[[#This Row],[Bank Deposit]]+Table1_2[[#This Row],[Bank Deposit]]*0.02,Table1_2[[#This Row],[Bank Deposit]])</f>
        <v>478879</v>
      </c>
    </row>
    <row r="165" spans="1:18" x14ac:dyDescent="0.25">
      <c r="A165" s="21" t="s">
        <v>293</v>
      </c>
      <c r="B165">
        <v>17757953</v>
      </c>
      <c r="C165">
        <v>23</v>
      </c>
      <c r="D165" s="8">
        <v>36305.25</v>
      </c>
      <c r="E165" s="21" t="s">
        <v>12</v>
      </c>
      <c r="F165" s="21" t="s">
        <v>294</v>
      </c>
      <c r="G165" s="21" t="s">
        <v>14</v>
      </c>
      <c r="H165" s="22">
        <v>817997</v>
      </c>
      <c r="I165" s="22">
        <v>124971.74335800001</v>
      </c>
      <c r="J165" s="21" t="s">
        <v>296</v>
      </c>
      <c r="K165" s="21" t="s">
        <v>9135</v>
      </c>
      <c r="L165" s="22">
        <v>5201924352</v>
      </c>
      <c r="M165" s="22">
        <v>0</v>
      </c>
      <c r="N165" s="21" t="s">
        <v>12505</v>
      </c>
      <c r="O165" s="8">
        <v>44261</v>
      </c>
      <c r="P165" s="21" t="s">
        <v>12564</v>
      </c>
      <c r="Q165" s="22">
        <f>Table1_2[[#This Row],[Bank Deposit]]-Table1_2[[#This Row],[Saving Accounts]]</f>
        <v>693025.25664200005</v>
      </c>
      <c r="R165" s="22">
        <f>IF(AND(Table1_2[[#This Row],[Bank Deposit]]&gt;=500000),Table1_2[[#This Row],[Bank Deposit]]+Table1_2[[#This Row],[Bank Deposit]]*0.02,Table1_2[[#This Row],[Bank Deposit]])</f>
        <v>834356.94</v>
      </c>
    </row>
    <row r="166" spans="1:18" x14ac:dyDescent="0.25">
      <c r="A166" s="21" t="s">
        <v>8188</v>
      </c>
      <c r="B166">
        <v>335764779</v>
      </c>
      <c r="C166">
        <v>79</v>
      </c>
      <c r="D166" s="8">
        <v>15851.25</v>
      </c>
      <c r="E166" s="21" t="s">
        <v>12</v>
      </c>
      <c r="F166" s="21" t="s">
        <v>1517</v>
      </c>
      <c r="G166" s="21" t="s">
        <v>3331</v>
      </c>
      <c r="H166" s="22">
        <v>390386</v>
      </c>
      <c r="I166" s="22">
        <v>181221.48926783999</v>
      </c>
      <c r="J166" s="21" t="s">
        <v>8190</v>
      </c>
      <c r="K166" s="21" t="s">
        <v>9145</v>
      </c>
      <c r="L166" s="22">
        <v>1722103069</v>
      </c>
      <c r="M166" s="22">
        <v>0</v>
      </c>
      <c r="N166" s="21" t="s">
        <v>12539</v>
      </c>
      <c r="O166" s="8">
        <v>44343</v>
      </c>
      <c r="P166" s="21" t="s">
        <v>12512</v>
      </c>
      <c r="Q166" s="22">
        <f>Table1_2[[#This Row],[Bank Deposit]]-Table1_2[[#This Row],[Saving Accounts]]</f>
        <v>209164.51073216001</v>
      </c>
      <c r="R166" s="22">
        <f>IF(AND(Table1_2[[#This Row],[Bank Deposit]]&gt;=500000),Table1_2[[#This Row],[Bank Deposit]]+Table1_2[[#This Row],[Bank Deposit]]*0.02,Table1_2[[#This Row],[Bank Deposit]])</f>
        <v>390386</v>
      </c>
    </row>
    <row r="167" spans="1:18" x14ac:dyDescent="0.25">
      <c r="A167" s="21" t="s">
        <v>8556</v>
      </c>
      <c r="B167">
        <v>782716076</v>
      </c>
      <c r="C167">
        <v>68</v>
      </c>
      <c r="D167" s="8">
        <v>19869</v>
      </c>
      <c r="E167" s="21" t="s">
        <v>12</v>
      </c>
      <c r="F167" s="21" t="s">
        <v>2501</v>
      </c>
      <c r="G167" s="21" t="s">
        <v>2773</v>
      </c>
      <c r="H167" s="22">
        <v>421426</v>
      </c>
      <c r="I167" s="22">
        <v>69584.308166400006</v>
      </c>
      <c r="J167" s="21" t="s">
        <v>8558</v>
      </c>
      <c r="K167" s="21" t="s">
        <v>9145</v>
      </c>
      <c r="L167" s="22">
        <v>1244347776</v>
      </c>
      <c r="M167" s="22">
        <v>0</v>
      </c>
      <c r="N167" s="21" t="s">
        <v>12522</v>
      </c>
      <c r="O167" s="8">
        <v>44213</v>
      </c>
      <c r="P167" s="21" t="s">
        <v>12512</v>
      </c>
      <c r="Q167" s="22">
        <f>Table1_2[[#This Row],[Bank Deposit]]-Table1_2[[#This Row],[Saving Accounts]]</f>
        <v>351841.69183359999</v>
      </c>
      <c r="R167" s="22">
        <f>IF(AND(Table1_2[[#This Row],[Bank Deposit]]&gt;=500000),Table1_2[[#This Row],[Bank Deposit]]+Table1_2[[#This Row],[Bank Deposit]]*0.02,Table1_2[[#This Row],[Bank Deposit]])</f>
        <v>421426</v>
      </c>
    </row>
    <row r="168" spans="1:18" x14ac:dyDescent="0.25">
      <c r="A168" s="21" t="s">
        <v>2763</v>
      </c>
      <c r="B168">
        <v>334726039</v>
      </c>
      <c r="C168">
        <v>28</v>
      </c>
      <c r="D168" s="8">
        <v>34479</v>
      </c>
      <c r="E168" s="21" t="s">
        <v>12</v>
      </c>
      <c r="F168" s="21" t="s">
        <v>818</v>
      </c>
      <c r="G168" s="21" t="s">
        <v>1964</v>
      </c>
      <c r="H168" s="22">
        <v>76787</v>
      </c>
      <c r="I168" s="22">
        <v>94169.160597599999</v>
      </c>
      <c r="J168" s="21" t="s">
        <v>2765</v>
      </c>
      <c r="K168" s="21" t="s">
        <v>9135</v>
      </c>
      <c r="L168" s="22">
        <v>1780286688</v>
      </c>
      <c r="M168" s="22">
        <v>0</v>
      </c>
      <c r="N168" s="21" t="s">
        <v>12522</v>
      </c>
      <c r="O168" s="8">
        <v>44401</v>
      </c>
      <c r="P168" s="21" t="s">
        <v>12510</v>
      </c>
      <c r="Q168" s="22">
        <f>Table1_2[[#This Row],[Bank Deposit]]-Table1_2[[#This Row],[Saving Accounts]]</f>
        <v>-17382.160597599999</v>
      </c>
      <c r="R168" s="22">
        <f>IF(AND(Table1_2[[#This Row],[Bank Deposit]]&gt;=500000),Table1_2[[#This Row],[Bank Deposit]]+Table1_2[[#This Row],[Bank Deposit]]*0.02,Table1_2[[#This Row],[Bank Deposit]])</f>
        <v>76787</v>
      </c>
    </row>
    <row r="169" spans="1:18" x14ac:dyDescent="0.25">
      <c r="A169" s="21" t="s">
        <v>7911</v>
      </c>
      <c r="B169">
        <v>645106187</v>
      </c>
      <c r="C169">
        <v>74</v>
      </c>
      <c r="D169" s="8">
        <v>17677.5</v>
      </c>
      <c r="E169" s="21" t="s">
        <v>12</v>
      </c>
      <c r="F169" s="21" t="s">
        <v>63</v>
      </c>
      <c r="G169" s="21" t="s">
        <v>3583</v>
      </c>
      <c r="H169" s="22">
        <v>641260</v>
      </c>
      <c r="I169" s="22">
        <v>396615.01209749997</v>
      </c>
      <c r="J169" s="21" t="s">
        <v>7913</v>
      </c>
      <c r="K169" s="21" t="s">
        <v>9131</v>
      </c>
      <c r="L169" s="22">
        <v>289056276</v>
      </c>
      <c r="M169" s="22">
        <v>0</v>
      </c>
      <c r="N169" s="21" t="s">
        <v>12505</v>
      </c>
      <c r="O169" s="8">
        <v>44639</v>
      </c>
      <c r="P169" s="21" t="s">
        <v>12506</v>
      </c>
      <c r="Q169" s="22">
        <f>Table1_2[[#This Row],[Bank Deposit]]-Table1_2[[#This Row],[Saving Accounts]]</f>
        <v>244644.98790250003</v>
      </c>
      <c r="R169" s="22">
        <f>IF(AND(Table1_2[[#This Row],[Bank Deposit]]&gt;=500000),Table1_2[[#This Row],[Bank Deposit]]+Table1_2[[#This Row],[Bank Deposit]]*0.02,Table1_2[[#This Row],[Bank Deposit]])</f>
        <v>654085.19999999995</v>
      </c>
    </row>
    <row r="170" spans="1:18" x14ac:dyDescent="0.25">
      <c r="A170" s="21" t="s">
        <v>1040</v>
      </c>
      <c r="B170">
        <v>929048698</v>
      </c>
      <c r="C170">
        <v>42</v>
      </c>
      <c r="D170" s="8">
        <v>29365.5</v>
      </c>
      <c r="E170" s="21" t="s">
        <v>12</v>
      </c>
      <c r="F170" s="21" t="s">
        <v>814</v>
      </c>
      <c r="G170" s="21" t="s">
        <v>14</v>
      </c>
      <c r="H170" s="22">
        <v>77122</v>
      </c>
      <c r="I170" s="22">
        <v>46306.063339200002</v>
      </c>
      <c r="J170" s="21" t="s">
        <v>1042</v>
      </c>
      <c r="K170" s="21" t="s">
        <v>9149</v>
      </c>
      <c r="L170" s="22">
        <v>487881453</v>
      </c>
      <c r="M170" s="22">
        <v>0</v>
      </c>
      <c r="N170" s="21" t="s">
        <v>12505</v>
      </c>
      <c r="O170" s="8">
        <v>44660</v>
      </c>
      <c r="P170" s="21" t="s">
        <v>12506</v>
      </c>
      <c r="Q170" s="22">
        <f>Table1_2[[#This Row],[Bank Deposit]]-Table1_2[[#This Row],[Saving Accounts]]</f>
        <v>30815.936660799998</v>
      </c>
      <c r="R170" s="22">
        <f>IF(AND(Table1_2[[#This Row],[Bank Deposit]]&gt;=500000),Table1_2[[#This Row],[Bank Deposit]]+Table1_2[[#This Row],[Bank Deposit]]*0.02,Table1_2[[#This Row],[Bank Deposit]])</f>
        <v>77122</v>
      </c>
    </row>
    <row r="171" spans="1:18" x14ac:dyDescent="0.25">
      <c r="A171" s="21" t="s">
        <v>4226</v>
      </c>
      <c r="B171">
        <v>74500001</v>
      </c>
      <c r="C171">
        <v>49</v>
      </c>
      <c r="D171" s="8">
        <v>26808.75</v>
      </c>
      <c r="E171" s="21" t="s">
        <v>1094</v>
      </c>
      <c r="F171" s="21" t="s">
        <v>29</v>
      </c>
      <c r="G171" s="21" t="s">
        <v>4066</v>
      </c>
      <c r="H171" s="22">
        <v>632729</v>
      </c>
      <c r="I171" s="22">
        <v>334543.48484699999</v>
      </c>
      <c r="J171" s="21" t="s">
        <v>4228</v>
      </c>
      <c r="K171" s="21" t="s">
        <v>9141</v>
      </c>
      <c r="L171" s="22">
        <v>1584247392</v>
      </c>
      <c r="M171" s="22">
        <v>0</v>
      </c>
      <c r="N171" s="21" t="s">
        <v>12539</v>
      </c>
      <c r="O171" s="8">
        <v>44308</v>
      </c>
      <c r="P171" s="21" t="s">
        <v>12510</v>
      </c>
      <c r="Q171" s="22">
        <f>Table1_2[[#This Row],[Bank Deposit]]-Table1_2[[#This Row],[Saving Accounts]]</f>
        <v>298185.51515300001</v>
      </c>
      <c r="R171" s="22">
        <f>IF(AND(Table1_2[[#This Row],[Bank Deposit]]&gt;=500000),Table1_2[[#This Row],[Bank Deposit]]+Table1_2[[#This Row],[Bank Deposit]]*0.02,Table1_2[[#This Row],[Bank Deposit]])</f>
        <v>645383.57999999996</v>
      </c>
    </row>
    <row r="172" spans="1:18" x14ac:dyDescent="0.25">
      <c r="A172" s="21" t="s">
        <v>5855</v>
      </c>
      <c r="B172">
        <v>613372091</v>
      </c>
      <c r="C172">
        <v>30</v>
      </c>
      <c r="D172" s="8">
        <v>33748.5</v>
      </c>
      <c r="E172" s="21" t="s">
        <v>12</v>
      </c>
      <c r="F172" s="21" t="s">
        <v>88</v>
      </c>
      <c r="G172" s="21" t="s">
        <v>4066</v>
      </c>
      <c r="H172" s="22">
        <v>826697</v>
      </c>
      <c r="I172" s="22">
        <v>339792.03829619999</v>
      </c>
      <c r="J172" s="21" t="s">
        <v>5857</v>
      </c>
      <c r="K172" s="21" t="s">
        <v>9131</v>
      </c>
      <c r="L172" s="22">
        <v>3967336422</v>
      </c>
      <c r="M172" s="22">
        <v>0</v>
      </c>
      <c r="N172" s="21" t="s">
        <v>12505</v>
      </c>
      <c r="O172" s="8">
        <v>44494</v>
      </c>
      <c r="P172" s="21" t="s">
        <v>12506</v>
      </c>
      <c r="Q172" s="22">
        <f>Table1_2[[#This Row],[Bank Deposit]]-Table1_2[[#This Row],[Saving Accounts]]</f>
        <v>486904.96170380001</v>
      </c>
      <c r="R172" s="22">
        <f>IF(AND(Table1_2[[#This Row],[Bank Deposit]]&gt;=500000),Table1_2[[#This Row],[Bank Deposit]]+Table1_2[[#This Row],[Bank Deposit]]*0.02,Table1_2[[#This Row],[Bank Deposit]])</f>
        <v>843230.94</v>
      </c>
    </row>
    <row r="173" spans="1:18" x14ac:dyDescent="0.25">
      <c r="A173" s="21" t="s">
        <v>1130</v>
      </c>
      <c r="B173">
        <v>914643280</v>
      </c>
      <c r="C173">
        <v>61</v>
      </c>
      <c r="D173" s="8">
        <v>22425.75</v>
      </c>
      <c r="E173" s="21" t="s">
        <v>1094</v>
      </c>
      <c r="F173" s="21" t="s">
        <v>340</v>
      </c>
      <c r="G173" s="21" t="s">
        <v>14</v>
      </c>
      <c r="H173" s="22">
        <v>1298187</v>
      </c>
      <c r="I173" s="22">
        <v>617937.22791360004</v>
      </c>
      <c r="J173" s="21" t="s">
        <v>1132</v>
      </c>
      <c r="K173" s="21" t="s">
        <v>9149</v>
      </c>
      <c r="L173" s="22">
        <v>216600384</v>
      </c>
      <c r="M173" s="22">
        <v>0</v>
      </c>
      <c r="N173" s="21" t="s">
        <v>12539</v>
      </c>
      <c r="O173" s="8">
        <v>44305</v>
      </c>
      <c r="P173" s="21" t="s">
        <v>12512</v>
      </c>
      <c r="Q173" s="22">
        <f>Table1_2[[#This Row],[Bank Deposit]]-Table1_2[[#This Row],[Saving Accounts]]</f>
        <v>680249.77208639996</v>
      </c>
      <c r="R173" s="22">
        <f>IF(AND(Table1_2[[#This Row],[Bank Deposit]]&gt;=500000),Table1_2[[#This Row],[Bank Deposit]]+Table1_2[[#This Row],[Bank Deposit]]*0.02,Table1_2[[#This Row],[Bank Deposit]])</f>
        <v>1324150.74</v>
      </c>
    </row>
    <row r="174" spans="1:18" x14ac:dyDescent="0.25">
      <c r="A174" s="21" t="s">
        <v>6713</v>
      </c>
      <c r="B174">
        <v>935754456</v>
      </c>
      <c r="C174">
        <v>38</v>
      </c>
      <c r="D174" s="8">
        <v>30826.5</v>
      </c>
      <c r="E174" s="21" t="s">
        <v>12</v>
      </c>
      <c r="F174" s="21" t="s">
        <v>361</v>
      </c>
      <c r="G174" s="21" t="s">
        <v>4062</v>
      </c>
      <c r="H174" s="22">
        <v>309392</v>
      </c>
      <c r="I174" s="22">
        <v>182541.02449400999</v>
      </c>
      <c r="J174" s="21" t="s">
        <v>6715</v>
      </c>
      <c r="K174" s="21" t="s">
        <v>9149</v>
      </c>
      <c r="L174" s="22">
        <v>3888755416</v>
      </c>
      <c r="M174" s="22">
        <v>0</v>
      </c>
      <c r="N174" s="21" t="s">
        <v>12505</v>
      </c>
      <c r="O174" s="8">
        <v>44483</v>
      </c>
      <c r="P174" s="21" t="s">
        <v>12510</v>
      </c>
      <c r="Q174" s="22">
        <f>Table1_2[[#This Row],[Bank Deposit]]-Table1_2[[#This Row],[Saving Accounts]]</f>
        <v>126850.97550599001</v>
      </c>
      <c r="R174" s="22">
        <f>IF(AND(Table1_2[[#This Row],[Bank Deposit]]&gt;=500000),Table1_2[[#This Row],[Bank Deposit]]+Table1_2[[#This Row],[Bank Deposit]]*0.02,Table1_2[[#This Row],[Bank Deposit]])</f>
        <v>309392</v>
      </c>
    </row>
    <row r="175" spans="1:18" x14ac:dyDescent="0.25">
      <c r="A175" s="21" t="s">
        <v>7056</v>
      </c>
      <c r="B175">
        <v>346107344</v>
      </c>
      <c r="C175">
        <v>58</v>
      </c>
      <c r="D175" s="8">
        <v>23521.5</v>
      </c>
      <c r="E175" s="21" t="s">
        <v>12</v>
      </c>
      <c r="F175" s="21" t="s">
        <v>654</v>
      </c>
      <c r="G175" s="21" t="s">
        <v>4088</v>
      </c>
      <c r="H175" s="22">
        <v>672823</v>
      </c>
      <c r="I175" s="22">
        <v>136734.99840000001</v>
      </c>
      <c r="J175" s="21" t="s">
        <v>7058</v>
      </c>
      <c r="K175" s="21" t="s">
        <v>9145</v>
      </c>
      <c r="L175" s="22">
        <v>761662542</v>
      </c>
      <c r="M175" s="22">
        <v>0</v>
      </c>
      <c r="N175" s="21" t="s">
        <v>12505</v>
      </c>
      <c r="O175" s="8">
        <v>44636</v>
      </c>
      <c r="P175" s="21" t="s">
        <v>12506</v>
      </c>
      <c r="Q175" s="22">
        <f>Table1_2[[#This Row],[Bank Deposit]]-Table1_2[[#This Row],[Saving Accounts]]</f>
        <v>536088.00159999996</v>
      </c>
      <c r="R175" s="22">
        <f>IF(AND(Table1_2[[#This Row],[Bank Deposit]]&gt;=500000),Table1_2[[#This Row],[Bank Deposit]]+Table1_2[[#This Row],[Bank Deposit]]*0.02,Table1_2[[#This Row],[Bank Deposit]])</f>
        <v>686279.46</v>
      </c>
    </row>
    <row r="176" spans="1:18" x14ac:dyDescent="0.25">
      <c r="A176" s="21" t="s">
        <v>8585</v>
      </c>
      <c r="B176">
        <v>500212612</v>
      </c>
      <c r="C176">
        <v>24</v>
      </c>
      <c r="D176" s="8">
        <v>35940</v>
      </c>
      <c r="E176" s="21" t="s">
        <v>12</v>
      </c>
      <c r="F176" s="21" t="s">
        <v>24</v>
      </c>
      <c r="G176" s="21" t="s">
        <v>2773</v>
      </c>
      <c r="H176" s="22">
        <v>437316</v>
      </c>
      <c r="I176" s="22">
        <v>163640.87631359999</v>
      </c>
      <c r="J176" s="21" t="s">
        <v>8587</v>
      </c>
      <c r="K176" s="21" t="s">
        <v>9135</v>
      </c>
      <c r="L176" s="22">
        <v>962956143</v>
      </c>
      <c r="M176" s="22">
        <v>0</v>
      </c>
      <c r="N176" s="21" t="s">
        <v>12505</v>
      </c>
      <c r="O176" s="8">
        <v>44252</v>
      </c>
      <c r="P176" s="21" t="s">
        <v>12564</v>
      </c>
      <c r="Q176" s="22">
        <f>Table1_2[[#This Row],[Bank Deposit]]-Table1_2[[#This Row],[Saving Accounts]]</f>
        <v>273675.12368640001</v>
      </c>
      <c r="R176" s="22">
        <f>IF(AND(Table1_2[[#This Row],[Bank Deposit]]&gt;=500000),Table1_2[[#This Row],[Bank Deposit]]+Table1_2[[#This Row],[Bank Deposit]]*0.02,Table1_2[[#This Row],[Bank Deposit]])</f>
        <v>437316</v>
      </c>
    </row>
    <row r="177" spans="1:18" x14ac:dyDescent="0.25">
      <c r="A177" s="21" t="s">
        <v>6261</v>
      </c>
      <c r="B177">
        <v>67107368</v>
      </c>
      <c r="C177">
        <v>47</v>
      </c>
      <c r="D177" s="8">
        <v>27539.25</v>
      </c>
      <c r="E177" s="21" t="s">
        <v>12</v>
      </c>
      <c r="F177" s="21" t="s">
        <v>115</v>
      </c>
      <c r="G177" s="21" t="s">
        <v>4074</v>
      </c>
      <c r="H177" s="22">
        <v>447986</v>
      </c>
      <c r="I177" s="22">
        <v>172133.59938319999</v>
      </c>
      <c r="J177" s="21" t="s">
        <v>6263</v>
      </c>
      <c r="K177" s="21" t="s">
        <v>9135</v>
      </c>
      <c r="L177" s="22">
        <v>146037504</v>
      </c>
      <c r="M177" s="22">
        <v>0</v>
      </c>
      <c r="N177" s="21" t="s">
        <v>12522</v>
      </c>
      <c r="O177" s="8">
        <v>44640</v>
      </c>
      <c r="P177" s="21" t="s">
        <v>12510</v>
      </c>
      <c r="Q177" s="22">
        <f>Table1_2[[#This Row],[Bank Deposit]]-Table1_2[[#This Row],[Saving Accounts]]</f>
        <v>275852.40061680001</v>
      </c>
      <c r="R177" s="22">
        <f>IF(AND(Table1_2[[#This Row],[Bank Deposit]]&gt;=500000),Table1_2[[#This Row],[Bank Deposit]]+Table1_2[[#This Row],[Bank Deposit]]*0.02,Table1_2[[#This Row],[Bank Deposit]])</f>
        <v>447986</v>
      </c>
    </row>
    <row r="178" spans="1:18" x14ac:dyDescent="0.25">
      <c r="A178" s="21" t="s">
        <v>8857</v>
      </c>
      <c r="B178">
        <v>595680202</v>
      </c>
      <c r="C178">
        <v>77</v>
      </c>
      <c r="D178" s="8">
        <v>16581.75</v>
      </c>
      <c r="E178" s="21" t="s">
        <v>12</v>
      </c>
      <c r="F178" s="21" t="s">
        <v>83</v>
      </c>
      <c r="G178" s="21" t="s">
        <v>3820</v>
      </c>
      <c r="H178" s="22">
        <v>2034622</v>
      </c>
      <c r="I178" s="22">
        <v>859062.7206</v>
      </c>
      <c r="J178" s="21" t="s">
        <v>8859</v>
      </c>
      <c r="K178" s="21" t="s">
        <v>9149</v>
      </c>
      <c r="L178" s="22">
        <v>2140888644</v>
      </c>
      <c r="M178" s="22">
        <v>0</v>
      </c>
      <c r="N178" s="21" t="s">
        <v>12505</v>
      </c>
      <c r="O178" s="8">
        <v>44295</v>
      </c>
      <c r="P178" s="21" t="s">
        <v>12506</v>
      </c>
      <c r="Q178" s="22">
        <f>Table1_2[[#This Row],[Bank Deposit]]-Table1_2[[#This Row],[Saving Accounts]]</f>
        <v>1175559.2793999999</v>
      </c>
      <c r="R178" s="22">
        <f>IF(AND(Table1_2[[#This Row],[Bank Deposit]]&gt;=500000),Table1_2[[#This Row],[Bank Deposit]]+Table1_2[[#This Row],[Bank Deposit]]*0.02,Table1_2[[#This Row],[Bank Deposit]])</f>
        <v>2075314.44</v>
      </c>
    </row>
    <row r="179" spans="1:18" x14ac:dyDescent="0.25">
      <c r="A179" s="21" t="s">
        <v>3665</v>
      </c>
      <c r="B179">
        <v>531964292</v>
      </c>
      <c r="C179">
        <v>38</v>
      </c>
      <c r="D179" s="8">
        <v>30826.5</v>
      </c>
      <c r="E179" s="21" t="s">
        <v>1094</v>
      </c>
      <c r="F179" s="21" t="s">
        <v>314</v>
      </c>
      <c r="G179" s="21" t="s">
        <v>3583</v>
      </c>
      <c r="H179" s="22">
        <v>259143</v>
      </c>
      <c r="I179" s="22">
        <v>163827.99575999999</v>
      </c>
      <c r="J179" s="21" t="s">
        <v>3667</v>
      </c>
      <c r="K179" s="21" t="s">
        <v>9149</v>
      </c>
      <c r="L179" s="22">
        <v>4359658464</v>
      </c>
      <c r="M179" s="22">
        <v>0</v>
      </c>
      <c r="N179" s="21" t="s">
        <v>12505</v>
      </c>
      <c r="O179" s="8">
        <v>44410</v>
      </c>
      <c r="P179" s="21" t="s">
        <v>12564</v>
      </c>
      <c r="Q179" s="22">
        <f>Table1_2[[#This Row],[Bank Deposit]]-Table1_2[[#This Row],[Saving Accounts]]</f>
        <v>95315.004240000009</v>
      </c>
      <c r="R179" s="22">
        <f>IF(AND(Table1_2[[#This Row],[Bank Deposit]]&gt;=500000),Table1_2[[#This Row],[Bank Deposit]]+Table1_2[[#This Row],[Bank Deposit]]*0.02,Table1_2[[#This Row],[Bank Deposit]])</f>
        <v>259143</v>
      </c>
    </row>
    <row r="180" spans="1:18" x14ac:dyDescent="0.25">
      <c r="A180" s="21" t="s">
        <v>7652</v>
      </c>
      <c r="B180">
        <v>903181593</v>
      </c>
      <c r="C180">
        <v>44</v>
      </c>
      <c r="D180" s="8">
        <v>28635</v>
      </c>
      <c r="E180" s="21" t="s">
        <v>12</v>
      </c>
      <c r="F180" s="21" t="s">
        <v>310</v>
      </c>
      <c r="G180" s="21" t="s">
        <v>3058</v>
      </c>
      <c r="H180" s="22">
        <v>446068</v>
      </c>
      <c r="I180" s="22">
        <v>157381.83811583999</v>
      </c>
      <c r="J180" s="21" t="s">
        <v>7654</v>
      </c>
      <c r="K180" s="21" t="s">
        <v>9166</v>
      </c>
      <c r="L180" s="22">
        <v>1393103199</v>
      </c>
      <c r="M180" s="22">
        <v>0</v>
      </c>
      <c r="N180" s="21" t="s">
        <v>12505</v>
      </c>
      <c r="O180" s="8">
        <v>44345</v>
      </c>
      <c r="P180" s="21" t="s">
        <v>12506</v>
      </c>
      <c r="Q180" s="22">
        <f>Table1_2[[#This Row],[Bank Deposit]]-Table1_2[[#This Row],[Saving Accounts]]</f>
        <v>288686.16188416001</v>
      </c>
      <c r="R180" s="22">
        <f>IF(AND(Table1_2[[#This Row],[Bank Deposit]]&gt;=500000),Table1_2[[#This Row],[Bank Deposit]]+Table1_2[[#This Row],[Bank Deposit]]*0.02,Table1_2[[#This Row],[Bank Deposit]])</f>
        <v>446068</v>
      </c>
    </row>
    <row r="181" spans="1:18" x14ac:dyDescent="0.25">
      <c r="A181" s="21" t="s">
        <v>3662</v>
      </c>
      <c r="B181">
        <v>188701933</v>
      </c>
      <c r="C181">
        <v>46</v>
      </c>
      <c r="D181" s="8">
        <v>27904.5</v>
      </c>
      <c r="E181" s="21" t="s">
        <v>1094</v>
      </c>
      <c r="F181" s="21" t="s">
        <v>549</v>
      </c>
      <c r="G181" s="21" t="s">
        <v>3583</v>
      </c>
      <c r="H181" s="22">
        <v>253947</v>
      </c>
      <c r="I181" s="22">
        <v>103475.19896448001</v>
      </c>
      <c r="J181" s="21" t="s">
        <v>3664</v>
      </c>
      <c r="K181" s="21" t="s">
        <v>9141</v>
      </c>
      <c r="L181" s="22">
        <v>446844745</v>
      </c>
      <c r="M181" s="22">
        <v>0</v>
      </c>
      <c r="N181" s="21" t="s">
        <v>12525</v>
      </c>
      <c r="O181" s="8">
        <v>44553</v>
      </c>
      <c r="P181" s="21" t="s">
        <v>12506</v>
      </c>
      <c r="Q181" s="22">
        <f>Table1_2[[#This Row],[Bank Deposit]]-Table1_2[[#This Row],[Saving Accounts]]</f>
        <v>150471.80103551998</v>
      </c>
      <c r="R181" s="22">
        <f>IF(AND(Table1_2[[#This Row],[Bank Deposit]]&gt;=500000),Table1_2[[#This Row],[Bank Deposit]]+Table1_2[[#This Row],[Bank Deposit]]*0.02,Table1_2[[#This Row],[Bank Deposit]])</f>
        <v>253947</v>
      </c>
    </row>
    <row r="182" spans="1:18" x14ac:dyDescent="0.25">
      <c r="A182" s="21" t="s">
        <v>6557</v>
      </c>
      <c r="B182">
        <v>29289013</v>
      </c>
      <c r="C182">
        <v>35</v>
      </c>
      <c r="D182" s="8">
        <v>31922.25</v>
      </c>
      <c r="E182" s="21" t="s">
        <v>12</v>
      </c>
      <c r="F182" s="21" t="s">
        <v>438</v>
      </c>
      <c r="G182" s="21" t="s">
        <v>4070</v>
      </c>
      <c r="H182" s="22">
        <v>22559</v>
      </c>
      <c r="I182" s="22">
        <v>18114.90912</v>
      </c>
      <c r="J182" s="21" t="s">
        <v>6559</v>
      </c>
      <c r="K182" s="21" t="s">
        <v>9135</v>
      </c>
      <c r="L182" s="22">
        <v>173672184</v>
      </c>
      <c r="M182" s="22">
        <v>0</v>
      </c>
      <c r="N182" s="21" t="s">
        <v>12522</v>
      </c>
      <c r="O182" s="8">
        <v>44393</v>
      </c>
      <c r="P182" s="21" t="s">
        <v>12510</v>
      </c>
      <c r="Q182" s="22">
        <f>Table1_2[[#This Row],[Bank Deposit]]-Table1_2[[#This Row],[Saving Accounts]]</f>
        <v>4444.0908799999997</v>
      </c>
      <c r="R182" s="22">
        <f>IF(AND(Table1_2[[#This Row],[Bank Deposit]]&gt;=500000),Table1_2[[#This Row],[Bank Deposit]]+Table1_2[[#This Row],[Bank Deposit]]*0.02,Table1_2[[#This Row],[Bank Deposit]])</f>
        <v>22559</v>
      </c>
    </row>
    <row r="183" spans="1:18" x14ac:dyDescent="0.25">
      <c r="A183" s="21" t="s">
        <v>6343</v>
      </c>
      <c r="B183">
        <v>457123899</v>
      </c>
      <c r="C183">
        <v>64</v>
      </c>
      <c r="D183" s="8">
        <v>21330</v>
      </c>
      <c r="E183" s="21" t="s">
        <v>12</v>
      </c>
      <c r="F183" s="21" t="s">
        <v>282</v>
      </c>
      <c r="G183" s="21" t="s">
        <v>4070</v>
      </c>
      <c r="H183" s="22">
        <v>651093</v>
      </c>
      <c r="I183" s="22">
        <v>388083.61148616002</v>
      </c>
      <c r="J183" s="21" t="s">
        <v>6345</v>
      </c>
      <c r="K183" s="21" t="s">
        <v>9141</v>
      </c>
      <c r="L183" s="22">
        <v>812911632</v>
      </c>
      <c r="M183" s="22">
        <v>0</v>
      </c>
      <c r="N183" s="21" t="s">
        <v>12539</v>
      </c>
      <c r="O183" s="8">
        <v>44494</v>
      </c>
      <c r="P183" s="21" t="s">
        <v>12512</v>
      </c>
      <c r="Q183" s="22">
        <f>Table1_2[[#This Row],[Bank Deposit]]-Table1_2[[#This Row],[Saving Accounts]]</f>
        <v>263009.38851383998</v>
      </c>
      <c r="R183" s="22">
        <f>IF(AND(Table1_2[[#This Row],[Bank Deposit]]&gt;=500000),Table1_2[[#This Row],[Bank Deposit]]+Table1_2[[#This Row],[Bank Deposit]]*0.02,Table1_2[[#This Row],[Bank Deposit]])</f>
        <v>664114.86</v>
      </c>
    </row>
    <row r="184" spans="1:18" x14ac:dyDescent="0.25">
      <c r="A184" s="21" t="s">
        <v>7953</v>
      </c>
      <c r="B184">
        <v>937803141</v>
      </c>
      <c r="C184">
        <v>17</v>
      </c>
      <c r="D184" s="8">
        <v>38496.75</v>
      </c>
      <c r="E184" s="21" t="s">
        <v>12</v>
      </c>
      <c r="F184" s="21" t="s">
        <v>340</v>
      </c>
      <c r="G184" s="21" t="s">
        <v>3583</v>
      </c>
      <c r="H184" s="22">
        <v>247346</v>
      </c>
      <c r="I184" s="22">
        <v>162184.1165</v>
      </c>
      <c r="J184" s="21" t="s">
        <v>7955</v>
      </c>
      <c r="K184" s="21" t="s">
        <v>9141</v>
      </c>
      <c r="L184" s="22">
        <v>26379504</v>
      </c>
      <c r="M184" s="22">
        <v>0</v>
      </c>
      <c r="N184" s="21" t="s">
        <v>12539</v>
      </c>
      <c r="O184" s="8">
        <v>44606</v>
      </c>
      <c r="P184" s="21" t="s">
        <v>12512</v>
      </c>
      <c r="Q184" s="22">
        <f>Table1_2[[#This Row],[Bank Deposit]]-Table1_2[[#This Row],[Saving Accounts]]</f>
        <v>85161.883499999996</v>
      </c>
      <c r="R184" s="22">
        <f>IF(AND(Table1_2[[#This Row],[Bank Deposit]]&gt;=500000),Table1_2[[#This Row],[Bank Deposit]]+Table1_2[[#This Row],[Bank Deposit]]*0.02,Table1_2[[#This Row],[Bank Deposit]])</f>
        <v>247346</v>
      </c>
    </row>
    <row r="185" spans="1:18" x14ac:dyDescent="0.25">
      <c r="A185" s="21" t="s">
        <v>4259</v>
      </c>
      <c r="B185">
        <v>310347368</v>
      </c>
      <c r="C185">
        <v>76</v>
      </c>
      <c r="D185" s="8">
        <v>16947</v>
      </c>
      <c r="E185" s="21" t="s">
        <v>1094</v>
      </c>
      <c r="F185" s="21" t="s">
        <v>139</v>
      </c>
      <c r="G185" s="21" t="s">
        <v>4119</v>
      </c>
      <c r="H185" s="22">
        <v>99189</v>
      </c>
      <c r="I185" s="22">
        <v>18052.414379999998</v>
      </c>
      <c r="J185" s="21" t="s">
        <v>4261</v>
      </c>
      <c r="K185" s="21" t="s">
        <v>9145</v>
      </c>
      <c r="L185" s="22">
        <v>935601975</v>
      </c>
      <c r="M185" s="22">
        <v>0</v>
      </c>
      <c r="N185" s="21" t="s">
        <v>12522</v>
      </c>
      <c r="O185" s="8">
        <v>44499</v>
      </c>
      <c r="P185" s="21" t="s">
        <v>12510</v>
      </c>
      <c r="Q185" s="22">
        <f>Table1_2[[#This Row],[Bank Deposit]]-Table1_2[[#This Row],[Saving Accounts]]</f>
        <v>81136.585619999998</v>
      </c>
      <c r="R185" s="22">
        <f>IF(AND(Table1_2[[#This Row],[Bank Deposit]]&gt;=500000),Table1_2[[#This Row],[Bank Deposit]]+Table1_2[[#This Row],[Bank Deposit]]*0.02,Table1_2[[#This Row],[Bank Deposit]])</f>
        <v>99189</v>
      </c>
    </row>
    <row r="186" spans="1:18" x14ac:dyDescent="0.25">
      <c r="A186" s="21" t="s">
        <v>7839</v>
      </c>
      <c r="B186">
        <v>541861569</v>
      </c>
      <c r="C186">
        <v>48</v>
      </c>
      <c r="D186" s="8">
        <v>27174</v>
      </c>
      <c r="E186" s="21" t="s">
        <v>12</v>
      </c>
      <c r="F186" s="21" t="s">
        <v>750</v>
      </c>
      <c r="G186" s="21" t="s">
        <v>3058</v>
      </c>
      <c r="H186" s="22">
        <v>1599883</v>
      </c>
      <c r="I186" s="22">
        <v>759995.36746848002</v>
      </c>
      <c r="J186" s="21" t="s">
        <v>7841</v>
      </c>
      <c r="K186" s="21" t="s">
        <v>9131</v>
      </c>
      <c r="L186" s="22">
        <v>93309597</v>
      </c>
      <c r="M186" s="22">
        <v>0</v>
      </c>
      <c r="N186" s="21" t="s">
        <v>12522</v>
      </c>
      <c r="O186" s="8">
        <v>44339</v>
      </c>
      <c r="P186" s="21" t="s">
        <v>12510</v>
      </c>
      <c r="Q186" s="22">
        <f>Table1_2[[#This Row],[Bank Deposit]]-Table1_2[[#This Row],[Saving Accounts]]</f>
        <v>839887.63253151998</v>
      </c>
      <c r="R186" s="22">
        <f>IF(AND(Table1_2[[#This Row],[Bank Deposit]]&gt;=500000),Table1_2[[#This Row],[Bank Deposit]]+Table1_2[[#This Row],[Bank Deposit]]*0.02,Table1_2[[#This Row],[Bank Deposit]])</f>
        <v>1631880.66</v>
      </c>
    </row>
    <row r="187" spans="1:18" x14ac:dyDescent="0.25">
      <c r="A187" s="21" t="s">
        <v>8869</v>
      </c>
      <c r="B187">
        <v>475998423</v>
      </c>
      <c r="C187">
        <v>73</v>
      </c>
      <c r="D187" s="8">
        <v>18042.75</v>
      </c>
      <c r="E187" s="21" t="s">
        <v>12</v>
      </c>
      <c r="F187" s="21" t="s">
        <v>1304</v>
      </c>
      <c r="G187" s="21" t="s">
        <v>3820</v>
      </c>
      <c r="H187" s="22">
        <v>609010</v>
      </c>
      <c r="I187" s="22">
        <v>109621.71357984</v>
      </c>
      <c r="J187" s="21" t="s">
        <v>8871</v>
      </c>
      <c r="K187" s="21" t="s">
        <v>9149</v>
      </c>
      <c r="L187" s="22">
        <v>158091856</v>
      </c>
      <c r="M187" s="22">
        <v>0</v>
      </c>
      <c r="N187" s="21" t="s">
        <v>12539</v>
      </c>
      <c r="O187" s="8">
        <v>44277</v>
      </c>
      <c r="P187" s="21" t="s">
        <v>12510</v>
      </c>
      <c r="Q187" s="22">
        <f>Table1_2[[#This Row],[Bank Deposit]]-Table1_2[[#This Row],[Saving Accounts]]</f>
        <v>499388.28642015997</v>
      </c>
      <c r="R187" s="22">
        <f>IF(AND(Table1_2[[#This Row],[Bank Deposit]]&gt;=500000),Table1_2[[#This Row],[Bank Deposit]]+Table1_2[[#This Row],[Bank Deposit]]*0.02,Table1_2[[#This Row],[Bank Deposit]])</f>
        <v>621190.19999999995</v>
      </c>
    </row>
    <row r="188" spans="1:18" x14ac:dyDescent="0.25">
      <c r="A188" s="21" t="s">
        <v>9045</v>
      </c>
      <c r="B188">
        <v>305720354</v>
      </c>
      <c r="C188">
        <v>65</v>
      </c>
      <c r="D188" s="8">
        <v>38054.25</v>
      </c>
      <c r="E188" s="21" t="s">
        <v>12</v>
      </c>
      <c r="F188" s="21" t="s">
        <v>15542</v>
      </c>
      <c r="G188" s="21" t="s">
        <v>3331</v>
      </c>
      <c r="H188" s="22">
        <v>804975</v>
      </c>
      <c r="I188" s="22">
        <v>531122.91536748072</v>
      </c>
      <c r="J188" s="21" t="s">
        <v>9047</v>
      </c>
      <c r="K188" s="21" t="s">
        <v>9131</v>
      </c>
      <c r="L188" s="22">
        <v>1393580304</v>
      </c>
      <c r="M188" s="22">
        <v>0</v>
      </c>
      <c r="N188" s="21" t="s">
        <v>12505</v>
      </c>
      <c r="O188" s="8">
        <v>44578</v>
      </c>
      <c r="P188" s="21" t="s">
        <v>12506</v>
      </c>
      <c r="Q188" s="22">
        <f>Table1_2[[#This Row],[Bank Deposit]]-Table1_2[[#This Row],[Saving Accounts]]</f>
        <v>273852.08463251928</v>
      </c>
      <c r="R188" s="22">
        <f>IF(AND(Table1_2[[#This Row],[Bank Deposit]]&gt;=500000),Table1_2[[#This Row],[Bank Deposit]]+Table1_2[[#This Row],[Bank Deposit]]*0.02,Table1_2[[#This Row],[Bank Deposit]])</f>
        <v>821074.5</v>
      </c>
    </row>
    <row r="189" spans="1:18" x14ac:dyDescent="0.25">
      <c r="A189" s="21" t="s">
        <v>6412</v>
      </c>
      <c r="B189">
        <v>760130291</v>
      </c>
      <c r="C189">
        <v>67</v>
      </c>
      <c r="D189" s="8">
        <v>20234.25</v>
      </c>
      <c r="E189" s="21" t="s">
        <v>12</v>
      </c>
      <c r="F189" s="21" t="s">
        <v>282</v>
      </c>
      <c r="G189" s="21" t="s">
        <v>4084</v>
      </c>
      <c r="H189" s="22">
        <v>1748133</v>
      </c>
      <c r="I189" s="22">
        <v>753084.52187975997</v>
      </c>
      <c r="J189" s="21" t="s">
        <v>6414</v>
      </c>
      <c r="K189" s="21" t="s">
        <v>9149</v>
      </c>
      <c r="L189" s="22">
        <v>3126788852</v>
      </c>
      <c r="M189" s="22">
        <v>0</v>
      </c>
      <c r="N189" s="21" t="s">
        <v>12505</v>
      </c>
      <c r="O189" s="8">
        <v>44296</v>
      </c>
      <c r="P189" s="21" t="s">
        <v>12506</v>
      </c>
      <c r="Q189" s="22">
        <f>Table1_2[[#This Row],[Bank Deposit]]-Table1_2[[#This Row],[Saving Accounts]]</f>
        <v>995048.47812024003</v>
      </c>
      <c r="R189" s="22">
        <f>IF(AND(Table1_2[[#This Row],[Bank Deposit]]&gt;=500000),Table1_2[[#This Row],[Bank Deposit]]+Table1_2[[#This Row],[Bank Deposit]]*0.02,Table1_2[[#This Row],[Bank Deposit]])</f>
        <v>1783095.66</v>
      </c>
    </row>
    <row r="190" spans="1:18" x14ac:dyDescent="0.25">
      <c r="A190" s="21" t="s">
        <v>4889</v>
      </c>
      <c r="B190">
        <v>838487517</v>
      </c>
      <c r="C190">
        <v>28</v>
      </c>
      <c r="D190" s="8">
        <v>34479</v>
      </c>
      <c r="E190" s="21" t="s">
        <v>1094</v>
      </c>
      <c r="F190" s="21" t="s">
        <v>818</v>
      </c>
      <c r="G190" s="21" t="s">
        <v>4099</v>
      </c>
      <c r="H190" s="22">
        <v>650369</v>
      </c>
      <c r="I190" s="22">
        <v>355684.46560191998</v>
      </c>
      <c r="J190" s="21" t="s">
        <v>4891</v>
      </c>
      <c r="K190" s="21" t="s">
        <v>9149</v>
      </c>
      <c r="L190" s="22">
        <v>12547353</v>
      </c>
      <c r="M190" s="22">
        <v>0</v>
      </c>
      <c r="N190" s="21" t="s">
        <v>12509</v>
      </c>
      <c r="O190" s="8">
        <v>44356</v>
      </c>
      <c r="P190" s="21" t="s">
        <v>12519</v>
      </c>
      <c r="Q190" s="22">
        <f>Table1_2[[#This Row],[Bank Deposit]]-Table1_2[[#This Row],[Saving Accounts]]</f>
        <v>294684.53439808002</v>
      </c>
      <c r="R190" s="22">
        <f>IF(AND(Table1_2[[#This Row],[Bank Deposit]]&gt;=500000),Table1_2[[#This Row],[Bank Deposit]]+Table1_2[[#This Row],[Bank Deposit]]*0.02,Table1_2[[#This Row],[Bank Deposit]])</f>
        <v>663376.38</v>
      </c>
    </row>
    <row r="191" spans="1:18" x14ac:dyDescent="0.25">
      <c r="A191" s="21" t="s">
        <v>1391</v>
      </c>
      <c r="B191">
        <v>385558417</v>
      </c>
      <c r="C191">
        <v>36</v>
      </c>
      <c r="D191" s="8">
        <v>31557</v>
      </c>
      <c r="E191" s="21" t="s">
        <v>1094</v>
      </c>
      <c r="F191" s="21" t="s">
        <v>48</v>
      </c>
      <c r="G191" s="21" t="s">
        <v>14</v>
      </c>
      <c r="H191" s="22">
        <v>289123</v>
      </c>
      <c r="I191" s="22">
        <v>50040.525600000001</v>
      </c>
      <c r="J191" s="21" t="s">
        <v>1393</v>
      </c>
      <c r="K191" s="21" t="s">
        <v>9149</v>
      </c>
      <c r="L191" s="22">
        <v>190329696</v>
      </c>
      <c r="M191" s="22">
        <v>0</v>
      </c>
      <c r="N191" s="21" t="s">
        <v>12509</v>
      </c>
      <c r="O191" s="8">
        <v>44536</v>
      </c>
      <c r="P191" s="21" t="s">
        <v>12510</v>
      </c>
      <c r="Q191" s="22">
        <f>Table1_2[[#This Row],[Bank Deposit]]-Table1_2[[#This Row],[Saving Accounts]]</f>
        <v>239082.47440000001</v>
      </c>
      <c r="R191" s="22">
        <f>IF(AND(Table1_2[[#This Row],[Bank Deposit]]&gt;=500000),Table1_2[[#This Row],[Bank Deposit]]+Table1_2[[#This Row],[Bank Deposit]]*0.02,Table1_2[[#This Row],[Bank Deposit]])</f>
        <v>289123</v>
      </c>
    </row>
    <row r="192" spans="1:18" x14ac:dyDescent="0.25">
      <c r="A192" s="21" t="s">
        <v>5483</v>
      </c>
      <c r="B192">
        <v>303452116</v>
      </c>
      <c r="C192">
        <v>72</v>
      </c>
      <c r="D192" s="8">
        <v>18408</v>
      </c>
      <c r="E192" s="21" t="s">
        <v>1094</v>
      </c>
      <c r="F192" s="21" t="s">
        <v>185</v>
      </c>
      <c r="G192" s="21" t="s">
        <v>4066</v>
      </c>
      <c r="H192" s="22">
        <v>94218</v>
      </c>
      <c r="I192" s="22">
        <v>85298.257094400004</v>
      </c>
      <c r="J192" s="21" t="s">
        <v>5485</v>
      </c>
      <c r="K192" s="21" t="s">
        <v>9141</v>
      </c>
      <c r="L192" s="22">
        <v>337314816</v>
      </c>
      <c r="M192" s="22">
        <v>0</v>
      </c>
      <c r="N192" s="21" t="s">
        <v>12525</v>
      </c>
      <c r="O192" s="8">
        <v>44676</v>
      </c>
      <c r="P192" s="21" t="s">
        <v>12561</v>
      </c>
      <c r="Q192" s="22">
        <f>Table1_2[[#This Row],[Bank Deposit]]-Table1_2[[#This Row],[Saving Accounts]]</f>
        <v>8919.7429055999964</v>
      </c>
      <c r="R192" s="22">
        <f>IF(AND(Table1_2[[#This Row],[Bank Deposit]]&gt;=500000),Table1_2[[#This Row],[Bank Deposit]]+Table1_2[[#This Row],[Bank Deposit]]*0.02,Table1_2[[#This Row],[Bank Deposit]])</f>
        <v>94218</v>
      </c>
    </row>
    <row r="193" spans="1:18" x14ac:dyDescent="0.25">
      <c r="A193" s="21" t="s">
        <v>1235</v>
      </c>
      <c r="B193">
        <v>851201007</v>
      </c>
      <c r="C193">
        <v>74</v>
      </c>
      <c r="D193" s="8">
        <v>17677.5</v>
      </c>
      <c r="E193" s="21" t="s">
        <v>1094</v>
      </c>
      <c r="F193" s="21" t="s">
        <v>34</v>
      </c>
      <c r="G193" s="21" t="s">
        <v>14</v>
      </c>
      <c r="H193" s="22">
        <v>475504</v>
      </c>
      <c r="I193" s="22">
        <v>279596.5456284</v>
      </c>
      <c r="J193" s="21" t="s">
        <v>1237</v>
      </c>
      <c r="K193" s="21" t="s">
        <v>9149</v>
      </c>
      <c r="L193" s="22">
        <v>1461740544</v>
      </c>
      <c r="M193" s="22">
        <v>0</v>
      </c>
      <c r="N193" s="21" t="s">
        <v>12505</v>
      </c>
      <c r="O193" s="8">
        <v>44374</v>
      </c>
      <c r="P193" s="21" t="s">
        <v>12506</v>
      </c>
      <c r="Q193" s="22">
        <f>Table1_2[[#This Row],[Bank Deposit]]-Table1_2[[#This Row],[Saving Accounts]]</f>
        <v>195907.4543716</v>
      </c>
      <c r="R193" s="22">
        <f>IF(AND(Table1_2[[#This Row],[Bank Deposit]]&gt;=500000),Table1_2[[#This Row],[Bank Deposit]]+Table1_2[[#This Row],[Bank Deposit]]*0.02,Table1_2[[#This Row],[Bank Deposit]])</f>
        <v>475504</v>
      </c>
    </row>
    <row r="194" spans="1:18" x14ac:dyDescent="0.25">
      <c r="A194" s="21" t="s">
        <v>1235</v>
      </c>
      <c r="B194">
        <v>207787763</v>
      </c>
      <c r="C194">
        <v>77</v>
      </c>
      <c r="D194" s="8">
        <v>16581.75</v>
      </c>
      <c r="E194" s="21" t="s">
        <v>12</v>
      </c>
      <c r="F194" s="21" t="s">
        <v>487</v>
      </c>
      <c r="G194" s="21" t="s">
        <v>4074</v>
      </c>
      <c r="H194" s="22">
        <v>73199</v>
      </c>
      <c r="I194" s="22">
        <v>19210.599090340002</v>
      </c>
      <c r="J194" s="21" t="s">
        <v>3376</v>
      </c>
      <c r="K194" s="21" t="s">
        <v>9149</v>
      </c>
      <c r="L194" s="22">
        <v>1461740544</v>
      </c>
      <c r="M194" s="22">
        <v>0</v>
      </c>
      <c r="N194" s="21" t="s">
        <v>12522</v>
      </c>
      <c r="O194" s="8">
        <v>44682</v>
      </c>
      <c r="P194" s="21" t="s">
        <v>12510</v>
      </c>
      <c r="Q194" s="22">
        <f>Table1_2[[#This Row],[Bank Deposit]]-Table1_2[[#This Row],[Saving Accounts]]</f>
        <v>53988.400909659998</v>
      </c>
      <c r="R194" s="22">
        <f>IF(AND(Table1_2[[#This Row],[Bank Deposit]]&gt;=500000),Table1_2[[#This Row],[Bank Deposit]]+Table1_2[[#This Row],[Bank Deposit]]*0.02,Table1_2[[#This Row],[Bank Deposit]])</f>
        <v>73199</v>
      </c>
    </row>
    <row r="195" spans="1:18" x14ac:dyDescent="0.25">
      <c r="A195" s="21" t="s">
        <v>5187</v>
      </c>
      <c r="B195">
        <v>900149156</v>
      </c>
      <c r="C195">
        <v>80</v>
      </c>
      <c r="D195" s="8">
        <v>15486</v>
      </c>
      <c r="E195" s="21" t="s">
        <v>1094</v>
      </c>
      <c r="F195" s="21" t="s">
        <v>1076</v>
      </c>
      <c r="G195" s="21" t="s">
        <v>4105</v>
      </c>
      <c r="H195" s="22">
        <v>417528</v>
      </c>
      <c r="I195" s="22">
        <v>244800.0335547</v>
      </c>
      <c r="J195" s="21" t="s">
        <v>5189</v>
      </c>
      <c r="K195" s="21" t="s">
        <v>9135</v>
      </c>
      <c r="L195" s="22">
        <v>231444</v>
      </c>
      <c r="M195" s="22">
        <v>0</v>
      </c>
      <c r="N195" s="21" t="s">
        <v>12522</v>
      </c>
      <c r="O195" s="8">
        <v>44515</v>
      </c>
      <c r="P195" s="21" t="s">
        <v>12510</v>
      </c>
      <c r="Q195" s="22">
        <f>Table1_2[[#This Row],[Bank Deposit]]-Table1_2[[#This Row],[Saving Accounts]]</f>
        <v>172727.9664453</v>
      </c>
      <c r="R195" s="22">
        <f>IF(AND(Table1_2[[#This Row],[Bank Deposit]]&gt;=500000),Table1_2[[#This Row],[Bank Deposit]]+Table1_2[[#This Row],[Bank Deposit]]*0.02,Table1_2[[#This Row],[Bank Deposit]])</f>
        <v>417528</v>
      </c>
    </row>
    <row r="196" spans="1:18" x14ac:dyDescent="0.25">
      <c r="A196" s="21" t="s">
        <v>6728</v>
      </c>
      <c r="B196">
        <v>336150608</v>
      </c>
      <c r="C196">
        <v>63</v>
      </c>
      <c r="D196" s="8">
        <v>21695.25</v>
      </c>
      <c r="E196" s="21" t="s">
        <v>12</v>
      </c>
      <c r="F196" s="21" t="s">
        <v>3765</v>
      </c>
      <c r="G196" s="21" t="s">
        <v>4074</v>
      </c>
      <c r="H196" s="22">
        <v>807585</v>
      </c>
      <c r="I196" s="22">
        <v>306661.17724703997</v>
      </c>
      <c r="J196" s="21" t="s">
        <v>6730</v>
      </c>
      <c r="K196" s="21" t="s">
        <v>9149</v>
      </c>
      <c r="L196" s="22">
        <v>312704964</v>
      </c>
      <c r="M196" s="22">
        <v>0</v>
      </c>
      <c r="N196" s="21" t="s">
        <v>12509</v>
      </c>
      <c r="O196" s="8">
        <v>44460</v>
      </c>
      <c r="P196" s="21" t="s">
        <v>12519</v>
      </c>
      <c r="Q196" s="22">
        <f>Table1_2[[#This Row],[Bank Deposit]]-Table1_2[[#This Row],[Saving Accounts]]</f>
        <v>500923.82275296003</v>
      </c>
      <c r="R196" s="22">
        <f>IF(AND(Table1_2[[#This Row],[Bank Deposit]]&gt;=500000),Table1_2[[#This Row],[Bank Deposit]]+Table1_2[[#This Row],[Bank Deposit]]*0.02,Table1_2[[#This Row],[Bank Deposit]])</f>
        <v>823736.7</v>
      </c>
    </row>
    <row r="197" spans="1:18" x14ac:dyDescent="0.25">
      <c r="A197" s="21" t="s">
        <v>5852</v>
      </c>
      <c r="B197">
        <v>555082235</v>
      </c>
      <c r="C197">
        <v>83</v>
      </c>
      <c r="D197" s="8">
        <v>14390.25</v>
      </c>
      <c r="E197" s="21" t="s">
        <v>12</v>
      </c>
      <c r="F197" s="21" t="s">
        <v>1308</v>
      </c>
      <c r="G197" s="21" t="s">
        <v>4099</v>
      </c>
      <c r="H197" s="22">
        <v>913709</v>
      </c>
      <c r="I197" s="22">
        <v>405830.68297626002</v>
      </c>
      <c r="J197" s="21" t="s">
        <v>5854</v>
      </c>
      <c r="K197" s="21" t="s">
        <v>9149</v>
      </c>
      <c r="L197" s="22">
        <v>3576994311</v>
      </c>
      <c r="M197" s="22">
        <v>0</v>
      </c>
      <c r="N197" s="21" t="s">
        <v>12522</v>
      </c>
      <c r="O197" s="8">
        <v>44619</v>
      </c>
      <c r="P197" s="21" t="s">
        <v>12512</v>
      </c>
      <c r="Q197" s="22">
        <f>Table1_2[[#This Row],[Bank Deposit]]-Table1_2[[#This Row],[Saving Accounts]]</f>
        <v>507878.31702373998</v>
      </c>
      <c r="R197" s="22">
        <f>IF(AND(Table1_2[[#This Row],[Bank Deposit]]&gt;=500000),Table1_2[[#This Row],[Bank Deposit]]+Table1_2[[#This Row],[Bank Deposit]]*0.02,Table1_2[[#This Row],[Bank Deposit]])</f>
        <v>931983.18</v>
      </c>
    </row>
    <row r="198" spans="1:18" x14ac:dyDescent="0.25">
      <c r="A198" s="21" t="s">
        <v>7273</v>
      </c>
      <c r="B198">
        <v>684094273</v>
      </c>
      <c r="C198">
        <v>54</v>
      </c>
      <c r="D198" s="8">
        <v>24982.5</v>
      </c>
      <c r="E198" s="21" t="s">
        <v>12</v>
      </c>
      <c r="F198" s="21" t="s">
        <v>909</v>
      </c>
      <c r="G198" s="21" t="s">
        <v>4058</v>
      </c>
      <c r="H198" s="22">
        <v>531819</v>
      </c>
      <c r="I198" s="22">
        <v>111913.24476288</v>
      </c>
      <c r="J198" s="21" t="s">
        <v>7275</v>
      </c>
      <c r="K198" s="21" t="s">
        <v>9145</v>
      </c>
      <c r="L198" s="22">
        <v>748995072</v>
      </c>
      <c r="M198" s="22">
        <v>0</v>
      </c>
      <c r="N198" s="21" t="s">
        <v>12522</v>
      </c>
      <c r="O198" s="8">
        <v>44608</v>
      </c>
      <c r="P198" s="21" t="s">
        <v>12510</v>
      </c>
      <c r="Q198" s="22">
        <f>Table1_2[[#This Row],[Bank Deposit]]-Table1_2[[#This Row],[Saving Accounts]]</f>
        <v>419905.75523711997</v>
      </c>
      <c r="R198" s="22">
        <f>IF(AND(Table1_2[[#This Row],[Bank Deposit]]&gt;=500000),Table1_2[[#This Row],[Bank Deposit]]+Table1_2[[#This Row],[Bank Deposit]]*0.02,Table1_2[[#This Row],[Bank Deposit]])</f>
        <v>542455.38</v>
      </c>
    </row>
    <row r="199" spans="1:18" x14ac:dyDescent="0.25">
      <c r="A199" s="21" t="s">
        <v>4509</v>
      </c>
      <c r="B199">
        <v>614567503</v>
      </c>
      <c r="C199">
        <v>62</v>
      </c>
      <c r="D199" s="8">
        <v>22060.5</v>
      </c>
      <c r="E199" s="21" t="s">
        <v>1094</v>
      </c>
      <c r="F199" s="21" t="s">
        <v>654</v>
      </c>
      <c r="G199" s="21" t="s">
        <v>4112</v>
      </c>
      <c r="H199" s="22">
        <v>557440</v>
      </c>
      <c r="I199" s="22">
        <v>169785.04249769999</v>
      </c>
      <c r="J199" s="21" t="s">
        <v>4511</v>
      </c>
      <c r="K199" s="21" t="s">
        <v>9135</v>
      </c>
      <c r="L199" s="22">
        <v>19011993</v>
      </c>
      <c r="M199" s="22">
        <v>0</v>
      </c>
      <c r="N199" s="21" t="s">
        <v>12509</v>
      </c>
      <c r="O199" s="8">
        <v>44540</v>
      </c>
      <c r="P199" s="21" t="s">
        <v>12510</v>
      </c>
      <c r="Q199" s="22">
        <f>Table1_2[[#This Row],[Bank Deposit]]-Table1_2[[#This Row],[Saving Accounts]]</f>
        <v>387654.95750230004</v>
      </c>
      <c r="R199" s="22">
        <f>IF(AND(Table1_2[[#This Row],[Bank Deposit]]&gt;=500000),Table1_2[[#This Row],[Bank Deposit]]+Table1_2[[#This Row],[Bank Deposit]]*0.02,Table1_2[[#This Row],[Bank Deposit]])</f>
        <v>568588.80000000005</v>
      </c>
    </row>
    <row r="200" spans="1:18" x14ac:dyDescent="0.25">
      <c r="A200" s="21" t="s">
        <v>5254</v>
      </c>
      <c r="B200">
        <v>70154942</v>
      </c>
      <c r="C200">
        <v>70</v>
      </c>
      <c r="D200" s="8">
        <v>19138.5</v>
      </c>
      <c r="E200" s="21" t="s">
        <v>1094</v>
      </c>
      <c r="F200" s="21" t="s">
        <v>19</v>
      </c>
      <c r="G200" s="21" t="s">
        <v>4220</v>
      </c>
      <c r="H200" s="22">
        <v>1268891</v>
      </c>
      <c r="I200" s="22">
        <v>252097.54415999999</v>
      </c>
      <c r="J200" s="21" t="s">
        <v>5256</v>
      </c>
      <c r="K200" s="21" t="s">
        <v>9135</v>
      </c>
      <c r="L200" s="22">
        <v>1493168448</v>
      </c>
      <c r="M200" s="22">
        <v>0</v>
      </c>
      <c r="N200" s="21" t="s">
        <v>12539</v>
      </c>
      <c r="O200" s="8">
        <v>44624</v>
      </c>
      <c r="P200" s="21" t="s">
        <v>12512</v>
      </c>
      <c r="Q200" s="22">
        <f>Table1_2[[#This Row],[Bank Deposit]]-Table1_2[[#This Row],[Saving Accounts]]</f>
        <v>1016793.45584</v>
      </c>
      <c r="R200" s="22">
        <f>IF(AND(Table1_2[[#This Row],[Bank Deposit]]&gt;=500000),Table1_2[[#This Row],[Bank Deposit]]+Table1_2[[#This Row],[Bank Deposit]]*0.02,Table1_2[[#This Row],[Bank Deposit]])</f>
        <v>1294268.82</v>
      </c>
    </row>
    <row r="201" spans="1:18" x14ac:dyDescent="0.25">
      <c r="A201" s="21" t="s">
        <v>5893</v>
      </c>
      <c r="B201">
        <v>492918400</v>
      </c>
      <c r="C201">
        <v>41</v>
      </c>
      <c r="D201" s="8">
        <v>29730.75</v>
      </c>
      <c r="E201" s="21" t="s">
        <v>12</v>
      </c>
      <c r="F201" s="21" t="s">
        <v>336</v>
      </c>
      <c r="G201" s="21" t="s">
        <v>4054</v>
      </c>
      <c r="H201" s="22">
        <v>153125</v>
      </c>
      <c r="I201" s="22">
        <v>84595.023976049997</v>
      </c>
      <c r="J201" s="21" t="s">
        <v>5895</v>
      </c>
      <c r="K201" s="21" t="s">
        <v>9149</v>
      </c>
      <c r="L201" s="22">
        <v>585543168</v>
      </c>
      <c r="M201" s="22">
        <v>5152019544</v>
      </c>
      <c r="N201" s="21" t="s">
        <v>12515</v>
      </c>
      <c r="O201" s="8">
        <v>44450</v>
      </c>
      <c r="P201" s="21" t="s">
        <v>12506</v>
      </c>
      <c r="Q201" s="22">
        <f>Table1_2[[#This Row],[Bank Deposit]]-Table1_2[[#This Row],[Saving Accounts]]</f>
        <v>68529.976023950003</v>
      </c>
      <c r="R201" s="22">
        <f>IF(AND(Table1_2[[#This Row],[Bank Deposit]]&gt;=500000),Table1_2[[#This Row],[Bank Deposit]]+Table1_2[[#This Row],[Bank Deposit]]*0.02,Table1_2[[#This Row],[Bank Deposit]])</f>
        <v>153125</v>
      </c>
    </row>
    <row r="202" spans="1:18" x14ac:dyDescent="0.25">
      <c r="A202" s="21" t="s">
        <v>6159</v>
      </c>
      <c r="B202">
        <v>903481280</v>
      </c>
      <c r="C202">
        <v>83</v>
      </c>
      <c r="D202" s="8">
        <v>14390.25</v>
      </c>
      <c r="E202" s="21" t="s">
        <v>12</v>
      </c>
      <c r="F202" s="21" t="s">
        <v>699</v>
      </c>
      <c r="G202" s="21" t="s">
        <v>4105</v>
      </c>
      <c r="H202" s="22">
        <v>99554</v>
      </c>
      <c r="I202" s="22">
        <v>14100.990115680001</v>
      </c>
      <c r="J202" s="21" t="s">
        <v>6161</v>
      </c>
      <c r="K202" s="21" t="s">
        <v>9145</v>
      </c>
      <c r="L202" s="22">
        <v>8505625</v>
      </c>
      <c r="M202" s="22">
        <v>0</v>
      </c>
      <c r="N202" s="21" t="s">
        <v>12539</v>
      </c>
      <c r="O202" s="8">
        <v>44510</v>
      </c>
      <c r="P202" s="21" t="s">
        <v>12512</v>
      </c>
      <c r="Q202" s="22">
        <f>Table1_2[[#This Row],[Bank Deposit]]-Table1_2[[#This Row],[Saving Accounts]]</f>
        <v>85453.009884319996</v>
      </c>
      <c r="R202" s="22">
        <f>IF(AND(Table1_2[[#This Row],[Bank Deposit]]&gt;=500000),Table1_2[[#This Row],[Bank Deposit]]+Table1_2[[#This Row],[Bank Deposit]]*0.02,Table1_2[[#This Row],[Bank Deposit]])</f>
        <v>99554</v>
      </c>
    </row>
    <row r="203" spans="1:18" x14ac:dyDescent="0.25">
      <c r="A203" s="21" t="s">
        <v>8680</v>
      </c>
      <c r="B203">
        <v>741568626</v>
      </c>
      <c r="C203">
        <v>36</v>
      </c>
      <c r="D203" s="8">
        <v>31557</v>
      </c>
      <c r="E203" s="21" t="s">
        <v>12</v>
      </c>
      <c r="F203" s="21" t="s">
        <v>523</v>
      </c>
      <c r="G203" s="21" t="s">
        <v>3820</v>
      </c>
      <c r="H203" s="22">
        <v>531231</v>
      </c>
      <c r="I203" s="22">
        <v>306891.90028900001</v>
      </c>
      <c r="J203" s="21" t="s">
        <v>8682</v>
      </c>
      <c r="K203" s="21" t="s">
        <v>9141</v>
      </c>
      <c r="L203" s="22">
        <v>45600399</v>
      </c>
      <c r="M203" s="22">
        <v>0</v>
      </c>
      <c r="N203" s="21" t="s">
        <v>12505</v>
      </c>
      <c r="O203" s="8">
        <v>44466</v>
      </c>
      <c r="P203" s="21" t="s">
        <v>12506</v>
      </c>
      <c r="Q203" s="22">
        <f>Table1_2[[#This Row],[Bank Deposit]]-Table1_2[[#This Row],[Saving Accounts]]</f>
        <v>224339.09971099999</v>
      </c>
      <c r="R203" s="22">
        <f>IF(AND(Table1_2[[#This Row],[Bank Deposit]]&gt;=500000),Table1_2[[#This Row],[Bank Deposit]]+Table1_2[[#This Row],[Bank Deposit]]*0.02,Table1_2[[#This Row],[Bank Deposit]])</f>
        <v>541855.62</v>
      </c>
    </row>
    <row r="204" spans="1:18" x14ac:dyDescent="0.25">
      <c r="A204" s="21" t="s">
        <v>6462</v>
      </c>
      <c r="B204">
        <v>625651230</v>
      </c>
      <c r="C204">
        <v>55</v>
      </c>
      <c r="D204" s="8">
        <v>24617.25</v>
      </c>
      <c r="E204" s="21" t="s">
        <v>12</v>
      </c>
      <c r="F204" s="21" t="s">
        <v>1721</v>
      </c>
      <c r="G204" s="21" t="s">
        <v>4119</v>
      </c>
      <c r="H204" s="22">
        <v>185376</v>
      </c>
      <c r="I204" s="22">
        <v>103607.6848128</v>
      </c>
      <c r="J204" s="21" t="s">
        <v>6464</v>
      </c>
      <c r="K204" s="21" t="s">
        <v>9145</v>
      </c>
      <c r="L204" s="22">
        <v>1805106699</v>
      </c>
      <c r="M204" s="22">
        <v>73509156</v>
      </c>
      <c r="N204" s="21" t="s">
        <v>12515</v>
      </c>
      <c r="O204" s="8">
        <v>44631</v>
      </c>
      <c r="P204" s="21" t="s">
        <v>12516</v>
      </c>
      <c r="Q204" s="22">
        <f>Table1_2[[#This Row],[Bank Deposit]]-Table1_2[[#This Row],[Saving Accounts]]</f>
        <v>81768.315187200002</v>
      </c>
      <c r="R204" s="22">
        <f>IF(AND(Table1_2[[#This Row],[Bank Deposit]]&gt;=500000),Table1_2[[#This Row],[Bank Deposit]]+Table1_2[[#This Row],[Bank Deposit]]*0.02,Table1_2[[#This Row],[Bank Deposit]])</f>
        <v>185376</v>
      </c>
    </row>
    <row r="205" spans="1:18" x14ac:dyDescent="0.25">
      <c r="A205" s="21" t="s">
        <v>4806</v>
      </c>
      <c r="B205">
        <v>247030328</v>
      </c>
      <c r="C205">
        <v>69</v>
      </c>
      <c r="D205" s="8">
        <v>19503.75</v>
      </c>
      <c r="E205" s="21" t="s">
        <v>1094</v>
      </c>
      <c r="F205" s="21" t="s">
        <v>2278</v>
      </c>
      <c r="G205" s="21" t="s">
        <v>4112</v>
      </c>
      <c r="H205" s="22">
        <v>260867</v>
      </c>
      <c r="I205" s="22">
        <v>70013.439924480001</v>
      </c>
      <c r="J205" s="21" t="s">
        <v>4808</v>
      </c>
      <c r="K205" s="21" t="s">
        <v>9149</v>
      </c>
      <c r="L205" s="22">
        <v>1056664155</v>
      </c>
      <c r="M205" s="22">
        <v>5740046647</v>
      </c>
      <c r="N205" s="21" t="s">
        <v>12515</v>
      </c>
      <c r="O205" s="8">
        <v>44394</v>
      </c>
      <c r="P205" s="21" t="s">
        <v>12527</v>
      </c>
      <c r="Q205" s="22">
        <f>Table1_2[[#This Row],[Bank Deposit]]-Table1_2[[#This Row],[Saving Accounts]]</f>
        <v>190853.56007552001</v>
      </c>
      <c r="R205" s="22">
        <f>IF(AND(Table1_2[[#This Row],[Bank Deposit]]&gt;=500000),Table1_2[[#This Row],[Bank Deposit]]+Table1_2[[#This Row],[Bank Deposit]]*0.02,Table1_2[[#This Row],[Bank Deposit]])</f>
        <v>260867</v>
      </c>
    </row>
    <row r="206" spans="1:18" x14ac:dyDescent="0.25">
      <c r="A206" s="21" t="s">
        <v>1930</v>
      </c>
      <c r="B206">
        <v>234611028</v>
      </c>
      <c r="C206">
        <v>26</v>
      </c>
      <c r="D206" s="8">
        <v>35209.5</v>
      </c>
      <c r="E206" s="21" t="s">
        <v>1094</v>
      </c>
      <c r="F206" s="21" t="s">
        <v>1576</v>
      </c>
      <c r="G206" s="21" t="s">
        <v>14</v>
      </c>
      <c r="H206" s="22">
        <v>1325712</v>
      </c>
      <c r="I206" s="22">
        <v>500651.11515647999</v>
      </c>
      <c r="J206" s="21" t="s">
        <v>1932</v>
      </c>
      <c r="K206" s="21" t="s">
        <v>9131</v>
      </c>
      <c r="L206" s="22">
        <v>91768176</v>
      </c>
      <c r="M206" s="22">
        <v>0</v>
      </c>
      <c r="N206" s="21" t="s">
        <v>12522</v>
      </c>
      <c r="O206" s="8">
        <v>44259</v>
      </c>
      <c r="P206" s="21" t="s">
        <v>12512</v>
      </c>
      <c r="Q206" s="22">
        <f>Table1_2[[#This Row],[Bank Deposit]]-Table1_2[[#This Row],[Saving Accounts]]</f>
        <v>825060.88484352001</v>
      </c>
      <c r="R206" s="22">
        <f>IF(AND(Table1_2[[#This Row],[Bank Deposit]]&gt;=500000),Table1_2[[#This Row],[Bank Deposit]]+Table1_2[[#This Row],[Bank Deposit]]*0.02,Table1_2[[#This Row],[Bank Deposit]])</f>
        <v>1352226.24</v>
      </c>
    </row>
    <row r="207" spans="1:18" x14ac:dyDescent="0.25">
      <c r="A207" s="21" t="s">
        <v>2620</v>
      </c>
      <c r="B207">
        <v>313918958</v>
      </c>
      <c r="C207">
        <v>23</v>
      </c>
      <c r="D207" s="8">
        <v>36305.25</v>
      </c>
      <c r="E207" s="21" t="s">
        <v>12</v>
      </c>
      <c r="F207" s="21" t="s">
        <v>1610</v>
      </c>
      <c r="G207" s="21" t="s">
        <v>1964</v>
      </c>
      <c r="H207" s="22">
        <v>149314</v>
      </c>
      <c r="I207" s="22">
        <v>53879.383314120001</v>
      </c>
      <c r="J207" s="21" t="s">
        <v>2622</v>
      </c>
      <c r="K207" s="21" t="s">
        <v>9149</v>
      </c>
      <c r="L207" s="22">
        <v>837693396</v>
      </c>
      <c r="M207" s="22">
        <v>0</v>
      </c>
      <c r="N207" s="21" t="s">
        <v>12505</v>
      </c>
      <c r="O207" s="8">
        <v>44223</v>
      </c>
      <c r="P207" s="21" t="s">
        <v>12510</v>
      </c>
      <c r="Q207" s="22">
        <f>Table1_2[[#This Row],[Bank Deposit]]-Table1_2[[#This Row],[Saving Accounts]]</f>
        <v>95434.616685879999</v>
      </c>
      <c r="R207" s="22">
        <f>IF(AND(Table1_2[[#This Row],[Bank Deposit]]&gt;=500000),Table1_2[[#This Row],[Bank Deposit]]+Table1_2[[#This Row],[Bank Deposit]]*0.02,Table1_2[[#This Row],[Bank Deposit]])</f>
        <v>149314</v>
      </c>
    </row>
    <row r="208" spans="1:18" x14ac:dyDescent="0.25">
      <c r="A208" s="21" t="s">
        <v>3644</v>
      </c>
      <c r="B208">
        <v>301903886</v>
      </c>
      <c r="C208">
        <v>75</v>
      </c>
      <c r="D208" s="8">
        <v>17312.25</v>
      </c>
      <c r="E208" s="21" t="s">
        <v>1094</v>
      </c>
      <c r="F208" s="21" t="s">
        <v>893</v>
      </c>
      <c r="G208" s="21" t="s">
        <v>3583</v>
      </c>
      <c r="H208" s="22">
        <v>822784</v>
      </c>
      <c r="I208" s="22">
        <v>282233.89523700002</v>
      </c>
      <c r="J208" s="21" t="s">
        <v>3646</v>
      </c>
      <c r="K208" s="21" t="s">
        <v>9166</v>
      </c>
      <c r="L208" s="22">
        <v>1639750827</v>
      </c>
      <c r="M208" s="22">
        <v>514321281</v>
      </c>
      <c r="N208" s="21" t="s">
        <v>12515</v>
      </c>
      <c r="O208" s="8">
        <v>44341</v>
      </c>
      <c r="P208" s="21" t="s">
        <v>12527</v>
      </c>
      <c r="Q208" s="22">
        <f>Table1_2[[#This Row],[Bank Deposit]]-Table1_2[[#This Row],[Saving Accounts]]</f>
        <v>540550.10476300004</v>
      </c>
      <c r="R208" s="22">
        <f>IF(AND(Table1_2[[#This Row],[Bank Deposit]]&gt;=500000),Table1_2[[#This Row],[Bank Deposit]]+Table1_2[[#This Row],[Bank Deposit]]*0.02,Table1_2[[#This Row],[Bank Deposit]])</f>
        <v>839239.68000000005</v>
      </c>
    </row>
    <row r="209" spans="1:18" x14ac:dyDescent="0.25">
      <c r="A209" s="21" t="s">
        <v>8349</v>
      </c>
      <c r="B209">
        <v>952494421</v>
      </c>
      <c r="C209">
        <v>38</v>
      </c>
      <c r="D209" s="8">
        <v>30826.5</v>
      </c>
      <c r="E209" s="21" t="s">
        <v>12</v>
      </c>
      <c r="F209" s="21" t="s">
        <v>1047</v>
      </c>
      <c r="G209" s="21" t="s">
        <v>2773</v>
      </c>
      <c r="H209" s="22">
        <v>1177322</v>
      </c>
      <c r="I209" s="22">
        <v>335708.19412679999</v>
      </c>
      <c r="J209" s="21" t="s">
        <v>8351</v>
      </c>
      <c r="K209" s="21" t="s">
        <v>9135</v>
      </c>
      <c r="L209" s="22">
        <v>123010605</v>
      </c>
      <c r="M209" s="22">
        <v>0</v>
      </c>
      <c r="N209" s="21" t="s">
        <v>12505</v>
      </c>
      <c r="O209" s="8">
        <v>44456</v>
      </c>
      <c r="P209" s="21" t="s">
        <v>12506</v>
      </c>
      <c r="Q209" s="22">
        <f>Table1_2[[#This Row],[Bank Deposit]]-Table1_2[[#This Row],[Saving Accounts]]</f>
        <v>841613.80587320006</v>
      </c>
      <c r="R209" s="22">
        <f>IF(AND(Table1_2[[#This Row],[Bank Deposit]]&gt;=500000),Table1_2[[#This Row],[Bank Deposit]]+Table1_2[[#This Row],[Bank Deposit]]*0.02,Table1_2[[#This Row],[Bank Deposit]])</f>
        <v>1200868.44</v>
      </c>
    </row>
    <row r="210" spans="1:18" x14ac:dyDescent="0.25">
      <c r="A210" s="21" t="s">
        <v>4696</v>
      </c>
      <c r="B210">
        <v>396810464</v>
      </c>
      <c r="C210">
        <v>49</v>
      </c>
      <c r="D210" s="8">
        <v>26808.75</v>
      </c>
      <c r="E210" s="21" t="s">
        <v>1094</v>
      </c>
      <c r="F210" s="21" t="s">
        <v>885</v>
      </c>
      <c r="G210" s="21" t="s">
        <v>4058</v>
      </c>
      <c r="H210" s="22">
        <v>611167</v>
      </c>
      <c r="I210" s="22">
        <v>282495.02111999999</v>
      </c>
      <c r="J210" s="21" t="s">
        <v>4698</v>
      </c>
      <c r="K210" s="21" t="s">
        <v>9149</v>
      </c>
      <c r="L210" s="22">
        <v>2064972448</v>
      </c>
      <c r="M210" s="22">
        <v>8752689792</v>
      </c>
      <c r="N210" s="21" t="s">
        <v>12515</v>
      </c>
      <c r="O210" s="8">
        <v>44650</v>
      </c>
      <c r="P210" s="21" t="s">
        <v>12516</v>
      </c>
      <c r="Q210" s="22">
        <f>Table1_2[[#This Row],[Bank Deposit]]-Table1_2[[#This Row],[Saving Accounts]]</f>
        <v>328671.97888000001</v>
      </c>
      <c r="R210" s="22">
        <f>IF(AND(Table1_2[[#This Row],[Bank Deposit]]&gt;=500000),Table1_2[[#This Row],[Bank Deposit]]+Table1_2[[#This Row],[Bank Deposit]]*0.02,Table1_2[[#This Row],[Bank Deposit]])</f>
        <v>623390.34</v>
      </c>
    </row>
    <row r="211" spans="1:18" x14ac:dyDescent="0.25">
      <c r="A211" s="21" t="s">
        <v>4949</v>
      </c>
      <c r="B211">
        <v>949538015</v>
      </c>
      <c r="C211">
        <v>43</v>
      </c>
      <c r="D211" s="8">
        <v>29000.25</v>
      </c>
      <c r="E211" s="21" t="s">
        <v>1094</v>
      </c>
      <c r="F211" s="21" t="s">
        <v>682</v>
      </c>
      <c r="G211" s="21" t="s">
        <v>4062</v>
      </c>
      <c r="H211" s="22">
        <v>1086576</v>
      </c>
      <c r="I211" s="22">
        <v>366385.87694592</v>
      </c>
      <c r="J211" s="21" t="s">
        <v>4951</v>
      </c>
      <c r="K211" s="21" t="s">
        <v>9149</v>
      </c>
      <c r="L211" s="22">
        <v>1927271775</v>
      </c>
      <c r="M211" s="22">
        <v>0</v>
      </c>
      <c r="N211" s="21" t="s">
        <v>12525</v>
      </c>
      <c r="O211" s="8">
        <v>44344</v>
      </c>
      <c r="P211" s="21" t="s">
        <v>12564</v>
      </c>
      <c r="Q211" s="22">
        <f>Table1_2[[#This Row],[Bank Deposit]]-Table1_2[[#This Row],[Saving Accounts]]</f>
        <v>720190.12305407994</v>
      </c>
      <c r="R211" s="22">
        <f>IF(AND(Table1_2[[#This Row],[Bank Deposit]]&gt;=500000),Table1_2[[#This Row],[Bank Deposit]]+Table1_2[[#This Row],[Bank Deposit]]*0.02,Table1_2[[#This Row],[Bank Deposit]])</f>
        <v>1108307.52</v>
      </c>
    </row>
    <row r="212" spans="1:18" x14ac:dyDescent="0.25">
      <c r="A212" s="21" t="s">
        <v>2870</v>
      </c>
      <c r="B212">
        <v>281763511</v>
      </c>
      <c r="C212">
        <v>79</v>
      </c>
      <c r="D212" s="8">
        <v>15851.25</v>
      </c>
      <c r="E212" s="21" t="s">
        <v>1094</v>
      </c>
      <c r="F212" s="21" t="s">
        <v>385</v>
      </c>
      <c r="G212" s="21" t="s">
        <v>2773</v>
      </c>
      <c r="H212" s="22">
        <v>118554</v>
      </c>
      <c r="I212" s="22">
        <v>44416.761121919997</v>
      </c>
      <c r="J212" s="21" t="s">
        <v>2872</v>
      </c>
      <c r="K212" s="21" t="s">
        <v>9149</v>
      </c>
      <c r="L212" s="22">
        <v>420853675</v>
      </c>
      <c r="M212" s="22">
        <v>0</v>
      </c>
      <c r="N212" s="21" t="s">
        <v>12539</v>
      </c>
      <c r="O212" s="8">
        <v>44455</v>
      </c>
      <c r="P212" s="21" t="s">
        <v>12512</v>
      </c>
      <c r="Q212" s="22">
        <f>Table1_2[[#This Row],[Bank Deposit]]-Table1_2[[#This Row],[Saving Accounts]]</f>
        <v>74137.23887808001</v>
      </c>
      <c r="R212" s="22">
        <f>IF(AND(Table1_2[[#This Row],[Bank Deposit]]&gt;=500000),Table1_2[[#This Row],[Bank Deposit]]+Table1_2[[#This Row],[Bank Deposit]]*0.02,Table1_2[[#This Row],[Bank Deposit]])</f>
        <v>118554</v>
      </c>
    </row>
    <row r="213" spans="1:18" x14ac:dyDescent="0.25">
      <c r="A213" s="21" t="s">
        <v>5706</v>
      </c>
      <c r="B213">
        <v>459201382</v>
      </c>
      <c r="C213">
        <v>78</v>
      </c>
      <c r="D213" s="8">
        <v>16216.5</v>
      </c>
      <c r="E213" s="21" t="s">
        <v>1094</v>
      </c>
      <c r="F213" s="21" t="s">
        <v>331</v>
      </c>
      <c r="G213" s="21" t="s">
        <v>4054</v>
      </c>
      <c r="H213" s="22">
        <v>110578</v>
      </c>
      <c r="I213" s="22">
        <v>33403.68045</v>
      </c>
      <c r="J213" s="21" t="s">
        <v>5708</v>
      </c>
      <c r="K213" s="21" t="s">
        <v>9131</v>
      </c>
      <c r="L213" s="22">
        <v>409124448</v>
      </c>
      <c r="M213" s="22">
        <v>0</v>
      </c>
      <c r="N213" s="21" t="s">
        <v>12525</v>
      </c>
      <c r="O213" s="8">
        <v>44254</v>
      </c>
      <c r="P213" s="21" t="s">
        <v>12564</v>
      </c>
      <c r="Q213" s="22">
        <f>Table1_2[[#This Row],[Bank Deposit]]-Table1_2[[#This Row],[Saving Accounts]]</f>
        <v>77174.31955</v>
      </c>
      <c r="R213" s="22">
        <f>IF(AND(Table1_2[[#This Row],[Bank Deposit]]&gt;=500000),Table1_2[[#This Row],[Bank Deposit]]+Table1_2[[#This Row],[Bank Deposit]]*0.02,Table1_2[[#This Row],[Bank Deposit]])</f>
        <v>110578</v>
      </c>
    </row>
    <row r="214" spans="1:18" x14ac:dyDescent="0.25">
      <c r="A214" s="21" t="s">
        <v>5967</v>
      </c>
      <c r="B214">
        <v>255927900</v>
      </c>
      <c r="C214">
        <v>24</v>
      </c>
      <c r="D214" s="8">
        <v>35940</v>
      </c>
      <c r="E214" s="21" t="s">
        <v>12</v>
      </c>
      <c r="F214" s="21" t="s">
        <v>1388</v>
      </c>
      <c r="G214" s="21" t="s">
        <v>4070</v>
      </c>
      <c r="H214" s="22">
        <v>764581</v>
      </c>
      <c r="I214" s="22">
        <v>232286.84962560001</v>
      </c>
      <c r="J214" s="21" t="s">
        <v>5969</v>
      </c>
      <c r="K214" s="21" t="s">
        <v>9141</v>
      </c>
      <c r="L214" s="22">
        <v>1242334912</v>
      </c>
      <c r="M214" s="22">
        <v>0</v>
      </c>
      <c r="N214" s="21" t="s">
        <v>12525</v>
      </c>
      <c r="O214" s="8">
        <v>44269</v>
      </c>
      <c r="P214" s="21" t="s">
        <v>12564</v>
      </c>
      <c r="Q214" s="22">
        <f>Table1_2[[#This Row],[Bank Deposit]]-Table1_2[[#This Row],[Saving Accounts]]</f>
        <v>532294.15037439996</v>
      </c>
      <c r="R214" s="22">
        <f>IF(AND(Table1_2[[#This Row],[Bank Deposit]]&gt;=500000),Table1_2[[#This Row],[Bank Deposit]]+Table1_2[[#This Row],[Bank Deposit]]*0.02,Table1_2[[#This Row],[Bank Deposit]])</f>
        <v>779872.62</v>
      </c>
    </row>
    <row r="215" spans="1:18" x14ac:dyDescent="0.25">
      <c r="A215" s="21" t="s">
        <v>2118</v>
      </c>
      <c r="B215">
        <v>848503950</v>
      </c>
      <c r="C215">
        <v>52</v>
      </c>
      <c r="D215" s="8">
        <v>25713</v>
      </c>
      <c r="E215" s="21" t="s">
        <v>1094</v>
      </c>
      <c r="F215" s="21" t="s">
        <v>208</v>
      </c>
      <c r="G215" s="21" t="s">
        <v>1964</v>
      </c>
      <c r="H215" s="22">
        <v>37712</v>
      </c>
      <c r="I215" s="22">
        <v>22796.9310816</v>
      </c>
      <c r="J215" s="21" t="s">
        <v>2120</v>
      </c>
      <c r="K215" s="21" t="s">
        <v>9141</v>
      </c>
      <c r="L215" s="22">
        <v>806943564</v>
      </c>
      <c r="M215" s="22">
        <v>0</v>
      </c>
      <c r="N215" s="21" t="s">
        <v>12522</v>
      </c>
      <c r="O215" s="8">
        <v>44418</v>
      </c>
      <c r="P215" s="21" t="s">
        <v>12510</v>
      </c>
      <c r="Q215" s="22">
        <f>Table1_2[[#This Row],[Bank Deposit]]-Table1_2[[#This Row],[Saving Accounts]]</f>
        <v>14915.0689184</v>
      </c>
      <c r="R215" s="22">
        <f>IF(AND(Table1_2[[#This Row],[Bank Deposit]]&gt;=500000),Table1_2[[#This Row],[Bank Deposit]]+Table1_2[[#This Row],[Bank Deposit]]*0.02,Table1_2[[#This Row],[Bank Deposit]])</f>
        <v>37712</v>
      </c>
    </row>
    <row r="216" spans="1:18" x14ac:dyDescent="0.25">
      <c r="A216" s="21" t="s">
        <v>179</v>
      </c>
      <c r="B216">
        <v>375689300</v>
      </c>
      <c r="C216">
        <v>24</v>
      </c>
      <c r="D216" s="8">
        <v>35940</v>
      </c>
      <c r="E216" s="21" t="s">
        <v>12</v>
      </c>
      <c r="F216" s="21" t="s">
        <v>181</v>
      </c>
      <c r="G216" s="21" t="s">
        <v>14</v>
      </c>
      <c r="H216" s="22">
        <v>425839</v>
      </c>
      <c r="I216" s="22">
        <v>177507.71039232</v>
      </c>
      <c r="J216" s="21" t="s">
        <v>183</v>
      </c>
      <c r="K216" s="21" t="s">
        <v>9149</v>
      </c>
      <c r="L216" s="22">
        <v>3348432269</v>
      </c>
      <c r="M216" s="22">
        <v>0</v>
      </c>
      <c r="N216" s="21" t="s">
        <v>12539</v>
      </c>
      <c r="O216" s="8">
        <v>44659</v>
      </c>
      <c r="P216" s="21" t="s">
        <v>12512</v>
      </c>
      <c r="Q216" s="22">
        <f>Table1_2[[#This Row],[Bank Deposit]]-Table1_2[[#This Row],[Saving Accounts]]</f>
        <v>248331.28960768</v>
      </c>
      <c r="R216" s="22">
        <f>IF(AND(Table1_2[[#This Row],[Bank Deposit]]&gt;=500000),Table1_2[[#This Row],[Bank Deposit]]+Table1_2[[#This Row],[Bank Deposit]]*0.02,Table1_2[[#This Row],[Bank Deposit]])</f>
        <v>425839</v>
      </c>
    </row>
    <row r="217" spans="1:18" x14ac:dyDescent="0.25">
      <c r="A217" s="21" t="s">
        <v>4256</v>
      </c>
      <c r="B217">
        <v>581124558</v>
      </c>
      <c r="C217">
        <v>31</v>
      </c>
      <c r="D217" s="8">
        <v>33383.25</v>
      </c>
      <c r="E217" s="21" t="s">
        <v>1094</v>
      </c>
      <c r="F217" s="21" t="s">
        <v>190</v>
      </c>
      <c r="G217" s="21" t="s">
        <v>4070</v>
      </c>
      <c r="H217" s="22">
        <v>456996</v>
      </c>
      <c r="I217" s="22">
        <v>148523.58144000001</v>
      </c>
      <c r="J217" s="21" t="s">
        <v>4258</v>
      </c>
      <c r="K217" s="21" t="s">
        <v>9141</v>
      </c>
      <c r="L217" s="22">
        <v>143843288</v>
      </c>
      <c r="M217" s="22">
        <v>283138004</v>
      </c>
      <c r="N217" s="21" t="s">
        <v>12515</v>
      </c>
      <c r="O217" s="8">
        <v>44456</v>
      </c>
      <c r="P217" s="21" t="s">
        <v>12527</v>
      </c>
      <c r="Q217" s="22">
        <f>Table1_2[[#This Row],[Bank Deposit]]-Table1_2[[#This Row],[Saving Accounts]]</f>
        <v>308472.41856000002</v>
      </c>
      <c r="R217" s="22">
        <f>IF(AND(Table1_2[[#This Row],[Bank Deposit]]&gt;=500000),Table1_2[[#This Row],[Bank Deposit]]+Table1_2[[#This Row],[Bank Deposit]]*0.02,Table1_2[[#This Row],[Bank Deposit]])</f>
        <v>456996</v>
      </c>
    </row>
    <row r="218" spans="1:18" x14ac:dyDescent="0.25">
      <c r="A218" s="21" t="s">
        <v>3057</v>
      </c>
      <c r="B218">
        <v>632127868</v>
      </c>
      <c r="C218">
        <v>37</v>
      </c>
      <c r="D218" s="8">
        <v>31191.75</v>
      </c>
      <c r="E218" s="21" t="s">
        <v>1094</v>
      </c>
      <c r="F218" s="21" t="s">
        <v>438</v>
      </c>
      <c r="G218" s="21" t="s">
        <v>3058</v>
      </c>
      <c r="H218" s="22">
        <v>941401</v>
      </c>
      <c r="I218" s="22">
        <v>365816.285263</v>
      </c>
      <c r="J218" s="21" t="s">
        <v>3060</v>
      </c>
      <c r="K218" s="21" t="s">
        <v>9135</v>
      </c>
      <c r="L218" s="22">
        <v>86385432</v>
      </c>
      <c r="M218" s="22">
        <v>0</v>
      </c>
      <c r="N218" s="21" t="s">
        <v>12525</v>
      </c>
      <c r="O218" s="8">
        <v>44279</v>
      </c>
      <c r="P218" s="21" t="s">
        <v>12561</v>
      </c>
      <c r="Q218" s="22">
        <f>Table1_2[[#This Row],[Bank Deposit]]-Table1_2[[#This Row],[Saving Accounts]]</f>
        <v>575584.71473699994</v>
      </c>
      <c r="R218" s="22">
        <f>IF(AND(Table1_2[[#This Row],[Bank Deposit]]&gt;=500000),Table1_2[[#This Row],[Bank Deposit]]+Table1_2[[#This Row],[Bank Deposit]]*0.02,Table1_2[[#This Row],[Bank Deposit]])</f>
        <v>960229.02</v>
      </c>
    </row>
    <row r="219" spans="1:18" x14ac:dyDescent="0.25">
      <c r="A219" s="21" t="s">
        <v>988</v>
      </c>
      <c r="B219">
        <v>3623213</v>
      </c>
      <c r="C219">
        <v>38</v>
      </c>
      <c r="D219" s="8">
        <v>30826.5</v>
      </c>
      <c r="E219" s="21" t="s">
        <v>12</v>
      </c>
      <c r="F219" s="21" t="s">
        <v>989</v>
      </c>
      <c r="G219" s="21" t="s">
        <v>14</v>
      </c>
      <c r="H219" s="22">
        <v>136188</v>
      </c>
      <c r="I219" s="22">
        <v>63554.168160000001</v>
      </c>
      <c r="J219" s="21" t="s">
        <v>991</v>
      </c>
      <c r="K219" s="21" t="s">
        <v>9135</v>
      </c>
      <c r="L219" s="22">
        <v>1146159808</v>
      </c>
      <c r="M219" s="22">
        <v>324998882</v>
      </c>
      <c r="N219" s="21" t="s">
        <v>12515</v>
      </c>
      <c r="O219" s="8">
        <v>44653</v>
      </c>
      <c r="P219" s="21" t="s">
        <v>12527</v>
      </c>
      <c r="Q219" s="22">
        <f>Table1_2[[#This Row],[Bank Deposit]]-Table1_2[[#This Row],[Saving Accounts]]</f>
        <v>72633.831839999999</v>
      </c>
      <c r="R219" s="22">
        <f>IF(AND(Table1_2[[#This Row],[Bank Deposit]]&gt;=500000),Table1_2[[#This Row],[Bank Deposit]]+Table1_2[[#This Row],[Bank Deposit]]*0.02,Table1_2[[#This Row],[Bank Deposit]])</f>
        <v>136188</v>
      </c>
    </row>
    <row r="220" spans="1:18" x14ac:dyDescent="0.25">
      <c r="A220" s="21" t="s">
        <v>8391</v>
      </c>
      <c r="B220">
        <v>508270408</v>
      </c>
      <c r="C220">
        <v>48</v>
      </c>
      <c r="D220" s="8">
        <v>27174</v>
      </c>
      <c r="E220" s="21" t="s">
        <v>12</v>
      </c>
      <c r="F220" s="21" t="s">
        <v>430</v>
      </c>
      <c r="G220" s="21" t="s">
        <v>2773</v>
      </c>
      <c r="H220" s="22">
        <v>408575</v>
      </c>
      <c r="I220" s="22">
        <v>237624.14462676001</v>
      </c>
      <c r="J220" s="21" t="s">
        <v>8393</v>
      </c>
      <c r="K220" s="21" t="s">
        <v>9131</v>
      </c>
      <c r="L220" s="22">
        <v>3527671199</v>
      </c>
      <c r="M220" s="22">
        <v>0</v>
      </c>
      <c r="N220" s="21" t="s">
        <v>12525</v>
      </c>
      <c r="O220" s="8">
        <v>44578</v>
      </c>
      <c r="P220" s="21" t="s">
        <v>12561</v>
      </c>
      <c r="Q220" s="22">
        <f>Table1_2[[#This Row],[Bank Deposit]]-Table1_2[[#This Row],[Saving Accounts]]</f>
        <v>170950.85537323999</v>
      </c>
      <c r="R220" s="22">
        <f>IF(AND(Table1_2[[#This Row],[Bank Deposit]]&gt;=500000),Table1_2[[#This Row],[Bank Deposit]]+Table1_2[[#This Row],[Bank Deposit]]*0.02,Table1_2[[#This Row],[Bank Deposit]])</f>
        <v>408575</v>
      </c>
    </row>
    <row r="221" spans="1:18" x14ac:dyDescent="0.25">
      <c r="A221" s="21" t="s">
        <v>4693</v>
      </c>
      <c r="B221">
        <v>432094851</v>
      </c>
      <c r="C221">
        <v>26</v>
      </c>
      <c r="D221" s="8">
        <v>35209.5</v>
      </c>
      <c r="E221" s="21" t="s">
        <v>1094</v>
      </c>
      <c r="F221" s="21" t="s">
        <v>269</v>
      </c>
      <c r="G221" s="21" t="s">
        <v>4074</v>
      </c>
      <c r="H221" s="22">
        <v>199547</v>
      </c>
      <c r="I221" s="22">
        <v>191085.96780000001</v>
      </c>
      <c r="J221" s="21" t="s">
        <v>4695</v>
      </c>
      <c r="K221" s="21" t="s">
        <v>9131</v>
      </c>
      <c r="L221" s="22">
        <v>88444068</v>
      </c>
      <c r="M221" s="22">
        <v>0</v>
      </c>
      <c r="N221" s="21" t="s">
        <v>12505</v>
      </c>
      <c r="O221" s="8">
        <v>44331</v>
      </c>
      <c r="P221" s="21" t="s">
        <v>12506</v>
      </c>
      <c r="Q221" s="22">
        <f>Table1_2[[#This Row],[Bank Deposit]]-Table1_2[[#This Row],[Saving Accounts]]</f>
        <v>8461.0321999999869</v>
      </c>
      <c r="R221" s="22">
        <f>IF(AND(Table1_2[[#This Row],[Bank Deposit]]&gt;=500000),Table1_2[[#This Row],[Bank Deposit]]+Table1_2[[#This Row],[Bank Deposit]]*0.02,Table1_2[[#This Row],[Bank Deposit]])</f>
        <v>199547</v>
      </c>
    </row>
    <row r="222" spans="1:18" x14ac:dyDescent="0.25">
      <c r="A222" s="21" t="s">
        <v>787</v>
      </c>
      <c r="B222">
        <v>398388608</v>
      </c>
      <c r="C222">
        <v>82</v>
      </c>
      <c r="D222" s="8">
        <v>14755.5</v>
      </c>
      <c r="E222" s="21" t="s">
        <v>12</v>
      </c>
      <c r="F222" s="21" t="s">
        <v>654</v>
      </c>
      <c r="G222" s="21" t="s">
        <v>14</v>
      </c>
      <c r="H222" s="22">
        <v>350434</v>
      </c>
      <c r="I222" s="22">
        <v>239445.76845588</v>
      </c>
      <c r="J222" s="21" t="s">
        <v>789</v>
      </c>
      <c r="K222" s="21" t="s">
        <v>9145</v>
      </c>
      <c r="L222" s="22">
        <v>40540308</v>
      </c>
      <c r="M222" s="22">
        <v>0</v>
      </c>
      <c r="N222" s="21" t="s">
        <v>12505</v>
      </c>
      <c r="O222" s="8">
        <v>44409</v>
      </c>
      <c r="P222" s="21" t="s">
        <v>12506</v>
      </c>
      <c r="Q222" s="22">
        <f>Table1_2[[#This Row],[Bank Deposit]]-Table1_2[[#This Row],[Saving Accounts]]</f>
        <v>110988.23154412</v>
      </c>
      <c r="R222" s="22">
        <f>IF(AND(Table1_2[[#This Row],[Bank Deposit]]&gt;=500000),Table1_2[[#This Row],[Bank Deposit]]+Table1_2[[#This Row],[Bank Deposit]]*0.02,Table1_2[[#This Row],[Bank Deposit]])</f>
        <v>350434</v>
      </c>
    </row>
    <row r="223" spans="1:18" x14ac:dyDescent="0.25">
      <c r="A223" s="21" t="s">
        <v>3668</v>
      </c>
      <c r="B223">
        <v>561221117</v>
      </c>
      <c r="C223">
        <v>85</v>
      </c>
      <c r="D223" s="8">
        <v>13659.75</v>
      </c>
      <c r="E223" s="21" t="s">
        <v>1094</v>
      </c>
      <c r="F223" s="21" t="s">
        <v>794</v>
      </c>
      <c r="G223" s="21" t="s">
        <v>3583</v>
      </c>
      <c r="H223" s="22">
        <v>265216</v>
      </c>
      <c r="I223" s="22">
        <v>263367.52573823999</v>
      </c>
      <c r="J223" s="21" t="s">
        <v>3670</v>
      </c>
      <c r="K223" s="21" t="s">
        <v>9145</v>
      </c>
      <c r="L223" s="22">
        <v>1235565</v>
      </c>
      <c r="M223" s="22">
        <v>0</v>
      </c>
      <c r="N223" s="21" t="s">
        <v>12539</v>
      </c>
      <c r="O223" s="8">
        <v>44588</v>
      </c>
      <c r="P223" s="21" t="s">
        <v>12512</v>
      </c>
      <c r="Q223" s="22">
        <f>Table1_2[[#This Row],[Bank Deposit]]-Table1_2[[#This Row],[Saving Accounts]]</f>
        <v>1848.4742617600132</v>
      </c>
      <c r="R223" s="22">
        <f>IF(AND(Table1_2[[#This Row],[Bank Deposit]]&gt;=500000),Table1_2[[#This Row],[Bank Deposit]]+Table1_2[[#This Row],[Bank Deposit]]*0.02,Table1_2[[#This Row],[Bank Deposit]])</f>
        <v>265216</v>
      </c>
    </row>
    <row r="224" spans="1:18" x14ac:dyDescent="0.25">
      <c r="A224" s="21" t="s">
        <v>4868</v>
      </c>
      <c r="B224">
        <v>657167234</v>
      </c>
      <c r="C224">
        <v>59</v>
      </c>
      <c r="D224" s="8">
        <v>23156.25</v>
      </c>
      <c r="E224" s="21" t="s">
        <v>1094</v>
      </c>
      <c r="F224" s="21" t="s">
        <v>870</v>
      </c>
      <c r="G224" s="21" t="s">
        <v>4088</v>
      </c>
      <c r="H224" s="22">
        <v>391487</v>
      </c>
      <c r="I224" s="22">
        <v>34330.379428799999</v>
      </c>
      <c r="J224" s="21" t="s">
        <v>4870</v>
      </c>
      <c r="K224" s="21" t="s">
        <v>9131</v>
      </c>
      <c r="L224" s="22">
        <v>3226685</v>
      </c>
      <c r="M224" s="22">
        <v>0</v>
      </c>
      <c r="N224" s="21" t="s">
        <v>12509</v>
      </c>
      <c r="O224" s="8">
        <v>44495</v>
      </c>
      <c r="P224" s="21" t="s">
        <v>12519</v>
      </c>
      <c r="Q224" s="22">
        <f>Table1_2[[#This Row],[Bank Deposit]]-Table1_2[[#This Row],[Saving Accounts]]</f>
        <v>357156.62057119998</v>
      </c>
      <c r="R224" s="22">
        <f>IF(AND(Table1_2[[#This Row],[Bank Deposit]]&gt;=500000),Table1_2[[#This Row],[Bank Deposit]]+Table1_2[[#This Row],[Bank Deposit]]*0.02,Table1_2[[#This Row],[Bank Deposit]])</f>
        <v>391487</v>
      </c>
    </row>
    <row r="225" spans="1:18" x14ac:dyDescent="0.25">
      <c r="A225" s="21" t="s">
        <v>626</v>
      </c>
      <c r="B225">
        <v>108359337</v>
      </c>
      <c r="C225">
        <v>64</v>
      </c>
      <c r="D225" s="8">
        <v>21330</v>
      </c>
      <c r="E225" s="21" t="s">
        <v>12</v>
      </c>
      <c r="F225" s="21" t="s">
        <v>426</v>
      </c>
      <c r="G225" s="21" t="s">
        <v>14</v>
      </c>
      <c r="H225" s="22">
        <v>1958573</v>
      </c>
      <c r="I225" s="22">
        <v>697722.20137499995</v>
      </c>
      <c r="J225" s="21" t="s">
        <v>628</v>
      </c>
      <c r="K225" s="21" t="s">
        <v>9149</v>
      </c>
      <c r="L225" s="22">
        <v>22765743</v>
      </c>
      <c r="M225" s="22">
        <v>0</v>
      </c>
      <c r="N225" s="21" t="s">
        <v>12522</v>
      </c>
      <c r="O225" s="8">
        <v>44674</v>
      </c>
      <c r="P225" s="21" t="s">
        <v>12510</v>
      </c>
      <c r="Q225" s="22">
        <f>Table1_2[[#This Row],[Bank Deposit]]-Table1_2[[#This Row],[Saving Accounts]]</f>
        <v>1260850.7986250001</v>
      </c>
      <c r="R225" s="22">
        <f>IF(AND(Table1_2[[#This Row],[Bank Deposit]]&gt;=500000),Table1_2[[#This Row],[Bank Deposit]]+Table1_2[[#This Row],[Bank Deposit]]*0.02,Table1_2[[#This Row],[Bank Deposit]])</f>
        <v>1997744.46</v>
      </c>
    </row>
    <row r="226" spans="1:18" x14ac:dyDescent="0.25">
      <c r="A226" s="21" t="s">
        <v>8650</v>
      </c>
      <c r="B226">
        <v>210406263</v>
      </c>
      <c r="C226">
        <v>72</v>
      </c>
      <c r="D226" s="8">
        <v>18408</v>
      </c>
      <c r="E226" s="21" t="s">
        <v>12</v>
      </c>
      <c r="F226" s="21" t="s">
        <v>422</v>
      </c>
      <c r="G226" s="21" t="s">
        <v>3820</v>
      </c>
      <c r="H226" s="22">
        <v>476404</v>
      </c>
      <c r="I226" s="22">
        <v>157107.48278399999</v>
      </c>
      <c r="J226" s="21" t="s">
        <v>8652</v>
      </c>
      <c r="K226" s="21" t="s">
        <v>9149</v>
      </c>
      <c r="L226" s="22">
        <v>711860448</v>
      </c>
      <c r="M226" s="22">
        <v>0</v>
      </c>
      <c r="N226" s="21" t="s">
        <v>12505</v>
      </c>
      <c r="O226" s="8">
        <v>44254</v>
      </c>
      <c r="P226" s="21" t="s">
        <v>12506</v>
      </c>
      <c r="Q226" s="22">
        <f>Table1_2[[#This Row],[Bank Deposit]]-Table1_2[[#This Row],[Saving Accounts]]</f>
        <v>319296.51721600001</v>
      </c>
      <c r="R226" s="22">
        <f>IF(AND(Table1_2[[#This Row],[Bank Deposit]]&gt;=500000),Table1_2[[#This Row],[Bank Deposit]]+Table1_2[[#This Row],[Bank Deposit]]*0.02,Table1_2[[#This Row],[Bank Deposit]])</f>
        <v>476404</v>
      </c>
    </row>
    <row r="227" spans="1:18" x14ac:dyDescent="0.25">
      <c r="A227" s="21" t="s">
        <v>1705</v>
      </c>
      <c r="B227">
        <v>171025223</v>
      </c>
      <c r="C227">
        <v>61</v>
      </c>
      <c r="D227" s="8">
        <v>22425.75</v>
      </c>
      <c r="E227" s="21" t="s">
        <v>1094</v>
      </c>
      <c r="F227" s="21" t="s">
        <v>549</v>
      </c>
      <c r="G227" s="21" t="s">
        <v>14</v>
      </c>
      <c r="H227" s="22">
        <v>918755</v>
      </c>
      <c r="I227" s="22">
        <v>198778.04154144</v>
      </c>
      <c r="J227" s="21" t="s">
        <v>1707</v>
      </c>
      <c r="K227" s="21" t="s">
        <v>9149</v>
      </c>
      <c r="L227" s="22">
        <v>1912658849</v>
      </c>
      <c r="M227" s="22">
        <v>4120415178</v>
      </c>
      <c r="N227" s="21" t="s">
        <v>12522</v>
      </c>
      <c r="O227" s="8">
        <v>44506</v>
      </c>
      <c r="P227" s="21" t="s">
        <v>12510</v>
      </c>
      <c r="Q227" s="22">
        <f>Table1_2[[#This Row],[Bank Deposit]]-Table1_2[[#This Row],[Saving Accounts]]</f>
        <v>719976.95845856005</v>
      </c>
      <c r="R227" s="22">
        <f>IF(AND(Table1_2[[#This Row],[Bank Deposit]]&gt;=500000),Table1_2[[#This Row],[Bank Deposit]]+Table1_2[[#This Row],[Bank Deposit]]*0.02,Table1_2[[#This Row],[Bank Deposit]])</f>
        <v>937130.1</v>
      </c>
    </row>
    <row r="228" spans="1:18" x14ac:dyDescent="0.25">
      <c r="A228" s="21" t="s">
        <v>1705</v>
      </c>
      <c r="B228">
        <v>117450995</v>
      </c>
      <c r="C228">
        <v>78</v>
      </c>
      <c r="D228" s="8">
        <v>16216.5</v>
      </c>
      <c r="E228" s="21" t="s">
        <v>12</v>
      </c>
      <c r="F228" s="21" t="s">
        <v>3765</v>
      </c>
      <c r="G228" s="21" t="s">
        <v>3820</v>
      </c>
      <c r="H228" s="22">
        <v>227737</v>
      </c>
      <c r="I228" s="22">
        <v>101668.33845</v>
      </c>
      <c r="J228" s="21" t="s">
        <v>8909</v>
      </c>
      <c r="K228" s="21" t="s">
        <v>9149</v>
      </c>
      <c r="L228" s="22">
        <v>1912658849</v>
      </c>
      <c r="M228" s="22">
        <v>4120415178</v>
      </c>
      <c r="N228" s="21" t="s">
        <v>12515</v>
      </c>
      <c r="O228" s="8">
        <v>44643</v>
      </c>
      <c r="P228" s="21" t="s">
        <v>12516</v>
      </c>
      <c r="Q228" s="22">
        <f>Table1_2[[#This Row],[Bank Deposit]]-Table1_2[[#This Row],[Saving Accounts]]</f>
        <v>126068.66155</v>
      </c>
      <c r="R228" s="22">
        <f>IF(AND(Table1_2[[#This Row],[Bank Deposit]]&gt;=500000),Table1_2[[#This Row],[Bank Deposit]]+Table1_2[[#This Row],[Bank Deposit]]*0.02,Table1_2[[#This Row],[Bank Deposit]])</f>
        <v>227737</v>
      </c>
    </row>
    <row r="229" spans="1:18" x14ac:dyDescent="0.25">
      <c r="A229" s="21" t="s">
        <v>6874</v>
      </c>
      <c r="B229">
        <v>118038711</v>
      </c>
      <c r="C229">
        <v>75</v>
      </c>
      <c r="D229" s="8">
        <v>17312.25</v>
      </c>
      <c r="E229" s="21" t="s">
        <v>12</v>
      </c>
      <c r="F229" s="21" t="s">
        <v>2602</v>
      </c>
      <c r="G229" s="21" t="s">
        <v>4105</v>
      </c>
      <c r="H229" s="22">
        <v>1146229</v>
      </c>
      <c r="I229" s="22">
        <v>253284.69920256</v>
      </c>
      <c r="J229" s="21" t="s">
        <v>6876</v>
      </c>
      <c r="K229" s="21" t="s">
        <v>9145</v>
      </c>
      <c r="L229" s="22">
        <v>975025795</v>
      </c>
      <c r="M229" s="22">
        <v>0</v>
      </c>
      <c r="N229" s="21" t="s">
        <v>12509</v>
      </c>
      <c r="O229" s="8">
        <v>44197</v>
      </c>
      <c r="P229" s="21" t="s">
        <v>12519</v>
      </c>
      <c r="Q229" s="22">
        <f>Table1_2[[#This Row],[Bank Deposit]]-Table1_2[[#This Row],[Saving Accounts]]</f>
        <v>892944.30079744</v>
      </c>
      <c r="R229" s="22">
        <f>IF(AND(Table1_2[[#This Row],[Bank Deposit]]&gt;=500000),Table1_2[[#This Row],[Bank Deposit]]+Table1_2[[#This Row],[Bank Deposit]]*0.02,Table1_2[[#This Row],[Bank Deposit]])</f>
        <v>1169153.58</v>
      </c>
    </row>
    <row r="230" spans="1:18" x14ac:dyDescent="0.25">
      <c r="A230" s="21" t="s">
        <v>3489</v>
      </c>
      <c r="B230">
        <v>538814178</v>
      </c>
      <c r="C230">
        <v>45</v>
      </c>
      <c r="D230" s="8">
        <v>28269.75</v>
      </c>
      <c r="E230" s="21" t="s">
        <v>1094</v>
      </c>
      <c r="F230" s="21" t="s">
        <v>53</v>
      </c>
      <c r="G230" s="21" t="s">
        <v>3331</v>
      </c>
      <c r="H230" s="22">
        <v>215574</v>
      </c>
      <c r="I230" s="22">
        <v>272161.94859839999</v>
      </c>
      <c r="J230" s="21" t="s">
        <v>3491</v>
      </c>
      <c r="K230" s="21" t="s">
        <v>9149</v>
      </c>
      <c r="L230" s="22">
        <v>1771927488</v>
      </c>
      <c r="M230" s="22">
        <v>0</v>
      </c>
      <c r="N230" s="21" t="s">
        <v>12525</v>
      </c>
      <c r="O230" s="8">
        <v>44253</v>
      </c>
      <c r="P230" s="21" t="s">
        <v>12561</v>
      </c>
      <c r="Q230" s="22">
        <f>Table1_2[[#This Row],[Bank Deposit]]-Table1_2[[#This Row],[Saving Accounts]]</f>
        <v>-56587.948598399991</v>
      </c>
      <c r="R230" s="22">
        <f>IF(AND(Table1_2[[#This Row],[Bank Deposit]]&gt;=500000),Table1_2[[#This Row],[Bank Deposit]]+Table1_2[[#This Row],[Bank Deposit]]*0.02,Table1_2[[#This Row],[Bank Deposit]])</f>
        <v>215574</v>
      </c>
    </row>
    <row r="231" spans="1:18" x14ac:dyDescent="0.25">
      <c r="A231" s="21" t="s">
        <v>1187</v>
      </c>
      <c r="B231">
        <v>21760390</v>
      </c>
      <c r="C231">
        <v>55</v>
      </c>
      <c r="D231" s="8">
        <v>24617.25</v>
      </c>
      <c r="E231" s="21" t="s">
        <v>1094</v>
      </c>
      <c r="F231" s="21" t="s">
        <v>1004</v>
      </c>
      <c r="G231" s="21" t="s">
        <v>14</v>
      </c>
      <c r="H231" s="22">
        <v>832391</v>
      </c>
      <c r="I231" s="22">
        <v>233836.02735359999</v>
      </c>
      <c r="J231" s="21" t="s">
        <v>1189</v>
      </c>
      <c r="K231" s="21" t="s">
        <v>9135</v>
      </c>
      <c r="L231" s="22">
        <v>400999872</v>
      </c>
      <c r="M231" s="22">
        <v>0</v>
      </c>
      <c r="N231" s="21" t="s">
        <v>12505</v>
      </c>
      <c r="O231" s="8">
        <v>44566</v>
      </c>
      <c r="P231" s="21" t="s">
        <v>12564</v>
      </c>
      <c r="Q231" s="22">
        <f>Table1_2[[#This Row],[Bank Deposit]]-Table1_2[[#This Row],[Saving Accounts]]</f>
        <v>598554.97264639998</v>
      </c>
      <c r="R231" s="22">
        <f>IF(AND(Table1_2[[#This Row],[Bank Deposit]]&gt;=500000),Table1_2[[#This Row],[Bank Deposit]]+Table1_2[[#This Row],[Bank Deposit]]*0.02,Table1_2[[#This Row],[Bank Deposit]])</f>
        <v>849038.82</v>
      </c>
    </row>
    <row r="232" spans="1:18" x14ac:dyDescent="0.25">
      <c r="A232" s="21" t="s">
        <v>6183</v>
      </c>
      <c r="B232">
        <v>919654415</v>
      </c>
      <c r="C232">
        <v>25</v>
      </c>
      <c r="D232" s="8">
        <v>35574.75</v>
      </c>
      <c r="E232" s="21" t="s">
        <v>12</v>
      </c>
      <c r="F232" s="21" t="s">
        <v>241</v>
      </c>
      <c r="G232" s="21" t="s">
        <v>4105</v>
      </c>
      <c r="H232" s="22">
        <v>224956</v>
      </c>
      <c r="I232" s="22">
        <v>41152.250145600003</v>
      </c>
      <c r="J232" s="21" t="s">
        <v>6185</v>
      </c>
      <c r="K232" s="21" t="s">
        <v>9145</v>
      </c>
      <c r="L232" s="22">
        <v>44664006</v>
      </c>
      <c r="M232" s="22">
        <v>0</v>
      </c>
      <c r="N232" s="21" t="s">
        <v>12539</v>
      </c>
      <c r="O232" s="8">
        <v>44576</v>
      </c>
      <c r="P232" s="21" t="s">
        <v>12512</v>
      </c>
      <c r="Q232" s="22">
        <f>Table1_2[[#This Row],[Bank Deposit]]-Table1_2[[#This Row],[Saving Accounts]]</f>
        <v>183803.7498544</v>
      </c>
      <c r="R232" s="22">
        <f>IF(AND(Table1_2[[#This Row],[Bank Deposit]]&gt;=500000),Table1_2[[#This Row],[Bank Deposit]]+Table1_2[[#This Row],[Bank Deposit]]*0.02,Table1_2[[#This Row],[Bank Deposit]])</f>
        <v>224956</v>
      </c>
    </row>
    <row r="233" spans="1:18" x14ac:dyDescent="0.25">
      <c r="A233" s="21" t="s">
        <v>1761</v>
      </c>
      <c r="B233">
        <v>41020835</v>
      </c>
      <c r="C233">
        <v>18</v>
      </c>
      <c r="D233" s="8">
        <v>38131.5</v>
      </c>
      <c r="E233" s="21" t="s">
        <v>1094</v>
      </c>
      <c r="F233" s="21" t="s">
        <v>340</v>
      </c>
      <c r="G233" s="21" t="s">
        <v>14</v>
      </c>
      <c r="H233" s="22">
        <v>110150</v>
      </c>
      <c r="I233" s="22">
        <v>88661.246448000005</v>
      </c>
      <c r="J233" s="21" t="s">
        <v>1763</v>
      </c>
      <c r="K233" s="21" t="s">
        <v>9149</v>
      </c>
      <c r="L233" s="22">
        <v>279877455</v>
      </c>
      <c r="M233" s="22">
        <v>0</v>
      </c>
      <c r="N233" s="21" t="s">
        <v>12522</v>
      </c>
      <c r="O233" s="8">
        <v>44357</v>
      </c>
      <c r="P233" s="21" t="s">
        <v>12512</v>
      </c>
      <c r="Q233" s="22">
        <f>Table1_2[[#This Row],[Bank Deposit]]-Table1_2[[#This Row],[Saving Accounts]]</f>
        <v>21488.753551999995</v>
      </c>
      <c r="R233" s="22">
        <f>IF(AND(Table1_2[[#This Row],[Bank Deposit]]&gt;=500000),Table1_2[[#This Row],[Bank Deposit]]+Table1_2[[#This Row],[Bank Deposit]]*0.02,Table1_2[[#This Row],[Bank Deposit]])</f>
        <v>110150</v>
      </c>
    </row>
    <row r="234" spans="1:18" x14ac:dyDescent="0.25">
      <c r="A234" s="21" t="s">
        <v>6665</v>
      </c>
      <c r="B234">
        <v>984535903</v>
      </c>
      <c r="C234">
        <v>43</v>
      </c>
      <c r="D234" s="8">
        <v>29000.25</v>
      </c>
      <c r="E234" s="21" t="s">
        <v>12</v>
      </c>
      <c r="F234" s="21" t="s">
        <v>83</v>
      </c>
      <c r="G234" s="21" t="s">
        <v>4112</v>
      </c>
      <c r="H234" s="22">
        <v>1675743</v>
      </c>
      <c r="I234" s="22">
        <v>237955.54779059999</v>
      </c>
      <c r="J234" s="21" t="s">
        <v>6667</v>
      </c>
      <c r="K234" s="21" t="s">
        <v>9145</v>
      </c>
      <c r="L234" s="22">
        <v>9049326</v>
      </c>
      <c r="M234" s="22">
        <v>0</v>
      </c>
      <c r="N234" s="21" t="s">
        <v>12505</v>
      </c>
      <c r="O234" s="8">
        <v>44468</v>
      </c>
      <c r="P234" s="21" t="s">
        <v>12512</v>
      </c>
      <c r="Q234" s="22">
        <f>Table1_2[[#This Row],[Bank Deposit]]-Table1_2[[#This Row],[Saving Accounts]]</f>
        <v>1437787.4522094</v>
      </c>
      <c r="R234" s="22">
        <f>IF(AND(Table1_2[[#This Row],[Bank Deposit]]&gt;=500000),Table1_2[[#This Row],[Bank Deposit]]+Table1_2[[#This Row],[Bank Deposit]]*0.02,Table1_2[[#This Row],[Bank Deposit]])</f>
        <v>1709257.86</v>
      </c>
    </row>
    <row r="235" spans="1:18" x14ac:dyDescent="0.25">
      <c r="A235" s="21" t="s">
        <v>6719</v>
      </c>
      <c r="B235">
        <v>952383149</v>
      </c>
      <c r="C235">
        <v>39</v>
      </c>
      <c r="D235" s="8">
        <v>30461.25</v>
      </c>
      <c r="E235" s="21" t="s">
        <v>12</v>
      </c>
      <c r="F235" s="21" t="s">
        <v>286</v>
      </c>
      <c r="G235" s="21" t="s">
        <v>4148</v>
      </c>
      <c r="H235" s="22">
        <v>827644</v>
      </c>
      <c r="I235" s="22">
        <v>253758.87224999999</v>
      </c>
      <c r="J235" s="21" t="s">
        <v>6721</v>
      </c>
      <c r="K235" s="21" t="s">
        <v>9149</v>
      </c>
      <c r="L235" s="22">
        <v>258076568</v>
      </c>
      <c r="M235" s="22">
        <v>0</v>
      </c>
      <c r="N235" s="21" t="s">
        <v>12522</v>
      </c>
      <c r="O235" s="8">
        <v>44302</v>
      </c>
      <c r="P235" s="21" t="s">
        <v>12510</v>
      </c>
      <c r="Q235" s="22">
        <f>Table1_2[[#This Row],[Bank Deposit]]-Table1_2[[#This Row],[Saving Accounts]]</f>
        <v>573885.12774999999</v>
      </c>
      <c r="R235" s="22">
        <f>IF(AND(Table1_2[[#This Row],[Bank Deposit]]&gt;=500000),Table1_2[[#This Row],[Bank Deposit]]+Table1_2[[#This Row],[Bank Deposit]]*0.02,Table1_2[[#This Row],[Bank Deposit]])</f>
        <v>844196.88</v>
      </c>
    </row>
    <row r="236" spans="1:18" x14ac:dyDescent="0.25">
      <c r="A236" s="21" t="s">
        <v>2905</v>
      </c>
      <c r="B236">
        <v>994174473</v>
      </c>
      <c r="C236">
        <v>26</v>
      </c>
      <c r="D236" s="8">
        <v>35209.5</v>
      </c>
      <c r="E236" s="21" t="s">
        <v>1094</v>
      </c>
      <c r="F236" s="21" t="s">
        <v>1840</v>
      </c>
      <c r="G236" s="21" t="s">
        <v>2773</v>
      </c>
      <c r="H236" s="22">
        <v>135238</v>
      </c>
      <c r="I236" s="22">
        <v>87793.706563200001</v>
      </c>
      <c r="J236" s="21" t="s">
        <v>2907</v>
      </c>
      <c r="K236" s="21" t="s">
        <v>9141</v>
      </c>
      <c r="L236" s="22">
        <v>47612214</v>
      </c>
      <c r="M236" s="22">
        <v>0</v>
      </c>
      <c r="N236" s="21" t="s">
        <v>12522</v>
      </c>
      <c r="O236" s="8">
        <v>44369</v>
      </c>
      <c r="P236" s="21" t="s">
        <v>12512</v>
      </c>
      <c r="Q236" s="22">
        <f>Table1_2[[#This Row],[Bank Deposit]]-Table1_2[[#This Row],[Saving Accounts]]</f>
        <v>47444.293436799999</v>
      </c>
      <c r="R236" s="22">
        <f>IF(AND(Table1_2[[#This Row],[Bank Deposit]]&gt;=500000),Table1_2[[#This Row],[Bank Deposit]]+Table1_2[[#This Row],[Bank Deposit]]*0.02,Table1_2[[#This Row],[Bank Deposit]])</f>
        <v>135238</v>
      </c>
    </row>
    <row r="237" spans="1:18" x14ac:dyDescent="0.25">
      <c r="A237" s="21" t="s">
        <v>1273</v>
      </c>
      <c r="B237">
        <v>757646735</v>
      </c>
      <c r="C237">
        <v>58</v>
      </c>
      <c r="D237" s="8">
        <v>23521.5</v>
      </c>
      <c r="E237" s="21" t="s">
        <v>1094</v>
      </c>
      <c r="F237" s="21" t="s">
        <v>881</v>
      </c>
      <c r="G237" s="21" t="s">
        <v>14</v>
      </c>
      <c r="H237" s="22">
        <v>106528</v>
      </c>
      <c r="I237" s="22">
        <v>28706.52796928</v>
      </c>
      <c r="J237" s="21" t="s">
        <v>1275</v>
      </c>
      <c r="K237" s="21" t="s">
        <v>9149</v>
      </c>
      <c r="L237" s="22">
        <v>272925312</v>
      </c>
      <c r="M237" s="22">
        <v>0</v>
      </c>
      <c r="N237" s="21" t="s">
        <v>12505</v>
      </c>
      <c r="O237" s="8">
        <v>44459</v>
      </c>
      <c r="P237" s="21" t="s">
        <v>12506</v>
      </c>
      <c r="Q237" s="22">
        <f>Table1_2[[#This Row],[Bank Deposit]]-Table1_2[[#This Row],[Saving Accounts]]</f>
        <v>77821.472030720004</v>
      </c>
      <c r="R237" s="22">
        <f>IF(AND(Table1_2[[#This Row],[Bank Deposit]]&gt;=500000),Table1_2[[#This Row],[Bank Deposit]]+Table1_2[[#This Row],[Bank Deposit]]*0.02,Table1_2[[#This Row],[Bank Deposit]])</f>
        <v>106528</v>
      </c>
    </row>
    <row r="238" spans="1:18" x14ac:dyDescent="0.25">
      <c r="A238" s="21" t="s">
        <v>9024</v>
      </c>
      <c r="B238">
        <v>402738667</v>
      </c>
      <c r="C238">
        <v>64</v>
      </c>
      <c r="D238" s="8">
        <v>37409.25</v>
      </c>
      <c r="E238" s="21" t="s">
        <v>1094</v>
      </c>
      <c r="F238" s="21" t="s">
        <v>15541</v>
      </c>
      <c r="G238" s="21" t="s">
        <v>4066</v>
      </c>
      <c r="H238" s="22">
        <v>73107</v>
      </c>
      <c r="I238" s="22">
        <v>564745.32290745096</v>
      </c>
      <c r="J238" s="21" t="s">
        <v>9026</v>
      </c>
      <c r="K238" s="21" t="s">
        <v>9145</v>
      </c>
      <c r="L238" s="22">
        <v>1774897488</v>
      </c>
      <c r="M238" s="22">
        <v>0</v>
      </c>
      <c r="N238" s="21" t="s">
        <v>12505</v>
      </c>
      <c r="O238" s="8">
        <v>44278</v>
      </c>
      <c r="P238" s="21" t="s">
        <v>12506</v>
      </c>
      <c r="Q238" s="22">
        <f>Table1_2[[#This Row],[Bank Deposit]]-Table1_2[[#This Row],[Saving Accounts]]</f>
        <v>-491638.32290745096</v>
      </c>
      <c r="R238" s="22">
        <f>IF(AND(Table1_2[[#This Row],[Bank Deposit]]&gt;=500000),Table1_2[[#This Row],[Bank Deposit]]+Table1_2[[#This Row],[Bank Deposit]]*0.02,Table1_2[[#This Row],[Bank Deposit]])</f>
        <v>73107</v>
      </c>
    </row>
    <row r="239" spans="1:18" x14ac:dyDescent="0.25">
      <c r="A239" s="21" t="s">
        <v>5870</v>
      </c>
      <c r="B239">
        <v>830129063</v>
      </c>
      <c r="C239">
        <v>42</v>
      </c>
      <c r="D239" s="8">
        <v>29365.5</v>
      </c>
      <c r="E239" s="21" t="s">
        <v>12</v>
      </c>
      <c r="F239" s="21" t="s">
        <v>2364</v>
      </c>
      <c r="G239" s="21" t="s">
        <v>4119</v>
      </c>
      <c r="H239" s="22">
        <v>1204939</v>
      </c>
      <c r="I239" s="22">
        <v>195445.12515527999</v>
      </c>
      <c r="J239" s="21" t="s">
        <v>5872</v>
      </c>
      <c r="K239" s="21" t="s">
        <v>9149</v>
      </c>
      <c r="L239" s="22">
        <v>44822835</v>
      </c>
      <c r="M239" s="22">
        <v>0</v>
      </c>
      <c r="N239" s="21" t="s">
        <v>12505</v>
      </c>
      <c r="O239" s="8">
        <v>44639</v>
      </c>
      <c r="P239" s="21" t="s">
        <v>12506</v>
      </c>
      <c r="Q239" s="22">
        <f>Table1_2[[#This Row],[Bank Deposit]]-Table1_2[[#This Row],[Saving Accounts]]</f>
        <v>1009493.87484472</v>
      </c>
      <c r="R239" s="22">
        <f>IF(AND(Table1_2[[#This Row],[Bank Deposit]]&gt;=500000),Table1_2[[#This Row],[Bank Deposit]]+Table1_2[[#This Row],[Bank Deposit]]*0.02,Table1_2[[#This Row],[Bank Deposit]])</f>
        <v>1229037.78</v>
      </c>
    </row>
    <row r="240" spans="1:18" x14ac:dyDescent="0.25">
      <c r="A240" s="21" t="s">
        <v>6533</v>
      </c>
      <c r="B240">
        <v>840316438</v>
      </c>
      <c r="C240">
        <v>65</v>
      </c>
      <c r="D240" s="8">
        <v>20964.75</v>
      </c>
      <c r="E240" s="21" t="s">
        <v>12</v>
      </c>
      <c r="F240" s="21" t="s">
        <v>2176</v>
      </c>
      <c r="G240" s="21" t="s">
        <v>4062</v>
      </c>
      <c r="H240" s="22">
        <v>3368736</v>
      </c>
      <c r="I240" s="22">
        <v>188649.1901952</v>
      </c>
      <c r="J240" s="21" t="s">
        <v>6535</v>
      </c>
      <c r="K240" s="21" t="s">
        <v>9149</v>
      </c>
      <c r="L240" s="22">
        <v>3798075</v>
      </c>
      <c r="M240" s="22">
        <v>0</v>
      </c>
      <c r="N240" s="21" t="s">
        <v>12505</v>
      </c>
      <c r="O240" s="8">
        <v>44590</v>
      </c>
      <c r="P240" s="21" t="s">
        <v>12506</v>
      </c>
      <c r="Q240" s="22">
        <f>Table1_2[[#This Row],[Bank Deposit]]-Table1_2[[#This Row],[Saving Accounts]]</f>
        <v>3180086.8098048</v>
      </c>
      <c r="R240" s="22">
        <f>IF(AND(Table1_2[[#This Row],[Bank Deposit]]&gt;=500000),Table1_2[[#This Row],[Bank Deposit]]+Table1_2[[#This Row],[Bank Deposit]]*0.02,Table1_2[[#This Row],[Bank Deposit]])</f>
        <v>3436110.72</v>
      </c>
    </row>
    <row r="241" spans="1:18" x14ac:dyDescent="0.25">
      <c r="A241" s="21" t="s">
        <v>6518</v>
      </c>
      <c r="B241">
        <v>172161705</v>
      </c>
      <c r="C241">
        <v>51</v>
      </c>
      <c r="D241" s="8">
        <v>26078.25</v>
      </c>
      <c r="E241" s="21" t="s">
        <v>12</v>
      </c>
      <c r="F241" s="21" t="s">
        <v>227</v>
      </c>
      <c r="G241" s="21" t="s">
        <v>4054</v>
      </c>
      <c r="H241" s="22">
        <v>1980580</v>
      </c>
      <c r="I241" s="22">
        <v>1199179.5670400001</v>
      </c>
      <c r="J241" s="21" t="s">
        <v>6520</v>
      </c>
      <c r="K241" s="21" t="s">
        <v>9141</v>
      </c>
      <c r="L241" s="22">
        <v>860878408</v>
      </c>
      <c r="M241" s="22">
        <v>0</v>
      </c>
      <c r="N241" s="21" t="s">
        <v>12539</v>
      </c>
      <c r="O241" s="8">
        <v>44460</v>
      </c>
      <c r="P241" s="21" t="s">
        <v>12566</v>
      </c>
      <c r="Q241" s="22">
        <f>Table1_2[[#This Row],[Bank Deposit]]-Table1_2[[#This Row],[Saving Accounts]]</f>
        <v>781400.43295999989</v>
      </c>
      <c r="R241" s="22">
        <f>IF(AND(Table1_2[[#This Row],[Bank Deposit]]&gt;=500000),Table1_2[[#This Row],[Bank Deposit]]+Table1_2[[#This Row],[Bank Deposit]]*0.02,Table1_2[[#This Row],[Bank Deposit]])</f>
        <v>2020191.6</v>
      </c>
    </row>
    <row r="242" spans="1:18" x14ac:dyDescent="0.25">
      <c r="A242" s="21" t="s">
        <v>7285</v>
      </c>
      <c r="B242">
        <v>866388847</v>
      </c>
      <c r="C242">
        <v>74</v>
      </c>
      <c r="D242" s="8">
        <v>17677.5</v>
      </c>
      <c r="E242" s="21" t="s">
        <v>12</v>
      </c>
      <c r="F242" s="21" t="s">
        <v>1498</v>
      </c>
      <c r="G242" s="21" t="s">
        <v>4058</v>
      </c>
      <c r="H242" s="22">
        <v>682831</v>
      </c>
      <c r="I242" s="22">
        <v>554874.61665761995</v>
      </c>
      <c r="J242" s="21" t="s">
        <v>7287</v>
      </c>
      <c r="K242" s="21" t="s">
        <v>9145</v>
      </c>
      <c r="L242" s="22">
        <v>467978868</v>
      </c>
      <c r="M242" s="22">
        <v>0</v>
      </c>
      <c r="N242" s="21" t="s">
        <v>12505</v>
      </c>
      <c r="O242" s="8">
        <v>44630</v>
      </c>
      <c r="P242" s="21" t="s">
        <v>12564</v>
      </c>
      <c r="Q242" s="22">
        <f>Table1_2[[#This Row],[Bank Deposit]]-Table1_2[[#This Row],[Saving Accounts]]</f>
        <v>127956.38334238005</v>
      </c>
      <c r="R242" s="22">
        <f>IF(AND(Table1_2[[#This Row],[Bank Deposit]]&gt;=500000),Table1_2[[#This Row],[Bank Deposit]]+Table1_2[[#This Row],[Bank Deposit]]*0.02,Table1_2[[#This Row],[Bank Deposit]])</f>
        <v>696487.62</v>
      </c>
    </row>
    <row r="243" spans="1:18" x14ac:dyDescent="0.25">
      <c r="A243" s="21" t="s">
        <v>1345</v>
      </c>
      <c r="B243">
        <v>783832158</v>
      </c>
      <c r="C243">
        <v>53</v>
      </c>
      <c r="D243" s="8">
        <v>25347.75</v>
      </c>
      <c r="E243" s="21" t="s">
        <v>1094</v>
      </c>
      <c r="F243" s="21" t="s">
        <v>395</v>
      </c>
      <c r="G243" s="21" t="s">
        <v>14</v>
      </c>
      <c r="H243" s="22">
        <v>651520</v>
      </c>
      <c r="I243" s="22">
        <v>378515.9363986</v>
      </c>
      <c r="J243" s="21" t="s">
        <v>1347</v>
      </c>
      <c r="K243" s="21" t="s">
        <v>9149</v>
      </c>
      <c r="L243" s="22">
        <v>268794774</v>
      </c>
      <c r="M243" s="22">
        <v>0</v>
      </c>
      <c r="N243" s="21" t="s">
        <v>12522</v>
      </c>
      <c r="O243" s="8">
        <v>44355</v>
      </c>
      <c r="P243" s="21" t="s">
        <v>12510</v>
      </c>
      <c r="Q243" s="22">
        <f>Table1_2[[#This Row],[Bank Deposit]]-Table1_2[[#This Row],[Saving Accounts]]</f>
        <v>273004.0636014</v>
      </c>
      <c r="R243" s="22">
        <f>IF(AND(Table1_2[[#This Row],[Bank Deposit]]&gt;=500000),Table1_2[[#This Row],[Bank Deposit]]+Table1_2[[#This Row],[Bank Deposit]]*0.02,Table1_2[[#This Row],[Bank Deposit]])</f>
        <v>664550.40000000002</v>
      </c>
    </row>
    <row r="244" spans="1:18" x14ac:dyDescent="0.25">
      <c r="A244" s="21" t="s">
        <v>4190</v>
      </c>
      <c r="B244">
        <v>940594492</v>
      </c>
      <c r="C244">
        <v>69</v>
      </c>
      <c r="D244" s="8">
        <v>19503.75</v>
      </c>
      <c r="E244" s="21" t="s">
        <v>1094</v>
      </c>
      <c r="F244" s="21" t="s">
        <v>1197</v>
      </c>
      <c r="G244" s="21" t="s">
        <v>4112</v>
      </c>
      <c r="H244" s="22">
        <v>30902</v>
      </c>
      <c r="I244" s="22">
        <v>13107.032777070001</v>
      </c>
      <c r="J244" s="21" t="s">
        <v>4192</v>
      </c>
      <c r="K244" s="21" t="s">
        <v>9131</v>
      </c>
      <c r="L244" s="22">
        <v>323014668</v>
      </c>
      <c r="M244" s="22">
        <v>0</v>
      </c>
      <c r="N244" s="21" t="s">
        <v>12505</v>
      </c>
      <c r="O244" s="8">
        <v>44384</v>
      </c>
      <c r="P244" s="21" t="s">
        <v>12506</v>
      </c>
      <c r="Q244" s="22">
        <f>Table1_2[[#This Row],[Bank Deposit]]-Table1_2[[#This Row],[Saving Accounts]]</f>
        <v>17794.967222929998</v>
      </c>
      <c r="R244" s="22">
        <f>IF(AND(Table1_2[[#This Row],[Bank Deposit]]&gt;=500000),Table1_2[[#This Row],[Bank Deposit]]+Table1_2[[#This Row],[Bank Deposit]]*0.02,Table1_2[[#This Row],[Bank Deposit]])</f>
        <v>30902</v>
      </c>
    </row>
    <row r="245" spans="1:18" x14ac:dyDescent="0.25">
      <c r="A245" s="21" t="s">
        <v>2608</v>
      </c>
      <c r="B245">
        <v>609763632</v>
      </c>
      <c r="C245">
        <v>59</v>
      </c>
      <c r="D245" s="8">
        <v>23156.25</v>
      </c>
      <c r="E245" s="21" t="s">
        <v>12</v>
      </c>
      <c r="F245" s="21" t="s">
        <v>767</v>
      </c>
      <c r="G245" s="21" t="s">
        <v>1964</v>
      </c>
      <c r="H245" s="22">
        <v>407860</v>
      </c>
      <c r="I245" s="22">
        <v>199688.06015999999</v>
      </c>
      <c r="J245" s="21" t="s">
        <v>2610</v>
      </c>
      <c r="K245" s="21" t="s">
        <v>9149</v>
      </c>
      <c r="L245" s="22">
        <v>499326914</v>
      </c>
      <c r="M245" s="22">
        <v>0</v>
      </c>
      <c r="N245" s="21" t="s">
        <v>12522</v>
      </c>
      <c r="O245" s="8">
        <v>44570</v>
      </c>
      <c r="P245" s="21" t="s">
        <v>12510</v>
      </c>
      <c r="Q245" s="22">
        <f>Table1_2[[#This Row],[Bank Deposit]]-Table1_2[[#This Row],[Saving Accounts]]</f>
        <v>208171.93984000001</v>
      </c>
      <c r="R245" s="22">
        <f>IF(AND(Table1_2[[#This Row],[Bank Deposit]]&gt;=500000),Table1_2[[#This Row],[Bank Deposit]]+Table1_2[[#This Row],[Bank Deposit]]*0.02,Table1_2[[#This Row],[Bank Deposit]])</f>
        <v>407860</v>
      </c>
    </row>
    <row r="246" spans="1:18" x14ac:dyDescent="0.25">
      <c r="A246" s="21" t="s">
        <v>5299</v>
      </c>
      <c r="B246">
        <v>490298804</v>
      </c>
      <c r="C246">
        <v>77</v>
      </c>
      <c r="D246" s="8">
        <v>16581.75</v>
      </c>
      <c r="E246" s="21" t="s">
        <v>1094</v>
      </c>
      <c r="F246" s="21" t="s">
        <v>682</v>
      </c>
      <c r="G246" s="21" t="s">
        <v>4105</v>
      </c>
      <c r="H246" s="22">
        <v>642035</v>
      </c>
      <c r="I246" s="22">
        <v>272338.47308249999</v>
      </c>
      <c r="J246" s="21" t="s">
        <v>5301</v>
      </c>
      <c r="K246" s="21" t="s">
        <v>9145</v>
      </c>
      <c r="L246" s="22">
        <v>1814745075</v>
      </c>
      <c r="M246" s="22">
        <v>0</v>
      </c>
      <c r="N246" s="21" t="s">
        <v>12522</v>
      </c>
      <c r="O246" s="8">
        <v>44263</v>
      </c>
      <c r="P246" s="21" t="s">
        <v>12510</v>
      </c>
      <c r="Q246" s="22">
        <f>Table1_2[[#This Row],[Bank Deposit]]-Table1_2[[#This Row],[Saving Accounts]]</f>
        <v>369696.52691750001</v>
      </c>
      <c r="R246" s="22">
        <f>IF(AND(Table1_2[[#This Row],[Bank Deposit]]&gt;=500000),Table1_2[[#This Row],[Bank Deposit]]+Table1_2[[#This Row],[Bank Deposit]]*0.02,Table1_2[[#This Row],[Bank Deposit]])</f>
        <v>654875.69999999995</v>
      </c>
    </row>
    <row r="247" spans="1:18" x14ac:dyDescent="0.25">
      <c r="A247" s="21" t="s">
        <v>5530</v>
      </c>
      <c r="B247">
        <v>431454918</v>
      </c>
      <c r="C247">
        <v>52</v>
      </c>
      <c r="D247" s="8">
        <v>25713</v>
      </c>
      <c r="E247" s="21" t="s">
        <v>1094</v>
      </c>
      <c r="F247" s="21" t="s">
        <v>1000</v>
      </c>
      <c r="G247" s="21" t="s">
        <v>4148</v>
      </c>
      <c r="H247" s="22">
        <v>424422</v>
      </c>
      <c r="I247" s="22">
        <v>119517.2352</v>
      </c>
      <c r="J247" s="21" t="s">
        <v>5532</v>
      </c>
      <c r="K247" s="21" t="s">
        <v>9149</v>
      </c>
      <c r="L247" s="22">
        <v>193812255</v>
      </c>
      <c r="M247" s="22">
        <v>0</v>
      </c>
      <c r="N247" s="21" t="s">
        <v>12539</v>
      </c>
      <c r="O247" s="8">
        <v>44486</v>
      </c>
      <c r="P247" s="21" t="s">
        <v>12566</v>
      </c>
      <c r="Q247" s="22">
        <f>Table1_2[[#This Row],[Bank Deposit]]-Table1_2[[#This Row],[Saving Accounts]]</f>
        <v>304904.7648</v>
      </c>
      <c r="R247" s="22">
        <f>IF(AND(Table1_2[[#This Row],[Bank Deposit]]&gt;=500000),Table1_2[[#This Row],[Bank Deposit]]+Table1_2[[#This Row],[Bank Deposit]]*0.02,Table1_2[[#This Row],[Bank Deposit]])</f>
        <v>424422</v>
      </c>
    </row>
    <row r="248" spans="1:18" x14ac:dyDescent="0.25">
      <c r="A248" s="21" t="s">
        <v>2130</v>
      </c>
      <c r="B248">
        <v>625733970</v>
      </c>
      <c r="C248">
        <v>61</v>
      </c>
      <c r="D248" s="8">
        <v>22425.75</v>
      </c>
      <c r="E248" s="21" t="s">
        <v>1094</v>
      </c>
      <c r="F248" s="21" t="s">
        <v>993</v>
      </c>
      <c r="G248" s="21" t="s">
        <v>1964</v>
      </c>
      <c r="H248" s="22">
        <v>240865</v>
      </c>
      <c r="I248" s="22">
        <v>218785.94411849999</v>
      </c>
      <c r="J248" s="21" t="s">
        <v>2132</v>
      </c>
      <c r="K248" s="21" t="s">
        <v>9141</v>
      </c>
      <c r="L248" s="22">
        <v>13628832</v>
      </c>
      <c r="M248" s="22">
        <v>0</v>
      </c>
      <c r="N248" s="21" t="s">
        <v>12539</v>
      </c>
      <c r="O248" s="8">
        <v>44333</v>
      </c>
      <c r="P248" s="21" t="s">
        <v>12510</v>
      </c>
      <c r="Q248" s="22">
        <f>Table1_2[[#This Row],[Bank Deposit]]-Table1_2[[#This Row],[Saving Accounts]]</f>
        <v>22079.055881500011</v>
      </c>
      <c r="R248" s="22">
        <f>IF(AND(Table1_2[[#This Row],[Bank Deposit]]&gt;=500000),Table1_2[[#This Row],[Bank Deposit]]+Table1_2[[#This Row],[Bank Deposit]]*0.02,Table1_2[[#This Row],[Bank Deposit]])</f>
        <v>240865</v>
      </c>
    </row>
    <row r="249" spans="1:18" x14ac:dyDescent="0.25">
      <c r="A249" s="21" t="s">
        <v>2357</v>
      </c>
      <c r="B249">
        <v>169849703</v>
      </c>
      <c r="C249">
        <v>56</v>
      </c>
      <c r="D249" s="8">
        <v>24252</v>
      </c>
      <c r="E249" s="21" t="s">
        <v>1094</v>
      </c>
      <c r="F249" s="21" t="s">
        <v>636</v>
      </c>
      <c r="G249" s="21" t="s">
        <v>1964</v>
      </c>
      <c r="H249" s="22">
        <v>1547427</v>
      </c>
      <c r="I249" s="22">
        <v>338370.72696</v>
      </c>
      <c r="J249" s="21" t="s">
        <v>2359</v>
      </c>
      <c r="K249" s="21" t="s">
        <v>9131</v>
      </c>
      <c r="L249" s="22">
        <v>1399882176</v>
      </c>
      <c r="M249" s="22">
        <v>0</v>
      </c>
      <c r="N249" s="21" t="s">
        <v>12509</v>
      </c>
      <c r="O249" s="8">
        <v>44282</v>
      </c>
      <c r="P249" s="21" t="s">
        <v>12519</v>
      </c>
      <c r="Q249" s="22">
        <f>Table1_2[[#This Row],[Bank Deposit]]-Table1_2[[#This Row],[Saving Accounts]]</f>
        <v>1209056.2730399999</v>
      </c>
      <c r="R249" s="22">
        <f>IF(AND(Table1_2[[#This Row],[Bank Deposit]]&gt;=500000),Table1_2[[#This Row],[Bank Deposit]]+Table1_2[[#This Row],[Bank Deposit]]*0.02,Table1_2[[#This Row],[Bank Deposit]])</f>
        <v>1578375.54</v>
      </c>
    </row>
    <row r="250" spans="1:18" x14ac:dyDescent="0.25">
      <c r="A250" s="21" t="s">
        <v>6910</v>
      </c>
      <c r="B250">
        <v>600726742</v>
      </c>
      <c r="C250">
        <v>54</v>
      </c>
      <c r="D250" s="8">
        <v>24982.5</v>
      </c>
      <c r="E250" s="21" t="s">
        <v>12</v>
      </c>
      <c r="F250" s="21" t="s">
        <v>199</v>
      </c>
      <c r="G250" s="21" t="s">
        <v>4088</v>
      </c>
      <c r="H250" s="22">
        <v>188233</v>
      </c>
      <c r="I250" s="22">
        <v>83504.23092288</v>
      </c>
      <c r="J250" s="21" t="s">
        <v>6912</v>
      </c>
      <c r="K250" s="21" t="s">
        <v>9131</v>
      </c>
      <c r="L250" s="22">
        <v>873890937</v>
      </c>
      <c r="M250" s="22">
        <v>0</v>
      </c>
      <c r="N250" s="21" t="s">
        <v>12522</v>
      </c>
      <c r="O250" s="8">
        <v>44350</v>
      </c>
      <c r="P250" s="21" t="s">
        <v>12510</v>
      </c>
      <c r="Q250" s="22">
        <f>Table1_2[[#This Row],[Bank Deposit]]-Table1_2[[#This Row],[Saving Accounts]]</f>
        <v>104728.76907712</v>
      </c>
      <c r="R250" s="22">
        <f>IF(AND(Table1_2[[#This Row],[Bank Deposit]]&gt;=500000),Table1_2[[#This Row],[Bank Deposit]]+Table1_2[[#This Row],[Bank Deposit]]*0.02,Table1_2[[#This Row],[Bank Deposit]])</f>
        <v>188233</v>
      </c>
    </row>
    <row r="251" spans="1:18" x14ac:dyDescent="0.25">
      <c r="A251" s="21" t="s">
        <v>8538</v>
      </c>
      <c r="B251">
        <v>598219243</v>
      </c>
      <c r="C251">
        <v>25</v>
      </c>
      <c r="D251" s="8">
        <v>35574.75</v>
      </c>
      <c r="E251" s="21" t="s">
        <v>12</v>
      </c>
      <c r="F251" s="21" t="s">
        <v>256</v>
      </c>
      <c r="G251" s="21" t="s">
        <v>2773</v>
      </c>
      <c r="H251" s="22">
        <v>611852</v>
      </c>
      <c r="I251" s="22">
        <v>457697.20550400001</v>
      </c>
      <c r="J251" s="21" t="s">
        <v>8540</v>
      </c>
      <c r="K251" s="21" t="s">
        <v>9141</v>
      </c>
      <c r="L251" s="22">
        <v>991513235</v>
      </c>
      <c r="M251" s="22">
        <v>0</v>
      </c>
      <c r="N251" s="21" t="s">
        <v>12509</v>
      </c>
      <c r="O251" s="8">
        <v>44504</v>
      </c>
      <c r="P251" s="21" t="s">
        <v>12510</v>
      </c>
      <c r="Q251" s="22">
        <f>Table1_2[[#This Row],[Bank Deposit]]-Table1_2[[#This Row],[Saving Accounts]]</f>
        <v>154154.79449599999</v>
      </c>
      <c r="R251" s="22">
        <f>IF(AND(Table1_2[[#This Row],[Bank Deposit]]&gt;=500000),Table1_2[[#This Row],[Bank Deposit]]+Table1_2[[#This Row],[Bank Deposit]]*0.02,Table1_2[[#This Row],[Bank Deposit]])</f>
        <v>624089.04</v>
      </c>
    </row>
    <row r="252" spans="1:18" x14ac:dyDescent="0.25">
      <c r="A252" s="21" t="s">
        <v>4594</v>
      </c>
      <c r="B252">
        <v>354450304</v>
      </c>
      <c r="C252">
        <v>20</v>
      </c>
      <c r="D252" s="8">
        <v>37401</v>
      </c>
      <c r="E252" s="21" t="s">
        <v>1094</v>
      </c>
      <c r="F252" s="21" t="s">
        <v>438</v>
      </c>
      <c r="G252" s="21" t="s">
        <v>4066</v>
      </c>
      <c r="H252" s="22">
        <v>65075</v>
      </c>
      <c r="I252" s="22">
        <v>47173.115030480003</v>
      </c>
      <c r="J252" s="21" t="s">
        <v>4596</v>
      </c>
      <c r="K252" s="21" t="s">
        <v>9141</v>
      </c>
      <c r="L252" s="22">
        <v>850484583</v>
      </c>
      <c r="M252" s="22">
        <v>0</v>
      </c>
      <c r="N252" s="21" t="s">
        <v>12539</v>
      </c>
      <c r="O252" s="8">
        <v>44659</v>
      </c>
      <c r="P252" s="21" t="s">
        <v>12512</v>
      </c>
      <c r="Q252" s="22">
        <f>Table1_2[[#This Row],[Bank Deposit]]-Table1_2[[#This Row],[Saving Accounts]]</f>
        <v>17901.884969519997</v>
      </c>
      <c r="R252" s="22">
        <f>IF(AND(Table1_2[[#This Row],[Bank Deposit]]&gt;=500000),Table1_2[[#This Row],[Bank Deposit]]+Table1_2[[#This Row],[Bank Deposit]]*0.02,Table1_2[[#This Row],[Bank Deposit]])</f>
        <v>65075</v>
      </c>
    </row>
    <row r="253" spans="1:18" x14ac:dyDescent="0.25">
      <c r="A253" s="21" t="s">
        <v>888</v>
      </c>
      <c r="B253">
        <v>733906808</v>
      </c>
      <c r="C253">
        <v>40</v>
      </c>
      <c r="D253" s="8">
        <v>30096</v>
      </c>
      <c r="E253" s="21" t="s">
        <v>12</v>
      </c>
      <c r="F253" s="21" t="s">
        <v>366</v>
      </c>
      <c r="G253" s="21" t="s">
        <v>14</v>
      </c>
      <c r="H253" s="22">
        <v>866010</v>
      </c>
      <c r="I253" s="22">
        <v>353723.69789567997</v>
      </c>
      <c r="J253" s="21" t="s">
        <v>891</v>
      </c>
      <c r="K253" s="21" t="s">
        <v>9131</v>
      </c>
      <c r="L253" s="22">
        <v>342649034</v>
      </c>
      <c r="M253" s="22">
        <v>0</v>
      </c>
      <c r="N253" s="21" t="s">
        <v>12522</v>
      </c>
      <c r="O253" s="8">
        <v>44301</v>
      </c>
      <c r="P253" s="21" t="s">
        <v>12510</v>
      </c>
      <c r="Q253" s="22">
        <f>Table1_2[[#This Row],[Bank Deposit]]-Table1_2[[#This Row],[Saving Accounts]]</f>
        <v>512286.30210432003</v>
      </c>
      <c r="R253" s="22">
        <f>IF(AND(Table1_2[[#This Row],[Bank Deposit]]&gt;=500000),Table1_2[[#This Row],[Bank Deposit]]+Table1_2[[#This Row],[Bank Deposit]]*0.02,Table1_2[[#This Row],[Bank Deposit]])</f>
        <v>883330.2</v>
      </c>
    </row>
    <row r="254" spans="1:18" x14ac:dyDescent="0.25">
      <c r="A254" s="21" t="s">
        <v>8544</v>
      </c>
      <c r="B254">
        <v>478863350</v>
      </c>
      <c r="C254">
        <v>77</v>
      </c>
      <c r="D254" s="8">
        <v>16581.75</v>
      </c>
      <c r="E254" s="21" t="s">
        <v>12</v>
      </c>
      <c r="F254" s="21" t="s">
        <v>774</v>
      </c>
      <c r="G254" s="21" t="s">
        <v>2773</v>
      </c>
      <c r="H254" s="22">
        <v>116494</v>
      </c>
      <c r="I254" s="22">
        <v>60689.8503728</v>
      </c>
      <c r="J254" s="21" t="s">
        <v>8546</v>
      </c>
      <c r="K254" s="21" t="s">
        <v>9145</v>
      </c>
      <c r="L254" s="22">
        <v>15656648</v>
      </c>
      <c r="M254" s="22">
        <v>0</v>
      </c>
      <c r="N254" s="21" t="s">
        <v>12505</v>
      </c>
      <c r="O254" s="8">
        <v>44426</v>
      </c>
      <c r="P254" s="21" t="s">
        <v>12506</v>
      </c>
      <c r="Q254" s="22">
        <f>Table1_2[[#This Row],[Bank Deposit]]-Table1_2[[#This Row],[Saving Accounts]]</f>
        <v>55804.1496272</v>
      </c>
      <c r="R254" s="22">
        <f>IF(AND(Table1_2[[#This Row],[Bank Deposit]]&gt;=500000),Table1_2[[#This Row],[Bank Deposit]]+Table1_2[[#This Row],[Bank Deposit]]*0.02,Table1_2[[#This Row],[Bank Deposit]])</f>
        <v>116494</v>
      </c>
    </row>
    <row r="255" spans="1:18" x14ac:dyDescent="0.25">
      <c r="A255" s="21" t="s">
        <v>2220</v>
      </c>
      <c r="B255">
        <v>971201964</v>
      </c>
      <c r="C255">
        <v>73</v>
      </c>
      <c r="D255" s="8">
        <v>18042.75</v>
      </c>
      <c r="E255" s="21" t="s">
        <v>1094</v>
      </c>
      <c r="F255" s="21" t="s">
        <v>361</v>
      </c>
      <c r="G255" s="21" t="s">
        <v>1964</v>
      </c>
      <c r="H255" s="22">
        <v>1701548</v>
      </c>
      <c r="I255" s="22">
        <v>743216.38824576</v>
      </c>
      <c r="J255" s="21" t="s">
        <v>2222</v>
      </c>
      <c r="K255" s="21" t="s">
        <v>9135</v>
      </c>
      <c r="L255" s="22">
        <v>15142125</v>
      </c>
      <c r="M255" s="22">
        <v>0</v>
      </c>
      <c r="N255" s="21" t="s">
        <v>12539</v>
      </c>
      <c r="O255" s="8">
        <v>44226</v>
      </c>
      <c r="P255" s="21" t="s">
        <v>12512</v>
      </c>
      <c r="Q255" s="22">
        <f>Table1_2[[#This Row],[Bank Deposit]]-Table1_2[[#This Row],[Saving Accounts]]</f>
        <v>958331.61175424</v>
      </c>
      <c r="R255" s="22">
        <f>IF(AND(Table1_2[[#This Row],[Bank Deposit]]&gt;=500000),Table1_2[[#This Row],[Bank Deposit]]+Table1_2[[#This Row],[Bank Deposit]]*0.02,Table1_2[[#This Row],[Bank Deposit]])</f>
        <v>1735578.96</v>
      </c>
    </row>
    <row r="256" spans="1:18" x14ac:dyDescent="0.25">
      <c r="A256" s="21" t="s">
        <v>6734</v>
      </c>
      <c r="B256">
        <v>716576434</v>
      </c>
      <c r="C256">
        <v>81</v>
      </c>
      <c r="D256" s="8">
        <v>15120.75</v>
      </c>
      <c r="E256" s="21" t="s">
        <v>12</v>
      </c>
      <c r="F256" s="21" t="s">
        <v>241</v>
      </c>
      <c r="G256" s="21" t="s">
        <v>4070</v>
      </c>
      <c r="H256" s="22">
        <v>186138</v>
      </c>
      <c r="I256" s="22">
        <v>122414.77688832</v>
      </c>
      <c r="J256" s="21" t="s">
        <v>6736</v>
      </c>
      <c r="K256" s="21" t="s">
        <v>9149</v>
      </c>
      <c r="L256" s="22">
        <v>3612576704</v>
      </c>
      <c r="M256" s="22">
        <v>7048275568</v>
      </c>
      <c r="N256" s="21" t="s">
        <v>12515</v>
      </c>
      <c r="O256" s="8">
        <v>44451</v>
      </c>
      <c r="P256" s="21" t="s">
        <v>12516</v>
      </c>
      <c r="Q256" s="22">
        <f>Table1_2[[#This Row],[Bank Deposit]]-Table1_2[[#This Row],[Saving Accounts]]</f>
        <v>63723.223111679996</v>
      </c>
      <c r="R256" s="22">
        <f>IF(AND(Table1_2[[#This Row],[Bank Deposit]]&gt;=500000),Table1_2[[#This Row],[Bank Deposit]]+Table1_2[[#This Row],[Bank Deposit]]*0.02,Table1_2[[#This Row],[Bank Deposit]])</f>
        <v>186138</v>
      </c>
    </row>
    <row r="257" spans="1:18" x14ac:dyDescent="0.25">
      <c r="A257" s="21" t="s">
        <v>4098</v>
      </c>
      <c r="B257">
        <v>967533698</v>
      </c>
      <c r="C257">
        <v>32</v>
      </c>
      <c r="D257" s="8">
        <v>33018</v>
      </c>
      <c r="E257" s="21" t="s">
        <v>1094</v>
      </c>
      <c r="F257" s="21" t="s">
        <v>1479</v>
      </c>
      <c r="G257" s="21" t="s">
        <v>4099</v>
      </c>
      <c r="H257" s="22">
        <v>843027</v>
      </c>
      <c r="I257" s="22">
        <v>123682.46937228</v>
      </c>
      <c r="J257" s="21" t="s">
        <v>1637</v>
      </c>
      <c r="K257" s="21" t="s">
        <v>9141</v>
      </c>
      <c r="L257" s="22">
        <v>205039918</v>
      </c>
      <c r="M257" s="22">
        <v>325697115</v>
      </c>
      <c r="N257" s="21" t="s">
        <v>12515</v>
      </c>
      <c r="O257" s="8">
        <v>44575</v>
      </c>
      <c r="P257" s="21" t="s">
        <v>12516</v>
      </c>
      <c r="Q257" s="22">
        <f>Table1_2[[#This Row],[Bank Deposit]]-Table1_2[[#This Row],[Saving Accounts]]</f>
        <v>719344.53062772006</v>
      </c>
      <c r="R257" s="22">
        <f>IF(AND(Table1_2[[#This Row],[Bank Deposit]]&gt;=500000),Table1_2[[#This Row],[Bank Deposit]]+Table1_2[[#This Row],[Bank Deposit]]*0.02,Table1_2[[#This Row],[Bank Deposit]])</f>
        <v>859887.54</v>
      </c>
    </row>
    <row r="258" spans="1:18" x14ac:dyDescent="0.25">
      <c r="A258" s="21" t="s">
        <v>8647</v>
      </c>
      <c r="B258">
        <v>369381575</v>
      </c>
      <c r="C258">
        <v>73</v>
      </c>
      <c r="D258" s="8">
        <v>18042.75</v>
      </c>
      <c r="E258" s="21" t="s">
        <v>12</v>
      </c>
      <c r="F258" s="21" t="s">
        <v>519</v>
      </c>
      <c r="G258" s="21" t="s">
        <v>3820</v>
      </c>
      <c r="H258" s="22">
        <v>167595</v>
      </c>
      <c r="I258" s="22">
        <v>24123.576708000001</v>
      </c>
      <c r="J258" s="21" t="s">
        <v>8649</v>
      </c>
      <c r="K258" s="21" t="s">
        <v>9135</v>
      </c>
      <c r="L258" s="22">
        <v>947638536</v>
      </c>
      <c r="M258" s="22">
        <v>0</v>
      </c>
      <c r="N258" s="21" t="s">
        <v>12539</v>
      </c>
      <c r="O258" s="8">
        <v>44433</v>
      </c>
      <c r="P258" s="21" t="s">
        <v>12512</v>
      </c>
      <c r="Q258" s="22">
        <f>Table1_2[[#This Row],[Bank Deposit]]-Table1_2[[#This Row],[Saving Accounts]]</f>
        <v>143471.42329199999</v>
      </c>
      <c r="R258" s="22">
        <f>IF(AND(Table1_2[[#This Row],[Bank Deposit]]&gt;=500000),Table1_2[[#This Row],[Bank Deposit]]+Table1_2[[#This Row],[Bank Deposit]]*0.02,Table1_2[[#This Row],[Bank Deposit]])</f>
        <v>167595</v>
      </c>
    </row>
    <row r="259" spans="1:18" x14ac:dyDescent="0.25">
      <c r="A259" s="21" t="s">
        <v>4717</v>
      </c>
      <c r="B259">
        <v>381094998</v>
      </c>
      <c r="C259">
        <v>83</v>
      </c>
      <c r="D259" s="8">
        <v>14390.25</v>
      </c>
      <c r="E259" s="21" t="s">
        <v>1094</v>
      </c>
      <c r="F259" s="21" t="s">
        <v>34</v>
      </c>
      <c r="G259" s="21" t="s">
        <v>4066</v>
      </c>
      <c r="H259" s="22">
        <v>837966</v>
      </c>
      <c r="I259" s="22">
        <v>402223.874832</v>
      </c>
      <c r="J259" s="21" t="s">
        <v>4719</v>
      </c>
      <c r="K259" s="21" t="s">
        <v>9166</v>
      </c>
      <c r="L259" s="22">
        <v>2411467968</v>
      </c>
      <c r="M259" s="22">
        <v>953558424</v>
      </c>
      <c r="N259" s="21" t="s">
        <v>12515</v>
      </c>
      <c r="O259" s="8">
        <v>44308</v>
      </c>
      <c r="P259" s="21" t="s">
        <v>12527</v>
      </c>
      <c r="Q259" s="22">
        <f>Table1_2[[#This Row],[Bank Deposit]]-Table1_2[[#This Row],[Saving Accounts]]</f>
        <v>435742.125168</v>
      </c>
      <c r="R259" s="22">
        <f>IF(AND(Table1_2[[#This Row],[Bank Deposit]]&gt;=500000),Table1_2[[#This Row],[Bank Deposit]]+Table1_2[[#This Row],[Bank Deposit]]*0.02,Table1_2[[#This Row],[Bank Deposit]])</f>
        <v>854725.32</v>
      </c>
    </row>
    <row r="260" spans="1:18" x14ac:dyDescent="0.25">
      <c r="A260" s="21" t="s">
        <v>8330</v>
      </c>
      <c r="B260">
        <v>183744351</v>
      </c>
      <c r="C260">
        <v>55</v>
      </c>
      <c r="D260" s="8">
        <v>24617.25</v>
      </c>
      <c r="E260" s="21" t="s">
        <v>12</v>
      </c>
      <c r="F260" s="21" t="s">
        <v>852</v>
      </c>
      <c r="G260" s="21" t="s">
        <v>3331</v>
      </c>
      <c r="H260" s="22">
        <v>1712206</v>
      </c>
      <c r="I260" s="22">
        <v>1087320.3616655101</v>
      </c>
      <c r="J260" s="21" t="s">
        <v>8332</v>
      </c>
      <c r="K260" s="21" t="s">
        <v>9145</v>
      </c>
      <c r="L260" s="22">
        <v>454928874</v>
      </c>
      <c r="M260" s="22">
        <v>0</v>
      </c>
      <c r="N260" s="21" t="s">
        <v>12539</v>
      </c>
      <c r="O260" s="8">
        <v>44264</v>
      </c>
      <c r="P260" s="21" t="s">
        <v>12566</v>
      </c>
      <c r="Q260" s="22">
        <f>Table1_2[[#This Row],[Bank Deposit]]-Table1_2[[#This Row],[Saving Accounts]]</f>
        <v>624885.63833448989</v>
      </c>
      <c r="R260" s="22">
        <f>IF(AND(Table1_2[[#This Row],[Bank Deposit]]&gt;=500000),Table1_2[[#This Row],[Bank Deposit]]+Table1_2[[#This Row],[Bank Deposit]]*0.02,Table1_2[[#This Row],[Bank Deposit]])</f>
        <v>1746450.12</v>
      </c>
    </row>
    <row r="261" spans="1:18" x14ac:dyDescent="0.25">
      <c r="A261" s="21" t="s">
        <v>2325</v>
      </c>
      <c r="B261">
        <v>789469598</v>
      </c>
      <c r="C261">
        <v>54</v>
      </c>
      <c r="D261" s="8">
        <v>24982.5</v>
      </c>
      <c r="E261" s="21" t="s">
        <v>1094</v>
      </c>
      <c r="F261" s="21" t="s">
        <v>115</v>
      </c>
      <c r="G261" s="21" t="s">
        <v>1964</v>
      </c>
      <c r="H261" s="22">
        <v>876651</v>
      </c>
      <c r="I261" s="22">
        <v>232087.7344968</v>
      </c>
      <c r="J261" s="21" t="s">
        <v>2327</v>
      </c>
      <c r="K261" s="21" t="s">
        <v>9145</v>
      </c>
      <c r="L261" s="22">
        <v>479814776</v>
      </c>
      <c r="M261" s="22">
        <v>0</v>
      </c>
      <c r="N261" s="21" t="s">
        <v>12509</v>
      </c>
      <c r="O261" s="8">
        <v>44461</v>
      </c>
      <c r="P261" s="21" t="s">
        <v>12519</v>
      </c>
      <c r="Q261" s="22">
        <f>Table1_2[[#This Row],[Bank Deposit]]-Table1_2[[#This Row],[Saving Accounts]]</f>
        <v>644563.2655032</v>
      </c>
      <c r="R261" s="22">
        <f>IF(AND(Table1_2[[#This Row],[Bank Deposit]]&gt;=500000),Table1_2[[#This Row],[Bank Deposit]]+Table1_2[[#This Row],[Bank Deposit]]*0.02,Table1_2[[#This Row],[Bank Deposit]])</f>
        <v>894184.02</v>
      </c>
    </row>
    <row r="262" spans="1:18" x14ac:dyDescent="0.25">
      <c r="A262" s="21" t="s">
        <v>7074</v>
      </c>
      <c r="B262">
        <v>282048392</v>
      </c>
      <c r="C262">
        <v>35</v>
      </c>
      <c r="D262" s="8">
        <v>31922.25</v>
      </c>
      <c r="E262" s="21" t="s">
        <v>12</v>
      </c>
      <c r="F262" s="21" t="s">
        <v>125</v>
      </c>
      <c r="G262" s="21" t="s">
        <v>4105</v>
      </c>
      <c r="H262" s="22">
        <v>224892</v>
      </c>
      <c r="I262" s="22">
        <v>56944.255140959998</v>
      </c>
      <c r="J262" s="21" t="s">
        <v>7076</v>
      </c>
      <c r="K262" s="21" t="s">
        <v>9145</v>
      </c>
      <c r="L262" s="22">
        <v>2341620372</v>
      </c>
      <c r="M262" s="22">
        <v>0</v>
      </c>
      <c r="N262" s="21" t="s">
        <v>12522</v>
      </c>
      <c r="O262" s="8">
        <v>44391</v>
      </c>
      <c r="P262" s="21" t="s">
        <v>12510</v>
      </c>
      <c r="Q262" s="22">
        <f>Table1_2[[#This Row],[Bank Deposit]]-Table1_2[[#This Row],[Saving Accounts]]</f>
        <v>167947.74485904002</v>
      </c>
      <c r="R262" s="22">
        <f>IF(AND(Table1_2[[#This Row],[Bank Deposit]]&gt;=500000),Table1_2[[#This Row],[Bank Deposit]]+Table1_2[[#This Row],[Bank Deposit]]*0.02,Table1_2[[#This Row],[Bank Deposit]])</f>
        <v>224892</v>
      </c>
    </row>
    <row r="263" spans="1:18" x14ac:dyDescent="0.25">
      <c r="A263" s="21" t="s">
        <v>1478</v>
      </c>
      <c r="B263">
        <v>314669857</v>
      </c>
      <c r="C263">
        <v>30</v>
      </c>
      <c r="D263" s="8">
        <v>33748.5</v>
      </c>
      <c r="E263" s="21" t="s">
        <v>1094</v>
      </c>
      <c r="F263" s="21" t="s">
        <v>1479</v>
      </c>
      <c r="G263" s="21" t="s">
        <v>14</v>
      </c>
      <c r="H263" s="22">
        <v>87355</v>
      </c>
      <c r="I263" s="22">
        <v>88086.050949600001</v>
      </c>
      <c r="J263" s="21" t="s">
        <v>1481</v>
      </c>
      <c r="K263" s="21" t="s">
        <v>9131</v>
      </c>
      <c r="L263" s="22">
        <v>3782814288</v>
      </c>
      <c r="M263" s="22">
        <v>0</v>
      </c>
      <c r="N263" s="21" t="s">
        <v>12522</v>
      </c>
      <c r="O263" s="8">
        <v>44332</v>
      </c>
      <c r="P263" s="21" t="s">
        <v>12510</v>
      </c>
      <c r="Q263" s="22">
        <f>Table1_2[[#This Row],[Bank Deposit]]-Table1_2[[#This Row],[Saving Accounts]]</f>
        <v>-731.05094960000133</v>
      </c>
      <c r="R263" s="22">
        <f>IF(AND(Table1_2[[#This Row],[Bank Deposit]]&gt;=500000),Table1_2[[#This Row],[Bank Deposit]]+Table1_2[[#This Row],[Bank Deposit]]*0.02,Table1_2[[#This Row],[Bank Deposit]])</f>
        <v>87355</v>
      </c>
    </row>
    <row r="264" spans="1:18" x14ac:dyDescent="0.25">
      <c r="A264" s="21" t="s">
        <v>5926</v>
      </c>
      <c r="B264">
        <v>386315612</v>
      </c>
      <c r="C264">
        <v>76</v>
      </c>
      <c r="D264" s="8">
        <v>16947</v>
      </c>
      <c r="E264" s="21" t="s">
        <v>12</v>
      </c>
      <c r="F264" s="21" t="s">
        <v>422</v>
      </c>
      <c r="G264" s="21" t="s">
        <v>4054</v>
      </c>
      <c r="H264" s="22">
        <v>24846</v>
      </c>
      <c r="I264" s="22">
        <v>5310.8649216000003</v>
      </c>
      <c r="J264" s="21" t="s">
        <v>5928</v>
      </c>
      <c r="K264" s="21" t="s">
        <v>9131</v>
      </c>
      <c r="L264" s="22">
        <v>2116056096</v>
      </c>
      <c r="M264" s="22">
        <v>0</v>
      </c>
      <c r="N264" s="21" t="s">
        <v>12539</v>
      </c>
      <c r="O264" s="8">
        <v>44397</v>
      </c>
      <c r="P264" s="21" t="s">
        <v>12512</v>
      </c>
      <c r="Q264" s="22">
        <f>Table1_2[[#This Row],[Bank Deposit]]-Table1_2[[#This Row],[Saving Accounts]]</f>
        <v>19535.135078399999</v>
      </c>
      <c r="R264" s="22">
        <f>IF(AND(Table1_2[[#This Row],[Bank Deposit]]&gt;=500000),Table1_2[[#This Row],[Bank Deposit]]+Table1_2[[#This Row],[Bank Deposit]]*0.02,Table1_2[[#This Row],[Bank Deposit]])</f>
        <v>24846</v>
      </c>
    </row>
    <row r="265" spans="1:18" x14ac:dyDescent="0.25">
      <c r="A265" s="21" t="s">
        <v>7473</v>
      </c>
      <c r="B265">
        <v>963425424</v>
      </c>
      <c r="C265">
        <v>62</v>
      </c>
      <c r="D265" s="8">
        <v>22060.5</v>
      </c>
      <c r="E265" s="21" t="s">
        <v>12</v>
      </c>
      <c r="F265" s="21" t="s">
        <v>181</v>
      </c>
      <c r="G265" s="21" t="s">
        <v>4220</v>
      </c>
      <c r="H265" s="22">
        <v>97469</v>
      </c>
      <c r="I265" s="22">
        <v>13862.203971839999</v>
      </c>
      <c r="J265" s="21" t="s">
        <v>7475</v>
      </c>
      <c r="K265" s="21" t="s">
        <v>9141</v>
      </c>
      <c r="L265" s="22">
        <v>162116955</v>
      </c>
      <c r="M265" s="22">
        <v>0</v>
      </c>
      <c r="N265" s="21" t="s">
        <v>12505</v>
      </c>
      <c r="O265" s="8">
        <v>44328</v>
      </c>
      <c r="P265" s="21" t="s">
        <v>12512</v>
      </c>
      <c r="Q265" s="22">
        <f>Table1_2[[#This Row],[Bank Deposit]]-Table1_2[[#This Row],[Saving Accounts]]</f>
        <v>83606.796028159995</v>
      </c>
      <c r="R265" s="22">
        <f>IF(AND(Table1_2[[#This Row],[Bank Deposit]]&gt;=500000),Table1_2[[#This Row],[Bank Deposit]]+Table1_2[[#This Row],[Bank Deposit]]*0.02,Table1_2[[#This Row],[Bank Deposit]])</f>
        <v>97469</v>
      </c>
    </row>
    <row r="266" spans="1:18" x14ac:dyDescent="0.25">
      <c r="A266" s="21" t="s">
        <v>2956</v>
      </c>
      <c r="B266">
        <v>930711869</v>
      </c>
      <c r="C266">
        <v>48</v>
      </c>
      <c r="D266" s="8">
        <v>27174</v>
      </c>
      <c r="E266" s="21" t="s">
        <v>1094</v>
      </c>
      <c r="F266" s="21" t="s">
        <v>370</v>
      </c>
      <c r="G266" s="21" t="s">
        <v>2773</v>
      </c>
      <c r="H266" s="22">
        <v>634924</v>
      </c>
      <c r="I266" s="22">
        <v>168784.05350400001</v>
      </c>
      <c r="J266" s="21" t="s">
        <v>2958</v>
      </c>
      <c r="K266" s="21" t="s">
        <v>9141</v>
      </c>
      <c r="L266" s="22">
        <v>3053480248</v>
      </c>
      <c r="M266" s="22">
        <v>0</v>
      </c>
      <c r="N266" s="21" t="s">
        <v>12525</v>
      </c>
      <c r="O266" s="8">
        <v>44403</v>
      </c>
      <c r="P266" s="21" t="s">
        <v>12506</v>
      </c>
      <c r="Q266" s="22">
        <f>Table1_2[[#This Row],[Bank Deposit]]-Table1_2[[#This Row],[Saving Accounts]]</f>
        <v>466139.94649599999</v>
      </c>
      <c r="R266" s="22">
        <f>IF(AND(Table1_2[[#This Row],[Bank Deposit]]&gt;=500000),Table1_2[[#This Row],[Bank Deposit]]+Table1_2[[#This Row],[Bank Deposit]]*0.02,Table1_2[[#This Row],[Bank Deposit]])</f>
        <v>647622.48</v>
      </c>
    </row>
    <row r="267" spans="1:18" x14ac:dyDescent="0.25">
      <c r="A267" s="21" t="s">
        <v>8466</v>
      </c>
      <c r="B267">
        <v>293249931</v>
      </c>
      <c r="C267">
        <v>21</v>
      </c>
      <c r="D267" s="8">
        <v>37035.75</v>
      </c>
      <c r="E267" s="21" t="s">
        <v>12</v>
      </c>
      <c r="F267" s="21" t="s">
        <v>344</v>
      </c>
      <c r="G267" s="21" t="s">
        <v>2773</v>
      </c>
      <c r="H267" s="22">
        <v>1504666</v>
      </c>
      <c r="I267" s="22">
        <v>130120.5279</v>
      </c>
      <c r="J267" s="21" t="s">
        <v>8468</v>
      </c>
      <c r="K267" s="21" t="s">
        <v>9141</v>
      </c>
      <c r="L267" s="22">
        <v>1372501908</v>
      </c>
      <c r="M267" s="22">
        <v>0</v>
      </c>
      <c r="N267" s="21" t="s">
        <v>12522</v>
      </c>
      <c r="O267" s="8">
        <v>44362</v>
      </c>
      <c r="P267" s="21" t="s">
        <v>12510</v>
      </c>
      <c r="Q267" s="22">
        <f>Table1_2[[#This Row],[Bank Deposit]]-Table1_2[[#This Row],[Saving Accounts]]</f>
        <v>1374545.4720999999</v>
      </c>
      <c r="R267" s="22">
        <f>IF(AND(Table1_2[[#This Row],[Bank Deposit]]&gt;=500000),Table1_2[[#This Row],[Bank Deposit]]+Table1_2[[#This Row],[Bank Deposit]]*0.02,Table1_2[[#This Row],[Bank Deposit]])</f>
        <v>1534759.32</v>
      </c>
    </row>
    <row r="268" spans="1:18" x14ac:dyDescent="0.25">
      <c r="A268" s="21" t="s">
        <v>7863</v>
      </c>
      <c r="B268">
        <v>186633227</v>
      </c>
      <c r="C268">
        <v>62</v>
      </c>
      <c r="D268" s="8">
        <v>22060.5</v>
      </c>
      <c r="E268" s="21" t="s">
        <v>12</v>
      </c>
      <c r="F268" s="21" t="s">
        <v>260</v>
      </c>
      <c r="G268" s="21" t="s">
        <v>3583</v>
      </c>
      <c r="H268" s="22">
        <v>94786</v>
      </c>
      <c r="I268" s="22">
        <v>38070.412723200003</v>
      </c>
      <c r="J268" s="21" t="s">
        <v>7865</v>
      </c>
      <c r="K268" s="21" t="s">
        <v>9149</v>
      </c>
      <c r="L268" s="22">
        <v>1269561292</v>
      </c>
      <c r="M268" s="22">
        <v>0</v>
      </c>
      <c r="N268" s="21" t="s">
        <v>12525</v>
      </c>
      <c r="O268" s="8">
        <v>44329</v>
      </c>
      <c r="P268" s="21" t="s">
        <v>12561</v>
      </c>
      <c r="Q268" s="22">
        <f>Table1_2[[#This Row],[Bank Deposit]]-Table1_2[[#This Row],[Saving Accounts]]</f>
        <v>56715.587276799997</v>
      </c>
      <c r="R268" s="22">
        <f>IF(AND(Table1_2[[#This Row],[Bank Deposit]]&gt;=500000),Table1_2[[#This Row],[Bank Deposit]]+Table1_2[[#This Row],[Bank Deposit]]*0.02,Table1_2[[#This Row],[Bank Deposit]])</f>
        <v>94786</v>
      </c>
    </row>
    <row r="269" spans="1:18" x14ac:dyDescent="0.25">
      <c r="A269" s="21" t="s">
        <v>6400</v>
      </c>
      <c r="B269">
        <v>386788742</v>
      </c>
      <c r="C269">
        <v>44</v>
      </c>
      <c r="D269" s="8">
        <v>28635</v>
      </c>
      <c r="E269" s="21" t="s">
        <v>12</v>
      </c>
      <c r="F269" s="21" t="s">
        <v>314</v>
      </c>
      <c r="G269" s="21" t="s">
        <v>4074</v>
      </c>
      <c r="H269" s="22">
        <v>482275</v>
      </c>
      <c r="I269" s="22">
        <v>513622.90004454</v>
      </c>
      <c r="J269" s="21" t="s">
        <v>6402</v>
      </c>
      <c r="K269" s="21" t="s">
        <v>9145</v>
      </c>
      <c r="L269" s="22">
        <v>75930855</v>
      </c>
      <c r="M269" s="22">
        <v>0</v>
      </c>
      <c r="N269" s="21" t="s">
        <v>12539</v>
      </c>
      <c r="O269" s="8">
        <v>44542</v>
      </c>
      <c r="P269" s="21" t="s">
        <v>12512</v>
      </c>
      <c r="Q269" s="22">
        <f>Table1_2[[#This Row],[Bank Deposit]]-Table1_2[[#This Row],[Saving Accounts]]</f>
        <v>-31347.900044540002</v>
      </c>
      <c r="R269" s="22">
        <f>IF(AND(Table1_2[[#This Row],[Bank Deposit]]&gt;=500000),Table1_2[[#This Row],[Bank Deposit]]+Table1_2[[#This Row],[Bank Deposit]]*0.02,Table1_2[[#This Row],[Bank Deposit]])</f>
        <v>482275</v>
      </c>
    </row>
    <row r="270" spans="1:18" x14ac:dyDescent="0.25">
      <c r="A270" s="21" t="s">
        <v>7727</v>
      </c>
      <c r="B270">
        <v>684928177</v>
      </c>
      <c r="C270">
        <v>66</v>
      </c>
      <c r="D270" s="8">
        <v>20599.5</v>
      </c>
      <c r="E270" s="21" t="s">
        <v>12</v>
      </c>
      <c r="F270" s="21" t="s">
        <v>1308</v>
      </c>
      <c r="G270" s="21" t="s">
        <v>3058</v>
      </c>
      <c r="H270" s="22">
        <v>791795</v>
      </c>
      <c r="I270" s="22">
        <v>326869.38910079998</v>
      </c>
      <c r="J270" s="21" t="s">
        <v>7729</v>
      </c>
      <c r="K270" s="21" t="s">
        <v>9135</v>
      </c>
      <c r="L270" s="22">
        <v>2387811309</v>
      </c>
      <c r="M270" s="22">
        <v>0</v>
      </c>
      <c r="N270" s="21" t="s">
        <v>12505</v>
      </c>
      <c r="O270" s="8">
        <v>44375</v>
      </c>
      <c r="P270" s="21" t="s">
        <v>12506</v>
      </c>
      <c r="Q270" s="22">
        <f>Table1_2[[#This Row],[Bank Deposit]]-Table1_2[[#This Row],[Saving Accounts]]</f>
        <v>464925.61089920002</v>
      </c>
      <c r="R270" s="22">
        <f>IF(AND(Table1_2[[#This Row],[Bank Deposit]]&gt;=500000),Table1_2[[#This Row],[Bank Deposit]]+Table1_2[[#This Row],[Bank Deposit]]*0.02,Table1_2[[#This Row],[Bank Deposit]])</f>
        <v>807630.9</v>
      </c>
    </row>
    <row r="271" spans="1:18" x14ac:dyDescent="0.25">
      <c r="A271" s="21" t="s">
        <v>8434</v>
      </c>
      <c r="B271">
        <v>911552187</v>
      </c>
      <c r="C271">
        <v>70</v>
      </c>
      <c r="D271" s="8">
        <v>19138.5</v>
      </c>
      <c r="E271" s="21" t="s">
        <v>12</v>
      </c>
      <c r="F271" s="21" t="s">
        <v>1336</v>
      </c>
      <c r="G271" s="21" t="s">
        <v>2773</v>
      </c>
      <c r="H271" s="22">
        <v>307202</v>
      </c>
      <c r="I271" s="22">
        <v>149465.63174400001</v>
      </c>
      <c r="J271" s="21" t="s">
        <v>8436</v>
      </c>
      <c r="K271" s="21" t="s">
        <v>9141</v>
      </c>
      <c r="L271" s="22">
        <v>397164126</v>
      </c>
      <c r="M271" s="22">
        <v>0</v>
      </c>
      <c r="N271" s="21" t="s">
        <v>12505</v>
      </c>
      <c r="O271" s="8">
        <v>44478</v>
      </c>
      <c r="P271" s="21" t="s">
        <v>12512</v>
      </c>
      <c r="Q271" s="22">
        <f>Table1_2[[#This Row],[Bank Deposit]]-Table1_2[[#This Row],[Saving Accounts]]</f>
        <v>157736.36825599999</v>
      </c>
      <c r="R271" s="22">
        <f>IF(AND(Table1_2[[#This Row],[Bank Deposit]]&gt;=500000),Table1_2[[#This Row],[Bank Deposit]]+Table1_2[[#This Row],[Bank Deposit]]*0.02,Table1_2[[#This Row],[Bank Deposit]])</f>
        <v>307202</v>
      </c>
    </row>
    <row r="272" spans="1:18" x14ac:dyDescent="0.25">
      <c r="A272" s="21" t="s">
        <v>3680</v>
      </c>
      <c r="B272">
        <v>209983747</v>
      </c>
      <c r="C272">
        <v>52</v>
      </c>
      <c r="D272" s="8">
        <v>25713</v>
      </c>
      <c r="E272" s="21" t="s">
        <v>1094</v>
      </c>
      <c r="F272" s="21" t="s">
        <v>331</v>
      </c>
      <c r="G272" s="21" t="s">
        <v>3583</v>
      </c>
      <c r="H272" s="22">
        <v>309305</v>
      </c>
      <c r="I272" s="22">
        <v>78185.317391999997</v>
      </c>
      <c r="J272" s="21" t="s">
        <v>3682</v>
      </c>
      <c r="K272" s="21" t="s">
        <v>9135</v>
      </c>
      <c r="L272" s="22">
        <v>202295223</v>
      </c>
      <c r="M272" s="22">
        <v>0</v>
      </c>
      <c r="N272" s="21" t="s">
        <v>12505</v>
      </c>
      <c r="O272" s="8">
        <v>44308</v>
      </c>
      <c r="P272" s="21" t="s">
        <v>12506</v>
      </c>
      <c r="Q272" s="22">
        <f>Table1_2[[#This Row],[Bank Deposit]]-Table1_2[[#This Row],[Saving Accounts]]</f>
        <v>231119.682608</v>
      </c>
      <c r="R272" s="22">
        <f>IF(AND(Table1_2[[#This Row],[Bank Deposit]]&gt;=500000),Table1_2[[#This Row],[Bank Deposit]]+Table1_2[[#This Row],[Bank Deposit]]*0.02,Table1_2[[#This Row],[Bank Deposit]])</f>
        <v>309305</v>
      </c>
    </row>
    <row r="273" spans="1:18" x14ac:dyDescent="0.25">
      <c r="A273" s="21" t="s">
        <v>8513</v>
      </c>
      <c r="B273">
        <v>16077370</v>
      </c>
      <c r="C273">
        <v>75</v>
      </c>
      <c r="D273" s="8">
        <v>17312.25</v>
      </c>
      <c r="E273" s="21" t="s">
        <v>12</v>
      </c>
      <c r="F273" s="21" t="s">
        <v>176</v>
      </c>
      <c r="G273" s="21" t="s">
        <v>2773</v>
      </c>
      <c r="H273" s="22">
        <v>570888</v>
      </c>
      <c r="I273" s="22">
        <v>258802.71531743999</v>
      </c>
      <c r="J273" s="21" t="s">
        <v>8515</v>
      </c>
      <c r="K273" s="21" t="s">
        <v>9141</v>
      </c>
      <c r="L273" s="22">
        <v>3723500892</v>
      </c>
      <c r="M273" s="22">
        <v>0</v>
      </c>
      <c r="N273" s="21" t="s">
        <v>12505</v>
      </c>
      <c r="O273" s="8">
        <v>44497</v>
      </c>
      <c r="P273" s="21" t="s">
        <v>12512</v>
      </c>
      <c r="Q273" s="22">
        <f>Table1_2[[#This Row],[Bank Deposit]]-Table1_2[[#This Row],[Saving Accounts]]</f>
        <v>312085.28468256001</v>
      </c>
      <c r="R273" s="22">
        <f>IF(AND(Table1_2[[#This Row],[Bank Deposit]]&gt;=500000),Table1_2[[#This Row],[Bank Deposit]]+Table1_2[[#This Row],[Bank Deposit]]*0.02,Table1_2[[#This Row],[Bank Deposit]])</f>
        <v>582305.76</v>
      </c>
    </row>
    <row r="274" spans="1:18" x14ac:dyDescent="0.25">
      <c r="A274" s="21" t="s">
        <v>9006</v>
      </c>
      <c r="B274">
        <v>453656191</v>
      </c>
      <c r="C274">
        <v>18</v>
      </c>
      <c r="D274" s="8">
        <v>37419</v>
      </c>
      <c r="E274" s="21" t="s">
        <v>12</v>
      </c>
      <c r="F274" s="21" t="s">
        <v>190</v>
      </c>
      <c r="G274" s="21" t="s">
        <v>4084</v>
      </c>
      <c r="H274" s="22">
        <v>776868</v>
      </c>
      <c r="I274" s="22">
        <v>376088.38841226848</v>
      </c>
      <c r="J274" s="21" t="s">
        <v>9008</v>
      </c>
      <c r="K274" s="21" t="s">
        <v>9149</v>
      </c>
      <c r="L274" s="22">
        <v>552316128</v>
      </c>
      <c r="M274" s="22">
        <v>0</v>
      </c>
      <c r="N274" s="21" t="s">
        <v>12539</v>
      </c>
      <c r="O274" s="8">
        <v>44602</v>
      </c>
      <c r="P274" s="21" t="s">
        <v>12512</v>
      </c>
      <c r="Q274" s="22">
        <f>Table1_2[[#This Row],[Bank Deposit]]-Table1_2[[#This Row],[Saving Accounts]]</f>
        <v>400779.61158773152</v>
      </c>
      <c r="R274" s="22">
        <f>IF(AND(Table1_2[[#This Row],[Bank Deposit]]&gt;=500000),Table1_2[[#This Row],[Bank Deposit]]+Table1_2[[#This Row],[Bank Deposit]]*0.02,Table1_2[[#This Row],[Bank Deposit]])</f>
        <v>792405.36</v>
      </c>
    </row>
    <row r="275" spans="1:18" x14ac:dyDescent="0.25">
      <c r="A275" s="21" t="s">
        <v>6710</v>
      </c>
      <c r="B275">
        <v>942656359</v>
      </c>
      <c r="C275">
        <v>27</v>
      </c>
      <c r="D275" s="8">
        <v>34844.25</v>
      </c>
      <c r="E275" s="21" t="s">
        <v>12</v>
      </c>
      <c r="F275" s="21" t="s">
        <v>453</v>
      </c>
      <c r="G275" s="21" t="s">
        <v>4066</v>
      </c>
      <c r="H275" s="22">
        <v>502317</v>
      </c>
      <c r="I275" s="22">
        <v>121007.56162176</v>
      </c>
      <c r="J275" s="21" t="s">
        <v>6712</v>
      </c>
      <c r="K275" s="21" t="s">
        <v>9149</v>
      </c>
      <c r="L275" s="22">
        <v>242779896</v>
      </c>
      <c r="M275" s="22">
        <v>0</v>
      </c>
      <c r="N275" s="21" t="s">
        <v>12522</v>
      </c>
      <c r="O275" s="8">
        <v>44261</v>
      </c>
      <c r="P275" s="21" t="s">
        <v>12512</v>
      </c>
      <c r="Q275" s="22">
        <f>Table1_2[[#This Row],[Bank Deposit]]-Table1_2[[#This Row],[Saving Accounts]]</f>
        <v>381309.43837823998</v>
      </c>
      <c r="R275" s="22">
        <f>IF(AND(Table1_2[[#This Row],[Bank Deposit]]&gt;=500000),Table1_2[[#This Row],[Bank Deposit]]+Table1_2[[#This Row],[Bank Deposit]]*0.02,Table1_2[[#This Row],[Bank Deposit]])</f>
        <v>512363.34</v>
      </c>
    </row>
    <row r="276" spans="1:18" x14ac:dyDescent="0.25">
      <c r="A276" s="21" t="s">
        <v>5748</v>
      </c>
      <c r="B276">
        <v>726607069</v>
      </c>
      <c r="C276">
        <v>76</v>
      </c>
      <c r="D276" s="8">
        <v>16947</v>
      </c>
      <c r="E276" s="21" t="s">
        <v>1094</v>
      </c>
      <c r="F276" s="21" t="s">
        <v>241</v>
      </c>
      <c r="G276" s="21" t="s">
        <v>4105</v>
      </c>
      <c r="H276" s="22">
        <v>407036</v>
      </c>
      <c r="I276" s="22">
        <v>199951.78597758</v>
      </c>
      <c r="J276" s="21" t="s">
        <v>5750</v>
      </c>
      <c r="K276" s="21" t="s">
        <v>9131</v>
      </c>
      <c r="L276" s="22">
        <v>770577444</v>
      </c>
      <c r="M276" s="22">
        <v>0</v>
      </c>
      <c r="N276" s="21" t="s">
        <v>12539</v>
      </c>
      <c r="O276" s="8">
        <v>44427</v>
      </c>
      <c r="P276" s="21" t="s">
        <v>12512</v>
      </c>
      <c r="Q276" s="22">
        <f>Table1_2[[#This Row],[Bank Deposit]]-Table1_2[[#This Row],[Saving Accounts]]</f>
        <v>207084.21402242</v>
      </c>
      <c r="R276" s="22">
        <f>IF(AND(Table1_2[[#This Row],[Bank Deposit]]&gt;=500000),Table1_2[[#This Row],[Bank Deposit]]+Table1_2[[#This Row],[Bank Deposit]]*0.02,Table1_2[[#This Row],[Bank Deposit]])</f>
        <v>407036</v>
      </c>
    </row>
    <row r="277" spans="1:18" x14ac:dyDescent="0.25">
      <c r="A277" s="21" t="s">
        <v>6228</v>
      </c>
      <c r="B277">
        <v>795311765</v>
      </c>
      <c r="C277">
        <v>66</v>
      </c>
      <c r="D277" s="8">
        <v>20599.5</v>
      </c>
      <c r="E277" s="21" t="s">
        <v>12</v>
      </c>
      <c r="F277" s="21" t="s">
        <v>1702</v>
      </c>
      <c r="G277" s="21" t="s">
        <v>4148</v>
      </c>
      <c r="H277" s="22">
        <v>548878</v>
      </c>
      <c r="I277" s="22">
        <v>183277.51225344001</v>
      </c>
      <c r="J277" s="21" t="s">
        <v>6230</v>
      </c>
      <c r="K277" s="21" t="s">
        <v>9141</v>
      </c>
      <c r="L277" s="22">
        <v>506515625</v>
      </c>
      <c r="M277" s="22">
        <v>0</v>
      </c>
      <c r="N277" s="21" t="s">
        <v>12505</v>
      </c>
      <c r="O277" s="8">
        <v>44651</v>
      </c>
      <c r="P277" s="21" t="s">
        <v>12506</v>
      </c>
      <c r="Q277" s="22">
        <f>Table1_2[[#This Row],[Bank Deposit]]-Table1_2[[#This Row],[Saving Accounts]]</f>
        <v>365600.48774656001</v>
      </c>
      <c r="R277" s="22">
        <f>IF(AND(Table1_2[[#This Row],[Bank Deposit]]&gt;=500000),Table1_2[[#This Row],[Bank Deposit]]+Table1_2[[#This Row],[Bank Deposit]]*0.02,Table1_2[[#This Row],[Bank Deposit]])</f>
        <v>559855.56000000006</v>
      </c>
    </row>
    <row r="278" spans="1:18" x14ac:dyDescent="0.25">
      <c r="A278" s="21" t="s">
        <v>6639</v>
      </c>
      <c r="B278">
        <v>627584820</v>
      </c>
      <c r="C278">
        <v>61</v>
      </c>
      <c r="D278" s="8">
        <v>22425.75</v>
      </c>
      <c r="E278" s="21" t="s">
        <v>12</v>
      </c>
      <c r="F278" s="21" t="s">
        <v>721</v>
      </c>
      <c r="G278" s="21" t="s">
        <v>4119</v>
      </c>
      <c r="H278" s="22">
        <v>270552</v>
      </c>
      <c r="I278" s="22">
        <v>197156.08069248</v>
      </c>
      <c r="J278" s="21" t="s">
        <v>6641</v>
      </c>
      <c r="K278" s="21" t="s">
        <v>9135</v>
      </c>
      <c r="L278" s="22">
        <v>2294930313</v>
      </c>
      <c r="M278" s="22">
        <v>0</v>
      </c>
      <c r="N278" s="21" t="s">
        <v>12522</v>
      </c>
      <c r="O278" s="8">
        <v>44301</v>
      </c>
      <c r="P278" s="21" t="s">
        <v>12510</v>
      </c>
      <c r="Q278" s="22">
        <f>Table1_2[[#This Row],[Bank Deposit]]-Table1_2[[#This Row],[Saving Accounts]]</f>
        <v>73395.919307520002</v>
      </c>
      <c r="R278" s="22">
        <f>IF(AND(Table1_2[[#This Row],[Bank Deposit]]&gt;=500000),Table1_2[[#This Row],[Bank Deposit]]+Table1_2[[#This Row],[Bank Deposit]]*0.02,Table1_2[[#This Row],[Bank Deposit]])</f>
        <v>270552</v>
      </c>
    </row>
    <row r="279" spans="1:18" x14ac:dyDescent="0.25">
      <c r="A279" s="21" t="s">
        <v>6391</v>
      </c>
      <c r="B279">
        <v>96104372</v>
      </c>
      <c r="C279">
        <v>27</v>
      </c>
      <c r="D279" s="8">
        <v>34844.25</v>
      </c>
      <c r="E279" s="21" t="s">
        <v>12</v>
      </c>
      <c r="F279" s="21" t="s">
        <v>246</v>
      </c>
      <c r="G279" s="21" t="s">
        <v>4088</v>
      </c>
      <c r="H279" s="22">
        <v>188775</v>
      </c>
      <c r="I279" s="22">
        <v>47567.257026239997</v>
      </c>
      <c r="J279" s="21" t="s">
        <v>6393</v>
      </c>
      <c r="K279" s="21" t="s">
        <v>9131</v>
      </c>
      <c r="L279" s="22">
        <v>32397945</v>
      </c>
      <c r="M279" s="22">
        <v>0</v>
      </c>
      <c r="N279" s="21" t="s">
        <v>12509</v>
      </c>
      <c r="O279" s="8">
        <v>44624</v>
      </c>
      <c r="P279" s="21" t="s">
        <v>12510</v>
      </c>
      <c r="Q279" s="22">
        <f>Table1_2[[#This Row],[Bank Deposit]]-Table1_2[[#This Row],[Saving Accounts]]</f>
        <v>141207.74297376</v>
      </c>
      <c r="R279" s="22">
        <f>IF(AND(Table1_2[[#This Row],[Bank Deposit]]&gt;=500000),Table1_2[[#This Row],[Bank Deposit]]+Table1_2[[#This Row],[Bank Deposit]]*0.02,Table1_2[[#This Row],[Bank Deposit]])</f>
        <v>188775</v>
      </c>
    </row>
    <row r="280" spans="1:18" x14ac:dyDescent="0.25">
      <c r="A280" s="21" t="s">
        <v>2518</v>
      </c>
      <c r="B280">
        <v>702117442</v>
      </c>
      <c r="C280">
        <v>27</v>
      </c>
      <c r="D280" s="8">
        <v>34844.25</v>
      </c>
      <c r="E280" s="21" t="s">
        <v>12</v>
      </c>
      <c r="F280" s="21" t="s">
        <v>110</v>
      </c>
      <c r="G280" s="21" t="s">
        <v>1964</v>
      </c>
      <c r="H280" s="22">
        <v>2662748</v>
      </c>
      <c r="I280" s="22">
        <v>1326814.4339429999</v>
      </c>
      <c r="J280" s="21" t="s">
        <v>2520</v>
      </c>
      <c r="K280" s="21" t="s">
        <v>9149</v>
      </c>
      <c r="L280" s="22">
        <v>662704935</v>
      </c>
      <c r="M280" s="22">
        <v>0</v>
      </c>
      <c r="N280" s="21" t="s">
        <v>12525</v>
      </c>
      <c r="O280" s="8">
        <v>44552</v>
      </c>
      <c r="P280" s="21" t="s">
        <v>12564</v>
      </c>
      <c r="Q280" s="22">
        <f>Table1_2[[#This Row],[Bank Deposit]]-Table1_2[[#This Row],[Saving Accounts]]</f>
        <v>1335933.5660570001</v>
      </c>
      <c r="R280" s="22">
        <f>IF(AND(Table1_2[[#This Row],[Bank Deposit]]&gt;=500000),Table1_2[[#This Row],[Bank Deposit]]+Table1_2[[#This Row],[Bank Deposit]]*0.02,Table1_2[[#This Row],[Bank Deposit]])</f>
        <v>2716002.96</v>
      </c>
    </row>
    <row r="281" spans="1:18" x14ac:dyDescent="0.25">
      <c r="A281" s="21" t="s">
        <v>7452</v>
      </c>
      <c r="B281">
        <v>277557948</v>
      </c>
      <c r="C281">
        <v>45</v>
      </c>
      <c r="D281" s="8">
        <v>28269.75</v>
      </c>
      <c r="E281" s="21" t="s">
        <v>12</v>
      </c>
      <c r="F281" s="21" t="s">
        <v>598</v>
      </c>
      <c r="G281" s="21" t="s">
        <v>4220</v>
      </c>
      <c r="H281" s="22">
        <v>1783851</v>
      </c>
      <c r="I281" s="22">
        <v>243830.84222952</v>
      </c>
      <c r="J281" s="21" t="s">
        <v>7454</v>
      </c>
      <c r="K281" s="21" t="s">
        <v>9149</v>
      </c>
      <c r="L281" s="22">
        <v>4184349</v>
      </c>
      <c r="M281" s="22">
        <v>0</v>
      </c>
      <c r="N281" s="21" t="s">
        <v>12505</v>
      </c>
      <c r="O281" s="8">
        <v>44355</v>
      </c>
      <c r="P281" s="21" t="s">
        <v>12510</v>
      </c>
      <c r="Q281" s="22">
        <f>Table1_2[[#This Row],[Bank Deposit]]-Table1_2[[#This Row],[Saving Accounts]]</f>
        <v>1540020.15777048</v>
      </c>
      <c r="R281" s="22">
        <f>IF(AND(Table1_2[[#This Row],[Bank Deposit]]&gt;=500000),Table1_2[[#This Row],[Bank Deposit]]+Table1_2[[#This Row],[Bank Deposit]]*0.02,Table1_2[[#This Row],[Bank Deposit]])</f>
        <v>1819528.02</v>
      </c>
    </row>
    <row r="282" spans="1:18" x14ac:dyDescent="0.25">
      <c r="A282" s="21" t="s">
        <v>4767</v>
      </c>
      <c r="B282">
        <v>41359454</v>
      </c>
      <c r="C282">
        <v>25</v>
      </c>
      <c r="D282" s="8">
        <v>35574.75</v>
      </c>
      <c r="E282" s="21" t="s">
        <v>1094</v>
      </c>
      <c r="F282" s="21" t="s">
        <v>115</v>
      </c>
      <c r="G282" s="21" t="s">
        <v>4119</v>
      </c>
      <c r="H282" s="22">
        <v>446223</v>
      </c>
      <c r="I282" s="22">
        <v>253157.2520373</v>
      </c>
      <c r="J282" s="21" t="s">
        <v>4769</v>
      </c>
      <c r="K282" s="21" t="s">
        <v>9131</v>
      </c>
      <c r="L282" s="22">
        <v>111158784</v>
      </c>
      <c r="M282" s="22">
        <v>0</v>
      </c>
      <c r="N282" s="21" t="s">
        <v>12522</v>
      </c>
      <c r="O282" s="8">
        <v>44245</v>
      </c>
      <c r="P282" s="21" t="s">
        <v>12510</v>
      </c>
      <c r="Q282" s="22">
        <f>Table1_2[[#This Row],[Bank Deposit]]-Table1_2[[#This Row],[Saving Accounts]]</f>
        <v>193065.7479627</v>
      </c>
      <c r="R282" s="22">
        <f>IF(AND(Table1_2[[#This Row],[Bank Deposit]]&gt;=500000),Table1_2[[#This Row],[Bank Deposit]]+Table1_2[[#This Row],[Bank Deposit]]*0.02,Table1_2[[#This Row],[Bank Deposit]])</f>
        <v>446223</v>
      </c>
    </row>
    <row r="283" spans="1:18" x14ac:dyDescent="0.25">
      <c r="A283" s="21" t="s">
        <v>2328</v>
      </c>
      <c r="B283">
        <v>722771004</v>
      </c>
      <c r="C283">
        <v>33</v>
      </c>
      <c r="D283" s="8">
        <v>32652.75</v>
      </c>
      <c r="E283" s="21" t="s">
        <v>1094</v>
      </c>
      <c r="F283" s="21" t="s">
        <v>1220</v>
      </c>
      <c r="G283" s="21" t="s">
        <v>1964</v>
      </c>
      <c r="H283" s="22">
        <v>2704170</v>
      </c>
      <c r="I283" s="22">
        <v>1452705.4695383999</v>
      </c>
      <c r="J283" s="21" t="s">
        <v>2330</v>
      </c>
      <c r="K283" s="21" t="s">
        <v>9131</v>
      </c>
      <c r="L283" s="22">
        <v>39325536</v>
      </c>
      <c r="M283" s="22">
        <v>0</v>
      </c>
      <c r="N283" s="21" t="s">
        <v>12525</v>
      </c>
      <c r="O283" s="8">
        <v>44426</v>
      </c>
      <c r="P283" s="21" t="s">
        <v>12506</v>
      </c>
      <c r="Q283" s="22">
        <f>Table1_2[[#This Row],[Bank Deposit]]-Table1_2[[#This Row],[Saving Accounts]]</f>
        <v>1251464.5304616001</v>
      </c>
      <c r="R283" s="22">
        <f>IF(AND(Table1_2[[#This Row],[Bank Deposit]]&gt;=500000),Table1_2[[#This Row],[Bank Deposit]]+Table1_2[[#This Row],[Bank Deposit]]*0.02,Table1_2[[#This Row],[Bank Deposit]])</f>
        <v>2758253.4</v>
      </c>
    </row>
    <row r="284" spans="1:18" x14ac:dyDescent="0.25">
      <c r="A284" s="21" t="s">
        <v>4927</v>
      </c>
      <c r="B284">
        <v>880721948</v>
      </c>
      <c r="C284">
        <v>65</v>
      </c>
      <c r="D284" s="8">
        <v>20964.75</v>
      </c>
      <c r="E284" s="21" t="s">
        <v>1094</v>
      </c>
      <c r="F284" s="21" t="s">
        <v>794</v>
      </c>
      <c r="G284" s="21" t="s">
        <v>4112</v>
      </c>
      <c r="H284" s="22">
        <v>1392925</v>
      </c>
      <c r="I284" s="22">
        <v>330016.05052415997</v>
      </c>
      <c r="J284" s="21" t="s">
        <v>4929</v>
      </c>
      <c r="K284" s="21" t="s">
        <v>9149</v>
      </c>
      <c r="L284" s="22">
        <v>426387</v>
      </c>
      <c r="M284" s="22">
        <v>0</v>
      </c>
      <c r="N284" s="21" t="s">
        <v>12525</v>
      </c>
      <c r="O284" s="8">
        <v>44293</v>
      </c>
      <c r="P284" s="21" t="s">
        <v>12564</v>
      </c>
      <c r="Q284" s="22">
        <f>Table1_2[[#This Row],[Bank Deposit]]-Table1_2[[#This Row],[Saving Accounts]]</f>
        <v>1062908.94947584</v>
      </c>
      <c r="R284" s="22">
        <f>IF(AND(Table1_2[[#This Row],[Bank Deposit]]&gt;=500000),Table1_2[[#This Row],[Bank Deposit]]+Table1_2[[#This Row],[Bank Deposit]]*0.02,Table1_2[[#This Row],[Bank Deposit]])</f>
        <v>1420783.5</v>
      </c>
    </row>
    <row r="285" spans="1:18" x14ac:dyDescent="0.25">
      <c r="A285" s="21" t="s">
        <v>4464</v>
      </c>
      <c r="B285">
        <v>451507639</v>
      </c>
      <c r="C285">
        <v>26</v>
      </c>
      <c r="D285" s="8">
        <v>35209.5</v>
      </c>
      <c r="E285" s="21" t="s">
        <v>1094</v>
      </c>
      <c r="F285" s="21" t="s">
        <v>1404</v>
      </c>
      <c r="G285" s="21" t="s">
        <v>4084</v>
      </c>
      <c r="H285" s="22">
        <v>870403</v>
      </c>
      <c r="I285" s="22">
        <v>454350.47039999999</v>
      </c>
      <c r="J285" s="21" t="s">
        <v>4466</v>
      </c>
      <c r="K285" s="21" t="s">
        <v>9149</v>
      </c>
      <c r="L285" s="22">
        <v>1963249464</v>
      </c>
      <c r="M285" s="22">
        <v>0</v>
      </c>
      <c r="N285" s="21" t="s">
        <v>12525</v>
      </c>
      <c r="O285" s="8">
        <v>44432</v>
      </c>
      <c r="P285" s="21" t="s">
        <v>12506</v>
      </c>
      <c r="Q285" s="22">
        <f>Table1_2[[#This Row],[Bank Deposit]]-Table1_2[[#This Row],[Saving Accounts]]</f>
        <v>416052.52960000001</v>
      </c>
      <c r="R285" s="22">
        <f>IF(AND(Table1_2[[#This Row],[Bank Deposit]]&gt;=500000),Table1_2[[#This Row],[Bank Deposit]]+Table1_2[[#This Row],[Bank Deposit]]*0.02,Table1_2[[#This Row],[Bank Deposit]])</f>
        <v>887811.06</v>
      </c>
    </row>
    <row r="286" spans="1:18" x14ac:dyDescent="0.25">
      <c r="A286" s="21" t="s">
        <v>6987</v>
      </c>
      <c r="B286">
        <v>298970874</v>
      </c>
      <c r="C286">
        <v>20</v>
      </c>
      <c r="D286" s="8">
        <v>37401</v>
      </c>
      <c r="E286" s="21" t="s">
        <v>12</v>
      </c>
      <c r="F286" s="21" t="s">
        <v>1517</v>
      </c>
      <c r="G286" s="21" t="s">
        <v>4105</v>
      </c>
      <c r="J286" s="21" t="s">
        <v>6988</v>
      </c>
      <c r="K286" s="21" t="s">
        <v>9131</v>
      </c>
      <c r="L286" s="22">
        <v>23751045</v>
      </c>
      <c r="M286" s="22">
        <v>0</v>
      </c>
      <c r="N286" s="21" t="s">
        <v>12539</v>
      </c>
      <c r="O286" s="8">
        <v>44680</v>
      </c>
      <c r="P286" s="21" t="s">
        <v>12566</v>
      </c>
      <c r="Q286" s="22">
        <f>Table1_2[[#This Row],[Bank Deposit]]-Table1_2[[#This Row],[Saving Accounts]]</f>
        <v>0</v>
      </c>
      <c r="R286" s="22">
        <f>IF(AND(Table1_2[[#This Row],[Bank Deposit]]&gt;=500000),Table1_2[[#This Row],[Bank Deposit]]+Table1_2[[#This Row],[Bank Deposit]]*0.02,Table1_2[[#This Row],[Bank Deposit]])</f>
        <v>0</v>
      </c>
    </row>
    <row r="287" spans="1:18" x14ac:dyDescent="0.25">
      <c r="A287" s="21" t="s">
        <v>5879</v>
      </c>
      <c r="B287">
        <v>444190604</v>
      </c>
      <c r="C287">
        <v>80</v>
      </c>
      <c r="D287" s="8">
        <v>15486</v>
      </c>
      <c r="E287" s="21" t="s">
        <v>12</v>
      </c>
      <c r="F287" s="21" t="s">
        <v>120</v>
      </c>
      <c r="G287" s="21" t="s">
        <v>4070</v>
      </c>
      <c r="H287" s="22">
        <v>490115</v>
      </c>
      <c r="I287" s="22">
        <v>278523.92737619998</v>
      </c>
      <c r="J287" s="21" t="s">
        <v>3161</v>
      </c>
      <c r="K287" s="21" t="s">
        <v>9141</v>
      </c>
      <c r="L287" s="22">
        <v>13958175</v>
      </c>
      <c r="M287" s="22">
        <v>8605368</v>
      </c>
      <c r="N287" s="21" t="s">
        <v>12515</v>
      </c>
      <c r="O287" s="8">
        <v>44202</v>
      </c>
      <c r="P287" s="21" t="s">
        <v>12527</v>
      </c>
      <c r="Q287" s="22">
        <f>Table1_2[[#This Row],[Bank Deposit]]-Table1_2[[#This Row],[Saving Accounts]]</f>
        <v>211591.07262380002</v>
      </c>
      <c r="R287" s="22">
        <f>IF(AND(Table1_2[[#This Row],[Bank Deposit]]&gt;=500000),Table1_2[[#This Row],[Bank Deposit]]+Table1_2[[#This Row],[Bank Deposit]]*0.02,Table1_2[[#This Row],[Bank Deposit]])</f>
        <v>490115</v>
      </c>
    </row>
    <row r="288" spans="1:18" x14ac:dyDescent="0.25">
      <c r="A288" s="21" t="s">
        <v>2685</v>
      </c>
      <c r="B288">
        <v>844008963</v>
      </c>
      <c r="C288">
        <v>18</v>
      </c>
      <c r="D288" s="8">
        <v>38131.5</v>
      </c>
      <c r="E288" s="21" t="s">
        <v>12</v>
      </c>
      <c r="F288" s="21" t="s">
        <v>1927</v>
      </c>
      <c r="G288" s="21" t="s">
        <v>1964</v>
      </c>
      <c r="H288" s="22">
        <v>1011370</v>
      </c>
      <c r="I288" s="22">
        <v>411133.64668991999</v>
      </c>
      <c r="J288" s="21" t="s">
        <v>2687</v>
      </c>
      <c r="K288" s="21" t="s">
        <v>9149</v>
      </c>
      <c r="L288" s="22">
        <v>20009952</v>
      </c>
      <c r="M288" s="22">
        <v>0</v>
      </c>
      <c r="N288" s="21" t="s">
        <v>12539</v>
      </c>
      <c r="O288" s="8">
        <v>44242</v>
      </c>
      <c r="P288" s="21" t="s">
        <v>12566</v>
      </c>
      <c r="Q288" s="22">
        <f>Table1_2[[#This Row],[Bank Deposit]]-Table1_2[[#This Row],[Saving Accounts]]</f>
        <v>600236.35331008001</v>
      </c>
      <c r="R288" s="22">
        <f>IF(AND(Table1_2[[#This Row],[Bank Deposit]]&gt;=500000),Table1_2[[#This Row],[Bank Deposit]]+Table1_2[[#This Row],[Bank Deposit]]*0.02,Table1_2[[#This Row],[Bank Deposit]])</f>
        <v>1031597.4</v>
      </c>
    </row>
    <row r="289" spans="1:18" x14ac:dyDescent="0.25">
      <c r="A289" s="21" t="s">
        <v>3337</v>
      </c>
      <c r="B289">
        <v>9217797</v>
      </c>
      <c r="C289">
        <v>48</v>
      </c>
      <c r="D289" s="8">
        <v>27174</v>
      </c>
      <c r="E289" s="21" t="s">
        <v>1094</v>
      </c>
      <c r="F289" s="21" t="s">
        <v>852</v>
      </c>
      <c r="G289" s="21" t="s">
        <v>3331</v>
      </c>
      <c r="H289" s="22">
        <v>2830537</v>
      </c>
      <c r="I289" s="22">
        <v>369795.91162500001</v>
      </c>
      <c r="J289" s="21" t="s">
        <v>3339</v>
      </c>
      <c r="K289" s="21" t="s">
        <v>9149</v>
      </c>
      <c r="L289" s="22">
        <v>124795755</v>
      </c>
      <c r="M289" s="22">
        <v>0</v>
      </c>
      <c r="N289" s="21" t="s">
        <v>12522</v>
      </c>
      <c r="O289" s="8">
        <v>44429</v>
      </c>
      <c r="P289" s="21" t="s">
        <v>12510</v>
      </c>
      <c r="Q289" s="22">
        <f>Table1_2[[#This Row],[Bank Deposit]]-Table1_2[[#This Row],[Saving Accounts]]</f>
        <v>2460741.0883749998</v>
      </c>
      <c r="R289" s="22">
        <f>IF(AND(Table1_2[[#This Row],[Bank Deposit]]&gt;=500000),Table1_2[[#This Row],[Bank Deposit]]+Table1_2[[#This Row],[Bank Deposit]]*0.02,Table1_2[[#This Row],[Bank Deposit]])</f>
        <v>2887147.74</v>
      </c>
    </row>
    <row r="290" spans="1:18" x14ac:dyDescent="0.25">
      <c r="A290" s="21" t="s">
        <v>356</v>
      </c>
      <c r="B290">
        <v>98550380</v>
      </c>
      <c r="C290">
        <v>26</v>
      </c>
      <c r="D290" s="8">
        <v>35209.5</v>
      </c>
      <c r="E290" s="21" t="s">
        <v>12</v>
      </c>
      <c r="F290" s="21" t="s">
        <v>115</v>
      </c>
      <c r="G290" s="21" t="s">
        <v>14</v>
      </c>
      <c r="H290" s="22">
        <v>741521</v>
      </c>
      <c r="I290" s="22">
        <v>182908.53503999999</v>
      </c>
      <c r="J290" s="21" t="s">
        <v>359</v>
      </c>
      <c r="K290" s="21" t="s">
        <v>9145</v>
      </c>
      <c r="L290" s="22">
        <v>2106508248</v>
      </c>
      <c r="M290" s="22">
        <v>0</v>
      </c>
      <c r="N290" s="21" t="s">
        <v>12522</v>
      </c>
      <c r="O290" s="8">
        <v>44574</v>
      </c>
      <c r="P290" s="21" t="s">
        <v>12510</v>
      </c>
      <c r="Q290" s="22">
        <f>Table1_2[[#This Row],[Bank Deposit]]-Table1_2[[#This Row],[Saving Accounts]]</f>
        <v>558612.46496000001</v>
      </c>
      <c r="R290" s="22">
        <f>IF(AND(Table1_2[[#This Row],[Bank Deposit]]&gt;=500000),Table1_2[[#This Row],[Bank Deposit]]+Table1_2[[#This Row],[Bank Deposit]]*0.02,Table1_2[[#This Row],[Bank Deposit]])</f>
        <v>756351.42</v>
      </c>
    </row>
    <row r="291" spans="1:18" x14ac:dyDescent="0.25">
      <c r="A291" s="21" t="s">
        <v>1579</v>
      </c>
      <c r="B291">
        <v>93369459</v>
      </c>
      <c r="C291">
        <v>53</v>
      </c>
      <c r="D291" s="8">
        <v>25347.75</v>
      </c>
      <c r="E291" s="21" t="s">
        <v>1094</v>
      </c>
      <c r="F291" s="21" t="s">
        <v>587</v>
      </c>
      <c r="G291" s="21" t="s">
        <v>14</v>
      </c>
      <c r="H291" s="22">
        <v>909408</v>
      </c>
      <c r="I291" s="22">
        <v>330336.29325311998</v>
      </c>
      <c r="J291" s="21" t="s">
        <v>1581</v>
      </c>
      <c r="K291" s="21" t="s">
        <v>9131</v>
      </c>
      <c r="L291" s="22">
        <v>1557120775</v>
      </c>
      <c r="M291" s="22">
        <v>0</v>
      </c>
      <c r="N291" s="21" t="s">
        <v>12522</v>
      </c>
      <c r="O291" s="8">
        <v>44520</v>
      </c>
      <c r="P291" s="21" t="s">
        <v>12510</v>
      </c>
      <c r="Q291" s="22">
        <f>Table1_2[[#This Row],[Bank Deposit]]-Table1_2[[#This Row],[Saving Accounts]]</f>
        <v>579071.70674687997</v>
      </c>
      <c r="R291" s="22">
        <f>IF(AND(Table1_2[[#This Row],[Bank Deposit]]&gt;=500000),Table1_2[[#This Row],[Bank Deposit]]+Table1_2[[#This Row],[Bank Deposit]]*0.02,Table1_2[[#This Row],[Bank Deposit]])</f>
        <v>927596.16</v>
      </c>
    </row>
    <row r="292" spans="1:18" x14ac:dyDescent="0.25">
      <c r="A292" s="21" t="s">
        <v>7401</v>
      </c>
      <c r="B292">
        <v>506585312</v>
      </c>
      <c r="C292">
        <v>68</v>
      </c>
      <c r="D292" s="8">
        <v>19869</v>
      </c>
      <c r="E292" s="21" t="s">
        <v>12</v>
      </c>
      <c r="F292" s="21" t="s">
        <v>471</v>
      </c>
      <c r="G292" s="21" t="s">
        <v>4058</v>
      </c>
      <c r="H292" s="22">
        <v>315420</v>
      </c>
      <c r="I292" s="22">
        <v>57205.686328559997</v>
      </c>
      <c r="J292" s="21" t="s">
        <v>7403</v>
      </c>
      <c r="K292" s="21" t="s">
        <v>9149</v>
      </c>
      <c r="L292" s="22">
        <v>19183293</v>
      </c>
      <c r="M292" s="22">
        <v>0</v>
      </c>
      <c r="N292" s="21" t="s">
        <v>12522</v>
      </c>
      <c r="O292" s="8">
        <v>44460</v>
      </c>
      <c r="P292" s="21" t="s">
        <v>12510</v>
      </c>
      <c r="Q292" s="22">
        <f>Table1_2[[#This Row],[Bank Deposit]]-Table1_2[[#This Row],[Saving Accounts]]</f>
        <v>258214.31367144</v>
      </c>
      <c r="R292" s="22">
        <f>IF(AND(Table1_2[[#This Row],[Bank Deposit]]&gt;=500000),Table1_2[[#This Row],[Bank Deposit]]+Table1_2[[#This Row],[Bank Deposit]]*0.02,Table1_2[[#This Row],[Bank Deposit]])</f>
        <v>315420</v>
      </c>
    </row>
    <row r="293" spans="1:18" x14ac:dyDescent="0.25">
      <c r="A293" s="21" t="s">
        <v>1973</v>
      </c>
      <c r="B293">
        <v>149904219</v>
      </c>
      <c r="C293">
        <v>59</v>
      </c>
      <c r="D293" s="8">
        <v>23156.25</v>
      </c>
      <c r="E293" s="21" t="s">
        <v>1094</v>
      </c>
      <c r="F293" s="21" t="s">
        <v>1146</v>
      </c>
      <c r="G293" s="21" t="s">
        <v>1964</v>
      </c>
      <c r="H293" s="22">
        <v>226138</v>
      </c>
      <c r="I293" s="22">
        <v>358926.13836799999</v>
      </c>
      <c r="J293" s="21" t="s">
        <v>1975</v>
      </c>
      <c r="K293" s="21" t="s">
        <v>9145</v>
      </c>
      <c r="L293" s="22">
        <v>69789314</v>
      </c>
      <c r="M293" s="22">
        <v>0</v>
      </c>
      <c r="N293" s="21" t="s">
        <v>12522</v>
      </c>
      <c r="O293" s="8">
        <v>44381</v>
      </c>
      <c r="P293" s="21" t="s">
        <v>12512</v>
      </c>
      <c r="Q293" s="22">
        <f>Table1_2[[#This Row],[Bank Deposit]]-Table1_2[[#This Row],[Saving Accounts]]</f>
        <v>-132788.13836799999</v>
      </c>
      <c r="R293" s="22">
        <f>IF(AND(Table1_2[[#This Row],[Bank Deposit]]&gt;=500000),Table1_2[[#This Row],[Bank Deposit]]+Table1_2[[#This Row],[Bank Deposit]]*0.02,Table1_2[[#This Row],[Bank Deposit]])</f>
        <v>226138</v>
      </c>
    </row>
    <row r="294" spans="1:18" x14ac:dyDescent="0.25">
      <c r="A294" s="21" t="s">
        <v>2259</v>
      </c>
      <c r="B294">
        <v>398490470</v>
      </c>
      <c r="C294">
        <v>76</v>
      </c>
      <c r="D294" s="8">
        <v>16947</v>
      </c>
      <c r="E294" s="21" t="s">
        <v>1094</v>
      </c>
      <c r="F294" s="21" t="s">
        <v>53</v>
      </c>
      <c r="G294" s="21" t="s">
        <v>1964</v>
      </c>
      <c r="H294" s="22">
        <v>565071</v>
      </c>
      <c r="I294" s="22">
        <v>532673.22129000002</v>
      </c>
      <c r="J294" s="21" t="s">
        <v>2261</v>
      </c>
      <c r="K294" s="21" t="s">
        <v>9145</v>
      </c>
      <c r="L294" s="22">
        <v>3841619712</v>
      </c>
      <c r="M294" s="22">
        <v>0</v>
      </c>
      <c r="N294" s="21" t="s">
        <v>12509</v>
      </c>
      <c r="O294" s="8">
        <v>44389</v>
      </c>
      <c r="P294" s="21" t="s">
        <v>12510</v>
      </c>
      <c r="Q294" s="22">
        <f>Table1_2[[#This Row],[Bank Deposit]]-Table1_2[[#This Row],[Saving Accounts]]</f>
        <v>32397.778709999984</v>
      </c>
      <c r="R294" s="22">
        <f>IF(AND(Table1_2[[#This Row],[Bank Deposit]]&gt;=500000),Table1_2[[#This Row],[Bank Deposit]]+Table1_2[[#This Row],[Bank Deposit]]*0.02,Table1_2[[#This Row],[Bank Deposit]])</f>
        <v>576372.42000000004</v>
      </c>
    </row>
    <row r="295" spans="1:18" x14ac:dyDescent="0.25">
      <c r="A295" s="21" t="s">
        <v>7936</v>
      </c>
      <c r="B295">
        <v>442062698</v>
      </c>
      <c r="C295">
        <v>42</v>
      </c>
      <c r="D295" s="8">
        <v>29365.5</v>
      </c>
      <c r="E295" s="21" t="s">
        <v>12</v>
      </c>
      <c r="F295" s="21" t="s">
        <v>1372</v>
      </c>
      <c r="G295" s="21" t="s">
        <v>3583</v>
      </c>
      <c r="H295" s="22">
        <v>286374</v>
      </c>
      <c r="I295" s="22">
        <v>72316.777499999997</v>
      </c>
      <c r="J295" s="21" t="s">
        <v>7938</v>
      </c>
      <c r="K295" s="21" t="s">
        <v>9145</v>
      </c>
      <c r="L295" s="22">
        <v>1026569544</v>
      </c>
      <c r="M295" s="22">
        <v>0</v>
      </c>
      <c r="N295" s="21" t="s">
        <v>12522</v>
      </c>
      <c r="O295" s="8">
        <v>44375</v>
      </c>
      <c r="P295" s="21" t="s">
        <v>12510</v>
      </c>
      <c r="Q295" s="22">
        <f>Table1_2[[#This Row],[Bank Deposit]]-Table1_2[[#This Row],[Saving Accounts]]</f>
        <v>214057.2225</v>
      </c>
      <c r="R295" s="22">
        <f>IF(AND(Table1_2[[#This Row],[Bank Deposit]]&gt;=500000),Table1_2[[#This Row],[Bank Deposit]]+Table1_2[[#This Row],[Bank Deposit]]*0.02,Table1_2[[#This Row],[Bank Deposit]])</f>
        <v>286374</v>
      </c>
    </row>
    <row r="296" spans="1:18" x14ac:dyDescent="0.25">
      <c r="A296" s="21" t="s">
        <v>1557</v>
      </c>
      <c r="B296">
        <v>704858168</v>
      </c>
      <c r="C296">
        <v>60</v>
      </c>
      <c r="D296" s="8">
        <v>22791</v>
      </c>
      <c r="E296" s="21" t="s">
        <v>1094</v>
      </c>
      <c r="F296" s="21" t="s">
        <v>190</v>
      </c>
      <c r="G296" s="21" t="s">
        <v>14</v>
      </c>
      <c r="H296" s="22">
        <v>496488</v>
      </c>
      <c r="I296" s="22">
        <v>339783.812064</v>
      </c>
      <c r="J296" s="21" t="s">
        <v>1559</v>
      </c>
      <c r="K296" s="21" t="s">
        <v>9131</v>
      </c>
      <c r="L296" s="22">
        <v>896202216</v>
      </c>
      <c r="M296" s="22">
        <v>1525409886</v>
      </c>
      <c r="N296" s="21" t="s">
        <v>12515</v>
      </c>
      <c r="O296" s="8">
        <v>44363</v>
      </c>
      <c r="P296" s="21" t="s">
        <v>12516</v>
      </c>
      <c r="Q296" s="22">
        <f>Table1_2[[#This Row],[Bank Deposit]]-Table1_2[[#This Row],[Saving Accounts]]</f>
        <v>156704.187936</v>
      </c>
      <c r="R296" s="22">
        <f>IF(AND(Table1_2[[#This Row],[Bank Deposit]]&gt;=500000),Table1_2[[#This Row],[Bank Deposit]]+Table1_2[[#This Row],[Bank Deposit]]*0.02,Table1_2[[#This Row],[Bank Deposit]])</f>
        <v>496488</v>
      </c>
    </row>
    <row r="297" spans="1:18" x14ac:dyDescent="0.25">
      <c r="A297" s="21" t="s">
        <v>697</v>
      </c>
      <c r="B297">
        <v>634903078</v>
      </c>
      <c r="C297">
        <v>72</v>
      </c>
      <c r="D297" s="8">
        <v>18408</v>
      </c>
      <c r="E297" s="21" t="s">
        <v>12</v>
      </c>
      <c r="F297" s="21" t="s">
        <v>699</v>
      </c>
      <c r="G297" s="21" t="s">
        <v>14</v>
      </c>
      <c r="H297" s="22">
        <v>259379</v>
      </c>
      <c r="I297" s="22">
        <v>52646.237021499997</v>
      </c>
      <c r="J297" s="21" t="s">
        <v>701</v>
      </c>
      <c r="K297" s="21" t="s">
        <v>9149</v>
      </c>
      <c r="L297" s="22">
        <v>1616329624</v>
      </c>
      <c r="M297" s="22">
        <v>0</v>
      </c>
      <c r="N297" s="21" t="s">
        <v>12525</v>
      </c>
      <c r="O297" s="8">
        <v>44666</v>
      </c>
      <c r="P297" s="21" t="s">
        <v>12564</v>
      </c>
      <c r="Q297" s="22">
        <f>Table1_2[[#This Row],[Bank Deposit]]-Table1_2[[#This Row],[Saving Accounts]]</f>
        <v>206732.76297849999</v>
      </c>
      <c r="R297" s="22">
        <f>IF(AND(Table1_2[[#This Row],[Bank Deposit]]&gt;=500000),Table1_2[[#This Row],[Bank Deposit]]+Table1_2[[#This Row],[Bank Deposit]]*0.02,Table1_2[[#This Row],[Bank Deposit]])</f>
        <v>259379</v>
      </c>
    </row>
    <row r="298" spans="1:18" x14ac:dyDescent="0.25">
      <c r="A298" s="21" t="s">
        <v>4309</v>
      </c>
      <c r="B298">
        <v>892681718</v>
      </c>
      <c r="C298">
        <v>34</v>
      </c>
      <c r="D298" s="8">
        <v>32287.5</v>
      </c>
      <c r="E298" s="21" t="s">
        <v>1094</v>
      </c>
      <c r="F298" s="21" t="s">
        <v>620</v>
      </c>
      <c r="G298" s="21" t="s">
        <v>4074</v>
      </c>
      <c r="H298" s="22">
        <v>480535</v>
      </c>
      <c r="I298" s="22">
        <v>254617.0129692</v>
      </c>
      <c r="J298" s="21" t="s">
        <v>4311</v>
      </c>
      <c r="K298" s="21" t="s">
        <v>9141</v>
      </c>
      <c r="L298" s="22">
        <v>986905467</v>
      </c>
      <c r="M298" s="22">
        <v>0</v>
      </c>
      <c r="N298" s="21" t="s">
        <v>12525</v>
      </c>
      <c r="O298" s="8">
        <v>44417</v>
      </c>
      <c r="P298" s="21" t="s">
        <v>12561</v>
      </c>
      <c r="Q298" s="22">
        <f>Table1_2[[#This Row],[Bank Deposit]]-Table1_2[[#This Row],[Saving Accounts]]</f>
        <v>225917.9870308</v>
      </c>
      <c r="R298" s="22">
        <f>IF(AND(Table1_2[[#This Row],[Bank Deposit]]&gt;=500000),Table1_2[[#This Row],[Bank Deposit]]+Table1_2[[#This Row],[Bank Deposit]]*0.02,Table1_2[[#This Row],[Bank Deposit]])</f>
        <v>480535</v>
      </c>
    </row>
    <row r="299" spans="1:18" x14ac:dyDescent="0.25">
      <c r="A299" s="21" t="s">
        <v>851</v>
      </c>
      <c r="B299">
        <v>22535792</v>
      </c>
      <c r="C299">
        <v>84</v>
      </c>
      <c r="D299" s="8">
        <v>14025</v>
      </c>
      <c r="E299" s="21" t="s">
        <v>12</v>
      </c>
      <c r="F299" s="21" t="s">
        <v>852</v>
      </c>
      <c r="G299" s="21" t="s">
        <v>14</v>
      </c>
      <c r="H299" s="22">
        <v>361819</v>
      </c>
      <c r="I299" s="22">
        <v>129873.95793152</v>
      </c>
      <c r="J299" s="21" t="s">
        <v>854</v>
      </c>
      <c r="K299" s="21" t="s">
        <v>9145</v>
      </c>
      <c r="L299" s="22">
        <v>2952460728</v>
      </c>
      <c r="M299" s="22">
        <v>0</v>
      </c>
      <c r="N299" s="21" t="s">
        <v>12505</v>
      </c>
      <c r="O299" s="8">
        <v>44462</v>
      </c>
      <c r="P299" s="21" t="s">
        <v>12506</v>
      </c>
      <c r="Q299" s="22">
        <f>Table1_2[[#This Row],[Bank Deposit]]-Table1_2[[#This Row],[Saving Accounts]]</f>
        <v>231945.04206847999</v>
      </c>
      <c r="R299" s="22">
        <f>IF(AND(Table1_2[[#This Row],[Bank Deposit]]&gt;=500000),Table1_2[[#This Row],[Bank Deposit]]+Table1_2[[#This Row],[Bank Deposit]]*0.02,Table1_2[[#This Row],[Bank Deposit]])</f>
        <v>361819</v>
      </c>
    </row>
    <row r="300" spans="1:18" x14ac:dyDescent="0.25">
      <c r="A300" s="21" t="s">
        <v>6089</v>
      </c>
      <c r="B300">
        <v>948438365</v>
      </c>
      <c r="C300">
        <v>36</v>
      </c>
      <c r="D300" s="8">
        <v>31557</v>
      </c>
      <c r="E300" s="21" t="s">
        <v>12</v>
      </c>
      <c r="F300" s="21" t="s">
        <v>598</v>
      </c>
      <c r="G300" s="21" t="s">
        <v>4084</v>
      </c>
      <c r="H300" s="22">
        <v>1374640</v>
      </c>
      <c r="I300" s="22">
        <v>291940.81466550002</v>
      </c>
      <c r="J300" s="21" t="s">
        <v>6091</v>
      </c>
      <c r="K300" s="21" t="s">
        <v>9149</v>
      </c>
      <c r="L300" s="22">
        <v>815578624</v>
      </c>
      <c r="M300" s="22">
        <v>0</v>
      </c>
      <c r="N300" s="21" t="s">
        <v>12539</v>
      </c>
      <c r="O300" s="8">
        <v>44416</v>
      </c>
      <c r="P300" s="21" t="s">
        <v>12566</v>
      </c>
      <c r="Q300" s="22">
        <f>Table1_2[[#This Row],[Bank Deposit]]-Table1_2[[#This Row],[Saving Accounts]]</f>
        <v>1082699.1853344999</v>
      </c>
      <c r="R300" s="22">
        <f>IF(AND(Table1_2[[#This Row],[Bank Deposit]]&gt;=500000),Table1_2[[#This Row],[Bank Deposit]]+Table1_2[[#This Row],[Bank Deposit]]*0.02,Table1_2[[#This Row],[Bank Deposit]])</f>
        <v>1402132.8</v>
      </c>
    </row>
    <row r="301" spans="1:18" x14ac:dyDescent="0.25">
      <c r="A301" s="21" t="s">
        <v>6670</v>
      </c>
      <c r="B301">
        <v>862357043</v>
      </c>
      <c r="C301">
        <v>30</v>
      </c>
      <c r="D301" s="8">
        <v>33748.5</v>
      </c>
      <c r="E301" s="21" t="s">
        <v>12</v>
      </c>
      <c r="F301" s="21" t="s">
        <v>231</v>
      </c>
      <c r="G301" s="21" t="s">
        <v>4062</v>
      </c>
      <c r="H301" s="22">
        <v>219305</v>
      </c>
      <c r="I301" s="22">
        <v>92108.200988159995</v>
      </c>
      <c r="J301" s="21" t="s">
        <v>5958</v>
      </c>
      <c r="K301" s="21" t="s">
        <v>9141</v>
      </c>
      <c r="L301" s="22">
        <v>16519104</v>
      </c>
      <c r="M301" s="22">
        <v>0</v>
      </c>
      <c r="N301" s="21" t="s">
        <v>12539</v>
      </c>
      <c r="O301" s="8">
        <v>44601</v>
      </c>
      <c r="P301" s="21" t="s">
        <v>12512</v>
      </c>
      <c r="Q301" s="22">
        <f>Table1_2[[#This Row],[Bank Deposit]]-Table1_2[[#This Row],[Saving Accounts]]</f>
        <v>127196.79901184</v>
      </c>
      <c r="R301" s="22">
        <f>IF(AND(Table1_2[[#This Row],[Bank Deposit]]&gt;=500000),Table1_2[[#This Row],[Bank Deposit]]+Table1_2[[#This Row],[Bank Deposit]]*0.02,Table1_2[[#This Row],[Bank Deposit]])</f>
        <v>219305</v>
      </c>
    </row>
    <row r="302" spans="1:18" x14ac:dyDescent="0.25">
      <c r="A302" s="21" t="s">
        <v>4699</v>
      </c>
      <c r="B302">
        <v>376945350</v>
      </c>
      <c r="C302">
        <v>24</v>
      </c>
      <c r="D302" s="8">
        <v>35940</v>
      </c>
      <c r="E302" s="21" t="s">
        <v>1094</v>
      </c>
      <c r="F302" s="21" t="s">
        <v>53</v>
      </c>
      <c r="G302" s="21" t="s">
        <v>4119</v>
      </c>
      <c r="H302" s="22">
        <v>854088</v>
      </c>
      <c r="I302" s="22">
        <v>393636.43690560001</v>
      </c>
      <c r="J302" s="21" t="s">
        <v>4701</v>
      </c>
      <c r="K302" s="21" t="s">
        <v>9131</v>
      </c>
      <c r="L302" s="22">
        <v>2746551296</v>
      </c>
      <c r="M302" s="22">
        <v>0</v>
      </c>
      <c r="N302" s="21" t="s">
        <v>12525</v>
      </c>
      <c r="O302" s="8">
        <v>44332</v>
      </c>
      <c r="P302" s="21" t="s">
        <v>12564</v>
      </c>
      <c r="Q302" s="22">
        <f>Table1_2[[#This Row],[Bank Deposit]]-Table1_2[[#This Row],[Saving Accounts]]</f>
        <v>460451.56309439999</v>
      </c>
      <c r="R302" s="22">
        <f>IF(AND(Table1_2[[#This Row],[Bank Deposit]]&gt;=500000),Table1_2[[#This Row],[Bank Deposit]]+Table1_2[[#This Row],[Bank Deposit]]*0.02,Table1_2[[#This Row],[Bank Deposit]])</f>
        <v>871169.76</v>
      </c>
    </row>
    <row r="303" spans="1:18" x14ac:dyDescent="0.25">
      <c r="A303" s="21" t="s">
        <v>6656</v>
      </c>
      <c r="B303">
        <v>857034108</v>
      </c>
      <c r="C303">
        <v>17</v>
      </c>
      <c r="D303" s="8">
        <v>38496.75</v>
      </c>
      <c r="E303" s="21" t="s">
        <v>12</v>
      </c>
      <c r="F303" s="21" t="s">
        <v>282</v>
      </c>
      <c r="G303" s="21" t="s">
        <v>4084</v>
      </c>
      <c r="H303" s="22">
        <v>507902</v>
      </c>
      <c r="I303" s="22">
        <v>134086.08153600001</v>
      </c>
      <c r="J303" s="21" t="s">
        <v>6658</v>
      </c>
      <c r="K303" s="21" t="s">
        <v>9135</v>
      </c>
      <c r="L303" s="22">
        <v>3087720192</v>
      </c>
      <c r="M303" s="22">
        <v>0</v>
      </c>
      <c r="N303" s="21" t="s">
        <v>12539</v>
      </c>
      <c r="O303" s="8">
        <v>44476</v>
      </c>
      <c r="P303" s="21" t="s">
        <v>12566</v>
      </c>
      <c r="Q303" s="22">
        <f>Table1_2[[#This Row],[Bank Deposit]]-Table1_2[[#This Row],[Saving Accounts]]</f>
        <v>373815.91846399999</v>
      </c>
      <c r="R303" s="22">
        <f>IF(AND(Table1_2[[#This Row],[Bank Deposit]]&gt;=500000),Table1_2[[#This Row],[Bank Deposit]]+Table1_2[[#This Row],[Bank Deposit]]*0.02,Table1_2[[#This Row],[Bank Deposit]])</f>
        <v>518060.04</v>
      </c>
    </row>
    <row r="304" spans="1:18" x14ac:dyDescent="0.25">
      <c r="A304" s="21" t="s">
        <v>5094</v>
      </c>
      <c r="B304">
        <v>254730333</v>
      </c>
      <c r="C304">
        <v>49</v>
      </c>
      <c r="D304" s="8">
        <v>26808.75</v>
      </c>
      <c r="E304" s="21" t="s">
        <v>1094</v>
      </c>
      <c r="F304" s="21" t="s">
        <v>430</v>
      </c>
      <c r="G304" s="21" t="s">
        <v>4088</v>
      </c>
      <c r="H304" s="22">
        <v>495286</v>
      </c>
      <c r="I304" s="22">
        <v>193503.04256448001</v>
      </c>
      <c r="J304" s="21" t="s">
        <v>5096</v>
      </c>
      <c r="K304" s="21" t="s">
        <v>9135</v>
      </c>
      <c r="L304" s="22">
        <v>112479913</v>
      </c>
      <c r="M304" s="22">
        <v>0</v>
      </c>
      <c r="N304" s="21" t="s">
        <v>12505</v>
      </c>
      <c r="O304" s="8">
        <v>44204</v>
      </c>
      <c r="P304" s="21" t="s">
        <v>12512</v>
      </c>
      <c r="Q304" s="22">
        <f>Table1_2[[#This Row],[Bank Deposit]]-Table1_2[[#This Row],[Saving Accounts]]</f>
        <v>301782.95743552002</v>
      </c>
      <c r="R304" s="22">
        <f>IF(AND(Table1_2[[#This Row],[Bank Deposit]]&gt;=500000),Table1_2[[#This Row],[Bank Deposit]]+Table1_2[[#This Row],[Bank Deposit]]*0.02,Table1_2[[#This Row],[Bank Deposit]])</f>
        <v>495286</v>
      </c>
    </row>
    <row r="305" spans="1:18" x14ac:dyDescent="0.25">
      <c r="A305" s="21" t="s">
        <v>8379</v>
      </c>
      <c r="B305">
        <v>812368688</v>
      </c>
      <c r="C305">
        <v>79</v>
      </c>
      <c r="D305" s="8">
        <v>15851.25</v>
      </c>
      <c r="E305" s="21" t="s">
        <v>12</v>
      </c>
      <c r="F305" s="21" t="s">
        <v>68</v>
      </c>
      <c r="G305" s="21" t="s">
        <v>2773</v>
      </c>
      <c r="H305" s="22">
        <v>395367</v>
      </c>
      <c r="I305" s="22">
        <v>336297.12676845997</v>
      </c>
      <c r="J305" s="21" t="s">
        <v>8381</v>
      </c>
      <c r="K305" s="21" t="s">
        <v>9135</v>
      </c>
      <c r="L305" s="22">
        <v>1680141825</v>
      </c>
      <c r="M305" s="22">
        <v>0</v>
      </c>
      <c r="N305" s="21" t="s">
        <v>12539</v>
      </c>
      <c r="O305" s="8">
        <v>44424</v>
      </c>
      <c r="P305" s="21" t="s">
        <v>12512</v>
      </c>
      <c r="Q305" s="22">
        <f>Table1_2[[#This Row],[Bank Deposit]]-Table1_2[[#This Row],[Saving Accounts]]</f>
        <v>59069.873231540027</v>
      </c>
      <c r="R305" s="22">
        <f>IF(AND(Table1_2[[#This Row],[Bank Deposit]]&gt;=500000),Table1_2[[#This Row],[Bank Deposit]]+Table1_2[[#This Row],[Bank Deposit]]*0.02,Table1_2[[#This Row],[Bank Deposit]])</f>
        <v>395367</v>
      </c>
    </row>
    <row r="306" spans="1:18" x14ac:dyDescent="0.25">
      <c r="A306" s="21" t="s">
        <v>5843</v>
      </c>
      <c r="B306">
        <v>253498368</v>
      </c>
      <c r="C306">
        <v>55</v>
      </c>
      <c r="D306" s="8">
        <v>24617.25</v>
      </c>
      <c r="E306" s="21" t="s">
        <v>1094</v>
      </c>
      <c r="F306" s="21" t="s">
        <v>1336</v>
      </c>
      <c r="G306" s="21" t="s">
        <v>4095</v>
      </c>
      <c r="H306" s="22">
        <v>317542</v>
      </c>
      <c r="I306" s="22">
        <v>71284.155540000007</v>
      </c>
      <c r="J306" s="21" t="s">
        <v>5845</v>
      </c>
      <c r="K306" s="21" t="s">
        <v>9135</v>
      </c>
      <c r="L306" s="22">
        <v>1658726424</v>
      </c>
      <c r="M306" s="22">
        <v>0</v>
      </c>
      <c r="N306" s="21" t="s">
        <v>12522</v>
      </c>
      <c r="O306" s="8">
        <v>44309</v>
      </c>
      <c r="P306" s="21" t="s">
        <v>12510</v>
      </c>
      <c r="Q306" s="22">
        <f>Table1_2[[#This Row],[Bank Deposit]]-Table1_2[[#This Row],[Saving Accounts]]</f>
        <v>246257.84445999999</v>
      </c>
      <c r="R306" s="22">
        <f>IF(AND(Table1_2[[#This Row],[Bank Deposit]]&gt;=500000),Table1_2[[#This Row],[Bank Deposit]]+Table1_2[[#This Row],[Bank Deposit]]*0.02,Table1_2[[#This Row],[Bank Deposit]])</f>
        <v>317542</v>
      </c>
    </row>
    <row r="307" spans="1:18" x14ac:dyDescent="0.25">
      <c r="A307" s="21" t="s">
        <v>8532</v>
      </c>
      <c r="B307">
        <v>291292071</v>
      </c>
      <c r="C307">
        <v>19</v>
      </c>
      <c r="D307" s="8">
        <v>37766.25</v>
      </c>
      <c r="E307" s="21" t="s">
        <v>12</v>
      </c>
      <c r="F307" s="21" t="s">
        <v>1400</v>
      </c>
      <c r="G307" s="21" t="s">
        <v>2773</v>
      </c>
      <c r="H307" s="22">
        <v>169348</v>
      </c>
      <c r="I307" s="22">
        <v>115934.0217984</v>
      </c>
      <c r="J307" s="21" t="s">
        <v>8534</v>
      </c>
      <c r="K307" s="21" t="s">
        <v>9166</v>
      </c>
      <c r="L307" s="22">
        <v>2964410712</v>
      </c>
      <c r="M307" s="22">
        <v>0</v>
      </c>
      <c r="N307" s="21" t="s">
        <v>12539</v>
      </c>
      <c r="O307" s="8">
        <v>44673</v>
      </c>
      <c r="P307" s="21" t="s">
        <v>12566</v>
      </c>
      <c r="Q307" s="22">
        <f>Table1_2[[#This Row],[Bank Deposit]]-Table1_2[[#This Row],[Saving Accounts]]</f>
        <v>53413.978201599995</v>
      </c>
      <c r="R307" s="22">
        <f>IF(AND(Table1_2[[#This Row],[Bank Deposit]]&gt;=500000),Table1_2[[#This Row],[Bank Deposit]]+Table1_2[[#This Row],[Bank Deposit]]*0.02,Table1_2[[#This Row],[Bank Deposit]])</f>
        <v>169348</v>
      </c>
    </row>
    <row r="308" spans="1:18" x14ac:dyDescent="0.25">
      <c r="A308" s="21" t="s">
        <v>8424</v>
      </c>
      <c r="B308">
        <v>817900012</v>
      </c>
      <c r="C308">
        <v>69</v>
      </c>
      <c r="D308" s="8">
        <v>19503.75</v>
      </c>
      <c r="E308" s="21" t="s">
        <v>12</v>
      </c>
      <c r="F308" s="21" t="s">
        <v>763</v>
      </c>
      <c r="G308" s="21" t="s">
        <v>2773</v>
      </c>
      <c r="H308" s="22">
        <v>1040645</v>
      </c>
      <c r="I308" s="22">
        <v>371746.42936431</v>
      </c>
      <c r="J308" s="21" t="s">
        <v>8426</v>
      </c>
      <c r="K308" s="21" t="s">
        <v>9141</v>
      </c>
      <c r="L308" s="22">
        <v>9639006</v>
      </c>
      <c r="M308" s="22">
        <v>0</v>
      </c>
      <c r="N308" s="21" t="s">
        <v>12525</v>
      </c>
      <c r="O308" s="8">
        <v>44582</v>
      </c>
      <c r="P308" s="21" t="s">
        <v>12506</v>
      </c>
      <c r="Q308" s="22">
        <f>Table1_2[[#This Row],[Bank Deposit]]-Table1_2[[#This Row],[Saving Accounts]]</f>
        <v>668898.57063569</v>
      </c>
      <c r="R308" s="22">
        <f>IF(AND(Table1_2[[#This Row],[Bank Deposit]]&gt;=500000),Table1_2[[#This Row],[Bank Deposit]]+Table1_2[[#This Row],[Bank Deposit]]*0.02,Table1_2[[#This Row],[Bank Deposit]])</f>
        <v>1061457.8999999999</v>
      </c>
    </row>
    <row r="309" spans="1:18" x14ac:dyDescent="0.25">
      <c r="A309" s="21" t="s">
        <v>4312</v>
      </c>
      <c r="B309">
        <v>574446287</v>
      </c>
      <c r="C309">
        <v>46</v>
      </c>
      <c r="D309" s="8">
        <v>27904.5</v>
      </c>
      <c r="E309" s="21" t="s">
        <v>1094</v>
      </c>
      <c r="F309" s="21" t="s">
        <v>102</v>
      </c>
      <c r="G309" s="21" t="s">
        <v>4066</v>
      </c>
      <c r="H309" s="22">
        <v>324404</v>
      </c>
      <c r="I309" s="22">
        <v>99435.441748719997</v>
      </c>
      <c r="J309" s="21" t="s">
        <v>4314</v>
      </c>
      <c r="K309" s="21" t="s">
        <v>9149</v>
      </c>
      <c r="L309" s="22">
        <v>265344066</v>
      </c>
      <c r="M309" s="22">
        <v>0</v>
      </c>
      <c r="N309" s="21" t="s">
        <v>12505</v>
      </c>
      <c r="O309" s="8">
        <v>44286</v>
      </c>
      <c r="P309" s="21" t="s">
        <v>12506</v>
      </c>
      <c r="Q309" s="22">
        <f>Table1_2[[#This Row],[Bank Deposit]]-Table1_2[[#This Row],[Saving Accounts]]</f>
        <v>224968.55825127999</v>
      </c>
      <c r="R309" s="22">
        <f>IF(AND(Table1_2[[#This Row],[Bank Deposit]]&gt;=500000),Table1_2[[#This Row],[Bank Deposit]]+Table1_2[[#This Row],[Bank Deposit]]*0.02,Table1_2[[#This Row],[Bank Deposit]])</f>
        <v>324404</v>
      </c>
    </row>
    <row r="310" spans="1:18" x14ac:dyDescent="0.25">
      <c r="A310" s="21" t="s">
        <v>7336</v>
      </c>
      <c r="B310">
        <v>844864530</v>
      </c>
      <c r="C310">
        <v>26</v>
      </c>
      <c r="D310" s="8">
        <v>35209.5</v>
      </c>
      <c r="E310" s="21" t="s">
        <v>12</v>
      </c>
      <c r="F310" s="21" t="s">
        <v>48</v>
      </c>
      <c r="G310" s="21" t="s">
        <v>4058</v>
      </c>
      <c r="H310" s="22">
        <v>823334</v>
      </c>
      <c r="I310" s="22">
        <v>87412.355576700094</v>
      </c>
      <c r="J310" s="21" t="s">
        <v>7338</v>
      </c>
      <c r="K310" s="21" t="s">
        <v>9145</v>
      </c>
      <c r="L310" s="22">
        <v>3489950772</v>
      </c>
      <c r="M310" s="22">
        <v>0</v>
      </c>
      <c r="N310" s="21" t="s">
        <v>12505</v>
      </c>
      <c r="O310" s="8">
        <v>44451</v>
      </c>
      <c r="P310" s="21" t="s">
        <v>12510</v>
      </c>
      <c r="Q310" s="22">
        <f>Table1_2[[#This Row],[Bank Deposit]]-Table1_2[[#This Row],[Saving Accounts]]</f>
        <v>735921.64442329993</v>
      </c>
      <c r="R310" s="22">
        <f>IF(AND(Table1_2[[#This Row],[Bank Deposit]]&gt;=500000),Table1_2[[#This Row],[Bank Deposit]]+Table1_2[[#This Row],[Bank Deposit]]*0.02,Table1_2[[#This Row],[Bank Deposit]])</f>
        <v>839800.68</v>
      </c>
    </row>
    <row r="311" spans="1:18" x14ac:dyDescent="0.25">
      <c r="A311" s="21" t="s">
        <v>9107</v>
      </c>
      <c r="B311">
        <v>585230250</v>
      </c>
      <c r="C311">
        <v>82</v>
      </c>
      <c r="D311" s="8">
        <v>38049.25</v>
      </c>
      <c r="E311" s="21" t="s">
        <v>12</v>
      </c>
      <c r="F311" s="21" t="s">
        <v>190</v>
      </c>
      <c r="G311" s="21" t="s">
        <v>4112</v>
      </c>
      <c r="H311" s="22">
        <v>876029</v>
      </c>
      <c r="I311" s="22">
        <v>664850.51298486791</v>
      </c>
      <c r="J311" s="21" t="s">
        <v>9109</v>
      </c>
      <c r="K311" s="21" t="s">
        <v>9141</v>
      </c>
      <c r="L311" s="22">
        <v>9669135</v>
      </c>
      <c r="M311" s="22">
        <v>0</v>
      </c>
      <c r="N311" s="21" t="s">
        <v>12505</v>
      </c>
      <c r="O311" s="8">
        <v>44354</v>
      </c>
      <c r="P311" s="21" t="s">
        <v>12506</v>
      </c>
      <c r="Q311" s="22">
        <f>Table1_2[[#This Row],[Bank Deposit]]-Table1_2[[#This Row],[Saving Accounts]]</f>
        <v>211178.48701513209</v>
      </c>
      <c r="R311" s="22">
        <f>IF(AND(Table1_2[[#This Row],[Bank Deposit]]&gt;=500000),Table1_2[[#This Row],[Bank Deposit]]+Table1_2[[#This Row],[Bank Deposit]]*0.02,Table1_2[[#This Row],[Bank Deposit]])</f>
        <v>893549.58</v>
      </c>
    </row>
    <row r="312" spans="1:18" x14ac:dyDescent="0.25">
      <c r="A312" s="21" t="s">
        <v>3409</v>
      </c>
      <c r="B312">
        <v>925626195</v>
      </c>
      <c r="C312">
        <v>57</v>
      </c>
      <c r="D312" s="8">
        <v>23886.75</v>
      </c>
      <c r="E312" s="21" t="s">
        <v>1094</v>
      </c>
      <c r="F312" s="21" t="s">
        <v>395</v>
      </c>
      <c r="G312" s="21" t="s">
        <v>3331</v>
      </c>
      <c r="H312" s="22">
        <v>2774466</v>
      </c>
      <c r="I312" s="22">
        <v>164360.76516288001</v>
      </c>
      <c r="J312" s="21" t="s">
        <v>3411</v>
      </c>
      <c r="K312" s="21" t="s">
        <v>9135</v>
      </c>
      <c r="L312" s="22">
        <v>166539672</v>
      </c>
      <c r="M312" s="22">
        <v>0</v>
      </c>
      <c r="N312" s="21" t="s">
        <v>12522</v>
      </c>
      <c r="O312" s="8">
        <v>44512</v>
      </c>
      <c r="P312" s="21" t="s">
        <v>12510</v>
      </c>
      <c r="Q312" s="22">
        <f>Table1_2[[#This Row],[Bank Deposit]]-Table1_2[[#This Row],[Saving Accounts]]</f>
        <v>2610105.2348371199</v>
      </c>
      <c r="R312" s="22">
        <f>IF(AND(Table1_2[[#This Row],[Bank Deposit]]&gt;=500000),Table1_2[[#This Row],[Bank Deposit]]+Table1_2[[#This Row],[Bank Deposit]]*0.02,Table1_2[[#This Row],[Bank Deposit]])</f>
        <v>2829955.32</v>
      </c>
    </row>
    <row r="313" spans="1:18" x14ac:dyDescent="0.25">
      <c r="A313" s="21" t="s">
        <v>609</v>
      </c>
      <c r="B313">
        <v>116154779</v>
      </c>
      <c r="C313">
        <v>44</v>
      </c>
      <c r="D313" s="8">
        <v>28635</v>
      </c>
      <c r="E313" s="21" t="s">
        <v>12</v>
      </c>
      <c r="F313" s="21" t="s">
        <v>610</v>
      </c>
      <c r="G313" s="21" t="s">
        <v>14</v>
      </c>
      <c r="H313" s="22">
        <v>1452745</v>
      </c>
      <c r="I313" s="22">
        <v>333601.11654583999</v>
      </c>
      <c r="J313" s="21" t="s">
        <v>612</v>
      </c>
      <c r="K313" s="21" t="s">
        <v>9131</v>
      </c>
      <c r="L313" s="22">
        <v>765873024</v>
      </c>
      <c r="M313" s="22">
        <v>0</v>
      </c>
      <c r="N313" s="21" t="s">
        <v>12505</v>
      </c>
      <c r="O313" s="8">
        <v>44431</v>
      </c>
      <c r="P313" s="21" t="s">
        <v>12510</v>
      </c>
      <c r="Q313" s="22">
        <f>Table1_2[[#This Row],[Bank Deposit]]-Table1_2[[#This Row],[Saving Accounts]]</f>
        <v>1119143.8834541601</v>
      </c>
      <c r="R313" s="22">
        <f>IF(AND(Table1_2[[#This Row],[Bank Deposit]]&gt;=500000),Table1_2[[#This Row],[Bank Deposit]]+Table1_2[[#This Row],[Bank Deposit]]*0.02,Table1_2[[#This Row],[Bank Deposit]])</f>
        <v>1481799.9</v>
      </c>
    </row>
    <row r="314" spans="1:18" x14ac:dyDescent="0.25">
      <c r="A314" s="21" t="s">
        <v>3016</v>
      </c>
      <c r="B314">
        <v>62664000</v>
      </c>
      <c r="C314">
        <v>40</v>
      </c>
      <c r="D314" s="8">
        <v>30096</v>
      </c>
      <c r="E314" s="21" t="s">
        <v>1094</v>
      </c>
      <c r="F314" s="21" t="s">
        <v>366</v>
      </c>
      <c r="G314" s="21" t="s">
        <v>2773</v>
      </c>
      <c r="H314" s="22">
        <v>679198</v>
      </c>
      <c r="I314" s="22">
        <v>233046.96092652</v>
      </c>
      <c r="J314" s="21" t="s">
        <v>258</v>
      </c>
      <c r="K314" s="21" t="s">
        <v>9141</v>
      </c>
      <c r="L314" s="22">
        <v>218440625</v>
      </c>
      <c r="M314" s="22">
        <v>0</v>
      </c>
      <c r="N314" s="21" t="s">
        <v>12525</v>
      </c>
      <c r="O314" s="8">
        <v>44593</v>
      </c>
      <c r="P314" s="21" t="s">
        <v>12561</v>
      </c>
      <c r="Q314" s="22">
        <f>Table1_2[[#This Row],[Bank Deposit]]-Table1_2[[#This Row],[Saving Accounts]]</f>
        <v>446151.03907348</v>
      </c>
      <c r="R314" s="22">
        <f>IF(AND(Table1_2[[#This Row],[Bank Deposit]]&gt;=500000),Table1_2[[#This Row],[Bank Deposit]]+Table1_2[[#This Row],[Bank Deposit]]*0.02,Table1_2[[#This Row],[Bank Deposit]])</f>
        <v>692781.96</v>
      </c>
    </row>
    <row r="315" spans="1:18" x14ac:dyDescent="0.25">
      <c r="A315" s="21" t="s">
        <v>8010</v>
      </c>
      <c r="B315">
        <v>609838793</v>
      </c>
      <c r="C315">
        <v>57</v>
      </c>
      <c r="D315" s="8">
        <v>23886.75</v>
      </c>
      <c r="E315" s="21" t="s">
        <v>12</v>
      </c>
      <c r="F315" s="21" t="s">
        <v>523</v>
      </c>
      <c r="G315" s="21" t="s">
        <v>3583</v>
      </c>
      <c r="H315" s="22">
        <v>1756146</v>
      </c>
      <c r="I315" s="22">
        <v>183123.64768319999</v>
      </c>
      <c r="J315" s="21" t="s">
        <v>8012</v>
      </c>
      <c r="K315" s="21" t="s">
        <v>9149</v>
      </c>
      <c r="L315" s="22">
        <v>25684542</v>
      </c>
      <c r="M315" s="22">
        <v>0</v>
      </c>
      <c r="N315" s="21" t="s">
        <v>12539</v>
      </c>
      <c r="O315" s="8">
        <v>44539</v>
      </c>
      <c r="P315" s="21" t="s">
        <v>12512</v>
      </c>
      <c r="Q315" s="22">
        <f>Table1_2[[#This Row],[Bank Deposit]]-Table1_2[[#This Row],[Saving Accounts]]</f>
        <v>1573022.3523168</v>
      </c>
      <c r="R315" s="22">
        <f>IF(AND(Table1_2[[#This Row],[Bank Deposit]]&gt;=500000),Table1_2[[#This Row],[Bank Deposit]]+Table1_2[[#This Row],[Bank Deposit]]*0.02,Table1_2[[#This Row],[Bank Deposit]])</f>
        <v>1791268.92</v>
      </c>
    </row>
    <row r="316" spans="1:18" x14ac:dyDescent="0.25">
      <c r="A316" s="21" t="s">
        <v>4196</v>
      </c>
      <c r="B316">
        <v>208888660</v>
      </c>
      <c r="C316">
        <v>67</v>
      </c>
      <c r="D316" s="8">
        <v>20234.25</v>
      </c>
      <c r="E316" s="21" t="s">
        <v>1094</v>
      </c>
      <c r="F316" s="21" t="s">
        <v>610</v>
      </c>
      <c r="G316" s="21" t="s">
        <v>4105</v>
      </c>
      <c r="H316" s="22">
        <v>603889</v>
      </c>
      <c r="I316" s="22">
        <v>313159.77692999999</v>
      </c>
      <c r="J316" s="21" t="s">
        <v>4198</v>
      </c>
      <c r="K316" s="21" t="s">
        <v>9131</v>
      </c>
      <c r="L316" s="22">
        <v>1109537754</v>
      </c>
      <c r="M316" s="22">
        <v>0</v>
      </c>
      <c r="N316" s="21" t="s">
        <v>12505</v>
      </c>
      <c r="O316" s="8">
        <v>44230</v>
      </c>
      <c r="P316" s="21" t="s">
        <v>12564</v>
      </c>
      <c r="Q316" s="22">
        <f>Table1_2[[#This Row],[Bank Deposit]]-Table1_2[[#This Row],[Saving Accounts]]</f>
        <v>290729.22307000001</v>
      </c>
      <c r="R316" s="22">
        <f>IF(AND(Table1_2[[#This Row],[Bank Deposit]]&gt;=500000),Table1_2[[#This Row],[Bank Deposit]]+Table1_2[[#This Row],[Bank Deposit]]*0.02,Table1_2[[#This Row],[Bank Deposit]])</f>
        <v>615966.78</v>
      </c>
    </row>
    <row r="317" spans="1:18" x14ac:dyDescent="0.25">
      <c r="A317" s="21" t="s">
        <v>880</v>
      </c>
      <c r="B317">
        <v>901216031</v>
      </c>
      <c r="C317">
        <v>51</v>
      </c>
      <c r="D317" s="8">
        <v>26078.25</v>
      </c>
      <c r="E317" s="21" t="s">
        <v>12</v>
      </c>
      <c r="F317" s="21" t="s">
        <v>881</v>
      </c>
      <c r="G317" s="21" t="s">
        <v>14</v>
      </c>
      <c r="H317" s="22">
        <v>261296</v>
      </c>
      <c r="I317" s="22">
        <v>269335.38471840002</v>
      </c>
      <c r="J317" s="21" t="s">
        <v>883</v>
      </c>
      <c r="K317" s="21" t="s">
        <v>9141</v>
      </c>
      <c r="L317" s="22">
        <v>1431701856</v>
      </c>
      <c r="M317" s="22">
        <v>0</v>
      </c>
      <c r="N317" s="21" t="s">
        <v>12525</v>
      </c>
      <c r="O317" s="8">
        <v>44352</v>
      </c>
      <c r="P317" s="21" t="s">
        <v>12561</v>
      </c>
      <c r="Q317" s="22">
        <f>Table1_2[[#This Row],[Bank Deposit]]-Table1_2[[#This Row],[Saving Accounts]]</f>
        <v>-8039.3847184000188</v>
      </c>
      <c r="R317" s="22">
        <f>IF(AND(Table1_2[[#This Row],[Bank Deposit]]&gt;=500000),Table1_2[[#This Row],[Bank Deposit]]+Table1_2[[#This Row],[Bank Deposit]]*0.02,Table1_2[[#This Row],[Bank Deposit]])</f>
        <v>261296</v>
      </c>
    </row>
    <row r="318" spans="1:18" x14ac:dyDescent="0.25">
      <c r="A318" s="21" t="s">
        <v>3823</v>
      </c>
      <c r="B318">
        <v>35748373</v>
      </c>
      <c r="C318">
        <v>75</v>
      </c>
      <c r="D318" s="8">
        <v>17312.25</v>
      </c>
      <c r="E318" s="21" t="s">
        <v>1094</v>
      </c>
      <c r="F318" s="21" t="s">
        <v>39</v>
      </c>
      <c r="G318" s="21" t="s">
        <v>3820</v>
      </c>
      <c r="H318" s="22">
        <v>506307</v>
      </c>
      <c r="I318" s="22">
        <v>319668.23468160001</v>
      </c>
      <c r="J318" s="21" t="s">
        <v>3825</v>
      </c>
      <c r="K318" s="21" t="s">
        <v>9149</v>
      </c>
      <c r="L318" s="22">
        <v>875213856</v>
      </c>
      <c r="M318" s="22">
        <v>0</v>
      </c>
      <c r="N318" s="21" t="s">
        <v>12525</v>
      </c>
      <c r="O318" s="8">
        <v>44562</v>
      </c>
      <c r="P318" s="21" t="s">
        <v>12506</v>
      </c>
      <c r="Q318" s="22">
        <f>Table1_2[[#This Row],[Bank Deposit]]-Table1_2[[#This Row],[Saving Accounts]]</f>
        <v>186638.76531839999</v>
      </c>
      <c r="R318" s="22">
        <f>IF(AND(Table1_2[[#This Row],[Bank Deposit]]&gt;=500000),Table1_2[[#This Row],[Bank Deposit]]+Table1_2[[#This Row],[Bank Deposit]]*0.02,Table1_2[[#This Row],[Bank Deposit]])</f>
        <v>516433.14</v>
      </c>
    </row>
    <row r="319" spans="1:18" x14ac:dyDescent="0.25">
      <c r="A319" s="21" t="s">
        <v>6474</v>
      </c>
      <c r="B319">
        <v>652428018</v>
      </c>
      <c r="C319">
        <v>41</v>
      </c>
      <c r="D319" s="8">
        <v>29730.75</v>
      </c>
      <c r="E319" s="21" t="s">
        <v>12</v>
      </c>
      <c r="F319" s="21" t="s">
        <v>1277</v>
      </c>
      <c r="G319" s="21" t="s">
        <v>4112</v>
      </c>
      <c r="H319" s="22">
        <v>38234</v>
      </c>
      <c r="I319" s="22">
        <v>7799.7391416</v>
      </c>
      <c r="J319" s="21" t="s">
        <v>6476</v>
      </c>
      <c r="K319" s="21" t="s">
        <v>9135</v>
      </c>
      <c r="L319" s="22">
        <v>1897427686</v>
      </c>
      <c r="M319" s="22">
        <v>1936000094</v>
      </c>
      <c r="N319" s="21" t="s">
        <v>12515</v>
      </c>
      <c r="O319" s="8">
        <v>44500</v>
      </c>
      <c r="P319" s="21" t="s">
        <v>12516</v>
      </c>
      <c r="Q319" s="22">
        <f>Table1_2[[#This Row],[Bank Deposit]]-Table1_2[[#This Row],[Saving Accounts]]</f>
        <v>30434.260858400001</v>
      </c>
      <c r="R319" s="22">
        <f>IF(AND(Table1_2[[#This Row],[Bank Deposit]]&gt;=500000),Table1_2[[#This Row],[Bank Deposit]]+Table1_2[[#This Row],[Bank Deposit]]*0.02,Table1_2[[#This Row],[Bank Deposit]])</f>
        <v>38234</v>
      </c>
    </row>
    <row r="320" spans="1:18" x14ac:dyDescent="0.25">
      <c r="A320" s="21" t="s">
        <v>6180</v>
      </c>
      <c r="B320">
        <v>969541331</v>
      </c>
      <c r="C320">
        <v>78</v>
      </c>
      <c r="D320" s="8">
        <v>16216.5</v>
      </c>
      <c r="E320" s="21" t="s">
        <v>12</v>
      </c>
      <c r="F320" s="21" t="s">
        <v>241</v>
      </c>
      <c r="G320" s="21" t="s">
        <v>4099</v>
      </c>
      <c r="H320" s="22">
        <v>711170</v>
      </c>
      <c r="I320" s="22">
        <v>115946.06600192</v>
      </c>
      <c r="J320" s="21" t="s">
        <v>6182</v>
      </c>
      <c r="K320" s="21" t="s">
        <v>9145</v>
      </c>
      <c r="L320" s="22">
        <v>466629632</v>
      </c>
      <c r="M320" s="22">
        <v>0</v>
      </c>
      <c r="N320" s="21" t="s">
        <v>12505</v>
      </c>
      <c r="O320" s="8">
        <v>44298</v>
      </c>
      <c r="P320" s="21" t="s">
        <v>12564</v>
      </c>
      <c r="Q320" s="22">
        <f>Table1_2[[#This Row],[Bank Deposit]]-Table1_2[[#This Row],[Saving Accounts]]</f>
        <v>595223.93399807997</v>
      </c>
      <c r="R320" s="22">
        <f>IF(AND(Table1_2[[#This Row],[Bank Deposit]]&gt;=500000),Table1_2[[#This Row],[Bank Deposit]]+Table1_2[[#This Row],[Bank Deposit]]*0.02,Table1_2[[#This Row],[Bank Deposit]])</f>
        <v>725393.4</v>
      </c>
    </row>
    <row r="321" spans="1:18" x14ac:dyDescent="0.25">
      <c r="A321" s="21" t="s">
        <v>343</v>
      </c>
      <c r="B321">
        <v>164760475</v>
      </c>
      <c r="C321">
        <v>41</v>
      </c>
      <c r="D321" s="8">
        <v>29730.75</v>
      </c>
      <c r="E321" s="21" t="s">
        <v>12</v>
      </c>
      <c r="F321" s="21" t="s">
        <v>344</v>
      </c>
      <c r="G321" s="21" t="s">
        <v>14</v>
      </c>
      <c r="H321" s="22">
        <v>672910</v>
      </c>
      <c r="I321" s="22">
        <v>178223.0653896</v>
      </c>
      <c r="J321" s="21" t="s">
        <v>346</v>
      </c>
      <c r="K321" s="21" t="s">
        <v>9149</v>
      </c>
      <c r="L321" s="22">
        <v>86940945</v>
      </c>
      <c r="M321" s="22">
        <v>0</v>
      </c>
      <c r="N321" s="21" t="s">
        <v>12539</v>
      </c>
      <c r="O321" s="8">
        <v>44579</v>
      </c>
      <c r="P321" s="21" t="s">
        <v>12512</v>
      </c>
      <c r="Q321" s="22">
        <f>Table1_2[[#This Row],[Bank Deposit]]-Table1_2[[#This Row],[Saving Accounts]]</f>
        <v>494686.9346104</v>
      </c>
      <c r="R321" s="22">
        <f>IF(AND(Table1_2[[#This Row],[Bank Deposit]]&gt;=500000),Table1_2[[#This Row],[Bank Deposit]]+Table1_2[[#This Row],[Bank Deposit]]*0.02,Table1_2[[#This Row],[Bank Deposit]])</f>
        <v>686368.2</v>
      </c>
    </row>
    <row r="322" spans="1:18" x14ac:dyDescent="0.25">
      <c r="A322" s="21" t="s">
        <v>7434</v>
      </c>
      <c r="B322">
        <v>824571393</v>
      </c>
      <c r="C322">
        <v>69</v>
      </c>
      <c r="D322" s="8">
        <v>19503.75</v>
      </c>
      <c r="E322" s="21" t="s">
        <v>12</v>
      </c>
      <c r="F322" s="21" t="s">
        <v>569</v>
      </c>
      <c r="G322" s="21" t="s">
        <v>4220</v>
      </c>
      <c r="H322" s="22">
        <v>936383</v>
      </c>
      <c r="I322" s="22">
        <v>170069.58423000001</v>
      </c>
      <c r="J322" s="21" t="s">
        <v>7436</v>
      </c>
      <c r="K322" s="21" t="s">
        <v>9135</v>
      </c>
      <c r="L322" s="22">
        <v>19850633</v>
      </c>
      <c r="M322" s="22">
        <v>0</v>
      </c>
      <c r="N322" s="21" t="s">
        <v>12509</v>
      </c>
      <c r="O322" s="8">
        <v>44648</v>
      </c>
      <c r="P322" s="21" t="s">
        <v>12519</v>
      </c>
      <c r="Q322" s="22">
        <f>Table1_2[[#This Row],[Bank Deposit]]-Table1_2[[#This Row],[Saving Accounts]]</f>
        <v>766313.41576999996</v>
      </c>
      <c r="R322" s="22">
        <f>IF(AND(Table1_2[[#This Row],[Bank Deposit]]&gt;=500000),Table1_2[[#This Row],[Bank Deposit]]+Table1_2[[#This Row],[Bank Deposit]]*0.02,Table1_2[[#This Row],[Bank Deposit]])</f>
        <v>955110.66</v>
      </c>
    </row>
    <row r="323" spans="1:18" x14ac:dyDescent="0.25">
      <c r="A323" s="21" t="s">
        <v>3475</v>
      </c>
      <c r="B323">
        <v>392445704</v>
      </c>
      <c r="C323">
        <v>73</v>
      </c>
      <c r="D323" s="8">
        <v>18042.75</v>
      </c>
      <c r="E323" s="21" t="s">
        <v>1094</v>
      </c>
      <c r="F323" s="21" t="s">
        <v>852</v>
      </c>
      <c r="G323" s="21" t="s">
        <v>3331</v>
      </c>
      <c r="H323" s="22">
        <v>0</v>
      </c>
      <c r="I323" s="22">
        <v>0</v>
      </c>
      <c r="J323" s="21" t="s">
        <v>3476</v>
      </c>
      <c r="K323" s="21" t="s">
        <v>9149</v>
      </c>
      <c r="L323" s="22">
        <v>4554013191</v>
      </c>
      <c r="M323" s="22">
        <v>0</v>
      </c>
      <c r="N323" s="21" t="s">
        <v>12525</v>
      </c>
      <c r="O323" s="8">
        <v>44245</v>
      </c>
      <c r="P323" s="21" t="s">
        <v>12506</v>
      </c>
      <c r="Q323" s="22">
        <f>Table1_2[[#This Row],[Bank Deposit]]-Table1_2[[#This Row],[Saving Accounts]]</f>
        <v>0</v>
      </c>
      <c r="R323" s="22">
        <f>IF(AND(Table1_2[[#This Row],[Bank Deposit]]&gt;=500000),Table1_2[[#This Row],[Bank Deposit]]+Table1_2[[#This Row],[Bank Deposit]]*0.02,Table1_2[[#This Row],[Bank Deposit]])</f>
        <v>0</v>
      </c>
    </row>
    <row r="324" spans="1:18" x14ac:dyDescent="0.25">
      <c r="A324" s="21" t="s">
        <v>394</v>
      </c>
      <c r="B324">
        <v>825404409</v>
      </c>
      <c r="C324">
        <v>24</v>
      </c>
      <c r="D324" s="8">
        <v>35940</v>
      </c>
      <c r="E324" s="21" t="s">
        <v>12</v>
      </c>
      <c r="F324" s="21" t="s">
        <v>395</v>
      </c>
      <c r="G324" s="21" t="s">
        <v>14</v>
      </c>
      <c r="H324" s="22">
        <v>249993</v>
      </c>
      <c r="I324" s="22">
        <v>52649.082999600003</v>
      </c>
      <c r="J324" s="21" t="s">
        <v>397</v>
      </c>
      <c r="K324" s="21" t="s">
        <v>9166</v>
      </c>
      <c r="L324" s="22">
        <v>544548984</v>
      </c>
      <c r="M324" s="22">
        <v>0</v>
      </c>
      <c r="N324" s="21" t="s">
        <v>12525</v>
      </c>
      <c r="O324" s="8">
        <v>44673</v>
      </c>
      <c r="P324" s="21" t="s">
        <v>12506</v>
      </c>
      <c r="Q324" s="22">
        <f>Table1_2[[#This Row],[Bank Deposit]]-Table1_2[[#This Row],[Saving Accounts]]</f>
        <v>197343.91700039999</v>
      </c>
      <c r="R324" s="22">
        <f>IF(AND(Table1_2[[#This Row],[Bank Deposit]]&gt;=500000),Table1_2[[#This Row],[Bank Deposit]]+Table1_2[[#This Row],[Bank Deposit]]*0.02,Table1_2[[#This Row],[Bank Deposit]])</f>
        <v>249993</v>
      </c>
    </row>
    <row r="325" spans="1:18" x14ac:dyDescent="0.25">
      <c r="A325" s="21" t="s">
        <v>1276</v>
      </c>
      <c r="B325">
        <v>262138687</v>
      </c>
      <c r="C325">
        <v>33</v>
      </c>
      <c r="D325" s="8">
        <v>32652.75</v>
      </c>
      <c r="E325" s="21" t="s">
        <v>1094</v>
      </c>
      <c r="F325" s="21" t="s">
        <v>1277</v>
      </c>
      <c r="G325" s="21" t="s">
        <v>14</v>
      </c>
      <c r="H325" s="22">
        <v>1818216</v>
      </c>
      <c r="I325" s="22">
        <v>886562.19778749999</v>
      </c>
      <c r="J325" s="21" t="s">
        <v>1279</v>
      </c>
      <c r="K325" s="21" t="s">
        <v>9145</v>
      </c>
      <c r="L325" s="22">
        <v>23413248</v>
      </c>
      <c r="M325" s="22">
        <v>0</v>
      </c>
      <c r="N325" s="21" t="s">
        <v>12522</v>
      </c>
      <c r="O325" s="8">
        <v>44201</v>
      </c>
      <c r="P325" s="21" t="s">
        <v>12512</v>
      </c>
      <c r="Q325" s="22">
        <f>Table1_2[[#This Row],[Bank Deposit]]-Table1_2[[#This Row],[Saving Accounts]]</f>
        <v>931653.80221250001</v>
      </c>
      <c r="R325" s="22">
        <f>IF(AND(Table1_2[[#This Row],[Bank Deposit]]&gt;=500000),Table1_2[[#This Row],[Bank Deposit]]+Table1_2[[#This Row],[Bank Deposit]]*0.02,Table1_2[[#This Row],[Bank Deposit]])</f>
        <v>1854580.32</v>
      </c>
    </row>
    <row r="326" spans="1:18" x14ac:dyDescent="0.25">
      <c r="A326" s="21" t="s">
        <v>7813</v>
      </c>
      <c r="B326">
        <v>994039561</v>
      </c>
      <c r="C326">
        <v>84</v>
      </c>
      <c r="D326" s="8">
        <v>14025</v>
      </c>
      <c r="E326" s="21" t="s">
        <v>12</v>
      </c>
      <c r="F326" s="21" t="s">
        <v>2201</v>
      </c>
      <c r="G326" s="21" t="s">
        <v>3058</v>
      </c>
      <c r="H326" s="22">
        <v>776818</v>
      </c>
      <c r="I326" s="22">
        <v>249264.518412</v>
      </c>
      <c r="J326" s="21" t="s">
        <v>7815</v>
      </c>
      <c r="K326" s="21" t="s">
        <v>9141</v>
      </c>
      <c r="L326" s="22">
        <v>304744125</v>
      </c>
      <c r="M326" s="22">
        <v>0</v>
      </c>
      <c r="N326" s="21" t="s">
        <v>12505</v>
      </c>
      <c r="O326" s="8">
        <v>44657</v>
      </c>
      <c r="P326" s="21" t="s">
        <v>12506</v>
      </c>
      <c r="Q326" s="22">
        <f>Table1_2[[#This Row],[Bank Deposit]]-Table1_2[[#This Row],[Saving Accounts]]</f>
        <v>527553.48158799997</v>
      </c>
      <c r="R326" s="22">
        <f>IF(AND(Table1_2[[#This Row],[Bank Deposit]]&gt;=500000),Table1_2[[#This Row],[Bank Deposit]]+Table1_2[[#This Row],[Bank Deposit]]*0.02,Table1_2[[#This Row],[Bank Deposit]])</f>
        <v>792354.36</v>
      </c>
    </row>
    <row r="327" spans="1:18" x14ac:dyDescent="0.25">
      <c r="A327" s="21" t="s">
        <v>6117</v>
      </c>
      <c r="B327">
        <v>621510549</v>
      </c>
      <c r="C327">
        <v>20</v>
      </c>
      <c r="D327" s="8">
        <v>37401</v>
      </c>
      <c r="E327" s="21" t="s">
        <v>12</v>
      </c>
      <c r="F327" s="21" t="s">
        <v>1090</v>
      </c>
      <c r="G327" s="21" t="s">
        <v>4088</v>
      </c>
      <c r="H327" s="22">
        <v>1927416</v>
      </c>
      <c r="I327" s="22">
        <v>317638.13331599999</v>
      </c>
      <c r="J327" s="21" t="s">
        <v>6119</v>
      </c>
      <c r="K327" s="21" t="s">
        <v>9149</v>
      </c>
      <c r="L327" s="22">
        <v>2201801616</v>
      </c>
      <c r="M327" s="22">
        <v>0</v>
      </c>
      <c r="N327" s="21" t="s">
        <v>12505</v>
      </c>
      <c r="O327" s="8">
        <v>44648</v>
      </c>
      <c r="P327" s="21" t="s">
        <v>12564</v>
      </c>
      <c r="Q327" s="22">
        <f>Table1_2[[#This Row],[Bank Deposit]]-Table1_2[[#This Row],[Saving Accounts]]</f>
        <v>1609777.866684</v>
      </c>
      <c r="R327" s="22">
        <f>IF(AND(Table1_2[[#This Row],[Bank Deposit]]&gt;=500000),Table1_2[[#This Row],[Bank Deposit]]+Table1_2[[#This Row],[Bank Deposit]]*0.02,Table1_2[[#This Row],[Bank Deposit]])</f>
        <v>1965964.32</v>
      </c>
    </row>
    <row r="328" spans="1:18" x14ac:dyDescent="0.25">
      <c r="A328" s="21" t="s">
        <v>8691</v>
      </c>
      <c r="B328">
        <v>183697653</v>
      </c>
      <c r="C328">
        <v>23</v>
      </c>
      <c r="D328" s="8">
        <v>36305.25</v>
      </c>
      <c r="E328" s="21" t="s">
        <v>12</v>
      </c>
      <c r="F328" s="21" t="s">
        <v>767</v>
      </c>
      <c r="G328" s="21" t="s">
        <v>3820</v>
      </c>
      <c r="H328" s="22">
        <v>112113</v>
      </c>
      <c r="I328" s="22">
        <v>30733.458194399998</v>
      </c>
      <c r="J328" s="21" t="s">
        <v>8693</v>
      </c>
      <c r="K328" s="21" t="s">
        <v>9149</v>
      </c>
      <c r="L328" s="22">
        <v>3038296872</v>
      </c>
      <c r="M328" s="22">
        <v>0</v>
      </c>
      <c r="N328" s="21" t="s">
        <v>12505</v>
      </c>
      <c r="O328" s="8">
        <v>44578</v>
      </c>
      <c r="P328" s="21" t="s">
        <v>12510</v>
      </c>
      <c r="Q328" s="22">
        <f>Table1_2[[#This Row],[Bank Deposit]]-Table1_2[[#This Row],[Saving Accounts]]</f>
        <v>81379.541805600005</v>
      </c>
      <c r="R328" s="22">
        <f>IF(AND(Table1_2[[#This Row],[Bank Deposit]]&gt;=500000),Table1_2[[#This Row],[Bank Deposit]]+Table1_2[[#This Row],[Bank Deposit]]*0.02,Table1_2[[#This Row],[Bank Deposit]])</f>
        <v>112113</v>
      </c>
    </row>
    <row r="329" spans="1:18" x14ac:dyDescent="0.25">
      <c r="A329" s="21" t="s">
        <v>5620</v>
      </c>
      <c r="B329">
        <v>792776232</v>
      </c>
      <c r="C329">
        <v>84</v>
      </c>
      <c r="D329" s="8">
        <v>14025</v>
      </c>
      <c r="E329" s="21" t="s">
        <v>1094</v>
      </c>
      <c r="F329" s="21" t="s">
        <v>1450</v>
      </c>
      <c r="G329" s="21" t="s">
        <v>4119</v>
      </c>
      <c r="H329" s="22">
        <v>444874</v>
      </c>
      <c r="I329" s="22">
        <v>89541.053731799999</v>
      </c>
      <c r="J329" s="21" t="s">
        <v>5622</v>
      </c>
      <c r="K329" s="21" t="s">
        <v>9145</v>
      </c>
      <c r="L329" s="22">
        <v>1260161244</v>
      </c>
      <c r="M329" s="22">
        <v>0</v>
      </c>
      <c r="N329" s="21" t="s">
        <v>12525</v>
      </c>
      <c r="O329" s="8">
        <v>44200</v>
      </c>
      <c r="P329" s="21" t="s">
        <v>12564</v>
      </c>
      <c r="Q329" s="22">
        <f>Table1_2[[#This Row],[Bank Deposit]]-Table1_2[[#This Row],[Saving Accounts]]</f>
        <v>355332.9462682</v>
      </c>
      <c r="R329" s="22">
        <f>IF(AND(Table1_2[[#This Row],[Bank Deposit]]&gt;=500000),Table1_2[[#This Row],[Bank Deposit]]+Table1_2[[#This Row],[Bank Deposit]]*0.02,Table1_2[[#This Row],[Bank Deposit]])</f>
        <v>444874</v>
      </c>
    </row>
    <row r="330" spans="1:18" x14ac:dyDescent="0.25">
      <c r="A330" s="21" t="s">
        <v>8638</v>
      </c>
      <c r="B330">
        <v>735065</v>
      </c>
      <c r="C330">
        <v>30</v>
      </c>
      <c r="D330" s="8">
        <v>33748.5</v>
      </c>
      <c r="E330" s="21" t="s">
        <v>12</v>
      </c>
      <c r="F330" s="21" t="s">
        <v>176</v>
      </c>
      <c r="G330" s="21" t="s">
        <v>3820</v>
      </c>
      <c r="H330" s="22">
        <v>455938</v>
      </c>
      <c r="I330" s="22">
        <v>108104.13554125</v>
      </c>
      <c r="J330" s="21" t="s">
        <v>8640</v>
      </c>
      <c r="K330" s="21" t="s">
        <v>9141</v>
      </c>
      <c r="L330" s="22">
        <v>990931407</v>
      </c>
      <c r="M330" s="22">
        <v>0</v>
      </c>
      <c r="N330" s="21" t="s">
        <v>12539</v>
      </c>
      <c r="O330" s="8">
        <v>44626</v>
      </c>
      <c r="P330" s="21" t="s">
        <v>12512</v>
      </c>
      <c r="Q330" s="22">
        <f>Table1_2[[#This Row],[Bank Deposit]]-Table1_2[[#This Row],[Saving Accounts]]</f>
        <v>347833.86445875</v>
      </c>
      <c r="R330" s="22">
        <f>IF(AND(Table1_2[[#This Row],[Bank Deposit]]&gt;=500000),Table1_2[[#This Row],[Bank Deposit]]+Table1_2[[#This Row],[Bank Deposit]]*0.02,Table1_2[[#This Row],[Bank Deposit]])</f>
        <v>455938</v>
      </c>
    </row>
    <row r="331" spans="1:18" x14ac:dyDescent="0.25">
      <c r="A331" s="21" t="s">
        <v>545</v>
      </c>
      <c r="B331">
        <v>938682630</v>
      </c>
      <c r="C331">
        <v>66</v>
      </c>
      <c r="D331" s="8">
        <v>20599.5</v>
      </c>
      <c r="E331" s="21" t="s">
        <v>12</v>
      </c>
      <c r="F331" s="21" t="s">
        <v>310</v>
      </c>
      <c r="G331" s="21" t="s">
        <v>14</v>
      </c>
      <c r="H331" s="22">
        <v>294532</v>
      </c>
      <c r="I331" s="22">
        <v>242989.14097919999</v>
      </c>
      <c r="J331" s="21" t="s">
        <v>547</v>
      </c>
      <c r="K331" s="21" t="s">
        <v>9135</v>
      </c>
      <c r="L331" s="22">
        <v>795729405</v>
      </c>
      <c r="M331" s="22">
        <v>0</v>
      </c>
      <c r="N331" s="21" t="s">
        <v>12525</v>
      </c>
      <c r="O331" s="8">
        <v>44434</v>
      </c>
      <c r="P331" s="21" t="s">
        <v>12564</v>
      </c>
      <c r="Q331" s="22">
        <f>Table1_2[[#This Row],[Bank Deposit]]-Table1_2[[#This Row],[Saving Accounts]]</f>
        <v>51542.85902080001</v>
      </c>
      <c r="R331" s="22">
        <f>IF(AND(Table1_2[[#This Row],[Bank Deposit]]&gt;=500000),Table1_2[[#This Row],[Bank Deposit]]+Table1_2[[#This Row],[Bank Deposit]]*0.02,Table1_2[[#This Row],[Bank Deposit]])</f>
        <v>294532</v>
      </c>
    </row>
    <row r="332" spans="1:18" x14ac:dyDescent="0.25">
      <c r="A332" s="21" t="s">
        <v>3979</v>
      </c>
      <c r="B332">
        <v>415090871</v>
      </c>
      <c r="C332">
        <v>40</v>
      </c>
      <c r="D332" s="8">
        <v>30096</v>
      </c>
      <c r="E332" s="21" t="s">
        <v>1094</v>
      </c>
      <c r="F332" s="21" t="s">
        <v>231</v>
      </c>
      <c r="G332" s="21" t="s">
        <v>3820</v>
      </c>
      <c r="H332" s="22">
        <v>444067</v>
      </c>
      <c r="I332" s="22">
        <v>132289.5361536</v>
      </c>
      <c r="J332" s="21" t="s">
        <v>3981</v>
      </c>
      <c r="K332" s="21" t="s">
        <v>9135</v>
      </c>
      <c r="L332" s="22">
        <v>1207096233</v>
      </c>
      <c r="M332" s="22">
        <v>3556593509</v>
      </c>
      <c r="N332" s="21" t="s">
        <v>12515</v>
      </c>
      <c r="O332" s="8">
        <v>44225</v>
      </c>
      <c r="P332" s="21" t="s">
        <v>12516</v>
      </c>
      <c r="Q332" s="22">
        <f>Table1_2[[#This Row],[Bank Deposit]]-Table1_2[[#This Row],[Saving Accounts]]</f>
        <v>311777.46384640003</v>
      </c>
      <c r="R332" s="22">
        <f>IF(AND(Table1_2[[#This Row],[Bank Deposit]]&gt;=500000),Table1_2[[#This Row],[Bank Deposit]]+Table1_2[[#This Row],[Bank Deposit]]*0.02,Table1_2[[#This Row],[Bank Deposit]])</f>
        <v>444067</v>
      </c>
    </row>
    <row r="333" spans="1:18" x14ac:dyDescent="0.25">
      <c r="A333" s="21" t="s">
        <v>1526</v>
      </c>
      <c r="B333">
        <v>5643565</v>
      </c>
      <c r="C333">
        <v>74</v>
      </c>
      <c r="D333" s="8">
        <v>17677.5</v>
      </c>
      <c r="E333" s="21" t="s">
        <v>1094</v>
      </c>
      <c r="F333" s="21" t="s">
        <v>1308</v>
      </c>
      <c r="G333" s="21" t="s">
        <v>14</v>
      </c>
      <c r="H333" s="22">
        <v>364665</v>
      </c>
      <c r="I333" s="22">
        <v>149780.42835942999</v>
      </c>
      <c r="J333" s="21" t="s">
        <v>1528</v>
      </c>
      <c r="K333" s="21" t="s">
        <v>9141</v>
      </c>
      <c r="L333" s="22">
        <v>52279488</v>
      </c>
      <c r="M333" s="22">
        <v>0</v>
      </c>
      <c r="N333" s="21" t="s">
        <v>12522</v>
      </c>
      <c r="O333" s="8">
        <v>44673</v>
      </c>
      <c r="P333" s="21" t="s">
        <v>12510</v>
      </c>
      <c r="Q333" s="22">
        <f>Table1_2[[#This Row],[Bank Deposit]]-Table1_2[[#This Row],[Saving Accounts]]</f>
        <v>214884.57164057001</v>
      </c>
      <c r="R333" s="22">
        <f>IF(AND(Table1_2[[#This Row],[Bank Deposit]]&gt;=500000),Table1_2[[#This Row],[Bank Deposit]]+Table1_2[[#This Row],[Bank Deposit]]*0.02,Table1_2[[#This Row],[Bank Deposit]])</f>
        <v>364665</v>
      </c>
    </row>
    <row r="334" spans="1:18" x14ac:dyDescent="0.25">
      <c r="A334" s="21" t="s">
        <v>3582</v>
      </c>
      <c r="B334">
        <v>709800799</v>
      </c>
      <c r="C334">
        <v>31</v>
      </c>
      <c r="D334" s="8">
        <v>33383.25</v>
      </c>
      <c r="E334" s="21" t="s">
        <v>1094</v>
      </c>
      <c r="F334" s="21" t="s">
        <v>574</v>
      </c>
      <c r="G334" s="21" t="s">
        <v>3583</v>
      </c>
      <c r="H334" s="22">
        <v>115235</v>
      </c>
      <c r="I334" s="22">
        <v>87621.842296799994</v>
      </c>
      <c r="J334" s="21" t="s">
        <v>3585</v>
      </c>
      <c r="K334" s="21" t="s">
        <v>9141</v>
      </c>
      <c r="L334" s="22">
        <v>785866599</v>
      </c>
      <c r="M334" s="22">
        <v>0</v>
      </c>
      <c r="N334" s="21" t="s">
        <v>12525</v>
      </c>
      <c r="O334" s="8">
        <v>44510</v>
      </c>
      <c r="P334" s="21" t="s">
        <v>12506</v>
      </c>
      <c r="Q334" s="22">
        <f>Table1_2[[#This Row],[Bank Deposit]]-Table1_2[[#This Row],[Saving Accounts]]</f>
        <v>27613.157703200006</v>
      </c>
      <c r="R334" s="22">
        <f>IF(AND(Table1_2[[#This Row],[Bank Deposit]]&gt;=500000),Table1_2[[#This Row],[Bank Deposit]]+Table1_2[[#This Row],[Bank Deposit]]*0.02,Table1_2[[#This Row],[Bank Deposit]])</f>
        <v>115235</v>
      </c>
    </row>
    <row r="335" spans="1:18" x14ac:dyDescent="0.25">
      <c r="A335" s="21" t="s">
        <v>8319</v>
      </c>
      <c r="B335">
        <v>331807383</v>
      </c>
      <c r="C335">
        <v>45</v>
      </c>
      <c r="D335" s="8">
        <v>28269.75</v>
      </c>
      <c r="E335" s="21" t="s">
        <v>12</v>
      </c>
      <c r="F335" s="21" t="s">
        <v>1450</v>
      </c>
      <c r="G335" s="21" t="s">
        <v>3331</v>
      </c>
      <c r="H335" s="22">
        <v>357448</v>
      </c>
      <c r="I335" s="22">
        <v>319627.52502911998</v>
      </c>
      <c r="J335" s="21" t="s">
        <v>8321</v>
      </c>
      <c r="K335" s="21" t="s">
        <v>9149</v>
      </c>
      <c r="L335" s="22">
        <v>670642875</v>
      </c>
      <c r="M335" s="22">
        <v>0</v>
      </c>
      <c r="N335" s="21" t="s">
        <v>12525</v>
      </c>
      <c r="O335" s="8">
        <v>44374</v>
      </c>
      <c r="P335" s="21" t="s">
        <v>12564</v>
      </c>
      <c r="Q335" s="22">
        <f>Table1_2[[#This Row],[Bank Deposit]]-Table1_2[[#This Row],[Saving Accounts]]</f>
        <v>37820.474970880023</v>
      </c>
      <c r="R335" s="22">
        <f>IF(AND(Table1_2[[#This Row],[Bank Deposit]]&gt;=500000),Table1_2[[#This Row],[Bank Deposit]]+Table1_2[[#This Row],[Bank Deposit]]*0.02,Table1_2[[#This Row],[Bank Deposit]])</f>
        <v>357448</v>
      </c>
    </row>
    <row r="336" spans="1:18" x14ac:dyDescent="0.25">
      <c r="A336" s="21" t="s">
        <v>3501</v>
      </c>
      <c r="B336">
        <v>341161434</v>
      </c>
      <c r="C336">
        <v>72</v>
      </c>
      <c r="D336" s="8">
        <v>18408</v>
      </c>
      <c r="E336" s="21" t="s">
        <v>1094</v>
      </c>
      <c r="F336" s="21" t="s">
        <v>185</v>
      </c>
      <c r="G336" s="21" t="s">
        <v>3331</v>
      </c>
      <c r="H336" s="22">
        <v>333646</v>
      </c>
      <c r="I336" s="22">
        <v>323160.19923600001</v>
      </c>
      <c r="J336" s="21" t="s">
        <v>3503</v>
      </c>
      <c r="K336" s="21" t="s">
        <v>9145</v>
      </c>
      <c r="L336" s="22">
        <v>756329184</v>
      </c>
      <c r="M336" s="22">
        <v>0</v>
      </c>
      <c r="N336" s="21" t="s">
        <v>12522</v>
      </c>
      <c r="O336" s="8">
        <v>44509</v>
      </c>
      <c r="P336" s="21" t="s">
        <v>12510</v>
      </c>
      <c r="Q336" s="22">
        <f>Table1_2[[#This Row],[Bank Deposit]]-Table1_2[[#This Row],[Saving Accounts]]</f>
        <v>10485.800763999985</v>
      </c>
      <c r="R336" s="22">
        <f>IF(AND(Table1_2[[#This Row],[Bank Deposit]]&gt;=500000),Table1_2[[#This Row],[Bank Deposit]]+Table1_2[[#This Row],[Bank Deposit]]*0.02,Table1_2[[#This Row],[Bank Deposit]])</f>
        <v>333646</v>
      </c>
    </row>
    <row r="337" spans="1:18" x14ac:dyDescent="0.25">
      <c r="A337" s="21" t="s">
        <v>7339</v>
      </c>
      <c r="B337">
        <v>663215913</v>
      </c>
      <c r="C337">
        <v>68</v>
      </c>
      <c r="D337" s="8">
        <v>19869</v>
      </c>
      <c r="E337" s="21" t="s">
        <v>12</v>
      </c>
      <c r="F337" s="21" t="s">
        <v>1372</v>
      </c>
      <c r="G337" s="21" t="s">
        <v>4058</v>
      </c>
      <c r="H337" s="22">
        <v>501311</v>
      </c>
      <c r="I337" s="22">
        <v>336945.67779599997</v>
      </c>
      <c r="J337" s="21" t="s">
        <v>7341</v>
      </c>
      <c r="K337" s="21" t="s">
        <v>9149</v>
      </c>
      <c r="L337" s="22">
        <v>1117894349</v>
      </c>
      <c r="M337" s="22">
        <v>0</v>
      </c>
      <c r="N337" s="21" t="s">
        <v>12525</v>
      </c>
      <c r="O337" s="8">
        <v>44479</v>
      </c>
      <c r="P337" s="21" t="s">
        <v>12506</v>
      </c>
      <c r="Q337" s="22">
        <f>Table1_2[[#This Row],[Bank Deposit]]-Table1_2[[#This Row],[Saving Accounts]]</f>
        <v>164365.32220400003</v>
      </c>
      <c r="R337" s="22">
        <f>IF(AND(Table1_2[[#This Row],[Bank Deposit]]&gt;=500000),Table1_2[[#This Row],[Bank Deposit]]+Table1_2[[#This Row],[Bank Deposit]]*0.02,Table1_2[[#This Row],[Bank Deposit]])</f>
        <v>511337.22</v>
      </c>
    </row>
    <row r="338" spans="1:18" x14ac:dyDescent="0.25">
      <c r="A338" s="21" t="s">
        <v>2785</v>
      </c>
      <c r="B338">
        <v>605123228</v>
      </c>
      <c r="C338">
        <v>59</v>
      </c>
      <c r="D338" s="8">
        <v>23156.25</v>
      </c>
      <c r="E338" s="21" t="s">
        <v>1094</v>
      </c>
      <c r="F338" s="21" t="s">
        <v>168</v>
      </c>
      <c r="G338" s="21" t="s">
        <v>2773</v>
      </c>
      <c r="H338" s="22">
        <v>110338</v>
      </c>
      <c r="I338" s="22">
        <v>28086.152371200002</v>
      </c>
      <c r="J338" s="21" t="s">
        <v>2787</v>
      </c>
      <c r="K338" s="21" t="s">
        <v>9141</v>
      </c>
      <c r="L338" s="22">
        <v>1781669226</v>
      </c>
      <c r="M338" s="22">
        <v>0</v>
      </c>
      <c r="N338" s="21" t="s">
        <v>12539</v>
      </c>
      <c r="O338" s="8">
        <v>44679</v>
      </c>
      <c r="P338" s="21" t="s">
        <v>12566</v>
      </c>
      <c r="Q338" s="22">
        <f>Table1_2[[#This Row],[Bank Deposit]]-Table1_2[[#This Row],[Saving Accounts]]</f>
        <v>82251.847628799995</v>
      </c>
      <c r="R338" s="22">
        <f>IF(AND(Table1_2[[#This Row],[Bank Deposit]]&gt;=500000),Table1_2[[#This Row],[Bank Deposit]]+Table1_2[[#This Row],[Bank Deposit]]*0.02,Table1_2[[#This Row],[Bank Deposit]])</f>
        <v>110338</v>
      </c>
    </row>
    <row r="339" spans="1:18" x14ac:dyDescent="0.25">
      <c r="A339" s="21" t="s">
        <v>8755</v>
      </c>
      <c r="B339">
        <v>971077105</v>
      </c>
      <c r="C339">
        <v>68</v>
      </c>
      <c r="D339" s="8">
        <v>19869</v>
      </c>
      <c r="E339" s="21" t="s">
        <v>12</v>
      </c>
      <c r="F339" s="21" t="s">
        <v>222</v>
      </c>
      <c r="G339" s="21" t="s">
        <v>3820</v>
      </c>
      <c r="H339" s="22">
        <v>917483</v>
      </c>
      <c r="I339" s="22">
        <v>388664.60553648003</v>
      </c>
      <c r="J339" s="21" t="s">
        <v>8757</v>
      </c>
      <c r="K339" s="21" t="s">
        <v>9141</v>
      </c>
      <c r="L339" s="22">
        <v>236893508</v>
      </c>
      <c r="M339" s="22">
        <v>8429663558</v>
      </c>
      <c r="N339" s="21" t="s">
        <v>12515</v>
      </c>
      <c r="O339" s="8">
        <v>44543</v>
      </c>
      <c r="P339" s="21" t="s">
        <v>12516</v>
      </c>
      <c r="Q339" s="22">
        <f>Table1_2[[#This Row],[Bank Deposit]]-Table1_2[[#This Row],[Saving Accounts]]</f>
        <v>528818.39446352003</v>
      </c>
      <c r="R339" s="22">
        <f>IF(AND(Table1_2[[#This Row],[Bank Deposit]]&gt;=500000),Table1_2[[#This Row],[Bank Deposit]]+Table1_2[[#This Row],[Bank Deposit]]*0.02,Table1_2[[#This Row],[Bank Deposit]])</f>
        <v>935832.66</v>
      </c>
    </row>
    <row r="340" spans="1:18" x14ac:dyDescent="0.25">
      <c r="A340" s="21" t="s">
        <v>1368</v>
      </c>
      <c r="B340">
        <v>894934302</v>
      </c>
      <c r="C340">
        <v>31</v>
      </c>
      <c r="D340" s="8">
        <v>33383.25</v>
      </c>
      <c r="E340" s="21" t="s">
        <v>1094</v>
      </c>
      <c r="F340" s="21" t="s">
        <v>774</v>
      </c>
      <c r="G340" s="21" t="s">
        <v>14</v>
      </c>
      <c r="H340" s="22">
        <v>329957</v>
      </c>
      <c r="I340" s="22">
        <v>152164.77369999999</v>
      </c>
      <c r="J340" s="21" t="s">
        <v>1370</v>
      </c>
      <c r="K340" s="21" t="s">
        <v>9131</v>
      </c>
      <c r="L340" s="22">
        <v>35794404</v>
      </c>
      <c r="M340" s="22">
        <v>1687860504</v>
      </c>
      <c r="N340" s="21" t="s">
        <v>12515</v>
      </c>
      <c r="O340" s="8">
        <v>44318</v>
      </c>
      <c r="P340" s="21" t="s">
        <v>12506</v>
      </c>
      <c r="Q340" s="22">
        <f>Table1_2[[#This Row],[Bank Deposit]]-Table1_2[[#This Row],[Saving Accounts]]</f>
        <v>177792.22630000001</v>
      </c>
      <c r="R340" s="22">
        <f>IF(AND(Table1_2[[#This Row],[Bank Deposit]]&gt;=500000),Table1_2[[#This Row],[Bank Deposit]]+Table1_2[[#This Row],[Bank Deposit]]*0.02,Table1_2[[#This Row],[Bank Deposit]])</f>
        <v>329957</v>
      </c>
    </row>
    <row r="341" spans="1:18" x14ac:dyDescent="0.25">
      <c r="A341" s="21" t="s">
        <v>2274</v>
      </c>
      <c r="B341">
        <v>291593618</v>
      </c>
      <c r="C341">
        <v>39</v>
      </c>
      <c r="D341" s="8">
        <v>30461.25</v>
      </c>
      <c r="E341" s="21" t="s">
        <v>1094</v>
      </c>
      <c r="F341" s="21" t="s">
        <v>1721</v>
      </c>
      <c r="G341" s="21" t="s">
        <v>1964</v>
      </c>
      <c r="H341" s="22">
        <v>87689</v>
      </c>
      <c r="I341" s="22">
        <v>13198.50347376</v>
      </c>
      <c r="J341" s="21" t="s">
        <v>2276</v>
      </c>
      <c r="K341" s="21" t="s">
        <v>9149</v>
      </c>
      <c r="L341" s="22">
        <v>2387554125</v>
      </c>
      <c r="M341" s="22">
        <v>0</v>
      </c>
      <c r="N341" s="21" t="s">
        <v>12525</v>
      </c>
      <c r="O341" s="8">
        <v>44198</v>
      </c>
      <c r="P341" s="21" t="s">
        <v>12506</v>
      </c>
      <c r="Q341" s="22">
        <f>Table1_2[[#This Row],[Bank Deposit]]-Table1_2[[#This Row],[Saving Accounts]]</f>
        <v>74490.496526239993</v>
      </c>
      <c r="R341" s="22">
        <f>IF(AND(Table1_2[[#This Row],[Bank Deposit]]&gt;=500000),Table1_2[[#This Row],[Bank Deposit]]+Table1_2[[#This Row],[Bank Deposit]]*0.02,Table1_2[[#This Row],[Bank Deposit]])</f>
        <v>87689</v>
      </c>
    </row>
    <row r="342" spans="1:18" x14ac:dyDescent="0.25">
      <c r="A342" s="21" t="s">
        <v>564</v>
      </c>
      <c r="B342">
        <v>539613366</v>
      </c>
      <c r="C342">
        <v>66</v>
      </c>
      <c r="D342" s="8">
        <v>20599.5</v>
      </c>
      <c r="E342" s="21" t="s">
        <v>12</v>
      </c>
      <c r="F342" s="21" t="s">
        <v>514</v>
      </c>
      <c r="G342" s="21" t="s">
        <v>14</v>
      </c>
      <c r="H342" s="22">
        <v>354800</v>
      </c>
      <c r="I342" s="22">
        <v>62392.038557760003</v>
      </c>
      <c r="J342" s="21" t="s">
        <v>566</v>
      </c>
      <c r="K342" s="21" t="s">
        <v>9149</v>
      </c>
      <c r="L342" s="22">
        <v>4647311175</v>
      </c>
      <c r="M342" s="22">
        <v>0</v>
      </c>
      <c r="N342" s="21" t="s">
        <v>12525</v>
      </c>
      <c r="O342" s="8">
        <v>44381</v>
      </c>
      <c r="P342" s="21" t="s">
        <v>12506</v>
      </c>
      <c r="Q342" s="22">
        <f>Table1_2[[#This Row],[Bank Deposit]]-Table1_2[[#This Row],[Saving Accounts]]</f>
        <v>292407.96144223999</v>
      </c>
      <c r="R342" s="22">
        <f>IF(AND(Table1_2[[#This Row],[Bank Deposit]]&gt;=500000),Table1_2[[#This Row],[Bank Deposit]]+Table1_2[[#This Row],[Bank Deposit]]*0.02,Table1_2[[#This Row],[Bank Deposit]])</f>
        <v>354800</v>
      </c>
    </row>
    <row r="343" spans="1:18" x14ac:dyDescent="0.25">
      <c r="A343" s="21" t="s">
        <v>2859</v>
      </c>
      <c r="B343">
        <v>380223109</v>
      </c>
      <c r="C343">
        <v>47</v>
      </c>
      <c r="D343" s="8">
        <v>27539.25</v>
      </c>
      <c r="E343" s="21" t="s">
        <v>1094</v>
      </c>
      <c r="F343" s="21" t="s">
        <v>135</v>
      </c>
      <c r="G343" s="21" t="s">
        <v>2773</v>
      </c>
      <c r="H343" s="22">
        <v>249977</v>
      </c>
      <c r="I343" s="22">
        <v>226021.16184479999</v>
      </c>
      <c r="J343" s="21" t="s">
        <v>2861</v>
      </c>
      <c r="K343" s="21" t="s">
        <v>9141</v>
      </c>
      <c r="L343" s="22">
        <v>1623883275</v>
      </c>
      <c r="M343" s="22">
        <v>0</v>
      </c>
      <c r="N343" s="21" t="s">
        <v>12505</v>
      </c>
      <c r="O343" s="8">
        <v>44345</v>
      </c>
      <c r="P343" s="21" t="s">
        <v>12506</v>
      </c>
      <c r="Q343" s="22">
        <f>Table1_2[[#This Row],[Bank Deposit]]-Table1_2[[#This Row],[Saving Accounts]]</f>
        <v>23955.838155200006</v>
      </c>
      <c r="R343" s="22">
        <f>IF(AND(Table1_2[[#This Row],[Bank Deposit]]&gt;=500000),Table1_2[[#This Row],[Bank Deposit]]+Table1_2[[#This Row],[Bank Deposit]]*0.02,Table1_2[[#This Row],[Bank Deposit]])</f>
        <v>249977</v>
      </c>
    </row>
    <row r="344" spans="1:18" x14ac:dyDescent="0.25">
      <c r="A344" s="21" t="s">
        <v>8776</v>
      </c>
      <c r="B344">
        <v>382079662</v>
      </c>
      <c r="C344">
        <v>17</v>
      </c>
      <c r="D344" s="8">
        <v>38496.75</v>
      </c>
      <c r="E344" s="21" t="s">
        <v>12</v>
      </c>
      <c r="F344" s="21" t="s">
        <v>654</v>
      </c>
      <c r="G344" s="21" t="s">
        <v>3820</v>
      </c>
      <c r="H344" s="22">
        <v>970918</v>
      </c>
      <c r="I344" s="22">
        <v>271856.95358976</v>
      </c>
      <c r="J344" s="21" t="s">
        <v>8778</v>
      </c>
      <c r="K344" s="21" t="s">
        <v>9149</v>
      </c>
      <c r="L344" s="22">
        <v>292770144</v>
      </c>
      <c r="M344" s="22">
        <v>0</v>
      </c>
      <c r="N344" s="21" t="s">
        <v>12522</v>
      </c>
      <c r="O344" s="8">
        <v>44253</v>
      </c>
      <c r="P344" s="21" t="s">
        <v>12510</v>
      </c>
      <c r="Q344" s="22">
        <f>Table1_2[[#This Row],[Bank Deposit]]-Table1_2[[#This Row],[Saving Accounts]]</f>
        <v>699061.04641024</v>
      </c>
      <c r="R344" s="22">
        <f>IF(AND(Table1_2[[#This Row],[Bank Deposit]]&gt;=500000),Table1_2[[#This Row],[Bank Deposit]]+Table1_2[[#This Row],[Bank Deposit]]*0.02,Table1_2[[#This Row],[Bank Deposit]])</f>
        <v>990336.36</v>
      </c>
    </row>
    <row r="345" spans="1:18" x14ac:dyDescent="0.25">
      <c r="A345" s="21" t="s">
        <v>6773</v>
      </c>
      <c r="B345">
        <v>243587919</v>
      </c>
      <c r="C345">
        <v>73</v>
      </c>
      <c r="D345" s="8">
        <v>18042.75</v>
      </c>
      <c r="E345" s="21" t="s">
        <v>12</v>
      </c>
      <c r="F345" s="21" t="s">
        <v>399</v>
      </c>
      <c r="G345" s="21" t="s">
        <v>4099</v>
      </c>
      <c r="H345" s="22">
        <v>93146</v>
      </c>
      <c r="I345" s="22">
        <v>12284.5043412</v>
      </c>
      <c r="J345" s="21" t="s">
        <v>6775</v>
      </c>
      <c r="K345" s="21" t="s">
        <v>9149</v>
      </c>
      <c r="L345" s="22">
        <v>814046875</v>
      </c>
      <c r="M345" s="22">
        <v>0</v>
      </c>
      <c r="N345" s="21" t="s">
        <v>12522</v>
      </c>
      <c r="O345" s="8">
        <v>44629</v>
      </c>
      <c r="P345" s="21" t="s">
        <v>12510</v>
      </c>
      <c r="Q345" s="22">
        <f>Table1_2[[#This Row],[Bank Deposit]]-Table1_2[[#This Row],[Saving Accounts]]</f>
        <v>80861.495658800006</v>
      </c>
      <c r="R345" s="22">
        <f>IF(AND(Table1_2[[#This Row],[Bank Deposit]]&gt;=500000),Table1_2[[#This Row],[Bank Deposit]]+Table1_2[[#This Row],[Bank Deposit]]*0.02,Table1_2[[#This Row],[Bank Deposit]])</f>
        <v>93146</v>
      </c>
    </row>
    <row r="346" spans="1:18" x14ac:dyDescent="0.25">
      <c r="A346" s="21" t="s">
        <v>1603</v>
      </c>
      <c r="B346">
        <v>363199695</v>
      </c>
      <c r="C346">
        <v>59</v>
      </c>
      <c r="D346" s="8">
        <v>23156.25</v>
      </c>
      <c r="E346" s="21" t="s">
        <v>1094</v>
      </c>
      <c r="F346" s="21" t="s">
        <v>404</v>
      </c>
      <c r="G346" s="21" t="s">
        <v>14</v>
      </c>
      <c r="H346" s="22">
        <v>150126</v>
      </c>
      <c r="I346" s="22">
        <v>54707.779160159997</v>
      </c>
      <c r="J346" s="21" t="s">
        <v>1605</v>
      </c>
      <c r="K346" s="21" t="s">
        <v>9166</v>
      </c>
      <c r="L346" s="22">
        <v>27923844</v>
      </c>
      <c r="M346" s="22">
        <v>0</v>
      </c>
      <c r="N346" s="21" t="s">
        <v>12522</v>
      </c>
      <c r="O346" s="8">
        <v>44371</v>
      </c>
      <c r="P346" s="21" t="s">
        <v>12510</v>
      </c>
      <c r="Q346" s="22">
        <f>Table1_2[[#This Row],[Bank Deposit]]-Table1_2[[#This Row],[Saving Accounts]]</f>
        <v>95418.220839840011</v>
      </c>
      <c r="R346" s="22">
        <f>IF(AND(Table1_2[[#This Row],[Bank Deposit]]&gt;=500000),Table1_2[[#This Row],[Bank Deposit]]+Table1_2[[#This Row],[Bank Deposit]]*0.02,Table1_2[[#This Row],[Bank Deposit]])</f>
        <v>150126</v>
      </c>
    </row>
    <row r="347" spans="1:18" x14ac:dyDescent="0.25">
      <c r="A347" s="21" t="s">
        <v>8194</v>
      </c>
      <c r="B347">
        <v>782587147</v>
      </c>
      <c r="C347">
        <v>20</v>
      </c>
      <c r="D347" s="8">
        <v>37401</v>
      </c>
      <c r="E347" s="21" t="s">
        <v>12</v>
      </c>
      <c r="F347" s="21" t="s">
        <v>1000</v>
      </c>
      <c r="G347" s="21" t="s">
        <v>3331</v>
      </c>
      <c r="H347" s="22">
        <v>504109</v>
      </c>
      <c r="I347" s="22">
        <v>287822.37018149998</v>
      </c>
      <c r="J347" s="21" t="s">
        <v>455</v>
      </c>
      <c r="K347" s="21" t="s">
        <v>9166</v>
      </c>
      <c r="L347" s="22">
        <v>2777663609</v>
      </c>
      <c r="M347" s="22">
        <v>0</v>
      </c>
      <c r="N347" s="21" t="s">
        <v>12539</v>
      </c>
      <c r="O347" s="8">
        <v>44374</v>
      </c>
      <c r="P347" s="21" t="s">
        <v>12566</v>
      </c>
      <c r="Q347" s="22">
        <f>Table1_2[[#This Row],[Bank Deposit]]-Table1_2[[#This Row],[Saving Accounts]]</f>
        <v>216286.62981850002</v>
      </c>
      <c r="R347" s="22">
        <f>IF(AND(Table1_2[[#This Row],[Bank Deposit]]&gt;=500000),Table1_2[[#This Row],[Bank Deposit]]+Table1_2[[#This Row],[Bank Deposit]]*0.02,Table1_2[[#This Row],[Bank Deposit]])</f>
        <v>514191.18</v>
      </c>
    </row>
    <row r="348" spans="1:18" x14ac:dyDescent="0.25">
      <c r="A348" s="21" t="s">
        <v>2295</v>
      </c>
      <c r="B348">
        <v>380361195</v>
      </c>
      <c r="C348">
        <v>28</v>
      </c>
      <c r="D348" s="8">
        <v>34479</v>
      </c>
      <c r="E348" s="21" t="s">
        <v>1094</v>
      </c>
      <c r="F348" s="21" t="s">
        <v>78</v>
      </c>
      <c r="G348" s="21" t="s">
        <v>1964</v>
      </c>
      <c r="H348" s="22">
        <v>1333558</v>
      </c>
      <c r="I348" s="22">
        <v>240797.0033214</v>
      </c>
      <c r="J348" s="21" t="s">
        <v>2297</v>
      </c>
      <c r="K348" s="21" t="s">
        <v>9131</v>
      </c>
      <c r="L348" s="22">
        <v>1173758952</v>
      </c>
      <c r="M348" s="22">
        <v>0</v>
      </c>
      <c r="N348" s="21" t="s">
        <v>12525</v>
      </c>
      <c r="O348" s="8">
        <v>44538</v>
      </c>
      <c r="P348" s="21" t="s">
        <v>12564</v>
      </c>
      <c r="Q348" s="22">
        <f>Table1_2[[#This Row],[Bank Deposit]]-Table1_2[[#This Row],[Saving Accounts]]</f>
        <v>1092760.9966786001</v>
      </c>
      <c r="R348" s="22">
        <f>IF(AND(Table1_2[[#This Row],[Bank Deposit]]&gt;=500000),Table1_2[[#This Row],[Bank Deposit]]+Table1_2[[#This Row],[Bank Deposit]]*0.02,Table1_2[[#This Row],[Bank Deposit]])</f>
        <v>1360229.16</v>
      </c>
    </row>
    <row r="349" spans="1:18" x14ac:dyDescent="0.25">
      <c r="A349" s="21" t="s">
        <v>4976</v>
      </c>
      <c r="B349">
        <v>573861892</v>
      </c>
      <c r="C349">
        <v>21</v>
      </c>
      <c r="D349" s="8">
        <v>37035.75</v>
      </c>
      <c r="E349" s="21" t="s">
        <v>1094</v>
      </c>
      <c r="F349" s="21" t="s">
        <v>264</v>
      </c>
      <c r="G349" s="21" t="s">
        <v>4105</v>
      </c>
      <c r="H349" s="22">
        <v>1571607</v>
      </c>
      <c r="I349" s="22">
        <v>1021790.10498048</v>
      </c>
      <c r="J349" s="21" t="s">
        <v>4978</v>
      </c>
      <c r="K349" s="21" t="s">
        <v>9145</v>
      </c>
      <c r="L349" s="22">
        <v>19378575</v>
      </c>
      <c r="M349" s="22">
        <v>0</v>
      </c>
      <c r="N349" s="21" t="s">
        <v>12539</v>
      </c>
      <c r="O349" s="8">
        <v>44214</v>
      </c>
      <c r="P349" s="21" t="s">
        <v>12566</v>
      </c>
      <c r="Q349" s="22">
        <f>Table1_2[[#This Row],[Bank Deposit]]-Table1_2[[#This Row],[Saving Accounts]]</f>
        <v>549816.89501951996</v>
      </c>
      <c r="R349" s="22">
        <f>IF(AND(Table1_2[[#This Row],[Bank Deposit]]&gt;=500000),Table1_2[[#This Row],[Bank Deposit]]+Table1_2[[#This Row],[Bank Deposit]]*0.02,Table1_2[[#This Row],[Bank Deposit]])</f>
        <v>1603039.14</v>
      </c>
    </row>
    <row r="350" spans="1:18" x14ac:dyDescent="0.25">
      <c r="A350" s="21" t="s">
        <v>1694</v>
      </c>
      <c r="B350">
        <v>663494133</v>
      </c>
      <c r="C350">
        <v>32</v>
      </c>
      <c r="D350" s="8">
        <v>33018</v>
      </c>
      <c r="E350" s="21" t="s">
        <v>1094</v>
      </c>
      <c r="F350" s="21" t="s">
        <v>1695</v>
      </c>
      <c r="G350" s="21" t="s">
        <v>14</v>
      </c>
      <c r="H350" s="22">
        <v>117381</v>
      </c>
      <c r="I350" s="22">
        <v>116287.71305088</v>
      </c>
      <c r="J350" s="21" t="s">
        <v>1697</v>
      </c>
      <c r="K350" s="21" t="s">
        <v>9149</v>
      </c>
      <c r="L350" s="22">
        <v>2665308126</v>
      </c>
      <c r="M350" s="22">
        <v>0</v>
      </c>
      <c r="N350" s="21" t="s">
        <v>12539</v>
      </c>
      <c r="O350" s="8">
        <v>44457</v>
      </c>
      <c r="P350" s="21" t="s">
        <v>12566</v>
      </c>
      <c r="Q350" s="22">
        <f>Table1_2[[#This Row],[Bank Deposit]]-Table1_2[[#This Row],[Saving Accounts]]</f>
        <v>1093.2869491199963</v>
      </c>
      <c r="R350" s="22">
        <f>IF(AND(Table1_2[[#This Row],[Bank Deposit]]&gt;=500000),Table1_2[[#This Row],[Bank Deposit]]+Table1_2[[#This Row],[Bank Deposit]]*0.02,Table1_2[[#This Row],[Bank Deposit]])</f>
        <v>117381</v>
      </c>
    </row>
    <row r="351" spans="1:18" x14ac:dyDescent="0.25">
      <c r="A351" s="21" t="s">
        <v>5905</v>
      </c>
      <c r="B351">
        <v>158700396</v>
      </c>
      <c r="C351">
        <v>76</v>
      </c>
      <c r="D351" s="8">
        <v>16947</v>
      </c>
      <c r="E351" s="21" t="s">
        <v>12</v>
      </c>
      <c r="F351" s="21" t="s">
        <v>264</v>
      </c>
      <c r="G351" s="21" t="s">
        <v>4105</v>
      </c>
      <c r="H351" s="22">
        <v>413198</v>
      </c>
      <c r="I351" s="22">
        <v>35900.794185600003</v>
      </c>
      <c r="J351" s="21" t="s">
        <v>5907</v>
      </c>
      <c r="K351" s="21" t="s">
        <v>9145</v>
      </c>
      <c r="L351" s="22">
        <v>266915625</v>
      </c>
      <c r="M351" s="22">
        <v>0</v>
      </c>
      <c r="N351" s="21" t="s">
        <v>12505</v>
      </c>
      <c r="O351" s="8">
        <v>44533</v>
      </c>
      <c r="P351" s="21" t="s">
        <v>12506</v>
      </c>
      <c r="Q351" s="22">
        <f>Table1_2[[#This Row],[Bank Deposit]]-Table1_2[[#This Row],[Saving Accounts]]</f>
        <v>377297.20581439999</v>
      </c>
      <c r="R351" s="22">
        <f>IF(AND(Table1_2[[#This Row],[Bank Deposit]]&gt;=500000),Table1_2[[#This Row],[Bank Deposit]]+Table1_2[[#This Row],[Bank Deposit]]*0.02,Table1_2[[#This Row],[Bank Deposit]])</f>
        <v>413198</v>
      </c>
    </row>
    <row r="352" spans="1:18" x14ac:dyDescent="0.25">
      <c r="A352" s="21" t="s">
        <v>2899</v>
      </c>
      <c r="B352">
        <v>315387508</v>
      </c>
      <c r="C352">
        <v>81</v>
      </c>
      <c r="D352" s="8">
        <v>15120.75</v>
      </c>
      <c r="E352" s="21" t="s">
        <v>1094</v>
      </c>
      <c r="F352" s="21" t="s">
        <v>483</v>
      </c>
      <c r="G352" s="21" t="s">
        <v>2773</v>
      </c>
      <c r="H352" s="22">
        <v>1043862</v>
      </c>
      <c r="I352" s="22">
        <v>798554.41469999996</v>
      </c>
      <c r="J352" s="21" t="s">
        <v>2901</v>
      </c>
      <c r="K352" s="21" t="s">
        <v>9149</v>
      </c>
      <c r="L352" s="22">
        <v>2319260559</v>
      </c>
      <c r="M352" s="22">
        <v>0</v>
      </c>
      <c r="N352" s="21" t="s">
        <v>12509</v>
      </c>
      <c r="O352" s="8">
        <v>44442</v>
      </c>
      <c r="P352" s="21" t="s">
        <v>12519</v>
      </c>
      <c r="Q352" s="22">
        <f>Table1_2[[#This Row],[Bank Deposit]]-Table1_2[[#This Row],[Saving Accounts]]</f>
        <v>245307.58530000004</v>
      </c>
      <c r="R352" s="22">
        <f>IF(AND(Table1_2[[#This Row],[Bank Deposit]]&gt;=500000),Table1_2[[#This Row],[Bank Deposit]]+Table1_2[[#This Row],[Bank Deposit]]*0.02,Table1_2[[#This Row],[Bank Deposit]])</f>
        <v>1064739.24</v>
      </c>
    </row>
    <row r="353" spans="1:18" x14ac:dyDescent="0.25">
      <c r="A353" s="21" t="s">
        <v>6056</v>
      </c>
      <c r="B353">
        <v>569079122</v>
      </c>
      <c r="C353">
        <v>76</v>
      </c>
      <c r="D353" s="8">
        <v>16947</v>
      </c>
      <c r="E353" s="21" t="s">
        <v>12</v>
      </c>
      <c r="F353" s="21" t="s">
        <v>176</v>
      </c>
      <c r="G353" s="21" t="s">
        <v>4148</v>
      </c>
      <c r="H353" s="22">
        <v>255293</v>
      </c>
      <c r="I353" s="22">
        <v>97011.305496000001</v>
      </c>
      <c r="J353" s="21" t="s">
        <v>6058</v>
      </c>
      <c r="K353" s="21" t="s">
        <v>9141</v>
      </c>
      <c r="L353" s="22">
        <v>2361873012</v>
      </c>
      <c r="M353" s="22">
        <v>0</v>
      </c>
      <c r="N353" s="21" t="s">
        <v>12505</v>
      </c>
      <c r="O353" s="8">
        <v>44658</v>
      </c>
      <c r="P353" s="21" t="s">
        <v>12510</v>
      </c>
      <c r="Q353" s="22">
        <f>Table1_2[[#This Row],[Bank Deposit]]-Table1_2[[#This Row],[Saving Accounts]]</f>
        <v>158281.69450400001</v>
      </c>
      <c r="R353" s="22">
        <f>IF(AND(Table1_2[[#This Row],[Bank Deposit]]&gt;=500000),Table1_2[[#This Row],[Bank Deposit]]+Table1_2[[#This Row],[Bank Deposit]]*0.02,Table1_2[[#This Row],[Bank Deposit]])</f>
        <v>255293</v>
      </c>
    </row>
    <row r="354" spans="1:18" x14ac:dyDescent="0.25">
      <c r="A354" s="21" t="s">
        <v>6847</v>
      </c>
      <c r="B354">
        <v>410094830</v>
      </c>
      <c r="C354">
        <v>56</v>
      </c>
      <c r="D354" s="8">
        <v>24252</v>
      </c>
      <c r="E354" s="21" t="s">
        <v>12</v>
      </c>
      <c r="F354" s="21" t="s">
        <v>1426</v>
      </c>
      <c r="G354" s="21" t="s">
        <v>4105</v>
      </c>
      <c r="H354" s="22">
        <v>1152844</v>
      </c>
      <c r="I354" s="22">
        <v>366557.48715599999</v>
      </c>
      <c r="J354" s="21" t="s">
        <v>6849</v>
      </c>
      <c r="K354" s="21" t="s">
        <v>9131</v>
      </c>
      <c r="L354" s="22">
        <v>2313443268</v>
      </c>
      <c r="M354" s="22">
        <v>0</v>
      </c>
      <c r="N354" s="21" t="s">
        <v>12505</v>
      </c>
      <c r="O354" s="8">
        <v>44533</v>
      </c>
      <c r="P354" s="21" t="s">
        <v>12506</v>
      </c>
      <c r="Q354" s="22">
        <f>Table1_2[[#This Row],[Bank Deposit]]-Table1_2[[#This Row],[Saving Accounts]]</f>
        <v>786286.51284400001</v>
      </c>
      <c r="R354" s="22">
        <f>IF(AND(Table1_2[[#This Row],[Bank Deposit]]&gt;=500000),Table1_2[[#This Row],[Bank Deposit]]+Table1_2[[#This Row],[Bank Deposit]]*0.02,Table1_2[[#This Row],[Bank Deposit]])</f>
        <v>1175900.8799999999</v>
      </c>
    </row>
    <row r="355" spans="1:18" x14ac:dyDescent="0.25">
      <c r="A355" s="21" t="s">
        <v>3112</v>
      </c>
      <c r="B355">
        <v>900885875</v>
      </c>
      <c r="C355">
        <v>43</v>
      </c>
      <c r="D355" s="8">
        <v>29000.25</v>
      </c>
      <c r="E355" s="21" t="s">
        <v>1094</v>
      </c>
      <c r="F355" s="21" t="s">
        <v>2201</v>
      </c>
      <c r="G355" s="21" t="s">
        <v>3058</v>
      </c>
      <c r="H355" s="22">
        <v>1166648</v>
      </c>
      <c r="I355" s="22">
        <v>389467.50983280002</v>
      </c>
      <c r="J355" s="21" t="s">
        <v>3114</v>
      </c>
      <c r="K355" s="21" t="s">
        <v>9141</v>
      </c>
      <c r="L355" s="22">
        <v>56371968</v>
      </c>
      <c r="M355" s="22">
        <v>0</v>
      </c>
      <c r="N355" s="21" t="s">
        <v>12522</v>
      </c>
      <c r="O355" s="8">
        <v>44626</v>
      </c>
      <c r="P355" s="21" t="s">
        <v>12510</v>
      </c>
      <c r="Q355" s="22">
        <f>Table1_2[[#This Row],[Bank Deposit]]-Table1_2[[#This Row],[Saving Accounts]]</f>
        <v>777180.49016719998</v>
      </c>
      <c r="R355" s="22">
        <f>IF(AND(Table1_2[[#This Row],[Bank Deposit]]&gt;=500000),Table1_2[[#This Row],[Bank Deposit]]+Table1_2[[#This Row],[Bank Deposit]]*0.02,Table1_2[[#This Row],[Bank Deposit]])</f>
        <v>1189980.96</v>
      </c>
    </row>
    <row r="356" spans="1:18" x14ac:dyDescent="0.25">
      <c r="A356" s="21" t="s">
        <v>2670</v>
      </c>
      <c r="B356">
        <v>586624757</v>
      </c>
      <c r="C356">
        <v>66</v>
      </c>
      <c r="D356" s="8">
        <v>20599.5</v>
      </c>
      <c r="E356" s="21" t="s">
        <v>12</v>
      </c>
      <c r="F356" s="21" t="s">
        <v>381</v>
      </c>
      <c r="G356" s="21" t="s">
        <v>1964</v>
      </c>
      <c r="H356" s="22">
        <v>239847</v>
      </c>
      <c r="I356" s="22">
        <v>109893.30748704</v>
      </c>
      <c r="J356" s="21" t="s">
        <v>2672</v>
      </c>
      <c r="K356" s="21" t="s">
        <v>9141</v>
      </c>
      <c r="L356" s="22">
        <v>14864976</v>
      </c>
      <c r="M356" s="22">
        <v>0</v>
      </c>
      <c r="N356" s="21" t="s">
        <v>12505</v>
      </c>
      <c r="O356" s="8">
        <v>44536</v>
      </c>
      <c r="P356" s="21" t="s">
        <v>12506</v>
      </c>
      <c r="Q356" s="22">
        <f>Table1_2[[#This Row],[Bank Deposit]]-Table1_2[[#This Row],[Saving Accounts]]</f>
        <v>129953.69251296</v>
      </c>
      <c r="R356" s="22">
        <f>IF(AND(Table1_2[[#This Row],[Bank Deposit]]&gt;=500000),Table1_2[[#This Row],[Bank Deposit]]+Table1_2[[#This Row],[Bank Deposit]]*0.02,Table1_2[[#This Row],[Bank Deposit]])</f>
        <v>239847</v>
      </c>
    </row>
    <row r="357" spans="1:18" x14ac:dyDescent="0.25">
      <c r="A357" s="21" t="s">
        <v>7241</v>
      </c>
      <c r="B357">
        <v>969849461</v>
      </c>
      <c r="C357">
        <v>24</v>
      </c>
      <c r="D357" s="8">
        <v>35940</v>
      </c>
      <c r="E357" s="21" t="s">
        <v>12</v>
      </c>
      <c r="F357" s="21" t="s">
        <v>399</v>
      </c>
      <c r="G357" s="21" t="s">
        <v>4058</v>
      </c>
      <c r="H357" s="22">
        <v>287273</v>
      </c>
      <c r="I357" s="22">
        <v>181568.00429459999</v>
      </c>
      <c r="J357" s="21" t="s">
        <v>7243</v>
      </c>
      <c r="K357" s="21" t="s">
        <v>9135</v>
      </c>
      <c r="L357" s="22">
        <v>1059639252</v>
      </c>
      <c r="M357" s="22">
        <v>0</v>
      </c>
      <c r="N357" s="21" t="s">
        <v>12522</v>
      </c>
      <c r="O357" s="8">
        <v>44254</v>
      </c>
      <c r="P357" s="21" t="s">
        <v>12510</v>
      </c>
      <c r="Q357" s="22">
        <f>Table1_2[[#This Row],[Bank Deposit]]-Table1_2[[#This Row],[Saving Accounts]]</f>
        <v>105704.99570540001</v>
      </c>
      <c r="R357" s="22">
        <f>IF(AND(Table1_2[[#This Row],[Bank Deposit]]&gt;=500000),Table1_2[[#This Row],[Bank Deposit]]+Table1_2[[#This Row],[Bank Deposit]]*0.02,Table1_2[[#This Row],[Bank Deposit]])</f>
        <v>287273</v>
      </c>
    </row>
    <row r="358" spans="1:18" x14ac:dyDescent="0.25">
      <c r="A358" s="21" t="s">
        <v>1606</v>
      </c>
      <c r="B358">
        <v>983753016</v>
      </c>
      <c r="C358">
        <v>25</v>
      </c>
      <c r="D358" s="8">
        <v>35574.75</v>
      </c>
      <c r="E358" s="21" t="s">
        <v>1094</v>
      </c>
      <c r="F358" s="21" t="s">
        <v>290</v>
      </c>
      <c r="G358" s="21" t="s">
        <v>14</v>
      </c>
      <c r="H358" s="22">
        <v>116892</v>
      </c>
      <c r="I358" s="22">
        <v>93055.008530399995</v>
      </c>
      <c r="J358" s="21" t="s">
        <v>1608</v>
      </c>
      <c r="K358" s="21" t="s">
        <v>9135</v>
      </c>
      <c r="L358" s="22">
        <v>39077376</v>
      </c>
      <c r="M358" s="22">
        <v>0</v>
      </c>
      <c r="N358" s="21" t="s">
        <v>12505</v>
      </c>
      <c r="O358" s="8">
        <v>44582</v>
      </c>
      <c r="P358" s="21" t="s">
        <v>12564</v>
      </c>
      <c r="Q358" s="22">
        <f>Table1_2[[#This Row],[Bank Deposit]]-Table1_2[[#This Row],[Saving Accounts]]</f>
        <v>23836.991469600005</v>
      </c>
      <c r="R358" s="22">
        <f>IF(AND(Table1_2[[#This Row],[Bank Deposit]]&gt;=500000),Table1_2[[#This Row],[Bank Deposit]]+Table1_2[[#This Row],[Bank Deposit]]*0.02,Table1_2[[#This Row],[Bank Deposit]])</f>
        <v>116892</v>
      </c>
    </row>
    <row r="359" spans="1:18" x14ac:dyDescent="0.25">
      <c r="A359" s="21" t="s">
        <v>8140</v>
      </c>
      <c r="B359">
        <v>313980008</v>
      </c>
      <c r="C359">
        <v>24</v>
      </c>
      <c r="D359" s="8">
        <v>35940</v>
      </c>
      <c r="E359" s="21" t="s">
        <v>12</v>
      </c>
      <c r="F359" s="21" t="s">
        <v>1197</v>
      </c>
      <c r="G359" s="21" t="s">
        <v>3331</v>
      </c>
      <c r="H359" s="22">
        <v>47024</v>
      </c>
      <c r="I359" s="22">
        <v>24784.665937919999</v>
      </c>
      <c r="J359" s="21" t="s">
        <v>8142</v>
      </c>
      <c r="K359" s="21" t="s">
        <v>9149</v>
      </c>
      <c r="L359" s="22">
        <v>993077928</v>
      </c>
      <c r="M359" s="22">
        <v>0</v>
      </c>
      <c r="N359" s="21" t="s">
        <v>12522</v>
      </c>
      <c r="O359" s="8">
        <v>44579</v>
      </c>
      <c r="P359" s="21" t="s">
        <v>12510</v>
      </c>
      <c r="Q359" s="22">
        <f>Table1_2[[#This Row],[Bank Deposit]]-Table1_2[[#This Row],[Saving Accounts]]</f>
        <v>22239.334062080001</v>
      </c>
      <c r="R359" s="22">
        <f>IF(AND(Table1_2[[#This Row],[Bank Deposit]]&gt;=500000),Table1_2[[#This Row],[Bank Deposit]]+Table1_2[[#This Row],[Bank Deposit]]*0.02,Table1_2[[#This Row],[Bank Deposit]])</f>
        <v>47024</v>
      </c>
    </row>
    <row r="360" spans="1:18" x14ac:dyDescent="0.25">
      <c r="A360" s="21" t="s">
        <v>3469</v>
      </c>
      <c r="B360">
        <v>90580934</v>
      </c>
      <c r="C360">
        <v>63</v>
      </c>
      <c r="D360" s="8">
        <v>21695.25</v>
      </c>
      <c r="E360" s="21" t="s">
        <v>1094</v>
      </c>
      <c r="F360" s="21" t="s">
        <v>750</v>
      </c>
      <c r="G360" s="21" t="s">
        <v>3331</v>
      </c>
      <c r="H360" s="22">
        <v>845861</v>
      </c>
      <c r="I360" s="22">
        <v>622404.84354048001</v>
      </c>
      <c r="J360" s="21" t="s">
        <v>3471</v>
      </c>
      <c r="K360" s="21" t="s">
        <v>9135</v>
      </c>
      <c r="L360" s="22">
        <v>1410274164</v>
      </c>
      <c r="M360" s="22">
        <v>0</v>
      </c>
      <c r="N360" s="21" t="s">
        <v>12539</v>
      </c>
      <c r="O360" s="8">
        <v>44417</v>
      </c>
      <c r="P360" s="21" t="s">
        <v>12512</v>
      </c>
      <c r="Q360" s="22">
        <f>Table1_2[[#This Row],[Bank Deposit]]-Table1_2[[#This Row],[Saving Accounts]]</f>
        <v>223456.15645951999</v>
      </c>
      <c r="R360" s="22">
        <f>IF(AND(Table1_2[[#This Row],[Bank Deposit]]&gt;=500000),Table1_2[[#This Row],[Bank Deposit]]+Table1_2[[#This Row],[Bank Deposit]]*0.02,Table1_2[[#This Row],[Bank Deposit]])</f>
        <v>862778.22</v>
      </c>
    </row>
    <row r="361" spans="1:18" x14ac:dyDescent="0.25">
      <c r="A361" s="21" t="s">
        <v>6186</v>
      </c>
      <c r="B361">
        <v>580242247</v>
      </c>
      <c r="C361">
        <v>85</v>
      </c>
      <c r="D361" s="8">
        <v>13659.75</v>
      </c>
      <c r="E361" s="21" t="s">
        <v>12</v>
      </c>
      <c r="F361" s="21" t="s">
        <v>1610</v>
      </c>
      <c r="G361" s="21" t="s">
        <v>4054</v>
      </c>
      <c r="H361" s="22">
        <v>550491</v>
      </c>
      <c r="I361" s="22">
        <v>185976.60389999999</v>
      </c>
      <c r="J361" s="21" t="s">
        <v>6188</v>
      </c>
      <c r="K361" s="21" t="s">
        <v>9135</v>
      </c>
      <c r="L361" s="22">
        <v>222977355</v>
      </c>
      <c r="M361" s="22">
        <v>0</v>
      </c>
      <c r="N361" s="21" t="s">
        <v>12522</v>
      </c>
      <c r="O361" s="8">
        <v>44352</v>
      </c>
      <c r="P361" s="21" t="s">
        <v>12510</v>
      </c>
      <c r="Q361" s="22">
        <f>Table1_2[[#This Row],[Bank Deposit]]-Table1_2[[#This Row],[Saving Accounts]]</f>
        <v>364514.39610000001</v>
      </c>
      <c r="R361" s="22">
        <f>IF(AND(Table1_2[[#This Row],[Bank Deposit]]&gt;=500000),Table1_2[[#This Row],[Bank Deposit]]+Table1_2[[#This Row],[Bank Deposit]]*0.02,Table1_2[[#This Row],[Bank Deposit]])</f>
        <v>561500.81999999995</v>
      </c>
    </row>
    <row r="362" spans="1:18" x14ac:dyDescent="0.25">
      <c r="A362" s="21" t="s">
        <v>2730</v>
      </c>
      <c r="B362">
        <v>131637976</v>
      </c>
      <c r="C362">
        <v>27</v>
      </c>
      <c r="D362" s="8">
        <v>34844.25</v>
      </c>
      <c r="E362" s="21" t="s">
        <v>12</v>
      </c>
      <c r="F362" s="21" t="s">
        <v>246</v>
      </c>
      <c r="G362" s="21" t="s">
        <v>1964</v>
      </c>
      <c r="H362" s="22">
        <v>226873</v>
      </c>
      <c r="I362" s="22">
        <v>112199.00563872</v>
      </c>
      <c r="J362" s="21" t="s">
        <v>2732</v>
      </c>
      <c r="K362" s="21" t="s">
        <v>9141</v>
      </c>
      <c r="L362" s="22">
        <v>1568576073</v>
      </c>
      <c r="M362" s="22">
        <v>0</v>
      </c>
      <c r="N362" s="21" t="s">
        <v>12522</v>
      </c>
      <c r="O362" s="8">
        <v>44557</v>
      </c>
      <c r="P362" s="21" t="s">
        <v>12510</v>
      </c>
      <c r="Q362" s="22">
        <f>Table1_2[[#This Row],[Bank Deposit]]-Table1_2[[#This Row],[Saving Accounts]]</f>
        <v>114673.99436128</v>
      </c>
      <c r="R362" s="22">
        <f>IF(AND(Table1_2[[#This Row],[Bank Deposit]]&gt;=500000),Table1_2[[#This Row],[Bank Deposit]]+Table1_2[[#This Row],[Bank Deposit]]*0.02,Table1_2[[#This Row],[Bank Deposit]])</f>
        <v>226873</v>
      </c>
    </row>
    <row r="363" spans="1:18" x14ac:dyDescent="0.25">
      <c r="A363" s="21" t="s">
        <v>4895</v>
      </c>
      <c r="B363">
        <v>10934082</v>
      </c>
      <c r="C363">
        <v>30</v>
      </c>
      <c r="D363" s="8">
        <v>33748.5</v>
      </c>
      <c r="E363" s="21" t="s">
        <v>1094</v>
      </c>
      <c r="F363" s="21" t="s">
        <v>1426</v>
      </c>
      <c r="G363" s="21" t="s">
        <v>4105</v>
      </c>
      <c r="H363" s="22">
        <v>226676</v>
      </c>
      <c r="I363" s="22">
        <v>56240.114788799998</v>
      </c>
      <c r="J363" s="21" t="s">
        <v>4897</v>
      </c>
      <c r="K363" s="21" t="s">
        <v>9149</v>
      </c>
      <c r="L363" s="22">
        <v>595386792</v>
      </c>
      <c r="M363" s="22">
        <v>0</v>
      </c>
      <c r="N363" s="21" t="s">
        <v>12525</v>
      </c>
      <c r="O363" s="8">
        <v>44505</v>
      </c>
      <c r="P363" s="21" t="s">
        <v>12506</v>
      </c>
      <c r="Q363" s="22">
        <f>Table1_2[[#This Row],[Bank Deposit]]-Table1_2[[#This Row],[Saving Accounts]]</f>
        <v>170435.88521119999</v>
      </c>
      <c r="R363" s="22">
        <f>IF(AND(Table1_2[[#This Row],[Bank Deposit]]&gt;=500000),Table1_2[[#This Row],[Bank Deposit]]+Table1_2[[#This Row],[Bank Deposit]]*0.02,Table1_2[[#This Row],[Bank Deposit]])</f>
        <v>226676</v>
      </c>
    </row>
    <row r="364" spans="1:18" x14ac:dyDescent="0.25">
      <c r="A364" s="21" t="s">
        <v>4424</v>
      </c>
      <c r="B364">
        <v>429929262</v>
      </c>
      <c r="C364">
        <v>68</v>
      </c>
      <c r="D364" s="8">
        <v>19869</v>
      </c>
      <c r="E364" s="21" t="s">
        <v>1094</v>
      </c>
      <c r="F364" s="21" t="s">
        <v>256</v>
      </c>
      <c r="G364" s="21" t="s">
        <v>4148</v>
      </c>
      <c r="H364" s="22">
        <v>169559</v>
      </c>
      <c r="I364" s="22">
        <v>70947.253927800004</v>
      </c>
      <c r="J364" s="21" t="s">
        <v>4426</v>
      </c>
      <c r="K364" s="21" t="s">
        <v>9145</v>
      </c>
      <c r="L364" s="22">
        <v>408458439</v>
      </c>
      <c r="M364" s="22">
        <v>0</v>
      </c>
      <c r="N364" s="21" t="s">
        <v>12539</v>
      </c>
      <c r="O364" s="8">
        <v>44374</v>
      </c>
      <c r="P364" s="21" t="s">
        <v>12512</v>
      </c>
      <c r="Q364" s="22">
        <f>Table1_2[[#This Row],[Bank Deposit]]-Table1_2[[#This Row],[Saving Accounts]]</f>
        <v>98611.746072199996</v>
      </c>
      <c r="R364" s="22">
        <f>IF(AND(Table1_2[[#This Row],[Bank Deposit]]&gt;=500000),Table1_2[[#This Row],[Bank Deposit]]+Table1_2[[#This Row],[Bank Deposit]]*0.02,Table1_2[[#This Row],[Bank Deposit]])</f>
        <v>169559</v>
      </c>
    </row>
    <row r="365" spans="1:18" x14ac:dyDescent="0.25">
      <c r="A365" s="21" t="s">
        <v>9030</v>
      </c>
      <c r="B365">
        <v>188446916</v>
      </c>
      <c r="C365">
        <v>80</v>
      </c>
      <c r="D365" s="8">
        <v>39047.25</v>
      </c>
      <c r="E365" s="21" t="s">
        <v>1094</v>
      </c>
      <c r="F365" s="21" t="s">
        <v>15540</v>
      </c>
      <c r="G365" s="21" t="s">
        <v>3820</v>
      </c>
      <c r="H365" s="22">
        <v>591721</v>
      </c>
      <c r="I365" s="22">
        <v>674317.81270841532</v>
      </c>
      <c r="J365" s="21" t="s">
        <v>9032</v>
      </c>
      <c r="K365" s="21" t="s">
        <v>9149</v>
      </c>
      <c r="L365" s="22">
        <v>796434153</v>
      </c>
      <c r="M365" s="22">
        <v>0</v>
      </c>
      <c r="N365" s="21" t="s">
        <v>12522</v>
      </c>
      <c r="O365" s="8">
        <v>44558</v>
      </c>
      <c r="P365" s="21" t="s">
        <v>12510</v>
      </c>
      <c r="Q365" s="22">
        <f>Table1_2[[#This Row],[Bank Deposit]]-Table1_2[[#This Row],[Saving Accounts]]</f>
        <v>-82596.812708415324</v>
      </c>
      <c r="R365" s="22">
        <f>IF(AND(Table1_2[[#This Row],[Bank Deposit]]&gt;=500000),Table1_2[[#This Row],[Bank Deposit]]+Table1_2[[#This Row],[Bank Deposit]]*0.02,Table1_2[[#This Row],[Bank Deposit]])</f>
        <v>603555.42000000004</v>
      </c>
    </row>
    <row r="366" spans="1:18" x14ac:dyDescent="0.25">
      <c r="A366" s="21" t="s">
        <v>8582</v>
      </c>
      <c r="B366">
        <v>87238732</v>
      </c>
      <c r="C366">
        <v>70</v>
      </c>
      <c r="D366" s="8">
        <v>19138.5</v>
      </c>
      <c r="E366" s="21" t="s">
        <v>12</v>
      </c>
      <c r="F366" s="21" t="s">
        <v>1626</v>
      </c>
      <c r="G366" s="21" t="s">
        <v>2773</v>
      </c>
      <c r="H366" s="22">
        <v>934526</v>
      </c>
      <c r="I366" s="22">
        <v>161495.34251136001</v>
      </c>
      <c r="J366" s="21" t="s">
        <v>8584</v>
      </c>
      <c r="K366" s="21" t="s">
        <v>9135</v>
      </c>
      <c r="L366" s="22">
        <v>228548883</v>
      </c>
      <c r="M366" s="22">
        <v>0</v>
      </c>
      <c r="N366" s="21" t="s">
        <v>12522</v>
      </c>
      <c r="O366" s="8">
        <v>44490</v>
      </c>
      <c r="P366" s="21" t="s">
        <v>12510</v>
      </c>
      <c r="Q366" s="22">
        <f>Table1_2[[#This Row],[Bank Deposit]]-Table1_2[[#This Row],[Saving Accounts]]</f>
        <v>773030.65748863993</v>
      </c>
      <c r="R366" s="22">
        <f>IF(AND(Table1_2[[#This Row],[Bank Deposit]]&gt;=500000),Table1_2[[#This Row],[Bank Deposit]]+Table1_2[[#This Row],[Bank Deposit]]*0.02,Table1_2[[#This Row],[Bank Deposit]])</f>
        <v>953216.52</v>
      </c>
    </row>
    <row r="367" spans="1:18" x14ac:dyDescent="0.25">
      <c r="A367" s="21" t="s">
        <v>3507</v>
      </c>
      <c r="B367">
        <v>458486536</v>
      </c>
      <c r="C367">
        <v>84</v>
      </c>
      <c r="D367" s="8">
        <v>14025</v>
      </c>
      <c r="E367" s="21" t="s">
        <v>1094</v>
      </c>
      <c r="F367" s="21" t="s">
        <v>139</v>
      </c>
      <c r="G367" s="21" t="s">
        <v>3331</v>
      </c>
      <c r="H367" s="22">
        <v>2350809</v>
      </c>
      <c r="I367" s="22">
        <v>1426470.7100579999</v>
      </c>
      <c r="J367" s="21" t="s">
        <v>3509</v>
      </c>
      <c r="K367" s="21" t="s">
        <v>9149</v>
      </c>
      <c r="L367" s="22">
        <v>5769288</v>
      </c>
      <c r="M367" s="22">
        <v>0</v>
      </c>
      <c r="N367" s="21" t="s">
        <v>12522</v>
      </c>
      <c r="O367" s="8">
        <v>44416</v>
      </c>
      <c r="P367" s="21" t="s">
        <v>12510</v>
      </c>
      <c r="Q367" s="22">
        <f>Table1_2[[#This Row],[Bank Deposit]]-Table1_2[[#This Row],[Saving Accounts]]</f>
        <v>924338.28994200006</v>
      </c>
      <c r="R367" s="22">
        <f>IF(AND(Table1_2[[#This Row],[Bank Deposit]]&gt;=500000),Table1_2[[#This Row],[Bank Deposit]]+Table1_2[[#This Row],[Bank Deposit]]*0.02,Table1_2[[#This Row],[Bank Deposit]])</f>
        <v>2397825.1800000002</v>
      </c>
    </row>
    <row r="368" spans="1:18" x14ac:dyDescent="0.25">
      <c r="A368" s="21" t="s">
        <v>577</v>
      </c>
      <c r="B368">
        <v>291037595</v>
      </c>
      <c r="C368">
        <v>20</v>
      </c>
      <c r="D368" s="8">
        <v>37401</v>
      </c>
      <c r="E368" s="21" t="s">
        <v>12</v>
      </c>
      <c r="F368" s="21" t="s">
        <v>168</v>
      </c>
      <c r="G368" s="21" t="s">
        <v>14</v>
      </c>
      <c r="H368" s="22">
        <v>916691</v>
      </c>
      <c r="I368" s="22">
        <v>412852.99296990002</v>
      </c>
      <c r="J368" s="21" t="s">
        <v>579</v>
      </c>
      <c r="K368" s="21" t="s">
        <v>9149</v>
      </c>
      <c r="L368" s="22">
        <v>4270856535</v>
      </c>
      <c r="M368" s="22">
        <v>0</v>
      </c>
      <c r="N368" s="21" t="s">
        <v>12505</v>
      </c>
      <c r="O368" s="8">
        <v>44661</v>
      </c>
      <c r="P368" s="21" t="s">
        <v>12506</v>
      </c>
      <c r="Q368" s="22">
        <f>Table1_2[[#This Row],[Bank Deposit]]-Table1_2[[#This Row],[Saving Accounts]]</f>
        <v>503838.00703009998</v>
      </c>
      <c r="R368" s="22">
        <f>IF(AND(Table1_2[[#This Row],[Bank Deposit]]&gt;=500000),Table1_2[[#This Row],[Bank Deposit]]+Table1_2[[#This Row],[Bank Deposit]]*0.02,Table1_2[[#This Row],[Bank Deposit]])</f>
        <v>935024.82</v>
      </c>
    </row>
    <row r="369" spans="1:18" x14ac:dyDescent="0.25">
      <c r="A369" s="21" t="s">
        <v>7134</v>
      </c>
      <c r="B369">
        <v>907339020</v>
      </c>
      <c r="C369">
        <v>44</v>
      </c>
      <c r="D369" s="8">
        <v>28635</v>
      </c>
      <c r="E369" s="21" t="s">
        <v>12</v>
      </c>
      <c r="F369" s="21" t="s">
        <v>514</v>
      </c>
      <c r="G369" s="21" t="s">
        <v>4105</v>
      </c>
      <c r="H369" s="22">
        <v>96693</v>
      </c>
      <c r="I369" s="22">
        <v>64450.303632000003</v>
      </c>
      <c r="J369" s="21" t="s">
        <v>7136</v>
      </c>
      <c r="K369" s="21" t="s">
        <v>9149</v>
      </c>
      <c r="L369" s="22">
        <v>4831673361</v>
      </c>
      <c r="M369" s="22">
        <v>0</v>
      </c>
      <c r="N369" s="21" t="s">
        <v>12539</v>
      </c>
      <c r="O369" s="8">
        <v>44550</v>
      </c>
      <c r="P369" s="21" t="s">
        <v>12566</v>
      </c>
      <c r="Q369" s="22">
        <f>Table1_2[[#This Row],[Bank Deposit]]-Table1_2[[#This Row],[Saving Accounts]]</f>
        <v>32242.696367999997</v>
      </c>
      <c r="R369" s="22">
        <f>IF(AND(Table1_2[[#This Row],[Bank Deposit]]&gt;=500000),Table1_2[[#This Row],[Bank Deposit]]+Table1_2[[#This Row],[Bank Deposit]]*0.02,Table1_2[[#This Row],[Bank Deposit]])</f>
        <v>96693</v>
      </c>
    </row>
    <row r="370" spans="1:18" x14ac:dyDescent="0.25">
      <c r="A370" s="21" t="s">
        <v>5709</v>
      </c>
      <c r="B370">
        <v>126420664</v>
      </c>
      <c r="C370">
        <v>56</v>
      </c>
      <c r="D370" s="8">
        <v>24252</v>
      </c>
      <c r="E370" s="21" t="s">
        <v>1094</v>
      </c>
      <c r="F370" s="21" t="s">
        <v>135</v>
      </c>
      <c r="G370" s="21" t="s">
        <v>4119</v>
      </c>
      <c r="H370" s="22">
        <v>685843</v>
      </c>
      <c r="I370" s="22">
        <v>408856.13678096002</v>
      </c>
      <c r="J370" s="21" t="s">
        <v>5711</v>
      </c>
      <c r="K370" s="21" t="s">
        <v>9149</v>
      </c>
      <c r="L370" s="22">
        <v>44088512</v>
      </c>
      <c r="M370" s="22">
        <v>0</v>
      </c>
      <c r="N370" s="21" t="s">
        <v>12522</v>
      </c>
      <c r="O370" s="8">
        <v>44379</v>
      </c>
      <c r="P370" s="21" t="s">
        <v>12510</v>
      </c>
      <c r="Q370" s="22">
        <f>Table1_2[[#This Row],[Bank Deposit]]-Table1_2[[#This Row],[Saving Accounts]]</f>
        <v>276986.86321903998</v>
      </c>
      <c r="R370" s="22">
        <f>IF(AND(Table1_2[[#This Row],[Bank Deposit]]&gt;=500000),Table1_2[[#This Row],[Bank Deposit]]+Table1_2[[#This Row],[Bank Deposit]]*0.02,Table1_2[[#This Row],[Bank Deposit]])</f>
        <v>699559.86</v>
      </c>
    </row>
    <row r="371" spans="1:18" x14ac:dyDescent="0.25">
      <c r="A371" s="21" t="s">
        <v>664</v>
      </c>
      <c r="B371">
        <v>635009547</v>
      </c>
      <c r="C371">
        <v>22</v>
      </c>
      <c r="D371" s="8">
        <v>36670.5</v>
      </c>
      <c r="E371" s="21" t="s">
        <v>12</v>
      </c>
      <c r="F371" s="21" t="s">
        <v>665</v>
      </c>
      <c r="G371" s="21" t="s">
        <v>14</v>
      </c>
      <c r="H371" s="22">
        <v>201141</v>
      </c>
      <c r="I371" s="22">
        <v>45653.740911000001</v>
      </c>
      <c r="J371" s="21" t="s">
        <v>667</v>
      </c>
      <c r="K371" s="21" t="s">
        <v>9145</v>
      </c>
      <c r="L371" s="22">
        <v>45667083</v>
      </c>
      <c r="M371" s="22">
        <v>0</v>
      </c>
      <c r="N371" s="21" t="s">
        <v>12522</v>
      </c>
      <c r="O371" s="8">
        <v>44333</v>
      </c>
      <c r="P371" s="21" t="s">
        <v>12512</v>
      </c>
      <c r="Q371" s="22">
        <f>Table1_2[[#This Row],[Bank Deposit]]-Table1_2[[#This Row],[Saving Accounts]]</f>
        <v>155487.259089</v>
      </c>
      <c r="R371" s="22">
        <f>IF(AND(Table1_2[[#This Row],[Bank Deposit]]&gt;=500000),Table1_2[[#This Row],[Bank Deposit]]+Table1_2[[#This Row],[Bank Deposit]]*0.02,Table1_2[[#This Row],[Bank Deposit]])</f>
        <v>201141</v>
      </c>
    </row>
    <row r="372" spans="1:18" x14ac:dyDescent="0.25">
      <c r="A372" s="21" t="s">
        <v>4729</v>
      </c>
      <c r="B372">
        <v>666267875</v>
      </c>
      <c r="C372">
        <v>46</v>
      </c>
      <c r="D372" s="8">
        <v>27904.5</v>
      </c>
      <c r="E372" s="21" t="s">
        <v>1094</v>
      </c>
      <c r="F372" s="21" t="s">
        <v>48</v>
      </c>
      <c r="G372" s="21" t="s">
        <v>4058</v>
      </c>
      <c r="H372" s="22">
        <v>421649</v>
      </c>
      <c r="I372" s="22">
        <v>241583.13767952</v>
      </c>
      <c r="J372" s="21" t="s">
        <v>4731</v>
      </c>
      <c r="K372" s="21" t="s">
        <v>9149</v>
      </c>
      <c r="L372" s="22">
        <v>20549412</v>
      </c>
      <c r="M372" s="22">
        <v>1886976729</v>
      </c>
      <c r="N372" s="21" t="s">
        <v>12515</v>
      </c>
      <c r="O372" s="8">
        <v>44432</v>
      </c>
      <c r="P372" s="21" t="s">
        <v>12516</v>
      </c>
      <c r="Q372" s="22">
        <f>Table1_2[[#This Row],[Bank Deposit]]-Table1_2[[#This Row],[Saving Accounts]]</f>
        <v>180065.86232048</v>
      </c>
      <c r="R372" s="22">
        <f>IF(AND(Table1_2[[#This Row],[Bank Deposit]]&gt;=500000),Table1_2[[#This Row],[Bank Deposit]]+Table1_2[[#This Row],[Bank Deposit]]*0.02,Table1_2[[#This Row],[Bank Deposit]])</f>
        <v>421649</v>
      </c>
    </row>
    <row r="373" spans="1:18" x14ac:dyDescent="0.25">
      <c r="A373" s="21" t="s">
        <v>8019</v>
      </c>
      <c r="B373">
        <v>542178048</v>
      </c>
      <c r="C373">
        <v>31</v>
      </c>
      <c r="D373" s="8">
        <v>33383.25</v>
      </c>
      <c r="E373" s="21" t="s">
        <v>12</v>
      </c>
      <c r="F373" s="21" t="s">
        <v>1400</v>
      </c>
      <c r="G373" s="21" t="s">
        <v>3583</v>
      </c>
      <c r="H373" s="22">
        <v>116083</v>
      </c>
      <c r="I373" s="22">
        <v>40560.727482000002</v>
      </c>
      <c r="J373" s="21" t="s">
        <v>8021</v>
      </c>
      <c r="K373" s="21" t="s">
        <v>9141</v>
      </c>
      <c r="L373" s="22">
        <v>3049606706</v>
      </c>
      <c r="M373" s="22">
        <v>0</v>
      </c>
      <c r="N373" s="21" t="s">
        <v>12522</v>
      </c>
      <c r="O373" s="8">
        <v>44339</v>
      </c>
      <c r="P373" s="21" t="s">
        <v>12510</v>
      </c>
      <c r="Q373" s="22">
        <f>Table1_2[[#This Row],[Bank Deposit]]-Table1_2[[#This Row],[Saving Accounts]]</f>
        <v>75522.272517999998</v>
      </c>
      <c r="R373" s="22">
        <f>IF(AND(Table1_2[[#This Row],[Bank Deposit]]&gt;=500000),Table1_2[[#This Row],[Bank Deposit]]+Table1_2[[#This Row],[Bank Deposit]]*0.02,Table1_2[[#This Row],[Bank Deposit]])</f>
        <v>116083</v>
      </c>
    </row>
    <row r="374" spans="1:18" x14ac:dyDescent="0.25">
      <c r="A374" s="21" t="s">
        <v>6600</v>
      </c>
      <c r="B374">
        <v>418330740</v>
      </c>
      <c r="C374">
        <v>83</v>
      </c>
      <c r="D374" s="8">
        <v>14390.25</v>
      </c>
      <c r="E374" s="21" t="s">
        <v>12</v>
      </c>
      <c r="F374" s="21" t="s">
        <v>340</v>
      </c>
      <c r="G374" s="21" t="s">
        <v>4074</v>
      </c>
      <c r="H374" s="22">
        <v>880757</v>
      </c>
      <c r="I374" s="22">
        <v>550252.78680959996</v>
      </c>
      <c r="J374" s="21" t="s">
        <v>6602</v>
      </c>
      <c r="K374" s="21" t="s">
        <v>9141</v>
      </c>
      <c r="L374" s="22">
        <v>848322644</v>
      </c>
      <c r="M374" s="22">
        <v>0</v>
      </c>
      <c r="N374" s="21" t="s">
        <v>12505</v>
      </c>
      <c r="O374" s="8">
        <v>44525</v>
      </c>
      <c r="P374" s="21" t="s">
        <v>12506</v>
      </c>
      <c r="Q374" s="22">
        <f>Table1_2[[#This Row],[Bank Deposit]]-Table1_2[[#This Row],[Saving Accounts]]</f>
        <v>330504.21319040004</v>
      </c>
      <c r="R374" s="22">
        <f>IF(AND(Table1_2[[#This Row],[Bank Deposit]]&gt;=500000),Table1_2[[#This Row],[Bank Deposit]]+Table1_2[[#This Row],[Bank Deposit]]*0.02,Table1_2[[#This Row],[Bank Deposit]])</f>
        <v>898372.14</v>
      </c>
    </row>
    <row r="375" spans="1:18" x14ac:dyDescent="0.25">
      <c r="A375" s="21" t="s">
        <v>2682</v>
      </c>
      <c r="B375">
        <v>506590361</v>
      </c>
      <c r="C375">
        <v>34</v>
      </c>
      <c r="D375" s="8">
        <v>32287.5</v>
      </c>
      <c r="E375" s="21" t="s">
        <v>12</v>
      </c>
      <c r="F375" s="21" t="s">
        <v>993</v>
      </c>
      <c r="G375" s="21" t="s">
        <v>1964</v>
      </c>
      <c r="H375" s="22">
        <v>1510275</v>
      </c>
      <c r="I375" s="22">
        <v>725329.36491749994</v>
      </c>
      <c r="J375" s="21" t="s">
        <v>2684</v>
      </c>
      <c r="K375" s="21" t="s">
        <v>9149</v>
      </c>
      <c r="L375" s="22">
        <v>720707328</v>
      </c>
      <c r="M375" s="22">
        <v>0</v>
      </c>
      <c r="N375" s="21" t="s">
        <v>12525</v>
      </c>
      <c r="O375" s="8">
        <v>44449</v>
      </c>
      <c r="P375" s="21" t="s">
        <v>12561</v>
      </c>
      <c r="Q375" s="22">
        <f>Table1_2[[#This Row],[Bank Deposit]]-Table1_2[[#This Row],[Saving Accounts]]</f>
        <v>784945.63508250006</v>
      </c>
      <c r="R375" s="22">
        <f>IF(AND(Table1_2[[#This Row],[Bank Deposit]]&gt;=500000),Table1_2[[#This Row],[Bank Deposit]]+Table1_2[[#This Row],[Bank Deposit]]*0.02,Table1_2[[#This Row],[Bank Deposit]])</f>
        <v>1540480.5</v>
      </c>
    </row>
    <row r="376" spans="1:18" x14ac:dyDescent="0.25">
      <c r="A376" s="21" t="s">
        <v>2103</v>
      </c>
      <c r="B376">
        <v>318683016</v>
      </c>
      <c r="C376">
        <v>73</v>
      </c>
      <c r="D376" s="8">
        <v>18042.75</v>
      </c>
      <c r="E376" s="21" t="s">
        <v>1094</v>
      </c>
      <c r="F376" s="21" t="s">
        <v>1372</v>
      </c>
      <c r="G376" s="21" t="s">
        <v>1964</v>
      </c>
      <c r="H376" s="22">
        <v>154461</v>
      </c>
      <c r="I376" s="22">
        <v>107043.7167324</v>
      </c>
      <c r="J376" s="21" t="s">
        <v>2105</v>
      </c>
      <c r="K376" s="21" t="s">
        <v>9141</v>
      </c>
      <c r="L376" s="22">
        <v>2381713632</v>
      </c>
      <c r="M376" s="22">
        <v>201655496</v>
      </c>
      <c r="N376" s="21" t="s">
        <v>12515</v>
      </c>
      <c r="O376" s="8">
        <v>44317</v>
      </c>
      <c r="P376" s="21" t="s">
        <v>12516</v>
      </c>
      <c r="Q376" s="22">
        <f>Table1_2[[#This Row],[Bank Deposit]]-Table1_2[[#This Row],[Saving Accounts]]</f>
        <v>47417.283267599996</v>
      </c>
      <c r="R376" s="22">
        <f>IF(AND(Table1_2[[#This Row],[Bank Deposit]]&gt;=500000),Table1_2[[#This Row],[Bank Deposit]]+Table1_2[[#This Row],[Bank Deposit]]*0.02,Table1_2[[#This Row],[Bank Deposit]])</f>
        <v>154461</v>
      </c>
    </row>
    <row r="377" spans="1:18" x14ac:dyDescent="0.25">
      <c r="A377" s="21" t="s">
        <v>7962</v>
      </c>
      <c r="B377">
        <v>306676532</v>
      </c>
      <c r="C377">
        <v>20</v>
      </c>
      <c r="D377" s="8">
        <v>37401</v>
      </c>
      <c r="E377" s="21" t="s">
        <v>12</v>
      </c>
      <c r="F377" s="21" t="s">
        <v>620</v>
      </c>
      <c r="G377" s="21" t="s">
        <v>3583</v>
      </c>
      <c r="H377" s="22">
        <v>62216</v>
      </c>
      <c r="I377" s="22">
        <v>38636.379866700001</v>
      </c>
      <c r="J377" s="21" t="s">
        <v>7964</v>
      </c>
      <c r="K377" s="21" t="s">
        <v>9145</v>
      </c>
      <c r="L377" s="22">
        <v>2317310775</v>
      </c>
      <c r="M377" s="22">
        <v>0</v>
      </c>
      <c r="N377" s="21" t="s">
        <v>12509</v>
      </c>
      <c r="O377" s="8">
        <v>44245</v>
      </c>
      <c r="P377" s="21" t="s">
        <v>12519</v>
      </c>
      <c r="Q377" s="22">
        <f>Table1_2[[#This Row],[Bank Deposit]]-Table1_2[[#This Row],[Saving Accounts]]</f>
        <v>23579.620133299999</v>
      </c>
      <c r="R377" s="22">
        <f>IF(AND(Table1_2[[#This Row],[Bank Deposit]]&gt;=500000),Table1_2[[#This Row],[Bank Deposit]]+Table1_2[[#This Row],[Bank Deposit]]*0.02,Table1_2[[#This Row],[Bank Deposit]])</f>
        <v>62216</v>
      </c>
    </row>
    <row r="378" spans="1:18" x14ac:dyDescent="0.25">
      <c r="A378" s="21" t="s">
        <v>7546</v>
      </c>
      <c r="B378">
        <v>125201103</v>
      </c>
      <c r="C378">
        <v>26</v>
      </c>
      <c r="D378" s="8">
        <v>35209.5</v>
      </c>
      <c r="E378" s="21" t="s">
        <v>12</v>
      </c>
      <c r="F378" s="21" t="s">
        <v>591</v>
      </c>
      <c r="G378" s="21" t="s">
        <v>4220</v>
      </c>
      <c r="H378" s="22">
        <v>65426</v>
      </c>
      <c r="I378" s="22">
        <v>17939.349824000001</v>
      </c>
      <c r="J378" s="21" t="s">
        <v>7548</v>
      </c>
      <c r="K378" s="21" t="s">
        <v>9131</v>
      </c>
      <c r="L378" s="22">
        <v>726488534</v>
      </c>
      <c r="M378" s="22">
        <v>0</v>
      </c>
      <c r="N378" s="21" t="s">
        <v>12505</v>
      </c>
      <c r="O378" s="8">
        <v>44281</v>
      </c>
      <c r="P378" s="21" t="s">
        <v>12510</v>
      </c>
      <c r="Q378" s="22">
        <f>Table1_2[[#This Row],[Bank Deposit]]-Table1_2[[#This Row],[Saving Accounts]]</f>
        <v>47486.650175999996</v>
      </c>
      <c r="R378" s="22">
        <f>IF(AND(Table1_2[[#This Row],[Bank Deposit]]&gt;=500000),Table1_2[[#This Row],[Bank Deposit]]+Table1_2[[#This Row],[Bank Deposit]]*0.02,Table1_2[[#This Row],[Bank Deposit]])</f>
        <v>65426</v>
      </c>
    </row>
    <row r="379" spans="1:18" x14ac:dyDescent="0.25">
      <c r="A379" s="21" t="s">
        <v>1933</v>
      </c>
      <c r="B379">
        <v>244864582</v>
      </c>
      <c r="C379">
        <v>27</v>
      </c>
      <c r="D379" s="8">
        <v>34844.25</v>
      </c>
      <c r="E379" s="21" t="s">
        <v>1094</v>
      </c>
      <c r="F379" s="21" t="s">
        <v>483</v>
      </c>
      <c r="G379" s="21" t="s">
        <v>14</v>
      </c>
      <c r="H379" s="22">
        <v>322764</v>
      </c>
      <c r="I379" s="22">
        <v>360356.49686399999</v>
      </c>
      <c r="J379" s="21" t="s">
        <v>1935</v>
      </c>
      <c r="K379" s="21" t="s">
        <v>9131</v>
      </c>
      <c r="L379" s="22">
        <v>2203370813</v>
      </c>
      <c r="M379" s="22">
        <v>0</v>
      </c>
      <c r="N379" s="21" t="s">
        <v>12522</v>
      </c>
      <c r="O379" s="8">
        <v>44280</v>
      </c>
      <c r="P379" s="21" t="s">
        <v>12510</v>
      </c>
      <c r="Q379" s="22">
        <f>Table1_2[[#This Row],[Bank Deposit]]-Table1_2[[#This Row],[Saving Accounts]]</f>
        <v>-37592.496863999986</v>
      </c>
      <c r="R379" s="22">
        <f>IF(AND(Table1_2[[#This Row],[Bank Deposit]]&gt;=500000),Table1_2[[#This Row],[Bank Deposit]]+Table1_2[[#This Row],[Bank Deposit]]*0.02,Table1_2[[#This Row],[Bank Deposit]])</f>
        <v>322764</v>
      </c>
    </row>
    <row r="380" spans="1:18" x14ac:dyDescent="0.25">
      <c r="A380" s="21" t="s">
        <v>86</v>
      </c>
      <c r="B380">
        <v>349872023</v>
      </c>
      <c r="C380">
        <v>77</v>
      </c>
      <c r="D380" s="8">
        <v>16581.75</v>
      </c>
      <c r="E380" s="21" t="s">
        <v>12</v>
      </c>
      <c r="F380" s="21" t="s">
        <v>88</v>
      </c>
      <c r="G380" s="21" t="s">
        <v>14</v>
      </c>
      <c r="H380" s="22">
        <v>2092998</v>
      </c>
      <c r="I380" s="22">
        <v>599062.61212559999</v>
      </c>
      <c r="J380" s="21" t="s">
        <v>90</v>
      </c>
      <c r="K380" s="21" t="s">
        <v>9135</v>
      </c>
      <c r="L380" s="22">
        <v>191841</v>
      </c>
      <c r="M380" s="22">
        <v>0</v>
      </c>
      <c r="N380" s="21" t="s">
        <v>12522</v>
      </c>
      <c r="O380" s="8">
        <v>44222</v>
      </c>
      <c r="P380" s="21" t="s">
        <v>12512</v>
      </c>
      <c r="Q380" s="22">
        <f>Table1_2[[#This Row],[Bank Deposit]]-Table1_2[[#This Row],[Saving Accounts]]</f>
        <v>1493935.3878744</v>
      </c>
      <c r="R380" s="22">
        <f>IF(AND(Table1_2[[#This Row],[Bank Deposit]]&gt;=500000),Table1_2[[#This Row],[Bank Deposit]]+Table1_2[[#This Row],[Bank Deposit]]*0.02,Table1_2[[#This Row],[Bank Deposit]])</f>
        <v>2134857.96</v>
      </c>
    </row>
    <row r="381" spans="1:18" x14ac:dyDescent="0.25">
      <c r="A381" s="21" t="s">
        <v>1043</v>
      </c>
      <c r="B381">
        <v>942234925</v>
      </c>
      <c r="C381">
        <v>29</v>
      </c>
      <c r="D381" s="8">
        <v>34113.75</v>
      </c>
      <c r="E381" s="21" t="s">
        <v>12</v>
      </c>
      <c r="F381" s="21" t="s">
        <v>286</v>
      </c>
      <c r="G381" s="21" t="s">
        <v>14</v>
      </c>
      <c r="H381" s="22">
        <v>196462</v>
      </c>
      <c r="I381" s="22">
        <v>80109.145512000003</v>
      </c>
      <c r="J381" s="21" t="s">
        <v>1045</v>
      </c>
      <c r="K381" s="21" t="s">
        <v>9149</v>
      </c>
      <c r="L381" s="22">
        <v>2120025</v>
      </c>
      <c r="M381" s="22">
        <v>0</v>
      </c>
      <c r="N381" s="21" t="s">
        <v>12522</v>
      </c>
      <c r="O381" s="8">
        <v>44417</v>
      </c>
      <c r="P381" s="21" t="s">
        <v>12510</v>
      </c>
      <c r="Q381" s="22">
        <f>Table1_2[[#This Row],[Bank Deposit]]-Table1_2[[#This Row],[Saving Accounts]]</f>
        <v>116352.854488</v>
      </c>
      <c r="R381" s="22">
        <f>IF(AND(Table1_2[[#This Row],[Bank Deposit]]&gt;=500000),Table1_2[[#This Row],[Bank Deposit]]+Table1_2[[#This Row],[Bank Deposit]]*0.02,Table1_2[[#This Row],[Bank Deposit]])</f>
        <v>196462</v>
      </c>
    </row>
    <row r="382" spans="1:18" x14ac:dyDescent="0.25">
      <c r="A382" s="21" t="s">
        <v>8559</v>
      </c>
      <c r="B382">
        <v>321721952</v>
      </c>
      <c r="C382">
        <v>80</v>
      </c>
      <c r="D382" s="8">
        <v>15486</v>
      </c>
      <c r="E382" s="21" t="s">
        <v>12</v>
      </c>
      <c r="F382" s="21" t="s">
        <v>318</v>
      </c>
      <c r="G382" s="21" t="s">
        <v>2773</v>
      </c>
      <c r="H382" s="22">
        <v>1448756</v>
      </c>
      <c r="I382" s="22">
        <v>382206.16910592001</v>
      </c>
      <c r="J382" s="21" t="s">
        <v>8561</v>
      </c>
      <c r="K382" s="21" t="s">
        <v>9149</v>
      </c>
      <c r="L382" s="22">
        <v>1621005529</v>
      </c>
      <c r="M382" s="22">
        <v>0</v>
      </c>
      <c r="N382" s="21" t="s">
        <v>12505</v>
      </c>
      <c r="O382" s="8">
        <v>44530</v>
      </c>
      <c r="P382" s="21" t="s">
        <v>12506</v>
      </c>
      <c r="Q382" s="22">
        <f>Table1_2[[#This Row],[Bank Deposit]]-Table1_2[[#This Row],[Saving Accounts]]</f>
        <v>1066549.83089408</v>
      </c>
      <c r="R382" s="22">
        <f>IF(AND(Table1_2[[#This Row],[Bank Deposit]]&gt;=500000),Table1_2[[#This Row],[Bank Deposit]]+Table1_2[[#This Row],[Bank Deposit]]*0.02,Table1_2[[#This Row],[Bank Deposit]])</f>
        <v>1477731.12</v>
      </c>
    </row>
    <row r="383" spans="1:18" x14ac:dyDescent="0.25">
      <c r="A383" s="21" t="s">
        <v>1086</v>
      </c>
      <c r="B383">
        <v>48471431</v>
      </c>
      <c r="C383">
        <v>44</v>
      </c>
      <c r="D383" s="8">
        <v>28635</v>
      </c>
      <c r="E383" s="21" t="s">
        <v>12</v>
      </c>
      <c r="F383" s="21" t="s">
        <v>993</v>
      </c>
      <c r="G383" s="21" t="s">
        <v>14</v>
      </c>
      <c r="H383" s="22">
        <v>227310</v>
      </c>
      <c r="I383" s="22">
        <v>73669.131944099994</v>
      </c>
      <c r="J383" s="21" t="s">
        <v>1088</v>
      </c>
      <c r="K383" s="21" t="s">
        <v>9149</v>
      </c>
      <c r="L383" s="22">
        <v>2101115136</v>
      </c>
      <c r="M383" s="22">
        <v>0</v>
      </c>
      <c r="N383" s="21" t="s">
        <v>12505</v>
      </c>
      <c r="O383" s="8">
        <v>44279</v>
      </c>
      <c r="P383" s="21" t="s">
        <v>12564</v>
      </c>
      <c r="Q383" s="22">
        <f>Table1_2[[#This Row],[Bank Deposit]]-Table1_2[[#This Row],[Saving Accounts]]</f>
        <v>153640.86805590001</v>
      </c>
      <c r="R383" s="22">
        <f>IF(AND(Table1_2[[#This Row],[Bank Deposit]]&gt;=500000),Table1_2[[#This Row],[Bank Deposit]]+Table1_2[[#This Row],[Bank Deposit]]*0.02,Table1_2[[#This Row],[Bank Deposit]])</f>
        <v>227310</v>
      </c>
    </row>
    <row r="384" spans="1:18" x14ac:dyDescent="0.25">
      <c r="A384" s="21" t="s">
        <v>4265</v>
      </c>
      <c r="B384">
        <v>177006734</v>
      </c>
      <c r="C384">
        <v>69</v>
      </c>
      <c r="D384" s="8">
        <v>19503.75</v>
      </c>
      <c r="E384" s="21" t="s">
        <v>1094</v>
      </c>
      <c r="F384" s="21" t="s">
        <v>1840</v>
      </c>
      <c r="G384" s="21" t="s">
        <v>4095</v>
      </c>
      <c r="H384" s="22">
        <v>363898</v>
      </c>
      <c r="I384" s="22">
        <v>43162.35966504</v>
      </c>
      <c r="J384" s="21" t="s">
        <v>4267</v>
      </c>
      <c r="K384" s="21" t="s">
        <v>9149</v>
      </c>
      <c r="L384" s="22">
        <v>2220875988</v>
      </c>
      <c r="M384" s="22">
        <v>0</v>
      </c>
      <c r="N384" s="21" t="s">
        <v>12539</v>
      </c>
      <c r="O384" s="8">
        <v>44319</v>
      </c>
      <c r="P384" s="21" t="s">
        <v>12566</v>
      </c>
      <c r="Q384" s="22">
        <f>Table1_2[[#This Row],[Bank Deposit]]-Table1_2[[#This Row],[Saving Accounts]]</f>
        <v>320735.64033496002</v>
      </c>
      <c r="R384" s="22">
        <f>IF(AND(Table1_2[[#This Row],[Bank Deposit]]&gt;=500000),Table1_2[[#This Row],[Bank Deposit]]+Table1_2[[#This Row],[Bank Deposit]]*0.02,Table1_2[[#This Row],[Bank Deposit]])</f>
        <v>363898</v>
      </c>
    </row>
    <row r="385" spans="1:18" x14ac:dyDescent="0.25">
      <c r="A385" s="21" t="s">
        <v>4108</v>
      </c>
      <c r="B385">
        <v>923681663</v>
      </c>
      <c r="C385">
        <v>48</v>
      </c>
      <c r="D385" s="8">
        <v>27174</v>
      </c>
      <c r="E385" s="21" t="s">
        <v>1094</v>
      </c>
      <c r="F385" s="21" t="s">
        <v>2278</v>
      </c>
      <c r="G385" s="21" t="s">
        <v>4074</v>
      </c>
      <c r="H385" s="22">
        <v>1468580</v>
      </c>
      <c r="I385" s="22">
        <v>593881.92779580003</v>
      </c>
      <c r="J385" s="21" t="s">
        <v>4110</v>
      </c>
      <c r="K385" s="21" t="s">
        <v>9149</v>
      </c>
      <c r="L385" s="22">
        <v>163043727</v>
      </c>
      <c r="M385" s="22">
        <v>10723530202</v>
      </c>
      <c r="N385" s="21" t="s">
        <v>12515</v>
      </c>
      <c r="O385" s="8">
        <v>44511</v>
      </c>
      <c r="P385" s="21" t="s">
        <v>12516</v>
      </c>
      <c r="Q385" s="22">
        <f>Table1_2[[#This Row],[Bank Deposit]]-Table1_2[[#This Row],[Saving Accounts]]</f>
        <v>874698.07220419997</v>
      </c>
      <c r="R385" s="22">
        <f>IF(AND(Table1_2[[#This Row],[Bank Deposit]]&gt;=500000),Table1_2[[#This Row],[Bank Deposit]]+Table1_2[[#This Row],[Bank Deposit]]*0.02,Table1_2[[#This Row],[Bank Deposit]])</f>
        <v>1497951.6</v>
      </c>
    </row>
    <row r="386" spans="1:18" x14ac:dyDescent="0.25">
      <c r="A386" s="21" t="s">
        <v>8787</v>
      </c>
      <c r="B386">
        <v>508746778</v>
      </c>
      <c r="C386">
        <v>33</v>
      </c>
      <c r="D386" s="8">
        <v>32652.75</v>
      </c>
      <c r="E386" s="21" t="s">
        <v>12</v>
      </c>
      <c r="F386" s="21" t="s">
        <v>557</v>
      </c>
      <c r="G386" s="21" t="s">
        <v>3820</v>
      </c>
      <c r="H386" s="22">
        <v>1435680</v>
      </c>
      <c r="I386" s="22">
        <v>526487.51478960004</v>
      </c>
      <c r="J386" s="21" t="s">
        <v>8789</v>
      </c>
      <c r="K386" s="21" t="s">
        <v>9131</v>
      </c>
      <c r="L386" s="22">
        <v>681039168</v>
      </c>
      <c r="M386" s="22">
        <v>0</v>
      </c>
      <c r="N386" s="21" t="s">
        <v>12522</v>
      </c>
      <c r="O386" s="8">
        <v>44436</v>
      </c>
      <c r="P386" s="21" t="s">
        <v>12510</v>
      </c>
      <c r="Q386" s="22">
        <f>Table1_2[[#This Row],[Bank Deposit]]-Table1_2[[#This Row],[Saving Accounts]]</f>
        <v>909192.48521039996</v>
      </c>
      <c r="R386" s="22">
        <f>IF(AND(Table1_2[[#This Row],[Bank Deposit]]&gt;=500000),Table1_2[[#This Row],[Bank Deposit]]+Table1_2[[#This Row],[Bank Deposit]]*0.02,Table1_2[[#This Row],[Bank Deposit]])</f>
        <v>1464393.6</v>
      </c>
    </row>
    <row r="387" spans="1:18" x14ac:dyDescent="0.25">
      <c r="A387" s="21" t="s">
        <v>1066</v>
      </c>
      <c r="B387">
        <v>300286413</v>
      </c>
      <c r="C387">
        <v>32</v>
      </c>
      <c r="D387" s="8">
        <v>33018</v>
      </c>
      <c r="E387" s="21" t="s">
        <v>12</v>
      </c>
      <c r="F387" s="21" t="s">
        <v>208</v>
      </c>
      <c r="G387" s="21" t="s">
        <v>14</v>
      </c>
      <c r="H387" s="22">
        <v>215399</v>
      </c>
      <c r="I387" s="22">
        <v>246037.2154625</v>
      </c>
      <c r="J387" s="21" t="s">
        <v>1068</v>
      </c>
      <c r="K387" s="21" t="s">
        <v>9149</v>
      </c>
      <c r="L387" s="22">
        <v>2978504116</v>
      </c>
      <c r="M387" s="22">
        <v>0</v>
      </c>
      <c r="N387" s="21" t="s">
        <v>12505</v>
      </c>
      <c r="O387" s="8">
        <v>44459</v>
      </c>
      <c r="P387" s="21" t="s">
        <v>12510</v>
      </c>
      <c r="Q387" s="22">
        <f>Table1_2[[#This Row],[Bank Deposit]]-Table1_2[[#This Row],[Saving Accounts]]</f>
        <v>-30638.215462499997</v>
      </c>
      <c r="R387" s="22">
        <f>IF(AND(Table1_2[[#This Row],[Bank Deposit]]&gt;=500000),Table1_2[[#This Row],[Bank Deposit]]+Table1_2[[#This Row],[Bank Deposit]]*0.02,Table1_2[[#This Row],[Bank Deposit]])</f>
        <v>215399</v>
      </c>
    </row>
    <row r="388" spans="1:18" x14ac:dyDescent="0.25">
      <c r="A388" s="21" t="s">
        <v>724</v>
      </c>
      <c r="B388">
        <v>521387078</v>
      </c>
      <c r="C388">
        <v>82</v>
      </c>
      <c r="D388" s="8">
        <v>14755.5</v>
      </c>
      <c r="E388" s="21" t="s">
        <v>12</v>
      </c>
      <c r="F388" s="21" t="s">
        <v>404</v>
      </c>
      <c r="G388" s="21" t="s">
        <v>14</v>
      </c>
      <c r="H388" s="22">
        <v>49515</v>
      </c>
      <c r="I388" s="22">
        <v>36011.162880000003</v>
      </c>
      <c r="J388" s="21" t="s">
        <v>726</v>
      </c>
      <c r="K388" s="21" t="s">
        <v>9131</v>
      </c>
      <c r="L388" s="22">
        <v>2172664938</v>
      </c>
      <c r="M388" s="22">
        <v>0</v>
      </c>
      <c r="N388" s="21" t="s">
        <v>12522</v>
      </c>
      <c r="O388" s="8">
        <v>44654</v>
      </c>
      <c r="P388" s="21" t="s">
        <v>12510</v>
      </c>
      <c r="Q388" s="22">
        <f>Table1_2[[#This Row],[Bank Deposit]]-Table1_2[[#This Row],[Saving Accounts]]</f>
        <v>13503.837119999997</v>
      </c>
      <c r="R388" s="22">
        <f>IF(AND(Table1_2[[#This Row],[Bank Deposit]]&gt;=500000),Table1_2[[#This Row],[Bank Deposit]]+Table1_2[[#This Row],[Bank Deposit]]*0.02,Table1_2[[#This Row],[Bank Deposit]])</f>
        <v>49515</v>
      </c>
    </row>
    <row r="389" spans="1:18" x14ac:dyDescent="0.25">
      <c r="A389" s="21" t="s">
        <v>8591</v>
      </c>
      <c r="B389">
        <v>980718499</v>
      </c>
      <c r="C389">
        <v>50</v>
      </c>
      <c r="D389" s="8">
        <v>26443.5</v>
      </c>
      <c r="E389" s="21" t="s">
        <v>12</v>
      </c>
      <c r="F389" s="21" t="s">
        <v>227</v>
      </c>
      <c r="G389" s="21" t="s">
        <v>2773</v>
      </c>
      <c r="H389" s="22">
        <v>958003</v>
      </c>
      <c r="I389" s="22">
        <v>271735.32516569999</v>
      </c>
      <c r="J389" s="21" t="s">
        <v>8593</v>
      </c>
      <c r="K389" s="21" t="s">
        <v>9149</v>
      </c>
      <c r="L389" s="22">
        <v>545999232</v>
      </c>
      <c r="M389" s="22">
        <v>0</v>
      </c>
      <c r="N389" s="21" t="s">
        <v>12525</v>
      </c>
      <c r="O389" s="8">
        <v>44542</v>
      </c>
      <c r="P389" s="21" t="s">
        <v>12564</v>
      </c>
      <c r="Q389" s="22">
        <f>Table1_2[[#This Row],[Bank Deposit]]-Table1_2[[#This Row],[Saving Accounts]]</f>
        <v>686267.67483430007</v>
      </c>
      <c r="R389" s="22">
        <f>IF(AND(Table1_2[[#This Row],[Bank Deposit]]&gt;=500000),Table1_2[[#This Row],[Bank Deposit]]+Table1_2[[#This Row],[Bank Deposit]]*0.02,Table1_2[[#This Row],[Bank Deposit]])</f>
        <v>977163.06</v>
      </c>
    </row>
    <row r="390" spans="1:18" x14ac:dyDescent="0.25">
      <c r="A390" s="21" t="s">
        <v>1591</v>
      </c>
      <c r="B390">
        <v>897305315</v>
      </c>
      <c r="C390">
        <v>36</v>
      </c>
      <c r="D390" s="8">
        <v>31557</v>
      </c>
      <c r="E390" s="21" t="s">
        <v>1094</v>
      </c>
      <c r="F390" s="21" t="s">
        <v>88</v>
      </c>
      <c r="G390" s="21" t="s">
        <v>14</v>
      </c>
      <c r="H390" s="22">
        <v>151985</v>
      </c>
      <c r="I390" s="22">
        <v>54675.658023479999</v>
      </c>
      <c r="J390" s="21" t="s">
        <v>1593</v>
      </c>
      <c r="K390" s="21" t="s">
        <v>9141</v>
      </c>
      <c r="L390" s="22">
        <v>20703815</v>
      </c>
      <c r="M390" s="22">
        <v>0</v>
      </c>
      <c r="N390" s="21" t="s">
        <v>12505</v>
      </c>
      <c r="O390" s="8">
        <v>44273</v>
      </c>
      <c r="P390" s="21" t="s">
        <v>12506</v>
      </c>
      <c r="Q390" s="22">
        <f>Table1_2[[#This Row],[Bank Deposit]]-Table1_2[[#This Row],[Saving Accounts]]</f>
        <v>97309.341976519994</v>
      </c>
      <c r="R390" s="22">
        <f>IF(AND(Table1_2[[#This Row],[Bank Deposit]]&gt;=500000),Table1_2[[#This Row],[Bank Deposit]]+Table1_2[[#This Row],[Bank Deposit]]*0.02,Table1_2[[#This Row],[Bank Deposit]])</f>
        <v>151985</v>
      </c>
    </row>
    <row r="391" spans="1:18" x14ac:dyDescent="0.25">
      <c r="A391" s="21" t="s">
        <v>4080</v>
      </c>
      <c r="B391">
        <v>542326392</v>
      </c>
      <c r="C391">
        <v>36</v>
      </c>
      <c r="D391" s="8">
        <v>31557</v>
      </c>
      <c r="E391" s="21" t="s">
        <v>1094</v>
      </c>
      <c r="F391" s="21" t="s">
        <v>323</v>
      </c>
      <c r="G391" s="21" t="s">
        <v>4066</v>
      </c>
      <c r="H391" s="22">
        <v>554546</v>
      </c>
      <c r="I391" s="22">
        <v>266182.14669312001</v>
      </c>
      <c r="J391" s="21" t="s">
        <v>4082</v>
      </c>
      <c r="K391" s="21" t="s">
        <v>9149</v>
      </c>
      <c r="L391" s="22">
        <v>634427904</v>
      </c>
      <c r="M391" s="22">
        <v>0</v>
      </c>
      <c r="N391" s="21" t="s">
        <v>12505</v>
      </c>
      <c r="O391" s="8">
        <v>44456</v>
      </c>
      <c r="P391" s="21" t="s">
        <v>12506</v>
      </c>
      <c r="Q391" s="22">
        <f>Table1_2[[#This Row],[Bank Deposit]]-Table1_2[[#This Row],[Saving Accounts]]</f>
        <v>288363.85330687999</v>
      </c>
      <c r="R391" s="22">
        <f>IF(AND(Table1_2[[#This Row],[Bank Deposit]]&gt;=500000),Table1_2[[#This Row],[Bank Deposit]]+Table1_2[[#This Row],[Bank Deposit]]*0.02,Table1_2[[#This Row],[Bank Deposit]])</f>
        <v>565636.92000000004</v>
      </c>
    </row>
    <row r="392" spans="1:18" x14ac:dyDescent="0.25">
      <c r="A392" s="21" t="s">
        <v>3677</v>
      </c>
      <c r="B392">
        <v>298165137</v>
      </c>
      <c r="C392">
        <v>31</v>
      </c>
      <c r="D392" s="8">
        <v>33383.25</v>
      </c>
      <c r="E392" s="21" t="s">
        <v>1094</v>
      </c>
      <c r="F392" s="21" t="s">
        <v>246</v>
      </c>
      <c r="G392" s="21" t="s">
        <v>3583</v>
      </c>
      <c r="H392" s="22">
        <v>351610</v>
      </c>
      <c r="I392" s="22">
        <v>61420.476904800002</v>
      </c>
      <c r="J392" s="21" t="s">
        <v>3679</v>
      </c>
      <c r="K392" s="21" t="s">
        <v>9135</v>
      </c>
      <c r="L392" s="22">
        <v>1903591872</v>
      </c>
      <c r="M392" s="22">
        <v>0</v>
      </c>
      <c r="N392" s="21" t="s">
        <v>12509</v>
      </c>
      <c r="O392" s="8">
        <v>44398</v>
      </c>
      <c r="P392" s="21" t="s">
        <v>12510</v>
      </c>
      <c r="Q392" s="22">
        <f>Table1_2[[#This Row],[Bank Deposit]]-Table1_2[[#This Row],[Saving Accounts]]</f>
        <v>290189.52309520001</v>
      </c>
      <c r="R392" s="22">
        <f>IF(AND(Table1_2[[#This Row],[Bank Deposit]]&gt;=500000),Table1_2[[#This Row],[Bank Deposit]]+Table1_2[[#This Row],[Bank Deposit]]*0.02,Table1_2[[#This Row],[Bank Deposit]])</f>
        <v>351610</v>
      </c>
    </row>
    <row r="393" spans="1:18" x14ac:dyDescent="0.25">
      <c r="A393" s="21" t="s">
        <v>4556</v>
      </c>
      <c r="B393">
        <v>877212776</v>
      </c>
      <c r="C393">
        <v>41</v>
      </c>
      <c r="D393" s="8">
        <v>29730.75</v>
      </c>
      <c r="E393" s="21" t="s">
        <v>1094</v>
      </c>
      <c r="F393" s="21" t="s">
        <v>58</v>
      </c>
      <c r="G393" s="21" t="s">
        <v>4088</v>
      </c>
      <c r="H393" s="22">
        <v>459149</v>
      </c>
      <c r="I393" s="22">
        <v>103575.58169399999</v>
      </c>
      <c r="J393" s="21" t="s">
        <v>4558</v>
      </c>
      <c r="K393" s="21" t="s">
        <v>9149</v>
      </c>
      <c r="L393" s="22">
        <v>3532108284</v>
      </c>
      <c r="M393" s="22">
        <v>0</v>
      </c>
      <c r="N393" s="21" t="s">
        <v>12525</v>
      </c>
      <c r="O393" s="8">
        <v>44279</v>
      </c>
      <c r="P393" s="21" t="s">
        <v>12506</v>
      </c>
      <c r="Q393" s="22">
        <f>Table1_2[[#This Row],[Bank Deposit]]-Table1_2[[#This Row],[Saving Accounts]]</f>
        <v>355573.41830600001</v>
      </c>
      <c r="R393" s="22">
        <f>IF(AND(Table1_2[[#This Row],[Bank Deposit]]&gt;=500000),Table1_2[[#This Row],[Bank Deposit]]+Table1_2[[#This Row],[Bank Deposit]]*0.02,Table1_2[[#This Row],[Bank Deposit]])</f>
        <v>459149</v>
      </c>
    </row>
    <row r="394" spans="1:18" x14ac:dyDescent="0.25">
      <c r="A394" s="21" t="s">
        <v>3007</v>
      </c>
      <c r="B394">
        <v>679264656</v>
      </c>
      <c r="C394">
        <v>76</v>
      </c>
      <c r="D394" s="8">
        <v>16947</v>
      </c>
      <c r="E394" s="21" t="s">
        <v>1094</v>
      </c>
      <c r="F394" s="21" t="s">
        <v>172</v>
      </c>
      <c r="G394" s="21" t="s">
        <v>2773</v>
      </c>
      <c r="H394" s="22">
        <v>1065754</v>
      </c>
      <c r="I394" s="22">
        <v>280356.1071584</v>
      </c>
      <c r="J394" s="21" t="s">
        <v>3009</v>
      </c>
      <c r="K394" s="21" t="s">
        <v>9141</v>
      </c>
      <c r="L394" s="22">
        <v>1647935576</v>
      </c>
      <c r="M394" s="22">
        <v>19256600128</v>
      </c>
      <c r="N394" s="21" t="s">
        <v>12515</v>
      </c>
      <c r="O394" s="8">
        <v>44509</v>
      </c>
      <c r="P394" s="21" t="s">
        <v>12516</v>
      </c>
      <c r="Q394" s="22">
        <f>Table1_2[[#This Row],[Bank Deposit]]-Table1_2[[#This Row],[Saving Accounts]]</f>
        <v>785397.8928416</v>
      </c>
      <c r="R394" s="22">
        <f>IF(AND(Table1_2[[#This Row],[Bank Deposit]]&gt;=500000),Table1_2[[#This Row],[Bank Deposit]]+Table1_2[[#This Row],[Bank Deposit]]*0.02,Table1_2[[#This Row],[Bank Deposit]])</f>
        <v>1087069.08</v>
      </c>
    </row>
    <row r="395" spans="1:18" x14ac:dyDescent="0.25">
      <c r="A395" s="21" t="s">
        <v>1456</v>
      </c>
      <c r="B395">
        <v>468672741</v>
      </c>
      <c r="C395">
        <v>68</v>
      </c>
      <c r="D395" s="8">
        <v>19869</v>
      </c>
      <c r="E395" s="21" t="s">
        <v>1094</v>
      </c>
      <c r="F395" s="21" t="s">
        <v>135</v>
      </c>
      <c r="G395" s="21" t="s">
        <v>14</v>
      </c>
      <c r="H395" s="22">
        <v>3049415</v>
      </c>
      <c r="I395" s="22">
        <v>569224.08925199998</v>
      </c>
      <c r="J395" s="21" t="s">
        <v>1458</v>
      </c>
      <c r="K395" s="21" t="s">
        <v>9149</v>
      </c>
      <c r="L395" s="22">
        <v>1482184704</v>
      </c>
      <c r="M395" s="22">
        <v>3924892608</v>
      </c>
      <c r="N395" s="21" t="s">
        <v>12515</v>
      </c>
      <c r="O395" s="8">
        <v>44275</v>
      </c>
      <c r="P395" s="21" t="s">
        <v>12516</v>
      </c>
      <c r="Q395" s="22">
        <f>Table1_2[[#This Row],[Bank Deposit]]-Table1_2[[#This Row],[Saving Accounts]]</f>
        <v>2480190.9107480003</v>
      </c>
      <c r="R395" s="22">
        <f>IF(AND(Table1_2[[#This Row],[Bank Deposit]]&gt;=500000),Table1_2[[#This Row],[Bank Deposit]]+Table1_2[[#This Row],[Bank Deposit]]*0.02,Table1_2[[#This Row],[Bank Deposit]])</f>
        <v>3110403.3</v>
      </c>
    </row>
    <row r="396" spans="1:18" x14ac:dyDescent="0.25">
      <c r="A396" s="21" t="s">
        <v>7916</v>
      </c>
      <c r="B396">
        <v>216744635</v>
      </c>
      <c r="C396">
        <v>76</v>
      </c>
      <c r="D396" s="8">
        <v>16947</v>
      </c>
      <c r="E396" s="21" t="s">
        <v>12</v>
      </c>
      <c r="F396" s="21" t="s">
        <v>290</v>
      </c>
      <c r="G396" s="21" t="s">
        <v>3583</v>
      </c>
      <c r="H396" s="22">
        <v>235281</v>
      </c>
      <c r="I396" s="22">
        <v>162622.84298784001</v>
      </c>
      <c r="J396" s="21" t="s">
        <v>2597</v>
      </c>
      <c r="K396" s="21" t="s">
        <v>9149</v>
      </c>
      <c r="L396" s="22">
        <v>1917154008</v>
      </c>
      <c r="M396" s="22">
        <v>0</v>
      </c>
      <c r="N396" s="21" t="s">
        <v>12522</v>
      </c>
      <c r="O396" s="8">
        <v>44304</v>
      </c>
      <c r="P396" s="21" t="s">
        <v>12510</v>
      </c>
      <c r="Q396" s="22">
        <f>Table1_2[[#This Row],[Bank Deposit]]-Table1_2[[#This Row],[Saving Accounts]]</f>
        <v>72658.157012159994</v>
      </c>
      <c r="R396" s="22">
        <f>IF(AND(Table1_2[[#This Row],[Bank Deposit]]&gt;=500000),Table1_2[[#This Row],[Bank Deposit]]+Table1_2[[#This Row],[Bank Deposit]]*0.02,Table1_2[[#This Row],[Bank Deposit]])</f>
        <v>235281</v>
      </c>
    </row>
    <row r="397" spans="1:18" x14ac:dyDescent="0.25">
      <c r="A397" s="21" t="s">
        <v>7107</v>
      </c>
      <c r="B397">
        <v>468434243</v>
      </c>
      <c r="C397">
        <v>32</v>
      </c>
      <c r="D397" s="8">
        <v>33018</v>
      </c>
      <c r="E397" s="21" t="s">
        <v>12</v>
      </c>
      <c r="F397" s="21" t="s">
        <v>83</v>
      </c>
      <c r="G397" s="21" t="s">
        <v>4054</v>
      </c>
      <c r="H397" s="22">
        <v>323214</v>
      </c>
      <c r="I397" s="22">
        <v>180814.14405599999</v>
      </c>
      <c r="J397" s="21" t="s">
        <v>7109</v>
      </c>
      <c r="K397" s="21" t="s">
        <v>9131</v>
      </c>
      <c r="L397" s="22">
        <v>1723754175</v>
      </c>
      <c r="M397" s="22">
        <v>0</v>
      </c>
      <c r="N397" s="21" t="s">
        <v>12522</v>
      </c>
      <c r="O397" s="8">
        <v>44594</v>
      </c>
      <c r="P397" s="21" t="s">
        <v>12510</v>
      </c>
      <c r="Q397" s="22">
        <f>Table1_2[[#This Row],[Bank Deposit]]-Table1_2[[#This Row],[Saving Accounts]]</f>
        <v>142399.85594400001</v>
      </c>
      <c r="R397" s="22">
        <f>IF(AND(Table1_2[[#This Row],[Bank Deposit]]&gt;=500000),Table1_2[[#This Row],[Bank Deposit]]+Table1_2[[#This Row],[Bank Deposit]]*0.02,Table1_2[[#This Row],[Bank Deposit]])</f>
        <v>323214</v>
      </c>
    </row>
    <row r="398" spans="1:18" x14ac:dyDescent="0.25">
      <c r="A398" s="21" t="s">
        <v>5956</v>
      </c>
      <c r="B398">
        <v>790393092</v>
      </c>
      <c r="C398">
        <v>59</v>
      </c>
      <c r="D398" s="8">
        <v>23156.25</v>
      </c>
      <c r="E398" s="21" t="s">
        <v>12</v>
      </c>
      <c r="F398" s="21" t="s">
        <v>2278</v>
      </c>
      <c r="G398" s="21" t="s">
        <v>4088</v>
      </c>
      <c r="H398" s="22">
        <v>1023932</v>
      </c>
      <c r="I398" s="22">
        <v>353931.22823057999</v>
      </c>
      <c r="J398" s="21" t="s">
        <v>5958</v>
      </c>
      <c r="K398" s="21" t="s">
        <v>9149</v>
      </c>
      <c r="L398" s="22">
        <v>2627999136</v>
      </c>
      <c r="M398" s="22">
        <v>0</v>
      </c>
      <c r="N398" s="21" t="s">
        <v>12522</v>
      </c>
      <c r="O398" s="8">
        <v>44673</v>
      </c>
      <c r="P398" s="21" t="s">
        <v>12510</v>
      </c>
      <c r="Q398" s="22">
        <f>Table1_2[[#This Row],[Bank Deposit]]-Table1_2[[#This Row],[Saving Accounts]]</f>
        <v>670000.77176942001</v>
      </c>
      <c r="R398" s="22">
        <f>IF(AND(Table1_2[[#This Row],[Bank Deposit]]&gt;=500000),Table1_2[[#This Row],[Bank Deposit]]+Table1_2[[#This Row],[Bank Deposit]]*0.02,Table1_2[[#This Row],[Bank Deposit]])</f>
        <v>1044410.64</v>
      </c>
    </row>
    <row r="399" spans="1:18" x14ac:dyDescent="0.25">
      <c r="A399" s="21" t="s">
        <v>6907</v>
      </c>
      <c r="B399">
        <v>143114804</v>
      </c>
      <c r="C399">
        <v>73</v>
      </c>
      <c r="D399" s="8">
        <v>18042.75</v>
      </c>
      <c r="E399" s="21" t="s">
        <v>12</v>
      </c>
      <c r="F399" s="21" t="s">
        <v>475</v>
      </c>
      <c r="G399" s="21" t="s">
        <v>4105</v>
      </c>
      <c r="H399" s="22">
        <v>211126</v>
      </c>
      <c r="I399" s="22">
        <v>56231.547415679997</v>
      </c>
      <c r="J399" s="21" t="s">
        <v>6909</v>
      </c>
      <c r="K399" s="21" t="s">
        <v>9149</v>
      </c>
      <c r="L399" s="22">
        <v>1279368948</v>
      </c>
      <c r="M399" s="22">
        <v>0</v>
      </c>
      <c r="N399" s="21" t="s">
        <v>12525</v>
      </c>
      <c r="O399" s="8">
        <v>44586</v>
      </c>
      <c r="P399" s="21" t="s">
        <v>12564</v>
      </c>
      <c r="Q399" s="22">
        <f>Table1_2[[#This Row],[Bank Deposit]]-Table1_2[[#This Row],[Saving Accounts]]</f>
        <v>154894.45258432001</v>
      </c>
      <c r="R399" s="22">
        <f>IF(AND(Table1_2[[#This Row],[Bank Deposit]]&gt;=500000),Table1_2[[#This Row],[Bank Deposit]]+Table1_2[[#This Row],[Bank Deposit]]*0.02,Table1_2[[#This Row],[Bank Deposit]])</f>
        <v>211126</v>
      </c>
    </row>
    <row r="400" spans="1:18" x14ac:dyDescent="0.25">
      <c r="A400" s="21" t="s">
        <v>3492</v>
      </c>
      <c r="B400">
        <v>594344028</v>
      </c>
      <c r="C400">
        <v>66</v>
      </c>
      <c r="D400" s="8">
        <v>20599.5</v>
      </c>
      <c r="E400" s="21" t="s">
        <v>1094</v>
      </c>
      <c r="F400" s="21" t="s">
        <v>519</v>
      </c>
      <c r="G400" s="21" t="s">
        <v>3331</v>
      </c>
      <c r="H400" s="22">
        <v>1208604</v>
      </c>
      <c r="I400" s="22">
        <v>160854.1823856</v>
      </c>
      <c r="J400" s="21" t="s">
        <v>3494</v>
      </c>
      <c r="K400" s="21" t="s">
        <v>9149</v>
      </c>
      <c r="L400" s="22">
        <v>1404640666</v>
      </c>
      <c r="M400" s="22">
        <v>0</v>
      </c>
      <c r="N400" s="21" t="s">
        <v>12505</v>
      </c>
      <c r="O400" s="8">
        <v>44315</v>
      </c>
      <c r="P400" s="21" t="s">
        <v>12512</v>
      </c>
      <c r="Q400" s="22">
        <f>Table1_2[[#This Row],[Bank Deposit]]-Table1_2[[#This Row],[Saving Accounts]]</f>
        <v>1047749.8176144001</v>
      </c>
      <c r="R400" s="22">
        <f>IF(AND(Table1_2[[#This Row],[Bank Deposit]]&gt;=500000),Table1_2[[#This Row],[Bank Deposit]]+Table1_2[[#This Row],[Bank Deposit]]*0.02,Table1_2[[#This Row],[Bank Deposit]])</f>
        <v>1232776.08</v>
      </c>
    </row>
    <row r="401" spans="1:18" x14ac:dyDescent="0.25">
      <c r="A401" s="21" t="s">
        <v>4850</v>
      </c>
      <c r="B401">
        <v>305148262</v>
      </c>
      <c r="C401">
        <v>71</v>
      </c>
      <c r="D401" s="8">
        <v>18773.25</v>
      </c>
      <c r="E401" s="21" t="s">
        <v>1094</v>
      </c>
      <c r="F401" s="21" t="s">
        <v>885</v>
      </c>
      <c r="G401" s="21" t="s">
        <v>4074</v>
      </c>
      <c r="H401" s="22">
        <v>1020279</v>
      </c>
      <c r="I401" s="22">
        <v>513823.93232939998</v>
      </c>
      <c r="J401" s="21" t="s">
        <v>4852</v>
      </c>
      <c r="K401" s="21" t="s">
        <v>9149</v>
      </c>
      <c r="L401" s="22">
        <v>14779479</v>
      </c>
      <c r="M401" s="22">
        <v>0</v>
      </c>
      <c r="N401" s="21" t="s">
        <v>12522</v>
      </c>
      <c r="O401" s="8">
        <v>44238</v>
      </c>
      <c r="P401" s="21" t="s">
        <v>12510</v>
      </c>
      <c r="Q401" s="22">
        <f>Table1_2[[#This Row],[Bank Deposit]]-Table1_2[[#This Row],[Saving Accounts]]</f>
        <v>506455.06767060002</v>
      </c>
      <c r="R401" s="22">
        <f>IF(AND(Table1_2[[#This Row],[Bank Deposit]]&gt;=500000),Table1_2[[#This Row],[Bank Deposit]]+Table1_2[[#This Row],[Bank Deposit]]*0.02,Table1_2[[#This Row],[Bank Deposit]])</f>
        <v>1040684.58</v>
      </c>
    </row>
    <row r="402" spans="1:18" x14ac:dyDescent="0.25">
      <c r="A402" s="21" t="s">
        <v>4838</v>
      </c>
      <c r="B402">
        <v>794596039</v>
      </c>
      <c r="C402">
        <v>19</v>
      </c>
      <c r="D402" s="8">
        <v>37766.25</v>
      </c>
      <c r="E402" s="21" t="s">
        <v>1094</v>
      </c>
      <c r="F402" s="21" t="s">
        <v>63</v>
      </c>
      <c r="G402" s="21" t="s">
        <v>4095</v>
      </c>
      <c r="H402" s="22">
        <v>585084</v>
      </c>
      <c r="I402" s="22">
        <v>218528.74700999999</v>
      </c>
      <c r="J402" s="21" t="s">
        <v>4840</v>
      </c>
      <c r="K402" s="21" t="s">
        <v>9135</v>
      </c>
      <c r="L402" s="22">
        <v>816834375</v>
      </c>
      <c r="M402" s="22">
        <v>0</v>
      </c>
      <c r="N402" s="21" t="s">
        <v>12509</v>
      </c>
      <c r="O402" s="8">
        <v>44320</v>
      </c>
      <c r="P402" s="21" t="s">
        <v>12510</v>
      </c>
      <c r="Q402" s="22">
        <f>Table1_2[[#This Row],[Bank Deposit]]-Table1_2[[#This Row],[Saving Accounts]]</f>
        <v>366555.25299000001</v>
      </c>
      <c r="R402" s="22">
        <f>IF(AND(Table1_2[[#This Row],[Bank Deposit]]&gt;=500000),Table1_2[[#This Row],[Bank Deposit]]+Table1_2[[#This Row],[Bank Deposit]]*0.02,Table1_2[[#This Row],[Bank Deposit]])</f>
        <v>596785.68000000005</v>
      </c>
    </row>
    <row r="403" spans="1:18" x14ac:dyDescent="0.25">
      <c r="A403" s="21" t="s">
        <v>4339</v>
      </c>
      <c r="B403">
        <v>669645302</v>
      </c>
      <c r="C403">
        <v>50</v>
      </c>
      <c r="D403" s="8">
        <v>26443.5</v>
      </c>
      <c r="E403" s="21" t="s">
        <v>1094</v>
      </c>
      <c r="F403" s="21" t="s">
        <v>893</v>
      </c>
      <c r="G403" s="21" t="s">
        <v>4112</v>
      </c>
      <c r="H403" s="22">
        <v>99198</v>
      </c>
      <c r="I403" s="22">
        <v>99406.76315472</v>
      </c>
      <c r="J403" s="21" t="s">
        <v>4341</v>
      </c>
      <c r="K403" s="21" t="s">
        <v>9149</v>
      </c>
      <c r="L403" s="22">
        <v>13065472</v>
      </c>
      <c r="M403" s="22">
        <v>0</v>
      </c>
      <c r="N403" s="21" t="s">
        <v>12525</v>
      </c>
      <c r="O403" s="8">
        <v>44368</v>
      </c>
      <c r="P403" s="21" t="s">
        <v>12561</v>
      </c>
      <c r="Q403" s="22">
        <f>Table1_2[[#This Row],[Bank Deposit]]-Table1_2[[#This Row],[Saving Accounts]]</f>
        <v>-208.76315471999987</v>
      </c>
      <c r="R403" s="22">
        <f>IF(AND(Table1_2[[#This Row],[Bank Deposit]]&gt;=500000),Table1_2[[#This Row],[Bank Deposit]]+Table1_2[[#This Row],[Bank Deposit]]*0.02,Table1_2[[#This Row],[Bank Deposit]])</f>
        <v>99198</v>
      </c>
    </row>
    <row r="404" spans="1:18" x14ac:dyDescent="0.25">
      <c r="A404" s="21" t="s">
        <v>3464</v>
      </c>
      <c r="B404">
        <v>604787250</v>
      </c>
      <c r="C404">
        <v>56</v>
      </c>
      <c r="D404" s="8">
        <v>24252</v>
      </c>
      <c r="E404" s="21" t="s">
        <v>1094</v>
      </c>
      <c r="F404" s="21" t="s">
        <v>2112</v>
      </c>
      <c r="G404" s="21" t="s">
        <v>3331</v>
      </c>
      <c r="J404" s="21" t="s">
        <v>3465</v>
      </c>
      <c r="K404" s="21" t="s">
        <v>9131</v>
      </c>
      <c r="L404" s="22">
        <v>381351168</v>
      </c>
      <c r="M404" s="22">
        <v>0</v>
      </c>
      <c r="N404" s="21" t="s">
        <v>12505</v>
      </c>
      <c r="O404" s="8">
        <v>44276</v>
      </c>
      <c r="P404" s="21" t="s">
        <v>12506</v>
      </c>
      <c r="Q404" s="22">
        <f>Table1_2[[#This Row],[Bank Deposit]]-Table1_2[[#This Row],[Saving Accounts]]</f>
        <v>0</v>
      </c>
      <c r="R404" s="22">
        <f>IF(AND(Table1_2[[#This Row],[Bank Deposit]]&gt;=500000),Table1_2[[#This Row],[Bank Deposit]]+Table1_2[[#This Row],[Bank Deposit]]*0.02,Table1_2[[#This Row],[Bank Deposit]])</f>
        <v>0</v>
      </c>
    </row>
    <row r="405" spans="1:18" x14ac:dyDescent="0.25">
      <c r="A405" s="21" t="s">
        <v>7128</v>
      </c>
      <c r="B405">
        <v>939622054</v>
      </c>
      <c r="C405">
        <v>27</v>
      </c>
      <c r="D405" s="8">
        <v>34844.25</v>
      </c>
      <c r="E405" s="21" t="s">
        <v>12</v>
      </c>
      <c r="F405" s="21" t="s">
        <v>438</v>
      </c>
      <c r="G405" s="21" t="s">
        <v>4095</v>
      </c>
      <c r="H405" s="22">
        <v>348199</v>
      </c>
      <c r="I405" s="22">
        <v>98433.297690000007</v>
      </c>
      <c r="J405" s="21" t="s">
        <v>7130</v>
      </c>
      <c r="K405" s="21" t="s">
        <v>9131</v>
      </c>
      <c r="L405" s="22">
        <v>1447293354</v>
      </c>
      <c r="M405" s="22">
        <v>0</v>
      </c>
      <c r="N405" s="21" t="s">
        <v>12505</v>
      </c>
      <c r="O405" s="8">
        <v>44564</v>
      </c>
      <c r="P405" s="21" t="s">
        <v>12512</v>
      </c>
      <c r="Q405" s="22">
        <f>Table1_2[[#This Row],[Bank Deposit]]-Table1_2[[#This Row],[Saving Accounts]]</f>
        <v>249765.70230999999</v>
      </c>
      <c r="R405" s="22">
        <f>IF(AND(Table1_2[[#This Row],[Bank Deposit]]&gt;=500000),Table1_2[[#This Row],[Bank Deposit]]+Table1_2[[#This Row],[Bank Deposit]]*0.02,Table1_2[[#This Row],[Bank Deposit]])</f>
        <v>348199</v>
      </c>
    </row>
    <row r="406" spans="1:18" x14ac:dyDescent="0.25">
      <c r="A406" s="21" t="s">
        <v>3780</v>
      </c>
      <c r="B406">
        <v>169329241</v>
      </c>
      <c r="C406">
        <v>69</v>
      </c>
      <c r="D406" s="8">
        <v>19503.75</v>
      </c>
      <c r="E406" s="21" t="s">
        <v>1094</v>
      </c>
      <c r="F406" s="21" t="s">
        <v>909</v>
      </c>
      <c r="G406" s="21" t="s">
        <v>3583</v>
      </c>
      <c r="H406" s="22">
        <v>351795</v>
      </c>
      <c r="I406" s="22">
        <v>340068.63608249999</v>
      </c>
      <c r="J406" s="21" t="s">
        <v>3782</v>
      </c>
      <c r="K406" s="21" t="s">
        <v>9141</v>
      </c>
      <c r="L406" s="22">
        <v>2711225601</v>
      </c>
      <c r="M406" s="22">
        <v>0</v>
      </c>
      <c r="N406" s="21" t="s">
        <v>12525</v>
      </c>
      <c r="O406" s="8">
        <v>44272</v>
      </c>
      <c r="P406" s="21" t="s">
        <v>12564</v>
      </c>
      <c r="Q406" s="22">
        <f>Table1_2[[#This Row],[Bank Deposit]]-Table1_2[[#This Row],[Saving Accounts]]</f>
        <v>11726.363917500013</v>
      </c>
      <c r="R406" s="22">
        <f>IF(AND(Table1_2[[#This Row],[Bank Deposit]]&gt;=500000),Table1_2[[#This Row],[Bank Deposit]]+Table1_2[[#This Row],[Bank Deposit]]*0.02,Table1_2[[#This Row],[Bank Deposit]])</f>
        <v>351795</v>
      </c>
    </row>
    <row r="407" spans="1:18" x14ac:dyDescent="0.25">
      <c r="A407" s="21" t="s">
        <v>1896</v>
      </c>
      <c r="B407">
        <v>429559355</v>
      </c>
      <c r="C407">
        <v>81</v>
      </c>
      <c r="D407" s="8">
        <v>15120.75</v>
      </c>
      <c r="E407" s="21" t="s">
        <v>1094</v>
      </c>
      <c r="F407" s="21" t="s">
        <v>222</v>
      </c>
      <c r="G407" s="21" t="s">
        <v>14</v>
      </c>
      <c r="H407" s="22">
        <v>48552</v>
      </c>
      <c r="I407" s="22">
        <v>31690.000943999999</v>
      </c>
      <c r="J407" s="21" t="s">
        <v>1898</v>
      </c>
      <c r="K407" s="21" t="s">
        <v>9149</v>
      </c>
      <c r="L407" s="22">
        <v>2788074576</v>
      </c>
      <c r="M407" s="22">
        <v>0</v>
      </c>
      <c r="N407" s="21" t="s">
        <v>12525</v>
      </c>
      <c r="O407" s="8">
        <v>44630</v>
      </c>
      <c r="P407" s="21" t="s">
        <v>12561</v>
      </c>
      <c r="Q407" s="22">
        <f>Table1_2[[#This Row],[Bank Deposit]]-Table1_2[[#This Row],[Saving Accounts]]</f>
        <v>16861.999056000001</v>
      </c>
      <c r="R407" s="22">
        <f>IF(AND(Table1_2[[#This Row],[Bank Deposit]]&gt;=500000),Table1_2[[#This Row],[Bank Deposit]]+Table1_2[[#This Row],[Bank Deposit]]*0.02,Table1_2[[#This Row],[Bank Deposit]])</f>
        <v>48552</v>
      </c>
    </row>
    <row r="408" spans="1:18" x14ac:dyDescent="0.25">
      <c r="A408" s="21" t="s">
        <v>1788</v>
      </c>
      <c r="B408">
        <v>106263958</v>
      </c>
      <c r="C408">
        <v>57</v>
      </c>
      <c r="D408" s="8">
        <v>23886.75</v>
      </c>
      <c r="E408" s="21" t="s">
        <v>1094</v>
      </c>
      <c r="F408" s="21" t="s">
        <v>1789</v>
      </c>
      <c r="G408" s="21" t="s">
        <v>14</v>
      </c>
      <c r="H408" s="22">
        <v>307848</v>
      </c>
      <c r="I408" s="22">
        <v>219803.35147679999</v>
      </c>
      <c r="J408" s="21" t="s">
        <v>1791</v>
      </c>
      <c r="K408" s="21" t="s">
        <v>9149</v>
      </c>
      <c r="L408" s="22">
        <v>1618840064</v>
      </c>
      <c r="M408" s="22">
        <v>0</v>
      </c>
      <c r="N408" s="21" t="s">
        <v>12522</v>
      </c>
      <c r="O408" s="8">
        <v>44616</v>
      </c>
      <c r="P408" s="21" t="s">
        <v>12512</v>
      </c>
      <c r="Q408" s="22">
        <f>Table1_2[[#This Row],[Bank Deposit]]-Table1_2[[#This Row],[Saving Accounts]]</f>
        <v>88044.648523200012</v>
      </c>
      <c r="R408" s="22">
        <f>IF(AND(Table1_2[[#This Row],[Bank Deposit]]&gt;=500000),Table1_2[[#This Row],[Bank Deposit]]+Table1_2[[#This Row],[Bank Deposit]]*0.02,Table1_2[[#This Row],[Bank Deposit]])</f>
        <v>307848</v>
      </c>
    </row>
    <row r="409" spans="1:18" x14ac:dyDescent="0.25">
      <c r="A409" s="21" t="s">
        <v>8910</v>
      </c>
      <c r="B409">
        <v>511778205</v>
      </c>
      <c r="C409">
        <v>79</v>
      </c>
      <c r="D409" s="8">
        <v>15851.25</v>
      </c>
      <c r="E409" s="21" t="s">
        <v>12</v>
      </c>
      <c r="F409" s="21" t="s">
        <v>487</v>
      </c>
      <c r="G409" s="21" t="s">
        <v>3820</v>
      </c>
      <c r="H409" s="22">
        <v>187826</v>
      </c>
      <c r="I409" s="22">
        <v>70287.238853999996</v>
      </c>
      <c r="J409" s="21" t="s">
        <v>8912</v>
      </c>
      <c r="K409" s="21" t="s">
        <v>9149</v>
      </c>
      <c r="L409" s="22">
        <v>2536016175</v>
      </c>
      <c r="M409" s="22">
        <v>0</v>
      </c>
      <c r="N409" s="21" t="s">
        <v>12505</v>
      </c>
      <c r="O409" s="8">
        <v>44627</v>
      </c>
      <c r="P409" s="21" t="s">
        <v>12510</v>
      </c>
      <c r="Q409" s="22">
        <f>Table1_2[[#This Row],[Bank Deposit]]-Table1_2[[#This Row],[Saving Accounts]]</f>
        <v>117538.761146</v>
      </c>
      <c r="R409" s="22">
        <f>IF(AND(Table1_2[[#This Row],[Bank Deposit]]&gt;=500000),Table1_2[[#This Row],[Bank Deposit]]+Table1_2[[#This Row],[Bank Deposit]]*0.02,Table1_2[[#This Row],[Bank Deposit]])</f>
        <v>187826</v>
      </c>
    </row>
    <row r="410" spans="1:18" x14ac:dyDescent="0.25">
      <c r="A410" s="21" t="s">
        <v>7032</v>
      </c>
      <c r="B410">
        <v>218272075</v>
      </c>
      <c r="C410">
        <v>40</v>
      </c>
      <c r="D410" s="8">
        <v>30096</v>
      </c>
      <c r="E410" s="21" t="s">
        <v>12</v>
      </c>
      <c r="F410" s="21" t="s">
        <v>491</v>
      </c>
      <c r="G410" s="21" t="s">
        <v>4088</v>
      </c>
      <c r="H410" s="22">
        <v>322387</v>
      </c>
      <c r="I410" s="22">
        <v>284272.89335213997</v>
      </c>
      <c r="J410" s="21" t="s">
        <v>7034</v>
      </c>
      <c r="K410" s="21" t="s">
        <v>9135</v>
      </c>
      <c r="L410" s="22">
        <v>1445815488</v>
      </c>
      <c r="M410" s="22">
        <v>0</v>
      </c>
      <c r="N410" s="21" t="s">
        <v>12505</v>
      </c>
      <c r="O410" s="8">
        <v>44413</v>
      </c>
      <c r="P410" s="21" t="s">
        <v>12506</v>
      </c>
      <c r="Q410" s="22">
        <f>Table1_2[[#This Row],[Bank Deposit]]-Table1_2[[#This Row],[Saving Accounts]]</f>
        <v>38114.106647860026</v>
      </c>
      <c r="R410" s="22">
        <f>IF(AND(Table1_2[[#This Row],[Bank Deposit]]&gt;=500000),Table1_2[[#This Row],[Bank Deposit]]+Table1_2[[#This Row],[Bank Deposit]]*0.02,Table1_2[[#This Row],[Bank Deposit]])</f>
        <v>322387</v>
      </c>
    </row>
    <row r="411" spans="1:18" x14ac:dyDescent="0.25">
      <c r="A411" s="21" t="s">
        <v>714</v>
      </c>
      <c r="B411">
        <v>280885455</v>
      </c>
      <c r="C411">
        <v>56</v>
      </c>
      <c r="D411" s="8">
        <v>24252</v>
      </c>
      <c r="E411" s="21" t="s">
        <v>12</v>
      </c>
      <c r="F411" s="21" t="s">
        <v>241</v>
      </c>
      <c r="G411" s="21" t="s">
        <v>14</v>
      </c>
      <c r="H411" s="22">
        <v>304991</v>
      </c>
      <c r="I411" s="22">
        <v>49103.588351999999</v>
      </c>
      <c r="J411" s="21" t="s">
        <v>716</v>
      </c>
      <c r="K411" s="21" t="s">
        <v>9149</v>
      </c>
      <c r="L411" s="22">
        <v>268391397</v>
      </c>
      <c r="M411" s="22">
        <v>0</v>
      </c>
      <c r="N411" s="21" t="s">
        <v>12539</v>
      </c>
      <c r="O411" s="8">
        <v>44454</v>
      </c>
      <c r="P411" s="21" t="s">
        <v>12510</v>
      </c>
      <c r="Q411" s="22">
        <f>Table1_2[[#This Row],[Bank Deposit]]-Table1_2[[#This Row],[Saving Accounts]]</f>
        <v>255887.41164800001</v>
      </c>
      <c r="R411" s="22">
        <f>IF(AND(Table1_2[[#This Row],[Bank Deposit]]&gt;=500000),Table1_2[[#This Row],[Bank Deposit]]+Table1_2[[#This Row],[Bank Deposit]]*0.02,Table1_2[[#This Row],[Bank Deposit]])</f>
        <v>304991</v>
      </c>
    </row>
    <row r="412" spans="1:18" x14ac:dyDescent="0.25">
      <c r="A412" s="21" t="s">
        <v>4061</v>
      </c>
      <c r="B412">
        <v>394538360</v>
      </c>
      <c r="C412">
        <v>19</v>
      </c>
      <c r="D412" s="8">
        <v>37766.25</v>
      </c>
      <c r="E412" s="21" t="s">
        <v>1094</v>
      </c>
      <c r="F412" s="21" t="s">
        <v>1789</v>
      </c>
      <c r="G412" s="21" t="s">
        <v>4062</v>
      </c>
      <c r="H412" s="22">
        <v>147698</v>
      </c>
      <c r="I412" s="22">
        <v>61895.922180959999</v>
      </c>
      <c r="J412" s="21" t="s">
        <v>4064</v>
      </c>
      <c r="K412" s="21" t="s">
        <v>9135</v>
      </c>
      <c r="L412" s="22">
        <v>2458362775</v>
      </c>
      <c r="M412" s="22">
        <v>0</v>
      </c>
      <c r="N412" s="21" t="s">
        <v>12505</v>
      </c>
      <c r="O412" s="8">
        <v>44302</v>
      </c>
      <c r="P412" s="21" t="s">
        <v>12564</v>
      </c>
      <c r="Q412" s="22">
        <f>Table1_2[[#This Row],[Bank Deposit]]-Table1_2[[#This Row],[Saving Accounts]]</f>
        <v>85802.077819040001</v>
      </c>
      <c r="R412" s="22">
        <f>IF(AND(Table1_2[[#This Row],[Bank Deposit]]&gt;=500000),Table1_2[[#This Row],[Bank Deposit]]+Table1_2[[#This Row],[Bank Deposit]]*0.02,Table1_2[[#This Row],[Bank Deposit]])</f>
        <v>147698</v>
      </c>
    </row>
    <row r="413" spans="1:18" x14ac:dyDescent="0.25">
      <c r="A413" s="21" t="s">
        <v>1403</v>
      </c>
      <c r="B413">
        <v>467194584</v>
      </c>
      <c r="C413">
        <v>31</v>
      </c>
      <c r="D413" s="8">
        <v>33383.25</v>
      </c>
      <c r="E413" s="21" t="s">
        <v>1094</v>
      </c>
      <c r="F413" s="21" t="s">
        <v>1404</v>
      </c>
      <c r="G413" s="21" t="s">
        <v>14</v>
      </c>
      <c r="H413" s="22">
        <v>1913919</v>
      </c>
      <c r="I413" s="22">
        <v>675321.76863359998</v>
      </c>
      <c r="J413" s="21" t="s">
        <v>1406</v>
      </c>
      <c r="K413" s="21" t="s">
        <v>9141</v>
      </c>
      <c r="L413" s="22">
        <v>2228994612</v>
      </c>
      <c r="M413" s="22">
        <v>10562101524</v>
      </c>
      <c r="N413" s="21" t="s">
        <v>12515</v>
      </c>
      <c r="O413" s="8">
        <v>44614</v>
      </c>
      <c r="P413" s="21" t="s">
        <v>12527</v>
      </c>
      <c r="Q413" s="22">
        <f>Table1_2[[#This Row],[Bank Deposit]]-Table1_2[[#This Row],[Saving Accounts]]</f>
        <v>1238597.2313664001</v>
      </c>
      <c r="R413" s="22">
        <f>IF(AND(Table1_2[[#This Row],[Bank Deposit]]&gt;=500000),Table1_2[[#This Row],[Bank Deposit]]+Table1_2[[#This Row],[Bank Deposit]]*0.02,Table1_2[[#This Row],[Bank Deposit]])</f>
        <v>1952197.38</v>
      </c>
    </row>
    <row r="414" spans="1:18" x14ac:dyDescent="0.25">
      <c r="A414" s="21" t="s">
        <v>8412</v>
      </c>
      <c r="B414">
        <v>846532006</v>
      </c>
      <c r="C414">
        <v>27</v>
      </c>
      <c r="D414" s="8">
        <v>34844.25</v>
      </c>
      <c r="E414" s="21" t="s">
        <v>12</v>
      </c>
      <c r="F414" s="21" t="s">
        <v>163</v>
      </c>
      <c r="G414" s="21" t="s">
        <v>2773</v>
      </c>
      <c r="H414" s="22">
        <v>473402</v>
      </c>
      <c r="I414" s="22">
        <v>179682.40489500001</v>
      </c>
      <c r="J414" s="21" t="s">
        <v>8414</v>
      </c>
      <c r="K414" s="21" t="s">
        <v>9135</v>
      </c>
      <c r="L414" s="22">
        <v>591317424</v>
      </c>
      <c r="M414" s="22">
        <v>0</v>
      </c>
      <c r="N414" s="21" t="s">
        <v>12505</v>
      </c>
      <c r="O414" s="8">
        <v>44273</v>
      </c>
      <c r="P414" s="21" t="s">
        <v>12506</v>
      </c>
      <c r="Q414" s="22">
        <f>Table1_2[[#This Row],[Bank Deposit]]-Table1_2[[#This Row],[Saving Accounts]]</f>
        <v>293719.59510499996</v>
      </c>
      <c r="R414" s="22">
        <f>IF(AND(Table1_2[[#This Row],[Bank Deposit]]&gt;=500000),Table1_2[[#This Row],[Bank Deposit]]+Table1_2[[#This Row],[Bank Deposit]]*0.02,Table1_2[[#This Row],[Bank Deposit]])</f>
        <v>473402</v>
      </c>
    </row>
    <row r="415" spans="1:18" x14ac:dyDescent="0.25">
      <c r="A415" s="21" t="s">
        <v>2583</v>
      </c>
      <c r="B415">
        <v>484146094</v>
      </c>
      <c r="C415">
        <v>58</v>
      </c>
      <c r="D415" s="8">
        <v>23521.5</v>
      </c>
      <c r="E415" s="21" t="s">
        <v>12</v>
      </c>
      <c r="F415" s="21" t="s">
        <v>807</v>
      </c>
      <c r="G415" s="21" t="s">
        <v>1964</v>
      </c>
      <c r="H415" s="22">
        <v>60794</v>
      </c>
      <c r="I415" s="22">
        <v>34044.917759999997</v>
      </c>
      <c r="J415" s="21" t="s">
        <v>2585</v>
      </c>
      <c r="K415" s="21" t="s">
        <v>9131</v>
      </c>
      <c r="L415" s="22">
        <v>473610064</v>
      </c>
      <c r="M415" s="22">
        <v>0</v>
      </c>
      <c r="N415" s="21" t="s">
        <v>12539</v>
      </c>
      <c r="O415" s="8">
        <v>44253</v>
      </c>
      <c r="P415" s="21" t="s">
        <v>12566</v>
      </c>
      <c r="Q415" s="22">
        <f>Table1_2[[#This Row],[Bank Deposit]]-Table1_2[[#This Row],[Saving Accounts]]</f>
        <v>26749.082240000003</v>
      </c>
      <c r="R415" s="22">
        <f>IF(AND(Table1_2[[#This Row],[Bank Deposit]]&gt;=500000),Table1_2[[#This Row],[Bank Deposit]]+Table1_2[[#This Row],[Bank Deposit]]*0.02,Table1_2[[#This Row],[Bank Deposit]])</f>
        <v>60794</v>
      </c>
    </row>
    <row r="416" spans="1:18" x14ac:dyDescent="0.25">
      <c r="A416" s="21" t="s">
        <v>8086</v>
      </c>
      <c r="B416">
        <v>851102681</v>
      </c>
      <c r="C416">
        <v>63</v>
      </c>
      <c r="D416" s="8">
        <v>21695.25</v>
      </c>
      <c r="E416" s="21" t="s">
        <v>12</v>
      </c>
      <c r="F416" s="21" t="s">
        <v>487</v>
      </c>
      <c r="G416" s="21" t="s">
        <v>3583</v>
      </c>
      <c r="H416" s="22">
        <v>895245</v>
      </c>
      <c r="I416" s="22">
        <v>178073.37873935999</v>
      </c>
      <c r="J416" s="21" t="s">
        <v>8088</v>
      </c>
      <c r="K416" s="21" t="s">
        <v>9131</v>
      </c>
      <c r="L416" s="22">
        <v>923890188</v>
      </c>
      <c r="M416" s="22">
        <v>0</v>
      </c>
      <c r="N416" s="21" t="s">
        <v>12505</v>
      </c>
      <c r="O416" s="8">
        <v>44544</v>
      </c>
      <c r="P416" s="21" t="s">
        <v>12510</v>
      </c>
      <c r="Q416" s="22">
        <f>Table1_2[[#This Row],[Bank Deposit]]-Table1_2[[#This Row],[Saving Accounts]]</f>
        <v>717171.62126063998</v>
      </c>
      <c r="R416" s="22">
        <f>IF(AND(Table1_2[[#This Row],[Bank Deposit]]&gt;=500000),Table1_2[[#This Row],[Bank Deposit]]+Table1_2[[#This Row],[Bank Deposit]]*0.02,Table1_2[[#This Row],[Bank Deposit]])</f>
        <v>913149.9</v>
      </c>
    </row>
    <row r="417" spans="1:18" x14ac:dyDescent="0.25">
      <c r="A417" s="21" t="s">
        <v>3291</v>
      </c>
      <c r="B417">
        <v>875596647</v>
      </c>
      <c r="C417">
        <v>73</v>
      </c>
      <c r="D417" s="8">
        <v>18042.75</v>
      </c>
      <c r="E417" s="21" t="s">
        <v>1094</v>
      </c>
      <c r="F417" s="21" t="s">
        <v>784</v>
      </c>
      <c r="G417" s="21" t="s">
        <v>3058</v>
      </c>
      <c r="H417" s="22">
        <v>789183</v>
      </c>
      <c r="I417" s="22">
        <v>292636.10891592002</v>
      </c>
      <c r="J417" s="21" t="s">
        <v>3293</v>
      </c>
      <c r="K417" s="21" t="s">
        <v>9149</v>
      </c>
      <c r="L417" s="22">
        <v>954338706</v>
      </c>
      <c r="M417" s="22">
        <v>3929785065</v>
      </c>
      <c r="N417" s="21" t="s">
        <v>12515</v>
      </c>
      <c r="O417" s="8">
        <v>44479</v>
      </c>
      <c r="P417" s="21" t="s">
        <v>12516</v>
      </c>
      <c r="Q417" s="22">
        <f>Table1_2[[#This Row],[Bank Deposit]]-Table1_2[[#This Row],[Saving Accounts]]</f>
        <v>496546.89108407998</v>
      </c>
      <c r="R417" s="22">
        <f>IF(AND(Table1_2[[#This Row],[Bank Deposit]]&gt;=500000),Table1_2[[#This Row],[Bank Deposit]]+Table1_2[[#This Row],[Bank Deposit]]*0.02,Table1_2[[#This Row],[Bank Deposit]])</f>
        <v>804966.66</v>
      </c>
    </row>
    <row r="418" spans="1:18" x14ac:dyDescent="0.25">
      <c r="A418" s="21" t="s">
        <v>3862</v>
      </c>
      <c r="B418">
        <v>186179051</v>
      </c>
      <c r="C418">
        <v>72</v>
      </c>
      <c r="D418" s="8">
        <v>18408</v>
      </c>
      <c r="E418" s="21" t="s">
        <v>1094</v>
      </c>
      <c r="F418" s="21" t="s">
        <v>475</v>
      </c>
      <c r="G418" s="21" t="s">
        <v>3820</v>
      </c>
      <c r="H418" s="22">
        <v>162718</v>
      </c>
      <c r="I418" s="22">
        <v>97834.337952000002</v>
      </c>
      <c r="J418" s="21" t="s">
        <v>3864</v>
      </c>
      <c r="K418" s="21" t="s">
        <v>9149</v>
      </c>
      <c r="L418" s="22">
        <v>193487424</v>
      </c>
      <c r="M418" s="22">
        <v>0</v>
      </c>
      <c r="N418" s="21" t="s">
        <v>12539</v>
      </c>
      <c r="O418" s="8">
        <v>44304</v>
      </c>
      <c r="P418" s="21" t="s">
        <v>12566</v>
      </c>
      <c r="Q418" s="22">
        <f>Table1_2[[#This Row],[Bank Deposit]]-Table1_2[[#This Row],[Saving Accounts]]</f>
        <v>64883.662047999998</v>
      </c>
      <c r="R418" s="22">
        <f>IF(AND(Table1_2[[#This Row],[Bank Deposit]]&gt;=500000),Table1_2[[#This Row],[Bank Deposit]]+Table1_2[[#This Row],[Bank Deposit]]*0.02,Table1_2[[#This Row],[Bank Deposit]])</f>
        <v>162718</v>
      </c>
    </row>
    <row r="419" spans="1:18" x14ac:dyDescent="0.25">
      <c r="A419" s="21" t="s">
        <v>6492</v>
      </c>
      <c r="B419">
        <v>81563994</v>
      </c>
      <c r="C419">
        <v>73</v>
      </c>
      <c r="D419" s="8">
        <v>18042.75</v>
      </c>
      <c r="E419" s="21" t="s">
        <v>12</v>
      </c>
      <c r="F419" s="21" t="s">
        <v>139</v>
      </c>
      <c r="G419" s="21" t="s">
        <v>4084</v>
      </c>
      <c r="H419" s="22">
        <v>2737514</v>
      </c>
      <c r="I419" s="22">
        <v>809926.62314849999</v>
      </c>
      <c r="J419" s="21" t="s">
        <v>6494</v>
      </c>
      <c r="K419" s="21" t="s">
        <v>9149</v>
      </c>
      <c r="L419" s="22">
        <v>3636740625</v>
      </c>
      <c r="M419" s="22">
        <v>0</v>
      </c>
      <c r="N419" s="21" t="s">
        <v>12539</v>
      </c>
      <c r="O419" s="8">
        <v>44268</v>
      </c>
      <c r="P419" s="21" t="s">
        <v>12512</v>
      </c>
      <c r="Q419" s="22">
        <f>Table1_2[[#This Row],[Bank Deposit]]-Table1_2[[#This Row],[Saving Accounts]]</f>
        <v>1927587.3768515</v>
      </c>
      <c r="R419" s="22">
        <f>IF(AND(Table1_2[[#This Row],[Bank Deposit]]&gt;=500000),Table1_2[[#This Row],[Bank Deposit]]+Table1_2[[#This Row],[Bank Deposit]]*0.02,Table1_2[[#This Row],[Bank Deposit]])</f>
        <v>2792264.28</v>
      </c>
    </row>
    <row r="420" spans="1:18" x14ac:dyDescent="0.25">
      <c r="A420" s="21" t="s">
        <v>5260</v>
      </c>
      <c r="B420">
        <v>858160400</v>
      </c>
      <c r="C420">
        <v>37</v>
      </c>
      <c r="D420" s="8">
        <v>31191.75</v>
      </c>
      <c r="E420" s="21" t="s">
        <v>1094</v>
      </c>
      <c r="F420" s="21" t="s">
        <v>909</v>
      </c>
      <c r="G420" s="21" t="s">
        <v>4148</v>
      </c>
      <c r="H420" s="22">
        <v>2646971</v>
      </c>
      <c r="I420" s="22">
        <v>675570.29070240003</v>
      </c>
      <c r="J420" s="21" t="s">
        <v>5262</v>
      </c>
      <c r="K420" s="21" t="s">
        <v>9145</v>
      </c>
      <c r="L420" s="22">
        <v>2478665603</v>
      </c>
      <c r="M420" s="22">
        <v>0</v>
      </c>
      <c r="N420" s="21" t="s">
        <v>12525</v>
      </c>
      <c r="O420" s="8">
        <v>44565</v>
      </c>
      <c r="P420" s="21" t="s">
        <v>12561</v>
      </c>
      <c r="Q420" s="22">
        <f>Table1_2[[#This Row],[Bank Deposit]]-Table1_2[[#This Row],[Saving Accounts]]</f>
        <v>1971400.7092976</v>
      </c>
      <c r="R420" s="22">
        <f>IF(AND(Table1_2[[#This Row],[Bank Deposit]]&gt;=500000),Table1_2[[#This Row],[Bank Deposit]]+Table1_2[[#This Row],[Bank Deposit]]*0.02,Table1_2[[#This Row],[Bank Deposit]])</f>
        <v>2699910.42</v>
      </c>
    </row>
    <row r="421" spans="1:18" x14ac:dyDescent="0.25">
      <c r="A421" s="21" t="s">
        <v>1384</v>
      </c>
      <c r="B421">
        <v>481270841</v>
      </c>
      <c r="C421">
        <v>67</v>
      </c>
      <c r="D421" s="8">
        <v>20234.25</v>
      </c>
      <c r="E421" s="21" t="s">
        <v>1094</v>
      </c>
      <c r="F421" s="21" t="s">
        <v>48</v>
      </c>
      <c r="G421" s="21" t="s">
        <v>14</v>
      </c>
      <c r="H421" s="22">
        <v>2507453</v>
      </c>
      <c r="I421" s="22">
        <v>276331.55485319998</v>
      </c>
      <c r="J421" s="21" t="s">
        <v>1386</v>
      </c>
      <c r="K421" s="21" t="s">
        <v>9149</v>
      </c>
      <c r="L421" s="22">
        <v>368356352</v>
      </c>
      <c r="M421" s="22">
        <v>0</v>
      </c>
      <c r="N421" s="21" t="s">
        <v>12505</v>
      </c>
      <c r="O421" s="8">
        <v>44242</v>
      </c>
      <c r="P421" s="21" t="s">
        <v>12564</v>
      </c>
      <c r="Q421" s="22">
        <f>Table1_2[[#This Row],[Bank Deposit]]-Table1_2[[#This Row],[Saving Accounts]]</f>
        <v>2231121.4451468</v>
      </c>
      <c r="R421" s="22">
        <f>IF(AND(Table1_2[[#This Row],[Bank Deposit]]&gt;=500000),Table1_2[[#This Row],[Bank Deposit]]+Table1_2[[#This Row],[Bank Deposit]]*0.02,Table1_2[[#This Row],[Bank Deposit]])</f>
        <v>2557602.06</v>
      </c>
    </row>
    <row r="422" spans="1:18" x14ac:dyDescent="0.25">
      <c r="A422" s="21" t="s">
        <v>8358</v>
      </c>
      <c r="B422">
        <v>309017867</v>
      </c>
      <c r="C422">
        <v>47</v>
      </c>
      <c r="D422" s="8">
        <v>27539.25</v>
      </c>
      <c r="E422" s="21" t="s">
        <v>12</v>
      </c>
      <c r="F422" s="21" t="s">
        <v>1469</v>
      </c>
      <c r="G422" s="21" t="s">
        <v>2773</v>
      </c>
      <c r="H422" s="22">
        <v>856487</v>
      </c>
      <c r="I422" s="22">
        <v>176275.33520688</v>
      </c>
      <c r="J422" s="21" t="s">
        <v>8360</v>
      </c>
      <c r="K422" s="21" t="s">
        <v>9141</v>
      </c>
      <c r="L422" s="22">
        <v>31213872</v>
      </c>
      <c r="M422" s="22">
        <v>0</v>
      </c>
      <c r="N422" s="21" t="s">
        <v>12509</v>
      </c>
      <c r="O422" s="8">
        <v>44557</v>
      </c>
      <c r="P422" s="21" t="s">
        <v>12519</v>
      </c>
      <c r="Q422" s="22">
        <f>Table1_2[[#This Row],[Bank Deposit]]-Table1_2[[#This Row],[Saving Accounts]]</f>
        <v>680211.66479312</v>
      </c>
      <c r="R422" s="22">
        <f>IF(AND(Table1_2[[#This Row],[Bank Deposit]]&gt;=500000),Table1_2[[#This Row],[Bank Deposit]]+Table1_2[[#This Row],[Bank Deposit]]*0.02,Table1_2[[#This Row],[Bank Deposit]])</f>
        <v>873616.74</v>
      </c>
    </row>
    <row r="423" spans="1:18" x14ac:dyDescent="0.25">
      <c r="A423" s="21" t="s">
        <v>4324</v>
      </c>
      <c r="B423">
        <v>425436588</v>
      </c>
      <c r="C423">
        <v>71</v>
      </c>
      <c r="D423" s="8">
        <v>18773.25</v>
      </c>
      <c r="E423" s="21" t="s">
        <v>1094</v>
      </c>
      <c r="F423" s="21" t="s">
        <v>305</v>
      </c>
      <c r="G423" s="21" t="s">
        <v>4148</v>
      </c>
      <c r="H423" s="22">
        <v>439429</v>
      </c>
      <c r="I423" s="22">
        <v>72191.950488000002</v>
      </c>
      <c r="J423" s="21" t="s">
        <v>4326</v>
      </c>
      <c r="K423" s="21" t="s">
        <v>9141</v>
      </c>
      <c r="L423" s="22">
        <v>617503392</v>
      </c>
      <c r="M423" s="22">
        <v>0</v>
      </c>
      <c r="N423" s="21" t="s">
        <v>12505</v>
      </c>
      <c r="O423" s="8">
        <v>44449</v>
      </c>
      <c r="P423" s="21" t="s">
        <v>12564</v>
      </c>
      <c r="Q423" s="22">
        <f>Table1_2[[#This Row],[Bank Deposit]]-Table1_2[[#This Row],[Saving Accounts]]</f>
        <v>367237.049512</v>
      </c>
      <c r="R423" s="22">
        <f>IF(AND(Table1_2[[#This Row],[Bank Deposit]]&gt;=500000),Table1_2[[#This Row],[Bank Deposit]]+Table1_2[[#This Row],[Bank Deposit]]*0.02,Table1_2[[#This Row],[Bank Deposit]])</f>
        <v>439429</v>
      </c>
    </row>
    <row r="424" spans="1:18" x14ac:dyDescent="0.25">
      <c r="A424" s="21" t="s">
        <v>3768</v>
      </c>
      <c r="B424">
        <v>536980993</v>
      </c>
      <c r="C424">
        <v>46</v>
      </c>
      <c r="D424" s="8">
        <v>27904.5</v>
      </c>
      <c r="E424" s="21" t="s">
        <v>1094</v>
      </c>
      <c r="F424" s="21" t="s">
        <v>282</v>
      </c>
      <c r="G424" s="21" t="s">
        <v>3583</v>
      </c>
      <c r="H424" s="22">
        <v>135583</v>
      </c>
      <c r="I424" s="22">
        <v>59093.9333061</v>
      </c>
      <c r="J424" s="21" t="s">
        <v>3770</v>
      </c>
      <c r="K424" s="21" t="s">
        <v>9166</v>
      </c>
      <c r="L424" s="22">
        <v>2027351268</v>
      </c>
      <c r="M424" s="22">
        <v>0</v>
      </c>
      <c r="N424" s="21" t="s">
        <v>12522</v>
      </c>
      <c r="O424" s="8">
        <v>44218</v>
      </c>
      <c r="P424" s="21" t="s">
        <v>12512</v>
      </c>
      <c r="Q424" s="22">
        <f>Table1_2[[#This Row],[Bank Deposit]]-Table1_2[[#This Row],[Saving Accounts]]</f>
        <v>76489.066693900008</v>
      </c>
      <c r="R424" s="22">
        <f>IF(AND(Table1_2[[#This Row],[Bank Deposit]]&gt;=500000),Table1_2[[#This Row],[Bank Deposit]]+Table1_2[[#This Row],[Bank Deposit]]*0.02,Table1_2[[#This Row],[Bank Deposit]])</f>
        <v>135583</v>
      </c>
    </row>
    <row r="425" spans="1:18" x14ac:dyDescent="0.25">
      <c r="A425" s="21" t="s">
        <v>6951</v>
      </c>
      <c r="B425">
        <v>956960667</v>
      </c>
      <c r="C425">
        <v>43</v>
      </c>
      <c r="D425" s="8">
        <v>29000.25</v>
      </c>
      <c r="E425" s="21" t="s">
        <v>12</v>
      </c>
      <c r="F425" s="21" t="s">
        <v>115</v>
      </c>
      <c r="G425" s="21" t="s">
        <v>4054</v>
      </c>
      <c r="H425" s="22">
        <v>1146382</v>
      </c>
      <c r="I425" s="22">
        <v>668070.30721535999</v>
      </c>
      <c r="J425" s="21" t="s">
        <v>6953</v>
      </c>
      <c r="K425" s="21" t="s">
        <v>9131</v>
      </c>
      <c r="L425" s="22">
        <v>1388249472</v>
      </c>
      <c r="M425" s="22">
        <v>230104896</v>
      </c>
      <c r="N425" s="21" t="s">
        <v>12515</v>
      </c>
      <c r="O425" s="8">
        <v>44552</v>
      </c>
      <c r="P425" s="21" t="s">
        <v>12516</v>
      </c>
      <c r="Q425" s="22">
        <f>Table1_2[[#This Row],[Bank Deposit]]-Table1_2[[#This Row],[Saving Accounts]]</f>
        <v>478311.69278464001</v>
      </c>
      <c r="R425" s="22">
        <f>IF(AND(Table1_2[[#This Row],[Bank Deposit]]&gt;=500000),Table1_2[[#This Row],[Bank Deposit]]+Table1_2[[#This Row],[Bank Deposit]]*0.02,Table1_2[[#This Row],[Bank Deposit]])</f>
        <v>1169309.6399999999</v>
      </c>
    </row>
    <row r="426" spans="1:18" x14ac:dyDescent="0.25">
      <c r="A426" s="21" t="s">
        <v>6678</v>
      </c>
      <c r="B426">
        <v>20851629</v>
      </c>
      <c r="C426">
        <v>80</v>
      </c>
      <c r="D426" s="8">
        <v>15486</v>
      </c>
      <c r="E426" s="21" t="s">
        <v>12</v>
      </c>
      <c r="F426" s="21" t="s">
        <v>1388</v>
      </c>
      <c r="G426" s="21" t="s">
        <v>4084</v>
      </c>
      <c r="H426" s="22">
        <v>322644</v>
      </c>
      <c r="I426" s="22">
        <v>368275.38937280001</v>
      </c>
      <c r="J426" s="21" t="s">
        <v>6680</v>
      </c>
      <c r="K426" s="21" t="s">
        <v>9145</v>
      </c>
      <c r="L426" s="22">
        <v>947116104</v>
      </c>
      <c r="M426" s="22">
        <v>0</v>
      </c>
      <c r="N426" s="21" t="s">
        <v>12509</v>
      </c>
      <c r="O426" s="8">
        <v>44602</v>
      </c>
      <c r="P426" s="21" t="s">
        <v>12519</v>
      </c>
      <c r="Q426" s="22">
        <f>Table1_2[[#This Row],[Bank Deposit]]-Table1_2[[#This Row],[Saving Accounts]]</f>
        <v>-45631.389372800011</v>
      </c>
      <c r="R426" s="22">
        <f>IF(AND(Table1_2[[#This Row],[Bank Deposit]]&gt;=500000),Table1_2[[#This Row],[Bank Deposit]]+Table1_2[[#This Row],[Bank Deposit]]*0.02,Table1_2[[#This Row],[Bank Deposit]])</f>
        <v>322644</v>
      </c>
    </row>
    <row r="427" spans="1:18" x14ac:dyDescent="0.25">
      <c r="A427" s="21" t="s">
        <v>4747</v>
      </c>
      <c r="B427">
        <v>989455710</v>
      </c>
      <c r="C427">
        <v>55</v>
      </c>
      <c r="D427" s="8">
        <v>24617.25</v>
      </c>
      <c r="E427" s="21" t="s">
        <v>1094</v>
      </c>
      <c r="F427" s="21" t="s">
        <v>290</v>
      </c>
      <c r="G427" s="21" t="s">
        <v>4074</v>
      </c>
      <c r="H427" s="22">
        <v>15517</v>
      </c>
      <c r="I427" s="22">
        <v>18906.652908</v>
      </c>
      <c r="J427" s="21" t="s">
        <v>4749</v>
      </c>
      <c r="K427" s="21" t="s">
        <v>9145</v>
      </c>
      <c r="L427" s="22">
        <v>137063355</v>
      </c>
      <c r="M427" s="22">
        <v>0</v>
      </c>
      <c r="N427" s="21" t="s">
        <v>12505</v>
      </c>
      <c r="O427" s="8">
        <v>44676</v>
      </c>
      <c r="P427" s="21" t="s">
        <v>12506</v>
      </c>
      <c r="Q427" s="22">
        <f>Table1_2[[#This Row],[Bank Deposit]]-Table1_2[[#This Row],[Saving Accounts]]</f>
        <v>-3389.652908</v>
      </c>
      <c r="R427" s="22">
        <f>IF(AND(Table1_2[[#This Row],[Bank Deposit]]&gt;=500000),Table1_2[[#This Row],[Bank Deposit]]+Table1_2[[#This Row],[Bank Deposit]]*0.02,Table1_2[[#This Row],[Bank Deposit]])</f>
        <v>15517</v>
      </c>
    </row>
    <row r="428" spans="1:18" x14ac:dyDescent="0.25">
      <c r="A428" s="21" t="s">
        <v>9083</v>
      </c>
      <c r="B428">
        <v>254207692</v>
      </c>
      <c r="C428">
        <v>47</v>
      </c>
      <c r="D428" s="8">
        <v>38052</v>
      </c>
      <c r="E428" s="21" t="s">
        <v>1094</v>
      </c>
      <c r="F428" s="21" t="s">
        <v>190</v>
      </c>
      <c r="G428" s="21" t="s">
        <v>4099</v>
      </c>
      <c r="H428" s="22">
        <v>712363</v>
      </c>
      <c r="I428" s="22">
        <v>279325.01499897102</v>
      </c>
      <c r="J428" s="21" t="s">
        <v>9085</v>
      </c>
      <c r="K428" s="21" t="s">
        <v>9131</v>
      </c>
      <c r="L428" s="22">
        <v>1703894395</v>
      </c>
      <c r="M428" s="22">
        <v>5667882222</v>
      </c>
      <c r="N428" s="21" t="s">
        <v>12515</v>
      </c>
      <c r="O428" s="8">
        <v>44307</v>
      </c>
      <c r="P428" s="21" t="s">
        <v>12527</v>
      </c>
      <c r="Q428" s="22">
        <f>Table1_2[[#This Row],[Bank Deposit]]-Table1_2[[#This Row],[Saving Accounts]]</f>
        <v>433037.98500102898</v>
      </c>
      <c r="R428" s="22">
        <f>IF(AND(Table1_2[[#This Row],[Bank Deposit]]&gt;=500000),Table1_2[[#This Row],[Bank Deposit]]+Table1_2[[#This Row],[Bank Deposit]]*0.02,Table1_2[[#This Row],[Bank Deposit]])</f>
        <v>726610.26</v>
      </c>
    </row>
    <row r="429" spans="1:18" x14ac:dyDescent="0.25">
      <c r="A429" s="21" t="s">
        <v>6000</v>
      </c>
      <c r="B429">
        <v>687564363</v>
      </c>
      <c r="C429">
        <v>36</v>
      </c>
      <c r="D429" s="8">
        <v>31557</v>
      </c>
      <c r="E429" s="21" t="s">
        <v>12</v>
      </c>
      <c r="F429" s="21" t="s">
        <v>1498</v>
      </c>
      <c r="G429" s="21" t="s">
        <v>4088</v>
      </c>
      <c r="H429" s="22">
        <v>302394</v>
      </c>
      <c r="I429" s="22">
        <v>69685.633102399996</v>
      </c>
      <c r="J429" s="21" t="s">
        <v>6002</v>
      </c>
      <c r="K429" s="21" t="s">
        <v>9141</v>
      </c>
      <c r="L429" s="22">
        <v>1521248256</v>
      </c>
      <c r="M429" s="22">
        <v>0</v>
      </c>
      <c r="N429" s="21" t="s">
        <v>12539</v>
      </c>
      <c r="O429" s="8">
        <v>44235</v>
      </c>
      <c r="P429" s="21" t="s">
        <v>12512</v>
      </c>
      <c r="Q429" s="22">
        <f>Table1_2[[#This Row],[Bank Deposit]]-Table1_2[[#This Row],[Saving Accounts]]</f>
        <v>232708.3668976</v>
      </c>
      <c r="R429" s="22">
        <f>IF(AND(Table1_2[[#This Row],[Bank Deposit]]&gt;=500000),Table1_2[[#This Row],[Bank Deposit]]+Table1_2[[#This Row],[Bank Deposit]]*0.02,Table1_2[[#This Row],[Bank Deposit]])</f>
        <v>302394</v>
      </c>
    </row>
    <row r="430" spans="1:18" x14ac:dyDescent="0.25">
      <c r="A430" s="21" t="s">
        <v>2530</v>
      </c>
      <c r="B430">
        <v>683244157</v>
      </c>
      <c r="C430">
        <v>57</v>
      </c>
      <c r="D430" s="8">
        <v>23886.75</v>
      </c>
      <c r="E430" s="21" t="s">
        <v>12</v>
      </c>
      <c r="F430" s="21" t="s">
        <v>327</v>
      </c>
      <c r="G430" s="21" t="s">
        <v>1964</v>
      </c>
      <c r="H430" s="22">
        <v>349048</v>
      </c>
      <c r="I430" s="22">
        <v>154240.88592959999</v>
      </c>
      <c r="J430" s="21" t="s">
        <v>2532</v>
      </c>
      <c r="K430" s="21" t="s">
        <v>9145</v>
      </c>
      <c r="L430" s="22">
        <v>14792526</v>
      </c>
      <c r="M430" s="22">
        <v>0</v>
      </c>
      <c r="N430" s="21" t="s">
        <v>12525</v>
      </c>
      <c r="O430" s="8">
        <v>44628</v>
      </c>
      <c r="P430" s="21" t="s">
        <v>12561</v>
      </c>
      <c r="Q430" s="22">
        <f>Table1_2[[#This Row],[Bank Deposit]]-Table1_2[[#This Row],[Saving Accounts]]</f>
        <v>194807.11407040001</v>
      </c>
      <c r="R430" s="22">
        <f>IF(AND(Table1_2[[#This Row],[Bank Deposit]]&gt;=500000),Table1_2[[#This Row],[Bank Deposit]]+Table1_2[[#This Row],[Bank Deposit]]*0.02,Table1_2[[#This Row],[Bank Deposit]])</f>
        <v>349048</v>
      </c>
    </row>
    <row r="431" spans="1:18" x14ac:dyDescent="0.25">
      <c r="A431" s="21" t="s">
        <v>1679</v>
      </c>
      <c r="B431">
        <v>156279764</v>
      </c>
      <c r="C431">
        <v>60</v>
      </c>
      <c r="D431" s="8">
        <v>22791</v>
      </c>
      <c r="E431" s="21" t="s">
        <v>1094</v>
      </c>
      <c r="F431" s="21" t="s">
        <v>1498</v>
      </c>
      <c r="G431" s="21" t="s">
        <v>14</v>
      </c>
      <c r="H431" s="22">
        <v>862058</v>
      </c>
      <c r="I431" s="22">
        <v>434013.27569600003</v>
      </c>
      <c r="J431" s="21" t="s">
        <v>1681</v>
      </c>
      <c r="K431" s="21" t="s">
        <v>9131</v>
      </c>
      <c r="L431" s="22">
        <v>5970825</v>
      </c>
      <c r="M431" s="22">
        <v>404115075</v>
      </c>
      <c r="N431" s="21" t="s">
        <v>12515</v>
      </c>
      <c r="O431" s="8">
        <v>44476</v>
      </c>
      <c r="P431" s="21" t="s">
        <v>12506</v>
      </c>
      <c r="Q431" s="22">
        <f>Table1_2[[#This Row],[Bank Deposit]]-Table1_2[[#This Row],[Saving Accounts]]</f>
        <v>428044.72430399997</v>
      </c>
      <c r="R431" s="22">
        <f>IF(AND(Table1_2[[#This Row],[Bank Deposit]]&gt;=500000),Table1_2[[#This Row],[Bank Deposit]]+Table1_2[[#This Row],[Bank Deposit]]*0.02,Table1_2[[#This Row],[Bank Deposit]])</f>
        <v>879299.16</v>
      </c>
    </row>
    <row r="432" spans="1:18" x14ac:dyDescent="0.25">
      <c r="A432" s="21" t="s">
        <v>5861</v>
      </c>
      <c r="B432">
        <v>946289777</v>
      </c>
      <c r="C432">
        <v>47</v>
      </c>
      <c r="D432" s="8">
        <v>27539.25</v>
      </c>
      <c r="E432" s="21" t="s">
        <v>12</v>
      </c>
      <c r="F432" s="21" t="s">
        <v>1252</v>
      </c>
      <c r="G432" s="21" t="s">
        <v>4088</v>
      </c>
      <c r="H432" s="22">
        <v>309049</v>
      </c>
      <c r="I432" s="22">
        <v>277660.84288000001</v>
      </c>
      <c r="J432" s="21" t="s">
        <v>5863</v>
      </c>
      <c r="K432" s="21" t="s">
        <v>9141</v>
      </c>
      <c r="L432" s="22">
        <v>2632489704</v>
      </c>
      <c r="M432" s="22">
        <v>0</v>
      </c>
      <c r="N432" s="21" t="s">
        <v>12522</v>
      </c>
      <c r="O432" s="8">
        <v>44618</v>
      </c>
      <c r="P432" s="21" t="s">
        <v>12510</v>
      </c>
      <c r="Q432" s="22">
        <f>Table1_2[[#This Row],[Bank Deposit]]-Table1_2[[#This Row],[Saving Accounts]]</f>
        <v>31388.157119999989</v>
      </c>
      <c r="R432" s="22">
        <f>IF(AND(Table1_2[[#This Row],[Bank Deposit]]&gt;=500000),Table1_2[[#This Row],[Bank Deposit]]+Table1_2[[#This Row],[Bank Deposit]]*0.02,Table1_2[[#This Row],[Bank Deposit]])</f>
        <v>309049</v>
      </c>
    </row>
    <row r="433" spans="1:18" x14ac:dyDescent="0.25">
      <c r="A433" s="21" t="s">
        <v>3911</v>
      </c>
      <c r="B433">
        <v>444161122</v>
      </c>
      <c r="C433">
        <v>49</v>
      </c>
      <c r="D433" s="8">
        <v>26808.75</v>
      </c>
      <c r="E433" s="21" t="s">
        <v>1094</v>
      </c>
      <c r="F433" s="21" t="s">
        <v>294</v>
      </c>
      <c r="G433" s="21" t="s">
        <v>3820</v>
      </c>
      <c r="H433" s="22">
        <v>136811</v>
      </c>
      <c r="I433" s="22">
        <v>71888.151192000005</v>
      </c>
      <c r="J433" s="21" t="s">
        <v>3913</v>
      </c>
      <c r="K433" s="21" t="s">
        <v>9131</v>
      </c>
      <c r="L433" s="22">
        <v>2925429</v>
      </c>
      <c r="M433" s="22">
        <v>0</v>
      </c>
      <c r="N433" s="21" t="s">
        <v>12505</v>
      </c>
      <c r="O433" s="8">
        <v>44362</v>
      </c>
      <c r="P433" s="21" t="s">
        <v>12506</v>
      </c>
      <c r="Q433" s="22">
        <f>Table1_2[[#This Row],[Bank Deposit]]-Table1_2[[#This Row],[Saving Accounts]]</f>
        <v>64922.848807999995</v>
      </c>
      <c r="R433" s="22">
        <f>IF(AND(Table1_2[[#This Row],[Bank Deposit]]&gt;=500000),Table1_2[[#This Row],[Bank Deposit]]+Table1_2[[#This Row],[Bank Deposit]]*0.02,Table1_2[[#This Row],[Bank Deposit]])</f>
        <v>136811</v>
      </c>
    </row>
    <row r="434" spans="1:18" x14ac:dyDescent="0.25">
      <c r="A434" s="21" t="s">
        <v>8403</v>
      </c>
      <c r="B434">
        <v>943244641</v>
      </c>
      <c r="C434">
        <v>72</v>
      </c>
      <c r="D434" s="8">
        <v>18408</v>
      </c>
      <c r="E434" s="21" t="s">
        <v>12</v>
      </c>
      <c r="F434" s="21" t="s">
        <v>370</v>
      </c>
      <c r="G434" s="21" t="s">
        <v>2773</v>
      </c>
      <c r="H434" s="22">
        <v>529249</v>
      </c>
      <c r="I434" s="22">
        <v>144184.60397376001</v>
      </c>
      <c r="J434" s="21" t="s">
        <v>8405</v>
      </c>
      <c r="K434" s="21" t="s">
        <v>9131</v>
      </c>
      <c r="L434" s="22">
        <v>579541248</v>
      </c>
      <c r="M434" s="22">
        <v>0</v>
      </c>
      <c r="N434" s="21" t="s">
        <v>12539</v>
      </c>
      <c r="O434" s="8">
        <v>44425</v>
      </c>
      <c r="P434" s="21" t="s">
        <v>12512</v>
      </c>
      <c r="Q434" s="22">
        <f>Table1_2[[#This Row],[Bank Deposit]]-Table1_2[[#This Row],[Saving Accounts]]</f>
        <v>385064.39602623996</v>
      </c>
      <c r="R434" s="22">
        <f>IF(AND(Table1_2[[#This Row],[Bank Deposit]]&gt;=500000),Table1_2[[#This Row],[Bank Deposit]]+Table1_2[[#This Row],[Bank Deposit]]*0.02,Table1_2[[#This Row],[Bank Deposit]])</f>
        <v>539833.98</v>
      </c>
    </row>
    <row r="435" spans="1:18" x14ac:dyDescent="0.25">
      <c r="A435" s="21" t="s">
        <v>6681</v>
      </c>
      <c r="B435">
        <v>437316053</v>
      </c>
      <c r="C435">
        <v>38</v>
      </c>
      <c r="D435" s="8">
        <v>30826.5</v>
      </c>
      <c r="E435" s="21" t="s">
        <v>12</v>
      </c>
      <c r="F435" s="21" t="s">
        <v>909</v>
      </c>
      <c r="G435" s="21" t="s">
        <v>4084</v>
      </c>
      <c r="H435" s="22">
        <v>156565</v>
      </c>
      <c r="I435" s="22">
        <v>104514.75131045999</v>
      </c>
      <c r="J435" s="21" t="s">
        <v>6683</v>
      </c>
      <c r="K435" s="21" t="s">
        <v>9135</v>
      </c>
      <c r="L435" s="22">
        <v>3020219442</v>
      </c>
      <c r="M435" s="22">
        <v>0</v>
      </c>
      <c r="N435" s="21" t="s">
        <v>12505</v>
      </c>
      <c r="O435" s="8">
        <v>44671</v>
      </c>
      <c r="P435" s="21" t="s">
        <v>12506</v>
      </c>
      <c r="Q435" s="22">
        <f>Table1_2[[#This Row],[Bank Deposit]]-Table1_2[[#This Row],[Saving Accounts]]</f>
        <v>52050.248689540007</v>
      </c>
      <c r="R435" s="22">
        <f>IF(AND(Table1_2[[#This Row],[Bank Deposit]]&gt;=500000),Table1_2[[#This Row],[Bank Deposit]]+Table1_2[[#This Row],[Bank Deposit]]*0.02,Table1_2[[#This Row],[Bank Deposit]])</f>
        <v>156565</v>
      </c>
    </row>
    <row r="436" spans="1:18" x14ac:dyDescent="0.25">
      <c r="A436" s="21" t="s">
        <v>1184</v>
      </c>
      <c r="B436">
        <v>657272913</v>
      </c>
      <c r="C436">
        <v>18</v>
      </c>
      <c r="D436" s="8">
        <v>38131.5</v>
      </c>
      <c r="E436" s="21" t="s">
        <v>1094</v>
      </c>
      <c r="F436" s="21" t="s">
        <v>102</v>
      </c>
      <c r="G436" s="21" t="s">
        <v>14</v>
      </c>
      <c r="H436" s="22">
        <v>455460</v>
      </c>
      <c r="I436" s="22">
        <v>248252.70297499999</v>
      </c>
      <c r="J436" s="21" t="s">
        <v>1186</v>
      </c>
      <c r="K436" s="21" t="s">
        <v>9145</v>
      </c>
      <c r="L436" s="22">
        <v>3876912</v>
      </c>
      <c r="M436" s="22">
        <v>0</v>
      </c>
      <c r="N436" s="21" t="s">
        <v>12505</v>
      </c>
      <c r="O436" s="8">
        <v>44370</v>
      </c>
      <c r="P436" s="21" t="s">
        <v>12564</v>
      </c>
      <c r="Q436" s="22">
        <f>Table1_2[[#This Row],[Bank Deposit]]-Table1_2[[#This Row],[Saving Accounts]]</f>
        <v>207207.29702500001</v>
      </c>
      <c r="R436" s="22">
        <f>IF(AND(Table1_2[[#This Row],[Bank Deposit]]&gt;=500000),Table1_2[[#This Row],[Bank Deposit]]+Table1_2[[#This Row],[Bank Deposit]]*0.02,Table1_2[[#This Row],[Bank Deposit]])</f>
        <v>455460</v>
      </c>
    </row>
    <row r="437" spans="1:18" x14ac:dyDescent="0.25">
      <c r="A437" s="21" t="s">
        <v>7379</v>
      </c>
      <c r="B437">
        <v>607336538</v>
      </c>
      <c r="C437">
        <v>40</v>
      </c>
      <c r="D437" s="8">
        <v>30096</v>
      </c>
      <c r="E437" s="21" t="s">
        <v>12</v>
      </c>
      <c r="F437" s="21" t="s">
        <v>63</v>
      </c>
      <c r="G437" s="21" t="s">
        <v>4058</v>
      </c>
      <c r="H437" s="22">
        <v>92897</v>
      </c>
      <c r="I437" s="22">
        <v>84624.359763839995</v>
      </c>
      <c r="J437" s="21" t="s">
        <v>7381</v>
      </c>
      <c r="K437" s="21" t="s">
        <v>9145</v>
      </c>
      <c r="L437" s="22">
        <v>1409287437</v>
      </c>
      <c r="M437" s="22">
        <v>0</v>
      </c>
      <c r="N437" s="21" t="s">
        <v>12539</v>
      </c>
      <c r="O437" s="8">
        <v>44473</v>
      </c>
      <c r="P437" s="21" t="s">
        <v>12566</v>
      </c>
      <c r="Q437" s="22">
        <f>Table1_2[[#This Row],[Bank Deposit]]-Table1_2[[#This Row],[Saving Accounts]]</f>
        <v>8272.6402361600049</v>
      </c>
      <c r="R437" s="22">
        <f>IF(AND(Table1_2[[#This Row],[Bank Deposit]]&gt;=500000),Table1_2[[#This Row],[Bank Deposit]]+Table1_2[[#This Row],[Bank Deposit]]*0.02,Table1_2[[#This Row],[Bank Deposit]])</f>
        <v>92897</v>
      </c>
    </row>
    <row r="438" spans="1:18" x14ac:dyDescent="0.25">
      <c r="A438" s="21" t="s">
        <v>7145</v>
      </c>
      <c r="B438">
        <v>870730567</v>
      </c>
      <c r="C438">
        <v>42</v>
      </c>
      <c r="D438" s="8">
        <v>29365.5</v>
      </c>
      <c r="E438" s="21" t="s">
        <v>12</v>
      </c>
      <c r="F438" s="21" t="s">
        <v>1083</v>
      </c>
      <c r="G438" s="21" t="s">
        <v>4070</v>
      </c>
      <c r="H438" s="22">
        <v>562293</v>
      </c>
      <c r="I438" s="22">
        <v>206173.92660480001</v>
      </c>
      <c r="J438" s="21" t="s">
        <v>7147</v>
      </c>
      <c r="K438" s="21" t="s">
        <v>9145</v>
      </c>
      <c r="L438" s="22">
        <v>4278386</v>
      </c>
      <c r="M438" s="22">
        <v>0</v>
      </c>
      <c r="N438" s="21" t="s">
        <v>12505</v>
      </c>
      <c r="O438" s="8">
        <v>44375</v>
      </c>
      <c r="P438" s="21" t="s">
        <v>12510</v>
      </c>
      <c r="Q438" s="22">
        <f>Table1_2[[#This Row],[Bank Deposit]]-Table1_2[[#This Row],[Saving Accounts]]</f>
        <v>356119.07339519996</v>
      </c>
      <c r="R438" s="22">
        <f>IF(AND(Table1_2[[#This Row],[Bank Deposit]]&gt;=500000),Table1_2[[#This Row],[Bank Deposit]]+Table1_2[[#This Row],[Bank Deposit]]*0.02,Table1_2[[#This Row],[Bank Deposit]])</f>
        <v>573538.86</v>
      </c>
    </row>
    <row r="439" spans="1:18" x14ac:dyDescent="0.25">
      <c r="A439" s="21" t="s">
        <v>4421</v>
      </c>
      <c r="B439">
        <v>93482930</v>
      </c>
      <c r="C439">
        <v>81</v>
      </c>
      <c r="D439" s="8">
        <v>15120.75</v>
      </c>
      <c r="E439" s="21" t="s">
        <v>1094</v>
      </c>
      <c r="F439" s="21" t="s">
        <v>73</v>
      </c>
      <c r="G439" s="21" t="s">
        <v>4105</v>
      </c>
      <c r="H439" s="22">
        <v>361689</v>
      </c>
      <c r="I439" s="22">
        <v>110656.22271216</v>
      </c>
      <c r="J439" s="21" t="s">
        <v>4423</v>
      </c>
      <c r="K439" s="21" t="s">
        <v>9135</v>
      </c>
      <c r="L439" s="22">
        <v>1697911668</v>
      </c>
      <c r="M439" s="22">
        <v>0</v>
      </c>
      <c r="N439" s="21" t="s">
        <v>12505</v>
      </c>
      <c r="O439" s="8">
        <v>44345</v>
      </c>
      <c r="P439" s="21" t="s">
        <v>12512</v>
      </c>
      <c r="Q439" s="22">
        <f>Table1_2[[#This Row],[Bank Deposit]]-Table1_2[[#This Row],[Saving Accounts]]</f>
        <v>251032.77728784</v>
      </c>
      <c r="R439" s="22">
        <f>IF(AND(Table1_2[[#This Row],[Bank Deposit]]&gt;=500000),Table1_2[[#This Row],[Bank Deposit]]+Table1_2[[#This Row],[Bank Deposit]]*0.02,Table1_2[[#This Row],[Bank Deposit]])</f>
        <v>361689</v>
      </c>
    </row>
    <row r="440" spans="1:18" x14ac:dyDescent="0.25">
      <c r="A440" s="21" t="s">
        <v>1093</v>
      </c>
      <c r="B440">
        <v>424993985</v>
      </c>
      <c r="C440">
        <v>49</v>
      </c>
      <c r="D440" s="8">
        <v>26808.75</v>
      </c>
      <c r="E440" s="21" t="s">
        <v>1094</v>
      </c>
      <c r="F440" s="21" t="s">
        <v>286</v>
      </c>
      <c r="G440" s="21" t="s">
        <v>14</v>
      </c>
      <c r="H440" s="22">
        <v>964355</v>
      </c>
      <c r="I440" s="22">
        <v>453725.61847415997</v>
      </c>
      <c r="J440" s="21" t="s">
        <v>1096</v>
      </c>
      <c r="K440" s="21" t="s">
        <v>9149</v>
      </c>
      <c r="L440" s="22">
        <v>3052734048</v>
      </c>
      <c r="M440" s="22">
        <v>0</v>
      </c>
      <c r="N440" s="21" t="s">
        <v>12522</v>
      </c>
      <c r="O440" s="8">
        <v>44646</v>
      </c>
      <c r="P440" s="21" t="s">
        <v>12510</v>
      </c>
      <c r="Q440" s="22">
        <f>Table1_2[[#This Row],[Bank Deposit]]-Table1_2[[#This Row],[Saving Accounts]]</f>
        <v>510629.38152584003</v>
      </c>
      <c r="R440" s="22">
        <f>IF(AND(Table1_2[[#This Row],[Bank Deposit]]&gt;=500000),Table1_2[[#This Row],[Bank Deposit]]+Table1_2[[#This Row],[Bank Deposit]]*0.02,Table1_2[[#This Row],[Bank Deposit]])</f>
        <v>983642.1</v>
      </c>
    </row>
    <row r="441" spans="1:18" x14ac:dyDescent="0.25">
      <c r="A441" s="21" t="s">
        <v>1792</v>
      </c>
      <c r="B441">
        <v>738835399</v>
      </c>
      <c r="C441">
        <v>80</v>
      </c>
      <c r="D441" s="8">
        <v>15486</v>
      </c>
      <c r="E441" s="21" t="s">
        <v>1094</v>
      </c>
      <c r="F441" s="21" t="s">
        <v>487</v>
      </c>
      <c r="G441" s="21" t="s">
        <v>14</v>
      </c>
      <c r="H441" s="22">
        <v>345042</v>
      </c>
      <c r="I441" s="22">
        <v>123090.7162968</v>
      </c>
      <c r="J441" s="21" t="s">
        <v>1794</v>
      </c>
      <c r="K441" s="21" t="s">
        <v>9141</v>
      </c>
      <c r="L441" s="22">
        <v>1824584664</v>
      </c>
      <c r="M441" s="22">
        <v>0</v>
      </c>
      <c r="N441" s="21" t="s">
        <v>12525</v>
      </c>
      <c r="O441" s="8">
        <v>44669</v>
      </c>
      <c r="P441" s="21" t="s">
        <v>12564</v>
      </c>
      <c r="Q441" s="22">
        <f>Table1_2[[#This Row],[Bank Deposit]]-Table1_2[[#This Row],[Saving Accounts]]</f>
        <v>221951.2837032</v>
      </c>
      <c r="R441" s="22">
        <f>IF(AND(Table1_2[[#This Row],[Bank Deposit]]&gt;=500000),Table1_2[[#This Row],[Bank Deposit]]+Table1_2[[#This Row],[Bank Deposit]]*0.02,Table1_2[[#This Row],[Bank Deposit]])</f>
        <v>345042</v>
      </c>
    </row>
    <row r="442" spans="1:18" x14ac:dyDescent="0.25">
      <c r="A442" s="21" t="s">
        <v>5012</v>
      </c>
      <c r="B442">
        <v>538512524</v>
      </c>
      <c r="C442">
        <v>82</v>
      </c>
      <c r="D442" s="8">
        <v>14755.5</v>
      </c>
      <c r="E442" s="21" t="s">
        <v>1094</v>
      </c>
      <c r="F442" s="21" t="s">
        <v>125</v>
      </c>
      <c r="G442" s="21" t="s">
        <v>4054</v>
      </c>
      <c r="H442" s="22">
        <v>28379</v>
      </c>
      <c r="I442" s="22">
        <v>20010.158287080001</v>
      </c>
      <c r="J442" s="21" t="s">
        <v>5014</v>
      </c>
      <c r="K442" s="21" t="s">
        <v>9141</v>
      </c>
      <c r="L442" s="22">
        <v>2305045952</v>
      </c>
      <c r="M442" s="22">
        <v>0</v>
      </c>
      <c r="N442" s="21" t="s">
        <v>12539</v>
      </c>
      <c r="O442" s="8">
        <v>44634</v>
      </c>
      <c r="P442" s="21" t="s">
        <v>12512</v>
      </c>
      <c r="Q442" s="22">
        <f>Table1_2[[#This Row],[Bank Deposit]]-Table1_2[[#This Row],[Saving Accounts]]</f>
        <v>8368.8417129199988</v>
      </c>
      <c r="R442" s="22">
        <f>IF(AND(Table1_2[[#This Row],[Bank Deposit]]&gt;=500000),Table1_2[[#This Row],[Bank Deposit]]+Table1_2[[#This Row],[Bank Deposit]]*0.02,Table1_2[[#This Row],[Bank Deposit]])</f>
        <v>28379</v>
      </c>
    </row>
    <row r="443" spans="1:18" x14ac:dyDescent="0.25">
      <c r="A443" s="21" t="s">
        <v>3586</v>
      </c>
      <c r="B443">
        <v>325892800</v>
      </c>
      <c r="C443">
        <v>67</v>
      </c>
      <c r="D443" s="8">
        <v>20234.25</v>
      </c>
      <c r="E443" s="21" t="s">
        <v>1094</v>
      </c>
      <c r="F443" s="21" t="s">
        <v>978</v>
      </c>
      <c r="G443" s="21" t="s">
        <v>3583</v>
      </c>
      <c r="H443" s="22">
        <v>1354185</v>
      </c>
      <c r="I443" s="22">
        <v>237654.3853816</v>
      </c>
      <c r="J443" s="21" t="s">
        <v>3588</v>
      </c>
      <c r="K443" s="21" t="s">
        <v>9135</v>
      </c>
      <c r="L443" s="22">
        <v>1569382912</v>
      </c>
      <c r="M443" s="22">
        <v>72396864</v>
      </c>
      <c r="N443" s="21" t="s">
        <v>12515</v>
      </c>
      <c r="O443" s="8">
        <v>44665</v>
      </c>
      <c r="P443" s="21" t="s">
        <v>12516</v>
      </c>
      <c r="Q443" s="22">
        <f>Table1_2[[#This Row],[Bank Deposit]]-Table1_2[[#This Row],[Saving Accounts]]</f>
        <v>1116530.6146184001</v>
      </c>
      <c r="R443" s="22">
        <f>IF(AND(Table1_2[[#This Row],[Bank Deposit]]&gt;=500000),Table1_2[[#This Row],[Bank Deposit]]+Table1_2[[#This Row],[Bank Deposit]]*0.02,Table1_2[[#This Row],[Bank Deposit]])</f>
        <v>1381268.7</v>
      </c>
    </row>
    <row r="444" spans="1:18" x14ac:dyDescent="0.25">
      <c r="A444" s="21" t="s">
        <v>2298</v>
      </c>
      <c r="B444">
        <v>959566153</v>
      </c>
      <c r="C444">
        <v>69</v>
      </c>
      <c r="D444" s="8">
        <v>19503.75</v>
      </c>
      <c r="E444" s="21" t="s">
        <v>1094</v>
      </c>
      <c r="F444" s="21" t="s">
        <v>318</v>
      </c>
      <c r="G444" s="21" t="s">
        <v>1964</v>
      </c>
      <c r="H444" s="22">
        <v>950337</v>
      </c>
      <c r="I444" s="22">
        <v>146365.32067722001</v>
      </c>
      <c r="J444" s="21" t="s">
        <v>2300</v>
      </c>
      <c r="K444" s="21" t="s">
        <v>9131</v>
      </c>
      <c r="L444" s="22">
        <v>1796213664</v>
      </c>
      <c r="M444" s="22">
        <v>0</v>
      </c>
      <c r="N444" s="21" t="s">
        <v>12539</v>
      </c>
      <c r="O444" s="8">
        <v>44594</v>
      </c>
      <c r="P444" s="21" t="s">
        <v>12512</v>
      </c>
      <c r="Q444" s="22">
        <f>Table1_2[[#This Row],[Bank Deposit]]-Table1_2[[#This Row],[Saving Accounts]]</f>
        <v>803971.67932277999</v>
      </c>
      <c r="R444" s="22">
        <f>IF(AND(Table1_2[[#This Row],[Bank Deposit]]&gt;=500000),Table1_2[[#This Row],[Bank Deposit]]+Table1_2[[#This Row],[Bank Deposit]]*0.02,Table1_2[[#This Row],[Bank Deposit]])</f>
        <v>969343.74</v>
      </c>
    </row>
    <row r="445" spans="1:18" x14ac:dyDescent="0.25">
      <c r="A445" s="21" t="s">
        <v>8879</v>
      </c>
      <c r="B445">
        <v>695447801</v>
      </c>
      <c r="C445">
        <v>64</v>
      </c>
      <c r="D445" s="8">
        <v>21330</v>
      </c>
      <c r="E445" s="21" t="s">
        <v>12</v>
      </c>
      <c r="F445" s="21" t="s">
        <v>569</v>
      </c>
      <c r="G445" s="21" t="s">
        <v>3820</v>
      </c>
      <c r="H445" s="22">
        <v>149993</v>
      </c>
      <c r="I445" s="22">
        <v>18320.590660680002</v>
      </c>
      <c r="J445" s="21" t="s">
        <v>8881</v>
      </c>
      <c r="K445" s="21" t="s">
        <v>9149</v>
      </c>
      <c r="L445" s="22">
        <v>1635053217</v>
      </c>
      <c r="M445" s="22">
        <v>0</v>
      </c>
      <c r="N445" s="21" t="s">
        <v>12525</v>
      </c>
      <c r="O445" s="8">
        <v>44347</v>
      </c>
      <c r="P445" s="21" t="s">
        <v>12564</v>
      </c>
      <c r="Q445" s="22">
        <f>Table1_2[[#This Row],[Bank Deposit]]-Table1_2[[#This Row],[Saving Accounts]]</f>
        <v>131672.40933932</v>
      </c>
      <c r="R445" s="22">
        <f>IF(AND(Table1_2[[#This Row],[Bank Deposit]]&gt;=500000),Table1_2[[#This Row],[Bank Deposit]]+Table1_2[[#This Row],[Bank Deposit]]*0.02,Table1_2[[#This Row],[Bank Deposit]])</f>
        <v>149993</v>
      </c>
    </row>
    <row r="446" spans="1:18" x14ac:dyDescent="0.25">
      <c r="A446" s="21" t="s">
        <v>1311</v>
      </c>
      <c r="B446">
        <v>449778041</v>
      </c>
      <c r="C446">
        <v>45</v>
      </c>
      <c r="D446" s="8">
        <v>28269.75</v>
      </c>
      <c r="E446" s="21" t="s">
        <v>1094</v>
      </c>
      <c r="F446" s="21" t="s">
        <v>68</v>
      </c>
      <c r="G446" s="21" t="s">
        <v>14</v>
      </c>
      <c r="H446" s="22">
        <v>124384</v>
      </c>
      <c r="I446" s="22">
        <v>40097.54623</v>
      </c>
      <c r="J446" s="21" t="s">
        <v>1313</v>
      </c>
      <c r="K446" s="21" t="s">
        <v>9141</v>
      </c>
      <c r="L446" s="22">
        <v>332507877</v>
      </c>
      <c r="M446" s="22">
        <v>0</v>
      </c>
      <c r="N446" s="21" t="s">
        <v>12509</v>
      </c>
      <c r="O446" s="8">
        <v>44494</v>
      </c>
      <c r="P446" s="21" t="s">
        <v>12519</v>
      </c>
      <c r="Q446" s="22">
        <f>Table1_2[[#This Row],[Bank Deposit]]-Table1_2[[#This Row],[Saving Accounts]]</f>
        <v>84286.453769999993</v>
      </c>
      <c r="R446" s="22">
        <f>IF(AND(Table1_2[[#This Row],[Bank Deposit]]&gt;=500000),Table1_2[[#This Row],[Bank Deposit]]+Table1_2[[#This Row],[Bank Deposit]]*0.02,Table1_2[[#This Row],[Bank Deposit]])</f>
        <v>124384</v>
      </c>
    </row>
    <row r="447" spans="1:18" x14ac:dyDescent="0.25">
      <c r="A447" s="21" t="s">
        <v>1758</v>
      </c>
      <c r="B447">
        <v>822210306</v>
      </c>
      <c r="C447">
        <v>19</v>
      </c>
      <c r="D447" s="8">
        <v>37766.25</v>
      </c>
      <c r="E447" s="21" t="s">
        <v>1094</v>
      </c>
      <c r="F447" s="21" t="s">
        <v>471</v>
      </c>
      <c r="G447" s="21" t="s">
        <v>14</v>
      </c>
      <c r="H447" s="22">
        <v>451473</v>
      </c>
      <c r="I447" s="22">
        <v>120234.36645</v>
      </c>
      <c r="J447" s="21" t="s">
        <v>1760</v>
      </c>
      <c r="K447" s="21" t="s">
        <v>9149</v>
      </c>
      <c r="L447" s="22">
        <v>2756206776</v>
      </c>
      <c r="M447" s="22">
        <v>0</v>
      </c>
      <c r="N447" s="21" t="s">
        <v>12505</v>
      </c>
      <c r="O447" s="8">
        <v>44511</v>
      </c>
      <c r="P447" s="21" t="s">
        <v>12506</v>
      </c>
      <c r="Q447" s="22">
        <f>Table1_2[[#This Row],[Bank Deposit]]-Table1_2[[#This Row],[Saving Accounts]]</f>
        <v>331238.63355000003</v>
      </c>
      <c r="R447" s="22">
        <f>IF(AND(Table1_2[[#This Row],[Bank Deposit]]&gt;=500000),Table1_2[[#This Row],[Bank Deposit]]+Table1_2[[#This Row],[Bank Deposit]]*0.02,Table1_2[[#This Row],[Bank Deposit]])</f>
        <v>451473</v>
      </c>
    </row>
    <row r="448" spans="1:18" x14ac:dyDescent="0.25">
      <c r="A448" s="21" t="s">
        <v>5149</v>
      </c>
      <c r="B448">
        <v>454812830</v>
      </c>
      <c r="C448">
        <v>23</v>
      </c>
      <c r="D448" s="8">
        <v>36305.25</v>
      </c>
      <c r="E448" s="21" t="s">
        <v>1094</v>
      </c>
      <c r="F448" s="21" t="s">
        <v>591</v>
      </c>
      <c r="G448" s="21" t="s">
        <v>4220</v>
      </c>
      <c r="H448" s="22">
        <v>1752305</v>
      </c>
      <c r="I448" s="22">
        <v>819634.56643583998</v>
      </c>
      <c r="J448" s="21" t="s">
        <v>5151</v>
      </c>
      <c r="K448" s="21" t="s">
        <v>9131</v>
      </c>
      <c r="L448" s="22">
        <v>15693993</v>
      </c>
      <c r="M448" s="22">
        <v>0</v>
      </c>
      <c r="N448" s="21" t="s">
        <v>12505</v>
      </c>
      <c r="O448" s="8">
        <v>44421</v>
      </c>
      <c r="P448" s="21" t="s">
        <v>12564</v>
      </c>
      <c r="Q448" s="22">
        <f>Table1_2[[#This Row],[Bank Deposit]]-Table1_2[[#This Row],[Saving Accounts]]</f>
        <v>932670.43356416002</v>
      </c>
      <c r="R448" s="22">
        <f>IF(AND(Table1_2[[#This Row],[Bank Deposit]]&gt;=500000),Table1_2[[#This Row],[Bank Deposit]]+Table1_2[[#This Row],[Bank Deposit]]*0.02,Table1_2[[#This Row],[Bank Deposit]])</f>
        <v>1787351.1</v>
      </c>
    </row>
    <row r="449" spans="1:18" x14ac:dyDescent="0.25">
      <c r="A449" s="21" t="s">
        <v>1270</v>
      </c>
      <c r="B449">
        <v>812442483</v>
      </c>
      <c r="C449">
        <v>23</v>
      </c>
      <c r="D449" s="8">
        <v>36305.25</v>
      </c>
      <c r="E449" s="21" t="s">
        <v>1094</v>
      </c>
      <c r="F449" s="21" t="s">
        <v>63</v>
      </c>
      <c r="G449" s="21" t="s">
        <v>14</v>
      </c>
      <c r="H449" s="22">
        <v>2937042</v>
      </c>
      <c r="I449" s="22">
        <v>1661769.8336102399</v>
      </c>
      <c r="J449" s="21" t="s">
        <v>1272</v>
      </c>
      <c r="K449" s="21" t="s">
        <v>9141</v>
      </c>
      <c r="L449" s="22">
        <v>50428602</v>
      </c>
      <c r="M449" s="22">
        <v>833551236</v>
      </c>
      <c r="N449" s="21" t="s">
        <v>12515</v>
      </c>
      <c r="O449" s="8">
        <v>44501</v>
      </c>
      <c r="P449" s="21" t="s">
        <v>12516</v>
      </c>
      <c r="Q449" s="22">
        <f>Table1_2[[#This Row],[Bank Deposit]]-Table1_2[[#This Row],[Saving Accounts]]</f>
        <v>1275272.1663897601</v>
      </c>
      <c r="R449" s="22">
        <f>IF(AND(Table1_2[[#This Row],[Bank Deposit]]&gt;=500000),Table1_2[[#This Row],[Bank Deposit]]+Table1_2[[#This Row],[Bank Deposit]]*0.02,Table1_2[[#This Row],[Bank Deposit]])</f>
        <v>2995782.84</v>
      </c>
    </row>
    <row r="450" spans="1:18" x14ac:dyDescent="0.25">
      <c r="A450" s="21" t="s">
        <v>1298</v>
      </c>
      <c r="B450">
        <v>715678008</v>
      </c>
      <c r="C450">
        <v>84</v>
      </c>
      <c r="D450" s="8">
        <v>14025</v>
      </c>
      <c r="E450" s="21" t="s">
        <v>1094</v>
      </c>
      <c r="F450" s="21" t="s">
        <v>471</v>
      </c>
      <c r="G450" s="21" t="s">
        <v>14</v>
      </c>
      <c r="H450" s="22">
        <v>74748</v>
      </c>
      <c r="I450" s="22">
        <v>39677.92452</v>
      </c>
      <c r="J450" s="21" t="s">
        <v>1300</v>
      </c>
      <c r="K450" s="21" t="s">
        <v>9141</v>
      </c>
      <c r="L450" s="22">
        <v>332196915</v>
      </c>
      <c r="M450" s="22">
        <v>0</v>
      </c>
      <c r="N450" s="21" t="s">
        <v>12522</v>
      </c>
      <c r="O450" s="8">
        <v>44438</v>
      </c>
      <c r="P450" s="21" t="s">
        <v>12510</v>
      </c>
      <c r="Q450" s="22">
        <f>Table1_2[[#This Row],[Bank Deposit]]-Table1_2[[#This Row],[Saving Accounts]]</f>
        <v>35070.07548</v>
      </c>
      <c r="R450" s="22">
        <f>IF(AND(Table1_2[[#This Row],[Bank Deposit]]&gt;=500000),Table1_2[[#This Row],[Bank Deposit]]+Table1_2[[#This Row],[Bank Deposit]]*0.02,Table1_2[[#This Row],[Bank Deposit]])</f>
        <v>74748</v>
      </c>
    </row>
    <row r="451" spans="1:18" x14ac:dyDescent="0.25">
      <c r="A451" s="21" t="s">
        <v>5430</v>
      </c>
      <c r="B451">
        <v>518826262</v>
      </c>
      <c r="C451">
        <v>31</v>
      </c>
      <c r="D451" s="8">
        <v>33383.25</v>
      </c>
      <c r="E451" s="21" t="s">
        <v>1094</v>
      </c>
      <c r="F451" s="21" t="s">
        <v>1498</v>
      </c>
      <c r="G451" s="21" t="s">
        <v>4084</v>
      </c>
      <c r="H451" s="22">
        <v>469245</v>
      </c>
      <c r="I451" s="22">
        <v>140263.31385000001</v>
      </c>
      <c r="J451" s="21" t="s">
        <v>5432</v>
      </c>
      <c r="K451" s="21" t="s">
        <v>9149</v>
      </c>
      <c r="L451" s="22">
        <v>643185</v>
      </c>
      <c r="M451" s="22">
        <v>0</v>
      </c>
      <c r="N451" s="21" t="s">
        <v>12522</v>
      </c>
      <c r="O451" s="8">
        <v>44383</v>
      </c>
      <c r="P451" s="21" t="s">
        <v>12510</v>
      </c>
      <c r="Q451" s="22">
        <f>Table1_2[[#This Row],[Bank Deposit]]-Table1_2[[#This Row],[Saving Accounts]]</f>
        <v>328981.68614999996</v>
      </c>
      <c r="R451" s="22">
        <f>IF(AND(Table1_2[[#This Row],[Bank Deposit]]&gt;=500000),Table1_2[[#This Row],[Bank Deposit]]+Table1_2[[#This Row],[Bank Deposit]]*0.02,Table1_2[[#This Row],[Bank Deposit]])</f>
        <v>469245</v>
      </c>
    </row>
    <row r="452" spans="1:18" x14ac:dyDescent="0.25">
      <c r="A452" s="21" t="s">
        <v>777</v>
      </c>
      <c r="B452">
        <v>239044363</v>
      </c>
      <c r="C452">
        <v>70</v>
      </c>
      <c r="D452" s="8">
        <v>19138.5</v>
      </c>
      <c r="E452" s="21" t="s">
        <v>12</v>
      </c>
      <c r="F452" s="21" t="s">
        <v>135</v>
      </c>
      <c r="G452" s="21" t="s">
        <v>14</v>
      </c>
      <c r="H452" s="22">
        <v>639661</v>
      </c>
      <c r="I452" s="22">
        <v>337824.37768799998</v>
      </c>
      <c r="J452" s="21" t="s">
        <v>779</v>
      </c>
      <c r="K452" s="21" t="s">
        <v>9149</v>
      </c>
      <c r="L452" s="22">
        <v>863786592</v>
      </c>
      <c r="M452" s="22">
        <v>0</v>
      </c>
      <c r="N452" s="21" t="s">
        <v>12525</v>
      </c>
      <c r="O452" s="8">
        <v>44348</v>
      </c>
      <c r="P452" s="21" t="s">
        <v>12564</v>
      </c>
      <c r="Q452" s="22">
        <f>Table1_2[[#This Row],[Bank Deposit]]-Table1_2[[#This Row],[Saving Accounts]]</f>
        <v>301836.62231200002</v>
      </c>
      <c r="R452" s="22">
        <f>IF(AND(Table1_2[[#This Row],[Bank Deposit]]&gt;=500000),Table1_2[[#This Row],[Bank Deposit]]+Table1_2[[#This Row],[Bank Deposit]]*0.02,Table1_2[[#This Row],[Bank Deposit]])</f>
        <v>652454.22</v>
      </c>
    </row>
    <row r="453" spans="1:18" x14ac:dyDescent="0.25">
      <c r="A453" s="21" t="s">
        <v>8816</v>
      </c>
      <c r="B453">
        <v>776956544</v>
      </c>
      <c r="C453">
        <v>47</v>
      </c>
      <c r="D453" s="8">
        <v>27539.25</v>
      </c>
      <c r="E453" s="21" t="s">
        <v>12</v>
      </c>
      <c r="F453" s="21" t="s">
        <v>48</v>
      </c>
      <c r="G453" s="21" t="s">
        <v>3820</v>
      </c>
      <c r="H453" s="22">
        <v>1292689</v>
      </c>
      <c r="I453" s="22">
        <v>722446.37609759998</v>
      </c>
      <c r="J453" s="21" t="s">
        <v>8818</v>
      </c>
      <c r="K453" s="21" t="s">
        <v>9149</v>
      </c>
      <c r="L453" s="22">
        <v>2387563904</v>
      </c>
      <c r="M453" s="22">
        <v>0</v>
      </c>
      <c r="N453" s="21" t="s">
        <v>12522</v>
      </c>
      <c r="O453" s="8">
        <v>44297</v>
      </c>
      <c r="P453" s="21" t="s">
        <v>12510</v>
      </c>
      <c r="Q453" s="22">
        <f>Table1_2[[#This Row],[Bank Deposit]]-Table1_2[[#This Row],[Saving Accounts]]</f>
        <v>570242.62390240002</v>
      </c>
      <c r="R453" s="22">
        <f>IF(AND(Table1_2[[#This Row],[Bank Deposit]]&gt;=500000),Table1_2[[#This Row],[Bank Deposit]]+Table1_2[[#This Row],[Bank Deposit]]*0.02,Table1_2[[#This Row],[Bank Deposit]])</f>
        <v>1318542.78</v>
      </c>
    </row>
    <row r="454" spans="1:18" x14ac:dyDescent="0.25">
      <c r="A454" s="21" t="s">
        <v>3938</v>
      </c>
      <c r="B454">
        <v>227697458</v>
      </c>
      <c r="C454">
        <v>74</v>
      </c>
      <c r="D454" s="8">
        <v>17677.5</v>
      </c>
      <c r="E454" s="21" t="s">
        <v>1094</v>
      </c>
      <c r="F454" s="21" t="s">
        <v>814</v>
      </c>
      <c r="G454" s="21" t="s">
        <v>3820</v>
      </c>
      <c r="H454" s="22">
        <v>966719</v>
      </c>
      <c r="I454" s="22">
        <v>376850.71915919997</v>
      </c>
      <c r="J454" s="21" t="s">
        <v>3940</v>
      </c>
      <c r="K454" s="21" t="s">
        <v>9141</v>
      </c>
      <c r="L454" s="22">
        <v>1054044268</v>
      </c>
      <c r="M454" s="22">
        <v>0</v>
      </c>
      <c r="N454" s="21" t="s">
        <v>12522</v>
      </c>
      <c r="O454" s="8">
        <v>44359</v>
      </c>
      <c r="P454" s="21" t="s">
        <v>12510</v>
      </c>
      <c r="Q454" s="22">
        <f>Table1_2[[#This Row],[Bank Deposit]]-Table1_2[[#This Row],[Saving Accounts]]</f>
        <v>589868.28084080003</v>
      </c>
      <c r="R454" s="22">
        <f>IF(AND(Table1_2[[#This Row],[Bank Deposit]]&gt;=500000),Table1_2[[#This Row],[Bank Deposit]]+Table1_2[[#This Row],[Bank Deposit]]*0.02,Table1_2[[#This Row],[Bank Deposit]])</f>
        <v>986053.38</v>
      </c>
    </row>
    <row r="455" spans="1:18" x14ac:dyDescent="0.25">
      <c r="A455" s="21" t="s">
        <v>7276</v>
      </c>
      <c r="B455">
        <v>408791530</v>
      </c>
      <c r="C455">
        <v>65</v>
      </c>
      <c r="D455" s="8">
        <v>20964.75</v>
      </c>
      <c r="E455" s="21" t="s">
        <v>12</v>
      </c>
      <c r="F455" s="21" t="s">
        <v>784</v>
      </c>
      <c r="G455" s="21" t="s">
        <v>4058</v>
      </c>
      <c r="H455" s="22">
        <v>131202</v>
      </c>
      <c r="I455" s="22">
        <v>79890.070648499997</v>
      </c>
      <c r="J455" s="21" t="s">
        <v>7278</v>
      </c>
      <c r="K455" s="21" t="s">
        <v>9131</v>
      </c>
      <c r="L455" s="22">
        <v>426936096</v>
      </c>
      <c r="M455" s="22">
        <v>0</v>
      </c>
      <c r="N455" s="21" t="s">
        <v>12539</v>
      </c>
      <c r="O455" s="8">
        <v>44392</v>
      </c>
      <c r="P455" s="21" t="s">
        <v>12512</v>
      </c>
      <c r="Q455" s="22">
        <f>Table1_2[[#This Row],[Bank Deposit]]-Table1_2[[#This Row],[Saving Accounts]]</f>
        <v>51311.929351500003</v>
      </c>
      <c r="R455" s="22">
        <f>IF(AND(Table1_2[[#This Row],[Bank Deposit]]&gt;=500000),Table1_2[[#This Row],[Bank Deposit]]+Table1_2[[#This Row],[Bank Deposit]]*0.02,Table1_2[[#This Row],[Bank Deposit]])</f>
        <v>131202</v>
      </c>
    </row>
    <row r="456" spans="1:18" x14ac:dyDescent="0.25">
      <c r="A456" s="21" t="s">
        <v>4964</v>
      </c>
      <c r="B456">
        <v>63303242</v>
      </c>
      <c r="C456">
        <v>30</v>
      </c>
      <c r="D456" s="8">
        <v>33748.5</v>
      </c>
      <c r="E456" s="21" t="s">
        <v>1094</v>
      </c>
      <c r="F456" s="21" t="s">
        <v>909</v>
      </c>
      <c r="G456" s="21" t="s">
        <v>4066</v>
      </c>
      <c r="H456" s="22">
        <v>304826</v>
      </c>
      <c r="I456" s="22">
        <v>98429.418447360003</v>
      </c>
      <c r="J456" s="21" t="s">
        <v>4966</v>
      </c>
      <c r="K456" s="21" t="s">
        <v>9145</v>
      </c>
      <c r="L456" s="22">
        <v>656598272</v>
      </c>
      <c r="M456" s="22">
        <v>0</v>
      </c>
      <c r="N456" s="21" t="s">
        <v>12539</v>
      </c>
      <c r="O456" s="8">
        <v>44225</v>
      </c>
      <c r="P456" s="21" t="s">
        <v>12566</v>
      </c>
      <c r="Q456" s="22">
        <f>Table1_2[[#This Row],[Bank Deposit]]-Table1_2[[#This Row],[Saving Accounts]]</f>
        <v>206396.58155264001</v>
      </c>
      <c r="R456" s="22">
        <f>IF(AND(Table1_2[[#This Row],[Bank Deposit]]&gt;=500000),Table1_2[[#This Row],[Bank Deposit]]+Table1_2[[#This Row],[Bank Deposit]]*0.02,Table1_2[[#This Row],[Bank Deposit]])</f>
        <v>304826</v>
      </c>
    </row>
    <row r="457" spans="1:18" x14ac:dyDescent="0.25">
      <c r="A457" s="21" t="s">
        <v>4964</v>
      </c>
      <c r="B457">
        <v>784328008</v>
      </c>
      <c r="C457">
        <v>34</v>
      </c>
      <c r="D457" s="8">
        <v>32287.5</v>
      </c>
      <c r="E457" s="21" t="s">
        <v>12</v>
      </c>
      <c r="F457" s="21" t="s">
        <v>395</v>
      </c>
      <c r="G457" s="21" t="s">
        <v>4066</v>
      </c>
      <c r="H457" s="22">
        <v>98856</v>
      </c>
      <c r="I457" s="22">
        <v>13573.73541888</v>
      </c>
      <c r="J457" s="21" t="s">
        <v>4575</v>
      </c>
      <c r="K457" s="21" t="s">
        <v>9145</v>
      </c>
      <c r="L457" s="22">
        <v>656598272</v>
      </c>
      <c r="M457" s="22">
        <v>0</v>
      </c>
      <c r="N457" s="21" t="s">
        <v>12525</v>
      </c>
      <c r="O457" s="8">
        <v>44395</v>
      </c>
      <c r="P457" s="21" t="s">
        <v>12564</v>
      </c>
      <c r="Q457" s="22">
        <f>Table1_2[[#This Row],[Bank Deposit]]-Table1_2[[#This Row],[Saving Accounts]]</f>
        <v>85282.264581120005</v>
      </c>
      <c r="R457" s="22">
        <f>IF(AND(Table1_2[[#This Row],[Bank Deposit]]&gt;=500000),Table1_2[[#This Row],[Bank Deposit]]+Table1_2[[#This Row],[Bank Deposit]]*0.02,Table1_2[[#This Row],[Bank Deposit]])</f>
        <v>98856</v>
      </c>
    </row>
    <row r="458" spans="1:18" x14ac:dyDescent="0.25">
      <c r="A458" s="21" t="s">
        <v>7741</v>
      </c>
      <c r="B458">
        <v>271603947</v>
      </c>
      <c r="C458">
        <v>69</v>
      </c>
      <c r="D458" s="8">
        <v>19503.75</v>
      </c>
      <c r="E458" s="21" t="s">
        <v>12</v>
      </c>
      <c r="F458" s="21" t="s">
        <v>1498</v>
      </c>
      <c r="G458" s="21" t="s">
        <v>3058</v>
      </c>
      <c r="H458" s="22">
        <v>243023</v>
      </c>
      <c r="I458" s="22">
        <v>80100.466289999997</v>
      </c>
      <c r="J458" s="21" t="s">
        <v>7743</v>
      </c>
      <c r="K458" s="21" t="s">
        <v>9131</v>
      </c>
      <c r="L458" s="22">
        <v>1473398622</v>
      </c>
      <c r="M458" s="22">
        <v>0</v>
      </c>
      <c r="N458" s="21" t="s">
        <v>12509</v>
      </c>
      <c r="O458" s="8">
        <v>44529</v>
      </c>
      <c r="P458" s="21" t="s">
        <v>12519</v>
      </c>
      <c r="Q458" s="22">
        <f>Table1_2[[#This Row],[Bank Deposit]]-Table1_2[[#This Row],[Saving Accounts]]</f>
        <v>162922.53370999999</v>
      </c>
      <c r="R458" s="22">
        <f>IF(AND(Table1_2[[#This Row],[Bank Deposit]]&gt;=500000),Table1_2[[#This Row],[Bank Deposit]]+Table1_2[[#This Row],[Bank Deposit]]*0.02,Table1_2[[#This Row],[Bank Deposit]])</f>
        <v>243023</v>
      </c>
    </row>
    <row r="459" spans="1:18" x14ac:dyDescent="0.25">
      <c r="A459" s="21" t="s">
        <v>6174</v>
      </c>
      <c r="B459">
        <v>68950602</v>
      </c>
      <c r="C459">
        <v>44</v>
      </c>
      <c r="D459" s="8">
        <v>28635</v>
      </c>
      <c r="E459" s="21" t="s">
        <v>12</v>
      </c>
      <c r="F459" s="21" t="s">
        <v>83</v>
      </c>
      <c r="G459" s="21" t="s">
        <v>4074</v>
      </c>
      <c r="H459" s="22">
        <v>67339</v>
      </c>
      <c r="I459" s="22">
        <v>20280.932761600001</v>
      </c>
      <c r="J459" s="21" t="s">
        <v>6176</v>
      </c>
      <c r="K459" s="21" t="s">
        <v>9149</v>
      </c>
      <c r="L459" s="22">
        <v>1208612097</v>
      </c>
      <c r="M459" s="22">
        <v>0</v>
      </c>
      <c r="N459" s="21" t="s">
        <v>12509</v>
      </c>
      <c r="O459" s="8">
        <v>44353</v>
      </c>
      <c r="P459" s="21" t="s">
        <v>12519</v>
      </c>
      <c r="Q459" s="22">
        <f>Table1_2[[#This Row],[Bank Deposit]]-Table1_2[[#This Row],[Saving Accounts]]</f>
        <v>47058.067238399999</v>
      </c>
      <c r="R459" s="22">
        <f>IF(AND(Table1_2[[#This Row],[Bank Deposit]]&gt;=500000),Table1_2[[#This Row],[Bank Deposit]]+Table1_2[[#This Row],[Bank Deposit]]*0.02,Table1_2[[#This Row],[Bank Deposit]])</f>
        <v>67339</v>
      </c>
    </row>
    <row r="460" spans="1:18" x14ac:dyDescent="0.25">
      <c r="A460" s="21" t="s">
        <v>225</v>
      </c>
      <c r="B460">
        <v>409570074</v>
      </c>
      <c r="C460">
        <v>36</v>
      </c>
      <c r="D460" s="8">
        <v>31557</v>
      </c>
      <c r="E460" s="21" t="s">
        <v>12</v>
      </c>
      <c r="F460" s="21" t="s">
        <v>227</v>
      </c>
      <c r="G460" s="21" t="s">
        <v>14</v>
      </c>
      <c r="H460" s="22">
        <v>2377830</v>
      </c>
      <c r="I460" s="22">
        <v>428349.11068039999</v>
      </c>
      <c r="J460" s="21" t="s">
        <v>229</v>
      </c>
      <c r="K460" s="21" t="s">
        <v>9145</v>
      </c>
      <c r="L460" s="22">
        <v>1595873216</v>
      </c>
      <c r="M460" s="22">
        <v>0</v>
      </c>
      <c r="N460" s="21" t="s">
        <v>12522</v>
      </c>
      <c r="O460" s="8">
        <v>44383</v>
      </c>
      <c r="P460" s="21" t="s">
        <v>12510</v>
      </c>
      <c r="Q460" s="22">
        <f>Table1_2[[#This Row],[Bank Deposit]]-Table1_2[[#This Row],[Saving Accounts]]</f>
        <v>1949480.8893196001</v>
      </c>
      <c r="R460" s="22">
        <f>IF(AND(Table1_2[[#This Row],[Bank Deposit]]&gt;=500000),Table1_2[[#This Row],[Bank Deposit]]+Table1_2[[#This Row],[Bank Deposit]]*0.02,Table1_2[[#This Row],[Bank Deposit]])</f>
        <v>2425386.6</v>
      </c>
    </row>
    <row r="461" spans="1:18" x14ac:dyDescent="0.25">
      <c r="A461" s="21" t="s">
        <v>7765</v>
      </c>
      <c r="B461">
        <v>896934867</v>
      </c>
      <c r="C461">
        <v>53</v>
      </c>
      <c r="D461" s="8">
        <v>25347.75</v>
      </c>
      <c r="E461" s="21" t="s">
        <v>12</v>
      </c>
      <c r="F461" s="21" t="s">
        <v>2501</v>
      </c>
      <c r="G461" s="21" t="s">
        <v>3058</v>
      </c>
      <c r="H461" s="22">
        <v>291711</v>
      </c>
      <c r="I461" s="22">
        <v>362474.0751744</v>
      </c>
      <c r="J461" s="21" t="s">
        <v>7767</v>
      </c>
      <c r="K461" s="21" t="s">
        <v>9141</v>
      </c>
      <c r="L461" s="22">
        <v>1926755496</v>
      </c>
      <c r="M461" s="22">
        <v>0</v>
      </c>
      <c r="N461" s="21" t="s">
        <v>12525</v>
      </c>
      <c r="O461" s="8">
        <v>44240</v>
      </c>
      <c r="P461" s="21" t="s">
        <v>12506</v>
      </c>
      <c r="Q461" s="22">
        <f>Table1_2[[#This Row],[Bank Deposit]]-Table1_2[[#This Row],[Saving Accounts]]</f>
        <v>-70763.075174400001</v>
      </c>
      <c r="R461" s="22">
        <f>IF(AND(Table1_2[[#This Row],[Bank Deposit]]&gt;=500000),Table1_2[[#This Row],[Bank Deposit]]+Table1_2[[#This Row],[Bank Deposit]]*0.02,Table1_2[[#This Row],[Bank Deposit]])</f>
        <v>291711</v>
      </c>
    </row>
    <row r="462" spans="1:18" x14ac:dyDescent="0.25">
      <c r="A462" s="21" t="s">
        <v>2175</v>
      </c>
      <c r="B462">
        <v>395405823</v>
      </c>
      <c r="C462">
        <v>28</v>
      </c>
      <c r="D462" s="8">
        <v>34479</v>
      </c>
      <c r="E462" s="21" t="s">
        <v>1094</v>
      </c>
      <c r="F462" s="21" t="s">
        <v>2176</v>
      </c>
      <c r="G462" s="21" t="s">
        <v>1964</v>
      </c>
      <c r="H462" s="22">
        <v>842029</v>
      </c>
      <c r="I462" s="22">
        <v>290414.21288880002</v>
      </c>
      <c r="J462" s="21" t="s">
        <v>2178</v>
      </c>
      <c r="K462" s="21" t="s">
        <v>9135</v>
      </c>
      <c r="L462" s="22">
        <v>3077100096</v>
      </c>
      <c r="M462" s="22">
        <v>0</v>
      </c>
      <c r="N462" s="21" t="s">
        <v>12522</v>
      </c>
      <c r="O462" s="8">
        <v>44245</v>
      </c>
      <c r="P462" s="21" t="s">
        <v>12510</v>
      </c>
      <c r="Q462" s="22">
        <f>Table1_2[[#This Row],[Bank Deposit]]-Table1_2[[#This Row],[Saving Accounts]]</f>
        <v>551614.78711119993</v>
      </c>
      <c r="R462" s="22">
        <f>IF(AND(Table1_2[[#This Row],[Bank Deposit]]&gt;=500000),Table1_2[[#This Row],[Bank Deposit]]+Table1_2[[#This Row],[Bank Deposit]]*0.02,Table1_2[[#This Row],[Bank Deposit]])</f>
        <v>858869.58</v>
      </c>
    </row>
    <row r="463" spans="1:18" x14ac:dyDescent="0.25">
      <c r="A463" s="21" t="s">
        <v>7151</v>
      </c>
      <c r="B463">
        <v>484833124</v>
      </c>
      <c r="C463">
        <v>35</v>
      </c>
      <c r="D463" s="8">
        <v>31922.25</v>
      </c>
      <c r="E463" s="21" t="s">
        <v>12</v>
      </c>
      <c r="F463" s="21" t="s">
        <v>852</v>
      </c>
      <c r="G463" s="21" t="s">
        <v>4119</v>
      </c>
      <c r="H463" s="22">
        <v>831505</v>
      </c>
      <c r="I463" s="22">
        <v>138214.56947759999</v>
      </c>
      <c r="J463" s="21" t="s">
        <v>7153</v>
      </c>
      <c r="K463" s="21" t="s">
        <v>9135</v>
      </c>
      <c r="L463" s="22">
        <v>208965848</v>
      </c>
      <c r="M463" s="22">
        <v>0</v>
      </c>
      <c r="N463" s="21" t="s">
        <v>12505</v>
      </c>
      <c r="O463" s="8">
        <v>44423</v>
      </c>
      <c r="P463" s="21" t="s">
        <v>12506</v>
      </c>
      <c r="Q463" s="22">
        <f>Table1_2[[#This Row],[Bank Deposit]]-Table1_2[[#This Row],[Saving Accounts]]</f>
        <v>693290.43052239995</v>
      </c>
      <c r="R463" s="22">
        <f>IF(AND(Table1_2[[#This Row],[Bank Deposit]]&gt;=500000),Table1_2[[#This Row],[Bank Deposit]]+Table1_2[[#This Row],[Bank Deposit]]*0.02,Table1_2[[#This Row],[Bank Deposit]])</f>
        <v>848135.1</v>
      </c>
    </row>
    <row r="464" spans="1:18" x14ac:dyDescent="0.25">
      <c r="A464" s="21" t="s">
        <v>9036</v>
      </c>
      <c r="B464">
        <v>603175786</v>
      </c>
      <c r="C464">
        <v>48</v>
      </c>
      <c r="D464" s="8">
        <v>35822.75</v>
      </c>
      <c r="E464" s="21" t="s">
        <v>12</v>
      </c>
      <c r="F464" s="21" t="s">
        <v>15541</v>
      </c>
      <c r="G464" s="21" t="s">
        <v>4148</v>
      </c>
      <c r="H464" s="22">
        <v>813793</v>
      </c>
      <c r="I464" s="22">
        <v>195926.00309018724</v>
      </c>
      <c r="J464" s="21" t="s">
        <v>9038</v>
      </c>
      <c r="K464" s="21" t="s">
        <v>9131</v>
      </c>
      <c r="L464" s="22">
        <v>5193075</v>
      </c>
      <c r="M464" s="22">
        <v>0</v>
      </c>
      <c r="N464" s="21" t="s">
        <v>12522</v>
      </c>
      <c r="O464" s="8">
        <v>44360</v>
      </c>
      <c r="P464" s="21" t="s">
        <v>12510</v>
      </c>
      <c r="Q464" s="22">
        <f>Table1_2[[#This Row],[Bank Deposit]]-Table1_2[[#This Row],[Saving Accounts]]</f>
        <v>617866.99690981279</v>
      </c>
      <c r="R464" s="22">
        <f>IF(AND(Table1_2[[#This Row],[Bank Deposit]]&gt;=500000),Table1_2[[#This Row],[Bank Deposit]]+Table1_2[[#This Row],[Bank Deposit]]*0.02,Table1_2[[#This Row],[Bank Deposit]])</f>
        <v>830068.86</v>
      </c>
    </row>
    <row r="465" spans="1:18" x14ac:dyDescent="0.25">
      <c r="A465" s="21" t="s">
        <v>1523</v>
      </c>
      <c r="B465">
        <v>619982087</v>
      </c>
      <c r="C465">
        <v>18</v>
      </c>
      <c r="D465" s="8">
        <v>38131.5</v>
      </c>
      <c r="E465" s="21" t="s">
        <v>1094</v>
      </c>
      <c r="F465" s="21" t="s">
        <v>204</v>
      </c>
      <c r="G465" s="21" t="s">
        <v>14</v>
      </c>
      <c r="H465" s="22">
        <v>406894</v>
      </c>
      <c r="I465" s="22">
        <v>179033.26814207999</v>
      </c>
      <c r="J465" s="21" t="s">
        <v>1525</v>
      </c>
      <c r="K465" s="21" t="s">
        <v>9141</v>
      </c>
      <c r="L465" s="22">
        <v>1792784148</v>
      </c>
      <c r="M465" s="22">
        <v>0</v>
      </c>
      <c r="N465" s="21" t="s">
        <v>12522</v>
      </c>
      <c r="O465" s="8">
        <v>44613</v>
      </c>
      <c r="P465" s="21" t="s">
        <v>12510</v>
      </c>
      <c r="Q465" s="22">
        <f>Table1_2[[#This Row],[Bank Deposit]]-Table1_2[[#This Row],[Saving Accounts]]</f>
        <v>227860.73185792001</v>
      </c>
      <c r="R465" s="22">
        <f>IF(AND(Table1_2[[#This Row],[Bank Deposit]]&gt;=500000),Table1_2[[#This Row],[Bank Deposit]]+Table1_2[[#This Row],[Bank Deposit]]*0.02,Table1_2[[#This Row],[Bank Deposit]])</f>
        <v>406894</v>
      </c>
    </row>
    <row r="466" spans="1:18" x14ac:dyDescent="0.25">
      <c r="A466" s="21" t="s">
        <v>8310</v>
      </c>
      <c r="B466">
        <v>647475846</v>
      </c>
      <c r="C466">
        <v>42</v>
      </c>
      <c r="D466" s="8">
        <v>29365.5</v>
      </c>
      <c r="E466" s="21" t="s">
        <v>12</v>
      </c>
      <c r="F466" s="21" t="s">
        <v>204</v>
      </c>
      <c r="G466" s="21" t="s">
        <v>3331</v>
      </c>
      <c r="H466" s="22">
        <v>127041</v>
      </c>
      <c r="I466" s="22">
        <v>43306.729829999997</v>
      </c>
      <c r="J466" s="21" t="s">
        <v>8312</v>
      </c>
      <c r="K466" s="21" t="s">
        <v>9149</v>
      </c>
      <c r="L466" s="22">
        <v>2622083904</v>
      </c>
      <c r="M466" s="22">
        <v>0</v>
      </c>
      <c r="N466" s="21" t="s">
        <v>12505</v>
      </c>
      <c r="O466" s="8">
        <v>44443</v>
      </c>
      <c r="P466" s="21" t="s">
        <v>12506</v>
      </c>
      <c r="Q466" s="22">
        <f>Table1_2[[#This Row],[Bank Deposit]]-Table1_2[[#This Row],[Saving Accounts]]</f>
        <v>83734.270170000003</v>
      </c>
      <c r="R466" s="22">
        <f>IF(AND(Table1_2[[#This Row],[Bank Deposit]]&gt;=500000),Table1_2[[#This Row],[Bank Deposit]]+Table1_2[[#This Row],[Bank Deposit]]*0.02,Table1_2[[#This Row],[Bank Deposit]])</f>
        <v>127041</v>
      </c>
    </row>
    <row r="467" spans="1:18" x14ac:dyDescent="0.25">
      <c r="A467" s="21" t="s">
        <v>4130</v>
      </c>
      <c r="B467">
        <v>368729411</v>
      </c>
      <c r="C467">
        <v>81</v>
      </c>
      <c r="D467" s="8">
        <v>15120.75</v>
      </c>
      <c r="E467" s="21" t="s">
        <v>1094</v>
      </c>
      <c r="F467" s="21" t="s">
        <v>940</v>
      </c>
      <c r="G467" s="21" t="s">
        <v>4062</v>
      </c>
      <c r="H467" s="22">
        <v>976956</v>
      </c>
      <c r="I467" s="22">
        <v>270976.65709823999</v>
      </c>
      <c r="J467" s="21" t="s">
        <v>4132</v>
      </c>
      <c r="K467" s="21" t="s">
        <v>9141</v>
      </c>
      <c r="L467" s="22">
        <v>910944</v>
      </c>
      <c r="M467" s="22">
        <v>0</v>
      </c>
      <c r="N467" s="21" t="s">
        <v>12525</v>
      </c>
      <c r="O467" s="8">
        <v>44600</v>
      </c>
      <c r="P467" s="21" t="s">
        <v>12506</v>
      </c>
      <c r="Q467" s="22">
        <f>Table1_2[[#This Row],[Bank Deposit]]-Table1_2[[#This Row],[Saving Accounts]]</f>
        <v>705979.34290176001</v>
      </c>
      <c r="R467" s="22">
        <f>IF(AND(Table1_2[[#This Row],[Bank Deposit]]&gt;=500000),Table1_2[[#This Row],[Bank Deposit]]+Table1_2[[#This Row],[Bank Deposit]]*0.02,Table1_2[[#This Row],[Bank Deposit]])</f>
        <v>996495.12</v>
      </c>
    </row>
    <row r="468" spans="1:18" x14ac:dyDescent="0.25">
      <c r="A468" s="21" t="s">
        <v>8484</v>
      </c>
      <c r="B468">
        <v>707730459</v>
      </c>
      <c r="C468">
        <v>20</v>
      </c>
      <c r="D468" s="8">
        <v>37401</v>
      </c>
      <c r="E468" s="21" t="s">
        <v>12</v>
      </c>
      <c r="F468" s="21" t="s">
        <v>602</v>
      </c>
      <c r="G468" s="21" t="s">
        <v>2773</v>
      </c>
      <c r="H468" s="22">
        <v>1393025</v>
      </c>
      <c r="I468" s="22">
        <v>342169.01347685</v>
      </c>
      <c r="J468" s="21" t="s">
        <v>8486</v>
      </c>
      <c r="K468" s="21" t="s">
        <v>9141</v>
      </c>
      <c r="L468" s="22">
        <v>839169408</v>
      </c>
      <c r="M468" s="22">
        <v>0</v>
      </c>
      <c r="N468" s="21" t="s">
        <v>12525</v>
      </c>
      <c r="O468" s="8">
        <v>44360</v>
      </c>
      <c r="P468" s="21" t="s">
        <v>12561</v>
      </c>
      <c r="Q468" s="22">
        <f>Table1_2[[#This Row],[Bank Deposit]]-Table1_2[[#This Row],[Saving Accounts]]</f>
        <v>1050855.98652315</v>
      </c>
      <c r="R468" s="22">
        <f>IF(AND(Table1_2[[#This Row],[Bank Deposit]]&gt;=500000),Table1_2[[#This Row],[Bank Deposit]]+Table1_2[[#This Row],[Bank Deposit]]*0.02,Table1_2[[#This Row],[Bank Deposit]])</f>
        <v>1420885.5</v>
      </c>
    </row>
    <row r="469" spans="1:18" x14ac:dyDescent="0.25">
      <c r="A469" s="21" t="s">
        <v>5873</v>
      </c>
      <c r="B469">
        <v>699711181</v>
      </c>
      <c r="C469">
        <v>78</v>
      </c>
      <c r="D469" s="8">
        <v>16216.5</v>
      </c>
      <c r="E469" s="21" t="s">
        <v>12</v>
      </c>
      <c r="F469" s="21" t="s">
        <v>1498</v>
      </c>
      <c r="G469" s="21" t="s">
        <v>4112</v>
      </c>
      <c r="H469" s="22">
        <v>124274</v>
      </c>
      <c r="I469" s="22">
        <v>36600.891465599998</v>
      </c>
      <c r="J469" s="21" t="s">
        <v>5875</v>
      </c>
      <c r="K469" s="21" t="s">
        <v>9149</v>
      </c>
      <c r="L469" s="22">
        <v>3121430136</v>
      </c>
      <c r="M469" s="22">
        <v>0</v>
      </c>
      <c r="N469" s="21" t="s">
        <v>12505</v>
      </c>
      <c r="O469" s="8">
        <v>44234</v>
      </c>
      <c r="P469" s="21" t="s">
        <v>12506</v>
      </c>
      <c r="Q469" s="22">
        <f>Table1_2[[#This Row],[Bank Deposit]]-Table1_2[[#This Row],[Saving Accounts]]</f>
        <v>87673.108534400002</v>
      </c>
      <c r="R469" s="22">
        <f>IF(AND(Table1_2[[#This Row],[Bank Deposit]]&gt;=500000),Table1_2[[#This Row],[Bank Deposit]]+Table1_2[[#This Row],[Bank Deposit]]*0.02,Table1_2[[#This Row],[Bank Deposit]])</f>
        <v>124274</v>
      </c>
    </row>
    <row r="470" spans="1:18" x14ac:dyDescent="0.25">
      <c r="A470" s="21" t="s">
        <v>8738</v>
      </c>
      <c r="B470">
        <v>549894138</v>
      </c>
      <c r="C470">
        <v>24</v>
      </c>
      <c r="D470" s="8">
        <v>35940</v>
      </c>
      <c r="E470" s="21" t="s">
        <v>12</v>
      </c>
      <c r="F470" s="21" t="s">
        <v>231</v>
      </c>
      <c r="G470" s="21" t="s">
        <v>3820</v>
      </c>
      <c r="H470" s="22">
        <v>147575</v>
      </c>
      <c r="I470" s="22">
        <v>139270.90157568001</v>
      </c>
      <c r="J470" s="21" t="s">
        <v>8740</v>
      </c>
      <c r="K470" s="21" t="s">
        <v>9135</v>
      </c>
      <c r="L470" s="22">
        <v>1308861696</v>
      </c>
      <c r="M470" s="22">
        <v>765990528</v>
      </c>
      <c r="N470" s="21" t="s">
        <v>12515</v>
      </c>
      <c r="O470" s="8">
        <v>44327</v>
      </c>
      <c r="P470" s="21" t="s">
        <v>12527</v>
      </c>
      <c r="Q470" s="22">
        <f>Table1_2[[#This Row],[Bank Deposit]]-Table1_2[[#This Row],[Saving Accounts]]</f>
        <v>8304.0984243199928</v>
      </c>
      <c r="R470" s="22">
        <f>IF(AND(Table1_2[[#This Row],[Bank Deposit]]&gt;=500000),Table1_2[[#This Row],[Bank Deposit]]+Table1_2[[#This Row],[Bank Deposit]]*0.02,Table1_2[[#This Row],[Bank Deposit]])</f>
        <v>147575</v>
      </c>
    </row>
    <row r="471" spans="1:18" x14ac:dyDescent="0.25">
      <c r="A471" s="21" t="s">
        <v>5858</v>
      </c>
      <c r="B471">
        <v>800027615</v>
      </c>
      <c r="C471">
        <v>70</v>
      </c>
      <c r="D471" s="8">
        <v>19138.5</v>
      </c>
      <c r="E471" s="21" t="s">
        <v>12</v>
      </c>
      <c r="F471" s="21" t="s">
        <v>204</v>
      </c>
      <c r="G471" s="21" t="s">
        <v>4119</v>
      </c>
      <c r="H471" s="22">
        <v>283729</v>
      </c>
      <c r="I471" s="22">
        <v>88118.734970880003</v>
      </c>
      <c r="J471" s="21" t="s">
        <v>5860</v>
      </c>
      <c r="K471" s="21" t="s">
        <v>9131</v>
      </c>
      <c r="L471" s="22">
        <v>10079048</v>
      </c>
      <c r="M471" s="22">
        <v>0</v>
      </c>
      <c r="N471" s="21" t="s">
        <v>12525</v>
      </c>
      <c r="O471" s="8">
        <v>44674</v>
      </c>
      <c r="P471" s="21" t="s">
        <v>12564</v>
      </c>
      <c r="Q471" s="22">
        <f>Table1_2[[#This Row],[Bank Deposit]]-Table1_2[[#This Row],[Saving Accounts]]</f>
        <v>195610.26502912</v>
      </c>
      <c r="R471" s="22">
        <f>IF(AND(Table1_2[[#This Row],[Bank Deposit]]&gt;=500000),Table1_2[[#This Row],[Bank Deposit]]+Table1_2[[#This Row],[Bank Deposit]]*0.02,Table1_2[[#This Row],[Bank Deposit]])</f>
        <v>283729</v>
      </c>
    </row>
    <row r="472" spans="1:18" x14ac:dyDescent="0.25">
      <c r="A472" s="21" t="s">
        <v>9009</v>
      </c>
      <c r="B472">
        <v>99404141</v>
      </c>
      <c r="C472">
        <v>25</v>
      </c>
      <c r="D472" s="8">
        <v>36634.5</v>
      </c>
      <c r="E472" s="21" t="s">
        <v>1094</v>
      </c>
      <c r="F472" s="21" t="s">
        <v>15540</v>
      </c>
      <c r="G472" s="21" t="s">
        <v>4062</v>
      </c>
      <c r="H472" s="22">
        <v>623909</v>
      </c>
      <c r="I472" s="22">
        <v>424797.65457712789</v>
      </c>
      <c r="J472" s="21" t="s">
        <v>9011</v>
      </c>
      <c r="K472" s="21" t="s">
        <v>9149</v>
      </c>
      <c r="L472" s="22">
        <v>2635822035</v>
      </c>
      <c r="M472" s="22">
        <v>0</v>
      </c>
      <c r="N472" s="21" t="s">
        <v>12525</v>
      </c>
      <c r="O472" s="8">
        <v>44436</v>
      </c>
      <c r="P472" s="21" t="s">
        <v>12506</v>
      </c>
      <c r="Q472" s="22">
        <f>Table1_2[[#This Row],[Bank Deposit]]-Table1_2[[#This Row],[Saving Accounts]]</f>
        <v>199111.34542287211</v>
      </c>
      <c r="R472" s="22">
        <f>IF(AND(Table1_2[[#This Row],[Bank Deposit]]&gt;=500000),Table1_2[[#This Row],[Bank Deposit]]+Table1_2[[#This Row],[Bank Deposit]]*0.02,Table1_2[[#This Row],[Bank Deposit]])</f>
        <v>636387.18000000005</v>
      </c>
    </row>
    <row r="473" spans="1:18" x14ac:dyDescent="0.25">
      <c r="A473" s="21" t="s">
        <v>2992</v>
      </c>
      <c r="B473">
        <v>413036041</v>
      </c>
      <c r="C473">
        <v>44</v>
      </c>
      <c r="D473" s="8">
        <v>28635</v>
      </c>
      <c r="E473" s="21" t="s">
        <v>1094</v>
      </c>
      <c r="F473" s="21" t="s">
        <v>2112</v>
      </c>
      <c r="G473" s="21" t="s">
        <v>2773</v>
      </c>
      <c r="H473" s="22">
        <v>713833</v>
      </c>
      <c r="I473" s="22">
        <v>132798.6212805</v>
      </c>
      <c r="J473" s="21" t="s">
        <v>2994</v>
      </c>
      <c r="K473" s="21" t="s">
        <v>9131</v>
      </c>
      <c r="L473" s="22">
        <v>4280208032</v>
      </c>
      <c r="M473" s="22">
        <v>0</v>
      </c>
      <c r="N473" s="21" t="s">
        <v>12505</v>
      </c>
      <c r="O473" s="8">
        <v>44285</v>
      </c>
      <c r="P473" s="21" t="s">
        <v>12506</v>
      </c>
      <c r="Q473" s="22">
        <f>Table1_2[[#This Row],[Bank Deposit]]-Table1_2[[#This Row],[Saving Accounts]]</f>
        <v>581034.37871950003</v>
      </c>
      <c r="R473" s="22">
        <f>IF(AND(Table1_2[[#This Row],[Bank Deposit]]&gt;=500000),Table1_2[[#This Row],[Bank Deposit]]+Table1_2[[#This Row],[Bank Deposit]]*0.02,Table1_2[[#This Row],[Bank Deposit]])</f>
        <v>728109.66</v>
      </c>
    </row>
    <row r="474" spans="1:18" x14ac:dyDescent="0.25">
      <c r="A474" s="21" t="s">
        <v>5736</v>
      </c>
      <c r="B474">
        <v>565940869</v>
      </c>
      <c r="C474">
        <v>24</v>
      </c>
      <c r="D474" s="8">
        <v>35940</v>
      </c>
      <c r="E474" s="21" t="s">
        <v>1094</v>
      </c>
      <c r="F474" s="21" t="s">
        <v>682</v>
      </c>
      <c r="G474" s="21" t="s">
        <v>4062</v>
      </c>
      <c r="H474" s="22">
        <v>1263252</v>
      </c>
      <c r="I474" s="22">
        <v>545047.21021139994</v>
      </c>
      <c r="J474" s="21" t="s">
        <v>5738</v>
      </c>
      <c r="K474" s="21" t="s">
        <v>9145</v>
      </c>
      <c r="L474" s="22">
        <v>40981626</v>
      </c>
      <c r="M474" s="22">
        <v>0</v>
      </c>
      <c r="N474" s="21" t="s">
        <v>12525</v>
      </c>
      <c r="O474" s="8">
        <v>44397</v>
      </c>
      <c r="P474" s="21" t="s">
        <v>12561</v>
      </c>
      <c r="Q474" s="22">
        <f>Table1_2[[#This Row],[Bank Deposit]]-Table1_2[[#This Row],[Saving Accounts]]</f>
        <v>718204.78978860006</v>
      </c>
      <c r="R474" s="22">
        <f>IF(AND(Table1_2[[#This Row],[Bank Deposit]]&gt;=500000),Table1_2[[#This Row],[Bank Deposit]]+Table1_2[[#This Row],[Bank Deposit]]*0.02,Table1_2[[#This Row],[Bank Deposit]])</f>
        <v>1288517.04</v>
      </c>
    </row>
    <row r="475" spans="1:18" x14ac:dyDescent="0.25">
      <c r="A475" s="21" t="s">
        <v>150</v>
      </c>
      <c r="B475">
        <v>809692533</v>
      </c>
      <c r="C475">
        <v>43</v>
      </c>
      <c r="D475" s="8">
        <v>29000.25</v>
      </c>
      <c r="E475" s="21" t="s">
        <v>12</v>
      </c>
      <c r="F475" s="21"/>
      <c r="G475" s="21" t="s">
        <v>14</v>
      </c>
      <c r="H475" s="22">
        <v>487859</v>
      </c>
      <c r="I475" s="22">
        <v>349985.58672000002</v>
      </c>
      <c r="J475" s="21" t="s">
        <v>152</v>
      </c>
      <c r="K475" s="21" t="s">
        <v>9149</v>
      </c>
      <c r="L475" s="22">
        <v>622045008</v>
      </c>
      <c r="M475" s="22">
        <v>1447905654</v>
      </c>
      <c r="N475" s="21" t="s">
        <v>12515</v>
      </c>
      <c r="O475" s="8">
        <v>44452</v>
      </c>
      <c r="P475" s="21" t="s">
        <v>12527</v>
      </c>
      <c r="Q475" s="22">
        <f>Table1_2[[#This Row],[Bank Deposit]]-Table1_2[[#This Row],[Saving Accounts]]</f>
        <v>137873.41327999998</v>
      </c>
      <c r="R475" s="22">
        <f>IF(AND(Table1_2[[#This Row],[Bank Deposit]]&gt;=500000),Table1_2[[#This Row],[Bank Deposit]]+Table1_2[[#This Row],[Bank Deposit]]*0.02,Table1_2[[#This Row],[Bank Deposit]])</f>
        <v>487859</v>
      </c>
    </row>
    <row r="476" spans="1:18" x14ac:dyDescent="0.25">
      <c r="A476" s="21" t="s">
        <v>3039</v>
      </c>
      <c r="B476">
        <v>86319276</v>
      </c>
      <c r="C476">
        <v>69</v>
      </c>
      <c r="D476" s="8">
        <v>19503.75</v>
      </c>
      <c r="E476" s="21" t="s">
        <v>1094</v>
      </c>
      <c r="F476" s="21" t="s">
        <v>310</v>
      </c>
      <c r="G476" s="21" t="s">
        <v>2773</v>
      </c>
      <c r="H476" s="22">
        <v>191149</v>
      </c>
      <c r="I476" s="22">
        <v>173076.97723799999</v>
      </c>
      <c r="J476" s="21" t="s">
        <v>3041</v>
      </c>
      <c r="K476" s="21" t="s">
        <v>9149</v>
      </c>
      <c r="L476" s="22">
        <v>1523638842</v>
      </c>
      <c r="M476" s="22">
        <v>0</v>
      </c>
      <c r="N476" s="21" t="s">
        <v>12525</v>
      </c>
      <c r="O476" s="8">
        <v>44415</v>
      </c>
      <c r="P476" s="21" t="s">
        <v>12506</v>
      </c>
      <c r="Q476" s="22">
        <f>Table1_2[[#This Row],[Bank Deposit]]-Table1_2[[#This Row],[Saving Accounts]]</f>
        <v>18072.022762000008</v>
      </c>
      <c r="R476" s="22">
        <f>IF(AND(Table1_2[[#This Row],[Bank Deposit]]&gt;=500000),Table1_2[[#This Row],[Bank Deposit]]+Table1_2[[#This Row],[Bank Deposit]]*0.02,Table1_2[[#This Row],[Bank Deposit]])</f>
        <v>191149</v>
      </c>
    </row>
    <row r="477" spans="1:18" x14ac:dyDescent="0.25">
      <c r="A477" s="21" t="s">
        <v>6954</v>
      </c>
      <c r="B477">
        <v>311674771</v>
      </c>
      <c r="C477">
        <v>59</v>
      </c>
      <c r="D477" s="8">
        <v>23156.25</v>
      </c>
      <c r="E477" s="21" t="s">
        <v>12</v>
      </c>
      <c r="F477" s="21" t="s">
        <v>1610</v>
      </c>
      <c r="G477" s="21" t="s">
        <v>4070</v>
      </c>
      <c r="H477" s="22">
        <v>2323735</v>
      </c>
      <c r="I477" s="22">
        <v>784850.04318438005</v>
      </c>
      <c r="J477" s="21" t="s">
        <v>6956</v>
      </c>
      <c r="K477" s="21" t="s">
        <v>9135</v>
      </c>
      <c r="L477" s="22">
        <v>1241271045</v>
      </c>
      <c r="M477" s="22">
        <v>0</v>
      </c>
      <c r="N477" s="21" t="s">
        <v>12522</v>
      </c>
      <c r="O477" s="8">
        <v>44547</v>
      </c>
      <c r="P477" s="21" t="s">
        <v>12510</v>
      </c>
      <c r="Q477" s="22">
        <f>Table1_2[[#This Row],[Bank Deposit]]-Table1_2[[#This Row],[Saving Accounts]]</f>
        <v>1538884.95681562</v>
      </c>
      <c r="R477" s="22">
        <f>IF(AND(Table1_2[[#This Row],[Bank Deposit]]&gt;=500000),Table1_2[[#This Row],[Bank Deposit]]+Table1_2[[#This Row],[Bank Deposit]]*0.02,Table1_2[[#This Row],[Bank Deposit]])</f>
        <v>2370209.7000000002</v>
      </c>
    </row>
    <row r="478" spans="1:18" x14ac:dyDescent="0.25">
      <c r="A478" s="21" t="s">
        <v>3592</v>
      </c>
      <c r="B478">
        <v>216474393</v>
      </c>
      <c r="C478">
        <v>58</v>
      </c>
      <c r="D478" s="8">
        <v>23521.5</v>
      </c>
      <c r="E478" s="21" t="s">
        <v>1094</v>
      </c>
      <c r="F478" s="21" t="s">
        <v>1626</v>
      </c>
      <c r="G478" s="21" t="s">
        <v>3583</v>
      </c>
      <c r="H478" s="22">
        <v>1335604</v>
      </c>
      <c r="I478" s="22">
        <v>719171.63136</v>
      </c>
      <c r="J478" s="21" t="s">
        <v>3594</v>
      </c>
      <c r="K478" s="21" t="s">
        <v>9135</v>
      </c>
      <c r="L478" s="22">
        <v>1741567751</v>
      </c>
      <c r="M478" s="22">
        <v>0</v>
      </c>
      <c r="N478" s="21" t="s">
        <v>12525</v>
      </c>
      <c r="O478" s="8">
        <v>44430</v>
      </c>
      <c r="P478" s="21" t="s">
        <v>12506</v>
      </c>
      <c r="Q478" s="22">
        <f>Table1_2[[#This Row],[Bank Deposit]]-Table1_2[[#This Row],[Saving Accounts]]</f>
        <v>616432.36864</v>
      </c>
      <c r="R478" s="22">
        <f>IF(AND(Table1_2[[#This Row],[Bank Deposit]]&gt;=500000),Table1_2[[#This Row],[Bank Deposit]]+Table1_2[[#This Row],[Bank Deposit]]*0.02,Table1_2[[#This Row],[Bank Deposit]])</f>
        <v>1362316.08</v>
      </c>
    </row>
    <row r="479" spans="1:18" x14ac:dyDescent="0.25">
      <c r="A479" s="21" t="s">
        <v>5382</v>
      </c>
      <c r="B479">
        <v>696144220</v>
      </c>
      <c r="C479">
        <v>83</v>
      </c>
      <c r="D479" s="8">
        <v>14390.25</v>
      </c>
      <c r="E479" s="21" t="s">
        <v>1094</v>
      </c>
      <c r="F479" s="21" t="s">
        <v>323</v>
      </c>
      <c r="G479" s="21" t="s">
        <v>4066</v>
      </c>
      <c r="H479" s="22">
        <v>141671</v>
      </c>
      <c r="I479" s="22">
        <v>55027.959235200004</v>
      </c>
      <c r="J479" s="21" t="s">
        <v>5384</v>
      </c>
      <c r="K479" s="21" t="s">
        <v>9131</v>
      </c>
      <c r="L479" s="22">
        <v>674027424</v>
      </c>
      <c r="M479" s="22">
        <v>0</v>
      </c>
      <c r="N479" s="21" t="s">
        <v>12539</v>
      </c>
      <c r="O479" s="8">
        <v>44587</v>
      </c>
      <c r="P479" s="21" t="s">
        <v>12512</v>
      </c>
      <c r="Q479" s="22">
        <f>Table1_2[[#This Row],[Bank Deposit]]-Table1_2[[#This Row],[Saving Accounts]]</f>
        <v>86643.040764799996</v>
      </c>
      <c r="R479" s="22">
        <f>IF(AND(Table1_2[[#This Row],[Bank Deposit]]&gt;=500000),Table1_2[[#This Row],[Bank Deposit]]+Table1_2[[#This Row],[Bank Deposit]]*0.02,Table1_2[[#This Row],[Bank Deposit]])</f>
        <v>141671</v>
      </c>
    </row>
    <row r="480" spans="1:18" x14ac:dyDescent="0.25">
      <c r="A480" s="21" t="s">
        <v>8046</v>
      </c>
      <c r="B480">
        <v>50359721</v>
      </c>
      <c r="C480">
        <v>29</v>
      </c>
      <c r="D480" s="8">
        <v>34113.75</v>
      </c>
      <c r="E480" s="21" t="s">
        <v>12</v>
      </c>
      <c r="F480" s="21" t="s">
        <v>442</v>
      </c>
      <c r="G480" s="21" t="s">
        <v>3583</v>
      </c>
      <c r="H480" s="22">
        <v>1144704</v>
      </c>
      <c r="I480" s="22">
        <v>570935.87705153995</v>
      </c>
      <c r="J480" s="21" t="s">
        <v>8048</v>
      </c>
      <c r="K480" s="21" t="s">
        <v>9149</v>
      </c>
      <c r="L480" s="22">
        <v>665435692</v>
      </c>
      <c r="M480" s="22">
        <v>0</v>
      </c>
      <c r="N480" s="21" t="s">
        <v>12525</v>
      </c>
      <c r="O480" s="8">
        <v>44448</v>
      </c>
      <c r="P480" s="21" t="s">
        <v>12506</v>
      </c>
      <c r="Q480" s="22">
        <f>Table1_2[[#This Row],[Bank Deposit]]-Table1_2[[#This Row],[Saving Accounts]]</f>
        <v>573768.12294846005</v>
      </c>
      <c r="R480" s="22">
        <f>IF(AND(Table1_2[[#This Row],[Bank Deposit]]&gt;=500000),Table1_2[[#This Row],[Bank Deposit]]+Table1_2[[#This Row],[Bank Deposit]]*0.02,Table1_2[[#This Row],[Bank Deposit]])</f>
        <v>1167598.0800000001</v>
      </c>
    </row>
    <row r="481" spans="1:18" x14ac:dyDescent="0.25">
      <c r="A481" s="21" t="s">
        <v>3013</v>
      </c>
      <c r="B481">
        <v>682477275</v>
      </c>
      <c r="C481">
        <v>76</v>
      </c>
      <c r="D481" s="8">
        <v>16947</v>
      </c>
      <c r="E481" s="21" t="s">
        <v>1094</v>
      </c>
      <c r="F481" s="21" t="s">
        <v>561</v>
      </c>
      <c r="G481" s="21" t="s">
        <v>2773</v>
      </c>
      <c r="H481" s="22">
        <v>990980</v>
      </c>
      <c r="I481" s="22">
        <v>333090.75857777998</v>
      </c>
      <c r="J481" s="21" t="s">
        <v>3015</v>
      </c>
      <c r="K481" s="21" t="s">
        <v>9141</v>
      </c>
      <c r="L481" s="22">
        <v>903985332</v>
      </c>
      <c r="M481" s="22">
        <v>72179822</v>
      </c>
      <c r="N481" s="21" t="s">
        <v>12515</v>
      </c>
      <c r="O481" s="8">
        <v>44410</v>
      </c>
      <c r="P481" s="21" t="s">
        <v>12506</v>
      </c>
      <c r="Q481" s="22">
        <f>Table1_2[[#This Row],[Bank Deposit]]-Table1_2[[#This Row],[Saving Accounts]]</f>
        <v>657889.24142222002</v>
      </c>
      <c r="R481" s="22">
        <f>IF(AND(Table1_2[[#This Row],[Bank Deposit]]&gt;=500000),Table1_2[[#This Row],[Bank Deposit]]+Table1_2[[#This Row],[Bank Deposit]]*0.02,Table1_2[[#This Row],[Bank Deposit]])</f>
        <v>1010799.6</v>
      </c>
    </row>
    <row r="482" spans="1:18" x14ac:dyDescent="0.25">
      <c r="A482" s="21" t="s">
        <v>5623</v>
      </c>
      <c r="B482">
        <v>970852604</v>
      </c>
      <c r="C482">
        <v>77</v>
      </c>
      <c r="D482" s="8">
        <v>16581.75</v>
      </c>
      <c r="E482" s="21" t="s">
        <v>1094</v>
      </c>
      <c r="F482" s="21" t="s">
        <v>1576</v>
      </c>
      <c r="G482" s="21" t="s">
        <v>4074</v>
      </c>
      <c r="H482" s="22">
        <v>1305931</v>
      </c>
      <c r="I482" s="22">
        <v>222474.60603647999</v>
      </c>
      <c r="J482" s="21" t="s">
        <v>5625</v>
      </c>
      <c r="K482" s="21" t="s">
        <v>9141</v>
      </c>
      <c r="L482" s="22">
        <v>64108746</v>
      </c>
      <c r="M482" s="22">
        <v>0</v>
      </c>
      <c r="N482" s="21" t="s">
        <v>12539</v>
      </c>
      <c r="O482" s="8">
        <v>44368</v>
      </c>
      <c r="P482" s="21" t="s">
        <v>12512</v>
      </c>
      <c r="Q482" s="22">
        <f>Table1_2[[#This Row],[Bank Deposit]]-Table1_2[[#This Row],[Saving Accounts]]</f>
        <v>1083456.3939635199</v>
      </c>
      <c r="R482" s="22">
        <f>IF(AND(Table1_2[[#This Row],[Bank Deposit]]&gt;=500000),Table1_2[[#This Row],[Bank Deposit]]+Table1_2[[#This Row],[Bank Deposit]]*0.02,Table1_2[[#This Row],[Bank Deposit]])</f>
        <v>1332049.6200000001</v>
      </c>
    </row>
    <row r="483" spans="1:18" x14ac:dyDescent="0.25">
      <c r="A483" s="21" t="s">
        <v>4182</v>
      </c>
      <c r="B483">
        <v>901360013</v>
      </c>
      <c r="C483">
        <v>57</v>
      </c>
      <c r="D483" s="8">
        <v>23886.75</v>
      </c>
      <c r="E483" s="21" t="s">
        <v>1094</v>
      </c>
      <c r="F483" s="21" t="s">
        <v>310</v>
      </c>
      <c r="G483" s="21" t="s">
        <v>4062</v>
      </c>
      <c r="H483" s="22">
        <v>1268649</v>
      </c>
      <c r="I483" s="22">
        <v>231573.14482752001</v>
      </c>
      <c r="J483" s="21" t="s">
        <v>2300</v>
      </c>
      <c r="K483" s="21" t="s">
        <v>9135</v>
      </c>
      <c r="L483" s="22">
        <v>245119056</v>
      </c>
      <c r="M483" s="22">
        <v>0</v>
      </c>
      <c r="N483" s="21" t="s">
        <v>12525</v>
      </c>
      <c r="O483" s="8">
        <v>44210</v>
      </c>
      <c r="P483" s="21" t="s">
        <v>12561</v>
      </c>
      <c r="Q483" s="22">
        <f>Table1_2[[#This Row],[Bank Deposit]]-Table1_2[[#This Row],[Saving Accounts]]</f>
        <v>1037075.85517248</v>
      </c>
      <c r="R483" s="22">
        <f>IF(AND(Table1_2[[#This Row],[Bank Deposit]]&gt;=500000),Table1_2[[#This Row],[Bank Deposit]]+Table1_2[[#This Row],[Bank Deposit]]*0.02,Table1_2[[#This Row],[Bank Deposit]])</f>
        <v>1294021.98</v>
      </c>
    </row>
    <row r="484" spans="1:18" x14ac:dyDescent="0.25">
      <c r="A484" s="21" t="s">
        <v>4182</v>
      </c>
      <c r="B484">
        <v>635748642</v>
      </c>
      <c r="C484">
        <v>64</v>
      </c>
      <c r="D484" s="8">
        <v>21330</v>
      </c>
      <c r="E484" s="21" t="s">
        <v>12</v>
      </c>
      <c r="F484" s="21" t="s">
        <v>399</v>
      </c>
      <c r="G484" s="21" t="s">
        <v>4112</v>
      </c>
      <c r="H484" s="22">
        <v>533404</v>
      </c>
      <c r="I484" s="22">
        <v>284601.26231399999</v>
      </c>
      <c r="J484" s="21" t="s">
        <v>5973</v>
      </c>
      <c r="K484" s="21" t="s">
        <v>9135</v>
      </c>
      <c r="L484" s="22">
        <v>245119056</v>
      </c>
      <c r="M484" s="22">
        <v>0</v>
      </c>
      <c r="N484" s="21" t="s">
        <v>12522</v>
      </c>
      <c r="O484" s="8">
        <v>44375</v>
      </c>
      <c r="P484" s="21" t="s">
        <v>12510</v>
      </c>
      <c r="Q484" s="22">
        <f>Table1_2[[#This Row],[Bank Deposit]]-Table1_2[[#This Row],[Saving Accounts]]</f>
        <v>248802.73768600001</v>
      </c>
      <c r="R484" s="22">
        <f>IF(AND(Table1_2[[#This Row],[Bank Deposit]]&gt;=500000),Table1_2[[#This Row],[Bank Deposit]]+Table1_2[[#This Row],[Bank Deposit]]*0.02,Table1_2[[#This Row],[Bank Deposit]])</f>
        <v>544072.07999999996</v>
      </c>
    </row>
    <row r="485" spans="1:18" x14ac:dyDescent="0.25">
      <c r="A485" s="21" t="s">
        <v>8221</v>
      </c>
      <c r="B485">
        <v>227761274</v>
      </c>
      <c r="C485">
        <v>41</v>
      </c>
      <c r="D485" s="8">
        <v>29730.75</v>
      </c>
      <c r="E485" s="21" t="s">
        <v>12</v>
      </c>
      <c r="F485" s="21" t="s">
        <v>475</v>
      </c>
      <c r="G485" s="21" t="s">
        <v>3331</v>
      </c>
      <c r="H485" s="22">
        <v>1070892</v>
      </c>
      <c r="I485" s="22">
        <v>571703.24989680003</v>
      </c>
      <c r="J485" s="21" t="s">
        <v>8223</v>
      </c>
      <c r="K485" s="21" t="s">
        <v>9149</v>
      </c>
      <c r="L485" s="22">
        <v>37071936</v>
      </c>
      <c r="M485" s="22">
        <v>0</v>
      </c>
      <c r="N485" s="21" t="s">
        <v>12509</v>
      </c>
      <c r="O485" s="8">
        <v>44222</v>
      </c>
      <c r="P485" s="21" t="s">
        <v>12519</v>
      </c>
      <c r="Q485" s="22">
        <f>Table1_2[[#This Row],[Bank Deposit]]-Table1_2[[#This Row],[Saving Accounts]]</f>
        <v>499188.75010319997</v>
      </c>
      <c r="R485" s="22">
        <f>IF(AND(Table1_2[[#This Row],[Bank Deposit]]&gt;=500000),Table1_2[[#This Row],[Bank Deposit]]+Table1_2[[#This Row],[Bank Deposit]]*0.02,Table1_2[[#This Row],[Bank Deposit]])</f>
        <v>1092309.8400000001</v>
      </c>
    </row>
    <row r="486" spans="1:18" x14ac:dyDescent="0.25">
      <c r="A486" s="21" t="s">
        <v>6612</v>
      </c>
      <c r="B486">
        <v>303021938</v>
      </c>
      <c r="C486">
        <v>47</v>
      </c>
      <c r="D486" s="8">
        <v>27539.25</v>
      </c>
      <c r="E486" s="21" t="s">
        <v>12</v>
      </c>
      <c r="F486" s="21" t="s">
        <v>181</v>
      </c>
      <c r="G486" s="21" t="s">
        <v>4070</v>
      </c>
      <c r="H486" s="22">
        <v>113852</v>
      </c>
      <c r="I486" s="22">
        <v>110734.3590808</v>
      </c>
      <c r="J486" s="21" t="s">
        <v>6614</v>
      </c>
      <c r="K486" s="21" t="s">
        <v>9149</v>
      </c>
      <c r="L486" s="22">
        <v>5388264</v>
      </c>
      <c r="M486" s="22">
        <v>0</v>
      </c>
      <c r="N486" s="21" t="s">
        <v>12539</v>
      </c>
      <c r="O486" s="8">
        <v>44342</v>
      </c>
      <c r="P486" s="21" t="s">
        <v>12512</v>
      </c>
      <c r="Q486" s="22">
        <f>Table1_2[[#This Row],[Bank Deposit]]-Table1_2[[#This Row],[Saving Accounts]]</f>
        <v>3117.6409191999992</v>
      </c>
      <c r="R486" s="22">
        <f>IF(AND(Table1_2[[#This Row],[Bank Deposit]]&gt;=500000),Table1_2[[#This Row],[Bank Deposit]]+Table1_2[[#This Row],[Bank Deposit]]*0.02,Table1_2[[#This Row],[Bank Deposit]])</f>
        <v>113852</v>
      </c>
    </row>
    <row r="487" spans="1:18" x14ac:dyDescent="0.25">
      <c r="A487" s="21" t="s">
        <v>1545</v>
      </c>
      <c r="B487">
        <v>351782665</v>
      </c>
      <c r="C487">
        <v>62</v>
      </c>
      <c r="D487" s="8">
        <v>22060.5</v>
      </c>
      <c r="E487" s="21" t="s">
        <v>1094</v>
      </c>
      <c r="F487" s="21" t="s">
        <v>471</v>
      </c>
      <c r="G487" s="21" t="s">
        <v>14</v>
      </c>
      <c r="H487" s="22">
        <v>550592</v>
      </c>
      <c r="I487" s="22">
        <v>78083.957128320006</v>
      </c>
      <c r="J487" s="21" t="s">
        <v>1547</v>
      </c>
      <c r="K487" s="21" t="s">
        <v>9145</v>
      </c>
      <c r="L487" s="22">
        <v>1067363874</v>
      </c>
      <c r="M487" s="22">
        <v>0</v>
      </c>
      <c r="N487" s="21" t="s">
        <v>12522</v>
      </c>
      <c r="O487" s="8">
        <v>44433</v>
      </c>
      <c r="P487" s="21" t="s">
        <v>12510</v>
      </c>
      <c r="Q487" s="22">
        <f>Table1_2[[#This Row],[Bank Deposit]]-Table1_2[[#This Row],[Saving Accounts]]</f>
        <v>472508.04287167999</v>
      </c>
      <c r="R487" s="22">
        <f>IF(AND(Table1_2[[#This Row],[Bank Deposit]]&gt;=500000),Table1_2[[#This Row],[Bank Deposit]]+Table1_2[[#This Row],[Bank Deposit]]*0.02,Table1_2[[#This Row],[Bank Deposit]])</f>
        <v>561603.83999999997</v>
      </c>
    </row>
    <row r="488" spans="1:18" x14ac:dyDescent="0.25">
      <c r="A488" s="21" t="s">
        <v>586</v>
      </c>
      <c r="B488">
        <v>707316410</v>
      </c>
      <c r="C488">
        <v>62</v>
      </c>
      <c r="D488" s="8">
        <v>22060.5</v>
      </c>
      <c r="E488" s="21" t="s">
        <v>12</v>
      </c>
      <c r="F488" s="21" t="s">
        <v>587</v>
      </c>
      <c r="G488" s="21" t="s">
        <v>14</v>
      </c>
      <c r="H488" s="22">
        <v>2285482</v>
      </c>
      <c r="I488" s="22">
        <v>837428.49561600003</v>
      </c>
      <c r="J488" s="21" t="s">
        <v>589</v>
      </c>
      <c r="K488" s="21" t="s">
        <v>9135</v>
      </c>
      <c r="L488" s="22">
        <v>3053288</v>
      </c>
      <c r="M488" s="22">
        <v>0</v>
      </c>
      <c r="N488" s="21" t="s">
        <v>12525</v>
      </c>
      <c r="O488" s="8">
        <v>44345</v>
      </c>
      <c r="P488" s="21" t="s">
        <v>12506</v>
      </c>
      <c r="Q488" s="22">
        <f>Table1_2[[#This Row],[Bank Deposit]]-Table1_2[[#This Row],[Saving Accounts]]</f>
        <v>1448053.5043839999</v>
      </c>
      <c r="R488" s="22">
        <f>IF(AND(Table1_2[[#This Row],[Bank Deposit]]&gt;=500000),Table1_2[[#This Row],[Bank Deposit]]+Table1_2[[#This Row],[Bank Deposit]]*0.02,Table1_2[[#This Row],[Bank Deposit]])</f>
        <v>2331191.64</v>
      </c>
    </row>
    <row r="489" spans="1:18" x14ac:dyDescent="0.25">
      <c r="A489" s="21" t="s">
        <v>2464</v>
      </c>
      <c r="B489">
        <v>572282309</v>
      </c>
      <c r="C489">
        <v>30</v>
      </c>
      <c r="D489" s="8">
        <v>33748.5</v>
      </c>
      <c r="E489" s="21" t="s">
        <v>12</v>
      </c>
      <c r="F489" s="21" t="s">
        <v>665</v>
      </c>
      <c r="G489" s="21" t="s">
        <v>1964</v>
      </c>
      <c r="H489" s="22">
        <v>496050</v>
      </c>
      <c r="I489" s="22">
        <v>51589.186739999997</v>
      </c>
      <c r="J489" s="21" t="s">
        <v>2466</v>
      </c>
      <c r="K489" s="21" t="s">
        <v>9149</v>
      </c>
      <c r="L489" s="22">
        <v>2150816976</v>
      </c>
      <c r="M489" s="22">
        <v>0</v>
      </c>
      <c r="N489" s="21" t="s">
        <v>12522</v>
      </c>
      <c r="O489" s="8">
        <v>44560</v>
      </c>
      <c r="P489" s="21" t="s">
        <v>12510</v>
      </c>
      <c r="Q489" s="22">
        <f>Table1_2[[#This Row],[Bank Deposit]]-Table1_2[[#This Row],[Saving Accounts]]</f>
        <v>444460.81326000002</v>
      </c>
      <c r="R489" s="22">
        <f>IF(AND(Table1_2[[#This Row],[Bank Deposit]]&gt;=500000),Table1_2[[#This Row],[Bank Deposit]]+Table1_2[[#This Row],[Bank Deposit]]*0.02,Table1_2[[#This Row],[Bank Deposit]])</f>
        <v>496050</v>
      </c>
    </row>
    <row r="490" spans="1:18" x14ac:dyDescent="0.25">
      <c r="A490" s="21" t="s">
        <v>5834</v>
      </c>
      <c r="B490">
        <v>173399961</v>
      </c>
      <c r="C490">
        <v>33</v>
      </c>
      <c r="D490" s="8">
        <v>32652.75</v>
      </c>
      <c r="E490" s="21" t="s">
        <v>1094</v>
      </c>
      <c r="F490" s="21" t="s">
        <v>1336</v>
      </c>
      <c r="G490" s="21" t="s">
        <v>4105</v>
      </c>
      <c r="H490" s="22">
        <v>532421</v>
      </c>
      <c r="I490" s="22">
        <v>98023.7776896</v>
      </c>
      <c r="J490" s="21" t="s">
        <v>5836</v>
      </c>
      <c r="K490" s="21" t="s">
        <v>9131</v>
      </c>
      <c r="L490" s="22">
        <v>1371034566</v>
      </c>
      <c r="M490" s="22">
        <v>0</v>
      </c>
      <c r="N490" s="21" t="s">
        <v>12505</v>
      </c>
      <c r="O490" s="8">
        <v>44533</v>
      </c>
      <c r="P490" s="21" t="s">
        <v>12510</v>
      </c>
      <c r="Q490" s="22">
        <f>Table1_2[[#This Row],[Bank Deposit]]-Table1_2[[#This Row],[Saving Accounts]]</f>
        <v>434397.22231039999</v>
      </c>
      <c r="R490" s="22">
        <f>IF(AND(Table1_2[[#This Row],[Bank Deposit]]&gt;=500000),Table1_2[[#This Row],[Bank Deposit]]+Table1_2[[#This Row],[Bank Deposit]]*0.02,Table1_2[[#This Row],[Bank Deposit]])</f>
        <v>543069.42000000004</v>
      </c>
    </row>
    <row r="491" spans="1:18" x14ac:dyDescent="0.25">
      <c r="A491" s="21" t="s">
        <v>6249</v>
      </c>
      <c r="B491">
        <v>27988702</v>
      </c>
      <c r="C491">
        <v>24</v>
      </c>
      <c r="D491" s="8">
        <v>35940</v>
      </c>
      <c r="E491" s="21" t="s">
        <v>12</v>
      </c>
      <c r="F491" s="21" t="s">
        <v>426</v>
      </c>
      <c r="G491" s="21" t="s">
        <v>4066</v>
      </c>
      <c r="H491" s="22">
        <v>1654623</v>
      </c>
      <c r="I491" s="22">
        <v>279191.43482079997</v>
      </c>
      <c r="J491" s="21" t="s">
        <v>6251</v>
      </c>
      <c r="K491" s="21" t="s">
        <v>9141</v>
      </c>
      <c r="L491" s="22">
        <v>329832747</v>
      </c>
      <c r="M491" s="22">
        <v>0</v>
      </c>
      <c r="N491" s="21" t="s">
        <v>12539</v>
      </c>
      <c r="O491" s="8">
        <v>44599</v>
      </c>
      <c r="P491" s="21" t="s">
        <v>12566</v>
      </c>
      <c r="Q491" s="22">
        <f>Table1_2[[#This Row],[Bank Deposit]]-Table1_2[[#This Row],[Saving Accounts]]</f>
        <v>1375431.5651791999</v>
      </c>
      <c r="R491" s="22">
        <f>IF(AND(Table1_2[[#This Row],[Bank Deposit]]&gt;=500000),Table1_2[[#This Row],[Bank Deposit]]+Table1_2[[#This Row],[Bank Deposit]]*0.02,Table1_2[[#This Row],[Bank Deposit]])</f>
        <v>1687715.46</v>
      </c>
    </row>
    <row r="492" spans="1:18" x14ac:dyDescent="0.25">
      <c r="A492" s="21" t="s">
        <v>3888</v>
      </c>
      <c r="B492">
        <v>759284715</v>
      </c>
      <c r="C492">
        <v>77</v>
      </c>
      <c r="D492" s="8">
        <v>16581.75</v>
      </c>
      <c r="E492" s="21" t="s">
        <v>1094</v>
      </c>
      <c r="F492" s="21" t="s">
        <v>569</v>
      </c>
      <c r="G492" s="21" t="s">
        <v>3820</v>
      </c>
      <c r="H492" s="22">
        <v>1102268</v>
      </c>
      <c r="I492" s="22">
        <v>574097.65874999994</v>
      </c>
      <c r="J492" s="21" t="s">
        <v>3890</v>
      </c>
      <c r="K492" s="21" t="s">
        <v>9135</v>
      </c>
      <c r="L492" s="22">
        <v>1472301668</v>
      </c>
      <c r="M492" s="22">
        <v>4314616368</v>
      </c>
      <c r="N492" s="21" t="s">
        <v>12515</v>
      </c>
      <c r="O492" s="8">
        <v>44640</v>
      </c>
      <c r="P492" s="21" t="s">
        <v>12527</v>
      </c>
      <c r="Q492" s="22">
        <f>Table1_2[[#This Row],[Bank Deposit]]-Table1_2[[#This Row],[Saving Accounts]]</f>
        <v>528170.34125000006</v>
      </c>
      <c r="R492" s="22">
        <f>IF(AND(Table1_2[[#This Row],[Bank Deposit]]&gt;=500000),Table1_2[[#This Row],[Bank Deposit]]+Table1_2[[#This Row],[Bank Deposit]]*0.02,Table1_2[[#This Row],[Bank Deposit]])</f>
        <v>1124313.3600000001</v>
      </c>
    </row>
    <row r="493" spans="1:18" x14ac:dyDescent="0.25">
      <c r="A493" s="21" t="s">
        <v>3258</v>
      </c>
      <c r="B493">
        <v>254387170</v>
      </c>
      <c r="C493">
        <v>66</v>
      </c>
      <c r="D493" s="8">
        <v>20599.5</v>
      </c>
      <c r="E493" s="21" t="s">
        <v>1094</v>
      </c>
      <c r="F493" s="21" t="s">
        <v>909</v>
      </c>
      <c r="G493" s="21" t="s">
        <v>3058</v>
      </c>
      <c r="H493" s="22">
        <v>1933424</v>
      </c>
      <c r="I493" s="22">
        <v>1053435.8469623399</v>
      </c>
      <c r="J493" s="21" t="s">
        <v>3260</v>
      </c>
      <c r="K493" s="21" t="s">
        <v>9149</v>
      </c>
      <c r="L493" s="22">
        <v>1565654796</v>
      </c>
      <c r="M493" s="22">
        <v>0</v>
      </c>
      <c r="N493" s="21" t="s">
        <v>12539</v>
      </c>
      <c r="O493" s="8">
        <v>44570</v>
      </c>
      <c r="P493" s="21" t="s">
        <v>12510</v>
      </c>
      <c r="Q493" s="22">
        <f>Table1_2[[#This Row],[Bank Deposit]]-Table1_2[[#This Row],[Saving Accounts]]</f>
        <v>879988.15303766006</v>
      </c>
      <c r="R493" s="22">
        <f>IF(AND(Table1_2[[#This Row],[Bank Deposit]]&gt;=500000),Table1_2[[#This Row],[Bank Deposit]]+Table1_2[[#This Row],[Bank Deposit]]*0.02,Table1_2[[#This Row],[Bank Deposit]])</f>
        <v>1972092.48</v>
      </c>
    </row>
    <row r="494" spans="1:18" x14ac:dyDescent="0.25">
      <c r="A494" s="21" t="s">
        <v>6883</v>
      </c>
      <c r="B494">
        <v>75345218</v>
      </c>
      <c r="C494">
        <v>49</v>
      </c>
      <c r="D494" s="8">
        <v>26808.75</v>
      </c>
      <c r="E494" s="21" t="s">
        <v>12</v>
      </c>
      <c r="F494" s="21" t="s">
        <v>731</v>
      </c>
      <c r="G494" s="21" t="s">
        <v>4062</v>
      </c>
      <c r="H494" s="22">
        <v>180778</v>
      </c>
      <c r="I494" s="22">
        <v>123690.32832</v>
      </c>
      <c r="J494" s="21" t="s">
        <v>6885</v>
      </c>
      <c r="K494" s="21" t="s">
        <v>9149</v>
      </c>
      <c r="L494" s="22">
        <v>44804418</v>
      </c>
      <c r="M494" s="22">
        <v>0</v>
      </c>
      <c r="N494" s="21" t="s">
        <v>12509</v>
      </c>
      <c r="O494" s="8">
        <v>44458</v>
      </c>
      <c r="P494" s="21" t="s">
        <v>12519</v>
      </c>
      <c r="Q494" s="22">
        <f>Table1_2[[#This Row],[Bank Deposit]]-Table1_2[[#This Row],[Saving Accounts]]</f>
        <v>57087.671679999999</v>
      </c>
      <c r="R494" s="22">
        <f>IF(AND(Table1_2[[#This Row],[Bank Deposit]]&gt;=500000),Table1_2[[#This Row],[Bank Deposit]]+Table1_2[[#This Row],[Bank Deposit]]*0.02,Table1_2[[#This Row],[Bank Deposit]])</f>
        <v>180778</v>
      </c>
    </row>
    <row r="495" spans="1:18" x14ac:dyDescent="0.25">
      <c r="A495" s="21" t="s">
        <v>7373</v>
      </c>
      <c r="B495">
        <v>354583177</v>
      </c>
      <c r="C495">
        <v>45</v>
      </c>
      <c r="D495" s="8">
        <v>28269.75</v>
      </c>
      <c r="E495" s="21" t="s">
        <v>12</v>
      </c>
      <c r="F495" s="21" t="s">
        <v>1789</v>
      </c>
      <c r="G495" s="21" t="s">
        <v>4058</v>
      </c>
      <c r="H495" s="22">
        <v>3085021</v>
      </c>
      <c r="I495" s="22">
        <v>1371926.93745744</v>
      </c>
      <c r="J495" s="21" t="s">
        <v>7375</v>
      </c>
      <c r="K495" s="21" t="s">
        <v>9145</v>
      </c>
      <c r="L495" s="22">
        <v>3705151632</v>
      </c>
      <c r="M495" s="22">
        <v>0</v>
      </c>
      <c r="N495" s="21" t="s">
        <v>12525</v>
      </c>
      <c r="O495" s="8">
        <v>44556</v>
      </c>
      <c r="P495" s="21" t="s">
        <v>12561</v>
      </c>
      <c r="Q495" s="22">
        <f>Table1_2[[#This Row],[Bank Deposit]]-Table1_2[[#This Row],[Saving Accounts]]</f>
        <v>1713094.06254256</v>
      </c>
      <c r="R495" s="22">
        <f>IF(AND(Table1_2[[#This Row],[Bank Deposit]]&gt;=500000),Table1_2[[#This Row],[Bank Deposit]]+Table1_2[[#This Row],[Bank Deposit]]*0.02,Table1_2[[#This Row],[Bank Deposit]])</f>
        <v>3146721.42</v>
      </c>
    </row>
    <row r="496" spans="1:18" x14ac:dyDescent="0.25">
      <c r="A496" s="21" t="s">
        <v>2836</v>
      </c>
      <c r="B496">
        <v>296971198</v>
      </c>
      <c r="C496">
        <v>64</v>
      </c>
      <c r="D496" s="8">
        <v>21330</v>
      </c>
      <c r="E496" s="21" t="s">
        <v>1094</v>
      </c>
      <c r="F496" s="21" t="s">
        <v>130</v>
      </c>
      <c r="G496" s="21" t="s">
        <v>2773</v>
      </c>
      <c r="H496" s="22">
        <v>1056916</v>
      </c>
      <c r="I496" s="22">
        <v>424009.98039113998</v>
      </c>
      <c r="J496" s="21" t="s">
        <v>2838</v>
      </c>
      <c r="K496" s="21" t="s">
        <v>9131</v>
      </c>
      <c r="L496" s="22">
        <v>652566856</v>
      </c>
      <c r="M496" s="22">
        <v>0</v>
      </c>
      <c r="N496" s="21" t="s">
        <v>12525</v>
      </c>
      <c r="O496" s="8">
        <v>44417</v>
      </c>
      <c r="P496" s="21" t="s">
        <v>12564</v>
      </c>
      <c r="Q496" s="22">
        <f>Table1_2[[#This Row],[Bank Deposit]]-Table1_2[[#This Row],[Saving Accounts]]</f>
        <v>632906.01960886002</v>
      </c>
      <c r="R496" s="22">
        <f>IF(AND(Table1_2[[#This Row],[Bank Deposit]]&gt;=500000),Table1_2[[#This Row],[Bank Deposit]]+Table1_2[[#This Row],[Bank Deposit]]*0.02,Table1_2[[#This Row],[Bank Deposit]])</f>
        <v>1078054.32</v>
      </c>
    </row>
    <row r="497" spans="1:18" x14ac:dyDescent="0.25">
      <c r="A497" s="21" t="s">
        <v>272</v>
      </c>
      <c r="B497">
        <v>788671678</v>
      </c>
      <c r="C497">
        <v>65</v>
      </c>
      <c r="D497" s="8">
        <v>20964.75</v>
      </c>
      <c r="E497" s="21" t="s">
        <v>12</v>
      </c>
      <c r="F497" s="21" t="s">
        <v>274</v>
      </c>
      <c r="G497" s="21" t="s">
        <v>14</v>
      </c>
      <c r="H497" s="22">
        <v>1338615</v>
      </c>
      <c r="I497" s="22">
        <v>225570.79216583999</v>
      </c>
      <c r="J497" s="21" t="s">
        <v>276</v>
      </c>
      <c r="K497" s="21" t="s">
        <v>9131</v>
      </c>
      <c r="L497" s="22">
        <v>3368715675</v>
      </c>
      <c r="M497" s="22">
        <v>0</v>
      </c>
      <c r="N497" s="21" t="s">
        <v>12505</v>
      </c>
      <c r="O497" s="8">
        <v>44328</v>
      </c>
      <c r="P497" s="21" t="s">
        <v>12512</v>
      </c>
      <c r="Q497" s="22">
        <f>Table1_2[[#This Row],[Bank Deposit]]-Table1_2[[#This Row],[Saving Accounts]]</f>
        <v>1113044.20783416</v>
      </c>
      <c r="R497" s="22">
        <f>IF(AND(Table1_2[[#This Row],[Bank Deposit]]&gt;=500000),Table1_2[[#This Row],[Bank Deposit]]+Table1_2[[#This Row],[Bank Deposit]]*0.02,Table1_2[[#This Row],[Bank Deposit]])</f>
        <v>1365387.3</v>
      </c>
    </row>
    <row r="498" spans="1:18" x14ac:dyDescent="0.25">
      <c r="A498" s="21" t="s">
        <v>7157</v>
      </c>
      <c r="B498">
        <v>685989646</v>
      </c>
      <c r="C498">
        <v>64</v>
      </c>
      <c r="D498" s="8">
        <v>21330</v>
      </c>
      <c r="E498" s="21" t="s">
        <v>12</v>
      </c>
      <c r="F498" s="21" t="s">
        <v>951</v>
      </c>
      <c r="G498" s="21" t="s">
        <v>4066</v>
      </c>
      <c r="H498" s="22">
        <v>231598</v>
      </c>
      <c r="I498" s="22">
        <v>175825.30479359999</v>
      </c>
      <c r="J498" s="21" t="s">
        <v>7159</v>
      </c>
      <c r="K498" s="21" t="s">
        <v>9149</v>
      </c>
      <c r="L498" s="22">
        <v>12418224</v>
      </c>
      <c r="M498" s="22">
        <v>0</v>
      </c>
      <c r="N498" s="21" t="s">
        <v>12509</v>
      </c>
      <c r="O498" s="8">
        <v>44284</v>
      </c>
      <c r="P498" s="21" t="s">
        <v>12519</v>
      </c>
      <c r="Q498" s="22">
        <f>Table1_2[[#This Row],[Bank Deposit]]-Table1_2[[#This Row],[Saving Accounts]]</f>
        <v>55772.695206400007</v>
      </c>
      <c r="R498" s="22">
        <f>IF(AND(Table1_2[[#This Row],[Bank Deposit]]&gt;=500000),Table1_2[[#This Row],[Bank Deposit]]+Table1_2[[#This Row],[Bank Deposit]]*0.02,Table1_2[[#This Row],[Bank Deposit]])</f>
        <v>231598</v>
      </c>
    </row>
    <row r="499" spans="1:18" x14ac:dyDescent="0.25">
      <c r="A499" s="21" t="s">
        <v>4454</v>
      </c>
      <c r="B499">
        <v>844045733</v>
      </c>
      <c r="C499">
        <v>75</v>
      </c>
      <c r="D499" s="8">
        <v>17312.25</v>
      </c>
      <c r="E499" s="21" t="s">
        <v>1094</v>
      </c>
      <c r="F499" s="21" t="s">
        <v>951</v>
      </c>
      <c r="G499" s="21" t="s">
        <v>4066</v>
      </c>
      <c r="H499" s="22">
        <v>215161</v>
      </c>
      <c r="I499" s="22">
        <v>86868.647639999996</v>
      </c>
      <c r="J499" s="21" t="s">
        <v>4456</v>
      </c>
      <c r="K499" s="21" t="s">
        <v>9149</v>
      </c>
      <c r="L499" s="22">
        <v>114869952</v>
      </c>
      <c r="M499" s="22">
        <v>0</v>
      </c>
      <c r="N499" s="21" t="s">
        <v>12505</v>
      </c>
      <c r="O499" s="8">
        <v>44272</v>
      </c>
      <c r="P499" s="21" t="s">
        <v>12506</v>
      </c>
      <c r="Q499" s="22">
        <f>Table1_2[[#This Row],[Bank Deposit]]-Table1_2[[#This Row],[Saving Accounts]]</f>
        <v>128292.35236</v>
      </c>
      <c r="R499" s="22">
        <f>IF(AND(Table1_2[[#This Row],[Bank Deposit]]&gt;=500000),Table1_2[[#This Row],[Bank Deposit]]+Table1_2[[#This Row],[Bank Deposit]]*0.02,Table1_2[[#This Row],[Bank Deposit]])</f>
        <v>215161</v>
      </c>
    </row>
    <row r="500" spans="1:18" x14ac:dyDescent="0.25">
      <c r="A500" s="21" t="s">
        <v>7000</v>
      </c>
      <c r="B500">
        <v>395746493</v>
      </c>
      <c r="C500">
        <v>37</v>
      </c>
      <c r="D500" s="8">
        <v>31191.75</v>
      </c>
      <c r="E500" s="21" t="s">
        <v>12</v>
      </c>
      <c r="F500" s="21" t="s">
        <v>256</v>
      </c>
      <c r="G500" s="21" t="s">
        <v>4066</v>
      </c>
      <c r="H500" s="22">
        <v>1204591</v>
      </c>
      <c r="I500" s="22">
        <v>622445.26473359996</v>
      </c>
      <c r="J500" s="21" t="s">
        <v>7002</v>
      </c>
      <c r="K500" s="21" t="s">
        <v>9145</v>
      </c>
      <c r="L500" s="22">
        <v>123963048</v>
      </c>
      <c r="M500" s="22">
        <v>0</v>
      </c>
      <c r="N500" s="21" t="s">
        <v>12505</v>
      </c>
      <c r="O500" s="8">
        <v>44271</v>
      </c>
      <c r="P500" s="21" t="s">
        <v>12564</v>
      </c>
      <c r="Q500" s="22">
        <f>Table1_2[[#This Row],[Bank Deposit]]-Table1_2[[#This Row],[Saving Accounts]]</f>
        <v>582145.73526640004</v>
      </c>
      <c r="R500" s="22">
        <f>IF(AND(Table1_2[[#This Row],[Bank Deposit]]&gt;=500000),Table1_2[[#This Row],[Bank Deposit]]+Table1_2[[#This Row],[Bank Deposit]]*0.02,Table1_2[[#This Row],[Bank Deposit]])</f>
        <v>1228682.82</v>
      </c>
    </row>
    <row r="501" spans="1:18" x14ac:dyDescent="0.25">
      <c r="A501" s="21" t="s">
        <v>8526</v>
      </c>
      <c r="B501">
        <v>612790558</v>
      </c>
      <c r="C501">
        <v>53</v>
      </c>
      <c r="D501" s="8">
        <v>25347.75</v>
      </c>
      <c r="E501" s="21" t="s">
        <v>12</v>
      </c>
      <c r="F501" s="21" t="s">
        <v>418</v>
      </c>
      <c r="G501" s="21" t="s">
        <v>2773</v>
      </c>
      <c r="H501" s="22">
        <v>289365</v>
      </c>
      <c r="I501" s="22">
        <v>82390.221619200005</v>
      </c>
      <c r="J501" s="21" t="s">
        <v>8528</v>
      </c>
      <c r="K501" s="21" t="s">
        <v>9149</v>
      </c>
      <c r="L501" s="22">
        <v>3301121187</v>
      </c>
      <c r="M501" s="22">
        <v>0</v>
      </c>
      <c r="N501" s="21" t="s">
        <v>12522</v>
      </c>
      <c r="O501" s="8">
        <v>44376</v>
      </c>
      <c r="P501" s="21" t="s">
        <v>12510</v>
      </c>
      <c r="Q501" s="22">
        <f>Table1_2[[#This Row],[Bank Deposit]]-Table1_2[[#This Row],[Saving Accounts]]</f>
        <v>206974.77838079998</v>
      </c>
      <c r="R501" s="22">
        <f>IF(AND(Table1_2[[#This Row],[Bank Deposit]]&gt;=500000),Table1_2[[#This Row],[Bank Deposit]]+Table1_2[[#This Row],[Bank Deposit]]*0.02,Table1_2[[#This Row],[Bank Deposit]])</f>
        <v>289365</v>
      </c>
    </row>
    <row r="502" spans="1:18" x14ac:dyDescent="0.25">
      <c r="A502" s="21" t="s">
        <v>7665</v>
      </c>
      <c r="B502">
        <v>698738485</v>
      </c>
      <c r="C502">
        <v>68</v>
      </c>
      <c r="D502" s="8">
        <v>19869</v>
      </c>
      <c r="E502" s="21" t="s">
        <v>12</v>
      </c>
      <c r="F502" s="21" t="s">
        <v>2211</v>
      </c>
      <c r="G502" s="21" t="s">
        <v>3058</v>
      </c>
      <c r="H502" s="22">
        <v>166642</v>
      </c>
      <c r="I502" s="22">
        <v>54675.472262399999</v>
      </c>
      <c r="J502" s="21" t="s">
        <v>7667</v>
      </c>
      <c r="K502" s="21" t="s">
        <v>9166</v>
      </c>
      <c r="L502" s="22">
        <v>939638976</v>
      </c>
      <c r="M502" s="22">
        <v>0</v>
      </c>
      <c r="N502" s="21" t="s">
        <v>12525</v>
      </c>
      <c r="O502" s="8">
        <v>44651</v>
      </c>
      <c r="P502" s="21" t="s">
        <v>12506</v>
      </c>
      <c r="Q502" s="22">
        <f>Table1_2[[#This Row],[Bank Deposit]]-Table1_2[[#This Row],[Saving Accounts]]</f>
        <v>111966.5277376</v>
      </c>
      <c r="R502" s="22">
        <f>IF(AND(Table1_2[[#This Row],[Bank Deposit]]&gt;=500000),Table1_2[[#This Row],[Bank Deposit]]+Table1_2[[#This Row],[Bank Deposit]]*0.02,Table1_2[[#This Row],[Bank Deposit]])</f>
        <v>166642</v>
      </c>
    </row>
    <row r="503" spans="1:18" x14ac:dyDescent="0.25">
      <c r="A503" s="21" t="s">
        <v>1609</v>
      </c>
      <c r="B503">
        <v>734281991</v>
      </c>
      <c r="C503">
        <v>51</v>
      </c>
      <c r="D503" s="8">
        <v>26078.25</v>
      </c>
      <c r="E503" s="21" t="s">
        <v>1094</v>
      </c>
      <c r="F503" s="21" t="s">
        <v>1610</v>
      </c>
      <c r="G503" s="21" t="s">
        <v>14</v>
      </c>
      <c r="H503" s="22">
        <v>490144</v>
      </c>
      <c r="I503" s="22">
        <v>112847.1715008</v>
      </c>
      <c r="J503" s="21" t="s">
        <v>1612</v>
      </c>
      <c r="K503" s="21" t="s">
        <v>9131</v>
      </c>
      <c r="L503" s="22">
        <v>141549</v>
      </c>
      <c r="M503" s="22">
        <v>0</v>
      </c>
      <c r="N503" s="21" t="s">
        <v>12509</v>
      </c>
      <c r="O503" s="8">
        <v>44243</v>
      </c>
      <c r="P503" s="21" t="s">
        <v>12519</v>
      </c>
      <c r="Q503" s="22">
        <f>Table1_2[[#This Row],[Bank Deposit]]-Table1_2[[#This Row],[Saving Accounts]]</f>
        <v>377296.8284992</v>
      </c>
      <c r="R503" s="22">
        <f>IF(AND(Table1_2[[#This Row],[Bank Deposit]]&gt;=500000),Table1_2[[#This Row],[Bank Deposit]]+Table1_2[[#This Row],[Bank Deposit]]*0.02,Table1_2[[#This Row],[Bank Deposit]])</f>
        <v>490144</v>
      </c>
    </row>
    <row r="504" spans="1:18" x14ac:dyDescent="0.25">
      <c r="A504" s="21" t="s">
        <v>4448</v>
      </c>
      <c r="B504">
        <v>109613268</v>
      </c>
      <c r="C504">
        <v>39</v>
      </c>
      <c r="D504" s="8">
        <v>30461.25</v>
      </c>
      <c r="E504" s="21" t="s">
        <v>1094</v>
      </c>
      <c r="F504" s="21" t="s">
        <v>2211</v>
      </c>
      <c r="G504" s="21" t="s">
        <v>4088</v>
      </c>
      <c r="H504" s="22">
        <v>495893</v>
      </c>
      <c r="I504" s="22">
        <v>177980.45669250001</v>
      </c>
      <c r="J504" s="21" t="s">
        <v>4450</v>
      </c>
      <c r="K504" s="21" t="s">
        <v>9149</v>
      </c>
      <c r="L504" s="22">
        <v>1495409955</v>
      </c>
      <c r="M504" s="22">
        <v>0</v>
      </c>
      <c r="N504" s="21" t="s">
        <v>12522</v>
      </c>
      <c r="O504" s="8">
        <v>44411</v>
      </c>
      <c r="P504" s="21" t="s">
        <v>12510</v>
      </c>
      <c r="Q504" s="22">
        <f>Table1_2[[#This Row],[Bank Deposit]]-Table1_2[[#This Row],[Saving Accounts]]</f>
        <v>317912.54330749996</v>
      </c>
      <c r="R504" s="22">
        <f>IF(AND(Table1_2[[#This Row],[Bank Deposit]]&gt;=500000),Table1_2[[#This Row],[Bank Deposit]]+Table1_2[[#This Row],[Bank Deposit]]*0.02,Table1_2[[#This Row],[Bank Deposit]])</f>
        <v>495893</v>
      </c>
    </row>
    <row r="505" spans="1:18" x14ac:dyDescent="0.25">
      <c r="A505" s="21" t="s">
        <v>3458</v>
      </c>
      <c r="B505">
        <v>781721872</v>
      </c>
      <c r="C505">
        <v>30</v>
      </c>
      <c r="D505" s="8">
        <v>33748.5</v>
      </c>
      <c r="E505" s="21" t="s">
        <v>1094</v>
      </c>
      <c r="F505" s="21" t="s">
        <v>591</v>
      </c>
      <c r="G505" s="21" t="s">
        <v>3331</v>
      </c>
      <c r="H505" s="22">
        <v>535216</v>
      </c>
      <c r="I505" s="22">
        <v>141072.28310070001</v>
      </c>
      <c r="J505" s="21" t="s">
        <v>3460</v>
      </c>
      <c r="K505" s="21" t="s">
        <v>9141</v>
      </c>
      <c r="L505" s="22">
        <v>2124332351</v>
      </c>
      <c r="M505" s="22">
        <v>0</v>
      </c>
      <c r="N505" s="21" t="s">
        <v>12522</v>
      </c>
      <c r="O505" s="8">
        <v>44487</v>
      </c>
      <c r="P505" s="21" t="s">
        <v>12510</v>
      </c>
      <c r="Q505" s="22">
        <f>Table1_2[[#This Row],[Bank Deposit]]-Table1_2[[#This Row],[Saving Accounts]]</f>
        <v>394143.71689929999</v>
      </c>
      <c r="R505" s="22">
        <f>IF(AND(Table1_2[[#This Row],[Bank Deposit]]&gt;=500000),Table1_2[[#This Row],[Bank Deposit]]+Table1_2[[#This Row],[Bank Deposit]]*0.02,Table1_2[[#This Row],[Bank Deposit]])</f>
        <v>545920.31999999995</v>
      </c>
    </row>
    <row r="506" spans="1:18" x14ac:dyDescent="0.25">
      <c r="A506" s="21" t="s">
        <v>727</v>
      </c>
      <c r="B506">
        <v>26306891</v>
      </c>
      <c r="C506">
        <v>47</v>
      </c>
      <c r="D506" s="8">
        <v>27539.25</v>
      </c>
      <c r="E506" s="21" t="s">
        <v>12</v>
      </c>
      <c r="F506" s="21" t="s">
        <v>487</v>
      </c>
      <c r="G506" s="21" t="s">
        <v>14</v>
      </c>
      <c r="H506" s="22">
        <v>1251740</v>
      </c>
      <c r="I506" s="22">
        <v>271243.12723072001</v>
      </c>
      <c r="J506" s="21" t="s">
        <v>729</v>
      </c>
      <c r="K506" s="21" t="s">
        <v>9145</v>
      </c>
      <c r="L506" s="22">
        <v>1492514712</v>
      </c>
      <c r="M506" s="22">
        <v>0</v>
      </c>
      <c r="N506" s="21" t="s">
        <v>12505</v>
      </c>
      <c r="O506" s="8">
        <v>44575</v>
      </c>
      <c r="P506" s="21" t="s">
        <v>12506</v>
      </c>
      <c r="Q506" s="22">
        <f>Table1_2[[#This Row],[Bank Deposit]]-Table1_2[[#This Row],[Saving Accounts]]</f>
        <v>980496.87276927999</v>
      </c>
      <c r="R506" s="22">
        <f>IF(AND(Table1_2[[#This Row],[Bank Deposit]]&gt;=500000),Table1_2[[#This Row],[Bank Deposit]]+Table1_2[[#This Row],[Bank Deposit]]*0.02,Table1_2[[#This Row],[Bank Deposit]])</f>
        <v>1276774.8</v>
      </c>
    </row>
    <row r="507" spans="1:18" x14ac:dyDescent="0.25">
      <c r="A507" s="21" t="s">
        <v>4612</v>
      </c>
      <c r="B507">
        <v>15829268</v>
      </c>
      <c r="C507">
        <v>54</v>
      </c>
      <c r="D507" s="8">
        <v>24982.5</v>
      </c>
      <c r="E507" s="21" t="s">
        <v>1094</v>
      </c>
      <c r="F507" s="21" t="s">
        <v>130</v>
      </c>
      <c r="G507" s="21" t="s">
        <v>4105</v>
      </c>
      <c r="H507" s="22">
        <v>634689</v>
      </c>
      <c r="I507" s="22">
        <v>187532.5866336</v>
      </c>
      <c r="J507" s="21" t="s">
        <v>4614</v>
      </c>
      <c r="K507" s="21" t="s">
        <v>9149</v>
      </c>
      <c r="L507" s="22">
        <v>829378125</v>
      </c>
      <c r="M507" s="22">
        <v>0</v>
      </c>
      <c r="N507" s="21" t="s">
        <v>12505</v>
      </c>
      <c r="O507" s="8">
        <v>44461</v>
      </c>
      <c r="P507" s="21" t="s">
        <v>12506</v>
      </c>
      <c r="Q507" s="22">
        <f>Table1_2[[#This Row],[Bank Deposit]]-Table1_2[[#This Row],[Saving Accounts]]</f>
        <v>447156.4133664</v>
      </c>
      <c r="R507" s="22">
        <f>IF(AND(Table1_2[[#This Row],[Bank Deposit]]&gt;=500000),Table1_2[[#This Row],[Bank Deposit]]+Table1_2[[#This Row],[Bank Deposit]]*0.02,Table1_2[[#This Row],[Bank Deposit]])</f>
        <v>647382.78</v>
      </c>
    </row>
    <row r="508" spans="1:18" x14ac:dyDescent="0.25">
      <c r="A508" s="21" t="s">
        <v>5887</v>
      </c>
      <c r="B508">
        <v>845976453</v>
      </c>
      <c r="C508">
        <v>81</v>
      </c>
      <c r="D508" s="8">
        <v>15120.75</v>
      </c>
      <c r="E508" s="21" t="s">
        <v>12</v>
      </c>
      <c r="F508" s="21" t="s">
        <v>370</v>
      </c>
      <c r="G508" s="21" t="s">
        <v>4112</v>
      </c>
      <c r="H508" s="22">
        <v>309036</v>
      </c>
      <c r="I508" s="22">
        <v>61807.174629200003</v>
      </c>
      <c r="J508" s="21" t="s">
        <v>5889</v>
      </c>
      <c r="K508" s="21" t="s">
        <v>9145</v>
      </c>
      <c r="L508" s="22">
        <v>826512444</v>
      </c>
      <c r="M508" s="22">
        <v>0</v>
      </c>
      <c r="N508" s="21" t="s">
        <v>12525</v>
      </c>
      <c r="O508" s="8">
        <v>44254</v>
      </c>
      <c r="P508" s="21" t="s">
        <v>12564</v>
      </c>
      <c r="Q508" s="22">
        <f>Table1_2[[#This Row],[Bank Deposit]]-Table1_2[[#This Row],[Saving Accounts]]</f>
        <v>247228.82537079998</v>
      </c>
      <c r="R508" s="22">
        <f>IF(AND(Table1_2[[#This Row],[Bank Deposit]]&gt;=500000),Table1_2[[#This Row],[Bank Deposit]]+Table1_2[[#This Row],[Bank Deposit]]*0.02,Table1_2[[#This Row],[Bank Deposit]])</f>
        <v>309036</v>
      </c>
    </row>
    <row r="509" spans="1:18" x14ac:dyDescent="0.25">
      <c r="A509" s="21" t="s">
        <v>5062</v>
      </c>
      <c r="B509">
        <v>662030865</v>
      </c>
      <c r="C509">
        <v>17</v>
      </c>
      <c r="D509" s="8">
        <v>38496.75</v>
      </c>
      <c r="E509" s="21" t="s">
        <v>1094</v>
      </c>
      <c r="F509" s="21" t="s">
        <v>147</v>
      </c>
      <c r="G509" s="21" t="s">
        <v>4054</v>
      </c>
      <c r="H509" s="22">
        <v>1312647</v>
      </c>
      <c r="I509" s="22">
        <v>845800.93712400005</v>
      </c>
      <c r="J509" s="21" t="s">
        <v>1148</v>
      </c>
      <c r="K509" s="21" t="s">
        <v>9131</v>
      </c>
      <c r="L509" s="22">
        <v>262626</v>
      </c>
      <c r="M509" s="22">
        <v>0</v>
      </c>
      <c r="N509" s="21" t="s">
        <v>12505</v>
      </c>
      <c r="O509" s="8">
        <v>44240</v>
      </c>
      <c r="P509" s="21" t="s">
        <v>12506</v>
      </c>
      <c r="Q509" s="22">
        <f>Table1_2[[#This Row],[Bank Deposit]]-Table1_2[[#This Row],[Saving Accounts]]</f>
        <v>466846.06287599995</v>
      </c>
      <c r="R509" s="22">
        <f>IF(AND(Table1_2[[#This Row],[Bank Deposit]]&gt;=500000),Table1_2[[#This Row],[Bank Deposit]]+Table1_2[[#This Row],[Bank Deposit]]*0.02,Table1_2[[#This Row],[Bank Deposit]])</f>
        <v>1338899.94</v>
      </c>
    </row>
    <row r="510" spans="1:18" x14ac:dyDescent="0.25">
      <c r="A510" s="21" t="s">
        <v>8116</v>
      </c>
      <c r="B510">
        <v>467206461</v>
      </c>
      <c r="C510">
        <v>48</v>
      </c>
      <c r="D510" s="8">
        <v>27174</v>
      </c>
      <c r="E510" s="21" t="s">
        <v>12</v>
      </c>
      <c r="F510" s="21" t="s">
        <v>610</v>
      </c>
      <c r="G510" s="21" t="s">
        <v>3331</v>
      </c>
      <c r="H510" s="22">
        <v>1599208</v>
      </c>
      <c r="I510" s="22">
        <v>351435.77795393998</v>
      </c>
      <c r="J510" s="21" t="s">
        <v>8118</v>
      </c>
      <c r="K510" s="21" t="s">
        <v>9141</v>
      </c>
      <c r="L510" s="22">
        <v>507566468</v>
      </c>
      <c r="M510" s="22">
        <v>0</v>
      </c>
      <c r="N510" s="21" t="s">
        <v>12525</v>
      </c>
      <c r="O510" s="8">
        <v>44615</v>
      </c>
      <c r="P510" s="21" t="s">
        <v>12506</v>
      </c>
      <c r="Q510" s="22">
        <f>Table1_2[[#This Row],[Bank Deposit]]-Table1_2[[#This Row],[Saving Accounts]]</f>
        <v>1247772.22204606</v>
      </c>
      <c r="R510" s="22">
        <f>IF(AND(Table1_2[[#This Row],[Bank Deposit]]&gt;=500000),Table1_2[[#This Row],[Bank Deposit]]+Table1_2[[#This Row],[Bank Deposit]]*0.02,Table1_2[[#This Row],[Bank Deposit]])</f>
        <v>1631192.16</v>
      </c>
    </row>
    <row r="511" spans="1:18" x14ac:dyDescent="0.25">
      <c r="A511" s="21" t="s">
        <v>7029</v>
      </c>
      <c r="B511">
        <v>639381444</v>
      </c>
      <c r="C511">
        <v>61</v>
      </c>
      <c r="D511" s="8">
        <v>22425.75</v>
      </c>
      <c r="E511" s="21" t="s">
        <v>12</v>
      </c>
      <c r="F511" s="21" t="s">
        <v>39</v>
      </c>
      <c r="G511" s="21" t="s">
        <v>4066</v>
      </c>
      <c r="H511" s="22">
        <v>58388</v>
      </c>
      <c r="I511" s="22">
        <v>64460.404826400001</v>
      </c>
      <c r="J511" s="21" t="s">
        <v>7031</v>
      </c>
      <c r="K511" s="21" t="s">
        <v>9131</v>
      </c>
      <c r="L511" s="22">
        <v>3040908922</v>
      </c>
      <c r="M511" s="22">
        <v>0</v>
      </c>
      <c r="N511" s="21" t="s">
        <v>12539</v>
      </c>
      <c r="O511" s="8">
        <v>44402</v>
      </c>
      <c r="P511" s="21" t="s">
        <v>12510</v>
      </c>
      <c r="Q511" s="22">
        <f>Table1_2[[#This Row],[Bank Deposit]]-Table1_2[[#This Row],[Saving Accounts]]</f>
        <v>-6072.4048264000012</v>
      </c>
      <c r="R511" s="22">
        <f>IF(AND(Table1_2[[#This Row],[Bank Deposit]]&gt;=500000),Table1_2[[#This Row],[Bank Deposit]]+Table1_2[[#This Row],[Bank Deposit]]*0.02,Table1_2[[#This Row],[Bank Deposit]])</f>
        <v>58388</v>
      </c>
    </row>
    <row r="512" spans="1:18" x14ac:dyDescent="0.25">
      <c r="A512" s="21" t="s">
        <v>3847</v>
      </c>
      <c r="B512">
        <v>978339880</v>
      </c>
      <c r="C512">
        <v>41</v>
      </c>
      <c r="D512" s="8">
        <v>29730.75</v>
      </c>
      <c r="E512" s="21" t="s">
        <v>1094</v>
      </c>
      <c r="F512" s="21" t="s">
        <v>39</v>
      </c>
      <c r="G512" s="21" t="s">
        <v>3820</v>
      </c>
      <c r="H512" s="22">
        <v>265392</v>
      </c>
      <c r="I512" s="22">
        <v>165798.07168428</v>
      </c>
      <c r="J512" s="21" t="s">
        <v>3849</v>
      </c>
      <c r="K512" s="21" t="s">
        <v>9141</v>
      </c>
      <c r="L512" s="22">
        <v>435974115</v>
      </c>
      <c r="M512" s="22">
        <v>0</v>
      </c>
      <c r="N512" s="21" t="s">
        <v>12525</v>
      </c>
      <c r="O512" s="8">
        <v>44475</v>
      </c>
      <c r="P512" s="21" t="s">
        <v>12561</v>
      </c>
      <c r="Q512" s="22">
        <f>Table1_2[[#This Row],[Bank Deposit]]-Table1_2[[#This Row],[Saving Accounts]]</f>
        <v>99593.928315719997</v>
      </c>
      <c r="R512" s="22">
        <f>IF(AND(Table1_2[[#This Row],[Bank Deposit]]&gt;=500000),Table1_2[[#This Row],[Bank Deposit]]+Table1_2[[#This Row],[Bank Deposit]]*0.02,Table1_2[[#This Row],[Bank Deposit]])</f>
        <v>265392</v>
      </c>
    </row>
    <row r="513" spans="1:18" x14ac:dyDescent="0.25">
      <c r="A513" s="21" t="s">
        <v>6375</v>
      </c>
      <c r="B513">
        <v>382278715</v>
      </c>
      <c r="C513">
        <v>28</v>
      </c>
      <c r="D513" s="8">
        <v>34479</v>
      </c>
      <c r="E513" s="21" t="s">
        <v>12</v>
      </c>
      <c r="F513" s="21" t="s">
        <v>163</v>
      </c>
      <c r="G513" s="21" t="s">
        <v>4099</v>
      </c>
      <c r="H513" s="22">
        <v>357572</v>
      </c>
      <c r="I513" s="22">
        <v>99832.860665440006</v>
      </c>
      <c r="J513" s="21" t="s">
        <v>6377</v>
      </c>
      <c r="K513" s="21" t="s">
        <v>9141</v>
      </c>
      <c r="L513" s="22">
        <v>1596583438</v>
      </c>
      <c r="M513" s="22">
        <v>0</v>
      </c>
      <c r="N513" s="21" t="s">
        <v>12505</v>
      </c>
      <c r="O513" s="8">
        <v>44242</v>
      </c>
      <c r="P513" s="21" t="s">
        <v>12506</v>
      </c>
      <c r="Q513" s="22">
        <f>Table1_2[[#This Row],[Bank Deposit]]-Table1_2[[#This Row],[Saving Accounts]]</f>
        <v>257739.13933455999</v>
      </c>
      <c r="R513" s="22">
        <f>IF(AND(Table1_2[[#This Row],[Bank Deposit]]&gt;=500000),Table1_2[[#This Row],[Bank Deposit]]+Table1_2[[#This Row],[Bank Deposit]]*0.02,Table1_2[[#This Row],[Bank Deposit]])</f>
        <v>357572</v>
      </c>
    </row>
    <row r="514" spans="1:18" x14ac:dyDescent="0.25">
      <c r="A514" s="21" t="s">
        <v>6375</v>
      </c>
      <c r="B514">
        <v>737780045</v>
      </c>
      <c r="C514">
        <v>63</v>
      </c>
      <c r="D514" s="8">
        <v>21695.25</v>
      </c>
      <c r="E514" s="21" t="s">
        <v>12</v>
      </c>
      <c r="F514" s="21" t="s">
        <v>208</v>
      </c>
      <c r="G514" s="21" t="s">
        <v>4148</v>
      </c>
      <c r="H514" s="22">
        <v>1032771</v>
      </c>
      <c r="I514" s="22">
        <v>232169.65486176001</v>
      </c>
      <c r="J514" s="21" t="s">
        <v>6827</v>
      </c>
      <c r="K514" s="21" t="s">
        <v>9141</v>
      </c>
      <c r="L514" s="22">
        <v>1596583438</v>
      </c>
      <c r="M514" s="22">
        <v>0</v>
      </c>
      <c r="N514" s="21" t="s">
        <v>12522</v>
      </c>
      <c r="O514" s="8">
        <v>44499</v>
      </c>
      <c r="P514" s="21" t="s">
        <v>12510</v>
      </c>
      <c r="Q514" s="22">
        <f>Table1_2[[#This Row],[Bank Deposit]]-Table1_2[[#This Row],[Saving Accounts]]</f>
        <v>800601.34513824002</v>
      </c>
      <c r="R514" s="22">
        <f>IF(AND(Table1_2[[#This Row],[Bank Deposit]]&gt;=500000),Table1_2[[#This Row],[Bank Deposit]]+Table1_2[[#This Row],[Bank Deposit]]*0.02,Table1_2[[#This Row],[Bank Deposit]])</f>
        <v>1053426.42</v>
      </c>
    </row>
    <row r="515" spans="1:18" x14ac:dyDescent="0.25">
      <c r="A515" s="21" t="s">
        <v>6372</v>
      </c>
      <c r="B515">
        <v>903001679</v>
      </c>
      <c r="C515">
        <v>37</v>
      </c>
      <c r="D515" s="8">
        <v>31191.75</v>
      </c>
      <c r="E515" s="21" t="s">
        <v>12</v>
      </c>
      <c r="F515" s="21" t="s">
        <v>73</v>
      </c>
      <c r="G515" s="21" t="s">
        <v>4074</v>
      </c>
      <c r="H515" s="22">
        <v>972404</v>
      </c>
      <c r="I515" s="22">
        <v>328186.1947392</v>
      </c>
      <c r="J515" s="21" t="s">
        <v>6374</v>
      </c>
      <c r="K515" s="21" t="s">
        <v>9145</v>
      </c>
      <c r="L515" s="22">
        <v>1537445769</v>
      </c>
      <c r="M515" s="22">
        <v>0</v>
      </c>
      <c r="N515" s="21" t="s">
        <v>12505</v>
      </c>
      <c r="O515" s="8">
        <v>44493</v>
      </c>
      <c r="P515" s="21" t="s">
        <v>12506</v>
      </c>
      <c r="Q515" s="22">
        <f>Table1_2[[#This Row],[Bank Deposit]]-Table1_2[[#This Row],[Saving Accounts]]</f>
        <v>644217.80526080006</v>
      </c>
      <c r="R515" s="22">
        <f>IF(AND(Table1_2[[#This Row],[Bank Deposit]]&gt;=500000),Table1_2[[#This Row],[Bank Deposit]]+Table1_2[[#This Row],[Bank Deposit]]*0.02,Table1_2[[#This Row],[Bank Deposit]])</f>
        <v>991852.08</v>
      </c>
    </row>
    <row r="516" spans="1:18" x14ac:dyDescent="0.25">
      <c r="A516" s="21" t="s">
        <v>4345</v>
      </c>
      <c r="B516">
        <v>777792328</v>
      </c>
      <c r="C516">
        <v>73</v>
      </c>
      <c r="D516" s="8">
        <v>18042.75</v>
      </c>
      <c r="E516" s="21" t="s">
        <v>1094</v>
      </c>
      <c r="F516" s="21" t="s">
        <v>1517</v>
      </c>
      <c r="G516" s="21" t="s">
        <v>4084</v>
      </c>
      <c r="H516" s="22">
        <v>75457</v>
      </c>
      <c r="I516" s="22">
        <v>43700.077533000003</v>
      </c>
      <c r="J516" s="21" t="s">
        <v>4347</v>
      </c>
      <c r="K516" s="21" t="s">
        <v>9145</v>
      </c>
      <c r="L516" s="22">
        <v>26400064</v>
      </c>
      <c r="M516" s="22">
        <v>0</v>
      </c>
      <c r="N516" s="21" t="s">
        <v>12505</v>
      </c>
      <c r="O516" s="8">
        <v>44256</v>
      </c>
      <c r="P516" s="21" t="s">
        <v>12506</v>
      </c>
      <c r="Q516" s="22">
        <f>Table1_2[[#This Row],[Bank Deposit]]-Table1_2[[#This Row],[Saving Accounts]]</f>
        <v>31756.922466999997</v>
      </c>
      <c r="R516" s="22">
        <f>IF(AND(Table1_2[[#This Row],[Bank Deposit]]&gt;=500000),Table1_2[[#This Row],[Bank Deposit]]+Table1_2[[#This Row],[Bank Deposit]]*0.02,Table1_2[[#This Row],[Bank Deposit]])</f>
        <v>75457</v>
      </c>
    </row>
    <row r="517" spans="1:18" x14ac:dyDescent="0.25">
      <c r="A517" s="21" t="s">
        <v>4000</v>
      </c>
      <c r="B517">
        <v>968465790</v>
      </c>
      <c r="C517">
        <v>22</v>
      </c>
      <c r="D517" s="8">
        <v>36670.5</v>
      </c>
      <c r="E517" s="21" t="s">
        <v>1094</v>
      </c>
      <c r="F517" s="21" t="s">
        <v>282</v>
      </c>
      <c r="G517" s="21" t="s">
        <v>3820</v>
      </c>
      <c r="H517" s="22">
        <v>140633</v>
      </c>
      <c r="I517" s="22">
        <v>111084.90539850001</v>
      </c>
      <c r="J517" s="21" t="s">
        <v>4002</v>
      </c>
      <c r="K517" s="21" t="s">
        <v>9149</v>
      </c>
      <c r="L517" s="22">
        <v>23549097</v>
      </c>
      <c r="M517" s="22">
        <v>0</v>
      </c>
      <c r="N517" s="21" t="s">
        <v>12505</v>
      </c>
      <c r="O517" s="8">
        <v>44562</v>
      </c>
      <c r="P517" s="21" t="s">
        <v>12512</v>
      </c>
      <c r="Q517" s="22">
        <f>Table1_2[[#This Row],[Bank Deposit]]-Table1_2[[#This Row],[Saving Accounts]]</f>
        <v>29548.094601499994</v>
      </c>
      <c r="R517" s="22">
        <f>IF(AND(Table1_2[[#This Row],[Bank Deposit]]&gt;=500000),Table1_2[[#This Row],[Bank Deposit]]+Table1_2[[#This Row],[Bank Deposit]]*0.02,Table1_2[[#This Row],[Bank Deposit]])</f>
        <v>140633</v>
      </c>
    </row>
    <row r="518" spans="1:18" x14ac:dyDescent="0.25">
      <c r="A518" s="21" t="s">
        <v>4788</v>
      </c>
      <c r="B518">
        <v>392790035</v>
      </c>
      <c r="C518">
        <v>68</v>
      </c>
      <c r="D518" s="8">
        <v>19869</v>
      </c>
      <c r="E518" s="21" t="s">
        <v>1094</v>
      </c>
      <c r="F518" s="21" t="s">
        <v>1197</v>
      </c>
      <c r="G518" s="21" t="s">
        <v>4119</v>
      </c>
      <c r="H518" s="22">
        <v>90354</v>
      </c>
      <c r="I518" s="22">
        <v>24274.524476160001</v>
      </c>
      <c r="J518" s="21" t="s">
        <v>4790</v>
      </c>
      <c r="K518" s="21" t="s">
        <v>9135</v>
      </c>
      <c r="L518" s="22">
        <v>1170737883</v>
      </c>
      <c r="M518" s="22">
        <v>0</v>
      </c>
      <c r="N518" s="21" t="s">
        <v>12522</v>
      </c>
      <c r="O518" s="8">
        <v>44585</v>
      </c>
      <c r="P518" s="21" t="s">
        <v>12510</v>
      </c>
      <c r="Q518" s="22">
        <f>Table1_2[[#This Row],[Bank Deposit]]-Table1_2[[#This Row],[Saving Accounts]]</f>
        <v>66079.475523839996</v>
      </c>
      <c r="R518" s="22">
        <f>IF(AND(Table1_2[[#This Row],[Bank Deposit]]&gt;=500000),Table1_2[[#This Row],[Bank Deposit]]+Table1_2[[#This Row],[Bank Deposit]]*0.02,Table1_2[[#This Row],[Bank Deposit]])</f>
        <v>90354</v>
      </c>
    </row>
    <row r="519" spans="1:18" x14ac:dyDescent="0.25">
      <c r="A519" s="21" t="s">
        <v>2580</v>
      </c>
      <c r="B519">
        <v>795837717</v>
      </c>
      <c r="C519">
        <v>52</v>
      </c>
      <c r="D519" s="8">
        <v>25713</v>
      </c>
      <c r="E519" s="21" t="s">
        <v>12</v>
      </c>
      <c r="F519" s="21" t="s">
        <v>29</v>
      </c>
      <c r="G519" s="21" t="s">
        <v>1964</v>
      </c>
      <c r="H519" s="22">
        <v>55923</v>
      </c>
      <c r="I519" s="22">
        <v>65492.485355520002</v>
      </c>
      <c r="J519" s="21" t="s">
        <v>2582</v>
      </c>
      <c r="K519" s="21" t="s">
        <v>9149</v>
      </c>
      <c r="L519" s="22">
        <v>782343936</v>
      </c>
      <c r="M519" s="22">
        <v>0</v>
      </c>
      <c r="N519" s="21" t="s">
        <v>12539</v>
      </c>
      <c r="O519" s="8">
        <v>44478</v>
      </c>
      <c r="P519" s="21" t="s">
        <v>12512</v>
      </c>
      <c r="Q519" s="22">
        <f>Table1_2[[#This Row],[Bank Deposit]]-Table1_2[[#This Row],[Saving Accounts]]</f>
        <v>-9569.4853555200025</v>
      </c>
      <c r="R519" s="22">
        <f>IF(AND(Table1_2[[#This Row],[Bank Deposit]]&gt;=500000),Table1_2[[#This Row],[Bank Deposit]]+Table1_2[[#This Row],[Bank Deposit]]*0.02,Table1_2[[#This Row],[Bank Deposit]])</f>
        <v>55923</v>
      </c>
    </row>
    <row r="520" spans="1:18" x14ac:dyDescent="0.25">
      <c r="A520" s="21" t="s">
        <v>790</v>
      </c>
      <c r="B520">
        <v>732500144</v>
      </c>
      <c r="C520">
        <v>62</v>
      </c>
      <c r="D520" s="8">
        <v>22060.5</v>
      </c>
      <c r="E520" s="21" t="s">
        <v>12</v>
      </c>
      <c r="F520" s="21" t="s">
        <v>204</v>
      </c>
      <c r="G520" s="21" t="s">
        <v>14</v>
      </c>
      <c r="H520" s="22">
        <v>1194876</v>
      </c>
      <c r="I520" s="22">
        <v>403706.81731101999</v>
      </c>
      <c r="J520" s="21" t="s">
        <v>792</v>
      </c>
      <c r="K520" s="21" t="s">
        <v>9135</v>
      </c>
      <c r="L520" s="22">
        <v>1698415956</v>
      </c>
      <c r="M520" s="22">
        <v>0</v>
      </c>
      <c r="N520" s="21" t="s">
        <v>12525</v>
      </c>
      <c r="O520" s="8">
        <v>44670</v>
      </c>
      <c r="P520" s="21" t="s">
        <v>12506</v>
      </c>
      <c r="Q520" s="22">
        <f>Table1_2[[#This Row],[Bank Deposit]]-Table1_2[[#This Row],[Saving Accounts]]</f>
        <v>791169.18268898001</v>
      </c>
      <c r="R520" s="22">
        <f>IF(AND(Table1_2[[#This Row],[Bank Deposit]]&gt;=500000),Table1_2[[#This Row],[Bank Deposit]]+Table1_2[[#This Row],[Bank Deposit]]*0.02,Table1_2[[#This Row],[Bank Deposit]])</f>
        <v>1218773.52</v>
      </c>
    </row>
    <row r="521" spans="1:18" x14ac:dyDescent="0.25">
      <c r="A521" s="21" t="s">
        <v>2431</v>
      </c>
      <c r="B521">
        <v>860575496</v>
      </c>
      <c r="C521">
        <v>37</v>
      </c>
      <c r="D521" s="8">
        <v>31191.75</v>
      </c>
      <c r="E521" s="21" t="s">
        <v>12</v>
      </c>
      <c r="F521" s="21" t="s">
        <v>408</v>
      </c>
      <c r="G521" s="21" t="s">
        <v>1964</v>
      </c>
      <c r="H521" s="22">
        <v>467665</v>
      </c>
      <c r="I521" s="22">
        <v>171943.72675341001</v>
      </c>
      <c r="J521" s="21" t="s">
        <v>2433</v>
      </c>
      <c r="K521" s="21" t="s">
        <v>9149</v>
      </c>
      <c r="L521" s="22">
        <v>627011924</v>
      </c>
      <c r="M521" s="22">
        <v>0</v>
      </c>
      <c r="N521" s="21" t="s">
        <v>12505</v>
      </c>
      <c r="O521" s="8">
        <v>44467</v>
      </c>
      <c r="P521" s="21" t="s">
        <v>12506</v>
      </c>
      <c r="Q521" s="22">
        <f>Table1_2[[#This Row],[Bank Deposit]]-Table1_2[[#This Row],[Saving Accounts]]</f>
        <v>295721.27324658999</v>
      </c>
      <c r="R521" s="22">
        <f>IF(AND(Table1_2[[#This Row],[Bank Deposit]]&gt;=500000),Table1_2[[#This Row],[Bank Deposit]]+Table1_2[[#This Row],[Bank Deposit]]*0.02,Table1_2[[#This Row],[Bank Deposit]])</f>
        <v>467665</v>
      </c>
    </row>
    <row r="522" spans="1:18" x14ac:dyDescent="0.25">
      <c r="A522" s="21" t="s">
        <v>2423</v>
      </c>
      <c r="B522">
        <v>663436500</v>
      </c>
      <c r="C522">
        <v>30</v>
      </c>
      <c r="D522" s="8">
        <v>33748.5</v>
      </c>
      <c r="E522" s="21" t="s">
        <v>12</v>
      </c>
      <c r="F522" s="21" t="s">
        <v>1927</v>
      </c>
      <c r="G522" s="21" t="s">
        <v>1964</v>
      </c>
      <c r="H522" s="22">
        <v>1252408</v>
      </c>
      <c r="I522" s="22">
        <v>405478.05407999997</v>
      </c>
      <c r="J522" s="21" t="s">
        <v>2425</v>
      </c>
      <c r="K522" s="21" t="s">
        <v>9141</v>
      </c>
      <c r="L522" s="22">
        <v>5470024</v>
      </c>
      <c r="M522" s="22">
        <v>0</v>
      </c>
      <c r="N522" s="21" t="s">
        <v>12539</v>
      </c>
      <c r="O522" s="8">
        <v>44374</v>
      </c>
      <c r="P522" s="21" t="s">
        <v>12566</v>
      </c>
      <c r="Q522" s="22">
        <f>Table1_2[[#This Row],[Bank Deposit]]-Table1_2[[#This Row],[Saving Accounts]]</f>
        <v>846929.94592000009</v>
      </c>
      <c r="R522" s="22">
        <f>IF(AND(Table1_2[[#This Row],[Bank Deposit]]&gt;=500000),Table1_2[[#This Row],[Bank Deposit]]+Table1_2[[#This Row],[Bank Deposit]]*0.02,Table1_2[[#This Row],[Bank Deposit]])</f>
        <v>1277456.1599999999</v>
      </c>
    </row>
    <row r="523" spans="1:18" x14ac:dyDescent="0.25">
      <c r="A523" s="21" t="s">
        <v>1060</v>
      </c>
      <c r="B523">
        <v>529114349</v>
      </c>
      <c r="C523">
        <v>57</v>
      </c>
      <c r="D523" s="8">
        <v>23886.75</v>
      </c>
      <c r="E523" s="21" t="s">
        <v>12</v>
      </c>
      <c r="F523" s="21" t="s">
        <v>549</v>
      </c>
      <c r="G523" s="21" t="s">
        <v>14</v>
      </c>
      <c r="H523" s="22">
        <v>15417</v>
      </c>
      <c r="I523" s="22">
        <v>10945.774057799999</v>
      </c>
      <c r="J523" s="21" t="s">
        <v>1062</v>
      </c>
      <c r="K523" s="21" t="s">
        <v>9149</v>
      </c>
      <c r="L523" s="22">
        <v>69755625</v>
      </c>
      <c r="M523" s="22">
        <v>0</v>
      </c>
      <c r="N523" s="21" t="s">
        <v>12522</v>
      </c>
      <c r="O523" s="8">
        <v>44214</v>
      </c>
      <c r="P523" s="21" t="s">
        <v>12512</v>
      </c>
      <c r="Q523" s="22">
        <f>Table1_2[[#This Row],[Bank Deposit]]-Table1_2[[#This Row],[Saving Accounts]]</f>
        <v>4471.2259422000006</v>
      </c>
      <c r="R523" s="22">
        <f>IF(AND(Table1_2[[#This Row],[Bank Deposit]]&gt;=500000),Table1_2[[#This Row],[Bank Deposit]]+Table1_2[[#This Row],[Bank Deposit]]*0.02,Table1_2[[#This Row],[Bank Deposit]])</f>
        <v>15417</v>
      </c>
    </row>
    <row r="524" spans="1:18" x14ac:dyDescent="0.25">
      <c r="A524" s="21" t="s">
        <v>8004</v>
      </c>
      <c r="B524">
        <v>287647957</v>
      </c>
      <c r="C524">
        <v>28</v>
      </c>
      <c r="D524" s="8">
        <v>34479</v>
      </c>
      <c r="E524" s="21" t="s">
        <v>12</v>
      </c>
      <c r="F524" s="21" t="s">
        <v>370</v>
      </c>
      <c r="G524" s="21" t="s">
        <v>3583</v>
      </c>
      <c r="H524" s="22">
        <v>142186</v>
      </c>
      <c r="I524" s="22">
        <v>98664.937055999995</v>
      </c>
      <c r="J524" s="21" t="s">
        <v>8006</v>
      </c>
      <c r="K524" s="21" t="s">
        <v>9135</v>
      </c>
      <c r="L524" s="22">
        <v>3489275904</v>
      </c>
      <c r="M524" s="22">
        <v>0</v>
      </c>
      <c r="N524" s="21" t="s">
        <v>12525</v>
      </c>
      <c r="O524" s="8">
        <v>44342</v>
      </c>
      <c r="P524" s="21" t="s">
        <v>12561</v>
      </c>
      <c r="Q524" s="22">
        <f>Table1_2[[#This Row],[Bank Deposit]]-Table1_2[[#This Row],[Saving Accounts]]</f>
        <v>43521.062944000005</v>
      </c>
      <c r="R524" s="22">
        <f>IF(AND(Table1_2[[#This Row],[Bank Deposit]]&gt;=500000),Table1_2[[#This Row],[Bank Deposit]]+Table1_2[[#This Row],[Bank Deposit]]*0.02,Table1_2[[#This Row],[Bank Deposit]])</f>
        <v>142186</v>
      </c>
    </row>
    <row r="525" spans="1:18" x14ac:dyDescent="0.25">
      <c r="A525" s="21" t="s">
        <v>239</v>
      </c>
      <c r="B525">
        <v>76810447</v>
      </c>
      <c r="C525">
        <v>62</v>
      </c>
      <c r="D525" s="8">
        <v>22060.5</v>
      </c>
      <c r="E525" s="21" t="s">
        <v>12</v>
      </c>
      <c r="F525" s="21" t="s">
        <v>241</v>
      </c>
      <c r="G525" s="21" t="s">
        <v>14</v>
      </c>
      <c r="H525" s="22">
        <v>119418</v>
      </c>
      <c r="I525" s="22">
        <v>91498.841200800001</v>
      </c>
      <c r="J525" s="21" t="s">
        <v>243</v>
      </c>
      <c r="K525" s="21" t="s">
        <v>9149</v>
      </c>
      <c r="L525" s="22">
        <v>18514125</v>
      </c>
      <c r="M525" s="22">
        <v>0</v>
      </c>
      <c r="N525" s="21" t="s">
        <v>12505</v>
      </c>
      <c r="O525" s="8">
        <v>44318</v>
      </c>
      <c r="P525" s="21" t="s">
        <v>12506</v>
      </c>
      <c r="Q525" s="22">
        <f>Table1_2[[#This Row],[Bank Deposit]]-Table1_2[[#This Row],[Saving Accounts]]</f>
        <v>27919.158799199999</v>
      </c>
      <c r="R525" s="22">
        <f>IF(AND(Table1_2[[#This Row],[Bank Deposit]]&gt;=500000),Table1_2[[#This Row],[Bank Deposit]]+Table1_2[[#This Row],[Bank Deposit]]*0.02,Table1_2[[#This Row],[Bank Deposit]])</f>
        <v>119418</v>
      </c>
    </row>
    <row r="526" spans="1:18" x14ac:dyDescent="0.25">
      <c r="A526" s="21" t="s">
        <v>8599</v>
      </c>
      <c r="B526">
        <v>934597374</v>
      </c>
      <c r="C526">
        <v>20</v>
      </c>
      <c r="D526" s="8">
        <v>37401</v>
      </c>
      <c r="E526" s="21" t="s">
        <v>12</v>
      </c>
      <c r="F526" s="21" t="s">
        <v>1400</v>
      </c>
      <c r="G526" s="21" t="s">
        <v>2773</v>
      </c>
      <c r="H526" s="22">
        <v>87379</v>
      </c>
      <c r="I526" s="22">
        <v>75066.211836000002</v>
      </c>
      <c r="J526" s="21" t="s">
        <v>8601</v>
      </c>
      <c r="K526" s="21" t="s">
        <v>9131</v>
      </c>
      <c r="L526" s="22">
        <v>1702208734</v>
      </c>
      <c r="M526" s="22">
        <v>0</v>
      </c>
      <c r="N526" s="21" t="s">
        <v>12522</v>
      </c>
      <c r="O526" s="8">
        <v>44382</v>
      </c>
      <c r="P526" s="21" t="s">
        <v>12510</v>
      </c>
      <c r="Q526" s="22">
        <f>Table1_2[[#This Row],[Bank Deposit]]-Table1_2[[#This Row],[Saving Accounts]]</f>
        <v>12312.788163999998</v>
      </c>
      <c r="R526" s="22">
        <f>IF(AND(Table1_2[[#This Row],[Bank Deposit]]&gt;=500000),Table1_2[[#This Row],[Bank Deposit]]+Table1_2[[#This Row],[Bank Deposit]]*0.02,Table1_2[[#This Row],[Bank Deposit]])</f>
        <v>87379</v>
      </c>
    </row>
    <row r="527" spans="1:18" x14ac:dyDescent="0.25">
      <c r="A527" s="21" t="s">
        <v>2553</v>
      </c>
      <c r="B527">
        <v>419235443</v>
      </c>
      <c r="C527">
        <v>26</v>
      </c>
      <c r="D527" s="8">
        <v>35209.5</v>
      </c>
      <c r="E527" s="21" t="s">
        <v>12</v>
      </c>
      <c r="F527" s="21" t="s">
        <v>1220</v>
      </c>
      <c r="G527" s="21" t="s">
        <v>1964</v>
      </c>
      <c r="H527" s="22">
        <v>110589</v>
      </c>
      <c r="I527" s="22">
        <v>127074.4028631</v>
      </c>
      <c r="J527" s="21" t="s">
        <v>2555</v>
      </c>
      <c r="K527" s="21" t="s">
        <v>9149</v>
      </c>
      <c r="L527" s="22">
        <v>2571202197</v>
      </c>
      <c r="M527" s="22">
        <v>0</v>
      </c>
      <c r="N527" s="21" t="s">
        <v>12509</v>
      </c>
      <c r="O527" s="8">
        <v>44239</v>
      </c>
      <c r="P527" s="21" t="s">
        <v>12510</v>
      </c>
      <c r="Q527" s="22">
        <f>Table1_2[[#This Row],[Bank Deposit]]-Table1_2[[#This Row],[Saving Accounts]]</f>
        <v>-16485.402863099996</v>
      </c>
      <c r="R527" s="22">
        <f>IF(AND(Table1_2[[#This Row],[Bank Deposit]]&gt;=500000),Table1_2[[#This Row],[Bank Deposit]]+Table1_2[[#This Row],[Bank Deposit]]*0.02,Table1_2[[#This Row],[Bank Deposit]])</f>
        <v>110589</v>
      </c>
    </row>
    <row r="528" spans="1:18" x14ac:dyDescent="0.25">
      <c r="A528" s="21" t="s">
        <v>8976</v>
      </c>
      <c r="B528">
        <v>128877972</v>
      </c>
      <c r="C528">
        <v>33</v>
      </c>
      <c r="D528" s="8">
        <v>33241</v>
      </c>
      <c r="E528" s="21" t="s">
        <v>1094</v>
      </c>
      <c r="F528" s="21" t="s">
        <v>190</v>
      </c>
      <c r="G528" s="21" t="s">
        <v>4148</v>
      </c>
      <c r="H528" s="22">
        <v>319052</v>
      </c>
      <c r="I528" s="22">
        <v>702430.25258699676</v>
      </c>
      <c r="J528" s="21" t="s">
        <v>8978</v>
      </c>
      <c r="K528" s="21" t="s">
        <v>9135</v>
      </c>
      <c r="L528" s="22">
        <v>3741916473</v>
      </c>
      <c r="M528" s="22">
        <v>0</v>
      </c>
      <c r="N528" s="21" t="s">
        <v>12522</v>
      </c>
      <c r="O528" s="8">
        <v>44496</v>
      </c>
      <c r="P528" s="21" t="s">
        <v>12510</v>
      </c>
      <c r="Q528" s="22">
        <f>Table1_2[[#This Row],[Bank Deposit]]-Table1_2[[#This Row],[Saving Accounts]]</f>
        <v>-383378.25258699676</v>
      </c>
      <c r="R528" s="22">
        <f>IF(AND(Table1_2[[#This Row],[Bank Deposit]]&gt;=500000),Table1_2[[#This Row],[Bank Deposit]]+Table1_2[[#This Row],[Bank Deposit]]*0.02,Table1_2[[#This Row],[Bank Deposit]])</f>
        <v>319052</v>
      </c>
    </row>
    <row r="529" spans="1:18" x14ac:dyDescent="0.25">
      <c r="A529" s="21" t="s">
        <v>3844</v>
      </c>
      <c r="B529">
        <v>242827746</v>
      </c>
      <c r="C529">
        <v>48</v>
      </c>
      <c r="D529" s="8">
        <v>27174</v>
      </c>
      <c r="E529" s="21" t="s">
        <v>1094</v>
      </c>
      <c r="F529" s="21" t="s">
        <v>395</v>
      </c>
      <c r="G529" s="21" t="s">
        <v>3820</v>
      </c>
      <c r="H529" s="22">
        <v>782143</v>
      </c>
      <c r="I529" s="22">
        <v>157044.36352049999</v>
      </c>
      <c r="J529" s="21" t="s">
        <v>3846</v>
      </c>
      <c r="K529" s="21" t="s">
        <v>9131</v>
      </c>
      <c r="L529" s="22">
        <v>30993921</v>
      </c>
      <c r="M529" s="22">
        <v>1198037844</v>
      </c>
      <c r="N529" s="21" t="s">
        <v>12515</v>
      </c>
      <c r="O529" s="8">
        <v>44598</v>
      </c>
      <c r="P529" s="21" t="s">
        <v>12506</v>
      </c>
      <c r="Q529" s="22">
        <f>Table1_2[[#This Row],[Bank Deposit]]-Table1_2[[#This Row],[Saving Accounts]]</f>
        <v>625098.63647949998</v>
      </c>
      <c r="R529" s="22">
        <f>IF(AND(Table1_2[[#This Row],[Bank Deposit]]&gt;=500000),Table1_2[[#This Row],[Bank Deposit]]+Table1_2[[#This Row],[Bank Deposit]]*0.02,Table1_2[[#This Row],[Bank Deposit]])</f>
        <v>797785.86</v>
      </c>
    </row>
    <row r="530" spans="1:18" x14ac:dyDescent="0.25">
      <c r="A530" s="21" t="s">
        <v>4333</v>
      </c>
      <c r="B530">
        <v>300474366</v>
      </c>
      <c r="C530">
        <v>74</v>
      </c>
      <c r="D530" s="8">
        <v>17677.5</v>
      </c>
      <c r="E530" s="21" t="s">
        <v>1094</v>
      </c>
      <c r="F530" s="21" t="s">
        <v>168</v>
      </c>
      <c r="G530" s="21" t="s">
        <v>4058</v>
      </c>
      <c r="H530" s="22">
        <v>258024</v>
      </c>
      <c r="I530" s="22">
        <v>56705.3363016</v>
      </c>
      <c r="J530" s="21" t="s">
        <v>4335</v>
      </c>
      <c r="K530" s="21" t="s">
        <v>9135</v>
      </c>
      <c r="L530" s="22">
        <v>621829923</v>
      </c>
      <c r="M530" s="22">
        <v>0</v>
      </c>
      <c r="N530" s="21" t="s">
        <v>12505</v>
      </c>
      <c r="O530" s="8">
        <v>44575</v>
      </c>
      <c r="P530" s="21" t="s">
        <v>12506</v>
      </c>
      <c r="Q530" s="22">
        <f>Table1_2[[#This Row],[Bank Deposit]]-Table1_2[[#This Row],[Saving Accounts]]</f>
        <v>201318.66369839999</v>
      </c>
      <c r="R530" s="22">
        <f>IF(AND(Table1_2[[#This Row],[Bank Deposit]]&gt;=500000),Table1_2[[#This Row],[Bank Deposit]]+Table1_2[[#This Row],[Bank Deposit]]*0.02,Table1_2[[#This Row],[Bank Deposit]])</f>
        <v>258024</v>
      </c>
    </row>
    <row r="531" spans="1:18" x14ac:dyDescent="0.25">
      <c r="A531" s="21" t="s">
        <v>2313</v>
      </c>
      <c r="B531">
        <v>468624168</v>
      </c>
      <c r="C531">
        <v>50</v>
      </c>
      <c r="D531" s="8">
        <v>26443.5</v>
      </c>
      <c r="E531" s="21" t="s">
        <v>1094</v>
      </c>
      <c r="F531" s="21" t="s">
        <v>19</v>
      </c>
      <c r="G531" s="21" t="s">
        <v>1964</v>
      </c>
      <c r="H531" s="22">
        <v>922185</v>
      </c>
      <c r="I531" s="22">
        <v>328404.159567</v>
      </c>
      <c r="J531" s="21" t="s">
        <v>2315</v>
      </c>
      <c r="K531" s="21" t="s">
        <v>9141</v>
      </c>
      <c r="L531" s="22">
        <v>2917922436</v>
      </c>
      <c r="M531" s="22">
        <v>0</v>
      </c>
      <c r="N531" s="21" t="s">
        <v>12522</v>
      </c>
      <c r="O531" s="8">
        <v>44337</v>
      </c>
      <c r="P531" s="21" t="s">
        <v>12510</v>
      </c>
      <c r="Q531" s="22">
        <f>Table1_2[[#This Row],[Bank Deposit]]-Table1_2[[#This Row],[Saving Accounts]]</f>
        <v>593780.840433</v>
      </c>
      <c r="R531" s="22">
        <f>IF(AND(Table1_2[[#This Row],[Bank Deposit]]&gt;=500000),Table1_2[[#This Row],[Bank Deposit]]+Table1_2[[#This Row],[Bank Deposit]]*0.02,Table1_2[[#This Row],[Bank Deposit]])</f>
        <v>940628.7</v>
      </c>
    </row>
    <row r="532" spans="1:18" x14ac:dyDescent="0.25">
      <c r="A532" s="21" t="s">
        <v>5970</v>
      </c>
      <c r="B532">
        <v>237562153</v>
      </c>
      <c r="C532">
        <v>56</v>
      </c>
      <c r="D532" s="8">
        <v>24252</v>
      </c>
      <c r="E532" s="21" t="s">
        <v>12</v>
      </c>
      <c r="F532" s="21" t="s">
        <v>135</v>
      </c>
      <c r="G532" s="21" t="s">
        <v>4062</v>
      </c>
      <c r="H532" s="22">
        <v>3363785</v>
      </c>
      <c r="I532" s="22">
        <v>1574475.784455</v>
      </c>
      <c r="J532" s="21" t="s">
        <v>4885</v>
      </c>
      <c r="K532" s="21" t="s">
        <v>9166</v>
      </c>
      <c r="L532" s="22">
        <v>4511322</v>
      </c>
      <c r="M532" s="22">
        <v>0</v>
      </c>
      <c r="N532" s="21" t="s">
        <v>12539</v>
      </c>
      <c r="O532" s="8">
        <v>44377</v>
      </c>
      <c r="P532" s="21" t="s">
        <v>12510</v>
      </c>
      <c r="Q532" s="22">
        <f>Table1_2[[#This Row],[Bank Deposit]]-Table1_2[[#This Row],[Saving Accounts]]</f>
        <v>1789309.215545</v>
      </c>
      <c r="R532" s="22">
        <f>IF(AND(Table1_2[[#This Row],[Bank Deposit]]&gt;=500000),Table1_2[[#This Row],[Bank Deposit]]+Table1_2[[#This Row],[Bank Deposit]]*0.02,Table1_2[[#This Row],[Bank Deposit]])</f>
        <v>3431060.7</v>
      </c>
    </row>
    <row r="533" spans="1:18" x14ac:dyDescent="0.25">
      <c r="A533" s="21" t="s">
        <v>8344</v>
      </c>
      <c r="B533">
        <v>105745632</v>
      </c>
      <c r="C533">
        <v>67</v>
      </c>
      <c r="D533" s="8">
        <v>20234.25</v>
      </c>
      <c r="E533" s="21" t="s">
        <v>12</v>
      </c>
      <c r="F533" s="21" t="s">
        <v>909</v>
      </c>
      <c r="G533" s="21" t="s">
        <v>3331</v>
      </c>
      <c r="J533" s="21" t="s">
        <v>8345</v>
      </c>
      <c r="K533" s="21" t="s">
        <v>9149</v>
      </c>
      <c r="L533" s="22">
        <v>1899420684</v>
      </c>
      <c r="M533" s="22">
        <v>0</v>
      </c>
      <c r="N533" s="21" t="s">
        <v>12539</v>
      </c>
      <c r="O533" s="8">
        <v>44534</v>
      </c>
      <c r="P533" s="21" t="s">
        <v>12512</v>
      </c>
      <c r="Q533" s="22">
        <f>Table1_2[[#This Row],[Bank Deposit]]-Table1_2[[#This Row],[Saving Accounts]]</f>
        <v>0</v>
      </c>
      <c r="R533" s="22">
        <f>IF(AND(Table1_2[[#This Row],[Bank Deposit]]&gt;=500000),Table1_2[[#This Row],[Bank Deposit]]+Table1_2[[#This Row],[Bank Deposit]]*0.02,Table1_2[[#This Row],[Bank Deposit]])</f>
        <v>0</v>
      </c>
    </row>
    <row r="534" spans="1:18" x14ac:dyDescent="0.25">
      <c r="A534" s="21" t="s">
        <v>3692</v>
      </c>
      <c r="B534">
        <v>975361259</v>
      </c>
      <c r="C534">
        <v>82</v>
      </c>
      <c r="D534" s="8">
        <v>14755.5</v>
      </c>
      <c r="E534" s="21" t="s">
        <v>1094</v>
      </c>
      <c r="F534" s="21" t="s">
        <v>1372</v>
      </c>
      <c r="G534" s="21" t="s">
        <v>3583</v>
      </c>
      <c r="H534" s="22">
        <v>1020310</v>
      </c>
      <c r="I534" s="22">
        <v>429217.01549999998</v>
      </c>
      <c r="J534" s="21" t="s">
        <v>3694</v>
      </c>
      <c r="K534" s="21" t="s">
        <v>9145</v>
      </c>
      <c r="L534" s="22">
        <v>1852282173</v>
      </c>
      <c r="M534" s="22">
        <v>0</v>
      </c>
      <c r="N534" s="21" t="s">
        <v>12505</v>
      </c>
      <c r="O534" s="8">
        <v>44434</v>
      </c>
      <c r="P534" s="21" t="s">
        <v>12510</v>
      </c>
      <c r="Q534" s="22">
        <f>Table1_2[[#This Row],[Bank Deposit]]-Table1_2[[#This Row],[Saving Accounts]]</f>
        <v>591092.98450000002</v>
      </c>
      <c r="R534" s="22">
        <f>IF(AND(Table1_2[[#This Row],[Bank Deposit]]&gt;=500000),Table1_2[[#This Row],[Bank Deposit]]+Table1_2[[#This Row],[Bank Deposit]]*0.02,Table1_2[[#This Row],[Bank Deposit]])</f>
        <v>1040716.2</v>
      </c>
    </row>
    <row r="535" spans="1:18" x14ac:dyDescent="0.25">
      <c r="A535" s="21" t="s">
        <v>3944</v>
      </c>
      <c r="B535">
        <v>759203632</v>
      </c>
      <c r="C535">
        <v>29</v>
      </c>
      <c r="D535" s="8">
        <v>34113.75</v>
      </c>
      <c r="E535" s="21" t="s">
        <v>1094</v>
      </c>
      <c r="F535" s="21" t="s">
        <v>852</v>
      </c>
      <c r="G535" s="21" t="s">
        <v>3820</v>
      </c>
      <c r="H535" s="22">
        <v>267088</v>
      </c>
      <c r="I535" s="22">
        <v>322509.28666320001</v>
      </c>
      <c r="J535" s="21" t="s">
        <v>3946</v>
      </c>
      <c r="K535" s="21" t="s">
        <v>9141</v>
      </c>
      <c r="L535" s="22">
        <v>33123888</v>
      </c>
      <c r="M535" s="22">
        <v>0</v>
      </c>
      <c r="N535" s="21" t="s">
        <v>12505</v>
      </c>
      <c r="O535" s="8">
        <v>44205</v>
      </c>
      <c r="P535" s="21" t="s">
        <v>12510</v>
      </c>
      <c r="Q535" s="22">
        <f>Table1_2[[#This Row],[Bank Deposit]]-Table1_2[[#This Row],[Saving Accounts]]</f>
        <v>-55421.286663200008</v>
      </c>
      <c r="R535" s="22">
        <f>IF(AND(Table1_2[[#This Row],[Bank Deposit]]&gt;=500000),Table1_2[[#This Row],[Bank Deposit]]+Table1_2[[#This Row],[Bank Deposit]]*0.02,Table1_2[[#This Row],[Bank Deposit]])</f>
        <v>267088</v>
      </c>
    </row>
    <row r="536" spans="1:18" x14ac:dyDescent="0.25">
      <c r="A536" s="21" t="s">
        <v>8277</v>
      </c>
      <c r="B536">
        <v>638628927</v>
      </c>
      <c r="C536">
        <v>71</v>
      </c>
      <c r="D536" s="8">
        <v>18773.25</v>
      </c>
      <c r="E536" s="21" t="s">
        <v>12</v>
      </c>
      <c r="F536" s="21" t="s">
        <v>147</v>
      </c>
      <c r="G536" s="21" t="s">
        <v>3331</v>
      </c>
      <c r="H536" s="22">
        <v>481043</v>
      </c>
      <c r="I536" s="22">
        <v>253767.54311999999</v>
      </c>
      <c r="J536" s="21" t="s">
        <v>8279</v>
      </c>
      <c r="K536" s="21" t="s">
        <v>9135</v>
      </c>
      <c r="L536" s="22">
        <v>5005416</v>
      </c>
      <c r="M536" s="22">
        <v>0</v>
      </c>
      <c r="N536" s="21" t="s">
        <v>12539</v>
      </c>
      <c r="O536" s="8">
        <v>44563</v>
      </c>
      <c r="P536" s="21" t="s">
        <v>12566</v>
      </c>
      <c r="Q536" s="22">
        <f>Table1_2[[#This Row],[Bank Deposit]]-Table1_2[[#This Row],[Saving Accounts]]</f>
        <v>227275.45688000001</v>
      </c>
      <c r="R536" s="22">
        <f>IF(AND(Table1_2[[#This Row],[Bank Deposit]]&gt;=500000),Table1_2[[#This Row],[Bank Deposit]]+Table1_2[[#This Row],[Bank Deposit]]*0.02,Table1_2[[#This Row],[Bank Deposit]])</f>
        <v>481043</v>
      </c>
    </row>
    <row r="537" spans="1:18" x14ac:dyDescent="0.25">
      <c r="A537" s="21" t="s">
        <v>8307</v>
      </c>
      <c r="B537">
        <v>151284774</v>
      </c>
      <c r="C537">
        <v>56</v>
      </c>
      <c r="D537" s="8">
        <v>24252</v>
      </c>
      <c r="E537" s="21" t="s">
        <v>12</v>
      </c>
      <c r="F537" s="21" t="s">
        <v>2201</v>
      </c>
      <c r="G537" s="21" t="s">
        <v>3331</v>
      </c>
      <c r="H537" s="22">
        <v>847816</v>
      </c>
      <c r="I537" s="22">
        <v>207337.1015092</v>
      </c>
      <c r="J537" s="21" t="s">
        <v>8309</v>
      </c>
      <c r="K537" s="21" t="s">
        <v>9145</v>
      </c>
      <c r="L537" s="22">
        <v>3748095456</v>
      </c>
      <c r="M537" s="22">
        <v>0</v>
      </c>
      <c r="N537" s="21" t="s">
        <v>12525</v>
      </c>
      <c r="O537" s="8">
        <v>44225</v>
      </c>
      <c r="P537" s="21" t="s">
        <v>12506</v>
      </c>
      <c r="Q537" s="22">
        <f>Table1_2[[#This Row],[Bank Deposit]]-Table1_2[[#This Row],[Saving Accounts]]</f>
        <v>640478.89849080006</v>
      </c>
      <c r="R537" s="22">
        <f>IF(AND(Table1_2[[#This Row],[Bank Deposit]]&gt;=500000),Table1_2[[#This Row],[Bank Deposit]]+Table1_2[[#This Row],[Bank Deposit]]*0.02,Table1_2[[#This Row],[Bank Deposit]])</f>
        <v>864772.32</v>
      </c>
    </row>
    <row r="538" spans="1:18" x14ac:dyDescent="0.25">
      <c r="A538" s="21" t="s">
        <v>5266</v>
      </c>
      <c r="B538">
        <v>234938324</v>
      </c>
      <c r="C538">
        <v>54</v>
      </c>
      <c r="D538" s="8">
        <v>24982.5</v>
      </c>
      <c r="E538" s="21" t="s">
        <v>1094</v>
      </c>
      <c r="F538" s="21" t="s">
        <v>269</v>
      </c>
      <c r="G538" s="21" t="s">
        <v>4062</v>
      </c>
      <c r="H538" s="22">
        <v>206792</v>
      </c>
      <c r="I538" s="22">
        <v>61857.869306879998</v>
      </c>
      <c r="J538" s="21" t="s">
        <v>5268</v>
      </c>
      <c r="K538" s="21" t="s">
        <v>9166</v>
      </c>
      <c r="L538" s="22">
        <v>9832512</v>
      </c>
      <c r="M538" s="22">
        <v>0</v>
      </c>
      <c r="N538" s="21" t="s">
        <v>12539</v>
      </c>
      <c r="O538" s="8">
        <v>44368</v>
      </c>
      <c r="P538" s="21" t="s">
        <v>12512</v>
      </c>
      <c r="Q538" s="22">
        <f>Table1_2[[#This Row],[Bank Deposit]]-Table1_2[[#This Row],[Saving Accounts]]</f>
        <v>144934.13069312001</v>
      </c>
      <c r="R538" s="22">
        <f>IF(AND(Table1_2[[#This Row],[Bank Deposit]]&gt;=500000),Table1_2[[#This Row],[Bank Deposit]]+Table1_2[[#This Row],[Bank Deposit]]*0.02,Table1_2[[#This Row],[Bank Deposit]])</f>
        <v>206792</v>
      </c>
    </row>
    <row r="539" spans="1:18" x14ac:dyDescent="0.25">
      <c r="A539" s="21" t="s">
        <v>977</v>
      </c>
      <c r="B539">
        <v>319451547</v>
      </c>
      <c r="C539">
        <v>45</v>
      </c>
      <c r="D539" s="8">
        <v>28269.75</v>
      </c>
      <c r="E539" s="21" t="s">
        <v>12</v>
      </c>
      <c r="F539" s="21" t="s">
        <v>978</v>
      </c>
      <c r="G539" s="21" t="s">
        <v>14</v>
      </c>
      <c r="H539" s="22">
        <v>219556</v>
      </c>
      <c r="I539" s="22">
        <v>117898.6296768</v>
      </c>
      <c r="J539" s="21" t="s">
        <v>980</v>
      </c>
      <c r="K539" s="21" t="s">
        <v>9141</v>
      </c>
      <c r="L539" s="22">
        <v>1156371888</v>
      </c>
      <c r="M539" s="22">
        <v>0</v>
      </c>
      <c r="N539" s="21" t="s">
        <v>12539</v>
      </c>
      <c r="O539" s="8">
        <v>44247</v>
      </c>
      <c r="P539" s="21" t="s">
        <v>12566</v>
      </c>
      <c r="Q539" s="22">
        <f>Table1_2[[#This Row],[Bank Deposit]]-Table1_2[[#This Row],[Saving Accounts]]</f>
        <v>101657.3703232</v>
      </c>
      <c r="R539" s="22">
        <f>IF(AND(Table1_2[[#This Row],[Bank Deposit]]&gt;=500000),Table1_2[[#This Row],[Bank Deposit]]+Table1_2[[#This Row],[Bank Deposit]]*0.02,Table1_2[[#This Row],[Bank Deposit]])</f>
        <v>219556</v>
      </c>
    </row>
    <row r="540" spans="1:18" x14ac:dyDescent="0.25">
      <c r="A540" s="21" t="s">
        <v>138</v>
      </c>
      <c r="B540">
        <v>833820639</v>
      </c>
      <c r="C540">
        <v>23</v>
      </c>
      <c r="D540" s="8">
        <v>36305.25</v>
      </c>
      <c r="E540" s="21" t="s">
        <v>12</v>
      </c>
      <c r="F540" s="21" t="s">
        <v>139</v>
      </c>
      <c r="G540" s="21" t="s">
        <v>14</v>
      </c>
      <c r="H540" s="22">
        <v>93779</v>
      </c>
      <c r="I540" s="22">
        <v>30313.50149984</v>
      </c>
      <c r="J540" s="21" t="s">
        <v>141</v>
      </c>
      <c r="K540" s="21" t="s">
        <v>9131</v>
      </c>
      <c r="L540" s="22">
        <v>1366125</v>
      </c>
      <c r="M540" s="22">
        <v>78147489</v>
      </c>
      <c r="N540" s="21" t="s">
        <v>12515</v>
      </c>
      <c r="O540" s="8">
        <v>44617</v>
      </c>
      <c r="P540" s="21" t="s">
        <v>12527</v>
      </c>
      <c r="Q540" s="22">
        <f>Table1_2[[#This Row],[Bank Deposit]]-Table1_2[[#This Row],[Saving Accounts]]</f>
        <v>63465.49850016</v>
      </c>
      <c r="R540" s="22">
        <f>IF(AND(Table1_2[[#This Row],[Bank Deposit]]&gt;=500000),Table1_2[[#This Row],[Bank Deposit]]+Table1_2[[#This Row],[Bank Deposit]]*0.02,Table1_2[[#This Row],[Bank Deposit]])</f>
        <v>93779</v>
      </c>
    </row>
    <row r="541" spans="1:18" x14ac:dyDescent="0.25">
      <c r="A541" s="21" t="s">
        <v>6886</v>
      </c>
      <c r="B541">
        <v>92871480</v>
      </c>
      <c r="C541">
        <v>78</v>
      </c>
      <c r="D541" s="8">
        <v>16216.5</v>
      </c>
      <c r="E541" s="21" t="s">
        <v>12</v>
      </c>
      <c r="F541" s="21" t="s">
        <v>874</v>
      </c>
      <c r="G541" s="21" t="s">
        <v>4105</v>
      </c>
      <c r="H541" s="22">
        <v>752220</v>
      </c>
      <c r="I541" s="22">
        <v>398767.30687199999</v>
      </c>
      <c r="J541" s="21" t="s">
        <v>6888</v>
      </c>
      <c r="K541" s="21" t="s">
        <v>9141</v>
      </c>
      <c r="L541" s="22">
        <v>1617665418</v>
      </c>
      <c r="M541" s="22">
        <v>0</v>
      </c>
      <c r="N541" s="21" t="s">
        <v>12522</v>
      </c>
      <c r="O541" s="8">
        <v>44649</v>
      </c>
      <c r="P541" s="21" t="s">
        <v>12510</v>
      </c>
      <c r="Q541" s="22">
        <f>Table1_2[[#This Row],[Bank Deposit]]-Table1_2[[#This Row],[Saving Accounts]]</f>
        <v>353452.69312800001</v>
      </c>
      <c r="R541" s="22">
        <f>IF(AND(Table1_2[[#This Row],[Bank Deposit]]&gt;=500000),Table1_2[[#This Row],[Bank Deposit]]+Table1_2[[#This Row],[Bank Deposit]]*0.02,Table1_2[[#This Row],[Bank Deposit]])</f>
        <v>767264.4</v>
      </c>
    </row>
    <row r="542" spans="1:18" x14ac:dyDescent="0.25">
      <c r="A542" s="21" t="s">
        <v>7169</v>
      </c>
      <c r="B542">
        <v>254941473</v>
      </c>
      <c r="C542">
        <v>48</v>
      </c>
      <c r="D542" s="8">
        <v>27174</v>
      </c>
      <c r="E542" s="21" t="s">
        <v>12</v>
      </c>
      <c r="F542" s="21" t="s">
        <v>213</v>
      </c>
      <c r="G542" s="21" t="s">
        <v>4074</v>
      </c>
      <c r="H542" s="22">
        <v>1290645</v>
      </c>
      <c r="I542" s="22">
        <v>265066.13111040002</v>
      </c>
      <c r="J542" s="21" t="s">
        <v>7171</v>
      </c>
      <c r="K542" s="21" t="s">
        <v>9145</v>
      </c>
      <c r="L542" s="22">
        <v>366336189</v>
      </c>
      <c r="M542" s="22">
        <v>0</v>
      </c>
      <c r="N542" s="21" t="s">
        <v>12525</v>
      </c>
      <c r="O542" s="8">
        <v>44639</v>
      </c>
      <c r="P542" s="21" t="s">
        <v>12564</v>
      </c>
      <c r="Q542" s="22">
        <f>Table1_2[[#This Row],[Bank Deposit]]-Table1_2[[#This Row],[Saving Accounts]]</f>
        <v>1025578.8688896</v>
      </c>
      <c r="R542" s="22">
        <f>IF(AND(Table1_2[[#This Row],[Bank Deposit]]&gt;=500000),Table1_2[[#This Row],[Bank Deposit]]+Table1_2[[#This Row],[Bank Deposit]]*0.02,Table1_2[[#This Row],[Bank Deposit]])</f>
        <v>1316457.8999999999</v>
      </c>
    </row>
    <row r="543" spans="1:18" x14ac:dyDescent="0.25">
      <c r="A543" s="21" t="s">
        <v>4439</v>
      </c>
      <c r="B543">
        <v>600786147</v>
      </c>
      <c r="C543">
        <v>53</v>
      </c>
      <c r="D543" s="8">
        <v>25347.75</v>
      </c>
      <c r="E543" s="21" t="s">
        <v>1094</v>
      </c>
      <c r="F543" s="21" t="s">
        <v>418</v>
      </c>
      <c r="G543" s="21" t="s">
        <v>4058</v>
      </c>
      <c r="H543" s="22">
        <v>136662</v>
      </c>
      <c r="I543" s="22">
        <v>43300.375076700002</v>
      </c>
      <c r="J543" s="21" t="s">
        <v>4441</v>
      </c>
      <c r="K543" s="21" t="s">
        <v>9149</v>
      </c>
      <c r="L543" s="22">
        <v>3423548136</v>
      </c>
      <c r="M543" s="22">
        <v>0</v>
      </c>
      <c r="N543" s="21" t="s">
        <v>12522</v>
      </c>
      <c r="O543" s="8">
        <v>44606</v>
      </c>
      <c r="P543" s="21" t="s">
        <v>12510</v>
      </c>
      <c r="Q543" s="22">
        <f>Table1_2[[#This Row],[Bank Deposit]]-Table1_2[[#This Row],[Saving Accounts]]</f>
        <v>93361.624923299998</v>
      </c>
      <c r="R543" s="22">
        <f>IF(AND(Table1_2[[#This Row],[Bank Deposit]]&gt;=500000),Table1_2[[#This Row],[Bank Deposit]]+Table1_2[[#This Row],[Bank Deposit]]*0.02,Table1_2[[#This Row],[Bank Deposit]])</f>
        <v>136662</v>
      </c>
    </row>
    <row r="544" spans="1:18" x14ac:dyDescent="0.25">
      <c r="A544" s="21" t="s">
        <v>3403</v>
      </c>
      <c r="B544">
        <v>390143585</v>
      </c>
      <c r="C544">
        <v>75</v>
      </c>
      <c r="D544" s="8">
        <v>17312.25</v>
      </c>
      <c r="E544" s="21" t="s">
        <v>1094</v>
      </c>
      <c r="F544" s="21" t="s">
        <v>344</v>
      </c>
      <c r="G544" s="21" t="s">
        <v>3331</v>
      </c>
      <c r="H544" s="22">
        <v>2098820</v>
      </c>
      <c r="I544" s="22">
        <v>424345.83052356</v>
      </c>
      <c r="J544" s="21" t="s">
        <v>3405</v>
      </c>
      <c r="K544" s="21" t="s">
        <v>9141</v>
      </c>
      <c r="L544" s="22">
        <v>41112576</v>
      </c>
      <c r="M544" s="22">
        <v>0</v>
      </c>
      <c r="N544" s="21" t="s">
        <v>12539</v>
      </c>
      <c r="O544" s="8">
        <v>44425</v>
      </c>
      <c r="P544" s="21" t="s">
        <v>12566</v>
      </c>
      <c r="Q544" s="22">
        <f>Table1_2[[#This Row],[Bank Deposit]]-Table1_2[[#This Row],[Saving Accounts]]</f>
        <v>1674474.1694764399</v>
      </c>
      <c r="R544" s="22">
        <f>IF(AND(Table1_2[[#This Row],[Bank Deposit]]&gt;=500000),Table1_2[[#This Row],[Bank Deposit]]+Table1_2[[#This Row],[Bank Deposit]]*0.02,Table1_2[[#This Row],[Bank Deposit]])</f>
        <v>2140796.4</v>
      </c>
    </row>
    <row r="545" spans="1:18" x14ac:dyDescent="0.25">
      <c r="A545" s="21" t="s">
        <v>469</v>
      </c>
      <c r="B545">
        <v>36336429</v>
      </c>
      <c r="C545">
        <v>82</v>
      </c>
      <c r="D545" s="8">
        <v>14755.5</v>
      </c>
      <c r="E545" s="21" t="s">
        <v>12</v>
      </c>
      <c r="F545" s="21" t="s">
        <v>471</v>
      </c>
      <c r="G545" s="21" t="s">
        <v>14</v>
      </c>
      <c r="H545" s="22">
        <v>192492</v>
      </c>
      <c r="I545" s="22">
        <v>103395.7085616</v>
      </c>
      <c r="J545" s="21" t="s">
        <v>473</v>
      </c>
      <c r="K545" s="21" t="s">
        <v>9131</v>
      </c>
      <c r="L545" s="22">
        <v>50226875</v>
      </c>
      <c r="M545" s="22">
        <v>0</v>
      </c>
      <c r="N545" s="21" t="s">
        <v>12539</v>
      </c>
      <c r="O545" s="8">
        <v>44568</v>
      </c>
      <c r="P545" s="21" t="s">
        <v>12512</v>
      </c>
      <c r="Q545" s="22">
        <f>Table1_2[[#This Row],[Bank Deposit]]-Table1_2[[#This Row],[Saving Accounts]]</f>
        <v>89096.291438400003</v>
      </c>
      <c r="R545" s="22">
        <f>IF(AND(Table1_2[[#This Row],[Bank Deposit]]&gt;=500000),Table1_2[[#This Row],[Bank Deposit]]+Table1_2[[#This Row],[Bank Deposit]]*0.02,Table1_2[[#This Row],[Bank Deposit]])</f>
        <v>192492</v>
      </c>
    </row>
    <row r="546" spans="1:18" x14ac:dyDescent="0.25">
      <c r="A546" s="21" t="s">
        <v>2998</v>
      </c>
      <c r="B546">
        <v>785675966</v>
      </c>
      <c r="C546">
        <v>78</v>
      </c>
      <c r="D546" s="8">
        <v>16216.5</v>
      </c>
      <c r="E546" s="21" t="s">
        <v>1094</v>
      </c>
      <c r="F546" s="21" t="s">
        <v>93</v>
      </c>
      <c r="G546" s="21" t="s">
        <v>2773</v>
      </c>
      <c r="H546" s="22">
        <v>919850</v>
      </c>
      <c r="I546" s="22">
        <v>195279.71614199999</v>
      </c>
      <c r="J546" s="21" t="s">
        <v>3000</v>
      </c>
      <c r="K546" s="21" t="s">
        <v>9149</v>
      </c>
      <c r="L546" s="22">
        <v>851945875</v>
      </c>
      <c r="M546" s="22">
        <v>0</v>
      </c>
      <c r="N546" s="21" t="s">
        <v>12539</v>
      </c>
      <c r="O546" s="8">
        <v>44611</v>
      </c>
      <c r="P546" s="21" t="s">
        <v>12566</v>
      </c>
      <c r="Q546" s="22">
        <f>Table1_2[[#This Row],[Bank Deposit]]-Table1_2[[#This Row],[Saving Accounts]]</f>
        <v>724570.28385800007</v>
      </c>
      <c r="R546" s="22">
        <f>IF(AND(Table1_2[[#This Row],[Bank Deposit]]&gt;=500000),Table1_2[[#This Row],[Bank Deposit]]+Table1_2[[#This Row],[Bank Deposit]]*0.02,Table1_2[[#This Row],[Bank Deposit]])</f>
        <v>938247</v>
      </c>
    </row>
    <row r="547" spans="1:18" x14ac:dyDescent="0.25">
      <c r="A547" s="21" t="s">
        <v>5632</v>
      </c>
      <c r="B547">
        <v>46670843</v>
      </c>
      <c r="C547">
        <v>49</v>
      </c>
      <c r="D547" s="8">
        <v>26808.75</v>
      </c>
      <c r="E547" s="21" t="s">
        <v>1094</v>
      </c>
      <c r="F547" s="21" t="s">
        <v>989</v>
      </c>
      <c r="G547" s="21" t="s">
        <v>4099</v>
      </c>
      <c r="H547" s="22">
        <v>1095367</v>
      </c>
      <c r="I547" s="22">
        <v>333372.47327999998</v>
      </c>
      <c r="J547" s="21" t="s">
        <v>5634</v>
      </c>
      <c r="K547" s="21" t="s">
        <v>9131</v>
      </c>
      <c r="L547" s="22">
        <v>2799048384</v>
      </c>
      <c r="M547" s="22">
        <v>0</v>
      </c>
      <c r="N547" s="21" t="s">
        <v>12525</v>
      </c>
      <c r="O547" s="8">
        <v>44620</v>
      </c>
      <c r="P547" s="21" t="s">
        <v>12506</v>
      </c>
      <c r="Q547" s="22">
        <f>Table1_2[[#This Row],[Bank Deposit]]-Table1_2[[#This Row],[Saving Accounts]]</f>
        <v>761994.52671999997</v>
      </c>
      <c r="R547" s="22">
        <f>IF(AND(Table1_2[[#This Row],[Bank Deposit]]&gt;=500000),Table1_2[[#This Row],[Bank Deposit]]+Table1_2[[#This Row],[Bank Deposit]]*0.02,Table1_2[[#This Row],[Bank Deposit]])</f>
        <v>1117274.3400000001</v>
      </c>
    </row>
    <row r="548" spans="1:18" x14ac:dyDescent="0.25">
      <c r="A548" s="21" t="s">
        <v>2363</v>
      </c>
      <c r="B548">
        <v>566170679</v>
      </c>
      <c r="C548">
        <v>73</v>
      </c>
      <c r="D548" s="8">
        <v>18042.75</v>
      </c>
      <c r="E548" s="21" t="s">
        <v>1094</v>
      </c>
      <c r="F548" s="21" t="s">
        <v>2364</v>
      </c>
      <c r="G548" s="21" t="s">
        <v>1964</v>
      </c>
      <c r="H548" s="22">
        <v>39921</v>
      </c>
      <c r="I548" s="22">
        <v>14653.472184</v>
      </c>
      <c r="J548" s="21" t="s">
        <v>2366</v>
      </c>
      <c r="K548" s="21" t="s">
        <v>9166</v>
      </c>
      <c r="L548" s="22">
        <v>65006535</v>
      </c>
      <c r="M548" s="22">
        <v>0</v>
      </c>
      <c r="N548" s="21" t="s">
        <v>12505</v>
      </c>
      <c r="O548" s="8">
        <v>44348</v>
      </c>
      <c r="P548" s="21" t="s">
        <v>12506</v>
      </c>
      <c r="Q548" s="22">
        <f>Table1_2[[#This Row],[Bank Deposit]]-Table1_2[[#This Row],[Saving Accounts]]</f>
        <v>25267.527816000002</v>
      </c>
      <c r="R548" s="22">
        <f>IF(AND(Table1_2[[#This Row],[Bank Deposit]]&gt;=500000),Table1_2[[#This Row],[Bank Deposit]]+Table1_2[[#This Row],[Bank Deposit]]*0.02,Table1_2[[#This Row],[Bank Deposit]])</f>
        <v>39921</v>
      </c>
    </row>
    <row r="549" spans="1:18" x14ac:dyDescent="0.25">
      <c r="A549" s="21" t="s">
        <v>3133</v>
      </c>
      <c r="B549">
        <v>380741591</v>
      </c>
      <c r="C549">
        <v>47</v>
      </c>
      <c r="D549" s="8">
        <v>27539.25</v>
      </c>
      <c r="E549" s="21" t="s">
        <v>1094</v>
      </c>
      <c r="F549" s="21" t="s">
        <v>395</v>
      </c>
      <c r="G549" s="21" t="s">
        <v>3058</v>
      </c>
      <c r="H549" s="22">
        <v>1282034</v>
      </c>
      <c r="I549" s="22">
        <v>572699.43244799995</v>
      </c>
      <c r="J549" s="21" t="s">
        <v>3135</v>
      </c>
      <c r="K549" s="21" t="s">
        <v>9145</v>
      </c>
      <c r="L549" s="22">
        <v>2430199824</v>
      </c>
      <c r="M549" s="22">
        <v>0</v>
      </c>
      <c r="N549" s="21" t="s">
        <v>12525</v>
      </c>
      <c r="O549" s="8">
        <v>44274</v>
      </c>
      <c r="P549" s="21" t="s">
        <v>12561</v>
      </c>
      <c r="Q549" s="22">
        <f>Table1_2[[#This Row],[Bank Deposit]]-Table1_2[[#This Row],[Saving Accounts]]</f>
        <v>709334.56755200005</v>
      </c>
      <c r="R549" s="22">
        <f>IF(AND(Table1_2[[#This Row],[Bank Deposit]]&gt;=500000),Table1_2[[#This Row],[Bank Deposit]]+Table1_2[[#This Row],[Bank Deposit]]*0.02,Table1_2[[#This Row],[Bank Deposit]])</f>
        <v>1307674.68</v>
      </c>
    </row>
    <row r="550" spans="1:18" x14ac:dyDescent="0.25">
      <c r="A550" s="21" t="s">
        <v>2842</v>
      </c>
      <c r="B550">
        <v>675487854</v>
      </c>
      <c r="C550">
        <v>79</v>
      </c>
      <c r="D550" s="8">
        <v>15851.25</v>
      </c>
      <c r="E550" s="21" t="s">
        <v>1094</v>
      </c>
      <c r="F550" s="21" t="s">
        <v>985</v>
      </c>
      <c r="G550" s="21" t="s">
        <v>2773</v>
      </c>
      <c r="H550" s="22">
        <v>1340975</v>
      </c>
      <c r="I550" s="22">
        <v>376317.64854684001</v>
      </c>
      <c r="J550" s="21" t="s">
        <v>2844</v>
      </c>
      <c r="K550" s="21" t="s">
        <v>9141</v>
      </c>
      <c r="L550" s="22">
        <v>1490427932</v>
      </c>
      <c r="M550" s="22">
        <v>894827388</v>
      </c>
      <c r="N550" s="21" t="s">
        <v>12515</v>
      </c>
      <c r="O550" s="8">
        <v>44199</v>
      </c>
      <c r="P550" s="21" t="s">
        <v>12516</v>
      </c>
      <c r="Q550" s="22">
        <f>Table1_2[[#This Row],[Bank Deposit]]-Table1_2[[#This Row],[Saving Accounts]]</f>
        <v>964657.35145315994</v>
      </c>
      <c r="R550" s="22">
        <f>IF(AND(Table1_2[[#This Row],[Bank Deposit]]&gt;=500000),Table1_2[[#This Row],[Bank Deposit]]+Table1_2[[#This Row],[Bank Deposit]]*0.02,Table1_2[[#This Row],[Bank Deposit]])</f>
        <v>1367794.5</v>
      </c>
    </row>
    <row r="551" spans="1:18" x14ac:dyDescent="0.25">
      <c r="A551" s="21" t="s">
        <v>8866</v>
      </c>
      <c r="B551">
        <v>543580109</v>
      </c>
      <c r="C551">
        <v>50</v>
      </c>
      <c r="D551" s="8">
        <v>26443.5</v>
      </c>
      <c r="E551" s="21" t="s">
        <v>12</v>
      </c>
      <c r="F551" s="21" t="s">
        <v>208</v>
      </c>
      <c r="G551" s="21" t="s">
        <v>3820</v>
      </c>
      <c r="H551" s="22">
        <v>223022</v>
      </c>
      <c r="I551" s="22">
        <v>95313.466737719995</v>
      </c>
      <c r="J551" s="21" t="s">
        <v>8868</v>
      </c>
      <c r="K551" s="21" t="s">
        <v>15543</v>
      </c>
      <c r="L551" s="22">
        <v>810568836</v>
      </c>
      <c r="M551" s="22">
        <v>0</v>
      </c>
      <c r="N551" s="21" t="s">
        <v>12522</v>
      </c>
      <c r="O551" s="8">
        <v>44358</v>
      </c>
      <c r="P551" s="21" t="s">
        <v>12510</v>
      </c>
      <c r="Q551" s="22">
        <f>Table1_2[[#This Row],[Bank Deposit]]-Table1_2[[#This Row],[Saving Accounts]]</f>
        <v>127708.53326228001</v>
      </c>
      <c r="R551" s="22">
        <f>IF(AND(Table1_2[[#This Row],[Bank Deposit]]&gt;=500000),Table1_2[[#This Row],[Bank Deposit]]+Table1_2[[#This Row],[Bank Deposit]]*0.02,Table1_2[[#This Row],[Bank Deposit]])</f>
        <v>223022</v>
      </c>
    </row>
    <row r="552" spans="1:18" x14ac:dyDescent="0.25">
      <c r="A552" s="21" t="s">
        <v>2393</v>
      </c>
      <c r="B552">
        <v>228197315</v>
      </c>
      <c r="C552">
        <v>35</v>
      </c>
      <c r="D552" s="8">
        <v>31922.25</v>
      </c>
      <c r="E552" s="21" t="s">
        <v>1094</v>
      </c>
      <c r="F552" s="21" t="s">
        <v>53</v>
      </c>
      <c r="G552" s="21" t="s">
        <v>1964</v>
      </c>
      <c r="H552" s="22">
        <v>292403</v>
      </c>
      <c r="I552" s="22">
        <v>155982.00230339999</v>
      </c>
      <c r="J552" s="21" t="s">
        <v>2395</v>
      </c>
      <c r="K552" s="21"/>
      <c r="L552" s="22">
        <v>780985899</v>
      </c>
      <c r="M552" s="22">
        <v>0</v>
      </c>
      <c r="N552" s="21" t="s">
        <v>12522</v>
      </c>
      <c r="O552" s="8">
        <v>44278</v>
      </c>
      <c r="P552" s="21" t="s">
        <v>12510</v>
      </c>
      <c r="Q552" s="22">
        <f>Table1_2[[#This Row],[Bank Deposit]]-Table1_2[[#This Row],[Saving Accounts]]</f>
        <v>136420.99769660001</v>
      </c>
      <c r="R552" s="22">
        <f>IF(AND(Table1_2[[#This Row],[Bank Deposit]]&gt;=500000),Table1_2[[#This Row],[Bank Deposit]]+Table1_2[[#This Row],[Bank Deposit]]*0.02,Table1_2[[#This Row],[Bank Deposit]])</f>
        <v>292403</v>
      </c>
    </row>
    <row r="553" spans="1:18" x14ac:dyDescent="0.25">
      <c r="A553" s="21" t="s">
        <v>1698</v>
      </c>
      <c r="B553">
        <v>74610243</v>
      </c>
      <c r="C553">
        <v>28</v>
      </c>
      <c r="D553" s="8">
        <v>34479</v>
      </c>
      <c r="E553" s="21" t="s">
        <v>1094</v>
      </c>
      <c r="F553" s="21" t="s">
        <v>204</v>
      </c>
      <c r="G553" s="21" t="s">
        <v>14</v>
      </c>
      <c r="H553" s="22">
        <v>98254</v>
      </c>
      <c r="I553" s="22">
        <v>20878.883771199999</v>
      </c>
      <c r="J553" s="21" t="s">
        <v>1700</v>
      </c>
      <c r="K553" s="21"/>
      <c r="L553" s="22">
        <v>3492373144</v>
      </c>
      <c r="M553" s="22">
        <v>0</v>
      </c>
      <c r="N553" s="21" t="s">
        <v>12522</v>
      </c>
      <c r="O553" s="8">
        <v>44294</v>
      </c>
      <c r="P553" s="21" t="s">
        <v>12510</v>
      </c>
      <c r="Q553" s="22">
        <f>Table1_2[[#This Row],[Bank Deposit]]-Table1_2[[#This Row],[Saving Accounts]]</f>
        <v>77375.116228800005</v>
      </c>
      <c r="R553" s="22">
        <f>IF(AND(Table1_2[[#This Row],[Bank Deposit]]&gt;=500000),Table1_2[[#This Row],[Bank Deposit]]+Table1_2[[#This Row],[Bank Deposit]]*0.02,Table1_2[[#This Row],[Bank Deposit]])</f>
        <v>98254</v>
      </c>
    </row>
    <row r="554" spans="1:18" x14ac:dyDescent="0.25">
      <c r="A554" s="21" t="s">
        <v>3100</v>
      </c>
      <c r="B554">
        <v>202455505</v>
      </c>
      <c r="C554">
        <v>62</v>
      </c>
      <c r="D554" s="8">
        <v>22060.5</v>
      </c>
      <c r="E554" s="21" t="s">
        <v>1094</v>
      </c>
      <c r="F554" s="21" t="s">
        <v>947</v>
      </c>
      <c r="G554" s="21" t="s">
        <v>3058</v>
      </c>
      <c r="H554" s="22">
        <v>476278</v>
      </c>
      <c r="I554" s="22">
        <v>341354.27641152003</v>
      </c>
      <c r="J554" s="21" t="s">
        <v>3102</v>
      </c>
      <c r="K554" s="21"/>
      <c r="L554" s="22">
        <v>159194754</v>
      </c>
      <c r="M554" s="22">
        <v>0</v>
      </c>
      <c r="N554" s="21" t="s">
        <v>12525</v>
      </c>
      <c r="O554" s="8">
        <v>44537</v>
      </c>
      <c r="P554" s="21" t="s">
        <v>12561</v>
      </c>
      <c r="Q554" s="22">
        <f>Table1_2[[#This Row],[Bank Deposit]]-Table1_2[[#This Row],[Saving Accounts]]</f>
        <v>134923.72358847997</v>
      </c>
      <c r="R554" s="22">
        <f>IF(AND(Table1_2[[#This Row],[Bank Deposit]]&gt;=500000),Table1_2[[#This Row],[Bank Deposit]]+Table1_2[[#This Row],[Bank Deposit]]*0.02,Table1_2[[#This Row],[Bank Deposit]])</f>
        <v>476278</v>
      </c>
    </row>
    <row r="555" spans="1:18" x14ac:dyDescent="0.25">
      <c r="A555" s="21" t="s">
        <v>7020</v>
      </c>
      <c r="B555">
        <v>834142460</v>
      </c>
      <c r="C555">
        <v>82</v>
      </c>
      <c r="D555" s="8">
        <v>14755.5</v>
      </c>
      <c r="E555" s="21" t="s">
        <v>12</v>
      </c>
      <c r="F555" s="21" t="s">
        <v>675</v>
      </c>
      <c r="G555" s="21" t="s">
        <v>4054</v>
      </c>
      <c r="H555" s="22">
        <v>537206</v>
      </c>
      <c r="I555" s="22">
        <v>93209.869202400005</v>
      </c>
      <c r="J555" s="21" t="s">
        <v>7022</v>
      </c>
      <c r="K555" s="21"/>
      <c r="L555" s="22">
        <v>2921038209</v>
      </c>
      <c r="M555" s="22">
        <v>0</v>
      </c>
      <c r="N555" s="21" t="s">
        <v>12539</v>
      </c>
      <c r="O555" s="8">
        <v>44567</v>
      </c>
      <c r="P555" s="21" t="s">
        <v>12512</v>
      </c>
      <c r="Q555" s="22">
        <f>Table1_2[[#This Row],[Bank Deposit]]-Table1_2[[#This Row],[Saving Accounts]]</f>
        <v>443996.13079760002</v>
      </c>
      <c r="R555" s="22">
        <f>IF(AND(Table1_2[[#This Row],[Bank Deposit]]&gt;=500000),Table1_2[[#This Row],[Bank Deposit]]+Table1_2[[#This Row],[Bank Deposit]]*0.02,Table1_2[[#This Row],[Bank Deposit]])</f>
        <v>547950.12</v>
      </c>
    </row>
    <row r="556" spans="1:18" x14ac:dyDescent="0.25">
      <c r="A556" s="21" t="s">
        <v>702</v>
      </c>
      <c r="B556">
        <v>597156316</v>
      </c>
      <c r="C556">
        <v>48</v>
      </c>
      <c r="D556" s="8">
        <v>27174</v>
      </c>
      <c r="E556" s="21" t="s">
        <v>12</v>
      </c>
      <c r="F556" s="21" t="s">
        <v>422</v>
      </c>
      <c r="G556" s="21" t="s">
        <v>14</v>
      </c>
      <c r="H556" s="22">
        <v>414521</v>
      </c>
      <c r="I556" s="22">
        <v>178562.80653120001</v>
      </c>
      <c r="J556" s="21" t="s">
        <v>704</v>
      </c>
      <c r="K556" s="21"/>
      <c r="L556" s="22">
        <v>172268544</v>
      </c>
      <c r="M556" s="22">
        <v>0</v>
      </c>
      <c r="N556" s="21" t="s">
        <v>12525</v>
      </c>
      <c r="O556" s="8">
        <v>44600</v>
      </c>
      <c r="P556" s="21" t="s">
        <v>12506</v>
      </c>
      <c r="Q556" s="22">
        <f>Table1_2[[#This Row],[Bank Deposit]]-Table1_2[[#This Row],[Saving Accounts]]</f>
        <v>235958.19346879999</v>
      </c>
      <c r="R556" s="22">
        <f>IF(AND(Table1_2[[#This Row],[Bank Deposit]]&gt;=500000),Table1_2[[#This Row],[Bank Deposit]]+Table1_2[[#This Row],[Bank Deposit]]*0.02,Table1_2[[#This Row],[Bank Deposit]])</f>
        <v>414521</v>
      </c>
    </row>
    <row r="557" spans="1:18" x14ac:dyDescent="0.25">
      <c r="A557" s="21" t="s">
        <v>6799</v>
      </c>
      <c r="B557">
        <v>916577954</v>
      </c>
      <c r="C557">
        <v>28</v>
      </c>
      <c r="D557" s="8">
        <v>34479</v>
      </c>
      <c r="E557" s="21" t="s">
        <v>12</v>
      </c>
      <c r="F557" s="21" t="s">
        <v>395</v>
      </c>
      <c r="G557" s="21" t="s">
        <v>4066</v>
      </c>
      <c r="H557" s="22">
        <v>413382</v>
      </c>
      <c r="I557" s="22">
        <v>41854.883747040003</v>
      </c>
      <c r="J557" s="21" t="s">
        <v>6801</v>
      </c>
      <c r="K557" s="21"/>
      <c r="L557" s="22">
        <v>1217520576</v>
      </c>
      <c r="M557" s="22">
        <v>0</v>
      </c>
      <c r="N557" s="21" t="s">
        <v>12525</v>
      </c>
      <c r="O557" s="8">
        <v>44390</v>
      </c>
      <c r="P557" s="21" t="s">
        <v>12506</v>
      </c>
      <c r="Q557" s="22">
        <f>Table1_2[[#This Row],[Bank Deposit]]-Table1_2[[#This Row],[Saving Accounts]]</f>
        <v>371527.11625296</v>
      </c>
      <c r="R557" s="22">
        <f>IF(AND(Table1_2[[#This Row],[Bank Deposit]]&gt;=500000),Table1_2[[#This Row],[Bank Deposit]]+Table1_2[[#This Row],[Bank Deposit]]*0.02,Table1_2[[#This Row],[Bank Deposit]])</f>
        <v>413382</v>
      </c>
    </row>
    <row r="558" spans="1:18" x14ac:dyDescent="0.25">
      <c r="A558" s="21" t="s">
        <v>5626</v>
      </c>
      <c r="B558">
        <v>772724674</v>
      </c>
      <c r="C558">
        <v>30</v>
      </c>
      <c r="D558" s="8">
        <v>33748.5</v>
      </c>
      <c r="E558" s="21" t="s">
        <v>1094</v>
      </c>
      <c r="F558" s="21" t="s">
        <v>68</v>
      </c>
      <c r="G558" s="21" t="s">
        <v>4099</v>
      </c>
      <c r="H558" s="22">
        <v>389076</v>
      </c>
      <c r="I558" s="22">
        <v>112189.7515464</v>
      </c>
      <c r="J558" s="21" t="s">
        <v>5628</v>
      </c>
      <c r="K558" s="21"/>
      <c r="L558" s="22">
        <v>37788093</v>
      </c>
      <c r="M558" s="22">
        <v>0</v>
      </c>
      <c r="N558" s="21" t="s">
        <v>12525</v>
      </c>
      <c r="O558" s="8">
        <v>44611</v>
      </c>
      <c r="P558" s="21" t="s">
        <v>12506</v>
      </c>
      <c r="Q558" s="22">
        <f>Table1_2[[#This Row],[Bank Deposit]]-Table1_2[[#This Row],[Saving Accounts]]</f>
        <v>276886.24845359998</v>
      </c>
      <c r="R558" s="22">
        <f>IF(AND(Table1_2[[#This Row],[Bank Deposit]]&gt;=500000),Table1_2[[#This Row],[Bank Deposit]]+Table1_2[[#This Row],[Bank Deposit]]*0.02,Table1_2[[#This Row],[Bank Deposit]])</f>
        <v>389076</v>
      </c>
    </row>
    <row r="559" spans="1:18" x14ac:dyDescent="0.25">
      <c r="A559" s="21" t="s">
        <v>8574</v>
      </c>
      <c r="B559">
        <v>277879148</v>
      </c>
      <c r="C559">
        <v>76</v>
      </c>
      <c r="D559" s="8">
        <v>16947</v>
      </c>
      <c r="E559" s="21" t="s">
        <v>12</v>
      </c>
      <c r="F559" s="21" t="s">
        <v>1517</v>
      </c>
      <c r="G559" s="21" t="s">
        <v>2773</v>
      </c>
      <c r="H559" s="22">
        <v>95071</v>
      </c>
      <c r="I559" s="22">
        <v>47565.419355999999</v>
      </c>
      <c r="J559" s="21" t="s">
        <v>8576</v>
      </c>
      <c r="K559" s="21"/>
      <c r="L559" s="22">
        <v>529289475</v>
      </c>
      <c r="M559" s="22">
        <v>0</v>
      </c>
      <c r="N559" s="21" t="s">
        <v>12522</v>
      </c>
      <c r="O559" s="8">
        <v>44259</v>
      </c>
      <c r="P559" s="21" t="s">
        <v>12510</v>
      </c>
      <c r="Q559" s="22">
        <f>Table1_2[[#This Row],[Bank Deposit]]-Table1_2[[#This Row],[Saving Accounts]]</f>
        <v>47505.580644000001</v>
      </c>
      <c r="R559" s="22">
        <f>IF(AND(Table1_2[[#This Row],[Bank Deposit]]&gt;=500000),Table1_2[[#This Row],[Bank Deposit]]+Table1_2[[#This Row],[Bank Deposit]]*0.02,Table1_2[[#This Row],[Bank Deposit]])</f>
        <v>95071</v>
      </c>
    </row>
    <row r="560" spans="1:18" x14ac:dyDescent="0.25">
      <c r="A560" s="21" t="s">
        <v>5989</v>
      </c>
      <c r="B560">
        <v>811956007</v>
      </c>
      <c r="C560">
        <v>40</v>
      </c>
      <c r="D560" s="8">
        <v>30096</v>
      </c>
      <c r="E560" s="21" t="s">
        <v>12</v>
      </c>
      <c r="F560" s="21" t="s">
        <v>721</v>
      </c>
      <c r="G560" s="21" t="s">
        <v>4062</v>
      </c>
      <c r="H560" s="22">
        <v>382095</v>
      </c>
      <c r="I560" s="22">
        <v>56949.2600742</v>
      </c>
      <c r="J560" s="21" t="s">
        <v>5991</v>
      </c>
      <c r="K560" s="21"/>
      <c r="L560" s="22">
        <v>668895744</v>
      </c>
      <c r="M560" s="22">
        <v>0</v>
      </c>
      <c r="N560" s="21" t="s">
        <v>12539</v>
      </c>
      <c r="O560" s="8">
        <v>44585</v>
      </c>
      <c r="P560" s="21" t="s">
        <v>12512</v>
      </c>
      <c r="Q560" s="22">
        <f>Table1_2[[#This Row],[Bank Deposit]]-Table1_2[[#This Row],[Saving Accounts]]</f>
        <v>325145.73992580001</v>
      </c>
      <c r="R560" s="22">
        <f>IF(AND(Table1_2[[#This Row],[Bank Deposit]]&gt;=500000),Table1_2[[#This Row],[Bank Deposit]]+Table1_2[[#This Row],[Bank Deposit]]*0.02,Table1_2[[#This Row],[Bank Deposit]])</f>
        <v>382095</v>
      </c>
    </row>
    <row r="561" spans="1:18" x14ac:dyDescent="0.25">
      <c r="A561" s="21" t="s">
        <v>7956</v>
      </c>
      <c r="B561">
        <v>898907904</v>
      </c>
      <c r="C561">
        <v>85</v>
      </c>
      <c r="D561" s="8">
        <v>13659.75</v>
      </c>
      <c r="E561" s="21" t="s">
        <v>12</v>
      </c>
      <c r="F561" s="21" t="s">
        <v>951</v>
      </c>
      <c r="G561" s="21" t="s">
        <v>3583</v>
      </c>
      <c r="H561" s="22">
        <v>49529</v>
      </c>
      <c r="I561" s="22">
        <v>64558.898201600001</v>
      </c>
      <c r="J561" s="21" t="s">
        <v>7958</v>
      </c>
      <c r="K561" s="21"/>
      <c r="L561" s="22">
        <v>1143264825</v>
      </c>
      <c r="M561" s="22">
        <v>418199085</v>
      </c>
      <c r="N561" s="21" t="s">
        <v>12515</v>
      </c>
      <c r="O561" s="8">
        <v>44301</v>
      </c>
      <c r="P561" s="21" t="s">
        <v>12527</v>
      </c>
      <c r="Q561" s="22">
        <f>Table1_2[[#This Row],[Bank Deposit]]-Table1_2[[#This Row],[Saving Accounts]]</f>
        <v>-15029.898201600001</v>
      </c>
      <c r="R561" s="22">
        <f>IF(AND(Table1_2[[#This Row],[Bank Deposit]]&gt;=500000),Table1_2[[#This Row],[Bank Deposit]]+Table1_2[[#This Row],[Bank Deposit]]*0.02,Table1_2[[#This Row],[Bank Deposit]])</f>
        <v>49529</v>
      </c>
    </row>
    <row r="562" spans="1:18" x14ac:dyDescent="0.25">
      <c r="A562" s="21" t="s">
        <v>992</v>
      </c>
      <c r="B562">
        <v>13936702</v>
      </c>
      <c r="C562">
        <v>26</v>
      </c>
      <c r="D562" s="8">
        <v>35209.5</v>
      </c>
      <c r="E562" s="21" t="s">
        <v>12</v>
      </c>
      <c r="F562" s="21" t="s">
        <v>993</v>
      </c>
      <c r="G562" s="21" t="s">
        <v>14</v>
      </c>
      <c r="H562" s="22">
        <v>806419</v>
      </c>
      <c r="I562" s="22">
        <v>378680.73542207998</v>
      </c>
      <c r="J562" s="21" t="s">
        <v>995</v>
      </c>
      <c r="K562" s="21"/>
      <c r="L562" s="22">
        <v>1501964265</v>
      </c>
      <c r="M562" s="22">
        <v>0</v>
      </c>
      <c r="N562" s="21" t="s">
        <v>12525</v>
      </c>
      <c r="O562" s="8">
        <v>44614</v>
      </c>
      <c r="P562" s="21" t="s">
        <v>12506</v>
      </c>
      <c r="Q562" s="22">
        <f>Table1_2[[#This Row],[Bank Deposit]]-Table1_2[[#This Row],[Saving Accounts]]</f>
        <v>427738.26457792002</v>
      </c>
      <c r="R562" s="22">
        <f>IF(AND(Table1_2[[#This Row],[Bank Deposit]]&gt;=500000),Table1_2[[#This Row],[Bank Deposit]]+Table1_2[[#This Row],[Bank Deposit]]*0.02,Table1_2[[#This Row],[Bank Deposit]])</f>
        <v>822547.38</v>
      </c>
    </row>
    <row r="563" spans="1:18" x14ac:dyDescent="0.25">
      <c r="A563" s="21" t="s">
        <v>8490</v>
      </c>
      <c r="B563">
        <v>301759028</v>
      </c>
      <c r="C563">
        <v>76</v>
      </c>
      <c r="D563" s="8">
        <v>16947</v>
      </c>
      <c r="E563" s="21" t="s">
        <v>12</v>
      </c>
      <c r="F563" s="21" t="s">
        <v>514</v>
      </c>
      <c r="G563" s="21" t="s">
        <v>2773</v>
      </c>
      <c r="H563" s="22">
        <v>1997339</v>
      </c>
      <c r="I563" s="22">
        <v>641447.57486159995</v>
      </c>
      <c r="J563" s="21" t="s">
        <v>8492</v>
      </c>
      <c r="K563" s="21"/>
      <c r="L563" s="22">
        <v>112495635</v>
      </c>
      <c r="M563" s="22">
        <v>0</v>
      </c>
      <c r="N563" s="21" t="s">
        <v>12505</v>
      </c>
      <c r="O563" s="8">
        <v>44281</v>
      </c>
      <c r="P563" s="21" t="s">
        <v>12506</v>
      </c>
      <c r="Q563" s="22">
        <f>Table1_2[[#This Row],[Bank Deposit]]-Table1_2[[#This Row],[Saving Accounts]]</f>
        <v>1355891.4251383999</v>
      </c>
      <c r="R563" s="22">
        <f>IF(AND(Table1_2[[#This Row],[Bank Deposit]]&gt;=500000),Table1_2[[#This Row],[Bank Deposit]]+Table1_2[[#This Row],[Bank Deposit]]*0.02,Table1_2[[#This Row],[Bank Deposit]])</f>
        <v>2037285.78</v>
      </c>
    </row>
    <row r="564" spans="1:18" x14ac:dyDescent="0.25">
      <c r="A564" s="21" t="s">
        <v>5474</v>
      </c>
      <c r="B564">
        <v>447779039</v>
      </c>
      <c r="C564">
        <v>34</v>
      </c>
      <c r="D564" s="8">
        <v>32287.5</v>
      </c>
      <c r="E564" s="21" t="s">
        <v>1094</v>
      </c>
      <c r="F564" s="21" t="s">
        <v>1799</v>
      </c>
      <c r="G564" s="21" t="s">
        <v>4105</v>
      </c>
      <c r="H564" s="22">
        <v>1690117</v>
      </c>
      <c r="I564" s="22">
        <v>327416.53943619999</v>
      </c>
      <c r="J564" s="21" t="s">
        <v>5476</v>
      </c>
      <c r="K564" s="21"/>
      <c r="L564" s="22">
        <v>636760509</v>
      </c>
      <c r="M564" s="22">
        <v>0</v>
      </c>
      <c r="N564" s="21" t="s">
        <v>12539</v>
      </c>
      <c r="O564" s="8">
        <v>44592</v>
      </c>
      <c r="P564" s="21" t="s">
        <v>12566</v>
      </c>
      <c r="Q564" s="22">
        <f>Table1_2[[#This Row],[Bank Deposit]]-Table1_2[[#This Row],[Saving Accounts]]</f>
        <v>1362700.4605638001</v>
      </c>
      <c r="R564" s="22">
        <f>IF(AND(Table1_2[[#This Row],[Bank Deposit]]&gt;=500000),Table1_2[[#This Row],[Bank Deposit]]+Table1_2[[#This Row],[Bank Deposit]]*0.02,Table1_2[[#This Row],[Bank Deposit]])</f>
        <v>1723919.34</v>
      </c>
    </row>
    <row r="565" spans="1:18" x14ac:dyDescent="0.25">
      <c r="A565" s="21" t="s">
        <v>5587</v>
      </c>
      <c r="B565">
        <v>666135493</v>
      </c>
      <c r="C565">
        <v>46</v>
      </c>
      <c r="D565" s="8">
        <v>27904.5</v>
      </c>
      <c r="E565" s="21" t="s">
        <v>1094</v>
      </c>
      <c r="F565" s="21" t="s">
        <v>587</v>
      </c>
      <c r="G565" s="21" t="s">
        <v>4054</v>
      </c>
      <c r="H565" s="22">
        <v>2140190</v>
      </c>
      <c r="I565" s="22">
        <v>430644.70009391999</v>
      </c>
      <c r="J565" s="21" t="s">
        <v>5589</v>
      </c>
      <c r="K565" s="21"/>
      <c r="L565" s="22">
        <v>1043509632</v>
      </c>
      <c r="M565" s="22">
        <v>0</v>
      </c>
      <c r="N565" s="21" t="s">
        <v>12522</v>
      </c>
      <c r="O565" s="8">
        <v>44451</v>
      </c>
      <c r="P565" s="21" t="s">
        <v>12512</v>
      </c>
      <c r="Q565" s="22">
        <f>Table1_2[[#This Row],[Bank Deposit]]-Table1_2[[#This Row],[Saving Accounts]]</f>
        <v>1709545.2999060801</v>
      </c>
      <c r="R565" s="22">
        <f>IF(AND(Table1_2[[#This Row],[Bank Deposit]]&gt;=500000),Table1_2[[#This Row],[Bank Deposit]]+Table1_2[[#This Row],[Bank Deposit]]*0.02,Table1_2[[#This Row],[Bank Deposit]])</f>
        <v>2182993.7999999998</v>
      </c>
    </row>
    <row r="566" spans="1:18" x14ac:dyDescent="0.25">
      <c r="A566" s="21" t="s">
        <v>5495</v>
      </c>
      <c r="B566">
        <v>213378098</v>
      </c>
      <c r="C566">
        <v>83</v>
      </c>
      <c r="D566" s="8">
        <v>14390.25</v>
      </c>
      <c r="E566" s="21" t="s">
        <v>1094</v>
      </c>
      <c r="F566" s="21" t="s">
        <v>1840</v>
      </c>
      <c r="G566" s="21" t="s">
        <v>4074</v>
      </c>
      <c r="H566" s="22">
        <v>527117</v>
      </c>
      <c r="I566" s="22">
        <v>122920.17680775</v>
      </c>
      <c r="J566" s="21" t="s">
        <v>5497</v>
      </c>
      <c r="K566" s="21"/>
      <c r="L566" s="22">
        <v>1015743744</v>
      </c>
      <c r="M566" s="22">
        <v>0</v>
      </c>
      <c r="N566" s="21" t="s">
        <v>12525</v>
      </c>
      <c r="O566" s="8">
        <v>44503</v>
      </c>
      <c r="P566" s="21" t="s">
        <v>12506</v>
      </c>
      <c r="Q566" s="22">
        <f>Table1_2[[#This Row],[Bank Deposit]]-Table1_2[[#This Row],[Saving Accounts]]</f>
        <v>404196.82319224998</v>
      </c>
      <c r="R566" s="22">
        <f>IF(AND(Table1_2[[#This Row],[Bank Deposit]]&gt;=500000),Table1_2[[#This Row],[Bank Deposit]]+Table1_2[[#This Row],[Bank Deposit]]*0.02,Table1_2[[#This Row],[Bank Deposit]])</f>
        <v>537659.34</v>
      </c>
    </row>
    <row r="567" spans="1:18" x14ac:dyDescent="0.25">
      <c r="A567" s="21" t="s">
        <v>2031</v>
      </c>
      <c r="B567">
        <v>914302353</v>
      </c>
      <c r="C567">
        <v>84</v>
      </c>
      <c r="D567" s="8">
        <v>14025</v>
      </c>
      <c r="E567" s="21" t="s">
        <v>1094</v>
      </c>
      <c r="F567" s="21" t="s">
        <v>1517</v>
      </c>
      <c r="G567" s="21" t="s">
        <v>1964</v>
      </c>
      <c r="H567" s="22">
        <v>307165</v>
      </c>
      <c r="I567" s="22">
        <v>221006.79153504001</v>
      </c>
      <c r="J567" s="21" t="s">
        <v>2033</v>
      </c>
      <c r="K567" s="21"/>
      <c r="L567" s="22">
        <v>2759451408</v>
      </c>
      <c r="M567" s="22">
        <v>0</v>
      </c>
      <c r="N567" s="21" t="s">
        <v>12522</v>
      </c>
      <c r="O567" s="8">
        <v>44639</v>
      </c>
      <c r="P567" s="21" t="s">
        <v>12512</v>
      </c>
      <c r="Q567" s="22">
        <f>Table1_2[[#This Row],[Bank Deposit]]-Table1_2[[#This Row],[Saving Accounts]]</f>
        <v>86158.208464959986</v>
      </c>
      <c r="R567" s="22">
        <f>IF(AND(Table1_2[[#This Row],[Bank Deposit]]&gt;=500000),Table1_2[[#This Row],[Bank Deposit]]+Table1_2[[#This Row],[Bank Deposit]]*0.02,Table1_2[[#This Row],[Bank Deposit]])</f>
        <v>307165</v>
      </c>
    </row>
    <row r="568" spans="1:18" x14ac:dyDescent="0.25">
      <c r="A568" s="21" t="s">
        <v>1629</v>
      </c>
      <c r="B568">
        <v>61241884</v>
      </c>
      <c r="C568">
        <v>72</v>
      </c>
      <c r="D568" s="8">
        <v>18408</v>
      </c>
      <c r="E568" s="21" t="s">
        <v>1094</v>
      </c>
      <c r="F568" s="21" t="s">
        <v>1610</v>
      </c>
      <c r="G568" s="21" t="s">
        <v>14</v>
      </c>
      <c r="H568" s="22">
        <v>1181620</v>
      </c>
      <c r="I568" s="22">
        <v>182613.96736000001</v>
      </c>
      <c r="J568" s="21" t="s">
        <v>1631</v>
      </c>
      <c r="K568" s="21"/>
      <c r="L568" s="22">
        <v>2740966319</v>
      </c>
      <c r="M568" s="22">
        <v>0</v>
      </c>
      <c r="N568" s="21" t="s">
        <v>12539</v>
      </c>
      <c r="O568" s="8">
        <v>44230</v>
      </c>
      <c r="P568" s="21" t="s">
        <v>12512</v>
      </c>
      <c r="Q568" s="22">
        <f>Table1_2[[#This Row],[Bank Deposit]]-Table1_2[[#This Row],[Saving Accounts]]</f>
        <v>999006.03263999999</v>
      </c>
      <c r="R568" s="22">
        <f>IF(AND(Table1_2[[#This Row],[Bank Deposit]]&gt;=500000),Table1_2[[#This Row],[Bank Deposit]]+Table1_2[[#This Row],[Bank Deposit]]*0.02,Table1_2[[#This Row],[Bank Deposit]])</f>
        <v>1205252.3999999999</v>
      </c>
    </row>
    <row r="569" spans="1:18" x14ac:dyDescent="0.25">
      <c r="A569" s="21" t="s">
        <v>5340</v>
      </c>
      <c r="B569">
        <v>748176185</v>
      </c>
      <c r="C569">
        <v>75</v>
      </c>
      <c r="D569" s="8">
        <v>17312.25</v>
      </c>
      <c r="E569" s="21" t="s">
        <v>1094</v>
      </c>
      <c r="F569" s="21" t="s">
        <v>53</v>
      </c>
      <c r="G569" s="21" t="s">
        <v>4066</v>
      </c>
      <c r="H569" s="22">
        <v>1215971</v>
      </c>
      <c r="I569" s="22">
        <v>486780.641664</v>
      </c>
      <c r="J569" s="21" t="s">
        <v>5342</v>
      </c>
      <c r="K569" s="21"/>
      <c r="L569" s="22">
        <v>2444075456</v>
      </c>
      <c r="M569" s="22">
        <v>0</v>
      </c>
      <c r="N569" s="21" t="s">
        <v>12525</v>
      </c>
      <c r="O569" s="8">
        <v>44357</v>
      </c>
      <c r="P569" s="21" t="s">
        <v>12506</v>
      </c>
      <c r="Q569" s="22">
        <f>Table1_2[[#This Row],[Bank Deposit]]-Table1_2[[#This Row],[Saving Accounts]]</f>
        <v>729190.358336</v>
      </c>
      <c r="R569" s="22">
        <f>IF(AND(Table1_2[[#This Row],[Bank Deposit]]&gt;=500000),Table1_2[[#This Row],[Bank Deposit]]+Table1_2[[#This Row],[Bank Deposit]]*0.02,Table1_2[[#This Row],[Bank Deposit]])</f>
        <v>1240290.42</v>
      </c>
    </row>
    <row r="570" spans="1:18" x14ac:dyDescent="0.25">
      <c r="A570" s="21" t="s">
        <v>974</v>
      </c>
      <c r="B570">
        <v>775922234</v>
      </c>
      <c r="C570">
        <v>69</v>
      </c>
      <c r="D570" s="8">
        <v>19503.75</v>
      </c>
      <c r="E570" s="21" t="s">
        <v>12</v>
      </c>
      <c r="F570" s="21" t="s">
        <v>63</v>
      </c>
      <c r="G570" s="21" t="s">
        <v>14</v>
      </c>
      <c r="H570" s="22">
        <v>1110950</v>
      </c>
      <c r="I570" s="22">
        <v>243373.43201600001</v>
      </c>
      <c r="J570" s="21" t="s">
        <v>976</v>
      </c>
      <c r="K570" s="21"/>
      <c r="L570" s="22">
        <v>3479328</v>
      </c>
      <c r="M570" s="22">
        <v>0</v>
      </c>
      <c r="N570" s="21" t="s">
        <v>12505</v>
      </c>
      <c r="O570" s="8">
        <v>44646</v>
      </c>
      <c r="P570" s="21" t="s">
        <v>12506</v>
      </c>
      <c r="Q570" s="22">
        <f>Table1_2[[#This Row],[Bank Deposit]]-Table1_2[[#This Row],[Saving Accounts]]</f>
        <v>867576.56798399996</v>
      </c>
      <c r="R570" s="22">
        <f>IF(AND(Table1_2[[#This Row],[Bank Deposit]]&gt;=500000),Table1_2[[#This Row],[Bank Deposit]]+Table1_2[[#This Row],[Bank Deposit]]*0.02,Table1_2[[#This Row],[Bank Deposit]])</f>
        <v>1133169</v>
      </c>
    </row>
    <row r="571" spans="1:18" x14ac:dyDescent="0.25">
      <c r="A571" s="21" t="s">
        <v>8720</v>
      </c>
      <c r="B571">
        <v>589094059</v>
      </c>
      <c r="C571">
        <v>42</v>
      </c>
      <c r="D571" s="8">
        <v>29365.5</v>
      </c>
      <c r="E571" s="21" t="s">
        <v>12</v>
      </c>
      <c r="F571" s="21" t="s">
        <v>598</v>
      </c>
      <c r="G571" s="21" t="s">
        <v>3820</v>
      </c>
      <c r="H571" s="22">
        <v>232227</v>
      </c>
      <c r="I571" s="22">
        <v>56868.712453799999</v>
      </c>
      <c r="J571" s="21" t="s">
        <v>8722</v>
      </c>
      <c r="K571" s="21"/>
      <c r="L571" s="22">
        <v>23729314</v>
      </c>
      <c r="M571" s="22">
        <v>0</v>
      </c>
      <c r="N571" s="21" t="s">
        <v>12522</v>
      </c>
      <c r="O571" s="8">
        <v>44663</v>
      </c>
      <c r="P571" s="21" t="s">
        <v>12510</v>
      </c>
      <c r="Q571" s="22">
        <f>Table1_2[[#This Row],[Bank Deposit]]-Table1_2[[#This Row],[Saving Accounts]]</f>
        <v>175358.28754620001</v>
      </c>
      <c r="R571" s="22">
        <f>IF(AND(Table1_2[[#This Row],[Bank Deposit]]&gt;=500000),Table1_2[[#This Row],[Bank Deposit]]+Table1_2[[#This Row],[Bank Deposit]]*0.02,Table1_2[[#This Row],[Bank Deposit]])</f>
        <v>232227</v>
      </c>
    </row>
    <row r="572" spans="1:18" x14ac:dyDescent="0.25">
      <c r="A572" s="21" t="s">
        <v>3446</v>
      </c>
      <c r="B572">
        <v>336758713</v>
      </c>
      <c r="C572">
        <v>17</v>
      </c>
      <c r="D572" s="8">
        <v>38496.75</v>
      </c>
      <c r="E572" s="21" t="s">
        <v>1094</v>
      </c>
      <c r="F572" s="21" t="s">
        <v>509</v>
      </c>
      <c r="G572" s="21" t="s">
        <v>3331</v>
      </c>
      <c r="H572" s="22">
        <v>348646</v>
      </c>
      <c r="I572" s="22">
        <v>103131.0532395</v>
      </c>
      <c r="J572" s="21" t="s">
        <v>3448</v>
      </c>
      <c r="K572" s="21"/>
      <c r="L572" s="22">
        <v>622067128</v>
      </c>
      <c r="M572" s="22">
        <v>0</v>
      </c>
      <c r="N572" s="21" t="s">
        <v>12539</v>
      </c>
      <c r="O572" s="8">
        <v>44595</v>
      </c>
      <c r="P572" s="21" t="s">
        <v>12566</v>
      </c>
      <c r="Q572" s="22">
        <f>Table1_2[[#This Row],[Bank Deposit]]-Table1_2[[#This Row],[Saving Accounts]]</f>
        <v>245514.9467605</v>
      </c>
      <c r="R572" s="22">
        <f>IF(AND(Table1_2[[#This Row],[Bank Deposit]]&gt;=500000),Table1_2[[#This Row],[Bank Deposit]]+Table1_2[[#This Row],[Bank Deposit]]*0.02,Table1_2[[#This Row],[Bank Deposit]])</f>
        <v>348646</v>
      </c>
    </row>
    <row r="573" spans="1:18" x14ac:dyDescent="0.25">
      <c r="A573" s="21" t="s">
        <v>7801</v>
      </c>
      <c r="B573">
        <v>314606855</v>
      </c>
      <c r="C573">
        <v>67</v>
      </c>
      <c r="D573" s="8">
        <v>20234.25</v>
      </c>
      <c r="E573" s="21" t="s">
        <v>12</v>
      </c>
      <c r="F573" s="21" t="s">
        <v>1252</v>
      </c>
      <c r="G573" s="21" t="s">
        <v>3058</v>
      </c>
      <c r="H573" s="22">
        <v>840867</v>
      </c>
      <c r="I573" s="22">
        <v>169434.66954959999</v>
      </c>
      <c r="J573" s="21" t="s">
        <v>7803</v>
      </c>
      <c r="K573" s="21"/>
      <c r="L573" s="22">
        <v>1295580608</v>
      </c>
      <c r="M573" s="22">
        <v>0</v>
      </c>
      <c r="N573" s="21" t="s">
        <v>12522</v>
      </c>
      <c r="O573" s="8">
        <v>44409</v>
      </c>
      <c r="P573" s="21" t="s">
        <v>12510</v>
      </c>
      <c r="Q573" s="22">
        <f>Table1_2[[#This Row],[Bank Deposit]]-Table1_2[[#This Row],[Saving Accounts]]</f>
        <v>671432.33045040001</v>
      </c>
      <c r="R573" s="22">
        <f>IF(AND(Table1_2[[#This Row],[Bank Deposit]]&gt;=500000),Table1_2[[#This Row],[Bank Deposit]]+Table1_2[[#This Row],[Bank Deposit]]*0.02,Table1_2[[#This Row],[Bank Deposit]])</f>
        <v>857684.34</v>
      </c>
    </row>
    <row r="574" spans="1:18" x14ac:dyDescent="0.25">
      <c r="A574" s="21" t="s">
        <v>2806</v>
      </c>
      <c r="B574">
        <v>855984744</v>
      </c>
      <c r="C574">
        <v>84</v>
      </c>
      <c r="D574" s="8">
        <v>14025</v>
      </c>
      <c r="E574" s="21" t="s">
        <v>1094</v>
      </c>
      <c r="F574" s="21" t="s">
        <v>989</v>
      </c>
      <c r="G574" s="21" t="s">
        <v>2773</v>
      </c>
      <c r="H574" s="22">
        <v>497932</v>
      </c>
      <c r="I574" s="22">
        <v>349634.89007999998</v>
      </c>
      <c r="J574" s="21" t="s">
        <v>2808</v>
      </c>
      <c r="K574" s="21"/>
      <c r="L574" s="22">
        <v>1852401825</v>
      </c>
      <c r="M574" s="22">
        <v>0</v>
      </c>
      <c r="N574" s="21" t="s">
        <v>12522</v>
      </c>
      <c r="O574" s="8">
        <v>44653</v>
      </c>
      <c r="P574" s="21" t="s">
        <v>12510</v>
      </c>
      <c r="Q574" s="22">
        <f>Table1_2[[#This Row],[Bank Deposit]]-Table1_2[[#This Row],[Saving Accounts]]</f>
        <v>148297.10992000002</v>
      </c>
      <c r="R574" s="22">
        <f>IF(AND(Table1_2[[#This Row],[Bank Deposit]]&gt;=500000),Table1_2[[#This Row],[Bank Deposit]]+Table1_2[[#This Row],[Bank Deposit]]*0.02,Table1_2[[#This Row],[Bank Deposit]])</f>
        <v>497932</v>
      </c>
    </row>
    <row r="575" spans="1:18" x14ac:dyDescent="0.25">
      <c r="A575" s="21" t="s">
        <v>1566</v>
      </c>
      <c r="B575">
        <v>649755058</v>
      </c>
      <c r="C575">
        <v>69</v>
      </c>
      <c r="D575" s="8">
        <v>19503.75</v>
      </c>
      <c r="E575" s="21" t="s">
        <v>1094</v>
      </c>
      <c r="F575" s="21" t="s">
        <v>598</v>
      </c>
      <c r="G575" s="21" t="s">
        <v>14</v>
      </c>
      <c r="H575" s="22">
        <v>173004</v>
      </c>
      <c r="I575" s="22">
        <v>84444.506324639995</v>
      </c>
      <c r="J575" s="21" t="s">
        <v>1568</v>
      </c>
      <c r="K575" s="21"/>
      <c r="L575" s="22">
        <v>378710171</v>
      </c>
      <c r="M575" s="22">
        <v>933761346</v>
      </c>
      <c r="N575" s="21" t="s">
        <v>12515</v>
      </c>
      <c r="O575" s="8">
        <v>44291</v>
      </c>
      <c r="P575" s="21" t="s">
        <v>12516</v>
      </c>
      <c r="Q575" s="22">
        <f>Table1_2[[#This Row],[Bank Deposit]]-Table1_2[[#This Row],[Saving Accounts]]</f>
        <v>88559.493675360005</v>
      </c>
      <c r="R575" s="22">
        <f>IF(AND(Table1_2[[#This Row],[Bank Deposit]]&gt;=500000),Table1_2[[#This Row],[Bank Deposit]]+Table1_2[[#This Row],[Bank Deposit]]*0.02,Table1_2[[#This Row],[Bank Deposit]])</f>
        <v>173004</v>
      </c>
    </row>
    <row r="576" spans="1:18" x14ac:dyDescent="0.25">
      <c r="A576" s="21" t="s">
        <v>4427</v>
      </c>
      <c r="B576">
        <v>501552618</v>
      </c>
      <c r="C576">
        <v>66</v>
      </c>
      <c r="D576" s="8">
        <v>20599.5</v>
      </c>
      <c r="E576" s="21" t="s">
        <v>1094</v>
      </c>
      <c r="F576" s="21" t="s">
        <v>231</v>
      </c>
      <c r="G576" s="21" t="s">
        <v>4054</v>
      </c>
      <c r="H576" s="22">
        <v>507996</v>
      </c>
      <c r="I576" s="22">
        <v>74814.012503999998</v>
      </c>
      <c r="J576" s="21" t="s">
        <v>4429</v>
      </c>
      <c r="K576" s="21"/>
      <c r="L576" s="22">
        <v>850148079</v>
      </c>
      <c r="M576" s="22">
        <v>0</v>
      </c>
      <c r="N576" s="21" t="s">
        <v>12522</v>
      </c>
      <c r="O576" s="8">
        <v>44655</v>
      </c>
      <c r="P576" s="21" t="s">
        <v>12510</v>
      </c>
      <c r="Q576" s="22">
        <f>Table1_2[[#This Row],[Bank Deposit]]-Table1_2[[#This Row],[Saving Accounts]]</f>
        <v>433181.98749600002</v>
      </c>
      <c r="R576" s="22">
        <f>IF(AND(Table1_2[[#This Row],[Bank Deposit]]&gt;=500000),Table1_2[[#This Row],[Bank Deposit]]+Table1_2[[#This Row],[Bank Deposit]]*0.02,Table1_2[[#This Row],[Bank Deposit]])</f>
        <v>518155.92</v>
      </c>
    </row>
    <row r="577" spans="1:18" x14ac:dyDescent="0.25">
      <c r="A577" s="21" t="s">
        <v>6388</v>
      </c>
      <c r="B577">
        <v>257586339</v>
      </c>
      <c r="C577">
        <v>77</v>
      </c>
      <c r="D577" s="8">
        <v>16581.75</v>
      </c>
      <c r="E577" s="21" t="s">
        <v>12</v>
      </c>
      <c r="F577" s="21" t="s">
        <v>587</v>
      </c>
      <c r="G577" s="21" t="s">
        <v>4105</v>
      </c>
      <c r="H577" s="22">
        <v>2894746</v>
      </c>
      <c r="I577" s="22">
        <v>463159.311552</v>
      </c>
      <c r="J577" s="21" t="s">
        <v>6390</v>
      </c>
      <c r="K577" s="21"/>
      <c r="L577" s="22">
        <v>9829131</v>
      </c>
      <c r="M577" s="22">
        <v>0</v>
      </c>
      <c r="N577" s="21" t="s">
        <v>12505</v>
      </c>
      <c r="O577" s="8">
        <v>44588</v>
      </c>
      <c r="P577" s="21" t="s">
        <v>12506</v>
      </c>
      <c r="Q577" s="22">
        <f>Table1_2[[#This Row],[Bank Deposit]]-Table1_2[[#This Row],[Saving Accounts]]</f>
        <v>2431586.6884479998</v>
      </c>
      <c r="R577" s="22">
        <f>IF(AND(Table1_2[[#This Row],[Bank Deposit]]&gt;=500000),Table1_2[[#This Row],[Bank Deposit]]+Table1_2[[#This Row],[Bank Deposit]]*0.02,Table1_2[[#This Row],[Bank Deposit]])</f>
        <v>2952640.92</v>
      </c>
    </row>
    <row r="578" spans="1:18" x14ac:dyDescent="0.25">
      <c r="A578" s="21" t="s">
        <v>968</v>
      </c>
      <c r="B578">
        <v>380865340</v>
      </c>
      <c r="C578">
        <v>36</v>
      </c>
      <c r="D578" s="8">
        <v>31557</v>
      </c>
      <c r="E578" s="21" t="s">
        <v>12</v>
      </c>
      <c r="F578" s="21" t="s">
        <v>426</v>
      </c>
      <c r="G578" s="21" t="s">
        <v>14</v>
      </c>
      <c r="H578" s="22">
        <v>505424</v>
      </c>
      <c r="I578" s="22">
        <v>292471.89726719999</v>
      </c>
      <c r="J578" s="21" t="s">
        <v>970</v>
      </c>
      <c r="K578" s="21"/>
      <c r="L578" s="22">
        <v>1416898098</v>
      </c>
      <c r="M578" s="22">
        <v>0</v>
      </c>
      <c r="N578" s="21" t="s">
        <v>12525</v>
      </c>
      <c r="O578" s="8">
        <v>44428</v>
      </c>
      <c r="P578" s="21" t="s">
        <v>12561</v>
      </c>
      <c r="Q578" s="22">
        <f>Table1_2[[#This Row],[Bank Deposit]]-Table1_2[[#This Row],[Saving Accounts]]</f>
        <v>212952.10273280001</v>
      </c>
      <c r="R578" s="22">
        <f>IF(AND(Table1_2[[#This Row],[Bank Deposit]]&gt;=500000),Table1_2[[#This Row],[Bank Deposit]]+Table1_2[[#This Row],[Bank Deposit]]*0.02,Table1_2[[#This Row],[Bank Deposit]])</f>
        <v>515532.48</v>
      </c>
    </row>
    <row r="579" spans="1:18" x14ac:dyDescent="0.25">
      <c r="A579" s="21" t="s">
        <v>946</v>
      </c>
      <c r="B579">
        <v>618150017</v>
      </c>
      <c r="C579">
        <v>74</v>
      </c>
      <c r="D579" s="8">
        <v>17677.5</v>
      </c>
      <c r="E579" s="21" t="s">
        <v>12</v>
      </c>
      <c r="F579" s="21" t="s">
        <v>947</v>
      </c>
      <c r="G579" s="21" t="s">
        <v>14</v>
      </c>
      <c r="H579" s="22">
        <v>1597695</v>
      </c>
      <c r="I579" s="22">
        <v>251878.16364983999</v>
      </c>
      <c r="J579" s="21" t="s">
        <v>949</v>
      </c>
      <c r="K579" s="21"/>
      <c r="L579" s="22">
        <v>2639847744</v>
      </c>
      <c r="M579" s="22">
        <v>0</v>
      </c>
      <c r="N579" s="21" t="s">
        <v>12525</v>
      </c>
      <c r="O579" s="8">
        <v>44484</v>
      </c>
      <c r="P579" s="21" t="s">
        <v>12506</v>
      </c>
      <c r="Q579" s="22">
        <f>Table1_2[[#This Row],[Bank Deposit]]-Table1_2[[#This Row],[Saving Accounts]]</f>
        <v>1345816.83635016</v>
      </c>
      <c r="R579" s="22">
        <f>IF(AND(Table1_2[[#This Row],[Bank Deposit]]&gt;=500000),Table1_2[[#This Row],[Bank Deposit]]+Table1_2[[#This Row],[Bank Deposit]]*0.02,Table1_2[[#This Row],[Bank Deposit]])</f>
        <v>1629648.9</v>
      </c>
    </row>
    <row r="580" spans="1:18" x14ac:dyDescent="0.25">
      <c r="A580" s="21" t="s">
        <v>533</v>
      </c>
      <c r="B580">
        <v>377814136</v>
      </c>
      <c r="C580">
        <v>45</v>
      </c>
      <c r="D580" s="8">
        <v>28269.75</v>
      </c>
      <c r="E580" s="21" t="s">
        <v>12</v>
      </c>
      <c r="F580" s="21" t="s">
        <v>29</v>
      </c>
      <c r="G580" s="21" t="s">
        <v>14</v>
      </c>
      <c r="H580" s="22">
        <v>1133682</v>
      </c>
      <c r="I580" s="22">
        <v>646556.94006119994</v>
      </c>
      <c r="J580" s="21" t="s">
        <v>535</v>
      </c>
      <c r="K580" s="21"/>
      <c r="L580" s="22">
        <v>2804773125</v>
      </c>
      <c r="M580" s="22">
        <v>0</v>
      </c>
      <c r="N580" s="21" t="s">
        <v>12539</v>
      </c>
      <c r="O580" s="8">
        <v>44273</v>
      </c>
      <c r="P580" s="21" t="s">
        <v>12512</v>
      </c>
      <c r="Q580" s="22">
        <f>Table1_2[[#This Row],[Bank Deposit]]-Table1_2[[#This Row],[Saving Accounts]]</f>
        <v>487125.05993880006</v>
      </c>
      <c r="R580" s="22">
        <f>IF(AND(Table1_2[[#This Row],[Bank Deposit]]&gt;=500000),Table1_2[[#This Row],[Bank Deposit]]+Table1_2[[#This Row],[Bank Deposit]]*0.02,Table1_2[[#This Row],[Bank Deposit]])</f>
        <v>1156355.6399999999</v>
      </c>
    </row>
    <row r="581" spans="1:18" x14ac:dyDescent="0.25">
      <c r="A581" s="21" t="s">
        <v>3109</v>
      </c>
      <c r="B581">
        <v>698205626</v>
      </c>
      <c r="C581">
        <v>37</v>
      </c>
      <c r="D581" s="8">
        <v>31191.75</v>
      </c>
      <c r="E581" s="21" t="s">
        <v>1094</v>
      </c>
      <c r="F581" s="21" t="s">
        <v>947</v>
      </c>
      <c r="G581" s="21" t="s">
        <v>3058</v>
      </c>
      <c r="H581" s="22">
        <v>627662</v>
      </c>
      <c r="I581" s="22">
        <v>386775.49534199998</v>
      </c>
      <c r="J581" s="21" t="s">
        <v>3111</v>
      </c>
      <c r="K581" s="21"/>
      <c r="L581" s="22">
        <v>318829056</v>
      </c>
      <c r="M581" s="22">
        <v>0</v>
      </c>
      <c r="N581" s="21" t="s">
        <v>12522</v>
      </c>
      <c r="O581" s="8">
        <v>44278</v>
      </c>
      <c r="P581" s="21" t="s">
        <v>12510</v>
      </c>
      <c r="Q581" s="22">
        <f>Table1_2[[#This Row],[Bank Deposit]]-Table1_2[[#This Row],[Saving Accounts]]</f>
        <v>240886.50465800002</v>
      </c>
      <c r="R581" s="22">
        <f>IF(AND(Table1_2[[#This Row],[Bank Deposit]]&gt;=500000),Table1_2[[#This Row],[Bank Deposit]]+Table1_2[[#This Row],[Bank Deposit]]*0.02,Table1_2[[#This Row],[Bank Deposit]])</f>
        <v>640215.24</v>
      </c>
    </row>
    <row r="582" spans="1:18" x14ac:dyDescent="0.25">
      <c r="A582" s="21" t="s">
        <v>4397</v>
      </c>
      <c r="B582">
        <v>936214169</v>
      </c>
      <c r="C582">
        <v>76</v>
      </c>
      <c r="D582" s="8">
        <v>16947</v>
      </c>
      <c r="E582" s="21" t="s">
        <v>1094</v>
      </c>
      <c r="F582" s="21" t="s">
        <v>331</v>
      </c>
      <c r="G582" s="21" t="s">
        <v>4095</v>
      </c>
      <c r="H582" s="22">
        <v>336147</v>
      </c>
      <c r="I582" s="22">
        <v>92029.477478400004</v>
      </c>
      <c r="J582" s="21" t="s">
        <v>4399</v>
      </c>
      <c r="K582" s="21"/>
      <c r="L582" s="22">
        <v>643855872</v>
      </c>
      <c r="M582" s="22">
        <v>17552016</v>
      </c>
      <c r="N582" s="21" t="s">
        <v>12515</v>
      </c>
      <c r="O582" s="8">
        <v>44218</v>
      </c>
      <c r="P582" s="21" t="s">
        <v>12516</v>
      </c>
      <c r="Q582" s="22">
        <f>Table1_2[[#This Row],[Bank Deposit]]-Table1_2[[#This Row],[Saving Accounts]]</f>
        <v>244117.52252160001</v>
      </c>
      <c r="R582" s="22">
        <f>IF(AND(Table1_2[[#This Row],[Bank Deposit]]&gt;=500000),Table1_2[[#This Row],[Bank Deposit]]+Table1_2[[#This Row],[Bank Deposit]]*0.02,Table1_2[[#This Row],[Bank Deposit]])</f>
        <v>336147</v>
      </c>
    </row>
    <row r="583" spans="1:18" x14ac:dyDescent="0.25">
      <c r="A583" s="21" t="s">
        <v>8746</v>
      </c>
      <c r="B583">
        <v>409183764</v>
      </c>
      <c r="C583">
        <v>78</v>
      </c>
      <c r="D583" s="8">
        <v>16216.5</v>
      </c>
      <c r="E583" s="21" t="s">
        <v>12</v>
      </c>
      <c r="F583" s="21" t="s">
        <v>241</v>
      </c>
      <c r="G583" s="21" t="s">
        <v>3820</v>
      </c>
      <c r="H583" s="22">
        <v>54702</v>
      </c>
      <c r="I583" s="22">
        <v>27114.774607799998</v>
      </c>
      <c r="J583" s="21" t="s">
        <v>8748</v>
      </c>
      <c r="K583" s="21"/>
      <c r="L583" s="22">
        <v>2828047552</v>
      </c>
      <c r="M583" s="22">
        <v>0</v>
      </c>
      <c r="N583" s="21" t="s">
        <v>12509</v>
      </c>
      <c r="O583" s="8">
        <v>44543</v>
      </c>
      <c r="P583" s="21" t="s">
        <v>12519</v>
      </c>
      <c r="Q583" s="22">
        <f>Table1_2[[#This Row],[Bank Deposit]]-Table1_2[[#This Row],[Saving Accounts]]</f>
        <v>27587.225392200002</v>
      </c>
      <c r="R583" s="22">
        <f>IF(AND(Table1_2[[#This Row],[Bank Deposit]]&gt;=500000),Table1_2[[#This Row],[Bank Deposit]]+Table1_2[[#This Row],[Bank Deposit]]*0.02,Table1_2[[#This Row],[Bank Deposit]])</f>
        <v>54702</v>
      </c>
    </row>
    <row r="584" spans="1:18" x14ac:dyDescent="0.25">
      <c r="A584" s="21" t="s">
        <v>8804</v>
      </c>
      <c r="B584">
        <v>44902450</v>
      </c>
      <c r="C584">
        <v>80</v>
      </c>
      <c r="D584" s="8">
        <v>15486</v>
      </c>
      <c r="E584" s="21" t="s">
        <v>12</v>
      </c>
      <c r="F584" s="21" t="s">
        <v>366</v>
      </c>
      <c r="G584" s="21" t="s">
        <v>3820</v>
      </c>
      <c r="H584" s="22">
        <v>1013125</v>
      </c>
      <c r="I584" s="22">
        <v>240473.73720167999</v>
      </c>
      <c r="J584" s="21" t="s">
        <v>8806</v>
      </c>
      <c r="K584" s="21"/>
      <c r="L584" s="22">
        <v>1147331328</v>
      </c>
      <c r="M584" s="22">
        <v>0</v>
      </c>
      <c r="N584" s="21" t="s">
        <v>12522</v>
      </c>
      <c r="O584" s="8">
        <v>44401</v>
      </c>
      <c r="P584" s="21" t="s">
        <v>12510</v>
      </c>
      <c r="Q584" s="22">
        <f>Table1_2[[#This Row],[Bank Deposit]]-Table1_2[[#This Row],[Saving Accounts]]</f>
        <v>772651.26279832004</v>
      </c>
      <c r="R584" s="22">
        <f>IF(AND(Table1_2[[#This Row],[Bank Deposit]]&gt;=500000),Table1_2[[#This Row],[Bank Deposit]]+Table1_2[[#This Row],[Bank Deposit]]*0.02,Table1_2[[#This Row],[Bank Deposit]])</f>
        <v>1033387.5</v>
      </c>
    </row>
    <row r="585" spans="1:18" x14ac:dyDescent="0.25">
      <c r="A585" s="21" t="s">
        <v>821</v>
      </c>
      <c r="B585">
        <v>233445574</v>
      </c>
      <c r="C585">
        <v>60</v>
      </c>
      <c r="D585" s="8">
        <v>22791</v>
      </c>
      <c r="E585" s="21" t="s">
        <v>12</v>
      </c>
      <c r="F585" s="21" t="s">
        <v>88</v>
      </c>
      <c r="G585" s="21" t="s">
        <v>14</v>
      </c>
      <c r="H585" s="22">
        <v>119341</v>
      </c>
      <c r="I585" s="22">
        <v>53040.531455999997</v>
      </c>
      <c r="J585" s="21" t="s">
        <v>823</v>
      </c>
      <c r="K585" s="21"/>
      <c r="L585" s="22">
        <v>3321742336</v>
      </c>
      <c r="M585" s="22">
        <v>159233186</v>
      </c>
      <c r="N585" s="21" t="s">
        <v>12515</v>
      </c>
      <c r="O585" s="8">
        <v>44553</v>
      </c>
      <c r="P585" s="21" t="s">
        <v>12516</v>
      </c>
      <c r="Q585" s="22">
        <f>Table1_2[[#This Row],[Bank Deposit]]-Table1_2[[#This Row],[Saving Accounts]]</f>
        <v>66300.468544000003</v>
      </c>
      <c r="R585" s="22">
        <f>IF(AND(Table1_2[[#This Row],[Bank Deposit]]&gt;=500000),Table1_2[[#This Row],[Bank Deposit]]+Table1_2[[#This Row],[Bank Deposit]]*0.02,Table1_2[[#This Row],[Bank Deposit]])</f>
        <v>119341</v>
      </c>
    </row>
    <row r="586" spans="1:18" x14ac:dyDescent="0.25">
      <c r="A586" s="21" t="s">
        <v>234</v>
      </c>
      <c r="B586">
        <v>108622799</v>
      </c>
      <c r="C586">
        <v>67</v>
      </c>
      <c r="D586" s="8">
        <v>20234.25</v>
      </c>
      <c r="E586" s="21" t="s">
        <v>12</v>
      </c>
      <c r="F586" s="21" t="s">
        <v>53</v>
      </c>
      <c r="G586" s="21" t="s">
        <v>14</v>
      </c>
      <c r="H586" s="22">
        <v>292712</v>
      </c>
      <c r="I586" s="22">
        <v>217192.39422720001</v>
      </c>
      <c r="J586" s="21" t="s">
        <v>236</v>
      </c>
      <c r="K586" s="21"/>
      <c r="L586" s="22">
        <v>892525194</v>
      </c>
      <c r="M586" s="22">
        <v>0</v>
      </c>
      <c r="N586" s="21" t="s">
        <v>12522</v>
      </c>
      <c r="O586" s="8">
        <v>44214</v>
      </c>
      <c r="P586" s="21" t="s">
        <v>12512</v>
      </c>
      <c r="Q586" s="22">
        <f>Table1_2[[#This Row],[Bank Deposit]]-Table1_2[[#This Row],[Saving Accounts]]</f>
        <v>75519.605772799987</v>
      </c>
      <c r="R586" s="22">
        <f>IF(AND(Table1_2[[#This Row],[Bank Deposit]]&gt;=500000),Table1_2[[#This Row],[Bank Deposit]]+Table1_2[[#This Row],[Bank Deposit]]*0.02,Table1_2[[#This Row],[Bank Deposit]])</f>
        <v>292712</v>
      </c>
    </row>
    <row r="587" spans="1:18" x14ac:dyDescent="0.25">
      <c r="A587" s="21" t="s">
        <v>2935</v>
      </c>
      <c r="B587">
        <v>247728267</v>
      </c>
      <c r="C587">
        <v>30</v>
      </c>
      <c r="D587" s="8">
        <v>33748.5</v>
      </c>
      <c r="E587" s="21" t="s">
        <v>1094</v>
      </c>
      <c r="F587" s="21" t="s">
        <v>784</v>
      </c>
      <c r="G587" s="21" t="s">
        <v>2773</v>
      </c>
      <c r="H587" s="22">
        <v>530781</v>
      </c>
      <c r="I587" s="22">
        <v>641714.80932</v>
      </c>
      <c r="J587" s="21" t="s">
        <v>2937</v>
      </c>
      <c r="K587" s="21"/>
      <c r="L587" s="22">
        <v>1410274404</v>
      </c>
      <c r="M587" s="22">
        <v>0</v>
      </c>
      <c r="N587" s="21" t="s">
        <v>12539</v>
      </c>
      <c r="O587" s="8">
        <v>44442</v>
      </c>
      <c r="P587" s="21" t="s">
        <v>12512</v>
      </c>
      <c r="Q587" s="22">
        <f>Table1_2[[#This Row],[Bank Deposit]]-Table1_2[[#This Row],[Saving Accounts]]</f>
        <v>-110933.80932</v>
      </c>
      <c r="R587" s="22">
        <f>IF(AND(Table1_2[[#This Row],[Bank Deposit]]&gt;=500000),Table1_2[[#This Row],[Bank Deposit]]+Table1_2[[#This Row],[Bank Deposit]]*0.02,Table1_2[[#This Row],[Bank Deposit]])</f>
        <v>541396.62</v>
      </c>
    </row>
    <row r="588" spans="1:18" x14ac:dyDescent="0.25">
      <c r="A588" s="21" t="s">
        <v>3734</v>
      </c>
      <c r="B588">
        <v>311412009</v>
      </c>
      <c r="C588">
        <v>49</v>
      </c>
      <c r="D588" s="8">
        <v>26808.75</v>
      </c>
      <c r="E588" s="21" t="s">
        <v>1094</v>
      </c>
      <c r="F588" s="21" t="s">
        <v>1054</v>
      </c>
      <c r="G588" s="21" t="s">
        <v>3583</v>
      </c>
      <c r="H588" s="22">
        <v>2680738</v>
      </c>
      <c r="I588" s="22">
        <v>361899.67230143998</v>
      </c>
      <c r="J588" s="21" t="s">
        <v>3736</v>
      </c>
      <c r="K588" s="21"/>
      <c r="L588" s="22">
        <v>441119119</v>
      </c>
      <c r="M588" s="22">
        <v>0</v>
      </c>
      <c r="N588" s="21" t="s">
        <v>12539</v>
      </c>
      <c r="O588" s="8">
        <v>44622</v>
      </c>
      <c r="P588" s="21" t="s">
        <v>12510</v>
      </c>
      <c r="Q588" s="22">
        <f>Table1_2[[#This Row],[Bank Deposit]]-Table1_2[[#This Row],[Saving Accounts]]</f>
        <v>2318838.32769856</v>
      </c>
      <c r="R588" s="22">
        <f>IF(AND(Table1_2[[#This Row],[Bank Deposit]]&gt;=500000),Table1_2[[#This Row],[Bank Deposit]]+Table1_2[[#This Row],[Bank Deposit]]*0.02,Table1_2[[#This Row],[Bank Deposit]])</f>
        <v>2734352.76</v>
      </c>
    </row>
    <row r="589" spans="1:18" x14ac:dyDescent="0.25">
      <c r="A589" s="21" t="s">
        <v>7279</v>
      </c>
      <c r="B589">
        <v>821536877</v>
      </c>
      <c r="C589">
        <v>22</v>
      </c>
      <c r="D589" s="8">
        <v>36670.5</v>
      </c>
      <c r="E589" s="21" t="s">
        <v>12</v>
      </c>
      <c r="F589" s="21" t="s">
        <v>569</v>
      </c>
      <c r="G589" s="21" t="s">
        <v>4058</v>
      </c>
      <c r="H589" s="22">
        <v>655908</v>
      </c>
      <c r="I589" s="22">
        <v>162415.26756000001</v>
      </c>
      <c r="J589" s="21" t="s">
        <v>7281</v>
      </c>
      <c r="K589" s="21"/>
      <c r="L589" s="22">
        <v>271874743</v>
      </c>
      <c r="M589" s="22">
        <v>0</v>
      </c>
      <c r="N589" s="21" t="s">
        <v>12509</v>
      </c>
      <c r="O589" s="8">
        <v>44547</v>
      </c>
      <c r="P589" s="21" t="s">
        <v>12519</v>
      </c>
      <c r="Q589" s="22">
        <f>Table1_2[[#This Row],[Bank Deposit]]-Table1_2[[#This Row],[Saving Accounts]]</f>
        <v>493492.73243999999</v>
      </c>
      <c r="R589" s="22">
        <f>IF(AND(Table1_2[[#This Row],[Bank Deposit]]&gt;=500000),Table1_2[[#This Row],[Bank Deposit]]+Table1_2[[#This Row],[Bank Deposit]]*0.02,Table1_2[[#This Row],[Bank Deposit]])</f>
        <v>669026.16</v>
      </c>
    </row>
    <row r="590" spans="1:18" x14ac:dyDescent="0.25">
      <c r="A590" s="21" t="s">
        <v>927</v>
      </c>
      <c r="B590">
        <v>511307260</v>
      </c>
      <c r="C590">
        <v>73</v>
      </c>
      <c r="D590" s="8">
        <v>18042.75</v>
      </c>
      <c r="E590" s="21" t="s">
        <v>12</v>
      </c>
      <c r="F590" s="21" t="s">
        <v>199</v>
      </c>
      <c r="G590" s="21" t="s">
        <v>14</v>
      </c>
      <c r="H590" s="22">
        <v>860495</v>
      </c>
      <c r="I590" s="22">
        <v>269621.77218948002</v>
      </c>
      <c r="J590" s="21" t="s">
        <v>929</v>
      </c>
      <c r="K590" s="21"/>
      <c r="L590" s="22">
        <v>381619665</v>
      </c>
      <c r="M590" s="22">
        <v>8075816396</v>
      </c>
      <c r="N590" s="21" t="s">
        <v>12515</v>
      </c>
      <c r="O590" s="8">
        <v>44237</v>
      </c>
      <c r="P590" s="21" t="s">
        <v>12506</v>
      </c>
      <c r="Q590" s="22">
        <f>Table1_2[[#This Row],[Bank Deposit]]-Table1_2[[#This Row],[Saving Accounts]]</f>
        <v>590873.22781051998</v>
      </c>
      <c r="R590" s="22">
        <f>IF(AND(Table1_2[[#This Row],[Bank Deposit]]&gt;=500000),Table1_2[[#This Row],[Bank Deposit]]+Table1_2[[#This Row],[Bank Deposit]]*0.02,Table1_2[[#This Row],[Bank Deposit]])</f>
        <v>877704.9</v>
      </c>
    </row>
    <row r="591" spans="1:18" x14ac:dyDescent="0.25">
      <c r="A591" s="21" t="s">
        <v>835</v>
      </c>
      <c r="B591">
        <v>389143681</v>
      </c>
      <c r="C591">
        <v>27</v>
      </c>
      <c r="D591" s="8">
        <v>34844.25</v>
      </c>
      <c r="E591" s="21" t="s">
        <v>12</v>
      </c>
      <c r="F591" s="21" t="s">
        <v>34</v>
      </c>
      <c r="G591" s="21" t="s">
        <v>14</v>
      </c>
      <c r="H591" s="22">
        <v>412040</v>
      </c>
      <c r="I591" s="22">
        <v>251708.17785984001</v>
      </c>
      <c r="J591" s="21" t="s">
        <v>837</v>
      </c>
      <c r="K591" s="21"/>
      <c r="L591" s="22">
        <v>1263518976</v>
      </c>
      <c r="M591" s="22">
        <v>0</v>
      </c>
      <c r="N591" s="21" t="s">
        <v>12539</v>
      </c>
      <c r="O591" s="8">
        <v>44332</v>
      </c>
      <c r="P591" s="21" t="s">
        <v>12512</v>
      </c>
      <c r="Q591" s="22">
        <f>Table1_2[[#This Row],[Bank Deposit]]-Table1_2[[#This Row],[Saving Accounts]]</f>
        <v>160331.82214015999</v>
      </c>
      <c r="R591" s="22">
        <f>IF(AND(Table1_2[[#This Row],[Bank Deposit]]&gt;=500000),Table1_2[[#This Row],[Bank Deposit]]+Table1_2[[#This Row],[Bank Deposit]]*0.02,Table1_2[[#This Row],[Bank Deposit]])</f>
        <v>412040</v>
      </c>
    </row>
    <row r="592" spans="1:18" x14ac:dyDescent="0.25">
      <c r="A592" s="21" t="s">
        <v>7315</v>
      </c>
      <c r="B592">
        <v>118170353</v>
      </c>
      <c r="C592">
        <v>36</v>
      </c>
      <c r="D592" s="8">
        <v>31557</v>
      </c>
      <c r="E592" s="21" t="s">
        <v>12</v>
      </c>
      <c r="F592" s="21" t="s">
        <v>587</v>
      </c>
      <c r="G592" s="21" t="s">
        <v>4058</v>
      </c>
      <c r="H592" s="22">
        <v>1743381</v>
      </c>
      <c r="I592" s="22">
        <v>243826.023216</v>
      </c>
      <c r="J592" s="21" t="s">
        <v>7317</v>
      </c>
      <c r="K592" s="21"/>
      <c r="L592" s="22">
        <v>3167137536</v>
      </c>
      <c r="M592" s="22">
        <v>0</v>
      </c>
      <c r="N592" s="21" t="s">
        <v>12539</v>
      </c>
      <c r="O592" s="8">
        <v>44440</v>
      </c>
      <c r="P592" s="21" t="s">
        <v>12512</v>
      </c>
      <c r="Q592" s="22">
        <f>Table1_2[[#This Row],[Bank Deposit]]-Table1_2[[#This Row],[Saving Accounts]]</f>
        <v>1499554.9767839999</v>
      </c>
      <c r="R592" s="22">
        <f>IF(AND(Table1_2[[#This Row],[Bank Deposit]]&gt;=500000),Table1_2[[#This Row],[Bank Deposit]]+Table1_2[[#This Row],[Bank Deposit]]*0.02,Table1_2[[#This Row],[Bank Deposit]])</f>
        <v>1778248.62</v>
      </c>
    </row>
    <row r="593" spans="1:18" x14ac:dyDescent="0.25">
      <c r="A593" s="21" t="s">
        <v>5778</v>
      </c>
      <c r="B593">
        <v>307147780</v>
      </c>
      <c r="C593">
        <v>54</v>
      </c>
      <c r="D593" s="8">
        <v>24982.5</v>
      </c>
      <c r="E593" s="21" t="s">
        <v>1094</v>
      </c>
      <c r="F593" s="21" t="s">
        <v>97</v>
      </c>
      <c r="G593" s="21" t="s">
        <v>4088</v>
      </c>
      <c r="H593" s="22">
        <v>1325449</v>
      </c>
      <c r="I593" s="22">
        <v>463127.54685119999</v>
      </c>
      <c r="J593" s="21" t="s">
        <v>5780</v>
      </c>
      <c r="K593" s="21"/>
      <c r="L593" s="22">
        <v>1442049714</v>
      </c>
      <c r="M593" s="22">
        <v>0</v>
      </c>
      <c r="N593" s="21" t="s">
        <v>12539</v>
      </c>
      <c r="O593" s="8">
        <v>44299</v>
      </c>
      <c r="P593" s="21" t="s">
        <v>12512</v>
      </c>
      <c r="Q593" s="22">
        <f>Table1_2[[#This Row],[Bank Deposit]]-Table1_2[[#This Row],[Saving Accounts]]</f>
        <v>862321.45314879995</v>
      </c>
      <c r="R593" s="22">
        <f>IF(AND(Table1_2[[#This Row],[Bank Deposit]]&gt;=500000),Table1_2[[#This Row],[Bank Deposit]]+Table1_2[[#This Row],[Bank Deposit]]*0.02,Table1_2[[#This Row],[Bank Deposit]])</f>
        <v>1351957.98</v>
      </c>
    </row>
    <row r="594" spans="1:18" x14ac:dyDescent="0.25">
      <c r="A594" s="21" t="s">
        <v>5245</v>
      </c>
      <c r="B594">
        <v>564250216</v>
      </c>
      <c r="C594">
        <v>25</v>
      </c>
      <c r="D594" s="8">
        <v>35574.75</v>
      </c>
      <c r="E594" s="21" t="s">
        <v>1094</v>
      </c>
      <c r="F594" s="21" t="s">
        <v>1220</v>
      </c>
      <c r="G594" s="21" t="s">
        <v>4105</v>
      </c>
      <c r="H594" s="22">
        <v>1188019</v>
      </c>
      <c r="I594" s="22">
        <v>458113.93530080002</v>
      </c>
      <c r="J594" s="21" t="s">
        <v>5247</v>
      </c>
      <c r="K594" s="21"/>
      <c r="L594" s="22">
        <v>1502799599</v>
      </c>
      <c r="M594" s="22">
        <v>0</v>
      </c>
      <c r="N594" s="21" t="s">
        <v>12509</v>
      </c>
      <c r="O594" s="8">
        <v>44304</v>
      </c>
      <c r="P594" s="21" t="s">
        <v>12519</v>
      </c>
      <c r="Q594" s="22">
        <f>Table1_2[[#This Row],[Bank Deposit]]-Table1_2[[#This Row],[Saving Accounts]]</f>
        <v>729905.06469919998</v>
      </c>
      <c r="R594" s="22">
        <f>IF(AND(Table1_2[[#This Row],[Bank Deposit]]&gt;=500000),Table1_2[[#This Row],[Bank Deposit]]+Table1_2[[#This Row],[Bank Deposit]]*0.02,Table1_2[[#This Row],[Bank Deposit]])</f>
        <v>1211779.3799999999</v>
      </c>
    </row>
    <row r="595" spans="1:18" x14ac:dyDescent="0.25">
      <c r="A595" s="21" t="s">
        <v>8238</v>
      </c>
      <c r="B595">
        <v>26995934</v>
      </c>
      <c r="C595">
        <v>61</v>
      </c>
      <c r="D595" s="8">
        <v>22425.75</v>
      </c>
      <c r="E595" s="21" t="s">
        <v>12</v>
      </c>
      <c r="F595" s="21" t="s">
        <v>1927</v>
      </c>
      <c r="G595" s="21" t="s">
        <v>3331</v>
      </c>
      <c r="H595" s="22">
        <v>404394</v>
      </c>
      <c r="I595" s="22">
        <v>310470.39528960001</v>
      </c>
      <c r="J595" s="21" t="s">
        <v>8240</v>
      </c>
      <c r="K595" s="21"/>
      <c r="L595" s="22">
        <v>2144627037</v>
      </c>
      <c r="M595" s="22">
        <v>0</v>
      </c>
      <c r="N595" s="21" t="s">
        <v>12539</v>
      </c>
      <c r="O595" s="8">
        <v>44234</v>
      </c>
      <c r="P595" s="21" t="s">
        <v>12512</v>
      </c>
      <c r="Q595" s="22">
        <f>Table1_2[[#This Row],[Bank Deposit]]-Table1_2[[#This Row],[Saving Accounts]]</f>
        <v>93923.604710399988</v>
      </c>
      <c r="R595" s="22">
        <f>IF(AND(Table1_2[[#This Row],[Bank Deposit]]&gt;=500000),Table1_2[[#This Row],[Bank Deposit]]+Table1_2[[#This Row],[Bank Deposit]]*0.02,Table1_2[[#This Row],[Bank Deposit]])</f>
        <v>404394</v>
      </c>
    </row>
    <row r="596" spans="1:18" x14ac:dyDescent="0.25">
      <c r="A596" s="21" t="s">
        <v>5679</v>
      </c>
      <c r="B596">
        <v>744593760</v>
      </c>
      <c r="C596">
        <v>73</v>
      </c>
      <c r="D596" s="8">
        <v>18042.75</v>
      </c>
      <c r="E596" s="21" t="s">
        <v>1094</v>
      </c>
      <c r="F596" s="21" t="s">
        <v>699</v>
      </c>
      <c r="G596" s="21" t="s">
        <v>4062</v>
      </c>
      <c r="H596" s="22">
        <v>153204</v>
      </c>
      <c r="I596" s="22">
        <v>22129.4470176</v>
      </c>
      <c r="J596" s="21" t="s">
        <v>5681</v>
      </c>
      <c r="K596" s="21"/>
      <c r="L596" s="22">
        <v>2418008768</v>
      </c>
      <c r="M596" s="22">
        <v>0</v>
      </c>
      <c r="N596" s="21" t="s">
        <v>12505</v>
      </c>
      <c r="O596" s="8">
        <v>44487</v>
      </c>
      <c r="P596" s="21" t="s">
        <v>12510</v>
      </c>
      <c r="Q596" s="22">
        <f>Table1_2[[#This Row],[Bank Deposit]]-Table1_2[[#This Row],[Saving Accounts]]</f>
        <v>131074.5529824</v>
      </c>
      <c r="R596" s="22">
        <f>IF(AND(Table1_2[[#This Row],[Bank Deposit]]&gt;=500000),Table1_2[[#This Row],[Bank Deposit]]+Table1_2[[#This Row],[Bank Deposit]]*0.02,Table1_2[[#This Row],[Bank Deposit]])</f>
        <v>153204</v>
      </c>
    </row>
    <row r="597" spans="1:18" x14ac:dyDescent="0.25">
      <c r="A597" s="21" t="s">
        <v>6459</v>
      </c>
      <c r="B597">
        <v>499816917</v>
      </c>
      <c r="C597">
        <v>82</v>
      </c>
      <c r="D597" s="8">
        <v>14755.5</v>
      </c>
      <c r="E597" s="21" t="s">
        <v>12</v>
      </c>
      <c r="F597" s="21" t="s">
        <v>1610</v>
      </c>
      <c r="G597" s="21" t="s">
        <v>4062</v>
      </c>
      <c r="H597" s="22">
        <v>123840</v>
      </c>
      <c r="I597" s="22">
        <v>62824.393558080003</v>
      </c>
      <c r="J597" s="21" t="s">
        <v>6461</v>
      </c>
      <c r="K597" s="21"/>
      <c r="L597" s="22">
        <v>2029806891</v>
      </c>
      <c r="M597" s="22">
        <v>0</v>
      </c>
      <c r="N597" s="21" t="s">
        <v>12505</v>
      </c>
      <c r="O597" s="8">
        <v>44508</v>
      </c>
      <c r="P597" s="21" t="s">
        <v>12506</v>
      </c>
      <c r="Q597" s="22">
        <f>Table1_2[[#This Row],[Bank Deposit]]-Table1_2[[#This Row],[Saving Accounts]]</f>
        <v>61015.606441919997</v>
      </c>
      <c r="R597" s="22">
        <f>IF(AND(Table1_2[[#This Row],[Bank Deposit]]&gt;=500000),Table1_2[[#This Row],[Bank Deposit]]+Table1_2[[#This Row],[Bank Deposit]]*0.02,Table1_2[[#This Row],[Bank Deposit]])</f>
        <v>123840</v>
      </c>
    </row>
    <row r="598" spans="1:18" x14ac:dyDescent="0.25">
      <c r="A598" s="21" t="s">
        <v>4032</v>
      </c>
      <c r="B598">
        <v>668426800</v>
      </c>
      <c r="C598">
        <v>24</v>
      </c>
      <c r="D598" s="8">
        <v>35940</v>
      </c>
      <c r="E598" s="21" t="s">
        <v>1094</v>
      </c>
      <c r="F598" s="21" t="s">
        <v>195</v>
      </c>
      <c r="G598" s="21" t="s">
        <v>3820</v>
      </c>
      <c r="H598" s="22">
        <v>370858</v>
      </c>
      <c r="I598" s="22">
        <v>113859.7971</v>
      </c>
      <c r="J598" s="21" t="s">
        <v>4034</v>
      </c>
      <c r="K598" s="21"/>
      <c r="L598" s="22">
        <v>3369053817</v>
      </c>
      <c r="M598" s="22">
        <v>0</v>
      </c>
      <c r="N598" s="21" t="s">
        <v>12522</v>
      </c>
      <c r="O598" s="8">
        <v>44445</v>
      </c>
      <c r="P598" s="21" t="s">
        <v>12510</v>
      </c>
      <c r="Q598" s="22">
        <f>Table1_2[[#This Row],[Bank Deposit]]-Table1_2[[#This Row],[Saving Accounts]]</f>
        <v>256998.2029</v>
      </c>
      <c r="R598" s="22">
        <f>IF(AND(Table1_2[[#This Row],[Bank Deposit]]&gt;=500000),Table1_2[[#This Row],[Bank Deposit]]+Table1_2[[#This Row],[Bank Deposit]]*0.02,Table1_2[[#This Row],[Bank Deposit]])</f>
        <v>370858</v>
      </c>
    </row>
    <row r="599" spans="1:18" x14ac:dyDescent="0.25">
      <c r="A599" s="21" t="s">
        <v>3198</v>
      </c>
      <c r="B599">
        <v>363716149</v>
      </c>
      <c r="C599">
        <v>84</v>
      </c>
      <c r="D599" s="8">
        <v>14025</v>
      </c>
      <c r="E599" s="21" t="s">
        <v>1094</v>
      </c>
      <c r="F599" s="21" t="s">
        <v>349</v>
      </c>
      <c r="G599" s="21" t="s">
        <v>3058</v>
      </c>
      <c r="H599" s="22">
        <v>41046</v>
      </c>
      <c r="I599" s="22">
        <v>53435.4326784</v>
      </c>
      <c r="J599" s="21" t="s">
        <v>3200</v>
      </c>
      <c r="K599" s="21"/>
      <c r="L599" s="22">
        <v>2426223525</v>
      </c>
      <c r="M599" s="22">
        <v>0</v>
      </c>
      <c r="N599" s="21" t="s">
        <v>12525</v>
      </c>
      <c r="O599" s="8">
        <v>44435</v>
      </c>
      <c r="P599" s="21" t="s">
        <v>12506</v>
      </c>
      <c r="Q599" s="22">
        <f>Table1_2[[#This Row],[Bank Deposit]]-Table1_2[[#This Row],[Saving Accounts]]</f>
        <v>-12389.4326784</v>
      </c>
      <c r="R599" s="22">
        <f>IF(AND(Table1_2[[#This Row],[Bank Deposit]]&gt;=500000),Table1_2[[#This Row],[Bank Deposit]]+Table1_2[[#This Row],[Bank Deposit]]*0.02,Table1_2[[#This Row],[Bank Deposit]])</f>
        <v>41046</v>
      </c>
    </row>
    <row r="600" spans="1:18" x14ac:dyDescent="0.25">
      <c r="A600" s="21" t="s">
        <v>3334</v>
      </c>
      <c r="B600">
        <v>391831896</v>
      </c>
      <c r="C600">
        <v>78</v>
      </c>
      <c r="D600" s="8">
        <v>16216.5</v>
      </c>
      <c r="E600" s="21" t="s">
        <v>1094</v>
      </c>
      <c r="F600" s="21" t="s">
        <v>110</v>
      </c>
      <c r="G600" s="21" t="s">
        <v>3331</v>
      </c>
      <c r="H600" s="22">
        <v>998012</v>
      </c>
      <c r="I600" s="22">
        <v>136672.18546176</v>
      </c>
      <c r="J600" s="21" t="s">
        <v>3336</v>
      </c>
      <c r="K600" s="21"/>
      <c r="L600" s="22">
        <v>2534762307</v>
      </c>
      <c r="M600" s="22">
        <v>140675535</v>
      </c>
      <c r="N600" s="21" t="s">
        <v>12515</v>
      </c>
      <c r="O600" s="8">
        <v>44340</v>
      </c>
      <c r="P600" s="21" t="s">
        <v>12516</v>
      </c>
      <c r="Q600" s="22">
        <f>Table1_2[[#This Row],[Bank Deposit]]-Table1_2[[#This Row],[Saving Accounts]]</f>
        <v>861339.81453823997</v>
      </c>
      <c r="R600" s="22">
        <f>IF(AND(Table1_2[[#This Row],[Bank Deposit]]&gt;=500000),Table1_2[[#This Row],[Bank Deposit]]+Table1_2[[#This Row],[Bank Deposit]]*0.02,Table1_2[[#This Row],[Bank Deposit]])</f>
        <v>1017972.24</v>
      </c>
    </row>
    <row r="601" spans="1:18" x14ac:dyDescent="0.25">
      <c r="A601" s="21" t="s">
        <v>1755</v>
      </c>
      <c r="B601">
        <v>842344844</v>
      </c>
      <c r="C601">
        <v>80</v>
      </c>
      <c r="D601" s="8">
        <v>15486</v>
      </c>
      <c r="E601" s="21" t="s">
        <v>1094</v>
      </c>
      <c r="F601" s="21" t="s">
        <v>731</v>
      </c>
      <c r="G601" s="21" t="s">
        <v>14</v>
      </c>
      <c r="H601" s="22">
        <v>572485</v>
      </c>
      <c r="I601" s="22">
        <v>136755.95741808001</v>
      </c>
      <c r="J601" s="21" t="s">
        <v>1757</v>
      </c>
      <c r="K601" s="21"/>
      <c r="L601" s="22">
        <v>3307254027</v>
      </c>
      <c r="M601" s="22">
        <v>19885789</v>
      </c>
      <c r="N601" s="21" t="s">
        <v>12515</v>
      </c>
      <c r="O601" s="8">
        <v>44672</v>
      </c>
      <c r="P601" s="21" t="s">
        <v>12527</v>
      </c>
      <c r="Q601" s="22">
        <f>Table1_2[[#This Row],[Bank Deposit]]-Table1_2[[#This Row],[Saving Accounts]]</f>
        <v>435729.04258191999</v>
      </c>
      <c r="R601" s="22">
        <f>IF(AND(Table1_2[[#This Row],[Bank Deposit]]&gt;=500000),Table1_2[[#This Row],[Bank Deposit]]+Table1_2[[#This Row],[Bank Deposit]]*0.02,Table1_2[[#This Row],[Bank Deposit]])</f>
        <v>583934.69999999995</v>
      </c>
    </row>
    <row r="602" spans="1:18" x14ac:dyDescent="0.25">
      <c r="A602" s="21" t="s">
        <v>7623</v>
      </c>
      <c r="B602">
        <v>59809840</v>
      </c>
      <c r="C602">
        <v>35</v>
      </c>
      <c r="D602" s="8">
        <v>31922.25</v>
      </c>
      <c r="E602" s="21" t="s">
        <v>12</v>
      </c>
      <c r="F602" s="21" t="s">
        <v>885</v>
      </c>
      <c r="G602" s="21" t="s">
        <v>4220</v>
      </c>
      <c r="H602" s="22">
        <v>325915</v>
      </c>
      <c r="I602" s="22">
        <v>159730.785324</v>
      </c>
      <c r="J602" s="21" t="s">
        <v>7625</v>
      </c>
      <c r="K602" s="21"/>
      <c r="L602" s="22">
        <v>3389017824</v>
      </c>
      <c r="M602" s="22">
        <v>0</v>
      </c>
      <c r="N602" s="21" t="s">
        <v>12509</v>
      </c>
      <c r="O602" s="8">
        <v>44199</v>
      </c>
      <c r="P602" s="21" t="s">
        <v>12519</v>
      </c>
      <c r="Q602" s="22">
        <f>Table1_2[[#This Row],[Bank Deposit]]-Table1_2[[#This Row],[Saving Accounts]]</f>
        <v>166184.214676</v>
      </c>
      <c r="R602" s="22">
        <f>IF(AND(Table1_2[[#This Row],[Bank Deposit]]&gt;=500000),Table1_2[[#This Row],[Bank Deposit]]+Table1_2[[#This Row],[Bank Deposit]]*0.02,Table1_2[[#This Row],[Bank Deposit]])</f>
        <v>325915</v>
      </c>
    </row>
    <row r="603" spans="1:18" x14ac:dyDescent="0.25">
      <c r="A603" s="21" t="s">
        <v>2420</v>
      </c>
      <c r="B603">
        <v>623024154</v>
      </c>
      <c r="C603">
        <v>45</v>
      </c>
      <c r="D603" s="8">
        <v>28269.75</v>
      </c>
      <c r="E603" s="21" t="s">
        <v>12</v>
      </c>
      <c r="F603" s="21" t="s">
        <v>1146</v>
      </c>
      <c r="G603" s="21" t="s">
        <v>1964</v>
      </c>
      <c r="H603" s="22">
        <v>1559547</v>
      </c>
      <c r="I603" s="22">
        <v>633733.946352</v>
      </c>
      <c r="J603" s="21" t="s">
        <v>2422</v>
      </c>
      <c r="K603" s="21"/>
      <c r="L603" s="22">
        <v>676956033</v>
      </c>
      <c r="M603" s="22">
        <v>0</v>
      </c>
      <c r="N603" s="21" t="s">
        <v>12522</v>
      </c>
      <c r="O603" s="8">
        <v>44575</v>
      </c>
      <c r="P603" s="21" t="s">
        <v>12510</v>
      </c>
      <c r="Q603" s="22">
        <f>Table1_2[[#This Row],[Bank Deposit]]-Table1_2[[#This Row],[Saving Accounts]]</f>
        <v>925813.053648</v>
      </c>
      <c r="R603" s="22">
        <f>IF(AND(Table1_2[[#This Row],[Bank Deposit]]&gt;=500000),Table1_2[[#This Row],[Bank Deposit]]+Table1_2[[#This Row],[Bank Deposit]]*0.02,Table1_2[[#This Row],[Bank Deposit]])</f>
        <v>1590737.94</v>
      </c>
    </row>
    <row r="604" spans="1:18" x14ac:dyDescent="0.25">
      <c r="A604" s="21" t="s">
        <v>4475</v>
      </c>
      <c r="B604">
        <v>255844171</v>
      </c>
      <c r="C604">
        <v>65</v>
      </c>
      <c r="D604" s="8">
        <v>20964.75</v>
      </c>
      <c r="E604" s="21" t="s">
        <v>1094</v>
      </c>
      <c r="F604" s="21" t="s">
        <v>1576</v>
      </c>
      <c r="G604" s="21" t="s">
        <v>4112</v>
      </c>
      <c r="H604" s="22">
        <v>414347</v>
      </c>
      <c r="I604" s="22">
        <v>143391.99382199999</v>
      </c>
      <c r="J604" s="21" t="s">
        <v>4477</v>
      </c>
      <c r="K604" s="21"/>
      <c r="L604" s="22">
        <v>3861799146</v>
      </c>
      <c r="M604" s="22">
        <v>0</v>
      </c>
      <c r="N604" s="21" t="s">
        <v>12522</v>
      </c>
      <c r="O604" s="8">
        <v>44669</v>
      </c>
      <c r="P604" s="21" t="s">
        <v>12512</v>
      </c>
      <c r="Q604" s="22">
        <f>Table1_2[[#This Row],[Bank Deposit]]-Table1_2[[#This Row],[Saving Accounts]]</f>
        <v>270955.00617800001</v>
      </c>
      <c r="R604" s="22">
        <f>IF(AND(Table1_2[[#This Row],[Bank Deposit]]&gt;=500000),Table1_2[[#This Row],[Bank Deposit]]+Table1_2[[#This Row],[Bank Deposit]]*0.02,Table1_2[[#This Row],[Bank Deposit]])</f>
        <v>414347</v>
      </c>
    </row>
    <row r="605" spans="1:18" x14ac:dyDescent="0.25">
      <c r="A605" s="21" t="s">
        <v>5035</v>
      </c>
      <c r="B605">
        <v>717067299</v>
      </c>
      <c r="C605">
        <v>40</v>
      </c>
      <c r="D605" s="8">
        <v>30096</v>
      </c>
      <c r="E605" s="21" t="s">
        <v>1094</v>
      </c>
      <c r="F605" s="21" t="s">
        <v>155</v>
      </c>
      <c r="G605" s="21" t="s">
        <v>4066</v>
      </c>
      <c r="H605" s="22">
        <v>1048157</v>
      </c>
      <c r="I605" s="22">
        <v>234685.01932560001</v>
      </c>
      <c r="J605" s="21" t="s">
        <v>5037</v>
      </c>
      <c r="K605" s="21"/>
      <c r="L605" s="22">
        <v>2764658952</v>
      </c>
      <c r="M605" s="22">
        <v>0</v>
      </c>
      <c r="N605" s="21" t="s">
        <v>12539</v>
      </c>
      <c r="O605" s="8">
        <v>44472</v>
      </c>
      <c r="P605" s="21" t="s">
        <v>12512</v>
      </c>
      <c r="Q605" s="22">
        <f>Table1_2[[#This Row],[Bank Deposit]]-Table1_2[[#This Row],[Saving Accounts]]</f>
        <v>813471.98067439999</v>
      </c>
      <c r="R605" s="22">
        <f>IF(AND(Table1_2[[#This Row],[Bank Deposit]]&gt;=500000),Table1_2[[#This Row],[Bank Deposit]]+Table1_2[[#This Row],[Bank Deposit]]*0.02,Table1_2[[#This Row],[Bank Deposit]])</f>
        <v>1069120.1399999999</v>
      </c>
    </row>
    <row r="606" spans="1:18" x14ac:dyDescent="0.25">
      <c r="A606" s="21" t="s">
        <v>1213</v>
      </c>
      <c r="B606">
        <v>894379240</v>
      </c>
      <c r="C606">
        <v>71</v>
      </c>
      <c r="D606" s="8">
        <v>18773.25</v>
      </c>
      <c r="E606" s="21" t="s">
        <v>1094</v>
      </c>
      <c r="F606" s="21" t="s">
        <v>73</v>
      </c>
      <c r="G606" s="21" t="s">
        <v>14</v>
      </c>
      <c r="H606" s="22">
        <v>418167</v>
      </c>
      <c r="I606" s="22">
        <v>127576.27584</v>
      </c>
      <c r="J606" s="21" t="s">
        <v>1215</v>
      </c>
      <c r="K606" s="21"/>
      <c r="L606" s="22">
        <v>414234183</v>
      </c>
      <c r="M606" s="22">
        <v>0</v>
      </c>
      <c r="N606" s="21" t="s">
        <v>12539</v>
      </c>
      <c r="O606" s="8">
        <v>44457</v>
      </c>
      <c r="P606" s="21" t="s">
        <v>12566</v>
      </c>
      <c r="Q606" s="22">
        <f>Table1_2[[#This Row],[Bank Deposit]]-Table1_2[[#This Row],[Saving Accounts]]</f>
        <v>290590.72415999998</v>
      </c>
      <c r="R606" s="22">
        <f>IF(AND(Table1_2[[#This Row],[Bank Deposit]]&gt;=500000),Table1_2[[#This Row],[Bank Deposit]]+Table1_2[[#This Row],[Bank Deposit]]*0.02,Table1_2[[#This Row],[Bank Deposit]])</f>
        <v>418167</v>
      </c>
    </row>
    <row r="607" spans="1:18" x14ac:dyDescent="0.25">
      <c r="A607" s="21" t="s">
        <v>2127</v>
      </c>
      <c r="B607">
        <v>792457149</v>
      </c>
      <c r="C607">
        <v>58</v>
      </c>
      <c r="D607" s="8">
        <v>23521.5</v>
      </c>
      <c r="E607" s="21" t="s">
        <v>1094</v>
      </c>
      <c r="F607" s="21" t="s">
        <v>195</v>
      </c>
      <c r="G607" s="21" t="s">
        <v>1964</v>
      </c>
      <c r="H607" s="22">
        <v>337430</v>
      </c>
      <c r="I607" s="22">
        <v>424057.9419648</v>
      </c>
      <c r="J607" s="21" t="s">
        <v>2129</v>
      </c>
      <c r="K607" s="21"/>
      <c r="L607" s="22">
        <v>1927460646</v>
      </c>
      <c r="M607" s="22">
        <v>0</v>
      </c>
      <c r="N607" s="21" t="s">
        <v>12509</v>
      </c>
      <c r="O607" s="8">
        <v>44666</v>
      </c>
      <c r="P607" s="21" t="s">
        <v>12519</v>
      </c>
      <c r="Q607" s="22">
        <f>Table1_2[[#This Row],[Bank Deposit]]-Table1_2[[#This Row],[Saving Accounts]]</f>
        <v>-86627.941964800004</v>
      </c>
      <c r="R607" s="22">
        <f>IF(AND(Table1_2[[#This Row],[Bank Deposit]]&gt;=500000),Table1_2[[#This Row],[Bank Deposit]]+Table1_2[[#This Row],[Bank Deposit]]*0.02,Table1_2[[#This Row],[Bank Deposit]])</f>
        <v>337430</v>
      </c>
    </row>
    <row r="608" spans="1:18" x14ac:dyDescent="0.25">
      <c r="A608" s="21" t="s">
        <v>4184</v>
      </c>
      <c r="B608">
        <v>453563649</v>
      </c>
      <c r="C608">
        <v>30</v>
      </c>
      <c r="D608" s="8">
        <v>33748.5</v>
      </c>
      <c r="E608" s="21" t="s">
        <v>1094</v>
      </c>
      <c r="F608" s="21" t="s">
        <v>78</v>
      </c>
      <c r="G608" s="21" t="s">
        <v>4095</v>
      </c>
      <c r="H608" s="22">
        <v>26829</v>
      </c>
      <c r="I608" s="22">
        <v>23402.101824000001</v>
      </c>
      <c r="J608" s="21" t="s">
        <v>4186</v>
      </c>
      <c r="K608" s="21"/>
      <c r="L608" s="22">
        <v>2384596736</v>
      </c>
      <c r="M608" s="22">
        <v>0</v>
      </c>
      <c r="N608" s="21" t="s">
        <v>12509</v>
      </c>
      <c r="O608" s="8">
        <v>44328</v>
      </c>
      <c r="P608" s="21" t="s">
        <v>12510</v>
      </c>
      <c r="Q608" s="22">
        <f>Table1_2[[#This Row],[Bank Deposit]]-Table1_2[[#This Row],[Saving Accounts]]</f>
        <v>3426.8981759999988</v>
      </c>
      <c r="R608" s="22">
        <f>IF(AND(Table1_2[[#This Row],[Bank Deposit]]&gt;=500000),Table1_2[[#This Row],[Bank Deposit]]+Table1_2[[#This Row],[Bank Deposit]]*0.02,Table1_2[[#This Row],[Bank Deposit]])</f>
        <v>26829</v>
      </c>
    </row>
    <row r="609" spans="1:18" x14ac:dyDescent="0.25">
      <c r="A609" s="21" t="s">
        <v>175</v>
      </c>
      <c r="B609">
        <v>773302106</v>
      </c>
      <c r="C609">
        <v>28</v>
      </c>
      <c r="D609" s="8">
        <v>34479</v>
      </c>
      <c r="E609" s="21" t="s">
        <v>12</v>
      </c>
      <c r="F609" s="21" t="s">
        <v>176</v>
      </c>
      <c r="G609" s="21" t="s">
        <v>14</v>
      </c>
      <c r="H609" s="22">
        <v>449341</v>
      </c>
      <c r="I609" s="22">
        <v>217430.907408</v>
      </c>
      <c r="J609" s="21" t="s">
        <v>178</v>
      </c>
      <c r="K609" s="21"/>
      <c r="L609" s="22">
        <v>197781426</v>
      </c>
      <c r="M609" s="22">
        <v>0</v>
      </c>
      <c r="N609" s="21" t="s">
        <v>12505</v>
      </c>
      <c r="O609" s="8">
        <v>44346</v>
      </c>
      <c r="P609" s="21" t="s">
        <v>12506</v>
      </c>
      <c r="Q609" s="22">
        <f>Table1_2[[#This Row],[Bank Deposit]]-Table1_2[[#This Row],[Saving Accounts]]</f>
        <v>231910.092592</v>
      </c>
      <c r="R609" s="22">
        <f>IF(AND(Table1_2[[#This Row],[Bank Deposit]]&gt;=500000),Table1_2[[#This Row],[Bank Deposit]]+Table1_2[[#This Row],[Bank Deposit]]*0.02,Table1_2[[#This Row],[Bank Deposit]])</f>
        <v>449341</v>
      </c>
    </row>
    <row r="610" spans="1:18" x14ac:dyDescent="0.25">
      <c r="A610" s="21" t="s">
        <v>4235</v>
      </c>
      <c r="B610">
        <v>126508895</v>
      </c>
      <c r="C610">
        <v>30</v>
      </c>
      <c r="D610" s="8">
        <v>33748.5</v>
      </c>
      <c r="E610" s="21" t="s">
        <v>1094</v>
      </c>
      <c r="F610" s="21" t="s">
        <v>2311</v>
      </c>
      <c r="G610" s="21" t="s">
        <v>4058</v>
      </c>
      <c r="H610" s="22">
        <v>1036988</v>
      </c>
      <c r="I610" s="22">
        <v>479606.75360400003</v>
      </c>
      <c r="J610" s="21" t="s">
        <v>4237</v>
      </c>
      <c r="K610" s="21"/>
      <c r="L610" s="22">
        <v>1462472616</v>
      </c>
      <c r="M610" s="22">
        <v>0</v>
      </c>
      <c r="N610" s="21" t="s">
        <v>12509</v>
      </c>
      <c r="O610" s="8">
        <v>44439</v>
      </c>
      <c r="P610" s="21" t="s">
        <v>12519</v>
      </c>
      <c r="Q610" s="22">
        <f>Table1_2[[#This Row],[Bank Deposit]]-Table1_2[[#This Row],[Saving Accounts]]</f>
        <v>557381.24639600003</v>
      </c>
      <c r="R610" s="22">
        <f>IF(AND(Table1_2[[#This Row],[Bank Deposit]]&gt;=500000),Table1_2[[#This Row],[Bank Deposit]]+Table1_2[[#This Row],[Bank Deposit]]*0.02,Table1_2[[#This Row],[Bank Deposit]])</f>
        <v>1057727.76</v>
      </c>
    </row>
    <row r="611" spans="1:18" x14ac:dyDescent="0.25">
      <c r="A611" s="21" t="s">
        <v>2809</v>
      </c>
      <c r="B611">
        <v>684809927</v>
      </c>
      <c r="C611">
        <v>21</v>
      </c>
      <c r="D611" s="8">
        <v>37035.75</v>
      </c>
      <c r="E611" s="21" t="s">
        <v>1094</v>
      </c>
      <c r="F611" s="21" t="s">
        <v>2211</v>
      </c>
      <c r="G611" s="21" t="s">
        <v>2773</v>
      </c>
      <c r="H611" s="22">
        <v>597364</v>
      </c>
      <c r="I611" s="22">
        <v>113641.44343272</v>
      </c>
      <c r="J611" s="21" t="s">
        <v>2811</v>
      </c>
      <c r="K611" s="21"/>
      <c r="L611" s="22">
        <v>471737721</v>
      </c>
      <c r="M611" s="22">
        <v>0</v>
      </c>
      <c r="N611" s="21" t="s">
        <v>12505</v>
      </c>
      <c r="O611" s="8">
        <v>44450</v>
      </c>
      <c r="P611" s="21" t="s">
        <v>12506</v>
      </c>
      <c r="Q611" s="22">
        <f>Table1_2[[#This Row],[Bank Deposit]]-Table1_2[[#This Row],[Saving Accounts]]</f>
        <v>483722.55656727997</v>
      </c>
      <c r="R611" s="22">
        <f>IF(AND(Table1_2[[#This Row],[Bank Deposit]]&gt;=500000),Table1_2[[#This Row],[Bank Deposit]]+Table1_2[[#This Row],[Bank Deposit]]*0.02,Table1_2[[#This Row],[Bank Deposit]])</f>
        <v>609311.28</v>
      </c>
    </row>
    <row r="612" spans="1:18" x14ac:dyDescent="0.25">
      <c r="A612" s="21" t="s">
        <v>639</v>
      </c>
      <c r="B612">
        <v>886712659</v>
      </c>
      <c r="C612">
        <v>19</v>
      </c>
      <c r="D612" s="8">
        <v>37766.25</v>
      </c>
      <c r="E612" s="21" t="s">
        <v>12</v>
      </c>
      <c r="F612" s="21" t="s">
        <v>68</v>
      </c>
      <c r="G612" s="21" t="s">
        <v>14</v>
      </c>
      <c r="H612" s="22">
        <v>137999</v>
      </c>
      <c r="I612" s="22">
        <v>34808.444169839997</v>
      </c>
      <c r="J612" s="21" t="s">
        <v>641</v>
      </c>
      <c r="K612" s="21"/>
      <c r="L612" s="22">
        <v>26067327</v>
      </c>
      <c r="M612" s="22">
        <v>0</v>
      </c>
      <c r="N612" s="21" t="s">
        <v>12509</v>
      </c>
      <c r="O612" s="8">
        <v>44657</v>
      </c>
      <c r="P612" s="21" t="s">
        <v>12510</v>
      </c>
      <c r="Q612" s="22">
        <f>Table1_2[[#This Row],[Bank Deposit]]-Table1_2[[#This Row],[Saving Accounts]]</f>
        <v>103190.55583016001</v>
      </c>
      <c r="R612" s="22">
        <f>IF(AND(Table1_2[[#This Row],[Bank Deposit]]&gt;=500000),Table1_2[[#This Row],[Bank Deposit]]+Table1_2[[#This Row],[Bank Deposit]]*0.02,Table1_2[[#This Row],[Bank Deposit]])</f>
        <v>137999</v>
      </c>
    </row>
    <row r="613" spans="1:18" x14ac:dyDescent="0.25">
      <c r="A613" s="21" t="s">
        <v>9015</v>
      </c>
      <c r="B613">
        <v>365348550</v>
      </c>
      <c r="C613">
        <v>54</v>
      </c>
      <c r="D613" s="8">
        <v>32839</v>
      </c>
      <c r="E613" s="21" t="s">
        <v>12</v>
      </c>
      <c r="F613" s="21" t="s">
        <v>190</v>
      </c>
      <c r="G613" s="21" t="s">
        <v>4074</v>
      </c>
      <c r="H613" s="22">
        <v>968587</v>
      </c>
      <c r="I613" s="22">
        <v>586426.59258849593</v>
      </c>
      <c r="J613" s="21" t="s">
        <v>9017</v>
      </c>
      <c r="K613" s="21"/>
      <c r="L613" s="22">
        <v>61488504</v>
      </c>
      <c r="M613" s="22">
        <v>0</v>
      </c>
      <c r="N613" s="21" t="s">
        <v>12525</v>
      </c>
      <c r="O613" s="8">
        <v>44398</v>
      </c>
      <c r="P613" s="21" t="s">
        <v>12506</v>
      </c>
      <c r="Q613" s="22">
        <f>Table1_2[[#This Row],[Bank Deposit]]-Table1_2[[#This Row],[Saving Accounts]]</f>
        <v>382160.40741150407</v>
      </c>
      <c r="R613" s="22">
        <f>IF(AND(Table1_2[[#This Row],[Bank Deposit]]&gt;=500000),Table1_2[[#This Row],[Bank Deposit]]+Table1_2[[#This Row],[Bank Deposit]]*0.02,Table1_2[[#This Row],[Bank Deposit]])</f>
        <v>987958.74</v>
      </c>
    </row>
    <row r="614" spans="1:18" x14ac:dyDescent="0.25">
      <c r="A614" s="21" t="s">
        <v>8499</v>
      </c>
      <c r="B614">
        <v>397908305</v>
      </c>
      <c r="C614">
        <v>18</v>
      </c>
      <c r="D614" s="8">
        <v>38131.5</v>
      </c>
      <c r="E614" s="21" t="s">
        <v>12</v>
      </c>
      <c r="F614" s="21" t="s">
        <v>1721</v>
      </c>
      <c r="G614" s="21" t="s">
        <v>2773</v>
      </c>
      <c r="H614" s="22">
        <v>1020977</v>
      </c>
      <c r="I614" s="22">
        <v>275337.8803968</v>
      </c>
      <c r="J614" s="21" t="s">
        <v>8501</v>
      </c>
      <c r="K614" s="21"/>
      <c r="L614" s="22">
        <v>2983161636</v>
      </c>
      <c r="M614" s="22">
        <v>0</v>
      </c>
      <c r="N614" s="21" t="s">
        <v>12525</v>
      </c>
      <c r="O614" s="8">
        <v>44537</v>
      </c>
      <c r="P614" s="21" t="s">
        <v>12506</v>
      </c>
      <c r="Q614" s="22">
        <f>Table1_2[[#This Row],[Bank Deposit]]-Table1_2[[#This Row],[Saving Accounts]]</f>
        <v>745639.1196032</v>
      </c>
      <c r="R614" s="22">
        <f>IF(AND(Table1_2[[#This Row],[Bank Deposit]]&gt;=500000),Table1_2[[#This Row],[Bank Deposit]]+Table1_2[[#This Row],[Bank Deposit]]*0.02,Table1_2[[#This Row],[Bank Deposit]])</f>
        <v>1041396.54</v>
      </c>
    </row>
    <row r="615" spans="1:18" x14ac:dyDescent="0.25">
      <c r="A615" s="21" t="s">
        <v>3222</v>
      </c>
      <c r="B615">
        <v>881804070</v>
      </c>
      <c r="C615">
        <v>77</v>
      </c>
      <c r="D615" s="8">
        <v>16581.75</v>
      </c>
      <c r="E615" s="21" t="s">
        <v>1094</v>
      </c>
      <c r="F615" s="21" t="s">
        <v>731</v>
      </c>
      <c r="G615" s="21" t="s">
        <v>3058</v>
      </c>
      <c r="H615" s="22">
        <v>2006627</v>
      </c>
      <c r="I615" s="22">
        <v>436441.45590864</v>
      </c>
      <c r="J615" s="21" t="s">
        <v>3224</v>
      </c>
      <c r="K615" s="21"/>
      <c r="L615" s="22">
        <v>672969222</v>
      </c>
      <c r="M615" s="22">
        <v>0</v>
      </c>
      <c r="N615" s="21" t="s">
        <v>12525</v>
      </c>
      <c r="O615" s="8">
        <v>44625</v>
      </c>
      <c r="P615" s="21" t="s">
        <v>12564</v>
      </c>
      <c r="Q615" s="22">
        <f>Table1_2[[#This Row],[Bank Deposit]]-Table1_2[[#This Row],[Saving Accounts]]</f>
        <v>1570185.5440913599</v>
      </c>
      <c r="R615" s="22">
        <f>IF(AND(Table1_2[[#This Row],[Bank Deposit]]&gt;=500000),Table1_2[[#This Row],[Bank Deposit]]+Table1_2[[#This Row],[Bank Deposit]]*0.02,Table1_2[[#This Row],[Bank Deposit]])</f>
        <v>2046759.54</v>
      </c>
    </row>
    <row r="616" spans="1:18" x14ac:dyDescent="0.25">
      <c r="A616" s="21" t="s">
        <v>7267</v>
      </c>
      <c r="B616">
        <v>108897724</v>
      </c>
      <c r="C616">
        <v>76</v>
      </c>
      <c r="D616" s="8">
        <v>16947</v>
      </c>
      <c r="E616" s="21" t="s">
        <v>12</v>
      </c>
      <c r="F616" s="21" t="s">
        <v>1308</v>
      </c>
      <c r="G616" s="21" t="s">
        <v>4058</v>
      </c>
      <c r="H616" s="22">
        <v>451924</v>
      </c>
      <c r="I616" s="22">
        <v>127682.9575668</v>
      </c>
      <c r="J616" s="21" t="s">
        <v>7269</v>
      </c>
      <c r="K616" s="21"/>
      <c r="L616" s="22">
        <v>2897441792</v>
      </c>
      <c r="M616" s="22">
        <v>0</v>
      </c>
      <c r="N616" s="21" t="s">
        <v>12509</v>
      </c>
      <c r="O616" s="8">
        <v>44223</v>
      </c>
      <c r="P616" s="21" t="s">
        <v>12519</v>
      </c>
      <c r="Q616" s="22">
        <f>Table1_2[[#This Row],[Bank Deposit]]-Table1_2[[#This Row],[Saving Accounts]]</f>
        <v>324241.0424332</v>
      </c>
      <c r="R616" s="22">
        <f>IF(AND(Table1_2[[#This Row],[Bank Deposit]]&gt;=500000),Table1_2[[#This Row],[Bank Deposit]]+Table1_2[[#This Row],[Bank Deposit]]*0.02,Table1_2[[#This Row],[Bank Deposit]])</f>
        <v>451924</v>
      </c>
    </row>
    <row r="617" spans="1:18" x14ac:dyDescent="0.25">
      <c r="A617" s="21" t="s">
        <v>2629</v>
      </c>
      <c r="B617">
        <v>653396680</v>
      </c>
      <c r="C617">
        <v>50</v>
      </c>
      <c r="D617" s="8">
        <v>26443.5</v>
      </c>
      <c r="E617" s="21" t="s">
        <v>12</v>
      </c>
      <c r="F617" s="21" t="s">
        <v>767</v>
      </c>
      <c r="G617" s="21" t="s">
        <v>1964</v>
      </c>
      <c r="H617" s="22">
        <v>193153</v>
      </c>
      <c r="I617" s="22">
        <v>60174.598161599999</v>
      </c>
      <c r="J617" s="21" t="s">
        <v>2631</v>
      </c>
      <c r="K617" s="21"/>
      <c r="L617" s="22">
        <v>1021320441</v>
      </c>
      <c r="M617" s="22">
        <v>0</v>
      </c>
      <c r="N617" s="21" t="s">
        <v>12522</v>
      </c>
      <c r="O617" s="8">
        <v>44322</v>
      </c>
      <c r="P617" s="21" t="s">
        <v>12510</v>
      </c>
      <c r="Q617" s="22">
        <f>Table1_2[[#This Row],[Bank Deposit]]-Table1_2[[#This Row],[Saving Accounts]]</f>
        <v>132978.40183839999</v>
      </c>
      <c r="R617" s="22">
        <f>IF(AND(Table1_2[[#This Row],[Bank Deposit]]&gt;=500000),Table1_2[[#This Row],[Bank Deposit]]+Table1_2[[#This Row],[Bank Deposit]]*0.02,Table1_2[[#This Row],[Bank Deposit]])</f>
        <v>193153</v>
      </c>
    </row>
    <row r="618" spans="1:18" x14ac:dyDescent="0.25">
      <c r="A618" s="21" t="s">
        <v>9110</v>
      </c>
      <c r="B618">
        <v>157315900</v>
      </c>
      <c r="C618">
        <v>66</v>
      </c>
      <c r="D618" s="8">
        <v>36971.25</v>
      </c>
      <c r="E618" s="21" t="s">
        <v>1094</v>
      </c>
      <c r="F618" s="21" t="s">
        <v>190</v>
      </c>
      <c r="G618" s="21" t="s">
        <v>4070</v>
      </c>
      <c r="H618" s="22">
        <v>603391</v>
      </c>
      <c r="I618" s="22">
        <v>640495.93434169376</v>
      </c>
      <c r="J618" s="21" t="s">
        <v>9112</v>
      </c>
      <c r="K618" s="21"/>
      <c r="L618" s="22">
        <v>1100149248</v>
      </c>
      <c r="M618" s="22">
        <v>0</v>
      </c>
      <c r="N618" s="21" t="s">
        <v>12522</v>
      </c>
      <c r="O618" s="8">
        <v>44346</v>
      </c>
      <c r="P618" s="21" t="s">
        <v>12512</v>
      </c>
      <c r="Q618" s="22">
        <f>Table1_2[[#This Row],[Bank Deposit]]-Table1_2[[#This Row],[Saving Accounts]]</f>
        <v>-37104.934341693763</v>
      </c>
      <c r="R618" s="22">
        <f>IF(AND(Table1_2[[#This Row],[Bank Deposit]]&gt;=500000),Table1_2[[#This Row],[Bank Deposit]]+Table1_2[[#This Row],[Bank Deposit]]*0.02,Table1_2[[#This Row],[Bank Deposit]])</f>
        <v>615458.81999999995</v>
      </c>
    </row>
    <row r="619" spans="1:18" x14ac:dyDescent="0.25">
      <c r="A619" s="21" t="s">
        <v>3380</v>
      </c>
      <c r="B619">
        <v>352606622</v>
      </c>
      <c r="C619">
        <v>40</v>
      </c>
      <c r="D619" s="8">
        <v>30096</v>
      </c>
      <c r="E619" s="21" t="s">
        <v>1094</v>
      </c>
      <c r="F619" s="21" t="s">
        <v>825</v>
      </c>
      <c r="G619" s="21" t="s">
        <v>3331</v>
      </c>
      <c r="H619" s="22">
        <v>135917</v>
      </c>
      <c r="I619" s="22">
        <v>142349.2395192</v>
      </c>
      <c r="J619" s="21" t="s">
        <v>3382</v>
      </c>
      <c r="K619" s="21"/>
      <c r="L619" s="22">
        <v>3045440937</v>
      </c>
      <c r="M619" s="22">
        <v>843582432</v>
      </c>
      <c r="N619" s="21" t="s">
        <v>12515</v>
      </c>
      <c r="O619" s="8">
        <v>44587</v>
      </c>
      <c r="P619" s="21" t="s">
        <v>12506</v>
      </c>
      <c r="Q619" s="22">
        <f>Table1_2[[#This Row],[Bank Deposit]]-Table1_2[[#This Row],[Saving Accounts]]</f>
        <v>-6432.2395191999967</v>
      </c>
      <c r="R619" s="22">
        <f>IF(AND(Table1_2[[#This Row],[Bank Deposit]]&gt;=500000),Table1_2[[#This Row],[Bank Deposit]]+Table1_2[[#This Row],[Bank Deposit]]*0.02,Table1_2[[#This Row],[Bank Deposit]])</f>
        <v>135917</v>
      </c>
    </row>
    <row r="620" spans="1:18" x14ac:dyDescent="0.25">
      <c r="A620" s="21" t="s">
        <v>7110</v>
      </c>
      <c r="B620">
        <v>666910689</v>
      </c>
      <c r="C620">
        <v>39</v>
      </c>
      <c r="D620" s="8">
        <v>30461.25</v>
      </c>
      <c r="E620" s="21" t="s">
        <v>12</v>
      </c>
      <c r="F620" s="21" t="s">
        <v>241</v>
      </c>
      <c r="G620" s="21" t="s">
        <v>4066</v>
      </c>
      <c r="H620" s="22">
        <v>640244</v>
      </c>
      <c r="I620" s="22">
        <v>96529.073560920006</v>
      </c>
      <c r="J620" s="21" t="s">
        <v>7112</v>
      </c>
      <c r="K620" s="21"/>
      <c r="L620" s="22">
        <v>2307340728</v>
      </c>
      <c r="M620" s="22">
        <v>6876172944</v>
      </c>
      <c r="N620" s="21" t="s">
        <v>12515</v>
      </c>
      <c r="O620" s="8">
        <v>44237</v>
      </c>
      <c r="P620" s="21" t="s">
        <v>12516</v>
      </c>
      <c r="Q620" s="22">
        <f>Table1_2[[#This Row],[Bank Deposit]]-Table1_2[[#This Row],[Saving Accounts]]</f>
        <v>543714.92643908004</v>
      </c>
      <c r="R620" s="22">
        <f>IF(AND(Table1_2[[#This Row],[Bank Deposit]]&gt;=500000),Table1_2[[#This Row],[Bank Deposit]]+Table1_2[[#This Row],[Bank Deposit]]*0.02,Table1_2[[#This Row],[Bank Deposit]])</f>
        <v>653048.88</v>
      </c>
    </row>
    <row r="621" spans="1:18" x14ac:dyDescent="0.25">
      <c r="A621" s="21" t="s">
        <v>4151</v>
      </c>
      <c r="B621">
        <v>776653935</v>
      </c>
      <c r="C621">
        <v>52</v>
      </c>
      <c r="D621" s="8">
        <v>25713</v>
      </c>
      <c r="E621" s="21" t="s">
        <v>1094</v>
      </c>
      <c r="F621" s="21" t="s">
        <v>130</v>
      </c>
      <c r="G621" s="21" t="s">
        <v>4105</v>
      </c>
      <c r="H621" s="22">
        <v>914288</v>
      </c>
      <c r="I621" s="22">
        <v>309004.6954572</v>
      </c>
      <c r="J621" s="21" t="s">
        <v>4153</v>
      </c>
      <c r="K621" s="21"/>
      <c r="L621" s="22">
        <v>1978669056</v>
      </c>
      <c r="M621" s="22">
        <v>0</v>
      </c>
      <c r="N621" s="21" t="s">
        <v>12522</v>
      </c>
      <c r="O621" s="8">
        <v>44232</v>
      </c>
      <c r="P621" s="21" t="s">
        <v>12510</v>
      </c>
      <c r="Q621" s="22">
        <f>Table1_2[[#This Row],[Bank Deposit]]-Table1_2[[#This Row],[Saving Accounts]]</f>
        <v>605283.30454279995</v>
      </c>
      <c r="R621" s="22">
        <f>IF(AND(Table1_2[[#This Row],[Bank Deposit]]&gt;=500000),Table1_2[[#This Row],[Bank Deposit]]+Table1_2[[#This Row],[Bank Deposit]]*0.02,Table1_2[[#This Row],[Bank Deposit]])</f>
        <v>932573.76</v>
      </c>
    </row>
    <row r="622" spans="1:18" x14ac:dyDescent="0.25">
      <c r="A622" s="21" t="s">
        <v>6406</v>
      </c>
      <c r="B622">
        <v>731411413</v>
      </c>
      <c r="C622">
        <v>47</v>
      </c>
      <c r="D622" s="8">
        <v>27539.25</v>
      </c>
      <c r="E622" s="21" t="s">
        <v>12</v>
      </c>
      <c r="F622" s="21" t="s">
        <v>2364</v>
      </c>
      <c r="G622" s="21" t="s">
        <v>4084</v>
      </c>
      <c r="H622" s="22">
        <v>336806</v>
      </c>
      <c r="I622" s="22">
        <v>100059.53970815999</v>
      </c>
      <c r="J622" s="21" t="s">
        <v>6408</v>
      </c>
      <c r="K622" s="21"/>
      <c r="L622" s="22">
        <v>2045855616</v>
      </c>
      <c r="M622" s="22">
        <v>0</v>
      </c>
      <c r="N622" s="21" t="s">
        <v>12525</v>
      </c>
      <c r="O622" s="8">
        <v>44440</v>
      </c>
      <c r="P622" s="21" t="s">
        <v>12506</v>
      </c>
      <c r="Q622" s="22">
        <f>Table1_2[[#This Row],[Bank Deposit]]-Table1_2[[#This Row],[Saving Accounts]]</f>
        <v>236746.46029184002</v>
      </c>
      <c r="R622" s="22">
        <f>IF(AND(Table1_2[[#This Row],[Bank Deposit]]&gt;=500000),Table1_2[[#This Row],[Bank Deposit]]+Table1_2[[#This Row],[Bank Deposit]]*0.02,Table1_2[[#This Row],[Bank Deposit]])</f>
        <v>336806</v>
      </c>
    </row>
    <row r="623" spans="1:18" x14ac:dyDescent="0.25">
      <c r="A623" s="21" t="s">
        <v>806</v>
      </c>
      <c r="B623">
        <v>226058119</v>
      </c>
      <c r="C623">
        <v>42</v>
      </c>
      <c r="D623" s="8">
        <v>29365.5</v>
      </c>
      <c r="E623" s="21" t="s">
        <v>12</v>
      </c>
      <c r="F623" s="21" t="s">
        <v>807</v>
      </c>
      <c r="G623" s="21" t="s">
        <v>14</v>
      </c>
      <c r="H623" s="22">
        <v>812471</v>
      </c>
      <c r="I623" s="22">
        <v>179681.04086400001</v>
      </c>
      <c r="J623" s="21" t="s">
        <v>809</v>
      </c>
      <c r="K623" s="21"/>
      <c r="L623" s="22">
        <v>541458088</v>
      </c>
      <c r="M623" s="22">
        <v>0</v>
      </c>
      <c r="N623" s="21" t="s">
        <v>12539</v>
      </c>
      <c r="O623" s="8">
        <v>44216</v>
      </c>
      <c r="P623" s="21" t="s">
        <v>12510</v>
      </c>
      <c r="Q623" s="22">
        <f>Table1_2[[#This Row],[Bank Deposit]]-Table1_2[[#This Row],[Saving Accounts]]</f>
        <v>632789.95913600002</v>
      </c>
      <c r="R623" s="22">
        <f>IF(AND(Table1_2[[#This Row],[Bank Deposit]]&gt;=500000),Table1_2[[#This Row],[Bank Deposit]]+Table1_2[[#This Row],[Bank Deposit]]*0.02,Table1_2[[#This Row],[Bank Deposit]])</f>
        <v>828720.42</v>
      </c>
    </row>
    <row r="624" spans="1:18" x14ac:dyDescent="0.25">
      <c r="A624" s="21" t="s">
        <v>6234</v>
      </c>
      <c r="B624">
        <v>825010322</v>
      </c>
      <c r="C624">
        <v>36</v>
      </c>
      <c r="D624" s="8">
        <v>31557</v>
      </c>
      <c r="E624" s="21" t="s">
        <v>12</v>
      </c>
      <c r="F624" s="21" t="s">
        <v>1746</v>
      </c>
      <c r="G624" s="21" t="s">
        <v>4066</v>
      </c>
      <c r="H624" s="22">
        <v>60732</v>
      </c>
      <c r="I624" s="22">
        <v>42338.715914879998</v>
      </c>
      <c r="J624" s="21" t="s">
        <v>6236</v>
      </c>
      <c r="K624" s="21"/>
      <c r="L624" s="22">
        <v>192479868</v>
      </c>
      <c r="M624" s="22">
        <v>0</v>
      </c>
      <c r="N624" s="21" t="s">
        <v>12539</v>
      </c>
      <c r="O624" s="8">
        <v>44319</v>
      </c>
      <c r="P624" s="21" t="s">
        <v>12512</v>
      </c>
      <c r="Q624" s="22">
        <f>Table1_2[[#This Row],[Bank Deposit]]-Table1_2[[#This Row],[Saving Accounts]]</f>
        <v>18393.284085120002</v>
      </c>
      <c r="R624" s="22">
        <f>IF(AND(Table1_2[[#This Row],[Bank Deposit]]&gt;=500000),Table1_2[[#This Row],[Bank Deposit]]+Table1_2[[#This Row],[Bank Deposit]]*0.02,Table1_2[[#This Row],[Bank Deposit]])</f>
        <v>60732</v>
      </c>
    </row>
    <row r="625" spans="1:18" x14ac:dyDescent="0.25">
      <c r="A625" s="21" t="s">
        <v>7419</v>
      </c>
      <c r="B625">
        <v>169708434</v>
      </c>
      <c r="C625">
        <v>28</v>
      </c>
      <c r="D625" s="8">
        <v>34479</v>
      </c>
      <c r="E625" s="21" t="s">
        <v>12</v>
      </c>
      <c r="F625" s="21" t="s">
        <v>721</v>
      </c>
      <c r="G625" s="21" t="s">
        <v>4058</v>
      </c>
      <c r="H625" s="22">
        <v>339202</v>
      </c>
      <c r="I625" s="22">
        <v>236084.41800000001</v>
      </c>
      <c r="J625" s="21" t="s">
        <v>7421</v>
      </c>
      <c r="K625" s="21"/>
      <c r="L625" s="22">
        <v>574501536</v>
      </c>
      <c r="M625" s="22">
        <v>0</v>
      </c>
      <c r="N625" s="21" t="s">
        <v>12509</v>
      </c>
      <c r="O625" s="8">
        <v>44536</v>
      </c>
      <c r="P625" s="21" t="s">
        <v>12519</v>
      </c>
      <c r="Q625" s="22">
        <f>Table1_2[[#This Row],[Bank Deposit]]-Table1_2[[#This Row],[Saving Accounts]]</f>
        <v>103117.58199999999</v>
      </c>
      <c r="R625" s="22">
        <f>IF(AND(Table1_2[[#This Row],[Bank Deposit]]&gt;=500000),Table1_2[[#This Row],[Bank Deposit]]+Table1_2[[#This Row],[Bank Deposit]]*0.02,Table1_2[[#This Row],[Bank Deposit]])</f>
        <v>339202</v>
      </c>
    </row>
    <row r="626" spans="1:18" x14ac:dyDescent="0.25">
      <c r="A626" s="21" t="s">
        <v>2109</v>
      </c>
      <c r="B626">
        <v>194156147</v>
      </c>
      <c r="C626">
        <v>28</v>
      </c>
      <c r="D626" s="8">
        <v>34479</v>
      </c>
      <c r="E626" s="21" t="s">
        <v>1094</v>
      </c>
      <c r="F626" s="21" t="s">
        <v>318</v>
      </c>
      <c r="G626" s="21" t="s">
        <v>1964</v>
      </c>
      <c r="H626" s="22">
        <v>656009</v>
      </c>
      <c r="I626" s="22">
        <v>212782.55999715001</v>
      </c>
      <c r="J626" s="21" t="s">
        <v>2111</v>
      </c>
      <c r="K626" s="21"/>
      <c r="L626" s="22">
        <v>1305725124</v>
      </c>
      <c r="M626" s="22">
        <v>0</v>
      </c>
      <c r="N626" s="21" t="s">
        <v>12505</v>
      </c>
      <c r="O626" s="8">
        <v>44559</v>
      </c>
      <c r="P626" s="21" t="s">
        <v>12506</v>
      </c>
      <c r="Q626" s="22">
        <f>Table1_2[[#This Row],[Bank Deposit]]-Table1_2[[#This Row],[Saving Accounts]]</f>
        <v>443226.44000285002</v>
      </c>
      <c r="R626" s="22">
        <f>IF(AND(Table1_2[[#This Row],[Bank Deposit]]&gt;=500000),Table1_2[[#This Row],[Bank Deposit]]+Table1_2[[#This Row],[Bank Deposit]]*0.02,Table1_2[[#This Row],[Bank Deposit]])</f>
        <v>669129.18000000005</v>
      </c>
    </row>
    <row r="627" spans="1:18" x14ac:dyDescent="0.25">
      <c r="A627" s="21" t="s">
        <v>7762</v>
      </c>
      <c r="B627">
        <v>965241292</v>
      </c>
      <c r="C627">
        <v>61</v>
      </c>
      <c r="D627" s="8">
        <v>22425.75</v>
      </c>
      <c r="E627" s="21" t="s">
        <v>12</v>
      </c>
      <c r="F627" s="21" t="s">
        <v>2010</v>
      </c>
      <c r="G627" s="21" t="s">
        <v>3058</v>
      </c>
      <c r="H627" s="22">
        <v>65048</v>
      </c>
      <c r="I627" s="22">
        <v>38980.301639999998</v>
      </c>
      <c r="J627" s="21" t="s">
        <v>7764</v>
      </c>
      <c r="K627" s="21"/>
      <c r="L627" s="22">
        <v>1796273244</v>
      </c>
      <c r="M627" s="22">
        <v>0</v>
      </c>
      <c r="N627" s="21" t="s">
        <v>12509</v>
      </c>
      <c r="O627" s="8">
        <v>44583</v>
      </c>
      <c r="P627" s="21" t="s">
        <v>12510</v>
      </c>
      <c r="Q627" s="22">
        <f>Table1_2[[#This Row],[Bank Deposit]]-Table1_2[[#This Row],[Saving Accounts]]</f>
        <v>26067.698360000002</v>
      </c>
      <c r="R627" s="22">
        <f>IF(AND(Table1_2[[#This Row],[Bank Deposit]]&gt;=500000),Table1_2[[#This Row],[Bank Deposit]]+Table1_2[[#This Row],[Bank Deposit]]*0.02,Table1_2[[#This Row],[Bank Deposit]])</f>
        <v>65048</v>
      </c>
    </row>
    <row r="628" spans="1:18" x14ac:dyDescent="0.25">
      <c r="A628" s="21" t="s">
        <v>5349</v>
      </c>
      <c r="B628">
        <v>371508664</v>
      </c>
      <c r="C628">
        <v>81</v>
      </c>
      <c r="D628" s="8">
        <v>15120.75</v>
      </c>
      <c r="E628" s="21" t="s">
        <v>1094</v>
      </c>
      <c r="F628" s="21" t="s">
        <v>399</v>
      </c>
      <c r="G628" s="21" t="s">
        <v>4066</v>
      </c>
      <c r="H628" s="22">
        <v>84599</v>
      </c>
      <c r="I628" s="22">
        <v>33107.195286360002</v>
      </c>
      <c r="J628" s="21" t="s">
        <v>5351</v>
      </c>
      <c r="K628" s="21"/>
      <c r="L628" s="22">
        <v>25215264</v>
      </c>
      <c r="M628" s="22">
        <v>0</v>
      </c>
      <c r="N628" s="21" t="s">
        <v>12522</v>
      </c>
      <c r="O628" s="8">
        <v>44340</v>
      </c>
      <c r="P628" s="21" t="s">
        <v>12510</v>
      </c>
      <c r="Q628" s="22">
        <f>Table1_2[[#This Row],[Bank Deposit]]-Table1_2[[#This Row],[Saving Accounts]]</f>
        <v>51491.804713639998</v>
      </c>
      <c r="R628" s="22">
        <f>IF(AND(Table1_2[[#This Row],[Bank Deposit]]&gt;=500000),Table1_2[[#This Row],[Bank Deposit]]+Table1_2[[#This Row],[Bank Deposit]]*0.02,Table1_2[[#This Row],[Bank Deposit]])</f>
        <v>84599</v>
      </c>
    </row>
    <row r="629" spans="1:18" x14ac:dyDescent="0.25">
      <c r="A629" s="21" t="s">
        <v>7857</v>
      </c>
      <c r="B629">
        <v>401915086</v>
      </c>
      <c r="C629">
        <v>42</v>
      </c>
      <c r="D629" s="8">
        <v>29365.5</v>
      </c>
      <c r="E629" s="21" t="s">
        <v>12</v>
      </c>
      <c r="F629" s="21" t="s">
        <v>349</v>
      </c>
      <c r="G629" s="21" t="s">
        <v>3058</v>
      </c>
      <c r="H629" s="22">
        <v>227110</v>
      </c>
      <c r="I629" s="22">
        <v>48093.816938399999</v>
      </c>
      <c r="J629" s="21" t="s">
        <v>7859</v>
      </c>
      <c r="K629" s="21"/>
      <c r="L629" s="22">
        <v>2401046544</v>
      </c>
      <c r="M629" s="22">
        <v>0</v>
      </c>
      <c r="N629" s="21" t="s">
        <v>12525</v>
      </c>
      <c r="O629" s="8">
        <v>44452</v>
      </c>
      <c r="P629" s="21" t="s">
        <v>12564</v>
      </c>
      <c r="Q629" s="22">
        <f>Table1_2[[#This Row],[Bank Deposit]]-Table1_2[[#This Row],[Saving Accounts]]</f>
        <v>179016.18306159999</v>
      </c>
      <c r="R629" s="22">
        <f>IF(AND(Table1_2[[#This Row],[Bank Deposit]]&gt;=500000),Table1_2[[#This Row],[Bank Deposit]]+Table1_2[[#This Row],[Bank Deposit]]*0.02,Table1_2[[#This Row],[Bank Deposit]])</f>
        <v>227110</v>
      </c>
    </row>
    <row r="630" spans="1:18" x14ac:dyDescent="0.25">
      <c r="A630" s="21" t="s">
        <v>3252</v>
      </c>
      <c r="B630">
        <v>557921020</v>
      </c>
      <c r="C630">
        <v>27</v>
      </c>
      <c r="D630" s="8">
        <v>34844.25</v>
      </c>
      <c r="E630" s="21" t="s">
        <v>1094</v>
      </c>
      <c r="F630" s="21" t="s">
        <v>231</v>
      </c>
      <c r="G630" s="21" t="s">
        <v>3058</v>
      </c>
      <c r="H630" s="22">
        <v>2036733</v>
      </c>
      <c r="I630" s="22">
        <v>773673.69647567999</v>
      </c>
      <c r="J630" s="21" t="s">
        <v>3254</v>
      </c>
      <c r="K630" s="21"/>
      <c r="L630" s="22">
        <v>901612892</v>
      </c>
      <c r="M630" s="22">
        <v>1976426928</v>
      </c>
      <c r="N630" s="21" t="s">
        <v>12515</v>
      </c>
      <c r="O630" s="8">
        <v>44600</v>
      </c>
      <c r="P630" s="21" t="s">
        <v>12516</v>
      </c>
      <c r="Q630" s="22">
        <f>Table1_2[[#This Row],[Bank Deposit]]-Table1_2[[#This Row],[Saving Accounts]]</f>
        <v>1263059.30352432</v>
      </c>
      <c r="R630" s="22">
        <f>IF(AND(Table1_2[[#This Row],[Bank Deposit]]&gt;=500000),Table1_2[[#This Row],[Bank Deposit]]+Table1_2[[#This Row],[Bank Deposit]]*0.02,Table1_2[[#This Row],[Bank Deposit]])</f>
        <v>2077467.66</v>
      </c>
    </row>
    <row r="631" spans="1:18" x14ac:dyDescent="0.25">
      <c r="A631" s="21" t="s">
        <v>3427</v>
      </c>
      <c r="B631">
        <v>475387218</v>
      </c>
      <c r="C631">
        <v>84</v>
      </c>
      <c r="D631" s="8">
        <v>14025</v>
      </c>
      <c r="E631" s="21" t="s">
        <v>1094</v>
      </c>
      <c r="F631" s="21" t="s">
        <v>53</v>
      </c>
      <c r="G631" s="21" t="s">
        <v>3331</v>
      </c>
      <c r="I631" s="22">
        <v>0</v>
      </c>
      <c r="J631" s="21" t="s">
        <v>1962</v>
      </c>
      <c r="K631" s="21"/>
      <c r="L631" s="22">
        <v>2304572911</v>
      </c>
      <c r="M631" s="22">
        <v>0</v>
      </c>
      <c r="N631" s="21" t="s">
        <v>12505</v>
      </c>
      <c r="O631" s="8">
        <v>44503</v>
      </c>
      <c r="P631" s="21" t="s">
        <v>12506</v>
      </c>
      <c r="Q631" s="22">
        <f>Table1_2[[#This Row],[Bank Deposit]]-Table1_2[[#This Row],[Saving Accounts]]</f>
        <v>0</v>
      </c>
      <c r="R631" s="22">
        <f>IF(AND(Table1_2[[#This Row],[Bank Deposit]]&gt;=500000),Table1_2[[#This Row],[Bank Deposit]]+Table1_2[[#This Row],[Bank Deposit]]*0.02,Table1_2[[#This Row],[Bank Deposit]])</f>
        <v>0</v>
      </c>
    </row>
    <row r="632" spans="1:18" x14ac:dyDescent="0.25">
      <c r="A632" s="21" t="s">
        <v>5119</v>
      </c>
      <c r="B632">
        <v>105781637</v>
      </c>
      <c r="C632">
        <v>34</v>
      </c>
      <c r="D632" s="8">
        <v>32287.5</v>
      </c>
      <c r="E632" s="21" t="s">
        <v>1094</v>
      </c>
      <c r="F632" s="21" t="s">
        <v>13</v>
      </c>
      <c r="G632" s="21" t="s">
        <v>4220</v>
      </c>
      <c r="H632" s="22">
        <v>383487</v>
      </c>
      <c r="I632" s="22">
        <v>201931.48310832001</v>
      </c>
      <c r="J632" s="21" t="s">
        <v>5121</v>
      </c>
      <c r="K632" s="21"/>
      <c r="L632" s="22">
        <v>820951455</v>
      </c>
      <c r="M632" s="22">
        <v>0</v>
      </c>
      <c r="N632" s="21" t="s">
        <v>12505</v>
      </c>
      <c r="O632" s="8">
        <v>44256</v>
      </c>
      <c r="P632" s="21" t="s">
        <v>12506</v>
      </c>
      <c r="Q632" s="22">
        <f>Table1_2[[#This Row],[Bank Deposit]]-Table1_2[[#This Row],[Saving Accounts]]</f>
        <v>181555.51689167999</v>
      </c>
      <c r="R632" s="22">
        <f>IF(AND(Table1_2[[#This Row],[Bank Deposit]]&gt;=500000),Table1_2[[#This Row],[Bank Deposit]]+Table1_2[[#This Row],[Bank Deposit]]*0.02,Table1_2[[#This Row],[Bank Deposit]])</f>
        <v>383487</v>
      </c>
    </row>
    <row r="633" spans="1:18" x14ac:dyDescent="0.25">
      <c r="A633" s="21" t="s">
        <v>6696</v>
      </c>
      <c r="B633">
        <v>759196811</v>
      </c>
      <c r="C633">
        <v>20</v>
      </c>
      <c r="D633" s="8">
        <v>37401</v>
      </c>
      <c r="E633" s="21" t="s">
        <v>12</v>
      </c>
      <c r="F633" s="21" t="s">
        <v>1400</v>
      </c>
      <c r="G633" s="21" t="s">
        <v>4084</v>
      </c>
      <c r="H633" s="22">
        <v>54859</v>
      </c>
      <c r="I633" s="22">
        <v>57497.708387699997</v>
      </c>
      <c r="J633" s="21" t="s">
        <v>6698</v>
      </c>
      <c r="K633" s="21"/>
      <c r="L633" s="22">
        <v>3416269068</v>
      </c>
      <c r="M633" s="22">
        <v>23485920633</v>
      </c>
      <c r="N633" s="21" t="s">
        <v>12515</v>
      </c>
      <c r="O633" s="8">
        <v>44492</v>
      </c>
      <c r="P633" s="21" t="s">
        <v>12506</v>
      </c>
      <c r="Q633" s="22">
        <f>Table1_2[[#This Row],[Bank Deposit]]-Table1_2[[#This Row],[Saving Accounts]]</f>
        <v>-2638.7083876999968</v>
      </c>
      <c r="R633" s="22">
        <f>IF(AND(Table1_2[[#This Row],[Bank Deposit]]&gt;=500000),Table1_2[[#This Row],[Bank Deposit]]+Table1_2[[#This Row],[Bank Deposit]]*0.02,Table1_2[[#This Row],[Bank Deposit]])</f>
        <v>54859</v>
      </c>
    </row>
    <row r="634" spans="1:18" x14ac:dyDescent="0.25">
      <c r="A634" s="21" t="s">
        <v>6498</v>
      </c>
      <c r="B634">
        <v>131682984</v>
      </c>
      <c r="C634">
        <v>24</v>
      </c>
      <c r="D634" s="8">
        <v>35940</v>
      </c>
      <c r="E634" s="21" t="s">
        <v>12</v>
      </c>
      <c r="F634" s="21" t="s">
        <v>2501</v>
      </c>
      <c r="G634" s="21" t="s">
        <v>4148</v>
      </c>
      <c r="H634" s="22">
        <v>2326152</v>
      </c>
      <c r="I634" s="22">
        <v>785451.42674544</v>
      </c>
      <c r="J634" s="21" t="s">
        <v>6500</v>
      </c>
      <c r="K634" s="21"/>
      <c r="L634" s="22">
        <v>1786658786</v>
      </c>
      <c r="M634" s="22">
        <v>0</v>
      </c>
      <c r="N634" s="21" t="s">
        <v>12505</v>
      </c>
      <c r="O634" s="8">
        <v>44618</v>
      </c>
      <c r="P634" s="21" t="s">
        <v>12506</v>
      </c>
      <c r="Q634" s="22">
        <f>Table1_2[[#This Row],[Bank Deposit]]-Table1_2[[#This Row],[Saving Accounts]]</f>
        <v>1540700.5732545601</v>
      </c>
      <c r="R634" s="22">
        <f>IF(AND(Table1_2[[#This Row],[Bank Deposit]]&gt;=500000),Table1_2[[#This Row],[Bank Deposit]]+Table1_2[[#This Row],[Bank Deposit]]*0.02,Table1_2[[#This Row],[Bank Deposit]])</f>
        <v>2372675.04</v>
      </c>
    </row>
    <row r="635" spans="1:18" x14ac:dyDescent="0.25">
      <c r="A635" s="21" t="s">
        <v>6498</v>
      </c>
      <c r="B635">
        <v>809582129</v>
      </c>
      <c r="C635">
        <v>49</v>
      </c>
      <c r="D635" s="8">
        <v>26808.75</v>
      </c>
      <c r="E635" s="21" t="s">
        <v>12</v>
      </c>
      <c r="F635" s="21" t="s">
        <v>97</v>
      </c>
      <c r="G635" s="21" t="s">
        <v>3058</v>
      </c>
      <c r="H635" s="22">
        <v>1716591</v>
      </c>
      <c r="I635" s="22">
        <v>476431.93938340002</v>
      </c>
      <c r="J635" s="21" t="s">
        <v>6520</v>
      </c>
      <c r="K635" s="21"/>
      <c r="L635" s="22">
        <v>1786658786</v>
      </c>
      <c r="M635" s="22">
        <v>0</v>
      </c>
      <c r="N635" s="21" t="s">
        <v>12505</v>
      </c>
      <c r="O635" s="8">
        <v>44421</v>
      </c>
      <c r="P635" s="21" t="s">
        <v>12510</v>
      </c>
      <c r="Q635" s="22">
        <f>Table1_2[[#This Row],[Bank Deposit]]-Table1_2[[#This Row],[Saving Accounts]]</f>
        <v>1240159.0606165999</v>
      </c>
      <c r="R635" s="22">
        <f>IF(AND(Table1_2[[#This Row],[Bank Deposit]]&gt;=500000),Table1_2[[#This Row],[Bank Deposit]]+Table1_2[[#This Row],[Bank Deposit]]*0.02,Table1_2[[#This Row],[Bank Deposit]])</f>
        <v>1750922.82</v>
      </c>
    </row>
    <row r="636" spans="1:18" x14ac:dyDescent="0.25">
      <c r="A636" s="21" t="s">
        <v>1025</v>
      </c>
      <c r="B636">
        <v>854796709</v>
      </c>
      <c r="C636">
        <v>63</v>
      </c>
      <c r="D636" s="8">
        <v>21695.25</v>
      </c>
      <c r="E636" s="21" t="s">
        <v>12</v>
      </c>
      <c r="F636" s="21" t="s">
        <v>561</v>
      </c>
      <c r="G636" s="21" t="s">
        <v>14</v>
      </c>
      <c r="H636" s="22">
        <v>696479</v>
      </c>
      <c r="I636" s="22">
        <v>118266.2172648</v>
      </c>
      <c r="J636" s="21" t="s">
        <v>1027</v>
      </c>
      <c r="K636" s="21"/>
      <c r="L636" s="22">
        <v>23613504</v>
      </c>
      <c r="M636" s="22">
        <v>0</v>
      </c>
      <c r="N636" s="21" t="s">
        <v>12522</v>
      </c>
      <c r="O636" s="8">
        <v>44486</v>
      </c>
      <c r="P636" s="21" t="s">
        <v>12512</v>
      </c>
      <c r="Q636" s="22">
        <f>Table1_2[[#This Row],[Bank Deposit]]-Table1_2[[#This Row],[Saving Accounts]]</f>
        <v>578212.78273520002</v>
      </c>
      <c r="R636" s="22">
        <f>IF(AND(Table1_2[[#This Row],[Bank Deposit]]&gt;=500000),Table1_2[[#This Row],[Bank Deposit]]+Table1_2[[#This Row],[Bank Deposit]]*0.02,Table1_2[[#This Row],[Bank Deposit]])</f>
        <v>710408.58</v>
      </c>
    </row>
    <row r="637" spans="1:18" x14ac:dyDescent="0.25">
      <c r="A637" s="21" t="s">
        <v>5205</v>
      </c>
      <c r="B637">
        <v>857789489</v>
      </c>
      <c r="C637">
        <v>35</v>
      </c>
      <c r="D637" s="8">
        <v>31922.25</v>
      </c>
      <c r="E637" s="21" t="s">
        <v>1094</v>
      </c>
      <c r="F637" s="21" t="s">
        <v>1388</v>
      </c>
      <c r="G637" s="21" t="s">
        <v>4112</v>
      </c>
      <c r="H637" s="22">
        <v>103373</v>
      </c>
      <c r="I637" s="22">
        <v>64771.519824000003</v>
      </c>
      <c r="J637" s="21" t="s">
        <v>5207</v>
      </c>
      <c r="K637" s="21"/>
      <c r="L637" s="22">
        <v>802255423</v>
      </c>
      <c r="M637" s="22">
        <v>0</v>
      </c>
      <c r="N637" s="21" t="s">
        <v>12522</v>
      </c>
      <c r="O637" s="8">
        <v>44637</v>
      </c>
      <c r="P637" s="21" t="s">
        <v>12510</v>
      </c>
      <c r="Q637" s="22">
        <f>Table1_2[[#This Row],[Bank Deposit]]-Table1_2[[#This Row],[Saving Accounts]]</f>
        <v>38601.480175999997</v>
      </c>
      <c r="R637" s="22">
        <f>IF(AND(Table1_2[[#This Row],[Bank Deposit]]&gt;=500000),Table1_2[[#This Row],[Bank Deposit]]+Table1_2[[#This Row],[Bank Deposit]]*0.02,Table1_2[[#This Row],[Bank Deposit]])</f>
        <v>103373</v>
      </c>
    </row>
    <row r="638" spans="1:18" x14ac:dyDescent="0.25">
      <c r="A638" s="21" t="s">
        <v>3758</v>
      </c>
      <c r="B638">
        <v>212545544</v>
      </c>
      <c r="C638">
        <v>77</v>
      </c>
      <c r="D638" s="8">
        <v>16581.75</v>
      </c>
      <c r="E638" s="21" t="s">
        <v>1094</v>
      </c>
      <c r="F638" s="21" t="s">
        <v>509</v>
      </c>
      <c r="G638" s="21" t="s">
        <v>3583</v>
      </c>
      <c r="H638" s="22">
        <v>697496</v>
      </c>
      <c r="I638" s="22">
        <v>238939.51344119999</v>
      </c>
      <c r="J638" s="21" t="s">
        <v>3760</v>
      </c>
      <c r="K638" s="21"/>
      <c r="L638" s="22">
        <v>1108798129</v>
      </c>
      <c r="M638" s="22">
        <v>0</v>
      </c>
      <c r="N638" s="21" t="s">
        <v>12509</v>
      </c>
      <c r="O638" s="8">
        <v>44420</v>
      </c>
      <c r="P638" s="21" t="s">
        <v>12519</v>
      </c>
      <c r="Q638" s="22">
        <f>Table1_2[[#This Row],[Bank Deposit]]-Table1_2[[#This Row],[Saving Accounts]]</f>
        <v>458556.48655879998</v>
      </c>
      <c r="R638" s="22">
        <f>IF(AND(Table1_2[[#This Row],[Bank Deposit]]&gt;=500000),Table1_2[[#This Row],[Bank Deposit]]+Table1_2[[#This Row],[Bank Deposit]]*0.02,Table1_2[[#This Row],[Bank Deposit]])</f>
        <v>711445.92</v>
      </c>
    </row>
    <row r="639" spans="1:18" x14ac:dyDescent="0.25">
      <c r="A639" s="21" t="s">
        <v>8749</v>
      </c>
      <c r="B639">
        <v>707708220</v>
      </c>
      <c r="C639">
        <v>64</v>
      </c>
      <c r="D639" s="8">
        <v>21330</v>
      </c>
      <c r="E639" s="21" t="s">
        <v>12</v>
      </c>
      <c r="F639" s="21" t="s">
        <v>993</v>
      </c>
      <c r="G639" s="21" t="s">
        <v>3820</v>
      </c>
      <c r="H639" s="22">
        <v>343017</v>
      </c>
      <c r="I639" s="22">
        <v>290972.62884239998</v>
      </c>
      <c r="J639" s="21" t="s">
        <v>8751</v>
      </c>
      <c r="K639" s="21"/>
      <c r="L639" s="22">
        <v>1906600696</v>
      </c>
      <c r="M639" s="22">
        <v>0</v>
      </c>
      <c r="N639" s="21" t="s">
        <v>12522</v>
      </c>
      <c r="O639" s="8">
        <v>44400</v>
      </c>
      <c r="P639" s="21" t="s">
        <v>12510</v>
      </c>
      <c r="Q639" s="22">
        <f>Table1_2[[#This Row],[Bank Deposit]]-Table1_2[[#This Row],[Saving Accounts]]</f>
        <v>52044.371157600021</v>
      </c>
      <c r="R639" s="22">
        <f>IF(AND(Table1_2[[#This Row],[Bank Deposit]]&gt;=500000),Table1_2[[#This Row],[Bank Deposit]]+Table1_2[[#This Row],[Bank Deposit]]*0.02,Table1_2[[#This Row],[Bank Deposit]])</f>
        <v>343017</v>
      </c>
    </row>
    <row r="640" spans="1:18" x14ac:dyDescent="0.25">
      <c r="A640" s="21" t="s">
        <v>5682</v>
      </c>
      <c r="B640">
        <v>272264222</v>
      </c>
      <c r="C640">
        <v>83</v>
      </c>
      <c r="D640" s="8">
        <v>14390.25</v>
      </c>
      <c r="E640" s="21" t="s">
        <v>1094</v>
      </c>
      <c r="F640" s="21" t="s">
        <v>675</v>
      </c>
      <c r="G640" s="21" t="s">
        <v>4066</v>
      </c>
      <c r="H640" s="22">
        <v>501416</v>
      </c>
      <c r="I640" s="22">
        <v>164750.97748480001</v>
      </c>
      <c r="J640" s="21" t="s">
        <v>5684</v>
      </c>
      <c r="K640" s="21"/>
      <c r="L640" s="22">
        <v>672767796</v>
      </c>
      <c r="M640" s="22">
        <v>0</v>
      </c>
      <c r="N640" s="21" t="s">
        <v>12525</v>
      </c>
      <c r="O640" s="8">
        <v>44384</v>
      </c>
      <c r="P640" s="21" t="s">
        <v>12561</v>
      </c>
      <c r="Q640" s="22">
        <f>Table1_2[[#This Row],[Bank Deposit]]-Table1_2[[#This Row],[Saving Accounts]]</f>
        <v>336665.02251519996</v>
      </c>
      <c r="R640" s="22">
        <f>IF(AND(Table1_2[[#This Row],[Bank Deposit]]&gt;=500000),Table1_2[[#This Row],[Bank Deposit]]+Table1_2[[#This Row],[Bank Deposit]]*0.02,Table1_2[[#This Row],[Bank Deposit]])</f>
        <v>511444.32</v>
      </c>
    </row>
    <row r="641" spans="1:18" x14ac:dyDescent="0.25">
      <c r="A641" s="21" t="s">
        <v>4050</v>
      </c>
      <c r="B641">
        <v>642538814</v>
      </c>
      <c r="C641">
        <v>81</v>
      </c>
      <c r="D641" s="8">
        <v>15120.75</v>
      </c>
      <c r="E641" s="21" t="s">
        <v>1094</v>
      </c>
      <c r="F641" s="21" t="s">
        <v>344</v>
      </c>
      <c r="G641" s="21" t="s">
        <v>3820</v>
      </c>
      <c r="H641" s="22">
        <v>15830</v>
      </c>
      <c r="I641" s="22">
        <v>13609.4505856</v>
      </c>
      <c r="J641" s="21" t="s">
        <v>4052</v>
      </c>
      <c r="K641" s="21"/>
      <c r="L641" s="22">
        <v>1058069664</v>
      </c>
      <c r="M641" s="22">
        <v>0</v>
      </c>
      <c r="N641" s="21" t="s">
        <v>12539</v>
      </c>
      <c r="O641" s="8">
        <v>44563</v>
      </c>
      <c r="P641" s="21" t="s">
        <v>12512</v>
      </c>
      <c r="Q641" s="22">
        <f>Table1_2[[#This Row],[Bank Deposit]]-Table1_2[[#This Row],[Saving Accounts]]</f>
        <v>2220.5494144000004</v>
      </c>
      <c r="R641" s="22">
        <f>IF(AND(Table1_2[[#This Row],[Bank Deposit]]&gt;=500000),Table1_2[[#This Row],[Bank Deposit]]+Table1_2[[#This Row],[Bank Deposit]]*0.02,Table1_2[[#This Row],[Bank Deposit]])</f>
        <v>15830</v>
      </c>
    </row>
    <row r="642" spans="1:18" x14ac:dyDescent="0.25">
      <c r="A642" s="21" t="s">
        <v>2513</v>
      </c>
      <c r="B642">
        <v>625915971</v>
      </c>
      <c r="C642">
        <v>75</v>
      </c>
      <c r="D642" s="8">
        <v>17312.25</v>
      </c>
      <c r="E642" s="21" t="s">
        <v>12</v>
      </c>
      <c r="F642" s="21" t="s">
        <v>404</v>
      </c>
      <c r="G642" s="21" t="s">
        <v>1964</v>
      </c>
      <c r="H642" s="22">
        <v>2134158</v>
      </c>
      <c r="I642" s="22">
        <v>1096077.7059328</v>
      </c>
      <c r="J642" s="21" t="s">
        <v>1886</v>
      </c>
      <c r="K642" s="21"/>
      <c r="L642" s="22">
        <v>1135304352</v>
      </c>
      <c r="M642" s="22">
        <v>0</v>
      </c>
      <c r="N642" s="21" t="s">
        <v>12509</v>
      </c>
      <c r="O642" s="8">
        <v>44264</v>
      </c>
      <c r="P642" s="21" t="s">
        <v>12519</v>
      </c>
      <c r="Q642" s="22">
        <f>Table1_2[[#This Row],[Bank Deposit]]-Table1_2[[#This Row],[Saving Accounts]]</f>
        <v>1038080.2940672</v>
      </c>
      <c r="R642" s="22">
        <f>IF(AND(Table1_2[[#This Row],[Bank Deposit]]&gt;=500000),Table1_2[[#This Row],[Bank Deposit]]+Table1_2[[#This Row],[Bank Deposit]]*0.02,Table1_2[[#This Row],[Bank Deposit]])</f>
        <v>2176841.16</v>
      </c>
    </row>
    <row r="643" spans="1:18" x14ac:dyDescent="0.25">
      <c r="A643" s="21" t="s">
        <v>3042</v>
      </c>
      <c r="B643">
        <v>60755955</v>
      </c>
      <c r="C643">
        <v>25</v>
      </c>
      <c r="D643" s="8">
        <v>35574.75</v>
      </c>
      <c r="E643" s="21" t="s">
        <v>1094</v>
      </c>
      <c r="F643" s="21" t="s">
        <v>336</v>
      </c>
      <c r="G643" s="21" t="s">
        <v>2773</v>
      </c>
      <c r="H643" s="22">
        <v>1029868</v>
      </c>
      <c r="I643" s="22">
        <v>349792.53579270002</v>
      </c>
      <c r="J643" s="21" t="s">
        <v>3044</v>
      </c>
      <c r="K643" s="21"/>
      <c r="L643" s="22">
        <v>313666932</v>
      </c>
      <c r="M643" s="22">
        <v>0</v>
      </c>
      <c r="N643" s="21" t="s">
        <v>12522</v>
      </c>
      <c r="O643" s="8">
        <v>44405</v>
      </c>
      <c r="P643" s="21" t="s">
        <v>12510</v>
      </c>
      <c r="Q643" s="22">
        <f>Table1_2[[#This Row],[Bank Deposit]]-Table1_2[[#This Row],[Saving Accounts]]</f>
        <v>680075.46420729998</v>
      </c>
      <c r="R643" s="22">
        <f>IF(AND(Table1_2[[#This Row],[Bank Deposit]]&gt;=500000),Table1_2[[#This Row],[Bank Deposit]]+Table1_2[[#This Row],[Bank Deposit]]*0.02,Table1_2[[#This Row],[Bank Deposit]])</f>
        <v>1050465.3600000001</v>
      </c>
    </row>
    <row r="644" spans="1:18" x14ac:dyDescent="0.25">
      <c r="A644" s="21" t="s">
        <v>211</v>
      </c>
      <c r="B644">
        <v>783716947</v>
      </c>
      <c r="C644">
        <v>56</v>
      </c>
      <c r="D644" s="8">
        <v>24252</v>
      </c>
      <c r="E644" s="21" t="s">
        <v>12</v>
      </c>
      <c r="F644" s="21" t="s">
        <v>213</v>
      </c>
      <c r="G644" s="21" t="s">
        <v>14</v>
      </c>
      <c r="H644" s="22">
        <v>742630</v>
      </c>
      <c r="I644" s="22">
        <v>56411.334111600001</v>
      </c>
      <c r="J644" s="21" t="s">
        <v>215</v>
      </c>
      <c r="K644" s="21"/>
      <c r="L644" s="22">
        <v>11881016</v>
      </c>
      <c r="M644" s="22">
        <v>774853233</v>
      </c>
      <c r="N644" s="21" t="s">
        <v>12525</v>
      </c>
      <c r="O644" s="8">
        <v>44207</v>
      </c>
      <c r="P644" s="21" t="s">
        <v>12561</v>
      </c>
      <c r="Q644" s="22">
        <f>Table1_2[[#This Row],[Bank Deposit]]-Table1_2[[#This Row],[Saving Accounts]]</f>
        <v>686218.66588840005</v>
      </c>
      <c r="R644" s="22">
        <f>IF(AND(Table1_2[[#This Row],[Bank Deposit]]&gt;=500000),Table1_2[[#This Row],[Bank Deposit]]+Table1_2[[#This Row],[Bank Deposit]]*0.02,Table1_2[[#This Row],[Bank Deposit]])</f>
        <v>757482.6</v>
      </c>
    </row>
    <row r="645" spans="1:18" x14ac:dyDescent="0.25">
      <c r="A645" s="21" t="s">
        <v>211</v>
      </c>
      <c r="B645">
        <v>939238656</v>
      </c>
      <c r="C645">
        <v>50</v>
      </c>
      <c r="D645" s="8">
        <v>26443.5</v>
      </c>
      <c r="E645" s="21" t="s">
        <v>1094</v>
      </c>
      <c r="F645" s="21" t="s">
        <v>825</v>
      </c>
      <c r="G645" s="21" t="s">
        <v>4084</v>
      </c>
      <c r="H645" s="22">
        <v>490797</v>
      </c>
      <c r="I645" s="22">
        <v>218063.0881845</v>
      </c>
      <c r="J645" s="21" t="s">
        <v>5344</v>
      </c>
      <c r="K645" s="21"/>
      <c r="L645" s="22">
        <v>11881016</v>
      </c>
      <c r="M645" s="22">
        <v>774853233</v>
      </c>
      <c r="N645" s="21" t="s">
        <v>12515</v>
      </c>
      <c r="O645" s="8">
        <v>44289</v>
      </c>
      <c r="P645" s="21" t="s">
        <v>12516</v>
      </c>
      <c r="Q645" s="22">
        <f>Table1_2[[#This Row],[Bank Deposit]]-Table1_2[[#This Row],[Saving Accounts]]</f>
        <v>272733.9118155</v>
      </c>
      <c r="R645" s="22">
        <f>IF(AND(Table1_2[[#This Row],[Bank Deposit]]&gt;=500000),Table1_2[[#This Row],[Bank Deposit]]+Table1_2[[#This Row],[Bank Deposit]]*0.02,Table1_2[[#This Row],[Bank Deposit]])</f>
        <v>490797</v>
      </c>
    </row>
    <row r="646" spans="1:18" x14ac:dyDescent="0.25">
      <c r="A646" s="21" t="s">
        <v>7425</v>
      </c>
      <c r="B646">
        <v>806999634</v>
      </c>
      <c r="C646">
        <v>27</v>
      </c>
      <c r="D646" s="8">
        <v>34844.25</v>
      </c>
      <c r="E646" s="21" t="s">
        <v>12</v>
      </c>
      <c r="F646" s="21" t="s">
        <v>1426</v>
      </c>
      <c r="G646" s="21" t="s">
        <v>4220</v>
      </c>
      <c r="H646" s="22">
        <v>189501</v>
      </c>
      <c r="I646" s="22">
        <v>186134.11549920001</v>
      </c>
      <c r="J646" s="21" t="s">
        <v>7427</v>
      </c>
      <c r="K646" s="21"/>
      <c r="L646" s="22">
        <v>180332334</v>
      </c>
      <c r="M646" s="22">
        <v>2226593538</v>
      </c>
      <c r="N646" s="21" t="s">
        <v>12515</v>
      </c>
      <c r="O646" s="8">
        <v>44591</v>
      </c>
      <c r="P646" s="21" t="s">
        <v>12516</v>
      </c>
      <c r="Q646" s="22">
        <f>Table1_2[[#This Row],[Bank Deposit]]-Table1_2[[#This Row],[Saving Accounts]]</f>
        <v>3366.8845007999917</v>
      </c>
      <c r="R646" s="22">
        <f>IF(AND(Table1_2[[#This Row],[Bank Deposit]]&gt;=500000),Table1_2[[#This Row],[Bank Deposit]]+Table1_2[[#This Row],[Bank Deposit]]*0.02,Table1_2[[#This Row],[Bank Deposit]])</f>
        <v>189501</v>
      </c>
    </row>
    <row r="647" spans="1:18" x14ac:dyDescent="0.25">
      <c r="A647" s="21" t="s">
        <v>5296</v>
      </c>
      <c r="B647">
        <v>125319673</v>
      </c>
      <c r="C647">
        <v>75</v>
      </c>
      <c r="D647" s="8">
        <v>17312.25</v>
      </c>
      <c r="E647" s="21" t="s">
        <v>1094</v>
      </c>
      <c r="F647" s="21" t="s">
        <v>985</v>
      </c>
      <c r="G647" s="21" t="s">
        <v>4112</v>
      </c>
      <c r="H647" s="22">
        <v>2100661</v>
      </c>
      <c r="I647" s="22">
        <v>997420.12157439999</v>
      </c>
      <c r="J647" s="21" t="s">
        <v>5298</v>
      </c>
      <c r="K647" s="21"/>
      <c r="L647" s="22">
        <v>735010368</v>
      </c>
      <c r="M647" s="22">
        <v>0</v>
      </c>
      <c r="N647" s="21" t="s">
        <v>12505</v>
      </c>
      <c r="O647" s="8">
        <v>44224</v>
      </c>
      <c r="P647" s="21" t="s">
        <v>12506</v>
      </c>
      <c r="Q647" s="22">
        <f>Table1_2[[#This Row],[Bank Deposit]]-Table1_2[[#This Row],[Saving Accounts]]</f>
        <v>1103240.8784256</v>
      </c>
      <c r="R647" s="22">
        <f>IF(AND(Table1_2[[#This Row],[Bank Deposit]]&gt;=500000),Table1_2[[#This Row],[Bank Deposit]]+Table1_2[[#This Row],[Bank Deposit]]*0.02,Table1_2[[#This Row],[Bank Deposit]])</f>
        <v>2142674.2200000002</v>
      </c>
    </row>
    <row r="648" spans="1:18" x14ac:dyDescent="0.25">
      <c r="A648" s="21" t="s">
        <v>2194</v>
      </c>
      <c r="B648">
        <v>661401249</v>
      </c>
      <c r="C648">
        <v>36</v>
      </c>
      <c r="D648" s="8">
        <v>31557</v>
      </c>
      <c r="E648" s="21" t="s">
        <v>1094</v>
      </c>
      <c r="F648" s="21" t="s">
        <v>63</v>
      </c>
      <c r="G648" s="21" t="s">
        <v>1964</v>
      </c>
      <c r="H648" s="22">
        <v>815831</v>
      </c>
      <c r="I648" s="22">
        <v>339210.24109829997</v>
      </c>
      <c r="J648" s="21" t="s">
        <v>2196</v>
      </c>
      <c r="K648" s="21"/>
      <c r="L648" s="22">
        <v>1290608774</v>
      </c>
      <c r="M648" s="22">
        <v>0</v>
      </c>
      <c r="N648" s="21" t="s">
        <v>12525</v>
      </c>
      <c r="O648" s="8">
        <v>44408</v>
      </c>
      <c r="P648" s="21" t="s">
        <v>12564</v>
      </c>
      <c r="Q648" s="22">
        <f>Table1_2[[#This Row],[Bank Deposit]]-Table1_2[[#This Row],[Saving Accounts]]</f>
        <v>476620.75890170003</v>
      </c>
      <c r="R648" s="22">
        <f>IF(AND(Table1_2[[#This Row],[Bank Deposit]]&gt;=500000),Table1_2[[#This Row],[Bank Deposit]]+Table1_2[[#This Row],[Bank Deposit]]*0.02,Table1_2[[#This Row],[Bank Deposit]])</f>
        <v>832147.62</v>
      </c>
    </row>
    <row r="649" spans="1:18" x14ac:dyDescent="0.25">
      <c r="A649" s="21" t="s">
        <v>8373</v>
      </c>
      <c r="B649">
        <v>746860424</v>
      </c>
      <c r="C649">
        <v>63</v>
      </c>
      <c r="D649" s="8">
        <v>21695.25</v>
      </c>
      <c r="E649" s="21" t="s">
        <v>12</v>
      </c>
      <c r="F649" s="21" t="s">
        <v>19</v>
      </c>
      <c r="G649" s="21" t="s">
        <v>2773</v>
      </c>
      <c r="H649" s="22">
        <v>787307</v>
      </c>
      <c r="I649" s="22">
        <v>467620.92675143998</v>
      </c>
      <c r="J649" s="21" t="s">
        <v>8375</v>
      </c>
      <c r="K649" s="21"/>
      <c r="L649" s="22">
        <v>997344738</v>
      </c>
      <c r="M649" s="22">
        <v>0</v>
      </c>
      <c r="N649" s="21" t="s">
        <v>12525</v>
      </c>
      <c r="O649" s="8">
        <v>44624</v>
      </c>
      <c r="P649" s="21" t="s">
        <v>12506</v>
      </c>
      <c r="Q649" s="22">
        <f>Table1_2[[#This Row],[Bank Deposit]]-Table1_2[[#This Row],[Saving Accounts]]</f>
        <v>319686.07324856002</v>
      </c>
      <c r="R649" s="22">
        <f>IF(AND(Table1_2[[#This Row],[Bank Deposit]]&gt;=500000),Table1_2[[#This Row],[Bank Deposit]]+Table1_2[[#This Row],[Bank Deposit]]*0.02,Table1_2[[#This Row],[Bank Deposit]])</f>
        <v>803053.14</v>
      </c>
    </row>
    <row r="650" spans="1:18" x14ac:dyDescent="0.25">
      <c r="A650" s="21" t="s">
        <v>2244</v>
      </c>
      <c r="B650">
        <v>573737289</v>
      </c>
      <c r="C650">
        <v>37</v>
      </c>
      <c r="D650" s="8">
        <v>31191.75</v>
      </c>
      <c r="E650" s="21" t="s">
        <v>1094</v>
      </c>
      <c r="F650" s="21" t="s">
        <v>1277</v>
      </c>
      <c r="G650" s="21" t="s">
        <v>1964</v>
      </c>
      <c r="H650" s="22">
        <v>133077</v>
      </c>
      <c r="I650" s="22">
        <v>90148.761360000004</v>
      </c>
      <c r="J650" s="21" t="s">
        <v>2246</v>
      </c>
      <c r="K650" s="21"/>
      <c r="L650" s="22">
        <v>668886348</v>
      </c>
      <c r="M650" s="22">
        <v>0</v>
      </c>
      <c r="N650" s="21" t="s">
        <v>12505</v>
      </c>
      <c r="O650" s="8">
        <v>44338</v>
      </c>
      <c r="P650" s="21" t="s">
        <v>12506</v>
      </c>
      <c r="Q650" s="22">
        <f>Table1_2[[#This Row],[Bank Deposit]]-Table1_2[[#This Row],[Saving Accounts]]</f>
        <v>42928.238639999996</v>
      </c>
      <c r="R650" s="22">
        <f>IF(AND(Table1_2[[#This Row],[Bank Deposit]]&gt;=500000),Table1_2[[#This Row],[Bank Deposit]]+Table1_2[[#This Row],[Bank Deposit]]*0.02,Table1_2[[#This Row],[Bank Deposit]])</f>
        <v>133077</v>
      </c>
    </row>
    <row r="651" spans="1:18" x14ac:dyDescent="0.25">
      <c r="A651" s="21" t="s">
        <v>3383</v>
      </c>
      <c r="B651">
        <v>533258710</v>
      </c>
      <c r="C651">
        <v>40</v>
      </c>
      <c r="D651" s="8">
        <v>30096</v>
      </c>
      <c r="E651" s="21" t="s">
        <v>1094</v>
      </c>
      <c r="F651" s="21" t="s">
        <v>336</v>
      </c>
      <c r="G651" s="21" t="s">
        <v>3331</v>
      </c>
      <c r="H651" s="22">
        <v>93762</v>
      </c>
      <c r="I651" s="22">
        <v>67737.058334400004</v>
      </c>
      <c r="J651" s="21" t="s">
        <v>3385</v>
      </c>
      <c r="K651" s="21"/>
      <c r="L651" s="22">
        <v>1937309766</v>
      </c>
      <c r="M651" s="22">
        <v>0</v>
      </c>
      <c r="N651" s="21" t="s">
        <v>12505</v>
      </c>
      <c r="O651" s="8">
        <v>44639</v>
      </c>
      <c r="P651" s="21" t="s">
        <v>12506</v>
      </c>
      <c r="Q651" s="22">
        <f>Table1_2[[#This Row],[Bank Deposit]]-Table1_2[[#This Row],[Saving Accounts]]</f>
        <v>26024.941665599996</v>
      </c>
      <c r="R651" s="22">
        <f>IF(AND(Table1_2[[#This Row],[Bank Deposit]]&gt;=500000),Table1_2[[#This Row],[Bank Deposit]]+Table1_2[[#This Row],[Bank Deposit]]*0.02,Table1_2[[#This Row],[Bank Deposit]])</f>
        <v>93762</v>
      </c>
    </row>
    <row r="652" spans="1:18" x14ac:dyDescent="0.25">
      <c r="A652" s="21" t="s">
        <v>4841</v>
      </c>
      <c r="B652">
        <v>941700699</v>
      </c>
      <c r="C652">
        <v>69</v>
      </c>
      <c r="D652" s="8">
        <v>19503.75</v>
      </c>
      <c r="E652" s="21" t="s">
        <v>1094</v>
      </c>
      <c r="F652" s="21" t="s">
        <v>83</v>
      </c>
      <c r="G652" s="21" t="s">
        <v>4084</v>
      </c>
      <c r="H652" s="22">
        <v>358101</v>
      </c>
      <c r="I652" s="22">
        <v>162841.5309024</v>
      </c>
      <c r="J652" s="21" t="s">
        <v>4843</v>
      </c>
      <c r="K652" s="21"/>
      <c r="L652" s="22">
        <v>523113472</v>
      </c>
      <c r="M652" s="22">
        <v>0</v>
      </c>
      <c r="N652" s="21" t="s">
        <v>12522</v>
      </c>
      <c r="O652" s="8">
        <v>44635</v>
      </c>
      <c r="P652" s="21" t="s">
        <v>12510</v>
      </c>
      <c r="Q652" s="22">
        <f>Table1_2[[#This Row],[Bank Deposit]]-Table1_2[[#This Row],[Saving Accounts]]</f>
        <v>195259.4690976</v>
      </c>
      <c r="R652" s="22">
        <f>IF(AND(Table1_2[[#This Row],[Bank Deposit]]&gt;=500000),Table1_2[[#This Row],[Bank Deposit]]+Table1_2[[#This Row],[Bank Deposit]]*0.02,Table1_2[[#This Row],[Bank Deposit]])</f>
        <v>358101</v>
      </c>
    </row>
    <row r="653" spans="1:18" x14ac:dyDescent="0.25">
      <c r="A653" s="21" t="s">
        <v>3391</v>
      </c>
      <c r="B653">
        <v>627656339</v>
      </c>
      <c r="C653">
        <v>66</v>
      </c>
      <c r="D653" s="8">
        <v>20599.5</v>
      </c>
      <c r="E653" s="21" t="s">
        <v>1094</v>
      </c>
      <c r="F653" s="21" t="s">
        <v>135</v>
      </c>
      <c r="G653" s="21" t="s">
        <v>3331</v>
      </c>
      <c r="H653" s="22">
        <v>311874</v>
      </c>
      <c r="I653" s="22">
        <v>83507.800896000001</v>
      </c>
      <c r="J653" s="21" t="s">
        <v>3393</v>
      </c>
      <c r="K653" s="21"/>
      <c r="L653" s="22">
        <v>1073215488</v>
      </c>
      <c r="M653" s="22">
        <v>0</v>
      </c>
      <c r="N653" s="21" t="s">
        <v>12505</v>
      </c>
      <c r="O653" s="8">
        <v>44462</v>
      </c>
      <c r="P653" s="21" t="s">
        <v>12510</v>
      </c>
      <c r="Q653" s="22">
        <f>Table1_2[[#This Row],[Bank Deposit]]-Table1_2[[#This Row],[Saving Accounts]]</f>
        <v>228366.199104</v>
      </c>
      <c r="R653" s="22">
        <f>IF(AND(Table1_2[[#This Row],[Bank Deposit]]&gt;=500000),Table1_2[[#This Row],[Bank Deposit]]+Table1_2[[#This Row],[Bank Deposit]]*0.02,Table1_2[[#This Row],[Bank Deposit]])</f>
        <v>311874</v>
      </c>
    </row>
    <row r="654" spans="1:18" x14ac:dyDescent="0.25">
      <c r="A654" s="21" t="s">
        <v>1582</v>
      </c>
      <c r="B654">
        <v>875339308</v>
      </c>
      <c r="C654">
        <v>46</v>
      </c>
      <c r="D654" s="8">
        <v>27904.5</v>
      </c>
      <c r="E654" s="21" t="s">
        <v>1094</v>
      </c>
      <c r="F654" s="21" t="s">
        <v>574</v>
      </c>
      <c r="G654" s="21" t="s">
        <v>14</v>
      </c>
      <c r="H654" s="22">
        <v>78916</v>
      </c>
      <c r="I654" s="22">
        <v>52761.052431360004</v>
      </c>
      <c r="J654" s="21" t="s">
        <v>1584</v>
      </c>
      <c r="K654" s="21"/>
      <c r="L654" s="22">
        <v>3409821988</v>
      </c>
      <c r="M654" s="22">
        <v>0</v>
      </c>
      <c r="N654" s="21" t="s">
        <v>12522</v>
      </c>
      <c r="O654" s="8">
        <v>44357</v>
      </c>
      <c r="P654" s="21" t="s">
        <v>12510</v>
      </c>
      <c r="Q654" s="22">
        <f>Table1_2[[#This Row],[Bank Deposit]]-Table1_2[[#This Row],[Saving Accounts]]</f>
        <v>26154.947568639996</v>
      </c>
      <c r="R654" s="22">
        <f>IF(AND(Table1_2[[#This Row],[Bank Deposit]]&gt;=500000),Table1_2[[#This Row],[Bank Deposit]]+Table1_2[[#This Row],[Bank Deposit]]*0.02,Table1_2[[#This Row],[Bank Deposit]])</f>
        <v>78916</v>
      </c>
    </row>
    <row r="655" spans="1:18" x14ac:dyDescent="0.25">
      <c r="A655" s="21" t="s">
        <v>7998</v>
      </c>
      <c r="B655">
        <v>432751448</v>
      </c>
      <c r="C655">
        <v>54</v>
      </c>
      <c r="D655" s="8">
        <v>24982.5</v>
      </c>
      <c r="E655" s="21" t="s">
        <v>12</v>
      </c>
      <c r="F655" s="21" t="s">
        <v>4500</v>
      </c>
      <c r="G655" s="21" t="s">
        <v>3583</v>
      </c>
      <c r="H655" s="22">
        <v>97305</v>
      </c>
      <c r="I655" s="22">
        <v>29191.369252500001</v>
      </c>
      <c r="J655" s="21" t="s">
        <v>8000</v>
      </c>
      <c r="K655" s="21"/>
      <c r="L655" s="22">
        <v>205230681</v>
      </c>
      <c r="M655" s="22">
        <v>2147754934</v>
      </c>
      <c r="N655" s="21" t="s">
        <v>12515</v>
      </c>
      <c r="O655" s="8">
        <v>44266</v>
      </c>
      <c r="P655" s="21" t="s">
        <v>12527</v>
      </c>
      <c r="Q655" s="22">
        <f>Table1_2[[#This Row],[Bank Deposit]]-Table1_2[[#This Row],[Saving Accounts]]</f>
        <v>68113.630747499992</v>
      </c>
      <c r="R655" s="22">
        <f>IF(AND(Table1_2[[#This Row],[Bank Deposit]]&gt;=500000),Table1_2[[#This Row],[Bank Deposit]]+Table1_2[[#This Row],[Bank Deposit]]*0.02,Table1_2[[#This Row],[Bank Deposit]])</f>
        <v>97305</v>
      </c>
    </row>
    <row r="656" spans="1:18" x14ac:dyDescent="0.25">
      <c r="A656" s="21" t="s">
        <v>1532</v>
      </c>
      <c r="B656">
        <v>807984614</v>
      </c>
      <c r="C656">
        <v>25</v>
      </c>
      <c r="D656" s="8">
        <v>35574.75</v>
      </c>
      <c r="E656" s="21" t="s">
        <v>1094</v>
      </c>
      <c r="F656" s="21" t="s">
        <v>699</v>
      </c>
      <c r="G656" s="21" t="s">
        <v>14</v>
      </c>
      <c r="H656" s="22">
        <v>118972</v>
      </c>
      <c r="I656" s="22">
        <v>55228.138716239999</v>
      </c>
      <c r="J656" s="21" t="s">
        <v>1534</v>
      </c>
      <c r="K656" s="21"/>
      <c r="L656" s="22">
        <v>1303557948</v>
      </c>
      <c r="M656" s="22">
        <v>0</v>
      </c>
      <c r="N656" s="21" t="s">
        <v>12505</v>
      </c>
      <c r="O656" s="8">
        <v>44605</v>
      </c>
      <c r="P656" s="21" t="s">
        <v>12506</v>
      </c>
      <c r="Q656" s="22">
        <f>Table1_2[[#This Row],[Bank Deposit]]-Table1_2[[#This Row],[Saving Accounts]]</f>
        <v>63743.861283760001</v>
      </c>
      <c r="R656" s="22">
        <f>IF(AND(Table1_2[[#This Row],[Bank Deposit]]&gt;=500000),Table1_2[[#This Row],[Bank Deposit]]+Table1_2[[#This Row],[Bank Deposit]]*0.02,Table1_2[[#This Row],[Bank Deposit]])</f>
        <v>118972</v>
      </c>
    </row>
    <row r="657" spans="1:18" x14ac:dyDescent="0.25">
      <c r="A657" s="21" t="s">
        <v>629</v>
      </c>
      <c r="B657">
        <v>227877284</v>
      </c>
      <c r="C657">
        <v>68</v>
      </c>
      <c r="D657" s="8">
        <v>19869</v>
      </c>
      <c r="E657" s="21" t="s">
        <v>12</v>
      </c>
      <c r="F657" s="21" t="s">
        <v>310</v>
      </c>
      <c r="G657" s="21" t="s">
        <v>14</v>
      </c>
      <c r="H657" s="22">
        <v>561715</v>
      </c>
      <c r="I657" s="22">
        <v>458435.73815424001</v>
      </c>
      <c r="J657" s="21" t="s">
        <v>631</v>
      </c>
      <c r="K657" s="21"/>
      <c r="L657" s="22">
        <v>2383079872</v>
      </c>
      <c r="M657" s="22">
        <v>0</v>
      </c>
      <c r="N657" s="21" t="s">
        <v>12505</v>
      </c>
      <c r="O657" s="8">
        <v>44655</v>
      </c>
      <c r="P657" s="21" t="s">
        <v>12506</v>
      </c>
      <c r="Q657" s="22">
        <f>Table1_2[[#This Row],[Bank Deposit]]-Table1_2[[#This Row],[Saving Accounts]]</f>
        <v>103279.26184575999</v>
      </c>
      <c r="R657" s="22">
        <f>IF(AND(Table1_2[[#This Row],[Bank Deposit]]&gt;=500000),Table1_2[[#This Row],[Bank Deposit]]+Table1_2[[#This Row],[Bank Deposit]]*0.02,Table1_2[[#This Row],[Bank Deposit]])</f>
        <v>572949.30000000005</v>
      </c>
    </row>
    <row r="658" spans="1:18" x14ac:dyDescent="0.25">
      <c r="A658" s="21" t="s">
        <v>7342</v>
      </c>
      <c r="B658">
        <v>984213296</v>
      </c>
      <c r="C658">
        <v>60</v>
      </c>
      <c r="D658" s="8">
        <v>22791</v>
      </c>
      <c r="E658" s="21" t="s">
        <v>12</v>
      </c>
      <c r="F658" s="21" t="s">
        <v>610</v>
      </c>
      <c r="G658" s="21" t="s">
        <v>4058</v>
      </c>
      <c r="H658" s="22">
        <v>166878</v>
      </c>
      <c r="I658" s="22">
        <v>76303.601562240001</v>
      </c>
      <c r="J658" s="21" t="s">
        <v>7344</v>
      </c>
      <c r="K658" s="21"/>
      <c r="L658" s="22">
        <v>3899986816</v>
      </c>
      <c r="M658" s="22">
        <v>5568184384</v>
      </c>
      <c r="N658" s="21" t="s">
        <v>12515</v>
      </c>
      <c r="O658" s="8">
        <v>44617</v>
      </c>
      <c r="P658" s="21" t="s">
        <v>12527</v>
      </c>
      <c r="Q658" s="22">
        <f>Table1_2[[#This Row],[Bank Deposit]]-Table1_2[[#This Row],[Saving Accounts]]</f>
        <v>90574.398437759999</v>
      </c>
      <c r="R658" s="22">
        <f>IF(AND(Table1_2[[#This Row],[Bank Deposit]]&gt;=500000),Table1_2[[#This Row],[Bank Deposit]]+Table1_2[[#This Row],[Bank Deposit]]*0.02,Table1_2[[#This Row],[Bank Deposit]])</f>
        <v>166878</v>
      </c>
    </row>
    <row r="659" spans="1:18" x14ac:dyDescent="0.25">
      <c r="A659" s="21" t="s">
        <v>4636</v>
      </c>
      <c r="B659">
        <v>977290336</v>
      </c>
      <c r="C659">
        <v>72</v>
      </c>
      <c r="D659" s="8">
        <v>18408</v>
      </c>
      <c r="E659" s="21" t="s">
        <v>1094</v>
      </c>
      <c r="F659" s="21" t="s">
        <v>399</v>
      </c>
      <c r="G659" s="21" t="s">
        <v>4095</v>
      </c>
      <c r="H659" s="22">
        <v>224110</v>
      </c>
      <c r="I659" s="22">
        <v>69437.317748400004</v>
      </c>
      <c r="J659" s="21" t="s">
        <v>4638</v>
      </c>
      <c r="K659" s="21"/>
      <c r="L659" s="22">
        <v>907853856</v>
      </c>
      <c r="M659" s="22">
        <v>0</v>
      </c>
      <c r="N659" s="21" t="s">
        <v>12525</v>
      </c>
      <c r="O659" s="8">
        <v>44382</v>
      </c>
      <c r="P659" s="21" t="s">
        <v>12564</v>
      </c>
      <c r="Q659" s="22">
        <f>Table1_2[[#This Row],[Bank Deposit]]-Table1_2[[#This Row],[Saving Accounts]]</f>
        <v>154672.6822516</v>
      </c>
      <c r="R659" s="22">
        <f>IF(AND(Table1_2[[#This Row],[Bank Deposit]]&gt;=500000),Table1_2[[#This Row],[Bank Deposit]]+Table1_2[[#This Row],[Bank Deposit]]*0.02,Table1_2[[#This Row],[Bank Deposit]])</f>
        <v>224110</v>
      </c>
    </row>
    <row r="660" spans="1:18" x14ac:dyDescent="0.25">
      <c r="A660" s="21" t="s">
        <v>5605</v>
      </c>
      <c r="B660">
        <v>77627444</v>
      </c>
      <c r="C660">
        <v>68</v>
      </c>
      <c r="D660" s="8">
        <v>19869</v>
      </c>
      <c r="E660" s="21" t="s">
        <v>1094</v>
      </c>
      <c r="F660" s="21" t="s">
        <v>1336</v>
      </c>
      <c r="G660" s="21" t="s">
        <v>4119</v>
      </c>
      <c r="H660" s="22">
        <v>2278566</v>
      </c>
      <c r="I660" s="22">
        <v>1414641.83605272</v>
      </c>
      <c r="J660" s="21" t="s">
        <v>5607</v>
      </c>
      <c r="K660" s="21"/>
      <c r="L660" s="22">
        <v>1175016704</v>
      </c>
      <c r="M660" s="22">
        <v>0</v>
      </c>
      <c r="N660" s="21" t="s">
        <v>12522</v>
      </c>
      <c r="O660" s="8">
        <v>44200</v>
      </c>
      <c r="P660" s="21" t="s">
        <v>12510</v>
      </c>
      <c r="Q660" s="22">
        <f>Table1_2[[#This Row],[Bank Deposit]]-Table1_2[[#This Row],[Saving Accounts]]</f>
        <v>863924.16394728003</v>
      </c>
      <c r="R660" s="22">
        <f>IF(AND(Table1_2[[#This Row],[Bank Deposit]]&gt;=500000),Table1_2[[#This Row],[Bank Deposit]]+Table1_2[[#This Row],[Bank Deposit]]*0.02,Table1_2[[#This Row],[Bank Deposit]])</f>
        <v>2324137.3199999998</v>
      </c>
    </row>
    <row r="661" spans="1:18" x14ac:dyDescent="0.25">
      <c r="A661" s="21" t="s">
        <v>4654</v>
      </c>
      <c r="B661">
        <v>180698572</v>
      </c>
      <c r="C661">
        <v>20</v>
      </c>
      <c r="D661" s="8">
        <v>37401</v>
      </c>
      <c r="E661" s="21" t="s">
        <v>1094</v>
      </c>
      <c r="F661" s="21" t="s">
        <v>282</v>
      </c>
      <c r="G661" s="21" t="s">
        <v>4105</v>
      </c>
      <c r="H661" s="22">
        <v>136175</v>
      </c>
      <c r="I661" s="22">
        <v>91289.858980320001</v>
      </c>
      <c r="J661" s="21" t="s">
        <v>4656</v>
      </c>
      <c r="K661" s="21"/>
      <c r="L661" s="22">
        <v>27539456</v>
      </c>
      <c r="M661" s="22">
        <v>0</v>
      </c>
      <c r="N661" s="21" t="s">
        <v>12505</v>
      </c>
      <c r="O661" s="8">
        <v>44225</v>
      </c>
      <c r="P661" s="21" t="s">
        <v>12512</v>
      </c>
      <c r="Q661" s="22">
        <f>Table1_2[[#This Row],[Bank Deposit]]-Table1_2[[#This Row],[Saving Accounts]]</f>
        <v>44885.141019679999</v>
      </c>
      <c r="R661" s="22">
        <f>IF(AND(Table1_2[[#This Row],[Bank Deposit]]&gt;=500000),Table1_2[[#This Row],[Bank Deposit]]+Table1_2[[#This Row],[Bank Deposit]]*0.02,Table1_2[[#This Row],[Bank Deposit]])</f>
        <v>136175</v>
      </c>
    </row>
    <row r="662" spans="1:18" x14ac:dyDescent="0.25">
      <c r="A662" s="21" t="s">
        <v>7485</v>
      </c>
      <c r="B662">
        <v>104892798</v>
      </c>
      <c r="C662">
        <v>44</v>
      </c>
      <c r="D662" s="8">
        <v>28635</v>
      </c>
      <c r="E662" s="21" t="s">
        <v>12</v>
      </c>
      <c r="F662" s="21" t="s">
        <v>1695</v>
      </c>
      <c r="G662" s="21" t="s">
        <v>4220</v>
      </c>
      <c r="H662" s="22">
        <v>505170</v>
      </c>
      <c r="I662" s="22">
        <v>98362.378998</v>
      </c>
      <c r="J662" s="21" t="s">
        <v>7487</v>
      </c>
      <c r="K662" s="21"/>
      <c r="L662" s="22">
        <v>1600464726</v>
      </c>
      <c r="M662" s="22">
        <v>0</v>
      </c>
      <c r="N662" s="21" t="s">
        <v>12539</v>
      </c>
      <c r="O662" s="8">
        <v>44329</v>
      </c>
      <c r="P662" s="21" t="s">
        <v>12512</v>
      </c>
      <c r="Q662" s="22">
        <f>Table1_2[[#This Row],[Bank Deposit]]-Table1_2[[#This Row],[Saving Accounts]]</f>
        <v>406807.621002</v>
      </c>
      <c r="R662" s="22">
        <f>IF(AND(Table1_2[[#This Row],[Bank Deposit]]&gt;=500000),Table1_2[[#This Row],[Bank Deposit]]+Table1_2[[#This Row],[Bank Deposit]]*0.02,Table1_2[[#This Row],[Bank Deposit]])</f>
        <v>515273.4</v>
      </c>
    </row>
    <row r="663" spans="1:18" x14ac:dyDescent="0.25">
      <c r="A663" s="21" t="s">
        <v>4057</v>
      </c>
      <c r="B663">
        <v>700452434</v>
      </c>
      <c r="C663">
        <v>64</v>
      </c>
      <c r="D663" s="8">
        <v>21330</v>
      </c>
      <c r="E663" s="21" t="s">
        <v>1094</v>
      </c>
      <c r="F663" s="21" t="s">
        <v>509</v>
      </c>
      <c r="G663" s="21" t="s">
        <v>4058</v>
      </c>
      <c r="H663" s="22">
        <v>1776637</v>
      </c>
      <c r="I663" s="22">
        <v>1225362.3495859201</v>
      </c>
      <c r="J663" s="21" t="s">
        <v>4060</v>
      </c>
      <c r="K663" s="21"/>
      <c r="L663" s="22">
        <v>12393966</v>
      </c>
      <c r="M663" s="22">
        <v>0</v>
      </c>
      <c r="N663" s="21" t="s">
        <v>12505</v>
      </c>
      <c r="O663" s="8">
        <v>44354</v>
      </c>
      <c r="P663" s="21" t="s">
        <v>12506</v>
      </c>
      <c r="Q663" s="22">
        <f>Table1_2[[#This Row],[Bank Deposit]]-Table1_2[[#This Row],[Saving Accounts]]</f>
        <v>551274.65041407989</v>
      </c>
      <c r="R663" s="22">
        <f>IF(AND(Table1_2[[#This Row],[Bank Deposit]]&gt;=500000),Table1_2[[#This Row],[Bank Deposit]]+Table1_2[[#This Row],[Bank Deposit]]*0.02,Table1_2[[#This Row],[Bank Deposit]])</f>
        <v>1812169.74</v>
      </c>
    </row>
    <row r="664" spans="1:18" x14ac:dyDescent="0.25">
      <c r="A664" s="21" t="s">
        <v>7523</v>
      </c>
      <c r="B664">
        <v>73292961</v>
      </c>
      <c r="C664">
        <v>43</v>
      </c>
      <c r="D664" s="8">
        <v>29000.25</v>
      </c>
      <c r="E664" s="21" t="s">
        <v>12</v>
      </c>
      <c r="F664" s="21" t="s">
        <v>408</v>
      </c>
      <c r="G664" s="21" t="s">
        <v>4220</v>
      </c>
      <c r="H664" s="22">
        <v>410350</v>
      </c>
      <c r="I664" s="22">
        <v>125879.14228032</v>
      </c>
      <c r="J664" s="21" t="s">
        <v>7525</v>
      </c>
      <c r="K664" s="21"/>
      <c r="L664" s="22">
        <v>873325972</v>
      </c>
      <c r="M664" s="22">
        <v>0</v>
      </c>
      <c r="N664" s="21" t="s">
        <v>12525</v>
      </c>
      <c r="O664" s="8">
        <v>44506</v>
      </c>
      <c r="P664" s="21" t="s">
        <v>12506</v>
      </c>
      <c r="Q664" s="22">
        <f>Table1_2[[#This Row],[Bank Deposit]]-Table1_2[[#This Row],[Saving Accounts]]</f>
        <v>284470.85771968</v>
      </c>
      <c r="R664" s="22">
        <f>IF(AND(Table1_2[[#This Row],[Bank Deposit]]&gt;=500000),Table1_2[[#This Row],[Bank Deposit]]+Table1_2[[#This Row],[Bank Deposit]]*0.02,Table1_2[[#This Row],[Bank Deposit]])</f>
        <v>410350</v>
      </c>
    </row>
    <row r="665" spans="1:18" x14ac:dyDescent="0.25">
      <c r="A665" s="21" t="s">
        <v>9033</v>
      </c>
      <c r="B665">
        <v>781083636</v>
      </c>
      <c r="C665">
        <v>20</v>
      </c>
      <c r="D665" s="8">
        <v>37782.25</v>
      </c>
      <c r="E665" s="21" t="s">
        <v>12</v>
      </c>
      <c r="F665" s="21" t="s">
        <v>15540</v>
      </c>
      <c r="G665" s="21" t="s">
        <v>4084</v>
      </c>
      <c r="H665" s="22">
        <v>213426</v>
      </c>
      <c r="I665" s="22">
        <v>945855.81121432793</v>
      </c>
      <c r="J665" s="21" t="s">
        <v>9035</v>
      </c>
      <c r="K665" s="21"/>
      <c r="L665" s="22">
        <v>1734172818</v>
      </c>
      <c r="M665" s="22">
        <v>0</v>
      </c>
      <c r="N665" s="21" t="s">
        <v>12525</v>
      </c>
      <c r="O665" s="8">
        <v>44334</v>
      </c>
      <c r="P665" s="21" t="s">
        <v>12564</v>
      </c>
      <c r="Q665" s="22">
        <f>Table1_2[[#This Row],[Bank Deposit]]-Table1_2[[#This Row],[Saving Accounts]]</f>
        <v>-732429.81121432793</v>
      </c>
      <c r="R665" s="22">
        <f>IF(AND(Table1_2[[#This Row],[Bank Deposit]]&gt;=500000),Table1_2[[#This Row],[Bank Deposit]]+Table1_2[[#This Row],[Bank Deposit]]*0.02,Table1_2[[#This Row],[Bank Deposit]])</f>
        <v>213426</v>
      </c>
    </row>
    <row r="666" spans="1:18" x14ac:dyDescent="0.25">
      <c r="A666" s="21" t="s">
        <v>2250</v>
      </c>
      <c r="B666">
        <v>315015315</v>
      </c>
      <c r="C666">
        <v>39</v>
      </c>
      <c r="D666" s="8">
        <v>30461.25</v>
      </c>
      <c r="E666" s="21" t="s">
        <v>1094</v>
      </c>
      <c r="F666" s="21" t="s">
        <v>951</v>
      </c>
      <c r="G666" s="21" t="s">
        <v>1964</v>
      </c>
      <c r="H666" s="22">
        <v>137424</v>
      </c>
      <c r="I666" s="22">
        <v>75153.736000000004</v>
      </c>
      <c r="J666" s="21" t="s">
        <v>2252</v>
      </c>
      <c r="K666" s="21"/>
      <c r="L666" s="22">
        <v>2844514374</v>
      </c>
      <c r="M666" s="22">
        <v>0</v>
      </c>
      <c r="N666" s="21" t="s">
        <v>12505</v>
      </c>
      <c r="O666" s="8">
        <v>44528</v>
      </c>
      <c r="P666" s="21" t="s">
        <v>12506</v>
      </c>
      <c r="Q666" s="22">
        <f>Table1_2[[#This Row],[Bank Deposit]]-Table1_2[[#This Row],[Saving Accounts]]</f>
        <v>62270.263999999996</v>
      </c>
      <c r="R666" s="22">
        <f>IF(AND(Table1_2[[#This Row],[Bank Deposit]]&gt;=500000),Table1_2[[#This Row],[Bank Deposit]]+Table1_2[[#This Row],[Bank Deposit]]*0.02,Table1_2[[#This Row],[Bank Deposit]])</f>
        <v>137424</v>
      </c>
    </row>
    <row r="667" spans="1:18" x14ac:dyDescent="0.25">
      <c r="A667" s="21" t="s">
        <v>1936</v>
      </c>
      <c r="B667">
        <v>882932304</v>
      </c>
      <c r="C667">
        <v>65</v>
      </c>
      <c r="D667" s="8">
        <v>20964.75</v>
      </c>
      <c r="E667" s="21" t="s">
        <v>1094</v>
      </c>
      <c r="F667" s="21" t="s">
        <v>115</v>
      </c>
      <c r="G667" s="21" t="s">
        <v>14</v>
      </c>
      <c r="H667" s="22">
        <v>410491</v>
      </c>
      <c r="I667" s="22">
        <v>55971.671606999997</v>
      </c>
      <c r="J667" s="21" t="s">
        <v>1938</v>
      </c>
      <c r="K667" s="21"/>
      <c r="L667" s="22">
        <v>2022760556</v>
      </c>
      <c r="M667" s="22">
        <v>0</v>
      </c>
      <c r="N667" s="21" t="s">
        <v>12539</v>
      </c>
      <c r="O667" s="8">
        <v>44434</v>
      </c>
      <c r="P667" s="21" t="s">
        <v>12566</v>
      </c>
      <c r="Q667" s="22">
        <f>Table1_2[[#This Row],[Bank Deposit]]-Table1_2[[#This Row],[Saving Accounts]]</f>
        <v>354519.328393</v>
      </c>
      <c r="R667" s="22">
        <f>IF(AND(Table1_2[[#This Row],[Bank Deposit]]&gt;=500000),Table1_2[[#This Row],[Bank Deposit]]+Table1_2[[#This Row],[Bank Deposit]]*0.02,Table1_2[[#This Row],[Bank Deposit]])</f>
        <v>410491</v>
      </c>
    </row>
    <row r="668" spans="1:18" x14ac:dyDescent="0.25">
      <c r="A668" s="21" t="s">
        <v>8227</v>
      </c>
      <c r="B668">
        <v>783794493</v>
      </c>
      <c r="C668">
        <v>73</v>
      </c>
      <c r="D668" s="8">
        <v>18042.75</v>
      </c>
      <c r="E668" s="21" t="s">
        <v>12</v>
      </c>
      <c r="F668" s="21" t="s">
        <v>231</v>
      </c>
      <c r="G668" s="21" t="s">
        <v>3331</v>
      </c>
      <c r="H668" s="22">
        <v>981962</v>
      </c>
      <c r="I668" s="22">
        <v>341623.64728799998</v>
      </c>
      <c r="J668" s="21" t="s">
        <v>8229</v>
      </c>
      <c r="K668" s="21"/>
      <c r="L668" s="22">
        <v>1695165884</v>
      </c>
      <c r="M668" s="22">
        <v>0</v>
      </c>
      <c r="N668" s="21" t="s">
        <v>12539</v>
      </c>
      <c r="O668" s="8">
        <v>44548</v>
      </c>
      <c r="P668" s="21" t="s">
        <v>12512</v>
      </c>
      <c r="Q668" s="22">
        <f>Table1_2[[#This Row],[Bank Deposit]]-Table1_2[[#This Row],[Saving Accounts]]</f>
        <v>640338.35271200002</v>
      </c>
      <c r="R668" s="22">
        <f>IF(AND(Table1_2[[#This Row],[Bank Deposit]]&gt;=500000),Table1_2[[#This Row],[Bank Deposit]]+Table1_2[[#This Row],[Bank Deposit]]*0.02,Table1_2[[#This Row],[Bank Deposit]])</f>
        <v>1001601.24</v>
      </c>
    </row>
    <row r="669" spans="1:18" x14ac:dyDescent="0.25">
      <c r="A669" s="21" t="s">
        <v>7804</v>
      </c>
      <c r="B669">
        <v>159650876</v>
      </c>
      <c r="C669">
        <v>68</v>
      </c>
      <c r="D669" s="8">
        <v>19869</v>
      </c>
      <c r="E669" s="21" t="s">
        <v>12</v>
      </c>
      <c r="F669" s="21" t="s">
        <v>682</v>
      </c>
      <c r="G669" s="21" t="s">
        <v>3058</v>
      </c>
      <c r="H669" s="22">
        <v>619283</v>
      </c>
      <c r="I669" s="22">
        <v>301532.888484</v>
      </c>
      <c r="J669" s="21" t="s">
        <v>7806</v>
      </c>
      <c r="K669" s="21"/>
      <c r="L669" s="22">
        <v>948917457</v>
      </c>
      <c r="M669" s="22">
        <v>0</v>
      </c>
      <c r="N669" s="21" t="s">
        <v>12539</v>
      </c>
      <c r="O669" s="8">
        <v>44441</v>
      </c>
      <c r="P669" s="21" t="s">
        <v>12510</v>
      </c>
      <c r="Q669" s="22">
        <f>Table1_2[[#This Row],[Bank Deposit]]-Table1_2[[#This Row],[Saving Accounts]]</f>
        <v>317750.111516</v>
      </c>
      <c r="R669" s="22">
        <f>IF(AND(Table1_2[[#This Row],[Bank Deposit]]&gt;=500000),Table1_2[[#This Row],[Bank Deposit]]+Table1_2[[#This Row],[Bank Deposit]]*0.02,Table1_2[[#This Row],[Bank Deposit]])</f>
        <v>631668.66</v>
      </c>
    </row>
    <row r="670" spans="1:18" x14ac:dyDescent="0.25">
      <c r="A670" s="21" t="s">
        <v>3722</v>
      </c>
      <c r="B670">
        <v>979658552</v>
      </c>
      <c r="C670">
        <v>17</v>
      </c>
      <c r="D670" s="8">
        <v>38496.75</v>
      </c>
      <c r="E670" s="21" t="s">
        <v>1094</v>
      </c>
      <c r="F670" s="21" t="s">
        <v>1000</v>
      </c>
      <c r="G670" s="21" t="s">
        <v>3583</v>
      </c>
      <c r="H670" s="22">
        <v>1070724</v>
      </c>
      <c r="I670" s="22">
        <v>508795.98306852003</v>
      </c>
      <c r="J670" s="21" t="s">
        <v>3724</v>
      </c>
      <c r="K670" s="21"/>
      <c r="L670" s="22">
        <v>29506649</v>
      </c>
      <c r="M670" s="22">
        <v>0</v>
      </c>
      <c r="N670" s="21" t="s">
        <v>12539</v>
      </c>
      <c r="O670" s="8">
        <v>44265</v>
      </c>
      <c r="P670" s="21" t="s">
        <v>12512</v>
      </c>
      <c r="Q670" s="22">
        <f>Table1_2[[#This Row],[Bank Deposit]]-Table1_2[[#This Row],[Saving Accounts]]</f>
        <v>561928.01693148003</v>
      </c>
      <c r="R670" s="22">
        <f>IF(AND(Table1_2[[#This Row],[Bank Deposit]]&gt;=500000),Table1_2[[#This Row],[Bank Deposit]]+Table1_2[[#This Row],[Bank Deposit]]*0.02,Table1_2[[#This Row],[Bank Deposit]])</f>
        <v>1092138.48</v>
      </c>
    </row>
    <row r="671" spans="1:18" x14ac:dyDescent="0.25">
      <c r="A671" s="21" t="s">
        <v>3973</v>
      </c>
      <c r="B671">
        <v>643947604</v>
      </c>
      <c r="C671">
        <v>28</v>
      </c>
      <c r="D671" s="8">
        <v>34479</v>
      </c>
      <c r="E671" s="21" t="s">
        <v>1094</v>
      </c>
      <c r="F671" s="21" t="s">
        <v>185</v>
      </c>
      <c r="G671" s="21" t="s">
        <v>3820</v>
      </c>
      <c r="H671" s="22">
        <v>259910</v>
      </c>
      <c r="I671" s="22">
        <v>108849.2214656</v>
      </c>
      <c r="J671" s="21" t="s">
        <v>3975</v>
      </c>
      <c r="K671" s="21"/>
      <c r="L671" s="22">
        <v>92351201</v>
      </c>
      <c r="M671" s="22">
        <v>1450442043</v>
      </c>
      <c r="N671" s="21" t="s">
        <v>12505</v>
      </c>
      <c r="O671" s="8">
        <v>44245</v>
      </c>
      <c r="P671" s="21" t="s">
        <v>12506</v>
      </c>
      <c r="Q671" s="22">
        <f>Table1_2[[#This Row],[Bank Deposit]]-Table1_2[[#This Row],[Saving Accounts]]</f>
        <v>151060.77853439999</v>
      </c>
      <c r="R671" s="22">
        <f>IF(AND(Table1_2[[#This Row],[Bank Deposit]]&gt;=500000),Table1_2[[#This Row],[Bank Deposit]]+Table1_2[[#This Row],[Bank Deposit]]*0.02,Table1_2[[#This Row],[Bank Deposit]])</f>
        <v>259910</v>
      </c>
    </row>
    <row r="672" spans="1:18" x14ac:dyDescent="0.25">
      <c r="A672" s="21" t="s">
        <v>3973</v>
      </c>
      <c r="B672">
        <v>270028246</v>
      </c>
      <c r="C672">
        <v>51</v>
      </c>
      <c r="D672" s="8">
        <v>26078.25</v>
      </c>
      <c r="E672" s="21" t="s">
        <v>1094</v>
      </c>
      <c r="F672" s="21" t="s">
        <v>965</v>
      </c>
      <c r="G672" s="21" t="s">
        <v>4074</v>
      </c>
      <c r="H672" s="22">
        <v>263952</v>
      </c>
      <c r="I672" s="22">
        <v>64772.023330559998</v>
      </c>
      <c r="J672" s="21" t="s">
        <v>4458</v>
      </c>
      <c r="K672" s="21"/>
      <c r="L672" s="22">
        <v>92351201</v>
      </c>
      <c r="M672" s="22">
        <v>1450442043</v>
      </c>
      <c r="N672" s="21" t="s">
        <v>12515</v>
      </c>
      <c r="O672" s="8">
        <v>44621</v>
      </c>
      <c r="P672" s="21" t="s">
        <v>12516</v>
      </c>
      <c r="Q672" s="22">
        <f>Table1_2[[#This Row],[Bank Deposit]]-Table1_2[[#This Row],[Saving Accounts]]</f>
        <v>199179.97666943999</v>
      </c>
      <c r="R672" s="22">
        <f>IF(AND(Table1_2[[#This Row],[Bank Deposit]]&gt;=500000),Table1_2[[#This Row],[Bank Deposit]]+Table1_2[[#This Row],[Bank Deposit]]*0.02,Table1_2[[#This Row],[Bank Deposit]])</f>
        <v>263952</v>
      </c>
    </row>
    <row r="673" spans="1:18" x14ac:dyDescent="0.25">
      <c r="A673" s="21" t="s">
        <v>1733</v>
      </c>
      <c r="B673">
        <v>66474835</v>
      </c>
      <c r="C673">
        <v>35</v>
      </c>
      <c r="D673" s="8">
        <v>31922.25</v>
      </c>
      <c r="E673" s="21" t="s">
        <v>1094</v>
      </c>
      <c r="F673" s="21" t="s">
        <v>514</v>
      </c>
      <c r="G673" s="21" t="s">
        <v>14</v>
      </c>
      <c r="H673" s="22">
        <v>640603</v>
      </c>
      <c r="I673" s="22">
        <v>223767.035604</v>
      </c>
      <c r="J673" s="21" t="s">
        <v>1735</v>
      </c>
      <c r="K673" s="21"/>
      <c r="L673" s="22">
        <v>86761116</v>
      </c>
      <c r="M673" s="22">
        <v>0</v>
      </c>
      <c r="N673" s="21" t="s">
        <v>12505</v>
      </c>
      <c r="O673" s="8">
        <v>44395</v>
      </c>
      <c r="P673" s="21" t="s">
        <v>12512</v>
      </c>
      <c r="Q673" s="22">
        <f>Table1_2[[#This Row],[Bank Deposit]]-Table1_2[[#This Row],[Saving Accounts]]</f>
        <v>416835.96439600002</v>
      </c>
      <c r="R673" s="22">
        <f>IF(AND(Table1_2[[#This Row],[Bank Deposit]]&gt;=500000),Table1_2[[#This Row],[Bank Deposit]]+Table1_2[[#This Row],[Bank Deposit]]*0.02,Table1_2[[#This Row],[Bank Deposit]])</f>
        <v>653415.06000000006</v>
      </c>
    </row>
    <row r="674" spans="1:18" x14ac:dyDescent="0.25">
      <c r="A674" s="21" t="s">
        <v>7068</v>
      </c>
      <c r="B674">
        <v>91789554</v>
      </c>
      <c r="C674">
        <v>80</v>
      </c>
      <c r="D674" s="8">
        <v>15486</v>
      </c>
      <c r="E674" s="21" t="s">
        <v>12</v>
      </c>
      <c r="F674" s="21" t="s">
        <v>453</v>
      </c>
      <c r="G674" s="21" t="s">
        <v>4084</v>
      </c>
      <c r="H674" s="22">
        <v>1020871</v>
      </c>
      <c r="I674" s="22">
        <v>225295.58419200001</v>
      </c>
      <c r="J674" s="21" t="s">
        <v>7070</v>
      </c>
      <c r="K674" s="21"/>
      <c r="L674" s="22">
        <v>3785646132</v>
      </c>
      <c r="M674" s="22">
        <v>0</v>
      </c>
      <c r="N674" s="21" t="s">
        <v>12505</v>
      </c>
      <c r="O674" s="8">
        <v>44558</v>
      </c>
      <c r="P674" s="21" t="s">
        <v>12564</v>
      </c>
      <c r="Q674" s="22">
        <f>Table1_2[[#This Row],[Bank Deposit]]-Table1_2[[#This Row],[Saving Accounts]]</f>
        <v>795575.41580800002</v>
      </c>
      <c r="R674" s="22">
        <f>IF(AND(Table1_2[[#This Row],[Bank Deposit]]&gt;=500000),Table1_2[[#This Row],[Bank Deposit]]+Table1_2[[#This Row],[Bank Deposit]]*0.02,Table1_2[[#This Row],[Bank Deposit]])</f>
        <v>1041288.42</v>
      </c>
    </row>
    <row r="675" spans="1:18" x14ac:dyDescent="0.25">
      <c r="A675" s="21" t="s">
        <v>1462</v>
      </c>
      <c r="B675">
        <v>116404368</v>
      </c>
      <c r="C675">
        <v>75</v>
      </c>
      <c r="D675" s="8">
        <v>17312.25</v>
      </c>
      <c r="E675" s="21" t="s">
        <v>1094</v>
      </c>
      <c r="F675" s="21" t="s">
        <v>947</v>
      </c>
      <c r="G675" s="21" t="s">
        <v>14</v>
      </c>
      <c r="H675" s="22">
        <v>888440</v>
      </c>
      <c r="I675" s="22">
        <v>108981.92527560001</v>
      </c>
      <c r="J675" s="21" t="s">
        <v>1464</v>
      </c>
      <c r="K675" s="21"/>
      <c r="L675" s="22">
        <v>303263297</v>
      </c>
      <c r="M675" s="22">
        <v>4091372219</v>
      </c>
      <c r="N675" s="21" t="s">
        <v>12515</v>
      </c>
      <c r="O675" s="8">
        <v>44483</v>
      </c>
      <c r="P675" s="21" t="s">
        <v>12527</v>
      </c>
      <c r="Q675" s="22">
        <f>Table1_2[[#This Row],[Bank Deposit]]-Table1_2[[#This Row],[Saving Accounts]]</f>
        <v>779458.07472439995</v>
      </c>
      <c r="R675" s="22">
        <f>IF(AND(Table1_2[[#This Row],[Bank Deposit]]&gt;=500000),Table1_2[[#This Row],[Bank Deposit]]+Table1_2[[#This Row],[Bank Deposit]]*0.02,Table1_2[[#This Row],[Bank Deposit]])</f>
        <v>906208.8</v>
      </c>
    </row>
    <row r="676" spans="1:18" x14ac:dyDescent="0.25">
      <c r="A676" s="21" t="s">
        <v>5712</v>
      </c>
      <c r="B676">
        <v>456145948</v>
      </c>
      <c r="C676">
        <v>20</v>
      </c>
      <c r="D676" s="8">
        <v>37401</v>
      </c>
      <c r="E676" s="21" t="s">
        <v>1094</v>
      </c>
      <c r="F676" s="21" t="s">
        <v>1083</v>
      </c>
      <c r="G676" s="21" t="s">
        <v>4058</v>
      </c>
      <c r="H676" s="22">
        <v>153113</v>
      </c>
      <c r="I676" s="22">
        <v>64928.847937799997</v>
      </c>
      <c r="J676" s="21" t="s">
        <v>5714</v>
      </c>
      <c r="K676" s="21"/>
      <c r="L676" s="22">
        <v>106006794</v>
      </c>
      <c r="M676" s="22">
        <v>0</v>
      </c>
      <c r="N676" s="21" t="s">
        <v>12522</v>
      </c>
      <c r="O676" s="8">
        <v>44604</v>
      </c>
      <c r="P676" s="21" t="s">
        <v>12512</v>
      </c>
      <c r="Q676" s="22">
        <f>Table1_2[[#This Row],[Bank Deposit]]-Table1_2[[#This Row],[Saving Accounts]]</f>
        <v>88184.15206220001</v>
      </c>
      <c r="R676" s="22">
        <f>IF(AND(Table1_2[[#This Row],[Bank Deposit]]&gt;=500000),Table1_2[[#This Row],[Bank Deposit]]+Table1_2[[#This Row],[Bank Deposit]]*0.02,Table1_2[[#This Row],[Bank Deposit]])</f>
        <v>153113</v>
      </c>
    </row>
    <row r="677" spans="1:18" x14ac:dyDescent="0.25">
      <c r="A677" s="21" t="s">
        <v>297</v>
      </c>
      <c r="B677">
        <v>988806921</v>
      </c>
      <c r="C677">
        <v>18</v>
      </c>
      <c r="D677" s="8">
        <v>38131.5</v>
      </c>
      <c r="E677" s="21" t="s">
        <v>12</v>
      </c>
      <c r="F677" s="21" t="s">
        <v>39</v>
      </c>
      <c r="G677" s="21" t="s">
        <v>14</v>
      </c>
      <c r="H677" s="22">
        <v>1688759</v>
      </c>
      <c r="I677" s="22">
        <v>377156.08498275001</v>
      </c>
      <c r="J677" s="21" t="s">
        <v>300</v>
      </c>
      <c r="K677" s="21"/>
      <c r="L677" s="22">
        <v>2825726005</v>
      </c>
      <c r="M677" s="22">
        <v>0</v>
      </c>
      <c r="N677" s="21" t="s">
        <v>12522</v>
      </c>
      <c r="O677" s="8">
        <v>44552</v>
      </c>
      <c r="P677" s="21" t="s">
        <v>12510</v>
      </c>
      <c r="Q677" s="22">
        <f>Table1_2[[#This Row],[Bank Deposit]]-Table1_2[[#This Row],[Saving Accounts]]</f>
        <v>1311602.91501725</v>
      </c>
      <c r="R677" s="22">
        <f>IF(AND(Table1_2[[#This Row],[Bank Deposit]]&gt;=500000),Table1_2[[#This Row],[Bank Deposit]]+Table1_2[[#This Row],[Bank Deposit]]*0.02,Table1_2[[#This Row],[Bank Deposit]])</f>
        <v>1722534.18</v>
      </c>
    </row>
    <row r="678" spans="1:18" x14ac:dyDescent="0.25">
      <c r="A678" s="21" t="s">
        <v>7511</v>
      </c>
      <c r="B678">
        <v>669755589</v>
      </c>
      <c r="C678">
        <v>85</v>
      </c>
      <c r="D678" s="8">
        <v>13659.75</v>
      </c>
      <c r="E678" s="21" t="s">
        <v>12</v>
      </c>
      <c r="F678" s="21" t="s">
        <v>1479</v>
      </c>
      <c r="G678" s="21" t="s">
        <v>4220</v>
      </c>
      <c r="H678" s="22">
        <v>33627</v>
      </c>
      <c r="I678" s="22">
        <v>20523.081438720001</v>
      </c>
      <c r="J678" s="21" t="s">
        <v>7513</v>
      </c>
      <c r="K678" s="21"/>
      <c r="L678" s="22">
        <v>2898125076</v>
      </c>
      <c r="M678" s="22">
        <v>0</v>
      </c>
      <c r="N678" s="21" t="s">
        <v>12505</v>
      </c>
      <c r="O678" s="8">
        <v>44632</v>
      </c>
      <c r="P678" s="21" t="s">
        <v>12510</v>
      </c>
      <c r="Q678" s="22">
        <f>Table1_2[[#This Row],[Bank Deposit]]-Table1_2[[#This Row],[Saving Accounts]]</f>
        <v>13103.918561279999</v>
      </c>
      <c r="R678" s="22">
        <f>IF(AND(Table1_2[[#This Row],[Bank Deposit]]&gt;=500000),Table1_2[[#This Row],[Bank Deposit]]+Table1_2[[#This Row],[Bank Deposit]]*0.02,Table1_2[[#This Row],[Bank Deposit]])</f>
        <v>33627</v>
      </c>
    </row>
    <row r="679" spans="1:18" x14ac:dyDescent="0.25">
      <c r="A679" s="21" t="s">
        <v>6722</v>
      </c>
      <c r="B679">
        <v>133928758</v>
      </c>
      <c r="C679">
        <v>49</v>
      </c>
      <c r="D679" s="8">
        <v>26808.75</v>
      </c>
      <c r="E679" s="21" t="s">
        <v>12</v>
      </c>
      <c r="F679" s="21" t="s">
        <v>442</v>
      </c>
      <c r="G679" s="21" t="s">
        <v>4084</v>
      </c>
      <c r="H679" s="22">
        <v>193941</v>
      </c>
      <c r="I679" s="22">
        <v>131879.58705599999</v>
      </c>
      <c r="J679" s="21" t="s">
        <v>6724</v>
      </c>
      <c r="K679" s="21"/>
      <c r="L679" s="22">
        <v>9729496</v>
      </c>
      <c r="M679" s="22">
        <v>0</v>
      </c>
      <c r="N679" s="21" t="s">
        <v>12525</v>
      </c>
      <c r="O679" s="8">
        <v>44380</v>
      </c>
      <c r="P679" s="21" t="s">
        <v>12564</v>
      </c>
      <c r="Q679" s="22">
        <f>Table1_2[[#This Row],[Bank Deposit]]-Table1_2[[#This Row],[Saving Accounts]]</f>
        <v>62061.412944000011</v>
      </c>
      <c r="R679" s="22">
        <f>IF(AND(Table1_2[[#This Row],[Bank Deposit]]&gt;=500000),Table1_2[[#This Row],[Bank Deposit]]+Table1_2[[#This Row],[Bank Deposit]]*0.02,Table1_2[[#This Row],[Bank Deposit]])</f>
        <v>193941</v>
      </c>
    </row>
    <row r="680" spans="1:18" x14ac:dyDescent="0.25">
      <c r="A680" s="21" t="s">
        <v>3240</v>
      </c>
      <c r="B680">
        <v>296439878</v>
      </c>
      <c r="C680">
        <v>65</v>
      </c>
      <c r="D680" s="8">
        <v>20964.75</v>
      </c>
      <c r="E680" s="21" t="s">
        <v>1094</v>
      </c>
      <c r="F680" s="21" t="s">
        <v>885</v>
      </c>
      <c r="G680" s="21" t="s">
        <v>3058</v>
      </c>
      <c r="H680" s="22">
        <v>74293</v>
      </c>
      <c r="I680" s="22">
        <v>14035.20008128</v>
      </c>
      <c r="J680" s="21" t="s">
        <v>3242</v>
      </c>
      <c r="K680" s="21"/>
      <c r="L680" s="22">
        <v>310190769</v>
      </c>
      <c r="M680" s="22">
        <v>0</v>
      </c>
      <c r="N680" s="21" t="s">
        <v>12522</v>
      </c>
      <c r="O680" s="8">
        <v>44260</v>
      </c>
      <c r="P680" s="21" t="s">
        <v>12510</v>
      </c>
      <c r="Q680" s="22">
        <f>Table1_2[[#This Row],[Bank Deposit]]-Table1_2[[#This Row],[Saving Accounts]]</f>
        <v>60257.799918720004</v>
      </c>
      <c r="R680" s="22">
        <f>IF(AND(Table1_2[[#This Row],[Bank Deposit]]&gt;=500000),Table1_2[[#This Row],[Bank Deposit]]+Table1_2[[#This Row],[Bank Deposit]]*0.02,Table1_2[[#This Row],[Bank Deposit]])</f>
        <v>74293</v>
      </c>
    </row>
    <row r="681" spans="1:18" x14ac:dyDescent="0.25">
      <c r="A681" s="21" t="s">
        <v>2253</v>
      </c>
      <c r="B681">
        <v>119671646</v>
      </c>
      <c r="C681">
        <v>25</v>
      </c>
      <c r="D681" s="8">
        <v>35574.75</v>
      </c>
      <c r="E681" s="21" t="s">
        <v>1094</v>
      </c>
      <c r="F681" s="21" t="s">
        <v>199</v>
      </c>
      <c r="G681" s="21" t="s">
        <v>1964</v>
      </c>
      <c r="H681" s="22">
        <v>177146</v>
      </c>
      <c r="I681" s="22">
        <v>70553.149867200002</v>
      </c>
      <c r="J681" s="21" t="s">
        <v>2255</v>
      </c>
      <c r="K681" s="21"/>
      <c r="L681" s="22">
        <v>2480044392</v>
      </c>
      <c r="M681" s="22">
        <v>1895794646</v>
      </c>
      <c r="N681" s="21" t="s">
        <v>12515</v>
      </c>
      <c r="O681" s="8">
        <v>44438</v>
      </c>
      <c r="P681" s="21" t="s">
        <v>12527</v>
      </c>
      <c r="Q681" s="22">
        <f>Table1_2[[#This Row],[Bank Deposit]]-Table1_2[[#This Row],[Saving Accounts]]</f>
        <v>106592.8501328</v>
      </c>
      <c r="R681" s="22">
        <f>IF(AND(Table1_2[[#This Row],[Bank Deposit]]&gt;=500000),Table1_2[[#This Row],[Bank Deposit]]+Table1_2[[#This Row],[Bank Deposit]]*0.02,Table1_2[[#This Row],[Bank Deposit]])</f>
        <v>177146</v>
      </c>
    </row>
    <row r="682" spans="1:18" x14ac:dyDescent="0.25">
      <c r="A682" s="21" t="s">
        <v>8469</v>
      </c>
      <c r="B682">
        <v>261596912</v>
      </c>
      <c r="C682">
        <v>68</v>
      </c>
      <c r="D682" s="8">
        <v>19869</v>
      </c>
      <c r="E682" s="21" t="s">
        <v>12</v>
      </c>
      <c r="F682" s="21" t="s">
        <v>125</v>
      </c>
      <c r="G682" s="21" t="s">
        <v>2773</v>
      </c>
      <c r="H682" s="22">
        <v>326853</v>
      </c>
      <c r="I682" s="22">
        <v>152986.9175296</v>
      </c>
      <c r="J682" s="21" t="s">
        <v>8471</v>
      </c>
      <c r="K682" s="21"/>
      <c r="L682" s="22">
        <v>15011025</v>
      </c>
      <c r="M682" s="22">
        <v>94887615</v>
      </c>
      <c r="N682" s="21" t="s">
        <v>12515</v>
      </c>
      <c r="O682" s="8">
        <v>44345</v>
      </c>
      <c r="P682" s="21" t="s">
        <v>12506</v>
      </c>
      <c r="Q682" s="22">
        <f>Table1_2[[#This Row],[Bank Deposit]]-Table1_2[[#This Row],[Saving Accounts]]</f>
        <v>173866.0824704</v>
      </c>
      <c r="R682" s="22">
        <f>IF(AND(Table1_2[[#This Row],[Bank Deposit]]&gt;=500000),Table1_2[[#This Row],[Bank Deposit]]+Table1_2[[#This Row],[Bank Deposit]]*0.02,Table1_2[[#This Row],[Bank Deposit]])</f>
        <v>326853</v>
      </c>
    </row>
    <row r="683" spans="1:18" x14ac:dyDescent="0.25">
      <c r="A683" s="21" t="s">
        <v>2821</v>
      </c>
      <c r="B683">
        <v>496015471</v>
      </c>
      <c r="C683">
        <v>84</v>
      </c>
      <c r="D683" s="8">
        <v>14025</v>
      </c>
      <c r="E683" s="21" t="s">
        <v>1094</v>
      </c>
      <c r="F683" s="21" t="s">
        <v>2278</v>
      </c>
      <c r="G683" s="21" t="s">
        <v>2773</v>
      </c>
      <c r="H683" s="22">
        <v>2264886</v>
      </c>
      <c r="I683" s="22">
        <v>719976.08336519997</v>
      </c>
      <c r="J683" s="21" t="s">
        <v>2823</v>
      </c>
      <c r="K683" s="21"/>
      <c r="L683" s="22">
        <v>3281073156</v>
      </c>
      <c r="M683" s="22">
        <v>863241705</v>
      </c>
      <c r="N683" s="21" t="s">
        <v>12515</v>
      </c>
      <c r="O683" s="8">
        <v>44420</v>
      </c>
      <c r="P683" s="21" t="s">
        <v>12506</v>
      </c>
      <c r="Q683" s="22">
        <f>Table1_2[[#This Row],[Bank Deposit]]-Table1_2[[#This Row],[Saving Accounts]]</f>
        <v>1544909.9166347999</v>
      </c>
      <c r="R683" s="22">
        <f>IF(AND(Table1_2[[#This Row],[Bank Deposit]]&gt;=500000),Table1_2[[#This Row],[Bank Deposit]]+Table1_2[[#This Row],[Bank Deposit]]*0.02,Table1_2[[#This Row],[Bank Deposit]])</f>
        <v>2310183.7200000002</v>
      </c>
    </row>
    <row r="684" spans="1:18" x14ac:dyDescent="0.25">
      <c r="A684" s="21" t="s">
        <v>3255</v>
      </c>
      <c r="B684">
        <v>206071219</v>
      </c>
      <c r="C684">
        <v>58</v>
      </c>
      <c r="D684" s="8">
        <v>23521.5</v>
      </c>
      <c r="E684" s="21" t="s">
        <v>1094</v>
      </c>
      <c r="F684" s="21" t="s">
        <v>1308</v>
      </c>
      <c r="G684" s="21" t="s">
        <v>3058</v>
      </c>
      <c r="H684" s="22">
        <v>702160</v>
      </c>
      <c r="I684" s="22">
        <v>172530.63877896001</v>
      </c>
      <c r="J684" s="21" t="s">
        <v>3257</v>
      </c>
      <c r="K684" s="21"/>
      <c r="L684" s="22">
        <v>11407648</v>
      </c>
      <c r="M684" s="22">
        <v>15030108</v>
      </c>
      <c r="N684" s="21" t="s">
        <v>12515</v>
      </c>
      <c r="O684" s="8">
        <v>44259</v>
      </c>
      <c r="P684" s="21" t="s">
        <v>12527</v>
      </c>
      <c r="Q684" s="22">
        <f>Table1_2[[#This Row],[Bank Deposit]]-Table1_2[[#This Row],[Saving Accounts]]</f>
        <v>529629.36122104002</v>
      </c>
      <c r="R684" s="22">
        <f>IF(AND(Table1_2[[#This Row],[Bank Deposit]]&gt;=500000),Table1_2[[#This Row],[Bank Deposit]]+Table1_2[[#This Row],[Bank Deposit]]*0.02,Table1_2[[#This Row],[Bank Deposit]])</f>
        <v>716203.2</v>
      </c>
    </row>
    <row r="685" spans="1:18" x14ac:dyDescent="0.25">
      <c r="A685" s="21" t="s">
        <v>3273</v>
      </c>
      <c r="B685">
        <v>247505720</v>
      </c>
      <c r="C685">
        <v>30</v>
      </c>
      <c r="D685" s="8">
        <v>33748.5</v>
      </c>
      <c r="E685" s="21" t="s">
        <v>1094</v>
      </c>
      <c r="F685" s="21" t="s">
        <v>523</v>
      </c>
      <c r="G685" s="21" t="s">
        <v>3058</v>
      </c>
      <c r="H685" s="22">
        <v>2632942</v>
      </c>
      <c r="I685" s="22">
        <v>712403.72821079998</v>
      </c>
      <c r="J685" s="21" t="s">
        <v>3275</v>
      </c>
      <c r="K685" s="21"/>
      <c r="L685" s="22">
        <v>33791767</v>
      </c>
      <c r="M685" s="22">
        <v>0</v>
      </c>
      <c r="N685" s="21" t="s">
        <v>12522</v>
      </c>
      <c r="O685" s="8">
        <v>44572</v>
      </c>
      <c r="P685" s="21" t="s">
        <v>12512</v>
      </c>
      <c r="Q685" s="22">
        <f>Table1_2[[#This Row],[Bank Deposit]]-Table1_2[[#This Row],[Saving Accounts]]</f>
        <v>1920538.2717892001</v>
      </c>
      <c r="R685" s="22">
        <f>IF(AND(Table1_2[[#This Row],[Bank Deposit]]&gt;=500000),Table1_2[[#This Row],[Bank Deposit]]+Table1_2[[#This Row],[Bank Deposit]]*0.02,Table1_2[[#This Row],[Bank Deposit]])</f>
        <v>2685600.84</v>
      </c>
    </row>
    <row r="686" spans="1:18" x14ac:dyDescent="0.25">
      <c r="A686" s="21" t="s">
        <v>3195</v>
      </c>
      <c r="B686">
        <v>940671188</v>
      </c>
      <c r="C686">
        <v>84</v>
      </c>
      <c r="D686" s="8">
        <v>14025</v>
      </c>
      <c r="E686" s="21" t="s">
        <v>1094</v>
      </c>
      <c r="F686" s="21" t="s">
        <v>246</v>
      </c>
      <c r="G686" s="21" t="s">
        <v>3058</v>
      </c>
      <c r="H686" s="22">
        <v>32528</v>
      </c>
      <c r="I686" s="22">
        <v>25501.75992</v>
      </c>
      <c r="J686" s="21" t="s">
        <v>3197</v>
      </c>
      <c r="K686" s="21"/>
      <c r="L686" s="22">
        <v>1242777536</v>
      </c>
      <c r="M686" s="22">
        <v>0</v>
      </c>
      <c r="N686" s="21" t="s">
        <v>12539</v>
      </c>
      <c r="O686" s="8">
        <v>44429</v>
      </c>
      <c r="P686" s="21" t="s">
        <v>12512</v>
      </c>
      <c r="Q686" s="22">
        <f>Table1_2[[#This Row],[Bank Deposit]]-Table1_2[[#This Row],[Saving Accounts]]</f>
        <v>7026.2400799999996</v>
      </c>
      <c r="R686" s="22">
        <f>IF(AND(Table1_2[[#This Row],[Bank Deposit]]&gt;=500000),Table1_2[[#This Row],[Bank Deposit]]+Table1_2[[#This Row],[Bank Deposit]]*0.02,Table1_2[[#This Row],[Bank Deposit]])</f>
        <v>32528</v>
      </c>
    </row>
    <row r="687" spans="1:18" x14ac:dyDescent="0.25">
      <c r="A687" s="21" t="s">
        <v>1730</v>
      </c>
      <c r="B687">
        <v>214670045</v>
      </c>
      <c r="C687">
        <v>24</v>
      </c>
      <c r="D687" s="8">
        <v>35940</v>
      </c>
      <c r="E687" s="21" t="s">
        <v>1094</v>
      </c>
      <c r="F687" s="21" t="s">
        <v>1400</v>
      </c>
      <c r="G687" s="21" t="s">
        <v>14</v>
      </c>
      <c r="H687" s="22">
        <v>506526</v>
      </c>
      <c r="I687" s="22">
        <v>243793.36263240001</v>
      </c>
      <c r="J687" s="21" t="s">
        <v>1732</v>
      </c>
      <c r="K687" s="21"/>
      <c r="L687" s="22">
        <v>3082615296</v>
      </c>
      <c r="M687" s="22">
        <v>0</v>
      </c>
      <c r="N687" s="21" t="s">
        <v>12525</v>
      </c>
      <c r="O687" s="8">
        <v>44523</v>
      </c>
      <c r="P687" s="21" t="s">
        <v>12506</v>
      </c>
      <c r="Q687" s="22">
        <f>Table1_2[[#This Row],[Bank Deposit]]-Table1_2[[#This Row],[Saving Accounts]]</f>
        <v>262732.63736759999</v>
      </c>
      <c r="R687" s="22">
        <f>IF(AND(Table1_2[[#This Row],[Bank Deposit]]&gt;=500000),Table1_2[[#This Row],[Bank Deposit]]+Table1_2[[#This Row],[Bank Deposit]]*0.02,Table1_2[[#This Row],[Bank Deposit]])</f>
        <v>516656.52</v>
      </c>
    </row>
    <row r="688" spans="1:18" x14ac:dyDescent="0.25">
      <c r="A688" s="21" t="s">
        <v>3962</v>
      </c>
      <c r="B688">
        <v>355683346</v>
      </c>
      <c r="C688">
        <v>33</v>
      </c>
      <c r="D688" s="8">
        <v>32652.75</v>
      </c>
      <c r="E688" s="21" t="s">
        <v>1094</v>
      </c>
      <c r="F688" s="21" t="s">
        <v>763</v>
      </c>
      <c r="G688" s="21" t="s">
        <v>3820</v>
      </c>
      <c r="H688" s="22">
        <v>175923</v>
      </c>
      <c r="I688" s="22">
        <v>90704.562923520003</v>
      </c>
      <c r="J688" s="21" t="s">
        <v>3964</v>
      </c>
      <c r="K688" s="21"/>
      <c r="L688" s="22">
        <v>801573696</v>
      </c>
      <c r="M688" s="22">
        <v>0</v>
      </c>
      <c r="N688" s="21" t="s">
        <v>12525</v>
      </c>
      <c r="O688" s="8">
        <v>44579</v>
      </c>
      <c r="P688" s="21" t="s">
        <v>12506</v>
      </c>
      <c r="Q688" s="22">
        <f>Table1_2[[#This Row],[Bank Deposit]]-Table1_2[[#This Row],[Saving Accounts]]</f>
        <v>85218.437076479997</v>
      </c>
      <c r="R688" s="22">
        <f>IF(AND(Table1_2[[#This Row],[Bank Deposit]]&gt;=500000),Table1_2[[#This Row],[Bank Deposit]]+Table1_2[[#This Row],[Bank Deposit]]*0.02,Table1_2[[#This Row],[Bank Deposit]])</f>
        <v>175923</v>
      </c>
    </row>
    <row r="689" spans="1:18" x14ac:dyDescent="0.25">
      <c r="A689" s="21" t="s">
        <v>17</v>
      </c>
      <c r="B689">
        <v>131217921</v>
      </c>
      <c r="C689">
        <v>32</v>
      </c>
      <c r="D689" s="8">
        <v>33018</v>
      </c>
      <c r="E689" s="21" t="s">
        <v>12</v>
      </c>
      <c r="F689" s="21" t="s">
        <v>19</v>
      </c>
      <c r="G689" s="21" t="s">
        <v>14</v>
      </c>
      <c r="H689" s="22">
        <v>744629</v>
      </c>
      <c r="I689" s="22">
        <v>206014.03092396</v>
      </c>
      <c r="J689" s="21" t="s">
        <v>21</v>
      </c>
      <c r="K689" s="21"/>
      <c r="L689" s="22">
        <v>589896957</v>
      </c>
      <c r="M689" s="22">
        <v>0</v>
      </c>
      <c r="N689" s="21" t="s">
        <v>12522</v>
      </c>
      <c r="O689" s="8">
        <v>44268</v>
      </c>
      <c r="P689" s="21" t="s">
        <v>12510</v>
      </c>
      <c r="Q689" s="22">
        <f>Table1_2[[#This Row],[Bank Deposit]]-Table1_2[[#This Row],[Saving Accounts]]</f>
        <v>538614.96907603997</v>
      </c>
      <c r="R689" s="22">
        <f>IF(AND(Table1_2[[#This Row],[Bank Deposit]]&gt;=500000),Table1_2[[#This Row],[Bank Deposit]]+Table1_2[[#This Row],[Bank Deposit]]*0.02,Table1_2[[#This Row],[Bank Deposit]])</f>
        <v>759521.58</v>
      </c>
    </row>
    <row r="690" spans="1:18" x14ac:dyDescent="0.25">
      <c r="A690" s="21" t="s">
        <v>4597</v>
      </c>
      <c r="B690">
        <v>773819353</v>
      </c>
      <c r="C690">
        <v>50</v>
      </c>
      <c r="D690" s="8">
        <v>26443.5</v>
      </c>
      <c r="E690" s="21" t="s">
        <v>1094</v>
      </c>
      <c r="F690" s="21" t="s">
        <v>1308</v>
      </c>
      <c r="G690" s="21" t="s">
        <v>4084</v>
      </c>
      <c r="H690" s="22">
        <v>179229</v>
      </c>
      <c r="I690" s="22">
        <v>55760.156449200003</v>
      </c>
      <c r="J690" s="21" t="s">
        <v>4599</v>
      </c>
      <c r="K690" s="21"/>
      <c r="L690" s="22">
        <v>1095196455</v>
      </c>
      <c r="M690" s="22">
        <v>0</v>
      </c>
      <c r="N690" s="21" t="s">
        <v>12539</v>
      </c>
      <c r="O690" s="8">
        <v>44455</v>
      </c>
      <c r="P690" s="21" t="s">
        <v>12510</v>
      </c>
      <c r="Q690" s="22">
        <f>Table1_2[[#This Row],[Bank Deposit]]-Table1_2[[#This Row],[Saving Accounts]]</f>
        <v>123468.8435508</v>
      </c>
      <c r="R690" s="22">
        <f>IF(AND(Table1_2[[#This Row],[Bank Deposit]]&gt;=500000),Table1_2[[#This Row],[Bank Deposit]]+Table1_2[[#This Row],[Bank Deposit]]*0.02,Table1_2[[#This Row],[Bank Deposit]])</f>
        <v>179229</v>
      </c>
    </row>
    <row r="691" spans="1:18" x14ac:dyDescent="0.25">
      <c r="A691" s="21" t="s">
        <v>936</v>
      </c>
      <c r="B691">
        <v>188972987</v>
      </c>
      <c r="C691">
        <v>26</v>
      </c>
      <c r="D691" s="8">
        <v>35209.5</v>
      </c>
      <c r="E691" s="21" t="s">
        <v>12</v>
      </c>
      <c r="F691" s="21" t="s">
        <v>274</v>
      </c>
      <c r="G691" s="21" t="s">
        <v>14</v>
      </c>
      <c r="H691" s="22">
        <v>1234416</v>
      </c>
      <c r="I691" s="22">
        <v>496393.01228159998</v>
      </c>
      <c r="J691" s="21" t="s">
        <v>938</v>
      </c>
      <c r="K691" s="21"/>
      <c r="L691" s="22">
        <v>1840059104</v>
      </c>
      <c r="M691" s="22">
        <v>0</v>
      </c>
      <c r="N691" s="21" t="s">
        <v>12505</v>
      </c>
      <c r="O691" s="8">
        <v>44361</v>
      </c>
      <c r="P691" s="21" t="s">
        <v>12506</v>
      </c>
      <c r="Q691" s="22">
        <f>Table1_2[[#This Row],[Bank Deposit]]-Table1_2[[#This Row],[Saving Accounts]]</f>
        <v>738022.98771840008</v>
      </c>
      <c r="R691" s="22">
        <f>IF(AND(Table1_2[[#This Row],[Bank Deposit]]&gt;=500000),Table1_2[[#This Row],[Bank Deposit]]+Table1_2[[#This Row],[Bank Deposit]]*0.02,Table1_2[[#This Row],[Bank Deposit]])</f>
        <v>1259104.32</v>
      </c>
    </row>
    <row r="692" spans="1:18" x14ac:dyDescent="0.25">
      <c r="A692" s="21" t="s">
        <v>7125</v>
      </c>
      <c r="B692">
        <v>303261455</v>
      </c>
      <c r="C692">
        <v>39</v>
      </c>
      <c r="D692" s="8">
        <v>30461.25</v>
      </c>
      <c r="E692" s="21" t="s">
        <v>12</v>
      </c>
      <c r="F692" s="21" t="s">
        <v>1695</v>
      </c>
      <c r="G692" s="21" t="s">
        <v>4119</v>
      </c>
      <c r="H692" s="22">
        <v>1848506</v>
      </c>
      <c r="I692" s="22">
        <v>326332.45319688</v>
      </c>
      <c r="J692" s="21" t="s">
        <v>7127</v>
      </c>
      <c r="K692" s="21"/>
      <c r="L692" s="22">
        <v>597486105</v>
      </c>
      <c r="M692" s="22">
        <v>0</v>
      </c>
      <c r="N692" s="21" t="s">
        <v>12505</v>
      </c>
      <c r="O692" s="8">
        <v>44402</v>
      </c>
      <c r="P692" s="21" t="s">
        <v>12512</v>
      </c>
      <c r="Q692" s="22">
        <f>Table1_2[[#This Row],[Bank Deposit]]-Table1_2[[#This Row],[Saving Accounts]]</f>
        <v>1522173.5468031201</v>
      </c>
      <c r="R692" s="22">
        <f>IF(AND(Table1_2[[#This Row],[Bank Deposit]]&gt;=500000),Table1_2[[#This Row],[Bank Deposit]]+Table1_2[[#This Row],[Bank Deposit]]*0.02,Table1_2[[#This Row],[Bank Deposit]])</f>
        <v>1885476.12</v>
      </c>
    </row>
    <row r="693" spans="1:18" x14ac:dyDescent="0.25">
      <c r="A693" s="21" t="s">
        <v>2387</v>
      </c>
      <c r="B693">
        <v>523480343</v>
      </c>
      <c r="C693">
        <v>22</v>
      </c>
      <c r="D693" s="8">
        <v>36670.5</v>
      </c>
      <c r="E693" s="21" t="s">
        <v>1094</v>
      </c>
      <c r="F693" s="21" t="s">
        <v>978</v>
      </c>
      <c r="G693" s="21" t="s">
        <v>1964</v>
      </c>
      <c r="H693" s="22">
        <v>780675</v>
      </c>
      <c r="I693" s="22">
        <v>229271.79785328</v>
      </c>
      <c r="J693" s="21" t="s">
        <v>2389</v>
      </c>
      <c r="K693" s="21"/>
      <c r="L693" s="22">
        <v>3431986635</v>
      </c>
      <c r="M693" s="22">
        <v>0</v>
      </c>
      <c r="N693" s="21" t="s">
        <v>12505</v>
      </c>
      <c r="O693" s="8">
        <v>44411</v>
      </c>
      <c r="P693" s="21" t="s">
        <v>12564</v>
      </c>
      <c r="Q693" s="22">
        <f>Table1_2[[#This Row],[Bank Deposit]]-Table1_2[[#This Row],[Saving Accounts]]</f>
        <v>551403.20214672002</v>
      </c>
      <c r="R693" s="22">
        <f>IF(AND(Table1_2[[#This Row],[Bank Deposit]]&gt;=500000),Table1_2[[#This Row],[Bank Deposit]]+Table1_2[[#This Row],[Bank Deposit]]*0.02,Table1_2[[#This Row],[Bank Deposit]])</f>
        <v>796288.5</v>
      </c>
    </row>
    <row r="694" spans="1:18" x14ac:dyDescent="0.25">
      <c r="A694" s="21" t="s">
        <v>4379</v>
      </c>
      <c r="B694">
        <v>502549195</v>
      </c>
      <c r="C694">
        <v>78</v>
      </c>
      <c r="D694" s="8">
        <v>16216.5</v>
      </c>
      <c r="E694" s="21" t="s">
        <v>1094</v>
      </c>
      <c r="F694" s="21" t="s">
        <v>610</v>
      </c>
      <c r="G694" s="21" t="s">
        <v>4058</v>
      </c>
      <c r="H694" s="22">
        <v>298333</v>
      </c>
      <c r="I694" s="22">
        <v>103907.05129056</v>
      </c>
      <c r="J694" s="21" t="s">
        <v>4381</v>
      </c>
      <c r="K694" s="21"/>
      <c r="L694" s="22">
        <v>6148989</v>
      </c>
      <c r="M694" s="22">
        <v>0</v>
      </c>
      <c r="N694" s="21" t="s">
        <v>12505</v>
      </c>
      <c r="O694" s="8">
        <v>44625</v>
      </c>
      <c r="P694" s="21" t="s">
        <v>12506</v>
      </c>
      <c r="Q694" s="22">
        <f>Table1_2[[#This Row],[Bank Deposit]]-Table1_2[[#This Row],[Saving Accounts]]</f>
        <v>194425.94870944001</v>
      </c>
      <c r="R694" s="22">
        <f>IF(AND(Table1_2[[#This Row],[Bank Deposit]]&gt;=500000),Table1_2[[#This Row],[Bank Deposit]]+Table1_2[[#This Row],[Bank Deposit]]*0.02,Table1_2[[#This Row],[Bank Deposit]])</f>
        <v>298333</v>
      </c>
    </row>
    <row r="695" spans="1:18" x14ac:dyDescent="0.25">
      <c r="A695" s="21" t="s">
        <v>6293</v>
      </c>
      <c r="B695">
        <v>41035589</v>
      </c>
      <c r="C695">
        <v>85</v>
      </c>
      <c r="D695" s="8">
        <v>13659.75</v>
      </c>
      <c r="E695" s="21" t="s">
        <v>12</v>
      </c>
      <c r="F695" s="21" t="s">
        <v>264</v>
      </c>
      <c r="G695" s="21" t="s">
        <v>4105</v>
      </c>
      <c r="H695" s="22">
        <v>532664</v>
      </c>
      <c r="I695" s="22">
        <v>155537.99849279999</v>
      </c>
      <c r="J695" s="21" t="s">
        <v>6295</v>
      </c>
      <c r="K695" s="21"/>
      <c r="L695" s="22">
        <v>47139</v>
      </c>
      <c r="M695" s="22">
        <v>0</v>
      </c>
      <c r="N695" s="21" t="s">
        <v>12525</v>
      </c>
      <c r="O695" s="8">
        <v>44479</v>
      </c>
      <c r="P695" s="21" t="s">
        <v>12564</v>
      </c>
      <c r="Q695" s="22">
        <f>Table1_2[[#This Row],[Bank Deposit]]-Table1_2[[#This Row],[Saving Accounts]]</f>
        <v>377126.00150720001</v>
      </c>
      <c r="R695" s="22">
        <f>IF(AND(Table1_2[[#This Row],[Bank Deposit]]&gt;=500000),Table1_2[[#This Row],[Bank Deposit]]+Table1_2[[#This Row],[Bank Deposit]]*0.02,Table1_2[[#This Row],[Bank Deposit]])</f>
        <v>543317.28</v>
      </c>
    </row>
    <row r="696" spans="1:18" x14ac:dyDescent="0.25">
      <c r="A696" s="21" t="s">
        <v>4020</v>
      </c>
      <c r="B696">
        <v>97106568</v>
      </c>
      <c r="C696">
        <v>57</v>
      </c>
      <c r="D696" s="8">
        <v>23886.75</v>
      </c>
      <c r="E696" s="21" t="s">
        <v>1094</v>
      </c>
      <c r="F696" s="21" t="s">
        <v>318</v>
      </c>
      <c r="G696" s="21" t="s">
        <v>3820</v>
      </c>
      <c r="H696" s="22">
        <v>2311700</v>
      </c>
      <c r="I696" s="22">
        <v>297538.12870424998</v>
      </c>
      <c r="J696" s="21" t="s">
        <v>4022</v>
      </c>
      <c r="K696" s="21"/>
      <c r="L696" s="22">
        <v>1574461749</v>
      </c>
      <c r="M696" s="22">
        <v>0</v>
      </c>
      <c r="N696" s="21" t="s">
        <v>12522</v>
      </c>
      <c r="O696" s="8">
        <v>44328</v>
      </c>
      <c r="P696" s="21" t="s">
        <v>12510</v>
      </c>
      <c r="Q696" s="22">
        <f>Table1_2[[#This Row],[Bank Deposit]]-Table1_2[[#This Row],[Saving Accounts]]</f>
        <v>2014161.8712957501</v>
      </c>
      <c r="R696" s="22">
        <f>IF(AND(Table1_2[[#This Row],[Bank Deposit]]&gt;=500000),Table1_2[[#This Row],[Bank Deposit]]+Table1_2[[#This Row],[Bank Deposit]]*0.02,Table1_2[[#This Row],[Bank Deposit]])</f>
        <v>2357934</v>
      </c>
    </row>
    <row r="697" spans="1:18" x14ac:dyDescent="0.25">
      <c r="A697" s="21" t="s">
        <v>2271</v>
      </c>
      <c r="B697">
        <v>600474664</v>
      </c>
      <c r="C697">
        <v>20</v>
      </c>
      <c r="D697" s="8">
        <v>37401</v>
      </c>
      <c r="E697" s="21" t="s">
        <v>1094</v>
      </c>
      <c r="F697" s="21" t="s">
        <v>794</v>
      </c>
      <c r="G697" s="21" t="s">
        <v>1964</v>
      </c>
      <c r="H697" s="22">
        <v>234546</v>
      </c>
      <c r="I697" s="22">
        <v>61257.822525000003</v>
      </c>
      <c r="J697" s="21" t="s">
        <v>2273</v>
      </c>
      <c r="K697" s="21"/>
      <c r="L697" s="22">
        <v>2910345069</v>
      </c>
      <c r="M697" s="22">
        <v>0</v>
      </c>
      <c r="N697" s="21" t="s">
        <v>12505</v>
      </c>
      <c r="O697" s="8">
        <v>44198</v>
      </c>
      <c r="P697" s="21" t="s">
        <v>12506</v>
      </c>
      <c r="Q697" s="22">
        <f>Table1_2[[#This Row],[Bank Deposit]]-Table1_2[[#This Row],[Saving Accounts]]</f>
        <v>173288.177475</v>
      </c>
      <c r="R697" s="22">
        <f>IF(AND(Table1_2[[#This Row],[Bank Deposit]]&gt;=500000),Table1_2[[#This Row],[Bank Deposit]]+Table1_2[[#This Row],[Bank Deposit]]*0.02,Table1_2[[#This Row],[Bank Deposit]])</f>
        <v>234546</v>
      </c>
    </row>
    <row r="698" spans="1:18" x14ac:dyDescent="0.25">
      <c r="A698" s="21" t="s">
        <v>5103</v>
      </c>
      <c r="B698">
        <v>991907150</v>
      </c>
      <c r="C698">
        <v>62</v>
      </c>
      <c r="D698" s="8">
        <v>22060.5</v>
      </c>
      <c r="E698" s="21" t="s">
        <v>1094</v>
      </c>
      <c r="F698" s="21" t="s">
        <v>370</v>
      </c>
      <c r="G698" s="21" t="s">
        <v>4099</v>
      </c>
      <c r="H698" s="22">
        <v>331612</v>
      </c>
      <c r="I698" s="22">
        <v>174618.52260552</v>
      </c>
      <c r="J698" s="21" t="s">
        <v>5105</v>
      </c>
      <c r="K698" s="21"/>
      <c r="L698" s="22">
        <v>1740993408</v>
      </c>
      <c r="M698" s="22">
        <v>0</v>
      </c>
      <c r="N698" s="21" t="s">
        <v>12525</v>
      </c>
      <c r="O698" s="8">
        <v>44339</v>
      </c>
      <c r="P698" s="21" t="s">
        <v>12561</v>
      </c>
      <c r="Q698" s="22">
        <f>Table1_2[[#This Row],[Bank Deposit]]-Table1_2[[#This Row],[Saving Accounts]]</f>
        <v>156993.47739448</v>
      </c>
      <c r="R698" s="22">
        <f>IF(AND(Table1_2[[#This Row],[Bank Deposit]]&gt;=500000),Table1_2[[#This Row],[Bank Deposit]]+Table1_2[[#This Row],[Bank Deposit]]*0.02,Table1_2[[#This Row],[Bank Deposit]])</f>
        <v>331612</v>
      </c>
    </row>
    <row r="699" spans="1:18" x14ac:dyDescent="0.25">
      <c r="A699" s="21" t="s">
        <v>1248</v>
      </c>
      <c r="B699">
        <v>204639853</v>
      </c>
      <c r="C699">
        <v>59</v>
      </c>
      <c r="D699" s="8">
        <v>23156.25</v>
      </c>
      <c r="E699" s="21" t="s">
        <v>1094</v>
      </c>
      <c r="F699" s="21" t="s">
        <v>231</v>
      </c>
      <c r="G699" s="21" t="s">
        <v>14</v>
      </c>
      <c r="H699" s="22">
        <v>334449</v>
      </c>
      <c r="J699" s="21" t="s">
        <v>1250</v>
      </c>
      <c r="K699" s="21"/>
      <c r="L699" s="22">
        <v>2076388125</v>
      </c>
      <c r="M699" s="22">
        <v>0</v>
      </c>
      <c r="N699" s="21" t="s">
        <v>12522</v>
      </c>
      <c r="O699" s="8">
        <v>44585</v>
      </c>
      <c r="P699" s="21" t="s">
        <v>12510</v>
      </c>
      <c r="Q699" s="22">
        <f>Table1_2[[#This Row],[Bank Deposit]]-Table1_2[[#This Row],[Saving Accounts]]</f>
        <v>334449</v>
      </c>
      <c r="R699" s="22">
        <f>IF(AND(Table1_2[[#This Row],[Bank Deposit]]&gt;=500000),Table1_2[[#This Row],[Bank Deposit]]+Table1_2[[#This Row],[Bank Deposit]]*0.02,Table1_2[[#This Row],[Bank Deposit]])</f>
        <v>334449</v>
      </c>
    </row>
    <row r="700" spans="1:18" x14ac:dyDescent="0.25">
      <c r="A700" s="21" t="s">
        <v>7599</v>
      </c>
      <c r="B700">
        <v>437676621</v>
      </c>
      <c r="C700">
        <v>74</v>
      </c>
      <c r="D700" s="8">
        <v>17677.5</v>
      </c>
      <c r="E700" s="21" t="s">
        <v>12</v>
      </c>
      <c r="F700" s="21" t="s">
        <v>1308</v>
      </c>
      <c r="G700" s="21" t="s">
        <v>4220</v>
      </c>
      <c r="H700" s="22">
        <v>2677607</v>
      </c>
      <c r="I700" s="22">
        <v>696177.84600000002</v>
      </c>
      <c r="J700" s="21" t="s">
        <v>7601</v>
      </c>
      <c r="K700" s="21"/>
      <c r="L700" s="22">
        <v>43133832</v>
      </c>
      <c r="M700" s="22">
        <v>0</v>
      </c>
      <c r="N700" s="21" t="s">
        <v>12505</v>
      </c>
      <c r="O700" s="8">
        <v>44608</v>
      </c>
      <c r="P700" s="21" t="s">
        <v>12564</v>
      </c>
      <c r="Q700" s="22">
        <f>Table1_2[[#This Row],[Bank Deposit]]-Table1_2[[#This Row],[Saving Accounts]]</f>
        <v>1981429.1540000001</v>
      </c>
      <c r="R700" s="22">
        <f>IF(AND(Table1_2[[#This Row],[Bank Deposit]]&gt;=500000),Table1_2[[#This Row],[Bank Deposit]]+Table1_2[[#This Row],[Bank Deposit]]*0.02,Table1_2[[#This Row],[Bank Deposit]])</f>
        <v>2731159.14</v>
      </c>
    </row>
    <row r="701" spans="1:18" x14ac:dyDescent="0.25">
      <c r="A701" s="21" t="s">
        <v>6015</v>
      </c>
      <c r="B701">
        <v>967386430</v>
      </c>
      <c r="C701">
        <v>35</v>
      </c>
      <c r="D701" s="8">
        <v>31922.25</v>
      </c>
      <c r="E701" s="21" t="s">
        <v>12</v>
      </c>
      <c r="F701" s="21" t="s">
        <v>385</v>
      </c>
      <c r="G701" s="21" t="s">
        <v>4066</v>
      </c>
      <c r="H701" s="22">
        <v>49924</v>
      </c>
      <c r="I701" s="22">
        <v>13814.771358079999</v>
      </c>
      <c r="J701" s="21" t="s">
        <v>6017</v>
      </c>
      <c r="K701" s="21"/>
      <c r="L701" s="22">
        <v>59368365</v>
      </c>
      <c r="M701" s="22">
        <v>0</v>
      </c>
      <c r="N701" s="21" t="s">
        <v>12505</v>
      </c>
      <c r="O701" s="8">
        <v>44369</v>
      </c>
      <c r="P701" s="21" t="s">
        <v>12564</v>
      </c>
      <c r="Q701" s="22">
        <f>Table1_2[[#This Row],[Bank Deposit]]-Table1_2[[#This Row],[Saving Accounts]]</f>
        <v>36109.228641920003</v>
      </c>
      <c r="R701" s="22">
        <f>IF(AND(Table1_2[[#This Row],[Bank Deposit]]&gt;=500000),Table1_2[[#This Row],[Bank Deposit]]+Table1_2[[#This Row],[Bank Deposit]]*0.02,Table1_2[[#This Row],[Bank Deposit]])</f>
        <v>49924</v>
      </c>
    </row>
    <row r="702" spans="1:18" x14ac:dyDescent="0.25">
      <c r="A702" s="21" t="s">
        <v>347</v>
      </c>
      <c r="B702">
        <v>854150558</v>
      </c>
      <c r="C702">
        <v>44</v>
      </c>
      <c r="D702" s="8">
        <v>28635</v>
      </c>
      <c r="E702" s="21" t="s">
        <v>12</v>
      </c>
      <c r="F702" s="21" t="s">
        <v>349</v>
      </c>
      <c r="G702" s="21" t="s">
        <v>14</v>
      </c>
      <c r="H702" s="22">
        <v>136891</v>
      </c>
      <c r="I702" s="22">
        <v>93195.608103000006</v>
      </c>
      <c r="J702" s="21" t="s">
        <v>351</v>
      </c>
      <c r="K702" s="21"/>
      <c r="L702" s="22">
        <v>1114079928</v>
      </c>
      <c r="M702" s="22">
        <v>0</v>
      </c>
      <c r="N702" s="21" t="s">
        <v>12505</v>
      </c>
      <c r="O702" s="8">
        <v>44295</v>
      </c>
      <c r="P702" s="21" t="s">
        <v>12506</v>
      </c>
      <c r="Q702" s="22">
        <f>Table1_2[[#This Row],[Bank Deposit]]-Table1_2[[#This Row],[Saving Accounts]]</f>
        <v>43695.391896999994</v>
      </c>
      <c r="R702" s="22">
        <f>IF(AND(Table1_2[[#This Row],[Bank Deposit]]&gt;=500000),Table1_2[[#This Row],[Bank Deposit]]+Table1_2[[#This Row],[Bank Deposit]]*0.02,Table1_2[[#This Row],[Bank Deposit]])</f>
        <v>136891</v>
      </c>
    </row>
    <row r="703" spans="1:18" x14ac:dyDescent="0.25">
      <c r="A703" s="21" t="s">
        <v>7014</v>
      </c>
      <c r="B703">
        <v>65374783</v>
      </c>
      <c r="C703">
        <v>42</v>
      </c>
      <c r="D703" s="8">
        <v>29365.5</v>
      </c>
      <c r="E703" s="21" t="s">
        <v>12</v>
      </c>
      <c r="F703" s="21" t="s">
        <v>475</v>
      </c>
      <c r="G703" s="21" t="s">
        <v>4062</v>
      </c>
      <c r="H703" s="22">
        <v>45416</v>
      </c>
      <c r="I703" s="22">
        <v>26353.131411599999</v>
      </c>
      <c r="J703" s="21" t="s">
        <v>7016</v>
      </c>
      <c r="K703" s="21"/>
      <c r="L703" s="22">
        <v>1026623125</v>
      </c>
      <c r="M703" s="22">
        <v>0</v>
      </c>
      <c r="N703" s="21" t="s">
        <v>12505</v>
      </c>
      <c r="O703" s="8">
        <v>44579</v>
      </c>
      <c r="P703" s="21" t="s">
        <v>12564</v>
      </c>
      <c r="Q703" s="22">
        <f>Table1_2[[#This Row],[Bank Deposit]]-Table1_2[[#This Row],[Saving Accounts]]</f>
        <v>19062.868588400001</v>
      </c>
      <c r="R703" s="22">
        <f>IF(AND(Table1_2[[#This Row],[Bank Deposit]]&gt;=500000),Table1_2[[#This Row],[Bank Deposit]]+Table1_2[[#This Row],[Bank Deposit]]*0.02,Table1_2[[#This Row],[Bank Deposit]])</f>
        <v>45416</v>
      </c>
    </row>
    <row r="704" spans="1:18" x14ac:dyDescent="0.25">
      <c r="A704" s="21" t="s">
        <v>4268</v>
      </c>
      <c r="B704">
        <v>329702636</v>
      </c>
      <c r="C704">
        <v>70</v>
      </c>
      <c r="D704" s="8">
        <v>19138.5</v>
      </c>
      <c r="E704" s="21" t="s">
        <v>1094</v>
      </c>
      <c r="F704" s="21" t="s">
        <v>1721</v>
      </c>
      <c r="G704" s="21" t="s">
        <v>4084</v>
      </c>
      <c r="H704" s="22">
        <v>1312116</v>
      </c>
      <c r="I704" s="22">
        <v>837675.34657664003</v>
      </c>
      <c r="J704" s="21" t="s">
        <v>4270</v>
      </c>
      <c r="K704" s="21"/>
      <c r="L704" s="22">
        <v>646878976</v>
      </c>
      <c r="M704" s="22">
        <v>0</v>
      </c>
      <c r="N704" s="21" t="s">
        <v>12539</v>
      </c>
      <c r="O704" s="8">
        <v>44575</v>
      </c>
      <c r="P704" s="21" t="s">
        <v>12510</v>
      </c>
      <c r="Q704" s="22">
        <f>Table1_2[[#This Row],[Bank Deposit]]-Table1_2[[#This Row],[Saving Accounts]]</f>
        <v>474440.65342335997</v>
      </c>
      <c r="R704" s="22">
        <f>IF(AND(Table1_2[[#This Row],[Bank Deposit]]&gt;=500000),Table1_2[[#This Row],[Bank Deposit]]+Table1_2[[#This Row],[Bank Deposit]]*0.02,Table1_2[[#This Row],[Bank Deposit]])</f>
        <v>1338358.32</v>
      </c>
    </row>
    <row r="705" spans="1:18" x14ac:dyDescent="0.25">
      <c r="A705" s="21" t="s">
        <v>8167</v>
      </c>
      <c r="B705">
        <v>187814829</v>
      </c>
      <c r="C705">
        <v>28</v>
      </c>
      <c r="D705" s="8">
        <v>34479</v>
      </c>
      <c r="E705" s="21" t="s">
        <v>12</v>
      </c>
      <c r="F705" s="21" t="s">
        <v>682</v>
      </c>
      <c r="G705" s="21" t="s">
        <v>3331</v>
      </c>
      <c r="H705" s="22">
        <v>758957</v>
      </c>
      <c r="I705" s="22">
        <v>205332.50073599999</v>
      </c>
      <c r="J705" s="21" t="s">
        <v>8169</v>
      </c>
      <c r="K705" s="21"/>
      <c r="L705" s="22">
        <v>3333785952</v>
      </c>
      <c r="M705" s="22">
        <v>0</v>
      </c>
      <c r="N705" s="21" t="s">
        <v>12525</v>
      </c>
      <c r="O705" s="8">
        <v>44314</v>
      </c>
      <c r="P705" s="21" t="s">
        <v>12564</v>
      </c>
      <c r="Q705" s="22">
        <f>Table1_2[[#This Row],[Bank Deposit]]-Table1_2[[#This Row],[Saving Accounts]]</f>
        <v>553624.49926399998</v>
      </c>
      <c r="R705" s="22">
        <f>IF(AND(Table1_2[[#This Row],[Bank Deposit]]&gt;=500000),Table1_2[[#This Row],[Bank Deposit]]+Table1_2[[#This Row],[Bank Deposit]]*0.02,Table1_2[[#This Row],[Bank Deposit]])</f>
        <v>774136.14</v>
      </c>
    </row>
    <row r="706" spans="1:18" x14ac:dyDescent="0.25">
      <c r="A706" s="21" t="s">
        <v>4515</v>
      </c>
      <c r="B706">
        <v>465790024</v>
      </c>
      <c r="C706">
        <v>29</v>
      </c>
      <c r="D706" s="8">
        <v>34113.75</v>
      </c>
      <c r="E706" s="21" t="s">
        <v>1094</v>
      </c>
      <c r="F706" s="21" t="s">
        <v>993</v>
      </c>
      <c r="G706" s="21" t="s">
        <v>4088</v>
      </c>
      <c r="H706" s="22">
        <v>588831</v>
      </c>
      <c r="I706" s="22">
        <v>122324.98218444</v>
      </c>
      <c r="J706" s="21" t="s">
        <v>4517</v>
      </c>
      <c r="K706" s="21"/>
      <c r="L706" s="22">
        <v>3714984</v>
      </c>
      <c r="M706" s="22">
        <v>0</v>
      </c>
      <c r="N706" s="21" t="s">
        <v>12505</v>
      </c>
      <c r="O706" s="8">
        <v>44607</v>
      </c>
      <c r="P706" s="21" t="s">
        <v>12506</v>
      </c>
      <c r="Q706" s="22">
        <f>Table1_2[[#This Row],[Bank Deposit]]-Table1_2[[#This Row],[Saving Accounts]]</f>
        <v>466506.01781555999</v>
      </c>
      <c r="R706" s="22">
        <f>IF(AND(Table1_2[[#This Row],[Bank Deposit]]&gt;=500000),Table1_2[[#This Row],[Bank Deposit]]+Table1_2[[#This Row],[Bank Deposit]]*0.02,Table1_2[[#This Row],[Bank Deposit]])</f>
        <v>600607.62</v>
      </c>
    </row>
    <row r="707" spans="1:18" x14ac:dyDescent="0.25">
      <c r="A707" s="21" t="s">
        <v>7927</v>
      </c>
      <c r="B707">
        <v>110966953</v>
      </c>
      <c r="C707">
        <v>46</v>
      </c>
      <c r="D707" s="8">
        <v>27904.5</v>
      </c>
      <c r="E707" s="21" t="s">
        <v>12</v>
      </c>
      <c r="F707" s="21" t="s">
        <v>264</v>
      </c>
      <c r="G707" s="21" t="s">
        <v>3583</v>
      </c>
      <c r="H707" s="22">
        <v>302005</v>
      </c>
      <c r="I707" s="22">
        <v>166560.2947008</v>
      </c>
      <c r="J707" s="21" t="s">
        <v>7929</v>
      </c>
      <c r="K707" s="21"/>
      <c r="L707" s="22">
        <v>1698311316</v>
      </c>
      <c r="M707" s="22">
        <v>0</v>
      </c>
      <c r="N707" s="21" t="s">
        <v>12522</v>
      </c>
      <c r="O707" s="8">
        <v>44402</v>
      </c>
      <c r="P707" s="21" t="s">
        <v>12510</v>
      </c>
      <c r="Q707" s="22">
        <f>Table1_2[[#This Row],[Bank Deposit]]-Table1_2[[#This Row],[Saving Accounts]]</f>
        <v>135444.7052992</v>
      </c>
      <c r="R707" s="22">
        <f>IF(AND(Table1_2[[#This Row],[Bank Deposit]]&gt;=500000),Table1_2[[#This Row],[Bank Deposit]]+Table1_2[[#This Row],[Bank Deposit]]*0.02,Table1_2[[#This Row],[Bank Deposit]])</f>
        <v>302005</v>
      </c>
    </row>
    <row r="708" spans="1:18" x14ac:dyDescent="0.25">
      <c r="A708" s="21" t="s">
        <v>7977</v>
      </c>
      <c r="B708">
        <v>641162583</v>
      </c>
      <c r="C708">
        <v>55</v>
      </c>
      <c r="D708" s="8">
        <v>24617.25</v>
      </c>
      <c r="E708" s="21" t="s">
        <v>12</v>
      </c>
      <c r="F708" s="21" t="s">
        <v>1450</v>
      </c>
      <c r="G708" s="21" t="s">
        <v>3583</v>
      </c>
      <c r="H708" s="22">
        <v>1317357</v>
      </c>
      <c r="I708" s="22">
        <v>475821.47244719998</v>
      </c>
      <c r="J708" s="21" t="s">
        <v>7979</v>
      </c>
      <c r="K708" s="21"/>
      <c r="L708" s="22">
        <v>2476181232</v>
      </c>
      <c r="M708" s="22">
        <v>0</v>
      </c>
      <c r="N708" s="21" t="s">
        <v>12522</v>
      </c>
      <c r="O708" s="8">
        <v>44505</v>
      </c>
      <c r="P708" s="21" t="s">
        <v>12510</v>
      </c>
      <c r="Q708" s="22">
        <f>Table1_2[[#This Row],[Bank Deposit]]-Table1_2[[#This Row],[Saving Accounts]]</f>
        <v>841535.52755280002</v>
      </c>
      <c r="R708" s="22">
        <f>IF(AND(Table1_2[[#This Row],[Bank Deposit]]&gt;=500000),Table1_2[[#This Row],[Bank Deposit]]+Table1_2[[#This Row],[Bank Deposit]]*0.02,Table1_2[[#This Row],[Bank Deposit]])</f>
        <v>1343704.14</v>
      </c>
    </row>
    <row r="709" spans="1:18" x14ac:dyDescent="0.25">
      <c r="A709" s="21" t="s">
        <v>8834</v>
      </c>
      <c r="B709">
        <v>911205536</v>
      </c>
      <c r="C709">
        <v>66</v>
      </c>
      <c r="D709" s="8">
        <v>20599.5</v>
      </c>
      <c r="E709" s="21" t="s">
        <v>12</v>
      </c>
      <c r="F709" s="21" t="s">
        <v>204</v>
      </c>
      <c r="G709" s="21" t="s">
        <v>3820</v>
      </c>
      <c r="H709" s="22">
        <v>1628718</v>
      </c>
      <c r="I709" s="22">
        <v>138505.1884704</v>
      </c>
      <c r="J709" s="21" t="s">
        <v>8836</v>
      </c>
      <c r="K709" s="21"/>
      <c r="L709" s="22">
        <v>1297279728</v>
      </c>
      <c r="M709" s="22">
        <v>0</v>
      </c>
      <c r="N709" s="21" t="s">
        <v>12525</v>
      </c>
      <c r="O709" s="8">
        <v>44552</v>
      </c>
      <c r="P709" s="21" t="s">
        <v>12564</v>
      </c>
      <c r="Q709" s="22">
        <f>Table1_2[[#This Row],[Bank Deposit]]-Table1_2[[#This Row],[Saving Accounts]]</f>
        <v>1490212.8115296001</v>
      </c>
      <c r="R709" s="22">
        <f>IF(AND(Table1_2[[#This Row],[Bank Deposit]]&gt;=500000),Table1_2[[#This Row],[Bank Deposit]]+Table1_2[[#This Row],[Bank Deposit]]*0.02,Table1_2[[#This Row],[Bank Deposit]])</f>
        <v>1661292.36</v>
      </c>
    </row>
    <row r="710" spans="1:18" x14ac:dyDescent="0.25">
      <c r="A710" s="21" t="s">
        <v>4946</v>
      </c>
      <c r="B710">
        <v>331722238</v>
      </c>
      <c r="C710">
        <v>67</v>
      </c>
      <c r="D710" s="8">
        <v>20234.25</v>
      </c>
      <c r="E710" s="21" t="s">
        <v>1094</v>
      </c>
      <c r="F710" s="21" t="s">
        <v>549</v>
      </c>
      <c r="G710" s="21" t="s">
        <v>4099</v>
      </c>
      <c r="H710" s="22">
        <v>1771993</v>
      </c>
      <c r="I710" s="22">
        <v>622462.44486719999</v>
      </c>
      <c r="J710" s="21" t="s">
        <v>4948</v>
      </c>
      <c r="K710" s="21"/>
      <c r="L710" s="22">
        <v>700084476</v>
      </c>
      <c r="M710" s="22">
        <v>0</v>
      </c>
      <c r="N710" s="21" t="s">
        <v>12505</v>
      </c>
      <c r="O710" s="8">
        <v>44675</v>
      </c>
      <c r="P710" s="21" t="s">
        <v>12506</v>
      </c>
      <c r="Q710" s="22">
        <f>Table1_2[[#This Row],[Bank Deposit]]-Table1_2[[#This Row],[Saving Accounts]]</f>
        <v>1149530.5551328</v>
      </c>
      <c r="R710" s="22">
        <f>IF(AND(Table1_2[[#This Row],[Bank Deposit]]&gt;=500000),Table1_2[[#This Row],[Bank Deposit]]+Table1_2[[#This Row],[Bank Deposit]]*0.02,Table1_2[[#This Row],[Bank Deposit]])</f>
        <v>1807432.86</v>
      </c>
    </row>
    <row r="711" spans="1:18" x14ac:dyDescent="0.25">
      <c r="A711" s="21" t="s">
        <v>1378</v>
      </c>
      <c r="B711">
        <v>326543835</v>
      </c>
      <c r="C711">
        <v>26</v>
      </c>
      <c r="D711" s="8">
        <v>35209.5</v>
      </c>
      <c r="E711" s="21" t="s">
        <v>1094</v>
      </c>
      <c r="F711" s="21" t="s">
        <v>290</v>
      </c>
      <c r="G711" s="21" t="s">
        <v>14</v>
      </c>
      <c r="H711" s="22">
        <v>923978</v>
      </c>
      <c r="I711" s="22">
        <v>256729.55695920001</v>
      </c>
      <c r="J711" s="21" t="s">
        <v>1380</v>
      </c>
      <c r="K711" s="21"/>
      <c r="L711" s="22">
        <v>4332565518</v>
      </c>
      <c r="M711" s="22">
        <v>0</v>
      </c>
      <c r="N711" s="21" t="s">
        <v>12505</v>
      </c>
      <c r="O711" s="8">
        <v>44253</v>
      </c>
      <c r="P711" s="21" t="s">
        <v>12506</v>
      </c>
      <c r="Q711" s="22">
        <f>Table1_2[[#This Row],[Bank Deposit]]-Table1_2[[#This Row],[Saving Accounts]]</f>
        <v>667248.44304080005</v>
      </c>
      <c r="R711" s="22">
        <f>IF(AND(Table1_2[[#This Row],[Bank Deposit]]&gt;=500000),Table1_2[[#This Row],[Bank Deposit]]+Table1_2[[#This Row],[Bank Deposit]]*0.02,Table1_2[[#This Row],[Bank Deposit]])</f>
        <v>942457.56</v>
      </c>
    </row>
    <row r="712" spans="1:18" x14ac:dyDescent="0.25">
      <c r="A712" s="21" t="s">
        <v>5361</v>
      </c>
      <c r="B712">
        <v>192208870</v>
      </c>
      <c r="C712">
        <v>69</v>
      </c>
      <c r="D712" s="8">
        <v>19503.75</v>
      </c>
      <c r="E712" s="21" t="s">
        <v>1094</v>
      </c>
      <c r="F712" s="21" t="s">
        <v>195</v>
      </c>
      <c r="G712" s="21" t="s">
        <v>4220</v>
      </c>
      <c r="H712" s="22">
        <v>540815</v>
      </c>
      <c r="I712" s="22">
        <v>139151.588861</v>
      </c>
      <c r="J712" s="21" t="s">
        <v>5363</v>
      </c>
      <c r="K712" s="21"/>
      <c r="L712" s="22">
        <v>32984784</v>
      </c>
      <c r="M712" s="22">
        <v>0</v>
      </c>
      <c r="N712" s="21" t="s">
        <v>12505</v>
      </c>
      <c r="O712" s="8">
        <v>44325</v>
      </c>
      <c r="P712" s="21" t="s">
        <v>12512</v>
      </c>
      <c r="Q712" s="22">
        <f>Table1_2[[#This Row],[Bank Deposit]]-Table1_2[[#This Row],[Saving Accounts]]</f>
        <v>401663.41113899997</v>
      </c>
      <c r="R712" s="22">
        <f>IF(AND(Table1_2[[#This Row],[Bank Deposit]]&gt;=500000),Table1_2[[#This Row],[Bank Deposit]]+Table1_2[[#This Row],[Bank Deposit]]*0.02,Table1_2[[#This Row],[Bank Deposit]])</f>
        <v>551631.30000000005</v>
      </c>
    </row>
    <row r="713" spans="1:18" x14ac:dyDescent="0.25">
      <c r="A713" s="21" t="s">
        <v>660</v>
      </c>
      <c r="B713">
        <v>992772565</v>
      </c>
      <c r="C713">
        <v>78</v>
      </c>
      <c r="D713" s="8">
        <v>16216.5</v>
      </c>
      <c r="E713" s="21" t="s">
        <v>12</v>
      </c>
      <c r="F713" s="21" t="s">
        <v>106</v>
      </c>
      <c r="G713" s="21" t="s">
        <v>14</v>
      </c>
      <c r="H713" s="22">
        <v>188139</v>
      </c>
      <c r="I713" s="22">
        <v>61145.0531328</v>
      </c>
      <c r="J713" s="21" t="s">
        <v>663</v>
      </c>
      <c r="K713" s="21"/>
      <c r="L713" s="22">
        <v>90437656</v>
      </c>
      <c r="M713" s="22">
        <v>0</v>
      </c>
      <c r="N713" s="21" t="s">
        <v>12539</v>
      </c>
      <c r="O713" s="8">
        <v>44584</v>
      </c>
      <c r="P713" s="21" t="s">
        <v>12512</v>
      </c>
      <c r="Q713" s="22">
        <f>Table1_2[[#This Row],[Bank Deposit]]-Table1_2[[#This Row],[Saving Accounts]]</f>
        <v>126993.94686719999</v>
      </c>
      <c r="R713" s="22">
        <f>IF(AND(Table1_2[[#This Row],[Bank Deposit]]&gt;=500000),Table1_2[[#This Row],[Bank Deposit]]+Table1_2[[#This Row],[Bank Deposit]]*0.02,Table1_2[[#This Row],[Bank Deposit]])</f>
        <v>188139</v>
      </c>
    </row>
    <row r="714" spans="1:18" x14ac:dyDescent="0.25">
      <c r="A714" s="21" t="s">
        <v>2968</v>
      </c>
      <c r="B714">
        <v>422659041</v>
      </c>
      <c r="C714">
        <v>81</v>
      </c>
      <c r="D714" s="8">
        <v>15120.75</v>
      </c>
      <c r="E714" s="21" t="s">
        <v>1094</v>
      </c>
      <c r="F714" s="21" t="s">
        <v>1400</v>
      </c>
      <c r="G714" s="21" t="s">
        <v>2773</v>
      </c>
      <c r="H714" s="22">
        <v>252865</v>
      </c>
      <c r="I714" s="22">
        <v>283297.39121052</v>
      </c>
      <c r="J714" s="21" t="s">
        <v>2970</v>
      </c>
      <c r="K714" s="21"/>
      <c r="L714" s="22">
        <v>841161132</v>
      </c>
      <c r="M714" s="22">
        <v>0</v>
      </c>
      <c r="N714" s="21" t="s">
        <v>12522</v>
      </c>
      <c r="O714" s="8">
        <v>44522</v>
      </c>
      <c r="P714" s="21" t="s">
        <v>12512</v>
      </c>
      <c r="Q714" s="22">
        <f>Table1_2[[#This Row],[Bank Deposit]]-Table1_2[[#This Row],[Saving Accounts]]</f>
        <v>-30432.39121052</v>
      </c>
      <c r="R714" s="22">
        <f>IF(AND(Table1_2[[#This Row],[Bank Deposit]]&gt;=500000),Table1_2[[#This Row],[Bank Deposit]]+Table1_2[[#This Row],[Bank Deposit]]*0.02,Table1_2[[#This Row],[Bank Deposit]])</f>
        <v>252865</v>
      </c>
    </row>
    <row r="715" spans="1:18" x14ac:dyDescent="0.25">
      <c r="A715" s="21" t="s">
        <v>1219</v>
      </c>
      <c r="B715">
        <v>252358075</v>
      </c>
      <c r="C715">
        <v>81</v>
      </c>
      <c r="D715" s="8">
        <v>15120.75</v>
      </c>
      <c r="E715" s="21" t="s">
        <v>1094</v>
      </c>
      <c r="F715" s="21" t="s">
        <v>1220</v>
      </c>
      <c r="G715" s="21" t="s">
        <v>14</v>
      </c>
      <c r="H715" s="22">
        <v>575718</v>
      </c>
      <c r="I715" s="22">
        <v>277726.12199999997</v>
      </c>
      <c r="J715" s="21" t="s">
        <v>1222</v>
      </c>
      <c r="K715" s="21"/>
      <c r="L715" s="22">
        <v>16954275</v>
      </c>
      <c r="M715" s="22">
        <v>0</v>
      </c>
      <c r="N715" s="21" t="s">
        <v>12525</v>
      </c>
      <c r="O715" s="8">
        <v>44488</v>
      </c>
      <c r="P715" s="21" t="s">
        <v>12561</v>
      </c>
      <c r="Q715" s="22">
        <f>Table1_2[[#This Row],[Bank Deposit]]-Table1_2[[#This Row],[Saving Accounts]]</f>
        <v>297991.87800000003</v>
      </c>
      <c r="R715" s="22">
        <f>IF(AND(Table1_2[[#This Row],[Bank Deposit]]&gt;=500000),Table1_2[[#This Row],[Bank Deposit]]+Table1_2[[#This Row],[Bank Deposit]]*0.02,Table1_2[[#This Row],[Bank Deposit]])</f>
        <v>587232.36</v>
      </c>
    </row>
    <row r="716" spans="1:18" x14ac:dyDescent="0.25">
      <c r="A716" s="21" t="s">
        <v>6198</v>
      </c>
      <c r="B716">
        <v>100264433</v>
      </c>
      <c r="C716">
        <v>74</v>
      </c>
      <c r="D716" s="8">
        <v>17677.5</v>
      </c>
      <c r="E716" s="21" t="s">
        <v>12</v>
      </c>
      <c r="F716" s="21" t="s">
        <v>1815</v>
      </c>
      <c r="G716" s="21" t="s">
        <v>4070</v>
      </c>
      <c r="H716" s="22">
        <v>1446403</v>
      </c>
      <c r="I716" s="22">
        <v>341511.80796000001</v>
      </c>
      <c r="J716" s="21" t="s">
        <v>6200</v>
      </c>
      <c r="K716" s="21"/>
      <c r="L716" s="22">
        <v>2330858838</v>
      </c>
      <c r="M716" s="22">
        <v>0</v>
      </c>
      <c r="N716" s="21" t="s">
        <v>12525</v>
      </c>
      <c r="O716" s="8">
        <v>44483</v>
      </c>
      <c r="P716" s="21" t="s">
        <v>12564</v>
      </c>
      <c r="Q716" s="22">
        <f>Table1_2[[#This Row],[Bank Deposit]]-Table1_2[[#This Row],[Saving Accounts]]</f>
        <v>1104891.1920400001</v>
      </c>
      <c r="R716" s="22">
        <f>IF(AND(Table1_2[[#This Row],[Bank Deposit]]&gt;=500000),Table1_2[[#This Row],[Bank Deposit]]+Table1_2[[#This Row],[Bank Deposit]]*0.02,Table1_2[[#This Row],[Bank Deposit]])</f>
        <v>1475331.06</v>
      </c>
    </row>
    <row r="717" spans="1:18" x14ac:dyDescent="0.25">
      <c r="A717" s="21" t="s">
        <v>1207</v>
      </c>
      <c r="B717">
        <v>144336359</v>
      </c>
      <c r="C717">
        <v>62</v>
      </c>
      <c r="D717" s="8">
        <v>22060.5</v>
      </c>
      <c r="E717" s="21" t="s">
        <v>1094</v>
      </c>
      <c r="F717" s="21" t="s">
        <v>349</v>
      </c>
      <c r="G717" s="21" t="s">
        <v>14</v>
      </c>
      <c r="H717" s="22">
        <v>503727</v>
      </c>
      <c r="I717" s="22">
        <v>218434.247064</v>
      </c>
      <c r="J717" s="21" t="s">
        <v>1209</v>
      </c>
      <c r="K717" s="21"/>
      <c r="L717" s="22">
        <v>2246407533</v>
      </c>
      <c r="M717" s="22">
        <v>0</v>
      </c>
      <c r="N717" s="21" t="s">
        <v>12509</v>
      </c>
      <c r="O717" s="8">
        <v>44256</v>
      </c>
      <c r="P717" s="21" t="s">
        <v>12519</v>
      </c>
      <c r="Q717" s="22">
        <f>Table1_2[[#This Row],[Bank Deposit]]-Table1_2[[#This Row],[Saving Accounts]]</f>
        <v>285292.752936</v>
      </c>
      <c r="R717" s="22">
        <f>IF(AND(Table1_2[[#This Row],[Bank Deposit]]&gt;=500000),Table1_2[[#This Row],[Bank Deposit]]+Table1_2[[#This Row],[Bank Deposit]]*0.02,Table1_2[[#This Row],[Bank Deposit]])</f>
        <v>513801.54</v>
      </c>
    </row>
    <row r="718" spans="1:18" x14ac:dyDescent="0.25">
      <c r="A718" s="21" t="s">
        <v>3701</v>
      </c>
      <c r="B718">
        <v>609847194</v>
      </c>
      <c r="C718">
        <v>62</v>
      </c>
      <c r="D718" s="8">
        <v>22060.5</v>
      </c>
      <c r="E718" s="21" t="s">
        <v>1094</v>
      </c>
      <c r="F718" s="21" t="s">
        <v>1695</v>
      </c>
      <c r="G718" s="21" t="s">
        <v>3583</v>
      </c>
      <c r="H718" s="22">
        <v>805007</v>
      </c>
      <c r="I718" s="22">
        <v>712214.54889683996</v>
      </c>
      <c r="J718" s="21" t="s">
        <v>3703</v>
      </c>
      <c r="K718" s="21"/>
      <c r="L718" s="22">
        <v>2685688602</v>
      </c>
      <c r="M718" s="22">
        <v>0</v>
      </c>
      <c r="N718" s="21" t="s">
        <v>12539</v>
      </c>
      <c r="O718" s="8">
        <v>44599</v>
      </c>
      <c r="P718" s="21" t="s">
        <v>12512</v>
      </c>
      <c r="Q718" s="22">
        <f>Table1_2[[#This Row],[Bank Deposit]]-Table1_2[[#This Row],[Saving Accounts]]</f>
        <v>92792.451103160041</v>
      </c>
      <c r="R718" s="22">
        <f>IF(AND(Table1_2[[#This Row],[Bank Deposit]]&gt;=500000),Table1_2[[#This Row],[Bank Deposit]]+Table1_2[[#This Row],[Bank Deposit]]*0.02,Table1_2[[#This Row],[Bank Deposit]])</f>
        <v>821107.14</v>
      </c>
    </row>
    <row r="719" spans="1:18" x14ac:dyDescent="0.25">
      <c r="A719" s="21" t="s">
        <v>4761</v>
      </c>
      <c r="B719">
        <v>949986365</v>
      </c>
      <c r="C719">
        <v>71</v>
      </c>
      <c r="D719" s="8">
        <v>18773.25</v>
      </c>
      <c r="E719" s="21" t="s">
        <v>1094</v>
      </c>
      <c r="F719" s="21" t="s">
        <v>1498</v>
      </c>
      <c r="G719" s="21" t="s">
        <v>4220</v>
      </c>
      <c r="H719" s="22">
        <v>815334</v>
      </c>
      <c r="I719" s="22">
        <v>406707.99782400002</v>
      </c>
      <c r="J719" s="21" t="s">
        <v>4763</v>
      </c>
      <c r="K719" s="21"/>
      <c r="L719" s="22">
        <v>69401205</v>
      </c>
      <c r="M719" s="22">
        <v>0</v>
      </c>
      <c r="N719" s="21" t="s">
        <v>12525</v>
      </c>
      <c r="O719" s="8">
        <v>44499</v>
      </c>
      <c r="P719" s="21" t="s">
        <v>12561</v>
      </c>
      <c r="Q719" s="22">
        <f>Table1_2[[#This Row],[Bank Deposit]]-Table1_2[[#This Row],[Saving Accounts]]</f>
        <v>408626.00217599998</v>
      </c>
      <c r="R719" s="22">
        <f>IF(AND(Table1_2[[#This Row],[Bank Deposit]]&gt;=500000),Table1_2[[#This Row],[Bank Deposit]]+Table1_2[[#This Row],[Bank Deposit]]*0.02,Table1_2[[#This Row],[Bank Deposit]])</f>
        <v>831640.68</v>
      </c>
    </row>
    <row r="720" spans="1:18" x14ac:dyDescent="0.25">
      <c r="A720" s="21" t="s">
        <v>3165</v>
      </c>
      <c r="B720">
        <v>490053873</v>
      </c>
      <c r="C720">
        <v>63</v>
      </c>
      <c r="D720" s="8">
        <v>21695.25</v>
      </c>
      <c r="E720" s="21" t="s">
        <v>1094</v>
      </c>
      <c r="F720" s="21" t="s">
        <v>750</v>
      </c>
      <c r="G720" s="21" t="s">
        <v>3058</v>
      </c>
      <c r="H720" s="22">
        <v>1073973</v>
      </c>
      <c r="I720" s="22">
        <v>181444.88796336</v>
      </c>
      <c r="J720" s="21" t="s">
        <v>3167</v>
      </c>
      <c r="K720" s="21"/>
      <c r="L720" s="22">
        <v>1230950424</v>
      </c>
      <c r="M720" s="22">
        <v>0</v>
      </c>
      <c r="N720" s="21" t="s">
        <v>12522</v>
      </c>
      <c r="O720" s="8">
        <v>44239</v>
      </c>
      <c r="P720" s="21" t="s">
        <v>12510</v>
      </c>
      <c r="Q720" s="22">
        <f>Table1_2[[#This Row],[Bank Deposit]]-Table1_2[[#This Row],[Saving Accounts]]</f>
        <v>892528.11203664006</v>
      </c>
      <c r="R720" s="22">
        <f>IF(AND(Table1_2[[#This Row],[Bank Deposit]]&gt;=500000),Table1_2[[#This Row],[Bank Deposit]]+Table1_2[[#This Row],[Bank Deposit]]*0.02,Table1_2[[#This Row],[Bank Deposit]])</f>
        <v>1095452.46</v>
      </c>
    </row>
    <row r="721" spans="1:18" x14ac:dyDescent="0.25">
      <c r="A721" s="21" t="s">
        <v>7608</v>
      </c>
      <c r="B721">
        <v>44195802</v>
      </c>
      <c r="C721">
        <v>58</v>
      </c>
      <c r="D721" s="8">
        <v>23521.5</v>
      </c>
      <c r="E721" s="21" t="s">
        <v>12</v>
      </c>
      <c r="F721" s="21" t="s">
        <v>1927</v>
      </c>
      <c r="G721" s="21" t="s">
        <v>4220</v>
      </c>
      <c r="H721" s="22">
        <v>279314</v>
      </c>
      <c r="I721" s="22">
        <v>150224.04593856001</v>
      </c>
      <c r="J721" s="21" t="s">
        <v>7610</v>
      </c>
      <c r="K721" s="21"/>
      <c r="L721" s="22">
        <v>233686908</v>
      </c>
      <c r="M721" s="22">
        <v>0</v>
      </c>
      <c r="N721" s="21" t="s">
        <v>12525</v>
      </c>
      <c r="O721" s="8">
        <v>44478</v>
      </c>
      <c r="P721" s="21" t="s">
        <v>12506</v>
      </c>
      <c r="Q721" s="22">
        <f>Table1_2[[#This Row],[Bank Deposit]]-Table1_2[[#This Row],[Saving Accounts]]</f>
        <v>129089.95406143999</v>
      </c>
      <c r="R721" s="22">
        <f>IF(AND(Table1_2[[#This Row],[Bank Deposit]]&gt;=500000),Table1_2[[#This Row],[Bank Deposit]]+Table1_2[[#This Row],[Bank Deposit]]*0.02,Table1_2[[#This Row],[Bank Deposit]])</f>
        <v>279314</v>
      </c>
    </row>
    <row r="722" spans="1:18" x14ac:dyDescent="0.25">
      <c r="A722" s="21" t="s">
        <v>5980</v>
      </c>
      <c r="B722">
        <v>242838470</v>
      </c>
      <c r="C722">
        <v>62</v>
      </c>
      <c r="D722" s="8">
        <v>22060.5</v>
      </c>
      <c r="E722" s="21" t="s">
        <v>12</v>
      </c>
      <c r="F722" s="21" t="s">
        <v>463</v>
      </c>
      <c r="G722" s="21" t="s">
        <v>4054</v>
      </c>
      <c r="H722" s="22">
        <v>2570377</v>
      </c>
      <c r="I722" s="22">
        <v>1173483.3394468799</v>
      </c>
      <c r="J722" s="21" t="s">
        <v>5982</v>
      </c>
      <c r="K722" s="21"/>
      <c r="L722" s="22">
        <v>13686118</v>
      </c>
      <c r="M722" s="22">
        <v>0</v>
      </c>
      <c r="N722" s="21" t="s">
        <v>12505</v>
      </c>
      <c r="O722" s="8">
        <v>44324</v>
      </c>
      <c r="P722" s="21" t="s">
        <v>12510</v>
      </c>
      <c r="Q722" s="22">
        <f>Table1_2[[#This Row],[Bank Deposit]]-Table1_2[[#This Row],[Saving Accounts]]</f>
        <v>1396893.6605531201</v>
      </c>
      <c r="R722" s="22">
        <f>IF(AND(Table1_2[[#This Row],[Bank Deposit]]&gt;=500000),Table1_2[[#This Row],[Bank Deposit]]+Table1_2[[#This Row],[Bank Deposit]]*0.02,Table1_2[[#This Row],[Bank Deposit]])</f>
        <v>2621784.54</v>
      </c>
    </row>
    <row r="723" spans="1:18" x14ac:dyDescent="0.25">
      <c r="A723" s="21" t="s">
        <v>4138</v>
      </c>
      <c r="B723">
        <v>97905680</v>
      </c>
      <c r="C723">
        <v>38</v>
      </c>
      <c r="D723" s="8">
        <v>30826.5</v>
      </c>
      <c r="E723" s="21" t="s">
        <v>1094</v>
      </c>
      <c r="F723" s="21" t="s">
        <v>1815</v>
      </c>
      <c r="G723" s="21" t="s">
        <v>4095</v>
      </c>
      <c r="H723" s="22">
        <v>671937</v>
      </c>
      <c r="I723" s="22">
        <v>132520.82975999999</v>
      </c>
      <c r="J723" s="21" t="s">
        <v>4140</v>
      </c>
      <c r="K723" s="21"/>
      <c r="L723" s="22">
        <v>872236476</v>
      </c>
      <c r="M723" s="22">
        <v>0</v>
      </c>
      <c r="N723" s="21" t="s">
        <v>12539</v>
      </c>
      <c r="O723" s="8">
        <v>44609</v>
      </c>
      <c r="P723" s="21" t="s">
        <v>12512</v>
      </c>
      <c r="Q723" s="22">
        <f>Table1_2[[#This Row],[Bank Deposit]]-Table1_2[[#This Row],[Saving Accounts]]</f>
        <v>539416.17024000001</v>
      </c>
      <c r="R723" s="22">
        <f>IF(AND(Table1_2[[#This Row],[Bank Deposit]]&gt;=500000),Table1_2[[#This Row],[Bank Deposit]]+Table1_2[[#This Row],[Bank Deposit]]*0.02,Table1_2[[#This Row],[Bank Deposit]])</f>
        <v>685375.74</v>
      </c>
    </row>
    <row r="724" spans="1:18" x14ac:dyDescent="0.25">
      <c r="A724" s="21" t="s">
        <v>2571</v>
      </c>
      <c r="B724">
        <v>75043522</v>
      </c>
      <c r="C724">
        <v>71</v>
      </c>
      <c r="D724" s="8">
        <v>18773.25</v>
      </c>
      <c r="E724" s="21" t="s">
        <v>12</v>
      </c>
      <c r="F724" s="21" t="s">
        <v>251</v>
      </c>
      <c r="G724" s="21" t="s">
        <v>1964</v>
      </c>
      <c r="H724" s="22">
        <v>312543</v>
      </c>
      <c r="I724" s="22">
        <v>26913.388147199999</v>
      </c>
      <c r="J724" s="21" t="s">
        <v>2573</v>
      </c>
      <c r="K724" s="21"/>
      <c r="L724" s="22">
        <v>3608002112</v>
      </c>
      <c r="M724" s="22">
        <v>0</v>
      </c>
      <c r="N724" s="21" t="s">
        <v>12539</v>
      </c>
      <c r="O724" s="8">
        <v>44534</v>
      </c>
      <c r="P724" s="21" t="s">
        <v>12512</v>
      </c>
      <c r="Q724" s="22">
        <f>Table1_2[[#This Row],[Bank Deposit]]-Table1_2[[#This Row],[Saving Accounts]]</f>
        <v>285629.61185280001</v>
      </c>
      <c r="R724" s="22">
        <f>IF(AND(Table1_2[[#This Row],[Bank Deposit]]&gt;=500000),Table1_2[[#This Row],[Bank Deposit]]+Table1_2[[#This Row],[Bank Deposit]]*0.02,Table1_2[[#This Row],[Bank Deposit]])</f>
        <v>312543</v>
      </c>
    </row>
    <row r="725" spans="1:18" x14ac:dyDescent="0.25">
      <c r="A725" s="21" t="s">
        <v>71</v>
      </c>
      <c r="B725">
        <v>734600374</v>
      </c>
      <c r="C725">
        <v>27</v>
      </c>
      <c r="D725" s="8">
        <v>34844.25</v>
      </c>
      <c r="E725" s="21" t="s">
        <v>12</v>
      </c>
      <c r="F725" s="21" t="s">
        <v>73</v>
      </c>
      <c r="G725" s="21" t="s">
        <v>14</v>
      </c>
      <c r="H725" s="22">
        <v>866277</v>
      </c>
      <c r="I725" s="22">
        <v>199549.52839250001</v>
      </c>
      <c r="J725" s="21" t="s">
        <v>75</v>
      </c>
      <c r="K725" s="21"/>
      <c r="L725" s="22">
        <v>8936475</v>
      </c>
      <c r="M725" s="22">
        <v>0</v>
      </c>
      <c r="N725" s="21" t="s">
        <v>12505</v>
      </c>
      <c r="O725" s="8">
        <v>44678</v>
      </c>
      <c r="P725" s="21" t="s">
        <v>12506</v>
      </c>
      <c r="Q725" s="22">
        <f>Table1_2[[#This Row],[Bank Deposit]]-Table1_2[[#This Row],[Saving Accounts]]</f>
        <v>666727.47160749999</v>
      </c>
      <c r="R725" s="22">
        <f>IF(AND(Table1_2[[#This Row],[Bank Deposit]]&gt;=500000),Table1_2[[#This Row],[Bank Deposit]]+Table1_2[[#This Row],[Bank Deposit]]*0.02,Table1_2[[#This Row],[Bank Deposit]])</f>
        <v>883602.54</v>
      </c>
    </row>
    <row r="726" spans="1:18" x14ac:dyDescent="0.25">
      <c r="A726" s="21" t="s">
        <v>5694</v>
      </c>
      <c r="B726">
        <v>843600058</v>
      </c>
      <c r="C726">
        <v>31</v>
      </c>
      <c r="D726" s="8">
        <v>33383.25</v>
      </c>
      <c r="E726" s="21" t="s">
        <v>1094</v>
      </c>
      <c r="F726" s="21" t="s">
        <v>829</v>
      </c>
      <c r="G726" s="21" t="s">
        <v>4084</v>
      </c>
      <c r="H726" s="22">
        <v>616037</v>
      </c>
      <c r="I726" s="22">
        <v>366958.01481984003</v>
      </c>
      <c r="J726" s="21" t="s">
        <v>5696</v>
      </c>
      <c r="K726" s="21"/>
      <c r="L726" s="22">
        <v>729930928</v>
      </c>
      <c r="M726" s="22">
        <v>0</v>
      </c>
      <c r="N726" s="21" t="s">
        <v>12525</v>
      </c>
      <c r="O726" s="8">
        <v>44616</v>
      </c>
      <c r="P726" s="21" t="s">
        <v>12564</v>
      </c>
      <c r="Q726" s="22">
        <f>Table1_2[[#This Row],[Bank Deposit]]-Table1_2[[#This Row],[Saving Accounts]]</f>
        <v>249078.98518015997</v>
      </c>
      <c r="R726" s="22">
        <f>IF(AND(Table1_2[[#This Row],[Bank Deposit]]&gt;=500000),Table1_2[[#This Row],[Bank Deposit]]+Table1_2[[#This Row],[Bank Deposit]]*0.02,Table1_2[[#This Row],[Bank Deposit]])</f>
        <v>628357.74</v>
      </c>
    </row>
    <row r="727" spans="1:18" x14ac:dyDescent="0.25">
      <c r="A727" s="21" t="s">
        <v>4193</v>
      </c>
      <c r="B727">
        <v>7214335</v>
      </c>
      <c r="C727">
        <v>80</v>
      </c>
      <c r="D727" s="8">
        <v>15486</v>
      </c>
      <c r="E727" s="21" t="s">
        <v>1094</v>
      </c>
      <c r="F727" s="21" t="s">
        <v>557</v>
      </c>
      <c r="G727" s="21" t="s">
        <v>4088</v>
      </c>
      <c r="H727" s="22">
        <v>273568</v>
      </c>
      <c r="I727" s="22">
        <v>140555.64663756001</v>
      </c>
      <c r="J727" s="21" t="s">
        <v>4195</v>
      </c>
      <c r="K727" s="21"/>
      <c r="L727" s="22">
        <v>1466538885</v>
      </c>
      <c r="M727" s="22">
        <v>0</v>
      </c>
      <c r="N727" s="21" t="s">
        <v>12522</v>
      </c>
      <c r="O727" s="8">
        <v>44637</v>
      </c>
      <c r="P727" s="21" t="s">
        <v>12510</v>
      </c>
      <c r="Q727" s="22">
        <f>Table1_2[[#This Row],[Bank Deposit]]-Table1_2[[#This Row],[Saving Accounts]]</f>
        <v>133012.35336243999</v>
      </c>
      <c r="R727" s="22">
        <f>IF(AND(Table1_2[[#This Row],[Bank Deposit]]&gt;=500000),Table1_2[[#This Row],[Bank Deposit]]+Table1_2[[#This Row],[Bank Deposit]]*0.02,Table1_2[[#This Row],[Bank Deposit]])</f>
        <v>273568</v>
      </c>
    </row>
    <row r="728" spans="1:18" x14ac:dyDescent="0.25">
      <c r="A728" s="21" t="s">
        <v>5578</v>
      </c>
      <c r="B728">
        <v>846420402</v>
      </c>
      <c r="C728">
        <v>53</v>
      </c>
      <c r="D728" s="8">
        <v>25347.75</v>
      </c>
      <c r="E728" s="21" t="s">
        <v>1094</v>
      </c>
      <c r="F728" s="21" t="s">
        <v>331</v>
      </c>
      <c r="G728" s="21" t="s">
        <v>4105</v>
      </c>
      <c r="H728" s="22">
        <v>2114376</v>
      </c>
      <c r="I728" s="22">
        <v>1349469.2888543999</v>
      </c>
      <c r="J728" s="21" t="s">
        <v>5580</v>
      </c>
      <c r="K728" s="21"/>
      <c r="L728" s="22">
        <v>692063232</v>
      </c>
      <c r="M728" s="22">
        <v>0</v>
      </c>
      <c r="N728" s="21" t="s">
        <v>12539</v>
      </c>
      <c r="O728" s="8">
        <v>44402</v>
      </c>
      <c r="P728" s="21" t="s">
        <v>12512</v>
      </c>
      <c r="Q728" s="22">
        <f>Table1_2[[#This Row],[Bank Deposit]]-Table1_2[[#This Row],[Saving Accounts]]</f>
        <v>764906.71114560007</v>
      </c>
      <c r="R728" s="22">
        <f>IF(AND(Table1_2[[#This Row],[Bank Deposit]]&gt;=500000),Table1_2[[#This Row],[Bank Deposit]]+Table1_2[[#This Row],[Bank Deposit]]*0.02,Table1_2[[#This Row],[Bank Deposit]])</f>
        <v>2156663.52</v>
      </c>
    </row>
    <row r="729" spans="1:18" x14ac:dyDescent="0.25">
      <c r="A729" s="21" t="s">
        <v>193</v>
      </c>
      <c r="B729">
        <v>80025100</v>
      </c>
      <c r="C729">
        <v>38</v>
      </c>
      <c r="D729" s="8">
        <v>30826.5</v>
      </c>
      <c r="E729" s="21" t="s">
        <v>12</v>
      </c>
      <c r="F729" s="21" t="s">
        <v>195</v>
      </c>
      <c r="G729" s="21" t="s">
        <v>14</v>
      </c>
      <c r="H729" s="22">
        <v>220857</v>
      </c>
      <c r="I729" s="22">
        <v>241664.32448928</v>
      </c>
      <c r="J729" s="21" t="s">
        <v>197</v>
      </c>
      <c r="K729" s="21"/>
      <c r="L729" s="22">
        <v>1881379944</v>
      </c>
      <c r="M729" s="22">
        <v>0</v>
      </c>
      <c r="N729" s="21" t="s">
        <v>12522</v>
      </c>
      <c r="O729" s="8">
        <v>44487</v>
      </c>
      <c r="P729" s="21" t="s">
        <v>12512</v>
      </c>
      <c r="Q729" s="22">
        <f>Table1_2[[#This Row],[Bank Deposit]]-Table1_2[[#This Row],[Saving Accounts]]</f>
        <v>-20807.324489279999</v>
      </c>
      <c r="R729" s="22">
        <f>IF(AND(Table1_2[[#This Row],[Bank Deposit]]&gt;=500000),Table1_2[[#This Row],[Bank Deposit]]+Table1_2[[#This Row],[Bank Deposit]]*0.02,Table1_2[[#This Row],[Bank Deposit]])</f>
        <v>220857</v>
      </c>
    </row>
    <row r="730" spans="1:18" x14ac:dyDescent="0.25">
      <c r="A730" s="21" t="s">
        <v>6071</v>
      </c>
      <c r="B730">
        <v>662989220</v>
      </c>
      <c r="C730">
        <v>32</v>
      </c>
      <c r="D730" s="8">
        <v>33018</v>
      </c>
      <c r="E730" s="21" t="s">
        <v>12</v>
      </c>
      <c r="F730" s="21" t="s">
        <v>2278</v>
      </c>
      <c r="G730" s="21" t="s">
        <v>4112</v>
      </c>
      <c r="H730" s="22">
        <v>161233</v>
      </c>
      <c r="I730" s="22">
        <v>49307.568874199998</v>
      </c>
      <c r="J730" s="21" t="s">
        <v>6073</v>
      </c>
      <c r="K730" s="21"/>
      <c r="L730" s="22">
        <v>3619042014</v>
      </c>
      <c r="M730" s="22">
        <v>1375931229</v>
      </c>
      <c r="N730" s="21" t="s">
        <v>12515</v>
      </c>
      <c r="O730" s="8">
        <v>44407</v>
      </c>
      <c r="P730" s="21" t="s">
        <v>12527</v>
      </c>
      <c r="Q730" s="22">
        <f>Table1_2[[#This Row],[Bank Deposit]]-Table1_2[[#This Row],[Saving Accounts]]</f>
        <v>111925.43112580001</v>
      </c>
      <c r="R730" s="22">
        <f>IF(AND(Table1_2[[#This Row],[Bank Deposit]]&gt;=500000),Table1_2[[#This Row],[Bank Deposit]]+Table1_2[[#This Row],[Bank Deposit]]*0.02,Table1_2[[#This Row],[Bank Deposit]])</f>
        <v>161233</v>
      </c>
    </row>
    <row r="731" spans="1:18" x14ac:dyDescent="0.25">
      <c r="A731" s="21" t="s">
        <v>9095</v>
      </c>
      <c r="B731">
        <v>558451073</v>
      </c>
      <c r="C731">
        <v>22</v>
      </c>
      <c r="D731" s="8">
        <v>37949.5</v>
      </c>
      <c r="E731" s="21" t="s">
        <v>1094</v>
      </c>
      <c r="F731" s="21" t="s">
        <v>15539</v>
      </c>
      <c r="G731" s="21" t="s">
        <v>4070</v>
      </c>
      <c r="H731" s="22">
        <v>157484</v>
      </c>
      <c r="I731" s="22">
        <v>992719.45172781125</v>
      </c>
      <c r="J731" s="21" t="s">
        <v>9097</v>
      </c>
      <c r="K731" s="21"/>
      <c r="L731" s="22">
        <v>2505587616</v>
      </c>
      <c r="M731" s="22">
        <v>0</v>
      </c>
      <c r="N731" s="21" t="s">
        <v>12505</v>
      </c>
      <c r="O731" s="8">
        <v>44285</v>
      </c>
      <c r="P731" s="21" t="s">
        <v>12564</v>
      </c>
      <c r="Q731" s="22">
        <f>Table1_2[[#This Row],[Bank Deposit]]-Table1_2[[#This Row],[Saving Accounts]]</f>
        <v>-835235.45172781125</v>
      </c>
      <c r="R731" s="22">
        <f>IF(AND(Table1_2[[#This Row],[Bank Deposit]]&gt;=500000),Table1_2[[#This Row],[Bank Deposit]]+Table1_2[[#This Row],[Bank Deposit]]*0.02,Table1_2[[#This Row],[Bank Deposit]])</f>
        <v>157484</v>
      </c>
    </row>
    <row r="732" spans="1:18" x14ac:dyDescent="0.25">
      <c r="A732" s="21" t="s">
        <v>2470</v>
      </c>
      <c r="B732">
        <v>851449860</v>
      </c>
      <c r="C732">
        <v>36</v>
      </c>
      <c r="D732" s="8">
        <v>31557</v>
      </c>
      <c r="E732" s="21" t="s">
        <v>12</v>
      </c>
      <c r="F732" s="21" t="s">
        <v>731</v>
      </c>
      <c r="G732" s="21" t="s">
        <v>1964</v>
      </c>
      <c r="H732" s="22">
        <v>1601166</v>
      </c>
      <c r="I732" s="22">
        <v>136357.33135200001</v>
      </c>
      <c r="J732" s="21" t="s">
        <v>2472</v>
      </c>
      <c r="K732" s="21"/>
      <c r="L732" s="22">
        <v>185421504</v>
      </c>
      <c r="M732" s="22">
        <v>0</v>
      </c>
      <c r="N732" s="21" t="s">
        <v>12522</v>
      </c>
      <c r="O732" s="8">
        <v>44269</v>
      </c>
      <c r="P732" s="21" t="s">
        <v>12512</v>
      </c>
      <c r="Q732" s="22">
        <f>Table1_2[[#This Row],[Bank Deposit]]-Table1_2[[#This Row],[Saving Accounts]]</f>
        <v>1464808.6686479999</v>
      </c>
      <c r="R732" s="22">
        <f>IF(AND(Table1_2[[#This Row],[Bank Deposit]]&gt;=500000),Table1_2[[#This Row],[Bank Deposit]]+Table1_2[[#This Row],[Bank Deposit]]*0.02,Table1_2[[#This Row],[Bank Deposit]])</f>
        <v>1633189.32</v>
      </c>
    </row>
    <row r="733" spans="1:18" x14ac:dyDescent="0.25">
      <c r="A733" s="21" t="s">
        <v>2932</v>
      </c>
      <c r="B733">
        <v>177736275</v>
      </c>
      <c r="C733">
        <v>48</v>
      </c>
      <c r="D733" s="8">
        <v>27174</v>
      </c>
      <c r="E733" s="21" t="s">
        <v>1094</v>
      </c>
      <c r="F733" s="21" t="s">
        <v>870</v>
      </c>
      <c r="G733" s="21" t="s">
        <v>2773</v>
      </c>
      <c r="H733" s="22">
        <v>153656</v>
      </c>
      <c r="I733" s="22">
        <v>47612.076557760003</v>
      </c>
      <c r="J733" s="21" t="s">
        <v>2934</v>
      </c>
      <c r="K733" s="21"/>
      <c r="L733" s="22">
        <v>1094220864</v>
      </c>
      <c r="M733" s="22">
        <v>0</v>
      </c>
      <c r="N733" s="21" t="s">
        <v>12525</v>
      </c>
      <c r="O733" s="8">
        <v>44328</v>
      </c>
      <c r="P733" s="21" t="s">
        <v>12506</v>
      </c>
      <c r="Q733" s="22">
        <f>Table1_2[[#This Row],[Bank Deposit]]-Table1_2[[#This Row],[Saving Accounts]]</f>
        <v>106043.92344223999</v>
      </c>
      <c r="R733" s="22">
        <f>IF(AND(Table1_2[[#This Row],[Bank Deposit]]&gt;=500000),Table1_2[[#This Row],[Bank Deposit]]+Table1_2[[#This Row],[Bank Deposit]]*0.02,Table1_2[[#This Row],[Bank Deposit]])</f>
        <v>153656</v>
      </c>
    </row>
    <row r="734" spans="1:18" x14ac:dyDescent="0.25">
      <c r="A734" s="21" t="s">
        <v>7199</v>
      </c>
      <c r="B734">
        <v>736860096</v>
      </c>
      <c r="C734">
        <v>63</v>
      </c>
      <c r="D734" s="8">
        <v>21695.25</v>
      </c>
      <c r="E734" s="21" t="s">
        <v>12</v>
      </c>
      <c r="F734" s="21" t="s">
        <v>2602</v>
      </c>
      <c r="G734" s="21" t="s">
        <v>4095</v>
      </c>
      <c r="H734" s="22">
        <v>1112826</v>
      </c>
      <c r="I734" s="22">
        <v>267854.69545200001</v>
      </c>
      <c r="J734" s="21" t="s">
        <v>7201</v>
      </c>
      <c r="K734" s="21"/>
      <c r="L734" s="22">
        <v>1212903328</v>
      </c>
      <c r="M734" s="22">
        <v>0</v>
      </c>
      <c r="N734" s="21" t="s">
        <v>12539</v>
      </c>
      <c r="O734" s="8">
        <v>44585</v>
      </c>
      <c r="P734" s="21" t="s">
        <v>12566</v>
      </c>
      <c r="Q734" s="22">
        <f>Table1_2[[#This Row],[Bank Deposit]]-Table1_2[[#This Row],[Saving Accounts]]</f>
        <v>844971.30454799999</v>
      </c>
      <c r="R734" s="22">
        <f>IF(AND(Table1_2[[#This Row],[Bank Deposit]]&gt;=500000),Table1_2[[#This Row],[Bank Deposit]]+Table1_2[[#This Row],[Bank Deposit]]*0.02,Table1_2[[#This Row],[Bank Deposit]])</f>
        <v>1135082.52</v>
      </c>
    </row>
    <row r="735" spans="1:18" x14ac:dyDescent="0.25">
      <c r="A735" s="21" t="s">
        <v>7792</v>
      </c>
      <c r="B735">
        <v>43105506</v>
      </c>
      <c r="C735">
        <v>32</v>
      </c>
      <c r="D735" s="8">
        <v>33018</v>
      </c>
      <c r="E735" s="21" t="s">
        <v>12</v>
      </c>
      <c r="F735" s="21" t="s">
        <v>636</v>
      </c>
      <c r="G735" s="21" t="s">
        <v>3058</v>
      </c>
      <c r="H735" s="22">
        <v>336607</v>
      </c>
      <c r="I735" s="22">
        <v>128306.6028216</v>
      </c>
      <c r="J735" s="21" t="s">
        <v>7794</v>
      </c>
      <c r="K735" s="21"/>
      <c r="L735" s="22">
        <v>301319447</v>
      </c>
      <c r="M735" s="22">
        <v>0</v>
      </c>
      <c r="N735" s="21" t="s">
        <v>12522</v>
      </c>
      <c r="O735" s="8">
        <v>44635</v>
      </c>
      <c r="P735" s="21" t="s">
        <v>12510</v>
      </c>
      <c r="Q735" s="22">
        <f>Table1_2[[#This Row],[Bank Deposit]]-Table1_2[[#This Row],[Saving Accounts]]</f>
        <v>208300.39717840002</v>
      </c>
      <c r="R735" s="22">
        <f>IF(AND(Table1_2[[#This Row],[Bank Deposit]]&gt;=500000),Table1_2[[#This Row],[Bank Deposit]]+Table1_2[[#This Row],[Bank Deposit]]*0.02,Table1_2[[#This Row],[Bank Deposit]])</f>
        <v>336607</v>
      </c>
    </row>
    <row r="736" spans="1:18" x14ac:dyDescent="0.25">
      <c r="A736" s="21" t="s">
        <v>4835</v>
      </c>
      <c r="B736">
        <v>850570265</v>
      </c>
      <c r="C736">
        <v>79</v>
      </c>
      <c r="D736" s="8">
        <v>15851.25</v>
      </c>
      <c r="E736" s="21" t="s">
        <v>1094</v>
      </c>
      <c r="F736" s="21" t="s">
        <v>1576</v>
      </c>
      <c r="G736" s="21" t="s">
        <v>4084</v>
      </c>
      <c r="H736" s="22">
        <v>340773</v>
      </c>
      <c r="I736" s="22">
        <v>138580.94869344</v>
      </c>
      <c r="J736" s="21" t="s">
        <v>4837</v>
      </c>
      <c r="K736" s="21"/>
      <c r="L736" s="22">
        <v>719099289</v>
      </c>
      <c r="M736" s="22">
        <v>1724888697</v>
      </c>
      <c r="N736" s="21" t="s">
        <v>12515</v>
      </c>
      <c r="O736" s="8">
        <v>44456</v>
      </c>
      <c r="P736" s="21" t="s">
        <v>12516</v>
      </c>
      <c r="Q736" s="22">
        <f>Table1_2[[#This Row],[Bank Deposit]]-Table1_2[[#This Row],[Saving Accounts]]</f>
        <v>202192.05130656</v>
      </c>
      <c r="R736" s="22">
        <f>IF(AND(Table1_2[[#This Row],[Bank Deposit]]&gt;=500000),Table1_2[[#This Row],[Bank Deposit]]+Table1_2[[#This Row],[Bank Deposit]]*0.02,Table1_2[[#This Row],[Bank Deposit]])</f>
        <v>340773</v>
      </c>
    </row>
    <row r="737" spans="1:18" x14ac:dyDescent="0.25">
      <c r="A737" s="21" t="s">
        <v>954</v>
      </c>
      <c r="B737">
        <v>453799879</v>
      </c>
      <c r="C737">
        <v>84</v>
      </c>
      <c r="D737" s="8">
        <v>14025</v>
      </c>
      <c r="E737" s="21" t="s">
        <v>12</v>
      </c>
      <c r="F737" s="21" t="s">
        <v>955</v>
      </c>
      <c r="G737" s="21" t="s">
        <v>14</v>
      </c>
      <c r="H737" s="22">
        <v>647719</v>
      </c>
      <c r="I737" s="22">
        <v>438456.24725760001</v>
      </c>
      <c r="J737" s="21" t="s">
        <v>957</v>
      </c>
      <c r="K737" s="21"/>
      <c r="L737" s="22">
        <v>512379168</v>
      </c>
      <c r="M737" s="22">
        <v>4648825188</v>
      </c>
      <c r="N737" s="21" t="s">
        <v>12515</v>
      </c>
      <c r="O737" s="8">
        <v>44432</v>
      </c>
      <c r="P737" s="21" t="s">
        <v>12516</v>
      </c>
      <c r="Q737" s="22">
        <f>Table1_2[[#This Row],[Bank Deposit]]-Table1_2[[#This Row],[Saving Accounts]]</f>
        <v>209262.75274239999</v>
      </c>
      <c r="R737" s="22">
        <f>IF(AND(Table1_2[[#This Row],[Bank Deposit]]&gt;=500000),Table1_2[[#This Row],[Bank Deposit]]+Table1_2[[#This Row],[Bank Deposit]]*0.02,Table1_2[[#This Row],[Bank Deposit]])</f>
        <v>660673.38</v>
      </c>
    </row>
    <row r="738" spans="1:18" x14ac:dyDescent="0.25">
      <c r="A738" s="21" t="s">
        <v>3279</v>
      </c>
      <c r="B738">
        <v>307405988</v>
      </c>
      <c r="C738">
        <v>46</v>
      </c>
      <c r="D738" s="8">
        <v>27904.5</v>
      </c>
      <c r="E738" s="21" t="s">
        <v>1094</v>
      </c>
      <c r="F738" s="21" t="s">
        <v>527</v>
      </c>
      <c r="G738" s="21" t="s">
        <v>3058</v>
      </c>
      <c r="H738" s="22">
        <v>964879</v>
      </c>
      <c r="I738" s="22">
        <v>317756.04570527998</v>
      </c>
      <c r="J738" s="21" t="s">
        <v>3281</v>
      </c>
      <c r="K738" s="21"/>
      <c r="L738" s="22">
        <v>1336248402</v>
      </c>
      <c r="M738" s="22">
        <v>0</v>
      </c>
      <c r="N738" s="21" t="s">
        <v>12522</v>
      </c>
      <c r="O738" s="8">
        <v>44508</v>
      </c>
      <c r="P738" s="21" t="s">
        <v>12510</v>
      </c>
      <c r="Q738" s="22">
        <f>Table1_2[[#This Row],[Bank Deposit]]-Table1_2[[#This Row],[Saving Accounts]]</f>
        <v>647122.95429471997</v>
      </c>
      <c r="R738" s="22">
        <f>IF(AND(Table1_2[[#This Row],[Bank Deposit]]&gt;=500000),Table1_2[[#This Row],[Bank Deposit]]+Table1_2[[#This Row],[Bank Deposit]]*0.02,Table1_2[[#This Row],[Bank Deposit]])</f>
        <v>984176.58</v>
      </c>
    </row>
    <row r="739" spans="1:18" x14ac:dyDescent="0.25">
      <c r="A739" s="21" t="s">
        <v>6839</v>
      </c>
      <c r="B739">
        <v>255312649</v>
      </c>
      <c r="C739">
        <v>28</v>
      </c>
      <c r="D739" s="8">
        <v>34479</v>
      </c>
      <c r="E739" s="21" t="s">
        <v>12</v>
      </c>
      <c r="F739" s="21" t="s">
        <v>587</v>
      </c>
      <c r="G739" s="21" t="s">
        <v>4112</v>
      </c>
      <c r="H739" s="22">
        <v>368644</v>
      </c>
      <c r="I739" s="22">
        <v>213538.751712</v>
      </c>
      <c r="J739" s="21" t="s">
        <v>6841</v>
      </c>
      <c r="K739" s="21"/>
      <c r="L739" s="22">
        <v>1220896512</v>
      </c>
      <c r="M739" s="22">
        <v>0</v>
      </c>
      <c r="N739" s="21" t="s">
        <v>12522</v>
      </c>
      <c r="O739" s="8">
        <v>44640</v>
      </c>
      <c r="P739" s="21" t="s">
        <v>12510</v>
      </c>
      <c r="Q739" s="22">
        <f>Table1_2[[#This Row],[Bank Deposit]]-Table1_2[[#This Row],[Saving Accounts]]</f>
        <v>155105.248288</v>
      </c>
      <c r="R739" s="22">
        <f>IF(AND(Table1_2[[#This Row],[Bank Deposit]]&gt;=500000),Table1_2[[#This Row],[Bank Deposit]]+Table1_2[[#This Row],[Bank Deposit]]*0.02,Table1_2[[#This Row],[Bank Deposit]])</f>
        <v>368644</v>
      </c>
    </row>
    <row r="740" spans="1:18" x14ac:dyDescent="0.25">
      <c r="A740" s="21" t="s">
        <v>4400</v>
      </c>
      <c r="B740">
        <v>423156618</v>
      </c>
      <c r="C740">
        <v>85</v>
      </c>
      <c r="D740" s="8">
        <v>13659.75</v>
      </c>
      <c r="E740" s="21" t="s">
        <v>1094</v>
      </c>
      <c r="F740" s="21" t="s">
        <v>794</v>
      </c>
      <c r="G740" s="21" t="s">
        <v>4070</v>
      </c>
      <c r="H740" s="22">
        <v>144555</v>
      </c>
      <c r="I740" s="22">
        <v>43564.408997999999</v>
      </c>
      <c r="J740" s="21" t="s">
        <v>4402</v>
      </c>
      <c r="K740" s="21"/>
      <c r="L740" s="22">
        <v>30376368</v>
      </c>
      <c r="M740" s="22">
        <v>0</v>
      </c>
      <c r="N740" s="21" t="s">
        <v>12505</v>
      </c>
      <c r="O740" s="8">
        <v>44524</v>
      </c>
      <c r="P740" s="21" t="s">
        <v>12564</v>
      </c>
      <c r="Q740" s="22">
        <f>Table1_2[[#This Row],[Bank Deposit]]-Table1_2[[#This Row],[Saving Accounts]]</f>
        <v>100990.591002</v>
      </c>
      <c r="R740" s="22">
        <f>IF(AND(Table1_2[[#This Row],[Bank Deposit]]&gt;=500000),Table1_2[[#This Row],[Bank Deposit]]+Table1_2[[#This Row],[Bank Deposit]]*0.02,Table1_2[[#This Row],[Bank Deposit]])</f>
        <v>144555</v>
      </c>
    </row>
    <row r="741" spans="1:18" x14ac:dyDescent="0.25">
      <c r="A741" s="21" t="s">
        <v>6403</v>
      </c>
      <c r="B741">
        <v>80149207</v>
      </c>
      <c r="C741">
        <v>77</v>
      </c>
      <c r="D741" s="8">
        <v>16581.75</v>
      </c>
      <c r="E741" s="21" t="s">
        <v>12</v>
      </c>
      <c r="F741" s="21" t="s">
        <v>453</v>
      </c>
      <c r="G741" s="21" t="s">
        <v>4105</v>
      </c>
      <c r="H741" s="22">
        <v>533784</v>
      </c>
      <c r="I741" s="22">
        <v>88599.361153499995</v>
      </c>
      <c r="J741" s="21" t="s">
        <v>6405</v>
      </c>
      <c r="K741" s="21"/>
      <c r="L741" s="22">
        <v>422290479</v>
      </c>
      <c r="M741" s="22">
        <v>0</v>
      </c>
      <c r="N741" s="21" t="s">
        <v>12539</v>
      </c>
      <c r="O741" s="8">
        <v>44395</v>
      </c>
      <c r="P741" s="21" t="s">
        <v>12512</v>
      </c>
      <c r="Q741" s="22">
        <f>Table1_2[[#This Row],[Bank Deposit]]-Table1_2[[#This Row],[Saving Accounts]]</f>
        <v>445184.63884650002</v>
      </c>
      <c r="R741" s="22">
        <f>IF(AND(Table1_2[[#This Row],[Bank Deposit]]&gt;=500000),Table1_2[[#This Row],[Bank Deposit]]+Table1_2[[#This Row],[Bank Deposit]]*0.02,Table1_2[[#This Row],[Bank Deposit]])</f>
        <v>544459.68000000005</v>
      </c>
    </row>
    <row r="742" spans="1:18" x14ac:dyDescent="0.25">
      <c r="A742" s="21" t="s">
        <v>5385</v>
      </c>
      <c r="B742">
        <v>577679256</v>
      </c>
      <c r="C742">
        <v>37</v>
      </c>
      <c r="D742" s="8">
        <v>31191.75</v>
      </c>
      <c r="E742" s="21" t="s">
        <v>1094</v>
      </c>
      <c r="F742" s="21" t="s">
        <v>523</v>
      </c>
      <c r="G742" s="21" t="s">
        <v>4112</v>
      </c>
      <c r="H742" s="22">
        <v>12299</v>
      </c>
      <c r="I742" s="22">
        <v>12899.021609040001</v>
      </c>
      <c r="J742" s="21" t="s">
        <v>5387</v>
      </c>
      <c r="K742" s="21"/>
      <c r="L742" s="22">
        <v>861274624</v>
      </c>
      <c r="M742" s="22">
        <v>0</v>
      </c>
      <c r="N742" s="21" t="s">
        <v>12505</v>
      </c>
      <c r="O742" s="8">
        <v>44477</v>
      </c>
      <c r="P742" s="21" t="s">
        <v>12512</v>
      </c>
      <c r="Q742" s="22">
        <f>Table1_2[[#This Row],[Bank Deposit]]-Table1_2[[#This Row],[Saving Accounts]]</f>
        <v>-600.02160904000084</v>
      </c>
      <c r="R742" s="22">
        <f>IF(AND(Table1_2[[#This Row],[Bank Deposit]]&gt;=500000),Table1_2[[#This Row],[Bank Deposit]]+Table1_2[[#This Row],[Bank Deposit]]*0.02,Table1_2[[#This Row],[Bank Deposit]])</f>
        <v>12299</v>
      </c>
    </row>
    <row r="743" spans="1:18" x14ac:dyDescent="0.25">
      <c r="A743" s="21" t="s">
        <v>4211</v>
      </c>
      <c r="B743">
        <v>906510135</v>
      </c>
      <c r="C743">
        <v>57</v>
      </c>
      <c r="D743" s="8">
        <v>23886.75</v>
      </c>
      <c r="E743" s="21" t="s">
        <v>1094</v>
      </c>
      <c r="F743" s="21" t="s">
        <v>807</v>
      </c>
      <c r="G743" s="21" t="s">
        <v>4074</v>
      </c>
      <c r="H743" s="22">
        <v>1348165</v>
      </c>
      <c r="I743" s="22">
        <v>626896.66277927998</v>
      </c>
      <c r="J743" s="21" t="s">
        <v>4213</v>
      </c>
      <c r="K743" s="21"/>
      <c r="L743" s="22">
        <v>7433522</v>
      </c>
      <c r="M743" s="22">
        <v>0</v>
      </c>
      <c r="N743" s="21" t="s">
        <v>12522</v>
      </c>
      <c r="O743" s="8">
        <v>44220</v>
      </c>
      <c r="P743" s="21" t="s">
        <v>12510</v>
      </c>
      <c r="Q743" s="22">
        <f>Table1_2[[#This Row],[Bank Deposit]]-Table1_2[[#This Row],[Saving Accounts]]</f>
        <v>721268.33722072002</v>
      </c>
      <c r="R743" s="22">
        <f>IF(AND(Table1_2[[#This Row],[Bank Deposit]]&gt;=500000),Table1_2[[#This Row],[Bank Deposit]]+Table1_2[[#This Row],[Bank Deposit]]*0.02,Table1_2[[#This Row],[Bank Deposit]])</f>
        <v>1375128.3</v>
      </c>
    </row>
    <row r="744" spans="1:18" x14ac:dyDescent="0.25">
      <c r="A744" s="21" t="s">
        <v>2950</v>
      </c>
      <c r="B744">
        <v>834782830</v>
      </c>
      <c r="C744">
        <v>26</v>
      </c>
      <c r="D744" s="8">
        <v>35209.5</v>
      </c>
      <c r="E744" s="21" t="s">
        <v>1094</v>
      </c>
      <c r="F744" s="21" t="s">
        <v>2201</v>
      </c>
      <c r="G744" s="21" t="s">
        <v>2773</v>
      </c>
      <c r="H744" s="22">
        <v>115981</v>
      </c>
      <c r="I744" s="22">
        <v>55758.329313959999</v>
      </c>
      <c r="J744" s="21" t="s">
        <v>2952</v>
      </c>
      <c r="K744" s="21"/>
      <c r="L744" s="22">
        <v>523629225</v>
      </c>
      <c r="M744" s="22">
        <v>445105269</v>
      </c>
      <c r="N744" s="21" t="s">
        <v>12515</v>
      </c>
      <c r="O744" s="8">
        <v>44638</v>
      </c>
      <c r="P744" s="21" t="s">
        <v>12516</v>
      </c>
      <c r="Q744" s="22">
        <f>Table1_2[[#This Row],[Bank Deposit]]-Table1_2[[#This Row],[Saving Accounts]]</f>
        <v>60222.670686040001</v>
      </c>
      <c r="R744" s="22">
        <f>IF(AND(Table1_2[[#This Row],[Bank Deposit]]&gt;=500000),Table1_2[[#This Row],[Bank Deposit]]+Table1_2[[#This Row],[Bank Deposit]]*0.02,Table1_2[[#This Row],[Bank Deposit]])</f>
        <v>115981</v>
      </c>
    </row>
    <row r="745" spans="1:18" x14ac:dyDescent="0.25">
      <c r="A745" s="21" t="s">
        <v>3106</v>
      </c>
      <c r="B745">
        <v>992336100</v>
      </c>
      <c r="C745">
        <v>51</v>
      </c>
      <c r="D745" s="8">
        <v>26078.25</v>
      </c>
      <c r="E745" s="21" t="s">
        <v>1094</v>
      </c>
      <c r="F745" s="21" t="s">
        <v>487</v>
      </c>
      <c r="G745" s="21" t="s">
        <v>3058</v>
      </c>
      <c r="H745" s="22">
        <v>1011443</v>
      </c>
      <c r="I745" s="22">
        <v>210004.15031388</v>
      </c>
      <c r="J745" s="21" t="s">
        <v>3108</v>
      </c>
      <c r="K745" s="21"/>
      <c r="L745" s="22">
        <v>45258798</v>
      </c>
      <c r="M745" s="22">
        <v>0</v>
      </c>
      <c r="N745" s="21" t="s">
        <v>12509</v>
      </c>
      <c r="O745" s="8">
        <v>44581</v>
      </c>
      <c r="P745" s="21" t="s">
        <v>12519</v>
      </c>
      <c r="Q745" s="22">
        <f>Table1_2[[#This Row],[Bank Deposit]]-Table1_2[[#This Row],[Saving Accounts]]</f>
        <v>801438.84968611994</v>
      </c>
      <c r="R745" s="22">
        <f>IF(AND(Table1_2[[#This Row],[Bank Deposit]]&gt;=500000),Table1_2[[#This Row],[Bank Deposit]]+Table1_2[[#This Row],[Bank Deposit]]*0.02,Table1_2[[#This Row],[Bank Deposit]])</f>
        <v>1031671.86</v>
      </c>
    </row>
    <row r="746" spans="1:18" x14ac:dyDescent="0.25">
      <c r="A746" s="21" t="s">
        <v>5364</v>
      </c>
      <c r="B746">
        <v>874884242</v>
      </c>
      <c r="C746">
        <v>35</v>
      </c>
      <c r="D746" s="8">
        <v>31922.25</v>
      </c>
      <c r="E746" s="21" t="s">
        <v>1094</v>
      </c>
      <c r="F746" s="21" t="s">
        <v>874</v>
      </c>
      <c r="G746" s="21" t="s">
        <v>4088</v>
      </c>
      <c r="H746" s="22">
        <v>1241571</v>
      </c>
      <c r="I746" s="22">
        <v>344253.88143299997</v>
      </c>
      <c r="J746" s="21" t="s">
        <v>5366</v>
      </c>
      <c r="K746" s="21"/>
      <c r="L746" s="22">
        <v>1620074976</v>
      </c>
      <c r="M746" s="22">
        <v>0</v>
      </c>
      <c r="N746" s="21" t="s">
        <v>12539</v>
      </c>
      <c r="O746" s="8">
        <v>44487</v>
      </c>
      <c r="P746" s="21" t="s">
        <v>12510</v>
      </c>
      <c r="Q746" s="22">
        <f>Table1_2[[#This Row],[Bank Deposit]]-Table1_2[[#This Row],[Saving Accounts]]</f>
        <v>897317.11856700003</v>
      </c>
      <c r="R746" s="22">
        <f>IF(AND(Table1_2[[#This Row],[Bank Deposit]]&gt;=500000),Table1_2[[#This Row],[Bank Deposit]]+Table1_2[[#This Row],[Bank Deposit]]*0.02,Table1_2[[#This Row],[Bank Deposit]])</f>
        <v>1266402.42</v>
      </c>
    </row>
    <row r="747" spans="1:18" x14ac:dyDescent="0.25">
      <c r="A747" s="21" t="s">
        <v>6995</v>
      </c>
      <c r="B747">
        <v>942865004</v>
      </c>
      <c r="C747">
        <v>77</v>
      </c>
      <c r="D747" s="8">
        <v>16581.75</v>
      </c>
      <c r="E747" s="21" t="s">
        <v>12</v>
      </c>
      <c r="F747" s="21" t="s">
        <v>195</v>
      </c>
      <c r="G747" s="21" t="s">
        <v>4105</v>
      </c>
      <c r="H747" s="22">
        <v>310034</v>
      </c>
      <c r="I747" s="22">
        <v>170075.8370304</v>
      </c>
      <c r="J747" s="21" t="s">
        <v>6997</v>
      </c>
      <c r="K747" s="21"/>
      <c r="L747" s="22">
        <v>1206176745</v>
      </c>
      <c r="M747" s="22">
        <v>0</v>
      </c>
      <c r="N747" s="21" t="s">
        <v>12522</v>
      </c>
      <c r="O747" s="8">
        <v>44294</v>
      </c>
      <c r="P747" s="21" t="s">
        <v>12510</v>
      </c>
      <c r="Q747" s="22">
        <f>Table1_2[[#This Row],[Bank Deposit]]-Table1_2[[#This Row],[Saving Accounts]]</f>
        <v>139958.1629696</v>
      </c>
      <c r="R747" s="22">
        <f>IF(AND(Table1_2[[#This Row],[Bank Deposit]]&gt;=500000),Table1_2[[#This Row],[Bank Deposit]]+Table1_2[[#This Row],[Bank Deposit]]*0.02,Table1_2[[#This Row],[Bank Deposit]])</f>
        <v>310034</v>
      </c>
    </row>
    <row r="748" spans="1:18" x14ac:dyDescent="0.25">
      <c r="A748" s="21" t="s">
        <v>6126</v>
      </c>
      <c r="B748">
        <v>809614065</v>
      </c>
      <c r="C748">
        <v>81</v>
      </c>
      <c r="D748" s="8">
        <v>15120.75</v>
      </c>
      <c r="E748" s="21" t="s">
        <v>12</v>
      </c>
      <c r="F748" s="21" t="s">
        <v>587</v>
      </c>
      <c r="G748" s="21" t="s">
        <v>4112</v>
      </c>
      <c r="H748" s="22">
        <v>606812</v>
      </c>
      <c r="I748" s="22">
        <v>118885.6605888</v>
      </c>
      <c r="J748" s="21" t="s">
        <v>6128</v>
      </c>
      <c r="K748" s="21"/>
      <c r="L748" s="22">
        <v>1719443752</v>
      </c>
      <c r="M748" s="22">
        <v>1449724224</v>
      </c>
      <c r="N748" s="21" t="s">
        <v>12515</v>
      </c>
      <c r="O748" s="8">
        <v>44381</v>
      </c>
      <c r="P748" s="21" t="s">
        <v>12516</v>
      </c>
      <c r="Q748" s="22">
        <f>Table1_2[[#This Row],[Bank Deposit]]-Table1_2[[#This Row],[Saving Accounts]]</f>
        <v>487926.33941120002</v>
      </c>
      <c r="R748" s="22">
        <f>IF(AND(Table1_2[[#This Row],[Bank Deposit]]&gt;=500000),Table1_2[[#This Row],[Bank Deposit]]+Table1_2[[#This Row],[Bank Deposit]]*0.02,Table1_2[[#This Row],[Bank Deposit]])</f>
        <v>618948.24</v>
      </c>
    </row>
    <row r="749" spans="1:18" x14ac:dyDescent="0.25">
      <c r="A749" s="21" t="s">
        <v>5079</v>
      </c>
      <c r="B749">
        <v>701267565</v>
      </c>
      <c r="C749">
        <v>47</v>
      </c>
      <c r="D749" s="8">
        <v>27539.25</v>
      </c>
      <c r="E749" s="21" t="s">
        <v>1094</v>
      </c>
      <c r="F749" s="21" t="s">
        <v>274</v>
      </c>
      <c r="G749" s="21" t="s">
        <v>4084</v>
      </c>
      <c r="H749" s="22">
        <v>114627</v>
      </c>
      <c r="I749" s="22">
        <v>28791.635637240001</v>
      </c>
      <c r="J749" s="21" t="s">
        <v>5081</v>
      </c>
      <c r="K749" s="21"/>
      <c r="L749" s="22">
        <v>390449943</v>
      </c>
      <c r="M749" s="22">
        <v>0</v>
      </c>
      <c r="N749" s="21" t="s">
        <v>12522</v>
      </c>
      <c r="O749" s="8">
        <v>44255</v>
      </c>
      <c r="P749" s="21" t="s">
        <v>12510</v>
      </c>
      <c r="Q749" s="22">
        <f>Table1_2[[#This Row],[Bank Deposit]]-Table1_2[[#This Row],[Saving Accounts]]</f>
        <v>85835.364362759996</v>
      </c>
      <c r="R749" s="22">
        <f>IF(AND(Table1_2[[#This Row],[Bank Deposit]]&gt;=500000),Table1_2[[#This Row],[Bank Deposit]]+Table1_2[[#This Row],[Bank Deposit]]*0.02,Table1_2[[#This Row],[Bank Deposit]])</f>
        <v>114627</v>
      </c>
    </row>
    <row r="750" spans="1:18" x14ac:dyDescent="0.25">
      <c r="A750" s="21" t="s">
        <v>6243</v>
      </c>
      <c r="B750">
        <v>965644948</v>
      </c>
      <c r="C750">
        <v>36</v>
      </c>
      <c r="D750" s="8">
        <v>31557</v>
      </c>
      <c r="E750" s="21" t="s">
        <v>12</v>
      </c>
      <c r="F750" s="21" t="s">
        <v>1721</v>
      </c>
      <c r="G750" s="21" t="s">
        <v>4112</v>
      </c>
      <c r="H750" s="22">
        <v>127377</v>
      </c>
      <c r="I750" s="22">
        <v>29860.121771999999</v>
      </c>
      <c r="J750" s="21" t="s">
        <v>6245</v>
      </c>
      <c r="K750" s="21"/>
      <c r="L750" s="22">
        <v>1730520596</v>
      </c>
      <c r="M750" s="22">
        <v>0</v>
      </c>
      <c r="N750" s="21" t="s">
        <v>12522</v>
      </c>
      <c r="O750" s="8">
        <v>44295</v>
      </c>
      <c r="P750" s="21" t="s">
        <v>12510</v>
      </c>
      <c r="Q750" s="22">
        <f>Table1_2[[#This Row],[Bank Deposit]]-Table1_2[[#This Row],[Saving Accounts]]</f>
        <v>97516.878228000001</v>
      </c>
      <c r="R750" s="22">
        <f>IF(AND(Table1_2[[#This Row],[Bank Deposit]]&gt;=500000),Table1_2[[#This Row],[Bank Deposit]]+Table1_2[[#This Row],[Bank Deposit]]*0.02,Table1_2[[#This Row],[Bank Deposit]])</f>
        <v>127377</v>
      </c>
    </row>
    <row r="751" spans="1:18" x14ac:dyDescent="0.25">
      <c r="A751" s="21" t="s">
        <v>4541</v>
      </c>
      <c r="B751">
        <v>968633339</v>
      </c>
      <c r="C751">
        <v>85</v>
      </c>
      <c r="D751" s="8">
        <v>13659.75</v>
      </c>
      <c r="E751" s="21" t="s">
        <v>1094</v>
      </c>
      <c r="F751" s="21" t="s">
        <v>1610</v>
      </c>
      <c r="G751" s="21" t="s">
        <v>4054</v>
      </c>
      <c r="H751" s="22">
        <v>217504</v>
      </c>
      <c r="I751" s="22">
        <v>127208.92940595</v>
      </c>
      <c r="J751" s="21" t="s">
        <v>4543</v>
      </c>
      <c r="K751" s="21"/>
      <c r="L751" s="22">
        <v>2248508925</v>
      </c>
      <c r="M751" s="22">
        <v>0</v>
      </c>
      <c r="N751" s="21" t="s">
        <v>12525</v>
      </c>
      <c r="O751" s="8">
        <v>44380</v>
      </c>
      <c r="P751" s="21" t="s">
        <v>12506</v>
      </c>
      <c r="Q751" s="22">
        <f>Table1_2[[#This Row],[Bank Deposit]]-Table1_2[[#This Row],[Saving Accounts]]</f>
        <v>90295.070594050005</v>
      </c>
      <c r="R751" s="22">
        <f>IF(AND(Table1_2[[#This Row],[Bank Deposit]]&gt;=500000),Table1_2[[#This Row],[Bank Deposit]]+Table1_2[[#This Row],[Bank Deposit]]*0.02,Table1_2[[#This Row],[Bank Deposit]])</f>
        <v>217504</v>
      </c>
    </row>
    <row r="752" spans="1:18" x14ac:dyDescent="0.25">
      <c r="A752" s="21" t="s">
        <v>301</v>
      </c>
      <c r="B752">
        <v>878283001</v>
      </c>
      <c r="C752">
        <v>84</v>
      </c>
      <c r="D752" s="8">
        <v>14025</v>
      </c>
      <c r="E752" s="21" t="s">
        <v>12</v>
      </c>
      <c r="F752" s="21" t="s">
        <v>83</v>
      </c>
      <c r="G752" s="21" t="s">
        <v>14</v>
      </c>
      <c r="H752" s="22">
        <v>2340038</v>
      </c>
      <c r="I752" s="22">
        <v>936015.21008640004</v>
      </c>
      <c r="J752" s="21" t="s">
        <v>303</v>
      </c>
      <c r="K752" s="21"/>
      <c r="L752" s="22">
        <v>34363296</v>
      </c>
      <c r="M752" s="22">
        <v>0</v>
      </c>
      <c r="N752" s="21" t="s">
        <v>12525</v>
      </c>
      <c r="O752" s="8">
        <v>44365</v>
      </c>
      <c r="P752" s="21" t="s">
        <v>12564</v>
      </c>
      <c r="Q752" s="22">
        <f>Table1_2[[#This Row],[Bank Deposit]]-Table1_2[[#This Row],[Saving Accounts]]</f>
        <v>1404022.7899135998</v>
      </c>
      <c r="R752" s="22">
        <f>IF(AND(Table1_2[[#This Row],[Bank Deposit]]&gt;=500000),Table1_2[[#This Row],[Bank Deposit]]+Table1_2[[#This Row],[Bank Deposit]]*0.02,Table1_2[[#This Row],[Bank Deposit]])</f>
        <v>2386838.7599999998</v>
      </c>
    </row>
    <row r="753" spans="1:18" x14ac:dyDescent="0.25">
      <c r="A753" s="21" t="s">
        <v>3162</v>
      </c>
      <c r="B753">
        <v>806218567</v>
      </c>
      <c r="C753">
        <v>71</v>
      </c>
      <c r="D753" s="8">
        <v>18773.25</v>
      </c>
      <c r="E753" s="21" t="s">
        <v>1094</v>
      </c>
      <c r="F753" s="21" t="s">
        <v>591</v>
      </c>
      <c r="G753" s="21" t="s">
        <v>3058</v>
      </c>
      <c r="H753" s="22">
        <v>178265</v>
      </c>
      <c r="I753" s="22">
        <v>75294.362051999997</v>
      </c>
      <c r="J753" s="21" t="s">
        <v>3164</v>
      </c>
      <c r="K753" s="21"/>
      <c r="L753" s="22">
        <v>1128729437</v>
      </c>
      <c r="M753" s="22">
        <v>0</v>
      </c>
      <c r="N753" s="21" t="s">
        <v>12505</v>
      </c>
      <c r="O753" s="8">
        <v>44212</v>
      </c>
      <c r="P753" s="21" t="s">
        <v>12512</v>
      </c>
      <c r="Q753" s="22">
        <f>Table1_2[[#This Row],[Bank Deposit]]-Table1_2[[#This Row],[Saving Accounts]]</f>
        <v>102970.637948</v>
      </c>
      <c r="R753" s="22">
        <f>IF(AND(Table1_2[[#This Row],[Bank Deposit]]&gt;=500000),Table1_2[[#This Row],[Bank Deposit]]+Table1_2[[#This Row],[Bank Deposit]]*0.02,Table1_2[[#This Row],[Bank Deposit]])</f>
        <v>178265</v>
      </c>
    </row>
    <row r="754" spans="1:18" x14ac:dyDescent="0.25">
      <c r="A754" s="21" t="s">
        <v>3689</v>
      </c>
      <c r="B754">
        <v>626387942</v>
      </c>
      <c r="C754">
        <v>50</v>
      </c>
      <c r="D754" s="8">
        <v>26443.5</v>
      </c>
      <c r="E754" s="21" t="s">
        <v>1094</v>
      </c>
      <c r="F754" s="21" t="s">
        <v>1426</v>
      </c>
      <c r="G754" s="21" t="s">
        <v>3583</v>
      </c>
      <c r="H754" s="22">
        <v>1344990</v>
      </c>
      <c r="I754" s="22">
        <v>525303.87881408003</v>
      </c>
      <c r="J754" s="21" t="s">
        <v>3691</v>
      </c>
      <c r="K754" s="21"/>
      <c r="L754" s="22">
        <v>896515425</v>
      </c>
      <c r="M754" s="22">
        <v>0</v>
      </c>
      <c r="N754" s="21" t="s">
        <v>12505</v>
      </c>
      <c r="O754" s="8">
        <v>44377</v>
      </c>
      <c r="P754" s="21" t="s">
        <v>12506</v>
      </c>
      <c r="Q754" s="22">
        <f>Table1_2[[#This Row],[Bank Deposit]]-Table1_2[[#This Row],[Saving Accounts]]</f>
        <v>819686.12118591997</v>
      </c>
      <c r="R754" s="22">
        <f>IF(AND(Table1_2[[#This Row],[Bank Deposit]]&gt;=500000),Table1_2[[#This Row],[Bank Deposit]]+Table1_2[[#This Row],[Bank Deposit]]*0.02,Table1_2[[#This Row],[Bank Deposit]])</f>
        <v>1371889.8</v>
      </c>
    </row>
    <row r="755" spans="1:18" x14ac:dyDescent="0.25">
      <c r="A755" s="21" t="s">
        <v>4678</v>
      </c>
      <c r="B755">
        <v>183426409</v>
      </c>
      <c r="C755">
        <v>44</v>
      </c>
      <c r="D755" s="8">
        <v>28635</v>
      </c>
      <c r="E755" s="21" t="s">
        <v>1094</v>
      </c>
      <c r="F755" s="21" t="s">
        <v>774</v>
      </c>
      <c r="G755" s="21" t="s">
        <v>4054</v>
      </c>
      <c r="H755" s="22">
        <v>417649</v>
      </c>
      <c r="I755" s="22">
        <v>229010.76807168001</v>
      </c>
      <c r="J755" s="21" t="s">
        <v>4680</v>
      </c>
      <c r="K755" s="21"/>
      <c r="L755" s="22">
        <v>1314669712</v>
      </c>
      <c r="M755" s="22">
        <v>0</v>
      </c>
      <c r="N755" s="21" t="s">
        <v>12505</v>
      </c>
      <c r="O755" s="8">
        <v>44365</v>
      </c>
      <c r="P755" s="21" t="s">
        <v>12506</v>
      </c>
      <c r="Q755" s="22">
        <f>Table1_2[[#This Row],[Bank Deposit]]-Table1_2[[#This Row],[Saving Accounts]]</f>
        <v>188638.23192831999</v>
      </c>
      <c r="R755" s="22">
        <f>IF(AND(Table1_2[[#This Row],[Bank Deposit]]&gt;=500000),Table1_2[[#This Row],[Bank Deposit]]+Table1_2[[#This Row],[Bank Deposit]]*0.02,Table1_2[[#This Row],[Bank Deposit]])</f>
        <v>417649</v>
      </c>
    </row>
    <row r="756" spans="1:18" x14ac:dyDescent="0.25">
      <c r="A756" s="21" t="s">
        <v>1022</v>
      </c>
      <c r="B756">
        <v>292250743</v>
      </c>
      <c r="C756">
        <v>83</v>
      </c>
      <c r="D756" s="8">
        <v>14390.25</v>
      </c>
      <c r="E756" s="21" t="s">
        <v>12</v>
      </c>
      <c r="F756" s="21" t="s">
        <v>408</v>
      </c>
      <c r="G756" s="21" t="s">
        <v>14</v>
      </c>
      <c r="H756" s="22">
        <v>2769329</v>
      </c>
      <c r="I756" s="22">
        <v>466170.348</v>
      </c>
      <c r="J756" s="21" t="s">
        <v>1024</v>
      </c>
      <c r="K756" s="21"/>
      <c r="L756" s="22">
        <v>1385041875</v>
      </c>
      <c r="M756" s="22">
        <v>0</v>
      </c>
      <c r="N756" s="21" t="s">
        <v>12505</v>
      </c>
      <c r="O756" s="8">
        <v>44258</v>
      </c>
      <c r="P756" s="21" t="s">
        <v>12506</v>
      </c>
      <c r="Q756" s="22">
        <f>Table1_2[[#This Row],[Bank Deposit]]-Table1_2[[#This Row],[Saving Accounts]]</f>
        <v>2303158.6519999998</v>
      </c>
      <c r="R756" s="22">
        <f>IF(AND(Table1_2[[#This Row],[Bank Deposit]]&gt;=500000),Table1_2[[#This Row],[Bank Deposit]]+Table1_2[[#This Row],[Bank Deposit]]*0.02,Table1_2[[#This Row],[Bank Deposit]])</f>
        <v>2824715.58</v>
      </c>
    </row>
    <row r="757" spans="1:18" x14ac:dyDescent="0.25">
      <c r="A757" s="21" t="s">
        <v>6853</v>
      </c>
      <c r="B757">
        <v>602536003</v>
      </c>
      <c r="C757">
        <v>20</v>
      </c>
      <c r="D757" s="8">
        <v>37401</v>
      </c>
      <c r="E757" s="21" t="s">
        <v>12</v>
      </c>
      <c r="F757" s="21" t="s">
        <v>463</v>
      </c>
      <c r="G757" s="21" t="s">
        <v>4088</v>
      </c>
      <c r="H757" s="22">
        <v>286708</v>
      </c>
      <c r="I757" s="22">
        <v>106821.9159546</v>
      </c>
      <c r="J757" s="21" t="s">
        <v>6855</v>
      </c>
      <c r="K757" s="21"/>
      <c r="L757" s="22">
        <v>91074645</v>
      </c>
      <c r="M757" s="22">
        <v>0</v>
      </c>
      <c r="N757" s="21" t="s">
        <v>12525</v>
      </c>
      <c r="O757" s="8">
        <v>44450</v>
      </c>
      <c r="P757" s="21" t="s">
        <v>12561</v>
      </c>
      <c r="Q757" s="22">
        <f>Table1_2[[#This Row],[Bank Deposit]]-Table1_2[[#This Row],[Saving Accounts]]</f>
        <v>179886.0840454</v>
      </c>
      <c r="R757" s="22">
        <f>IF(AND(Table1_2[[#This Row],[Bank Deposit]]&gt;=500000),Table1_2[[#This Row],[Bank Deposit]]+Table1_2[[#This Row],[Bank Deposit]]*0.02,Table1_2[[#This Row],[Bank Deposit]])</f>
        <v>286708</v>
      </c>
    </row>
    <row r="758" spans="1:18" x14ac:dyDescent="0.25">
      <c r="A758" s="21" t="s">
        <v>9066</v>
      </c>
      <c r="B758">
        <v>474173583</v>
      </c>
      <c r="C758">
        <v>40</v>
      </c>
      <c r="D758" s="8">
        <v>38659.25</v>
      </c>
      <c r="E758" s="21" t="s">
        <v>1094</v>
      </c>
      <c r="F758" s="21" t="s">
        <v>190</v>
      </c>
      <c r="G758" s="21" t="s">
        <v>4084</v>
      </c>
      <c r="H758" s="22">
        <v>675231</v>
      </c>
      <c r="I758" s="22">
        <v>512709.47447198653</v>
      </c>
      <c r="J758" s="21" t="s">
        <v>9068</v>
      </c>
      <c r="K758" s="21"/>
      <c r="L758" s="22">
        <v>634976892</v>
      </c>
      <c r="M758" s="22">
        <v>0</v>
      </c>
      <c r="N758" s="21" t="s">
        <v>12539</v>
      </c>
      <c r="O758" s="8">
        <v>44229</v>
      </c>
      <c r="P758" s="21" t="s">
        <v>12512</v>
      </c>
      <c r="Q758" s="22">
        <f>Table1_2[[#This Row],[Bank Deposit]]-Table1_2[[#This Row],[Saving Accounts]]</f>
        <v>162521.52552801347</v>
      </c>
      <c r="R758" s="22">
        <f>IF(AND(Table1_2[[#This Row],[Bank Deposit]]&gt;=500000),Table1_2[[#This Row],[Bank Deposit]]+Table1_2[[#This Row],[Bank Deposit]]*0.02,Table1_2[[#This Row],[Bank Deposit]])</f>
        <v>688735.62</v>
      </c>
    </row>
    <row r="759" spans="1:18" x14ac:dyDescent="0.25">
      <c r="A759" s="21" t="s">
        <v>7680</v>
      </c>
      <c r="B759">
        <v>767080281</v>
      </c>
      <c r="C759">
        <v>80</v>
      </c>
      <c r="D759" s="8">
        <v>15486</v>
      </c>
      <c r="E759" s="21" t="s">
        <v>12</v>
      </c>
      <c r="F759" s="21" t="s">
        <v>947</v>
      </c>
      <c r="G759" s="21" t="s">
        <v>3058</v>
      </c>
      <c r="H759" s="22">
        <v>1802268</v>
      </c>
      <c r="I759" s="22">
        <v>695274.81362639996</v>
      </c>
      <c r="J759" s="21" t="s">
        <v>7682</v>
      </c>
      <c r="K759" s="21"/>
      <c r="L759" s="22">
        <v>139498464</v>
      </c>
      <c r="M759" s="22">
        <v>0</v>
      </c>
      <c r="N759" s="21" t="s">
        <v>12522</v>
      </c>
      <c r="O759" s="8">
        <v>44358</v>
      </c>
      <c r="P759" s="21" t="s">
        <v>12510</v>
      </c>
      <c r="Q759" s="22">
        <f>Table1_2[[#This Row],[Bank Deposit]]-Table1_2[[#This Row],[Saving Accounts]]</f>
        <v>1106993.1863736</v>
      </c>
      <c r="R759" s="22">
        <f>IF(AND(Table1_2[[#This Row],[Bank Deposit]]&gt;=500000),Table1_2[[#This Row],[Bank Deposit]]+Table1_2[[#This Row],[Bank Deposit]]*0.02,Table1_2[[#This Row],[Bank Deposit]])</f>
        <v>1838313.36</v>
      </c>
    </row>
    <row r="760" spans="1:18" x14ac:dyDescent="0.25">
      <c r="A760" s="21" t="s">
        <v>7680</v>
      </c>
      <c r="B760">
        <v>692032721</v>
      </c>
      <c r="C760">
        <v>63</v>
      </c>
      <c r="D760" s="8">
        <v>21695.25</v>
      </c>
      <c r="E760" s="21" t="s">
        <v>12</v>
      </c>
      <c r="F760" s="21" t="s">
        <v>1927</v>
      </c>
      <c r="G760" s="21" t="s">
        <v>3058</v>
      </c>
      <c r="H760" s="22">
        <v>324113</v>
      </c>
      <c r="I760" s="22">
        <v>87369.476355000006</v>
      </c>
      <c r="J760" s="21" t="s">
        <v>7687</v>
      </c>
      <c r="K760" s="21"/>
      <c r="L760" s="22">
        <v>139498464</v>
      </c>
      <c r="M760" s="22">
        <v>0</v>
      </c>
      <c r="N760" s="21" t="s">
        <v>12539</v>
      </c>
      <c r="O760" s="8">
        <v>44445</v>
      </c>
      <c r="P760" s="21" t="s">
        <v>12510</v>
      </c>
      <c r="Q760" s="22">
        <f>Table1_2[[#This Row],[Bank Deposit]]-Table1_2[[#This Row],[Saving Accounts]]</f>
        <v>236743.52364500001</v>
      </c>
      <c r="R760" s="22">
        <f>IF(AND(Table1_2[[#This Row],[Bank Deposit]]&gt;=500000),Table1_2[[#This Row],[Bank Deposit]]+Table1_2[[#This Row],[Bank Deposit]]*0.02,Table1_2[[#This Row],[Bank Deposit]])</f>
        <v>324113</v>
      </c>
    </row>
    <row r="761" spans="1:18" x14ac:dyDescent="0.25">
      <c r="A761" s="21" t="s">
        <v>5228</v>
      </c>
      <c r="B761">
        <v>505170927</v>
      </c>
      <c r="C761">
        <v>77</v>
      </c>
      <c r="D761" s="8">
        <v>16581.75</v>
      </c>
      <c r="E761" s="21" t="s">
        <v>1094</v>
      </c>
      <c r="F761" s="21" t="s">
        <v>784</v>
      </c>
      <c r="G761" s="21" t="s">
        <v>4095</v>
      </c>
      <c r="H761" s="22">
        <v>935506</v>
      </c>
      <c r="I761" s="22">
        <v>582011.59208831994</v>
      </c>
      <c r="J761" s="21" t="s">
        <v>5230</v>
      </c>
      <c r="K761" s="21"/>
      <c r="L761" s="22">
        <v>604085933</v>
      </c>
      <c r="M761" s="22">
        <v>450600965</v>
      </c>
      <c r="N761" s="21" t="s">
        <v>12515</v>
      </c>
      <c r="O761" s="8">
        <v>44579</v>
      </c>
      <c r="P761" s="21" t="s">
        <v>12527</v>
      </c>
      <c r="Q761" s="22">
        <f>Table1_2[[#This Row],[Bank Deposit]]-Table1_2[[#This Row],[Saving Accounts]]</f>
        <v>353494.40791168006</v>
      </c>
      <c r="R761" s="22">
        <f>IF(AND(Table1_2[[#This Row],[Bank Deposit]]&gt;=500000),Table1_2[[#This Row],[Bank Deposit]]+Table1_2[[#This Row],[Bank Deposit]]*0.02,Table1_2[[#This Row],[Bank Deposit]])</f>
        <v>954216.12</v>
      </c>
    </row>
    <row r="762" spans="1:18" x14ac:dyDescent="0.25">
      <c r="A762" s="21" t="s">
        <v>8954</v>
      </c>
      <c r="B762">
        <v>54519301</v>
      </c>
      <c r="C762">
        <v>57</v>
      </c>
      <c r="D762" s="8">
        <v>37437.75</v>
      </c>
      <c r="E762" s="21" t="s">
        <v>12</v>
      </c>
      <c r="F762" s="21" t="s">
        <v>15541</v>
      </c>
      <c r="G762" s="21" t="s">
        <v>4074</v>
      </c>
      <c r="H762" s="22">
        <v>516853</v>
      </c>
      <c r="I762" s="22">
        <v>368844.68904796062</v>
      </c>
      <c r="J762" s="21" t="s">
        <v>8956</v>
      </c>
      <c r="K762" s="21"/>
      <c r="L762" s="22">
        <v>4224987</v>
      </c>
      <c r="M762" s="22">
        <v>0</v>
      </c>
      <c r="N762" s="21" t="s">
        <v>12525</v>
      </c>
      <c r="O762" s="8">
        <v>44539</v>
      </c>
      <c r="P762" s="21" t="s">
        <v>12561</v>
      </c>
      <c r="Q762" s="22">
        <f>Table1_2[[#This Row],[Bank Deposit]]-Table1_2[[#This Row],[Saving Accounts]]</f>
        <v>148008.31095203938</v>
      </c>
      <c r="R762" s="22">
        <f>IF(AND(Table1_2[[#This Row],[Bank Deposit]]&gt;=500000),Table1_2[[#This Row],[Bank Deposit]]+Table1_2[[#This Row],[Bank Deposit]]*0.02,Table1_2[[#This Row],[Bank Deposit]])</f>
        <v>527190.06000000006</v>
      </c>
    </row>
    <row r="763" spans="1:18" x14ac:dyDescent="0.25">
      <c r="A763" s="21" t="s">
        <v>3935</v>
      </c>
      <c r="B763">
        <v>719080829</v>
      </c>
      <c r="C763">
        <v>46</v>
      </c>
      <c r="D763" s="8">
        <v>27904.5</v>
      </c>
      <c r="E763" s="21" t="s">
        <v>1094</v>
      </c>
      <c r="F763" s="21" t="s">
        <v>940</v>
      </c>
      <c r="G763" s="21" t="s">
        <v>3820</v>
      </c>
      <c r="H763" s="22">
        <v>1313497</v>
      </c>
      <c r="I763" s="22">
        <v>548432.45182079996</v>
      </c>
      <c r="J763" s="21" t="s">
        <v>3937</v>
      </c>
      <c r="K763" s="21"/>
      <c r="L763" s="22">
        <v>2491858668</v>
      </c>
      <c r="M763" s="22">
        <v>0</v>
      </c>
      <c r="N763" s="21" t="s">
        <v>12509</v>
      </c>
      <c r="O763" s="8">
        <v>44388</v>
      </c>
      <c r="P763" s="21" t="s">
        <v>12519</v>
      </c>
      <c r="Q763" s="22">
        <f>Table1_2[[#This Row],[Bank Deposit]]-Table1_2[[#This Row],[Saving Accounts]]</f>
        <v>765064.54817920004</v>
      </c>
      <c r="R763" s="22">
        <f>IF(AND(Table1_2[[#This Row],[Bank Deposit]]&gt;=500000),Table1_2[[#This Row],[Bank Deposit]]+Table1_2[[#This Row],[Bank Deposit]]*0.02,Table1_2[[#This Row],[Bank Deposit]])</f>
        <v>1339766.94</v>
      </c>
    </row>
    <row r="764" spans="1:18" x14ac:dyDescent="0.25">
      <c r="A764" s="21" t="s">
        <v>4101</v>
      </c>
      <c r="B764">
        <v>675064127</v>
      </c>
      <c r="C764">
        <v>72</v>
      </c>
      <c r="D764" s="8">
        <v>18408</v>
      </c>
      <c r="E764" s="21" t="s">
        <v>1094</v>
      </c>
      <c r="F764" s="21" t="s">
        <v>870</v>
      </c>
      <c r="G764" s="21" t="s">
        <v>4074</v>
      </c>
      <c r="H764" s="22">
        <v>1333928</v>
      </c>
      <c r="I764" s="22">
        <v>226767.76520200001</v>
      </c>
      <c r="J764" s="21" t="s">
        <v>4103</v>
      </c>
      <c r="K764" s="21"/>
      <c r="L764" s="22">
        <v>2921335263</v>
      </c>
      <c r="M764" s="22">
        <v>0</v>
      </c>
      <c r="N764" s="21" t="s">
        <v>12522</v>
      </c>
      <c r="O764" s="8">
        <v>44324</v>
      </c>
      <c r="P764" s="21" t="s">
        <v>12510</v>
      </c>
      <c r="Q764" s="22">
        <f>Table1_2[[#This Row],[Bank Deposit]]-Table1_2[[#This Row],[Saving Accounts]]</f>
        <v>1107160.234798</v>
      </c>
      <c r="R764" s="22">
        <f>IF(AND(Table1_2[[#This Row],[Bank Deposit]]&gt;=500000),Table1_2[[#This Row],[Bank Deposit]]+Table1_2[[#This Row],[Bank Deposit]]*0.02,Table1_2[[#This Row],[Bank Deposit]])</f>
        <v>1360606.56</v>
      </c>
    </row>
    <row r="765" spans="1:18" x14ac:dyDescent="0.25">
      <c r="A765" s="21" t="s">
        <v>7370</v>
      </c>
      <c r="B765">
        <v>161914403</v>
      </c>
      <c r="C765">
        <v>45</v>
      </c>
      <c r="D765" s="8">
        <v>28269.75</v>
      </c>
      <c r="E765" s="21" t="s">
        <v>12</v>
      </c>
      <c r="F765" s="21" t="s">
        <v>73</v>
      </c>
      <c r="G765" s="21" t="s">
        <v>4058</v>
      </c>
      <c r="H765" s="22">
        <v>616331</v>
      </c>
      <c r="I765" s="22">
        <v>138738.2173632</v>
      </c>
      <c r="J765" s="21" t="s">
        <v>7372</v>
      </c>
      <c r="K765" s="21"/>
      <c r="L765" s="22">
        <v>2518794144</v>
      </c>
      <c r="M765" s="22">
        <v>0</v>
      </c>
      <c r="N765" s="21" t="s">
        <v>12525</v>
      </c>
      <c r="O765" s="8">
        <v>44382</v>
      </c>
      <c r="P765" s="21" t="s">
        <v>12506</v>
      </c>
      <c r="Q765" s="22">
        <f>Table1_2[[#This Row],[Bank Deposit]]-Table1_2[[#This Row],[Saving Accounts]]</f>
        <v>477592.78263679997</v>
      </c>
      <c r="R765" s="22">
        <f>IF(AND(Table1_2[[#This Row],[Bank Deposit]]&gt;=500000),Table1_2[[#This Row],[Bank Deposit]]+Table1_2[[#This Row],[Bank Deposit]]*0.02,Table1_2[[#This Row],[Bank Deposit]])</f>
        <v>628657.62</v>
      </c>
    </row>
    <row r="766" spans="1:18" x14ac:dyDescent="0.25">
      <c r="A766" s="21" t="s">
        <v>5697</v>
      </c>
      <c r="B766">
        <v>171777221</v>
      </c>
      <c r="C766">
        <v>72</v>
      </c>
      <c r="D766" s="8">
        <v>18408</v>
      </c>
      <c r="E766" s="21" t="s">
        <v>1094</v>
      </c>
      <c r="F766" s="21" t="s">
        <v>135</v>
      </c>
      <c r="G766" s="21" t="s">
        <v>4105</v>
      </c>
      <c r="H766" s="22">
        <v>26184</v>
      </c>
      <c r="I766" s="22">
        <v>14025.2616504</v>
      </c>
      <c r="J766" s="21" t="s">
        <v>5699</v>
      </c>
      <c r="K766" s="21"/>
      <c r="L766" s="22">
        <v>824198144</v>
      </c>
      <c r="M766" s="22">
        <v>0</v>
      </c>
      <c r="N766" s="21" t="s">
        <v>12505</v>
      </c>
      <c r="O766" s="8">
        <v>44234</v>
      </c>
      <c r="P766" s="21" t="s">
        <v>12564</v>
      </c>
      <c r="Q766" s="22">
        <f>Table1_2[[#This Row],[Bank Deposit]]-Table1_2[[#This Row],[Saving Accounts]]</f>
        <v>12158.7383496</v>
      </c>
      <c r="R766" s="22">
        <f>IF(AND(Table1_2[[#This Row],[Bank Deposit]]&gt;=500000),Table1_2[[#This Row],[Bank Deposit]]+Table1_2[[#This Row],[Bank Deposit]]*0.02,Table1_2[[#This Row],[Bank Deposit]])</f>
        <v>26184</v>
      </c>
    </row>
    <row r="767" spans="1:18" x14ac:dyDescent="0.25">
      <c r="A767" s="21" t="s">
        <v>9048</v>
      </c>
      <c r="B767">
        <v>73607638</v>
      </c>
      <c r="C767">
        <v>41</v>
      </c>
      <c r="D767" s="8">
        <v>36352.25</v>
      </c>
      <c r="E767" s="21" t="s">
        <v>12</v>
      </c>
      <c r="F767" s="21" t="s">
        <v>190</v>
      </c>
      <c r="G767" s="21" t="s">
        <v>4220</v>
      </c>
      <c r="H767" s="22">
        <v>466851</v>
      </c>
      <c r="I767" s="22">
        <v>743853.58405940898</v>
      </c>
      <c r="J767" s="21" t="s">
        <v>9050</v>
      </c>
      <c r="K767" s="21"/>
      <c r="L767" s="22">
        <v>4702626825</v>
      </c>
      <c r="M767" s="22">
        <v>0</v>
      </c>
      <c r="N767" s="21" t="s">
        <v>12505</v>
      </c>
      <c r="O767" s="8">
        <v>44578</v>
      </c>
      <c r="P767" s="21" t="s">
        <v>12506</v>
      </c>
      <c r="Q767" s="22">
        <f>Table1_2[[#This Row],[Bank Deposit]]-Table1_2[[#This Row],[Saving Accounts]]</f>
        <v>-277002.58405940898</v>
      </c>
      <c r="R767" s="22">
        <f>IF(AND(Table1_2[[#This Row],[Bank Deposit]]&gt;=500000),Table1_2[[#This Row],[Bank Deposit]]+Table1_2[[#This Row],[Bank Deposit]]*0.02,Table1_2[[#This Row],[Bank Deposit]])</f>
        <v>466851</v>
      </c>
    </row>
    <row r="768" spans="1:18" x14ac:dyDescent="0.25">
      <c r="A768" s="21" t="s">
        <v>2013</v>
      </c>
      <c r="B768">
        <v>472776950</v>
      </c>
      <c r="C768">
        <v>62</v>
      </c>
      <c r="D768" s="8">
        <v>22060.5</v>
      </c>
      <c r="E768" s="21" t="s">
        <v>1094</v>
      </c>
      <c r="F768" s="21" t="s">
        <v>78</v>
      </c>
      <c r="G768" s="21" t="s">
        <v>1964</v>
      </c>
      <c r="H768" s="22">
        <v>1485081</v>
      </c>
      <c r="I768" s="22">
        <v>242423.74948848001</v>
      </c>
      <c r="J768" s="21" t="s">
        <v>2015</v>
      </c>
      <c r="K768" s="21"/>
      <c r="L768" s="22">
        <v>1105722112</v>
      </c>
      <c r="M768" s="22">
        <v>0</v>
      </c>
      <c r="N768" s="21" t="s">
        <v>12505</v>
      </c>
      <c r="O768" s="8">
        <v>44466</v>
      </c>
      <c r="P768" s="21" t="s">
        <v>12564</v>
      </c>
      <c r="Q768" s="22">
        <f>Table1_2[[#This Row],[Bank Deposit]]-Table1_2[[#This Row],[Saving Accounts]]</f>
        <v>1242657.2505115201</v>
      </c>
      <c r="R768" s="22">
        <f>IF(AND(Table1_2[[#This Row],[Bank Deposit]]&gt;=500000),Table1_2[[#This Row],[Bank Deposit]]+Table1_2[[#This Row],[Bank Deposit]]*0.02,Table1_2[[#This Row],[Bank Deposit]])</f>
        <v>1514782.62</v>
      </c>
    </row>
    <row r="769" spans="1:18" x14ac:dyDescent="0.25">
      <c r="A769" s="21" t="s">
        <v>1588</v>
      </c>
      <c r="B769">
        <v>66046046</v>
      </c>
      <c r="C769">
        <v>74</v>
      </c>
      <c r="D769" s="8">
        <v>17677.5</v>
      </c>
      <c r="E769" s="21" t="s">
        <v>1094</v>
      </c>
      <c r="F769" s="21" t="s">
        <v>172</v>
      </c>
      <c r="G769" s="21" t="s">
        <v>14</v>
      </c>
      <c r="H769" s="22">
        <v>73077</v>
      </c>
      <c r="I769" s="22">
        <v>52337.658758400001</v>
      </c>
      <c r="J769" s="21" t="s">
        <v>1590</v>
      </c>
      <c r="K769" s="21"/>
      <c r="L769" s="22">
        <v>338807392</v>
      </c>
      <c r="M769" s="22">
        <v>0</v>
      </c>
      <c r="N769" s="21" t="s">
        <v>12522</v>
      </c>
      <c r="O769" s="8">
        <v>44534</v>
      </c>
      <c r="P769" s="21" t="s">
        <v>12510</v>
      </c>
      <c r="Q769" s="22">
        <f>Table1_2[[#This Row],[Bank Deposit]]-Table1_2[[#This Row],[Saving Accounts]]</f>
        <v>20739.341241599999</v>
      </c>
      <c r="R769" s="22">
        <f>IF(AND(Table1_2[[#This Row],[Bank Deposit]]&gt;=500000),Table1_2[[#This Row],[Bank Deposit]]+Table1_2[[#This Row],[Bank Deposit]]*0.02,Table1_2[[#This Row],[Bank Deposit]])</f>
        <v>73077</v>
      </c>
    </row>
    <row r="770" spans="1:18" x14ac:dyDescent="0.25">
      <c r="A770" s="21" t="s">
        <v>6351</v>
      </c>
      <c r="B770">
        <v>23985999</v>
      </c>
      <c r="C770">
        <v>51</v>
      </c>
      <c r="D770" s="8">
        <v>26078.25</v>
      </c>
      <c r="E770" s="21" t="s">
        <v>12</v>
      </c>
      <c r="F770" s="21" t="s">
        <v>2176</v>
      </c>
      <c r="G770" s="21" t="s">
        <v>4112</v>
      </c>
      <c r="H770" s="22">
        <v>432786</v>
      </c>
      <c r="I770" s="22">
        <v>160195.45085279999</v>
      </c>
      <c r="J770" s="21" t="s">
        <v>6353</v>
      </c>
      <c r="K770" s="21"/>
      <c r="L770" s="22">
        <v>6880896</v>
      </c>
      <c r="M770" s="22">
        <v>0</v>
      </c>
      <c r="N770" s="21" t="s">
        <v>12539</v>
      </c>
      <c r="O770" s="8">
        <v>44282</v>
      </c>
      <c r="P770" s="21" t="s">
        <v>12512</v>
      </c>
      <c r="Q770" s="22">
        <f>Table1_2[[#This Row],[Bank Deposit]]-Table1_2[[#This Row],[Saving Accounts]]</f>
        <v>272590.54914720001</v>
      </c>
      <c r="R770" s="22">
        <f>IF(AND(Table1_2[[#This Row],[Bank Deposit]]&gt;=500000),Table1_2[[#This Row],[Bank Deposit]]+Table1_2[[#This Row],[Bank Deposit]]*0.02,Table1_2[[#This Row],[Bank Deposit]])</f>
        <v>432786</v>
      </c>
    </row>
    <row r="771" spans="1:18" x14ac:dyDescent="0.25">
      <c r="A771" s="21" t="s">
        <v>5134</v>
      </c>
      <c r="B771">
        <v>14018624</v>
      </c>
      <c r="C771">
        <v>44</v>
      </c>
      <c r="D771" s="8">
        <v>28635</v>
      </c>
      <c r="E771" s="21" t="s">
        <v>1094</v>
      </c>
      <c r="F771" s="21" t="s">
        <v>1308</v>
      </c>
      <c r="G771" s="21" t="s">
        <v>4084</v>
      </c>
      <c r="H771" s="22">
        <v>890642</v>
      </c>
      <c r="I771" s="22">
        <v>152246.48868000001</v>
      </c>
      <c r="J771" s="21" t="s">
        <v>5136</v>
      </c>
      <c r="K771" s="21"/>
      <c r="L771" s="22">
        <v>15329408</v>
      </c>
      <c r="M771" s="22">
        <v>0</v>
      </c>
      <c r="N771" s="21" t="s">
        <v>12539</v>
      </c>
      <c r="O771" s="8">
        <v>44338</v>
      </c>
      <c r="P771" s="21" t="s">
        <v>12510</v>
      </c>
      <c r="Q771" s="22">
        <f>Table1_2[[#This Row],[Bank Deposit]]-Table1_2[[#This Row],[Saving Accounts]]</f>
        <v>738395.51132000005</v>
      </c>
      <c r="R771" s="22">
        <f>IF(AND(Table1_2[[#This Row],[Bank Deposit]]&gt;=500000),Table1_2[[#This Row],[Bank Deposit]]+Table1_2[[#This Row],[Bank Deposit]]*0.02,Table1_2[[#This Row],[Bank Deposit]])</f>
        <v>908454.84</v>
      </c>
    </row>
    <row r="772" spans="1:18" x14ac:dyDescent="0.25">
      <c r="A772" s="21" t="s">
        <v>650</v>
      </c>
      <c r="B772">
        <v>715287689</v>
      </c>
      <c r="C772">
        <v>81</v>
      </c>
      <c r="D772" s="8">
        <v>15120.75</v>
      </c>
      <c r="E772" s="21" t="s">
        <v>12</v>
      </c>
      <c r="F772" s="21" t="s">
        <v>408</v>
      </c>
      <c r="G772" s="21" t="s">
        <v>14</v>
      </c>
      <c r="H772" s="22">
        <v>94196</v>
      </c>
      <c r="I772" s="22">
        <v>88295.32857528</v>
      </c>
      <c r="J772" s="21" t="s">
        <v>652</v>
      </c>
      <c r="K772" s="21"/>
      <c r="L772" s="22">
        <v>1740946608</v>
      </c>
      <c r="M772" s="22">
        <v>0</v>
      </c>
      <c r="N772" s="21" t="s">
        <v>12522</v>
      </c>
      <c r="O772" s="8">
        <v>44265</v>
      </c>
      <c r="P772" s="21" t="s">
        <v>12510</v>
      </c>
      <c r="Q772" s="22">
        <f>Table1_2[[#This Row],[Bank Deposit]]-Table1_2[[#This Row],[Saving Accounts]]</f>
        <v>5900.6714247199998</v>
      </c>
      <c r="R772" s="22">
        <f>IF(AND(Table1_2[[#This Row],[Bank Deposit]]&gt;=500000),Table1_2[[#This Row],[Bank Deposit]]+Table1_2[[#This Row],[Bank Deposit]]*0.02,Table1_2[[#This Row],[Bank Deposit]])</f>
        <v>94196</v>
      </c>
    </row>
    <row r="773" spans="1:18" x14ac:dyDescent="0.25">
      <c r="A773" s="21" t="s">
        <v>1223</v>
      </c>
      <c r="B773">
        <v>97698731</v>
      </c>
      <c r="C773">
        <v>50</v>
      </c>
      <c r="D773" s="8">
        <v>26443.5</v>
      </c>
      <c r="E773" s="21" t="s">
        <v>1094</v>
      </c>
      <c r="F773" s="21" t="s">
        <v>282</v>
      </c>
      <c r="G773" s="21" t="s">
        <v>14</v>
      </c>
      <c r="H773" s="22">
        <v>86942</v>
      </c>
      <c r="I773" s="22">
        <v>36464.574586050003</v>
      </c>
      <c r="J773" s="21" t="s">
        <v>1225</v>
      </c>
      <c r="K773" s="21"/>
      <c r="L773" s="22">
        <v>1137294444</v>
      </c>
      <c r="M773" s="22">
        <v>0</v>
      </c>
      <c r="N773" s="21" t="s">
        <v>12539</v>
      </c>
      <c r="O773" s="8">
        <v>44199</v>
      </c>
      <c r="P773" s="21" t="s">
        <v>12512</v>
      </c>
      <c r="Q773" s="22">
        <f>Table1_2[[#This Row],[Bank Deposit]]-Table1_2[[#This Row],[Saving Accounts]]</f>
        <v>50477.425413949997</v>
      </c>
      <c r="R773" s="22">
        <f>IF(AND(Table1_2[[#This Row],[Bank Deposit]]&gt;=500000),Table1_2[[#This Row],[Bank Deposit]]+Table1_2[[#This Row],[Bank Deposit]]*0.02,Table1_2[[#This Row],[Bank Deposit]])</f>
        <v>86942</v>
      </c>
    </row>
    <row r="774" spans="1:18" x14ac:dyDescent="0.25">
      <c r="A774" s="21" t="s">
        <v>398</v>
      </c>
      <c r="B774">
        <v>400445051</v>
      </c>
      <c r="C774">
        <v>70</v>
      </c>
      <c r="D774" s="8">
        <v>19138.5</v>
      </c>
      <c r="E774" s="21" t="s">
        <v>12</v>
      </c>
      <c r="F774" s="21" t="s">
        <v>399</v>
      </c>
      <c r="G774" s="21" t="s">
        <v>14</v>
      </c>
      <c r="H774" s="22">
        <v>247752</v>
      </c>
      <c r="I774" s="22">
        <v>175453.15007087999</v>
      </c>
      <c r="J774" s="21" t="s">
        <v>401</v>
      </c>
      <c r="K774" s="21"/>
      <c r="L774" s="22">
        <v>3473611328</v>
      </c>
      <c r="M774" s="22">
        <v>1186715376</v>
      </c>
      <c r="N774" s="21" t="s">
        <v>12515</v>
      </c>
      <c r="O774" s="8">
        <v>44274</v>
      </c>
      <c r="P774" s="21" t="s">
        <v>12506</v>
      </c>
      <c r="Q774" s="22">
        <f>Table1_2[[#This Row],[Bank Deposit]]-Table1_2[[#This Row],[Saving Accounts]]</f>
        <v>72298.849929120013</v>
      </c>
      <c r="R774" s="22">
        <f>IF(AND(Table1_2[[#This Row],[Bank Deposit]]&gt;=500000),Table1_2[[#This Row],[Bank Deposit]]+Table1_2[[#This Row],[Bank Deposit]]*0.02,Table1_2[[#This Row],[Bank Deposit]])</f>
        <v>247752</v>
      </c>
    </row>
    <row r="775" spans="1:18" x14ac:dyDescent="0.25">
      <c r="A775" s="21" t="s">
        <v>5941</v>
      </c>
      <c r="B775">
        <v>217919187</v>
      </c>
      <c r="C775">
        <v>63</v>
      </c>
      <c r="D775" s="8">
        <v>21695.25</v>
      </c>
      <c r="E775" s="21" t="s">
        <v>12</v>
      </c>
      <c r="F775" s="21" t="s">
        <v>294</v>
      </c>
      <c r="G775" s="21" t="s">
        <v>4105</v>
      </c>
      <c r="H775" s="22">
        <v>1131215</v>
      </c>
      <c r="I775" s="22">
        <v>397617.62870016001</v>
      </c>
      <c r="J775" s="21" t="s">
        <v>5943</v>
      </c>
      <c r="K775" s="21"/>
      <c r="L775" s="22">
        <v>2095410048</v>
      </c>
      <c r="M775" s="22">
        <v>69727056</v>
      </c>
      <c r="N775" s="21" t="s">
        <v>12515</v>
      </c>
      <c r="O775" s="8">
        <v>44216</v>
      </c>
      <c r="P775" s="21" t="s">
        <v>12506</v>
      </c>
      <c r="Q775" s="22">
        <f>Table1_2[[#This Row],[Bank Deposit]]-Table1_2[[#This Row],[Saving Accounts]]</f>
        <v>733597.37129984004</v>
      </c>
      <c r="R775" s="22">
        <f>IF(AND(Table1_2[[#This Row],[Bank Deposit]]&gt;=500000),Table1_2[[#This Row],[Bank Deposit]]+Table1_2[[#This Row],[Bank Deposit]]*0.02,Table1_2[[#This Row],[Bank Deposit]])</f>
        <v>1153839.3</v>
      </c>
    </row>
    <row r="776" spans="1:18" x14ac:dyDescent="0.25">
      <c r="A776" s="21" t="s">
        <v>6904</v>
      </c>
      <c r="B776">
        <v>635529670</v>
      </c>
      <c r="C776">
        <v>31</v>
      </c>
      <c r="D776" s="8">
        <v>33383.25</v>
      </c>
      <c r="E776" s="21" t="s">
        <v>12</v>
      </c>
      <c r="F776" s="21" t="s">
        <v>1090</v>
      </c>
      <c r="G776" s="21" t="s">
        <v>4054</v>
      </c>
      <c r="H776" s="22">
        <v>206388</v>
      </c>
      <c r="I776" s="22">
        <v>60325.63190208</v>
      </c>
      <c r="J776" s="21" t="s">
        <v>6906</v>
      </c>
      <c r="K776" s="21"/>
      <c r="L776" s="22">
        <v>930278087</v>
      </c>
      <c r="M776" s="22">
        <v>0</v>
      </c>
      <c r="N776" s="21" t="s">
        <v>12525</v>
      </c>
      <c r="O776" s="8">
        <v>44307</v>
      </c>
      <c r="P776" s="21" t="s">
        <v>12564</v>
      </c>
      <c r="Q776" s="22">
        <f>Table1_2[[#This Row],[Bank Deposit]]-Table1_2[[#This Row],[Saving Accounts]]</f>
        <v>146062.36809792</v>
      </c>
      <c r="R776" s="22">
        <f>IF(AND(Table1_2[[#This Row],[Bank Deposit]]&gt;=500000),Table1_2[[#This Row],[Bank Deposit]]+Table1_2[[#This Row],[Bank Deposit]]*0.02,Table1_2[[#This Row],[Bank Deposit]])</f>
        <v>206388</v>
      </c>
    </row>
    <row r="777" spans="1:18" x14ac:dyDescent="0.25">
      <c r="A777" s="21" t="s">
        <v>8289</v>
      </c>
      <c r="B777">
        <v>192582140</v>
      </c>
      <c r="C777">
        <v>47</v>
      </c>
      <c r="D777" s="8">
        <v>27539.25</v>
      </c>
      <c r="E777" s="21" t="s">
        <v>12</v>
      </c>
      <c r="F777" s="21" t="s">
        <v>514</v>
      </c>
      <c r="G777" s="21" t="s">
        <v>3331</v>
      </c>
      <c r="H777" s="22">
        <v>570773</v>
      </c>
      <c r="I777" s="22">
        <v>175137.03756252001</v>
      </c>
      <c r="J777" s="21" t="s">
        <v>8291</v>
      </c>
      <c r="K777" s="21"/>
      <c r="L777" s="22">
        <v>906779475</v>
      </c>
      <c r="M777" s="22">
        <v>0</v>
      </c>
      <c r="N777" s="21" t="s">
        <v>12509</v>
      </c>
      <c r="O777" s="8">
        <v>44539</v>
      </c>
      <c r="P777" s="21" t="s">
        <v>12510</v>
      </c>
      <c r="Q777" s="22">
        <f>Table1_2[[#This Row],[Bank Deposit]]-Table1_2[[#This Row],[Saving Accounts]]</f>
        <v>395635.96243747999</v>
      </c>
      <c r="R777" s="22">
        <f>IF(AND(Table1_2[[#This Row],[Bank Deposit]]&gt;=500000),Table1_2[[#This Row],[Bank Deposit]]+Table1_2[[#This Row],[Bank Deposit]]*0.02,Table1_2[[#This Row],[Bank Deposit]])</f>
        <v>582188.46</v>
      </c>
    </row>
    <row r="778" spans="1:18" x14ac:dyDescent="0.25">
      <c r="A778" s="21" t="s">
        <v>984</v>
      </c>
      <c r="B778">
        <v>420919990</v>
      </c>
      <c r="C778">
        <v>46</v>
      </c>
      <c r="D778" s="8">
        <v>27904.5</v>
      </c>
      <c r="E778" s="21" t="s">
        <v>12</v>
      </c>
      <c r="F778" s="21" t="s">
        <v>985</v>
      </c>
      <c r="G778" s="21" t="s">
        <v>14</v>
      </c>
      <c r="H778" s="22">
        <v>148410</v>
      </c>
      <c r="I778" s="22">
        <v>127049.24031071999</v>
      </c>
      <c r="J778" s="21" t="s">
        <v>987</v>
      </c>
      <c r="K778" s="21"/>
      <c r="L778" s="22">
        <v>497952522</v>
      </c>
      <c r="M778" s="22">
        <v>0</v>
      </c>
      <c r="N778" s="21" t="s">
        <v>12522</v>
      </c>
      <c r="O778" s="8">
        <v>44671</v>
      </c>
      <c r="P778" s="21" t="s">
        <v>12510</v>
      </c>
      <c r="Q778" s="22">
        <f>Table1_2[[#This Row],[Bank Deposit]]-Table1_2[[#This Row],[Saving Accounts]]</f>
        <v>21360.759689280007</v>
      </c>
      <c r="R778" s="22">
        <f>IF(AND(Table1_2[[#This Row],[Bank Deposit]]&gt;=500000),Table1_2[[#This Row],[Bank Deposit]]+Table1_2[[#This Row],[Bank Deposit]]*0.02,Table1_2[[#This Row],[Bank Deposit]])</f>
        <v>148410</v>
      </c>
    </row>
    <row r="779" spans="1:18" x14ac:dyDescent="0.25">
      <c r="A779" s="21" t="s">
        <v>3832</v>
      </c>
      <c r="B779">
        <v>944241378</v>
      </c>
      <c r="C779">
        <v>64</v>
      </c>
      <c r="D779" s="8">
        <v>21330</v>
      </c>
      <c r="E779" s="21" t="s">
        <v>1094</v>
      </c>
      <c r="F779" s="21" t="s">
        <v>874</v>
      </c>
      <c r="G779" s="21" t="s">
        <v>3820</v>
      </c>
      <c r="H779" s="22">
        <v>1048813</v>
      </c>
      <c r="I779" s="22">
        <v>496243.73547000001</v>
      </c>
      <c r="J779" s="21" t="s">
        <v>3834</v>
      </c>
      <c r="K779" s="21"/>
      <c r="L779" s="22">
        <v>3036542018</v>
      </c>
      <c r="M779" s="22">
        <v>0</v>
      </c>
      <c r="N779" s="21" t="s">
        <v>12539</v>
      </c>
      <c r="O779" s="8">
        <v>44353</v>
      </c>
      <c r="P779" s="21" t="s">
        <v>12512</v>
      </c>
      <c r="Q779" s="22">
        <f>Table1_2[[#This Row],[Bank Deposit]]-Table1_2[[#This Row],[Saving Accounts]]</f>
        <v>552569.26453000004</v>
      </c>
      <c r="R779" s="22">
        <f>IF(AND(Table1_2[[#This Row],[Bank Deposit]]&gt;=500000),Table1_2[[#This Row],[Bank Deposit]]+Table1_2[[#This Row],[Bank Deposit]]*0.02,Table1_2[[#This Row],[Bank Deposit]])</f>
        <v>1069789.26</v>
      </c>
    </row>
    <row r="780" spans="1:18" x14ac:dyDescent="0.25">
      <c r="A780" s="21" t="s">
        <v>1701</v>
      </c>
      <c r="B780">
        <v>951114423</v>
      </c>
      <c r="C780">
        <v>81</v>
      </c>
      <c r="D780" s="8">
        <v>15120.75</v>
      </c>
      <c r="E780" s="21" t="s">
        <v>1094</v>
      </c>
      <c r="F780" s="21" t="s">
        <v>1702</v>
      </c>
      <c r="G780" s="21" t="s">
        <v>14</v>
      </c>
      <c r="H780" s="22">
        <v>528227</v>
      </c>
      <c r="I780" s="22">
        <v>268055.50387199997</v>
      </c>
      <c r="J780" s="21" t="s">
        <v>1704</v>
      </c>
      <c r="K780" s="21"/>
      <c r="L780" s="22">
        <v>1169952999</v>
      </c>
      <c r="M780" s="22">
        <v>0</v>
      </c>
      <c r="N780" s="21" t="s">
        <v>12509</v>
      </c>
      <c r="O780" s="8">
        <v>44534</v>
      </c>
      <c r="P780" s="21" t="s">
        <v>12519</v>
      </c>
      <c r="Q780" s="22">
        <f>Table1_2[[#This Row],[Bank Deposit]]-Table1_2[[#This Row],[Saving Accounts]]</f>
        <v>260171.49612800003</v>
      </c>
      <c r="R780" s="22">
        <f>IF(AND(Table1_2[[#This Row],[Bank Deposit]]&gt;=500000),Table1_2[[#This Row],[Bank Deposit]]+Table1_2[[#This Row],[Bank Deposit]]*0.02,Table1_2[[#This Row],[Bank Deposit]])</f>
        <v>538791.54</v>
      </c>
    </row>
    <row r="781" spans="1:18" x14ac:dyDescent="0.25">
      <c r="A781" s="21" t="s">
        <v>4026</v>
      </c>
      <c r="B781">
        <v>431133207</v>
      </c>
      <c r="C781">
        <v>46</v>
      </c>
      <c r="D781" s="8">
        <v>27904.5</v>
      </c>
      <c r="E781" s="21" t="s">
        <v>1094</v>
      </c>
      <c r="F781" s="21" t="s">
        <v>19</v>
      </c>
      <c r="G781" s="21" t="s">
        <v>3820</v>
      </c>
      <c r="H781" s="22">
        <v>1785745</v>
      </c>
      <c r="I781" s="22">
        <v>1176170.3925528</v>
      </c>
      <c r="J781" s="21" t="s">
        <v>4028</v>
      </c>
      <c r="K781" s="21"/>
      <c r="L781" s="22">
        <v>2319034911</v>
      </c>
      <c r="M781" s="22">
        <v>0</v>
      </c>
      <c r="N781" s="21" t="s">
        <v>12505</v>
      </c>
      <c r="O781" s="8">
        <v>44675</v>
      </c>
      <c r="P781" s="21" t="s">
        <v>12512</v>
      </c>
      <c r="Q781" s="22">
        <f>Table1_2[[#This Row],[Bank Deposit]]-Table1_2[[#This Row],[Saving Accounts]]</f>
        <v>609574.60744719999</v>
      </c>
      <c r="R781" s="22">
        <f>IF(AND(Table1_2[[#This Row],[Bank Deposit]]&gt;=500000),Table1_2[[#This Row],[Bank Deposit]]+Table1_2[[#This Row],[Bank Deposit]]*0.02,Table1_2[[#This Row],[Bank Deposit]])</f>
        <v>1821459.9</v>
      </c>
    </row>
    <row r="782" spans="1:18" x14ac:dyDescent="0.25">
      <c r="A782" s="21" t="s">
        <v>1089</v>
      </c>
      <c r="B782">
        <v>292303183</v>
      </c>
      <c r="C782">
        <v>84</v>
      </c>
      <c r="D782" s="8">
        <v>14025</v>
      </c>
      <c r="E782" s="21" t="s">
        <v>12</v>
      </c>
      <c r="F782" s="21" t="s">
        <v>1090</v>
      </c>
      <c r="G782" s="21" t="s">
        <v>14</v>
      </c>
      <c r="H782" s="22">
        <v>198963</v>
      </c>
      <c r="I782" s="22">
        <v>133514.34039299999</v>
      </c>
      <c r="J782" s="21" t="s">
        <v>1092</v>
      </c>
      <c r="K782" s="21"/>
      <c r="L782" s="22">
        <v>187639725</v>
      </c>
      <c r="M782" s="22">
        <v>0</v>
      </c>
      <c r="N782" s="21" t="s">
        <v>12509</v>
      </c>
      <c r="O782" s="8">
        <v>44520</v>
      </c>
      <c r="P782" s="21" t="s">
        <v>12519</v>
      </c>
      <c r="Q782" s="22">
        <f>Table1_2[[#This Row],[Bank Deposit]]-Table1_2[[#This Row],[Saving Accounts]]</f>
        <v>65448.659607000009</v>
      </c>
      <c r="R782" s="22">
        <f>IF(AND(Table1_2[[#This Row],[Bank Deposit]]&gt;=500000),Table1_2[[#This Row],[Bank Deposit]]+Table1_2[[#This Row],[Bank Deposit]]*0.02,Table1_2[[#This Row],[Bank Deposit]])</f>
        <v>198963</v>
      </c>
    </row>
    <row r="783" spans="1:18" x14ac:dyDescent="0.25">
      <c r="A783" s="21" t="s">
        <v>5152</v>
      </c>
      <c r="B783">
        <v>75818830</v>
      </c>
      <c r="C783">
        <v>73</v>
      </c>
      <c r="D783" s="8">
        <v>18042.75</v>
      </c>
      <c r="E783" s="21" t="s">
        <v>1094</v>
      </c>
      <c r="F783" s="21" t="s">
        <v>1450</v>
      </c>
      <c r="G783" s="21" t="s">
        <v>4074</v>
      </c>
      <c r="H783" s="22">
        <v>2101187</v>
      </c>
      <c r="I783" s="22">
        <v>486516.46418100002</v>
      </c>
      <c r="J783" s="21" t="s">
        <v>5154</v>
      </c>
      <c r="K783" s="21"/>
      <c r="L783" s="22">
        <v>2089556352</v>
      </c>
      <c r="M783" s="22">
        <v>0</v>
      </c>
      <c r="N783" s="21" t="s">
        <v>12505</v>
      </c>
      <c r="O783" s="8">
        <v>44381</v>
      </c>
      <c r="P783" s="21" t="s">
        <v>12510</v>
      </c>
      <c r="Q783" s="22">
        <f>Table1_2[[#This Row],[Bank Deposit]]-Table1_2[[#This Row],[Saving Accounts]]</f>
        <v>1614670.5358190001</v>
      </c>
      <c r="R783" s="22">
        <f>IF(AND(Table1_2[[#This Row],[Bank Deposit]]&gt;=500000),Table1_2[[#This Row],[Bank Deposit]]+Table1_2[[#This Row],[Bank Deposit]]*0.02,Table1_2[[#This Row],[Bank Deposit]])</f>
        <v>2143210.7400000002</v>
      </c>
    </row>
    <row r="784" spans="1:18" x14ac:dyDescent="0.25">
      <c r="A784" s="21" t="s">
        <v>1667</v>
      </c>
      <c r="B784">
        <v>49880986</v>
      </c>
      <c r="C784">
        <v>64</v>
      </c>
      <c r="D784" s="8">
        <v>21330</v>
      </c>
      <c r="E784" s="21" t="s">
        <v>1094</v>
      </c>
      <c r="F784" s="21" t="s">
        <v>1252</v>
      </c>
      <c r="G784" s="21" t="s">
        <v>14</v>
      </c>
      <c r="H784" s="22">
        <v>21065</v>
      </c>
      <c r="I784" s="22">
        <v>12744.396087499999</v>
      </c>
      <c r="J784" s="21" t="s">
        <v>1669</v>
      </c>
      <c r="K784" s="21"/>
      <c r="L784" s="22">
        <v>333918879</v>
      </c>
      <c r="M784" s="22">
        <v>0</v>
      </c>
      <c r="N784" s="21" t="s">
        <v>12522</v>
      </c>
      <c r="O784" s="8">
        <v>44637</v>
      </c>
      <c r="P784" s="21" t="s">
        <v>12510</v>
      </c>
      <c r="Q784" s="22">
        <f>Table1_2[[#This Row],[Bank Deposit]]-Table1_2[[#This Row],[Saving Accounts]]</f>
        <v>8320.6039125000007</v>
      </c>
      <c r="R784" s="22">
        <f>IF(AND(Table1_2[[#This Row],[Bank Deposit]]&gt;=500000),Table1_2[[#This Row],[Bank Deposit]]+Table1_2[[#This Row],[Bank Deposit]]*0.02,Table1_2[[#This Row],[Bank Deposit]])</f>
        <v>21065</v>
      </c>
    </row>
    <row r="785" spans="1:18" x14ac:dyDescent="0.25">
      <c r="A785" s="21" t="s">
        <v>1667</v>
      </c>
      <c r="B785">
        <v>384914144</v>
      </c>
      <c r="C785">
        <v>48</v>
      </c>
      <c r="D785" s="8">
        <v>27174</v>
      </c>
      <c r="E785" s="21" t="s">
        <v>1094</v>
      </c>
      <c r="F785" s="21" t="s">
        <v>523</v>
      </c>
      <c r="G785" s="21" t="s">
        <v>4066</v>
      </c>
      <c r="H785" s="22">
        <v>238842</v>
      </c>
      <c r="I785" s="22">
        <v>96893.654457600001</v>
      </c>
      <c r="J785" s="21" t="s">
        <v>4810</v>
      </c>
      <c r="K785" s="21"/>
      <c r="L785" s="22">
        <v>333918879</v>
      </c>
      <c r="M785" s="22">
        <v>0</v>
      </c>
      <c r="N785" s="21" t="s">
        <v>12505</v>
      </c>
      <c r="O785" s="8">
        <v>44320</v>
      </c>
      <c r="P785" s="21" t="s">
        <v>12506</v>
      </c>
      <c r="Q785" s="22">
        <f>Table1_2[[#This Row],[Bank Deposit]]-Table1_2[[#This Row],[Saving Accounts]]</f>
        <v>141948.3455424</v>
      </c>
      <c r="R785" s="22">
        <f>IF(AND(Table1_2[[#This Row],[Bank Deposit]]&gt;=500000),Table1_2[[#This Row],[Bank Deposit]]+Table1_2[[#This Row],[Bank Deposit]]*0.02,Table1_2[[#This Row],[Bank Deposit]])</f>
        <v>238842</v>
      </c>
    </row>
    <row r="786" spans="1:18" x14ac:dyDescent="0.25">
      <c r="A786" s="21" t="s">
        <v>2893</v>
      </c>
      <c r="B786">
        <v>366489606</v>
      </c>
      <c r="C786">
        <v>45</v>
      </c>
      <c r="D786" s="8">
        <v>28269.75</v>
      </c>
      <c r="E786" s="21" t="s">
        <v>1094</v>
      </c>
      <c r="F786" s="21" t="s">
        <v>1610</v>
      </c>
      <c r="G786" s="21" t="s">
        <v>2773</v>
      </c>
      <c r="H786" s="22">
        <v>997276</v>
      </c>
      <c r="I786" s="22">
        <v>156823.566391</v>
      </c>
      <c r="J786" s="21" t="s">
        <v>2895</v>
      </c>
      <c r="K786" s="21"/>
      <c r="L786" s="22">
        <v>1197332928</v>
      </c>
      <c r="M786" s="22">
        <v>4385540984</v>
      </c>
      <c r="N786" s="21" t="s">
        <v>12515</v>
      </c>
      <c r="O786" s="8">
        <v>44613</v>
      </c>
      <c r="P786" s="21" t="s">
        <v>12506</v>
      </c>
      <c r="Q786" s="22">
        <f>Table1_2[[#This Row],[Bank Deposit]]-Table1_2[[#This Row],[Saving Accounts]]</f>
        <v>840452.43360899994</v>
      </c>
      <c r="R786" s="22">
        <f>IF(AND(Table1_2[[#This Row],[Bank Deposit]]&gt;=500000),Table1_2[[#This Row],[Bank Deposit]]+Table1_2[[#This Row],[Bank Deposit]]*0.02,Table1_2[[#This Row],[Bank Deposit]])</f>
        <v>1017221.52</v>
      </c>
    </row>
    <row r="787" spans="1:18" x14ac:dyDescent="0.25">
      <c r="A787" s="21" t="s">
        <v>7514</v>
      </c>
      <c r="B787">
        <v>363781303</v>
      </c>
      <c r="C787">
        <v>30</v>
      </c>
      <c r="D787" s="8">
        <v>33748.5</v>
      </c>
      <c r="E787" s="21" t="s">
        <v>12</v>
      </c>
      <c r="F787" s="21" t="s">
        <v>172</v>
      </c>
      <c r="G787" s="21" t="s">
        <v>4220</v>
      </c>
      <c r="H787" s="22">
        <v>474981</v>
      </c>
      <c r="I787" s="22">
        <v>94996.113129000005</v>
      </c>
      <c r="J787" s="21" t="s">
        <v>7516</v>
      </c>
      <c r="K787" s="21"/>
      <c r="L787" s="22">
        <v>103961088</v>
      </c>
      <c r="M787" s="22">
        <v>0</v>
      </c>
      <c r="N787" s="21" t="s">
        <v>12539</v>
      </c>
      <c r="O787" s="8">
        <v>44632</v>
      </c>
      <c r="P787" s="21" t="s">
        <v>12512</v>
      </c>
      <c r="Q787" s="22">
        <f>Table1_2[[#This Row],[Bank Deposit]]-Table1_2[[#This Row],[Saving Accounts]]</f>
        <v>379984.886871</v>
      </c>
      <c r="R787" s="22">
        <f>IF(AND(Table1_2[[#This Row],[Bank Deposit]]&gt;=500000),Table1_2[[#This Row],[Bank Deposit]]+Table1_2[[#This Row],[Bank Deposit]]*0.02,Table1_2[[#This Row],[Bank Deposit]])</f>
        <v>474981</v>
      </c>
    </row>
    <row r="788" spans="1:18" x14ac:dyDescent="0.25">
      <c r="A788" s="21" t="s">
        <v>3598</v>
      </c>
      <c r="B788">
        <v>764853701</v>
      </c>
      <c r="C788">
        <v>73</v>
      </c>
      <c r="D788" s="8">
        <v>18042.75</v>
      </c>
      <c r="E788" s="21" t="s">
        <v>1094</v>
      </c>
      <c r="F788" s="21" t="s">
        <v>290</v>
      </c>
      <c r="G788" s="21" t="s">
        <v>3583</v>
      </c>
      <c r="H788" s="22">
        <v>397158</v>
      </c>
      <c r="I788" s="22">
        <v>63301.372799999997</v>
      </c>
      <c r="J788" s="21" t="s">
        <v>3600</v>
      </c>
      <c r="K788" s="21"/>
      <c r="L788" s="22">
        <v>870197328</v>
      </c>
      <c r="M788" s="22">
        <v>0</v>
      </c>
      <c r="N788" s="21" t="s">
        <v>12525</v>
      </c>
      <c r="O788" s="8">
        <v>44523</v>
      </c>
      <c r="P788" s="21" t="s">
        <v>12564</v>
      </c>
      <c r="Q788" s="22">
        <f>Table1_2[[#This Row],[Bank Deposit]]-Table1_2[[#This Row],[Saving Accounts]]</f>
        <v>333856.62719999999</v>
      </c>
      <c r="R788" s="22">
        <f>IF(AND(Table1_2[[#This Row],[Bank Deposit]]&gt;=500000),Table1_2[[#This Row],[Bank Deposit]]+Table1_2[[#This Row],[Bank Deposit]]*0.02,Table1_2[[#This Row],[Bank Deposit]])</f>
        <v>397158</v>
      </c>
    </row>
    <row r="789" spans="1:18" x14ac:dyDescent="0.25">
      <c r="A789" s="21" t="s">
        <v>3598</v>
      </c>
      <c r="B789">
        <v>728432966</v>
      </c>
      <c r="C789">
        <v>59</v>
      </c>
      <c r="D789" s="8">
        <v>23156.25</v>
      </c>
      <c r="E789" s="21" t="s">
        <v>12</v>
      </c>
      <c r="F789" s="21" t="s">
        <v>323</v>
      </c>
      <c r="G789" s="21" t="s">
        <v>2773</v>
      </c>
      <c r="H789" s="22">
        <v>106406</v>
      </c>
      <c r="I789" s="22">
        <v>30186.020352</v>
      </c>
      <c r="J789" s="21" t="s">
        <v>6721</v>
      </c>
      <c r="K789" s="21"/>
      <c r="L789" s="22">
        <v>870197328</v>
      </c>
      <c r="M789" s="22">
        <v>0</v>
      </c>
      <c r="N789" s="21" t="s">
        <v>12539</v>
      </c>
      <c r="O789" s="8">
        <v>44293</v>
      </c>
      <c r="P789" s="21" t="s">
        <v>12512</v>
      </c>
      <c r="Q789" s="22">
        <f>Table1_2[[#This Row],[Bank Deposit]]-Table1_2[[#This Row],[Saving Accounts]]</f>
        <v>76219.979648000008</v>
      </c>
      <c r="R789" s="22">
        <f>IF(AND(Table1_2[[#This Row],[Bank Deposit]]&gt;=500000),Table1_2[[#This Row],[Bank Deposit]]+Table1_2[[#This Row],[Bank Deposit]]*0.02,Table1_2[[#This Row],[Bank Deposit]])</f>
        <v>106406</v>
      </c>
    </row>
    <row r="790" spans="1:18" x14ac:dyDescent="0.25">
      <c r="A790" s="21" t="s">
        <v>2577</v>
      </c>
      <c r="B790">
        <v>312719421</v>
      </c>
      <c r="C790">
        <v>52</v>
      </c>
      <c r="D790" s="8">
        <v>25713</v>
      </c>
      <c r="E790" s="21" t="s">
        <v>12</v>
      </c>
      <c r="F790" s="21" t="s">
        <v>699</v>
      </c>
      <c r="G790" s="21" t="s">
        <v>1964</v>
      </c>
      <c r="H790" s="22">
        <v>319150</v>
      </c>
      <c r="I790" s="22">
        <v>62104.902796800001</v>
      </c>
      <c r="J790" s="21" t="s">
        <v>2579</v>
      </c>
      <c r="K790" s="21"/>
      <c r="L790" s="22">
        <v>210907648</v>
      </c>
      <c r="M790" s="22">
        <v>0</v>
      </c>
      <c r="N790" s="21" t="s">
        <v>12539</v>
      </c>
      <c r="O790" s="8">
        <v>44231</v>
      </c>
      <c r="P790" s="21" t="s">
        <v>12512</v>
      </c>
      <c r="Q790" s="22">
        <f>Table1_2[[#This Row],[Bank Deposit]]-Table1_2[[#This Row],[Saving Accounts]]</f>
        <v>257045.09720319998</v>
      </c>
      <c r="R790" s="22">
        <f>IF(AND(Table1_2[[#This Row],[Bank Deposit]]&gt;=500000),Table1_2[[#This Row],[Bank Deposit]]+Table1_2[[#This Row],[Bank Deposit]]*0.02,Table1_2[[#This Row],[Bank Deposit]])</f>
        <v>319150</v>
      </c>
    </row>
    <row r="791" spans="1:18" x14ac:dyDescent="0.25">
      <c r="A791" s="21" t="s">
        <v>3795</v>
      </c>
      <c r="B791">
        <v>181717514</v>
      </c>
      <c r="C791">
        <v>57</v>
      </c>
      <c r="D791" s="8">
        <v>23886.75</v>
      </c>
      <c r="E791" s="21" t="s">
        <v>1094</v>
      </c>
      <c r="F791" s="21" t="s">
        <v>231</v>
      </c>
      <c r="G791" s="21" t="s">
        <v>3583</v>
      </c>
      <c r="H791" s="22">
        <v>464391</v>
      </c>
      <c r="I791" s="22">
        <v>460521.32704200002</v>
      </c>
      <c r="J791" s="21" t="s">
        <v>3797</v>
      </c>
      <c r="K791" s="21"/>
      <c r="L791" s="22">
        <v>1217196288</v>
      </c>
      <c r="M791" s="22">
        <v>0</v>
      </c>
      <c r="N791" s="21" t="s">
        <v>12522</v>
      </c>
      <c r="O791" s="8">
        <v>44467</v>
      </c>
      <c r="P791" s="21" t="s">
        <v>12510</v>
      </c>
      <c r="Q791" s="22">
        <f>Table1_2[[#This Row],[Bank Deposit]]-Table1_2[[#This Row],[Saving Accounts]]</f>
        <v>3869.672957999981</v>
      </c>
      <c r="R791" s="22">
        <f>IF(AND(Table1_2[[#This Row],[Bank Deposit]]&gt;=500000),Table1_2[[#This Row],[Bank Deposit]]+Table1_2[[#This Row],[Bank Deposit]]*0.02,Table1_2[[#This Row],[Bank Deposit]])</f>
        <v>464391</v>
      </c>
    </row>
    <row r="792" spans="1:18" x14ac:dyDescent="0.25">
      <c r="A792" s="21" t="s">
        <v>433</v>
      </c>
      <c r="B792">
        <v>11130133</v>
      </c>
      <c r="C792">
        <v>45</v>
      </c>
      <c r="D792" s="8">
        <v>28269.75</v>
      </c>
      <c r="E792" s="21" t="s">
        <v>12</v>
      </c>
      <c r="F792" s="21" t="s">
        <v>106</v>
      </c>
      <c r="G792" s="21" t="s">
        <v>14</v>
      </c>
      <c r="H792" s="22">
        <v>751407</v>
      </c>
      <c r="I792" s="22">
        <v>126486.80702399999</v>
      </c>
      <c r="J792" s="21" t="s">
        <v>436</v>
      </c>
      <c r="K792" s="21"/>
      <c r="L792" s="22">
        <v>2052252384</v>
      </c>
      <c r="M792" s="22">
        <v>0</v>
      </c>
      <c r="N792" s="21" t="s">
        <v>12505</v>
      </c>
      <c r="O792" s="8">
        <v>44406</v>
      </c>
      <c r="P792" s="21" t="s">
        <v>12510</v>
      </c>
      <c r="Q792" s="22">
        <f>Table1_2[[#This Row],[Bank Deposit]]-Table1_2[[#This Row],[Saving Accounts]]</f>
        <v>624920.19297600002</v>
      </c>
      <c r="R792" s="22">
        <f>IF(AND(Table1_2[[#This Row],[Bank Deposit]]&gt;=500000),Table1_2[[#This Row],[Bank Deposit]]+Table1_2[[#This Row],[Bank Deposit]]*0.02,Table1_2[[#This Row],[Bank Deposit]])</f>
        <v>766435.14</v>
      </c>
    </row>
    <row r="793" spans="1:18" x14ac:dyDescent="0.25">
      <c r="A793" s="21" t="s">
        <v>3010</v>
      </c>
      <c r="B793">
        <v>898592859</v>
      </c>
      <c r="C793">
        <v>56</v>
      </c>
      <c r="D793" s="8">
        <v>24252</v>
      </c>
      <c r="E793" s="21" t="s">
        <v>1094</v>
      </c>
      <c r="F793" s="21" t="s">
        <v>591</v>
      </c>
      <c r="G793" s="21" t="s">
        <v>2773</v>
      </c>
      <c r="H793" s="22">
        <v>152557</v>
      </c>
      <c r="I793" s="22">
        <v>108042.232206</v>
      </c>
      <c r="J793" s="21" t="s">
        <v>3012</v>
      </c>
      <c r="K793" s="21"/>
      <c r="L793" s="22">
        <v>123401696</v>
      </c>
      <c r="M793" s="22">
        <v>0</v>
      </c>
      <c r="N793" s="21" t="s">
        <v>12539</v>
      </c>
      <c r="O793" s="8">
        <v>44357</v>
      </c>
      <c r="P793" s="21" t="s">
        <v>12566</v>
      </c>
      <c r="Q793" s="22">
        <f>Table1_2[[#This Row],[Bank Deposit]]-Table1_2[[#This Row],[Saving Accounts]]</f>
        <v>44514.767793999999</v>
      </c>
      <c r="R793" s="22">
        <f>IF(AND(Table1_2[[#This Row],[Bank Deposit]]&gt;=500000),Table1_2[[#This Row],[Bank Deposit]]+Table1_2[[#This Row],[Bank Deposit]]*0.02,Table1_2[[#This Row],[Bank Deposit]])</f>
        <v>152557</v>
      </c>
    </row>
    <row r="794" spans="1:18" x14ac:dyDescent="0.25">
      <c r="A794" s="21" t="s">
        <v>482</v>
      </c>
      <c r="B794">
        <v>476051557</v>
      </c>
      <c r="C794">
        <v>17</v>
      </c>
      <c r="D794" s="8">
        <v>38496.75</v>
      </c>
      <c r="E794" s="21" t="s">
        <v>12</v>
      </c>
      <c r="F794" s="21" t="s">
        <v>483</v>
      </c>
      <c r="G794" s="21" t="s">
        <v>14</v>
      </c>
      <c r="H794" s="22">
        <v>3498984</v>
      </c>
      <c r="I794" s="22">
        <v>986230.74229175004</v>
      </c>
      <c r="J794" s="21" t="s">
        <v>485</v>
      </c>
      <c r="K794" s="21"/>
      <c r="L794" s="22">
        <v>1890741909</v>
      </c>
      <c r="M794" s="22">
        <v>0</v>
      </c>
      <c r="N794" s="21" t="s">
        <v>12539</v>
      </c>
      <c r="O794" s="8">
        <v>44566</v>
      </c>
      <c r="P794" s="21" t="s">
        <v>12512</v>
      </c>
      <c r="Q794" s="22">
        <f>Table1_2[[#This Row],[Bank Deposit]]-Table1_2[[#This Row],[Saving Accounts]]</f>
        <v>2512753.2577082501</v>
      </c>
      <c r="R794" s="22">
        <f>IF(AND(Table1_2[[#This Row],[Bank Deposit]]&gt;=500000),Table1_2[[#This Row],[Bank Deposit]]+Table1_2[[#This Row],[Bank Deposit]]*0.02,Table1_2[[#This Row],[Bank Deposit]])</f>
        <v>3568963.68</v>
      </c>
    </row>
    <row r="795" spans="1:18" x14ac:dyDescent="0.25">
      <c r="A795" s="21" t="s">
        <v>5501</v>
      </c>
      <c r="B795">
        <v>957165148</v>
      </c>
      <c r="C795">
        <v>80</v>
      </c>
      <c r="D795" s="8">
        <v>15486</v>
      </c>
      <c r="E795" s="21" t="s">
        <v>1094</v>
      </c>
      <c r="F795" s="21" t="s">
        <v>430</v>
      </c>
      <c r="G795" s="21" t="s">
        <v>4074</v>
      </c>
      <c r="H795" s="22">
        <v>425301</v>
      </c>
      <c r="I795" s="22">
        <v>298431.56267279998</v>
      </c>
      <c r="J795" s="21" t="s">
        <v>5503</v>
      </c>
      <c r="K795" s="21"/>
      <c r="L795" s="22">
        <v>9872184</v>
      </c>
      <c r="M795" s="22">
        <v>0</v>
      </c>
      <c r="N795" s="21" t="s">
        <v>12525</v>
      </c>
      <c r="O795" s="8">
        <v>44449</v>
      </c>
      <c r="P795" s="21" t="s">
        <v>12564</v>
      </c>
      <c r="Q795" s="22">
        <f>Table1_2[[#This Row],[Bank Deposit]]-Table1_2[[#This Row],[Saving Accounts]]</f>
        <v>126869.43732720002</v>
      </c>
      <c r="R795" s="22">
        <f>IF(AND(Table1_2[[#This Row],[Bank Deposit]]&gt;=500000),Table1_2[[#This Row],[Bank Deposit]]+Table1_2[[#This Row],[Bank Deposit]]*0.02,Table1_2[[#This Row],[Bank Deposit]])</f>
        <v>425301</v>
      </c>
    </row>
    <row r="796" spans="1:18" x14ac:dyDescent="0.25">
      <c r="A796" s="21" t="s">
        <v>4168</v>
      </c>
      <c r="B796">
        <v>738497808</v>
      </c>
      <c r="C796">
        <v>56</v>
      </c>
      <c r="D796" s="8">
        <v>24252</v>
      </c>
      <c r="E796" s="21" t="s">
        <v>1094</v>
      </c>
      <c r="F796" s="21" t="s">
        <v>2501</v>
      </c>
      <c r="G796" s="21" t="s">
        <v>4066</v>
      </c>
      <c r="H796" s="22">
        <v>124497</v>
      </c>
      <c r="I796" s="22">
        <v>62995.533004800003</v>
      </c>
      <c r="J796" s="21" t="s">
        <v>4170</v>
      </c>
      <c r="K796" s="21"/>
      <c r="L796" s="22">
        <v>646646814</v>
      </c>
      <c r="M796" s="22">
        <v>0</v>
      </c>
      <c r="N796" s="21" t="s">
        <v>12505</v>
      </c>
      <c r="O796" s="8">
        <v>44235</v>
      </c>
      <c r="P796" s="21" t="s">
        <v>12564</v>
      </c>
      <c r="Q796" s="22">
        <f>Table1_2[[#This Row],[Bank Deposit]]-Table1_2[[#This Row],[Saving Accounts]]</f>
        <v>61501.466995199997</v>
      </c>
      <c r="R796" s="22">
        <f>IF(AND(Table1_2[[#This Row],[Bank Deposit]]&gt;=500000),Table1_2[[#This Row],[Bank Deposit]]+Table1_2[[#This Row],[Bank Deposit]]*0.02,Table1_2[[#This Row],[Bank Deposit]])</f>
        <v>124497</v>
      </c>
    </row>
    <row r="797" spans="1:18" x14ac:dyDescent="0.25">
      <c r="A797" s="21" t="s">
        <v>4559</v>
      </c>
      <c r="B797">
        <v>481756337</v>
      </c>
      <c r="C797">
        <v>42</v>
      </c>
      <c r="D797" s="8">
        <v>29365.5</v>
      </c>
      <c r="E797" s="21" t="s">
        <v>1094</v>
      </c>
      <c r="F797" s="21" t="s">
        <v>784</v>
      </c>
      <c r="G797" s="21" t="s">
        <v>4058</v>
      </c>
      <c r="H797" s="22">
        <v>1098166</v>
      </c>
      <c r="I797" s="22">
        <v>280382.80895999999</v>
      </c>
      <c r="J797" s="21" t="s">
        <v>1108</v>
      </c>
      <c r="K797" s="21"/>
      <c r="L797" s="22">
        <v>1542544794</v>
      </c>
      <c r="M797" s="22">
        <v>0</v>
      </c>
      <c r="N797" s="21" t="s">
        <v>12539</v>
      </c>
      <c r="O797" s="8">
        <v>44270</v>
      </c>
      <c r="P797" s="21" t="s">
        <v>12510</v>
      </c>
      <c r="Q797" s="22">
        <f>Table1_2[[#This Row],[Bank Deposit]]-Table1_2[[#This Row],[Saving Accounts]]</f>
        <v>817783.19103999995</v>
      </c>
      <c r="R797" s="22">
        <f>IF(AND(Table1_2[[#This Row],[Bank Deposit]]&gt;=500000),Table1_2[[#This Row],[Bank Deposit]]+Table1_2[[#This Row],[Bank Deposit]]*0.02,Table1_2[[#This Row],[Bank Deposit]])</f>
        <v>1120129.32</v>
      </c>
    </row>
    <row r="798" spans="1:18" x14ac:dyDescent="0.25">
      <c r="A798" s="21" t="s">
        <v>6521</v>
      </c>
      <c r="B798">
        <v>666033769</v>
      </c>
      <c r="C798">
        <v>72</v>
      </c>
      <c r="D798" s="8">
        <v>18408</v>
      </c>
      <c r="E798" s="21" t="s">
        <v>12</v>
      </c>
      <c r="F798" s="21" t="s">
        <v>68</v>
      </c>
      <c r="G798" s="21" t="s">
        <v>4062</v>
      </c>
      <c r="H798" s="22">
        <v>1217834</v>
      </c>
      <c r="I798" s="22">
        <v>839167.43133405002</v>
      </c>
      <c r="J798" s="21" t="s">
        <v>6523</v>
      </c>
      <c r="K798" s="21"/>
      <c r="L798" s="22">
        <v>16202628</v>
      </c>
      <c r="M798" s="22">
        <v>0</v>
      </c>
      <c r="N798" s="21" t="s">
        <v>12522</v>
      </c>
      <c r="O798" s="8">
        <v>44594</v>
      </c>
      <c r="P798" s="21" t="s">
        <v>12510</v>
      </c>
      <c r="Q798" s="22">
        <f>Table1_2[[#This Row],[Bank Deposit]]-Table1_2[[#This Row],[Saving Accounts]]</f>
        <v>378666.56866594998</v>
      </c>
      <c r="R798" s="22">
        <f>IF(AND(Table1_2[[#This Row],[Bank Deposit]]&gt;=500000),Table1_2[[#This Row],[Bank Deposit]]+Table1_2[[#This Row],[Bank Deposit]]*0.02,Table1_2[[#This Row],[Bank Deposit]])</f>
        <v>1242190.68</v>
      </c>
    </row>
    <row r="799" spans="1:18" x14ac:dyDescent="0.25">
      <c r="A799" s="21" t="s">
        <v>3033</v>
      </c>
      <c r="B799">
        <v>693108756</v>
      </c>
      <c r="C799">
        <v>41</v>
      </c>
      <c r="D799" s="8">
        <v>29730.75</v>
      </c>
      <c r="E799" s="21" t="s">
        <v>1094</v>
      </c>
      <c r="F799" s="21" t="s">
        <v>130</v>
      </c>
      <c r="G799" s="21" t="s">
        <v>2773</v>
      </c>
      <c r="H799" s="22">
        <v>38407</v>
      </c>
      <c r="I799" s="22">
        <v>25028.430874559999</v>
      </c>
      <c r="J799" s="21" t="s">
        <v>3035</v>
      </c>
      <c r="K799" s="21"/>
      <c r="L799" s="22">
        <v>12535308</v>
      </c>
      <c r="M799" s="22">
        <v>0</v>
      </c>
      <c r="N799" s="21" t="s">
        <v>12539</v>
      </c>
      <c r="O799" s="8">
        <v>44569</v>
      </c>
      <c r="P799" s="21" t="s">
        <v>12512</v>
      </c>
      <c r="Q799" s="22">
        <f>Table1_2[[#This Row],[Bank Deposit]]-Table1_2[[#This Row],[Saving Accounts]]</f>
        <v>13378.569125440001</v>
      </c>
      <c r="R799" s="22">
        <f>IF(AND(Table1_2[[#This Row],[Bank Deposit]]&gt;=500000),Table1_2[[#This Row],[Bank Deposit]]+Table1_2[[#This Row],[Bank Deposit]]*0.02,Table1_2[[#This Row],[Bank Deposit]])</f>
        <v>38407</v>
      </c>
    </row>
    <row r="800" spans="1:18" x14ac:dyDescent="0.25">
      <c r="A800" s="21" t="s">
        <v>7382</v>
      </c>
      <c r="B800">
        <v>181075374</v>
      </c>
      <c r="C800">
        <v>27</v>
      </c>
      <c r="D800" s="8">
        <v>34844.25</v>
      </c>
      <c r="E800" s="21" t="s">
        <v>12</v>
      </c>
      <c r="F800" s="21" t="s">
        <v>1090</v>
      </c>
      <c r="G800" s="21" t="s">
        <v>4058</v>
      </c>
      <c r="H800" s="22">
        <v>1221004</v>
      </c>
      <c r="I800" s="22">
        <v>742858.68758400006</v>
      </c>
      <c r="J800" s="21" t="s">
        <v>7384</v>
      </c>
      <c r="K800" s="21"/>
      <c r="L800" s="22">
        <v>140915205</v>
      </c>
      <c r="M800" s="22">
        <v>0</v>
      </c>
      <c r="N800" s="21" t="s">
        <v>12539</v>
      </c>
      <c r="O800" s="8">
        <v>44395</v>
      </c>
      <c r="P800" s="21" t="s">
        <v>12512</v>
      </c>
      <c r="Q800" s="22">
        <f>Table1_2[[#This Row],[Bank Deposit]]-Table1_2[[#This Row],[Saving Accounts]]</f>
        <v>478145.31241599994</v>
      </c>
      <c r="R800" s="22">
        <f>IF(AND(Table1_2[[#This Row],[Bank Deposit]]&gt;=500000),Table1_2[[#This Row],[Bank Deposit]]+Table1_2[[#This Row],[Bank Deposit]]*0.02,Table1_2[[#This Row],[Bank Deposit]])</f>
        <v>1245424.08</v>
      </c>
    </row>
    <row r="801" spans="1:18" x14ac:dyDescent="0.25">
      <c r="A801" s="21" t="s">
        <v>3243</v>
      </c>
      <c r="B801">
        <v>402846524</v>
      </c>
      <c r="C801">
        <v>34</v>
      </c>
      <c r="D801" s="8">
        <v>32287.5</v>
      </c>
      <c r="E801" s="21" t="s">
        <v>1094</v>
      </c>
      <c r="F801" s="21" t="s">
        <v>106</v>
      </c>
      <c r="G801" s="21" t="s">
        <v>3058</v>
      </c>
      <c r="H801" s="22">
        <v>3384844</v>
      </c>
      <c r="I801" s="22">
        <v>1241535.07247616</v>
      </c>
      <c r="J801" s="21" t="s">
        <v>3245</v>
      </c>
      <c r="K801" s="21"/>
      <c r="L801" s="22">
        <v>196216482</v>
      </c>
      <c r="M801" s="22">
        <v>15207829824</v>
      </c>
      <c r="N801" s="21" t="s">
        <v>12515</v>
      </c>
      <c r="O801" s="8">
        <v>44344</v>
      </c>
      <c r="P801" s="21" t="s">
        <v>12516</v>
      </c>
      <c r="Q801" s="22">
        <f>Table1_2[[#This Row],[Bank Deposit]]-Table1_2[[#This Row],[Saving Accounts]]</f>
        <v>2143308.9275238402</v>
      </c>
      <c r="R801" s="22">
        <f>IF(AND(Table1_2[[#This Row],[Bank Deposit]]&gt;=500000),Table1_2[[#This Row],[Bank Deposit]]+Table1_2[[#This Row],[Bank Deposit]]*0.02,Table1_2[[#This Row],[Bank Deposit]])</f>
        <v>3452540.88</v>
      </c>
    </row>
    <row r="802" spans="1:18" x14ac:dyDescent="0.25">
      <c r="A802" s="21" t="s">
        <v>5400</v>
      </c>
      <c r="B802">
        <v>905121758</v>
      </c>
      <c r="C802">
        <v>35</v>
      </c>
      <c r="D802" s="8">
        <v>31922.25</v>
      </c>
      <c r="E802" s="21" t="s">
        <v>1094</v>
      </c>
      <c r="F802" s="21" t="s">
        <v>654</v>
      </c>
      <c r="G802" s="21" t="s">
        <v>4105</v>
      </c>
      <c r="H802" s="22">
        <v>571621</v>
      </c>
      <c r="I802" s="22">
        <v>49247.3436</v>
      </c>
      <c r="J802" s="21" t="s">
        <v>5402</v>
      </c>
      <c r="K802" s="21"/>
      <c r="L802" s="22">
        <v>724313396</v>
      </c>
      <c r="M802" s="22">
        <v>0</v>
      </c>
      <c r="N802" s="21" t="s">
        <v>12522</v>
      </c>
      <c r="O802" s="8">
        <v>44511</v>
      </c>
      <c r="P802" s="21" t="s">
        <v>12512</v>
      </c>
      <c r="Q802" s="22">
        <f>Table1_2[[#This Row],[Bank Deposit]]-Table1_2[[#This Row],[Saving Accounts]]</f>
        <v>522373.65639999998</v>
      </c>
      <c r="R802" s="22">
        <f>IF(AND(Table1_2[[#This Row],[Bank Deposit]]&gt;=500000),Table1_2[[#This Row],[Bank Deposit]]+Table1_2[[#This Row],[Bank Deposit]]*0.02,Table1_2[[#This Row],[Bank Deposit]])</f>
        <v>583053.42000000004</v>
      </c>
    </row>
    <row r="803" spans="1:18" x14ac:dyDescent="0.25">
      <c r="A803" s="21" t="s">
        <v>2446</v>
      </c>
      <c r="B803">
        <v>915416749</v>
      </c>
      <c r="C803">
        <v>48</v>
      </c>
      <c r="D803" s="8">
        <v>27174</v>
      </c>
      <c r="E803" s="21" t="s">
        <v>12</v>
      </c>
      <c r="F803" s="21" t="s">
        <v>602</v>
      </c>
      <c r="G803" s="21" t="s">
        <v>1964</v>
      </c>
      <c r="H803" s="22">
        <v>1190650</v>
      </c>
      <c r="I803" s="22">
        <v>163201.1290368</v>
      </c>
      <c r="J803" s="21" t="s">
        <v>2448</v>
      </c>
      <c r="K803" s="21"/>
      <c r="L803" s="22">
        <v>3627224064</v>
      </c>
      <c r="M803" s="22">
        <v>0</v>
      </c>
      <c r="N803" s="21" t="s">
        <v>12522</v>
      </c>
      <c r="O803" s="8">
        <v>44346</v>
      </c>
      <c r="P803" s="21" t="s">
        <v>12510</v>
      </c>
      <c r="Q803" s="22">
        <f>Table1_2[[#This Row],[Bank Deposit]]-Table1_2[[#This Row],[Saving Accounts]]</f>
        <v>1027448.8709632</v>
      </c>
      <c r="R803" s="22">
        <f>IF(AND(Table1_2[[#This Row],[Bank Deposit]]&gt;=500000),Table1_2[[#This Row],[Bank Deposit]]+Table1_2[[#This Row],[Bank Deposit]]*0.02,Table1_2[[#This Row],[Bank Deposit]])</f>
        <v>1214463</v>
      </c>
    </row>
    <row r="804" spans="1:18" x14ac:dyDescent="0.25">
      <c r="A804" s="21" t="s">
        <v>2373</v>
      </c>
      <c r="B804">
        <v>897973794</v>
      </c>
      <c r="C804">
        <v>78</v>
      </c>
      <c r="D804" s="8">
        <v>16216.5</v>
      </c>
      <c r="E804" s="21" t="s">
        <v>1094</v>
      </c>
      <c r="F804" s="21" t="s">
        <v>750</v>
      </c>
      <c r="G804" s="21" t="s">
        <v>1964</v>
      </c>
      <c r="H804" s="22">
        <v>2856010</v>
      </c>
      <c r="I804" s="22">
        <v>265037.77439999999</v>
      </c>
      <c r="J804" s="21" t="s">
        <v>2375</v>
      </c>
      <c r="K804" s="21"/>
      <c r="L804" s="22">
        <v>10832175</v>
      </c>
      <c r="M804" s="22">
        <v>0</v>
      </c>
      <c r="N804" s="21" t="s">
        <v>12525</v>
      </c>
      <c r="O804" s="8">
        <v>44451</v>
      </c>
      <c r="P804" s="21" t="s">
        <v>12564</v>
      </c>
      <c r="Q804" s="22">
        <f>Table1_2[[#This Row],[Bank Deposit]]-Table1_2[[#This Row],[Saving Accounts]]</f>
        <v>2590972.2256</v>
      </c>
      <c r="R804" s="22">
        <f>IF(AND(Table1_2[[#This Row],[Bank Deposit]]&gt;=500000),Table1_2[[#This Row],[Bank Deposit]]+Table1_2[[#This Row],[Bank Deposit]]*0.02,Table1_2[[#This Row],[Bank Deposit]])</f>
        <v>2913130.2</v>
      </c>
    </row>
    <row r="805" spans="1:18" x14ac:dyDescent="0.25">
      <c r="A805" s="21" t="s">
        <v>2751</v>
      </c>
      <c r="B805">
        <v>265864878</v>
      </c>
      <c r="C805">
        <v>21</v>
      </c>
      <c r="D805" s="8">
        <v>37035.75</v>
      </c>
      <c r="E805" s="21" t="s">
        <v>12</v>
      </c>
      <c r="F805" s="21" t="s">
        <v>1702</v>
      </c>
      <c r="G805" s="21" t="s">
        <v>1964</v>
      </c>
      <c r="H805" s="22">
        <v>834516</v>
      </c>
      <c r="I805" s="22">
        <v>388708.60105125001</v>
      </c>
      <c r="J805" s="21" t="s">
        <v>2753</v>
      </c>
      <c r="K805" s="21"/>
      <c r="L805" s="22">
        <v>2034949322</v>
      </c>
      <c r="M805" s="22">
        <v>0</v>
      </c>
      <c r="N805" s="21" t="s">
        <v>12522</v>
      </c>
      <c r="O805" s="8">
        <v>44238</v>
      </c>
      <c r="P805" s="21" t="s">
        <v>12510</v>
      </c>
      <c r="Q805" s="22">
        <f>Table1_2[[#This Row],[Bank Deposit]]-Table1_2[[#This Row],[Saving Accounts]]</f>
        <v>445807.39894874999</v>
      </c>
      <c r="R805" s="22">
        <f>IF(AND(Table1_2[[#This Row],[Bank Deposit]]&gt;=500000),Table1_2[[#This Row],[Bank Deposit]]+Table1_2[[#This Row],[Bank Deposit]]*0.02,Table1_2[[#This Row],[Bank Deposit]])</f>
        <v>851206.32</v>
      </c>
    </row>
    <row r="806" spans="1:18" x14ac:dyDescent="0.25">
      <c r="A806" s="21" t="s">
        <v>1028</v>
      </c>
      <c r="B806">
        <v>445167434</v>
      </c>
      <c r="C806">
        <v>20</v>
      </c>
      <c r="D806" s="8">
        <v>37401</v>
      </c>
      <c r="E806" s="21" t="s">
        <v>12</v>
      </c>
      <c r="F806" s="21" t="s">
        <v>909</v>
      </c>
      <c r="G806" s="21" t="s">
        <v>14</v>
      </c>
      <c r="H806" s="22">
        <v>104217</v>
      </c>
      <c r="I806" s="22">
        <v>65017.487620799999</v>
      </c>
      <c r="J806" s="21" t="s">
        <v>1030</v>
      </c>
      <c r="K806" s="21"/>
      <c r="L806" s="22">
        <v>1269946692</v>
      </c>
      <c r="M806" s="22">
        <v>0</v>
      </c>
      <c r="N806" s="21" t="s">
        <v>12522</v>
      </c>
      <c r="O806" s="8">
        <v>44479</v>
      </c>
      <c r="P806" s="21" t="s">
        <v>12510</v>
      </c>
      <c r="Q806" s="22">
        <f>Table1_2[[#This Row],[Bank Deposit]]-Table1_2[[#This Row],[Saving Accounts]]</f>
        <v>39199.512379200001</v>
      </c>
      <c r="R806" s="22">
        <f>IF(AND(Table1_2[[#This Row],[Bank Deposit]]&gt;=500000),Table1_2[[#This Row],[Bank Deposit]]+Table1_2[[#This Row],[Bank Deposit]]*0.02,Table1_2[[#This Row],[Bank Deposit]])</f>
        <v>104217</v>
      </c>
    </row>
    <row r="807" spans="1:18" x14ac:dyDescent="0.25">
      <c r="A807" s="21" t="s">
        <v>4970</v>
      </c>
      <c r="B807">
        <v>197570644</v>
      </c>
      <c r="C807">
        <v>51</v>
      </c>
      <c r="D807" s="8">
        <v>26078.25</v>
      </c>
      <c r="E807" s="21" t="s">
        <v>1094</v>
      </c>
      <c r="F807" s="21" t="s">
        <v>483</v>
      </c>
      <c r="G807" s="21" t="s">
        <v>4148</v>
      </c>
      <c r="H807" s="22">
        <v>888786</v>
      </c>
      <c r="I807" s="22">
        <v>242257.72319280001</v>
      </c>
      <c r="J807" s="21" t="s">
        <v>4972</v>
      </c>
      <c r="K807" s="21"/>
      <c r="L807" s="22">
        <v>721941675</v>
      </c>
      <c r="M807" s="22">
        <v>0</v>
      </c>
      <c r="N807" s="21" t="s">
        <v>12509</v>
      </c>
      <c r="O807" s="8">
        <v>44434</v>
      </c>
      <c r="P807" s="21" t="s">
        <v>12519</v>
      </c>
      <c r="Q807" s="22">
        <f>Table1_2[[#This Row],[Bank Deposit]]-Table1_2[[#This Row],[Saving Accounts]]</f>
        <v>646528.27680719993</v>
      </c>
      <c r="R807" s="22">
        <f>IF(AND(Table1_2[[#This Row],[Bank Deposit]]&gt;=500000),Table1_2[[#This Row],[Bank Deposit]]+Table1_2[[#This Row],[Bank Deposit]]*0.02,Table1_2[[#This Row],[Bank Deposit]])</f>
        <v>906561.72</v>
      </c>
    </row>
    <row r="808" spans="1:18" x14ac:dyDescent="0.25">
      <c r="A808" s="21" t="s">
        <v>4561</v>
      </c>
      <c r="B808">
        <v>164215475</v>
      </c>
      <c r="C808">
        <v>24</v>
      </c>
      <c r="D808" s="8">
        <v>35940</v>
      </c>
      <c r="E808" s="21" t="s">
        <v>1094</v>
      </c>
      <c r="F808" s="21" t="s">
        <v>2602</v>
      </c>
      <c r="G808" s="21" t="s">
        <v>4074</v>
      </c>
      <c r="H808" s="22">
        <v>1390317</v>
      </c>
      <c r="I808" s="22">
        <v>415070.3612475</v>
      </c>
      <c r="J808" s="21" t="s">
        <v>4563</v>
      </c>
      <c r="K808" s="21"/>
      <c r="L808" s="22">
        <v>1666898688</v>
      </c>
      <c r="M808" s="22">
        <v>0</v>
      </c>
      <c r="N808" s="21" t="s">
        <v>12505</v>
      </c>
      <c r="O808" s="8">
        <v>44392</v>
      </c>
      <c r="P808" s="21" t="s">
        <v>12564</v>
      </c>
      <c r="Q808" s="22">
        <f>Table1_2[[#This Row],[Bank Deposit]]-Table1_2[[#This Row],[Saving Accounts]]</f>
        <v>975246.63875250006</v>
      </c>
      <c r="R808" s="22">
        <f>IF(AND(Table1_2[[#This Row],[Bank Deposit]]&gt;=500000),Table1_2[[#This Row],[Bank Deposit]]+Table1_2[[#This Row],[Bank Deposit]]*0.02,Table1_2[[#This Row],[Bank Deposit]])</f>
        <v>1418123.34</v>
      </c>
    </row>
    <row r="809" spans="1:18" x14ac:dyDescent="0.25">
      <c r="A809" s="21" t="s">
        <v>2535</v>
      </c>
      <c r="B809">
        <v>928229617</v>
      </c>
      <c r="C809">
        <v>22</v>
      </c>
      <c r="D809" s="8">
        <v>36670.5</v>
      </c>
      <c r="E809" s="21" t="s">
        <v>12</v>
      </c>
      <c r="F809" s="21" t="s">
        <v>294</v>
      </c>
      <c r="G809" s="21" t="s">
        <v>1964</v>
      </c>
      <c r="H809" s="22">
        <v>193003</v>
      </c>
      <c r="I809" s="22">
        <v>18255.51509334</v>
      </c>
      <c r="J809" s="21" t="s">
        <v>2537</v>
      </c>
      <c r="K809" s="21"/>
      <c r="L809" s="22">
        <v>3322484514</v>
      </c>
      <c r="M809" s="22">
        <v>0</v>
      </c>
      <c r="N809" s="21" t="s">
        <v>12509</v>
      </c>
      <c r="O809" s="8">
        <v>44331</v>
      </c>
      <c r="P809" s="21" t="s">
        <v>12519</v>
      </c>
      <c r="Q809" s="22">
        <f>Table1_2[[#This Row],[Bank Deposit]]-Table1_2[[#This Row],[Saving Accounts]]</f>
        <v>174747.48490665999</v>
      </c>
      <c r="R809" s="22">
        <f>IF(AND(Table1_2[[#This Row],[Bank Deposit]]&gt;=500000),Table1_2[[#This Row],[Bank Deposit]]+Table1_2[[#This Row],[Bank Deposit]]*0.02,Table1_2[[#This Row],[Bank Deposit]])</f>
        <v>193003</v>
      </c>
    </row>
    <row r="810" spans="1:18" x14ac:dyDescent="0.25">
      <c r="A810" s="21" t="s">
        <v>7160</v>
      </c>
      <c r="B810">
        <v>884029303</v>
      </c>
      <c r="C810">
        <v>47</v>
      </c>
      <c r="D810" s="8">
        <v>27539.25</v>
      </c>
      <c r="E810" s="21" t="s">
        <v>12</v>
      </c>
      <c r="F810" s="21" t="s">
        <v>825</v>
      </c>
      <c r="G810" s="21" t="s">
        <v>4105</v>
      </c>
      <c r="H810" s="22">
        <v>972009</v>
      </c>
      <c r="I810" s="22">
        <v>328123.89828413998</v>
      </c>
      <c r="J810" s="21" t="s">
        <v>7162</v>
      </c>
      <c r="K810" s="21"/>
      <c r="L810" s="22">
        <v>395150336</v>
      </c>
      <c r="M810" s="22">
        <v>0</v>
      </c>
      <c r="N810" s="21" t="s">
        <v>12525</v>
      </c>
      <c r="O810" s="8">
        <v>44448</v>
      </c>
      <c r="P810" s="21" t="s">
        <v>12564</v>
      </c>
      <c r="Q810" s="22">
        <f>Table1_2[[#This Row],[Bank Deposit]]-Table1_2[[#This Row],[Saving Accounts]]</f>
        <v>643885.10171585996</v>
      </c>
      <c r="R810" s="22">
        <f>IF(AND(Table1_2[[#This Row],[Bank Deposit]]&gt;=500000),Table1_2[[#This Row],[Bank Deposit]]+Table1_2[[#This Row],[Bank Deposit]]*0.02,Table1_2[[#This Row],[Bank Deposit]])</f>
        <v>991449.18</v>
      </c>
    </row>
    <row r="811" spans="1:18" x14ac:dyDescent="0.25">
      <c r="A811" s="21" t="s">
        <v>146</v>
      </c>
      <c r="B811">
        <v>500994067</v>
      </c>
      <c r="C811">
        <v>23</v>
      </c>
      <c r="D811" s="8">
        <v>36305.25</v>
      </c>
      <c r="E811" s="21" t="s">
        <v>12</v>
      </c>
      <c r="F811" s="21" t="s">
        <v>147</v>
      </c>
      <c r="G811" s="21" t="s">
        <v>14</v>
      </c>
      <c r="H811" s="22">
        <v>2404550</v>
      </c>
      <c r="I811" s="22">
        <v>292917.87982336001</v>
      </c>
      <c r="J811" s="21" t="s">
        <v>149</v>
      </c>
      <c r="K811" s="21"/>
      <c r="L811" s="22">
        <v>2042516124</v>
      </c>
      <c r="M811" s="22">
        <v>0</v>
      </c>
      <c r="N811" s="21" t="s">
        <v>12539</v>
      </c>
      <c r="O811" s="8">
        <v>44368</v>
      </c>
      <c r="P811" s="21" t="s">
        <v>12566</v>
      </c>
      <c r="Q811" s="22">
        <f>Table1_2[[#This Row],[Bank Deposit]]-Table1_2[[#This Row],[Saving Accounts]]</f>
        <v>2111632.1201766399</v>
      </c>
      <c r="R811" s="22">
        <f>IF(AND(Table1_2[[#This Row],[Bank Deposit]]&gt;=500000),Table1_2[[#This Row],[Bank Deposit]]+Table1_2[[#This Row],[Bank Deposit]]*0.02,Table1_2[[#This Row],[Bank Deposit]])</f>
        <v>2452641</v>
      </c>
    </row>
    <row r="812" spans="1:18" x14ac:dyDescent="0.25">
      <c r="A812" s="21" t="s">
        <v>146</v>
      </c>
      <c r="B812">
        <v>727349705</v>
      </c>
      <c r="C812">
        <v>65</v>
      </c>
      <c r="D812" s="8">
        <v>20964.75</v>
      </c>
      <c r="E812" s="21" t="s">
        <v>1094</v>
      </c>
      <c r="F812" s="21" t="s">
        <v>19</v>
      </c>
      <c r="G812" s="21" t="s">
        <v>1964</v>
      </c>
      <c r="H812" s="22">
        <v>108529</v>
      </c>
      <c r="I812" s="22">
        <v>23522.213252199999</v>
      </c>
      <c r="J812" s="21" t="s">
        <v>2332</v>
      </c>
      <c r="K812" s="21"/>
      <c r="L812" s="22">
        <v>2042516124</v>
      </c>
      <c r="M812" s="22">
        <v>0</v>
      </c>
      <c r="N812" s="21" t="s">
        <v>12539</v>
      </c>
      <c r="O812" s="8">
        <v>44372</v>
      </c>
      <c r="P812" s="21" t="s">
        <v>12566</v>
      </c>
      <c r="Q812" s="22">
        <f>Table1_2[[#This Row],[Bank Deposit]]-Table1_2[[#This Row],[Saving Accounts]]</f>
        <v>85006.786747799997</v>
      </c>
      <c r="R812" s="22">
        <f>IF(AND(Table1_2[[#This Row],[Bank Deposit]]&gt;=500000),Table1_2[[#This Row],[Bank Deposit]]+Table1_2[[#This Row],[Bank Deposit]]*0.02,Table1_2[[#This Row],[Bank Deposit]])</f>
        <v>108529</v>
      </c>
    </row>
    <row r="813" spans="1:18" x14ac:dyDescent="0.25">
      <c r="A813" s="21" t="s">
        <v>3798</v>
      </c>
      <c r="B813">
        <v>300585242</v>
      </c>
      <c r="C813">
        <v>77</v>
      </c>
      <c r="D813" s="8">
        <v>16581.75</v>
      </c>
      <c r="E813" s="21" t="s">
        <v>1094</v>
      </c>
      <c r="F813" s="21" t="s">
        <v>260</v>
      </c>
      <c r="G813" s="21" t="s">
        <v>3583</v>
      </c>
      <c r="H813" s="22">
        <v>83150</v>
      </c>
      <c r="I813" s="22">
        <v>12407.499904800001</v>
      </c>
      <c r="J813" s="21" t="s">
        <v>3800</v>
      </c>
      <c r="K813" s="21"/>
      <c r="L813" s="22">
        <v>718982433</v>
      </c>
      <c r="M813" s="22">
        <v>0</v>
      </c>
      <c r="N813" s="21" t="s">
        <v>12525</v>
      </c>
      <c r="O813" s="8">
        <v>44553</v>
      </c>
      <c r="P813" s="21" t="s">
        <v>12506</v>
      </c>
      <c r="Q813" s="22">
        <f>Table1_2[[#This Row],[Bank Deposit]]-Table1_2[[#This Row],[Saving Accounts]]</f>
        <v>70742.500095199997</v>
      </c>
      <c r="R813" s="22">
        <f>IF(AND(Table1_2[[#This Row],[Bank Deposit]]&gt;=500000),Table1_2[[#This Row],[Bank Deposit]]+Table1_2[[#This Row],[Bank Deposit]]*0.02,Table1_2[[#This Row],[Bank Deposit]])</f>
        <v>83150</v>
      </c>
    </row>
    <row r="814" spans="1:18" x14ac:dyDescent="0.25">
      <c r="A814" s="21" t="s">
        <v>2467</v>
      </c>
      <c r="B814">
        <v>951603348</v>
      </c>
      <c r="C814">
        <v>21</v>
      </c>
      <c r="D814" s="8">
        <v>37035.75</v>
      </c>
      <c r="E814" s="21" t="s">
        <v>12</v>
      </c>
      <c r="F814" s="21" t="s">
        <v>509</v>
      </c>
      <c r="G814" s="21" t="s">
        <v>1964</v>
      </c>
      <c r="H814" s="22">
        <v>603125</v>
      </c>
      <c r="I814" s="22">
        <v>248286.51147455999</v>
      </c>
      <c r="J814" s="21" t="s">
        <v>2469</v>
      </c>
      <c r="K814" s="21"/>
      <c r="L814" s="22">
        <v>6740547</v>
      </c>
      <c r="M814" s="22">
        <v>0</v>
      </c>
      <c r="N814" s="21" t="s">
        <v>12522</v>
      </c>
      <c r="O814" s="8">
        <v>44206</v>
      </c>
      <c r="P814" s="21" t="s">
        <v>12510</v>
      </c>
      <c r="Q814" s="22">
        <f>Table1_2[[#This Row],[Bank Deposit]]-Table1_2[[#This Row],[Saving Accounts]]</f>
        <v>354838.48852543999</v>
      </c>
      <c r="R814" s="22">
        <f>IF(AND(Table1_2[[#This Row],[Bank Deposit]]&gt;=500000),Table1_2[[#This Row],[Bank Deposit]]+Table1_2[[#This Row],[Bank Deposit]]*0.02,Table1_2[[#This Row],[Bank Deposit]])</f>
        <v>615187.5</v>
      </c>
    </row>
    <row r="815" spans="1:18" x14ac:dyDescent="0.25">
      <c r="A815" s="21" t="s">
        <v>1063</v>
      </c>
      <c r="B815">
        <v>606523970</v>
      </c>
      <c r="C815">
        <v>26</v>
      </c>
      <c r="D815" s="8">
        <v>35209.5</v>
      </c>
      <c r="E815" s="21" t="s">
        <v>12</v>
      </c>
      <c r="F815" s="21" t="s">
        <v>794</v>
      </c>
      <c r="G815" s="21" t="s">
        <v>14</v>
      </c>
      <c r="H815" s="22">
        <v>278100</v>
      </c>
      <c r="I815" s="22">
        <v>79662.178079999998</v>
      </c>
      <c r="J815" s="21" t="s">
        <v>1065</v>
      </c>
      <c r="K815" s="21"/>
      <c r="L815" s="22">
        <v>3165084</v>
      </c>
      <c r="M815" s="22">
        <v>0</v>
      </c>
      <c r="N815" s="21" t="s">
        <v>12509</v>
      </c>
      <c r="O815" s="8">
        <v>44417</v>
      </c>
      <c r="P815" s="21" t="s">
        <v>12519</v>
      </c>
      <c r="Q815" s="22">
        <f>Table1_2[[#This Row],[Bank Deposit]]-Table1_2[[#This Row],[Saving Accounts]]</f>
        <v>198437.82192000002</v>
      </c>
      <c r="R815" s="22">
        <f>IF(AND(Table1_2[[#This Row],[Bank Deposit]]&gt;=500000),Table1_2[[#This Row],[Bank Deposit]]+Table1_2[[#This Row],[Bank Deposit]]*0.02,Table1_2[[#This Row],[Bank Deposit]])</f>
        <v>278100</v>
      </c>
    </row>
    <row r="816" spans="1:18" x14ac:dyDescent="0.25">
      <c r="A816" s="21" t="s">
        <v>3354</v>
      </c>
      <c r="B816">
        <v>293887331</v>
      </c>
      <c r="C816">
        <v>61</v>
      </c>
      <c r="D816" s="8">
        <v>22425.75</v>
      </c>
      <c r="E816" s="21" t="s">
        <v>1094</v>
      </c>
      <c r="F816" s="21" t="s">
        <v>1308</v>
      </c>
      <c r="G816" s="21" t="s">
        <v>3331</v>
      </c>
      <c r="H816" s="22">
        <v>2112809</v>
      </c>
      <c r="I816" s="22">
        <v>442493.92074239999</v>
      </c>
      <c r="J816" s="21" t="s">
        <v>3356</v>
      </c>
      <c r="K816" s="21"/>
      <c r="L816" s="22">
        <v>3859969783</v>
      </c>
      <c r="M816" s="22">
        <v>0</v>
      </c>
      <c r="N816" s="21" t="s">
        <v>12505</v>
      </c>
      <c r="O816" s="8">
        <v>44500</v>
      </c>
      <c r="P816" s="21" t="s">
        <v>12510</v>
      </c>
      <c r="Q816" s="22">
        <f>Table1_2[[#This Row],[Bank Deposit]]-Table1_2[[#This Row],[Saving Accounts]]</f>
        <v>1670315.0792576</v>
      </c>
      <c r="R816" s="22">
        <f>IF(AND(Table1_2[[#This Row],[Bank Deposit]]&gt;=500000),Table1_2[[#This Row],[Bank Deposit]]+Table1_2[[#This Row],[Bank Deposit]]*0.02,Table1_2[[#This Row],[Bank Deposit]])</f>
        <v>2155065.1800000002</v>
      </c>
    </row>
    <row r="817" spans="1:18" x14ac:dyDescent="0.25">
      <c r="A817" s="21" t="s">
        <v>6934</v>
      </c>
      <c r="B817">
        <v>722161480</v>
      </c>
      <c r="C817">
        <v>20</v>
      </c>
      <c r="D817" s="8">
        <v>37401</v>
      </c>
      <c r="E817" s="21" t="s">
        <v>12</v>
      </c>
      <c r="F817" s="21" t="s">
        <v>1308</v>
      </c>
      <c r="G817" s="21" t="s">
        <v>4112</v>
      </c>
      <c r="H817" s="22">
        <v>1104737</v>
      </c>
      <c r="I817" s="22">
        <v>234756.63544320001</v>
      </c>
      <c r="J817" s="21" t="s">
        <v>6936</v>
      </c>
      <c r="K817" s="21"/>
      <c r="L817" s="22">
        <v>2032985355</v>
      </c>
      <c r="M817" s="22">
        <v>0</v>
      </c>
      <c r="N817" s="21" t="s">
        <v>12539</v>
      </c>
      <c r="O817" s="8">
        <v>44661</v>
      </c>
      <c r="P817" s="21" t="s">
        <v>12512</v>
      </c>
      <c r="Q817" s="22">
        <f>Table1_2[[#This Row],[Bank Deposit]]-Table1_2[[#This Row],[Saving Accounts]]</f>
        <v>869980.36455679999</v>
      </c>
      <c r="R817" s="22">
        <f>IF(AND(Table1_2[[#This Row],[Bank Deposit]]&gt;=500000),Table1_2[[#This Row],[Bank Deposit]]+Table1_2[[#This Row],[Bank Deposit]]*0.02,Table1_2[[#This Row],[Bank Deposit]])</f>
        <v>1126831.74</v>
      </c>
    </row>
    <row r="818" spans="1:18" x14ac:dyDescent="0.25">
      <c r="A818" s="21" t="s">
        <v>3903</v>
      </c>
      <c r="B818">
        <v>851913195</v>
      </c>
      <c r="C818">
        <v>26</v>
      </c>
      <c r="D818" s="8">
        <v>35209.5</v>
      </c>
      <c r="E818" s="21" t="s">
        <v>1094</v>
      </c>
      <c r="F818" s="21" t="s">
        <v>1450</v>
      </c>
      <c r="G818" s="21" t="s">
        <v>3820</v>
      </c>
      <c r="H818" s="22">
        <v>228238</v>
      </c>
      <c r="I818" s="22">
        <v>72249.213656160005</v>
      </c>
      <c r="J818" s="21" t="s">
        <v>3905</v>
      </c>
      <c r="K818" s="21"/>
      <c r="L818" s="22">
        <v>484083738</v>
      </c>
      <c r="M818" s="22">
        <v>0</v>
      </c>
      <c r="N818" s="21" t="s">
        <v>12525</v>
      </c>
      <c r="O818" s="8">
        <v>44678</v>
      </c>
      <c r="P818" s="21" t="s">
        <v>12506</v>
      </c>
      <c r="Q818" s="22">
        <f>Table1_2[[#This Row],[Bank Deposit]]-Table1_2[[#This Row],[Saving Accounts]]</f>
        <v>155988.78634384001</v>
      </c>
      <c r="R818" s="22">
        <f>IF(AND(Table1_2[[#This Row],[Bank Deposit]]&gt;=500000),Table1_2[[#This Row],[Bank Deposit]]+Table1_2[[#This Row],[Bank Deposit]]*0.02,Table1_2[[#This Row],[Bank Deposit]])</f>
        <v>228238</v>
      </c>
    </row>
    <row r="819" spans="1:18" x14ac:dyDescent="0.25">
      <c r="A819" s="21" t="s">
        <v>2046</v>
      </c>
      <c r="B819">
        <v>2751625</v>
      </c>
      <c r="C819">
        <v>23</v>
      </c>
      <c r="D819" s="8">
        <v>36305.25</v>
      </c>
      <c r="E819" s="21" t="s">
        <v>1094</v>
      </c>
      <c r="F819" s="21" t="s">
        <v>58</v>
      </c>
      <c r="G819" s="21" t="s">
        <v>1964</v>
      </c>
      <c r="H819" s="22">
        <v>329192</v>
      </c>
      <c r="I819" s="22">
        <v>88665.156182880004</v>
      </c>
      <c r="J819" s="21" t="s">
        <v>2048</v>
      </c>
      <c r="K819" s="21"/>
      <c r="L819" s="22">
        <v>417677911</v>
      </c>
      <c r="M819" s="22">
        <v>0</v>
      </c>
      <c r="N819" s="21" t="s">
        <v>12522</v>
      </c>
      <c r="O819" s="8">
        <v>44446</v>
      </c>
      <c r="P819" s="21" t="s">
        <v>12510</v>
      </c>
      <c r="Q819" s="22">
        <f>Table1_2[[#This Row],[Bank Deposit]]-Table1_2[[#This Row],[Saving Accounts]]</f>
        <v>240526.84381712001</v>
      </c>
      <c r="R819" s="22">
        <f>IF(AND(Table1_2[[#This Row],[Bank Deposit]]&gt;=500000),Table1_2[[#This Row],[Bank Deposit]]+Table1_2[[#This Row],[Bank Deposit]]*0.02,Table1_2[[#This Row],[Bank Deposit]])</f>
        <v>329192</v>
      </c>
    </row>
    <row r="820" spans="1:18" x14ac:dyDescent="0.25">
      <c r="A820" s="21" t="s">
        <v>5453</v>
      </c>
      <c r="B820">
        <v>54731291</v>
      </c>
      <c r="C820">
        <v>55</v>
      </c>
      <c r="D820" s="8">
        <v>24617.25</v>
      </c>
      <c r="E820" s="21" t="s">
        <v>1094</v>
      </c>
      <c r="F820" s="21" t="s">
        <v>978</v>
      </c>
      <c r="G820" s="21" t="s">
        <v>4099</v>
      </c>
      <c r="H820" s="22">
        <v>1246516</v>
      </c>
      <c r="I820" s="22">
        <v>230339.027061</v>
      </c>
      <c r="J820" s="21" t="s">
        <v>5455</v>
      </c>
      <c r="K820" s="21"/>
      <c r="L820" s="22">
        <v>59075445</v>
      </c>
      <c r="M820" s="22">
        <v>0</v>
      </c>
      <c r="N820" s="21" t="s">
        <v>12505</v>
      </c>
      <c r="O820" s="8">
        <v>44658</v>
      </c>
      <c r="P820" s="21" t="s">
        <v>12506</v>
      </c>
      <c r="Q820" s="22">
        <f>Table1_2[[#This Row],[Bank Deposit]]-Table1_2[[#This Row],[Saving Accounts]]</f>
        <v>1016176.972939</v>
      </c>
      <c r="R820" s="22">
        <f>IF(AND(Table1_2[[#This Row],[Bank Deposit]]&gt;=500000),Table1_2[[#This Row],[Bank Deposit]]+Table1_2[[#This Row],[Bank Deposit]]*0.02,Table1_2[[#This Row],[Bank Deposit]])</f>
        <v>1271446.32</v>
      </c>
    </row>
    <row r="821" spans="1:18" x14ac:dyDescent="0.25">
      <c r="A821" s="21" t="s">
        <v>5813</v>
      </c>
      <c r="B821">
        <v>785431464</v>
      </c>
      <c r="C821">
        <v>42</v>
      </c>
      <c r="D821" s="8">
        <v>29365.5</v>
      </c>
      <c r="E821" s="21" t="s">
        <v>1094</v>
      </c>
      <c r="F821" s="21" t="s">
        <v>68</v>
      </c>
      <c r="G821" s="21" t="s">
        <v>4054</v>
      </c>
      <c r="H821" s="22">
        <v>449102</v>
      </c>
      <c r="I821" s="22">
        <v>146845.85338488</v>
      </c>
      <c r="J821" s="21" t="s">
        <v>5815</v>
      </c>
      <c r="K821" s="21"/>
      <c r="L821" s="22">
        <v>157380496</v>
      </c>
      <c r="M821" s="22">
        <v>0</v>
      </c>
      <c r="N821" s="21" t="s">
        <v>12505</v>
      </c>
      <c r="O821" s="8">
        <v>44325</v>
      </c>
      <c r="P821" s="21" t="s">
        <v>12506</v>
      </c>
      <c r="Q821" s="22">
        <f>Table1_2[[#This Row],[Bank Deposit]]-Table1_2[[#This Row],[Saving Accounts]]</f>
        <v>302256.14661512</v>
      </c>
      <c r="R821" s="22">
        <f>IF(AND(Table1_2[[#This Row],[Bank Deposit]]&gt;=500000),Table1_2[[#This Row],[Bank Deposit]]+Table1_2[[#This Row],[Bank Deposit]]*0.02,Table1_2[[#This Row],[Bank Deposit]])</f>
        <v>449102</v>
      </c>
    </row>
    <row r="822" spans="1:18" x14ac:dyDescent="0.25">
      <c r="A822" s="21" t="s">
        <v>9072</v>
      </c>
      <c r="B822">
        <v>710960755</v>
      </c>
      <c r="C822">
        <v>48</v>
      </c>
      <c r="D822" s="8">
        <v>35803.25</v>
      </c>
      <c r="E822" s="21" t="s">
        <v>12</v>
      </c>
      <c r="F822" s="21" t="s">
        <v>15539</v>
      </c>
      <c r="G822" s="21" t="s">
        <v>4099</v>
      </c>
      <c r="H822" s="22">
        <v>102678</v>
      </c>
      <c r="I822" s="22">
        <v>416380.84497666435</v>
      </c>
      <c r="J822" s="21" t="s">
        <v>9074</v>
      </c>
      <c r="K822" s="21"/>
      <c r="L822" s="22">
        <v>2734345442</v>
      </c>
      <c r="M822" s="22">
        <v>0</v>
      </c>
      <c r="N822" s="21" t="s">
        <v>12525</v>
      </c>
      <c r="O822" s="8">
        <v>44668</v>
      </c>
      <c r="P822" s="21" t="s">
        <v>12506</v>
      </c>
      <c r="Q822" s="22">
        <f>Table1_2[[#This Row],[Bank Deposit]]-Table1_2[[#This Row],[Saving Accounts]]</f>
        <v>-313702.84497666435</v>
      </c>
      <c r="R822" s="22">
        <f>IF(AND(Table1_2[[#This Row],[Bank Deposit]]&gt;=500000),Table1_2[[#This Row],[Bank Deposit]]+Table1_2[[#This Row],[Bank Deposit]]*0.02,Table1_2[[#This Row],[Bank Deposit]])</f>
        <v>102678</v>
      </c>
    </row>
    <row r="823" spans="1:18" x14ac:dyDescent="0.25">
      <c r="A823" s="21" t="s">
        <v>2515</v>
      </c>
      <c r="B823">
        <v>33666856</v>
      </c>
      <c r="C823">
        <v>61</v>
      </c>
      <c r="D823" s="8">
        <v>22425.75</v>
      </c>
      <c r="E823" s="21" t="s">
        <v>12</v>
      </c>
      <c r="F823" s="21" t="s">
        <v>172</v>
      </c>
      <c r="G823" s="21" t="s">
        <v>1964</v>
      </c>
      <c r="H823" s="22">
        <v>367694</v>
      </c>
      <c r="I823" s="22">
        <v>96444.209088000003</v>
      </c>
      <c r="J823" s="21" t="s">
        <v>2517</v>
      </c>
      <c r="K823" s="21"/>
      <c r="L823" s="22">
        <v>773858475</v>
      </c>
      <c r="M823" s="22">
        <v>0</v>
      </c>
      <c r="N823" s="21" t="s">
        <v>12525</v>
      </c>
      <c r="O823" s="8">
        <v>44407</v>
      </c>
      <c r="P823" s="21" t="s">
        <v>12506</v>
      </c>
      <c r="Q823" s="22">
        <f>Table1_2[[#This Row],[Bank Deposit]]-Table1_2[[#This Row],[Saving Accounts]]</f>
        <v>271249.790912</v>
      </c>
      <c r="R823" s="22">
        <f>IF(AND(Table1_2[[#This Row],[Bank Deposit]]&gt;=500000),Table1_2[[#This Row],[Bank Deposit]]+Table1_2[[#This Row],[Bank Deposit]]*0.02,Table1_2[[#This Row],[Bank Deposit]])</f>
        <v>367694</v>
      </c>
    </row>
    <row r="824" spans="1:18" x14ac:dyDescent="0.25">
      <c r="A824" s="21" t="s">
        <v>7307</v>
      </c>
      <c r="B824">
        <v>523211313</v>
      </c>
      <c r="C824">
        <v>31</v>
      </c>
      <c r="D824" s="8">
        <v>33383.25</v>
      </c>
      <c r="E824" s="21" t="s">
        <v>12</v>
      </c>
      <c r="F824" s="21" t="s">
        <v>1746</v>
      </c>
      <c r="G824" s="21" t="s">
        <v>4058</v>
      </c>
      <c r="H824" s="22">
        <v>410132</v>
      </c>
      <c r="I824" s="22">
        <v>122461.988256</v>
      </c>
      <c r="J824" s="21" t="s">
        <v>7309</v>
      </c>
      <c r="K824" s="21"/>
      <c r="L824" s="22">
        <v>1016454387</v>
      </c>
      <c r="M824" s="22">
        <v>0</v>
      </c>
      <c r="N824" s="21" t="s">
        <v>12525</v>
      </c>
      <c r="O824" s="8">
        <v>44232</v>
      </c>
      <c r="P824" s="21" t="s">
        <v>12564</v>
      </c>
      <c r="Q824" s="22">
        <f>Table1_2[[#This Row],[Bank Deposit]]-Table1_2[[#This Row],[Saving Accounts]]</f>
        <v>287670.01174400002</v>
      </c>
      <c r="R824" s="22">
        <f>IF(AND(Table1_2[[#This Row],[Bank Deposit]]&gt;=500000),Table1_2[[#This Row],[Bank Deposit]]+Table1_2[[#This Row],[Bank Deposit]]*0.02,Table1_2[[#This Row],[Bank Deposit]])</f>
        <v>410132</v>
      </c>
    </row>
    <row r="825" spans="1:18" x14ac:dyDescent="0.25">
      <c r="A825" s="21" t="s">
        <v>2947</v>
      </c>
      <c r="B825">
        <v>348946567</v>
      </c>
      <c r="C825">
        <v>63</v>
      </c>
      <c r="D825" s="8">
        <v>21695.25</v>
      </c>
      <c r="E825" s="21" t="s">
        <v>1094</v>
      </c>
      <c r="F825" s="21" t="s">
        <v>1400</v>
      </c>
      <c r="G825" s="21" t="s">
        <v>2773</v>
      </c>
      <c r="H825" s="22">
        <v>122772</v>
      </c>
      <c r="I825" s="22">
        <v>119813.299092</v>
      </c>
      <c r="J825" s="21" t="s">
        <v>2949</v>
      </c>
      <c r="K825" s="21"/>
      <c r="L825" s="22">
        <v>2219818125</v>
      </c>
      <c r="M825" s="22">
        <v>0</v>
      </c>
      <c r="N825" s="21" t="s">
        <v>12539</v>
      </c>
      <c r="O825" s="8">
        <v>44633</v>
      </c>
      <c r="P825" s="21" t="s">
        <v>12512</v>
      </c>
      <c r="Q825" s="22">
        <f>Table1_2[[#This Row],[Bank Deposit]]-Table1_2[[#This Row],[Saving Accounts]]</f>
        <v>2958.7009079999989</v>
      </c>
      <c r="R825" s="22">
        <f>IF(AND(Table1_2[[#This Row],[Bank Deposit]]&gt;=500000),Table1_2[[#This Row],[Bank Deposit]]+Table1_2[[#This Row],[Bank Deposit]]*0.02,Table1_2[[#This Row],[Bank Deposit]])</f>
        <v>122772</v>
      </c>
    </row>
    <row r="826" spans="1:18" x14ac:dyDescent="0.25">
      <c r="A826" s="21" t="s">
        <v>759</v>
      </c>
      <c r="B826">
        <v>442469610</v>
      </c>
      <c r="C826">
        <v>21</v>
      </c>
      <c r="D826" s="8">
        <v>37035.75</v>
      </c>
      <c r="E826" s="21" t="s">
        <v>12</v>
      </c>
      <c r="F826" s="21" t="s">
        <v>523</v>
      </c>
      <c r="G826" s="21" t="s">
        <v>14</v>
      </c>
      <c r="H826" s="22">
        <v>616815</v>
      </c>
      <c r="I826" s="22">
        <v>177439.93024799999</v>
      </c>
      <c r="J826" s="21" t="s">
        <v>761</v>
      </c>
      <c r="K826" s="21"/>
      <c r="L826" s="22">
        <v>2093306866</v>
      </c>
      <c r="M826" s="22">
        <v>0</v>
      </c>
      <c r="N826" s="21" t="s">
        <v>12522</v>
      </c>
      <c r="O826" s="8">
        <v>44608</v>
      </c>
      <c r="P826" s="21" t="s">
        <v>12510</v>
      </c>
      <c r="Q826" s="22">
        <f>Table1_2[[#This Row],[Bank Deposit]]-Table1_2[[#This Row],[Saving Accounts]]</f>
        <v>439375.06975200004</v>
      </c>
      <c r="R826" s="22">
        <f>IF(AND(Table1_2[[#This Row],[Bank Deposit]]&gt;=500000),Table1_2[[#This Row],[Bank Deposit]]+Table1_2[[#This Row],[Bank Deposit]]*0.02,Table1_2[[#This Row],[Bank Deposit]])</f>
        <v>629151.30000000005</v>
      </c>
    </row>
    <row r="827" spans="1:18" x14ac:dyDescent="0.25">
      <c r="A827" s="21" t="s">
        <v>7494</v>
      </c>
      <c r="B827">
        <v>177031782</v>
      </c>
      <c r="C827">
        <v>57</v>
      </c>
      <c r="D827" s="8">
        <v>23886.75</v>
      </c>
      <c r="E827" s="21" t="s">
        <v>12</v>
      </c>
      <c r="F827" s="21" t="s">
        <v>509</v>
      </c>
      <c r="G827" s="21" t="s">
        <v>4220</v>
      </c>
      <c r="H827" s="22">
        <v>1635154</v>
      </c>
      <c r="I827" s="22">
        <v>540876.39270192001</v>
      </c>
      <c r="J827" s="21" t="s">
        <v>7496</v>
      </c>
      <c r="K827" s="21"/>
      <c r="L827" s="22">
        <v>9061374</v>
      </c>
      <c r="M827" s="22">
        <v>0</v>
      </c>
      <c r="N827" s="21" t="s">
        <v>12509</v>
      </c>
      <c r="O827" s="8">
        <v>44531</v>
      </c>
      <c r="P827" s="21" t="s">
        <v>12519</v>
      </c>
      <c r="Q827" s="22">
        <f>Table1_2[[#This Row],[Bank Deposit]]-Table1_2[[#This Row],[Saving Accounts]]</f>
        <v>1094277.6072980799</v>
      </c>
      <c r="R827" s="22">
        <f>IF(AND(Table1_2[[#This Row],[Bank Deposit]]&gt;=500000),Table1_2[[#This Row],[Bank Deposit]]+Table1_2[[#This Row],[Bank Deposit]]*0.02,Table1_2[[#This Row],[Bank Deposit]])</f>
        <v>1667857.08</v>
      </c>
    </row>
    <row r="828" spans="1:18" x14ac:dyDescent="0.25">
      <c r="A828" s="21" t="s">
        <v>5965</v>
      </c>
      <c r="B828">
        <v>67209777</v>
      </c>
      <c r="C828">
        <v>81</v>
      </c>
      <c r="D828" s="8">
        <v>15120.75</v>
      </c>
      <c r="E828" s="21" t="s">
        <v>12</v>
      </c>
      <c r="F828" s="21" t="s">
        <v>260</v>
      </c>
      <c r="G828" s="21" t="s">
        <v>4099</v>
      </c>
      <c r="H828" s="22">
        <v>1279047</v>
      </c>
      <c r="I828" s="22">
        <v>562886.18594999996</v>
      </c>
      <c r="J828" s="21" t="s">
        <v>3709</v>
      </c>
      <c r="K828" s="21"/>
      <c r="L828" s="22">
        <v>3828104</v>
      </c>
      <c r="M828" s="22">
        <v>0</v>
      </c>
      <c r="N828" s="21" t="s">
        <v>12525</v>
      </c>
      <c r="O828" s="8">
        <v>44357</v>
      </c>
      <c r="P828" s="21" t="s">
        <v>12564</v>
      </c>
      <c r="Q828" s="22">
        <f>Table1_2[[#This Row],[Bank Deposit]]-Table1_2[[#This Row],[Saving Accounts]]</f>
        <v>716160.81405000004</v>
      </c>
      <c r="R828" s="22">
        <f>IF(AND(Table1_2[[#This Row],[Bank Deposit]]&gt;=500000),Table1_2[[#This Row],[Bank Deposit]]+Table1_2[[#This Row],[Bank Deposit]]*0.02,Table1_2[[#This Row],[Bank Deposit]])</f>
        <v>1304627.94</v>
      </c>
    </row>
    <row r="829" spans="1:18" x14ac:dyDescent="0.25">
      <c r="A829" s="21" t="s">
        <v>1387</v>
      </c>
      <c r="B829">
        <v>728558350</v>
      </c>
      <c r="C829">
        <v>22</v>
      </c>
      <c r="D829" s="8">
        <v>36670.5</v>
      </c>
      <c r="E829" s="21" t="s">
        <v>1094</v>
      </c>
      <c r="F829" s="21" t="s">
        <v>1388</v>
      </c>
      <c r="G829" s="21" t="s">
        <v>14</v>
      </c>
      <c r="H829" s="22">
        <v>130416</v>
      </c>
      <c r="I829" s="22">
        <v>84900.782668800006</v>
      </c>
      <c r="J829" s="21" t="s">
        <v>1390</v>
      </c>
      <c r="K829" s="21"/>
      <c r="L829" s="22">
        <v>1177702296</v>
      </c>
      <c r="M829" s="22">
        <v>0</v>
      </c>
      <c r="N829" s="21" t="s">
        <v>12539</v>
      </c>
      <c r="O829" s="8">
        <v>44623</v>
      </c>
      <c r="P829" s="21" t="s">
        <v>12566</v>
      </c>
      <c r="Q829" s="22">
        <f>Table1_2[[#This Row],[Bank Deposit]]-Table1_2[[#This Row],[Saving Accounts]]</f>
        <v>45515.217331199994</v>
      </c>
      <c r="R829" s="22">
        <f>IF(AND(Table1_2[[#This Row],[Bank Deposit]]&gt;=500000),Table1_2[[#This Row],[Bank Deposit]]+Table1_2[[#This Row],[Bank Deposit]]*0.02,Table1_2[[#This Row],[Bank Deposit]])</f>
        <v>130416</v>
      </c>
    </row>
    <row r="830" spans="1:18" x14ac:dyDescent="0.25">
      <c r="A830" s="21" t="s">
        <v>838</v>
      </c>
      <c r="B830">
        <v>230054148</v>
      </c>
      <c r="C830">
        <v>50</v>
      </c>
      <c r="D830" s="8">
        <v>26443.5</v>
      </c>
      <c r="E830" s="21" t="s">
        <v>12</v>
      </c>
      <c r="F830" s="21" t="s">
        <v>487</v>
      </c>
      <c r="G830" s="21" t="s">
        <v>14</v>
      </c>
      <c r="H830" s="22">
        <v>223456</v>
      </c>
      <c r="I830" s="22">
        <v>22997.3772288</v>
      </c>
      <c r="J830" s="21" t="s">
        <v>840</v>
      </c>
      <c r="K830" s="21"/>
      <c r="L830" s="22">
        <v>2246152608</v>
      </c>
      <c r="M830" s="22">
        <v>0</v>
      </c>
      <c r="N830" s="21" t="s">
        <v>12539</v>
      </c>
      <c r="O830" s="8">
        <v>44648</v>
      </c>
      <c r="P830" s="21" t="s">
        <v>12566</v>
      </c>
      <c r="Q830" s="22">
        <f>Table1_2[[#This Row],[Bank Deposit]]-Table1_2[[#This Row],[Saving Accounts]]</f>
        <v>200458.6227712</v>
      </c>
      <c r="R830" s="22">
        <f>IF(AND(Table1_2[[#This Row],[Bank Deposit]]&gt;=500000),Table1_2[[#This Row],[Bank Deposit]]+Table1_2[[#This Row],[Bank Deposit]]*0.02,Table1_2[[#This Row],[Bank Deposit]])</f>
        <v>223456</v>
      </c>
    </row>
    <row r="831" spans="1:18" x14ac:dyDescent="0.25">
      <c r="A831" s="21" t="s">
        <v>5367</v>
      </c>
      <c r="B831">
        <v>8507311</v>
      </c>
      <c r="C831">
        <v>70</v>
      </c>
      <c r="D831" s="8">
        <v>19138.5</v>
      </c>
      <c r="E831" s="21" t="s">
        <v>1094</v>
      </c>
      <c r="F831" s="21" t="s">
        <v>881</v>
      </c>
      <c r="G831" s="21" t="s">
        <v>4058</v>
      </c>
      <c r="H831" s="22">
        <v>670054</v>
      </c>
      <c r="I831" s="22">
        <v>203845.22805599999</v>
      </c>
      <c r="J831" s="21" t="s">
        <v>5369</v>
      </c>
      <c r="K831" s="21"/>
      <c r="L831" s="22">
        <v>3281788224</v>
      </c>
      <c r="M831" s="22">
        <v>2196210608</v>
      </c>
      <c r="N831" s="21" t="s">
        <v>12515</v>
      </c>
      <c r="O831" s="8">
        <v>44302</v>
      </c>
      <c r="P831" s="21" t="s">
        <v>12506</v>
      </c>
      <c r="Q831" s="22">
        <f>Table1_2[[#This Row],[Bank Deposit]]-Table1_2[[#This Row],[Saving Accounts]]</f>
        <v>466208.77194400004</v>
      </c>
      <c r="R831" s="22">
        <f>IF(AND(Table1_2[[#This Row],[Bank Deposit]]&gt;=500000),Table1_2[[#This Row],[Bank Deposit]]+Table1_2[[#This Row],[Bank Deposit]]*0.02,Table1_2[[#This Row],[Bank Deposit]])</f>
        <v>683455.08</v>
      </c>
    </row>
    <row r="832" spans="1:18" x14ac:dyDescent="0.25">
      <c r="A832" s="21" t="s">
        <v>2562</v>
      </c>
      <c r="B832">
        <v>682802685</v>
      </c>
      <c r="C832">
        <v>43</v>
      </c>
      <c r="D832" s="8">
        <v>29000.25</v>
      </c>
      <c r="E832" s="21" t="s">
        <v>12</v>
      </c>
      <c r="F832" s="21" t="s">
        <v>463</v>
      </c>
      <c r="G832" s="21" t="s">
        <v>1964</v>
      </c>
      <c r="H832" s="22">
        <v>39779</v>
      </c>
      <c r="I832" s="22">
        <v>6978.1411993499996</v>
      </c>
      <c r="J832" s="21" t="s">
        <v>2564</v>
      </c>
      <c r="K832" s="21"/>
      <c r="L832" s="22">
        <v>2311779425</v>
      </c>
      <c r="M832" s="22">
        <v>0</v>
      </c>
      <c r="N832" s="21" t="s">
        <v>12525</v>
      </c>
      <c r="O832" s="8">
        <v>44202</v>
      </c>
      <c r="P832" s="21" t="s">
        <v>12561</v>
      </c>
      <c r="Q832" s="22">
        <f>Table1_2[[#This Row],[Bank Deposit]]-Table1_2[[#This Row],[Saving Accounts]]</f>
        <v>32800.858800649999</v>
      </c>
      <c r="R832" s="22">
        <f>IF(AND(Table1_2[[#This Row],[Bank Deposit]]&gt;=500000),Table1_2[[#This Row],[Bank Deposit]]+Table1_2[[#This Row],[Bank Deposit]]*0.02,Table1_2[[#This Row],[Bank Deposit]])</f>
        <v>39779</v>
      </c>
    </row>
    <row r="833" spans="1:18" x14ac:dyDescent="0.25">
      <c r="A833" s="21" t="s">
        <v>7065</v>
      </c>
      <c r="B833">
        <v>44860599</v>
      </c>
      <c r="C833">
        <v>40</v>
      </c>
      <c r="D833" s="8">
        <v>30096</v>
      </c>
      <c r="E833" s="21" t="s">
        <v>12</v>
      </c>
      <c r="F833" s="21" t="s">
        <v>163</v>
      </c>
      <c r="G833" s="21" t="s">
        <v>4148</v>
      </c>
      <c r="H833" s="22">
        <v>1746174</v>
      </c>
      <c r="I833" s="22">
        <v>852998.19354000001</v>
      </c>
      <c r="J833" s="21" t="s">
        <v>7067</v>
      </c>
      <c r="K833" s="21"/>
      <c r="L833" s="22">
        <v>376968375</v>
      </c>
      <c r="M833" s="22">
        <v>0</v>
      </c>
      <c r="N833" s="21" t="s">
        <v>12505</v>
      </c>
      <c r="O833" s="8">
        <v>44356</v>
      </c>
      <c r="P833" s="21" t="s">
        <v>12506</v>
      </c>
      <c r="Q833" s="22">
        <f>Table1_2[[#This Row],[Bank Deposit]]-Table1_2[[#This Row],[Saving Accounts]]</f>
        <v>893175.80645999999</v>
      </c>
      <c r="R833" s="22">
        <f>IF(AND(Table1_2[[#This Row],[Bank Deposit]]&gt;=500000),Table1_2[[#This Row],[Bank Deposit]]+Table1_2[[#This Row],[Bank Deposit]]*0.02,Table1_2[[#This Row],[Bank Deposit]])</f>
        <v>1781097.48</v>
      </c>
    </row>
    <row r="834" spans="1:18" x14ac:dyDescent="0.25">
      <c r="A834" s="21" t="s">
        <v>7759</v>
      </c>
      <c r="B834">
        <v>669645088</v>
      </c>
      <c r="C834">
        <v>80</v>
      </c>
      <c r="D834" s="8">
        <v>15486</v>
      </c>
      <c r="E834" s="21" t="s">
        <v>12</v>
      </c>
      <c r="F834" s="21" t="s">
        <v>1308</v>
      </c>
      <c r="G834" s="21" t="s">
        <v>3058</v>
      </c>
      <c r="H834" s="22">
        <v>934865</v>
      </c>
      <c r="I834" s="22">
        <v>326893.34684160003</v>
      </c>
      <c r="J834" s="21" t="s">
        <v>7761</v>
      </c>
      <c r="K834" s="21"/>
      <c r="L834" s="22">
        <v>1136845567</v>
      </c>
      <c r="M834" s="22">
        <v>0</v>
      </c>
      <c r="N834" s="21" t="s">
        <v>12539</v>
      </c>
      <c r="O834" s="8">
        <v>44542</v>
      </c>
      <c r="P834" s="21" t="s">
        <v>12512</v>
      </c>
      <c r="Q834" s="22">
        <f>Table1_2[[#This Row],[Bank Deposit]]-Table1_2[[#This Row],[Saving Accounts]]</f>
        <v>607971.65315839997</v>
      </c>
      <c r="R834" s="22">
        <f>IF(AND(Table1_2[[#This Row],[Bank Deposit]]&gt;=500000),Table1_2[[#This Row],[Bank Deposit]]+Table1_2[[#This Row],[Bank Deposit]]*0.02,Table1_2[[#This Row],[Bank Deposit]])</f>
        <v>953562.3</v>
      </c>
    </row>
    <row r="835" spans="1:18" x14ac:dyDescent="0.25">
      <c r="A835" s="21" t="s">
        <v>8062</v>
      </c>
      <c r="B835">
        <v>819755157</v>
      </c>
      <c r="C835">
        <v>34</v>
      </c>
      <c r="D835" s="8">
        <v>32287.5</v>
      </c>
      <c r="E835" s="21" t="s">
        <v>12</v>
      </c>
      <c r="F835" s="21" t="s">
        <v>83</v>
      </c>
      <c r="G835" s="21" t="s">
        <v>3583</v>
      </c>
      <c r="H835" s="22">
        <v>559642</v>
      </c>
      <c r="I835" s="22">
        <v>75617.816531400007</v>
      </c>
      <c r="J835" s="21" t="s">
        <v>8064</v>
      </c>
      <c r="K835" s="21"/>
      <c r="L835" s="22">
        <v>4179317856</v>
      </c>
      <c r="M835" s="22">
        <v>0</v>
      </c>
      <c r="N835" s="21" t="s">
        <v>12522</v>
      </c>
      <c r="O835" s="8">
        <v>44250</v>
      </c>
      <c r="P835" s="21" t="s">
        <v>12512</v>
      </c>
      <c r="Q835" s="22">
        <f>Table1_2[[#This Row],[Bank Deposit]]-Table1_2[[#This Row],[Saving Accounts]]</f>
        <v>484024.18346859998</v>
      </c>
      <c r="R835" s="22">
        <f>IF(AND(Table1_2[[#This Row],[Bank Deposit]]&gt;=500000),Table1_2[[#This Row],[Bank Deposit]]+Table1_2[[#This Row],[Bank Deposit]]*0.02,Table1_2[[#This Row],[Bank Deposit]])</f>
        <v>570834.84</v>
      </c>
    </row>
    <row r="836" spans="1:18" x14ac:dyDescent="0.25">
      <c r="A836" s="21" t="s">
        <v>8568</v>
      </c>
      <c r="B836">
        <v>995229677</v>
      </c>
      <c r="C836">
        <v>83</v>
      </c>
      <c r="D836" s="8">
        <v>14390.25</v>
      </c>
      <c r="E836" s="21" t="s">
        <v>12</v>
      </c>
      <c r="F836" s="21" t="s">
        <v>1090</v>
      </c>
      <c r="G836" s="21" t="s">
        <v>2773</v>
      </c>
      <c r="H836" s="22">
        <v>1118147</v>
      </c>
      <c r="I836" s="22">
        <v>657266.85933040001</v>
      </c>
      <c r="J836" s="21" t="s">
        <v>8570</v>
      </c>
      <c r="K836" s="21"/>
      <c r="L836" s="22">
        <v>11003772</v>
      </c>
      <c r="M836" s="22">
        <v>0</v>
      </c>
      <c r="N836" s="21" t="s">
        <v>12509</v>
      </c>
      <c r="O836" s="8">
        <v>44608</v>
      </c>
      <c r="P836" s="21" t="s">
        <v>12519</v>
      </c>
      <c r="Q836" s="22">
        <f>Table1_2[[#This Row],[Bank Deposit]]-Table1_2[[#This Row],[Saving Accounts]]</f>
        <v>460880.14066959999</v>
      </c>
      <c r="R836" s="22">
        <f>IF(AND(Table1_2[[#This Row],[Bank Deposit]]&gt;=500000),Table1_2[[#This Row],[Bank Deposit]]+Table1_2[[#This Row],[Bank Deposit]]*0.02,Table1_2[[#This Row],[Bank Deposit]])</f>
        <v>1140509.94</v>
      </c>
    </row>
    <row r="837" spans="1:18" x14ac:dyDescent="0.25">
      <c r="A837" s="21" t="s">
        <v>6272</v>
      </c>
      <c r="B837">
        <v>658326980</v>
      </c>
      <c r="C837">
        <v>33</v>
      </c>
      <c r="D837" s="8">
        <v>32652.75</v>
      </c>
      <c r="E837" s="21" t="s">
        <v>12</v>
      </c>
      <c r="F837" s="21" t="s">
        <v>519</v>
      </c>
      <c r="G837" s="21" t="s">
        <v>4084</v>
      </c>
      <c r="H837" s="22">
        <v>617154</v>
      </c>
      <c r="I837" s="22">
        <v>248861.5974</v>
      </c>
      <c r="J837" s="21" t="s">
        <v>6274</v>
      </c>
      <c r="K837" s="21"/>
      <c r="L837" s="22">
        <v>675439308</v>
      </c>
      <c r="M837" s="22">
        <v>0</v>
      </c>
      <c r="N837" s="21" t="s">
        <v>12539</v>
      </c>
      <c r="O837" s="8">
        <v>44337</v>
      </c>
      <c r="P837" s="21" t="s">
        <v>12510</v>
      </c>
      <c r="Q837" s="22">
        <f>Table1_2[[#This Row],[Bank Deposit]]-Table1_2[[#This Row],[Saving Accounts]]</f>
        <v>368292.40260000003</v>
      </c>
      <c r="R837" s="22">
        <f>IF(AND(Table1_2[[#This Row],[Bank Deposit]]&gt;=500000),Table1_2[[#This Row],[Bank Deposit]]+Table1_2[[#This Row],[Bank Deposit]]*0.02,Table1_2[[#This Row],[Bank Deposit]])</f>
        <v>629497.07999999996</v>
      </c>
    </row>
    <row r="838" spans="1:18" x14ac:dyDescent="0.25">
      <c r="A838" s="21" t="s">
        <v>1967</v>
      </c>
      <c r="B838">
        <v>480940191</v>
      </c>
      <c r="C838">
        <v>38</v>
      </c>
      <c r="D838" s="8">
        <v>30826.5</v>
      </c>
      <c r="E838" s="21" t="s">
        <v>1094</v>
      </c>
      <c r="F838" s="21" t="s">
        <v>1146</v>
      </c>
      <c r="G838" s="21" t="s">
        <v>1964</v>
      </c>
      <c r="H838" s="22">
        <v>191858</v>
      </c>
      <c r="I838" s="22">
        <v>113272.973532</v>
      </c>
      <c r="J838" s="21" t="s">
        <v>1969</v>
      </c>
      <c r="K838" s="21"/>
      <c r="L838" s="22">
        <v>1144092096</v>
      </c>
      <c r="M838" s="22">
        <v>0</v>
      </c>
      <c r="N838" s="21" t="s">
        <v>12525</v>
      </c>
      <c r="O838" s="8">
        <v>44478</v>
      </c>
      <c r="P838" s="21" t="s">
        <v>12506</v>
      </c>
      <c r="Q838" s="22">
        <f>Table1_2[[#This Row],[Bank Deposit]]-Table1_2[[#This Row],[Saving Accounts]]</f>
        <v>78585.026467999996</v>
      </c>
      <c r="R838" s="22">
        <f>IF(AND(Table1_2[[#This Row],[Bank Deposit]]&gt;=500000),Table1_2[[#This Row],[Bank Deposit]]+Table1_2[[#This Row],[Bank Deposit]]*0.02,Table1_2[[#This Row],[Bank Deposit]])</f>
        <v>191858</v>
      </c>
    </row>
    <row r="839" spans="1:18" x14ac:dyDescent="0.25">
      <c r="A839" s="21" t="s">
        <v>5733</v>
      </c>
      <c r="B839">
        <v>892053495</v>
      </c>
      <c r="C839">
        <v>62</v>
      </c>
      <c r="D839" s="8">
        <v>22060.5</v>
      </c>
      <c r="E839" s="21" t="s">
        <v>1094</v>
      </c>
      <c r="F839" s="21" t="s">
        <v>471</v>
      </c>
      <c r="G839" s="21" t="s">
        <v>4066</v>
      </c>
      <c r="H839" s="22">
        <v>1274098</v>
      </c>
      <c r="I839" s="22">
        <v>424938.54341119999</v>
      </c>
      <c r="J839" s="21" t="s">
        <v>5735</v>
      </c>
      <c r="K839" s="21"/>
      <c r="L839" s="22">
        <v>347901312</v>
      </c>
      <c r="M839" s="22">
        <v>0</v>
      </c>
      <c r="N839" s="21" t="s">
        <v>12505</v>
      </c>
      <c r="O839" s="8">
        <v>44593</v>
      </c>
      <c r="P839" s="21" t="s">
        <v>12512</v>
      </c>
      <c r="Q839" s="22">
        <f>Table1_2[[#This Row],[Bank Deposit]]-Table1_2[[#This Row],[Saving Accounts]]</f>
        <v>849159.45658880007</v>
      </c>
      <c r="R839" s="22">
        <f>IF(AND(Table1_2[[#This Row],[Bank Deposit]]&gt;=500000),Table1_2[[#This Row],[Bank Deposit]]+Table1_2[[#This Row],[Bank Deposit]]*0.02,Table1_2[[#This Row],[Bank Deposit]])</f>
        <v>1299579.96</v>
      </c>
    </row>
    <row r="840" spans="1:18" x14ac:dyDescent="0.25">
      <c r="A840" s="21" t="s">
        <v>7500</v>
      </c>
      <c r="B840">
        <v>731806882</v>
      </c>
      <c r="C840">
        <v>79</v>
      </c>
      <c r="D840" s="8">
        <v>15851.25</v>
      </c>
      <c r="E840" s="21" t="s">
        <v>12</v>
      </c>
      <c r="F840" s="21" t="s">
        <v>1372</v>
      </c>
      <c r="G840" s="21" t="s">
        <v>4220</v>
      </c>
      <c r="H840" s="22">
        <v>880570</v>
      </c>
      <c r="I840" s="22">
        <v>185658.155188</v>
      </c>
      <c r="J840" s="21" t="s">
        <v>7502</v>
      </c>
      <c r="K840" s="21"/>
      <c r="L840" s="22">
        <v>265947342</v>
      </c>
      <c r="M840" s="22">
        <v>0</v>
      </c>
      <c r="N840" s="21" t="s">
        <v>12522</v>
      </c>
      <c r="O840" s="8">
        <v>44632</v>
      </c>
      <c r="P840" s="21" t="s">
        <v>12510</v>
      </c>
      <c r="Q840" s="22">
        <f>Table1_2[[#This Row],[Bank Deposit]]-Table1_2[[#This Row],[Saving Accounts]]</f>
        <v>694911.84481199994</v>
      </c>
      <c r="R840" s="22">
        <f>IF(AND(Table1_2[[#This Row],[Bank Deposit]]&gt;=500000),Table1_2[[#This Row],[Bank Deposit]]+Table1_2[[#This Row],[Bank Deposit]]*0.02,Table1_2[[#This Row],[Bank Deposit]])</f>
        <v>898181.4</v>
      </c>
    </row>
    <row r="841" spans="1:18" x14ac:dyDescent="0.25">
      <c r="A841" s="21" t="s">
        <v>4430</v>
      </c>
      <c r="B841">
        <v>655933550</v>
      </c>
      <c r="C841">
        <v>52</v>
      </c>
      <c r="D841" s="8">
        <v>25713</v>
      </c>
      <c r="E841" s="21" t="s">
        <v>1094</v>
      </c>
      <c r="F841" s="21" t="s">
        <v>731</v>
      </c>
      <c r="G841" s="21" t="s">
        <v>4112</v>
      </c>
      <c r="H841" s="22">
        <v>99616</v>
      </c>
      <c r="I841" s="22">
        <v>23741.902470000001</v>
      </c>
      <c r="J841" s="21" t="s">
        <v>4432</v>
      </c>
      <c r="K841" s="21"/>
      <c r="L841" s="22">
        <v>946436076</v>
      </c>
      <c r="M841" s="22">
        <v>0</v>
      </c>
      <c r="N841" s="21" t="s">
        <v>12525</v>
      </c>
      <c r="O841" s="8">
        <v>44643</v>
      </c>
      <c r="P841" s="21" t="s">
        <v>12506</v>
      </c>
      <c r="Q841" s="22">
        <f>Table1_2[[#This Row],[Bank Deposit]]-Table1_2[[#This Row],[Saving Accounts]]</f>
        <v>75874.097529999999</v>
      </c>
      <c r="R841" s="22">
        <f>IF(AND(Table1_2[[#This Row],[Bank Deposit]]&gt;=500000),Table1_2[[#This Row],[Bank Deposit]]+Table1_2[[#This Row],[Bank Deposit]]*0.02,Table1_2[[#This Row],[Bank Deposit]])</f>
        <v>99616</v>
      </c>
    </row>
    <row r="842" spans="1:18" x14ac:dyDescent="0.25">
      <c r="A842" s="21" t="s">
        <v>3874</v>
      </c>
      <c r="B842">
        <v>724632770</v>
      </c>
      <c r="C842">
        <v>55</v>
      </c>
      <c r="D842" s="8">
        <v>24617.25</v>
      </c>
      <c r="E842" s="21" t="s">
        <v>1094</v>
      </c>
      <c r="F842" s="21" t="s">
        <v>1469</v>
      </c>
      <c r="G842" s="21" t="s">
        <v>3820</v>
      </c>
      <c r="H842" s="22">
        <v>540423</v>
      </c>
      <c r="I842" s="22">
        <v>60741.760226400002</v>
      </c>
      <c r="J842" s="21" t="s">
        <v>3876</v>
      </c>
      <c r="K842" s="21"/>
      <c r="L842" s="22">
        <v>15656736</v>
      </c>
      <c r="M842" s="22">
        <v>0</v>
      </c>
      <c r="N842" s="21" t="s">
        <v>12522</v>
      </c>
      <c r="O842" s="8">
        <v>44626</v>
      </c>
      <c r="P842" s="21" t="s">
        <v>12510</v>
      </c>
      <c r="Q842" s="22">
        <f>Table1_2[[#This Row],[Bank Deposit]]-Table1_2[[#This Row],[Saving Accounts]]</f>
        <v>479681.23977360001</v>
      </c>
      <c r="R842" s="22">
        <f>IF(AND(Table1_2[[#This Row],[Bank Deposit]]&gt;=500000),Table1_2[[#This Row],[Bank Deposit]]+Table1_2[[#This Row],[Bank Deposit]]*0.02,Table1_2[[#This Row],[Bank Deposit]])</f>
        <v>551231.46</v>
      </c>
    </row>
    <row r="843" spans="1:18" x14ac:dyDescent="0.25">
      <c r="A843" s="21" t="s">
        <v>2094</v>
      </c>
      <c r="B843">
        <v>724200436</v>
      </c>
      <c r="C843">
        <v>38</v>
      </c>
      <c r="D843" s="8">
        <v>30826.5</v>
      </c>
      <c r="E843" s="21" t="s">
        <v>1094</v>
      </c>
      <c r="F843" s="21" t="s">
        <v>1197</v>
      </c>
      <c r="G843" s="21" t="s">
        <v>1964</v>
      </c>
      <c r="H843" s="22">
        <v>484138</v>
      </c>
      <c r="I843" s="22">
        <v>148468.93875</v>
      </c>
      <c r="J843" s="21" t="s">
        <v>2096</v>
      </c>
      <c r="K843" s="21"/>
      <c r="L843" s="22">
        <v>1053401412</v>
      </c>
      <c r="M843" s="22">
        <v>0</v>
      </c>
      <c r="N843" s="21" t="s">
        <v>12525</v>
      </c>
      <c r="O843" s="8">
        <v>44441</v>
      </c>
      <c r="P843" s="21" t="s">
        <v>12564</v>
      </c>
      <c r="Q843" s="22">
        <f>Table1_2[[#This Row],[Bank Deposit]]-Table1_2[[#This Row],[Saving Accounts]]</f>
        <v>335669.06125000003</v>
      </c>
      <c r="R843" s="22">
        <f>IF(AND(Table1_2[[#This Row],[Bank Deposit]]&gt;=500000),Table1_2[[#This Row],[Bank Deposit]]+Table1_2[[#This Row],[Bank Deposit]]*0.02,Table1_2[[#This Row],[Bank Deposit]])</f>
        <v>484138</v>
      </c>
    </row>
    <row r="844" spans="1:18" x14ac:dyDescent="0.25">
      <c r="A844" s="21" t="s">
        <v>4232</v>
      </c>
      <c r="B844">
        <v>934154352</v>
      </c>
      <c r="C844">
        <v>56</v>
      </c>
      <c r="D844" s="8">
        <v>24252</v>
      </c>
      <c r="E844" s="21" t="s">
        <v>1094</v>
      </c>
      <c r="F844" s="21" t="s">
        <v>1746</v>
      </c>
      <c r="G844" s="21" t="s">
        <v>4074</v>
      </c>
      <c r="H844" s="22">
        <v>1363870</v>
      </c>
      <c r="I844" s="22">
        <v>296896.91136000003</v>
      </c>
      <c r="J844" s="21" t="s">
        <v>4234</v>
      </c>
      <c r="K844" s="21"/>
      <c r="L844" s="22">
        <v>15119395</v>
      </c>
      <c r="M844" s="22">
        <v>0</v>
      </c>
      <c r="N844" s="21" t="s">
        <v>12522</v>
      </c>
      <c r="O844" s="8">
        <v>44436</v>
      </c>
      <c r="P844" s="21" t="s">
        <v>12510</v>
      </c>
      <c r="Q844" s="22">
        <f>Table1_2[[#This Row],[Bank Deposit]]-Table1_2[[#This Row],[Saving Accounts]]</f>
        <v>1066973.08864</v>
      </c>
      <c r="R844" s="22">
        <f>IF(AND(Table1_2[[#This Row],[Bank Deposit]]&gt;=500000),Table1_2[[#This Row],[Bank Deposit]]+Table1_2[[#This Row],[Bank Deposit]]*0.02,Table1_2[[#This Row],[Bank Deposit]])</f>
        <v>1391147.4</v>
      </c>
    </row>
    <row r="845" spans="1:18" x14ac:dyDescent="0.25">
      <c r="A845" s="21" t="s">
        <v>2197</v>
      </c>
      <c r="B845">
        <v>843399380</v>
      </c>
      <c r="C845">
        <v>18</v>
      </c>
      <c r="D845" s="8">
        <v>38131.5</v>
      </c>
      <c r="E845" s="21" t="s">
        <v>1094</v>
      </c>
      <c r="F845" s="21" t="s">
        <v>2112</v>
      </c>
      <c r="G845" s="21" t="s">
        <v>1964</v>
      </c>
      <c r="H845" s="22">
        <v>141516</v>
      </c>
      <c r="I845" s="22">
        <v>65778.06898656</v>
      </c>
      <c r="J845" s="21" t="s">
        <v>2199</v>
      </c>
      <c r="K845" s="21"/>
      <c r="L845" s="22">
        <v>1970436204</v>
      </c>
      <c r="M845" s="22">
        <v>0</v>
      </c>
      <c r="N845" s="21" t="s">
        <v>12505</v>
      </c>
      <c r="O845" s="8">
        <v>44566</v>
      </c>
      <c r="P845" s="21" t="s">
        <v>12506</v>
      </c>
      <c r="Q845" s="22">
        <f>Table1_2[[#This Row],[Bank Deposit]]-Table1_2[[#This Row],[Saving Accounts]]</f>
        <v>75737.93101344</v>
      </c>
      <c r="R845" s="22">
        <f>IF(AND(Table1_2[[#This Row],[Bank Deposit]]&gt;=500000),Table1_2[[#This Row],[Bank Deposit]]+Table1_2[[#This Row],[Bank Deposit]]*0.02,Table1_2[[#This Row],[Bank Deposit]])</f>
        <v>141516</v>
      </c>
    </row>
    <row r="846" spans="1:18" x14ac:dyDescent="0.25">
      <c r="A846" s="21" t="s">
        <v>7517</v>
      </c>
      <c r="B846">
        <v>961259213</v>
      </c>
      <c r="C846">
        <v>36</v>
      </c>
      <c r="D846" s="8">
        <v>31557</v>
      </c>
      <c r="E846" s="21" t="s">
        <v>12</v>
      </c>
      <c r="F846" s="21" t="s">
        <v>514</v>
      </c>
      <c r="G846" s="21" t="s">
        <v>4220</v>
      </c>
      <c r="H846" s="22">
        <v>1699246</v>
      </c>
      <c r="I846" s="22">
        <v>131881.7486896</v>
      </c>
      <c r="J846" s="21" t="s">
        <v>7519</v>
      </c>
      <c r="K846" s="21"/>
      <c r="L846" s="22">
        <v>1406685</v>
      </c>
      <c r="M846" s="22">
        <v>0</v>
      </c>
      <c r="N846" s="21" t="s">
        <v>12522</v>
      </c>
      <c r="O846" s="8">
        <v>44645</v>
      </c>
      <c r="P846" s="21" t="s">
        <v>12510</v>
      </c>
      <c r="Q846" s="22">
        <f>Table1_2[[#This Row],[Bank Deposit]]-Table1_2[[#This Row],[Saving Accounts]]</f>
        <v>1567364.2513104</v>
      </c>
      <c r="R846" s="22">
        <f>IF(AND(Table1_2[[#This Row],[Bank Deposit]]&gt;=500000),Table1_2[[#This Row],[Bank Deposit]]+Table1_2[[#This Row],[Bank Deposit]]*0.02,Table1_2[[#This Row],[Bank Deposit]])</f>
        <v>1733230.92</v>
      </c>
    </row>
    <row r="847" spans="1:18" x14ac:dyDescent="0.25">
      <c r="A847" s="21" t="s">
        <v>8773</v>
      </c>
      <c r="B847">
        <v>948883528</v>
      </c>
      <c r="C847">
        <v>36</v>
      </c>
      <c r="D847" s="8">
        <v>31557</v>
      </c>
      <c r="E847" s="21" t="s">
        <v>12</v>
      </c>
      <c r="F847" s="21" t="s">
        <v>199</v>
      </c>
      <c r="G847" s="21" t="s">
        <v>3820</v>
      </c>
      <c r="H847" s="22">
        <v>858197</v>
      </c>
      <c r="I847" s="22">
        <v>168820.58287710001</v>
      </c>
      <c r="J847" s="21" t="s">
        <v>8775</v>
      </c>
      <c r="K847" s="21"/>
      <c r="L847" s="22">
        <v>2609440275</v>
      </c>
      <c r="M847" s="22">
        <v>0</v>
      </c>
      <c r="N847" s="21" t="s">
        <v>12505</v>
      </c>
      <c r="O847" s="8">
        <v>44420</v>
      </c>
      <c r="P847" s="21" t="s">
        <v>12506</v>
      </c>
      <c r="Q847" s="22">
        <f>Table1_2[[#This Row],[Bank Deposit]]-Table1_2[[#This Row],[Saving Accounts]]</f>
        <v>689376.41712290002</v>
      </c>
      <c r="R847" s="22">
        <f>IF(AND(Table1_2[[#This Row],[Bank Deposit]]&gt;=500000),Table1_2[[#This Row],[Bank Deposit]]+Table1_2[[#This Row],[Bank Deposit]]*0.02,Table1_2[[#This Row],[Bank Deposit]])</f>
        <v>875360.94</v>
      </c>
    </row>
    <row r="848" spans="1:18" x14ac:dyDescent="0.25">
      <c r="A848" s="21" t="s">
        <v>8394</v>
      </c>
      <c r="B848">
        <v>818470558</v>
      </c>
      <c r="C848">
        <v>30</v>
      </c>
      <c r="D848" s="8">
        <v>33748.5</v>
      </c>
      <c r="E848" s="21" t="s">
        <v>12</v>
      </c>
      <c r="F848" s="21" t="s">
        <v>549</v>
      </c>
      <c r="G848" s="21" t="s">
        <v>2773</v>
      </c>
      <c r="H848" s="22">
        <v>1255303</v>
      </c>
      <c r="I848" s="22">
        <v>601830.56486399996</v>
      </c>
      <c r="J848" s="21" t="s">
        <v>8396</v>
      </c>
      <c r="K848" s="21"/>
      <c r="L848" s="22">
        <v>779714628</v>
      </c>
      <c r="M848" s="22">
        <v>0</v>
      </c>
      <c r="N848" s="21" t="s">
        <v>12522</v>
      </c>
      <c r="O848" s="8">
        <v>44426</v>
      </c>
      <c r="P848" s="21" t="s">
        <v>12510</v>
      </c>
      <c r="Q848" s="22">
        <f>Table1_2[[#This Row],[Bank Deposit]]-Table1_2[[#This Row],[Saving Accounts]]</f>
        <v>653472.43513600004</v>
      </c>
      <c r="R848" s="22">
        <f>IF(AND(Table1_2[[#This Row],[Bank Deposit]]&gt;=500000),Table1_2[[#This Row],[Bank Deposit]]+Table1_2[[#This Row],[Bank Deposit]]*0.02,Table1_2[[#This Row],[Bank Deposit]])</f>
        <v>1280409.06</v>
      </c>
    </row>
    <row r="849" spans="1:18" x14ac:dyDescent="0.25">
      <c r="A849" s="21" t="s">
        <v>1435</v>
      </c>
      <c r="B849">
        <v>283169927</v>
      </c>
      <c r="C849">
        <v>33</v>
      </c>
      <c r="D849" s="8">
        <v>32652.75</v>
      </c>
      <c r="E849" s="21" t="s">
        <v>1094</v>
      </c>
      <c r="F849" s="21" t="s">
        <v>318</v>
      </c>
      <c r="G849" s="21" t="s">
        <v>14</v>
      </c>
      <c r="H849" s="22">
        <v>32128</v>
      </c>
      <c r="I849" s="22">
        <v>28723.808808239999</v>
      </c>
      <c r="J849" s="21" t="s">
        <v>1437</v>
      </c>
      <c r="K849" s="21"/>
      <c r="L849" s="22">
        <v>912430575</v>
      </c>
      <c r="M849" s="22">
        <v>0</v>
      </c>
      <c r="N849" s="21" t="s">
        <v>12525</v>
      </c>
      <c r="O849" s="8">
        <v>44449</v>
      </c>
      <c r="P849" s="21" t="s">
        <v>12564</v>
      </c>
      <c r="Q849" s="22">
        <f>Table1_2[[#This Row],[Bank Deposit]]-Table1_2[[#This Row],[Saving Accounts]]</f>
        <v>3404.1911917600009</v>
      </c>
      <c r="R849" s="22">
        <f>IF(AND(Table1_2[[#This Row],[Bank Deposit]]&gt;=500000),Table1_2[[#This Row],[Bank Deposit]]+Table1_2[[#This Row],[Bank Deposit]]*0.02,Table1_2[[#This Row],[Bank Deposit]])</f>
        <v>32128</v>
      </c>
    </row>
    <row r="850" spans="1:18" x14ac:dyDescent="0.25">
      <c r="A850" s="21" t="s">
        <v>4985</v>
      </c>
      <c r="B850">
        <v>306579731</v>
      </c>
      <c r="C850">
        <v>20</v>
      </c>
      <c r="D850" s="8">
        <v>37401</v>
      </c>
      <c r="E850" s="21" t="s">
        <v>1094</v>
      </c>
      <c r="F850" s="21" t="s">
        <v>965</v>
      </c>
      <c r="G850" s="21" t="s">
        <v>4070</v>
      </c>
      <c r="H850" s="22">
        <v>103801</v>
      </c>
      <c r="I850" s="22">
        <v>55348.554203799999</v>
      </c>
      <c r="J850" s="21" t="s">
        <v>4987</v>
      </c>
      <c r="K850" s="21"/>
      <c r="L850" s="22">
        <v>22153536</v>
      </c>
      <c r="M850" s="22">
        <v>0</v>
      </c>
      <c r="N850" s="21" t="s">
        <v>12505</v>
      </c>
      <c r="O850" s="8">
        <v>44545</v>
      </c>
      <c r="P850" s="21" t="s">
        <v>12506</v>
      </c>
      <c r="Q850" s="22">
        <f>Table1_2[[#This Row],[Bank Deposit]]-Table1_2[[#This Row],[Saving Accounts]]</f>
        <v>48452.445796200001</v>
      </c>
      <c r="R850" s="22">
        <f>IF(AND(Table1_2[[#This Row],[Bank Deposit]]&gt;=500000),Table1_2[[#This Row],[Bank Deposit]]+Table1_2[[#This Row],[Bank Deposit]]*0.02,Table1_2[[#This Row],[Bank Deposit]])</f>
        <v>103801</v>
      </c>
    </row>
    <row r="851" spans="1:18" x14ac:dyDescent="0.25">
      <c r="A851" s="21" t="s">
        <v>5067</v>
      </c>
      <c r="B851">
        <v>532469543</v>
      </c>
      <c r="C851">
        <v>49</v>
      </c>
      <c r="D851" s="8">
        <v>26808.75</v>
      </c>
      <c r="E851" s="21" t="s">
        <v>1094</v>
      </c>
      <c r="F851" s="21" t="s">
        <v>1840</v>
      </c>
      <c r="G851" s="21" t="s">
        <v>4074</v>
      </c>
      <c r="H851" s="22">
        <v>429506</v>
      </c>
      <c r="I851" s="22">
        <v>217638.73662720001</v>
      </c>
      <c r="J851" s="21" t="s">
        <v>5069</v>
      </c>
      <c r="K851" s="21"/>
      <c r="L851" s="22">
        <v>3418781928</v>
      </c>
      <c r="M851" s="22">
        <v>0</v>
      </c>
      <c r="N851" s="21" t="s">
        <v>12522</v>
      </c>
      <c r="O851" s="8">
        <v>44363</v>
      </c>
      <c r="P851" s="21" t="s">
        <v>12510</v>
      </c>
      <c r="Q851" s="22">
        <f>Table1_2[[#This Row],[Bank Deposit]]-Table1_2[[#This Row],[Saving Accounts]]</f>
        <v>211867.26337279999</v>
      </c>
      <c r="R851" s="22">
        <f>IF(AND(Table1_2[[#This Row],[Bank Deposit]]&gt;=500000),Table1_2[[#This Row],[Bank Deposit]]+Table1_2[[#This Row],[Bank Deposit]]*0.02,Table1_2[[#This Row],[Bank Deposit]])</f>
        <v>429506</v>
      </c>
    </row>
    <row r="852" spans="1:18" x14ac:dyDescent="0.25">
      <c r="A852" s="21" t="s">
        <v>5796</v>
      </c>
      <c r="B852">
        <v>263065595</v>
      </c>
      <c r="C852">
        <v>33</v>
      </c>
      <c r="D852" s="8">
        <v>32652.75</v>
      </c>
      <c r="E852" s="21" t="s">
        <v>1094</v>
      </c>
      <c r="F852" s="21" t="s">
        <v>381</v>
      </c>
      <c r="G852" s="21" t="s">
        <v>4088</v>
      </c>
      <c r="H852" s="22">
        <v>419870</v>
      </c>
      <c r="I852" s="22">
        <v>148373.35861319999</v>
      </c>
      <c r="J852" s="21" t="s">
        <v>4064</v>
      </c>
      <c r="K852" s="21"/>
      <c r="L852" s="22">
        <v>2317313952</v>
      </c>
      <c r="M852" s="22">
        <v>0</v>
      </c>
      <c r="N852" s="21" t="s">
        <v>12505</v>
      </c>
      <c r="O852" s="8">
        <v>44611</v>
      </c>
      <c r="P852" s="21" t="s">
        <v>12506</v>
      </c>
      <c r="Q852" s="22">
        <f>Table1_2[[#This Row],[Bank Deposit]]-Table1_2[[#This Row],[Saving Accounts]]</f>
        <v>271496.64138679998</v>
      </c>
      <c r="R852" s="22">
        <f>IF(AND(Table1_2[[#This Row],[Bank Deposit]]&gt;=500000),Table1_2[[#This Row],[Bank Deposit]]+Table1_2[[#This Row],[Bank Deposit]]*0.02,Table1_2[[#This Row],[Bank Deposit]])</f>
        <v>419870</v>
      </c>
    </row>
    <row r="853" spans="1:18" x14ac:dyDescent="0.25">
      <c r="A853" s="21" t="s">
        <v>3400</v>
      </c>
      <c r="B853">
        <v>815571796</v>
      </c>
      <c r="C853">
        <v>60</v>
      </c>
      <c r="D853" s="8">
        <v>22791</v>
      </c>
      <c r="E853" s="21" t="s">
        <v>1094</v>
      </c>
      <c r="F853" s="21" t="s">
        <v>1336</v>
      </c>
      <c r="G853" s="21" t="s">
        <v>3331</v>
      </c>
      <c r="H853" s="22">
        <v>2001517</v>
      </c>
      <c r="I853" s="22">
        <v>147384.42068196001</v>
      </c>
      <c r="J853" s="21" t="s">
        <v>3402</v>
      </c>
      <c r="K853" s="21"/>
      <c r="L853" s="22">
        <v>1175738895</v>
      </c>
      <c r="M853" s="22">
        <v>0</v>
      </c>
      <c r="N853" s="21" t="s">
        <v>12522</v>
      </c>
      <c r="O853" s="8">
        <v>44573</v>
      </c>
      <c r="P853" s="21" t="s">
        <v>12512</v>
      </c>
      <c r="Q853" s="22">
        <f>Table1_2[[#This Row],[Bank Deposit]]-Table1_2[[#This Row],[Saving Accounts]]</f>
        <v>1854132.5793180401</v>
      </c>
      <c r="R853" s="22">
        <f>IF(AND(Table1_2[[#This Row],[Bank Deposit]]&gt;=500000),Table1_2[[#This Row],[Bank Deposit]]+Table1_2[[#This Row],[Bank Deposit]]*0.02,Table1_2[[#This Row],[Bank Deposit]])</f>
        <v>2041547.34</v>
      </c>
    </row>
    <row r="854" spans="1:18" x14ac:dyDescent="0.25">
      <c r="A854" s="21" t="s">
        <v>5436</v>
      </c>
      <c r="B854">
        <v>746382414</v>
      </c>
      <c r="C854">
        <v>27</v>
      </c>
      <c r="D854" s="8">
        <v>34844.25</v>
      </c>
      <c r="E854" s="21" t="s">
        <v>1094</v>
      </c>
      <c r="F854" s="21" t="s">
        <v>1076</v>
      </c>
      <c r="G854" s="21" t="s">
        <v>4074</v>
      </c>
      <c r="H854" s="22">
        <v>249304</v>
      </c>
      <c r="I854" s="22">
        <v>201372.62565</v>
      </c>
      <c r="J854" s="21" t="s">
        <v>5438</v>
      </c>
      <c r="K854" s="21"/>
      <c r="L854" s="22">
        <v>2379070848</v>
      </c>
      <c r="M854" s="22">
        <v>0</v>
      </c>
      <c r="N854" s="21" t="s">
        <v>12525</v>
      </c>
      <c r="O854" s="8">
        <v>44434</v>
      </c>
      <c r="P854" s="21" t="s">
        <v>12564</v>
      </c>
      <c r="Q854" s="22">
        <f>Table1_2[[#This Row],[Bank Deposit]]-Table1_2[[#This Row],[Saving Accounts]]</f>
        <v>47931.374349999998</v>
      </c>
      <c r="R854" s="22">
        <f>IF(AND(Table1_2[[#This Row],[Bank Deposit]]&gt;=500000),Table1_2[[#This Row],[Bank Deposit]]+Table1_2[[#This Row],[Bank Deposit]]*0.02,Table1_2[[#This Row],[Bank Deposit]])</f>
        <v>249304</v>
      </c>
    </row>
    <row r="855" spans="1:18" x14ac:dyDescent="0.25">
      <c r="A855" s="21" t="s">
        <v>3424</v>
      </c>
      <c r="B855">
        <v>481503965</v>
      </c>
      <c r="C855">
        <v>79</v>
      </c>
      <c r="D855" s="8">
        <v>15851.25</v>
      </c>
      <c r="E855" s="21" t="s">
        <v>1094</v>
      </c>
      <c r="F855" s="21" t="s">
        <v>471</v>
      </c>
      <c r="G855" s="21" t="s">
        <v>3331</v>
      </c>
      <c r="H855" s="22">
        <v>579579</v>
      </c>
      <c r="J855" s="21" t="s">
        <v>3426</v>
      </c>
      <c r="K855" s="21"/>
      <c r="L855" s="22">
        <v>1882044363</v>
      </c>
      <c r="M855" s="22">
        <v>0</v>
      </c>
      <c r="N855" s="21" t="s">
        <v>12509</v>
      </c>
      <c r="O855" s="8">
        <v>44344</v>
      </c>
      <c r="P855" s="21" t="s">
        <v>12519</v>
      </c>
      <c r="Q855" s="22">
        <f>Table1_2[[#This Row],[Bank Deposit]]-Table1_2[[#This Row],[Saving Accounts]]</f>
        <v>579579</v>
      </c>
      <c r="R855" s="22">
        <f>IF(AND(Table1_2[[#This Row],[Bank Deposit]]&gt;=500000),Table1_2[[#This Row],[Bank Deposit]]+Table1_2[[#This Row],[Bank Deposit]]*0.02,Table1_2[[#This Row],[Bank Deposit]])</f>
        <v>591170.57999999996</v>
      </c>
    </row>
    <row r="856" spans="1:18" x14ac:dyDescent="0.25">
      <c r="A856" s="21" t="s">
        <v>3424</v>
      </c>
      <c r="B856">
        <v>426592473</v>
      </c>
      <c r="C856">
        <v>53</v>
      </c>
      <c r="D856" s="8">
        <v>25347.75</v>
      </c>
      <c r="E856" s="21" t="s">
        <v>12</v>
      </c>
      <c r="F856" s="21" t="s">
        <v>53</v>
      </c>
      <c r="G856" s="21" t="s">
        <v>3331</v>
      </c>
      <c r="H856" s="22">
        <v>564711</v>
      </c>
      <c r="I856" s="22">
        <v>290826.37027488003</v>
      </c>
      <c r="J856" s="21" t="s">
        <v>8329</v>
      </c>
      <c r="K856" s="21"/>
      <c r="L856" s="22">
        <v>1882044363</v>
      </c>
      <c r="M856" s="22">
        <v>0</v>
      </c>
      <c r="N856" s="21" t="s">
        <v>12525</v>
      </c>
      <c r="O856" s="8">
        <v>44245</v>
      </c>
      <c r="P856" s="21" t="s">
        <v>12561</v>
      </c>
      <c r="Q856" s="22">
        <f>Table1_2[[#This Row],[Bank Deposit]]-Table1_2[[#This Row],[Saving Accounts]]</f>
        <v>273884.62972511997</v>
      </c>
      <c r="R856" s="22">
        <f>IF(AND(Table1_2[[#This Row],[Bank Deposit]]&gt;=500000),Table1_2[[#This Row],[Bank Deposit]]+Table1_2[[#This Row],[Bank Deposit]]*0.02,Table1_2[[#This Row],[Bank Deposit]])</f>
        <v>576005.22</v>
      </c>
    </row>
    <row r="857" spans="1:18" x14ac:dyDescent="0.25">
      <c r="A857" s="21" t="s">
        <v>3394</v>
      </c>
      <c r="B857">
        <v>713762240</v>
      </c>
      <c r="C857">
        <v>28</v>
      </c>
      <c r="D857" s="8">
        <v>34479</v>
      </c>
      <c r="E857" s="21" t="s">
        <v>1094</v>
      </c>
      <c r="F857" s="21" t="s">
        <v>327</v>
      </c>
      <c r="G857" s="21" t="s">
        <v>3331</v>
      </c>
      <c r="H857" s="22">
        <v>136114</v>
      </c>
      <c r="I857" s="22">
        <v>47415.836908800004</v>
      </c>
      <c r="J857" s="21" t="s">
        <v>3396</v>
      </c>
      <c r="K857" s="21"/>
      <c r="L857" s="22">
        <v>1809489787</v>
      </c>
      <c r="M857" s="22">
        <v>0</v>
      </c>
      <c r="N857" s="21" t="s">
        <v>12525</v>
      </c>
      <c r="O857" s="8">
        <v>44266</v>
      </c>
      <c r="P857" s="21" t="s">
        <v>12561</v>
      </c>
      <c r="Q857" s="22">
        <f>Table1_2[[#This Row],[Bank Deposit]]-Table1_2[[#This Row],[Saving Accounts]]</f>
        <v>88698.163091199996</v>
      </c>
      <c r="R857" s="22">
        <f>IF(AND(Table1_2[[#This Row],[Bank Deposit]]&gt;=500000),Table1_2[[#This Row],[Bank Deposit]]+Table1_2[[#This Row],[Bank Deposit]]*0.02,Table1_2[[#This Row],[Bank Deposit]])</f>
        <v>136114</v>
      </c>
    </row>
    <row r="858" spans="1:18" x14ac:dyDescent="0.25">
      <c r="A858" s="21" t="s">
        <v>4600</v>
      </c>
      <c r="B858">
        <v>510699033</v>
      </c>
      <c r="C858">
        <v>62</v>
      </c>
      <c r="D858" s="8">
        <v>22060.5</v>
      </c>
      <c r="E858" s="21" t="s">
        <v>1094</v>
      </c>
      <c r="F858" s="21" t="s">
        <v>256</v>
      </c>
      <c r="G858" s="21" t="s">
        <v>4058</v>
      </c>
      <c r="H858" s="22">
        <v>146937</v>
      </c>
      <c r="I858" s="22">
        <v>137574.27783000001</v>
      </c>
      <c r="J858" s="21" t="s">
        <v>4602</v>
      </c>
      <c r="K858" s="21"/>
      <c r="L858" s="22">
        <v>8600536</v>
      </c>
      <c r="M858" s="22">
        <v>0</v>
      </c>
      <c r="N858" s="21" t="s">
        <v>12522</v>
      </c>
      <c r="O858" s="8">
        <v>44554</v>
      </c>
      <c r="P858" s="21" t="s">
        <v>12510</v>
      </c>
      <c r="Q858" s="22">
        <f>Table1_2[[#This Row],[Bank Deposit]]-Table1_2[[#This Row],[Saving Accounts]]</f>
        <v>9362.7221699999936</v>
      </c>
      <c r="R858" s="22">
        <f>IF(AND(Table1_2[[#This Row],[Bank Deposit]]&gt;=500000),Table1_2[[#This Row],[Bank Deposit]]+Table1_2[[#This Row],[Bank Deposit]]*0.02,Table1_2[[#This Row],[Bank Deposit]])</f>
        <v>146937</v>
      </c>
    </row>
    <row r="859" spans="1:18" x14ac:dyDescent="0.25">
      <c r="A859" s="21" t="s">
        <v>9122</v>
      </c>
      <c r="B859">
        <v>898544861</v>
      </c>
      <c r="C859">
        <v>46</v>
      </c>
      <c r="D859" s="8">
        <v>32526.25</v>
      </c>
      <c r="E859" s="21" t="s">
        <v>1094</v>
      </c>
      <c r="F859" s="21" t="s">
        <v>190</v>
      </c>
      <c r="G859" s="21" t="s">
        <v>4148</v>
      </c>
      <c r="H859" s="22">
        <v>599115</v>
      </c>
      <c r="I859" s="22">
        <v>882908.96317357896</v>
      </c>
      <c r="J859" s="21" t="s">
        <v>9124</v>
      </c>
      <c r="K859" s="21"/>
      <c r="L859" s="22">
        <v>779156224</v>
      </c>
      <c r="M859" s="22">
        <v>0</v>
      </c>
      <c r="N859" s="21" t="s">
        <v>12509</v>
      </c>
      <c r="O859" s="8">
        <v>44476</v>
      </c>
      <c r="P859" s="21" t="s">
        <v>12519</v>
      </c>
      <c r="Q859" s="22">
        <f>Table1_2[[#This Row],[Bank Deposit]]-Table1_2[[#This Row],[Saving Accounts]]</f>
        <v>-283793.96317357896</v>
      </c>
      <c r="R859" s="22">
        <f>IF(AND(Table1_2[[#This Row],[Bank Deposit]]&gt;=500000),Table1_2[[#This Row],[Bank Deposit]]+Table1_2[[#This Row],[Bank Deposit]]*0.02,Table1_2[[#This Row],[Bank Deposit]])</f>
        <v>611097.30000000005</v>
      </c>
    </row>
    <row r="860" spans="1:18" x14ac:dyDescent="0.25">
      <c r="A860" s="21" t="s">
        <v>8893</v>
      </c>
      <c r="B860">
        <v>414415630</v>
      </c>
      <c r="C860">
        <v>67</v>
      </c>
      <c r="D860" s="8">
        <v>20234.25</v>
      </c>
      <c r="E860" s="21" t="s">
        <v>12</v>
      </c>
      <c r="F860" s="21" t="s">
        <v>1197</v>
      </c>
      <c r="G860" s="21" t="s">
        <v>3820</v>
      </c>
      <c r="H860" s="22">
        <v>39649</v>
      </c>
      <c r="I860" s="22">
        <v>21104.14468338</v>
      </c>
      <c r="J860" s="21" t="s">
        <v>8895</v>
      </c>
      <c r="K860" s="21"/>
      <c r="L860" s="22">
        <v>3874781092</v>
      </c>
      <c r="M860" s="22">
        <v>0</v>
      </c>
      <c r="N860" s="21" t="s">
        <v>12525</v>
      </c>
      <c r="O860" s="8">
        <v>44313</v>
      </c>
      <c r="P860" s="21" t="s">
        <v>12506</v>
      </c>
      <c r="Q860" s="22">
        <f>Table1_2[[#This Row],[Bank Deposit]]-Table1_2[[#This Row],[Saving Accounts]]</f>
        <v>18544.85531662</v>
      </c>
      <c r="R860" s="22">
        <f>IF(AND(Table1_2[[#This Row],[Bank Deposit]]&gt;=500000),Table1_2[[#This Row],[Bank Deposit]]+Table1_2[[#This Row],[Bank Deposit]]*0.02,Table1_2[[#This Row],[Bank Deposit]])</f>
        <v>39649</v>
      </c>
    </row>
    <row r="861" spans="1:18" x14ac:dyDescent="0.25">
      <c r="A861" s="21" t="s">
        <v>2402</v>
      </c>
      <c r="B861">
        <v>40542685</v>
      </c>
      <c r="C861">
        <v>50</v>
      </c>
      <c r="D861" s="8">
        <v>26443.5</v>
      </c>
      <c r="E861" s="21" t="s">
        <v>12</v>
      </c>
      <c r="F861" s="21" t="s">
        <v>63</v>
      </c>
      <c r="G861" s="21" t="s">
        <v>1964</v>
      </c>
      <c r="H861" s="22">
        <v>594917</v>
      </c>
      <c r="I861" s="22">
        <v>215129.714355</v>
      </c>
      <c r="J861" s="21" t="s">
        <v>2404</v>
      </c>
      <c r="K861" s="21"/>
      <c r="L861" s="22">
        <v>2338196608</v>
      </c>
      <c r="M861" s="22">
        <v>0</v>
      </c>
      <c r="N861" s="21" t="s">
        <v>12505</v>
      </c>
      <c r="O861" s="8">
        <v>44511</v>
      </c>
      <c r="P861" s="21" t="s">
        <v>12506</v>
      </c>
      <c r="Q861" s="22">
        <f>Table1_2[[#This Row],[Bank Deposit]]-Table1_2[[#This Row],[Saving Accounts]]</f>
        <v>379787.285645</v>
      </c>
      <c r="R861" s="22">
        <f>IF(AND(Table1_2[[#This Row],[Bank Deposit]]&gt;=500000),Table1_2[[#This Row],[Bank Deposit]]+Table1_2[[#This Row],[Bank Deposit]]*0.02,Table1_2[[#This Row],[Bank Deposit]])</f>
        <v>606815.34</v>
      </c>
    </row>
    <row r="862" spans="1:18" x14ac:dyDescent="0.25">
      <c r="A862" s="21" t="s">
        <v>3261</v>
      </c>
      <c r="B862">
        <v>146974938</v>
      </c>
      <c r="C862">
        <v>70</v>
      </c>
      <c r="D862" s="8">
        <v>19138.5</v>
      </c>
      <c r="E862" s="21" t="s">
        <v>1094</v>
      </c>
      <c r="F862" s="21" t="s">
        <v>1721</v>
      </c>
      <c r="G862" s="21" t="s">
        <v>3058</v>
      </c>
      <c r="H862" s="22">
        <v>321683</v>
      </c>
      <c r="I862" s="22">
        <v>37268.162369999998</v>
      </c>
      <c r="J862" s="21" t="s">
        <v>3263</v>
      </c>
      <c r="K862" s="21"/>
      <c r="L862" s="22">
        <v>70386822</v>
      </c>
      <c r="M862" s="22">
        <v>0</v>
      </c>
      <c r="N862" s="21" t="s">
        <v>12525</v>
      </c>
      <c r="O862" s="8">
        <v>44485</v>
      </c>
      <c r="P862" s="21" t="s">
        <v>12564</v>
      </c>
      <c r="Q862" s="22">
        <f>Table1_2[[#This Row],[Bank Deposit]]-Table1_2[[#This Row],[Saving Accounts]]</f>
        <v>284414.83763000002</v>
      </c>
      <c r="R862" s="22">
        <f>IF(AND(Table1_2[[#This Row],[Bank Deposit]]&gt;=500000),Table1_2[[#This Row],[Bank Deposit]]+Table1_2[[#This Row],[Bank Deposit]]*0.02,Table1_2[[#This Row],[Bank Deposit]])</f>
        <v>321683</v>
      </c>
    </row>
    <row r="863" spans="1:18" x14ac:dyDescent="0.25">
      <c r="A863" s="21" t="s">
        <v>6731</v>
      </c>
      <c r="B863">
        <v>652999055</v>
      </c>
      <c r="C863">
        <v>27</v>
      </c>
      <c r="D863" s="8">
        <v>34844.25</v>
      </c>
      <c r="E863" s="21" t="s">
        <v>12</v>
      </c>
      <c r="F863" s="21" t="s">
        <v>185</v>
      </c>
      <c r="G863" s="21" t="s">
        <v>4105</v>
      </c>
      <c r="H863" s="22">
        <v>1616825</v>
      </c>
      <c r="I863" s="22">
        <v>404752.4497926</v>
      </c>
      <c r="J863" s="21" t="s">
        <v>6733</v>
      </c>
      <c r="K863" s="21"/>
      <c r="L863" s="22">
        <v>1129756224</v>
      </c>
      <c r="M863" s="22">
        <v>0</v>
      </c>
      <c r="N863" s="21" t="s">
        <v>12509</v>
      </c>
      <c r="O863" s="8">
        <v>44404</v>
      </c>
      <c r="P863" s="21" t="s">
        <v>12519</v>
      </c>
      <c r="Q863" s="22">
        <f>Table1_2[[#This Row],[Bank Deposit]]-Table1_2[[#This Row],[Saving Accounts]]</f>
        <v>1212072.5502074</v>
      </c>
      <c r="R863" s="22">
        <f>IF(AND(Table1_2[[#This Row],[Bank Deposit]]&gt;=500000),Table1_2[[#This Row],[Bank Deposit]]+Table1_2[[#This Row],[Bank Deposit]]*0.02,Table1_2[[#This Row],[Bank Deposit]])</f>
        <v>1649161.5</v>
      </c>
    </row>
    <row r="864" spans="1:18" x14ac:dyDescent="0.25">
      <c r="A864" s="21" t="s">
        <v>462</v>
      </c>
      <c r="B864">
        <v>29321473</v>
      </c>
      <c r="C864">
        <v>46</v>
      </c>
      <c r="D864" s="8">
        <v>27904.5</v>
      </c>
      <c r="E864" s="21" t="s">
        <v>12</v>
      </c>
      <c r="F864" s="21" t="s">
        <v>463</v>
      </c>
      <c r="G864" s="21" t="s">
        <v>14</v>
      </c>
      <c r="H864" s="22">
        <v>811487</v>
      </c>
      <c r="I864" s="22">
        <v>205126.0035552</v>
      </c>
      <c r="J864" s="21" t="s">
        <v>465</v>
      </c>
      <c r="K864" s="21"/>
      <c r="L864" s="22">
        <v>15833775</v>
      </c>
      <c r="M864" s="22">
        <v>0</v>
      </c>
      <c r="N864" s="21" t="s">
        <v>12522</v>
      </c>
      <c r="O864" s="8">
        <v>44582</v>
      </c>
      <c r="P864" s="21" t="s">
        <v>12512</v>
      </c>
      <c r="Q864" s="22">
        <f>Table1_2[[#This Row],[Bank Deposit]]-Table1_2[[#This Row],[Saving Accounts]]</f>
        <v>606360.99644479994</v>
      </c>
      <c r="R864" s="22">
        <f>IF(AND(Table1_2[[#This Row],[Bank Deposit]]&gt;=500000),Table1_2[[#This Row],[Bank Deposit]]+Table1_2[[#This Row],[Bank Deposit]]*0.02,Table1_2[[#This Row],[Bank Deposit]])</f>
        <v>827716.74</v>
      </c>
    </row>
    <row r="865" spans="1:18" x14ac:dyDescent="0.25">
      <c r="A865" s="21" t="s">
        <v>7724</v>
      </c>
      <c r="B865">
        <v>817959591</v>
      </c>
      <c r="C865">
        <v>50</v>
      </c>
      <c r="D865" s="8">
        <v>26443.5</v>
      </c>
      <c r="E865" s="21" t="s">
        <v>12</v>
      </c>
      <c r="F865" s="21" t="s">
        <v>965</v>
      </c>
      <c r="G865" s="21" t="s">
        <v>3058</v>
      </c>
      <c r="H865" s="22">
        <v>1932622</v>
      </c>
      <c r="I865" s="22">
        <v>224774.96580395999</v>
      </c>
      <c r="J865" s="21" t="s">
        <v>7726</v>
      </c>
      <c r="K865" s="21"/>
      <c r="L865" s="22">
        <v>570397815</v>
      </c>
      <c r="M865" s="22">
        <v>0</v>
      </c>
      <c r="N865" s="21" t="s">
        <v>12505</v>
      </c>
      <c r="O865" s="8">
        <v>44472</v>
      </c>
      <c r="P865" s="21" t="s">
        <v>12510</v>
      </c>
      <c r="Q865" s="22">
        <f>Table1_2[[#This Row],[Bank Deposit]]-Table1_2[[#This Row],[Saving Accounts]]</f>
        <v>1707847.0341960401</v>
      </c>
      <c r="R865" s="22">
        <f>IF(AND(Table1_2[[#This Row],[Bank Deposit]]&gt;=500000),Table1_2[[#This Row],[Bank Deposit]]+Table1_2[[#This Row],[Bank Deposit]]*0.02,Table1_2[[#This Row],[Bank Deposit]])</f>
        <v>1971274.44</v>
      </c>
    </row>
    <row r="866" spans="1:18" x14ac:dyDescent="0.25">
      <c r="A866" s="21" t="s">
        <v>6083</v>
      </c>
      <c r="B866">
        <v>46797863</v>
      </c>
      <c r="C866">
        <v>63</v>
      </c>
      <c r="D866" s="8">
        <v>21695.25</v>
      </c>
      <c r="E866" s="21" t="s">
        <v>12</v>
      </c>
      <c r="F866" s="21" t="s">
        <v>381</v>
      </c>
      <c r="G866" s="21" t="s">
        <v>4070</v>
      </c>
      <c r="H866" s="22">
        <v>516072</v>
      </c>
      <c r="I866" s="22">
        <v>167366.0824784</v>
      </c>
      <c r="J866" s="21" t="s">
        <v>6085</v>
      </c>
      <c r="K866" s="21"/>
      <c r="L866" s="22">
        <v>136105536</v>
      </c>
      <c r="M866" s="22">
        <v>0</v>
      </c>
      <c r="N866" s="21" t="s">
        <v>12522</v>
      </c>
      <c r="O866" s="8">
        <v>44682</v>
      </c>
      <c r="P866" s="21" t="s">
        <v>12510</v>
      </c>
      <c r="Q866" s="22">
        <f>Table1_2[[#This Row],[Bank Deposit]]-Table1_2[[#This Row],[Saving Accounts]]</f>
        <v>348705.91752160003</v>
      </c>
      <c r="R866" s="22">
        <f>IF(AND(Table1_2[[#This Row],[Bank Deposit]]&gt;=500000),Table1_2[[#This Row],[Bank Deposit]]+Table1_2[[#This Row],[Bank Deposit]]*0.02,Table1_2[[#This Row],[Bank Deposit]])</f>
        <v>526393.43999999994</v>
      </c>
    </row>
    <row r="867" spans="1:18" x14ac:dyDescent="0.25">
      <c r="A867" s="21" t="s">
        <v>8743</v>
      </c>
      <c r="B867">
        <v>600471343</v>
      </c>
      <c r="C867">
        <v>80</v>
      </c>
      <c r="D867" s="8">
        <v>15486</v>
      </c>
      <c r="E867" s="21" t="s">
        <v>12</v>
      </c>
      <c r="F867" s="21" t="s">
        <v>39</v>
      </c>
      <c r="G867" s="21" t="s">
        <v>3820</v>
      </c>
      <c r="H867" s="22">
        <v>483786</v>
      </c>
      <c r="I867" s="22">
        <v>258272.51561999999</v>
      </c>
      <c r="J867" s="21" t="s">
        <v>8745</v>
      </c>
      <c r="K867" s="21"/>
      <c r="L867" s="22">
        <v>1586672672</v>
      </c>
      <c r="M867" s="22">
        <v>0</v>
      </c>
      <c r="N867" s="21" t="s">
        <v>12509</v>
      </c>
      <c r="O867" s="8">
        <v>44293</v>
      </c>
      <c r="P867" s="21" t="s">
        <v>12519</v>
      </c>
      <c r="Q867" s="22">
        <f>Table1_2[[#This Row],[Bank Deposit]]-Table1_2[[#This Row],[Saving Accounts]]</f>
        <v>225513.48438000001</v>
      </c>
      <c r="R867" s="22">
        <f>IF(AND(Table1_2[[#This Row],[Bank Deposit]]&gt;=500000),Table1_2[[#This Row],[Bank Deposit]]+Table1_2[[#This Row],[Bank Deposit]]*0.02,Table1_2[[#This Row],[Bank Deposit]])</f>
        <v>483786</v>
      </c>
    </row>
    <row r="868" spans="1:18" x14ac:dyDescent="0.25">
      <c r="A868" s="21" t="s">
        <v>3088</v>
      </c>
      <c r="B868">
        <v>202308669</v>
      </c>
      <c r="C868">
        <v>76</v>
      </c>
      <c r="D868" s="8">
        <v>16947</v>
      </c>
      <c r="E868" s="21" t="s">
        <v>1094</v>
      </c>
      <c r="F868" s="21" t="s">
        <v>168</v>
      </c>
      <c r="G868" s="21" t="s">
        <v>3058</v>
      </c>
      <c r="H868" s="22">
        <v>151010</v>
      </c>
      <c r="I868" s="22">
        <v>122548.69069632</v>
      </c>
      <c r="J868" s="21" t="s">
        <v>3090</v>
      </c>
      <c r="K868" s="21"/>
      <c r="L868" s="22">
        <v>2737187128</v>
      </c>
      <c r="M868" s="22">
        <v>0</v>
      </c>
      <c r="N868" s="21" t="s">
        <v>12505</v>
      </c>
      <c r="O868" s="8">
        <v>44209</v>
      </c>
      <c r="P868" s="21" t="s">
        <v>12564</v>
      </c>
      <c r="Q868" s="22">
        <f>Table1_2[[#This Row],[Bank Deposit]]-Table1_2[[#This Row],[Saving Accounts]]</f>
        <v>28461.309303679998</v>
      </c>
      <c r="R868" s="22">
        <f>IF(AND(Table1_2[[#This Row],[Bank Deposit]]&gt;=500000),Table1_2[[#This Row],[Bank Deposit]]+Table1_2[[#This Row],[Bank Deposit]]*0.02,Table1_2[[#This Row],[Bank Deposit]])</f>
        <v>151010</v>
      </c>
    </row>
    <row r="869" spans="1:18" x14ac:dyDescent="0.25">
      <c r="A869" s="21" t="s">
        <v>7705</v>
      </c>
      <c r="B869">
        <v>369513925</v>
      </c>
      <c r="C869">
        <v>17</v>
      </c>
      <c r="D869" s="8">
        <v>38496.75</v>
      </c>
      <c r="E869" s="21" t="s">
        <v>12</v>
      </c>
      <c r="F869" s="21" t="s">
        <v>2278</v>
      </c>
      <c r="G869" s="21" t="s">
        <v>3058</v>
      </c>
      <c r="H869" s="22">
        <v>184556</v>
      </c>
      <c r="I869" s="22">
        <v>86162.009208000003</v>
      </c>
      <c r="J869" s="21" t="s">
        <v>5571</v>
      </c>
      <c r="K869" s="21"/>
      <c r="L869" s="22">
        <v>14096736</v>
      </c>
      <c r="M869" s="22">
        <v>0</v>
      </c>
      <c r="N869" s="21" t="s">
        <v>12539</v>
      </c>
      <c r="O869" s="8">
        <v>44318</v>
      </c>
      <c r="P869" s="21" t="s">
        <v>12512</v>
      </c>
      <c r="Q869" s="22">
        <f>Table1_2[[#This Row],[Bank Deposit]]-Table1_2[[#This Row],[Saving Accounts]]</f>
        <v>98393.990791999997</v>
      </c>
      <c r="R869" s="22">
        <f>IF(AND(Table1_2[[#This Row],[Bank Deposit]]&gt;=500000),Table1_2[[#This Row],[Bank Deposit]]+Table1_2[[#This Row],[Bank Deposit]]*0.02,Table1_2[[#This Row],[Bank Deposit]])</f>
        <v>184556</v>
      </c>
    </row>
    <row r="870" spans="1:18" x14ac:dyDescent="0.25">
      <c r="A870" s="21" t="s">
        <v>6098</v>
      </c>
      <c r="B870">
        <v>778341652</v>
      </c>
      <c r="C870">
        <v>83</v>
      </c>
      <c r="D870" s="8">
        <v>14390.25</v>
      </c>
      <c r="E870" s="21" t="s">
        <v>12</v>
      </c>
      <c r="F870" s="21" t="s">
        <v>269</v>
      </c>
      <c r="G870" s="21" t="s">
        <v>4062</v>
      </c>
      <c r="H870" s="22">
        <v>331477</v>
      </c>
      <c r="I870" s="22">
        <v>186396.48266623999</v>
      </c>
      <c r="J870" s="21" t="s">
        <v>547</v>
      </c>
      <c r="K870" s="21"/>
      <c r="L870" s="22">
        <v>629992704</v>
      </c>
      <c r="M870" s="22">
        <v>0</v>
      </c>
      <c r="N870" s="21" t="s">
        <v>12539</v>
      </c>
      <c r="O870" s="8">
        <v>44354</v>
      </c>
      <c r="P870" s="21" t="s">
        <v>12510</v>
      </c>
      <c r="Q870" s="22">
        <f>Table1_2[[#This Row],[Bank Deposit]]-Table1_2[[#This Row],[Saving Accounts]]</f>
        <v>145080.51733376001</v>
      </c>
      <c r="R870" s="22">
        <f>IF(AND(Table1_2[[#This Row],[Bank Deposit]]&gt;=500000),Table1_2[[#This Row],[Bank Deposit]]+Table1_2[[#This Row],[Bank Deposit]]*0.02,Table1_2[[#This Row],[Bank Deposit]])</f>
        <v>331477</v>
      </c>
    </row>
    <row r="871" spans="1:18" x14ac:dyDescent="0.25">
      <c r="A871" s="21" t="s">
        <v>5009</v>
      </c>
      <c r="B871">
        <v>312759977</v>
      </c>
      <c r="C871">
        <v>28</v>
      </c>
      <c r="D871" s="8">
        <v>34479</v>
      </c>
      <c r="E871" s="21" t="s">
        <v>1094</v>
      </c>
      <c r="F871" s="21" t="s">
        <v>83</v>
      </c>
      <c r="G871" s="21" t="s">
        <v>4070</v>
      </c>
      <c r="H871" s="22">
        <v>160532</v>
      </c>
      <c r="I871" s="22">
        <v>115654.1193606</v>
      </c>
      <c r="J871" s="21" t="s">
        <v>5011</v>
      </c>
      <c r="K871" s="21"/>
      <c r="L871" s="22">
        <v>184463565</v>
      </c>
      <c r="M871" s="22">
        <v>0</v>
      </c>
      <c r="N871" s="21" t="s">
        <v>12539</v>
      </c>
      <c r="O871" s="8">
        <v>44209</v>
      </c>
      <c r="P871" s="21" t="s">
        <v>12512</v>
      </c>
      <c r="Q871" s="22">
        <f>Table1_2[[#This Row],[Bank Deposit]]-Table1_2[[#This Row],[Saving Accounts]]</f>
        <v>44877.880639399998</v>
      </c>
      <c r="R871" s="22">
        <f>IF(AND(Table1_2[[#This Row],[Bank Deposit]]&gt;=500000),Table1_2[[#This Row],[Bank Deposit]]+Table1_2[[#This Row],[Bank Deposit]]*0.02,Table1_2[[#This Row],[Bank Deposit]])</f>
        <v>160532</v>
      </c>
    </row>
    <row r="872" spans="1:18" x14ac:dyDescent="0.25">
      <c r="A872" s="21" t="s">
        <v>5041</v>
      </c>
      <c r="B872">
        <v>406836587</v>
      </c>
      <c r="C872">
        <v>28</v>
      </c>
      <c r="D872" s="8">
        <v>34479</v>
      </c>
      <c r="E872" s="21" t="s">
        <v>1094</v>
      </c>
      <c r="F872" s="21" t="s">
        <v>978</v>
      </c>
      <c r="G872" s="21" t="s">
        <v>4099</v>
      </c>
      <c r="H872" s="22">
        <v>975040</v>
      </c>
      <c r="I872" s="22">
        <v>295077.83156249998</v>
      </c>
      <c r="J872" s="21" t="s">
        <v>5043</v>
      </c>
      <c r="K872" s="21"/>
      <c r="L872" s="22">
        <v>7570368</v>
      </c>
      <c r="M872" s="22">
        <v>0</v>
      </c>
      <c r="N872" s="21" t="s">
        <v>12505</v>
      </c>
      <c r="O872" s="8">
        <v>44492</v>
      </c>
      <c r="P872" s="21" t="s">
        <v>12506</v>
      </c>
      <c r="Q872" s="22">
        <f>Table1_2[[#This Row],[Bank Deposit]]-Table1_2[[#This Row],[Saving Accounts]]</f>
        <v>679962.16843750002</v>
      </c>
      <c r="R872" s="22">
        <f>IF(AND(Table1_2[[#This Row],[Bank Deposit]]&gt;=500000),Table1_2[[#This Row],[Bank Deposit]]+Table1_2[[#This Row],[Bank Deposit]]*0.02,Table1_2[[#This Row],[Bank Deposit]])</f>
        <v>994540.8</v>
      </c>
    </row>
    <row r="873" spans="1:18" x14ac:dyDescent="0.25">
      <c r="A873" s="21" t="s">
        <v>6153</v>
      </c>
      <c r="B873">
        <v>960449597</v>
      </c>
      <c r="C873">
        <v>85</v>
      </c>
      <c r="D873" s="8">
        <v>13659.75</v>
      </c>
      <c r="E873" s="21" t="s">
        <v>12</v>
      </c>
      <c r="F873" s="21" t="s">
        <v>1047</v>
      </c>
      <c r="G873" s="21" t="s">
        <v>4088</v>
      </c>
      <c r="H873" s="22">
        <v>390040</v>
      </c>
      <c r="I873" s="22">
        <v>70959.893449800002</v>
      </c>
      <c r="J873" s="21" t="s">
        <v>6155</v>
      </c>
      <c r="K873" s="21"/>
      <c r="L873" s="22">
        <v>2572686336</v>
      </c>
      <c r="M873" s="22">
        <v>0</v>
      </c>
      <c r="N873" s="21" t="s">
        <v>12525</v>
      </c>
      <c r="O873" s="8">
        <v>44474</v>
      </c>
      <c r="P873" s="21" t="s">
        <v>12506</v>
      </c>
      <c r="Q873" s="22">
        <f>Table1_2[[#This Row],[Bank Deposit]]-Table1_2[[#This Row],[Saving Accounts]]</f>
        <v>319080.10655020003</v>
      </c>
      <c r="R873" s="22">
        <f>IF(AND(Table1_2[[#This Row],[Bank Deposit]]&gt;=500000),Table1_2[[#This Row],[Bank Deposit]]+Table1_2[[#This Row],[Bank Deposit]]*0.02,Table1_2[[#This Row],[Bank Deposit]])</f>
        <v>390040</v>
      </c>
    </row>
    <row r="874" spans="1:18" x14ac:dyDescent="0.25">
      <c r="A874" s="21" t="s">
        <v>6331</v>
      </c>
      <c r="B874">
        <v>746872224</v>
      </c>
      <c r="C874">
        <v>48</v>
      </c>
      <c r="D874" s="8">
        <v>27174</v>
      </c>
      <c r="E874" s="21" t="s">
        <v>12</v>
      </c>
      <c r="F874" s="21" t="s">
        <v>483</v>
      </c>
      <c r="G874" s="21" t="s">
        <v>4084</v>
      </c>
      <c r="H874" s="22">
        <v>30069</v>
      </c>
      <c r="I874" s="22">
        <v>14274.931204160001</v>
      </c>
      <c r="J874" s="21" t="s">
        <v>6333</v>
      </c>
      <c r="K874" s="21"/>
      <c r="L874" s="22">
        <v>23531046</v>
      </c>
      <c r="M874" s="22">
        <v>0</v>
      </c>
      <c r="N874" s="21" t="s">
        <v>12522</v>
      </c>
      <c r="O874" s="8">
        <v>44557</v>
      </c>
      <c r="P874" s="21" t="s">
        <v>12512</v>
      </c>
      <c r="Q874" s="22">
        <f>Table1_2[[#This Row],[Bank Deposit]]-Table1_2[[#This Row],[Saving Accounts]]</f>
        <v>15794.068795839999</v>
      </c>
      <c r="R874" s="22">
        <f>IF(AND(Table1_2[[#This Row],[Bank Deposit]]&gt;=500000),Table1_2[[#This Row],[Bank Deposit]]+Table1_2[[#This Row],[Bank Deposit]]*0.02,Table1_2[[#This Row],[Bank Deposit]])</f>
        <v>30069</v>
      </c>
    </row>
    <row r="875" spans="1:18" x14ac:dyDescent="0.25">
      <c r="A875" s="21" t="s">
        <v>6225</v>
      </c>
      <c r="B875">
        <v>738174825</v>
      </c>
      <c r="C875">
        <v>42</v>
      </c>
      <c r="D875" s="8">
        <v>29365.5</v>
      </c>
      <c r="E875" s="21" t="s">
        <v>12</v>
      </c>
      <c r="F875" s="21" t="s">
        <v>442</v>
      </c>
      <c r="G875" s="21" t="s">
        <v>4054</v>
      </c>
      <c r="H875" s="22">
        <v>599402</v>
      </c>
      <c r="I875" s="22">
        <v>401919.73424640001</v>
      </c>
      <c r="J875" s="21" t="s">
        <v>6227</v>
      </c>
      <c r="K875" s="21"/>
      <c r="L875" s="22">
        <v>87964254</v>
      </c>
      <c r="M875" s="22">
        <v>0</v>
      </c>
      <c r="N875" s="21" t="s">
        <v>12505</v>
      </c>
      <c r="O875" s="8">
        <v>44319</v>
      </c>
      <c r="P875" s="21" t="s">
        <v>12506</v>
      </c>
      <c r="Q875" s="22">
        <f>Table1_2[[#This Row],[Bank Deposit]]-Table1_2[[#This Row],[Saving Accounts]]</f>
        <v>197482.26575359999</v>
      </c>
      <c r="R875" s="22">
        <f>IF(AND(Table1_2[[#This Row],[Bank Deposit]]&gt;=500000),Table1_2[[#This Row],[Bank Deposit]]+Table1_2[[#This Row],[Bank Deposit]]*0.02,Table1_2[[#This Row],[Bank Deposit]])</f>
        <v>611390.04</v>
      </c>
    </row>
    <row r="876" spans="1:18" x14ac:dyDescent="0.25">
      <c r="A876" s="21" t="s">
        <v>7410</v>
      </c>
      <c r="B876">
        <v>827014686</v>
      </c>
      <c r="C876">
        <v>31</v>
      </c>
      <c r="D876" s="8">
        <v>33383.25</v>
      </c>
      <c r="E876" s="21" t="s">
        <v>12</v>
      </c>
      <c r="F876" s="21" t="s">
        <v>491</v>
      </c>
      <c r="G876" s="21" t="s">
        <v>4058</v>
      </c>
      <c r="H876" s="22">
        <v>237592</v>
      </c>
      <c r="I876" s="22">
        <v>121171.77552720001</v>
      </c>
      <c r="J876" s="21" t="s">
        <v>7412</v>
      </c>
      <c r="K876" s="21"/>
      <c r="L876" s="22">
        <v>2187107936</v>
      </c>
      <c r="M876" s="22">
        <v>0</v>
      </c>
      <c r="N876" s="21" t="s">
        <v>12505</v>
      </c>
      <c r="O876" s="8">
        <v>44632</v>
      </c>
      <c r="P876" s="21" t="s">
        <v>12564</v>
      </c>
      <c r="Q876" s="22">
        <f>Table1_2[[#This Row],[Bank Deposit]]-Table1_2[[#This Row],[Saving Accounts]]</f>
        <v>116420.22447279999</v>
      </c>
      <c r="R876" s="22">
        <f>IF(AND(Table1_2[[#This Row],[Bank Deposit]]&gt;=500000),Table1_2[[#This Row],[Bank Deposit]]+Table1_2[[#This Row],[Bank Deposit]]*0.02,Table1_2[[#This Row],[Bank Deposit]])</f>
        <v>237592</v>
      </c>
    </row>
    <row r="877" spans="1:18" x14ac:dyDescent="0.25">
      <c r="A877" s="21" t="s">
        <v>304</v>
      </c>
      <c r="B877">
        <v>821034018</v>
      </c>
      <c r="C877">
        <v>33</v>
      </c>
      <c r="D877" s="8">
        <v>32652.75</v>
      </c>
      <c r="E877" s="21" t="s">
        <v>12</v>
      </c>
      <c r="F877" s="21" t="s">
        <v>305</v>
      </c>
      <c r="G877" s="21" t="s">
        <v>14</v>
      </c>
      <c r="H877" s="22">
        <v>141038</v>
      </c>
      <c r="I877" s="22">
        <v>64749.435519999999</v>
      </c>
      <c r="J877" s="21" t="s">
        <v>307</v>
      </c>
      <c r="K877" s="21"/>
      <c r="L877" s="22">
        <v>16400475</v>
      </c>
      <c r="M877" s="22">
        <v>892576</v>
      </c>
      <c r="N877" s="21" t="s">
        <v>12515</v>
      </c>
      <c r="O877" s="8">
        <v>44650</v>
      </c>
      <c r="P877" s="21" t="s">
        <v>12516</v>
      </c>
      <c r="Q877" s="22">
        <f>Table1_2[[#This Row],[Bank Deposit]]-Table1_2[[#This Row],[Saving Accounts]]</f>
        <v>76288.564480000001</v>
      </c>
      <c r="R877" s="22">
        <f>IF(AND(Table1_2[[#This Row],[Bank Deposit]]&gt;=500000),Table1_2[[#This Row],[Bank Deposit]]+Table1_2[[#This Row],[Bank Deposit]]*0.02,Table1_2[[#This Row],[Bank Deposit]])</f>
        <v>141038</v>
      </c>
    </row>
    <row r="878" spans="1:18" x14ac:dyDescent="0.25">
      <c r="A878" s="21" t="s">
        <v>2538</v>
      </c>
      <c r="B878">
        <v>765711387</v>
      </c>
      <c r="C878">
        <v>31</v>
      </c>
      <c r="D878" s="8">
        <v>33383.25</v>
      </c>
      <c r="E878" s="21" t="s">
        <v>12</v>
      </c>
      <c r="F878" s="21" t="s">
        <v>58</v>
      </c>
      <c r="G878" s="21" t="s">
        <v>1964</v>
      </c>
      <c r="H878" s="22">
        <v>1769348</v>
      </c>
      <c r="I878" s="22">
        <v>536905.71</v>
      </c>
      <c r="J878" s="21" t="s">
        <v>2540</v>
      </c>
      <c r="K878" s="21"/>
      <c r="L878" s="22">
        <v>3565540539</v>
      </c>
      <c r="M878" s="22">
        <v>0</v>
      </c>
      <c r="N878" s="21" t="s">
        <v>12505</v>
      </c>
      <c r="O878" s="8">
        <v>44631</v>
      </c>
      <c r="P878" s="21" t="s">
        <v>12564</v>
      </c>
      <c r="Q878" s="22">
        <f>Table1_2[[#This Row],[Bank Deposit]]-Table1_2[[#This Row],[Saving Accounts]]</f>
        <v>1232442.29</v>
      </c>
      <c r="R878" s="22">
        <f>IF(AND(Table1_2[[#This Row],[Bank Deposit]]&gt;=500000),Table1_2[[#This Row],[Bank Deposit]]+Table1_2[[#This Row],[Bank Deposit]]*0.02,Table1_2[[#This Row],[Bank Deposit]])</f>
        <v>1804734.96</v>
      </c>
    </row>
    <row r="879" spans="1:18" x14ac:dyDescent="0.25">
      <c r="A879" s="21" t="s">
        <v>6645</v>
      </c>
      <c r="B879">
        <v>130741238</v>
      </c>
      <c r="C879">
        <v>37</v>
      </c>
      <c r="D879" s="8">
        <v>31191.75</v>
      </c>
      <c r="E879" s="21" t="s">
        <v>12</v>
      </c>
      <c r="F879" s="21" t="s">
        <v>185</v>
      </c>
      <c r="G879" s="21" t="s">
        <v>4119</v>
      </c>
      <c r="H879" s="22">
        <v>49633</v>
      </c>
      <c r="I879" s="22">
        <v>15755.7430212</v>
      </c>
      <c r="J879" s="21" t="s">
        <v>3003</v>
      </c>
      <c r="K879" s="21"/>
      <c r="L879" s="22">
        <v>2871193488</v>
      </c>
      <c r="M879" s="22">
        <v>0</v>
      </c>
      <c r="N879" s="21" t="s">
        <v>12505</v>
      </c>
      <c r="O879" s="8">
        <v>44526</v>
      </c>
      <c r="P879" s="21" t="s">
        <v>12506</v>
      </c>
      <c r="Q879" s="22">
        <f>Table1_2[[#This Row],[Bank Deposit]]-Table1_2[[#This Row],[Saving Accounts]]</f>
        <v>33877.256978799996</v>
      </c>
      <c r="R879" s="22">
        <f>IF(AND(Table1_2[[#This Row],[Bank Deposit]]&gt;=500000),Table1_2[[#This Row],[Bank Deposit]]+Table1_2[[#This Row],[Bank Deposit]]*0.02,Table1_2[[#This Row],[Bank Deposit]])</f>
        <v>49633</v>
      </c>
    </row>
    <row r="880" spans="1:18" x14ac:dyDescent="0.25">
      <c r="A880" s="21" t="s">
        <v>8614</v>
      </c>
      <c r="B880">
        <v>245645227</v>
      </c>
      <c r="C880">
        <v>72</v>
      </c>
      <c r="D880" s="8">
        <v>18408</v>
      </c>
      <c r="E880" s="21" t="s">
        <v>12</v>
      </c>
      <c r="F880" s="21" t="s">
        <v>290</v>
      </c>
      <c r="G880" s="21" t="s">
        <v>2773</v>
      </c>
      <c r="H880" s="22">
        <v>669180</v>
      </c>
      <c r="I880" s="22">
        <v>144437.68693231</v>
      </c>
      <c r="J880" s="21" t="s">
        <v>8616</v>
      </c>
      <c r="K880" s="21"/>
      <c r="L880" s="22">
        <v>1670717664</v>
      </c>
      <c r="M880" s="22">
        <v>0</v>
      </c>
      <c r="N880" s="21" t="s">
        <v>12509</v>
      </c>
      <c r="O880" s="8">
        <v>44396</v>
      </c>
      <c r="P880" s="21" t="s">
        <v>12519</v>
      </c>
      <c r="Q880" s="22">
        <f>Table1_2[[#This Row],[Bank Deposit]]-Table1_2[[#This Row],[Saving Accounts]]</f>
        <v>524742.31306769</v>
      </c>
      <c r="R880" s="22">
        <f>IF(AND(Table1_2[[#This Row],[Bank Deposit]]&gt;=500000),Table1_2[[#This Row],[Bank Deposit]]+Table1_2[[#This Row],[Bank Deposit]]*0.02,Table1_2[[#This Row],[Bank Deposit]])</f>
        <v>682563.6</v>
      </c>
    </row>
    <row r="881" spans="1:18" x14ac:dyDescent="0.25">
      <c r="A881" s="21" t="s">
        <v>4518</v>
      </c>
      <c r="B881">
        <v>902196918</v>
      </c>
      <c r="C881">
        <v>26</v>
      </c>
      <c r="D881" s="8">
        <v>35209.5</v>
      </c>
      <c r="E881" s="21" t="s">
        <v>1094</v>
      </c>
      <c r="F881" s="21" t="s">
        <v>523</v>
      </c>
      <c r="G881" s="21" t="s">
        <v>4088</v>
      </c>
      <c r="H881" s="22">
        <v>529324</v>
      </c>
      <c r="I881" s="22">
        <v>106261.8533856</v>
      </c>
      <c r="J881" s="21" t="s">
        <v>4520</v>
      </c>
      <c r="K881" s="21"/>
      <c r="L881" s="22">
        <v>287146496</v>
      </c>
      <c r="M881" s="22">
        <v>0</v>
      </c>
      <c r="N881" s="21" t="s">
        <v>12505</v>
      </c>
      <c r="O881" s="8">
        <v>44485</v>
      </c>
      <c r="P881" s="21" t="s">
        <v>12564</v>
      </c>
      <c r="Q881" s="22">
        <f>Table1_2[[#This Row],[Bank Deposit]]-Table1_2[[#This Row],[Saving Accounts]]</f>
        <v>423062.14661439997</v>
      </c>
      <c r="R881" s="22">
        <f>IF(AND(Table1_2[[#This Row],[Bank Deposit]]&gt;=500000),Table1_2[[#This Row],[Bank Deposit]]+Table1_2[[#This Row],[Bank Deposit]]*0.02,Table1_2[[#This Row],[Bank Deposit]])</f>
        <v>539910.48</v>
      </c>
    </row>
    <row r="882" spans="1:18" x14ac:dyDescent="0.25">
      <c r="A882" s="21" t="s">
        <v>451</v>
      </c>
      <c r="B882">
        <v>296925350</v>
      </c>
      <c r="C882">
        <v>51</v>
      </c>
      <c r="D882" s="8">
        <v>26078.25</v>
      </c>
      <c r="E882" s="21" t="s">
        <v>12</v>
      </c>
      <c r="F882" s="21" t="s">
        <v>453</v>
      </c>
      <c r="G882" s="21" t="s">
        <v>14</v>
      </c>
      <c r="H882" s="22">
        <v>92376</v>
      </c>
      <c r="I882" s="22">
        <v>38322.831947400002</v>
      </c>
      <c r="J882" s="21" t="s">
        <v>455</v>
      </c>
      <c r="K882" s="21"/>
      <c r="L882" s="22">
        <v>1464495984</v>
      </c>
      <c r="M882" s="22">
        <v>0</v>
      </c>
      <c r="N882" s="21" t="s">
        <v>12505</v>
      </c>
      <c r="O882" s="8">
        <v>44374</v>
      </c>
      <c r="P882" s="21" t="s">
        <v>12506</v>
      </c>
      <c r="Q882" s="22">
        <f>Table1_2[[#This Row],[Bank Deposit]]-Table1_2[[#This Row],[Saving Accounts]]</f>
        <v>54053.168052599998</v>
      </c>
      <c r="R882" s="22">
        <f>IF(AND(Table1_2[[#This Row],[Bank Deposit]]&gt;=500000),Table1_2[[#This Row],[Bank Deposit]]+Table1_2[[#This Row],[Bank Deposit]]*0.02,Table1_2[[#This Row],[Bank Deposit]])</f>
        <v>92376</v>
      </c>
    </row>
    <row r="883" spans="1:18" x14ac:dyDescent="0.25">
      <c r="A883" s="21" t="s">
        <v>56</v>
      </c>
      <c r="B883">
        <v>508120860</v>
      </c>
      <c r="C883">
        <v>29</v>
      </c>
      <c r="D883" s="8">
        <v>34113.75</v>
      </c>
      <c r="E883" s="21" t="s">
        <v>12</v>
      </c>
      <c r="F883" s="21" t="s">
        <v>58</v>
      </c>
      <c r="G883" s="21" t="s">
        <v>14</v>
      </c>
      <c r="H883" s="22">
        <v>463705</v>
      </c>
      <c r="I883" s="22">
        <v>76047.566712300002</v>
      </c>
      <c r="J883" s="21" t="s">
        <v>60</v>
      </c>
      <c r="K883" s="21"/>
      <c r="L883" s="22">
        <v>333416498</v>
      </c>
      <c r="M883" s="22">
        <v>0</v>
      </c>
      <c r="N883" s="21" t="s">
        <v>12505</v>
      </c>
      <c r="O883" s="8">
        <v>44644</v>
      </c>
      <c r="P883" s="21" t="s">
        <v>12564</v>
      </c>
      <c r="Q883" s="22">
        <f>Table1_2[[#This Row],[Bank Deposit]]-Table1_2[[#This Row],[Saving Accounts]]</f>
        <v>387657.4332877</v>
      </c>
      <c r="R883" s="22">
        <f>IF(AND(Table1_2[[#This Row],[Bank Deposit]]&gt;=500000),Table1_2[[#This Row],[Bank Deposit]]+Table1_2[[#This Row],[Bank Deposit]]*0.02,Table1_2[[#This Row],[Bank Deposit]])</f>
        <v>463705</v>
      </c>
    </row>
    <row r="884" spans="1:18" x14ac:dyDescent="0.25">
      <c r="A884" s="21" t="s">
        <v>3234</v>
      </c>
      <c r="B884">
        <v>896912247</v>
      </c>
      <c r="C884">
        <v>49</v>
      </c>
      <c r="D884" s="8">
        <v>26808.75</v>
      </c>
      <c r="E884" s="21" t="s">
        <v>1094</v>
      </c>
      <c r="F884" s="21" t="s">
        <v>2278</v>
      </c>
      <c r="G884" s="21" t="s">
        <v>3058</v>
      </c>
      <c r="H884" s="22">
        <v>762328</v>
      </c>
      <c r="I884" s="22">
        <v>65591.992922399993</v>
      </c>
      <c r="J884" s="21" t="s">
        <v>3236</v>
      </c>
      <c r="K884" s="21"/>
      <c r="L884" s="22">
        <v>465756633</v>
      </c>
      <c r="M884" s="22">
        <v>0</v>
      </c>
      <c r="N884" s="21" t="s">
        <v>12539</v>
      </c>
      <c r="O884" s="8">
        <v>44569</v>
      </c>
      <c r="P884" s="21" t="s">
        <v>12512</v>
      </c>
      <c r="Q884" s="22">
        <f>Table1_2[[#This Row],[Bank Deposit]]-Table1_2[[#This Row],[Saving Accounts]]</f>
        <v>696736.00707759999</v>
      </c>
      <c r="R884" s="22">
        <f>IF(AND(Table1_2[[#This Row],[Bank Deposit]]&gt;=500000),Table1_2[[#This Row],[Bank Deposit]]+Table1_2[[#This Row],[Bank Deposit]]*0.02,Table1_2[[#This Row],[Bank Deposit]])</f>
        <v>777574.56</v>
      </c>
    </row>
    <row r="885" spans="1:18" x14ac:dyDescent="0.25">
      <c r="A885" s="21" t="s">
        <v>6969</v>
      </c>
      <c r="B885">
        <v>574674638</v>
      </c>
      <c r="C885">
        <v>56</v>
      </c>
      <c r="D885" s="8">
        <v>24252</v>
      </c>
      <c r="E885" s="21" t="s">
        <v>12</v>
      </c>
      <c r="F885" s="21" t="s">
        <v>353</v>
      </c>
      <c r="G885" s="21" t="s">
        <v>4074</v>
      </c>
      <c r="H885" s="22">
        <v>307856</v>
      </c>
      <c r="I885" s="22">
        <v>147315.01199904</v>
      </c>
      <c r="J885" s="21" t="s">
        <v>6971</v>
      </c>
      <c r="K885" s="21"/>
      <c r="L885" s="22">
        <v>1128232</v>
      </c>
      <c r="M885" s="22">
        <v>0</v>
      </c>
      <c r="N885" s="21" t="s">
        <v>12522</v>
      </c>
      <c r="O885" s="8">
        <v>44596</v>
      </c>
      <c r="P885" s="21" t="s">
        <v>12510</v>
      </c>
      <c r="Q885" s="22">
        <f>Table1_2[[#This Row],[Bank Deposit]]-Table1_2[[#This Row],[Saving Accounts]]</f>
        <v>160540.98800096</v>
      </c>
      <c r="R885" s="22">
        <f>IF(AND(Table1_2[[#This Row],[Bank Deposit]]&gt;=500000),Table1_2[[#This Row],[Bank Deposit]]+Table1_2[[#This Row],[Bank Deposit]]*0.02,Table1_2[[#This Row],[Bank Deposit]])</f>
        <v>307856</v>
      </c>
    </row>
    <row r="886" spans="1:18" x14ac:dyDescent="0.25">
      <c r="A886" s="21" t="s">
        <v>7214</v>
      </c>
      <c r="B886">
        <v>279393774</v>
      </c>
      <c r="C886">
        <v>20</v>
      </c>
      <c r="D886" s="8">
        <v>37401</v>
      </c>
      <c r="E886" s="21" t="s">
        <v>12</v>
      </c>
      <c r="F886" s="21" t="s">
        <v>195</v>
      </c>
      <c r="G886" s="21" t="s">
        <v>4099</v>
      </c>
      <c r="H886" s="22">
        <v>348631</v>
      </c>
      <c r="I886" s="22">
        <v>401623.42302719998</v>
      </c>
      <c r="J886" s="21" t="s">
        <v>7216</v>
      </c>
      <c r="K886" s="21"/>
      <c r="L886" s="22">
        <v>2041366901</v>
      </c>
      <c r="M886" s="22">
        <v>0</v>
      </c>
      <c r="N886" s="21" t="s">
        <v>12539</v>
      </c>
      <c r="O886" s="8">
        <v>44308</v>
      </c>
      <c r="P886" s="21" t="s">
        <v>12510</v>
      </c>
      <c r="Q886" s="22">
        <f>Table1_2[[#This Row],[Bank Deposit]]-Table1_2[[#This Row],[Saving Accounts]]</f>
        <v>-52992.423027199984</v>
      </c>
      <c r="R886" s="22">
        <f>IF(AND(Table1_2[[#This Row],[Bank Deposit]]&gt;=500000),Table1_2[[#This Row],[Bank Deposit]]+Table1_2[[#This Row],[Bank Deposit]]*0.02,Table1_2[[#This Row],[Bank Deposit]])</f>
        <v>348631</v>
      </c>
    </row>
    <row r="887" spans="1:18" x14ac:dyDescent="0.25">
      <c r="A887" s="21" t="s">
        <v>3192</v>
      </c>
      <c r="B887">
        <v>866750682</v>
      </c>
      <c r="C887">
        <v>27</v>
      </c>
      <c r="D887" s="8">
        <v>34844.25</v>
      </c>
      <c r="E887" s="21" t="s">
        <v>1094</v>
      </c>
      <c r="F887" s="21" t="s">
        <v>471</v>
      </c>
      <c r="G887" s="21" t="s">
        <v>3058</v>
      </c>
      <c r="H887" s="22">
        <v>383743</v>
      </c>
      <c r="I887" s="22">
        <v>130472.46148247999</v>
      </c>
      <c r="J887" s="21" t="s">
        <v>3194</v>
      </c>
      <c r="K887" s="21"/>
      <c r="L887" s="22">
        <v>268015125</v>
      </c>
      <c r="M887" s="22">
        <v>0</v>
      </c>
      <c r="N887" s="21" t="s">
        <v>12505</v>
      </c>
      <c r="O887" s="8">
        <v>44535</v>
      </c>
      <c r="P887" s="21" t="s">
        <v>12506</v>
      </c>
      <c r="Q887" s="22">
        <f>Table1_2[[#This Row],[Bank Deposit]]-Table1_2[[#This Row],[Saving Accounts]]</f>
        <v>253270.53851752001</v>
      </c>
      <c r="R887" s="22">
        <f>IF(AND(Table1_2[[#This Row],[Bank Deposit]]&gt;=500000),Table1_2[[#This Row],[Bank Deposit]]+Table1_2[[#This Row],[Bank Deposit]]*0.02,Table1_2[[#This Row],[Bank Deposit]])</f>
        <v>383743</v>
      </c>
    </row>
    <row r="888" spans="1:18" x14ac:dyDescent="0.25">
      <c r="A888" s="21" t="s">
        <v>3865</v>
      </c>
      <c r="B888">
        <v>240556415</v>
      </c>
      <c r="C888">
        <v>72</v>
      </c>
      <c r="D888" s="8">
        <v>18408</v>
      </c>
      <c r="E888" s="21" t="s">
        <v>1094</v>
      </c>
      <c r="F888" s="21" t="s">
        <v>370</v>
      </c>
      <c r="G888" s="21" t="s">
        <v>3820</v>
      </c>
      <c r="H888" s="22">
        <v>267546</v>
      </c>
      <c r="I888" s="22">
        <v>236464.93246072001</v>
      </c>
      <c r="J888" s="21" t="s">
        <v>3867</v>
      </c>
      <c r="K888" s="21"/>
      <c r="L888" s="22">
        <v>1101366882</v>
      </c>
      <c r="M888" s="22">
        <v>0</v>
      </c>
      <c r="N888" s="21" t="s">
        <v>12525</v>
      </c>
      <c r="O888" s="8">
        <v>44405</v>
      </c>
      <c r="P888" s="21" t="s">
        <v>12506</v>
      </c>
      <c r="Q888" s="22">
        <f>Table1_2[[#This Row],[Bank Deposit]]-Table1_2[[#This Row],[Saving Accounts]]</f>
        <v>31081.067539279989</v>
      </c>
      <c r="R888" s="22">
        <f>IF(AND(Table1_2[[#This Row],[Bank Deposit]]&gt;=500000),Table1_2[[#This Row],[Bank Deposit]]+Table1_2[[#This Row],[Bank Deposit]]*0.02,Table1_2[[#This Row],[Bank Deposit]])</f>
        <v>267546</v>
      </c>
    </row>
    <row r="889" spans="1:18" x14ac:dyDescent="0.25">
      <c r="A889" s="21" t="s">
        <v>3859</v>
      </c>
      <c r="B889">
        <v>755287115</v>
      </c>
      <c r="C889">
        <v>24</v>
      </c>
      <c r="D889" s="8">
        <v>35940</v>
      </c>
      <c r="E889" s="21" t="s">
        <v>1094</v>
      </c>
      <c r="F889" s="21" t="s">
        <v>947</v>
      </c>
      <c r="G889" s="21" t="s">
        <v>3820</v>
      </c>
      <c r="H889" s="22">
        <v>183587</v>
      </c>
      <c r="I889" s="22">
        <v>165820.11600000001</v>
      </c>
      <c r="J889" s="21" t="s">
        <v>3861</v>
      </c>
      <c r="K889" s="21"/>
      <c r="L889" s="22">
        <v>2640592811</v>
      </c>
      <c r="M889" s="22">
        <v>0</v>
      </c>
      <c r="N889" s="21" t="s">
        <v>12505</v>
      </c>
      <c r="O889" s="8">
        <v>44656</v>
      </c>
      <c r="P889" s="21" t="s">
        <v>12510</v>
      </c>
      <c r="Q889" s="22">
        <f>Table1_2[[#This Row],[Bank Deposit]]-Table1_2[[#This Row],[Saving Accounts]]</f>
        <v>17766.883999999991</v>
      </c>
      <c r="R889" s="22">
        <f>IF(AND(Table1_2[[#This Row],[Bank Deposit]]&gt;=500000),Table1_2[[#This Row],[Bank Deposit]]+Table1_2[[#This Row],[Bank Deposit]]*0.02,Table1_2[[#This Row],[Bank Deposit]])</f>
        <v>183587</v>
      </c>
    </row>
    <row r="890" spans="1:18" x14ac:dyDescent="0.25">
      <c r="A890" s="21" t="s">
        <v>7992</v>
      </c>
      <c r="B890">
        <v>285245288</v>
      </c>
      <c r="C890">
        <v>18</v>
      </c>
      <c r="D890" s="8">
        <v>38131.5</v>
      </c>
      <c r="E890" s="21" t="s">
        <v>12</v>
      </c>
      <c r="F890" s="21" t="s">
        <v>1242</v>
      </c>
      <c r="G890" s="21" t="s">
        <v>3583</v>
      </c>
      <c r="H890" s="22">
        <v>79483</v>
      </c>
      <c r="I890" s="22">
        <v>26055.65153667</v>
      </c>
      <c r="J890" s="21" t="s">
        <v>7994</v>
      </c>
      <c r="K890" s="21"/>
      <c r="L890" s="22">
        <v>1271871458</v>
      </c>
      <c r="M890" s="22">
        <v>0</v>
      </c>
      <c r="N890" s="21" t="s">
        <v>12525</v>
      </c>
      <c r="O890" s="8">
        <v>44430</v>
      </c>
      <c r="P890" s="21" t="s">
        <v>12564</v>
      </c>
      <c r="Q890" s="22">
        <f>Table1_2[[#This Row],[Bank Deposit]]-Table1_2[[#This Row],[Saving Accounts]]</f>
        <v>53427.348463329996</v>
      </c>
      <c r="R890" s="22">
        <f>IF(AND(Table1_2[[#This Row],[Bank Deposit]]&gt;=500000),Table1_2[[#This Row],[Bank Deposit]]+Table1_2[[#This Row],[Bank Deposit]]*0.02,Table1_2[[#This Row],[Bank Deposit]])</f>
        <v>79483</v>
      </c>
    </row>
    <row r="891" spans="1:18" x14ac:dyDescent="0.25">
      <c r="A891" s="21" t="s">
        <v>7646</v>
      </c>
      <c r="B891">
        <v>378208954</v>
      </c>
      <c r="C891">
        <v>43</v>
      </c>
      <c r="D891" s="8">
        <v>29000.25</v>
      </c>
      <c r="E891" s="21" t="s">
        <v>12</v>
      </c>
      <c r="F891" s="21" t="s">
        <v>1016</v>
      </c>
      <c r="G891" s="21" t="s">
        <v>3058</v>
      </c>
      <c r="H891" s="22">
        <v>71188</v>
      </c>
      <c r="I891" s="22">
        <v>56978.823173999997</v>
      </c>
      <c r="J891" s="21" t="s">
        <v>7648</v>
      </c>
      <c r="K891" s="21"/>
      <c r="L891" s="22">
        <v>853396219</v>
      </c>
      <c r="M891" s="22">
        <v>0</v>
      </c>
      <c r="N891" s="21" t="s">
        <v>12539</v>
      </c>
      <c r="O891" s="8">
        <v>44248</v>
      </c>
      <c r="P891" s="21" t="s">
        <v>12512</v>
      </c>
      <c r="Q891" s="22">
        <f>Table1_2[[#This Row],[Bank Deposit]]-Table1_2[[#This Row],[Saving Accounts]]</f>
        <v>14209.176826000003</v>
      </c>
      <c r="R891" s="22">
        <f>IF(AND(Table1_2[[#This Row],[Bank Deposit]]&gt;=500000),Table1_2[[#This Row],[Bank Deposit]]+Table1_2[[#This Row],[Bank Deposit]]*0.02,Table1_2[[#This Row],[Bank Deposit]])</f>
        <v>71188</v>
      </c>
    </row>
    <row r="892" spans="1:18" x14ac:dyDescent="0.25">
      <c r="A892" s="21" t="s">
        <v>6928</v>
      </c>
      <c r="B892">
        <v>504422027</v>
      </c>
      <c r="C892">
        <v>73</v>
      </c>
      <c r="D892" s="8">
        <v>18042.75</v>
      </c>
      <c r="E892" s="21" t="s">
        <v>12</v>
      </c>
      <c r="F892" s="21" t="s">
        <v>195</v>
      </c>
      <c r="G892" s="21" t="s">
        <v>4112</v>
      </c>
      <c r="H892" s="22">
        <v>1012080</v>
      </c>
      <c r="I892" s="22">
        <v>551194.08505200001</v>
      </c>
      <c r="J892" s="21" t="s">
        <v>6930</v>
      </c>
      <c r="K892" s="21"/>
      <c r="L892" s="22">
        <v>2136245696</v>
      </c>
      <c r="M892" s="22">
        <v>0</v>
      </c>
      <c r="N892" s="21" t="s">
        <v>12539</v>
      </c>
      <c r="O892" s="8">
        <v>44348</v>
      </c>
      <c r="P892" s="21" t="s">
        <v>12566</v>
      </c>
      <c r="Q892" s="22">
        <f>Table1_2[[#This Row],[Bank Deposit]]-Table1_2[[#This Row],[Saving Accounts]]</f>
        <v>460885.91494799999</v>
      </c>
      <c r="R892" s="22">
        <f>IF(AND(Table1_2[[#This Row],[Bank Deposit]]&gt;=500000),Table1_2[[#This Row],[Bank Deposit]]+Table1_2[[#This Row],[Bank Deposit]]*0.02,Table1_2[[#This Row],[Bank Deposit]])</f>
        <v>1032321.6</v>
      </c>
    </row>
    <row r="893" spans="1:18" x14ac:dyDescent="0.25">
      <c r="A893" s="21" t="s">
        <v>1878</v>
      </c>
      <c r="B893">
        <v>270121096</v>
      </c>
      <c r="C893">
        <v>60</v>
      </c>
      <c r="D893" s="8">
        <v>22791</v>
      </c>
      <c r="E893" s="21" t="s">
        <v>1094</v>
      </c>
      <c r="F893" s="21" t="s">
        <v>985</v>
      </c>
      <c r="G893" s="21" t="s">
        <v>14</v>
      </c>
      <c r="H893" s="22">
        <v>605551</v>
      </c>
      <c r="I893" s="22">
        <v>392268.1233408</v>
      </c>
      <c r="J893" s="21" t="s">
        <v>1880</v>
      </c>
      <c r="K893" s="21"/>
      <c r="L893" s="22">
        <v>2636807712</v>
      </c>
      <c r="M893" s="22">
        <v>0</v>
      </c>
      <c r="N893" s="21" t="s">
        <v>12505</v>
      </c>
      <c r="O893" s="8">
        <v>44412</v>
      </c>
      <c r="P893" s="21" t="s">
        <v>12564</v>
      </c>
      <c r="Q893" s="22">
        <f>Table1_2[[#This Row],[Bank Deposit]]-Table1_2[[#This Row],[Saving Accounts]]</f>
        <v>213282.8766592</v>
      </c>
      <c r="R893" s="22">
        <f>IF(AND(Table1_2[[#This Row],[Bank Deposit]]&gt;=500000),Table1_2[[#This Row],[Bank Deposit]]+Table1_2[[#This Row],[Bank Deposit]]*0.02,Table1_2[[#This Row],[Bank Deposit]])</f>
        <v>617662.02</v>
      </c>
    </row>
    <row r="894" spans="1:18" x14ac:dyDescent="0.25">
      <c r="A894" s="21" t="s">
        <v>8406</v>
      </c>
      <c r="B894">
        <v>128041075</v>
      </c>
      <c r="C894">
        <v>25</v>
      </c>
      <c r="D894" s="8">
        <v>35574.75</v>
      </c>
      <c r="E894" s="21" t="s">
        <v>12</v>
      </c>
      <c r="F894" s="21" t="s">
        <v>227</v>
      </c>
      <c r="G894" s="21" t="s">
        <v>2773</v>
      </c>
      <c r="H894" s="22">
        <v>720024</v>
      </c>
      <c r="I894" s="22">
        <v>440322.16858499998</v>
      </c>
      <c r="J894" s="21" t="s">
        <v>8408</v>
      </c>
      <c r="K894" s="21"/>
      <c r="L894" s="22">
        <v>2577526875</v>
      </c>
      <c r="M894" s="22">
        <v>0</v>
      </c>
      <c r="N894" s="21" t="s">
        <v>12539</v>
      </c>
      <c r="O894" s="8">
        <v>44566</v>
      </c>
      <c r="P894" s="21" t="s">
        <v>12512</v>
      </c>
      <c r="Q894" s="22">
        <f>Table1_2[[#This Row],[Bank Deposit]]-Table1_2[[#This Row],[Saving Accounts]]</f>
        <v>279701.83141500002</v>
      </c>
      <c r="R894" s="22">
        <f>IF(AND(Table1_2[[#This Row],[Bank Deposit]]&gt;=500000),Table1_2[[#This Row],[Bank Deposit]]+Table1_2[[#This Row],[Bank Deposit]]*0.02,Table1_2[[#This Row],[Bank Deposit]])</f>
        <v>734424.48</v>
      </c>
    </row>
    <row r="895" spans="1:18" x14ac:dyDescent="0.25">
      <c r="A895" s="21" t="s">
        <v>3357</v>
      </c>
      <c r="B895">
        <v>763515984</v>
      </c>
      <c r="C895">
        <v>26</v>
      </c>
      <c r="D895" s="8">
        <v>35209.5</v>
      </c>
      <c r="E895" s="21" t="s">
        <v>1094</v>
      </c>
      <c r="F895" s="21" t="s">
        <v>955</v>
      </c>
      <c r="G895" s="21" t="s">
        <v>3331</v>
      </c>
      <c r="H895" s="22">
        <v>269465</v>
      </c>
      <c r="I895" s="22">
        <v>50265.674315999997</v>
      </c>
      <c r="J895" s="21" t="s">
        <v>812</v>
      </c>
      <c r="K895" s="21"/>
      <c r="L895" s="22">
        <v>1083869544</v>
      </c>
      <c r="M895" s="22">
        <v>0</v>
      </c>
      <c r="N895" s="21" t="s">
        <v>12522</v>
      </c>
      <c r="O895" s="8">
        <v>44644</v>
      </c>
      <c r="P895" s="21" t="s">
        <v>12510</v>
      </c>
      <c r="Q895" s="22">
        <f>Table1_2[[#This Row],[Bank Deposit]]-Table1_2[[#This Row],[Saving Accounts]]</f>
        <v>219199.32568400001</v>
      </c>
      <c r="R895" s="22">
        <f>IF(AND(Table1_2[[#This Row],[Bank Deposit]]&gt;=500000),Table1_2[[#This Row],[Bank Deposit]]+Table1_2[[#This Row],[Bank Deposit]]*0.02,Table1_2[[#This Row],[Bank Deposit]])</f>
        <v>269465</v>
      </c>
    </row>
    <row r="896" spans="1:18" x14ac:dyDescent="0.25">
      <c r="A896" s="21" t="s">
        <v>2965</v>
      </c>
      <c r="B896">
        <v>829001426</v>
      </c>
      <c r="C896">
        <v>61</v>
      </c>
      <c r="D896" s="8">
        <v>22425.75</v>
      </c>
      <c r="E896" s="21" t="s">
        <v>1094</v>
      </c>
      <c r="F896" s="21" t="s">
        <v>168</v>
      </c>
      <c r="G896" s="21" t="s">
        <v>2773</v>
      </c>
      <c r="H896" s="22">
        <v>1030233</v>
      </c>
      <c r="I896" s="22">
        <v>539458.94149341004</v>
      </c>
      <c r="J896" s="21" t="s">
        <v>2967</v>
      </c>
      <c r="K896" s="21"/>
      <c r="L896" s="22">
        <v>231029022</v>
      </c>
      <c r="M896" s="22">
        <v>0</v>
      </c>
      <c r="N896" s="21" t="s">
        <v>12522</v>
      </c>
      <c r="O896" s="8">
        <v>44495</v>
      </c>
      <c r="P896" s="21" t="s">
        <v>12510</v>
      </c>
      <c r="Q896" s="22">
        <f>Table1_2[[#This Row],[Bank Deposit]]-Table1_2[[#This Row],[Saving Accounts]]</f>
        <v>490774.05850658996</v>
      </c>
      <c r="R896" s="22">
        <f>IF(AND(Table1_2[[#This Row],[Bank Deposit]]&gt;=500000),Table1_2[[#This Row],[Bank Deposit]]+Table1_2[[#This Row],[Bank Deposit]]*0.02,Table1_2[[#This Row],[Bank Deposit]])</f>
        <v>1050837.6599999999</v>
      </c>
    </row>
    <row r="897" spans="1:18" x14ac:dyDescent="0.25">
      <c r="A897" s="21" t="s">
        <v>1172</v>
      </c>
      <c r="B897">
        <v>120462979</v>
      </c>
      <c r="C897">
        <v>48</v>
      </c>
      <c r="D897" s="8">
        <v>27174</v>
      </c>
      <c r="E897" s="21" t="s">
        <v>1094</v>
      </c>
      <c r="F897" s="21" t="s">
        <v>1000</v>
      </c>
      <c r="G897" s="21" t="s">
        <v>14</v>
      </c>
      <c r="H897" s="22">
        <v>111160</v>
      </c>
      <c r="I897" s="22">
        <v>57687.180570359997</v>
      </c>
      <c r="J897" s="21" t="s">
        <v>1174</v>
      </c>
      <c r="K897" s="21"/>
      <c r="L897" s="22">
        <v>3630625</v>
      </c>
      <c r="M897" s="22">
        <v>0</v>
      </c>
      <c r="N897" s="21" t="s">
        <v>12522</v>
      </c>
      <c r="O897" s="8">
        <v>44369</v>
      </c>
      <c r="P897" s="21" t="s">
        <v>12510</v>
      </c>
      <c r="Q897" s="22">
        <f>Table1_2[[#This Row],[Bank Deposit]]-Table1_2[[#This Row],[Saving Accounts]]</f>
        <v>53472.819429640003</v>
      </c>
      <c r="R897" s="22">
        <f>IF(AND(Table1_2[[#This Row],[Bank Deposit]]&gt;=500000),Table1_2[[#This Row],[Bank Deposit]]+Table1_2[[#This Row],[Bank Deposit]]*0.02,Table1_2[[#This Row],[Bank Deposit]])</f>
        <v>111160</v>
      </c>
    </row>
    <row r="898" spans="1:18" x14ac:dyDescent="0.25">
      <c r="A898" s="21" t="s">
        <v>100</v>
      </c>
      <c r="B898">
        <v>930764009</v>
      </c>
      <c r="C898">
        <v>70</v>
      </c>
      <c r="D898" s="8">
        <v>19138.5</v>
      </c>
      <c r="E898" s="21" t="s">
        <v>12</v>
      </c>
      <c r="F898" s="21" t="s">
        <v>102</v>
      </c>
      <c r="G898" s="21" t="s">
        <v>14</v>
      </c>
      <c r="H898" s="22">
        <v>1027402</v>
      </c>
      <c r="I898" s="22">
        <v>233995.96392479999</v>
      </c>
      <c r="J898" s="21" t="s">
        <v>104</v>
      </c>
      <c r="K898" s="21"/>
      <c r="L898" s="22">
        <v>47734137</v>
      </c>
      <c r="M898" s="22">
        <v>0</v>
      </c>
      <c r="N898" s="21" t="s">
        <v>12539</v>
      </c>
      <c r="O898" s="8">
        <v>44254</v>
      </c>
      <c r="P898" s="21" t="s">
        <v>12510</v>
      </c>
      <c r="Q898" s="22">
        <f>Table1_2[[#This Row],[Bank Deposit]]-Table1_2[[#This Row],[Saving Accounts]]</f>
        <v>793406.03607519995</v>
      </c>
      <c r="R898" s="22">
        <f>IF(AND(Table1_2[[#This Row],[Bank Deposit]]&gt;=500000),Table1_2[[#This Row],[Bank Deposit]]+Table1_2[[#This Row],[Bank Deposit]]*0.02,Table1_2[[#This Row],[Bank Deposit]])</f>
        <v>1047950.04</v>
      </c>
    </row>
    <row r="899" spans="1:18" x14ac:dyDescent="0.25">
      <c r="A899" s="21" t="s">
        <v>5742</v>
      </c>
      <c r="B899">
        <v>741028214</v>
      </c>
      <c r="C899">
        <v>46</v>
      </c>
      <c r="D899" s="8">
        <v>27904.5</v>
      </c>
      <c r="E899" s="21" t="s">
        <v>1094</v>
      </c>
      <c r="F899" s="21" t="s">
        <v>818</v>
      </c>
      <c r="G899" s="21" t="s">
        <v>4084</v>
      </c>
      <c r="H899" s="22">
        <v>29874</v>
      </c>
      <c r="I899" s="22">
        <v>28301.415875999999</v>
      </c>
      <c r="J899" s="21" t="s">
        <v>5744</v>
      </c>
      <c r="K899" s="21"/>
      <c r="L899" s="22">
        <v>1369930068</v>
      </c>
      <c r="M899" s="22">
        <v>0</v>
      </c>
      <c r="N899" s="21" t="s">
        <v>12505</v>
      </c>
      <c r="O899" s="8">
        <v>44590</v>
      </c>
      <c r="P899" s="21" t="s">
        <v>12506</v>
      </c>
      <c r="Q899" s="22">
        <f>Table1_2[[#This Row],[Bank Deposit]]-Table1_2[[#This Row],[Saving Accounts]]</f>
        <v>1572.5841240000009</v>
      </c>
      <c r="R899" s="22">
        <f>IF(AND(Table1_2[[#This Row],[Bank Deposit]]&gt;=500000),Table1_2[[#This Row],[Bank Deposit]]+Table1_2[[#This Row],[Bank Deposit]]*0.02,Table1_2[[#This Row],[Bank Deposit]])</f>
        <v>29874</v>
      </c>
    </row>
    <row r="900" spans="1:18" x14ac:dyDescent="0.25">
      <c r="A900" s="21" t="s">
        <v>5608</v>
      </c>
      <c r="B900">
        <v>604469384</v>
      </c>
      <c r="C900">
        <v>17</v>
      </c>
      <c r="D900" s="8">
        <v>38496.75</v>
      </c>
      <c r="E900" s="21" t="s">
        <v>1094</v>
      </c>
      <c r="F900" s="21" t="s">
        <v>331</v>
      </c>
      <c r="G900" s="21" t="s">
        <v>4099</v>
      </c>
      <c r="H900" s="22">
        <v>392770</v>
      </c>
      <c r="I900" s="22">
        <v>38521.645094400003</v>
      </c>
      <c r="J900" s="21" t="s">
        <v>5610</v>
      </c>
      <c r="K900" s="21"/>
      <c r="L900" s="22">
        <v>31194065</v>
      </c>
      <c r="M900" s="22">
        <v>0</v>
      </c>
      <c r="N900" s="21" t="s">
        <v>12522</v>
      </c>
      <c r="O900" s="8">
        <v>44520</v>
      </c>
      <c r="P900" s="21" t="s">
        <v>12510</v>
      </c>
      <c r="Q900" s="22">
        <f>Table1_2[[#This Row],[Bank Deposit]]-Table1_2[[#This Row],[Saving Accounts]]</f>
        <v>354248.35490560002</v>
      </c>
      <c r="R900" s="22">
        <f>IF(AND(Table1_2[[#This Row],[Bank Deposit]]&gt;=500000),Table1_2[[#This Row],[Bank Deposit]]+Table1_2[[#This Row],[Bank Deposit]]*0.02,Table1_2[[#This Row],[Bank Deposit]])</f>
        <v>392770</v>
      </c>
    </row>
    <row r="901" spans="1:18" x14ac:dyDescent="0.25">
      <c r="A901" s="21" t="s">
        <v>6156</v>
      </c>
      <c r="B901">
        <v>189081306</v>
      </c>
      <c r="C901">
        <v>31</v>
      </c>
      <c r="D901" s="8">
        <v>33383.25</v>
      </c>
      <c r="E901" s="21" t="s">
        <v>12</v>
      </c>
      <c r="F901" s="21" t="s">
        <v>1610</v>
      </c>
      <c r="G901" s="21" t="s">
        <v>4070</v>
      </c>
      <c r="H901" s="22">
        <v>1251566</v>
      </c>
      <c r="I901" s="22">
        <v>428967.96718139999</v>
      </c>
      <c r="J901" s="21" t="s">
        <v>6158</v>
      </c>
      <c r="K901" s="21"/>
      <c r="L901" s="22">
        <v>587155044</v>
      </c>
      <c r="M901" s="22">
        <v>0</v>
      </c>
      <c r="N901" s="21" t="s">
        <v>12509</v>
      </c>
      <c r="O901" s="8">
        <v>44213</v>
      </c>
      <c r="P901" s="21" t="s">
        <v>12519</v>
      </c>
      <c r="Q901" s="22">
        <f>Table1_2[[#This Row],[Bank Deposit]]-Table1_2[[#This Row],[Saving Accounts]]</f>
        <v>822598.03281860007</v>
      </c>
      <c r="R901" s="22">
        <f>IF(AND(Table1_2[[#This Row],[Bank Deposit]]&gt;=500000),Table1_2[[#This Row],[Bank Deposit]]+Table1_2[[#This Row],[Bank Deposit]]*0.02,Table1_2[[#This Row],[Bank Deposit]])</f>
        <v>1276597.32</v>
      </c>
    </row>
    <row r="902" spans="1:18" x14ac:dyDescent="0.25">
      <c r="A902" s="21" t="s">
        <v>1465</v>
      </c>
      <c r="B902">
        <v>441796382</v>
      </c>
      <c r="C902">
        <v>21</v>
      </c>
      <c r="D902" s="8">
        <v>37035.75</v>
      </c>
      <c r="E902" s="21" t="s">
        <v>1094</v>
      </c>
      <c r="F902" s="21" t="s">
        <v>438</v>
      </c>
      <c r="G902" s="21" t="s">
        <v>14</v>
      </c>
      <c r="H902" s="22">
        <v>343280</v>
      </c>
      <c r="I902" s="22">
        <v>530522.88959999999</v>
      </c>
      <c r="J902" s="21" t="s">
        <v>1467</v>
      </c>
      <c r="K902" s="21"/>
      <c r="L902" s="22">
        <v>2017180746</v>
      </c>
      <c r="M902" s="22">
        <v>0</v>
      </c>
      <c r="N902" s="21" t="s">
        <v>12525</v>
      </c>
      <c r="O902" s="8">
        <v>44392</v>
      </c>
      <c r="P902" s="21" t="s">
        <v>12561</v>
      </c>
      <c r="Q902" s="22">
        <f>Table1_2[[#This Row],[Bank Deposit]]-Table1_2[[#This Row],[Saving Accounts]]</f>
        <v>-187242.88959999999</v>
      </c>
      <c r="R902" s="22">
        <f>IF(AND(Table1_2[[#This Row],[Bank Deposit]]&gt;=500000),Table1_2[[#This Row],[Bank Deposit]]+Table1_2[[#This Row],[Bank Deposit]]*0.02,Table1_2[[#This Row],[Bank Deposit]])</f>
        <v>343280</v>
      </c>
    </row>
    <row r="903" spans="1:18" x14ac:dyDescent="0.25">
      <c r="A903" s="21" t="s">
        <v>8128</v>
      </c>
      <c r="B903">
        <v>578101395</v>
      </c>
      <c r="C903">
        <v>28</v>
      </c>
      <c r="D903" s="8">
        <v>34479</v>
      </c>
      <c r="E903" s="21" t="s">
        <v>12</v>
      </c>
      <c r="F903" s="21" t="s">
        <v>527</v>
      </c>
      <c r="G903" s="21" t="s">
        <v>3331</v>
      </c>
      <c r="H903" s="22">
        <v>60425</v>
      </c>
      <c r="I903" s="22">
        <v>13030.735979519999</v>
      </c>
      <c r="J903" s="21" t="s">
        <v>8130</v>
      </c>
      <c r="K903" s="21"/>
      <c r="L903" s="22">
        <v>1595799675</v>
      </c>
      <c r="M903" s="22">
        <v>0</v>
      </c>
      <c r="N903" s="21" t="s">
        <v>12525</v>
      </c>
      <c r="O903" s="8">
        <v>44407</v>
      </c>
      <c r="P903" s="21" t="s">
        <v>12561</v>
      </c>
      <c r="Q903" s="22">
        <f>Table1_2[[#This Row],[Bank Deposit]]-Table1_2[[#This Row],[Saving Accounts]]</f>
        <v>47394.264020479997</v>
      </c>
      <c r="R903" s="22">
        <f>IF(AND(Table1_2[[#This Row],[Bank Deposit]]&gt;=500000),Table1_2[[#This Row],[Bank Deposit]]+Table1_2[[#This Row],[Bank Deposit]]*0.02,Table1_2[[#This Row],[Bank Deposit]])</f>
        <v>60425</v>
      </c>
    </row>
    <row r="904" spans="1:18" x14ac:dyDescent="0.25">
      <c r="A904" s="21" t="s">
        <v>1245</v>
      </c>
      <c r="B904">
        <v>646777420</v>
      </c>
      <c r="C904">
        <v>81</v>
      </c>
      <c r="D904" s="8">
        <v>15120.75</v>
      </c>
      <c r="E904" s="21" t="s">
        <v>1094</v>
      </c>
      <c r="F904" s="21" t="s">
        <v>199</v>
      </c>
      <c r="G904" s="21" t="s">
        <v>14</v>
      </c>
      <c r="H904" s="22">
        <v>822927</v>
      </c>
      <c r="I904" s="22">
        <v>249132.11179535001</v>
      </c>
      <c r="J904" s="21" t="s">
        <v>1247</v>
      </c>
      <c r="K904" s="21"/>
      <c r="L904" s="22">
        <v>1098431928</v>
      </c>
      <c r="M904" s="22">
        <v>0</v>
      </c>
      <c r="N904" s="21" t="s">
        <v>12522</v>
      </c>
      <c r="O904" s="8">
        <v>44495</v>
      </c>
      <c r="P904" s="21" t="s">
        <v>12512</v>
      </c>
      <c r="Q904" s="22">
        <f>Table1_2[[#This Row],[Bank Deposit]]-Table1_2[[#This Row],[Saving Accounts]]</f>
        <v>573794.88820465002</v>
      </c>
      <c r="R904" s="22">
        <f>IF(AND(Table1_2[[#This Row],[Bank Deposit]]&gt;=500000),Table1_2[[#This Row],[Bank Deposit]]+Table1_2[[#This Row],[Bank Deposit]]*0.02,Table1_2[[#This Row],[Bank Deposit]])</f>
        <v>839385.54</v>
      </c>
    </row>
    <row r="905" spans="1:18" x14ac:dyDescent="0.25">
      <c r="A905" s="21" t="s">
        <v>6314</v>
      </c>
      <c r="B905">
        <v>142605776</v>
      </c>
      <c r="C905">
        <v>32</v>
      </c>
      <c r="D905" s="8">
        <v>33018</v>
      </c>
      <c r="E905" s="21" t="s">
        <v>12</v>
      </c>
      <c r="F905" s="21" t="s">
        <v>199</v>
      </c>
      <c r="G905" s="21" t="s">
        <v>4074</v>
      </c>
      <c r="H905" s="22">
        <v>378083</v>
      </c>
      <c r="I905" s="22">
        <v>69349.776152799997</v>
      </c>
      <c r="J905" s="21" t="s">
        <v>6316</v>
      </c>
      <c r="K905" s="21"/>
      <c r="L905" s="22">
        <v>2919258496</v>
      </c>
      <c r="M905" s="22">
        <v>0</v>
      </c>
      <c r="N905" s="21" t="s">
        <v>12505</v>
      </c>
      <c r="O905" s="8">
        <v>44672</v>
      </c>
      <c r="P905" s="21" t="s">
        <v>12506</v>
      </c>
      <c r="Q905" s="22">
        <f>Table1_2[[#This Row],[Bank Deposit]]-Table1_2[[#This Row],[Saving Accounts]]</f>
        <v>308733.22384719999</v>
      </c>
      <c r="R905" s="22">
        <f>IF(AND(Table1_2[[#This Row],[Bank Deposit]]&gt;=500000),Table1_2[[#This Row],[Bank Deposit]]+Table1_2[[#This Row],[Bank Deposit]]*0.02,Table1_2[[#This Row],[Bank Deposit]])</f>
        <v>378083</v>
      </c>
    </row>
    <row r="906" spans="1:18" x14ac:dyDescent="0.25">
      <c r="A906" s="21" t="s">
        <v>8930</v>
      </c>
      <c r="B906">
        <v>157500690</v>
      </c>
      <c r="C906">
        <v>60</v>
      </c>
      <c r="D906" s="8">
        <v>22791</v>
      </c>
      <c r="E906" s="21" t="s">
        <v>12</v>
      </c>
      <c r="F906" s="21" t="s">
        <v>774</v>
      </c>
      <c r="G906" s="21" t="s">
        <v>3820</v>
      </c>
      <c r="H906" s="22">
        <v>292496</v>
      </c>
      <c r="I906" s="22">
        <v>118537.7924808</v>
      </c>
      <c r="J906" s="21" t="s">
        <v>8932</v>
      </c>
      <c r="K906" s="21"/>
      <c r="L906" s="22">
        <v>1974060396</v>
      </c>
      <c r="M906" s="22">
        <v>0</v>
      </c>
      <c r="N906" s="21" t="s">
        <v>12522</v>
      </c>
      <c r="O906" s="8">
        <v>44540</v>
      </c>
      <c r="P906" s="21" t="s">
        <v>12512</v>
      </c>
      <c r="Q906" s="22">
        <f>Table1_2[[#This Row],[Bank Deposit]]-Table1_2[[#This Row],[Saving Accounts]]</f>
        <v>173958.20751919999</v>
      </c>
      <c r="R906" s="22">
        <f>IF(AND(Table1_2[[#This Row],[Bank Deposit]]&gt;=500000),Table1_2[[#This Row],[Bank Deposit]]+Table1_2[[#This Row],[Bank Deposit]]*0.02,Table1_2[[#This Row],[Bank Deposit]])</f>
        <v>292496</v>
      </c>
    </row>
    <row r="907" spans="1:18" x14ac:dyDescent="0.25">
      <c r="A907" s="21" t="s">
        <v>7175</v>
      </c>
      <c r="B907">
        <v>876279636</v>
      </c>
      <c r="C907">
        <v>54</v>
      </c>
      <c r="D907" s="8">
        <v>24982.5</v>
      </c>
      <c r="E907" s="21" t="s">
        <v>12</v>
      </c>
      <c r="F907" s="21" t="s">
        <v>909</v>
      </c>
      <c r="G907" s="21" t="s">
        <v>4066</v>
      </c>
      <c r="H907" s="22">
        <v>459766</v>
      </c>
      <c r="I907" s="22">
        <v>108492.8257952</v>
      </c>
      <c r="J907" s="21" t="s">
        <v>7177</v>
      </c>
      <c r="K907" s="21"/>
      <c r="L907" s="22">
        <v>190836096</v>
      </c>
      <c r="M907" s="22">
        <v>0</v>
      </c>
      <c r="N907" s="21" t="s">
        <v>12509</v>
      </c>
      <c r="O907" s="8">
        <v>44216</v>
      </c>
      <c r="P907" s="21" t="s">
        <v>12519</v>
      </c>
      <c r="Q907" s="22">
        <f>Table1_2[[#This Row],[Bank Deposit]]-Table1_2[[#This Row],[Saving Accounts]]</f>
        <v>351273.17420479999</v>
      </c>
      <c r="R907" s="22">
        <f>IF(AND(Table1_2[[#This Row],[Bank Deposit]]&gt;=500000),Table1_2[[#This Row],[Bank Deposit]]+Table1_2[[#This Row],[Bank Deposit]]*0.02,Table1_2[[#This Row],[Bank Deposit]])</f>
        <v>459766</v>
      </c>
    </row>
    <row r="908" spans="1:18" x14ac:dyDescent="0.25">
      <c r="A908" s="21" t="s">
        <v>4171</v>
      </c>
      <c r="B908">
        <v>785800204</v>
      </c>
      <c r="C908">
        <v>29</v>
      </c>
      <c r="D908" s="8">
        <v>34113.75</v>
      </c>
      <c r="E908" s="21" t="s">
        <v>1094</v>
      </c>
      <c r="F908" s="21" t="s">
        <v>2311</v>
      </c>
      <c r="G908" s="21" t="s">
        <v>4066</v>
      </c>
      <c r="H908" s="22">
        <v>508705</v>
      </c>
      <c r="I908" s="22">
        <v>105907.20714</v>
      </c>
      <c r="J908" s="21" t="s">
        <v>4173</v>
      </c>
      <c r="K908" s="21"/>
      <c r="L908" s="22">
        <v>694335675</v>
      </c>
      <c r="M908" s="22">
        <v>0</v>
      </c>
      <c r="N908" s="21" t="s">
        <v>12525</v>
      </c>
      <c r="O908" s="8">
        <v>44641</v>
      </c>
      <c r="P908" s="21" t="s">
        <v>12506</v>
      </c>
      <c r="Q908" s="22">
        <f>Table1_2[[#This Row],[Bank Deposit]]-Table1_2[[#This Row],[Saving Accounts]]</f>
        <v>402797.79285999999</v>
      </c>
      <c r="R908" s="22">
        <f>IF(AND(Table1_2[[#This Row],[Bank Deposit]]&gt;=500000),Table1_2[[#This Row],[Bank Deposit]]+Table1_2[[#This Row],[Bank Deposit]]*0.02,Table1_2[[#This Row],[Bank Deposit]])</f>
        <v>518879.1</v>
      </c>
    </row>
    <row r="909" spans="1:18" x14ac:dyDescent="0.25">
      <c r="A909" s="21" t="s">
        <v>5703</v>
      </c>
      <c r="B909">
        <v>4417230</v>
      </c>
      <c r="C909">
        <v>75</v>
      </c>
      <c r="D909" s="8">
        <v>17312.25</v>
      </c>
      <c r="E909" s="21" t="s">
        <v>1094</v>
      </c>
      <c r="F909" s="21" t="s">
        <v>874</v>
      </c>
      <c r="G909" s="21" t="s">
        <v>4119</v>
      </c>
      <c r="H909" s="22">
        <v>383172</v>
      </c>
      <c r="I909" s="22">
        <v>63598.733268000004</v>
      </c>
      <c r="J909" s="21" t="s">
        <v>5705</v>
      </c>
      <c r="K909" s="21"/>
      <c r="L909" s="22">
        <v>20454048</v>
      </c>
      <c r="M909" s="22">
        <v>0</v>
      </c>
      <c r="N909" s="21" t="s">
        <v>12505</v>
      </c>
      <c r="O909" s="8">
        <v>44508</v>
      </c>
      <c r="P909" s="21" t="s">
        <v>12512</v>
      </c>
      <c r="Q909" s="22">
        <f>Table1_2[[#This Row],[Bank Deposit]]-Table1_2[[#This Row],[Saving Accounts]]</f>
        <v>319573.26673199999</v>
      </c>
      <c r="R909" s="22">
        <f>IF(AND(Table1_2[[#This Row],[Bank Deposit]]&gt;=500000),Table1_2[[#This Row],[Bank Deposit]]+Table1_2[[#This Row],[Bank Deposit]]*0.02,Table1_2[[#This Row],[Bank Deposit]])</f>
        <v>383172</v>
      </c>
    </row>
    <row r="910" spans="1:18" x14ac:dyDescent="0.25">
      <c r="A910" s="21" t="s">
        <v>5557</v>
      </c>
      <c r="B910">
        <v>443084109</v>
      </c>
      <c r="C910">
        <v>32</v>
      </c>
      <c r="D910" s="8">
        <v>33018</v>
      </c>
      <c r="E910" s="21" t="s">
        <v>1094</v>
      </c>
      <c r="F910" s="21" t="s">
        <v>1702</v>
      </c>
      <c r="G910" s="21" t="s">
        <v>4074</v>
      </c>
      <c r="H910" s="22">
        <v>1031441</v>
      </c>
      <c r="I910" s="22">
        <v>260365.23347519999</v>
      </c>
      <c r="J910" s="21" t="s">
        <v>5559</v>
      </c>
      <c r="K910" s="21"/>
      <c r="L910" s="22">
        <v>852517575</v>
      </c>
      <c r="M910" s="22">
        <v>0</v>
      </c>
      <c r="N910" s="21" t="s">
        <v>12505</v>
      </c>
      <c r="O910" s="8">
        <v>44502</v>
      </c>
      <c r="P910" s="21" t="s">
        <v>12510</v>
      </c>
      <c r="Q910" s="22">
        <f>Table1_2[[#This Row],[Bank Deposit]]-Table1_2[[#This Row],[Saving Accounts]]</f>
        <v>771075.76652479998</v>
      </c>
      <c r="R910" s="22">
        <f>IF(AND(Table1_2[[#This Row],[Bank Deposit]]&gt;=500000),Table1_2[[#This Row],[Bank Deposit]]+Table1_2[[#This Row],[Bank Deposit]]*0.02,Table1_2[[#This Row],[Bank Deposit]])</f>
        <v>1052069.82</v>
      </c>
    </row>
    <row r="911" spans="1:18" x14ac:dyDescent="0.25">
      <c r="A911" s="21" t="s">
        <v>3783</v>
      </c>
      <c r="B911">
        <v>45923697</v>
      </c>
      <c r="C911">
        <v>42</v>
      </c>
      <c r="D911" s="8">
        <v>29365.5</v>
      </c>
      <c r="E911" s="21" t="s">
        <v>1094</v>
      </c>
      <c r="F911" s="21" t="s">
        <v>294</v>
      </c>
      <c r="G911" s="21" t="s">
        <v>3583</v>
      </c>
      <c r="H911" s="22">
        <v>2845492</v>
      </c>
      <c r="I911" s="22">
        <v>435192.84357119998</v>
      </c>
      <c r="J911" s="21" t="s">
        <v>3785</v>
      </c>
      <c r="K911" s="21"/>
      <c r="L911" s="22">
        <v>1654635264</v>
      </c>
      <c r="M911" s="22">
        <v>0</v>
      </c>
      <c r="N911" s="21" t="s">
        <v>12522</v>
      </c>
      <c r="O911" s="8">
        <v>44633</v>
      </c>
      <c r="P911" s="21" t="s">
        <v>12510</v>
      </c>
      <c r="Q911" s="22">
        <f>Table1_2[[#This Row],[Bank Deposit]]-Table1_2[[#This Row],[Saving Accounts]]</f>
        <v>2410299.1564288</v>
      </c>
      <c r="R911" s="22">
        <f>IF(AND(Table1_2[[#This Row],[Bank Deposit]]&gt;=500000),Table1_2[[#This Row],[Bank Deposit]]+Table1_2[[#This Row],[Bank Deposit]]*0.02,Table1_2[[#This Row],[Bank Deposit]])</f>
        <v>2902401.84</v>
      </c>
    </row>
    <row r="912" spans="1:18" x14ac:dyDescent="0.25">
      <c r="A912" s="21" t="s">
        <v>580</v>
      </c>
      <c r="B912">
        <v>2146153</v>
      </c>
      <c r="C912">
        <v>22</v>
      </c>
      <c r="D912" s="8">
        <v>36670.5</v>
      </c>
      <c r="E912" s="21" t="s">
        <v>12</v>
      </c>
      <c r="F912" s="21" t="s">
        <v>241</v>
      </c>
      <c r="G912" s="21" t="s">
        <v>14</v>
      </c>
      <c r="H912" s="22">
        <v>397889</v>
      </c>
      <c r="I912" s="22">
        <v>171502.62549576</v>
      </c>
      <c r="J912" s="21" t="s">
        <v>582</v>
      </c>
      <c r="K912" s="21"/>
      <c r="L912" s="22">
        <v>32774623</v>
      </c>
      <c r="M912" s="22">
        <v>0</v>
      </c>
      <c r="N912" s="21" t="s">
        <v>12522</v>
      </c>
      <c r="O912" s="8">
        <v>44568</v>
      </c>
      <c r="P912" s="21" t="s">
        <v>12510</v>
      </c>
      <c r="Q912" s="22">
        <f>Table1_2[[#This Row],[Bank Deposit]]-Table1_2[[#This Row],[Saving Accounts]]</f>
        <v>226386.37450424</v>
      </c>
      <c r="R912" s="22">
        <f>IF(AND(Table1_2[[#This Row],[Bank Deposit]]&gt;=500000),Table1_2[[#This Row],[Bank Deposit]]+Table1_2[[#This Row],[Bank Deposit]]*0.02,Table1_2[[#This Row],[Bank Deposit]])</f>
        <v>397889</v>
      </c>
    </row>
    <row r="913" spans="1:18" x14ac:dyDescent="0.25">
      <c r="A913" s="21" t="s">
        <v>8714</v>
      </c>
      <c r="B913">
        <v>24757395</v>
      </c>
      <c r="C913">
        <v>84</v>
      </c>
      <c r="D913" s="8">
        <v>14025</v>
      </c>
      <c r="E913" s="21" t="s">
        <v>12</v>
      </c>
      <c r="F913" s="21" t="s">
        <v>509</v>
      </c>
      <c r="G913" s="21" t="s">
        <v>3820</v>
      </c>
      <c r="H913" s="22">
        <v>921518</v>
      </c>
      <c r="I913" s="22">
        <v>421301.32785180002</v>
      </c>
      <c r="J913" s="21" t="s">
        <v>8716</v>
      </c>
      <c r="K913" s="21"/>
      <c r="L913" s="22">
        <v>221165776</v>
      </c>
      <c r="M913" s="22">
        <v>0</v>
      </c>
      <c r="N913" s="21" t="s">
        <v>12525</v>
      </c>
      <c r="O913" s="8">
        <v>44430</v>
      </c>
      <c r="P913" s="21" t="s">
        <v>12564</v>
      </c>
      <c r="Q913" s="22">
        <f>Table1_2[[#This Row],[Bank Deposit]]-Table1_2[[#This Row],[Saving Accounts]]</f>
        <v>500216.67214819998</v>
      </c>
      <c r="R913" s="22">
        <f>IF(AND(Table1_2[[#This Row],[Bank Deposit]]&gt;=500000),Table1_2[[#This Row],[Bank Deposit]]+Table1_2[[#This Row],[Bank Deposit]]*0.02,Table1_2[[#This Row],[Bank Deposit]])</f>
        <v>939948.36</v>
      </c>
    </row>
    <row r="914" spans="1:18" x14ac:dyDescent="0.25">
      <c r="A914" s="21" t="s">
        <v>42</v>
      </c>
      <c r="B914">
        <v>849271830</v>
      </c>
      <c r="C914">
        <v>22</v>
      </c>
      <c r="D914" s="8">
        <v>36670.5</v>
      </c>
      <c r="E914" s="21" t="s">
        <v>12</v>
      </c>
      <c r="F914" s="21" t="s">
        <v>39</v>
      </c>
      <c r="G914" s="21" t="s">
        <v>14</v>
      </c>
      <c r="H914" s="22">
        <v>566112</v>
      </c>
      <c r="I914" s="22">
        <v>149247.72327849999</v>
      </c>
      <c r="J914" s="21" t="s">
        <v>45</v>
      </c>
      <c r="K914" s="21"/>
      <c r="L914" s="22">
        <v>1736364168</v>
      </c>
      <c r="M914" s="22">
        <v>0</v>
      </c>
      <c r="N914" s="21" t="s">
        <v>12505</v>
      </c>
      <c r="O914" s="8">
        <v>44364</v>
      </c>
      <c r="P914" s="21" t="s">
        <v>12506</v>
      </c>
      <c r="Q914" s="22">
        <f>Table1_2[[#This Row],[Bank Deposit]]-Table1_2[[#This Row],[Saving Accounts]]</f>
        <v>416864.27672149998</v>
      </c>
      <c r="R914" s="22">
        <f>IF(AND(Table1_2[[#This Row],[Bank Deposit]]&gt;=500000),Table1_2[[#This Row],[Bank Deposit]]+Table1_2[[#This Row],[Bank Deposit]]*0.02,Table1_2[[#This Row],[Bank Deposit]])</f>
        <v>577434.24</v>
      </c>
    </row>
    <row r="915" spans="1:18" x14ac:dyDescent="0.25">
      <c r="A915" s="21" t="s">
        <v>2745</v>
      </c>
      <c r="B915">
        <v>740328280</v>
      </c>
      <c r="C915">
        <v>82</v>
      </c>
      <c r="D915" s="8">
        <v>14755.5</v>
      </c>
      <c r="E915" s="21" t="s">
        <v>12</v>
      </c>
      <c r="F915" s="21" t="s">
        <v>1536</v>
      </c>
      <c r="G915" s="21" t="s">
        <v>1964</v>
      </c>
      <c r="H915" s="22">
        <v>59044</v>
      </c>
      <c r="I915" s="22">
        <v>30440.523375360001</v>
      </c>
      <c r="J915" s="21" t="s">
        <v>2747</v>
      </c>
      <c r="K915" s="21"/>
      <c r="L915" s="22">
        <v>11427039</v>
      </c>
      <c r="M915" s="22">
        <v>0</v>
      </c>
      <c r="N915" s="21" t="s">
        <v>12522</v>
      </c>
      <c r="O915" s="8">
        <v>44459</v>
      </c>
      <c r="P915" s="21" t="s">
        <v>12512</v>
      </c>
      <c r="Q915" s="22">
        <f>Table1_2[[#This Row],[Bank Deposit]]-Table1_2[[#This Row],[Saving Accounts]]</f>
        <v>28603.476624639999</v>
      </c>
      <c r="R915" s="22">
        <f>IF(AND(Table1_2[[#This Row],[Bank Deposit]]&gt;=500000),Table1_2[[#This Row],[Bank Deposit]]+Table1_2[[#This Row],[Bank Deposit]]*0.02,Table1_2[[#This Row],[Bank Deposit]])</f>
        <v>59044</v>
      </c>
    </row>
    <row r="916" spans="1:18" x14ac:dyDescent="0.25">
      <c r="A916" s="21" t="s">
        <v>7166</v>
      </c>
      <c r="B916">
        <v>802850130</v>
      </c>
      <c r="C916">
        <v>50</v>
      </c>
      <c r="D916" s="8">
        <v>26443.5</v>
      </c>
      <c r="E916" s="21" t="s">
        <v>12</v>
      </c>
      <c r="F916" s="21" t="s">
        <v>763</v>
      </c>
      <c r="G916" s="21" t="s">
        <v>4095</v>
      </c>
      <c r="H916" s="22">
        <v>344791</v>
      </c>
      <c r="I916" s="22">
        <v>129655.9143936</v>
      </c>
      <c r="J916" s="21" t="s">
        <v>7168</v>
      </c>
      <c r="K916" s="21"/>
      <c r="L916" s="22">
        <v>3542963328</v>
      </c>
      <c r="M916" s="22">
        <v>0</v>
      </c>
      <c r="N916" s="21" t="s">
        <v>12509</v>
      </c>
      <c r="O916" s="8">
        <v>44344</v>
      </c>
      <c r="P916" s="21" t="s">
        <v>12519</v>
      </c>
      <c r="Q916" s="22">
        <f>Table1_2[[#This Row],[Bank Deposit]]-Table1_2[[#This Row],[Saving Accounts]]</f>
        <v>215135.08560639998</v>
      </c>
      <c r="R916" s="22">
        <f>IF(AND(Table1_2[[#This Row],[Bank Deposit]]&gt;=500000),Table1_2[[#This Row],[Bank Deposit]]+Table1_2[[#This Row],[Bank Deposit]]*0.02,Table1_2[[#This Row],[Bank Deposit]])</f>
        <v>344791</v>
      </c>
    </row>
    <row r="917" spans="1:18" x14ac:dyDescent="0.25">
      <c r="A917" s="21" t="s">
        <v>3558</v>
      </c>
      <c r="B917">
        <v>49939240</v>
      </c>
      <c r="C917">
        <v>28</v>
      </c>
      <c r="D917" s="8">
        <v>34479</v>
      </c>
      <c r="E917" s="21" t="s">
        <v>1094</v>
      </c>
      <c r="F917" s="21" t="s">
        <v>574</v>
      </c>
      <c r="G917" s="21" t="s">
        <v>3331</v>
      </c>
      <c r="H917" s="22">
        <v>803848</v>
      </c>
      <c r="I917" s="22">
        <v>359052.0600771</v>
      </c>
      <c r="J917" s="21" t="s">
        <v>3560</v>
      </c>
      <c r="K917" s="21"/>
      <c r="L917" s="22">
        <v>198314874</v>
      </c>
      <c r="M917" s="22">
        <v>0</v>
      </c>
      <c r="N917" s="21" t="s">
        <v>12505</v>
      </c>
      <c r="O917" s="8">
        <v>44410</v>
      </c>
      <c r="P917" s="21" t="s">
        <v>12510</v>
      </c>
      <c r="Q917" s="22">
        <f>Table1_2[[#This Row],[Bank Deposit]]-Table1_2[[#This Row],[Saving Accounts]]</f>
        <v>444795.9399229</v>
      </c>
      <c r="R917" s="22">
        <f>IF(AND(Table1_2[[#This Row],[Bank Deposit]]&gt;=500000),Table1_2[[#This Row],[Bank Deposit]]+Table1_2[[#This Row],[Bank Deposit]]*0.02,Table1_2[[#This Row],[Bank Deposit]])</f>
        <v>819924.96</v>
      </c>
    </row>
    <row r="918" spans="1:18" x14ac:dyDescent="0.25">
      <c r="A918" s="21" t="s">
        <v>4800</v>
      </c>
      <c r="B918">
        <v>524107141</v>
      </c>
      <c r="C918">
        <v>70</v>
      </c>
      <c r="D918" s="8">
        <v>19138.5</v>
      </c>
      <c r="E918" s="21" t="s">
        <v>1094</v>
      </c>
      <c r="F918" s="21" t="s">
        <v>1054</v>
      </c>
      <c r="G918" s="21" t="s">
        <v>4220</v>
      </c>
      <c r="H918" s="22">
        <v>237132</v>
      </c>
      <c r="I918" s="22">
        <v>154474.5468672</v>
      </c>
      <c r="J918" s="21" t="s">
        <v>4802</v>
      </c>
      <c r="K918" s="21"/>
      <c r="L918" s="22">
        <v>3847088</v>
      </c>
      <c r="M918" s="22">
        <v>0</v>
      </c>
      <c r="N918" s="21" t="s">
        <v>12525</v>
      </c>
      <c r="O918" s="8">
        <v>44257</v>
      </c>
      <c r="P918" s="21" t="s">
        <v>12561</v>
      </c>
      <c r="Q918" s="22">
        <f>Table1_2[[#This Row],[Bank Deposit]]-Table1_2[[#This Row],[Saving Accounts]]</f>
        <v>82657.453132800001</v>
      </c>
      <c r="R918" s="22">
        <f>IF(AND(Table1_2[[#This Row],[Bank Deposit]]&gt;=500000),Table1_2[[#This Row],[Bank Deposit]]+Table1_2[[#This Row],[Bank Deposit]]*0.02,Table1_2[[#This Row],[Bank Deposit]])</f>
        <v>237132</v>
      </c>
    </row>
    <row r="919" spans="1:18" x14ac:dyDescent="0.25">
      <c r="A919" s="21" t="s">
        <v>5462</v>
      </c>
      <c r="B919">
        <v>682025529</v>
      </c>
      <c r="C919">
        <v>47</v>
      </c>
      <c r="D919" s="8">
        <v>27539.25</v>
      </c>
      <c r="E919" s="21" t="s">
        <v>1094</v>
      </c>
      <c r="F919" s="21" t="s">
        <v>814</v>
      </c>
      <c r="G919" s="21" t="s">
        <v>4088</v>
      </c>
      <c r="H919" s="22">
        <v>259129</v>
      </c>
      <c r="I919" s="22">
        <v>192653.97553200001</v>
      </c>
      <c r="J919" s="21" t="s">
        <v>5464</v>
      </c>
      <c r="K919" s="21"/>
      <c r="L919" s="22">
        <v>2461731675</v>
      </c>
      <c r="M919" s="22">
        <v>0</v>
      </c>
      <c r="N919" s="21" t="s">
        <v>12505</v>
      </c>
      <c r="O919" s="8">
        <v>44233</v>
      </c>
      <c r="P919" s="21" t="s">
        <v>12506</v>
      </c>
      <c r="Q919" s="22">
        <f>Table1_2[[#This Row],[Bank Deposit]]-Table1_2[[#This Row],[Saving Accounts]]</f>
        <v>66475.024467999989</v>
      </c>
      <c r="R919" s="22">
        <f>IF(AND(Table1_2[[#This Row],[Bank Deposit]]&gt;=500000),Table1_2[[#This Row],[Bank Deposit]]+Table1_2[[#This Row],[Bank Deposit]]*0.02,Table1_2[[#This Row],[Bank Deposit]])</f>
        <v>259129</v>
      </c>
    </row>
    <row r="920" spans="1:18" x14ac:dyDescent="0.25">
      <c r="A920" s="21" t="s">
        <v>9012</v>
      </c>
      <c r="B920">
        <v>466150363</v>
      </c>
      <c r="C920">
        <v>22</v>
      </c>
      <c r="D920" s="8">
        <v>39010.5</v>
      </c>
      <c r="E920" s="21" t="s">
        <v>1094</v>
      </c>
      <c r="F920" s="21" t="s">
        <v>15539</v>
      </c>
      <c r="G920" s="21" t="s">
        <v>4070</v>
      </c>
      <c r="H920" s="22">
        <v>921186</v>
      </c>
      <c r="I920" s="22">
        <v>348546.97312778822</v>
      </c>
      <c r="J920" s="21" t="s">
        <v>9014</v>
      </c>
      <c r="K920" s="21"/>
      <c r="L920" s="22">
        <v>2318176476</v>
      </c>
      <c r="M920" s="22">
        <v>0</v>
      </c>
      <c r="N920" s="21" t="s">
        <v>12525</v>
      </c>
      <c r="O920" s="8">
        <v>44377</v>
      </c>
      <c r="P920" s="21" t="s">
        <v>12564</v>
      </c>
      <c r="Q920" s="22">
        <f>Table1_2[[#This Row],[Bank Deposit]]-Table1_2[[#This Row],[Saving Accounts]]</f>
        <v>572639.02687221183</v>
      </c>
      <c r="R920" s="22">
        <f>IF(AND(Table1_2[[#This Row],[Bank Deposit]]&gt;=500000),Table1_2[[#This Row],[Bank Deposit]]+Table1_2[[#This Row],[Bank Deposit]]*0.02,Table1_2[[#This Row],[Bank Deposit]])</f>
        <v>939609.72</v>
      </c>
    </row>
    <row r="921" spans="1:18" x14ac:dyDescent="0.25">
      <c r="A921" s="21" t="s">
        <v>3719</v>
      </c>
      <c r="B921">
        <v>743729432</v>
      </c>
      <c r="C921">
        <v>35</v>
      </c>
      <c r="D921" s="8">
        <v>31922.25</v>
      </c>
      <c r="E921" s="21" t="s">
        <v>1094</v>
      </c>
      <c r="F921" s="21" t="s">
        <v>1479</v>
      </c>
      <c r="G921" s="21" t="s">
        <v>3583</v>
      </c>
      <c r="H921" s="22">
        <v>1816438</v>
      </c>
      <c r="I921" s="22">
        <v>475358.49115659</v>
      </c>
      <c r="J921" s="21" t="s">
        <v>3721</v>
      </c>
      <c r="K921" s="21"/>
      <c r="L921" s="22">
        <v>8804448</v>
      </c>
      <c r="M921" s="22">
        <v>0</v>
      </c>
      <c r="N921" s="21" t="s">
        <v>12539</v>
      </c>
      <c r="O921" s="8">
        <v>44642</v>
      </c>
      <c r="P921" s="21" t="s">
        <v>12510</v>
      </c>
      <c r="Q921" s="22">
        <f>Table1_2[[#This Row],[Bank Deposit]]-Table1_2[[#This Row],[Saving Accounts]]</f>
        <v>1341079.5088434101</v>
      </c>
      <c r="R921" s="22">
        <f>IF(AND(Table1_2[[#This Row],[Bank Deposit]]&gt;=500000),Table1_2[[#This Row],[Bank Deposit]]+Table1_2[[#This Row],[Bank Deposit]]*0.02,Table1_2[[#This Row],[Bank Deposit]])</f>
        <v>1852766.76</v>
      </c>
    </row>
    <row r="922" spans="1:18" x14ac:dyDescent="0.25">
      <c r="A922" s="21" t="s">
        <v>6363</v>
      </c>
      <c r="B922">
        <v>833296386</v>
      </c>
      <c r="C922">
        <v>27</v>
      </c>
      <c r="D922" s="8">
        <v>34844.25</v>
      </c>
      <c r="E922" s="21" t="s">
        <v>12</v>
      </c>
      <c r="F922" s="21" t="s">
        <v>106</v>
      </c>
      <c r="G922" s="21" t="s">
        <v>4070</v>
      </c>
      <c r="H922" s="22">
        <v>496839</v>
      </c>
      <c r="I922" s="22">
        <v>174113.5327668</v>
      </c>
      <c r="J922" s="21" t="s">
        <v>6365</v>
      </c>
      <c r="K922" s="21"/>
      <c r="L922" s="22">
        <v>917334728</v>
      </c>
      <c r="M922" s="22">
        <v>0</v>
      </c>
      <c r="N922" s="21" t="s">
        <v>12539</v>
      </c>
      <c r="O922" s="8">
        <v>44679</v>
      </c>
      <c r="P922" s="21" t="s">
        <v>12512</v>
      </c>
      <c r="Q922" s="22">
        <f>Table1_2[[#This Row],[Bank Deposit]]-Table1_2[[#This Row],[Saving Accounts]]</f>
        <v>322725.46723319998</v>
      </c>
      <c r="R922" s="22">
        <f>IF(AND(Table1_2[[#This Row],[Bank Deposit]]&gt;=500000),Table1_2[[#This Row],[Bank Deposit]]+Table1_2[[#This Row],[Bank Deposit]]*0.02,Table1_2[[#This Row],[Bank Deposit]])</f>
        <v>496839</v>
      </c>
    </row>
    <row r="923" spans="1:18" x14ac:dyDescent="0.25">
      <c r="A923" s="21" t="s">
        <v>6647</v>
      </c>
      <c r="B923">
        <v>894921</v>
      </c>
      <c r="C923">
        <v>69</v>
      </c>
      <c r="D923" s="8">
        <v>19503.75</v>
      </c>
      <c r="E923" s="21" t="s">
        <v>12</v>
      </c>
      <c r="F923" s="21" t="s">
        <v>1304</v>
      </c>
      <c r="G923" s="21" t="s">
        <v>4105</v>
      </c>
      <c r="H923" s="22">
        <v>106324</v>
      </c>
      <c r="I923" s="22">
        <v>78330.084060599998</v>
      </c>
      <c r="J923" s="21" t="s">
        <v>6649</v>
      </c>
      <c r="K923" s="21"/>
      <c r="L923" s="22">
        <v>441239833</v>
      </c>
      <c r="M923" s="22">
        <v>0</v>
      </c>
      <c r="N923" s="21" t="s">
        <v>12505</v>
      </c>
      <c r="O923" s="8">
        <v>44245</v>
      </c>
      <c r="P923" s="21" t="s">
        <v>12506</v>
      </c>
      <c r="Q923" s="22">
        <f>Table1_2[[#This Row],[Bank Deposit]]-Table1_2[[#This Row],[Saving Accounts]]</f>
        <v>27993.915939400002</v>
      </c>
      <c r="R923" s="22">
        <f>IF(AND(Table1_2[[#This Row],[Bank Deposit]]&gt;=500000),Table1_2[[#This Row],[Bank Deposit]]+Table1_2[[#This Row],[Bank Deposit]]*0.02,Table1_2[[#This Row],[Bank Deposit]])</f>
        <v>106324</v>
      </c>
    </row>
    <row r="924" spans="1:18" x14ac:dyDescent="0.25">
      <c r="A924" s="21" t="s">
        <v>4714</v>
      </c>
      <c r="B924">
        <v>744003559</v>
      </c>
      <c r="C924">
        <v>24</v>
      </c>
      <c r="D924" s="8">
        <v>35940</v>
      </c>
      <c r="E924" s="21" t="s">
        <v>1094</v>
      </c>
      <c r="F924" s="21" t="s">
        <v>940</v>
      </c>
      <c r="G924" s="21" t="s">
        <v>4095</v>
      </c>
      <c r="H924" s="22">
        <v>617206</v>
      </c>
      <c r="I924" s="22">
        <v>420341.46672671998</v>
      </c>
      <c r="J924" s="21" t="s">
        <v>4716</v>
      </c>
      <c r="K924" s="21"/>
      <c r="L924" s="22">
        <v>590124045</v>
      </c>
      <c r="M924" s="22">
        <v>0</v>
      </c>
      <c r="N924" s="21" t="s">
        <v>12525</v>
      </c>
      <c r="O924" s="8">
        <v>44265</v>
      </c>
      <c r="P924" s="21" t="s">
        <v>12561</v>
      </c>
      <c r="Q924" s="22">
        <f>Table1_2[[#This Row],[Bank Deposit]]-Table1_2[[#This Row],[Saving Accounts]]</f>
        <v>196864.53327328002</v>
      </c>
      <c r="R924" s="22">
        <f>IF(AND(Table1_2[[#This Row],[Bank Deposit]]&gt;=500000),Table1_2[[#This Row],[Bank Deposit]]+Table1_2[[#This Row],[Bank Deposit]]*0.02,Table1_2[[#This Row],[Bank Deposit]])</f>
        <v>629550.12</v>
      </c>
    </row>
    <row r="925" spans="1:18" x14ac:dyDescent="0.25">
      <c r="A925" s="21" t="s">
        <v>3079</v>
      </c>
      <c r="B925">
        <v>422083653</v>
      </c>
      <c r="C925">
        <v>21</v>
      </c>
      <c r="D925" s="8">
        <v>37035.75</v>
      </c>
      <c r="E925" s="21" t="s">
        <v>1094</v>
      </c>
      <c r="F925" s="21" t="s">
        <v>665</v>
      </c>
      <c r="G925" s="21" t="s">
        <v>3058</v>
      </c>
      <c r="H925" s="22">
        <v>425498</v>
      </c>
      <c r="I925" s="22">
        <v>145323.96203520001</v>
      </c>
      <c r="J925" s="21" t="s">
        <v>3081</v>
      </c>
      <c r="K925" s="21"/>
      <c r="L925" s="22">
        <v>1103930742</v>
      </c>
      <c r="M925" s="22">
        <v>0</v>
      </c>
      <c r="N925" s="21" t="s">
        <v>12522</v>
      </c>
      <c r="O925" s="8">
        <v>44588</v>
      </c>
      <c r="P925" s="21" t="s">
        <v>12510</v>
      </c>
      <c r="Q925" s="22">
        <f>Table1_2[[#This Row],[Bank Deposit]]-Table1_2[[#This Row],[Saving Accounts]]</f>
        <v>280174.03796480002</v>
      </c>
      <c r="R925" s="22">
        <f>IF(AND(Table1_2[[#This Row],[Bank Deposit]]&gt;=500000),Table1_2[[#This Row],[Bank Deposit]]+Table1_2[[#This Row],[Bank Deposit]]*0.02,Table1_2[[#This Row],[Bank Deposit]])</f>
        <v>425498</v>
      </c>
    </row>
    <row r="926" spans="1:18" x14ac:dyDescent="0.25">
      <c r="A926" s="21" t="s">
        <v>1371</v>
      </c>
      <c r="B926">
        <v>62136778</v>
      </c>
      <c r="C926">
        <v>43</v>
      </c>
      <c r="D926" s="8">
        <v>29000.25</v>
      </c>
      <c r="E926" s="21" t="s">
        <v>1094</v>
      </c>
      <c r="F926" s="21" t="s">
        <v>1372</v>
      </c>
      <c r="G926" s="21" t="s">
        <v>14</v>
      </c>
      <c r="H926" s="22">
        <v>360445</v>
      </c>
      <c r="I926" s="22">
        <v>153789.82133760001</v>
      </c>
      <c r="J926" s="21" t="s">
        <v>1374</v>
      </c>
      <c r="K926" s="21"/>
      <c r="L926" s="22">
        <v>1542637707</v>
      </c>
      <c r="M926" s="22">
        <v>0</v>
      </c>
      <c r="N926" s="21" t="s">
        <v>12539</v>
      </c>
      <c r="O926" s="8">
        <v>44270</v>
      </c>
      <c r="P926" s="21" t="s">
        <v>12566</v>
      </c>
      <c r="Q926" s="22">
        <f>Table1_2[[#This Row],[Bank Deposit]]-Table1_2[[#This Row],[Saving Accounts]]</f>
        <v>206655.17866239999</v>
      </c>
      <c r="R926" s="22">
        <f>IF(AND(Table1_2[[#This Row],[Bank Deposit]]&gt;=500000),Table1_2[[#This Row],[Bank Deposit]]+Table1_2[[#This Row],[Bank Deposit]]*0.02,Table1_2[[#This Row],[Bank Deposit]])</f>
        <v>360445</v>
      </c>
    </row>
    <row r="927" spans="1:18" x14ac:dyDescent="0.25">
      <c r="A927" s="21" t="s">
        <v>5269</v>
      </c>
      <c r="B927">
        <v>407721104</v>
      </c>
      <c r="C927">
        <v>43</v>
      </c>
      <c r="D927" s="8">
        <v>29000.25</v>
      </c>
      <c r="E927" s="21" t="s">
        <v>1094</v>
      </c>
      <c r="F927" s="21" t="s">
        <v>1479</v>
      </c>
      <c r="G927" s="21" t="s">
        <v>4220</v>
      </c>
      <c r="H927" s="22">
        <v>334392</v>
      </c>
      <c r="I927" s="22">
        <v>103761.43673741999</v>
      </c>
      <c r="J927" s="21" t="s">
        <v>5271</v>
      </c>
      <c r="K927" s="21"/>
      <c r="L927" s="22">
        <v>2460454656</v>
      </c>
      <c r="M927" s="22">
        <v>0</v>
      </c>
      <c r="N927" s="21" t="s">
        <v>12505</v>
      </c>
      <c r="O927" s="8">
        <v>44511</v>
      </c>
      <c r="P927" s="21" t="s">
        <v>12506</v>
      </c>
      <c r="Q927" s="22">
        <f>Table1_2[[#This Row],[Bank Deposit]]-Table1_2[[#This Row],[Saving Accounts]]</f>
        <v>230630.56326258002</v>
      </c>
      <c r="R927" s="22">
        <f>IF(AND(Table1_2[[#This Row],[Bank Deposit]]&gt;=500000),Table1_2[[#This Row],[Bank Deposit]]+Table1_2[[#This Row],[Bank Deposit]]*0.02,Table1_2[[#This Row],[Bank Deposit]])</f>
        <v>334392</v>
      </c>
    </row>
    <row r="928" spans="1:18" x14ac:dyDescent="0.25">
      <c r="A928" s="21" t="s">
        <v>3045</v>
      </c>
      <c r="B928">
        <v>949400175</v>
      </c>
      <c r="C928">
        <v>39</v>
      </c>
      <c r="D928" s="8">
        <v>30461.25</v>
      </c>
      <c r="E928" s="21" t="s">
        <v>1094</v>
      </c>
      <c r="F928" s="21" t="s">
        <v>155</v>
      </c>
      <c r="G928" s="21" t="s">
        <v>2773</v>
      </c>
      <c r="H928" s="22">
        <v>200417</v>
      </c>
      <c r="I928" s="22">
        <v>103952.73106400001</v>
      </c>
      <c r="J928" s="21" t="s">
        <v>3047</v>
      </c>
      <c r="K928" s="21"/>
      <c r="L928" s="22">
        <v>693426888</v>
      </c>
      <c r="M928" s="22">
        <v>0</v>
      </c>
      <c r="N928" s="21" t="s">
        <v>12539</v>
      </c>
      <c r="O928" s="8">
        <v>44593</v>
      </c>
      <c r="P928" s="21" t="s">
        <v>12512</v>
      </c>
      <c r="Q928" s="22">
        <f>Table1_2[[#This Row],[Bank Deposit]]-Table1_2[[#This Row],[Saving Accounts]]</f>
        <v>96464.268935999993</v>
      </c>
      <c r="R928" s="22">
        <f>IF(AND(Table1_2[[#This Row],[Bank Deposit]]&gt;=500000),Table1_2[[#This Row],[Bank Deposit]]+Table1_2[[#This Row],[Bank Deposit]]*0.02,Table1_2[[#This Row],[Bank Deposit]])</f>
        <v>200417</v>
      </c>
    </row>
    <row r="929" spans="1:18" x14ac:dyDescent="0.25">
      <c r="A929" s="21" t="s">
        <v>2091</v>
      </c>
      <c r="B929">
        <v>531630993</v>
      </c>
      <c r="C929">
        <v>76</v>
      </c>
      <c r="D929" s="8">
        <v>16947</v>
      </c>
      <c r="E929" s="21" t="s">
        <v>1094</v>
      </c>
      <c r="F929" s="21" t="s">
        <v>483</v>
      </c>
      <c r="G929" s="21" t="s">
        <v>1964</v>
      </c>
      <c r="H929" s="22">
        <v>1169130</v>
      </c>
      <c r="I929" s="22">
        <v>414009.45848192001</v>
      </c>
      <c r="J929" s="21" t="s">
        <v>2093</v>
      </c>
      <c r="K929" s="21"/>
      <c r="L929" s="22">
        <v>1504997775</v>
      </c>
      <c r="M929" s="22">
        <v>0</v>
      </c>
      <c r="N929" s="21" t="s">
        <v>12539</v>
      </c>
      <c r="O929" s="8">
        <v>44270</v>
      </c>
      <c r="P929" s="21" t="s">
        <v>12512</v>
      </c>
      <c r="Q929" s="22">
        <f>Table1_2[[#This Row],[Bank Deposit]]-Table1_2[[#This Row],[Saving Accounts]]</f>
        <v>755120.54151808005</v>
      </c>
      <c r="R929" s="22">
        <f>IF(AND(Table1_2[[#This Row],[Bank Deposit]]&gt;=500000),Table1_2[[#This Row],[Bank Deposit]]+Table1_2[[#This Row],[Bank Deposit]]*0.02,Table1_2[[#This Row],[Bank Deposit]])</f>
        <v>1192512.6000000001</v>
      </c>
    </row>
    <row r="930" spans="1:18" x14ac:dyDescent="0.25">
      <c r="A930" s="21" t="s">
        <v>653</v>
      </c>
      <c r="B930">
        <v>784495795</v>
      </c>
      <c r="C930">
        <v>42</v>
      </c>
      <c r="D930" s="8">
        <v>29365.5</v>
      </c>
      <c r="E930" s="21" t="s">
        <v>12</v>
      </c>
      <c r="F930" s="21" t="s">
        <v>654</v>
      </c>
      <c r="G930" s="21" t="s">
        <v>14</v>
      </c>
      <c r="H930" s="22">
        <v>129332</v>
      </c>
      <c r="I930" s="22">
        <v>76867.332695999998</v>
      </c>
      <c r="J930" s="21" t="s">
        <v>656</v>
      </c>
      <c r="K930" s="21"/>
      <c r="L930" s="22">
        <v>599806656</v>
      </c>
      <c r="M930" s="22">
        <v>0</v>
      </c>
      <c r="N930" s="21" t="s">
        <v>12539</v>
      </c>
      <c r="O930" s="8">
        <v>44220</v>
      </c>
      <c r="P930" s="21" t="s">
        <v>12510</v>
      </c>
      <c r="Q930" s="22">
        <f>Table1_2[[#This Row],[Bank Deposit]]-Table1_2[[#This Row],[Saving Accounts]]</f>
        <v>52464.667304000002</v>
      </c>
      <c r="R930" s="22">
        <f>IF(AND(Table1_2[[#This Row],[Bank Deposit]]&gt;=500000),Table1_2[[#This Row],[Bank Deposit]]+Table1_2[[#This Row],[Bank Deposit]]*0.02,Table1_2[[#This Row],[Bank Deposit]])</f>
        <v>129332</v>
      </c>
    </row>
    <row r="931" spans="1:18" x14ac:dyDescent="0.25">
      <c r="A931" s="21" t="s">
        <v>8092</v>
      </c>
      <c r="B931">
        <v>171010784</v>
      </c>
      <c r="C931">
        <v>65</v>
      </c>
      <c r="D931" s="8">
        <v>20964.75</v>
      </c>
      <c r="E931" s="21" t="s">
        <v>12</v>
      </c>
      <c r="F931" s="21" t="s">
        <v>331</v>
      </c>
      <c r="G931" s="21" t="s">
        <v>3583</v>
      </c>
      <c r="H931" s="22">
        <v>482898</v>
      </c>
      <c r="I931" s="22">
        <v>83147.953095999997</v>
      </c>
      <c r="J931" s="21" t="s">
        <v>8094</v>
      </c>
      <c r="K931" s="21"/>
      <c r="L931" s="22">
        <v>2259361728</v>
      </c>
      <c r="M931" s="22">
        <v>0</v>
      </c>
      <c r="N931" s="21" t="s">
        <v>12539</v>
      </c>
      <c r="O931" s="8">
        <v>44663</v>
      </c>
      <c r="P931" s="21" t="s">
        <v>12512</v>
      </c>
      <c r="Q931" s="22">
        <f>Table1_2[[#This Row],[Bank Deposit]]-Table1_2[[#This Row],[Saving Accounts]]</f>
        <v>399750.04690399999</v>
      </c>
      <c r="R931" s="22">
        <f>IF(AND(Table1_2[[#This Row],[Bank Deposit]]&gt;=500000),Table1_2[[#This Row],[Bank Deposit]]+Table1_2[[#This Row],[Bank Deposit]]*0.02,Table1_2[[#This Row],[Bank Deposit]])</f>
        <v>482898</v>
      </c>
    </row>
    <row r="932" spans="1:18" x14ac:dyDescent="0.25">
      <c r="A932" s="21" t="s">
        <v>921</v>
      </c>
      <c r="B932">
        <v>408750461</v>
      </c>
      <c r="C932">
        <v>62</v>
      </c>
      <c r="D932" s="8">
        <v>22060.5</v>
      </c>
      <c r="E932" s="21" t="s">
        <v>12</v>
      </c>
      <c r="F932" s="21" t="s">
        <v>163</v>
      </c>
      <c r="G932" s="21" t="s">
        <v>14</v>
      </c>
      <c r="H932" s="22">
        <v>333012</v>
      </c>
      <c r="I932" s="22">
        <v>380882.48524800001</v>
      </c>
      <c r="J932" s="21" t="s">
        <v>923</v>
      </c>
      <c r="K932" s="21"/>
      <c r="L932" s="22">
        <v>3413301276</v>
      </c>
      <c r="M932" s="22">
        <v>0</v>
      </c>
      <c r="N932" s="21" t="s">
        <v>12505</v>
      </c>
      <c r="O932" s="8">
        <v>44460</v>
      </c>
      <c r="P932" s="21" t="s">
        <v>12506</v>
      </c>
      <c r="Q932" s="22">
        <f>Table1_2[[#This Row],[Bank Deposit]]-Table1_2[[#This Row],[Saving Accounts]]</f>
        <v>-47870.485248000012</v>
      </c>
      <c r="R932" s="22">
        <f>IF(AND(Table1_2[[#This Row],[Bank Deposit]]&gt;=500000),Table1_2[[#This Row],[Bank Deposit]]+Table1_2[[#This Row],[Bank Deposit]]*0.02,Table1_2[[#This Row],[Bank Deposit]])</f>
        <v>333012</v>
      </c>
    </row>
    <row r="933" spans="1:18" x14ac:dyDescent="0.25">
      <c r="A933" s="21" t="s">
        <v>1827</v>
      </c>
      <c r="B933">
        <v>275493319</v>
      </c>
      <c r="C933">
        <v>17</v>
      </c>
      <c r="D933" s="8">
        <v>38496.75</v>
      </c>
      <c r="E933" s="21" t="s">
        <v>1094</v>
      </c>
      <c r="F933" s="21" t="s">
        <v>344</v>
      </c>
      <c r="G933" s="21" t="s">
        <v>14</v>
      </c>
      <c r="H933" s="22">
        <v>1109609</v>
      </c>
      <c r="I933" s="22">
        <v>635764.73769900005</v>
      </c>
      <c r="J933" s="21" t="s">
        <v>1829</v>
      </c>
      <c r="K933" s="21"/>
      <c r="L933" s="22">
        <v>4029308258</v>
      </c>
      <c r="M933" s="22">
        <v>0</v>
      </c>
      <c r="N933" s="21" t="s">
        <v>12525</v>
      </c>
      <c r="O933" s="8">
        <v>44448</v>
      </c>
      <c r="P933" s="21" t="s">
        <v>12506</v>
      </c>
      <c r="Q933" s="22">
        <f>Table1_2[[#This Row],[Bank Deposit]]-Table1_2[[#This Row],[Saving Accounts]]</f>
        <v>473844.26230099995</v>
      </c>
      <c r="R933" s="22">
        <f>IF(AND(Table1_2[[#This Row],[Bank Deposit]]&gt;=500000),Table1_2[[#This Row],[Bank Deposit]]+Table1_2[[#This Row],[Bank Deposit]]*0.02,Table1_2[[#This Row],[Bank Deposit]])</f>
        <v>1131801.18</v>
      </c>
    </row>
    <row r="934" spans="1:18" x14ac:dyDescent="0.25">
      <c r="A934" s="21" t="s">
        <v>1632</v>
      </c>
      <c r="B934">
        <v>597098963</v>
      </c>
      <c r="C934">
        <v>39</v>
      </c>
      <c r="D934" s="8">
        <v>30461.25</v>
      </c>
      <c r="E934" s="21" t="s">
        <v>1094</v>
      </c>
      <c r="F934" s="21" t="s">
        <v>29</v>
      </c>
      <c r="G934" s="21" t="s">
        <v>14</v>
      </c>
      <c r="H934" s="22">
        <v>33214</v>
      </c>
      <c r="I934" s="22">
        <v>8293.4882131199993</v>
      </c>
      <c r="J934" s="21" t="s">
        <v>1634</v>
      </c>
      <c r="K934" s="21"/>
      <c r="L934" s="22">
        <v>535165593</v>
      </c>
      <c r="M934" s="22">
        <v>0</v>
      </c>
      <c r="N934" s="21" t="s">
        <v>12522</v>
      </c>
      <c r="O934" s="8">
        <v>44320</v>
      </c>
      <c r="P934" s="21" t="s">
        <v>12510</v>
      </c>
      <c r="Q934" s="22">
        <f>Table1_2[[#This Row],[Bank Deposit]]-Table1_2[[#This Row],[Saving Accounts]]</f>
        <v>24920.511786880001</v>
      </c>
      <c r="R934" s="22">
        <f>IF(AND(Table1_2[[#This Row],[Bank Deposit]]&gt;=500000),Table1_2[[#This Row],[Bank Deposit]]+Table1_2[[#This Row],[Bank Deposit]]*0.02,Table1_2[[#This Row],[Bank Deposit]])</f>
        <v>33214</v>
      </c>
    </row>
    <row r="935" spans="1:18" x14ac:dyDescent="0.25">
      <c r="A935" s="21" t="s">
        <v>6231</v>
      </c>
      <c r="B935">
        <v>276008559</v>
      </c>
      <c r="C935">
        <v>25</v>
      </c>
      <c r="D935" s="8">
        <v>35574.75</v>
      </c>
      <c r="E935" s="21" t="s">
        <v>12</v>
      </c>
      <c r="F935" s="21" t="s">
        <v>130</v>
      </c>
      <c r="G935" s="21" t="s">
        <v>4054</v>
      </c>
      <c r="H935" s="22">
        <v>2918089</v>
      </c>
      <c r="I935" s="22">
        <v>534799.37301552005</v>
      </c>
      <c r="J935" s="21" t="s">
        <v>6233</v>
      </c>
      <c r="K935" s="21"/>
      <c r="L935" s="22">
        <v>172704565</v>
      </c>
      <c r="M935" s="22">
        <v>0</v>
      </c>
      <c r="N935" s="21" t="s">
        <v>12522</v>
      </c>
      <c r="O935" s="8">
        <v>44638</v>
      </c>
      <c r="P935" s="21" t="s">
        <v>12510</v>
      </c>
      <c r="Q935" s="22">
        <f>Table1_2[[#This Row],[Bank Deposit]]-Table1_2[[#This Row],[Saving Accounts]]</f>
        <v>2383289.6269844798</v>
      </c>
      <c r="R935" s="22">
        <f>IF(AND(Table1_2[[#This Row],[Bank Deposit]]&gt;=500000),Table1_2[[#This Row],[Bank Deposit]]+Table1_2[[#This Row],[Bank Deposit]]*0.02,Table1_2[[#This Row],[Bank Deposit]])</f>
        <v>2976450.78</v>
      </c>
    </row>
    <row r="936" spans="1:18" x14ac:dyDescent="0.25">
      <c r="A936" s="21" t="s">
        <v>308</v>
      </c>
      <c r="B936">
        <v>987975738</v>
      </c>
      <c r="C936">
        <v>46</v>
      </c>
      <c r="D936" s="8">
        <v>27904.5</v>
      </c>
      <c r="E936" s="21" t="s">
        <v>12</v>
      </c>
      <c r="F936" s="21" t="s">
        <v>310</v>
      </c>
      <c r="G936" s="21" t="s">
        <v>14</v>
      </c>
      <c r="H936" s="22">
        <v>475860</v>
      </c>
      <c r="I936" s="22">
        <v>198384.31837224</v>
      </c>
      <c r="J936" s="21" t="s">
        <v>312</v>
      </c>
      <c r="K936" s="21"/>
      <c r="L936" s="22">
        <v>4056581984</v>
      </c>
      <c r="M936" s="22">
        <v>0</v>
      </c>
      <c r="N936" s="21" t="s">
        <v>12522</v>
      </c>
      <c r="O936" s="8">
        <v>44463</v>
      </c>
      <c r="P936" s="21" t="s">
        <v>12510</v>
      </c>
      <c r="Q936" s="22">
        <f>Table1_2[[#This Row],[Bank Deposit]]-Table1_2[[#This Row],[Saving Accounts]]</f>
        <v>277475.68162776</v>
      </c>
      <c r="R936" s="22">
        <f>IF(AND(Table1_2[[#This Row],[Bank Deposit]]&gt;=500000),Table1_2[[#This Row],[Bank Deposit]]+Table1_2[[#This Row],[Bank Deposit]]*0.02,Table1_2[[#This Row],[Bank Deposit]])</f>
        <v>475860</v>
      </c>
    </row>
    <row r="937" spans="1:18" x14ac:dyDescent="0.25">
      <c r="A937" s="21" t="s">
        <v>1821</v>
      </c>
      <c r="B937">
        <v>882365290</v>
      </c>
      <c r="C937">
        <v>72</v>
      </c>
      <c r="D937" s="8">
        <v>18408</v>
      </c>
      <c r="E937" s="21" t="s">
        <v>1094</v>
      </c>
      <c r="F937" s="21" t="s">
        <v>327</v>
      </c>
      <c r="G937" s="21" t="s">
        <v>14</v>
      </c>
      <c r="H937" s="22">
        <v>80369</v>
      </c>
      <c r="I937" s="22">
        <v>87370.807751679997</v>
      </c>
      <c r="J937" s="21" t="s">
        <v>1823</v>
      </c>
      <c r="K937" s="21"/>
      <c r="L937" s="22">
        <v>839766816</v>
      </c>
      <c r="M937" s="22">
        <v>0</v>
      </c>
      <c r="N937" s="21" t="s">
        <v>12525</v>
      </c>
      <c r="O937" s="8">
        <v>44364</v>
      </c>
      <c r="P937" s="21" t="s">
        <v>12506</v>
      </c>
      <c r="Q937" s="22">
        <f>Table1_2[[#This Row],[Bank Deposit]]-Table1_2[[#This Row],[Saving Accounts]]</f>
        <v>-7001.8077516799967</v>
      </c>
      <c r="R937" s="22">
        <f>IF(AND(Table1_2[[#This Row],[Bank Deposit]]&gt;=500000),Table1_2[[#This Row],[Bank Deposit]]+Table1_2[[#This Row],[Bank Deposit]]*0.02,Table1_2[[#This Row],[Bank Deposit]])</f>
        <v>80369</v>
      </c>
    </row>
    <row r="938" spans="1:18" x14ac:dyDescent="0.25">
      <c r="A938" s="21" t="s">
        <v>7528</v>
      </c>
      <c r="B938">
        <v>516336426</v>
      </c>
      <c r="C938">
        <v>24</v>
      </c>
      <c r="D938" s="8">
        <v>35940</v>
      </c>
      <c r="E938" s="21" t="s">
        <v>12</v>
      </c>
      <c r="F938" s="21" t="s">
        <v>2112</v>
      </c>
      <c r="G938" s="21" t="s">
        <v>4220</v>
      </c>
      <c r="H938" s="22">
        <v>63867</v>
      </c>
      <c r="I938" s="22">
        <v>68713.326128159999</v>
      </c>
      <c r="J938" s="21" t="s">
        <v>7530</v>
      </c>
      <c r="K938" s="21"/>
      <c r="L938" s="22">
        <v>10021575</v>
      </c>
      <c r="M938" s="22">
        <v>0</v>
      </c>
      <c r="N938" s="21" t="s">
        <v>12522</v>
      </c>
      <c r="O938" s="8">
        <v>44420</v>
      </c>
      <c r="P938" s="21" t="s">
        <v>12510</v>
      </c>
      <c r="Q938" s="22">
        <f>Table1_2[[#This Row],[Bank Deposit]]-Table1_2[[#This Row],[Saving Accounts]]</f>
        <v>-4846.3261281599989</v>
      </c>
      <c r="R938" s="22">
        <f>IF(AND(Table1_2[[#This Row],[Bank Deposit]]&gt;=500000),Table1_2[[#This Row],[Bank Deposit]]+Table1_2[[#This Row],[Bank Deposit]]*0.02,Table1_2[[#This Row],[Bank Deposit]])</f>
        <v>63867</v>
      </c>
    </row>
    <row r="939" spans="1:18" x14ac:dyDescent="0.25">
      <c r="A939" s="21" t="s">
        <v>3267</v>
      </c>
      <c r="B939">
        <v>227862330</v>
      </c>
      <c r="C939">
        <v>64</v>
      </c>
      <c r="D939" s="8">
        <v>21330</v>
      </c>
      <c r="E939" s="21" t="s">
        <v>1094</v>
      </c>
      <c r="F939" s="21" t="s">
        <v>1400</v>
      </c>
      <c r="G939" s="21" t="s">
        <v>3058</v>
      </c>
      <c r="H939" s="22">
        <v>1206148</v>
      </c>
      <c r="I939" s="22">
        <v>266637.82824971998</v>
      </c>
      <c r="J939" s="21" t="s">
        <v>3269</v>
      </c>
      <c r="K939" s="21"/>
      <c r="L939" s="22">
        <v>1016453516</v>
      </c>
      <c r="M939" s="22">
        <v>0</v>
      </c>
      <c r="N939" s="21" t="s">
        <v>12539</v>
      </c>
      <c r="O939" s="8">
        <v>44233</v>
      </c>
      <c r="P939" s="21" t="s">
        <v>12566</v>
      </c>
      <c r="Q939" s="22">
        <f>Table1_2[[#This Row],[Bank Deposit]]-Table1_2[[#This Row],[Saving Accounts]]</f>
        <v>939510.17175028007</v>
      </c>
      <c r="R939" s="22">
        <f>IF(AND(Table1_2[[#This Row],[Bank Deposit]]&gt;=500000),Table1_2[[#This Row],[Bank Deposit]]+Table1_2[[#This Row],[Bank Deposit]]*0.02,Table1_2[[#This Row],[Bank Deposit]])</f>
        <v>1230270.96</v>
      </c>
    </row>
    <row r="940" spans="1:18" x14ac:dyDescent="0.25">
      <c r="A940" s="21" t="s">
        <v>3267</v>
      </c>
      <c r="B940">
        <v>660338169</v>
      </c>
      <c r="C940">
        <v>54</v>
      </c>
      <c r="D940" s="8">
        <v>24982.5</v>
      </c>
      <c r="E940" s="21" t="s">
        <v>1094</v>
      </c>
      <c r="F940" s="21" t="s">
        <v>147</v>
      </c>
      <c r="G940" s="21" t="s">
        <v>4099</v>
      </c>
      <c r="H940" s="22">
        <v>880869</v>
      </c>
      <c r="I940" s="22">
        <v>220217.22213750001</v>
      </c>
      <c r="J940" s="21" t="s">
        <v>5410</v>
      </c>
      <c r="K940" s="21"/>
      <c r="L940" s="22">
        <v>1016453516</v>
      </c>
      <c r="M940" s="22">
        <v>0</v>
      </c>
      <c r="N940" s="21" t="s">
        <v>12505</v>
      </c>
      <c r="O940" s="8">
        <v>44564</v>
      </c>
      <c r="P940" s="21" t="s">
        <v>12510</v>
      </c>
      <c r="Q940" s="22">
        <f>Table1_2[[#This Row],[Bank Deposit]]-Table1_2[[#This Row],[Saving Accounts]]</f>
        <v>660651.77786249993</v>
      </c>
      <c r="R940" s="22">
        <f>IF(AND(Table1_2[[#This Row],[Bank Deposit]]&gt;=500000),Table1_2[[#This Row],[Bank Deposit]]+Table1_2[[#This Row],[Bank Deposit]]*0.02,Table1_2[[#This Row],[Bank Deposit]])</f>
        <v>898486.38</v>
      </c>
    </row>
    <row r="941" spans="1:18" x14ac:dyDescent="0.25">
      <c r="A941" s="21" t="s">
        <v>678</v>
      </c>
      <c r="B941">
        <v>436724092</v>
      </c>
      <c r="C941">
        <v>17</v>
      </c>
      <c r="D941" s="8">
        <v>38496.75</v>
      </c>
      <c r="E941" s="21" t="s">
        <v>12</v>
      </c>
      <c r="F941" s="21" t="s">
        <v>349</v>
      </c>
      <c r="G941" s="21" t="s">
        <v>14</v>
      </c>
      <c r="H941" s="22">
        <v>917485</v>
      </c>
      <c r="I941" s="22">
        <v>121478.52315456</v>
      </c>
      <c r="J941" s="21" t="s">
        <v>680</v>
      </c>
      <c r="K941" s="21"/>
      <c r="L941" s="22">
        <v>2127649545</v>
      </c>
      <c r="M941" s="22">
        <v>0</v>
      </c>
      <c r="N941" s="21" t="s">
        <v>12522</v>
      </c>
      <c r="O941" s="8">
        <v>44473</v>
      </c>
      <c r="P941" s="21" t="s">
        <v>12510</v>
      </c>
      <c r="Q941" s="22">
        <f>Table1_2[[#This Row],[Bank Deposit]]-Table1_2[[#This Row],[Saving Accounts]]</f>
        <v>796006.47684543999</v>
      </c>
      <c r="R941" s="22">
        <f>IF(AND(Table1_2[[#This Row],[Bank Deposit]]&gt;=500000),Table1_2[[#This Row],[Bank Deposit]]+Table1_2[[#This Row],[Bank Deposit]]*0.02,Table1_2[[#This Row],[Bank Deposit]])</f>
        <v>935834.7</v>
      </c>
    </row>
    <row r="942" spans="1:18" x14ac:dyDescent="0.25">
      <c r="A942" s="21" t="s">
        <v>7854</v>
      </c>
      <c r="B942">
        <v>192167762</v>
      </c>
      <c r="C942">
        <v>51</v>
      </c>
      <c r="D942" s="8">
        <v>26078.25</v>
      </c>
      <c r="E942" s="21" t="s">
        <v>12</v>
      </c>
      <c r="F942" s="21" t="s">
        <v>418</v>
      </c>
      <c r="G942" s="21" t="s">
        <v>3058</v>
      </c>
      <c r="H942" s="22">
        <v>933331</v>
      </c>
      <c r="I942" s="22">
        <v>165406.99557888001</v>
      </c>
      <c r="J942" s="21" t="s">
        <v>7856</v>
      </c>
      <c r="K942" s="21"/>
      <c r="L942" s="22">
        <v>28227552</v>
      </c>
      <c r="M942" s="22">
        <v>0</v>
      </c>
      <c r="N942" s="21" t="s">
        <v>12539</v>
      </c>
      <c r="O942" s="8">
        <v>44562</v>
      </c>
      <c r="P942" s="21" t="s">
        <v>12512</v>
      </c>
      <c r="Q942" s="22">
        <f>Table1_2[[#This Row],[Bank Deposit]]-Table1_2[[#This Row],[Saving Accounts]]</f>
        <v>767924.00442112004</v>
      </c>
      <c r="R942" s="22">
        <f>IF(AND(Table1_2[[#This Row],[Bank Deposit]]&gt;=500000),Table1_2[[#This Row],[Bank Deposit]]+Table1_2[[#This Row],[Bank Deposit]]*0.02,Table1_2[[#This Row],[Bank Deposit]])</f>
        <v>951997.62</v>
      </c>
    </row>
    <row r="943" spans="1:18" x14ac:dyDescent="0.25">
      <c r="A943" s="21" t="s">
        <v>4524</v>
      </c>
      <c r="B943">
        <v>825804685</v>
      </c>
      <c r="C943">
        <v>30</v>
      </c>
      <c r="D943" s="8">
        <v>33748.5</v>
      </c>
      <c r="E943" s="21" t="s">
        <v>1094</v>
      </c>
      <c r="F943" s="21" t="s">
        <v>885</v>
      </c>
      <c r="G943" s="21" t="s">
        <v>4099</v>
      </c>
      <c r="H943" s="22">
        <v>336511</v>
      </c>
      <c r="I943" s="22">
        <v>37977.688555519999</v>
      </c>
      <c r="J943" s="21" t="s">
        <v>4526</v>
      </c>
      <c r="K943" s="21"/>
      <c r="L943" s="22">
        <v>3083498187</v>
      </c>
      <c r="M943" s="22">
        <v>0</v>
      </c>
      <c r="N943" s="21" t="s">
        <v>12525</v>
      </c>
      <c r="O943" s="8">
        <v>44371</v>
      </c>
      <c r="P943" s="21" t="s">
        <v>12506</v>
      </c>
      <c r="Q943" s="22">
        <f>Table1_2[[#This Row],[Bank Deposit]]-Table1_2[[#This Row],[Saving Accounts]]</f>
        <v>298533.31144447997</v>
      </c>
      <c r="R943" s="22">
        <f>IF(AND(Table1_2[[#This Row],[Bank Deposit]]&gt;=500000),Table1_2[[#This Row],[Bank Deposit]]+Table1_2[[#This Row],[Bank Deposit]]*0.02,Table1_2[[#This Row],[Bank Deposit]])</f>
        <v>336511</v>
      </c>
    </row>
    <row r="944" spans="1:18" x14ac:dyDescent="0.25">
      <c r="A944" s="21" t="s">
        <v>3270</v>
      </c>
      <c r="B944">
        <v>948292434</v>
      </c>
      <c r="C944">
        <v>46</v>
      </c>
      <c r="D944" s="8">
        <v>27904.5</v>
      </c>
      <c r="E944" s="21" t="s">
        <v>1094</v>
      </c>
      <c r="F944" s="21" t="s">
        <v>1076</v>
      </c>
      <c r="G944" s="21" t="s">
        <v>3058</v>
      </c>
      <c r="H944" s="22">
        <v>224120</v>
      </c>
      <c r="I944" s="22">
        <v>102052.4740956</v>
      </c>
      <c r="J944" s="21" t="s">
        <v>3272</v>
      </c>
      <c r="K944" s="21"/>
      <c r="L944" s="22">
        <v>260826748</v>
      </c>
      <c r="M944" s="22">
        <v>0</v>
      </c>
      <c r="N944" s="21" t="s">
        <v>12539</v>
      </c>
      <c r="O944" s="8">
        <v>44611</v>
      </c>
      <c r="P944" s="21" t="s">
        <v>12512</v>
      </c>
      <c r="Q944" s="22">
        <f>Table1_2[[#This Row],[Bank Deposit]]-Table1_2[[#This Row],[Saving Accounts]]</f>
        <v>122067.5259044</v>
      </c>
      <c r="R944" s="22">
        <f>IF(AND(Table1_2[[#This Row],[Bank Deposit]]&gt;=500000),Table1_2[[#This Row],[Bank Deposit]]+Table1_2[[#This Row],[Bank Deposit]]*0.02,Table1_2[[#This Row],[Bank Deposit]])</f>
        <v>224120</v>
      </c>
    </row>
    <row r="945" spans="1:18" x14ac:dyDescent="0.25">
      <c r="A945" s="21" t="s">
        <v>474</v>
      </c>
      <c r="B945">
        <v>428368106</v>
      </c>
      <c r="C945">
        <v>51</v>
      </c>
      <c r="D945" s="8">
        <v>26078.25</v>
      </c>
      <c r="E945" s="21" t="s">
        <v>12</v>
      </c>
      <c r="F945" s="21" t="s">
        <v>475</v>
      </c>
      <c r="G945" s="21" t="s">
        <v>14</v>
      </c>
      <c r="H945" s="22">
        <v>1157819</v>
      </c>
      <c r="I945" s="22">
        <v>263725.35091199999</v>
      </c>
      <c r="J945" s="21" t="s">
        <v>477</v>
      </c>
      <c r="K945" s="21"/>
      <c r="L945" s="22">
        <v>24661584</v>
      </c>
      <c r="M945" s="22">
        <v>62218188</v>
      </c>
      <c r="N945" s="21" t="s">
        <v>12515</v>
      </c>
      <c r="O945" s="8">
        <v>44626</v>
      </c>
      <c r="P945" s="21" t="s">
        <v>12516</v>
      </c>
      <c r="Q945" s="22">
        <f>Table1_2[[#This Row],[Bank Deposit]]-Table1_2[[#This Row],[Saving Accounts]]</f>
        <v>894093.64908799995</v>
      </c>
      <c r="R945" s="22">
        <f>IF(AND(Table1_2[[#This Row],[Bank Deposit]]&gt;=500000),Table1_2[[#This Row],[Bank Deposit]]+Table1_2[[#This Row],[Bank Deposit]]*0.02,Table1_2[[#This Row],[Bank Deposit]])</f>
        <v>1180975.3799999999</v>
      </c>
    </row>
    <row r="946" spans="1:18" x14ac:dyDescent="0.25">
      <c r="A946" s="21" t="s">
        <v>4014</v>
      </c>
      <c r="B946">
        <v>82435985</v>
      </c>
      <c r="C946">
        <v>32</v>
      </c>
      <c r="D946" s="8">
        <v>33018</v>
      </c>
      <c r="E946" s="21" t="s">
        <v>1094</v>
      </c>
      <c r="F946" s="21" t="s">
        <v>699</v>
      </c>
      <c r="G946" s="21" t="s">
        <v>3820</v>
      </c>
      <c r="H946" s="22">
        <v>972181</v>
      </c>
      <c r="I946" s="22">
        <v>206329.91250480001</v>
      </c>
      <c r="J946" s="21" t="s">
        <v>4016</v>
      </c>
      <c r="K946" s="21"/>
      <c r="L946" s="22">
        <v>568265324</v>
      </c>
      <c r="M946" s="22">
        <v>0</v>
      </c>
      <c r="N946" s="21" t="s">
        <v>12522</v>
      </c>
      <c r="O946" s="8">
        <v>44586</v>
      </c>
      <c r="P946" s="21" t="s">
        <v>12510</v>
      </c>
      <c r="Q946" s="22">
        <f>Table1_2[[#This Row],[Bank Deposit]]-Table1_2[[#This Row],[Saving Accounts]]</f>
        <v>765851.08749519999</v>
      </c>
      <c r="R946" s="22">
        <f>IF(AND(Table1_2[[#This Row],[Bank Deposit]]&gt;=500000),Table1_2[[#This Row],[Bank Deposit]]+Table1_2[[#This Row],[Bank Deposit]]*0.02,Table1_2[[#This Row],[Bank Deposit]])</f>
        <v>991624.62</v>
      </c>
    </row>
    <row r="947" spans="1:18" x14ac:dyDescent="0.25">
      <c r="A947" s="21" t="s">
        <v>6948</v>
      </c>
      <c r="B947">
        <v>3708695</v>
      </c>
      <c r="C947">
        <v>68</v>
      </c>
      <c r="D947" s="8">
        <v>19869</v>
      </c>
      <c r="E947" s="21" t="s">
        <v>12</v>
      </c>
      <c r="F947" s="21" t="s">
        <v>893</v>
      </c>
      <c r="G947" s="21" t="s">
        <v>4062</v>
      </c>
      <c r="H947" s="22">
        <v>569571</v>
      </c>
      <c r="I947" s="22">
        <v>251867.45159424</v>
      </c>
      <c r="J947" s="21" t="s">
        <v>6950</v>
      </c>
      <c r="K947" s="21"/>
      <c r="L947" s="22">
        <v>220825605</v>
      </c>
      <c r="M947" s="22">
        <v>0</v>
      </c>
      <c r="N947" s="21" t="s">
        <v>12522</v>
      </c>
      <c r="O947" s="8">
        <v>44616</v>
      </c>
      <c r="P947" s="21" t="s">
        <v>12510</v>
      </c>
      <c r="Q947" s="22">
        <f>Table1_2[[#This Row],[Bank Deposit]]-Table1_2[[#This Row],[Saving Accounts]]</f>
        <v>317703.54840575997</v>
      </c>
      <c r="R947" s="22">
        <f>IF(AND(Table1_2[[#This Row],[Bank Deposit]]&gt;=500000),Table1_2[[#This Row],[Bank Deposit]]+Table1_2[[#This Row],[Bank Deposit]]*0.02,Table1_2[[#This Row],[Bank Deposit]])</f>
        <v>580962.42000000004</v>
      </c>
    </row>
    <row r="948" spans="1:18" x14ac:dyDescent="0.25">
      <c r="A948" s="21" t="s">
        <v>6195</v>
      </c>
      <c r="B948">
        <v>961831981</v>
      </c>
      <c r="C948">
        <v>67</v>
      </c>
      <c r="D948" s="8">
        <v>20234.25</v>
      </c>
      <c r="E948" s="21" t="s">
        <v>12</v>
      </c>
      <c r="F948" s="21" t="s">
        <v>1927</v>
      </c>
      <c r="G948" s="21" t="s">
        <v>4119</v>
      </c>
      <c r="H948" s="22">
        <v>563605</v>
      </c>
      <c r="I948" s="22">
        <v>433715.56160790002</v>
      </c>
      <c r="J948" s="21" t="s">
        <v>6197</v>
      </c>
      <c r="K948" s="21"/>
      <c r="L948" s="22">
        <v>616362075</v>
      </c>
      <c r="M948" s="22">
        <v>2874487</v>
      </c>
      <c r="N948" s="21" t="s">
        <v>12515</v>
      </c>
      <c r="O948" s="8">
        <v>44530</v>
      </c>
      <c r="P948" s="21" t="s">
        <v>12527</v>
      </c>
      <c r="Q948" s="22">
        <f>Table1_2[[#This Row],[Bank Deposit]]-Table1_2[[#This Row],[Saving Accounts]]</f>
        <v>129889.43839209998</v>
      </c>
      <c r="R948" s="22">
        <f>IF(AND(Table1_2[[#This Row],[Bank Deposit]]&gt;=500000),Table1_2[[#This Row],[Bank Deposit]]+Table1_2[[#This Row],[Bank Deposit]]*0.02,Table1_2[[#This Row],[Bank Deposit]])</f>
        <v>574877.1</v>
      </c>
    </row>
    <row r="949" spans="1:18" x14ac:dyDescent="0.25">
      <c r="A949" s="21" t="s">
        <v>4199</v>
      </c>
      <c r="B949">
        <v>217780212</v>
      </c>
      <c r="C949">
        <v>42</v>
      </c>
      <c r="D949" s="8">
        <v>29365.5</v>
      </c>
      <c r="E949" s="21" t="s">
        <v>1094</v>
      </c>
      <c r="F949" s="21" t="s">
        <v>1016</v>
      </c>
      <c r="G949" s="21" t="s">
        <v>4099</v>
      </c>
      <c r="H949" s="22">
        <v>310841</v>
      </c>
      <c r="I949" s="22">
        <v>85481.319000000003</v>
      </c>
      <c r="J949" s="21" t="s">
        <v>4201</v>
      </c>
      <c r="K949" s="21"/>
      <c r="L949" s="22">
        <v>1552371711</v>
      </c>
      <c r="M949" s="22">
        <v>0</v>
      </c>
      <c r="N949" s="21" t="s">
        <v>12505</v>
      </c>
      <c r="O949" s="8">
        <v>44548</v>
      </c>
      <c r="P949" s="21" t="s">
        <v>12506</v>
      </c>
      <c r="Q949" s="22">
        <f>Table1_2[[#This Row],[Bank Deposit]]-Table1_2[[#This Row],[Saving Accounts]]</f>
        <v>225359.68099999998</v>
      </c>
      <c r="R949" s="22">
        <f>IF(AND(Table1_2[[#This Row],[Bank Deposit]]&gt;=500000),Table1_2[[#This Row],[Bank Deposit]]+Table1_2[[#This Row],[Bank Deposit]]*0.02,Table1_2[[#This Row],[Bank Deposit]])</f>
        <v>310841</v>
      </c>
    </row>
    <row r="950" spans="1:18" x14ac:dyDescent="0.25">
      <c r="A950" s="21" t="s">
        <v>3351</v>
      </c>
      <c r="B950">
        <v>622588489</v>
      </c>
      <c r="C950">
        <v>36</v>
      </c>
      <c r="D950" s="8">
        <v>31557</v>
      </c>
      <c r="E950" s="21" t="s">
        <v>1094</v>
      </c>
      <c r="F950" s="21" t="s">
        <v>63</v>
      </c>
      <c r="G950" s="21" t="s">
        <v>3331</v>
      </c>
      <c r="H950" s="22">
        <v>233951</v>
      </c>
      <c r="I950" s="22">
        <v>103246.31616</v>
      </c>
      <c r="J950" s="21" t="s">
        <v>3353</v>
      </c>
      <c r="K950" s="21"/>
      <c r="L950" s="22">
        <v>1811361435</v>
      </c>
      <c r="M950" s="22">
        <v>0</v>
      </c>
      <c r="N950" s="21" t="s">
        <v>12522</v>
      </c>
      <c r="O950" s="8">
        <v>44396</v>
      </c>
      <c r="P950" s="21" t="s">
        <v>12510</v>
      </c>
      <c r="Q950" s="22">
        <f>Table1_2[[#This Row],[Bank Deposit]]-Table1_2[[#This Row],[Saving Accounts]]</f>
        <v>130704.68384</v>
      </c>
      <c r="R950" s="22">
        <f>IF(AND(Table1_2[[#This Row],[Bank Deposit]]&gt;=500000),Table1_2[[#This Row],[Bank Deposit]]+Table1_2[[#This Row],[Bank Deposit]]*0.02,Table1_2[[#This Row],[Bank Deposit]])</f>
        <v>233951</v>
      </c>
    </row>
    <row r="951" spans="1:18" x14ac:dyDescent="0.25">
      <c r="A951" s="21" t="s">
        <v>3764</v>
      </c>
      <c r="B951">
        <v>80721655</v>
      </c>
      <c r="C951">
        <v>17</v>
      </c>
      <c r="D951" s="8">
        <v>38496.75</v>
      </c>
      <c r="E951" s="21" t="s">
        <v>1094</v>
      </c>
      <c r="F951" s="21" t="s">
        <v>3765</v>
      </c>
      <c r="G951" s="21" t="s">
        <v>3583</v>
      </c>
      <c r="H951" s="22">
        <v>548661</v>
      </c>
      <c r="I951" s="22">
        <v>347012.22528000001</v>
      </c>
      <c r="J951" s="21" t="s">
        <v>3767</v>
      </c>
      <c r="K951" s="21"/>
      <c r="L951" s="22">
        <v>2724058944</v>
      </c>
      <c r="M951" s="22">
        <v>0</v>
      </c>
      <c r="N951" s="21" t="s">
        <v>12539</v>
      </c>
      <c r="O951" s="8">
        <v>44553</v>
      </c>
      <c r="P951" s="21" t="s">
        <v>12512</v>
      </c>
      <c r="Q951" s="22">
        <f>Table1_2[[#This Row],[Bank Deposit]]-Table1_2[[#This Row],[Saving Accounts]]</f>
        <v>201648.77471999999</v>
      </c>
      <c r="R951" s="22">
        <f>IF(AND(Table1_2[[#This Row],[Bank Deposit]]&gt;=500000),Table1_2[[#This Row],[Bank Deposit]]+Table1_2[[#This Row],[Bank Deposit]]*0.02,Table1_2[[#This Row],[Bank Deposit]])</f>
        <v>559634.22</v>
      </c>
    </row>
    <row r="952" spans="1:18" x14ac:dyDescent="0.25">
      <c r="A952" s="21" t="s">
        <v>7333</v>
      </c>
      <c r="B952">
        <v>292368079</v>
      </c>
      <c r="C952">
        <v>27</v>
      </c>
      <c r="D952" s="8">
        <v>34844.25</v>
      </c>
      <c r="E952" s="21" t="s">
        <v>12</v>
      </c>
      <c r="F952" s="21" t="s">
        <v>1426</v>
      </c>
      <c r="G952" s="21" t="s">
        <v>4058</v>
      </c>
      <c r="H952" s="22">
        <v>283274</v>
      </c>
      <c r="I952" s="22">
        <v>101488.26539124</v>
      </c>
      <c r="J952" s="21" t="s">
        <v>7335</v>
      </c>
      <c r="K952" s="21"/>
      <c r="L952" s="22">
        <v>238002975</v>
      </c>
      <c r="M952" s="22">
        <v>0</v>
      </c>
      <c r="N952" s="21" t="s">
        <v>12539</v>
      </c>
      <c r="O952" s="8">
        <v>44290</v>
      </c>
      <c r="P952" s="21" t="s">
        <v>12566</v>
      </c>
      <c r="Q952" s="22">
        <f>Table1_2[[#This Row],[Bank Deposit]]-Table1_2[[#This Row],[Saving Accounts]]</f>
        <v>181785.73460875999</v>
      </c>
      <c r="R952" s="22">
        <f>IF(AND(Table1_2[[#This Row],[Bank Deposit]]&gt;=500000),Table1_2[[#This Row],[Bank Deposit]]+Table1_2[[#This Row],[Bank Deposit]]*0.02,Table1_2[[#This Row],[Bank Deposit]])</f>
        <v>283274</v>
      </c>
    </row>
    <row r="953" spans="1:18" x14ac:dyDescent="0.25">
      <c r="A953" s="21" t="s">
        <v>6216</v>
      </c>
      <c r="B953">
        <v>513815732</v>
      </c>
      <c r="C953">
        <v>79</v>
      </c>
      <c r="D953" s="8">
        <v>15851.25</v>
      </c>
      <c r="E953" s="21" t="s">
        <v>12</v>
      </c>
      <c r="F953" s="21" t="s">
        <v>885</v>
      </c>
      <c r="G953" s="21" t="s">
        <v>4105</v>
      </c>
      <c r="H953" s="22">
        <v>65618</v>
      </c>
      <c r="I953" s="22">
        <v>32371.38053568</v>
      </c>
      <c r="J953" s="21" t="s">
        <v>6218</v>
      </c>
      <c r="K953" s="21"/>
      <c r="L953" s="22">
        <v>7312368</v>
      </c>
      <c r="M953" s="22">
        <v>0</v>
      </c>
      <c r="N953" s="21" t="s">
        <v>12505</v>
      </c>
      <c r="O953" s="8">
        <v>44364</v>
      </c>
      <c r="P953" s="21" t="s">
        <v>12506</v>
      </c>
      <c r="Q953" s="22">
        <f>Table1_2[[#This Row],[Bank Deposit]]-Table1_2[[#This Row],[Saving Accounts]]</f>
        <v>33246.61946432</v>
      </c>
      <c r="R953" s="22">
        <f>IF(AND(Table1_2[[#This Row],[Bank Deposit]]&gt;=500000),Table1_2[[#This Row],[Bank Deposit]]+Table1_2[[#This Row],[Bank Deposit]]*0.02,Table1_2[[#This Row],[Bank Deposit]])</f>
        <v>65618</v>
      </c>
    </row>
    <row r="954" spans="1:18" x14ac:dyDescent="0.25">
      <c r="A954" s="21" t="s">
        <v>66</v>
      </c>
      <c r="B954">
        <v>764126761</v>
      </c>
      <c r="C954">
        <v>59</v>
      </c>
      <c r="D954" s="8">
        <v>23156.25</v>
      </c>
      <c r="E954" s="21" t="s">
        <v>12</v>
      </c>
      <c r="F954" s="21" t="s">
        <v>68</v>
      </c>
      <c r="G954" s="21" t="s">
        <v>14</v>
      </c>
      <c r="H954" s="22">
        <v>433179</v>
      </c>
      <c r="I954" s="22">
        <v>255051.73487429999</v>
      </c>
      <c r="J954" s="21" t="s">
        <v>70</v>
      </c>
      <c r="K954" s="21"/>
      <c r="L954" s="22">
        <v>3795687</v>
      </c>
      <c r="M954" s="22">
        <v>0</v>
      </c>
      <c r="N954" s="21" t="s">
        <v>12509</v>
      </c>
      <c r="O954" s="8">
        <v>44279</v>
      </c>
      <c r="P954" s="21" t="s">
        <v>12519</v>
      </c>
      <c r="Q954" s="22">
        <f>Table1_2[[#This Row],[Bank Deposit]]-Table1_2[[#This Row],[Saving Accounts]]</f>
        <v>178127.26512570001</v>
      </c>
      <c r="R954" s="22">
        <f>IF(AND(Table1_2[[#This Row],[Bank Deposit]]&gt;=500000),Table1_2[[#This Row],[Bank Deposit]]+Table1_2[[#This Row],[Bank Deposit]]*0.02,Table1_2[[#This Row],[Bank Deposit]])</f>
        <v>433179</v>
      </c>
    </row>
    <row r="955" spans="1:18" x14ac:dyDescent="0.25">
      <c r="A955" s="21" t="s">
        <v>3959</v>
      </c>
      <c r="B955">
        <v>324385875</v>
      </c>
      <c r="C955">
        <v>30</v>
      </c>
      <c r="D955" s="8">
        <v>33748.5</v>
      </c>
      <c r="E955" s="21" t="s">
        <v>1094</v>
      </c>
      <c r="F955" s="21" t="s">
        <v>1746</v>
      </c>
      <c r="G955" s="21" t="s">
        <v>3820</v>
      </c>
      <c r="H955" s="22">
        <v>1961309</v>
      </c>
      <c r="I955" s="22">
        <v>328594.616064</v>
      </c>
      <c r="J955" s="21" t="s">
        <v>3961</v>
      </c>
      <c r="K955" s="21"/>
      <c r="L955" s="22">
        <v>532609728</v>
      </c>
      <c r="M955" s="22">
        <v>0</v>
      </c>
      <c r="N955" s="21" t="s">
        <v>12505</v>
      </c>
      <c r="O955" s="8">
        <v>44279</v>
      </c>
      <c r="P955" s="21" t="s">
        <v>12512</v>
      </c>
      <c r="Q955" s="22">
        <f>Table1_2[[#This Row],[Bank Deposit]]-Table1_2[[#This Row],[Saving Accounts]]</f>
        <v>1632714.3839360001</v>
      </c>
      <c r="R955" s="22">
        <f>IF(AND(Table1_2[[#This Row],[Bank Deposit]]&gt;=500000),Table1_2[[#This Row],[Bank Deposit]]+Table1_2[[#This Row],[Bank Deposit]]*0.02,Table1_2[[#This Row],[Bank Deposit]])</f>
        <v>2000535.18</v>
      </c>
    </row>
    <row r="956" spans="1:18" x14ac:dyDescent="0.25">
      <c r="A956" s="21" t="s">
        <v>743</v>
      </c>
      <c r="B956">
        <v>193870717</v>
      </c>
      <c r="C956">
        <v>58</v>
      </c>
      <c r="D956" s="8">
        <v>23521.5</v>
      </c>
      <c r="E956" s="21" t="s">
        <v>12</v>
      </c>
      <c r="F956" s="21" t="s">
        <v>260</v>
      </c>
      <c r="G956" s="21" t="s">
        <v>14</v>
      </c>
      <c r="H956" s="22">
        <v>336228</v>
      </c>
      <c r="I956" s="22">
        <v>90781.659554400001</v>
      </c>
      <c r="J956" s="21" t="s">
        <v>745</v>
      </c>
      <c r="K956" s="21"/>
      <c r="L956" s="22">
        <v>915894848</v>
      </c>
      <c r="M956" s="22">
        <v>0</v>
      </c>
      <c r="N956" s="21" t="s">
        <v>12525</v>
      </c>
      <c r="O956" s="8">
        <v>44595</v>
      </c>
      <c r="P956" s="21" t="s">
        <v>12506</v>
      </c>
      <c r="Q956" s="22">
        <f>Table1_2[[#This Row],[Bank Deposit]]-Table1_2[[#This Row],[Saving Accounts]]</f>
        <v>245446.34044559998</v>
      </c>
      <c r="R956" s="22">
        <f>IF(AND(Table1_2[[#This Row],[Bank Deposit]]&gt;=500000),Table1_2[[#This Row],[Bank Deposit]]+Table1_2[[#This Row],[Bank Deposit]]*0.02,Table1_2[[#This Row],[Bank Deposit]])</f>
        <v>336228</v>
      </c>
    </row>
    <row r="957" spans="1:18" x14ac:dyDescent="0.25">
      <c r="A957" s="21" t="s">
        <v>6931</v>
      </c>
      <c r="B957">
        <v>128086960</v>
      </c>
      <c r="C957">
        <v>71</v>
      </c>
      <c r="D957" s="8">
        <v>18773.25</v>
      </c>
      <c r="E957" s="21" t="s">
        <v>12</v>
      </c>
      <c r="F957" s="21" t="s">
        <v>120</v>
      </c>
      <c r="G957" s="21" t="s">
        <v>4074</v>
      </c>
      <c r="H957" s="22">
        <v>1863378</v>
      </c>
      <c r="I957" s="22">
        <v>543041.60569343995</v>
      </c>
      <c r="J957" s="21" t="s">
        <v>6933</v>
      </c>
      <c r="K957" s="21"/>
      <c r="L957" s="22">
        <v>5653144</v>
      </c>
      <c r="M957" s="22">
        <v>0</v>
      </c>
      <c r="N957" s="21" t="s">
        <v>12505</v>
      </c>
      <c r="O957" s="8">
        <v>44255</v>
      </c>
      <c r="P957" s="21" t="s">
        <v>12506</v>
      </c>
      <c r="Q957" s="22">
        <f>Table1_2[[#This Row],[Bank Deposit]]-Table1_2[[#This Row],[Saving Accounts]]</f>
        <v>1320336.39430656</v>
      </c>
      <c r="R957" s="22">
        <f>IF(AND(Table1_2[[#This Row],[Bank Deposit]]&gt;=500000),Table1_2[[#This Row],[Bank Deposit]]+Table1_2[[#This Row],[Bank Deposit]]*0.02,Table1_2[[#This Row],[Bank Deposit]])</f>
        <v>1900645.56</v>
      </c>
    </row>
    <row r="958" spans="1:18" x14ac:dyDescent="0.25">
      <c r="A958" s="21" t="s">
        <v>5480</v>
      </c>
      <c r="B958">
        <v>890302611</v>
      </c>
      <c r="C958">
        <v>66</v>
      </c>
      <c r="D958" s="8">
        <v>20599.5</v>
      </c>
      <c r="E958" s="21" t="s">
        <v>1094</v>
      </c>
      <c r="F958" s="21" t="s">
        <v>1197</v>
      </c>
      <c r="G958" s="21" t="s">
        <v>4054</v>
      </c>
      <c r="H958" s="22">
        <v>1848766</v>
      </c>
      <c r="I958" s="22">
        <v>831249.8873224</v>
      </c>
      <c r="J958" s="21" t="s">
        <v>5482</v>
      </c>
      <c r="K958" s="21"/>
      <c r="L958" s="22">
        <v>363137958</v>
      </c>
      <c r="M958" s="22">
        <v>0</v>
      </c>
      <c r="N958" s="21" t="s">
        <v>12525</v>
      </c>
      <c r="O958" s="8">
        <v>44277</v>
      </c>
      <c r="P958" s="21" t="s">
        <v>12506</v>
      </c>
      <c r="Q958" s="22">
        <f>Table1_2[[#This Row],[Bank Deposit]]-Table1_2[[#This Row],[Saving Accounts]]</f>
        <v>1017516.1126776</v>
      </c>
      <c r="R958" s="22">
        <f>IF(AND(Table1_2[[#This Row],[Bank Deposit]]&gt;=500000),Table1_2[[#This Row],[Bank Deposit]]+Table1_2[[#This Row],[Bank Deposit]]*0.02,Table1_2[[#This Row],[Bank Deposit]])</f>
        <v>1885741.32</v>
      </c>
    </row>
    <row r="959" spans="1:18" x14ac:dyDescent="0.25">
      <c r="A959" s="21" t="s">
        <v>5211</v>
      </c>
      <c r="B959">
        <v>15087311</v>
      </c>
      <c r="C959">
        <v>44</v>
      </c>
      <c r="D959" s="8">
        <v>28635</v>
      </c>
      <c r="E959" s="21" t="s">
        <v>1094</v>
      </c>
      <c r="F959" s="21" t="s">
        <v>519</v>
      </c>
      <c r="G959" s="21" t="s">
        <v>4119</v>
      </c>
      <c r="H959" s="22">
        <v>696707</v>
      </c>
      <c r="I959" s="22">
        <v>396851.549787</v>
      </c>
      <c r="J959" s="21" t="s">
        <v>5213</v>
      </c>
      <c r="K959" s="21"/>
      <c r="L959" s="22">
        <v>423974628</v>
      </c>
      <c r="M959" s="22">
        <v>0</v>
      </c>
      <c r="N959" s="21" t="s">
        <v>12505</v>
      </c>
      <c r="O959" s="8">
        <v>44610</v>
      </c>
      <c r="P959" s="21" t="s">
        <v>12506</v>
      </c>
      <c r="Q959" s="22">
        <f>Table1_2[[#This Row],[Bank Deposit]]-Table1_2[[#This Row],[Saving Accounts]]</f>
        <v>299855.450213</v>
      </c>
      <c r="R959" s="22">
        <f>IF(AND(Table1_2[[#This Row],[Bank Deposit]]&gt;=500000),Table1_2[[#This Row],[Bank Deposit]]+Table1_2[[#This Row],[Bank Deposit]]*0.02,Table1_2[[#This Row],[Bank Deposit]])</f>
        <v>710641.14</v>
      </c>
    </row>
    <row r="960" spans="1:18" x14ac:dyDescent="0.25">
      <c r="A960" s="21" t="s">
        <v>7294</v>
      </c>
      <c r="B960">
        <v>554865630</v>
      </c>
      <c r="C960">
        <v>41</v>
      </c>
      <c r="D960" s="8">
        <v>29730.75</v>
      </c>
      <c r="E960" s="21" t="s">
        <v>12</v>
      </c>
      <c r="F960" s="21" t="s">
        <v>636</v>
      </c>
      <c r="G960" s="21" t="s">
        <v>4058</v>
      </c>
      <c r="H960" s="22">
        <v>542700</v>
      </c>
      <c r="I960" s="22">
        <v>364055.25433050003</v>
      </c>
      <c r="J960" s="21" t="s">
        <v>7296</v>
      </c>
      <c r="K960" s="21"/>
      <c r="L960" s="22">
        <v>18615765</v>
      </c>
      <c r="M960" s="22">
        <v>0</v>
      </c>
      <c r="N960" s="21" t="s">
        <v>12505</v>
      </c>
      <c r="O960" s="8">
        <v>44669</v>
      </c>
      <c r="P960" s="21" t="s">
        <v>12564</v>
      </c>
      <c r="Q960" s="22">
        <f>Table1_2[[#This Row],[Bank Deposit]]-Table1_2[[#This Row],[Saving Accounts]]</f>
        <v>178644.74566949997</v>
      </c>
      <c r="R960" s="22">
        <f>IF(AND(Table1_2[[#This Row],[Bank Deposit]]&gt;=500000),Table1_2[[#This Row],[Bank Deposit]]+Table1_2[[#This Row],[Bank Deposit]]*0.02,Table1_2[[#This Row],[Bank Deposit]])</f>
        <v>553554</v>
      </c>
    </row>
    <row r="961" spans="1:18" x14ac:dyDescent="0.25">
      <c r="A961" s="21" t="s">
        <v>3573</v>
      </c>
      <c r="B961">
        <v>771470202</v>
      </c>
      <c r="C961">
        <v>19</v>
      </c>
      <c r="D961" s="8">
        <v>37766.25</v>
      </c>
      <c r="E961" s="21" t="s">
        <v>1094</v>
      </c>
      <c r="F961" s="21" t="s">
        <v>1000</v>
      </c>
      <c r="G961" s="21" t="s">
        <v>3331</v>
      </c>
      <c r="H961" s="22">
        <v>90680</v>
      </c>
      <c r="I961" s="22">
        <v>76916.904865920005</v>
      </c>
      <c r="J961" s="21" t="s">
        <v>3575</v>
      </c>
      <c r="K961" s="21"/>
      <c r="L961" s="22">
        <v>3940185795</v>
      </c>
      <c r="M961" s="22">
        <v>0</v>
      </c>
      <c r="N961" s="21" t="s">
        <v>12539</v>
      </c>
      <c r="O961" s="8">
        <v>44350</v>
      </c>
      <c r="P961" s="21" t="s">
        <v>12512</v>
      </c>
      <c r="Q961" s="22">
        <f>Table1_2[[#This Row],[Bank Deposit]]-Table1_2[[#This Row],[Saving Accounts]]</f>
        <v>13763.095134079995</v>
      </c>
      <c r="R961" s="22">
        <f>IF(AND(Table1_2[[#This Row],[Bank Deposit]]&gt;=500000),Table1_2[[#This Row],[Bank Deposit]]+Table1_2[[#This Row],[Bank Deposit]]*0.02,Table1_2[[#This Row],[Bank Deposit]])</f>
        <v>90680</v>
      </c>
    </row>
    <row r="962" spans="1:18" x14ac:dyDescent="0.25">
      <c r="A962" s="21" t="s">
        <v>6328</v>
      </c>
      <c r="B962">
        <v>327328790</v>
      </c>
      <c r="C962">
        <v>63</v>
      </c>
      <c r="D962" s="8">
        <v>21695.25</v>
      </c>
      <c r="E962" s="21" t="s">
        <v>12</v>
      </c>
      <c r="F962" s="21" t="s">
        <v>885</v>
      </c>
      <c r="G962" s="21" t="s">
        <v>4066</v>
      </c>
      <c r="H962" s="22">
        <v>2905687</v>
      </c>
      <c r="I962" s="22">
        <v>820908.81796769996</v>
      </c>
      <c r="J962" s="21" t="s">
        <v>6330</v>
      </c>
      <c r="K962" s="21"/>
      <c r="L962" s="22">
        <v>1652485824</v>
      </c>
      <c r="M962" s="22">
        <v>0</v>
      </c>
      <c r="N962" s="21" t="s">
        <v>12505</v>
      </c>
      <c r="O962" s="8">
        <v>44442</v>
      </c>
      <c r="P962" s="21" t="s">
        <v>12512</v>
      </c>
      <c r="Q962" s="22">
        <f>Table1_2[[#This Row],[Bank Deposit]]-Table1_2[[#This Row],[Saving Accounts]]</f>
        <v>2084778.1820323002</v>
      </c>
      <c r="R962" s="22">
        <f>IF(AND(Table1_2[[#This Row],[Bank Deposit]]&gt;=500000),Table1_2[[#This Row],[Bank Deposit]]+Table1_2[[#This Row],[Bank Deposit]]*0.02,Table1_2[[#This Row],[Bank Deposit]])</f>
        <v>2963800.74</v>
      </c>
    </row>
    <row r="963" spans="1:18" x14ac:dyDescent="0.25">
      <c r="A963" s="21" t="s">
        <v>3549</v>
      </c>
      <c r="B963">
        <v>687532679</v>
      </c>
      <c r="C963">
        <v>66</v>
      </c>
      <c r="D963" s="8">
        <v>20599.5</v>
      </c>
      <c r="E963" s="21" t="s">
        <v>1094</v>
      </c>
      <c r="F963" s="21" t="s">
        <v>1450</v>
      </c>
      <c r="G963" s="21" t="s">
        <v>3331</v>
      </c>
      <c r="H963" s="22">
        <v>1512889</v>
      </c>
      <c r="I963" s="22">
        <v>604555.08411059994</v>
      </c>
      <c r="J963" s="21" t="s">
        <v>3551</v>
      </c>
      <c r="K963" s="21"/>
      <c r="L963" s="22">
        <v>63218115</v>
      </c>
      <c r="M963" s="22">
        <v>3093010515</v>
      </c>
      <c r="N963" s="21" t="s">
        <v>12515</v>
      </c>
      <c r="O963" s="8">
        <v>44520</v>
      </c>
      <c r="P963" s="21" t="s">
        <v>12527</v>
      </c>
      <c r="Q963" s="22">
        <f>Table1_2[[#This Row],[Bank Deposit]]-Table1_2[[#This Row],[Saving Accounts]]</f>
        <v>908333.91588940006</v>
      </c>
      <c r="R963" s="22">
        <f>IF(AND(Table1_2[[#This Row],[Bank Deposit]]&gt;=500000),Table1_2[[#This Row],[Bank Deposit]]+Table1_2[[#This Row],[Bank Deposit]]*0.02,Table1_2[[#This Row],[Bank Deposit]])</f>
        <v>1543146.78</v>
      </c>
    </row>
    <row r="964" spans="1:18" x14ac:dyDescent="0.25">
      <c r="A964" s="21" t="s">
        <v>8831</v>
      </c>
      <c r="B964">
        <v>704101225</v>
      </c>
      <c r="C964">
        <v>20</v>
      </c>
      <c r="D964" s="8">
        <v>37401</v>
      </c>
      <c r="E964" s="21" t="s">
        <v>12</v>
      </c>
      <c r="F964" s="21" t="s">
        <v>58</v>
      </c>
      <c r="G964" s="21" t="s">
        <v>3820</v>
      </c>
      <c r="H964" s="22">
        <v>2604861</v>
      </c>
      <c r="I964" s="22">
        <v>948406.18154831999</v>
      </c>
      <c r="J964" s="21" t="s">
        <v>8833</v>
      </c>
      <c r="K964" s="21"/>
      <c r="L964" s="22">
        <v>2314712544</v>
      </c>
      <c r="M964" s="22">
        <v>0</v>
      </c>
      <c r="N964" s="21" t="s">
        <v>12522</v>
      </c>
      <c r="O964" s="8">
        <v>44465</v>
      </c>
      <c r="P964" s="21" t="s">
        <v>12512</v>
      </c>
      <c r="Q964" s="22">
        <f>Table1_2[[#This Row],[Bank Deposit]]-Table1_2[[#This Row],[Saving Accounts]]</f>
        <v>1656454.81845168</v>
      </c>
      <c r="R964" s="22">
        <f>IF(AND(Table1_2[[#This Row],[Bank Deposit]]&gt;=500000),Table1_2[[#This Row],[Bank Deposit]]+Table1_2[[#This Row],[Bank Deposit]]*0.02,Table1_2[[#This Row],[Bank Deposit]])</f>
        <v>2656958.2200000002</v>
      </c>
    </row>
    <row r="965" spans="1:18" x14ac:dyDescent="0.25">
      <c r="A965" s="21" t="s">
        <v>8098</v>
      </c>
      <c r="B965">
        <v>962644542</v>
      </c>
      <c r="C965">
        <v>70</v>
      </c>
      <c r="D965" s="8">
        <v>19138.5</v>
      </c>
      <c r="E965" s="21" t="s">
        <v>12</v>
      </c>
      <c r="F965" s="21" t="s">
        <v>349</v>
      </c>
      <c r="G965" s="21" t="s">
        <v>3583</v>
      </c>
      <c r="H965" s="22">
        <v>1058174</v>
      </c>
      <c r="I965" s="22">
        <v>249583.08597839999</v>
      </c>
      <c r="J965" s="21" t="s">
        <v>8100</v>
      </c>
      <c r="K965" s="21"/>
      <c r="L965" s="22">
        <v>404760252</v>
      </c>
      <c r="M965" s="22">
        <v>1022752848</v>
      </c>
      <c r="N965" s="21" t="s">
        <v>12515</v>
      </c>
      <c r="O965" s="8">
        <v>44249</v>
      </c>
      <c r="P965" s="21" t="s">
        <v>12516</v>
      </c>
      <c r="Q965" s="22">
        <f>Table1_2[[#This Row],[Bank Deposit]]-Table1_2[[#This Row],[Saving Accounts]]</f>
        <v>808590.91402160004</v>
      </c>
      <c r="R965" s="22">
        <f>IF(AND(Table1_2[[#This Row],[Bank Deposit]]&gt;=500000),Table1_2[[#This Row],[Bank Deposit]]+Table1_2[[#This Row],[Bank Deposit]]*0.02,Table1_2[[#This Row],[Bank Deposit]])</f>
        <v>1079337.48</v>
      </c>
    </row>
    <row r="966" spans="1:18" x14ac:dyDescent="0.25">
      <c r="A966" s="21" t="s">
        <v>7416</v>
      </c>
      <c r="B966">
        <v>192166510</v>
      </c>
      <c r="C966">
        <v>67</v>
      </c>
      <c r="D966" s="8">
        <v>20234.25</v>
      </c>
      <c r="E966" s="21" t="s">
        <v>12</v>
      </c>
      <c r="F966" s="21" t="s">
        <v>675</v>
      </c>
      <c r="G966" s="21" t="s">
        <v>4058</v>
      </c>
      <c r="H966" s="22">
        <v>1242347</v>
      </c>
      <c r="I966" s="22">
        <v>279528.12342000002</v>
      </c>
      <c r="J966" s="21" t="s">
        <v>7418</v>
      </c>
      <c r="K966" s="21"/>
      <c r="L966" s="22">
        <v>1299961908</v>
      </c>
      <c r="M966" s="22">
        <v>0</v>
      </c>
      <c r="N966" s="21" t="s">
        <v>12522</v>
      </c>
      <c r="O966" s="8">
        <v>44665</v>
      </c>
      <c r="P966" s="21" t="s">
        <v>12510</v>
      </c>
      <c r="Q966" s="22">
        <f>Table1_2[[#This Row],[Bank Deposit]]-Table1_2[[#This Row],[Saving Accounts]]</f>
        <v>962818.87657999992</v>
      </c>
      <c r="R966" s="22">
        <f>IF(AND(Table1_2[[#This Row],[Bank Deposit]]&gt;=500000),Table1_2[[#This Row],[Bank Deposit]]+Table1_2[[#This Row],[Bank Deposit]]*0.02,Table1_2[[#This Row],[Bank Deposit]])</f>
        <v>1267193.94</v>
      </c>
    </row>
    <row r="967" spans="1:18" x14ac:dyDescent="0.25">
      <c r="A967" s="21" t="s">
        <v>5787</v>
      </c>
      <c r="B967">
        <v>914611148</v>
      </c>
      <c r="C967">
        <v>74</v>
      </c>
      <c r="D967" s="8">
        <v>17677.5</v>
      </c>
      <c r="E967" s="21" t="s">
        <v>1094</v>
      </c>
      <c r="F967" s="21" t="s">
        <v>2364</v>
      </c>
      <c r="G967" s="21" t="s">
        <v>4084</v>
      </c>
      <c r="H967" s="22">
        <v>745858</v>
      </c>
      <c r="I967" s="22">
        <v>126357.19689599999</v>
      </c>
      <c r="J967" s="21" t="s">
        <v>5789</v>
      </c>
      <c r="K967" s="21"/>
      <c r="L967" s="22">
        <v>947666394</v>
      </c>
      <c r="M967" s="22">
        <v>0</v>
      </c>
      <c r="N967" s="21" t="s">
        <v>12505</v>
      </c>
      <c r="O967" s="8">
        <v>44393</v>
      </c>
      <c r="P967" s="21" t="s">
        <v>12510</v>
      </c>
      <c r="Q967" s="22">
        <f>Table1_2[[#This Row],[Bank Deposit]]-Table1_2[[#This Row],[Saving Accounts]]</f>
        <v>619500.80310400005</v>
      </c>
      <c r="R967" s="22">
        <f>IF(AND(Table1_2[[#This Row],[Bank Deposit]]&gt;=500000),Table1_2[[#This Row],[Bank Deposit]]+Table1_2[[#This Row],[Bank Deposit]]*0.02,Table1_2[[#This Row],[Bank Deposit]])</f>
        <v>760775.16</v>
      </c>
    </row>
    <row r="968" spans="1:18" x14ac:dyDescent="0.25">
      <c r="A968" s="21" t="s">
        <v>8298</v>
      </c>
      <c r="B968">
        <v>427118890</v>
      </c>
      <c r="C968">
        <v>80</v>
      </c>
      <c r="D968" s="8">
        <v>15486</v>
      </c>
      <c r="E968" s="21" t="s">
        <v>12</v>
      </c>
      <c r="F968" s="21" t="s">
        <v>286</v>
      </c>
      <c r="G968" s="21" t="s">
        <v>3331</v>
      </c>
      <c r="H968" s="22">
        <v>1230159</v>
      </c>
      <c r="I968" s="22">
        <v>447715.97104835999</v>
      </c>
      <c r="J968" s="21" t="s">
        <v>8300</v>
      </c>
      <c r="K968" s="21"/>
      <c r="L968" s="22">
        <v>651257984</v>
      </c>
      <c r="M968" s="22">
        <v>0</v>
      </c>
      <c r="N968" s="21" t="s">
        <v>12505</v>
      </c>
      <c r="O968" s="8">
        <v>44424</v>
      </c>
      <c r="P968" s="21" t="s">
        <v>12510</v>
      </c>
      <c r="Q968" s="22">
        <f>Table1_2[[#This Row],[Bank Deposit]]-Table1_2[[#This Row],[Saving Accounts]]</f>
        <v>782443.02895164001</v>
      </c>
      <c r="R968" s="22">
        <f>IF(AND(Table1_2[[#This Row],[Bank Deposit]]&gt;=500000),Table1_2[[#This Row],[Bank Deposit]]+Table1_2[[#This Row],[Bank Deposit]]*0.02,Table1_2[[#This Row],[Bank Deposit]])</f>
        <v>1254762.18</v>
      </c>
    </row>
    <row r="969" spans="1:18" x14ac:dyDescent="0.25">
      <c r="A969" s="21" t="s">
        <v>4579</v>
      </c>
      <c r="B969">
        <v>198416249</v>
      </c>
      <c r="C969">
        <v>69</v>
      </c>
      <c r="D969" s="8">
        <v>19503.75</v>
      </c>
      <c r="E969" s="21" t="s">
        <v>1094</v>
      </c>
      <c r="F969" s="21" t="s">
        <v>418</v>
      </c>
      <c r="G969" s="21" t="s">
        <v>4058</v>
      </c>
      <c r="H969" s="22">
        <v>423833</v>
      </c>
      <c r="I969" s="22">
        <v>87160.047145599994</v>
      </c>
      <c r="J969" s="21" t="s">
        <v>4581</v>
      </c>
      <c r="K969" s="21"/>
      <c r="L969" s="22">
        <v>354749472</v>
      </c>
      <c r="M969" s="22">
        <v>0</v>
      </c>
      <c r="N969" s="21" t="s">
        <v>12505</v>
      </c>
      <c r="O969" s="8">
        <v>44439</v>
      </c>
      <c r="P969" s="21" t="s">
        <v>12564</v>
      </c>
      <c r="Q969" s="22">
        <f>Table1_2[[#This Row],[Bank Deposit]]-Table1_2[[#This Row],[Saving Accounts]]</f>
        <v>336672.95285440003</v>
      </c>
      <c r="R969" s="22">
        <f>IF(AND(Table1_2[[#This Row],[Bank Deposit]]&gt;=500000),Table1_2[[#This Row],[Bank Deposit]]+Table1_2[[#This Row],[Bank Deposit]]*0.02,Table1_2[[#This Row],[Bank Deposit]])</f>
        <v>423833</v>
      </c>
    </row>
    <row r="970" spans="1:18" x14ac:dyDescent="0.25">
      <c r="A970" s="21" t="s">
        <v>5572</v>
      </c>
      <c r="B970">
        <v>949799479</v>
      </c>
      <c r="C970">
        <v>40</v>
      </c>
      <c r="D970" s="8">
        <v>30096</v>
      </c>
      <c r="E970" s="21" t="s">
        <v>1094</v>
      </c>
      <c r="F970" s="21" t="s">
        <v>1517</v>
      </c>
      <c r="G970" s="21" t="s">
        <v>4084</v>
      </c>
      <c r="H970" s="22">
        <v>182978</v>
      </c>
      <c r="I970" s="22">
        <v>100663.85803824</v>
      </c>
      <c r="J970" s="21" t="s">
        <v>5574</v>
      </c>
      <c r="K970" s="21"/>
      <c r="L970" s="22">
        <v>1897180032</v>
      </c>
      <c r="M970" s="22">
        <v>0</v>
      </c>
      <c r="N970" s="21" t="s">
        <v>12522</v>
      </c>
      <c r="O970" s="8">
        <v>44403</v>
      </c>
      <c r="P970" s="21" t="s">
        <v>12512</v>
      </c>
      <c r="Q970" s="22">
        <f>Table1_2[[#This Row],[Bank Deposit]]-Table1_2[[#This Row],[Saving Accounts]]</f>
        <v>82314.141961760004</v>
      </c>
      <c r="R970" s="22">
        <f>IF(AND(Table1_2[[#This Row],[Bank Deposit]]&gt;=500000),Table1_2[[#This Row],[Bank Deposit]]+Table1_2[[#This Row],[Bank Deposit]]*0.02,Table1_2[[#This Row],[Bank Deposit]])</f>
        <v>182978</v>
      </c>
    </row>
    <row r="971" spans="1:18" x14ac:dyDescent="0.25">
      <c r="A971" s="21" t="s">
        <v>7620</v>
      </c>
      <c r="B971">
        <v>486466506</v>
      </c>
      <c r="C971">
        <v>37</v>
      </c>
      <c r="D971" s="8">
        <v>31191.75</v>
      </c>
      <c r="E971" s="21" t="s">
        <v>12</v>
      </c>
      <c r="F971" s="21" t="s">
        <v>1626</v>
      </c>
      <c r="G971" s="21" t="s">
        <v>4220</v>
      </c>
      <c r="H971" s="22">
        <v>1364675</v>
      </c>
      <c r="I971" s="22">
        <v>383050.07685999997</v>
      </c>
      <c r="J971" s="21" t="s">
        <v>7622</v>
      </c>
      <c r="K971" s="21"/>
      <c r="L971" s="22">
        <v>1427628091</v>
      </c>
      <c r="M971" s="22">
        <v>0</v>
      </c>
      <c r="N971" s="21" t="s">
        <v>12525</v>
      </c>
      <c r="O971" s="8">
        <v>44372</v>
      </c>
      <c r="P971" s="21" t="s">
        <v>12564</v>
      </c>
      <c r="Q971" s="22">
        <f>Table1_2[[#This Row],[Bank Deposit]]-Table1_2[[#This Row],[Saving Accounts]]</f>
        <v>981624.92314000009</v>
      </c>
      <c r="R971" s="22">
        <f>IF(AND(Table1_2[[#This Row],[Bank Deposit]]&gt;=500000),Table1_2[[#This Row],[Bank Deposit]]+Table1_2[[#This Row],[Bank Deposit]]*0.02,Table1_2[[#This Row],[Bank Deposit]])</f>
        <v>1391968.5</v>
      </c>
    </row>
    <row r="972" spans="1:18" x14ac:dyDescent="0.25">
      <c r="A972" s="21" t="s">
        <v>2721</v>
      </c>
      <c r="B972">
        <v>59844378</v>
      </c>
      <c r="C972">
        <v>39</v>
      </c>
      <c r="D972" s="8">
        <v>30461.25</v>
      </c>
      <c r="E972" s="21" t="s">
        <v>12</v>
      </c>
      <c r="F972" s="21" t="s">
        <v>1840</v>
      </c>
      <c r="G972" s="21" t="s">
        <v>1964</v>
      </c>
      <c r="H972" s="22">
        <v>1572705</v>
      </c>
      <c r="I972" s="22">
        <v>605843.38770347997</v>
      </c>
      <c r="J972" s="21" t="s">
        <v>2723</v>
      </c>
      <c r="K972" s="21"/>
      <c r="L972" s="22">
        <v>3733015719</v>
      </c>
      <c r="M972" s="22">
        <v>0</v>
      </c>
      <c r="N972" s="21" t="s">
        <v>12522</v>
      </c>
      <c r="O972" s="8">
        <v>44654</v>
      </c>
      <c r="P972" s="21" t="s">
        <v>12510</v>
      </c>
      <c r="Q972" s="22">
        <f>Table1_2[[#This Row],[Bank Deposit]]-Table1_2[[#This Row],[Saving Accounts]]</f>
        <v>966861.61229652003</v>
      </c>
      <c r="R972" s="22">
        <f>IF(AND(Table1_2[[#This Row],[Bank Deposit]]&gt;=500000),Table1_2[[#This Row],[Bank Deposit]]+Table1_2[[#This Row],[Bank Deposit]]*0.02,Table1_2[[#This Row],[Bank Deposit]])</f>
        <v>1604159.1</v>
      </c>
    </row>
    <row r="973" spans="1:18" x14ac:dyDescent="0.25">
      <c r="A973" s="21" t="s">
        <v>3624</v>
      </c>
      <c r="B973">
        <v>372978269</v>
      </c>
      <c r="C973">
        <v>56</v>
      </c>
      <c r="D973" s="8">
        <v>24252</v>
      </c>
      <c r="E973" s="21" t="s">
        <v>1094</v>
      </c>
      <c r="F973" s="21" t="s">
        <v>591</v>
      </c>
      <c r="G973" s="21" t="s">
        <v>3583</v>
      </c>
      <c r="H973" s="22">
        <v>221235</v>
      </c>
      <c r="I973" s="22">
        <v>46284.646744799997</v>
      </c>
      <c r="J973" s="21" t="s">
        <v>3626</v>
      </c>
      <c r="K973" s="21"/>
      <c r="L973" s="22">
        <v>152280516</v>
      </c>
      <c r="M973" s="22">
        <v>0</v>
      </c>
      <c r="N973" s="21" t="s">
        <v>12522</v>
      </c>
      <c r="O973" s="8">
        <v>44358</v>
      </c>
      <c r="P973" s="21" t="s">
        <v>12512</v>
      </c>
      <c r="Q973" s="22">
        <f>Table1_2[[#This Row],[Bank Deposit]]-Table1_2[[#This Row],[Saving Accounts]]</f>
        <v>174950.3532552</v>
      </c>
      <c r="R973" s="22">
        <f>IF(AND(Table1_2[[#This Row],[Bank Deposit]]&gt;=500000),Table1_2[[#This Row],[Bank Deposit]]+Table1_2[[#This Row],[Bank Deposit]]*0.02,Table1_2[[#This Row],[Bank Deposit]])</f>
        <v>221235</v>
      </c>
    </row>
    <row r="974" spans="1:18" x14ac:dyDescent="0.25">
      <c r="A974" s="21" t="s">
        <v>3412</v>
      </c>
      <c r="B974">
        <v>764702977</v>
      </c>
      <c r="C974">
        <v>56</v>
      </c>
      <c r="D974" s="8">
        <v>24252</v>
      </c>
      <c r="E974" s="21" t="s">
        <v>1094</v>
      </c>
      <c r="F974" s="21" t="s">
        <v>699</v>
      </c>
      <c r="G974" s="21" t="s">
        <v>3331</v>
      </c>
      <c r="H974" s="22">
        <v>64132</v>
      </c>
      <c r="I974" s="22">
        <v>72986.857292159999</v>
      </c>
      <c r="J974" s="21" t="s">
        <v>3414</v>
      </c>
      <c r="K974" s="21"/>
      <c r="L974" s="22">
        <v>429407792</v>
      </c>
      <c r="M974" s="22">
        <v>0</v>
      </c>
      <c r="N974" s="21" t="s">
        <v>12522</v>
      </c>
      <c r="O974" s="8">
        <v>44647</v>
      </c>
      <c r="P974" s="21" t="s">
        <v>12510</v>
      </c>
      <c r="Q974" s="22">
        <f>Table1_2[[#This Row],[Bank Deposit]]-Table1_2[[#This Row],[Saving Accounts]]</f>
        <v>-8854.8572921599989</v>
      </c>
      <c r="R974" s="22">
        <f>IF(AND(Table1_2[[#This Row],[Bank Deposit]]&gt;=500000),Table1_2[[#This Row],[Bank Deposit]]+Table1_2[[#This Row],[Bank Deposit]]*0.02,Table1_2[[#This Row],[Bank Deposit]])</f>
        <v>64132</v>
      </c>
    </row>
    <row r="975" spans="1:18" x14ac:dyDescent="0.25">
      <c r="A975" s="21" t="s">
        <v>5658</v>
      </c>
      <c r="B975">
        <v>281718506</v>
      </c>
      <c r="C975">
        <v>30</v>
      </c>
      <c r="D975" s="8">
        <v>33748.5</v>
      </c>
      <c r="E975" s="21" t="s">
        <v>1094</v>
      </c>
      <c r="F975" s="21" t="s">
        <v>1308</v>
      </c>
      <c r="G975" s="21" t="s">
        <v>4220</v>
      </c>
      <c r="H975" s="22">
        <v>150164</v>
      </c>
      <c r="I975" s="22">
        <v>129793.5364096</v>
      </c>
      <c r="J975" s="21" t="s">
        <v>5660</v>
      </c>
      <c r="K975" s="21"/>
      <c r="L975" s="22">
        <v>9221616</v>
      </c>
      <c r="M975" s="22">
        <v>0</v>
      </c>
      <c r="N975" s="21" t="s">
        <v>12505</v>
      </c>
      <c r="O975" s="8">
        <v>44543</v>
      </c>
      <c r="P975" s="21" t="s">
        <v>12512</v>
      </c>
      <c r="Q975" s="22">
        <f>Table1_2[[#This Row],[Bank Deposit]]-Table1_2[[#This Row],[Saving Accounts]]</f>
        <v>20370.463590400002</v>
      </c>
      <c r="R975" s="22">
        <f>IF(AND(Table1_2[[#This Row],[Bank Deposit]]&gt;=500000),Table1_2[[#This Row],[Bank Deposit]]+Table1_2[[#This Row],[Bank Deposit]]*0.02,Table1_2[[#This Row],[Bank Deposit]])</f>
        <v>150164</v>
      </c>
    </row>
    <row r="976" spans="1:18" x14ac:dyDescent="0.25">
      <c r="A976" s="21" t="s">
        <v>7845</v>
      </c>
      <c r="B976">
        <v>138796033</v>
      </c>
      <c r="C976">
        <v>18</v>
      </c>
      <c r="D976" s="8">
        <v>38131.5</v>
      </c>
      <c r="E976" s="21" t="s">
        <v>12</v>
      </c>
      <c r="F976" s="21" t="s">
        <v>336</v>
      </c>
      <c r="G976" s="21" t="s">
        <v>3058</v>
      </c>
      <c r="H976" s="22">
        <v>379297</v>
      </c>
      <c r="I976" s="22">
        <v>109926.55611756</v>
      </c>
      <c r="J976" s="21" t="s">
        <v>7847</v>
      </c>
      <c r="K976" s="21"/>
      <c r="L976" s="22">
        <v>2428432508</v>
      </c>
      <c r="M976" s="22">
        <v>0</v>
      </c>
      <c r="N976" s="21" t="s">
        <v>12505</v>
      </c>
      <c r="O976" s="8">
        <v>44412</v>
      </c>
      <c r="P976" s="21" t="s">
        <v>12506</v>
      </c>
      <c r="Q976" s="22">
        <f>Table1_2[[#This Row],[Bank Deposit]]-Table1_2[[#This Row],[Saving Accounts]]</f>
        <v>269370.44388243998</v>
      </c>
      <c r="R976" s="22">
        <f>IF(AND(Table1_2[[#This Row],[Bank Deposit]]&gt;=500000),Table1_2[[#This Row],[Bank Deposit]]+Table1_2[[#This Row],[Bank Deposit]]*0.02,Table1_2[[#This Row],[Bank Deposit]])</f>
        <v>379297</v>
      </c>
    </row>
    <row r="977" spans="1:18" x14ac:dyDescent="0.25">
      <c r="A977" s="21" t="s">
        <v>437</v>
      </c>
      <c r="B977">
        <v>309507070</v>
      </c>
      <c r="C977">
        <v>20</v>
      </c>
      <c r="D977" s="8">
        <v>37401</v>
      </c>
      <c r="E977" s="21" t="s">
        <v>12</v>
      </c>
      <c r="F977" s="21" t="s">
        <v>438</v>
      </c>
      <c r="G977" s="21" t="s">
        <v>14</v>
      </c>
      <c r="H977" s="22">
        <v>1564149</v>
      </c>
      <c r="I977" s="22">
        <v>759609.67534164002</v>
      </c>
      <c r="J977" s="21" t="s">
        <v>440</v>
      </c>
      <c r="K977" s="21"/>
      <c r="L977" s="22">
        <v>1131694802</v>
      </c>
      <c r="M977" s="22">
        <v>0</v>
      </c>
      <c r="N977" s="21" t="s">
        <v>12539</v>
      </c>
      <c r="O977" s="8">
        <v>44663</v>
      </c>
      <c r="P977" s="21" t="s">
        <v>12512</v>
      </c>
      <c r="Q977" s="22">
        <f>Table1_2[[#This Row],[Bank Deposit]]-Table1_2[[#This Row],[Saving Accounts]]</f>
        <v>804539.32465835998</v>
      </c>
      <c r="R977" s="22">
        <f>IF(AND(Table1_2[[#This Row],[Bank Deposit]]&gt;=500000),Table1_2[[#This Row],[Bank Deposit]]+Table1_2[[#This Row],[Bank Deposit]]*0.02,Table1_2[[#This Row],[Bank Deposit]])</f>
        <v>1595431.98</v>
      </c>
    </row>
    <row r="978" spans="1:18" x14ac:dyDescent="0.25">
      <c r="A978" s="21" t="s">
        <v>2367</v>
      </c>
      <c r="B978">
        <v>8487509</v>
      </c>
      <c r="C978">
        <v>55</v>
      </c>
      <c r="D978" s="8">
        <v>24617.25</v>
      </c>
      <c r="E978" s="21" t="s">
        <v>1094</v>
      </c>
      <c r="F978" s="21" t="s">
        <v>951</v>
      </c>
      <c r="G978" s="21" t="s">
        <v>1964</v>
      </c>
      <c r="H978" s="22">
        <v>294752</v>
      </c>
      <c r="I978" s="22">
        <v>51403.649931200001</v>
      </c>
      <c r="J978" s="21" t="s">
        <v>2369</v>
      </c>
      <c r="K978" s="21"/>
      <c r="L978" s="22">
        <v>797824896</v>
      </c>
      <c r="M978" s="22">
        <v>3986979264</v>
      </c>
      <c r="N978" s="21" t="s">
        <v>12515</v>
      </c>
      <c r="O978" s="8">
        <v>44293</v>
      </c>
      <c r="P978" s="21" t="s">
        <v>12516</v>
      </c>
      <c r="Q978" s="22">
        <f>Table1_2[[#This Row],[Bank Deposit]]-Table1_2[[#This Row],[Saving Accounts]]</f>
        <v>243348.35006880001</v>
      </c>
      <c r="R978" s="22">
        <f>IF(AND(Table1_2[[#This Row],[Bank Deposit]]&gt;=500000),Table1_2[[#This Row],[Bank Deposit]]+Table1_2[[#This Row],[Bank Deposit]]*0.02,Table1_2[[#This Row],[Bank Deposit]])</f>
        <v>294752</v>
      </c>
    </row>
    <row r="979" spans="1:18" x14ac:dyDescent="0.25">
      <c r="A979" s="21" t="s">
        <v>7866</v>
      </c>
      <c r="B979">
        <v>531175706</v>
      </c>
      <c r="C979">
        <v>80</v>
      </c>
      <c r="D979" s="8">
        <v>15486</v>
      </c>
      <c r="E979" s="21" t="s">
        <v>12</v>
      </c>
      <c r="F979" s="21" t="s">
        <v>814</v>
      </c>
      <c r="G979" s="21" t="s">
        <v>3583</v>
      </c>
      <c r="H979" s="22">
        <v>165722</v>
      </c>
      <c r="I979" s="22">
        <v>140532.46774560001</v>
      </c>
      <c r="J979" s="21" t="s">
        <v>7868</v>
      </c>
      <c r="K979" s="21"/>
      <c r="L979" s="22">
        <v>3328534356</v>
      </c>
      <c r="M979" s="22">
        <v>0</v>
      </c>
      <c r="N979" s="21" t="s">
        <v>12505</v>
      </c>
      <c r="O979" s="8">
        <v>44510</v>
      </c>
      <c r="P979" s="21" t="s">
        <v>12506</v>
      </c>
      <c r="Q979" s="22">
        <f>Table1_2[[#This Row],[Bank Deposit]]-Table1_2[[#This Row],[Saving Accounts]]</f>
        <v>25189.532254399994</v>
      </c>
      <c r="R979" s="22">
        <f>IF(AND(Table1_2[[#This Row],[Bank Deposit]]&gt;=500000),Table1_2[[#This Row],[Bank Deposit]]+Table1_2[[#This Row],[Bank Deposit]]*0.02,Table1_2[[#This Row],[Bank Deposit]])</f>
        <v>165722</v>
      </c>
    </row>
    <row r="980" spans="1:18" x14ac:dyDescent="0.25">
      <c r="A980" s="21" t="s">
        <v>7842</v>
      </c>
      <c r="B980">
        <v>33418679</v>
      </c>
      <c r="C980">
        <v>81</v>
      </c>
      <c r="D980" s="8">
        <v>15120.75</v>
      </c>
      <c r="E980" s="21" t="s">
        <v>12</v>
      </c>
      <c r="F980" s="21" t="s">
        <v>471</v>
      </c>
      <c r="G980" s="21" t="s">
        <v>3058</v>
      </c>
      <c r="H980" s="22">
        <v>1487333</v>
      </c>
      <c r="I980" s="22">
        <v>550313.30306832003</v>
      </c>
      <c r="J980" s="21" t="s">
        <v>7844</v>
      </c>
      <c r="K980" s="21"/>
      <c r="L980" s="22">
        <v>2896390224</v>
      </c>
      <c r="M980" s="22">
        <v>0</v>
      </c>
      <c r="N980" s="21" t="s">
        <v>12539</v>
      </c>
      <c r="O980" s="8">
        <v>44624</v>
      </c>
      <c r="P980" s="21" t="s">
        <v>12510</v>
      </c>
      <c r="Q980" s="22">
        <f>Table1_2[[#This Row],[Bank Deposit]]-Table1_2[[#This Row],[Saving Accounts]]</f>
        <v>937019.69693167997</v>
      </c>
      <c r="R980" s="22">
        <f>IF(AND(Table1_2[[#This Row],[Bank Deposit]]&gt;=500000),Table1_2[[#This Row],[Bank Deposit]]+Table1_2[[#This Row],[Bank Deposit]]*0.02,Table1_2[[#This Row],[Bank Deposit]])</f>
        <v>1517079.66</v>
      </c>
    </row>
    <row r="981" spans="1:18" x14ac:dyDescent="0.25">
      <c r="A981" s="21" t="s">
        <v>6571</v>
      </c>
      <c r="B981">
        <v>486687485</v>
      </c>
      <c r="C981">
        <v>81</v>
      </c>
      <c r="D981" s="8">
        <v>15120.75</v>
      </c>
      <c r="E981" s="21" t="s">
        <v>12</v>
      </c>
      <c r="F981" s="21" t="s">
        <v>1090</v>
      </c>
      <c r="G981" s="21" t="s">
        <v>4054</v>
      </c>
      <c r="H981" s="22">
        <v>544796</v>
      </c>
      <c r="I981" s="22">
        <v>189588.9701376</v>
      </c>
      <c r="J981" s="21" t="s">
        <v>6573</v>
      </c>
      <c r="K981" s="21"/>
      <c r="L981" s="22">
        <v>959268618</v>
      </c>
      <c r="M981" s="22">
        <v>0</v>
      </c>
      <c r="N981" s="21" t="s">
        <v>12522</v>
      </c>
      <c r="O981" s="8">
        <v>44404</v>
      </c>
      <c r="P981" s="21" t="s">
        <v>12512</v>
      </c>
      <c r="Q981" s="22">
        <f>Table1_2[[#This Row],[Bank Deposit]]-Table1_2[[#This Row],[Saving Accounts]]</f>
        <v>355207.02986240003</v>
      </c>
      <c r="R981" s="22">
        <f>IF(AND(Table1_2[[#This Row],[Bank Deposit]]&gt;=500000),Table1_2[[#This Row],[Bank Deposit]]+Table1_2[[#This Row],[Bank Deposit]]*0.02,Table1_2[[#This Row],[Bank Deposit]])</f>
        <v>555691.92000000004</v>
      </c>
    </row>
    <row r="982" spans="1:18" x14ac:dyDescent="0.25">
      <c r="A982" s="21" t="s">
        <v>2052</v>
      </c>
      <c r="B982">
        <v>827628726</v>
      </c>
      <c r="C982">
        <v>34</v>
      </c>
      <c r="D982" s="8">
        <v>32287.5</v>
      </c>
      <c r="E982" s="21" t="s">
        <v>1094</v>
      </c>
      <c r="F982" s="21" t="s">
        <v>557</v>
      </c>
      <c r="G982" s="21" t="s">
        <v>1964</v>
      </c>
      <c r="H982" s="22">
        <v>3890598</v>
      </c>
      <c r="I982" s="22">
        <v>482631.15479599999</v>
      </c>
      <c r="J982" s="21" t="s">
        <v>2054</v>
      </c>
      <c r="K982" s="21"/>
      <c r="L982" s="22">
        <v>8292645</v>
      </c>
      <c r="M982" s="22">
        <v>0</v>
      </c>
      <c r="N982" s="21" t="s">
        <v>12522</v>
      </c>
      <c r="O982" s="8">
        <v>44481</v>
      </c>
      <c r="P982" s="21" t="s">
        <v>12510</v>
      </c>
      <c r="Q982" s="22">
        <f>Table1_2[[#This Row],[Bank Deposit]]-Table1_2[[#This Row],[Saving Accounts]]</f>
        <v>3407966.8452039999</v>
      </c>
      <c r="R982" s="22">
        <f>IF(AND(Table1_2[[#This Row],[Bank Deposit]]&gt;=500000),Table1_2[[#This Row],[Bank Deposit]]+Table1_2[[#This Row],[Bank Deposit]]*0.02,Table1_2[[#This Row],[Bank Deposit]])</f>
        <v>3968409.96</v>
      </c>
    </row>
    <row r="983" spans="1:18" x14ac:dyDescent="0.25">
      <c r="A983" s="21" t="s">
        <v>4690</v>
      </c>
      <c r="B983">
        <v>165254222</v>
      </c>
      <c r="C983">
        <v>74</v>
      </c>
      <c r="D983" s="8">
        <v>17677.5</v>
      </c>
      <c r="E983" s="21" t="s">
        <v>1094</v>
      </c>
      <c r="F983" s="21" t="s">
        <v>874</v>
      </c>
      <c r="G983" s="21" t="s">
        <v>4084</v>
      </c>
      <c r="H983" s="22">
        <v>905791</v>
      </c>
      <c r="I983" s="22">
        <v>386110.10387039999</v>
      </c>
      <c r="J983" s="21" t="s">
        <v>4692</v>
      </c>
      <c r="K983" s="21"/>
      <c r="L983" s="22">
        <v>1522557057</v>
      </c>
      <c r="M983" s="22">
        <v>0</v>
      </c>
      <c r="N983" s="21" t="s">
        <v>12522</v>
      </c>
      <c r="O983" s="8">
        <v>44499</v>
      </c>
      <c r="P983" s="21" t="s">
        <v>12510</v>
      </c>
      <c r="Q983" s="22">
        <f>Table1_2[[#This Row],[Bank Deposit]]-Table1_2[[#This Row],[Saving Accounts]]</f>
        <v>519680.89612960001</v>
      </c>
      <c r="R983" s="22">
        <f>IF(AND(Table1_2[[#This Row],[Bank Deposit]]&gt;=500000),Table1_2[[#This Row],[Bank Deposit]]+Table1_2[[#This Row],[Bank Deposit]]*0.02,Table1_2[[#This Row],[Bank Deposit]])</f>
        <v>923906.82</v>
      </c>
    </row>
    <row r="984" spans="1:18" x14ac:dyDescent="0.25">
      <c r="A984" s="21" t="s">
        <v>3985</v>
      </c>
      <c r="B984">
        <v>42101618</v>
      </c>
      <c r="C984">
        <v>77</v>
      </c>
      <c r="D984" s="8">
        <v>16581.75</v>
      </c>
      <c r="E984" s="21" t="s">
        <v>1094</v>
      </c>
      <c r="F984" s="21" t="s">
        <v>381</v>
      </c>
      <c r="G984" s="21" t="s">
        <v>3820</v>
      </c>
      <c r="H984" s="22">
        <v>518507</v>
      </c>
      <c r="I984" s="22">
        <v>43208.917425</v>
      </c>
      <c r="J984" s="21" t="s">
        <v>3987</v>
      </c>
      <c r="K984" s="21"/>
      <c r="L984" s="22">
        <v>5116098</v>
      </c>
      <c r="M984" s="22">
        <v>0</v>
      </c>
      <c r="N984" s="21" t="s">
        <v>12505</v>
      </c>
      <c r="O984" s="8">
        <v>44267</v>
      </c>
      <c r="P984" s="21" t="s">
        <v>12564</v>
      </c>
      <c r="Q984" s="22">
        <f>Table1_2[[#This Row],[Bank Deposit]]-Table1_2[[#This Row],[Saving Accounts]]</f>
        <v>475298.08257500001</v>
      </c>
      <c r="R984" s="22">
        <f>IF(AND(Table1_2[[#This Row],[Bank Deposit]]&gt;=500000),Table1_2[[#This Row],[Bank Deposit]]+Table1_2[[#This Row],[Bank Deposit]]*0.02,Table1_2[[#This Row],[Bank Deposit]])</f>
        <v>528877.14</v>
      </c>
    </row>
    <row r="985" spans="1:18" x14ac:dyDescent="0.25">
      <c r="A985" s="21" t="s">
        <v>6560</v>
      </c>
      <c r="B985">
        <v>919570593</v>
      </c>
      <c r="C985">
        <v>46</v>
      </c>
      <c r="D985" s="8">
        <v>27904.5</v>
      </c>
      <c r="E985" s="21" t="s">
        <v>12</v>
      </c>
      <c r="F985" s="21" t="s">
        <v>818</v>
      </c>
      <c r="G985" s="21" t="s">
        <v>4070</v>
      </c>
      <c r="H985" s="22">
        <v>744623</v>
      </c>
      <c r="I985" s="22">
        <v>202606.61279039999</v>
      </c>
      <c r="J985" s="21" t="s">
        <v>5818</v>
      </c>
      <c r="K985" s="21"/>
      <c r="L985" s="22">
        <v>1092858624</v>
      </c>
      <c r="M985" s="22">
        <v>0</v>
      </c>
      <c r="N985" s="21" t="s">
        <v>12539</v>
      </c>
      <c r="O985" s="8">
        <v>44608</v>
      </c>
      <c r="P985" s="21" t="s">
        <v>12510</v>
      </c>
      <c r="Q985" s="22">
        <f>Table1_2[[#This Row],[Bank Deposit]]-Table1_2[[#This Row],[Saving Accounts]]</f>
        <v>542016.38720960007</v>
      </c>
      <c r="R985" s="22">
        <f>IF(AND(Table1_2[[#This Row],[Bank Deposit]]&gt;=500000),Table1_2[[#This Row],[Bank Deposit]]+Table1_2[[#This Row],[Bank Deposit]]*0.02,Table1_2[[#This Row],[Bank Deposit]])</f>
        <v>759515.46</v>
      </c>
    </row>
    <row r="986" spans="1:18" x14ac:dyDescent="0.25">
      <c r="A986" s="21" t="s">
        <v>1053</v>
      </c>
      <c r="B986">
        <v>611669116</v>
      </c>
      <c r="C986">
        <v>49</v>
      </c>
      <c r="D986" s="8">
        <v>26808.75</v>
      </c>
      <c r="E986" s="21" t="s">
        <v>12</v>
      </c>
      <c r="F986" s="21" t="s">
        <v>1054</v>
      </c>
      <c r="G986" s="21" t="s">
        <v>14</v>
      </c>
      <c r="H986" s="22">
        <v>3784995</v>
      </c>
      <c r="I986" s="22">
        <v>848030.44641119998</v>
      </c>
      <c r="J986" s="21" t="s">
        <v>1056</v>
      </c>
      <c r="K986" s="21"/>
      <c r="L986" s="22">
        <v>3179555328</v>
      </c>
      <c r="M986" s="22">
        <v>0</v>
      </c>
      <c r="N986" s="21" t="s">
        <v>12509</v>
      </c>
      <c r="O986" s="8">
        <v>44497</v>
      </c>
      <c r="P986" s="21" t="s">
        <v>12519</v>
      </c>
      <c r="Q986" s="22">
        <f>Table1_2[[#This Row],[Bank Deposit]]-Table1_2[[#This Row],[Saving Accounts]]</f>
        <v>2936964.5535888001</v>
      </c>
      <c r="R986" s="22">
        <f>IF(AND(Table1_2[[#This Row],[Bank Deposit]]&gt;=500000),Table1_2[[#This Row],[Bank Deposit]]+Table1_2[[#This Row],[Bank Deposit]]*0.02,Table1_2[[#This Row],[Bank Deposit]])</f>
        <v>3860694.9</v>
      </c>
    </row>
    <row r="987" spans="1:18" x14ac:dyDescent="0.25">
      <c r="A987" s="21" t="s">
        <v>560</v>
      </c>
      <c r="B987">
        <v>169597632</v>
      </c>
      <c r="C987">
        <v>20</v>
      </c>
      <c r="D987" s="8">
        <v>37401</v>
      </c>
      <c r="E987" s="21" t="s">
        <v>12</v>
      </c>
      <c r="F987" s="21" t="s">
        <v>561</v>
      </c>
      <c r="G987" s="21" t="s">
        <v>14</v>
      </c>
      <c r="H987" s="22">
        <v>523836</v>
      </c>
      <c r="I987" s="22">
        <v>207361.07447748</v>
      </c>
      <c r="J987" s="21" t="s">
        <v>563</v>
      </c>
      <c r="K987" s="21"/>
      <c r="L987" s="22">
        <v>175867549</v>
      </c>
      <c r="M987" s="22">
        <v>0</v>
      </c>
      <c r="N987" s="21" t="s">
        <v>12505</v>
      </c>
      <c r="O987" s="8">
        <v>44662</v>
      </c>
      <c r="P987" s="21" t="s">
        <v>12506</v>
      </c>
      <c r="Q987" s="22">
        <f>Table1_2[[#This Row],[Bank Deposit]]-Table1_2[[#This Row],[Saving Accounts]]</f>
        <v>316474.92552251997</v>
      </c>
      <c r="R987" s="22">
        <f>IF(AND(Table1_2[[#This Row],[Bank Deposit]]&gt;=500000),Table1_2[[#This Row],[Bank Deposit]]+Table1_2[[#This Row],[Bank Deposit]]*0.02,Table1_2[[#This Row],[Bank Deposit]])</f>
        <v>534312.72</v>
      </c>
    </row>
    <row r="988" spans="1:18" x14ac:dyDescent="0.25">
      <c r="A988" s="21" t="s">
        <v>3455</v>
      </c>
      <c r="B988">
        <v>577191519</v>
      </c>
      <c r="C988">
        <v>56</v>
      </c>
      <c r="D988" s="8">
        <v>24252</v>
      </c>
      <c r="E988" s="21" t="s">
        <v>1094</v>
      </c>
      <c r="F988" s="21" t="s">
        <v>168</v>
      </c>
      <c r="G988" s="21" t="s">
        <v>3331</v>
      </c>
      <c r="H988" s="22">
        <v>472842</v>
      </c>
      <c r="I988" s="22">
        <v>119213.44680960001</v>
      </c>
      <c r="J988" s="21" t="s">
        <v>3457</v>
      </c>
      <c r="K988" s="21"/>
      <c r="L988" s="22">
        <v>2165516451</v>
      </c>
      <c r="M988" s="22">
        <v>0</v>
      </c>
      <c r="N988" s="21" t="s">
        <v>12525</v>
      </c>
      <c r="O988" s="8">
        <v>44380</v>
      </c>
      <c r="P988" s="21" t="s">
        <v>12564</v>
      </c>
      <c r="Q988" s="22">
        <f>Table1_2[[#This Row],[Bank Deposit]]-Table1_2[[#This Row],[Saving Accounts]]</f>
        <v>353628.55319040001</v>
      </c>
      <c r="R988" s="22">
        <f>IF(AND(Table1_2[[#This Row],[Bank Deposit]]&gt;=500000),Table1_2[[#This Row],[Bank Deposit]]+Table1_2[[#This Row],[Bank Deposit]]*0.02,Table1_2[[#This Row],[Bank Deposit]])</f>
        <v>472842</v>
      </c>
    </row>
    <row r="989" spans="1:18" x14ac:dyDescent="0.25">
      <c r="A989" s="21" t="s">
        <v>2760</v>
      </c>
      <c r="B989">
        <v>971704687</v>
      </c>
      <c r="C989">
        <v>48</v>
      </c>
      <c r="D989" s="8">
        <v>27174</v>
      </c>
      <c r="E989" s="21" t="s">
        <v>12</v>
      </c>
      <c r="F989" s="21" t="s">
        <v>286</v>
      </c>
      <c r="G989" s="21" t="s">
        <v>1964</v>
      </c>
      <c r="H989" s="22">
        <v>1781158</v>
      </c>
      <c r="I989" s="22">
        <v>187942.85775359999</v>
      </c>
      <c r="J989" s="21" t="s">
        <v>2762</v>
      </c>
      <c r="K989" s="21"/>
      <c r="L989" s="22">
        <v>570849216</v>
      </c>
      <c r="M989" s="22">
        <v>0</v>
      </c>
      <c r="N989" s="21" t="s">
        <v>12525</v>
      </c>
      <c r="O989" s="8">
        <v>44368</v>
      </c>
      <c r="P989" s="21" t="s">
        <v>12506</v>
      </c>
      <c r="Q989" s="22">
        <f>Table1_2[[#This Row],[Bank Deposit]]-Table1_2[[#This Row],[Saving Accounts]]</f>
        <v>1593215.1422464</v>
      </c>
      <c r="R989" s="22">
        <f>IF(AND(Table1_2[[#This Row],[Bank Deposit]]&gt;=500000),Table1_2[[#This Row],[Bank Deposit]]+Table1_2[[#This Row],[Bank Deposit]]*0.02,Table1_2[[#This Row],[Bank Deposit]])</f>
        <v>1816781.16</v>
      </c>
    </row>
    <row r="990" spans="1:18" x14ac:dyDescent="0.25">
      <c r="A990" s="21" t="s">
        <v>1742</v>
      </c>
      <c r="B990">
        <v>905339990</v>
      </c>
      <c r="C990">
        <v>28</v>
      </c>
      <c r="D990" s="8">
        <v>34479</v>
      </c>
      <c r="E990" s="21" t="s">
        <v>1094</v>
      </c>
      <c r="F990" s="21" t="s">
        <v>1308</v>
      </c>
      <c r="G990" s="21" t="s">
        <v>14</v>
      </c>
      <c r="H990" s="22">
        <v>34051</v>
      </c>
      <c r="I990" s="22">
        <v>14641.826344200001</v>
      </c>
      <c r="J990" s="21" t="s">
        <v>1744</v>
      </c>
      <c r="K990" s="21"/>
      <c r="L990" s="22">
        <v>2088788436</v>
      </c>
      <c r="M990" s="22">
        <v>0</v>
      </c>
      <c r="N990" s="21" t="s">
        <v>12522</v>
      </c>
      <c r="O990" s="8">
        <v>44657</v>
      </c>
      <c r="P990" s="21" t="s">
        <v>12510</v>
      </c>
      <c r="Q990" s="22">
        <f>Table1_2[[#This Row],[Bank Deposit]]-Table1_2[[#This Row],[Saving Accounts]]</f>
        <v>19409.173655799998</v>
      </c>
      <c r="R990" s="22">
        <f>IF(AND(Table1_2[[#This Row],[Bank Deposit]]&gt;=500000),Table1_2[[#This Row],[Bank Deposit]]+Table1_2[[#This Row],[Bank Deposit]]*0.02,Table1_2[[#This Row],[Bank Deposit]])</f>
        <v>34051</v>
      </c>
    </row>
    <row r="991" spans="1:18" x14ac:dyDescent="0.25">
      <c r="A991" s="21" t="s">
        <v>6642</v>
      </c>
      <c r="B991">
        <v>705446342</v>
      </c>
      <c r="C991">
        <v>56</v>
      </c>
      <c r="D991" s="8">
        <v>24252</v>
      </c>
      <c r="E991" s="21" t="s">
        <v>12</v>
      </c>
      <c r="F991" s="21" t="s">
        <v>2364</v>
      </c>
      <c r="G991" s="21" t="s">
        <v>4105</v>
      </c>
      <c r="H991" s="22">
        <v>122740</v>
      </c>
      <c r="I991" s="22">
        <v>45953.676288000002</v>
      </c>
      <c r="J991" s="21" t="s">
        <v>6644</v>
      </c>
      <c r="K991" s="21"/>
      <c r="L991" s="22">
        <v>663911376</v>
      </c>
      <c r="M991" s="22">
        <v>0</v>
      </c>
      <c r="N991" s="21" t="s">
        <v>12505</v>
      </c>
      <c r="O991" s="8">
        <v>44379</v>
      </c>
      <c r="P991" s="21" t="s">
        <v>12506</v>
      </c>
      <c r="Q991" s="22">
        <f>Table1_2[[#This Row],[Bank Deposit]]-Table1_2[[#This Row],[Saving Accounts]]</f>
        <v>76786.323711999998</v>
      </c>
      <c r="R991" s="22">
        <f>IF(AND(Table1_2[[#This Row],[Bank Deposit]]&gt;=500000),Table1_2[[#This Row],[Bank Deposit]]+Table1_2[[#This Row],[Bank Deposit]]*0.02,Table1_2[[#This Row],[Bank Deposit]])</f>
        <v>122740</v>
      </c>
    </row>
    <row r="992" spans="1:18" x14ac:dyDescent="0.25">
      <c r="A992" s="21" t="s">
        <v>9021</v>
      </c>
      <c r="B992">
        <v>948586012</v>
      </c>
      <c r="C992">
        <v>77</v>
      </c>
      <c r="D992" s="8">
        <v>32526</v>
      </c>
      <c r="E992" s="21" t="s">
        <v>12</v>
      </c>
      <c r="F992" s="21" t="s">
        <v>15540</v>
      </c>
      <c r="G992" s="21" t="s">
        <v>4088</v>
      </c>
      <c r="H992" s="22">
        <v>572033</v>
      </c>
      <c r="I992" s="22">
        <v>938814.7692275187</v>
      </c>
      <c r="J992" s="21" t="s">
        <v>9023</v>
      </c>
      <c r="K992" s="21"/>
      <c r="L992" s="22">
        <v>264956796</v>
      </c>
      <c r="M992" s="22">
        <v>0</v>
      </c>
      <c r="N992" s="21" t="s">
        <v>12539</v>
      </c>
      <c r="O992" s="8">
        <v>44576</v>
      </c>
      <c r="P992" s="21" t="s">
        <v>12566</v>
      </c>
      <c r="Q992" s="22">
        <f>Table1_2[[#This Row],[Bank Deposit]]-Table1_2[[#This Row],[Saving Accounts]]</f>
        <v>-366781.7692275187</v>
      </c>
      <c r="R992" s="22">
        <f>IF(AND(Table1_2[[#This Row],[Bank Deposit]]&gt;=500000),Table1_2[[#This Row],[Bank Deposit]]+Table1_2[[#This Row],[Bank Deposit]]*0.02,Table1_2[[#This Row],[Bank Deposit]])</f>
        <v>583473.66</v>
      </c>
    </row>
    <row r="993" spans="1:18" x14ac:dyDescent="0.25">
      <c r="A993" s="21" t="s">
        <v>1232</v>
      </c>
      <c r="B993">
        <v>403244085</v>
      </c>
      <c r="C993">
        <v>59</v>
      </c>
      <c r="D993" s="8">
        <v>23156.25</v>
      </c>
      <c r="E993" s="21" t="s">
        <v>1094</v>
      </c>
      <c r="F993" s="21" t="s">
        <v>78</v>
      </c>
      <c r="G993" s="21" t="s">
        <v>14</v>
      </c>
      <c r="H993" s="22">
        <v>156752</v>
      </c>
      <c r="I993" s="22">
        <v>57451.118928000004</v>
      </c>
      <c r="J993" s="21" t="s">
        <v>1234</v>
      </c>
      <c r="K993" s="21"/>
      <c r="L993" s="22">
        <v>3669223131</v>
      </c>
      <c r="M993" s="22">
        <v>0</v>
      </c>
      <c r="N993" s="21" t="s">
        <v>12525</v>
      </c>
      <c r="O993" s="8">
        <v>44618</v>
      </c>
      <c r="P993" s="21" t="s">
        <v>12561</v>
      </c>
      <c r="Q993" s="22">
        <f>Table1_2[[#This Row],[Bank Deposit]]-Table1_2[[#This Row],[Saving Accounts]]</f>
        <v>99300.881071999989</v>
      </c>
      <c r="R993" s="22">
        <f>IF(AND(Table1_2[[#This Row],[Bank Deposit]]&gt;=500000),Table1_2[[#This Row],[Bank Deposit]]+Table1_2[[#This Row],[Bank Deposit]]*0.02,Table1_2[[#This Row],[Bank Deposit]])</f>
        <v>156752</v>
      </c>
    </row>
    <row r="994" spans="1:18" x14ac:dyDescent="0.25">
      <c r="A994" s="21" t="s">
        <v>9104</v>
      </c>
      <c r="B994">
        <v>720504346</v>
      </c>
      <c r="C994">
        <v>65</v>
      </c>
      <c r="D994" s="8">
        <v>32959.75</v>
      </c>
      <c r="E994" s="21" t="s">
        <v>1094</v>
      </c>
      <c r="F994" s="21" t="s">
        <v>15541</v>
      </c>
      <c r="G994" s="21" t="s">
        <v>4119</v>
      </c>
      <c r="H994" s="22">
        <v>440661</v>
      </c>
      <c r="I994" s="22">
        <v>654039.50958084827</v>
      </c>
      <c r="J994" s="21" t="s">
        <v>9106</v>
      </c>
      <c r="K994" s="21"/>
      <c r="L994" s="22">
        <v>1331398656</v>
      </c>
      <c r="M994" s="22">
        <v>0</v>
      </c>
      <c r="N994" s="21" t="s">
        <v>12522</v>
      </c>
      <c r="O994" s="8">
        <v>44442</v>
      </c>
      <c r="P994" s="21" t="s">
        <v>12510</v>
      </c>
      <c r="Q994" s="22">
        <f>Table1_2[[#This Row],[Bank Deposit]]-Table1_2[[#This Row],[Saving Accounts]]</f>
        <v>-213378.50958084827</v>
      </c>
      <c r="R994" s="22">
        <f>IF(AND(Table1_2[[#This Row],[Bank Deposit]]&gt;=500000),Table1_2[[#This Row],[Bank Deposit]]+Table1_2[[#This Row],[Bank Deposit]]*0.02,Table1_2[[#This Row],[Bank Deposit]])</f>
        <v>440661</v>
      </c>
    </row>
    <row r="995" spans="1:18" x14ac:dyDescent="0.25">
      <c r="A995" s="21" t="s">
        <v>1585</v>
      </c>
      <c r="B995">
        <v>309409121</v>
      </c>
      <c r="C995">
        <v>26</v>
      </c>
      <c r="D995" s="8">
        <v>35209.5</v>
      </c>
      <c r="E995" s="21" t="s">
        <v>1094</v>
      </c>
      <c r="F995" s="21" t="s">
        <v>241</v>
      </c>
      <c r="G995" s="21" t="s">
        <v>14</v>
      </c>
      <c r="H995" s="22">
        <v>115586</v>
      </c>
      <c r="I995" s="22">
        <v>72984.169964159999</v>
      </c>
      <c r="J995" s="21" t="s">
        <v>1587</v>
      </c>
      <c r="K995" s="21"/>
      <c r="L995" s="22">
        <v>3249376074</v>
      </c>
      <c r="M995" s="22">
        <v>0</v>
      </c>
      <c r="N995" s="21" t="s">
        <v>12522</v>
      </c>
      <c r="O995" s="8">
        <v>44285</v>
      </c>
      <c r="P995" s="21" t="s">
        <v>12510</v>
      </c>
      <c r="Q995" s="22">
        <f>Table1_2[[#This Row],[Bank Deposit]]-Table1_2[[#This Row],[Saving Accounts]]</f>
        <v>42601.830035840001</v>
      </c>
      <c r="R995" s="22">
        <f>IF(AND(Table1_2[[#This Row],[Bank Deposit]]&gt;=500000),Table1_2[[#This Row],[Bank Deposit]]+Table1_2[[#This Row],[Bank Deposit]]*0.02,Table1_2[[#This Row],[Bank Deposit]])</f>
        <v>115586</v>
      </c>
    </row>
    <row r="996" spans="1:18" x14ac:dyDescent="0.25">
      <c r="A996" s="21" t="s">
        <v>6162</v>
      </c>
      <c r="B996">
        <v>890318492</v>
      </c>
      <c r="C996">
        <v>77</v>
      </c>
      <c r="D996" s="8">
        <v>16581.75</v>
      </c>
      <c r="E996" s="21" t="s">
        <v>12</v>
      </c>
      <c r="F996" s="21" t="s">
        <v>97</v>
      </c>
      <c r="G996" s="21" t="s">
        <v>4066</v>
      </c>
      <c r="H996" s="22">
        <v>1646094</v>
      </c>
      <c r="I996" s="22">
        <v>206699.42435839999</v>
      </c>
      <c r="J996" s="21" t="s">
        <v>6164</v>
      </c>
      <c r="K996" s="21"/>
      <c r="L996" s="22">
        <v>2621099457</v>
      </c>
      <c r="M996" s="22">
        <v>0</v>
      </c>
      <c r="N996" s="21" t="s">
        <v>12539</v>
      </c>
      <c r="O996" s="8">
        <v>44212</v>
      </c>
      <c r="P996" s="21" t="s">
        <v>12512</v>
      </c>
      <c r="Q996" s="22">
        <f>Table1_2[[#This Row],[Bank Deposit]]-Table1_2[[#This Row],[Saving Accounts]]</f>
        <v>1439394.5756415999</v>
      </c>
      <c r="R996" s="22">
        <f>IF(AND(Table1_2[[#This Row],[Bank Deposit]]&gt;=500000),Table1_2[[#This Row],[Bank Deposit]]+Table1_2[[#This Row],[Bank Deposit]]*0.02,Table1_2[[#This Row],[Bank Deposit]])</f>
        <v>1679015.88</v>
      </c>
    </row>
    <row r="997" spans="1:18" x14ac:dyDescent="0.25">
      <c r="A997" s="21" t="s">
        <v>6095</v>
      </c>
      <c r="B997">
        <v>34130226</v>
      </c>
      <c r="C997">
        <v>72</v>
      </c>
      <c r="D997" s="8">
        <v>18408</v>
      </c>
      <c r="E997" s="21" t="s">
        <v>12</v>
      </c>
      <c r="F997" s="21" t="s">
        <v>4364</v>
      </c>
      <c r="G997" s="21" t="s">
        <v>4148</v>
      </c>
      <c r="H997" s="22">
        <v>1700636</v>
      </c>
      <c r="I997" s="22">
        <v>639806.78363136004</v>
      </c>
      <c r="J997" s="21" t="s">
        <v>6097</v>
      </c>
      <c r="K997" s="21"/>
      <c r="L997" s="22">
        <v>1457334375</v>
      </c>
      <c r="M997" s="22">
        <v>0</v>
      </c>
      <c r="N997" s="21" t="s">
        <v>12525</v>
      </c>
      <c r="O997" s="8">
        <v>44319</v>
      </c>
      <c r="P997" s="21" t="s">
        <v>12564</v>
      </c>
      <c r="Q997" s="22">
        <f>Table1_2[[#This Row],[Bank Deposit]]-Table1_2[[#This Row],[Saving Accounts]]</f>
        <v>1060829.2163686398</v>
      </c>
      <c r="R997" s="22">
        <f>IF(AND(Table1_2[[#This Row],[Bank Deposit]]&gt;=500000),Table1_2[[#This Row],[Bank Deposit]]+Table1_2[[#This Row],[Bank Deposit]]*0.02,Table1_2[[#This Row],[Bank Deposit]])</f>
        <v>1734648.72</v>
      </c>
    </row>
    <row r="998" spans="1:18" x14ac:dyDescent="0.25">
      <c r="A998" s="21" t="s">
        <v>6609</v>
      </c>
      <c r="B998">
        <v>844252745</v>
      </c>
      <c r="C998">
        <v>26</v>
      </c>
      <c r="D998" s="8">
        <v>35209.5</v>
      </c>
      <c r="E998" s="21" t="s">
        <v>12</v>
      </c>
      <c r="F998" s="21" t="s">
        <v>260</v>
      </c>
      <c r="G998" s="21" t="s">
        <v>4099</v>
      </c>
      <c r="H998" s="22">
        <v>81313</v>
      </c>
      <c r="I998" s="22">
        <v>36534.232828799999</v>
      </c>
      <c r="J998" s="21" t="s">
        <v>6611</v>
      </c>
      <c r="K998" s="21"/>
      <c r="L998" s="22">
        <v>2182278304</v>
      </c>
      <c r="M998" s="22">
        <v>0</v>
      </c>
      <c r="N998" s="21" t="s">
        <v>12525</v>
      </c>
      <c r="O998" s="8">
        <v>44582</v>
      </c>
      <c r="P998" s="21" t="s">
        <v>12561</v>
      </c>
      <c r="Q998" s="22">
        <f>Table1_2[[#This Row],[Bank Deposit]]-Table1_2[[#This Row],[Saving Accounts]]</f>
        <v>44778.767171200001</v>
      </c>
      <c r="R998" s="22">
        <f>IF(AND(Table1_2[[#This Row],[Bank Deposit]]&gt;=500000),Table1_2[[#This Row],[Bank Deposit]]+Table1_2[[#This Row],[Bank Deposit]]*0.02,Table1_2[[#This Row],[Bank Deposit]])</f>
        <v>81313</v>
      </c>
    </row>
    <row r="999" spans="1:18" x14ac:dyDescent="0.25">
      <c r="A999" s="21" t="s">
        <v>2479</v>
      </c>
      <c r="B999">
        <v>280950175</v>
      </c>
      <c r="C999">
        <v>18</v>
      </c>
      <c r="D999" s="8">
        <v>38131.5</v>
      </c>
      <c r="E999" s="21" t="s">
        <v>12</v>
      </c>
      <c r="F999" s="21" t="s">
        <v>274</v>
      </c>
      <c r="G999" s="21" t="s">
        <v>1964</v>
      </c>
      <c r="H999" s="22">
        <v>24814</v>
      </c>
      <c r="I999" s="22">
        <v>13120.393633920001</v>
      </c>
      <c r="J999" s="21" t="s">
        <v>2481</v>
      </c>
      <c r="K999" s="21"/>
      <c r="L999" s="22">
        <v>37368117</v>
      </c>
      <c r="M999" s="22">
        <v>0</v>
      </c>
      <c r="N999" s="21" t="s">
        <v>12505</v>
      </c>
      <c r="O999" s="8">
        <v>44502</v>
      </c>
      <c r="P999" s="21" t="s">
        <v>12512</v>
      </c>
      <c r="Q999" s="22">
        <f>Table1_2[[#This Row],[Bank Deposit]]-Table1_2[[#This Row],[Saving Accounts]]</f>
        <v>11693.606366079999</v>
      </c>
      <c r="R999" s="22">
        <f>IF(AND(Table1_2[[#This Row],[Bank Deposit]]&gt;=500000),Table1_2[[#This Row],[Bank Deposit]]+Table1_2[[#This Row],[Bank Deposit]]*0.02,Table1_2[[#This Row],[Bank Deposit]])</f>
        <v>24814</v>
      </c>
    </row>
    <row r="1000" spans="1:18" x14ac:dyDescent="0.25">
      <c r="A1000" s="21" t="s">
        <v>2661</v>
      </c>
      <c r="B1000">
        <v>535286617</v>
      </c>
      <c r="C1000">
        <v>65</v>
      </c>
      <c r="D1000" s="8">
        <v>20964.75</v>
      </c>
      <c r="E1000" s="21" t="s">
        <v>12</v>
      </c>
      <c r="F1000" s="21" t="s">
        <v>569</v>
      </c>
      <c r="G1000" s="21" t="s">
        <v>1964</v>
      </c>
      <c r="H1000" s="22">
        <v>613777</v>
      </c>
      <c r="I1000" s="22">
        <v>136354.70085336</v>
      </c>
      <c r="J1000" s="21" t="s">
        <v>2663</v>
      </c>
      <c r="K1000" s="21"/>
      <c r="L1000" s="22">
        <v>3237984288</v>
      </c>
      <c r="M1000" s="22">
        <v>0</v>
      </c>
      <c r="N1000" s="21" t="s">
        <v>12505</v>
      </c>
      <c r="O1000" s="8">
        <v>44225</v>
      </c>
      <c r="P1000" s="21" t="s">
        <v>12564</v>
      </c>
      <c r="Q1000" s="22">
        <f>Table1_2[[#This Row],[Bank Deposit]]-Table1_2[[#This Row],[Saving Accounts]]</f>
        <v>477422.29914664</v>
      </c>
      <c r="R1000" s="22">
        <f>IF(AND(Table1_2[[#This Row],[Bank Deposit]]&gt;=500000),Table1_2[[#This Row],[Bank Deposit]]+Table1_2[[#This Row],[Bank Deposit]]*0.02,Table1_2[[#This Row],[Bank Deposit]])</f>
        <v>626052.54</v>
      </c>
    </row>
    <row r="1001" spans="1:18" x14ac:dyDescent="0.25">
      <c r="A1001" s="21" t="s">
        <v>4496</v>
      </c>
      <c r="B1001">
        <v>34227211</v>
      </c>
      <c r="C1001">
        <v>69</v>
      </c>
      <c r="D1001" s="8">
        <v>19503.75</v>
      </c>
      <c r="E1001" s="21" t="s">
        <v>1094</v>
      </c>
      <c r="F1001" s="21" t="s">
        <v>147</v>
      </c>
      <c r="G1001" s="21" t="s">
        <v>4062</v>
      </c>
      <c r="H1001" s="22">
        <v>47898</v>
      </c>
      <c r="I1001" s="22">
        <v>30212.835088799999</v>
      </c>
      <c r="J1001" s="21" t="s">
        <v>4498</v>
      </c>
      <c r="K1001" s="21"/>
      <c r="L1001" s="22">
        <v>3186857184</v>
      </c>
      <c r="M1001" s="22">
        <v>0</v>
      </c>
      <c r="N1001" s="21" t="s">
        <v>12539</v>
      </c>
      <c r="O1001" s="8">
        <v>44439</v>
      </c>
      <c r="P1001" s="21" t="s">
        <v>12512</v>
      </c>
      <c r="Q1001" s="22">
        <f>Table1_2[[#This Row],[Bank Deposit]]-Table1_2[[#This Row],[Saving Accounts]]</f>
        <v>17685.164911200001</v>
      </c>
      <c r="R1001" s="22">
        <f>IF(AND(Table1_2[[#This Row],[Bank Deposit]]&gt;=500000),Table1_2[[#This Row],[Bank Deposit]]+Table1_2[[#This Row],[Bank Deposit]]*0.02,Table1_2[[#This Row],[Bank Deposit]])</f>
        <v>47898</v>
      </c>
    </row>
    <row r="1002" spans="1:18" x14ac:dyDescent="0.25">
      <c r="A1002" s="21" t="s">
        <v>7918</v>
      </c>
      <c r="B1002">
        <v>901289387</v>
      </c>
      <c r="C1002">
        <v>39</v>
      </c>
      <c r="D1002" s="8">
        <v>30461.25</v>
      </c>
      <c r="E1002" s="21" t="s">
        <v>12</v>
      </c>
      <c r="F1002" s="21" t="s">
        <v>366</v>
      </c>
      <c r="G1002" s="21" t="s">
        <v>3583</v>
      </c>
      <c r="H1002" s="22">
        <v>1680248</v>
      </c>
      <c r="I1002" s="22">
        <v>424089.98178690003</v>
      </c>
      <c r="J1002" s="21" t="s">
        <v>7920</v>
      </c>
      <c r="K1002" s="21"/>
      <c r="L1002" s="22">
        <v>1295336172</v>
      </c>
      <c r="M1002" s="22">
        <v>0</v>
      </c>
      <c r="N1002" s="21" t="s">
        <v>12505</v>
      </c>
      <c r="O1002" s="8">
        <v>44210</v>
      </c>
      <c r="P1002" s="21" t="s">
        <v>12512</v>
      </c>
      <c r="Q1002" s="22">
        <f>Table1_2[[#This Row],[Bank Deposit]]-Table1_2[[#This Row],[Saving Accounts]]</f>
        <v>1256158.0182131</v>
      </c>
      <c r="R1002" s="22">
        <f>IF(AND(Table1_2[[#This Row],[Bank Deposit]]&gt;=500000),Table1_2[[#This Row],[Bank Deposit]]+Table1_2[[#This Row],[Bank Deposit]]*0.02,Table1_2[[#This Row],[Bank Deposit]])</f>
        <v>1713852.96</v>
      </c>
    </row>
    <row r="1003" spans="1:18" x14ac:dyDescent="0.25">
      <c r="A1003" s="21" t="s">
        <v>7358</v>
      </c>
      <c r="B1003">
        <v>260136851</v>
      </c>
      <c r="C1003">
        <v>22</v>
      </c>
      <c r="D1003" s="8">
        <v>36670.5</v>
      </c>
      <c r="E1003" s="21" t="s">
        <v>12</v>
      </c>
      <c r="F1003" s="21" t="s">
        <v>807</v>
      </c>
      <c r="G1003" s="21" t="s">
        <v>4058</v>
      </c>
      <c r="H1003" s="22">
        <v>557685</v>
      </c>
      <c r="I1003" s="22">
        <v>459139.24203840003</v>
      </c>
      <c r="J1003" s="21" t="s">
        <v>7360</v>
      </c>
      <c r="K1003" s="21"/>
      <c r="L1003" s="22">
        <v>1995465303</v>
      </c>
      <c r="M1003" s="22">
        <v>0</v>
      </c>
      <c r="N1003" s="21" t="s">
        <v>12522</v>
      </c>
      <c r="O1003" s="8">
        <v>44450</v>
      </c>
      <c r="P1003" s="21" t="s">
        <v>12512</v>
      </c>
      <c r="Q1003" s="22">
        <f>Table1_2[[#This Row],[Bank Deposit]]-Table1_2[[#This Row],[Saving Accounts]]</f>
        <v>98545.757961599971</v>
      </c>
      <c r="R1003" s="22">
        <f>IF(AND(Table1_2[[#This Row],[Bank Deposit]]&gt;=500000),Table1_2[[#This Row],[Bank Deposit]]+Table1_2[[#This Row],[Bank Deposit]]*0.02,Table1_2[[#This Row],[Bank Deposit]])</f>
        <v>568838.69999999995</v>
      </c>
    </row>
    <row r="1004" spans="1:18" x14ac:dyDescent="0.25">
      <c r="A1004" s="21" t="s">
        <v>7674</v>
      </c>
      <c r="B1004">
        <v>738684930</v>
      </c>
      <c r="C1004">
        <v>31</v>
      </c>
      <c r="D1004" s="8">
        <v>33383.25</v>
      </c>
      <c r="E1004" s="21" t="s">
        <v>12</v>
      </c>
      <c r="F1004" s="21" t="s">
        <v>349</v>
      </c>
      <c r="G1004" s="21" t="s">
        <v>3058</v>
      </c>
      <c r="H1004" s="22">
        <v>1076630</v>
      </c>
      <c r="I1004" s="22">
        <v>728744.26697999996</v>
      </c>
      <c r="J1004" s="21" t="s">
        <v>7676</v>
      </c>
      <c r="K1004" s="21"/>
      <c r="L1004" s="22">
        <v>116049969</v>
      </c>
      <c r="M1004" s="22">
        <v>0</v>
      </c>
      <c r="N1004" s="21" t="s">
        <v>12539</v>
      </c>
      <c r="O1004" s="8">
        <v>44646</v>
      </c>
      <c r="P1004" s="21" t="s">
        <v>12566</v>
      </c>
      <c r="Q1004" s="22">
        <f>Table1_2[[#This Row],[Bank Deposit]]-Table1_2[[#This Row],[Saving Accounts]]</f>
        <v>347885.73302000004</v>
      </c>
      <c r="R1004" s="22">
        <f>IF(AND(Table1_2[[#This Row],[Bank Deposit]]&gt;=500000),Table1_2[[#This Row],[Bank Deposit]]+Table1_2[[#This Row],[Bank Deposit]]*0.02,Table1_2[[#This Row],[Bank Deposit]])</f>
        <v>1098162.6000000001</v>
      </c>
    </row>
    <row r="1005" spans="1:18" x14ac:dyDescent="0.25">
      <c r="A1005" s="21" t="s">
        <v>5760</v>
      </c>
      <c r="B1005">
        <v>436466634</v>
      </c>
      <c r="C1005">
        <v>46</v>
      </c>
      <c r="D1005" s="8">
        <v>27904.5</v>
      </c>
      <c r="E1005" s="21" t="s">
        <v>1094</v>
      </c>
      <c r="F1005" s="21" t="s">
        <v>763</v>
      </c>
      <c r="G1005" s="21" t="s">
        <v>4088</v>
      </c>
      <c r="H1005" s="22">
        <v>494709</v>
      </c>
      <c r="I1005" s="22">
        <v>130316.761575</v>
      </c>
      <c r="J1005" s="21" t="s">
        <v>5762</v>
      </c>
      <c r="K1005" s="21"/>
      <c r="L1005" s="22">
        <v>296249292</v>
      </c>
      <c r="M1005" s="22">
        <v>0</v>
      </c>
      <c r="N1005" s="21" t="s">
        <v>12525</v>
      </c>
      <c r="O1005" s="8">
        <v>44572</v>
      </c>
      <c r="P1005" s="21" t="s">
        <v>12564</v>
      </c>
      <c r="Q1005" s="22">
        <f>Table1_2[[#This Row],[Bank Deposit]]-Table1_2[[#This Row],[Saving Accounts]]</f>
        <v>364392.23842499999</v>
      </c>
      <c r="R1005" s="22">
        <f>IF(AND(Table1_2[[#This Row],[Bank Deposit]]&gt;=500000),Table1_2[[#This Row],[Bank Deposit]]+Table1_2[[#This Row],[Bank Deposit]]*0.02,Table1_2[[#This Row],[Bank Deposit]])</f>
        <v>494709</v>
      </c>
    </row>
    <row r="1006" spans="1:18" x14ac:dyDescent="0.25">
      <c r="A1006" s="21" t="s">
        <v>4147</v>
      </c>
      <c r="B1006">
        <v>480416516</v>
      </c>
      <c r="C1006">
        <v>63</v>
      </c>
      <c r="D1006" s="8">
        <v>21695.25</v>
      </c>
      <c r="E1006" s="21" t="s">
        <v>1094</v>
      </c>
      <c r="F1006" s="21" t="s">
        <v>102</v>
      </c>
      <c r="G1006" s="21" t="s">
        <v>4148</v>
      </c>
      <c r="H1006" s="22">
        <v>61344</v>
      </c>
      <c r="I1006" s="22">
        <v>9802.5950811599996</v>
      </c>
      <c r="J1006" s="21" t="s">
        <v>4150</v>
      </c>
      <c r="K1006" s="21"/>
      <c r="L1006" s="22">
        <v>1385006896</v>
      </c>
      <c r="M1006" s="22">
        <v>0</v>
      </c>
      <c r="N1006" s="21" t="s">
        <v>12509</v>
      </c>
      <c r="O1006" s="8">
        <v>44294</v>
      </c>
      <c r="P1006" s="21" t="s">
        <v>12519</v>
      </c>
      <c r="Q1006" s="22">
        <f>Table1_2[[#This Row],[Bank Deposit]]-Table1_2[[#This Row],[Saving Accounts]]</f>
        <v>51541.404918840002</v>
      </c>
      <c r="R1006" s="22">
        <f>IF(AND(Table1_2[[#This Row],[Bank Deposit]]&gt;=500000),Table1_2[[#This Row],[Bank Deposit]]+Table1_2[[#This Row],[Bank Deposit]]*0.02,Table1_2[[#This Row],[Bank Deposit]])</f>
        <v>61344</v>
      </c>
    </row>
    <row r="1007" spans="1:18" x14ac:dyDescent="0.25">
      <c r="A1007" s="21" t="s">
        <v>6123</v>
      </c>
      <c r="B1007">
        <v>17072561</v>
      </c>
      <c r="C1007">
        <v>49</v>
      </c>
      <c r="D1007" s="8">
        <v>26808.75</v>
      </c>
      <c r="E1007" s="21" t="s">
        <v>12</v>
      </c>
      <c r="F1007" s="21" t="s">
        <v>818</v>
      </c>
      <c r="G1007" s="21" t="s">
        <v>4088</v>
      </c>
      <c r="H1007" s="22">
        <v>605732</v>
      </c>
      <c r="I1007" s="22">
        <v>209987.24767488</v>
      </c>
      <c r="J1007" s="21" t="s">
        <v>6125</v>
      </c>
      <c r="K1007" s="21"/>
      <c r="L1007" s="22">
        <v>1310763924</v>
      </c>
      <c r="M1007" s="22">
        <v>0</v>
      </c>
      <c r="N1007" s="21" t="s">
        <v>12505</v>
      </c>
      <c r="O1007" s="8">
        <v>44324</v>
      </c>
      <c r="P1007" s="21" t="s">
        <v>12506</v>
      </c>
      <c r="Q1007" s="22">
        <f>Table1_2[[#This Row],[Bank Deposit]]-Table1_2[[#This Row],[Saving Accounts]]</f>
        <v>395744.75232512003</v>
      </c>
      <c r="R1007" s="22">
        <f>IF(AND(Table1_2[[#This Row],[Bank Deposit]]&gt;=500000),Table1_2[[#This Row],[Bank Deposit]]+Table1_2[[#This Row],[Bank Deposit]]*0.02,Table1_2[[#This Row],[Bank Deposit]])</f>
        <v>617846.64</v>
      </c>
    </row>
    <row r="1008" spans="1:18" x14ac:dyDescent="0.25">
      <c r="A1008" s="21" t="s">
        <v>7006</v>
      </c>
      <c r="B1008">
        <v>809037906</v>
      </c>
      <c r="C1008">
        <v>84</v>
      </c>
      <c r="D1008" s="8">
        <v>14025</v>
      </c>
      <c r="E1008" s="21" t="s">
        <v>12</v>
      </c>
      <c r="F1008" s="21" t="s">
        <v>2602</v>
      </c>
      <c r="G1008" s="21" t="s">
        <v>4112</v>
      </c>
      <c r="H1008" s="22">
        <v>51427</v>
      </c>
      <c r="I1008" s="22">
        <v>7181.9819963999998</v>
      </c>
      <c r="J1008" s="21" t="s">
        <v>4508</v>
      </c>
      <c r="K1008" s="21"/>
      <c r="L1008" s="22">
        <v>844067475</v>
      </c>
      <c r="M1008" s="22">
        <v>0</v>
      </c>
      <c r="N1008" s="21" t="s">
        <v>12539</v>
      </c>
      <c r="O1008" s="8">
        <v>44217</v>
      </c>
      <c r="P1008" s="21" t="s">
        <v>12512</v>
      </c>
      <c r="Q1008" s="22">
        <f>Table1_2[[#This Row],[Bank Deposit]]-Table1_2[[#This Row],[Saving Accounts]]</f>
        <v>44245.018003600002</v>
      </c>
      <c r="R1008" s="22">
        <f>IF(AND(Table1_2[[#This Row],[Bank Deposit]]&gt;=500000),Table1_2[[#This Row],[Bank Deposit]]+Table1_2[[#This Row],[Bank Deposit]]*0.02,Table1_2[[#This Row],[Bank Deposit]])</f>
        <v>51427</v>
      </c>
    </row>
    <row r="1009" spans="1:18" x14ac:dyDescent="0.25">
      <c r="A1009" s="21" t="s">
        <v>7220</v>
      </c>
      <c r="B1009">
        <v>109729048</v>
      </c>
      <c r="C1009">
        <v>48</v>
      </c>
      <c r="D1009" s="8">
        <v>27174</v>
      </c>
      <c r="E1009" s="21" t="s">
        <v>12</v>
      </c>
      <c r="F1009" s="21" t="s">
        <v>1277</v>
      </c>
      <c r="G1009" s="21" t="s">
        <v>4148</v>
      </c>
      <c r="H1009" s="22">
        <v>334496</v>
      </c>
      <c r="I1009" s="22">
        <v>246379.0901376</v>
      </c>
      <c r="J1009" s="21" t="s">
        <v>7222</v>
      </c>
      <c r="K1009" s="21"/>
      <c r="L1009" s="22">
        <v>3537170343</v>
      </c>
      <c r="M1009" s="22">
        <v>0</v>
      </c>
      <c r="N1009" s="21" t="s">
        <v>12539</v>
      </c>
      <c r="O1009" s="8">
        <v>44460</v>
      </c>
      <c r="P1009" s="21" t="s">
        <v>12566</v>
      </c>
      <c r="Q1009" s="22">
        <f>Table1_2[[#This Row],[Bank Deposit]]-Table1_2[[#This Row],[Saving Accounts]]</f>
        <v>88116.909862400003</v>
      </c>
      <c r="R1009" s="22">
        <f>IF(AND(Table1_2[[#This Row],[Bank Deposit]]&gt;=500000),Table1_2[[#This Row],[Bank Deposit]]+Table1_2[[#This Row],[Bank Deposit]]*0.02,Table1_2[[#This Row],[Bank Deposit]])</f>
        <v>334496</v>
      </c>
    </row>
    <row r="1010" spans="1:18" x14ac:dyDescent="0.25">
      <c r="A1010" s="21" t="s">
        <v>5492</v>
      </c>
      <c r="B1010">
        <v>848525038</v>
      </c>
      <c r="C1010">
        <v>83</v>
      </c>
      <c r="D1010" s="8">
        <v>14390.25</v>
      </c>
      <c r="E1010" s="21" t="s">
        <v>1094</v>
      </c>
      <c r="F1010" s="21" t="s">
        <v>246</v>
      </c>
      <c r="G1010" s="21" t="s">
        <v>4070</v>
      </c>
      <c r="H1010" s="22">
        <v>593465</v>
      </c>
      <c r="I1010" s="22">
        <v>155123.59008960001</v>
      </c>
      <c r="J1010" s="21" t="s">
        <v>5494</v>
      </c>
      <c r="K1010" s="21"/>
      <c r="L1010" s="22">
        <v>1660621155</v>
      </c>
      <c r="M1010" s="22">
        <v>0</v>
      </c>
      <c r="N1010" s="21" t="s">
        <v>12539</v>
      </c>
      <c r="O1010" s="8">
        <v>44441</v>
      </c>
      <c r="P1010" s="21" t="s">
        <v>12512</v>
      </c>
      <c r="Q1010" s="22">
        <f>Table1_2[[#This Row],[Bank Deposit]]-Table1_2[[#This Row],[Saving Accounts]]</f>
        <v>438341.40991039999</v>
      </c>
      <c r="R1010" s="22">
        <f>IF(AND(Table1_2[[#This Row],[Bank Deposit]]&gt;=500000),Table1_2[[#This Row],[Bank Deposit]]+Table1_2[[#This Row],[Bank Deposit]]*0.02,Table1_2[[#This Row],[Bank Deposit]])</f>
        <v>605334.30000000005</v>
      </c>
    </row>
    <row r="1011" spans="1:18" x14ac:dyDescent="0.25">
      <c r="A1011" s="21" t="s">
        <v>4177</v>
      </c>
      <c r="B1011">
        <v>591612522</v>
      </c>
      <c r="C1011">
        <v>66</v>
      </c>
      <c r="D1011" s="8">
        <v>20599.5</v>
      </c>
      <c r="E1011" s="21" t="s">
        <v>1094</v>
      </c>
      <c r="F1011" s="21" t="s">
        <v>204</v>
      </c>
      <c r="G1011" s="21" t="s">
        <v>4084</v>
      </c>
      <c r="J1011" s="21" t="s">
        <v>4178</v>
      </c>
      <c r="K1011" s="21"/>
      <c r="L1011" s="22">
        <v>31172103</v>
      </c>
      <c r="M1011" s="22">
        <v>0</v>
      </c>
      <c r="N1011" s="21" t="s">
        <v>12522</v>
      </c>
      <c r="O1011" s="8">
        <v>44358</v>
      </c>
      <c r="P1011" s="21" t="s">
        <v>12510</v>
      </c>
      <c r="Q1011" s="22">
        <f>Table1_2[[#This Row],[Bank Deposit]]-Table1_2[[#This Row],[Saving Accounts]]</f>
        <v>0</v>
      </c>
      <c r="R1011" s="22">
        <f>IF(AND(Table1_2[[#This Row],[Bank Deposit]]&gt;=500000),Table1_2[[#This Row],[Bank Deposit]]+Table1_2[[#This Row],[Bank Deposit]]*0.02,Table1_2[[#This Row],[Bank Deposit]])</f>
        <v>0</v>
      </c>
    </row>
    <row r="1012" spans="1:18" x14ac:dyDescent="0.25">
      <c r="A1012" s="21" t="s">
        <v>4141</v>
      </c>
      <c r="B1012">
        <v>446276731</v>
      </c>
      <c r="C1012">
        <v>53</v>
      </c>
      <c r="D1012" s="8">
        <v>25347.75</v>
      </c>
      <c r="E1012" s="21" t="s">
        <v>1094</v>
      </c>
      <c r="F1012" s="21" t="s">
        <v>190</v>
      </c>
      <c r="G1012" s="21" t="s">
        <v>4074</v>
      </c>
      <c r="H1012" s="22">
        <v>600265</v>
      </c>
      <c r="I1012" s="22">
        <v>107419.5453789</v>
      </c>
      <c r="J1012" s="21" t="s">
        <v>4143</v>
      </c>
      <c r="K1012" s="21"/>
      <c r="L1012" s="22">
        <v>3508529736</v>
      </c>
      <c r="M1012" s="22">
        <v>0</v>
      </c>
      <c r="N1012" s="21" t="s">
        <v>12525</v>
      </c>
      <c r="O1012" s="8">
        <v>44499</v>
      </c>
      <c r="P1012" s="21" t="s">
        <v>12564</v>
      </c>
      <c r="Q1012" s="22">
        <f>Table1_2[[#This Row],[Bank Deposit]]-Table1_2[[#This Row],[Saving Accounts]]</f>
        <v>492845.45462109998</v>
      </c>
      <c r="R1012" s="22">
        <f>IF(AND(Table1_2[[#This Row],[Bank Deposit]]&gt;=500000),Table1_2[[#This Row],[Bank Deposit]]+Table1_2[[#This Row],[Bank Deposit]]*0.02,Table1_2[[#This Row],[Bank Deposit]])</f>
        <v>612270.30000000005</v>
      </c>
    </row>
    <row r="1013" spans="1:18" x14ac:dyDescent="0.25">
      <c r="A1013" s="21" t="s">
        <v>373</v>
      </c>
      <c r="B1013">
        <v>935604502</v>
      </c>
      <c r="C1013">
        <v>70</v>
      </c>
      <c r="D1013" s="8">
        <v>19138.5</v>
      </c>
      <c r="E1013" s="21" t="s">
        <v>12</v>
      </c>
      <c r="F1013" s="21" t="s">
        <v>135</v>
      </c>
      <c r="G1013" s="21" t="s">
        <v>14</v>
      </c>
      <c r="H1013" s="22">
        <v>433212</v>
      </c>
      <c r="I1013" s="22">
        <v>217439.02065600001</v>
      </c>
      <c r="J1013" s="21" t="s">
        <v>375</v>
      </c>
      <c r="K1013" s="21"/>
      <c r="L1013" s="22">
        <v>1393370472</v>
      </c>
      <c r="M1013" s="22">
        <v>553308327</v>
      </c>
      <c r="N1013" s="21" t="s">
        <v>12515</v>
      </c>
      <c r="O1013" s="8">
        <v>44634</v>
      </c>
      <c r="P1013" s="21" t="s">
        <v>12516</v>
      </c>
      <c r="Q1013" s="22">
        <f>Table1_2[[#This Row],[Bank Deposit]]-Table1_2[[#This Row],[Saving Accounts]]</f>
        <v>215772.97934399999</v>
      </c>
      <c r="R1013" s="22">
        <f>IF(AND(Table1_2[[#This Row],[Bank Deposit]]&gt;=500000),Table1_2[[#This Row],[Bank Deposit]]+Table1_2[[#This Row],[Bank Deposit]]*0.02,Table1_2[[#This Row],[Bank Deposit]])</f>
        <v>433212</v>
      </c>
    </row>
    <row r="1014" spans="1:18" x14ac:dyDescent="0.25">
      <c r="A1014" s="21" t="s">
        <v>1283</v>
      </c>
      <c r="B1014">
        <v>167654139</v>
      </c>
      <c r="C1014">
        <v>26</v>
      </c>
      <c r="D1014" s="8">
        <v>35209.5</v>
      </c>
      <c r="E1014" s="21" t="s">
        <v>1094</v>
      </c>
      <c r="F1014" s="21" t="s">
        <v>731</v>
      </c>
      <c r="G1014" s="21" t="s">
        <v>14</v>
      </c>
      <c r="H1014" s="22">
        <v>21913</v>
      </c>
      <c r="I1014" s="22">
        <v>9501.2359199999992</v>
      </c>
      <c r="J1014" s="21" t="s">
        <v>1285</v>
      </c>
      <c r="K1014" s="21"/>
      <c r="L1014" s="22">
        <v>24595008</v>
      </c>
      <c r="M1014" s="22">
        <v>0</v>
      </c>
      <c r="N1014" s="21" t="s">
        <v>12522</v>
      </c>
      <c r="O1014" s="8">
        <v>44335</v>
      </c>
      <c r="P1014" s="21" t="s">
        <v>12510</v>
      </c>
      <c r="Q1014" s="22">
        <f>Table1_2[[#This Row],[Bank Deposit]]-Table1_2[[#This Row],[Saving Accounts]]</f>
        <v>12411.764080000001</v>
      </c>
      <c r="R1014" s="22">
        <f>IF(AND(Table1_2[[#This Row],[Bank Deposit]]&gt;=500000),Table1_2[[#This Row],[Bank Deposit]]+Table1_2[[#This Row],[Bank Deposit]]*0.02,Table1_2[[#This Row],[Bank Deposit]])</f>
        <v>21913</v>
      </c>
    </row>
    <row r="1015" spans="1:18" x14ac:dyDescent="0.25">
      <c r="A1015" s="21" t="s">
        <v>6210</v>
      </c>
      <c r="B1015">
        <v>845277611</v>
      </c>
      <c r="C1015">
        <v>46</v>
      </c>
      <c r="D1015" s="8">
        <v>27904.5</v>
      </c>
      <c r="E1015" s="21" t="s">
        <v>12</v>
      </c>
      <c r="F1015" s="21" t="s">
        <v>442</v>
      </c>
      <c r="G1015" s="21" t="s">
        <v>4062</v>
      </c>
      <c r="H1015" s="22">
        <v>487783</v>
      </c>
      <c r="I1015" s="22">
        <v>128351.45232</v>
      </c>
      <c r="J1015" s="21" t="s">
        <v>6212</v>
      </c>
      <c r="K1015" s="21"/>
      <c r="L1015" s="22">
        <v>478098159</v>
      </c>
      <c r="M1015" s="22">
        <v>0</v>
      </c>
      <c r="N1015" s="21" t="s">
        <v>12525</v>
      </c>
      <c r="O1015" s="8">
        <v>44407</v>
      </c>
      <c r="P1015" s="21" t="s">
        <v>12506</v>
      </c>
      <c r="Q1015" s="22">
        <f>Table1_2[[#This Row],[Bank Deposit]]-Table1_2[[#This Row],[Saving Accounts]]</f>
        <v>359431.54768000002</v>
      </c>
      <c r="R1015" s="22">
        <f>IF(AND(Table1_2[[#This Row],[Bank Deposit]]&gt;=500000),Table1_2[[#This Row],[Bank Deposit]]+Table1_2[[#This Row],[Bank Deposit]]*0.02,Table1_2[[#This Row],[Bank Deposit]])</f>
        <v>487783</v>
      </c>
    </row>
    <row r="1016" spans="1:18" x14ac:dyDescent="0.25">
      <c r="A1016" s="21" t="s">
        <v>2115</v>
      </c>
      <c r="B1016">
        <v>54235781</v>
      </c>
      <c r="C1016">
        <v>59</v>
      </c>
      <c r="D1016" s="8">
        <v>23156.25</v>
      </c>
      <c r="E1016" s="21" t="s">
        <v>1094</v>
      </c>
      <c r="F1016" s="21" t="s">
        <v>794</v>
      </c>
      <c r="G1016" s="21" t="s">
        <v>1964</v>
      </c>
      <c r="H1016" s="22">
        <v>380570</v>
      </c>
      <c r="I1016" s="22">
        <v>258895.00349999999</v>
      </c>
      <c r="J1016" s="21" t="s">
        <v>2117</v>
      </c>
      <c r="K1016" s="21"/>
      <c r="L1016" s="22">
        <v>1114519653</v>
      </c>
      <c r="M1016" s="22">
        <v>0</v>
      </c>
      <c r="N1016" s="21" t="s">
        <v>12525</v>
      </c>
      <c r="O1016" s="8">
        <v>44528</v>
      </c>
      <c r="P1016" s="21" t="s">
        <v>12561</v>
      </c>
      <c r="Q1016" s="22">
        <f>Table1_2[[#This Row],[Bank Deposit]]-Table1_2[[#This Row],[Saving Accounts]]</f>
        <v>121674.99650000001</v>
      </c>
      <c r="R1016" s="22">
        <f>IF(AND(Table1_2[[#This Row],[Bank Deposit]]&gt;=500000),Table1_2[[#This Row],[Bank Deposit]]+Table1_2[[#This Row],[Bank Deposit]]*0.02,Table1_2[[#This Row],[Bank Deposit]])</f>
        <v>380570</v>
      </c>
    </row>
    <row r="1017" spans="1:18" x14ac:dyDescent="0.25">
      <c r="A1017" s="21" t="s">
        <v>5070</v>
      </c>
      <c r="B1017">
        <v>48771606</v>
      </c>
      <c r="C1017">
        <v>58</v>
      </c>
      <c r="D1017" s="8">
        <v>23521.5</v>
      </c>
      <c r="E1017" s="21" t="s">
        <v>1094</v>
      </c>
      <c r="F1017" s="21" t="s">
        <v>591</v>
      </c>
      <c r="G1017" s="21" t="s">
        <v>4112</v>
      </c>
      <c r="H1017" s="22">
        <v>1119155</v>
      </c>
      <c r="I1017" s="22">
        <v>654609.43474679999</v>
      </c>
      <c r="J1017" s="21" t="s">
        <v>5072</v>
      </c>
      <c r="K1017" s="21"/>
      <c r="L1017" s="22">
        <v>3503916</v>
      </c>
      <c r="M1017" s="22">
        <v>0</v>
      </c>
      <c r="N1017" s="21" t="s">
        <v>12539</v>
      </c>
      <c r="O1017" s="8">
        <v>44232</v>
      </c>
      <c r="P1017" s="21" t="s">
        <v>12512</v>
      </c>
      <c r="Q1017" s="22">
        <f>Table1_2[[#This Row],[Bank Deposit]]-Table1_2[[#This Row],[Saving Accounts]]</f>
        <v>464545.56525320001</v>
      </c>
      <c r="R1017" s="22">
        <f>IF(AND(Table1_2[[#This Row],[Bank Deposit]]&gt;=500000),Table1_2[[#This Row],[Bank Deposit]]+Table1_2[[#This Row],[Bank Deposit]]*0.02,Table1_2[[#This Row],[Bank Deposit]])</f>
        <v>1141538.1000000001</v>
      </c>
    </row>
    <row r="1018" spans="1:18" x14ac:dyDescent="0.25">
      <c r="A1018" s="21" t="s">
        <v>1745</v>
      </c>
      <c r="B1018">
        <v>720643968</v>
      </c>
      <c r="C1018">
        <v>41</v>
      </c>
      <c r="D1018" s="8">
        <v>29730.75</v>
      </c>
      <c r="E1018" s="21" t="s">
        <v>1094</v>
      </c>
      <c r="F1018" s="21" t="s">
        <v>1746</v>
      </c>
      <c r="G1018" s="21" t="s">
        <v>14</v>
      </c>
      <c r="H1018" s="22">
        <v>254722</v>
      </c>
      <c r="I1018" s="22">
        <v>63336.387116799997</v>
      </c>
      <c r="J1018" s="21" t="s">
        <v>1748</v>
      </c>
      <c r="K1018" s="21"/>
      <c r="L1018" s="22">
        <v>2916045816</v>
      </c>
      <c r="M1018" s="22">
        <v>0</v>
      </c>
      <c r="N1018" s="21" t="s">
        <v>12539</v>
      </c>
      <c r="O1018" s="8">
        <v>44471</v>
      </c>
      <c r="P1018" s="21" t="s">
        <v>12512</v>
      </c>
      <c r="Q1018" s="22">
        <f>Table1_2[[#This Row],[Bank Deposit]]-Table1_2[[#This Row],[Saving Accounts]]</f>
        <v>191385.6128832</v>
      </c>
      <c r="R1018" s="22">
        <f>IF(AND(Table1_2[[#This Row],[Bank Deposit]]&gt;=500000),Table1_2[[#This Row],[Bank Deposit]]+Table1_2[[#This Row],[Bank Deposit]]*0.02,Table1_2[[#This Row],[Bank Deposit]])</f>
        <v>254722</v>
      </c>
    </row>
    <row r="1019" spans="1:18" x14ac:dyDescent="0.25">
      <c r="A1019" s="21" t="s">
        <v>2881</v>
      </c>
      <c r="B1019">
        <v>670368682</v>
      </c>
      <c r="C1019">
        <v>68</v>
      </c>
      <c r="D1019" s="8">
        <v>19869</v>
      </c>
      <c r="E1019" s="21" t="s">
        <v>1094</v>
      </c>
      <c r="F1019" s="21" t="s">
        <v>1308</v>
      </c>
      <c r="G1019" s="21" t="s">
        <v>2773</v>
      </c>
      <c r="H1019" s="22">
        <v>48563</v>
      </c>
      <c r="I1019" s="22">
        <v>46477.953467400002</v>
      </c>
      <c r="J1019" s="21" t="s">
        <v>2883</v>
      </c>
      <c r="K1019" s="21"/>
      <c r="L1019" s="22">
        <v>2524887072</v>
      </c>
      <c r="M1019" s="22">
        <v>0</v>
      </c>
      <c r="N1019" s="21" t="s">
        <v>12525</v>
      </c>
      <c r="O1019" s="8">
        <v>44549</v>
      </c>
      <c r="P1019" s="21" t="s">
        <v>12564</v>
      </c>
      <c r="Q1019" s="22">
        <f>Table1_2[[#This Row],[Bank Deposit]]-Table1_2[[#This Row],[Saving Accounts]]</f>
        <v>2085.0465325999976</v>
      </c>
      <c r="R1019" s="22">
        <f>IF(AND(Table1_2[[#This Row],[Bank Deposit]]&gt;=500000),Table1_2[[#This Row],[Bank Deposit]]+Table1_2[[#This Row],[Bank Deposit]]*0.02,Table1_2[[#This Row],[Bank Deposit]])</f>
        <v>48563</v>
      </c>
    </row>
    <row r="1020" spans="1:18" x14ac:dyDescent="0.25">
      <c r="A1020" s="21" t="s">
        <v>5849</v>
      </c>
      <c r="B1020">
        <v>215919306</v>
      </c>
      <c r="C1020">
        <v>52</v>
      </c>
      <c r="D1020" s="8">
        <v>25713</v>
      </c>
      <c r="E1020" s="21" t="s">
        <v>12</v>
      </c>
      <c r="F1020" s="21" t="s">
        <v>340</v>
      </c>
      <c r="G1020" s="21" t="s">
        <v>4119</v>
      </c>
      <c r="H1020" s="22">
        <v>619175</v>
      </c>
      <c r="I1020" s="22">
        <v>78126.753642240001</v>
      </c>
      <c r="J1020" s="21" t="s">
        <v>5851</v>
      </c>
      <c r="K1020" s="21"/>
      <c r="L1020" s="22">
        <v>796088832</v>
      </c>
      <c r="M1020" s="22">
        <v>0</v>
      </c>
      <c r="N1020" s="21" t="s">
        <v>12509</v>
      </c>
      <c r="O1020" s="8">
        <v>44240</v>
      </c>
      <c r="P1020" s="21" t="s">
        <v>12519</v>
      </c>
      <c r="Q1020" s="22">
        <f>Table1_2[[#This Row],[Bank Deposit]]-Table1_2[[#This Row],[Saving Accounts]]</f>
        <v>541048.24635776004</v>
      </c>
      <c r="R1020" s="22">
        <f>IF(AND(Table1_2[[#This Row],[Bank Deposit]]&gt;=500000),Table1_2[[#This Row],[Bank Deposit]]+Table1_2[[#This Row],[Bank Deposit]]*0.02,Table1_2[[#This Row],[Bank Deposit]])</f>
        <v>631558.5</v>
      </c>
    </row>
    <row r="1021" spans="1:18" x14ac:dyDescent="0.25">
      <c r="A1021" s="21" t="s">
        <v>3264</v>
      </c>
      <c r="B1021">
        <v>229181229</v>
      </c>
      <c r="C1021">
        <v>25</v>
      </c>
      <c r="D1021" s="8">
        <v>35574.75</v>
      </c>
      <c r="E1021" s="21" t="s">
        <v>1094</v>
      </c>
      <c r="F1021" s="21" t="s">
        <v>241</v>
      </c>
      <c r="G1021" s="21" t="s">
        <v>3058</v>
      </c>
      <c r="H1021" s="22">
        <v>34567</v>
      </c>
      <c r="I1021" s="22">
        <v>5757.8675962500001</v>
      </c>
      <c r="J1021" s="21" t="s">
        <v>3266</v>
      </c>
      <c r="K1021" s="21"/>
      <c r="L1021" s="22">
        <v>1685690409</v>
      </c>
      <c r="M1021" s="22">
        <v>0</v>
      </c>
      <c r="N1021" s="21" t="s">
        <v>12509</v>
      </c>
      <c r="O1021" s="8">
        <v>44527</v>
      </c>
      <c r="P1021" s="21" t="s">
        <v>12519</v>
      </c>
      <c r="Q1021" s="22">
        <f>Table1_2[[#This Row],[Bank Deposit]]-Table1_2[[#This Row],[Saving Accounts]]</f>
        <v>28809.132403750002</v>
      </c>
      <c r="R1021" s="22">
        <f>IF(AND(Table1_2[[#This Row],[Bank Deposit]]&gt;=500000),Table1_2[[#This Row],[Bank Deposit]]+Table1_2[[#This Row],[Bank Deposit]]*0.02,Table1_2[[#This Row],[Bank Deposit]])</f>
        <v>34567</v>
      </c>
    </row>
    <row r="1022" spans="1:18" x14ac:dyDescent="0.25">
      <c r="A1022" s="21" t="s">
        <v>8301</v>
      </c>
      <c r="B1022">
        <v>397374898</v>
      </c>
      <c r="C1022">
        <v>49</v>
      </c>
      <c r="D1022" s="8">
        <v>26808.75</v>
      </c>
      <c r="E1022" s="21" t="s">
        <v>12</v>
      </c>
      <c r="F1022" s="21" t="s">
        <v>442</v>
      </c>
      <c r="G1022" s="21" t="s">
        <v>3331</v>
      </c>
      <c r="H1022" s="22">
        <v>1298009</v>
      </c>
      <c r="I1022" s="22">
        <v>228166.94090232</v>
      </c>
      <c r="J1022" s="21" t="s">
        <v>8303</v>
      </c>
      <c r="K1022" s="21"/>
      <c r="L1022" s="22">
        <v>739902009</v>
      </c>
      <c r="M1022" s="22">
        <v>0</v>
      </c>
      <c r="N1022" s="21" t="s">
        <v>12522</v>
      </c>
      <c r="O1022" s="8">
        <v>44481</v>
      </c>
      <c r="P1022" s="21" t="s">
        <v>12510</v>
      </c>
      <c r="Q1022" s="22">
        <f>Table1_2[[#This Row],[Bank Deposit]]-Table1_2[[#This Row],[Saving Accounts]]</f>
        <v>1069842.05909768</v>
      </c>
      <c r="R1022" s="22">
        <f>IF(AND(Table1_2[[#This Row],[Bank Deposit]]&gt;=500000),Table1_2[[#This Row],[Bank Deposit]]+Table1_2[[#This Row],[Bank Deposit]]*0.02,Table1_2[[#This Row],[Bank Deposit]])</f>
        <v>1323969.18</v>
      </c>
    </row>
    <row r="1023" spans="1:18" x14ac:dyDescent="0.25">
      <c r="A1023" s="21" t="s">
        <v>8475</v>
      </c>
      <c r="B1023">
        <v>121818842</v>
      </c>
      <c r="C1023">
        <v>24</v>
      </c>
      <c r="D1023" s="8">
        <v>35940</v>
      </c>
      <c r="E1023" s="21" t="s">
        <v>12</v>
      </c>
      <c r="F1023" s="21" t="s">
        <v>260</v>
      </c>
      <c r="G1023" s="21" t="s">
        <v>2773</v>
      </c>
      <c r="H1023" s="22">
        <v>419095</v>
      </c>
      <c r="I1023" s="22">
        <v>254367.37281599999</v>
      </c>
      <c r="J1023" s="21" t="s">
        <v>8477</v>
      </c>
      <c r="K1023" s="21"/>
      <c r="L1023" s="22">
        <v>1809871128</v>
      </c>
      <c r="M1023" s="22">
        <v>0</v>
      </c>
      <c r="N1023" s="21" t="s">
        <v>12525</v>
      </c>
      <c r="O1023" s="8">
        <v>44272</v>
      </c>
      <c r="P1023" s="21" t="s">
        <v>12564</v>
      </c>
      <c r="Q1023" s="22">
        <f>Table1_2[[#This Row],[Bank Deposit]]-Table1_2[[#This Row],[Saving Accounts]]</f>
        <v>164727.62718400001</v>
      </c>
      <c r="R1023" s="22">
        <f>IF(AND(Table1_2[[#This Row],[Bank Deposit]]&gt;=500000),Table1_2[[#This Row],[Bank Deposit]]+Table1_2[[#This Row],[Bank Deposit]]*0.02,Table1_2[[#This Row],[Bank Deposit]])</f>
        <v>419095</v>
      </c>
    </row>
    <row r="1024" spans="1:18" x14ac:dyDescent="0.25">
      <c r="A1024" s="21" t="s">
        <v>6495</v>
      </c>
      <c r="B1024">
        <v>656387474</v>
      </c>
      <c r="C1024">
        <v>20</v>
      </c>
      <c r="D1024" s="8">
        <v>37401</v>
      </c>
      <c r="E1024" s="21" t="s">
        <v>12</v>
      </c>
      <c r="F1024" s="21" t="s">
        <v>246</v>
      </c>
      <c r="G1024" s="21" t="s">
        <v>4074</v>
      </c>
      <c r="H1024" s="22">
        <v>255753</v>
      </c>
      <c r="I1024" s="22">
        <v>169395.08770800001</v>
      </c>
      <c r="J1024" s="21" t="s">
        <v>6497</v>
      </c>
      <c r="K1024" s="21"/>
      <c r="L1024" s="22">
        <v>1401116556</v>
      </c>
      <c r="M1024" s="22">
        <v>0</v>
      </c>
      <c r="N1024" s="21" t="s">
        <v>12505</v>
      </c>
      <c r="O1024" s="8">
        <v>44394</v>
      </c>
      <c r="P1024" s="21" t="s">
        <v>12506</v>
      </c>
      <c r="Q1024" s="22">
        <f>Table1_2[[#This Row],[Bank Deposit]]-Table1_2[[#This Row],[Saving Accounts]]</f>
        <v>86357.912291999994</v>
      </c>
      <c r="R1024" s="22">
        <f>IF(AND(Table1_2[[#This Row],[Bank Deposit]]&gt;=500000),Table1_2[[#This Row],[Bank Deposit]]+Table1_2[[#This Row],[Bank Deposit]]*0.02,Table1_2[[#This Row],[Bank Deposit]])</f>
        <v>255753</v>
      </c>
    </row>
    <row r="1025" spans="1:18" x14ac:dyDescent="0.25">
      <c r="A1025" s="21" t="s">
        <v>5391</v>
      </c>
      <c r="B1025">
        <v>596659255</v>
      </c>
      <c r="C1025">
        <v>33</v>
      </c>
      <c r="D1025" s="8">
        <v>32652.75</v>
      </c>
      <c r="E1025" s="21" t="s">
        <v>1094</v>
      </c>
      <c r="F1025" s="21" t="s">
        <v>97</v>
      </c>
      <c r="G1025" s="21" t="s">
        <v>4062</v>
      </c>
      <c r="H1025" s="22">
        <v>1057008</v>
      </c>
      <c r="I1025" s="22">
        <v>320877.41100800002</v>
      </c>
      <c r="J1025" s="21" t="s">
        <v>5393</v>
      </c>
      <c r="K1025" s="21"/>
      <c r="L1025" s="22">
        <v>4062747</v>
      </c>
      <c r="M1025" s="22">
        <v>0</v>
      </c>
      <c r="N1025" s="21" t="s">
        <v>12525</v>
      </c>
      <c r="O1025" s="8">
        <v>44385</v>
      </c>
      <c r="P1025" s="21" t="s">
        <v>12506</v>
      </c>
      <c r="Q1025" s="22">
        <f>Table1_2[[#This Row],[Bank Deposit]]-Table1_2[[#This Row],[Saving Accounts]]</f>
        <v>736130.58899199998</v>
      </c>
      <c r="R1025" s="22">
        <f>IF(AND(Table1_2[[#This Row],[Bank Deposit]]&gt;=500000),Table1_2[[#This Row],[Bank Deposit]]+Table1_2[[#This Row],[Bank Deposit]]*0.02,Table1_2[[#This Row],[Bank Deposit]])</f>
        <v>1078148.1599999999</v>
      </c>
    </row>
    <row r="1026" spans="1:18" x14ac:dyDescent="0.25">
      <c r="A1026" s="21" t="s">
        <v>6092</v>
      </c>
      <c r="B1026">
        <v>404150613</v>
      </c>
      <c r="C1026">
        <v>77</v>
      </c>
      <c r="D1026" s="8">
        <v>16581.75</v>
      </c>
      <c r="E1026" s="21" t="s">
        <v>12</v>
      </c>
      <c r="F1026" s="21" t="s">
        <v>290</v>
      </c>
      <c r="G1026" s="21" t="s">
        <v>4148</v>
      </c>
      <c r="H1026" s="22">
        <v>1052954</v>
      </c>
      <c r="I1026" s="22">
        <v>85225.633301880007</v>
      </c>
      <c r="J1026" s="21" t="s">
        <v>6094</v>
      </c>
      <c r="K1026" s="21"/>
      <c r="L1026" s="22">
        <v>267774039</v>
      </c>
      <c r="M1026" s="22">
        <v>0</v>
      </c>
      <c r="N1026" s="21" t="s">
        <v>12505</v>
      </c>
      <c r="O1026" s="8">
        <v>44600</v>
      </c>
      <c r="P1026" s="21" t="s">
        <v>12510</v>
      </c>
      <c r="Q1026" s="22">
        <f>Table1_2[[#This Row],[Bank Deposit]]-Table1_2[[#This Row],[Saving Accounts]]</f>
        <v>967728.36669812002</v>
      </c>
      <c r="R1026" s="22">
        <f>IF(AND(Table1_2[[#This Row],[Bank Deposit]]&gt;=500000),Table1_2[[#This Row],[Bank Deposit]]+Table1_2[[#This Row],[Bank Deposit]]*0.02,Table1_2[[#This Row],[Bank Deposit]])</f>
        <v>1074013.08</v>
      </c>
    </row>
    <row r="1027" spans="1:18" x14ac:dyDescent="0.25">
      <c r="A1027" s="21" t="s">
        <v>4961</v>
      </c>
      <c r="B1027">
        <v>999351529</v>
      </c>
      <c r="C1027">
        <v>61</v>
      </c>
      <c r="D1027" s="8">
        <v>22425.75</v>
      </c>
      <c r="E1027" s="21" t="s">
        <v>1094</v>
      </c>
      <c r="F1027" s="21" t="s">
        <v>893</v>
      </c>
      <c r="G1027" s="21" t="s">
        <v>4105</v>
      </c>
      <c r="H1027" s="22">
        <v>66532</v>
      </c>
      <c r="I1027" s="22">
        <v>43035.085830099997</v>
      </c>
      <c r="J1027" s="21" t="s">
        <v>4963</v>
      </c>
      <c r="K1027" s="21"/>
      <c r="L1027" s="22">
        <v>3303089692</v>
      </c>
      <c r="M1027" s="22">
        <v>0</v>
      </c>
      <c r="N1027" s="21" t="s">
        <v>12525</v>
      </c>
      <c r="O1027" s="8">
        <v>44381</v>
      </c>
      <c r="P1027" s="21" t="s">
        <v>12506</v>
      </c>
      <c r="Q1027" s="22">
        <f>Table1_2[[#This Row],[Bank Deposit]]-Table1_2[[#This Row],[Saving Accounts]]</f>
        <v>23496.914169900003</v>
      </c>
      <c r="R1027" s="22">
        <f>IF(AND(Table1_2[[#This Row],[Bank Deposit]]&gt;=500000),Table1_2[[#This Row],[Bank Deposit]]+Table1_2[[#This Row],[Bank Deposit]]*0.02,Table1_2[[#This Row],[Bank Deposit]])</f>
        <v>66532</v>
      </c>
    </row>
    <row r="1028" spans="1:18" x14ac:dyDescent="0.25">
      <c r="A1028" s="21" t="s">
        <v>694</v>
      </c>
      <c r="B1028">
        <v>352133027</v>
      </c>
      <c r="C1028">
        <v>51</v>
      </c>
      <c r="D1028" s="8">
        <v>26078.25</v>
      </c>
      <c r="E1028" s="21" t="s">
        <v>12</v>
      </c>
      <c r="F1028" s="21" t="s">
        <v>385</v>
      </c>
      <c r="G1028" s="21" t="s">
        <v>14</v>
      </c>
      <c r="H1028" s="22">
        <v>67102</v>
      </c>
      <c r="I1028" s="22">
        <v>23182.758175999999</v>
      </c>
      <c r="J1028" s="21" t="s">
        <v>696</v>
      </c>
      <c r="K1028" s="21"/>
      <c r="L1028" s="22">
        <v>1765790247</v>
      </c>
      <c r="M1028" s="22">
        <v>0</v>
      </c>
      <c r="N1028" s="21" t="s">
        <v>12505</v>
      </c>
      <c r="O1028" s="8">
        <v>44476</v>
      </c>
      <c r="P1028" s="21" t="s">
        <v>12506</v>
      </c>
      <c r="Q1028" s="22">
        <f>Table1_2[[#This Row],[Bank Deposit]]-Table1_2[[#This Row],[Saving Accounts]]</f>
        <v>43919.241823999997</v>
      </c>
      <c r="R1028" s="22">
        <f>IF(AND(Table1_2[[#This Row],[Bank Deposit]]&gt;=500000),Table1_2[[#This Row],[Bank Deposit]]+Table1_2[[#This Row],[Bank Deposit]]*0.02,Table1_2[[#This Row],[Bank Deposit]])</f>
        <v>67102</v>
      </c>
    </row>
    <row r="1029" spans="1:18" x14ac:dyDescent="0.25">
      <c r="A1029" s="21" t="s">
        <v>8511</v>
      </c>
      <c r="B1029">
        <v>406611418</v>
      </c>
      <c r="C1029">
        <v>54</v>
      </c>
      <c r="D1029" s="8">
        <v>24982.5</v>
      </c>
      <c r="E1029" s="21" t="s">
        <v>12</v>
      </c>
      <c r="F1029" s="21" t="s">
        <v>282</v>
      </c>
      <c r="G1029" s="21" t="s">
        <v>2773</v>
      </c>
      <c r="H1029" s="22">
        <v>448281</v>
      </c>
      <c r="I1029" s="22">
        <v>171841.03964999999</v>
      </c>
      <c r="J1029" s="21" t="s">
        <v>8312</v>
      </c>
      <c r="K1029" s="21"/>
      <c r="L1029" s="22">
        <v>2950975314</v>
      </c>
      <c r="M1029" s="22">
        <v>0</v>
      </c>
      <c r="N1029" s="21" t="s">
        <v>12509</v>
      </c>
      <c r="O1029" s="8">
        <v>44367</v>
      </c>
      <c r="P1029" s="21" t="s">
        <v>12519</v>
      </c>
      <c r="Q1029" s="22">
        <f>Table1_2[[#This Row],[Bank Deposit]]-Table1_2[[#This Row],[Saving Accounts]]</f>
        <v>276439.96035000001</v>
      </c>
      <c r="R1029" s="22">
        <f>IF(AND(Table1_2[[#This Row],[Bank Deposit]]&gt;=500000),Table1_2[[#This Row],[Bank Deposit]]+Table1_2[[#This Row],[Bank Deposit]]*0.02,Table1_2[[#This Row],[Bank Deposit]])</f>
        <v>448281</v>
      </c>
    </row>
    <row r="1030" spans="1:18" x14ac:dyDescent="0.25">
      <c r="A1030" s="21" t="s">
        <v>3306</v>
      </c>
      <c r="B1030">
        <v>543597632</v>
      </c>
      <c r="C1030">
        <v>82</v>
      </c>
      <c r="D1030" s="8">
        <v>14755.5</v>
      </c>
      <c r="E1030" s="21" t="s">
        <v>1094</v>
      </c>
      <c r="F1030" s="21" t="s">
        <v>574</v>
      </c>
      <c r="G1030" s="21" t="s">
        <v>3058</v>
      </c>
      <c r="H1030" s="22">
        <v>82101</v>
      </c>
      <c r="I1030" s="22">
        <v>33387.837599999999</v>
      </c>
      <c r="J1030" s="21" t="s">
        <v>3308</v>
      </c>
      <c r="K1030" s="21"/>
      <c r="L1030" s="22">
        <v>111602892</v>
      </c>
      <c r="M1030" s="22">
        <v>0</v>
      </c>
      <c r="N1030" s="21" t="s">
        <v>12522</v>
      </c>
      <c r="O1030" s="8">
        <v>44435</v>
      </c>
      <c r="P1030" s="21" t="s">
        <v>12510</v>
      </c>
      <c r="Q1030" s="22">
        <f>Table1_2[[#This Row],[Bank Deposit]]-Table1_2[[#This Row],[Saving Accounts]]</f>
        <v>48713.162400000001</v>
      </c>
      <c r="R1030" s="22">
        <f>IF(AND(Table1_2[[#This Row],[Bank Deposit]]&gt;=500000),Table1_2[[#This Row],[Bank Deposit]]+Table1_2[[#This Row],[Bank Deposit]]*0.02,Table1_2[[#This Row],[Bank Deposit]])</f>
        <v>82101</v>
      </c>
    </row>
    <row r="1031" spans="1:18" x14ac:dyDescent="0.25">
      <c r="A1031" s="21" t="s">
        <v>4241</v>
      </c>
      <c r="B1031">
        <v>990678166</v>
      </c>
      <c r="C1031">
        <v>74</v>
      </c>
      <c r="D1031" s="8">
        <v>17677.5</v>
      </c>
      <c r="E1031" s="21" t="s">
        <v>1094</v>
      </c>
      <c r="F1031" s="21" t="s">
        <v>260</v>
      </c>
      <c r="G1031" s="21" t="s">
        <v>4148</v>
      </c>
      <c r="H1031" s="22">
        <v>621906</v>
      </c>
      <c r="I1031" s="22">
        <v>197378.53793503999</v>
      </c>
      <c r="J1031" s="21" t="s">
        <v>4243</v>
      </c>
      <c r="K1031" s="21"/>
      <c r="L1031" s="22">
        <v>315314025</v>
      </c>
      <c r="M1031" s="22">
        <v>0</v>
      </c>
      <c r="N1031" s="21" t="s">
        <v>12522</v>
      </c>
      <c r="O1031" s="8">
        <v>44458</v>
      </c>
      <c r="P1031" s="21" t="s">
        <v>12510</v>
      </c>
      <c r="Q1031" s="22">
        <f>Table1_2[[#This Row],[Bank Deposit]]-Table1_2[[#This Row],[Saving Accounts]]</f>
        <v>424527.46206496004</v>
      </c>
      <c r="R1031" s="22">
        <f>IF(AND(Table1_2[[#This Row],[Bank Deposit]]&gt;=500000),Table1_2[[#This Row],[Bank Deposit]]+Table1_2[[#This Row],[Bank Deposit]]*0.02,Table1_2[[#This Row],[Bank Deposit]])</f>
        <v>634344.12</v>
      </c>
    </row>
    <row r="1032" spans="1:18" x14ac:dyDescent="0.25">
      <c r="A1032" s="21" t="s">
        <v>4776</v>
      </c>
      <c r="B1032">
        <v>747067312</v>
      </c>
      <c r="C1032">
        <v>51</v>
      </c>
      <c r="D1032" s="8">
        <v>26078.25</v>
      </c>
      <c r="E1032" s="21" t="s">
        <v>1094</v>
      </c>
      <c r="F1032" s="21" t="s">
        <v>665</v>
      </c>
      <c r="G1032" s="21" t="s">
        <v>4066</v>
      </c>
      <c r="H1032" s="22">
        <v>149968</v>
      </c>
      <c r="I1032" s="22">
        <v>112149.92613959999</v>
      </c>
      <c r="J1032" s="21" t="s">
        <v>4778</v>
      </c>
      <c r="K1032" s="21"/>
      <c r="L1032" s="22">
        <v>11389152</v>
      </c>
      <c r="M1032" s="22">
        <v>4664507904</v>
      </c>
      <c r="N1032" s="21" t="s">
        <v>12509</v>
      </c>
      <c r="O1032" s="8">
        <v>44352</v>
      </c>
      <c r="P1032" s="21" t="s">
        <v>12510</v>
      </c>
      <c r="Q1032" s="22">
        <f>Table1_2[[#This Row],[Bank Deposit]]-Table1_2[[#This Row],[Saving Accounts]]</f>
        <v>37818.073860400007</v>
      </c>
      <c r="R1032" s="22">
        <f>IF(AND(Table1_2[[#This Row],[Bank Deposit]]&gt;=500000),Table1_2[[#This Row],[Bank Deposit]]+Table1_2[[#This Row],[Bank Deposit]]*0.02,Table1_2[[#This Row],[Bank Deposit]])</f>
        <v>149968</v>
      </c>
    </row>
    <row r="1033" spans="1:18" x14ac:dyDescent="0.25">
      <c r="A1033" s="21" t="s">
        <v>4776</v>
      </c>
      <c r="B1033">
        <v>168980799</v>
      </c>
      <c r="C1033">
        <v>72</v>
      </c>
      <c r="D1033" s="8">
        <v>18408</v>
      </c>
      <c r="E1033" s="21" t="s">
        <v>12</v>
      </c>
      <c r="F1033" s="21" t="s">
        <v>829</v>
      </c>
      <c r="G1033" s="21" t="s">
        <v>4058</v>
      </c>
      <c r="H1033" s="22">
        <v>851936</v>
      </c>
      <c r="I1033" s="22">
        <v>218308.483232</v>
      </c>
      <c r="J1033" s="21" t="s">
        <v>1458</v>
      </c>
      <c r="K1033" s="21"/>
      <c r="L1033" s="22">
        <v>11389152</v>
      </c>
      <c r="M1033" s="22">
        <v>4664507904</v>
      </c>
      <c r="N1033" s="21" t="s">
        <v>12515</v>
      </c>
      <c r="O1033" s="8">
        <v>44386</v>
      </c>
      <c r="P1033" s="21" t="s">
        <v>12506</v>
      </c>
      <c r="Q1033" s="22">
        <f>Table1_2[[#This Row],[Bank Deposit]]-Table1_2[[#This Row],[Saving Accounts]]</f>
        <v>633627.51676799997</v>
      </c>
      <c r="R1033" s="22">
        <f>IF(AND(Table1_2[[#This Row],[Bank Deposit]]&gt;=500000),Table1_2[[#This Row],[Bank Deposit]]+Table1_2[[#This Row],[Bank Deposit]]*0.02,Table1_2[[#This Row],[Bank Deposit]])</f>
        <v>868974.72</v>
      </c>
    </row>
    <row r="1034" spans="1:18" x14ac:dyDescent="0.25">
      <c r="A1034" s="21" t="s">
        <v>6790</v>
      </c>
      <c r="B1034">
        <v>194747626</v>
      </c>
      <c r="C1034">
        <v>60</v>
      </c>
      <c r="D1034" s="8">
        <v>22791</v>
      </c>
      <c r="E1034" s="21" t="s">
        <v>12</v>
      </c>
      <c r="F1034" s="21" t="s">
        <v>1076</v>
      </c>
      <c r="G1034" s="21" t="s">
        <v>4099</v>
      </c>
      <c r="H1034" s="22">
        <v>816157</v>
      </c>
      <c r="I1034" s="22">
        <v>343339.29627759999</v>
      </c>
      <c r="J1034" s="21" t="s">
        <v>6792</v>
      </c>
      <c r="K1034" s="21"/>
      <c r="L1034" s="22">
        <v>1582714716</v>
      </c>
      <c r="M1034" s="22">
        <v>0</v>
      </c>
      <c r="N1034" s="21" t="s">
        <v>12539</v>
      </c>
      <c r="O1034" s="8">
        <v>44218</v>
      </c>
      <c r="P1034" s="21" t="s">
        <v>12510</v>
      </c>
      <c r="Q1034" s="22">
        <f>Table1_2[[#This Row],[Bank Deposit]]-Table1_2[[#This Row],[Saving Accounts]]</f>
        <v>472817.70372240001</v>
      </c>
      <c r="R1034" s="22">
        <f>IF(AND(Table1_2[[#This Row],[Bank Deposit]]&gt;=500000),Table1_2[[#This Row],[Bank Deposit]]+Table1_2[[#This Row],[Bank Deposit]]*0.02,Table1_2[[#This Row],[Bank Deposit]])</f>
        <v>832480.14</v>
      </c>
    </row>
    <row r="1035" spans="1:18" x14ac:dyDescent="0.25">
      <c r="A1035" s="21" t="s">
        <v>1644</v>
      </c>
      <c r="B1035">
        <v>570807611</v>
      </c>
      <c r="C1035">
        <v>36</v>
      </c>
      <c r="D1035" s="8">
        <v>31557</v>
      </c>
      <c r="E1035" s="21" t="s">
        <v>1094</v>
      </c>
      <c r="F1035" s="21" t="s">
        <v>514</v>
      </c>
      <c r="G1035" s="21" t="s">
        <v>14</v>
      </c>
      <c r="J1035" s="21" t="s">
        <v>1645</v>
      </c>
      <c r="K1035" s="21"/>
      <c r="L1035" s="22">
        <v>381201106</v>
      </c>
      <c r="M1035" s="22">
        <v>694032384</v>
      </c>
      <c r="N1035" s="21" t="s">
        <v>12515</v>
      </c>
      <c r="O1035" s="8">
        <v>44492</v>
      </c>
      <c r="P1035" s="21" t="s">
        <v>12516</v>
      </c>
      <c r="Q1035" s="22">
        <f>Table1_2[[#This Row],[Bank Deposit]]-Table1_2[[#This Row],[Saving Accounts]]</f>
        <v>0</v>
      </c>
      <c r="R1035" s="22">
        <f>IF(AND(Table1_2[[#This Row],[Bank Deposit]]&gt;=500000),Table1_2[[#This Row],[Bank Deposit]]+Table1_2[[#This Row],[Bank Deposit]]*0.02,Table1_2[[#This Row],[Bank Deposit]])</f>
        <v>0</v>
      </c>
    </row>
    <row r="1036" spans="1:18" x14ac:dyDescent="0.25">
      <c r="A1036" s="21" t="s">
        <v>6606</v>
      </c>
      <c r="B1036">
        <v>325802789</v>
      </c>
      <c r="C1036">
        <v>69</v>
      </c>
      <c r="D1036" s="8">
        <v>19503.75</v>
      </c>
      <c r="E1036" s="21" t="s">
        <v>12</v>
      </c>
      <c r="F1036" s="21" t="s">
        <v>222</v>
      </c>
      <c r="G1036" s="21" t="s">
        <v>4119</v>
      </c>
      <c r="H1036" s="22">
        <v>1156978</v>
      </c>
      <c r="I1036" s="22">
        <v>115945.72032959999</v>
      </c>
      <c r="J1036" s="21" t="s">
        <v>6608</v>
      </c>
      <c r="K1036" s="21"/>
      <c r="L1036" s="22">
        <v>761675</v>
      </c>
      <c r="M1036" s="22">
        <v>319085725</v>
      </c>
      <c r="N1036" s="21" t="s">
        <v>12515</v>
      </c>
      <c r="O1036" s="8">
        <v>44277</v>
      </c>
      <c r="P1036" s="21" t="s">
        <v>12516</v>
      </c>
      <c r="Q1036" s="22">
        <f>Table1_2[[#This Row],[Bank Deposit]]-Table1_2[[#This Row],[Saving Accounts]]</f>
        <v>1041032.2796704</v>
      </c>
      <c r="R1036" s="22">
        <f>IF(AND(Table1_2[[#This Row],[Bank Deposit]]&gt;=500000),Table1_2[[#This Row],[Bank Deposit]]+Table1_2[[#This Row],[Bank Deposit]]*0.02,Table1_2[[#This Row],[Bank Deposit]])</f>
        <v>1180117.56</v>
      </c>
    </row>
    <row r="1037" spans="1:18" x14ac:dyDescent="0.25">
      <c r="A1037" s="21" t="s">
        <v>1238</v>
      </c>
      <c r="B1037">
        <v>132748811</v>
      </c>
      <c r="C1037">
        <v>75</v>
      </c>
      <c r="D1037" s="8">
        <v>17312.25</v>
      </c>
      <c r="E1037" s="21" t="s">
        <v>1094</v>
      </c>
      <c r="F1037" s="21" t="s">
        <v>227</v>
      </c>
      <c r="G1037" s="21" t="s">
        <v>14</v>
      </c>
      <c r="H1037" s="22">
        <v>1284148</v>
      </c>
      <c r="I1037" s="22">
        <v>786017.82273280004</v>
      </c>
      <c r="J1037" s="21" t="s">
        <v>1240</v>
      </c>
      <c r="K1037" s="21"/>
      <c r="L1037" s="22">
        <v>253693568</v>
      </c>
      <c r="M1037" s="22">
        <v>0</v>
      </c>
      <c r="N1037" s="21" t="s">
        <v>12539</v>
      </c>
      <c r="O1037" s="8">
        <v>44561</v>
      </c>
      <c r="P1037" s="21" t="s">
        <v>12566</v>
      </c>
      <c r="Q1037" s="22">
        <f>Table1_2[[#This Row],[Bank Deposit]]-Table1_2[[#This Row],[Saving Accounts]]</f>
        <v>498130.17726719996</v>
      </c>
      <c r="R1037" s="22">
        <f>IF(AND(Table1_2[[#This Row],[Bank Deposit]]&gt;=500000),Table1_2[[#This Row],[Bank Deposit]]+Table1_2[[#This Row],[Bank Deposit]]*0.02,Table1_2[[#This Row],[Bank Deposit]])</f>
        <v>1309830.96</v>
      </c>
    </row>
    <row r="1038" spans="1:18" x14ac:dyDescent="0.25">
      <c r="A1038" s="21" t="s">
        <v>6621</v>
      </c>
      <c r="B1038">
        <v>79104040</v>
      </c>
      <c r="C1038">
        <v>54</v>
      </c>
      <c r="D1038" s="8">
        <v>24982.5</v>
      </c>
      <c r="E1038" s="21" t="s">
        <v>12</v>
      </c>
      <c r="F1038" s="21" t="s">
        <v>93</v>
      </c>
      <c r="G1038" s="21" t="s">
        <v>4070</v>
      </c>
      <c r="H1038" s="22">
        <v>1559827</v>
      </c>
      <c r="I1038" s="22">
        <v>428352.41606975999</v>
      </c>
      <c r="J1038" s="21" t="s">
        <v>6623</v>
      </c>
      <c r="K1038" s="21"/>
      <c r="L1038" s="22">
        <v>740592348</v>
      </c>
      <c r="M1038" s="22">
        <v>0</v>
      </c>
      <c r="N1038" s="21" t="s">
        <v>12505</v>
      </c>
      <c r="O1038" s="8">
        <v>44530</v>
      </c>
      <c r="P1038" s="21" t="s">
        <v>12506</v>
      </c>
      <c r="Q1038" s="22">
        <f>Table1_2[[#This Row],[Bank Deposit]]-Table1_2[[#This Row],[Saving Accounts]]</f>
        <v>1131474.58393024</v>
      </c>
      <c r="R1038" s="22">
        <f>IF(AND(Table1_2[[#This Row],[Bank Deposit]]&gt;=500000),Table1_2[[#This Row],[Bank Deposit]]+Table1_2[[#This Row],[Bank Deposit]]*0.02,Table1_2[[#This Row],[Bank Deposit]])</f>
        <v>1591023.54</v>
      </c>
    </row>
    <row r="1039" spans="1:18" x14ac:dyDescent="0.25">
      <c r="A1039" s="21" t="s">
        <v>6378</v>
      </c>
      <c r="B1039">
        <v>111392645</v>
      </c>
      <c r="C1039">
        <v>32</v>
      </c>
      <c r="D1039" s="8">
        <v>33018</v>
      </c>
      <c r="E1039" s="21" t="s">
        <v>12</v>
      </c>
      <c r="F1039" s="21" t="s">
        <v>260</v>
      </c>
      <c r="G1039" s="21" t="s">
        <v>4105</v>
      </c>
      <c r="H1039" s="22">
        <v>202534</v>
      </c>
      <c r="I1039" s="22">
        <v>89353.318859999999</v>
      </c>
      <c r="J1039" s="21" t="s">
        <v>6380</v>
      </c>
      <c r="K1039" s="21"/>
      <c r="L1039" s="22">
        <v>69441372</v>
      </c>
      <c r="M1039" s="22">
        <v>0</v>
      </c>
      <c r="N1039" s="21" t="s">
        <v>12525</v>
      </c>
      <c r="O1039" s="8">
        <v>44519</v>
      </c>
      <c r="P1039" s="21" t="s">
        <v>12564</v>
      </c>
      <c r="Q1039" s="22">
        <f>Table1_2[[#This Row],[Bank Deposit]]-Table1_2[[#This Row],[Saving Accounts]]</f>
        <v>113180.68114</v>
      </c>
      <c r="R1039" s="22">
        <f>IF(AND(Table1_2[[#This Row],[Bank Deposit]]&gt;=500000),Table1_2[[#This Row],[Bank Deposit]]+Table1_2[[#This Row],[Bank Deposit]]*0.02,Table1_2[[#This Row],[Bank Deposit]])</f>
        <v>202534</v>
      </c>
    </row>
    <row r="1040" spans="1:18" x14ac:dyDescent="0.25">
      <c r="A1040" s="21" t="s">
        <v>1911</v>
      </c>
      <c r="B1040">
        <v>573934545</v>
      </c>
      <c r="C1040">
        <v>80</v>
      </c>
      <c r="D1040" s="8">
        <v>15486</v>
      </c>
      <c r="E1040" s="21" t="s">
        <v>1094</v>
      </c>
      <c r="F1040" s="21" t="s">
        <v>323</v>
      </c>
      <c r="G1040" s="21" t="s">
        <v>14</v>
      </c>
      <c r="H1040" s="22">
        <v>1895319</v>
      </c>
      <c r="I1040" s="22">
        <v>415136.01626111998</v>
      </c>
      <c r="J1040" s="21" t="s">
        <v>1913</v>
      </c>
      <c r="K1040" s="21"/>
      <c r="L1040" s="22">
        <v>99008</v>
      </c>
      <c r="M1040" s="22">
        <v>0</v>
      </c>
      <c r="N1040" s="21" t="s">
        <v>12505</v>
      </c>
      <c r="O1040" s="8">
        <v>44587</v>
      </c>
      <c r="P1040" s="21" t="s">
        <v>12506</v>
      </c>
      <c r="Q1040" s="22">
        <f>Table1_2[[#This Row],[Bank Deposit]]-Table1_2[[#This Row],[Saving Accounts]]</f>
        <v>1480182.9837388801</v>
      </c>
      <c r="R1040" s="22">
        <f>IF(AND(Table1_2[[#This Row],[Bank Deposit]]&gt;=500000),Table1_2[[#This Row],[Bank Deposit]]+Table1_2[[#This Row],[Bank Deposit]]*0.02,Table1_2[[#This Row],[Bank Deposit]])</f>
        <v>1933225.38</v>
      </c>
    </row>
    <row r="1041" spans="1:18" x14ac:dyDescent="0.25">
      <c r="A1041" s="21" t="s">
        <v>4083</v>
      </c>
      <c r="B1041">
        <v>822216007</v>
      </c>
      <c r="C1041">
        <v>55</v>
      </c>
      <c r="D1041" s="8">
        <v>24617.25</v>
      </c>
      <c r="E1041" s="21" t="s">
        <v>1094</v>
      </c>
      <c r="F1041" s="21" t="s">
        <v>818</v>
      </c>
      <c r="G1041" s="21" t="s">
        <v>4084</v>
      </c>
      <c r="H1041" s="22">
        <v>291376</v>
      </c>
      <c r="I1041" s="22">
        <v>29866.00022016</v>
      </c>
      <c r="J1041" s="21" t="s">
        <v>4086</v>
      </c>
      <c r="K1041" s="21"/>
      <c r="L1041" s="22">
        <v>206725552</v>
      </c>
      <c r="M1041" s="22">
        <v>0</v>
      </c>
      <c r="N1041" s="21" t="s">
        <v>12509</v>
      </c>
      <c r="O1041" s="8">
        <v>44406</v>
      </c>
      <c r="P1041" s="21" t="s">
        <v>12510</v>
      </c>
      <c r="Q1041" s="22">
        <f>Table1_2[[#This Row],[Bank Deposit]]-Table1_2[[#This Row],[Saving Accounts]]</f>
        <v>261509.99977984</v>
      </c>
      <c r="R1041" s="22">
        <f>IF(AND(Table1_2[[#This Row],[Bank Deposit]]&gt;=500000),Table1_2[[#This Row],[Bank Deposit]]+Table1_2[[#This Row],[Bank Deposit]]*0.02,Table1_2[[#This Row],[Bank Deposit]])</f>
        <v>291376</v>
      </c>
    </row>
    <row r="1042" spans="1:18" x14ac:dyDescent="0.25">
      <c r="A1042" s="21" t="s">
        <v>1866</v>
      </c>
      <c r="B1042">
        <v>796966460</v>
      </c>
      <c r="C1042">
        <v>30</v>
      </c>
      <c r="D1042" s="8">
        <v>33748.5</v>
      </c>
      <c r="E1042" s="21" t="s">
        <v>1094</v>
      </c>
      <c r="F1042" s="21" t="s">
        <v>53</v>
      </c>
      <c r="G1042" s="21" t="s">
        <v>14</v>
      </c>
      <c r="H1042" s="22">
        <v>481185</v>
      </c>
      <c r="I1042" s="22">
        <v>246923.65711649999</v>
      </c>
      <c r="J1042" s="21" t="s">
        <v>1868</v>
      </c>
      <c r="K1042" s="21"/>
      <c r="L1042" s="22">
        <v>1050305028</v>
      </c>
      <c r="M1042" s="22">
        <v>0</v>
      </c>
      <c r="N1042" s="21" t="s">
        <v>12525</v>
      </c>
      <c r="O1042" s="8">
        <v>44595</v>
      </c>
      <c r="P1042" s="21" t="s">
        <v>12506</v>
      </c>
      <c r="Q1042" s="22">
        <f>Table1_2[[#This Row],[Bank Deposit]]-Table1_2[[#This Row],[Saving Accounts]]</f>
        <v>234261.34288350001</v>
      </c>
      <c r="R1042" s="22">
        <f>IF(AND(Table1_2[[#This Row],[Bank Deposit]]&gt;=500000),Table1_2[[#This Row],[Bank Deposit]]+Table1_2[[#This Row],[Bank Deposit]]*0.02,Table1_2[[#This Row],[Bank Deposit]])</f>
        <v>481185</v>
      </c>
    </row>
    <row r="1043" spans="1:18" x14ac:dyDescent="0.25">
      <c r="A1043" s="21" t="s">
        <v>2635</v>
      </c>
      <c r="B1043">
        <v>475767486</v>
      </c>
      <c r="C1043">
        <v>31</v>
      </c>
      <c r="D1043" s="8">
        <v>33383.25</v>
      </c>
      <c r="E1043" s="21" t="s">
        <v>12</v>
      </c>
      <c r="F1043" s="21" t="s">
        <v>767</v>
      </c>
      <c r="G1043" s="21" t="s">
        <v>1964</v>
      </c>
      <c r="H1043" s="22">
        <v>1340823</v>
      </c>
      <c r="I1043" s="22">
        <v>885755.94370559999</v>
      </c>
      <c r="J1043" s="21" t="s">
        <v>2637</v>
      </c>
      <c r="K1043" s="21"/>
      <c r="L1043" s="22">
        <v>13522208</v>
      </c>
      <c r="M1043" s="22">
        <v>0</v>
      </c>
      <c r="N1043" s="21" t="s">
        <v>12539</v>
      </c>
      <c r="O1043" s="8">
        <v>44666</v>
      </c>
      <c r="P1043" s="21" t="s">
        <v>12510</v>
      </c>
      <c r="Q1043" s="22">
        <f>Table1_2[[#This Row],[Bank Deposit]]-Table1_2[[#This Row],[Saving Accounts]]</f>
        <v>455067.05629440001</v>
      </c>
      <c r="R1043" s="22">
        <f>IF(AND(Table1_2[[#This Row],[Bank Deposit]]&gt;=500000),Table1_2[[#This Row],[Bank Deposit]]+Table1_2[[#This Row],[Bank Deposit]]*0.02,Table1_2[[#This Row],[Bank Deposit]])</f>
        <v>1367639.46</v>
      </c>
    </row>
    <row r="1044" spans="1:18" x14ac:dyDescent="0.25">
      <c r="A1044" s="21" t="s">
        <v>6758</v>
      </c>
      <c r="B1044">
        <v>309528570</v>
      </c>
      <c r="C1044">
        <v>80</v>
      </c>
      <c r="D1044" s="8">
        <v>15486</v>
      </c>
      <c r="E1044" s="21" t="s">
        <v>12</v>
      </c>
      <c r="F1044" s="21" t="s">
        <v>430</v>
      </c>
      <c r="G1044" s="21" t="s">
        <v>4084</v>
      </c>
      <c r="H1044" s="22">
        <v>1755886</v>
      </c>
      <c r="I1044" s="22">
        <v>531125.37857429998</v>
      </c>
      <c r="J1044" s="21" t="s">
        <v>2258</v>
      </c>
      <c r="K1044" s="21"/>
      <c r="L1044" s="22">
        <v>3255534204</v>
      </c>
      <c r="M1044" s="22">
        <v>0</v>
      </c>
      <c r="N1044" s="21" t="s">
        <v>12539</v>
      </c>
      <c r="O1044" s="8">
        <v>44515</v>
      </c>
      <c r="P1044" s="21" t="s">
        <v>12512</v>
      </c>
      <c r="Q1044" s="22">
        <f>Table1_2[[#This Row],[Bank Deposit]]-Table1_2[[#This Row],[Saving Accounts]]</f>
        <v>1224760.6214256999</v>
      </c>
      <c r="R1044" s="22">
        <f>IF(AND(Table1_2[[#This Row],[Bank Deposit]]&gt;=500000),Table1_2[[#This Row],[Bank Deposit]]+Table1_2[[#This Row],[Bank Deposit]]*0.02,Table1_2[[#This Row],[Bank Deposit]])</f>
        <v>1791003.72</v>
      </c>
    </row>
    <row r="1045" spans="1:18" x14ac:dyDescent="0.25">
      <c r="A1045" s="21" t="s">
        <v>7116</v>
      </c>
      <c r="B1045">
        <v>295447004</v>
      </c>
      <c r="C1045">
        <v>48</v>
      </c>
      <c r="D1045" s="8">
        <v>27174</v>
      </c>
      <c r="E1045" s="21" t="s">
        <v>12</v>
      </c>
      <c r="F1045" s="21" t="s">
        <v>147</v>
      </c>
      <c r="G1045" s="21" t="s">
        <v>4105</v>
      </c>
      <c r="H1045" s="22">
        <v>962054</v>
      </c>
      <c r="I1045" s="22">
        <v>127803.84022512</v>
      </c>
      <c r="J1045" s="21" t="s">
        <v>7118</v>
      </c>
      <c r="K1045" s="21"/>
      <c r="L1045" s="22">
        <v>617303125</v>
      </c>
      <c r="M1045" s="22">
        <v>0</v>
      </c>
      <c r="N1045" s="21" t="s">
        <v>12539</v>
      </c>
      <c r="O1045" s="8">
        <v>44274</v>
      </c>
      <c r="P1045" s="21" t="s">
        <v>12512</v>
      </c>
      <c r="Q1045" s="22">
        <f>Table1_2[[#This Row],[Bank Deposit]]-Table1_2[[#This Row],[Saving Accounts]]</f>
        <v>834250.15977488004</v>
      </c>
      <c r="R1045" s="22">
        <f>IF(AND(Table1_2[[#This Row],[Bank Deposit]]&gt;=500000),Table1_2[[#This Row],[Bank Deposit]]+Table1_2[[#This Row],[Bank Deposit]]*0.02,Table1_2[[#This Row],[Bank Deposit]])</f>
        <v>981295.08</v>
      </c>
    </row>
    <row r="1046" spans="1:18" x14ac:dyDescent="0.25">
      <c r="A1046" s="21" t="s">
        <v>3546</v>
      </c>
      <c r="B1046">
        <v>897859446</v>
      </c>
      <c r="C1046">
        <v>30</v>
      </c>
      <c r="D1046" s="8">
        <v>33748.5</v>
      </c>
      <c r="E1046" s="21" t="s">
        <v>1094</v>
      </c>
      <c r="F1046" s="21" t="s">
        <v>1610</v>
      </c>
      <c r="G1046" s="21" t="s">
        <v>3331</v>
      </c>
      <c r="H1046" s="22">
        <v>162594</v>
      </c>
      <c r="I1046" s="22">
        <v>138713.1467904</v>
      </c>
      <c r="J1046" s="21" t="s">
        <v>3548</v>
      </c>
      <c r="K1046" s="21"/>
      <c r="L1046" s="22">
        <v>502407136</v>
      </c>
      <c r="M1046" s="22">
        <v>0</v>
      </c>
      <c r="N1046" s="21" t="s">
        <v>12539</v>
      </c>
      <c r="O1046" s="8">
        <v>44616</v>
      </c>
      <c r="P1046" s="21" t="s">
        <v>12512</v>
      </c>
      <c r="Q1046" s="22">
        <f>Table1_2[[#This Row],[Bank Deposit]]-Table1_2[[#This Row],[Saving Accounts]]</f>
        <v>23880.853209599998</v>
      </c>
      <c r="R1046" s="22">
        <f>IF(AND(Table1_2[[#This Row],[Bank Deposit]]&gt;=500000),Table1_2[[#This Row],[Bank Deposit]]+Table1_2[[#This Row],[Bank Deposit]]*0.02,Table1_2[[#This Row],[Bank Deposit]])</f>
        <v>162594</v>
      </c>
    </row>
    <row r="1047" spans="1:18" x14ac:dyDescent="0.25">
      <c r="A1047" s="21" t="s">
        <v>429</v>
      </c>
      <c r="B1047">
        <v>328266044</v>
      </c>
      <c r="C1047">
        <v>46</v>
      </c>
      <c r="D1047" s="8">
        <v>27904.5</v>
      </c>
      <c r="E1047" s="21" t="s">
        <v>12</v>
      </c>
      <c r="F1047" s="21" t="s">
        <v>430</v>
      </c>
      <c r="G1047" s="21" t="s">
        <v>14</v>
      </c>
      <c r="H1047" s="22">
        <v>147773</v>
      </c>
      <c r="I1047" s="22">
        <v>70516.274203199995</v>
      </c>
      <c r="J1047" s="21" t="s">
        <v>432</v>
      </c>
      <c r="K1047" s="21"/>
      <c r="L1047" s="22">
        <v>3231967002</v>
      </c>
      <c r="M1047" s="22">
        <v>0</v>
      </c>
      <c r="N1047" s="21" t="s">
        <v>12522</v>
      </c>
      <c r="O1047" s="8">
        <v>44357</v>
      </c>
      <c r="P1047" s="21" t="s">
        <v>12512</v>
      </c>
      <c r="Q1047" s="22">
        <f>Table1_2[[#This Row],[Bank Deposit]]-Table1_2[[#This Row],[Saving Accounts]]</f>
        <v>77256.725796800005</v>
      </c>
      <c r="R1047" s="22">
        <f>IF(AND(Table1_2[[#This Row],[Bank Deposit]]&gt;=500000),Table1_2[[#This Row],[Bank Deposit]]+Table1_2[[#This Row],[Bank Deposit]]*0.02,Table1_2[[#This Row],[Bank Deposit]])</f>
        <v>147773</v>
      </c>
    </row>
    <row r="1048" spans="1:18" x14ac:dyDescent="0.25">
      <c r="A1048" s="21" t="s">
        <v>8708</v>
      </c>
      <c r="B1048">
        <v>409989446</v>
      </c>
      <c r="C1048">
        <v>66</v>
      </c>
      <c r="D1048" s="8">
        <v>20599.5</v>
      </c>
      <c r="E1048" s="21" t="s">
        <v>12</v>
      </c>
      <c r="F1048" s="21" t="s">
        <v>422</v>
      </c>
      <c r="G1048" s="21" t="s">
        <v>3820</v>
      </c>
      <c r="H1048" s="22">
        <v>443300</v>
      </c>
      <c r="I1048" s="22">
        <v>93271.528618950004</v>
      </c>
      <c r="J1048" s="21" t="s">
        <v>8710</v>
      </c>
      <c r="K1048" s="21"/>
      <c r="L1048" s="22">
        <v>2793424704</v>
      </c>
      <c r="M1048" s="22">
        <v>7973843976</v>
      </c>
      <c r="N1048" s="21" t="s">
        <v>12515</v>
      </c>
      <c r="O1048" s="8">
        <v>44257</v>
      </c>
      <c r="P1048" s="21" t="s">
        <v>12516</v>
      </c>
      <c r="Q1048" s="22">
        <f>Table1_2[[#This Row],[Bank Deposit]]-Table1_2[[#This Row],[Saving Accounts]]</f>
        <v>350028.47138105001</v>
      </c>
      <c r="R1048" s="22">
        <f>IF(AND(Table1_2[[#This Row],[Bank Deposit]]&gt;=500000),Table1_2[[#This Row],[Bank Deposit]]+Table1_2[[#This Row],[Bank Deposit]]*0.02,Table1_2[[#This Row],[Bank Deposit]])</f>
        <v>443300</v>
      </c>
    </row>
    <row r="1049" spans="1:18" x14ac:dyDescent="0.25">
      <c r="A1049" s="21" t="s">
        <v>4532</v>
      </c>
      <c r="B1049">
        <v>110714690</v>
      </c>
      <c r="C1049">
        <v>55</v>
      </c>
      <c r="D1049" s="8">
        <v>24617.25</v>
      </c>
      <c r="E1049" s="21" t="s">
        <v>1094</v>
      </c>
      <c r="F1049" s="21" t="s">
        <v>310</v>
      </c>
      <c r="G1049" s="21" t="s">
        <v>4088</v>
      </c>
      <c r="H1049" s="22">
        <v>370437</v>
      </c>
      <c r="I1049" s="22">
        <v>264528.28668024001</v>
      </c>
      <c r="J1049" s="21" t="s">
        <v>4534</v>
      </c>
      <c r="K1049" s="21"/>
      <c r="L1049" s="22">
        <v>153481104</v>
      </c>
      <c r="M1049" s="22">
        <v>0</v>
      </c>
      <c r="N1049" s="21" t="s">
        <v>12505</v>
      </c>
      <c r="O1049" s="8">
        <v>44313</v>
      </c>
      <c r="P1049" s="21" t="s">
        <v>12510</v>
      </c>
      <c r="Q1049" s="22">
        <f>Table1_2[[#This Row],[Bank Deposit]]-Table1_2[[#This Row],[Saving Accounts]]</f>
        <v>105908.71331975999</v>
      </c>
      <c r="R1049" s="22">
        <f>IF(AND(Table1_2[[#This Row],[Bank Deposit]]&gt;=500000),Table1_2[[#This Row],[Bank Deposit]]+Table1_2[[#This Row],[Bank Deposit]]*0.02,Table1_2[[#This Row],[Bank Deposit]])</f>
        <v>370437</v>
      </c>
    </row>
    <row r="1050" spans="1:18" x14ac:dyDescent="0.25">
      <c r="A1050" s="21" t="s">
        <v>6059</v>
      </c>
      <c r="B1050">
        <v>743682227</v>
      </c>
      <c r="C1050">
        <v>78</v>
      </c>
      <c r="D1050" s="8">
        <v>16216.5</v>
      </c>
      <c r="E1050" s="21" t="s">
        <v>12</v>
      </c>
      <c r="F1050" s="21" t="s">
        <v>794</v>
      </c>
      <c r="G1050" s="21" t="s">
        <v>4105</v>
      </c>
      <c r="H1050" s="22">
        <v>349744</v>
      </c>
      <c r="I1050" s="22">
        <v>72397.066291199997</v>
      </c>
      <c r="J1050" s="21" t="s">
        <v>6061</v>
      </c>
      <c r="K1050" s="21"/>
      <c r="L1050" s="22">
        <v>4326774036</v>
      </c>
      <c r="M1050" s="22">
        <v>0</v>
      </c>
      <c r="N1050" s="21" t="s">
        <v>12525</v>
      </c>
      <c r="O1050" s="8">
        <v>44232</v>
      </c>
      <c r="P1050" s="21" t="s">
        <v>12506</v>
      </c>
      <c r="Q1050" s="22">
        <f>Table1_2[[#This Row],[Bank Deposit]]-Table1_2[[#This Row],[Saving Accounts]]</f>
        <v>277346.9337088</v>
      </c>
      <c r="R1050" s="22">
        <f>IF(AND(Table1_2[[#This Row],[Bank Deposit]]&gt;=500000),Table1_2[[#This Row],[Bank Deposit]]+Table1_2[[#This Row],[Bank Deposit]]*0.02,Table1_2[[#This Row],[Bank Deposit]])</f>
        <v>349744</v>
      </c>
    </row>
    <row r="1051" spans="1:18" x14ac:dyDescent="0.25">
      <c r="A1051" s="21" t="s">
        <v>4660</v>
      </c>
      <c r="B1051">
        <v>169864235</v>
      </c>
      <c r="C1051">
        <v>39</v>
      </c>
      <c r="D1051" s="8">
        <v>30461.25</v>
      </c>
      <c r="E1051" s="21" t="s">
        <v>1094</v>
      </c>
      <c r="F1051" s="21" t="s">
        <v>442</v>
      </c>
      <c r="G1051" s="21" t="s">
        <v>4084</v>
      </c>
      <c r="H1051" s="22">
        <v>157256</v>
      </c>
      <c r="I1051" s="22">
        <v>106283.6313392</v>
      </c>
      <c r="J1051" s="21" t="s">
        <v>4662</v>
      </c>
      <c r="K1051" s="21"/>
      <c r="L1051" s="22">
        <v>3386740425</v>
      </c>
      <c r="M1051" s="22">
        <v>0</v>
      </c>
      <c r="N1051" s="21" t="s">
        <v>12505</v>
      </c>
      <c r="O1051" s="8">
        <v>44273</v>
      </c>
      <c r="P1051" s="21" t="s">
        <v>12506</v>
      </c>
      <c r="Q1051" s="22">
        <f>Table1_2[[#This Row],[Bank Deposit]]-Table1_2[[#This Row],[Saving Accounts]]</f>
        <v>50972.368660799999</v>
      </c>
      <c r="R1051" s="22">
        <f>IF(AND(Table1_2[[#This Row],[Bank Deposit]]&gt;=500000),Table1_2[[#This Row],[Bank Deposit]]+Table1_2[[#This Row],[Bank Deposit]]*0.02,Table1_2[[#This Row],[Bank Deposit]])</f>
        <v>157256</v>
      </c>
    </row>
    <row r="1052" spans="1:18" x14ac:dyDescent="0.25">
      <c r="A1052" s="21" t="s">
        <v>6515</v>
      </c>
      <c r="B1052">
        <v>692934406</v>
      </c>
      <c r="C1052">
        <v>49</v>
      </c>
      <c r="D1052" s="8">
        <v>26808.75</v>
      </c>
      <c r="E1052" s="21" t="s">
        <v>12</v>
      </c>
      <c r="F1052" s="21" t="s">
        <v>1721</v>
      </c>
      <c r="G1052" s="21" t="s">
        <v>4062</v>
      </c>
      <c r="H1052" s="22">
        <v>1184494</v>
      </c>
      <c r="I1052" s="22">
        <v>134911.80380160001</v>
      </c>
      <c r="J1052" s="21" t="s">
        <v>6517</v>
      </c>
      <c r="K1052" s="21"/>
      <c r="L1052" s="22">
        <v>2081333232</v>
      </c>
      <c r="M1052" s="22">
        <v>0</v>
      </c>
      <c r="N1052" s="21" t="s">
        <v>12522</v>
      </c>
      <c r="O1052" s="8">
        <v>44253</v>
      </c>
      <c r="P1052" s="21" t="s">
        <v>12510</v>
      </c>
      <c r="Q1052" s="22">
        <f>Table1_2[[#This Row],[Bank Deposit]]-Table1_2[[#This Row],[Saving Accounts]]</f>
        <v>1049582.1961984001</v>
      </c>
      <c r="R1052" s="22">
        <f>IF(AND(Table1_2[[#This Row],[Bank Deposit]]&gt;=500000),Table1_2[[#This Row],[Bank Deposit]]+Table1_2[[#This Row],[Bank Deposit]]*0.02,Table1_2[[#This Row],[Bank Deposit]])</f>
        <v>1208183.8799999999</v>
      </c>
    </row>
    <row r="1053" spans="1:18" x14ac:dyDescent="0.25">
      <c r="A1053" s="21" t="s">
        <v>7933</v>
      </c>
      <c r="B1053">
        <v>817684721</v>
      </c>
      <c r="C1053">
        <v>50</v>
      </c>
      <c r="D1053" s="8">
        <v>26443.5</v>
      </c>
      <c r="E1053" s="21" t="s">
        <v>12</v>
      </c>
      <c r="F1053" s="21" t="s">
        <v>120</v>
      </c>
      <c r="G1053" s="21" t="s">
        <v>3583</v>
      </c>
      <c r="H1053" s="22">
        <v>295854</v>
      </c>
      <c r="I1053" s="22">
        <v>122943.8817684</v>
      </c>
      <c r="J1053" s="21" t="s">
        <v>7935</v>
      </c>
      <c r="K1053" s="21"/>
      <c r="L1053" s="22">
        <v>1679438772</v>
      </c>
      <c r="M1053" s="22">
        <v>0</v>
      </c>
      <c r="N1053" s="21" t="s">
        <v>12522</v>
      </c>
      <c r="O1053" s="8">
        <v>44481</v>
      </c>
      <c r="P1053" s="21" t="s">
        <v>12512</v>
      </c>
      <c r="Q1053" s="22">
        <f>Table1_2[[#This Row],[Bank Deposit]]-Table1_2[[#This Row],[Saving Accounts]]</f>
        <v>172910.1182316</v>
      </c>
      <c r="R1053" s="22">
        <f>IF(AND(Table1_2[[#This Row],[Bank Deposit]]&gt;=500000),Table1_2[[#This Row],[Bank Deposit]]+Table1_2[[#This Row],[Bank Deposit]]*0.02,Table1_2[[#This Row],[Bank Deposit]])</f>
        <v>295854</v>
      </c>
    </row>
    <row r="1054" spans="1:18" x14ac:dyDescent="0.25">
      <c r="A1054" s="21" t="s">
        <v>7050</v>
      </c>
      <c r="B1054">
        <v>960074632</v>
      </c>
      <c r="C1054">
        <v>23</v>
      </c>
      <c r="D1054" s="8">
        <v>36305.25</v>
      </c>
      <c r="E1054" s="21" t="s">
        <v>12</v>
      </c>
      <c r="F1054" s="21" t="s">
        <v>3765</v>
      </c>
      <c r="G1054" s="21" t="s">
        <v>4105</v>
      </c>
      <c r="H1054" s="22">
        <v>1721389</v>
      </c>
      <c r="I1054" s="22">
        <v>388016.15849472</v>
      </c>
      <c r="J1054" s="21" t="s">
        <v>7052</v>
      </c>
      <c r="K1054" s="21"/>
      <c r="L1054" s="22">
        <v>532410368</v>
      </c>
      <c r="M1054" s="22">
        <v>0</v>
      </c>
      <c r="N1054" s="21" t="s">
        <v>12505</v>
      </c>
      <c r="O1054" s="8">
        <v>44497</v>
      </c>
      <c r="P1054" s="21" t="s">
        <v>12506</v>
      </c>
      <c r="Q1054" s="22">
        <f>Table1_2[[#This Row],[Bank Deposit]]-Table1_2[[#This Row],[Saving Accounts]]</f>
        <v>1333372.84150528</v>
      </c>
      <c r="R1054" s="22">
        <f>IF(AND(Table1_2[[#This Row],[Bank Deposit]]&gt;=500000),Table1_2[[#This Row],[Bank Deposit]]+Table1_2[[#This Row],[Bank Deposit]]*0.02,Table1_2[[#This Row],[Bank Deposit]])</f>
        <v>1755816.78</v>
      </c>
    </row>
    <row r="1055" spans="1:18" x14ac:dyDescent="0.25">
      <c r="A1055" s="21" t="s">
        <v>6346</v>
      </c>
      <c r="B1055">
        <v>550594586</v>
      </c>
      <c r="C1055">
        <v>27</v>
      </c>
      <c r="D1055" s="8">
        <v>34844.25</v>
      </c>
      <c r="E1055" s="21" t="s">
        <v>12</v>
      </c>
      <c r="F1055" s="21" t="s">
        <v>1469</v>
      </c>
      <c r="G1055" s="21" t="s">
        <v>4119</v>
      </c>
      <c r="H1055" s="22">
        <v>209303</v>
      </c>
      <c r="I1055" s="22">
        <v>102887.5819608</v>
      </c>
      <c r="J1055" s="21" t="s">
        <v>6348</v>
      </c>
      <c r="K1055" s="21"/>
      <c r="L1055" s="22">
        <v>588470523</v>
      </c>
      <c r="M1055" s="22">
        <v>0</v>
      </c>
      <c r="N1055" s="21" t="s">
        <v>12539</v>
      </c>
      <c r="O1055" s="8">
        <v>44478</v>
      </c>
      <c r="P1055" s="21" t="s">
        <v>12566</v>
      </c>
      <c r="Q1055" s="22">
        <f>Table1_2[[#This Row],[Bank Deposit]]-Table1_2[[#This Row],[Saving Accounts]]</f>
        <v>106415.4180392</v>
      </c>
      <c r="R1055" s="22">
        <f>IF(AND(Table1_2[[#This Row],[Bank Deposit]]&gt;=500000),Table1_2[[#This Row],[Bank Deposit]]+Table1_2[[#This Row],[Bank Deposit]]*0.02,Table1_2[[#This Row],[Bank Deposit]])</f>
        <v>209303</v>
      </c>
    </row>
    <row r="1056" spans="1:18" x14ac:dyDescent="0.25">
      <c r="A1056" s="21" t="s">
        <v>803</v>
      </c>
      <c r="B1056">
        <v>392257730</v>
      </c>
      <c r="C1056">
        <v>79</v>
      </c>
      <c r="D1056" s="8">
        <v>15851.25</v>
      </c>
      <c r="E1056" s="21" t="s">
        <v>12</v>
      </c>
      <c r="F1056" s="21" t="s">
        <v>767</v>
      </c>
      <c r="G1056" s="21" t="s">
        <v>14</v>
      </c>
      <c r="H1056" s="22">
        <v>140280</v>
      </c>
      <c r="I1056" s="22">
        <v>109748.5079229</v>
      </c>
      <c r="J1056" s="21" t="s">
        <v>805</v>
      </c>
      <c r="K1056" s="21"/>
      <c r="L1056" s="22">
        <v>5917632</v>
      </c>
      <c r="M1056" s="22">
        <v>4699422</v>
      </c>
      <c r="N1056" s="21" t="s">
        <v>12515</v>
      </c>
      <c r="O1056" s="8">
        <v>44312</v>
      </c>
      <c r="P1056" s="21" t="s">
        <v>12516</v>
      </c>
      <c r="Q1056" s="22">
        <f>Table1_2[[#This Row],[Bank Deposit]]-Table1_2[[#This Row],[Saving Accounts]]</f>
        <v>30531.492077100003</v>
      </c>
      <c r="R1056" s="22">
        <f>IF(AND(Table1_2[[#This Row],[Bank Deposit]]&gt;=500000),Table1_2[[#This Row],[Bank Deposit]]+Table1_2[[#This Row],[Bank Deposit]]*0.02,Table1_2[[#This Row],[Bank Deposit]])</f>
        <v>140280</v>
      </c>
    </row>
    <row r="1057" spans="1:18" x14ac:dyDescent="0.25">
      <c r="A1057" s="21" t="s">
        <v>2641</v>
      </c>
      <c r="B1057">
        <v>359280637</v>
      </c>
      <c r="C1057">
        <v>19</v>
      </c>
      <c r="D1057" s="8">
        <v>37766.25</v>
      </c>
      <c r="E1057" s="21" t="s">
        <v>12</v>
      </c>
      <c r="F1057" s="21" t="s">
        <v>274</v>
      </c>
      <c r="G1057" s="21" t="s">
        <v>1964</v>
      </c>
      <c r="H1057" s="22">
        <v>1532568</v>
      </c>
      <c r="I1057" s="22">
        <v>951687.34989479999</v>
      </c>
      <c r="J1057" s="21" t="s">
        <v>2643</v>
      </c>
      <c r="K1057" s="21"/>
      <c r="L1057" s="22">
        <v>727405728</v>
      </c>
      <c r="M1057" s="22">
        <v>0</v>
      </c>
      <c r="N1057" s="21" t="s">
        <v>12522</v>
      </c>
      <c r="O1057" s="8">
        <v>44657</v>
      </c>
      <c r="P1057" s="21" t="s">
        <v>12512</v>
      </c>
      <c r="Q1057" s="22">
        <f>Table1_2[[#This Row],[Bank Deposit]]-Table1_2[[#This Row],[Saving Accounts]]</f>
        <v>580880.65010520001</v>
      </c>
      <c r="R1057" s="22">
        <f>IF(AND(Table1_2[[#This Row],[Bank Deposit]]&gt;=500000),Table1_2[[#This Row],[Bank Deposit]]+Table1_2[[#This Row],[Bank Deposit]]*0.02,Table1_2[[#This Row],[Bank Deposit]])</f>
        <v>1563219.36</v>
      </c>
    </row>
    <row r="1058" spans="1:18" x14ac:dyDescent="0.25">
      <c r="A1058" s="21" t="s">
        <v>8385</v>
      </c>
      <c r="B1058">
        <v>703370261</v>
      </c>
      <c r="C1058">
        <v>29</v>
      </c>
      <c r="D1058" s="8">
        <v>34113.75</v>
      </c>
      <c r="E1058" s="21" t="s">
        <v>12</v>
      </c>
      <c r="F1058" s="21" t="s">
        <v>361</v>
      </c>
      <c r="G1058" s="21" t="s">
        <v>2773</v>
      </c>
      <c r="H1058" s="22">
        <v>329466</v>
      </c>
      <c r="I1058" s="22">
        <v>145978.80321024</v>
      </c>
      <c r="J1058" s="21" t="s">
        <v>8387</v>
      </c>
      <c r="K1058" s="21"/>
      <c r="L1058" s="22">
        <v>17834592</v>
      </c>
      <c r="M1058" s="22">
        <v>0</v>
      </c>
      <c r="N1058" s="21" t="s">
        <v>12522</v>
      </c>
      <c r="O1058" s="8">
        <v>44238</v>
      </c>
      <c r="P1058" s="21" t="s">
        <v>12510</v>
      </c>
      <c r="Q1058" s="22">
        <f>Table1_2[[#This Row],[Bank Deposit]]-Table1_2[[#This Row],[Saving Accounts]]</f>
        <v>183487.19678976</v>
      </c>
      <c r="R1058" s="22">
        <f>IF(AND(Table1_2[[#This Row],[Bank Deposit]]&gt;=500000),Table1_2[[#This Row],[Bank Deposit]]+Table1_2[[#This Row],[Bank Deposit]]*0.02,Table1_2[[#This Row],[Bank Deposit]])</f>
        <v>329466</v>
      </c>
    </row>
    <row r="1059" spans="1:18" x14ac:dyDescent="0.25">
      <c r="A1059" s="21" t="s">
        <v>6044</v>
      </c>
      <c r="B1059">
        <v>598377998</v>
      </c>
      <c r="C1059">
        <v>28</v>
      </c>
      <c r="D1059" s="8">
        <v>34479</v>
      </c>
      <c r="E1059" s="21" t="s">
        <v>12</v>
      </c>
      <c r="F1059" s="21" t="s">
        <v>1308</v>
      </c>
      <c r="G1059" s="21" t="s">
        <v>4084</v>
      </c>
      <c r="H1059" s="22">
        <v>630755</v>
      </c>
      <c r="I1059" s="22">
        <v>632353.13698349998</v>
      </c>
      <c r="J1059" s="21" t="s">
        <v>6046</v>
      </c>
      <c r="K1059" s="21"/>
      <c r="L1059" s="22">
        <v>1042511248</v>
      </c>
      <c r="M1059" s="22">
        <v>0</v>
      </c>
      <c r="N1059" s="21" t="s">
        <v>12522</v>
      </c>
      <c r="O1059" s="8">
        <v>44300</v>
      </c>
      <c r="P1059" s="21" t="s">
        <v>12510</v>
      </c>
      <c r="Q1059" s="22">
        <f>Table1_2[[#This Row],[Bank Deposit]]-Table1_2[[#This Row],[Saving Accounts]]</f>
        <v>-1598.1369834999787</v>
      </c>
      <c r="R1059" s="22">
        <f>IF(AND(Table1_2[[#This Row],[Bank Deposit]]&gt;=500000),Table1_2[[#This Row],[Bank Deposit]]+Table1_2[[#This Row],[Bank Deposit]]*0.02,Table1_2[[#This Row],[Bank Deposit]])</f>
        <v>643370.1</v>
      </c>
    </row>
    <row r="1060" spans="1:18" x14ac:dyDescent="0.25">
      <c r="A1060" s="21" t="s">
        <v>6337</v>
      </c>
      <c r="B1060">
        <v>81498368</v>
      </c>
      <c r="C1060">
        <v>84</v>
      </c>
      <c r="D1060" s="8">
        <v>14025</v>
      </c>
      <c r="E1060" s="21" t="s">
        <v>12</v>
      </c>
      <c r="F1060" s="21" t="s">
        <v>1721</v>
      </c>
      <c r="G1060" s="21" t="s">
        <v>4084</v>
      </c>
      <c r="H1060" s="22">
        <v>499893</v>
      </c>
      <c r="I1060" s="22">
        <v>124924.75731450001</v>
      </c>
      <c r="J1060" s="21" t="s">
        <v>6339</v>
      </c>
      <c r="K1060" s="21"/>
      <c r="L1060" s="22">
        <v>3334802688</v>
      </c>
      <c r="M1060" s="22">
        <v>900474156</v>
      </c>
      <c r="N1060" s="21" t="s">
        <v>12515</v>
      </c>
      <c r="O1060" s="8">
        <v>44533</v>
      </c>
      <c r="P1060" s="21" t="s">
        <v>12527</v>
      </c>
      <c r="Q1060" s="22">
        <f>Table1_2[[#This Row],[Bank Deposit]]-Table1_2[[#This Row],[Saving Accounts]]</f>
        <v>374968.24268550001</v>
      </c>
      <c r="R1060" s="22">
        <f>IF(AND(Table1_2[[#This Row],[Bank Deposit]]&gt;=500000),Table1_2[[#This Row],[Bank Deposit]]+Table1_2[[#This Row],[Bank Deposit]]*0.02,Table1_2[[#This Row],[Bank Deposit]])</f>
        <v>499893</v>
      </c>
    </row>
    <row r="1061" spans="1:18" x14ac:dyDescent="0.25">
      <c r="A1061" s="21" t="s">
        <v>4826</v>
      </c>
      <c r="B1061">
        <v>215370104</v>
      </c>
      <c r="C1061">
        <v>62</v>
      </c>
      <c r="D1061" s="8">
        <v>22060.5</v>
      </c>
      <c r="E1061" s="21" t="s">
        <v>1094</v>
      </c>
      <c r="F1061" s="21" t="s">
        <v>1308</v>
      </c>
      <c r="G1061" s="21" t="s">
        <v>4112</v>
      </c>
      <c r="H1061" s="22">
        <v>1028685</v>
      </c>
      <c r="I1061" s="22">
        <v>633949.01970336004</v>
      </c>
      <c r="J1061" s="21" t="s">
        <v>4828</v>
      </c>
      <c r="K1061" s="21"/>
      <c r="L1061" s="22">
        <v>2792960976</v>
      </c>
      <c r="M1061" s="22">
        <v>0</v>
      </c>
      <c r="N1061" s="21" t="s">
        <v>12509</v>
      </c>
      <c r="O1061" s="8">
        <v>44263</v>
      </c>
      <c r="P1061" s="21" t="s">
        <v>12519</v>
      </c>
      <c r="Q1061" s="22">
        <f>Table1_2[[#This Row],[Bank Deposit]]-Table1_2[[#This Row],[Saving Accounts]]</f>
        <v>394735.98029663996</v>
      </c>
      <c r="R1061" s="22">
        <f>IF(AND(Table1_2[[#This Row],[Bank Deposit]]&gt;=500000),Table1_2[[#This Row],[Bank Deposit]]+Table1_2[[#This Row],[Bank Deposit]]*0.02,Table1_2[[#This Row],[Bank Deposit]])</f>
        <v>1049258.7</v>
      </c>
    </row>
    <row r="1062" spans="1:18" x14ac:dyDescent="0.25">
      <c r="A1062" s="21" t="s">
        <v>3627</v>
      </c>
      <c r="B1062">
        <v>670581735</v>
      </c>
      <c r="C1062">
        <v>28</v>
      </c>
      <c r="D1062" s="8">
        <v>34479</v>
      </c>
      <c r="E1062" s="21" t="s">
        <v>1094</v>
      </c>
      <c r="F1062" s="21" t="s">
        <v>93</v>
      </c>
      <c r="G1062" s="21" t="s">
        <v>3583</v>
      </c>
      <c r="H1062" s="22">
        <v>2365412</v>
      </c>
      <c r="I1062" s="22">
        <v>246315.59568</v>
      </c>
      <c r="J1062" s="21" t="s">
        <v>3629</v>
      </c>
      <c r="K1062" s="21"/>
      <c r="L1062" s="22">
        <v>752901632</v>
      </c>
      <c r="M1062" s="22">
        <v>0</v>
      </c>
      <c r="N1062" s="21" t="s">
        <v>12539</v>
      </c>
      <c r="O1062" s="8">
        <v>44318</v>
      </c>
      <c r="P1062" s="21" t="s">
        <v>12512</v>
      </c>
      <c r="Q1062" s="22">
        <f>Table1_2[[#This Row],[Bank Deposit]]-Table1_2[[#This Row],[Saving Accounts]]</f>
        <v>2119096.4043200002</v>
      </c>
      <c r="R1062" s="22">
        <f>IF(AND(Table1_2[[#This Row],[Bank Deposit]]&gt;=500000),Table1_2[[#This Row],[Bank Deposit]]+Table1_2[[#This Row],[Bank Deposit]]*0.02,Table1_2[[#This Row],[Bank Deposit]])</f>
        <v>2412720.2400000002</v>
      </c>
    </row>
    <row r="1063" spans="1:18" x14ac:dyDescent="0.25">
      <c r="A1063" s="21" t="s">
        <v>5053</v>
      </c>
      <c r="B1063">
        <v>390749506</v>
      </c>
      <c r="C1063">
        <v>45</v>
      </c>
      <c r="D1063" s="8">
        <v>28269.75</v>
      </c>
      <c r="E1063" s="21" t="s">
        <v>1094</v>
      </c>
      <c r="F1063" s="21" t="s">
        <v>97</v>
      </c>
      <c r="G1063" s="21" t="s">
        <v>4105</v>
      </c>
      <c r="H1063" s="22">
        <v>268319</v>
      </c>
      <c r="I1063" s="22">
        <v>81317.227622399994</v>
      </c>
      <c r="J1063" s="21" t="s">
        <v>5055</v>
      </c>
      <c r="K1063" s="21"/>
      <c r="L1063" s="22">
        <v>770952652</v>
      </c>
      <c r="M1063" s="22">
        <v>0</v>
      </c>
      <c r="N1063" s="21" t="s">
        <v>12522</v>
      </c>
      <c r="O1063" s="8">
        <v>44211</v>
      </c>
      <c r="P1063" s="21" t="s">
        <v>12510</v>
      </c>
      <c r="Q1063" s="22">
        <f>Table1_2[[#This Row],[Bank Deposit]]-Table1_2[[#This Row],[Saving Accounts]]</f>
        <v>187001.77237760002</v>
      </c>
      <c r="R1063" s="22">
        <f>IF(AND(Table1_2[[#This Row],[Bank Deposit]]&gt;=500000),Table1_2[[#This Row],[Bank Deposit]]+Table1_2[[#This Row],[Bank Deposit]]*0.02,Table1_2[[#This Row],[Bank Deposit]])</f>
        <v>268319</v>
      </c>
    </row>
    <row r="1064" spans="1:18" x14ac:dyDescent="0.25">
      <c r="A1064" s="21" t="s">
        <v>2434</v>
      </c>
      <c r="B1064">
        <v>75736460</v>
      </c>
      <c r="C1064">
        <v>17</v>
      </c>
      <c r="D1064" s="8">
        <v>38496.75</v>
      </c>
      <c r="E1064" s="21" t="s">
        <v>12</v>
      </c>
      <c r="F1064" s="21" t="s">
        <v>1695</v>
      </c>
      <c r="G1064" s="21" t="s">
        <v>1964</v>
      </c>
      <c r="H1064" s="22">
        <v>930137</v>
      </c>
      <c r="I1064" s="22">
        <v>421098.56845055998</v>
      </c>
      <c r="J1064" s="21" t="s">
        <v>2436</v>
      </c>
      <c r="K1064" s="21"/>
      <c r="L1064" s="22">
        <v>2228151744</v>
      </c>
      <c r="M1064" s="22">
        <v>0</v>
      </c>
      <c r="N1064" s="21" t="s">
        <v>12505</v>
      </c>
      <c r="O1064" s="8">
        <v>44459</v>
      </c>
      <c r="P1064" s="21" t="s">
        <v>12510</v>
      </c>
      <c r="Q1064" s="22">
        <f>Table1_2[[#This Row],[Bank Deposit]]-Table1_2[[#This Row],[Saving Accounts]]</f>
        <v>509038.43154944002</v>
      </c>
      <c r="R1064" s="22">
        <f>IF(AND(Table1_2[[#This Row],[Bank Deposit]]&gt;=500000),Table1_2[[#This Row],[Bank Deposit]]+Table1_2[[#This Row],[Bank Deposit]]*0.02,Table1_2[[#This Row],[Bank Deposit]])</f>
        <v>948739.74</v>
      </c>
    </row>
    <row r="1065" spans="1:18" x14ac:dyDescent="0.25">
      <c r="A1065" s="21" t="s">
        <v>6077</v>
      </c>
      <c r="B1065">
        <v>129506302</v>
      </c>
      <c r="C1065">
        <v>47</v>
      </c>
      <c r="D1065" s="8">
        <v>27539.25</v>
      </c>
      <c r="E1065" s="21" t="s">
        <v>12</v>
      </c>
      <c r="F1065" s="21" t="s">
        <v>442</v>
      </c>
      <c r="G1065" s="21" t="s">
        <v>4062</v>
      </c>
      <c r="H1065" s="22">
        <v>463032</v>
      </c>
      <c r="I1065" s="22">
        <v>105835.99056799999</v>
      </c>
      <c r="J1065" s="21" t="s">
        <v>6079</v>
      </c>
      <c r="K1065" s="21"/>
      <c r="L1065" s="22">
        <v>2424692436</v>
      </c>
      <c r="M1065" s="22">
        <v>0</v>
      </c>
      <c r="N1065" s="21" t="s">
        <v>12525</v>
      </c>
      <c r="O1065" s="8">
        <v>44666</v>
      </c>
      <c r="P1065" s="21" t="s">
        <v>12561</v>
      </c>
      <c r="Q1065" s="22">
        <f>Table1_2[[#This Row],[Bank Deposit]]-Table1_2[[#This Row],[Saving Accounts]]</f>
        <v>357196.00943199999</v>
      </c>
      <c r="R1065" s="22">
        <f>IF(AND(Table1_2[[#This Row],[Bank Deposit]]&gt;=500000),Table1_2[[#This Row],[Bank Deposit]]+Table1_2[[#This Row],[Bank Deposit]]*0.02,Table1_2[[#This Row],[Bank Deposit]])</f>
        <v>463032</v>
      </c>
    </row>
    <row r="1066" spans="1:18" x14ac:dyDescent="0.25">
      <c r="A1066" s="21" t="s">
        <v>734</v>
      </c>
      <c r="B1066">
        <v>298165965</v>
      </c>
      <c r="C1066">
        <v>19</v>
      </c>
      <c r="D1066" s="8">
        <v>37766.25</v>
      </c>
      <c r="E1066" s="21" t="s">
        <v>12</v>
      </c>
      <c r="F1066" s="21" t="s">
        <v>53</v>
      </c>
      <c r="G1066" s="21" t="s">
        <v>14</v>
      </c>
      <c r="H1066" s="22">
        <v>908878</v>
      </c>
      <c r="I1066" s="22">
        <v>797373.924336</v>
      </c>
      <c r="J1066" s="21" t="s">
        <v>736</v>
      </c>
      <c r="K1066" s="21"/>
      <c r="L1066" s="22">
        <v>841945104</v>
      </c>
      <c r="M1066" s="22">
        <v>0</v>
      </c>
      <c r="N1066" s="21" t="s">
        <v>12509</v>
      </c>
      <c r="O1066" s="8">
        <v>44473</v>
      </c>
      <c r="P1066" s="21" t="s">
        <v>12519</v>
      </c>
      <c r="Q1066" s="22">
        <f>Table1_2[[#This Row],[Bank Deposit]]-Table1_2[[#This Row],[Saving Accounts]]</f>
        <v>111504.075664</v>
      </c>
      <c r="R1066" s="22">
        <f>IF(AND(Table1_2[[#This Row],[Bank Deposit]]&gt;=500000),Table1_2[[#This Row],[Bank Deposit]]+Table1_2[[#This Row],[Bank Deposit]]*0.02,Table1_2[[#This Row],[Bank Deposit]])</f>
        <v>927055.56</v>
      </c>
    </row>
    <row r="1067" spans="1:18" x14ac:dyDescent="0.25">
      <c r="A1067" s="21" t="s">
        <v>5890</v>
      </c>
      <c r="B1067">
        <v>333127572</v>
      </c>
      <c r="C1067">
        <v>49</v>
      </c>
      <c r="D1067" s="8">
        <v>26808.75</v>
      </c>
      <c r="E1067" s="21" t="s">
        <v>12</v>
      </c>
      <c r="F1067" s="21" t="s">
        <v>1426</v>
      </c>
      <c r="G1067" s="21" t="s">
        <v>4112</v>
      </c>
      <c r="H1067" s="22">
        <v>262181</v>
      </c>
      <c r="I1067" s="22">
        <v>172880.89082880001</v>
      </c>
      <c r="J1067" s="21" t="s">
        <v>5892</v>
      </c>
      <c r="K1067" s="21"/>
      <c r="L1067" s="22">
        <v>21748704</v>
      </c>
      <c r="M1067" s="22">
        <v>0</v>
      </c>
      <c r="N1067" s="21" t="s">
        <v>12505</v>
      </c>
      <c r="O1067" s="8">
        <v>44513</v>
      </c>
      <c r="P1067" s="21" t="s">
        <v>12510</v>
      </c>
      <c r="Q1067" s="22">
        <f>Table1_2[[#This Row],[Bank Deposit]]-Table1_2[[#This Row],[Saving Accounts]]</f>
        <v>89300.109171199991</v>
      </c>
      <c r="R1067" s="22">
        <f>IF(AND(Table1_2[[#This Row],[Bank Deposit]]&gt;=500000),Table1_2[[#This Row],[Bank Deposit]]+Table1_2[[#This Row],[Bank Deposit]]*0.02,Table1_2[[#This Row],[Bank Deposit]])</f>
        <v>262181</v>
      </c>
    </row>
    <row r="1068" spans="1:18" x14ac:dyDescent="0.25">
      <c r="A1068" s="21" t="s">
        <v>8997</v>
      </c>
      <c r="B1068">
        <v>23435974</v>
      </c>
      <c r="C1068">
        <v>18</v>
      </c>
      <c r="D1068" s="8">
        <v>32617.75</v>
      </c>
      <c r="E1068" s="21" t="s">
        <v>12</v>
      </c>
      <c r="F1068" s="21" t="s">
        <v>15542</v>
      </c>
      <c r="G1068" s="21" t="s">
        <v>4105</v>
      </c>
      <c r="H1068" s="22">
        <v>758527</v>
      </c>
      <c r="I1068" s="22">
        <v>857334.64516153559</v>
      </c>
      <c r="J1068" s="21" t="s">
        <v>8999</v>
      </c>
      <c r="K1068" s="21"/>
      <c r="L1068" s="22">
        <v>1812166884</v>
      </c>
      <c r="M1068" s="22">
        <v>4086617152</v>
      </c>
      <c r="N1068" s="21" t="s">
        <v>12515</v>
      </c>
      <c r="O1068" s="8">
        <v>44617</v>
      </c>
      <c r="P1068" s="21" t="s">
        <v>12516</v>
      </c>
      <c r="Q1068" s="22">
        <f>Table1_2[[#This Row],[Bank Deposit]]-Table1_2[[#This Row],[Saving Accounts]]</f>
        <v>-98807.645161535591</v>
      </c>
      <c r="R1068" s="22">
        <f>IF(AND(Table1_2[[#This Row],[Bank Deposit]]&gt;=500000),Table1_2[[#This Row],[Bank Deposit]]+Table1_2[[#This Row],[Bank Deposit]]*0.02,Table1_2[[#This Row],[Bank Deposit]])</f>
        <v>773697.54</v>
      </c>
    </row>
    <row r="1069" spans="1:18" x14ac:dyDescent="0.25">
      <c r="A1069" s="21" t="s">
        <v>2748</v>
      </c>
      <c r="B1069">
        <v>506706025</v>
      </c>
      <c r="C1069">
        <v>30</v>
      </c>
      <c r="D1069" s="8">
        <v>33748.5</v>
      </c>
      <c r="E1069" s="21" t="s">
        <v>12</v>
      </c>
      <c r="F1069" s="21" t="s">
        <v>1695</v>
      </c>
      <c r="G1069" s="21" t="s">
        <v>1964</v>
      </c>
      <c r="H1069" s="22">
        <v>897649</v>
      </c>
      <c r="I1069" s="22">
        <v>424949.11481568002</v>
      </c>
      <c r="J1069" s="21" t="s">
        <v>2750</v>
      </c>
      <c r="K1069" s="21"/>
      <c r="L1069" s="22">
        <v>2783251284</v>
      </c>
      <c r="M1069" s="22">
        <v>0</v>
      </c>
      <c r="N1069" s="21" t="s">
        <v>12522</v>
      </c>
      <c r="O1069" s="8">
        <v>44494</v>
      </c>
      <c r="P1069" s="21" t="s">
        <v>12510</v>
      </c>
      <c r="Q1069" s="22">
        <f>Table1_2[[#This Row],[Bank Deposit]]-Table1_2[[#This Row],[Saving Accounts]]</f>
        <v>472699.88518431998</v>
      </c>
      <c r="R1069" s="22">
        <f>IF(AND(Table1_2[[#This Row],[Bank Deposit]]&gt;=500000),Table1_2[[#This Row],[Bank Deposit]]+Table1_2[[#This Row],[Bank Deposit]]*0.02,Table1_2[[#This Row],[Bank Deposit]])</f>
        <v>915601.98</v>
      </c>
    </row>
    <row r="1070" spans="1:18" x14ac:dyDescent="0.25">
      <c r="A1070" s="21" t="s">
        <v>1749</v>
      </c>
      <c r="B1070">
        <v>572868273</v>
      </c>
      <c r="C1070">
        <v>76</v>
      </c>
      <c r="D1070" s="8">
        <v>16947</v>
      </c>
      <c r="E1070" s="21" t="s">
        <v>1094</v>
      </c>
      <c r="F1070" s="21" t="s">
        <v>654</v>
      </c>
      <c r="G1070" s="21" t="s">
        <v>14</v>
      </c>
      <c r="H1070" s="22">
        <v>180483</v>
      </c>
      <c r="I1070" s="22">
        <v>123056.352375</v>
      </c>
      <c r="J1070" s="21" t="s">
        <v>1751</v>
      </c>
      <c r="K1070" s="21"/>
      <c r="L1070" s="22">
        <v>1792148496</v>
      </c>
      <c r="M1070" s="22">
        <v>0</v>
      </c>
      <c r="N1070" s="21" t="s">
        <v>12509</v>
      </c>
      <c r="O1070" s="8">
        <v>44254</v>
      </c>
      <c r="P1070" s="21" t="s">
        <v>12519</v>
      </c>
      <c r="Q1070" s="22">
        <f>Table1_2[[#This Row],[Bank Deposit]]-Table1_2[[#This Row],[Saving Accounts]]</f>
        <v>57426.647624999998</v>
      </c>
      <c r="R1070" s="22">
        <f>IF(AND(Table1_2[[#This Row],[Bank Deposit]]&gt;=500000),Table1_2[[#This Row],[Bank Deposit]]+Table1_2[[#This Row],[Bank Deposit]]*0.02,Table1_2[[#This Row],[Bank Deposit]])</f>
        <v>180483</v>
      </c>
    </row>
    <row r="1071" spans="1:18" x14ac:dyDescent="0.25">
      <c r="A1071" s="21" t="s">
        <v>5914</v>
      </c>
      <c r="B1071">
        <v>592106617</v>
      </c>
      <c r="C1071">
        <v>63</v>
      </c>
      <c r="D1071" s="8">
        <v>21695.25</v>
      </c>
      <c r="E1071" s="21" t="s">
        <v>12</v>
      </c>
      <c r="F1071" s="21" t="s">
        <v>361</v>
      </c>
      <c r="G1071" s="21" t="s">
        <v>4074</v>
      </c>
      <c r="H1071" s="22">
        <v>45858</v>
      </c>
      <c r="I1071" s="22">
        <v>41206.438524160003</v>
      </c>
      <c r="J1071" s="21" t="s">
        <v>5916</v>
      </c>
      <c r="K1071" s="21"/>
      <c r="L1071" s="22">
        <v>1089175584</v>
      </c>
      <c r="M1071" s="22">
        <v>1178373768</v>
      </c>
      <c r="N1071" s="21" t="s">
        <v>12515</v>
      </c>
      <c r="O1071" s="8">
        <v>44338</v>
      </c>
      <c r="P1071" s="21" t="s">
        <v>12506</v>
      </c>
      <c r="Q1071" s="22">
        <f>Table1_2[[#This Row],[Bank Deposit]]-Table1_2[[#This Row],[Saving Accounts]]</f>
        <v>4651.561475839997</v>
      </c>
      <c r="R1071" s="22">
        <f>IF(AND(Table1_2[[#This Row],[Bank Deposit]]&gt;=500000),Table1_2[[#This Row],[Bank Deposit]]+Table1_2[[#This Row],[Bank Deposit]]*0.02,Table1_2[[#This Row],[Bank Deposit]])</f>
        <v>45858</v>
      </c>
    </row>
    <row r="1072" spans="1:18" x14ac:dyDescent="0.25">
      <c r="A1072" s="21" t="s">
        <v>1858</v>
      </c>
      <c r="B1072">
        <v>717475855</v>
      </c>
      <c r="C1072">
        <v>78</v>
      </c>
      <c r="D1072" s="8">
        <v>16216.5</v>
      </c>
      <c r="E1072" s="21" t="s">
        <v>1094</v>
      </c>
      <c r="F1072" s="21" t="s">
        <v>1404</v>
      </c>
      <c r="G1072" s="21" t="s">
        <v>14</v>
      </c>
      <c r="H1072" s="22">
        <v>99008</v>
      </c>
      <c r="I1072" s="22">
        <v>44811.093034960002</v>
      </c>
      <c r="J1072" s="21" t="s">
        <v>1860</v>
      </c>
      <c r="K1072" s="21"/>
      <c r="L1072" s="22">
        <v>312246</v>
      </c>
      <c r="M1072" s="22">
        <v>0</v>
      </c>
      <c r="N1072" s="21" t="s">
        <v>12522</v>
      </c>
      <c r="O1072" s="8">
        <v>44312</v>
      </c>
      <c r="P1072" s="21" t="s">
        <v>12510</v>
      </c>
      <c r="Q1072" s="22">
        <f>Table1_2[[#This Row],[Bank Deposit]]-Table1_2[[#This Row],[Saving Accounts]]</f>
        <v>54196.906965039998</v>
      </c>
      <c r="R1072" s="22">
        <f>IF(AND(Table1_2[[#This Row],[Bank Deposit]]&gt;=500000),Table1_2[[#This Row],[Bank Deposit]]+Table1_2[[#This Row],[Bank Deposit]]*0.02,Table1_2[[#This Row],[Bank Deposit]])</f>
        <v>99008</v>
      </c>
    </row>
    <row r="1073" spans="1:18" x14ac:dyDescent="0.25">
      <c r="A1073" s="21" t="s">
        <v>8101</v>
      </c>
      <c r="B1073">
        <v>629323798</v>
      </c>
      <c r="C1073">
        <v>72</v>
      </c>
      <c r="D1073" s="8">
        <v>18408</v>
      </c>
      <c r="E1073" s="21" t="s">
        <v>12</v>
      </c>
      <c r="F1073" s="21" t="s">
        <v>1336</v>
      </c>
      <c r="G1073" s="21" t="s">
        <v>3331</v>
      </c>
      <c r="H1073" s="22">
        <v>52570</v>
      </c>
      <c r="I1073" s="22">
        <v>11574.00934776</v>
      </c>
      <c r="J1073" s="21" t="s">
        <v>8103</v>
      </c>
      <c r="K1073" s="21"/>
      <c r="L1073" s="22">
        <v>235953245</v>
      </c>
      <c r="M1073" s="22">
        <v>0</v>
      </c>
      <c r="N1073" s="21" t="s">
        <v>12525</v>
      </c>
      <c r="O1073" s="8">
        <v>44204</v>
      </c>
      <c r="P1073" s="21" t="s">
        <v>12506</v>
      </c>
      <c r="Q1073" s="22">
        <f>Table1_2[[#This Row],[Bank Deposit]]-Table1_2[[#This Row],[Saving Accounts]]</f>
        <v>40995.990652239998</v>
      </c>
      <c r="R1073" s="22">
        <f>IF(AND(Table1_2[[#This Row],[Bank Deposit]]&gt;=500000),Table1_2[[#This Row],[Bank Deposit]]+Table1_2[[#This Row],[Bank Deposit]]*0.02,Table1_2[[#This Row],[Bank Deposit]])</f>
        <v>52570</v>
      </c>
    </row>
    <row r="1074" spans="1:18" x14ac:dyDescent="0.25">
      <c r="A1074" s="21" t="s">
        <v>7261</v>
      </c>
      <c r="B1074">
        <v>763596924</v>
      </c>
      <c r="C1074">
        <v>53</v>
      </c>
      <c r="D1074" s="8">
        <v>25347.75</v>
      </c>
      <c r="E1074" s="21" t="s">
        <v>12</v>
      </c>
      <c r="F1074" s="21" t="s">
        <v>344</v>
      </c>
      <c r="G1074" s="21" t="s">
        <v>4058</v>
      </c>
      <c r="H1074" s="22">
        <v>544268</v>
      </c>
      <c r="I1074" s="22">
        <v>498667.16424720001</v>
      </c>
      <c r="J1074" s="21" t="s">
        <v>7263</v>
      </c>
      <c r="K1074" s="21"/>
      <c r="L1074" s="22">
        <v>3676024764</v>
      </c>
      <c r="M1074" s="22">
        <v>0</v>
      </c>
      <c r="N1074" s="21" t="s">
        <v>12522</v>
      </c>
      <c r="O1074" s="8">
        <v>44502</v>
      </c>
      <c r="P1074" s="21" t="s">
        <v>12510</v>
      </c>
      <c r="Q1074" s="22">
        <f>Table1_2[[#This Row],[Bank Deposit]]-Table1_2[[#This Row],[Saving Accounts]]</f>
        <v>45600.835752799991</v>
      </c>
      <c r="R1074" s="22">
        <f>IF(AND(Table1_2[[#This Row],[Bank Deposit]]&gt;=500000),Table1_2[[#This Row],[Bank Deposit]]+Table1_2[[#This Row],[Bank Deposit]]*0.02,Table1_2[[#This Row],[Bank Deposit]])</f>
        <v>555153.36</v>
      </c>
    </row>
    <row r="1075" spans="1:18" x14ac:dyDescent="0.25">
      <c r="A1075" s="21" t="s">
        <v>2908</v>
      </c>
      <c r="B1075">
        <v>410565587</v>
      </c>
      <c r="C1075">
        <v>44</v>
      </c>
      <c r="D1075" s="8">
        <v>28635</v>
      </c>
      <c r="E1075" s="21" t="s">
        <v>1094</v>
      </c>
      <c r="F1075" s="21" t="s">
        <v>68</v>
      </c>
      <c r="G1075" s="21" t="s">
        <v>2773</v>
      </c>
      <c r="H1075" s="22">
        <v>800525</v>
      </c>
      <c r="I1075" s="22">
        <v>305079.26359092002</v>
      </c>
      <c r="J1075" s="21" t="s">
        <v>2910</v>
      </c>
      <c r="K1075" s="21"/>
      <c r="L1075" s="22">
        <v>21986695</v>
      </c>
      <c r="M1075" s="22">
        <v>0</v>
      </c>
      <c r="N1075" s="21" t="s">
        <v>12539</v>
      </c>
      <c r="O1075" s="8">
        <v>44208</v>
      </c>
      <c r="P1075" s="21" t="s">
        <v>12512</v>
      </c>
      <c r="Q1075" s="22">
        <f>Table1_2[[#This Row],[Bank Deposit]]-Table1_2[[#This Row],[Saving Accounts]]</f>
        <v>495445.73640907998</v>
      </c>
      <c r="R1075" s="22">
        <f>IF(AND(Table1_2[[#This Row],[Bank Deposit]]&gt;=500000),Table1_2[[#This Row],[Bank Deposit]]+Table1_2[[#This Row],[Bank Deposit]]*0.02,Table1_2[[#This Row],[Bank Deposit]])</f>
        <v>816535.5</v>
      </c>
    </row>
    <row r="1076" spans="1:18" x14ac:dyDescent="0.25">
      <c r="A1076" s="21" t="s">
        <v>8165</v>
      </c>
      <c r="B1076">
        <v>381009187</v>
      </c>
      <c r="C1076">
        <v>62</v>
      </c>
      <c r="D1076" s="8">
        <v>22060.5</v>
      </c>
      <c r="E1076" s="21" t="s">
        <v>12</v>
      </c>
      <c r="F1076" s="21" t="s">
        <v>204</v>
      </c>
      <c r="G1076" s="21" t="s">
        <v>3331</v>
      </c>
      <c r="H1076" s="22">
        <v>2500210</v>
      </c>
      <c r="I1076" s="22">
        <v>755271.67737599998</v>
      </c>
      <c r="J1076" s="21" t="s">
        <v>477</v>
      </c>
      <c r="K1076" s="21"/>
      <c r="L1076" s="22">
        <v>3525632325</v>
      </c>
      <c r="M1076" s="22">
        <v>0</v>
      </c>
      <c r="N1076" s="21" t="s">
        <v>12509</v>
      </c>
      <c r="O1076" s="8">
        <v>44372</v>
      </c>
      <c r="P1076" s="21" t="s">
        <v>12519</v>
      </c>
      <c r="Q1076" s="22">
        <f>Table1_2[[#This Row],[Bank Deposit]]-Table1_2[[#This Row],[Saving Accounts]]</f>
        <v>1744938.322624</v>
      </c>
      <c r="R1076" s="22">
        <f>IF(AND(Table1_2[[#This Row],[Bank Deposit]]&gt;=500000),Table1_2[[#This Row],[Bank Deposit]]+Table1_2[[#This Row],[Bank Deposit]]*0.02,Table1_2[[#This Row],[Bank Deposit]])</f>
        <v>2550214.2000000002</v>
      </c>
    </row>
    <row r="1077" spans="1:18" x14ac:dyDescent="0.25">
      <c r="A1077" s="21" t="s">
        <v>8388</v>
      </c>
      <c r="B1077">
        <v>418163749</v>
      </c>
      <c r="C1077">
        <v>65</v>
      </c>
      <c r="D1077" s="8">
        <v>20964.75</v>
      </c>
      <c r="E1077" s="21" t="s">
        <v>12</v>
      </c>
      <c r="F1077" s="21" t="s">
        <v>1479</v>
      </c>
      <c r="G1077" s="21" t="s">
        <v>2773</v>
      </c>
      <c r="H1077" s="22">
        <v>734785</v>
      </c>
      <c r="I1077" s="22">
        <v>361718.14741216</v>
      </c>
      <c r="J1077" s="21" t="s">
        <v>8390</v>
      </c>
      <c r="K1077" s="21"/>
      <c r="L1077" s="22">
        <v>997040625</v>
      </c>
      <c r="M1077" s="22">
        <v>0</v>
      </c>
      <c r="N1077" s="21" t="s">
        <v>12525</v>
      </c>
      <c r="O1077" s="8">
        <v>44426</v>
      </c>
      <c r="P1077" s="21" t="s">
        <v>12564</v>
      </c>
      <c r="Q1077" s="22">
        <f>Table1_2[[#This Row],[Bank Deposit]]-Table1_2[[#This Row],[Saving Accounts]]</f>
        <v>373066.85258784</v>
      </c>
      <c r="R1077" s="22">
        <f>IF(AND(Table1_2[[#This Row],[Bank Deposit]]&gt;=500000),Table1_2[[#This Row],[Bank Deposit]]+Table1_2[[#This Row],[Bank Deposit]]*0.02,Table1_2[[#This Row],[Bank Deposit]])</f>
        <v>749480.7</v>
      </c>
    </row>
    <row r="1078" spans="1:18" x14ac:dyDescent="0.25">
      <c r="A1078" s="21" t="s">
        <v>8458</v>
      </c>
      <c r="B1078">
        <v>686717736</v>
      </c>
      <c r="C1078">
        <v>45</v>
      </c>
      <c r="D1078" s="8">
        <v>28269.75</v>
      </c>
      <c r="E1078" s="21" t="s">
        <v>12</v>
      </c>
      <c r="F1078" s="21" t="s">
        <v>1404</v>
      </c>
      <c r="G1078" s="21" t="s">
        <v>2773</v>
      </c>
      <c r="H1078" s="22">
        <v>260019</v>
      </c>
      <c r="I1078" s="22">
        <v>24592.608460979998</v>
      </c>
      <c r="J1078" s="21" t="s">
        <v>8460</v>
      </c>
      <c r="K1078" s="21"/>
      <c r="L1078" s="22">
        <v>734873982</v>
      </c>
      <c r="M1078" s="22">
        <v>0</v>
      </c>
      <c r="N1078" s="21" t="s">
        <v>12509</v>
      </c>
      <c r="O1078" s="8">
        <v>44555</v>
      </c>
      <c r="P1078" s="21" t="s">
        <v>12519</v>
      </c>
      <c r="Q1078" s="22">
        <f>Table1_2[[#This Row],[Bank Deposit]]-Table1_2[[#This Row],[Saving Accounts]]</f>
        <v>235426.39153902</v>
      </c>
      <c r="R1078" s="22">
        <f>IF(AND(Table1_2[[#This Row],[Bank Deposit]]&gt;=500000),Table1_2[[#This Row],[Bank Deposit]]+Table1_2[[#This Row],[Bank Deposit]]*0.02,Table1_2[[#This Row],[Bank Deposit]])</f>
        <v>260019</v>
      </c>
    </row>
    <row r="1079" spans="1:18" x14ac:dyDescent="0.25">
      <c r="A1079" s="21" t="s">
        <v>4741</v>
      </c>
      <c r="B1079">
        <v>582624979</v>
      </c>
      <c r="C1079">
        <v>48</v>
      </c>
      <c r="D1079" s="8">
        <v>27174</v>
      </c>
      <c r="E1079" s="21" t="s">
        <v>1094</v>
      </c>
      <c r="F1079" s="21" t="s">
        <v>314</v>
      </c>
      <c r="G1079" s="21" t="s">
        <v>4066</v>
      </c>
      <c r="H1079" s="22">
        <v>292189</v>
      </c>
      <c r="I1079" s="22">
        <v>171961.94376287999</v>
      </c>
      <c r="J1079" s="21" t="s">
        <v>4743</v>
      </c>
      <c r="K1079" s="21"/>
      <c r="L1079" s="22">
        <v>622177479</v>
      </c>
      <c r="M1079" s="22">
        <v>0</v>
      </c>
      <c r="N1079" s="21" t="s">
        <v>12522</v>
      </c>
      <c r="O1079" s="8">
        <v>44642</v>
      </c>
      <c r="P1079" s="21" t="s">
        <v>12510</v>
      </c>
      <c r="Q1079" s="22">
        <f>Table1_2[[#This Row],[Bank Deposit]]-Table1_2[[#This Row],[Saving Accounts]]</f>
        <v>120227.05623712001</v>
      </c>
      <c r="R1079" s="22">
        <f>IF(AND(Table1_2[[#This Row],[Bank Deposit]]&gt;=500000),Table1_2[[#This Row],[Bank Deposit]]+Table1_2[[#This Row],[Bank Deposit]]*0.02,Table1_2[[#This Row],[Bank Deposit]])</f>
        <v>292189</v>
      </c>
    </row>
    <row r="1080" spans="1:18" x14ac:dyDescent="0.25">
      <c r="A1080" s="21" t="s">
        <v>1079</v>
      </c>
      <c r="B1080">
        <v>201813131</v>
      </c>
      <c r="C1080">
        <v>41</v>
      </c>
      <c r="D1080" s="8">
        <v>29730.75</v>
      </c>
      <c r="E1080" s="21" t="s">
        <v>12</v>
      </c>
      <c r="F1080" s="21" t="s">
        <v>591</v>
      </c>
      <c r="G1080" s="21" t="s">
        <v>14</v>
      </c>
      <c r="H1080" s="22">
        <v>659087</v>
      </c>
      <c r="I1080" s="22">
        <v>267197.53499999997</v>
      </c>
      <c r="J1080" s="21" t="s">
        <v>1081</v>
      </c>
      <c r="K1080" s="21"/>
      <c r="L1080" s="22">
        <v>4682112</v>
      </c>
      <c r="M1080" s="22">
        <v>0</v>
      </c>
      <c r="N1080" s="21" t="s">
        <v>12509</v>
      </c>
      <c r="O1080" s="8">
        <v>44452</v>
      </c>
      <c r="P1080" s="21" t="s">
        <v>12519</v>
      </c>
      <c r="Q1080" s="22">
        <f>Table1_2[[#This Row],[Bank Deposit]]-Table1_2[[#This Row],[Saving Accounts]]</f>
        <v>391889.46500000003</v>
      </c>
      <c r="R1080" s="22">
        <f>IF(AND(Table1_2[[#This Row],[Bank Deposit]]&gt;=500000),Table1_2[[#This Row],[Bank Deposit]]+Table1_2[[#This Row],[Bank Deposit]]*0.02,Table1_2[[#This Row],[Bank Deposit]])</f>
        <v>672268.74</v>
      </c>
    </row>
    <row r="1081" spans="1:18" x14ac:dyDescent="0.25">
      <c r="A1081" s="21" t="s">
        <v>7744</v>
      </c>
      <c r="B1081">
        <v>562212047</v>
      </c>
      <c r="C1081">
        <v>76</v>
      </c>
      <c r="D1081" s="8">
        <v>16947</v>
      </c>
      <c r="E1081" s="21" t="s">
        <v>12</v>
      </c>
      <c r="F1081" s="21" t="s">
        <v>1450</v>
      </c>
      <c r="G1081" s="21" t="s">
        <v>3058</v>
      </c>
      <c r="H1081" s="22">
        <v>25563</v>
      </c>
      <c r="I1081" s="22">
        <v>11901.726957119999</v>
      </c>
      <c r="J1081" s="21" t="s">
        <v>7746</v>
      </c>
      <c r="K1081" s="21"/>
      <c r="L1081" s="22">
        <v>1106668224</v>
      </c>
      <c r="M1081" s="22">
        <v>0</v>
      </c>
      <c r="N1081" s="21" t="s">
        <v>12539</v>
      </c>
      <c r="O1081" s="8">
        <v>44211</v>
      </c>
      <c r="P1081" s="21" t="s">
        <v>12510</v>
      </c>
      <c r="Q1081" s="22">
        <f>Table1_2[[#This Row],[Bank Deposit]]-Table1_2[[#This Row],[Saving Accounts]]</f>
        <v>13661.273042880001</v>
      </c>
      <c r="R1081" s="22">
        <f>IF(AND(Table1_2[[#This Row],[Bank Deposit]]&gt;=500000),Table1_2[[#This Row],[Bank Deposit]]+Table1_2[[#This Row],[Bank Deposit]]*0.02,Table1_2[[#This Row],[Bank Deposit]])</f>
        <v>25563</v>
      </c>
    </row>
    <row r="1082" spans="1:18" x14ac:dyDescent="0.25">
      <c r="A1082" s="21" t="s">
        <v>1210</v>
      </c>
      <c r="B1082">
        <v>301533948</v>
      </c>
      <c r="C1082">
        <v>57</v>
      </c>
      <c r="D1082" s="8">
        <v>23886.75</v>
      </c>
      <c r="E1082" s="21" t="s">
        <v>1094</v>
      </c>
      <c r="F1082" s="21" t="s">
        <v>251</v>
      </c>
      <c r="G1082" s="21" t="s">
        <v>14</v>
      </c>
      <c r="H1082" s="22">
        <v>260545</v>
      </c>
      <c r="I1082" s="22">
        <v>248111.92320600001</v>
      </c>
      <c r="J1082" s="21" t="s">
        <v>1212</v>
      </c>
      <c r="K1082" s="21"/>
      <c r="L1082" s="22">
        <v>3178953364</v>
      </c>
      <c r="M1082" s="22">
        <v>0</v>
      </c>
      <c r="N1082" s="21" t="s">
        <v>12505</v>
      </c>
      <c r="O1082" s="8">
        <v>44669</v>
      </c>
      <c r="P1082" s="21" t="s">
        <v>12564</v>
      </c>
      <c r="Q1082" s="22">
        <f>Table1_2[[#This Row],[Bank Deposit]]-Table1_2[[#This Row],[Saving Accounts]]</f>
        <v>12433.076793999993</v>
      </c>
      <c r="R1082" s="22">
        <f>IF(AND(Table1_2[[#This Row],[Bank Deposit]]&gt;=500000),Table1_2[[#This Row],[Bank Deposit]]+Table1_2[[#This Row],[Bank Deposit]]*0.02,Table1_2[[#This Row],[Bank Deposit]])</f>
        <v>260545</v>
      </c>
    </row>
    <row r="1083" spans="1:18" x14ac:dyDescent="0.25">
      <c r="A1083" s="21" t="s">
        <v>4077</v>
      </c>
      <c r="B1083">
        <v>401834483</v>
      </c>
      <c r="C1083">
        <v>28</v>
      </c>
      <c r="D1083" s="8">
        <v>34479</v>
      </c>
      <c r="E1083" s="21" t="s">
        <v>1094</v>
      </c>
      <c r="F1083" s="21" t="s">
        <v>1304</v>
      </c>
      <c r="G1083" s="21" t="s">
        <v>4074</v>
      </c>
      <c r="H1083" s="22">
        <v>785365</v>
      </c>
      <c r="I1083" s="22">
        <v>263127.29554188001</v>
      </c>
      <c r="J1083" s="21" t="s">
        <v>4079</v>
      </c>
      <c r="K1083" s="21"/>
      <c r="L1083" s="22">
        <v>1828329568</v>
      </c>
      <c r="M1083" s="22">
        <v>0</v>
      </c>
      <c r="N1083" s="21" t="s">
        <v>12539</v>
      </c>
      <c r="O1083" s="8">
        <v>44214</v>
      </c>
      <c r="P1083" s="21" t="s">
        <v>12510</v>
      </c>
      <c r="Q1083" s="22">
        <f>Table1_2[[#This Row],[Bank Deposit]]-Table1_2[[#This Row],[Saving Accounts]]</f>
        <v>522237.70445811999</v>
      </c>
      <c r="R1083" s="22">
        <f>IF(AND(Table1_2[[#This Row],[Bank Deposit]]&gt;=500000),Table1_2[[#This Row],[Bank Deposit]]+Table1_2[[#This Row],[Bank Deposit]]*0.02,Table1_2[[#This Row],[Bank Deposit]])</f>
        <v>801072.3</v>
      </c>
    </row>
    <row r="1084" spans="1:18" x14ac:dyDescent="0.25">
      <c r="A1084" s="21" t="s">
        <v>6802</v>
      </c>
      <c r="B1084">
        <v>406538868</v>
      </c>
      <c r="C1084">
        <v>42</v>
      </c>
      <c r="D1084" s="8">
        <v>29365.5</v>
      </c>
      <c r="E1084" s="21" t="s">
        <v>12</v>
      </c>
      <c r="F1084" s="21" t="s">
        <v>852</v>
      </c>
      <c r="G1084" s="21" t="s">
        <v>4074</v>
      </c>
      <c r="H1084" s="22">
        <v>42186</v>
      </c>
      <c r="I1084" s="22">
        <v>8193.0478694400008</v>
      </c>
      <c r="J1084" s="21" t="s">
        <v>6804</v>
      </c>
      <c r="K1084" s="21"/>
      <c r="L1084" s="22">
        <v>146613192</v>
      </c>
      <c r="M1084" s="22">
        <v>0</v>
      </c>
      <c r="N1084" s="21" t="s">
        <v>12525</v>
      </c>
      <c r="O1084" s="8">
        <v>44405</v>
      </c>
      <c r="P1084" s="21" t="s">
        <v>12506</v>
      </c>
      <c r="Q1084" s="22">
        <f>Table1_2[[#This Row],[Bank Deposit]]-Table1_2[[#This Row],[Saving Accounts]]</f>
        <v>33992.952130559999</v>
      </c>
      <c r="R1084" s="22">
        <f>IF(AND(Table1_2[[#This Row],[Bank Deposit]]&gt;=500000),Table1_2[[#This Row],[Bank Deposit]]+Table1_2[[#This Row],[Bank Deposit]]*0.02,Table1_2[[#This Row],[Bank Deposit]])</f>
        <v>42186</v>
      </c>
    </row>
    <row r="1085" spans="1:18" x14ac:dyDescent="0.25">
      <c r="A1085" s="21" t="s">
        <v>4247</v>
      </c>
      <c r="B1085">
        <v>729963984</v>
      </c>
      <c r="C1085">
        <v>52</v>
      </c>
      <c r="D1085" s="8">
        <v>25713</v>
      </c>
      <c r="E1085" s="21" t="s">
        <v>1094</v>
      </c>
      <c r="F1085" s="21" t="s">
        <v>881</v>
      </c>
      <c r="G1085" s="21" t="s">
        <v>4062</v>
      </c>
      <c r="H1085" s="22">
        <v>1049953</v>
      </c>
      <c r="I1085" s="22">
        <v>475060.61060640001</v>
      </c>
      <c r="J1085" s="21" t="s">
        <v>4249</v>
      </c>
      <c r="K1085" s="21"/>
      <c r="L1085" s="22">
        <v>464857952</v>
      </c>
      <c r="M1085" s="22">
        <v>0</v>
      </c>
      <c r="N1085" s="21" t="s">
        <v>12505</v>
      </c>
      <c r="O1085" s="8">
        <v>44495</v>
      </c>
      <c r="P1085" s="21" t="s">
        <v>12510</v>
      </c>
      <c r="Q1085" s="22">
        <f>Table1_2[[#This Row],[Bank Deposit]]-Table1_2[[#This Row],[Saving Accounts]]</f>
        <v>574892.38939359994</v>
      </c>
      <c r="R1085" s="22">
        <f>IF(AND(Table1_2[[#This Row],[Bank Deposit]]&gt;=500000),Table1_2[[#This Row],[Bank Deposit]]+Table1_2[[#This Row],[Bank Deposit]]*0.02,Table1_2[[#This Row],[Bank Deposit]])</f>
        <v>1070952.06</v>
      </c>
    </row>
    <row r="1086" spans="1:18" x14ac:dyDescent="0.25">
      <c r="A1086" s="21" t="s">
        <v>6877</v>
      </c>
      <c r="B1086">
        <v>359480447</v>
      </c>
      <c r="C1086">
        <v>38</v>
      </c>
      <c r="D1086" s="8">
        <v>30826.5</v>
      </c>
      <c r="E1086" s="21" t="s">
        <v>12</v>
      </c>
      <c r="F1086" s="21" t="s">
        <v>199</v>
      </c>
      <c r="G1086" s="21" t="s">
        <v>4112</v>
      </c>
      <c r="H1086" s="22">
        <v>2603231</v>
      </c>
      <c r="I1086" s="22">
        <v>547232.31016272004</v>
      </c>
      <c r="J1086" s="21" t="s">
        <v>6879</v>
      </c>
      <c r="K1086" s="21"/>
      <c r="L1086" s="22">
        <v>11287008</v>
      </c>
      <c r="M1086" s="22">
        <v>0</v>
      </c>
      <c r="N1086" s="21" t="s">
        <v>12525</v>
      </c>
      <c r="O1086" s="8">
        <v>44626</v>
      </c>
      <c r="P1086" s="21" t="s">
        <v>12506</v>
      </c>
      <c r="Q1086" s="22">
        <f>Table1_2[[#This Row],[Bank Deposit]]-Table1_2[[#This Row],[Saving Accounts]]</f>
        <v>2055998.68983728</v>
      </c>
      <c r="R1086" s="22">
        <f>IF(AND(Table1_2[[#This Row],[Bank Deposit]]&gt;=500000),Table1_2[[#This Row],[Bank Deposit]]+Table1_2[[#This Row],[Bank Deposit]]*0.02,Table1_2[[#This Row],[Bank Deposit]])</f>
        <v>2655295.62</v>
      </c>
    </row>
    <row r="1087" spans="1:18" x14ac:dyDescent="0.25">
      <c r="A1087" s="21" t="s">
        <v>8641</v>
      </c>
      <c r="B1087">
        <v>713828928</v>
      </c>
      <c r="C1087">
        <v>29</v>
      </c>
      <c r="D1087" s="8">
        <v>34113.75</v>
      </c>
      <c r="E1087" s="21" t="s">
        <v>12</v>
      </c>
      <c r="F1087" s="21" t="s">
        <v>940</v>
      </c>
      <c r="G1087" s="21" t="s">
        <v>3820</v>
      </c>
      <c r="H1087" s="22">
        <v>1901203</v>
      </c>
      <c r="I1087" s="22">
        <v>914432.34582864004</v>
      </c>
      <c r="J1087" s="21" t="s">
        <v>8643</v>
      </c>
      <c r="K1087" s="21"/>
      <c r="L1087" s="22">
        <v>1518860448</v>
      </c>
      <c r="M1087" s="22">
        <v>0</v>
      </c>
      <c r="N1087" s="21" t="s">
        <v>12525</v>
      </c>
      <c r="O1087" s="8">
        <v>44624</v>
      </c>
      <c r="P1087" s="21" t="s">
        <v>12561</v>
      </c>
      <c r="Q1087" s="22">
        <f>Table1_2[[#This Row],[Bank Deposit]]-Table1_2[[#This Row],[Saving Accounts]]</f>
        <v>986770.65417135996</v>
      </c>
      <c r="R1087" s="22">
        <f>IF(AND(Table1_2[[#This Row],[Bank Deposit]]&gt;=500000),Table1_2[[#This Row],[Bank Deposit]]+Table1_2[[#This Row],[Bank Deposit]]*0.02,Table1_2[[#This Row],[Bank Deposit]])</f>
        <v>1939227.06</v>
      </c>
    </row>
    <row r="1088" spans="1:18" x14ac:dyDescent="0.25">
      <c r="A1088" s="21" t="s">
        <v>5611</v>
      </c>
      <c r="B1088">
        <v>957975109</v>
      </c>
      <c r="C1088">
        <v>84</v>
      </c>
      <c r="D1088" s="8">
        <v>14025</v>
      </c>
      <c r="E1088" s="21" t="s">
        <v>1094</v>
      </c>
      <c r="F1088" s="21" t="s">
        <v>1304</v>
      </c>
      <c r="G1088" s="21" t="s">
        <v>4095</v>
      </c>
      <c r="H1088" s="22">
        <v>1638585</v>
      </c>
      <c r="I1088" s="22">
        <v>730430.64461249998</v>
      </c>
      <c r="J1088" s="21" t="s">
        <v>5613</v>
      </c>
      <c r="K1088" s="21"/>
      <c r="L1088" s="22">
        <v>658982268</v>
      </c>
      <c r="M1088" s="22">
        <v>0</v>
      </c>
      <c r="N1088" s="21" t="s">
        <v>12525</v>
      </c>
      <c r="O1088" s="8">
        <v>44576</v>
      </c>
      <c r="P1088" s="21" t="s">
        <v>12506</v>
      </c>
      <c r="Q1088" s="22">
        <f>Table1_2[[#This Row],[Bank Deposit]]-Table1_2[[#This Row],[Saving Accounts]]</f>
        <v>908154.35538750002</v>
      </c>
      <c r="R1088" s="22">
        <f>IF(AND(Table1_2[[#This Row],[Bank Deposit]]&gt;=500000),Table1_2[[#This Row],[Bank Deposit]]+Table1_2[[#This Row],[Bank Deposit]]*0.02,Table1_2[[#This Row],[Bank Deposit]])</f>
        <v>1671356.7</v>
      </c>
    </row>
    <row r="1089" spans="1:18" x14ac:dyDescent="0.25">
      <c r="A1089" s="21" t="s">
        <v>7376</v>
      </c>
      <c r="B1089">
        <v>868132016</v>
      </c>
      <c r="C1089">
        <v>74</v>
      </c>
      <c r="D1089" s="8">
        <v>17677.5</v>
      </c>
      <c r="E1089" s="21" t="s">
        <v>12</v>
      </c>
      <c r="F1089" s="21" t="s">
        <v>370</v>
      </c>
      <c r="G1089" s="21" t="s">
        <v>4058</v>
      </c>
      <c r="H1089" s="22">
        <v>753987</v>
      </c>
      <c r="I1089" s="22">
        <v>123003.34465535999</v>
      </c>
      <c r="J1089" s="21" t="s">
        <v>7378</v>
      </c>
      <c r="K1089" s="21"/>
      <c r="L1089" s="22">
        <v>1419634704</v>
      </c>
      <c r="M1089" s="22">
        <v>0</v>
      </c>
      <c r="N1089" s="21" t="s">
        <v>12525</v>
      </c>
      <c r="O1089" s="8">
        <v>44349</v>
      </c>
      <c r="P1089" s="21" t="s">
        <v>12561</v>
      </c>
      <c r="Q1089" s="22">
        <f>Table1_2[[#This Row],[Bank Deposit]]-Table1_2[[#This Row],[Saving Accounts]]</f>
        <v>630983.65534464002</v>
      </c>
      <c r="R1089" s="22">
        <f>IF(AND(Table1_2[[#This Row],[Bank Deposit]]&gt;=500000),Table1_2[[#This Row],[Bank Deposit]]+Table1_2[[#This Row],[Bank Deposit]]*0.02,Table1_2[[#This Row],[Bank Deposit]])</f>
        <v>769066.74</v>
      </c>
    </row>
    <row r="1090" spans="1:18" x14ac:dyDescent="0.25">
      <c r="A1090" s="21" t="s">
        <v>5959</v>
      </c>
      <c r="B1090">
        <v>348318011</v>
      </c>
      <c r="C1090">
        <v>76</v>
      </c>
      <c r="D1090" s="8">
        <v>16947</v>
      </c>
      <c r="E1090" s="21" t="s">
        <v>12</v>
      </c>
      <c r="F1090" s="21" t="s">
        <v>176</v>
      </c>
      <c r="G1090" s="21" t="s">
        <v>4088</v>
      </c>
      <c r="H1090" s="22">
        <v>149253</v>
      </c>
      <c r="I1090" s="22">
        <v>43021.036699199998</v>
      </c>
      <c r="J1090" s="21" t="s">
        <v>5961</v>
      </c>
      <c r="K1090" s="21"/>
      <c r="L1090" s="22">
        <v>1813926504</v>
      </c>
      <c r="M1090" s="22">
        <v>0</v>
      </c>
      <c r="N1090" s="21" t="s">
        <v>12539</v>
      </c>
      <c r="O1090" s="8">
        <v>44308</v>
      </c>
      <c r="P1090" s="21" t="s">
        <v>12566</v>
      </c>
      <c r="Q1090" s="22">
        <f>Table1_2[[#This Row],[Bank Deposit]]-Table1_2[[#This Row],[Saving Accounts]]</f>
        <v>106231.96330080001</v>
      </c>
      <c r="R1090" s="22">
        <f>IF(AND(Table1_2[[#This Row],[Bank Deposit]]&gt;=500000),Table1_2[[#This Row],[Bank Deposit]]+Table1_2[[#This Row],[Bank Deposit]]*0.02,Table1_2[[#This Row],[Bank Deposit]])</f>
        <v>149253</v>
      </c>
    </row>
    <row r="1091" spans="1:18" x14ac:dyDescent="0.25">
      <c r="A1091" s="21" t="s">
        <v>855</v>
      </c>
      <c r="B1091">
        <v>826302558</v>
      </c>
      <c r="C1091">
        <v>67</v>
      </c>
      <c r="D1091" s="8">
        <v>20234.25</v>
      </c>
      <c r="E1091" s="21" t="s">
        <v>12</v>
      </c>
      <c r="F1091" s="21" t="s">
        <v>438</v>
      </c>
      <c r="G1091" s="21" t="s">
        <v>14</v>
      </c>
      <c r="H1091" s="22">
        <v>627023</v>
      </c>
      <c r="I1091" s="22">
        <v>360750.74656823999</v>
      </c>
      <c r="J1091" s="21" t="s">
        <v>857</v>
      </c>
      <c r="K1091" s="21"/>
      <c r="L1091" s="22">
        <v>438151168</v>
      </c>
      <c r="M1091" s="22">
        <v>0</v>
      </c>
      <c r="N1091" s="21" t="s">
        <v>12505</v>
      </c>
      <c r="O1091" s="8">
        <v>44307</v>
      </c>
      <c r="P1091" s="21" t="s">
        <v>12510</v>
      </c>
      <c r="Q1091" s="22">
        <f>Table1_2[[#This Row],[Bank Deposit]]-Table1_2[[#This Row],[Saving Accounts]]</f>
        <v>266272.25343176001</v>
      </c>
      <c r="R1091" s="22">
        <f>IF(AND(Table1_2[[#This Row],[Bank Deposit]]&gt;=500000),Table1_2[[#This Row],[Bank Deposit]]+Table1_2[[#This Row],[Bank Deposit]]*0.02,Table1_2[[#This Row],[Bank Deposit]])</f>
        <v>639563.46</v>
      </c>
    </row>
    <row r="1092" spans="1:18" x14ac:dyDescent="0.25">
      <c r="A1092" s="21" t="s">
        <v>2986</v>
      </c>
      <c r="B1092">
        <v>451071107</v>
      </c>
      <c r="C1092">
        <v>35</v>
      </c>
      <c r="D1092" s="8">
        <v>31922.25</v>
      </c>
      <c r="E1092" s="21" t="s">
        <v>1094</v>
      </c>
      <c r="F1092" s="21" t="s">
        <v>286</v>
      </c>
      <c r="G1092" s="21" t="s">
        <v>2773</v>
      </c>
      <c r="H1092" s="22">
        <v>269724</v>
      </c>
      <c r="I1092" s="22">
        <v>48044.533555200003</v>
      </c>
      <c r="J1092" s="21" t="s">
        <v>2988</v>
      </c>
      <c r="K1092" s="21"/>
      <c r="L1092" s="22">
        <v>1512273612</v>
      </c>
      <c r="M1092" s="22">
        <v>0</v>
      </c>
      <c r="N1092" s="21" t="s">
        <v>12509</v>
      </c>
      <c r="O1092" s="8">
        <v>44481</v>
      </c>
      <c r="P1092" s="21" t="s">
        <v>12519</v>
      </c>
      <c r="Q1092" s="22">
        <f>Table1_2[[#This Row],[Bank Deposit]]-Table1_2[[#This Row],[Saving Accounts]]</f>
        <v>221679.4664448</v>
      </c>
      <c r="R1092" s="22">
        <f>IF(AND(Table1_2[[#This Row],[Bank Deposit]]&gt;=500000),Table1_2[[#This Row],[Bank Deposit]]+Table1_2[[#This Row],[Bank Deposit]]*0.02,Table1_2[[#This Row],[Bank Deposit]])</f>
        <v>269724</v>
      </c>
    </row>
    <row r="1093" spans="1:18" x14ac:dyDescent="0.25">
      <c r="A1093" s="21" t="s">
        <v>4006</v>
      </c>
      <c r="B1093">
        <v>173938904</v>
      </c>
      <c r="C1093">
        <v>47</v>
      </c>
      <c r="D1093" s="8">
        <v>27539.25</v>
      </c>
      <c r="E1093" s="21" t="s">
        <v>1094</v>
      </c>
      <c r="F1093" s="21" t="s">
        <v>870</v>
      </c>
      <c r="G1093" s="21" t="s">
        <v>3820</v>
      </c>
      <c r="H1093" s="22">
        <v>2266816</v>
      </c>
      <c r="I1093" s="22">
        <v>620166.68603099999</v>
      </c>
      <c r="J1093" s="21" t="s">
        <v>4008</v>
      </c>
      <c r="K1093" s="21"/>
      <c r="L1093" s="22">
        <v>67931919</v>
      </c>
      <c r="M1093" s="22">
        <v>0</v>
      </c>
      <c r="N1093" s="21" t="s">
        <v>12522</v>
      </c>
      <c r="O1093" s="8">
        <v>44343</v>
      </c>
      <c r="P1093" s="21" t="s">
        <v>12510</v>
      </c>
      <c r="Q1093" s="22">
        <f>Table1_2[[#This Row],[Bank Deposit]]-Table1_2[[#This Row],[Saving Accounts]]</f>
        <v>1646649.313969</v>
      </c>
      <c r="R1093" s="22">
        <f>IF(AND(Table1_2[[#This Row],[Bank Deposit]]&gt;=500000),Table1_2[[#This Row],[Bank Deposit]]+Table1_2[[#This Row],[Bank Deposit]]*0.02,Table1_2[[#This Row],[Bank Deposit]])</f>
        <v>2312152.3199999998</v>
      </c>
    </row>
    <row r="1094" spans="1:18" x14ac:dyDescent="0.25">
      <c r="A1094" s="21" t="s">
        <v>4382</v>
      </c>
      <c r="B1094">
        <v>775230955</v>
      </c>
      <c r="C1094">
        <v>70</v>
      </c>
      <c r="D1094" s="8">
        <v>19138.5</v>
      </c>
      <c r="E1094" s="21" t="s">
        <v>1094</v>
      </c>
      <c r="F1094" s="21" t="s">
        <v>1702</v>
      </c>
      <c r="G1094" s="21" t="s">
        <v>4095</v>
      </c>
      <c r="H1094" s="22">
        <v>264490</v>
      </c>
      <c r="I1094" s="22">
        <v>215806.28358471999</v>
      </c>
      <c r="J1094" s="21" t="s">
        <v>4384</v>
      </c>
      <c r="K1094" s="21"/>
      <c r="L1094" s="22">
        <v>961903578</v>
      </c>
      <c r="M1094" s="22">
        <v>0</v>
      </c>
      <c r="N1094" s="21" t="s">
        <v>12539</v>
      </c>
      <c r="O1094" s="8">
        <v>44561</v>
      </c>
      <c r="P1094" s="21" t="s">
        <v>12512</v>
      </c>
      <c r="Q1094" s="22">
        <f>Table1_2[[#This Row],[Bank Deposit]]-Table1_2[[#This Row],[Saving Accounts]]</f>
        <v>48683.716415280011</v>
      </c>
      <c r="R1094" s="22">
        <f>IF(AND(Table1_2[[#This Row],[Bank Deposit]]&gt;=500000),Table1_2[[#This Row],[Bank Deposit]]+Table1_2[[#This Row],[Bank Deposit]]*0.02,Table1_2[[#This Row],[Bank Deposit]])</f>
        <v>264490</v>
      </c>
    </row>
    <row r="1095" spans="1:18" x14ac:dyDescent="0.25">
      <c r="A1095" s="21" t="s">
        <v>635</v>
      </c>
      <c r="B1095">
        <v>523442789</v>
      </c>
      <c r="C1095">
        <v>24</v>
      </c>
      <c r="D1095" s="8">
        <v>35940</v>
      </c>
      <c r="E1095" s="21" t="s">
        <v>12</v>
      </c>
      <c r="F1095" s="21" t="s">
        <v>636</v>
      </c>
      <c r="G1095" s="21" t="s">
        <v>14</v>
      </c>
      <c r="H1095" s="22">
        <v>160469</v>
      </c>
      <c r="I1095" s="22">
        <v>88529.664598200005</v>
      </c>
      <c r="J1095" s="21" t="s">
        <v>638</v>
      </c>
      <c r="K1095" s="21"/>
      <c r="L1095" s="22">
        <v>4344672768</v>
      </c>
      <c r="M1095" s="22">
        <v>12285275568</v>
      </c>
      <c r="N1095" s="21" t="s">
        <v>12515</v>
      </c>
      <c r="O1095" s="8">
        <v>44489</v>
      </c>
      <c r="P1095" s="21" t="s">
        <v>12527</v>
      </c>
      <c r="Q1095" s="22">
        <f>Table1_2[[#This Row],[Bank Deposit]]-Table1_2[[#This Row],[Saving Accounts]]</f>
        <v>71939.335401799995</v>
      </c>
      <c r="R1095" s="22">
        <f>IF(AND(Table1_2[[#This Row],[Bank Deposit]]&gt;=500000),Table1_2[[#This Row],[Bank Deposit]]+Table1_2[[#This Row],[Bank Deposit]]*0.02,Table1_2[[#This Row],[Bank Deposit]])</f>
        <v>160469</v>
      </c>
    </row>
    <row r="1096" spans="1:18" x14ac:dyDescent="0.25">
      <c r="A1096" s="21" t="s">
        <v>8104</v>
      </c>
      <c r="B1096">
        <v>468197885</v>
      </c>
      <c r="C1096">
        <v>54</v>
      </c>
      <c r="D1096" s="8">
        <v>24982.5</v>
      </c>
      <c r="E1096" s="21" t="s">
        <v>12</v>
      </c>
      <c r="F1096" s="21" t="s">
        <v>767</v>
      </c>
      <c r="G1096" s="21" t="s">
        <v>3331</v>
      </c>
      <c r="H1096" s="22">
        <v>1291353</v>
      </c>
      <c r="I1096" s="22">
        <v>431733.98854559998</v>
      </c>
      <c r="J1096" s="21" t="s">
        <v>8106</v>
      </c>
      <c r="K1096" s="21"/>
      <c r="L1096" s="22">
        <v>616415744</v>
      </c>
      <c r="M1096" s="22">
        <v>0</v>
      </c>
      <c r="N1096" s="21" t="s">
        <v>12522</v>
      </c>
      <c r="O1096" s="8">
        <v>44507</v>
      </c>
      <c r="P1096" s="21" t="s">
        <v>12510</v>
      </c>
      <c r="Q1096" s="22">
        <f>Table1_2[[#This Row],[Bank Deposit]]-Table1_2[[#This Row],[Saving Accounts]]</f>
        <v>859619.01145440002</v>
      </c>
      <c r="R1096" s="22">
        <f>IF(AND(Table1_2[[#This Row],[Bank Deposit]]&gt;=500000),Table1_2[[#This Row],[Bank Deposit]]+Table1_2[[#This Row],[Bank Deposit]]*0.02,Table1_2[[#This Row],[Bank Deposit]])</f>
        <v>1317180.06</v>
      </c>
    </row>
    <row r="1097" spans="1:18" x14ac:dyDescent="0.25">
      <c r="A1097" s="21" t="s">
        <v>2890</v>
      </c>
      <c r="B1097">
        <v>693697228</v>
      </c>
      <c r="C1097">
        <v>51</v>
      </c>
      <c r="D1097" s="8">
        <v>26078.25</v>
      </c>
      <c r="E1097" s="21" t="s">
        <v>1094</v>
      </c>
      <c r="F1097" s="21" t="s">
        <v>260</v>
      </c>
      <c r="G1097" s="21" t="s">
        <v>2773</v>
      </c>
      <c r="H1097" s="22">
        <v>118377</v>
      </c>
      <c r="I1097" s="22">
        <v>39853.601623080001</v>
      </c>
      <c r="J1097" s="21" t="s">
        <v>2892</v>
      </c>
      <c r="K1097" s="21"/>
      <c r="L1097" s="22">
        <v>474285056</v>
      </c>
      <c r="M1097" s="22">
        <v>0</v>
      </c>
      <c r="N1097" s="21" t="s">
        <v>12505</v>
      </c>
      <c r="O1097" s="8">
        <v>44623</v>
      </c>
      <c r="P1097" s="21" t="s">
        <v>12510</v>
      </c>
      <c r="Q1097" s="22">
        <f>Table1_2[[#This Row],[Bank Deposit]]-Table1_2[[#This Row],[Saving Accounts]]</f>
        <v>78523.398376919999</v>
      </c>
      <c r="R1097" s="22">
        <f>IF(AND(Table1_2[[#This Row],[Bank Deposit]]&gt;=500000),Table1_2[[#This Row],[Bank Deposit]]+Table1_2[[#This Row],[Bank Deposit]]*0.02,Table1_2[[#This Row],[Bank Deposit]])</f>
        <v>118377</v>
      </c>
    </row>
    <row r="1098" spans="1:18" x14ac:dyDescent="0.25">
      <c r="A1098" s="21" t="s">
        <v>688</v>
      </c>
      <c r="B1098">
        <v>387193721</v>
      </c>
      <c r="C1098">
        <v>64</v>
      </c>
      <c r="D1098" s="8">
        <v>21330</v>
      </c>
      <c r="E1098" s="21" t="s">
        <v>12</v>
      </c>
      <c r="F1098" s="21" t="s">
        <v>408</v>
      </c>
      <c r="G1098" s="21" t="s">
        <v>14</v>
      </c>
      <c r="H1098" s="22">
        <v>559641</v>
      </c>
      <c r="I1098" s="22">
        <v>300230.68833792</v>
      </c>
      <c r="J1098" s="21" t="s">
        <v>690</v>
      </c>
      <c r="K1098" s="21"/>
      <c r="L1098" s="22">
        <v>1864165653</v>
      </c>
      <c r="M1098" s="22">
        <v>0</v>
      </c>
      <c r="N1098" s="21" t="s">
        <v>12509</v>
      </c>
      <c r="O1098" s="8">
        <v>44677</v>
      </c>
      <c r="P1098" s="21" t="s">
        <v>12510</v>
      </c>
      <c r="Q1098" s="22">
        <f>Table1_2[[#This Row],[Bank Deposit]]-Table1_2[[#This Row],[Saving Accounts]]</f>
        <v>259410.31166208</v>
      </c>
      <c r="R1098" s="22">
        <f>IF(AND(Table1_2[[#This Row],[Bank Deposit]]&gt;=500000),Table1_2[[#This Row],[Bank Deposit]]+Table1_2[[#This Row],[Bank Deposit]]*0.02,Table1_2[[#This Row],[Bank Deposit]])</f>
        <v>570833.81999999995</v>
      </c>
    </row>
    <row r="1099" spans="1:18" x14ac:dyDescent="0.25">
      <c r="A1099" s="21" t="s">
        <v>688</v>
      </c>
      <c r="B1099">
        <v>786930810</v>
      </c>
      <c r="C1099">
        <v>69</v>
      </c>
      <c r="D1099" s="8">
        <v>19503.75</v>
      </c>
      <c r="E1099" s="21" t="s">
        <v>1094</v>
      </c>
      <c r="F1099" s="21" t="s">
        <v>955</v>
      </c>
      <c r="G1099" s="21" t="s">
        <v>4148</v>
      </c>
      <c r="H1099" s="22">
        <v>126886</v>
      </c>
      <c r="I1099" s="22">
        <v>22289.698144800001</v>
      </c>
      <c r="J1099" s="21" t="s">
        <v>4754</v>
      </c>
      <c r="K1099" s="21"/>
      <c r="L1099" s="22">
        <v>1864165653</v>
      </c>
      <c r="M1099" s="22">
        <v>0</v>
      </c>
      <c r="N1099" s="21" t="s">
        <v>12525</v>
      </c>
      <c r="O1099" s="8">
        <v>44577</v>
      </c>
      <c r="P1099" s="21" t="s">
        <v>12564</v>
      </c>
      <c r="Q1099" s="22">
        <f>Table1_2[[#This Row],[Bank Deposit]]-Table1_2[[#This Row],[Saving Accounts]]</f>
        <v>104596.3018552</v>
      </c>
      <c r="R1099" s="22">
        <f>IF(AND(Table1_2[[#This Row],[Bank Deposit]]&gt;=500000),Table1_2[[#This Row],[Bank Deposit]]+Table1_2[[#This Row],[Bank Deposit]]*0.02,Table1_2[[#This Row],[Bank Deposit]])</f>
        <v>126886</v>
      </c>
    </row>
    <row r="1100" spans="1:18" x14ac:dyDescent="0.25">
      <c r="A1100" s="21" t="s">
        <v>1649</v>
      </c>
      <c r="B1100">
        <v>34376216</v>
      </c>
      <c r="C1100">
        <v>69</v>
      </c>
      <c r="D1100" s="8">
        <v>19503.75</v>
      </c>
      <c r="E1100" s="21" t="s">
        <v>1094</v>
      </c>
      <c r="F1100" s="21" t="s">
        <v>199</v>
      </c>
      <c r="G1100" s="21" t="s">
        <v>14</v>
      </c>
      <c r="H1100" s="22">
        <v>659002</v>
      </c>
      <c r="I1100" s="22">
        <v>118620.443763</v>
      </c>
      <c r="J1100" s="21" t="s">
        <v>1651</v>
      </c>
      <c r="K1100" s="21"/>
      <c r="L1100" s="22">
        <v>754685181</v>
      </c>
      <c r="M1100" s="22">
        <v>0</v>
      </c>
      <c r="N1100" s="21" t="s">
        <v>12539</v>
      </c>
      <c r="O1100" s="8">
        <v>44206</v>
      </c>
      <c r="P1100" s="21" t="s">
        <v>12566</v>
      </c>
      <c r="Q1100" s="22">
        <f>Table1_2[[#This Row],[Bank Deposit]]-Table1_2[[#This Row],[Saving Accounts]]</f>
        <v>540381.55623700004</v>
      </c>
      <c r="R1100" s="22">
        <f>IF(AND(Table1_2[[#This Row],[Bank Deposit]]&gt;=500000),Table1_2[[#This Row],[Bank Deposit]]+Table1_2[[#This Row],[Bank Deposit]]*0.02,Table1_2[[#This Row],[Bank Deposit]])</f>
        <v>672182.04</v>
      </c>
    </row>
    <row r="1101" spans="1:18" x14ac:dyDescent="0.25">
      <c r="A1101" s="21" t="s">
        <v>613</v>
      </c>
      <c r="B1101">
        <v>905458743</v>
      </c>
      <c r="C1101">
        <v>71</v>
      </c>
      <c r="D1101" s="8">
        <v>18773.25</v>
      </c>
      <c r="E1101" s="21" t="s">
        <v>12</v>
      </c>
      <c r="F1101" s="21" t="s">
        <v>286</v>
      </c>
      <c r="G1101" s="21" t="s">
        <v>14</v>
      </c>
      <c r="H1101" s="22">
        <v>905499</v>
      </c>
      <c r="I1101" s="22">
        <v>159208.582624</v>
      </c>
      <c r="J1101" s="21" t="s">
        <v>615</v>
      </c>
      <c r="K1101" s="21"/>
      <c r="L1101" s="22">
        <v>4422488</v>
      </c>
      <c r="M1101" s="22">
        <v>762270088</v>
      </c>
      <c r="N1101" s="21" t="s">
        <v>12515</v>
      </c>
      <c r="O1101" s="8">
        <v>44577</v>
      </c>
      <c r="P1101" s="21" t="s">
        <v>12527</v>
      </c>
      <c r="Q1101" s="22">
        <f>Table1_2[[#This Row],[Bank Deposit]]-Table1_2[[#This Row],[Saving Accounts]]</f>
        <v>746290.41737599997</v>
      </c>
      <c r="R1101" s="22">
        <f>IF(AND(Table1_2[[#This Row],[Bank Deposit]]&gt;=500000),Table1_2[[#This Row],[Bank Deposit]]+Table1_2[[#This Row],[Bank Deposit]]*0.02,Table1_2[[#This Row],[Bank Deposit]])</f>
        <v>923608.98</v>
      </c>
    </row>
    <row r="1102" spans="1:18" x14ac:dyDescent="0.25">
      <c r="A1102" s="21" t="s">
        <v>2887</v>
      </c>
      <c r="B1102">
        <v>394817617</v>
      </c>
      <c r="C1102">
        <v>69</v>
      </c>
      <c r="D1102" s="8">
        <v>19503.75</v>
      </c>
      <c r="E1102" s="21" t="s">
        <v>1094</v>
      </c>
      <c r="F1102" s="21" t="s">
        <v>514</v>
      </c>
      <c r="G1102" s="21" t="s">
        <v>2773</v>
      </c>
      <c r="H1102" s="22">
        <v>749894</v>
      </c>
      <c r="I1102" s="22">
        <v>590612.44843380002</v>
      </c>
      <c r="J1102" s="21" t="s">
        <v>2889</v>
      </c>
      <c r="K1102" s="21"/>
      <c r="L1102" s="22">
        <v>737220288</v>
      </c>
      <c r="M1102" s="22">
        <v>0</v>
      </c>
      <c r="N1102" s="21" t="s">
        <v>12525</v>
      </c>
      <c r="O1102" s="8">
        <v>44421</v>
      </c>
      <c r="P1102" s="21" t="s">
        <v>12564</v>
      </c>
      <c r="Q1102" s="22">
        <f>Table1_2[[#This Row],[Bank Deposit]]-Table1_2[[#This Row],[Saving Accounts]]</f>
        <v>159281.55156619998</v>
      </c>
      <c r="R1102" s="22">
        <f>IF(AND(Table1_2[[#This Row],[Bank Deposit]]&gt;=500000),Table1_2[[#This Row],[Bank Deposit]]+Table1_2[[#This Row],[Bank Deposit]]*0.02,Table1_2[[#This Row],[Bank Deposit]])</f>
        <v>764891.88</v>
      </c>
    </row>
    <row r="1103" spans="1:18" x14ac:dyDescent="0.25">
      <c r="A1103" s="21" t="s">
        <v>407</v>
      </c>
      <c r="B1103">
        <v>245297664</v>
      </c>
      <c r="C1103">
        <v>42</v>
      </c>
      <c r="D1103" s="8">
        <v>29365.5</v>
      </c>
      <c r="E1103" s="21" t="s">
        <v>12</v>
      </c>
      <c r="F1103" s="21" t="s">
        <v>408</v>
      </c>
      <c r="G1103" s="21" t="s">
        <v>14</v>
      </c>
      <c r="H1103" s="22">
        <v>887297</v>
      </c>
      <c r="I1103" s="22">
        <v>327806.90369280003</v>
      </c>
      <c r="J1103" s="21" t="s">
        <v>410</v>
      </c>
      <c r="K1103" s="21"/>
      <c r="L1103" s="22">
        <v>372037974</v>
      </c>
      <c r="M1103" s="22">
        <v>0</v>
      </c>
      <c r="N1103" s="21" t="s">
        <v>12522</v>
      </c>
      <c r="O1103" s="8">
        <v>44655</v>
      </c>
      <c r="P1103" s="21" t="s">
        <v>12510</v>
      </c>
      <c r="Q1103" s="22">
        <f>Table1_2[[#This Row],[Bank Deposit]]-Table1_2[[#This Row],[Saving Accounts]]</f>
        <v>559490.09630719991</v>
      </c>
      <c r="R1103" s="22">
        <f>IF(AND(Table1_2[[#This Row],[Bank Deposit]]&gt;=500000),Table1_2[[#This Row],[Bank Deposit]]+Table1_2[[#This Row],[Bank Deposit]]*0.02,Table1_2[[#This Row],[Bank Deposit]])</f>
        <v>905042.94</v>
      </c>
    </row>
    <row r="1104" spans="1:18" x14ac:dyDescent="0.25">
      <c r="A1104" s="21" t="s">
        <v>1572</v>
      </c>
      <c r="B1104">
        <v>676088200</v>
      </c>
      <c r="C1104">
        <v>65</v>
      </c>
      <c r="D1104" s="8">
        <v>20964.75</v>
      </c>
      <c r="E1104" s="21" t="s">
        <v>1094</v>
      </c>
      <c r="F1104" s="21" t="s">
        <v>814</v>
      </c>
      <c r="G1104" s="21" t="s">
        <v>14</v>
      </c>
      <c r="H1104" s="22">
        <v>166043</v>
      </c>
      <c r="I1104" s="22">
        <v>77868.391608000005</v>
      </c>
      <c r="J1104" s="21" t="s">
        <v>1574</v>
      </c>
      <c r="K1104" s="21"/>
      <c r="L1104" s="22">
        <v>867507975</v>
      </c>
      <c r="M1104" s="22">
        <v>0</v>
      </c>
      <c r="N1104" s="21" t="s">
        <v>12539</v>
      </c>
      <c r="O1104" s="8">
        <v>44274</v>
      </c>
      <c r="P1104" s="21" t="s">
        <v>12510</v>
      </c>
      <c r="Q1104" s="22">
        <f>Table1_2[[#This Row],[Bank Deposit]]-Table1_2[[#This Row],[Saving Accounts]]</f>
        <v>88174.608391999995</v>
      </c>
      <c r="R1104" s="22">
        <f>IF(AND(Table1_2[[#This Row],[Bank Deposit]]&gt;=500000),Table1_2[[#This Row],[Bank Deposit]]+Table1_2[[#This Row],[Bank Deposit]]*0.02,Table1_2[[#This Row],[Bank Deposit]])</f>
        <v>166043</v>
      </c>
    </row>
    <row r="1105" spans="1:18" x14ac:dyDescent="0.25">
      <c r="A1105" s="21" t="s">
        <v>5569</v>
      </c>
      <c r="B1105">
        <v>558098984</v>
      </c>
      <c r="C1105">
        <v>79</v>
      </c>
      <c r="D1105" s="8">
        <v>15851.25</v>
      </c>
      <c r="E1105" s="21" t="s">
        <v>1094</v>
      </c>
      <c r="F1105" s="21" t="s">
        <v>885</v>
      </c>
      <c r="G1105" s="21" t="s">
        <v>4084</v>
      </c>
      <c r="H1105" s="22">
        <v>1515691</v>
      </c>
      <c r="I1105" s="22">
        <v>359584.68057600001</v>
      </c>
      <c r="J1105" s="21" t="s">
        <v>5571</v>
      </c>
      <c r="K1105" s="21"/>
      <c r="L1105" s="22">
        <v>129574885</v>
      </c>
      <c r="M1105" s="22">
        <v>1509138125</v>
      </c>
      <c r="N1105" s="21" t="s">
        <v>12515</v>
      </c>
      <c r="O1105" s="8">
        <v>44578</v>
      </c>
      <c r="P1105" s="21" t="s">
        <v>12516</v>
      </c>
      <c r="Q1105" s="22">
        <f>Table1_2[[#This Row],[Bank Deposit]]-Table1_2[[#This Row],[Saving Accounts]]</f>
        <v>1156106.3194240001</v>
      </c>
      <c r="R1105" s="22">
        <f>IF(AND(Table1_2[[#This Row],[Bank Deposit]]&gt;=500000),Table1_2[[#This Row],[Bank Deposit]]+Table1_2[[#This Row],[Bank Deposit]]*0.02,Table1_2[[#This Row],[Bank Deposit]])</f>
        <v>1546004.82</v>
      </c>
    </row>
    <row r="1106" spans="1:18" x14ac:dyDescent="0.25">
      <c r="A1106" s="21" t="s">
        <v>8068</v>
      </c>
      <c r="B1106">
        <v>4969041</v>
      </c>
      <c r="C1106">
        <v>81</v>
      </c>
      <c r="D1106" s="8">
        <v>15120.75</v>
      </c>
      <c r="E1106" s="21" t="s">
        <v>12</v>
      </c>
      <c r="F1106" s="21" t="s">
        <v>814</v>
      </c>
      <c r="G1106" s="21" t="s">
        <v>3583</v>
      </c>
      <c r="H1106" s="22">
        <v>182272</v>
      </c>
      <c r="I1106" s="22">
        <v>143481.78227448001</v>
      </c>
      <c r="J1106" s="21" t="s">
        <v>8070</v>
      </c>
      <c r="K1106" s="21"/>
      <c r="L1106" s="22">
        <v>951444789</v>
      </c>
      <c r="M1106" s="22">
        <v>0</v>
      </c>
      <c r="N1106" s="21" t="s">
        <v>12505</v>
      </c>
      <c r="O1106" s="8">
        <v>44566</v>
      </c>
      <c r="P1106" s="21" t="s">
        <v>12512</v>
      </c>
      <c r="Q1106" s="22">
        <f>Table1_2[[#This Row],[Bank Deposit]]-Table1_2[[#This Row],[Saving Accounts]]</f>
        <v>38790.217725519993</v>
      </c>
      <c r="R1106" s="22">
        <f>IF(AND(Table1_2[[#This Row],[Bank Deposit]]&gt;=500000),Table1_2[[#This Row],[Bank Deposit]]+Table1_2[[#This Row],[Bank Deposit]]*0.02,Table1_2[[#This Row],[Bank Deposit]])</f>
        <v>182272</v>
      </c>
    </row>
    <row r="1107" spans="1:18" x14ac:dyDescent="0.25">
      <c r="A1107" s="21" t="s">
        <v>8230</v>
      </c>
      <c r="B1107">
        <v>543703287</v>
      </c>
      <c r="C1107">
        <v>49</v>
      </c>
      <c r="D1107" s="8">
        <v>26808.75</v>
      </c>
      <c r="E1107" s="21" t="s">
        <v>12</v>
      </c>
      <c r="F1107" s="21" t="s">
        <v>1498</v>
      </c>
      <c r="G1107" s="21" t="s">
        <v>3331</v>
      </c>
      <c r="H1107" s="22">
        <v>1029892</v>
      </c>
      <c r="I1107" s="22">
        <v>368131.59558000002</v>
      </c>
      <c r="J1107" s="21" t="s">
        <v>8232</v>
      </c>
      <c r="K1107" s="21"/>
      <c r="L1107" s="22">
        <v>2054531749</v>
      </c>
      <c r="M1107" s="22">
        <v>0</v>
      </c>
      <c r="N1107" s="21" t="s">
        <v>12522</v>
      </c>
      <c r="O1107" s="8">
        <v>44539</v>
      </c>
      <c r="P1107" s="21" t="s">
        <v>12512</v>
      </c>
      <c r="Q1107" s="22">
        <f>Table1_2[[#This Row],[Bank Deposit]]-Table1_2[[#This Row],[Saving Accounts]]</f>
        <v>661760.40442000004</v>
      </c>
      <c r="R1107" s="22">
        <f>IF(AND(Table1_2[[#This Row],[Bank Deposit]]&gt;=500000),Table1_2[[#This Row],[Bank Deposit]]+Table1_2[[#This Row],[Bank Deposit]]*0.02,Table1_2[[#This Row],[Bank Deposit]])</f>
        <v>1050489.8400000001</v>
      </c>
    </row>
    <row r="1108" spans="1:18" x14ac:dyDescent="0.25">
      <c r="A1108" s="21" t="s">
        <v>8523</v>
      </c>
      <c r="B1108">
        <v>266203436</v>
      </c>
      <c r="C1108">
        <v>70</v>
      </c>
      <c r="D1108" s="8">
        <v>19138.5</v>
      </c>
      <c r="E1108" s="21" t="s">
        <v>12</v>
      </c>
      <c r="F1108" s="21" t="s">
        <v>993</v>
      </c>
      <c r="G1108" s="21" t="s">
        <v>2773</v>
      </c>
      <c r="H1108" s="22">
        <v>41510</v>
      </c>
      <c r="I1108" s="22">
        <v>7892.0228772</v>
      </c>
      <c r="J1108" s="21" t="s">
        <v>8525</v>
      </c>
      <c r="K1108" s="21"/>
      <c r="L1108" s="22">
        <v>14661024</v>
      </c>
      <c r="M1108" s="22">
        <v>0</v>
      </c>
      <c r="N1108" s="21" t="s">
        <v>12525</v>
      </c>
      <c r="O1108" s="8">
        <v>44416</v>
      </c>
      <c r="P1108" s="21" t="s">
        <v>12564</v>
      </c>
      <c r="Q1108" s="22">
        <f>Table1_2[[#This Row],[Bank Deposit]]-Table1_2[[#This Row],[Saving Accounts]]</f>
        <v>33617.977122800003</v>
      </c>
      <c r="R1108" s="22">
        <f>IF(AND(Table1_2[[#This Row],[Bank Deposit]]&gt;=500000),Table1_2[[#This Row],[Bank Deposit]]+Table1_2[[#This Row],[Bank Deposit]]*0.02,Table1_2[[#This Row],[Bank Deposit]])</f>
        <v>41510</v>
      </c>
    </row>
    <row r="1109" spans="1:18" x14ac:dyDescent="0.25">
      <c r="A1109" s="21" t="s">
        <v>3633</v>
      </c>
      <c r="B1109">
        <v>388888615</v>
      </c>
      <c r="C1109">
        <v>82</v>
      </c>
      <c r="D1109" s="8">
        <v>14755.5</v>
      </c>
      <c r="E1109" s="21" t="s">
        <v>1094</v>
      </c>
      <c r="F1109" s="21" t="s">
        <v>1220</v>
      </c>
      <c r="G1109" s="21" t="s">
        <v>3583</v>
      </c>
      <c r="H1109" s="22">
        <v>0</v>
      </c>
      <c r="I1109" s="22">
        <v>0</v>
      </c>
      <c r="J1109" s="21" t="s">
        <v>3634</v>
      </c>
      <c r="K1109" s="21"/>
      <c r="L1109" s="22">
        <v>13216392</v>
      </c>
      <c r="M1109" s="22">
        <v>0</v>
      </c>
      <c r="N1109" s="21" t="s">
        <v>12509</v>
      </c>
      <c r="O1109" s="8">
        <v>44649</v>
      </c>
      <c r="P1109" s="21" t="s">
        <v>12510</v>
      </c>
      <c r="Q1109" s="22">
        <f>Table1_2[[#This Row],[Bank Deposit]]-Table1_2[[#This Row],[Saving Accounts]]</f>
        <v>0</v>
      </c>
      <c r="R1109" s="22">
        <f>IF(AND(Table1_2[[#This Row],[Bank Deposit]]&gt;=500000),Table1_2[[#This Row],[Bank Deposit]]+Table1_2[[#This Row],[Bank Deposit]]*0.02,Table1_2[[#This Row],[Bank Deposit]])</f>
        <v>0</v>
      </c>
    </row>
    <row r="1110" spans="1:18" x14ac:dyDescent="0.25">
      <c r="A1110" s="21" t="s">
        <v>3777</v>
      </c>
      <c r="B1110">
        <v>537093774</v>
      </c>
      <c r="C1110">
        <v>42</v>
      </c>
      <c r="D1110" s="8">
        <v>29365.5</v>
      </c>
      <c r="E1110" s="21" t="s">
        <v>1094</v>
      </c>
      <c r="F1110" s="21" t="s">
        <v>1479</v>
      </c>
      <c r="G1110" s="21" t="s">
        <v>3583</v>
      </c>
      <c r="H1110" s="22">
        <v>445904</v>
      </c>
      <c r="I1110" s="22">
        <v>192216.28771800001</v>
      </c>
      <c r="J1110" s="21" t="s">
        <v>3779</v>
      </c>
      <c r="K1110" s="21"/>
      <c r="L1110" s="22">
        <v>801048696</v>
      </c>
      <c r="M1110" s="22">
        <v>0</v>
      </c>
      <c r="N1110" s="21" t="s">
        <v>12505</v>
      </c>
      <c r="O1110" s="8">
        <v>44239</v>
      </c>
      <c r="P1110" s="21" t="s">
        <v>12506</v>
      </c>
      <c r="Q1110" s="22">
        <f>Table1_2[[#This Row],[Bank Deposit]]-Table1_2[[#This Row],[Saving Accounts]]</f>
        <v>253687.71228199999</v>
      </c>
      <c r="R1110" s="22">
        <f>IF(AND(Table1_2[[#This Row],[Bank Deposit]]&gt;=500000),Table1_2[[#This Row],[Bank Deposit]]+Table1_2[[#This Row],[Bank Deposit]]*0.02,Table1_2[[#This Row],[Bank Deposit]])</f>
        <v>445904</v>
      </c>
    </row>
    <row r="1111" spans="1:18" x14ac:dyDescent="0.25">
      <c r="A1111" s="21" t="s">
        <v>530</v>
      </c>
      <c r="B1111">
        <v>807171368</v>
      </c>
      <c r="C1111">
        <v>29</v>
      </c>
      <c r="D1111" s="8">
        <v>34113.75</v>
      </c>
      <c r="E1111" s="21" t="s">
        <v>12</v>
      </c>
      <c r="F1111" s="21" t="s">
        <v>418</v>
      </c>
      <c r="G1111" s="21" t="s">
        <v>14</v>
      </c>
      <c r="H1111" s="22">
        <v>1680282</v>
      </c>
      <c r="I1111" s="22">
        <v>575408.56310651999</v>
      </c>
      <c r="J1111" s="21" t="s">
        <v>532</v>
      </c>
      <c r="K1111" s="21"/>
      <c r="L1111" s="22">
        <v>991137147</v>
      </c>
      <c r="M1111" s="22">
        <v>0</v>
      </c>
      <c r="N1111" s="21" t="s">
        <v>12525</v>
      </c>
      <c r="O1111" s="8">
        <v>44421</v>
      </c>
      <c r="P1111" s="21" t="s">
        <v>12506</v>
      </c>
      <c r="Q1111" s="22">
        <f>Table1_2[[#This Row],[Bank Deposit]]-Table1_2[[#This Row],[Saving Accounts]]</f>
        <v>1104873.4368934799</v>
      </c>
      <c r="R1111" s="22">
        <f>IF(AND(Table1_2[[#This Row],[Bank Deposit]]&gt;=500000),Table1_2[[#This Row],[Bank Deposit]]+Table1_2[[#This Row],[Bank Deposit]]*0.02,Table1_2[[#This Row],[Bank Deposit]])</f>
        <v>1713887.64</v>
      </c>
    </row>
    <row r="1112" spans="1:18" x14ac:dyDescent="0.25">
      <c r="A1112" s="21" t="s">
        <v>3618</v>
      </c>
      <c r="B1112">
        <v>862739449</v>
      </c>
      <c r="C1112">
        <v>71</v>
      </c>
      <c r="D1112" s="8">
        <v>18773.25</v>
      </c>
      <c r="E1112" s="21" t="s">
        <v>1094</v>
      </c>
      <c r="F1112" s="21" t="s">
        <v>870</v>
      </c>
      <c r="G1112" s="21" t="s">
        <v>3583</v>
      </c>
      <c r="H1112" s="22">
        <v>686320</v>
      </c>
      <c r="I1112" s="22">
        <v>111022.40863999999</v>
      </c>
      <c r="J1112" s="21" t="s">
        <v>3620</v>
      </c>
      <c r="K1112" s="21"/>
      <c r="L1112" s="22">
        <v>2063145784</v>
      </c>
      <c r="M1112" s="22">
        <v>0</v>
      </c>
      <c r="N1112" s="21" t="s">
        <v>12505</v>
      </c>
      <c r="O1112" s="8">
        <v>44365</v>
      </c>
      <c r="P1112" s="21" t="s">
        <v>12564</v>
      </c>
      <c r="Q1112" s="22">
        <f>Table1_2[[#This Row],[Bank Deposit]]-Table1_2[[#This Row],[Saving Accounts]]</f>
        <v>575297.59135999996</v>
      </c>
      <c r="R1112" s="22">
        <f>IF(AND(Table1_2[[#This Row],[Bank Deposit]]&gt;=500000),Table1_2[[#This Row],[Bank Deposit]]+Table1_2[[#This Row],[Bank Deposit]]*0.02,Table1_2[[#This Row],[Bank Deposit]])</f>
        <v>700046.4</v>
      </c>
    </row>
    <row r="1113" spans="1:18" x14ac:dyDescent="0.25">
      <c r="A1113" s="21" t="s">
        <v>7181</v>
      </c>
      <c r="B1113">
        <v>348362013</v>
      </c>
      <c r="C1113">
        <v>40</v>
      </c>
      <c r="D1113" s="8">
        <v>30096</v>
      </c>
      <c r="E1113" s="21" t="s">
        <v>12</v>
      </c>
      <c r="F1113" s="21" t="s">
        <v>115</v>
      </c>
      <c r="G1113" s="21" t="s">
        <v>4112</v>
      </c>
      <c r="H1113" s="22">
        <v>2178799</v>
      </c>
      <c r="I1113" s="22">
        <v>563747.09822507994</v>
      </c>
      <c r="J1113" s="21" t="s">
        <v>7183</v>
      </c>
      <c r="K1113" s="21"/>
      <c r="L1113" s="22">
        <v>31141586</v>
      </c>
      <c r="M1113" s="22">
        <v>0</v>
      </c>
      <c r="N1113" s="21" t="s">
        <v>12505</v>
      </c>
      <c r="O1113" s="8">
        <v>44469</v>
      </c>
      <c r="P1113" s="21" t="s">
        <v>12564</v>
      </c>
      <c r="Q1113" s="22">
        <f>Table1_2[[#This Row],[Bank Deposit]]-Table1_2[[#This Row],[Saving Accounts]]</f>
        <v>1615051.9017749201</v>
      </c>
      <c r="R1113" s="22">
        <f>IF(AND(Table1_2[[#This Row],[Bank Deposit]]&gt;=500000),Table1_2[[#This Row],[Bank Deposit]]+Table1_2[[#This Row],[Bank Deposit]]*0.02,Table1_2[[#This Row],[Bank Deposit]])</f>
        <v>2222374.98</v>
      </c>
    </row>
    <row r="1114" spans="1:18" x14ac:dyDescent="0.25">
      <c r="A1114" s="21" t="s">
        <v>1942</v>
      </c>
      <c r="B1114">
        <v>267946420</v>
      </c>
      <c r="C1114">
        <v>83</v>
      </c>
      <c r="D1114" s="8">
        <v>14390.25</v>
      </c>
      <c r="E1114" s="21" t="s">
        <v>1094</v>
      </c>
      <c r="F1114" s="21" t="s">
        <v>1047</v>
      </c>
      <c r="G1114" s="21" t="s">
        <v>14</v>
      </c>
      <c r="H1114" s="22">
        <v>163980</v>
      </c>
      <c r="I1114" s="22">
        <v>48829.662604800003</v>
      </c>
      <c r="J1114" s="21" t="s">
        <v>1944</v>
      </c>
      <c r="K1114" s="21"/>
      <c r="L1114" s="22">
        <v>178715625</v>
      </c>
      <c r="M1114" s="22">
        <v>0</v>
      </c>
      <c r="N1114" s="21" t="s">
        <v>12505</v>
      </c>
      <c r="O1114" s="8">
        <v>44408</v>
      </c>
      <c r="P1114" s="21" t="s">
        <v>12506</v>
      </c>
      <c r="Q1114" s="22">
        <f>Table1_2[[#This Row],[Bank Deposit]]-Table1_2[[#This Row],[Saving Accounts]]</f>
        <v>115150.3373952</v>
      </c>
      <c r="R1114" s="22">
        <f>IF(AND(Table1_2[[#This Row],[Bank Deposit]]&gt;=500000),Table1_2[[#This Row],[Bank Deposit]]+Table1_2[[#This Row],[Bank Deposit]]*0.02,Table1_2[[#This Row],[Bank Deposit]])</f>
        <v>163980</v>
      </c>
    </row>
    <row r="1115" spans="1:18" x14ac:dyDescent="0.25">
      <c r="A1115" s="21" t="s">
        <v>3144</v>
      </c>
      <c r="B1115">
        <v>318255015</v>
      </c>
      <c r="C1115">
        <v>64</v>
      </c>
      <c r="D1115" s="8">
        <v>21330</v>
      </c>
      <c r="E1115" s="21" t="s">
        <v>1094</v>
      </c>
      <c r="F1115" s="21" t="s">
        <v>399</v>
      </c>
      <c r="G1115" s="21" t="s">
        <v>3058</v>
      </c>
      <c r="H1115" s="22">
        <v>963626</v>
      </c>
      <c r="I1115" s="22">
        <v>541771.89828695997</v>
      </c>
      <c r="J1115" s="21" t="s">
        <v>3146</v>
      </c>
      <c r="K1115" s="21"/>
      <c r="L1115" s="22">
        <v>1314259089</v>
      </c>
      <c r="M1115" s="22">
        <v>0</v>
      </c>
      <c r="N1115" s="21" t="s">
        <v>12522</v>
      </c>
      <c r="O1115" s="8">
        <v>44256</v>
      </c>
      <c r="P1115" s="21" t="s">
        <v>12512</v>
      </c>
      <c r="Q1115" s="22">
        <f>Table1_2[[#This Row],[Bank Deposit]]-Table1_2[[#This Row],[Saving Accounts]]</f>
        <v>421854.10171304003</v>
      </c>
      <c r="R1115" s="22">
        <f>IF(AND(Table1_2[[#This Row],[Bank Deposit]]&gt;=500000),Table1_2[[#This Row],[Bank Deposit]]+Table1_2[[#This Row],[Bank Deposit]]*0.02,Table1_2[[#This Row],[Bank Deposit]])</f>
        <v>982898.52</v>
      </c>
    </row>
    <row r="1116" spans="1:18" x14ac:dyDescent="0.25">
      <c r="A1116" s="21" t="s">
        <v>4684</v>
      </c>
      <c r="B1116">
        <v>804038273</v>
      </c>
      <c r="C1116">
        <v>68</v>
      </c>
      <c r="D1116" s="8">
        <v>19869</v>
      </c>
      <c r="E1116" s="21" t="s">
        <v>1094</v>
      </c>
      <c r="F1116" s="21" t="s">
        <v>1252</v>
      </c>
      <c r="G1116" s="21" t="s">
        <v>4095</v>
      </c>
      <c r="H1116" s="22">
        <v>255155</v>
      </c>
      <c r="I1116" s="22">
        <v>131136.43485600001</v>
      </c>
      <c r="J1116" s="21" t="s">
        <v>4686</v>
      </c>
      <c r="K1116" s="21"/>
      <c r="L1116" s="22">
        <v>536462829</v>
      </c>
      <c r="M1116" s="22">
        <v>5411343168</v>
      </c>
      <c r="N1116" s="21" t="s">
        <v>12515</v>
      </c>
      <c r="O1116" s="8">
        <v>44307</v>
      </c>
      <c r="P1116" s="21" t="s">
        <v>12527</v>
      </c>
      <c r="Q1116" s="22">
        <f>Table1_2[[#This Row],[Bank Deposit]]-Table1_2[[#This Row],[Saving Accounts]]</f>
        <v>124018.56514399999</v>
      </c>
      <c r="R1116" s="22">
        <f>IF(AND(Table1_2[[#This Row],[Bank Deposit]]&gt;=500000),Table1_2[[#This Row],[Bank Deposit]]+Table1_2[[#This Row],[Bank Deposit]]*0.02,Table1_2[[#This Row],[Bank Deposit]])</f>
        <v>255155</v>
      </c>
    </row>
    <row r="1117" spans="1:18" x14ac:dyDescent="0.25">
      <c r="A1117" s="21" t="s">
        <v>3885</v>
      </c>
      <c r="B1117">
        <v>345662756</v>
      </c>
      <c r="C1117">
        <v>20</v>
      </c>
      <c r="D1117" s="8">
        <v>37401</v>
      </c>
      <c r="E1117" s="21" t="s">
        <v>1094</v>
      </c>
      <c r="F1117" s="21" t="s">
        <v>549</v>
      </c>
      <c r="G1117" s="21" t="s">
        <v>3820</v>
      </c>
      <c r="H1117" s="22">
        <v>562156</v>
      </c>
      <c r="I1117" s="22">
        <v>136214.74707750001</v>
      </c>
      <c r="J1117" s="21" t="s">
        <v>3887</v>
      </c>
      <c r="K1117" s="21"/>
      <c r="L1117" s="22">
        <v>361853125</v>
      </c>
      <c r="M1117" s="22">
        <v>0</v>
      </c>
      <c r="N1117" s="21" t="s">
        <v>12522</v>
      </c>
      <c r="O1117" s="8">
        <v>44514</v>
      </c>
      <c r="P1117" s="21" t="s">
        <v>12510</v>
      </c>
      <c r="Q1117" s="22">
        <f>Table1_2[[#This Row],[Bank Deposit]]-Table1_2[[#This Row],[Saving Accounts]]</f>
        <v>425941.25292250002</v>
      </c>
      <c r="R1117" s="22">
        <f>IF(AND(Table1_2[[#This Row],[Bank Deposit]]&gt;=500000),Table1_2[[#This Row],[Bank Deposit]]+Table1_2[[#This Row],[Bank Deposit]]*0.02,Table1_2[[#This Row],[Bank Deposit]])</f>
        <v>573399.12</v>
      </c>
    </row>
    <row r="1118" spans="1:18" x14ac:dyDescent="0.25">
      <c r="A1118" s="21" t="s">
        <v>6597</v>
      </c>
      <c r="B1118">
        <v>853402528</v>
      </c>
      <c r="C1118">
        <v>64</v>
      </c>
      <c r="D1118" s="8">
        <v>21330</v>
      </c>
      <c r="E1118" s="21" t="s">
        <v>12</v>
      </c>
      <c r="F1118" s="21" t="s">
        <v>241</v>
      </c>
      <c r="G1118" s="21" t="s">
        <v>4119</v>
      </c>
      <c r="H1118" s="22">
        <v>578949</v>
      </c>
      <c r="I1118" s="22">
        <v>110458.4033358</v>
      </c>
      <c r="J1118" s="21" t="s">
        <v>6599</v>
      </c>
      <c r="K1118" s="21"/>
      <c r="L1118" s="22">
        <v>1820336145</v>
      </c>
      <c r="M1118" s="22">
        <v>0</v>
      </c>
      <c r="N1118" s="21" t="s">
        <v>12525</v>
      </c>
      <c r="O1118" s="8">
        <v>44207</v>
      </c>
      <c r="P1118" s="21" t="s">
        <v>12564</v>
      </c>
      <c r="Q1118" s="22">
        <f>Table1_2[[#This Row],[Bank Deposit]]-Table1_2[[#This Row],[Saving Accounts]]</f>
        <v>468490.59666420001</v>
      </c>
      <c r="R1118" s="22">
        <f>IF(AND(Table1_2[[#This Row],[Bank Deposit]]&gt;=500000),Table1_2[[#This Row],[Bank Deposit]]+Table1_2[[#This Row],[Bank Deposit]]*0.02,Table1_2[[#This Row],[Bank Deposit]])</f>
        <v>590527.98</v>
      </c>
    </row>
    <row r="1119" spans="1:18" x14ac:dyDescent="0.25">
      <c r="A1119" s="21" t="s">
        <v>1884</v>
      </c>
      <c r="B1119">
        <v>55382792</v>
      </c>
      <c r="C1119">
        <v>36</v>
      </c>
      <c r="D1119" s="8">
        <v>31557</v>
      </c>
      <c r="E1119" s="21" t="s">
        <v>1094</v>
      </c>
      <c r="F1119" s="21" t="s">
        <v>807</v>
      </c>
      <c r="G1119" s="21" t="s">
        <v>14</v>
      </c>
      <c r="H1119" s="22">
        <v>280995</v>
      </c>
      <c r="I1119" s="22">
        <v>177152.59330559999</v>
      </c>
      <c r="J1119" s="21" t="s">
        <v>1886</v>
      </c>
      <c r="K1119" s="21"/>
      <c r="L1119" s="22">
        <v>552145413</v>
      </c>
      <c r="M1119" s="22">
        <v>0</v>
      </c>
      <c r="N1119" s="21" t="s">
        <v>12522</v>
      </c>
      <c r="O1119" s="8">
        <v>44306</v>
      </c>
      <c r="P1119" s="21" t="s">
        <v>12510</v>
      </c>
      <c r="Q1119" s="22">
        <f>Table1_2[[#This Row],[Bank Deposit]]-Table1_2[[#This Row],[Saving Accounts]]</f>
        <v>103842.40669440001</v>
      </c>
      <c r="R1119" s="22">
        <f>IF(AND(Table1_2[[#This Row],[Bank Deposit]]&gt;=500000),Table1_2[[#This Row],[Bank Deposit]]+Table1_2[[#This Row],[Bank Deposit]]*0.02,Table1_2[[#This Row],[Bank Deposit]])</f>
        <v>280995</v>
      </c>
    </row>
    <row r="1120" spans="1:18" x14ac:dyDescent="0.25">
      <c r="A1120" s="21" t="s">
        <v>7232</v>
      </c>
      <c r="B1120">
        <v>24866329</v>
      </c>
      <c r="C1120">
        <v>43</v>
      </c>
      <c r="D1120" s="8">
        <v>29000.25</v>
      </c>
      <c r="E1120" s="21" t="s">
        <v>12</v>
      </c>
      <c r="F1120" s="21" t="s">
        <v>264</v>
      </c>
      <c r="G1120" s="21" t="s">
        <v>4058</v>
      </c>
      <c r="H1120" s="22">
        <v>276216</v>
      </c>
      <c r="I1120" s="22">
        <v>44684.596029599998</v>
      </c>
      <c r="J1120" s="21" t="s">
        <v>7234</v>
      </c>
      <c r="K1120" s="21"/>
      <c r="L1120" s="22">
        <v>775961472</v>
      </c>
      <c r="M1120" s="22">
        <v>0</v>
      </c>
      <c r="N1120" s="21" t="s">
        <v>12522</v>
      </c>
      <c r="O1120" s="8">
        <v>44637</v>
      </c>
      <c r="P1120" s="21" t="s">
        <v>12510</v>
      </c>
      <c r="Q1120" s="22">
        <f>Table1_2[[#This Row],[Bank Deposit]]-Table1_2[[#This Row],[Saving Accounts]]</f>
        <v>231531.40397039999</v>
      </c>
      <c r="R1120" s="22">
        <f>IF(AND(Table1_2[[#This Row],[Bank Deposit]]&gt;=500000),Table1_2[[#This Row],[Bank Deposit]]+Table1_2[[#This Row],[Bank Deposit]]*0.02,Table1_2[[#This Row],[Bank Deposit]])</f>
        <v>276216</v>
      </c>
    </row>
    <row r="1121" spans="1:18" x14ac:dyDescent="0.25">
      <c r="A1121" s="21" t="s">
        <v>1472</v>
      </c>
      <c r="B1121">
        <v>339310494</v>
      </c>
      <c r="C1121">
        <v>30</v>
      </c>
      <c r="D1121" s="8">
        <v>33748.5</v>
      </c>
      <c r="E1121" s="21" t="s">
        <v>1094</v>
      </c>
      <c r="F1121" s="21" t="s">
        <v>1090</v>
      </c>
      <c r="G1121" s="21" t="s">
        <v>14</v>
      </c>
      <c r="H1121" s="22">
        <v>389773</v>
      </c>
      <c r="I1121" s="22">
        <v>108315.90528000001</v>
      </c>
      <c r="J1121" s="21" t="s">
        <v>1474</v>
      </c>
      <c r="K1121" s="21"/>
      <c r="L1121" s="22">
        <v>4101108704</v>
      </c>
      <c r="M1121" s="22">
        <v>0</v>
      </c>
      <c r="N1121" s="21" t="s">
        <v>12539</v>
      </c>
      <c r="O1121" s="8">
        <v>44641</v>
      </c>
      <c r="P1121" s="21" t="s">
        <v>12512</v>
      </c>
      <c r="Q1121" s="22">
        <f>Table1_2[[#This Row],[Bank Deposit]]-Table1_2[[#This Row],[Saving Accounts]]</f>
        <v>281457.09471999999</v>
      </c>
      <c r="R1121" s="22">
        <f>IF(AND(Table1_2[[#This Row],[Bank Deposit]]&gt;=500000),Table1_2[[#This Row],[Bank Deposit]]+Table1_2[[#This Row],[Bank Deposit]]*0.02,Table1_2[[#This Row],[Bank Deposit]])</f>
        <v>389773</v>
      </c>
    </row>
    <row r="1122" spans="1:18" x14ac:dyDescent="0.25">
      <c r="A1122" s="21" t="s">
        <v>6684</v>
      </c>
      <c r="B1122">
        <v>147858758</v>
      </c>
      <c r="C1122">
        <v>27</v>
      </c>
      <c r="D1122" s="8">
        <v>34844.25</v>
      </c>
      <c r="E1122" s="21" t="s">
        <v>12</v>
      </c>
      <c r="F1122" s="21" t="s">
        <v>327</v>
      </c>
      <c r="G1122" s="21" t="s">
        <v>4099</v>
      </c>
      <c r="H1122" s="22">
        <v>478960</v>
      </c>
      <c r="I1122" s="22">
        <v>236227.92248879999</v>
      </c>
      <c r="J1122" s="21" t="s">
        <v>6686</v>
      </c>
      <c r="K1122" s="21"/>
      <c r="L1122" s="22">
        <v>964882461</v>
      </c>
      <c r="M1122" s="22">
        <v>0</v>
      </c>
      <c r="N1122" s="21" t="s">
        <v>12505</v>
      </c>
      <c r="O1122" s="8">
        <v>44352</v>
      </c>
      <c r="P1122" s="21" t="s">
        <v>12510</v>
      </c>
      <c r="Q1122" s="22">
        <f>Table1_2[[#This Row],[Bank Deposit]]-Table1_2[[#This Row],[Saving Accounts]]</f>
        <v>242732.07751120001</v>
      </c>
      <c r="R1122" s="22">
        <f>IF(AND(Table1_2[[#This Row],[Bank Deposit]]&gt;=500000),Table1_2[[#This Row],[Bank Deposit]]+Table1_2[[#This Row],[Bank Deposit]]*0.02,Table1_2[[#This Row],[Bank Deposit]])</f>
        <v>478960</v>
      </c>
    </row>
    <row r="1123" spans="1:18" x14ac:dyDescent="0.25">
      <c r="A1123" s="21" t="s">
        <v>2995</v>
      </c>
      <c r="B1123">
        <v>722856850</v>
      </c>
      <c r="C1123">
        <v>62</v>
      </c>
      <c r="D1123" s="8">
        <v>22060.5</v>
      </c>
      <c r="E1123" s="21" t="s">
        <v>1094</v>
      </c>
      <c r="F1123" s="21" t="s">
        <v>314</v>
      </c>
      <c r="G1123" s="21" t="s">
        <v>2773</v>
      </c>
      <c r="H1123" s="22">
        <v>537536</v>
      </c>
      <c r="I1123" s="22">
        <v>321145.24398407998</v>
      </c>
      <c r="J1123" s="21" t="s">
        <v>2997</v>
      </c>
      <c r="K1123" s="21"/>
      <c r="L1123" s="22">
        <v>48889536</v>
      </c>
      <c r="M1123" s="22">
        <v>0</v>
      </c>
      <c r="N1123" s="21" t="s">
        <v>12522</v>
      </c>
      <c r="O1123" s="8">
        <v>44236</v>
      </c>
      <c r="P1123" s="21" t="s">
        <v>12510</v>
      </c>
      <c r="Q1123" s="22">
        <f>Table1_2[[#This Row],[Bank Deposit]]-Table1_2[[#This Row],[Saving Accounts]]</f>
        <v>216390.75601592002</v>
      </c>
      <c r="R1123" s="22">
        <f>IF(AND(Table1_2[[#This Row],[Bank Deposit]]&gt;=500000),Table1_2[[#This Row],[Bank Deposit]]+Table1_2[[#This Row],[Bank Deposit]]*0.02,Table1_2[[#This Row],[Bank Deposit]])</f>
        <v>548286.71999999997</v>
      </c>
    </row>
    <row r="1124" spans="1:18" x14ac:dyDescent="0.25">
      <c r="A1124" s="21" t="s">
        <v>1394</v>
      </c>
      <c r="B1124">
        <v>852176724</v>
      </c>
      <c r="C1124">
        <v>73</v>
      </c>
      <c r="D1124" s="8">
        <v>18042.75</v>
      </c>
      <c r="E1124" s="21" t="s">
        <v>1094</v>
      </c>
      <c r="F1124" s="21" t="s">
        <v>251</v>
      </c>
      <c r="G1124" s="21" t="s">
        <v>14</v>
      </c>
      <c r="H1124" s="22">
        <v>1924838</v>
      </c>
      <c r="I1124" s="22">
        <v>503686.52137440001</v>
      </c>
      <c r="J1124" s="21" t="s">
        <v>1396</v>
      </c>
      <c r="K1124" s="21"/>
      <c r="L1124" s="22">
        <v>37825251</v>
      </c>
      <c r="M1124" s="22">
        <v>0</v>
      </c>
      <c r="N1124" s="21" t="s">
        <v>12539</v>
      </c>
      <c r="O1124" s="8">
        <v>44596</v>
      </c>
      <c r="P1124" s="21" t="s">
        <v>12512</v>
      </c>
      <c r="Q1124" s="22">
        <f>Table1_2[[#This Row],[Bank Deposit]]-Table1_2[[#This Row],[Saving Accounts]]</f>
        <v>1421151.4786256</v>
      </c>
      <c r="R1124" s="22">
        <f>IF(AND(Table1_2[[#This Row],[Bank Deposit]]&gt;=500000),Table1_2[[#This Row],[Bank Deposit]]+Table1_2[[#This Row],[Bank Deposit]]*0.02,Table1_2[[#This Row],[Bank Deposit]])</f>
        <v>1963334.76</v>
      </c>
    </row>
    <row r="1125" spans="1:18" x14ac:dyDescent="0.25">
      <c r="A1125" s="21" t="s">
        <v>8849</v>
      </c>
      <c r="B1125">
        <v>785496028</v>
      </c>
      <c r="C1125">
        <v>33</v>
      </c>
      <c r="D1125" s="8">
        <v>32652.75</v>
      </c>
      <c r="E1125" s="21" t="s">
        <v>12</v>
      </c>
      <c r="F1125" s="21" t="s">
        <v>509</v>
      </c>
      <c r="G1125" s="21" t="s">
        <v>3820</v>
      </c>
      <c r="H1125" s="22">
        <v>24720</v>
      </c>
      <c r="I1125" s="22">
        <v>35397.344314800001</v>
      </c>
      <c r="J1125" s="21" t="s">
        <v>8851</v>
      </c>
      <c r="K1125" s="21"/>
      <c r="L1125" s="22">
        <v>2226096</v>
      </c>
      <c r="M1125" s="22">
        <v>0</v>
      </c>
      <c r="N1125" s="21" t="s">
        <v>12539</v>
      </c>
      <c r="O1125" s="8">
        <v>44501</v>
      </c>
      <c r="P1125" s="21" t="s">
        <v>12512</v>
      </c>
      <c r="Q1125" s="22">
        <f>Table1_2[[#This Row],[Bank Deposit]]-Table1_2[[#This Row],[Saving Accounts]]</f>
        <v>-10677.344314800001</v>
      </c>
      <c r="R1125" s="22">
        <f>IF(AND(Table1_2[[#This Row],[Bank Deposit]]&gt;=500000),Table1_2[[#This Row],[Bank Deposit]]+Table1_2[[#This Row],[Bank Deposit]]*0.02,Table1_2[[#This Row],[Bank Deposit]])</f>
        <v>24720</v>
      </c>
    </row>
    <row r="1126" spans="1:18" x14ac:dyDescent="0.25">
      <c r="A1126" s="21" t="s">
        <v>8382</v>
      </c>
      <c r="B1126">
        <v>405162073</v>
      </c>
      <c r="C1126">
        <v>35</v>
      </c>
      <c r="D1126" s="8">
        <v>31922.25</v>
      </c>
      <c r="E1126" s="21" t="s">
        <v>12</v>
      </c>
      <c r="F1126" s="21" t="s">
        <v>53</v>
      </c>
      <c r="G1126" s="21" t="s">
        <v>2773</v>
      </c>
      <c r="H1126" s="22">
        <v>1108828</v>
      </c>
      <c r="I1126" s="22">
        <v>285111.46191150002</v>
      </c>
      <c r="J1126" s="21" t="s">
        <v>8384</v>
      </c>
      <c r="K1126" s="21"/>
      <c r="L1126" s="22">
        <v>4661462533</v>
      </c>
      <c r="M1126" s="22">
        <v>12540402056</v>
      </c>
      <c r="N1126" s="21" t="s">
        <v>12515</v>
      </c>
      <c r="O1126" s="8">
        <v>44301</v>
      </c>
      <c r="P1126" s="21" t="s">
        <v>12527</v>
      </c>
      <c r="Q1126" s="22">
        <f>Table1_2[[#This Row],[Bank Deposit]]-Table1_2[[#This Row],[Saving Accounts]]</f>
        <v>823716.53808850003</v>
      </c>
      <c r="R1126" s="22">
        <f>IF(AND(Table1_2[[#This Row],[Bank Deposit]]&gt;=500000),Table1_2[[#This Row],[Bank Deposit]]+Table1_2[[#This Row],[Bank Deposit]]*0.02,Table1_2[[#This Row],[Bank Deposit]])</f>
        <v>1131004.56</v>
      </c>
    </row>
    <row r="1127" spans="1:18" x14ac:dyDescent="0.25">
      <c r="A1127" s="21" t="s">
        <v>4994</v>
      </c>
      <c r="B1127">
        <v>212184230</v>
      </c>
      <c r="C1127">
        <v>84</v>
      </c>
      <c r="D1127" s="8">
        <v>14025</v>
      </c>
      <c r="E1127" s="21" t="s">
        <v>1094</v>
      </c>
      <c r="F1127" s="21" t="s">
        <v>110</v>
      </c>
      <c r="G1127" s="21" t="s">
        <v>4105</v>
      </c>
      <c r="H1127" s="22">
        <v>965828</v>
      </c>
      <c r="I1127" s="22">
        <v>874267.40602800006</v>
      </c>
      <c r="J1127" s="21" t="s">
        <v>4996</v>
      </c>
      <c r="K1127" s="21"/>
      <c r="L1127" s="22">
        <v>955223568</v>
      </c>
      <c r="M1127" s="22">
        <v>0</v>
      </c>
      <c r="N1127" s="21" t="s">
        <v>12505</v>
      </c>
      <c r="O1127" s="8">
        <v>44616</v>
      </c>
      <c r="P1127" s="21" t="s">
        <v>12510</v>
      </c>
      <c r="Q1127" s="22">
        <f>Table1_2[[#This Row],[Bank Deposit]]-Table1_2[[#This Row],[Saving Accounts]]</f>
        <v>91560.593971999944</v>
      </c>
      <c r="R1127" s="22">
        <f>IF(AND(Table1_2[[#This Row],[Bank Deposit]]&gt;=500000),Table1_2[[#This Row],[Bank Deposit]]+Table1_2[[#This Row],[Bank Deposit]]*0.02,Table1_2[[#This Row],[Bank Deposit]])</f>
        <v>985144.56</v>
      </c>
    </row>
    <row r="1128" spans="1:18" x14ac:dyDescent="0.25">
      <c r="A1128" s="21" t="s">
        <v>8074</v>
      </c>
      <c r="B1128">
        <v>401166509</v>
      </c>
      <c r="C1128">
        <v>55</v>
      </c>
      <c r="D1128" s="8">
        <v>24617.25</v>
      </c>
      <c r="E1128" s="21" t="s">
        <v>12</v>
      </c>
      <c r="F1128" s="21" t="s">
        <v>1252</v>
      </c>
      <c r="G1128" s="21" t="s">
        <v>3583</v>
      </c>
      <c r="H1128" s="22">
        <v>161117</v>
      </c>
      <c r="I1128" s="22">
        <v>43199.533977599996</v>
      </c>
      <c r="J1128" s="21" t="s">
        <v>8076</v>
      </c>
      <c r="K1128" s="21"/>
      <c r="L1128" s="22">
        <v>1045002465</v>
      </c>
      <c r="M1128" s="22">
        <v>0</v>
      </c>
      <c r="N1128" s="21" t="s">
        <v>12522</v>
      </c>
      <c r="O1128" s="8">
        <v>44230</v>
      </c>
      <c r="P1128" s="21" t="s">
        <v>12510</v>
      </c>
      <c r="Q1128" s="22">
        <f>Table1_2[[#This Row],[Bank Deposit]]-Table1_2[[#This Row],[Saving Accounts]]</f>
        <v>117917.46602240001</v>
      </c>
      <c r="R1128" s="22">
        <f>IF(AND(Table1_2[[#This Row],[Bank Deposit]]&gt;=500000),Table1_2[[#This Row],[Bank Deposit]]+Table1_2[[#This Row],[Bank Deposit]]*0.02,Table1_2[[#This Row],[Bank Deposit]])</f>
        <v>161117</v>
      </c>
    </row>
    <row r="1129" spans="1:18" x14ac:dyDescent="0.25">
      <c r="A1129" s="21" t="s">
        <v>2929</v>
      </c>
      <c r="B1129">
        <v>620396227</v>
      </c>
      <c r="C1129">
        <v>38</v>
      </c>
      <c r="D1129" s="8">
        <v>30826.5</v>
      </c>
      <c r="E1129" s="21" t="s">
        <v>1094</v>
      </c>
      <c r="F1129" s="21" t="s">
        <v>68</v>
      </c>
      <c r="G1129" s="21" t="s">
        <v>2773</v>
      </c>
      <c r="H1129" s="22">
        <v>149577</v>
      </c>
      <c r="I1129" s="22">
        <v>42485.21925984</v>
      </c>
      <c r="J1129" s="21" t="s">
        <v>2931</v>
      </c>
      <c r="K1129" s="21"/>
      <c r="L1129" s="22">
        <v>984973597</v>
      </c>
      <c r="M1129" s="22">
        <v>0</v>
      </c>
      <c r="N1129" s="21" t="s">
        <v>12539</v>
      </c>
      <c r="O1129" s="8">
        <v>44369</v>
      </c>
      <c r="P1129" s="21" t="s">
        <v>12512</v>
      </c>
      <c r="Q1129" s="22">
        <f>Table1_2[[#This Row],[Bank Deposit]]-Table1_2[[#This Row],[Saving Accounts]]</f>
        <v>107091.78074016</v>
      </c>
      <c r="R1129" s="22">
        <f>IF(AND(Table1_2[[#This Row],[Bank Deposit]]&gt;=500000),Table1_2[[#This Row],[Bank Deposit]]+Table1_2[[#This Row],[Bank Deposit]]*0.02,Table1_2[[#This Row],[Bank Deposit]])</f>
        <v>149577</v>
      </c>
    </row>
    <row r="1130" spans="1:18" x14ac:dyDescent="0.25">
      <c r="A1130" s="21" t="s">
        <v>4262</v>
      </c>
      <c r="B1130">
        <v>929562631</v>
      </c>
      <c r="C1130">
        <v>58</v>
      </c>
      <c r="D1130" s="8">
        <v>23521.5</v>
      </c>
      <c r="E1130" s="21" t="s">
        <v>1094</v>
      </c>
      <c r="F1130" s="21" t="s">
        <v>1197</v>
      </c>
      <c r="G1130" s="21" t="s">
        <v>4105</v>
      </c>
      <c r="H1130" s="22">
        <v>1207015</v>
      </c>
      <c r="I1130" s="22">
        <v>536222.65458384005</v>
      </c>
      <c r="J1130" s="21" t="s">
        <v>4264</v>
      </c>
      <c r="K1130" s="21"/>
      <c r="L1130" s="22">
        <v>27204288</v>
      </c>
      <c r="M1130" s="22">
        <v>0</v>
      </c>
      <c r="N1130" s="21" t="s">
        <v>12539</v>
      </c>
      <c r="O1130" s="8">
        <v>44276</v>
      </c>
      <c r="P1130" s="21" t="s">
        <v>12512</v>
      </c>
      <c r="Q1130" s="22">
        <f>Table1_2[[#This Row],[Bank Deposit]]-Table1_2[[#This Row],[Saving Accounts]]</f>
        <v>670792.34541615995</v>
      </c>
      <c r="R1130" s="22">
        <f>IF(AND(Table1_2[[#This Row],[Bank Deposit]]&gt;=500000),Table1_2[[#This Row],[Bank Deposit]]+Table1_2[[#This Row],[Bank Deposit]]*0.02,Table1_2[[#This Row],[Bank Deposit]])</f>
        <v>1231155.3</v>
      </c>
    </row>
    <row r="1131" spans="1:18" x14ac:dyDescent="0.25">
      <c r="A1131" s="21" t="s">
        <v>4624</v>
      </c>
      <c r="B1131">
        <v>549134996</v>
      </c>
      <c r="C1131">
        <v>34</v>
      </c>
      <c r="D1131" s="8">
        <v>32287.5</v>
      </c>
      <c r="E1131" s="21" t="s">
        <v>1094</v>
      </c>
      <c r="F1131" s="21" t="s">
        <v>483</v>
      </c>
      <c r="G1131" s="21" t="s">
        <v>4095</v>
      </c>
      <c r="H1131" s="22">
        <v>190188</v>
      </c>
      <c r="I1131" s="22">
        <v>180981.64447944</v>
      </c>
      <c r="J1131" s="21" t="s">
        <v>4626</v>
      </c>
      <c r="K1131" s="21"/>
      <c r="L1131" s="22">
        <v>1165907925</v>
      </c>
      <c r="M1131" s="22">
        <v>0</v>
      </c>
      <c r="N1131" s="21" t="s">
        <v>12505</v>
      </c>
      <c r="O1131" s="8">
        <v>44515</v>
      </c>
      <c r="P1131" s="21" t="s">
        <v>12506</v>
      </c>
      <c r="Q1131" s="22">
        <f>Table1_2[[#This Row],[Bank Deposit]]-Table1_2[[#This Row],[Saving Accounts]]</f>
        <v>9206.3555205599987</v>
      </c>
      <c r="R1131" s="22">
        <f>IF(AND(Table1_2[[#This Row],[Bank Deposit]]&gt;=500000),Table1_2[[#This Row],[Bank Deposit]]+Table1_2[[#This Row],[Bank Deposit]]*0.02,Table1_2[[#This Row],[Bank Deposit]])</f>
        <v>190188</v>
      </c>
    </row>
    <row r="1132" spans="1:18" x14ac:dyDescent="0.25">
      <c r="A1132" s="21" t="s">
        <v>6430</v>
      </c>
      <c r="B1132">
        <v>823998849</v>
      </c>
      <c r="C1132">
        <v>17</v>
      </c>
      <c r="D1132" s="8">
        <v>38496.75</v>
      </c>
      <c r="E1132" s="21" t="s">
        <v>12</v>
      </c>
      <c r="F1132" s="21" t="s">
        <v>195</v>
      </c>
      <c r="G1132" s="21" t="s">
        <v>4099</v>
      </c>
      <c r="H1132" s="22">
        <v>543892</v>
      </c>
      <c r="I1132" s="22">
        <v>162036.37912</v>
      </c>
      <c r="J1132" s="21" t="s">
        <v>6432</v>
      </c>
      <c r="K1132" s="21"/>
      <c r="L1132" s="22">
        <v>409052</v>
      </c>
      <c r="M1132" s="22">
        <v>0</v>
      </c>
      <c r="N1132" s="21" t="s">
        <v>12539</v>
      </c>
      <c r="O1132" s="8">
        <v>44353</v>
      </c>
      <c r="P1132" s="21" t="s">
        <v>12566</v>
      </c>
      <c r="Q1132" s="22">
        <f>Table1_2[[#This Row],[Bank Deposit]]-Table1_2[[#This Row],[Saving Accounts]]</f>
        <v>381855.62088</v>
      </c>
      <c r="R1132" s="22">
        <f>IF(AND(Table1_2[[#This Row],[Bank Deposit]]&gt;=500000),Table1_2[[#This Row],[Bank Deposit]]+Table1_2[[#This Row],[Bank Deposit]]*0.02,Table1_2[[#This Row],[Bank Deposit]])</f>
        <v>554769.84</v>
      </c>
    </row>
    <row r="1133" spans="1:18" x14ac:dyDescent="0.25">
      <c r="A1133" s="21" t="s">
        <v>5388</v>
      </c>
      <c r="B1133">
        <v>454473125</v>
      </c>
      <c r="C1133">
        <v>28</v>
      </c>
      <c r="D1133" s="8">
        <v>34479</v>
      </c>
      <c r="E1133" s="21" t="s">
        <v>1094</v>
      </c>
      <c r="F1133" s="21" t="s">
        <v>125</v>
      </c>
      <c r="G1133" s="21" t="s">
        <v>4099</v>
      </c>
      <c r="H1133" s="22">
        <v>518663</v>
      </c>
      <c r="I1133" s="22">
        <v>259987.20500340001</v>
      </c>
      <c r="J1133" s="21" t="s">
        <v>5390</v>
      </c>
      <c r="K1133" s="21"/>
      <c r="L1133" s="22">
        <v>4561000353</v>
      </c>
      <c r="M1133" s="22">
        <v>0</v>
      </c>
      <c r="N1133" s="21" t="s">
        <v>12505</v>
      </c>
      <c r="O1133" s="8">
        <v>44680</v>
      </c>
      <c r="P1133" s="21" t="s">
        <v>12564</v>
      </c>
      <c r="Q1133" s="22">
        <f>Table1_2[[#This Row],[Bank Deposit]]-Table1_2[[#This Row],[Saving Accounts]]</f>
        <v>258675.79499659999</v>
      </c>
      <c r="R1133" s="22">
        <f>IF(AND(Table1_2[[#This Row],[Bank Deposit]]&gt;=500000),Table1_2[[#This Row],[Bank Deposit]]+Table1_2[[#This Row],[Bank Deposit]]*0.02,Table1_2[[#This Row],[Bank Deposit]])</f>
        <v>529036.26</v>
      </c>
    </row>
    <row r="1134" spans="1:18" x14ac:dyDescent="0.25">
      <c r="A1134" s="21" t="s">
        <v>6219</v>
      </c>
      <c r="B1134">
        <v>478604151</v>
      </c>
      <c r="C1134">
        <v>60</v>
      </c>
      <c r="D1134" s="8">
        <v>22791</v>
      </c>
      <c r="E1134" s="21" t="s">
        <v>12</v>
      </c>
      <c r="F1134" s="21" t="s">
        <v>48</v>
      </c>
      <c r="G1134" s="21" t="s">
        <v>4084</v>
      </c>
      <c r="H1134" s="22">
        <v>892215</v>
      </c>
      <c r="I1134" s="22">
        <v>108443.45405232</v>
      </c>
      <c r="J1134" s="21" t="s">
        <v>6221</v>
      </c>
      <c r="K1134" s="21"/>
      <c r="L1134" s="22">
        <v>3914525124</v>
      </c>
      <c r="M1134" s="22">
        <v>0</v>
      </c>
      <c r="N1134" s="21" t="s">
        <v>12505</v>
      </c>
      <c r="O1134" s="8">
        <v>44594</v>
      </c>
      <c r="P1134" s="21" t="s">
        <v>12506</v>
      </c>
      <c r="Q1134" s="22">
        <f>Table1_2[[#This Row],[Bank Deposit]]-Table1_2[[#This Row],[Saving Accounts]]</f>
        <v>783771.54594768002</v>
      </c>
      <c r="R1134" s="22">
        <f>IF(AND(Table1_2[[#This Row],[Bank Deposit]]&gt;=500000),Table1_2[[#This Row],[Bank Deposit]]+Table1_2[[#This Row],[Bank Deposit]]*0.02,Table1_2[[#This Row],[Bank Deposit]])</f>
        <v>910059.3</v>
      </c>
    </row>
    <row r="1135" spans="1:18" x14ac:dyDescent="0.25">
      <c r="A1135" s="21" t="s">
        <v>5143</v>
      </c>
      <c r="B1135">
        <v>959908898</v>
      </c>
      <c r="C1135">
        <v>62</v>
      </c>
      <c r="D1135" s="8">
        <v>22060.5</v>
      </c>
      <c r="E1135" s="21" t="s">
        <v>1094</v>
      </c>
      <c r="F1135" s="21" t="s">
        <v>395</v>
      </c>
      <c r="G1135" s="21" t="s">
        <v>4099</v>
      </c>
      <c r="H1135" s="22">
        <v>673238</v>
      </c>
      <c r="I1135" s="22">
        <v>114157.7483904</v>
      </c>
      <c r="J1135" s="21" t="s">
        <v>5145</v>
      </c>
      <c r="K1135" s="21"/>
      <c r="L1135" s="22">
        <v>1743542703</v>
      </c>
      <c r="M1135" s="22">
        <v>0</v>
      </c>
      <c r="N1135" s="21" t="s">
        <v>12525</v>
      </c>
      <c r="O1135" s="8">
        <v>44301</v>
      </c>
      <c r="P1135" s="21" t="s">
        <v>12564</v>
      </c>
      <c r="Q1135" s="22">
        <f>Table1_2[[#This Row],[Bank Deposit]]-Table1_2[[#This Row],[Saving Accounts]]</f>
        <v>559080.25160960003</v>
      </c>
      <c r="R1135" s="22">
        <f>IF(AND(Table1_2[[#This Row],[Bank Deposit]]&gt;=500000),Table1_2[[#This Row],[Bank Deposit]]+Table1_2[[#This Row],[Bank Deposit]]*0.02,Table1_2[[#This Row],[Bank Deposit]])</f>
        <v>686702.76</v>
      </c>
    </row>
    <row r="1136" spans="1:18" x14ac:dyDescent="0.25">
      <c r="A1136" s="21" t="s">
        <v>5986</v>
      </c>
      <c r="B1136">
        <v>710491494</v>
      </c>
      <c r="C1136">
        <v>72</v>
      </c>
      <c r="D1136" s="8">
        <v>18408</v>
      </c>
      <c r="E1136" s="21" t="s">
        <v>12</v>
      </c>
      <c r="F1136" s="21" t="s">
        <v>527</v>
      </c>
      <c r="G1136" s="21" t="s">
        <v>4074</v>
      </c>
      <c r="H1136" s="22">
        <v>570748</v>
      </c>
      <c r="I1136" s="22">
        <v>94543.812871200003</v>
      </c>
      <c r="J1136" s="21" t="s">
        <v>5988</v>
      </c>
      <c r="K1136" s="21"/>
      <c r="L1136" s="22">
        <v>1280793657</v>
      </c>
      <c r="M1136" s="22">
        <v>0</v>
      </c>
      <c r="N1136" s="21" t="s">
        <v>12525</v>
      </c>
      <c r="O1136" s="8">
        <v>44409</v>
      </c>
      <c r="P1136" s="21" t="s">
        <v>12506</v>
      </c>
      <c r="Q1136" s="22">
        <f>Table1_2[[#This Row],[Bank Deposit]]-Table1_2[[#This Row],[Saving Accounts]]</f>
        <v>476204.18712879997</v>
      </c>
      <c r="R1136" s="22">
        <f>IF(AND(Table1_2[[#This Row],[Bank Deposit]]&gt;=500000),Table1_2[[#This Row],[Bank Deposit]]+Table1_2[[#This Row],[Bank Deposit]]*0.02,Table1_2[[#This Row],[Bank Deposit]])</f>
        <v>582162.96</v>
      </c>
    </row>
    <row r="1137" spans="1:18" x14ac:dyDescent="0.25">
      <c r="A1137" s="21" t="s">
        <v>3437</v>
      </c>
      <c r="B1137">
        <v>863428067</v>
      </c>
      <c r="C1137">
        <v>82</v>
      </c>
      <c r="D1137" s="8">
        <v>14755.5</v>
      </c>
      <c r="E1137" s="21" t="s">
        <v>1094</v>
      </c>
      <c r="F1137" s="21" t="s">
        <v>13</v>
      </c>
      <c r="G1137" s="21" t="s">
        <v>3331</v>
      </c>
      <c r="H1137" s="22">
        <v>39036</v>
      </c>
      <c r="I1137" s="22">
        <v>4864.4326504800001</v>
      </c>
      <c r="J1137" s="21" t="s">
        <v>3439</v>
      </c>
      <c r="K1137" s="21"/>
      <c r="L1137" s="22">
        <v>450195681</v>
      </c>
      <c r="M1137" s="22">
        <v>610026255</v>
      </c>
      <c r="N1137" s="21" t="s">
        <v>12515</v>
      </c>
      <c r="O1137" s="8">
        <v>44571</v>
      </c>
      <c r="P1137" s="21" t="s">
        <v>12506</v>
      </c>
      <c r="Q1137" s="22">
        <f>Table1_2[[#This Row],[Bank Deposit]]-Table1_2[[#This Row],[Saving Accounts]]</f>
        <v>34171.567349520003</v>
      </c>
      <c r="R1137" s="22">
        <f>IF(AND(Table1_2[[#This Row],[Bank Deposit]]&gt;=500000),Table1_2[[#This Row],[Bank Deposit]]+Table1_2[[#This Row],[Bank Deposit]]*0.02,Table1_2[[#This Row],[Bank Deposit]])</f>
        <v>39036</v>
      </c>
    </row>
    <row r="1138" spans="1:18" x14ac:dyDescent="0.25">
      <c r="A1138" s="21" t="s">
        <v>3437</v>
      </c>
      <c r="B1138">
        <v>393858976</v>
      </c>
      <c r="C1138">
        <v>38</v>
      </c>
      <c r="D1138" s="8">
        <v>30826.5</v>
      </c>
      <c r="E1138" s="21" t="s">
        <v>12</v>
      </c>
      <c r="F1138" s="21" t="s">
        <v>610</v>
      </c>
      <c r="G1138" s="21" t="s">
        <v>4119</v>
      </c>
      <c r="H1138" s="22">
        <v>32052</v>
      </c>
      <c r="I1138" s="22">
        <v>40997.799149999999</v>
      </c>
      <c r="J1138" s="21" t="s">
        <v>6265</v>
      </c>
      <c r="K1138" s="21"/>
      <c r="L1138" s="22">
        <v>450195681</v>
      </c>
      <c r="M1138" s="22">
        <v>610026255</v>
      </c>
      <c r="N1138" s="21" t="s">
        <v>12525</v>
      </c>
      <c r="O1138" s="8">
        <v>44657</v>
      </c>
      <c r="P1138" s="21" t="s">
        <v>12564</v>
      </c>
      <c r="Q1138" s="22">
        <f>Table1_2[[#This Row],[Bank Deposit]]-Table1_2[[#This Row],[Saving Accounts]]</f>
        <v>-8945.7991499999989</v>
      </c>
      <c r="R1138" s="22">
        <f>IF(AND(Table1_2[[#This Row],[Bank Deposit]]&gt;=500000),Table1_2[[#This Row],[Bank Deposit]]+Table1_2[[#This Row],[Bank Deposit]]*0.02,Table1_2[[#This Row],[Bank Deposit]])</f>
        <v>32052</v>
      </c>
    </row>
    <row r="1139" spans="1:18" x14ac:dyDescent="0.25">
      <c r="A1139" s="21" t="s">
        <v>4094</v>
      </c>
      <c r="B1139">
        <v>836878256</v>
      </c>
      <c r="C1139">
        <v>51</v>
      </c>
      <c r="D1139" s="8">
        <v>26078.25</v>
      </c>
      <c r="E1139" s="21" t="s">
        <v>1094</v>
      </c>
      <c r="F1139" s="21" t="s">
        <v>610</v>
      </c>
      <c r="G1139" s="21" t="s">
        <v>4095</v>
      </c>
      <c r="H1139" s="22">
        <v>175089</v>
      </c>
      <c r="I1139" s="22">
        <v>72661.886156160006</v>
      </c>
      <c r="J1139" s="21" t="s">
        <v>4097</v>
      </c>
      <c r="K1139" s="21"/>
      <c r="L1139" s="22">
        <v>311296875</v>
      </c>
      <c r="M1139" s="22">
        <v>0</v>
      </c>
      <c r="N1139" s="21" t="s">
        <v>12505</v>
      </c>
      <c r="O1139" s="8">
        <v>44411</v>
      </c>
      <c r="P1139" s="21" t="s">
        <v>12506</v>
      </c>
      <c r="Q1139" s="22">
        <f>Table1_2[[#This Row],[Bank Deposit]]-Table1_2[[#This Row],[Saving Accounts]]</f>
        <v>102427.11384383999</v>
      </c>
      <c r="R1139" s="22">
        <f>IF(AND(Table1_2[[#This Row],[Bank Deposit]]&gt;=500000),Table1_2[[#This Row],[Bank Deposit]]+Table1_2[[#This Row],[Bank Deposit]]*0.02,Table1_2[[#This Row],[Bank Deposit]])</f>
        <v>175089</v>
      </c>
    </row>
    <row r="1140" spans="1:18" x14ac:dyDescent="0.25">
      <c r="A1140" s="21" t="s">
        <v>2902</v>
      </c>
      <c r="B1140">
        <v>456676656</v>
      </c>
      <c r="C1140">
        <v>18</v>
      </c>
      <c r="D1140" s="8">
        <v>38131.5</v>
      </c>
      <c r="E1140" s="21" t="s">
        <v>1094</v>
      </c>
      <c r="F1140" s="21" t="s">
        <v>318</v>
      </c>
      <c r="G1140" s="21" t="s">
        <v>2773</v>
      </c>
      <c r="H1140" s="22">
        <v>305497</v>
      </c>
      <c r="I1140" s="22">
        <v>275526.95225999999</v>
      </c>
      <c r="J1140" s="21" t="s">
        <v>2904</v>
      </c>
      <c r="K1140" s="21"/>
      <c r="L1140" s="22">
        <v>2820562368</v>
      </c>
      <c r="M1140" s="22">
        <v>0</v>
      </c>
      <c r="N1140" s="21" t="s">
        <v>12505</v>
      </c>
      <c r="O1140" s="8">
        <v>44536</v>
      </c>
      <c r="P1140" s="21" t="s">
        <v>12510</v>
      </c>
      <c r="Q1140" s="22">
        <f>Table1_2[[#This Row],[Bank Deposit]]-Table1_2[[#This Row],[Saving Accounts]]</f>
        <v>29970.047740000009</v>
      </c>
      <c r="R1140" s="22">
        <f>IF(AND(Table1_2[[#This Row],[Bank Deposit]]&gt;=500000),Table1_2[[#This Row],[Bank Deposit]]+Table1_2[[#This Row],[Bank Deposit]]*0.02,Table1_2[[#This Row],[Bank Deposit]])</f>
        <v>305497</v>
      </c>
    </row>
    <row r="1141" spans="1:18" x14ac:dyDescent="0.25">
      <c r="A1141" s="21" t="s">
        <v>2878</v>
      </c>
      <c r="B1141">
        <v>539938714</v>
      </c>
      <c r="C1141">
        <v>74</v>
      </c>
      <c r="D1141" s="8">
        <v>17677.5</v>
      </c>
      <c r="E1141" s="21" t="s">
        <v>1094</v>
      </c>
      <c r="F1141" s="21" t="s">
        <v>807</v>
      </c>
      <c r="G1141" s="21" t="s">
        <v>2773</v>
      </c>
      <c r="H1141" s="22">
        <v>296923</v>
      </c>
      <c r="I1141" s="22">
        <v>120496.2897852</v>
      </c>
      <c r="J1141" s="21" t="s">
        <v>2880</v>
      </c>
      <c r="K1141" s="21"/>
      <c r="L1141" s="22">
        <v>2617711764</v>
      </c>
      <c r="M1141" s="22">
        <v>0</v>
      </c>
      <c r="N1141" s="21" t="s">
        <v>12539</v>
      </c>
      <c r="O1141" s="8">
        <v>44647</v>
      </c>
      <c r="P1141" s="21" t="s">
        <v>12512</v>
      </c>
      <c r="Q1141" s="22">
        <f>Table1_2[[#This Row],[Bank Deposit]]-Table1_2[[#This Row],[Saving Accounts]]</f>
        <v>176426.7102148</v>
      </c>
      <c r="R1141" s="22">
        <f>IF(AND(Table1_2[[#This Row],[Bank Deposit]]&gt;=500000),Table1_2[[#This Row],[Bank Deposit]]+Table1_2[[#This Row],[Bank Deposit]]*0.02,Table1_2[[#This Row],[Bank Deposit]])</f>
        <v>296923</v>
      </c>
    </row>
    <row r="1142" spans="1:18" x14ac:dyDescent="0.25">
      <c r="A1142" s="21" t="s">
        <v>8580</v>
      </c>
      <c r="B1142">
        <v>926400808</v>
      </c>
      <c r="C1142">
        <v>52</v>
      </c>
      <c r="D1142" s="8">
        <v>25713</v>
      </c>
      <c r="E1142" s="21" t="s">
        <v>12</v>
      </c>
      <c r="F1142" s="21" t="s">
        <v>88</v>
      </c>
      <c r="G1142" s="21" t="s">
        <v>2773</v>
      </c>
      <c r="H1142" s="22">
        <v>976918</v>
      </c>
      <c r="I1142" s="22">
        <v>226400.69088000001</v>
      </c>
      <c r="J1142" s="21" t="s">
        <v>2430</v>
      </c>
      <c r="K1142" s="21"/>
      <c r="L1142" s="22">
        <v>1949128192</v>
      </c>
      <c r="M1142" s="22">
        <v>0</v>
      </c>
      <c r="N1142" s="21" t="s">
        <v>12522</v>
      </c>
      <c r="O1142" s="8">
        <v>44316</v>
      </c>
      <c r="P1142" s="21" t="s">
        <v>12510</v>
      </c>
      <c r="Q1142" s="22">
        <f>Table1_2[[#This Row],[Bank Deposit]]-Table1_2[[#This Row],[Saving Accounts]]</f>
        <v>750517.30911999999</v>
      </c>
      <c r="R1142" s="22">
        <f>IF(AND(Table1_2[[#This Row],[Bank Deposit]]&gt;=500000),Table1_2[[#This Row],[Bank Deposit]]+Table1_2[[#This Row],[Bank Deposit]]*0.02,Table1_2[[#This Row],[Bank Deposit]])</f>
        <v>996456.36</v>
      </c>
    </row>
    <row r="1143" spans="1:18" x14ac:dyDescent="0.25">
      <c r="A1143" s="21" t="s">
        <v>3443</v>
      </c>
      <c r="B1143">
        <v>647583601</v>
      </c>
      <c r="C1143">
        <v>39</v>
      </c>
      <c r="D1143" s="8">
        <v>30461.25</v>
      </c>
      <c r="E1143" s="21" t="s">
        <v>1094</v>
      </c>
      <c r="F1143" s="21" t="s">
        <v>2311</v>
      </c>
      <c r="G1143" s="21" t="s">
        <v>3331</v>
      </c>
      <c r="H1143" s="22">
        <v>76733</v>
      </c>
      <c r="I1143" s="22">
        <v>66617.539472639997</v>
      </c>
      <c r="J1143" s="21" t="s">
        <v>3445</v>
      </c>
      <c r="K1143" s="21"/>
      <c r="L1143" s="22">
        <v>785096704</v>
      </c>
      <c r="M1143" s="22">
        <v>4653841192</v>
      </c>
      <c r="N1143" s="21" t="s">
        <v>12515</v>
      </c>
      <c r="O1143" s="8">
        <v>44424</v>
      </c>
      <c r="P1143" s="21" t="s">
        <v>12527</v>
      </c>
      <c r="Q1143" s="22">
        <f>Table1_2[[#This Row],[Bank Deposit]]-Table1_2[[#This Row],[Saving Accounts]]</f>
        <v>10115.460527360003</v>
      </c>
      <c r="R1143" s="22">
        <f>IF(AND(Table1_2[[#This Row],[Bank Deposit]]&gt;=500000),Table1_2[[#This Row],[Bank Deposit]]+Table1_2[[#This Row],[Bank Deposit]]*0.02,Table1_2[[#This Row],[Bank Deposit]])</f>
        <v>76733</v>
      </c>
    </row>
    <row r="1144" spans="1:18" x14ac:dyDescent="0.25">
      <c r="A1144" s="21" t="s">
        <v>3906</v>
      </c>
      <c r="B1144">
        <v>460927729</v>
      </c>
      <c r="C1144">
        <v>32</v>
      </c>
      <c r="D1144" s="8">
        <v>33018</v>
      </c>
      <c r="E1144" s="21" t="s">
        <v>1094</v>
      </c>
      <c r="F1144" s="21" t="s">
        <v>1308</v>
      </c>
      <c r="G1144" s="21" t="s">
        <v>3820</v>
      </c>
      <c r="H1144" s="22">
        <v>1151114</v>
      </c>
      <c r="I1144" s="22">
        <v>402389.45197200001</v>
      </c>
      <c r="J1144" s="21" t="s">
        <v>3908</v>
      </c>
      <c r="K1144" s="21"/>
      <c r="L1144" s="22">
        <v>1156571724</v>
      </c>
      <c r="M1144" s="22">
        <v>0</v>
      </c>
      <c r="N1144" s="21" t="s">
        <v>12522</v>
      </c>
      <c r="O1144" s="8">
        <v>44530</v>
      </c>
      <c r="P1144" s="21" t="s">
        <v>12512</v>
      </c>
      <c r="Q1144" s="22">
        <f>Table1_2[[#This Row],[Bank Deposit]]-Table1_2[[#This Row],[Saving Accounts]]</f>
        <v>748724.54802799993</v>
      </c>
      <c r="R1144" s="22">
        <f>IF(AND(Table1_2[[#This Row],[Bank Deposit]]&gt;=500000),Table1_2[[#This Row],[Bank Deposit]]+Table1_2[[#This Row],[Bank Deposit]]*0.02,Table1_2[[#This Row],[Bank Deposit]])</f>
        <v>1174136.28</v>
      </c>
    </row>
    <row r="1145" spans="1:18" x14ac:dyDescent="0.25">
      <c r="A1145" s="21" t="s">
        <v>3743</v>
      </c>
      <c r="B1145">
        <v>128772613</v>
      </c>
      <c r="C1145">
        <v>59</v>
      </c>
      <c r="D1145" s="8">
        <v>23156.25</v>
      </c>
      <c r="E1145" s="21" t="s">
        <v>1094</v>
      </c>
      <c r="F1145" s="21" t="s">
        <v>794</v>
      </c>
      <c r="G1145" s="21" t="s">
        <v>3583</v>
      </c>
      <c r="H1145" s="22">
        <v>328316</v>
      </c>
      <c r="I1145" s="22">
        <v>228611.45087423999</v>
      </c>
      <c r="J1145" s="21" t="s">
        <v>3745</v>
      </c>
      <c r="K1145" s="21"/>
      <c r="L1145" s="22">
        <v>522797568</v>
      </c>
      <c r="M1145" s="22">
        <v>0</v>
      </c>
      <c r="N1145" s="21" t="s">
        <v>12525</v>
      </c>
      <c r="O1145" s="8">
        <v>44511</v>
      </c>
      <c r="P1145" s="21" t="s">
        <v>12561</v>
      </c>
      <c r="Q1145" s="22">
        <f>Table1_2[[#This Row],[Bank Deposit]]-Table1_2[[#This Row],[Saving Accounts]]</f>
        <v>99704.549125760008</v>
      </c>
      <c r="R1145" s="22">
        <f>IF(AND(Table1_2[[#This Row],[Bank Deposit]]&gt;=500000),Table1_2[[#This Row],[Bank Deposit]]+Table1_2[[#This Row],[Bank Deposit]]*0.02,Table1_2[[#This Row],[Bank Deposit]])</f>
        <v>328316</v>
      </c>
    </row>
    <row r="1146" spans="1:18" x14ac:dyDescent="0.25">
      <c r="A1146" s="21" t="s">
        <v>3024</v>
      </c>
      <c r="B1146">
        <v>680696507</v>
      </c>
      <c r="C1146">
        <v>73</v>
      </c>
      <c r="D1146" s="8">
        <v>18042.75</v>
      </c>
      <c r="E1146" s="21" t="s">
        <v>1094</v>
      </c>
      <c r="F1146" s="21" t="s">
        <v>294</v>
      </c>
      <c r="G1146" s="21" t="s">
        <v>2773</v>
      </c>
      <c r="H1146" s="22">
        <v>437447</v>
      </c>
      <c r="I1146" s="22">
        <v>97829.164635840003</v>
      </c>
      <c r="J1146" s="21" t="s">
        <v>3026</v>
      </c>
      <c r="K1146" s="21"/>
      <c r="L1146" s="22">
        <v>3655960014</v>
      </c>
      <c r="M1146" s="22">
        <v>0</v>
      </c>
      <c r="N1146" s="21" t="s">
        <v>12509</v>
      </c>
      <c r="O1146" s="8">
        <v>44541</v>
      </c>
      <c r="P1146" s="21" t="s">
        <v>12510</v>
      </c>
      <c r="Q1146" s="22">
        <f>Table1_2[[#This Row],[Bank Deposit]]-Table1_2[[#This Row],[Saving Accounts]]</f>
        <v>339617.83536416001</v>
      </c>
      <c r="R1146" s="22">
        <f>IF(AND(Table1_2[[#This Row],[Bank Deposit]]&gt;=500000),Table1_2[[#This Row],[Bank Deposit]]+Table1_2[[#This Row],[Bank Deposit]]*0.02,Table1_2[[#This Row],[Bank Deposit]])</f>
        <v>437447</v>
      </c>
    </row>
    <row r="1147" spans="1:18" x14ac:dyDescent="0.25">
      <c r="A1147" s="21" t="s">
        <v>7017</v>
      </c>
      <c r="B1147">
        <v>656807258</v>
      </c>
      <c r="C1147">
        <v>65</v>
      </c>
      <c r="D1147" s="8">
        <v>20964.75</v>
      </c>
      <c r="E1147" s="21" t="s">
        <v>12</v>
      </c>
      <c r="F1147" s="21" t="s">
        <v>426</v>
      </c>
      <c r="G1147" s="21" t="s">
        <v>4105</v>
      </c>
      <c r="H1147" s="22">
        <v>605982</v>
      </c>
      <c r="I1147" s="22">
        <v>369649.01061575999</v>
      </c>
      <c r="J1147" s="21" t="s">
        <v>7019</v>
      </c>
      <c r="K1147" s="21"/>
      <c r="L1147" s="22">
        <v>966500864</v>
      </c>
      <c r="M1147" s="22">
        <v>0</v>
      </c>
      <c r="N1147" s="21" t="s">
        <v>12539</v>
      </c>
      <c r="O1147" s="8">
        <v>44589</v>
      </c>
      <c r="P1147" s="21" t="s">
        <v>12512</v>
      </c>
      <c r="Q1147" s="22">
        <f>Table1_2[[#This Row],[Bank Deposit]]-Table1_2[[#This Row],[Saving Accounts]]</f>
        <v>236332.98938424001</v>
      </c>
      <c r="R1147" s="22">
        <f>IF(AND(Table1_2[[#This Row],[Bank Deposit]]&gt;=500000),Table1_2[[#This Row],[Bank Deposit]]+Table1_2[[#This Row],[Bank Deposit]]*0.02,Table1_2[[#This Row],[Bank Deposit]])</f>
        <v>618101.64</v>
      </c>
    </row>
    <row r="1148" spans="1:18" x14ac:dyDescent="0.25">
      <c r="A1148" s="21" t="s">
        <v>717</v>
      </c>
      <c r="B1148">
        <v>85427274</v>
      </c>
      <c r="C1148">
        <v>33</v>
      </c>
      <c r="D1148" s="8">
        <v>32652.75</v>
      </c>
      <c r="E1148" s="21" t="s">
        <v>12</v>
      </c>
      <c r="F1148" s="21" t="s">
        <v>185</v>
      </c>
      <c r="G1148" s="21" t="s">
        <v>14</v>
      </c>
      <c r="H1148" s="22">
        <v>1055041</v>
      </c>
      <c r="I1148" s="22">
        <v>186893.02558079999</v>
      </c>
      <c r="J1148" s="21" t="s">
        <v>719</v>
      </c>
      <c r="K1148" s="21"/>
      <c r="L1148" s="22">
        <v>1355071446</v>
      </c>
      <c r="M1148" s="22">
        <v>1444612728</v>
      </c>
      <c r="N1148" s="21" t="s">
        <v>12515</v>
      </c>
      <c r="O1148" s="8">
        <v>44436</v>
      </c>
      <c r="P1148" s="21" t="s">
        <v>12516</v>
      </c>
      <c r="Q1148" s="22">
        <f>Table1_2[[#This Row],[Bank Deposit]]-Table1_2[[#This Row],[Saving Accounts]]</f>
        <v>868147.97441919998</v>
      </c>
      <c r="R1148" s="22">
        <f>IF(AND(Table1_2[[#This Row],[Bank Deposit]]&gt;=500000),Table1_2[[#This Row],[Bank Deposit]]+Table1_2[[#This Row],[Bank Deposit]]*0.02,Table1_2[[#This Row],[Bank Deposit]])</f>
        <v>1076141.82</v>
      </c>
    </row>
    <row r="1149" spans="1:18" x14ac:dyDescent="0.25">
      <c r="A1149" s="21" t="s">
        <v>717</v>
      </c>
      <c r="B1149">
        <v>176222762</v>
      </c>
      <c r="C1149">
        <v>31</v>
      </c>
      <c r="D1149" s="8">
        <v>33383.25</v>
      </c>
      <c r="E1149" s="21" t="s">
        <v>12</v>
      </c>
      <c r="F1149" s="21" t="s">
        <v>1840</v>
      </c>
      <c r="G1149" s="21" t="s">
        <v>4112</v>
      </c>
      <c r="H1149" s="22">
        <v>787721</v>
      </c>
      <c r="I1149" s="22">
        <v>269920.76247359999</v>
      </c>
      <c r="J1149" s="21" t="s">
        <v>6040</v>
      </c>
      <c r="K1149" s="21"/>
      <c r="L1149" s="22">
        <v>1355071446</v>
      </c>
      <c r="M1149" s="22">
        <v>1444612728</v>
      </c>
      <c r="N1149" s="21" t="s">
        <v>12522</v>
      </c>
      <c r="O1149" s="8">
        <v>44321</v>
      </c>
      <c r="P1149" s="21" t="s">
        <v>12510</v>
      </c>
      <c r="Q1149" s="22">
        <f>Table1_2[[#This Row],[Bank Deposit]]-Table1_2[[#This Row],[Saving Accounts]]</f>
        <v>517800.23752640001</v>
      </c>
      <c r="R1149" s="22">
        <f>IF(AND(Table1_2[[#This Row],[Bank Deposit]]&gt;=500000),Table1_2[[#This Row],[Bank Deposit]]+Table1_2[[#This Row],[Bank Deposit]]*0.02,Table1_2[[#This Row],[Bank Deposit]])</f>
        <v>803475.42</v>
      </c>
    </row>
    <row r="1150" spans="1:18" x14ac:dyDescent="0.25">
      <c r="A1150" s="21" t="s">
        <v>8286</v>
      </c>
      <c r="B1150">
        <v>61136726</v>
      </c>
      <c r="C1150">
        <v>64</v>
      </c>
      <c r="D1150" s="8">
        <v>21330</v>
      </c>
      <c r="E1150" s="21" t="s">
        <v>12</v>
      </c>
      <c r="F1150" s="21" t="s">
        <v>318</v>
      </c>
      <c r="G1150" s="21" t="s">
        <v>3331</v>
      </c>
      <c r="H1150" s="22">
        <v>1503763</v>
      </c>
      <c r="I1150" s="22">
        <v>989013.12681599997</v>
      </c>
      <c r="J1150" s="21" t="s">
        <v>8288</v>
      </c>
      <c r="K1150" s="21"/>
      <c r="L1150" s="22">
        <v>14343672</v>
      </c>
      <c r="M1150" s="22">
        <v>0</v>
      </c>
      <c r="N1150" s="21" t="s">
        <v>12505</v>
      </c>
      <c r="O1150" s="8">
        <v>44317</v>
      </c>
      <c r="P1150" s="21" t="s">
        <v>12506</v>
      </c>
      <c r="Q1150" s="22">
        <f>Table1_2[[#This Row],[Bank Deposit]]-Table1_2[[#This Row],[Saving Accounts]]</f>
        <v>514749.87318400003</v>
      </c>
      <c r="R1150" s="22">
        <f>IF(AND(Table1_2[[#This Row],[Bank Deposit]]&gt;=500000),Table1_2[[#This Row],[Bank Deposit]]+Table1_2[[#This Row],[Bank Deposit]]*0.02,Table1_2[[#This Row],[Bank Deposit]])</f>
        <v>1533838.26</v>
      </c>
    </row>
    <row r="1151" spans="1:18" x14ac:dyDescent="0.25">
      <c r="A1151" s="21" t="s">
        <v>4988</v>
      </c>
      <c r="B1151">
        <v>612313794</v>
      </c>
      <c r="C1151">
        <v>38</v>
      </c>
      <c r="D1151" s="8">
        <v>30826.5</v>
      </c>
      <c r="E1151" s="21" t="s">
        <v>1094</v>
      </c>
      <c r="F1151" s="21" t="s">
        <v>176</v>
      </c>
      <c r="G1151" s="21" t="s">
        <v>4054</v>
      </c>
      <c r="H1151" s="22">
        <v>1724459</v>
      </c>
      <c r="I1151" s="22">
        <v>181237.26011904</v>
      </c>
      <c r="J1151" s="21" t="s">
        <v>4990</v>
      </c>
      <c r="K1151" s="21"/>
      <c r="L1151" s="22">
        <v>1368518688</v>
      </c>
      <c r="M1151" s="22">
        <v>0</v>
      </c>
      <c r="N1151" s="21" t="s">
        <v>12525</v>
      </c>
      <c r="O1151" s="8">
        <v>44679</v>
      </c>
      <c r="P1151" s="21" t="s">
        <v>12506</v>
      </c>
      <c r="Q1151" s="22">
        <f>Table1_2[[#This Row],[Bank Deposit]]-Table1_2[[#This Row],[Saving Accounts]]</f>
        <v>1543221.73988096</v>
      </c>
      <c r="R1151" s="22">
        <f>IF(AND(Table1_2[[#This Row],[Bank Deposit]]&gt;=500000),Table1_2[[#This Row],[Bank Deposit]]+Table1_2[[#This Row],[Bank Deposit]]*0.02,Table1_2[[#This Row],[Bank Deposit]])</f>
        <v>1758948.18</v>
      </c>
    </row>
    <row r="1152" spans="1:18" x14ac:dyDescent="0.25">
      <c r="A1152" s="21" t="s">
        <v>6207</v>
      </c>
      <c r="B1152">
        <v>562586427</v>
      </c>
      <c r="C1152">
        <v>49</v>
      </c>
      <c r="D1152" s="8">
        <v>26808.75</v>
      </c>
      <c r="E1152" s="21" t="s">
        <v>12</v>
      </c>
      <c r="F1152" s="21" t="s">
        <v>2201</v>
      </c>
      <c r="G1152" s="21" t="s">
        <v>4088</v>
      </c>
      <c r="H1152" s="22">
        <v>272518</v>
      </c>
      <c r="I1152" s="22">
        <v>53287.706035199997</v>
      </c>
      <c r="J1152" s="21" t="s">
        <v>6209</v>
      </c>
      <c r="K1152" s="21"/>
      <c r="L1152" s="22">
        <v>412557607</v>
      </c>
      <c r="M1152" s="22">
        <v>0</v>
      </c>
      <c r="N1152" s="21" t="s">
        <v>12522</v>
      </c>
      <c r="O1152" s="8">
        <v>44682</v>
      </c>
      <c r="P1152" s="21" t="s">
        <v>12510</v>
      </c>
      <c r="Q1152" s="22">
        <f>Table1_2[[#This Row],[Bank Deposit]]-Table1_2[[#This Row],[Saving Accounts]]</f>
        <v>219230.29396480002</v>
      </c>
      <c r="R1152" s="22">
        <f>IF(AND(Table1_2[[#This Row],[Bank Deposit]]&gt;=500000),Table1_2[[#This Row],[Bank Deposit]]+Table1_2[[#This Row],[Bank Deposit]]*0.02,Table1_2[[#This Row],[Bank Deposit]])</f>
        <v>272518</v>
      </c>
    </row>
    <row r="1153" spans="1:18" x14ac:dyDescent="0.25">
      <c r="A1153" s="21" t="s">
        <v>4363</v>
      </c>
      <c r="B1153">
        <v>808794445</v>
      </c>
      <c r="C1153">
        <v>54</v>
      </c>
      <c r="D1153" s="8">
        <v>24982.5</v>
      </c>
      <c r="E1153" s="21" t="s">
        <v>1094</v>
      </c>
      <c r="F1153" s="21" t="s">
        <v>4364</v>
      </c>
      <c r="G1153" s="21" t="s">
        <v>4054</v>
      </c>
      <c r="H1153" s="22">
        <v>30561</v>
      </c>
      <c r="I1153" s="22">
        <v>30442.23045888</v>
      </c>
      <c r="J1153" s="21" t="s">
        <v>4366</v>
      </c>
      <c r="K1153" s="21"/>
      <c r="L1153" s="22">
        <v>494129664</v>
      </c>
      <c r="M1153" s="22">
        <v>0</v>
      </c>
      <c r="N1153" s="21" t="s">
        <v>12505</v>
      </c>
      <c r="O1153" s="8">
        <v>44541</v>
      </c>
      <c r="P1153" s="21" t="s">
        <v>12564</v>
      </c>
      <c r="Q1153" s="22">
        <f>Table1_2[[#This Row],[Bank Deposit]]-Table1_2[[#This Row],[Saving Accounts]]</f>
        <v>118.76954112000021</v>
      </c>
      <c r="R1153" s="22">
        <f>IF(AND(Table1_2[[#This Row],[Bank Deposit]]&gt;=500000),Table1_2[[#This Row],[Bank Deposit]]+Table1_2[[#This Row],[Bank Deposit]]*0.02,Table1_2[[#This Row],[Bank Deposit]])</f>
        <v>30561</v>
      </c>
    </row>
    <row r="1154" spans="1:18" x14ac:dyDescent="0.25">
      <c r="A1154" s="21" t="s">
        <v>4853</v>
      </c>
      <c r="B1154">
        <v>939260509</v>
      </c>
      <c r="C1154">
        <v>53</v>
      </c>
      <c r="D1154" s="8">
        <v>25347.75</v>
      </c>
      <c r="E1154" s="21" t="s">
        <v>1094</v>
      </c>
      <c r="F1154" s="21" t="s">
        <v>1336</v>
      </c>
      <c r="G1154" s="21" t="s">
        <v>4105</v>
      </c>
      <c r="H1154" s="22">
        <v>740926</v>
      </c>
      <c r="I1154" s="22">
        <v>690433.71867648</v>
      </c>
      <c r="J1154" s="21" t="s">
        <v>4855</v>
      </c>
      <c r="K1154" s="21"/>
      <c r="L1154" s="22">
        <v>1072658691</v>
      </c>
      <c r="M1154" s="22">
        <v>2686250268</v>
      </c>
      <c r="N1154" s="21" t="s">
        <v>12515</v>
      </c>
      <c r="O1154" s="8">
        <v>44337</v>
      </c>
      <c r="P1154" s="21" t="s">
        <v>12516</v>
      </c>
      <c r="Q1154" s="22">
        <f>Table1_2[[#This Row],[Bank Deposit]]-Table1_2[[#This Row],[Saving Accounts]]</f>
        <v>50492.281323520001</v>
      </c>
      <c r="R1154" s="22">
        <f>IF(AND(Table1_2[[#This Row],[Bank Deposit]]&gt;=500000),Table1_2[[#This Row],[Bank Deposit]]+Table1_2[[#This Row],[Bank Deposit]]*0.02,Table1_2[[#This Row],[Bank Deposit]])</f>
        <v>755744.52</v>
      </c>
    </row>
    <row r="1155" spans="1:18" x14ac:dyDescent="0.25">
      <c r="A1155" s="21" t="s">
        <v>2452</v>
      </c>
      <c r="B1155">
        <v>45533935</v>
      </c>
      <c r="C1155">
        <v>56</v>
      </c>
      <c r="D1155" s="8">
        <v>24252</v>
      </c>
      <c r="E1155" s="21" t="s">
        <v>12</v>
      </c>
      <c r="F1155" s="21" t="s">
        <v>955</v>
      </c>
      <c r="G1155" s="21" t="s">
        <v>1964</v>
      </c>
      <c r="H1155" s="22">
        <v>2248047</v>
      </c>
      <c r="I1155" s="22">
        <v>458785.04489999998</v>
      </c>
      <c r="J1155" s="21" t="s">
        <v>2454</v>
      </c>
      <c r="K1155" s="21"/>
      <c r="L1155" s="22">
        <v>620860416</v>
      </c>
      <c r="M1155" s="22">
        <v>0</v>
      </c>
      <c r="N1155" s="21" t="s">
        <v>12539</v>
      </c>
      <c r="O1155" s="8">
        <v>44353</v>
      </c>
      <c r="P1155" s="21" t="s">
        <v>12512</v>
      </c>
      <c r="Q1155" s="22">
        <f>Table1_2[[#This Row],[Bank Deposit]]-Table1_2[[#This Row],[Saving Accounts]]</f>
        <v>1789261.9550999999</v>
      </c>
      <c r="R1155" s="22">
        <f>IF(AND(Table1_2[[#This Row],[Bank Deposit]]&gt;=500000),Table1_2[[#This Row],[Bank Deposit]]+Table1_2[[#This Row],[Bank Deposit]]*0.02,Table1_2[[#This Row],[Bank Deposit]])</f>
        <v>2293007.94</v>
      </c>
    </row>
    <row r="1156" spans="1:18" x14ac:dyDescent="0.25">
      <c r="A1156" s="21" t="s">
        <v>7640</v>
      </c>
      <c r="B1156">
        <v>616885669</v>
      </c>
      <c r="C1156">
        <v>32</v>
      </c>
      <c r="D1156" s="8">
        <v>33018</v>
      </c>
      <c r="E1156" s="21" t="s">
        <v>12</v>
      </c>
      <c r="F1156" s="21" t="s">
        <v>463</v>
      </c>
      <c r="G1156" s="21" t="s">
        <v>3058</v>
      </c>
      <c r="H1156" s="22">
        <v>891714</v>
      </c>
      <c r="I1156" s="22">
        <v>88823.956421199997</v>
      </c>
      <c r="J1156" s="21" t="s">
        <v>7642</v>
      </c>
      <c r="K1156" s="21"/>
      <c r="L1156" s="22">
        <v>684889128</v>
      </c>
      <c r="M1156" s="22">
        <v>0</v>
      </c>
      <c r="N1156" s="21" t="s">
        <v>12522</v>
      </c>
      <c r="O1156" s="8">
        <v>44607</v>
      </c>
      <c r="P1156" s="21" t="s">
        <v>12510</v>
      </c>
      <c r="Q1156" s="22">
        <f>Table1_2[[#This Row],[Bank Deposit]]-Table1_2[[#This Row],[Saving Accounts]]</f>
        <v>802890.04357880005</v>
      </c>
      <c r="R1156" s="22">
        <f>IF(AND(Table1_2[[#This Row],[Bank Deposit]]&gt;=500000),Table1_2[[#This Row],[Bank Deposit]]+Table1_2[[#This Row],[Bank Deposit]]*0.02,Table1_2[[#This Row],[Bank Deposit]])</f>
        <v>909548.28</v>
      </c>
    </row>
    <row r="1157" spans="1:18" x14ac:dyDescent="0.25">
      <c r="A1157" s="21" t="s">
        <v>1682</v>
      </c>
      <c r="B1157">
        <v>975805483</v>
      </c>
      <c r="C1157">
        <v>40</v>
      </c>
      <c r="D1157" s="8">
        <v>30096</v>
      </c>
      <c r="E1157" s="21" t="s">
        <v>1094</v>
      </c>
      <c r="F1157" s="21" t="s">
        <v>463</v>
      </c>
      <c r="G1157" s="21" t="s">
        <v>14</v>
      </c>
      <c r="H1157" s="22">
        <v>219770</v>
      </c>
      <c r="I1157" s="22">
        <v>60560.524315199997</v>
      </c>
      <c r="J1157" s="21" t="s">
        <v>1684</v>
      </c>
      <c r="K1157" s="21"/>
      <c r="L1157" s="22">
        <v>2901955072</v>
      </c>
      <c r="M1157" s="22">
        <v>0</v>
      </c>
      <c r="N1157" s="21" t="s">
        <v>12525</v>
      </c>
      <c r="O1157" s="8">
        <v>44260</v>
      </c>
      <c r="P1157" s="21" t="s">
        <v>12506</v>
      </c>
      <c r="Q1157" s="22">
        <f>Table1_2[[#This Row],[Bank Deposit]]-Table1_2[[#This Row],[Saving Accounts]]</f>
        <v>159209.47568480001</v>
      </c>
      <c r="R1157" s="22">
        <f>IF(AND(Table1_2[[#This Row],[Bank Deposit]]&gt;=500000),Table1_2[[#This Row],[Bank Deposit]]+Table1_2[[#This Row],[Bank Deposit]]*0.02,Table1_2[[#This Row],[Bank Deposit]])</f>
        <v>219770</v>
      </c>
    </row>
    <row r="1158" spans="1:18" x14ac:dyDescent="0.25">
      <c r="A1158" s="21" t="s">
        <v>2281</v>
      </c>
      <c r="B1158">
        <v>396766385</v>
      </c>
      <c r="C1158">
        <v>81</v>
      </c>
      <c r="D1158" s="8">
        <v>15120.75</v>
      </c>
      <c r="E1158" s="21" t="s">
        <v>1094</v>
      </c>
      <c r="F1158" s="21" t="s">
        <v>172</v>
      </c>
      <c r="G1158" s="21" t="s">
        <v>1964</v>
      </c>
      <c r="H1158" s="22">
        <v>76926</v>
      </c>
      <c r="I1158" s="22">
        <v>21923.907719999999</v>
      </c>
      <c r="J1158" s="21" t="s">
        <v>2283</v>
      </c>
      <c r="K1158" s="21"/>
      <c r="L1158" s="22">
        <v>672064848</v>
      </c>
      <c r="M1158" s="22">
        <v>0</v>
      </c>
      <c r="N1158" s="21" t="s">
        <v>12509</v>
      </c>
      <c r="O1158" s="8">
        <v>44210</v>
      </c>
      <c r="P1158" s="21" t="s">
        <v>12510</v>
      </c>
      <c r="Q1158" s="22">
        <f>Table1_2[[#This Row],[Bank Deposit]]-Table1_2[[#This Row],[Saving Accounts]]</f>
        <v>55002.092279999997</v>
      </c>
      <c r="R1158" s="22">
        <f>IF(AND(Table1_2[[#This Row],[Bank Deposit]]&gt;=500000),Table1_2[[#This Row],[Bank Deposit]]+Table1_2[[#This Row],[Bank Deposit]]*0.02,Table1_2[[#This Row],[Bank Deposit]])</f>
        <v>76926</v>
      </c>
    </row>
    <row r="1159" spans="1:18" x14ac:dyDescent="0.25">
      <c r="A1159" s="21" t="s">
        <v>6258</v>
      </c>
      <c r="B1159">
        <v>217568986</v>
      </c>
      <c r="C1159">
        <v>81</v>
      </c>
      <c r="D1159" s="8">
        <v>15120.75</v>
      </c>
      <c r="E1159" s="21" t="s">
        <v>12</v>
      </c>
      <c r="F1159" s="21" t="s">
        <v>269</v>
      </c>
      <c r="G1159" s="21" t="s">
        <v>4095</v>
      </c>
      <c r="H1159" s="22">
        <v>82394</v>
      </c>
      <c r="I1159" s="22">
        <v>51358.915935359997</v>
      </c>
      <c r="J1159" s="21" t="s">
        <v>6260</v>
      </c>
      <c r="K1159" s="21"/>
      <c r="L1159" s="22">
        <v>1423198532</v>
      </c>
      <c r="M1159" s="22">
        <v>0</v>
      </c>
      <c r="N1159" s="21" t="s">
        <v>12539</v>
      </c>
      <c r="O1159" s="8">
        <v>44349</v>
      </c>
      <c r="P1159" s="21" t="s">
        <v>12566</v>
      </c>
      <c r="Q1159" s="22">
        <f>Table1_2[[#This Row],[Bank Deposit]]-Table1_2[[#This Row],[Saving Accounts]]</f>
        <v>31035.084064640003</v>
      </c>
      <c r="R1159" s="22">
        <f>IF(AND(Table1_2[[#This Row],[Bank Deposit]]&gt;=500000),Table1_2[[#This Row],[Bank Deposit]]+Table1_2[[#This Row],[Bank Deposit]]*0.02,Table1_2[[#This Row],[Bank Deposit]])</f>
        <v>82394</v>
      </c>
    </row>
    <row r="1160" spans="1:18" x14ac:dyDescent="0.25">
      <c r="A1160" s="21" t="s">
        <v>2962</v>
      </c>
      <c r="B1160">
        <v>399350201</v>
      </c>
      <c r="C1160">
        <v>52</v>
      </c>
      <c r="D1160" s="8">
        <v>25713</v>
      </c>
      <c r="E1160" s="21" t="s">
        <v>1094</v>
      </c>
      <c r="F1160" s="21" t="s">
        <v>208</v>
      </c>
      <c r="G1160" s="21" t="s">
        <v>2773</v>
      </c>
      <c r="H1160" s="22">
        <v>158143</v>
      </c>
      <c r="I1160" s="22">
        <v>39745.300953600003</v>
      </c>
      <c r="J1160" s="21" t="s">
        <v>2964</v>
      </c>
      <c r="K1160" s="21"/>
      <c r="L1160" s="22">
        <v>2042718895</v>
      </c>
      <c r="M1160" s="22">
        <v>0</v>
      </c>
      <c r="N1160" s="21" t="s">
        <v>12525</v>
      </c>
      <c r="O1160" s="8">
        <v>44318</v>
      </c>
      <c r="P1160" s="21" t="s">
        <v>12506</v>
      </c>
      <c r="Q1160" s="22">
        <f>Table1_2[[#This Row],[Bank Deposit]]-Table1_2[[#This Row],[Saving Accounts]]</f>
        <v>118397.6990464</v>
      </c>
      <c r="R1160" s="22">
        <f>IF(AND(Table1_2[[#This Row],[Bank Deposit]]&gt;=500000),Table1_2[[#This Row],[Bank Deposit]]+Table1_2[[#This Row],[Bank Deposit]]*0.02,Table1_2[[#This Row],[Bank Deposit]])</f>
        <v>158143</v>
      </c>
    </row>
    <row r="1161" spans="1:18" x14ac:dyDescent="0.25">
      <c r="A1161" s="21" t="s">
        <v>6863</v>
      </c>
      <c r="B1161">
        <v>643745187</v>
      </c>
      <c r="C1161">
        <v>60</v>
      </c>
      <c r="D1161" s="8">
        <v>22791</v>
      </c>
      <c r="E1161" s="21" t="s">
        <v>12</v>
      </c>
      <c r="F1161" s="21" t="s">
        <v>1000</v>
      </c>
      <c r="G1161" s="21" t="s">
        <v>4148</v>
      </c>
      <c r="H1161" s="22">
        <v>295043</v>
      </c>
      <c r="I1161" s="22">
        <v>139843.48579432</v>
      </c>
      <c r="J1161" s="21" t="s">
        <v>3066</v>
      </c>
      <c r="K1161" s="21"/>
      <c r="L1161" s="22">
        <v>963974616</v>
      </c>
      <c r="M1161" s="22">
        <v>0</v>
      </c>
      <c r="N1161" s="21" t="s">
        <v>12525</v>
      </c>
      <c r="O1161" s="8">
        <v>44510</v>
      </c>
      <c r="P1161" s="21" t="s">
        <v>12506</v>
      </c>
      <c r="Q1161" s="22">
        <f>Table1_2[[#This Row],[Bank Deposit]]-Table1_2[[#This Row],[Saving Accounts]]</f>
        <v>155199.51420568</v>
      </c>
      <c r="R1161" s="22">
        <f>IF(AND(Table1_2[[#This Row],[Bank Deposit]]&gt;=500000),Table1_2[[#This Row],[Bank Deposit]]+Table1_2[[#This Row],[Bank Deposit]]*0.02,Table1_2[[#This Row],[Bank Deposit]])</f>
        <v>295043</v>
      </c>
    </row>
    <row r="1162" spans="1:18" x14ac:dyDescent="0.25">
      <c r="A1162" s="21" t="s">
        <v>3103</v>
      </c>
      <c r="B1162">
        <v>50505862</v>
      </c>
      <c r="C1162">
        <v>21</v>
      </c>
      <c r="D1162" s="8">
        <v>37035.75</v>
      </c>
      <c r="E1162" s="21" t="s">
        <v>1094</v>
      </c>
      <c r="F1162" s="21" t="s">
        <v>483</v>
      </c>
      <c r="G1162" s="21" t="s">
        <v>3058</v>
      </c>
      <c r="H1162" s="22">
        <v>307762</v>
      </c>
      <c r="I1162" s="22">
        <v>234087.08549688</v>
      </c>
      <c r="J1162" s="21" t="s">
        <v>3105</v>
      </c>
      <c r="K1162" s="21"/>
      <c r="L1162" s="22">
        <v>2440426077</v>
      </c>
      <c r="M1162" s="22">
        <v>0</v>
      </c>
      <c r="N1162" s="21" t="s">
        <v>12525</v>
      </c>
      <c r="O1162" s="8">
        <v>44285</v>
      </c>
      <c r="P1162" s="21" t="s">
        <v>12564</v>
      </c>
      <c r="Q1162" s="22">
        <f>Table1_2[[#This Row],[Bank Deposit]]-Table1_2[[#This Row],[Saving Accounts]]</f>
        <v>73674.914503120002</v>
      </c>
      <c r="R1162" s="22">
        <f>IF(AND(Table1_2[[#This Row],[Bank Deposit]]&gt;=500000),Table1_2[[#This Row],[Bank Deposit]]+Table1_2[[#This Row],[Bank Deposit]]*0.02,Table1_2[[#This Row],[Bank Deposit]])</f>
        <v>307762</v>
      </c>
    </row>
    <row r="1163" spans="1:18" x14ac:dyDescent="0.25">
      <c r="A1163" s="21" t="s">
        <v>4711</v>
      </c>
      <c r="B1163">
        <v>196785497</v>
      </c>
      <c r="C1163">
        <v>47</v>
      </c>
      <c r="D1163" s="8">
        <v>27539.25</v>
      </c>
      <c r="E1163" s="21" t="s">
        <v>1094</v>
      </c>
      <c r="F1163" s="21" t="s">
        <v>1695</v>
      </c>
      <c r="G1163" s="21" t="s">
        <v>4066</v>
      </c>
      <c r="H1163" s="22">
        <v>322752</v>
      </c>
      <c r="I1163" s="22">
        <v>86011.373447999998</v>
      </c>
      <c r="J1163" s="21" t="s">
        <v>4713</v>
      </c>
      <c r="K1163" s="21"/>
      <c r="L1163" s="22">
        <v>711769968</v>
      </c>
      <c r="M1163" s="22">
        <v>0</v>
      </c>
      <c r="N1163" s="21" t="s">
        <v>12525</v>
      </c>
      <c r="O1163" s="8">
        <v>44423</v>
      </c>
      <c r="P1163" s="21" t="s">
        <v>12561</v>
      </c>
      <c r="Q1163" s="22">
        <f>Table1_2[[#This Row],[Bank Deposit]]-Table1_2[[#This Row],[Saving Accounts]]</f>
        <v>236740.626552</v>
      </c>
      <c r="R1163" s="22">
        <f>IF(AND(Table1_2[[#This Row],[Bank Deposit]]&gt;=500000),Table1_2[[#This Row],[Bank Deposit]]+Table1_2[[#This Row],[Bank Deposit]]*0.02,Table1_2[[#This Row],[Bank Deposit]])</f>
        <v>322752</v>
      </c>
    </row>
    <row r="1164" spans="1:18" x14ac:dyDescent="0.25">
      <c r="A1164" s="21" t="s">
        <v>7668</v>
      </c>
      <c r="B1164">
        <v>621698501</v>
      </c>
      <c r="C1164">
        <v>22</v>
      </c>
      <c r="D1164" s="8">
        <v>36670.5</v>
      </c>
      <c r="E1164" s="21" t="s">
        <v>12</v>
      </c>
      <c r="F1164" s="21" t="s">
        <v>88</v>
      </c>
      <c r="G1164" s="21" t="s">
        <v>3058</v>
      </c>
      <c r="H1164" s="22">
        <v>891613</v>
      </c>
      <c r="I1164" s="22">
        <v>426904.40494799998</v>
      </c>
      <c r="J1164" s="21" t="s">
        <v>7670</v>
      </c>
      <c r="K1164" s="21"/>
      <c r="L1164" s="22">
        <v>2340745185</v>
      </c>
      <c r="M1164" s="22">
        <v>0</v>
      </c>
      <c r="N1164" s="21" t="s">
        <v>12522</v>
      </c>
      <c r="O1164" s="8">
        <v>44609</v>
      </c>
      <c r="P1164" s="21" t="s">
        <v>12510</v>
      </c>
      <c r="Q1164" s="22">
        <f>Table1_2[[#This Row],[Bank Deposit]]-Table1_2[[#This Row],[Saving Accounts]]</f>
        <v>464708.59505200002</v>
      </c>
      <c r="R1164" s="22">
        <f>IF(AND(Table1_2[[#This Row],[Bank Deposit]]&gt;=500000),Table1_2[[#This Row],[Bank Deposit]]+Table1_2[[#This Row],[Bank Deposit]]*0.02,Table1_2[[#This Row],[Bank Deposit]])</f>
        <v>909445.26</v>
      </c>
    </row>
    <row r="1165" spans="1:18" x14ac:dyDescent="0.25">
      <c r="A1165" s="21" t="s">
        <v>8505</v>
      </c>
      <c r="B1165">
        <v>547978289</v>
      </c>
      <c r="C1165">
        <v>51</v>
      </c>
      <c r="D1165" s="8">
        <v>26078.25</v>
      </c>
      <c r="E1165" s="21" t="s">
        <v>12</v>
      </c>
      <c r="F1165" s="21" t="s">
        <v>885</v>
      </c>
      <c r="G1165" s="21" t="s">
        <v>2773</v>
      </c>
      <c r="H1165" s="22">
        <v>936494</v>
      </c>
      <c r="I1165" s="22">
        <v>211947.24781875001</v>
      </c>
      <c r="J1165" s="21" t="s">
        <v>8507</v>
      </c>
      <c r="K1165" s="21"/>
      <c r="L1165" s="22">
        <v>1030729728</v>
      </c>
      <c r="M1165" s="22">
        <v>0</v>
      </c>
      <c r="N1165" s="21" t="s">
        <v>12505</v>
      </c>
      <c r="O1165" s="8">
        <v>44500</v>
      </c>
      <c r="P1165" s="21" t="s">
        <v>12506</v>
      </c>
      <c r="Q1165" s="22">
        <f>Table1_2[[#This Row],[Bank Deposit]]-Table1_2[[#This Row],[Saving Accounts]]</f>
        <v>724546.75218125002</v>
      </c>
      <c r="R1165" s="22">
        <f>IF(AND(Table1_2[[#This Row],[Bank Deposit]]&gt;=500000),Table1_2[[#This Row],[Bank Deposit]]+Table1_2[[#This Row],[Bank Deposit]]*0.02,Table1_2[[#This Row],[Bank Deposit]])</f>
        <v>955223.88</v>
      </c>
    </row>
    <row r="1166" spans="1:18" x14ac:dyDescent="0.25">
      <c r="A1166" s="21" t="s">
        <v>7569</v>
      </c>
      <c r="B1166">
        <v>796584522</v>
      </c>
      <c r="C1166">
        <v>55</v>
      </c>
      <c r="D1166" s="8">
        <v>24617.25</v>
      </c>
      <c r="E1166" s="21" t="s">
        <v>12</v>
      </c>
      <c r="F1166" s="21" t="s">
        <v>1277</v>
      </c>
      <c r="G1166" s="21" t="s">
        <v>4220</v>
      </c>
      <c r="H1166" s="22">
        <v>405882</v>
      </c>
      <c r="I1166" s="22">
        <v>118842.2496</v>
      </c>
      <c r="J1166" s="21" t="s">
        <v>7571</v>
      </c>
      <c r="K1166" s="21"/>
      <c r="L1166" s="22">
        <v>3439103913</v>
      </c>
      <c r="M1166" s="22">
        <v>0</v>
      </c>
      <c r="N1166" s="21" t="s">
        <v>12539</v>
      </c>
      <c r="O1166" s="8">
        <v>44244</v>
      </c>
      <c r="P1166" s="21" t="s">
        <v>12512</v>
      </c>
      <c r="Q1166" s="22">
        <f>Table1_2[[#This Row],[Bank Deposit]]-Table1_2[[#This Row],[Saving Accounts]]</f>
        <v>287039.75040000002</v>
      </c>
      <c r="R1166" s="22">
        <f>IF(AND(Table1_2[[#This Row],[Bank Deposit]]&gt;=500000),Table1_2[[#This Row],[Bank Deposit]]+Table1_2[[#This Row],[Bank Deposit]]*0.02,Table1_2[[#This Row],[Bank Deposit]])</f>
        <v>405882</v>
      </c>
    </row>
    <row r="1167" spans="1:18" x14ac:dyDescent="0.25">
      <c r="A1167" s="21" t="s">
        <v>5403</v>
      </c>
      <c r="B1167">
        <v>544147368</v>
      </c>
      <c r="C1167">
        <v>58</v>
      </c>
      <c r="D1167" s="8">
        <v>23521.5</v>
      </c>
      <c r="E1167" s="21" t="s">
        <v>1094</v>
      </c>
      <c r="F1167" s="21" t="s">
        <v>2278</v>
      </c>
      <c r="G1167" s="21" t="s">
        <v>4119</v>
      </c>
      <c r="H1167" s="22">
        <v>193911</v>
      </c>
      <c r="I1167" s="22">
        <v>78399.413429759996</v>
      </c>
      <c r="J1167" s="21" t="s">
        <v>5405</v>
      </c>
      <c r="K1167" s="21"/>
      <c r="L1167" s="22">
        <v>1216273212</v>
      </c>
      <c r="M1167" s="22">
        <v>0</v>
      </c>
      <c r="N1167" s="21" t="s">
        <v>12539</v>
      </c>
      <c r="O1167" s="8">
        <v>44273</v>
      </c>
      <c r="P1167" s="21" t="s">
        <v>12512</v>
      </c>
      <c r="Q1167" s="22">
        <f>Table1_2[[#This Row],[Bank Deposit]]-Table1_2[[#This Row],[Saving Accounts]]</f>
        <v>115511.58657024</v>
      </c>
      <c r="R1167" s="22">
        <f>IF(AND(Table1_2[[#This Row],[Bank Deposit]]&gt;=500000),Table1_2[[#This Row],[Bank Deposit]]+Table1_2[[#This Row],[Bank Deposit]]*0.02,Table1_2[[#This Row],[Bank Deposit]])</f>
        <v>193911</v>
      </c>
    </row>
    <row r="1168" spans="1:18" x14ac:dyDescent="0.25">
      <c r="A1168" s="21" t="s">
        <v>1782</v>
      </c>
      <c r="B1168">
        <v>388867167</v>
      </c>
      <c r="C1168">
        <v>63</v>
      </c>
      <c r="D1168" s="8">
        <v>21695.25</v>
      </c>
      <c r="E1168" s="21" t="s">
        <v>1094</v>
      </c>
      <c r="F1168" s="21" t="s">
        <v>1054</v>
      </c>
      <c r="G1168" s="21" t="s">
        <v>14</v>
      </c>
      <c r="H1168" s="22">
        <v>377600</v>
      </c>
      <c r="I1168" s="22">
        <v>262839.43888799998</v>
      </c>
      <c r="J1168" s="21" t="s">
        <v>1784</v>
      </c>
      <c r="K1168" s="21"/>
      <c r="L1168" s="22">
        <v>2131295712</v>
      </c>
      <c r="M1168" s="22">
        <v>0</v>
      </c>
      <c r="N1168" s="21" t="s">
        <v>12539</v>
      </c>
      <c r="O1168" s="8">
        <v>44387</v>
      </c>
      <c r="P1168" s="21" t="s">
        <v>12512</v>
      </c>
      <c r="Q1168" s="22">
        <f>Table1_2[[#This Row],[Bank Deposit]]-Table1_2[[#This Row],[Saving Accounts]]</f>
        <v>114760.56111200002</v>
      </c>
      <c r="R1168" s="22">
        <f>IF(AND(Table1_2[[#This Row],[Bank Deposit]]&gt;=500000),Table1_2[[#This Row],[Bank Deposit]]+Table1_2[[#This Row],[Bank Deposit]]*0.02,Table1_2[[#This Row],[Bank Deposit]])</f>
        <v>377600</v>
      </c>
    </row>
    <row r="1169" spans="1:18" x14ac:dyDescent="0.25">
      <c r="A1169" s="21" t="s">
        <v>4844</v>
      </c>
      <c r="B1169">
        <v>255215146</v>
      </c>
      <c r="C1169">
        <v>45</v>
      </c>
      <c r="D1169" s="8">
        <v>28269.75</v>
      </c>
      <c r="E1169" s="21" t="s">
        <v>1094</v>
      </c>
      <c r="F1169" s="21" t="s">
        <v>1927</v>
      </c>
      <c r="G1169" s="21" t="s">
        <v>4084</v>
      </c>
      <c r="H1169" s="22">
        <v>153777</v>
      </c>
      <c r="I1169" s="22">
        <v>96286.075772640004</v>
      </c>
      <c r="J1169" s="21" t="s">
        <v>4846</v>
      </c>
      <c r="K1169" s="21"/>
      <c r="L1169" s="22">
        <v>1136044728</v>
      </c>
      <c r="M1169" s="22">
        <v>0</v>
      </c>
      <c r="N1169" s="21" t="s">
        <v>12539</v>
      </c>
      <c r="O1169" s="8">
        <v>44364</v>
      </c>
      <c r="P1169" s="21" t="s">
        <v>12512</v>
      </c>
      <c r="Q1169" s="22">
        <f>Table1_2[[#This Row],[Bank Deposit]]-Table1_2[[#This Row],[Saving Accounts]]</f>
        <v>57490.924227359996</v>
      </c>
      <c r="R1169" s="22">
        <f>IF(AND(Table1_2[[#This Row],[Bank Deposit]]&gt;=500000),Table1_2[[#This Row],[Bank Deposit]]+Table1_2[[#This Row],[Bank Deposit]]*0.02,Table1_2[[#This Row],[Bank Deposit]])</f>
        <v>153777</v>
      </c>
    </row>
    <row r="1170" spans="1:18" x14ac:dyDescent="0.25">
      <c r="A1170" s="21" t="s">
        <v>1399</v>
      </c>
      <c r="B1170">
        <v>449540697</v>
      </c>
      <c r="C1170">
        <v>38</v>
      </c>
      <c r="D1170" s="8">
        <v>30826.5</v>
      </c>
      <c r="E1170" s="21" t="s">
        <v>1094</v>
      </c>
      <c r="F1170" s="21" t="s">
        <v>1400</v>
      </c>
      <c r="G1170" s="21" t="s">
        <v>14</v>
      </c>
      <c r="H1170" s="22">
        <v>2129777</v>
      </c>
      <c r="I1170" s="22">
        <v>281734.23104400001</v>
      </c>
      <c r="J1170" s="21" t="s">
        <v>1402</v>
      </c>
      <c r="K1170" s="21"/>
      <c r="L1170" s="22">
        <v>1341504306</v>
      </c>
      <c r="M1170" s="22">
        <v>0</v>
      </c>
      <c r="N1170" s="21" t="s">
        <v>12505</v>
      </c>
      <c r="O1170" s="8">
        <v>44537</v>
      </c>
      <c r="P1170" s="21" t="s">
        <v>12506</v>
      </c>
      <c r="Q1170" s="22">
        <f>Table1_2[[#This Row],[Bank Deposit]]-Table1_2[[#This Row],[Saving Accounts]]</f>
        <v>1848042.768956</v>
      </c>
      <c r="R1170" s="22">
        <f>IF(AND(Table1_2[[#This Row],[Bank Deposit]]&gt;=500000),Table1_2[[#This Row],[Bank Deposit]]+Table1_2[[#This Row],[Bank Deposit]]*0.02,Table1_2[[#This Row],[Bank Deposit]])</f>
        <v>2172372.54</v>
      </c>
    </row>
    <row r="1171" spans="1:18" x14ac:dyDescent="0.25">
      <c r="A1171" s="21" t="s">
        <v>3801</v>
      </c>
      <c r="B1171">
        <v>53789429</v>
      </c>
      <c r="C1171">
        <v>60</v>
      </c>
      <c r="D1171" s="8">
        <v>22791</v>
      </c>
      <c r="E1171" s="21" t="s">
        <v>1094</v>
      </c>
      <c r="F1171" s="21" t="s">
        <v>336</v>
      </c>
      <c r="G1171" s="21" t="s">
        <v>3583</v>
      </c>
      <c r="H1171" s="22">
        <v>181820</v>
      </c>
      <c r="I1171" s="22">
        <v>34011.029882880001</v>
      </c>
      <c r="J1171" s="21" t="s">
        <v>3803</v>
      </c>
      <c r="K1171" s="21"/>
      <c r="L1171" s="22">
        <v>504754635</v>
      </c>
      <c r="M1171" s="22">
        <v>0</v>
      </c>
      <c r="N1171" s="21" t="s">
        <v>12525</v>
      </c>
      <c r="O1171" s="8">
        <v>44261</v>
      </c>
      <c r="P1171" s="21" t="s">
        <v>12564</v>
      </c>
      <c r="Q1171" s="22">
        <f>Table1_2[[#This Row],[Bank Deposit]]-Table1_2[[#This Row],[Saving Accounts]]</f>
        <v>147808.97011712001</v>
      </c>
      <c r="R1171" s="22">
        <f>IF(AND(Table1_2[[#This Row],[Bank Deposit]]&gt;=500000),Table1_2[[#This Row],[Bank Deposit]]+Table1_2[[#This Row],[Bank Deposit]]*0.02,Table1_2[[#This Row],[Bank Deposit]])</f>
        <v>181820</v>
      </c>
    </row>
    <row r="1172" spans="1:18" x14ac:dyDescent="0.25">
      <c r="A1172" s="21" t="s">
        <v>4342</v>
      </c>
      <c r="B1172">
        <v>508102963</v>
      </c>
      <c r="C1172">
        <v>30</v>
      </c>
      <c r="D1172" s="8">
        <v>33748.5</v>
      </c>
      <c r="E1172" s="21" t="s">
        <v>1094</v>
      </c>
      <c r="F1172" s="21" t="s">
        <v>985</v>
      </c>
      <c r="G1172" s="21" t="s">
        <v>4099</v>
      </c>
      <c r="H1172" s="22">
        <v>519994</v>
      </c>
      <c r="I1172" s="22">
        <v>162398.22242644001</v>
      </c>
      <c r="J1172" s="21" t="s">
        <v>4344</v>
      </c>
      <c r="K1172" s="21"/>
      <c r="L1172" s="22">
        <v>3201866624</v>
      </c>
      <c r="M1172" s="22">
        <v>0</v>
      </c>
      <c r="N1172" s="21" t="s">
        <v>12539</v>
      </c>
      <c r="O1172" s="8">
        <v>44647</v>
      </c>
      <c r="P1172" s="21" t="s">
        <v>12512</v>
      </c>
      <c r="Q1172" s="22">
        <f>Table1_2[[#This Row],[Bank Deposit]]-Table1_2[[#This Row],[Saving Accounts]]</f>
        <v>357595.77757356002</v>
      </c>
      <c r="R1172" s="22">
        <f>IF(AND(Table1_2[[#This Row],[Bank Deposit]]&gt;=500000),Table1_2[[#This Row],[Bank Deposit]]+Table1_2[[#This Row],[Bank Deposit]]*0.02,Table1_2[[#This Row],[Bank Deposit]])</f>
        <v>530393.88</v>
      </c>
    </row>
    <row r="1173" spans="1:18" x14ac:dyDescent="0.25">
      <c r="A1173" s="21" t="s">
        <v>1158</v>
      </c>
      <c r="B1173">
        <v>142941602</v>
      </c>
      <c r="C1173">
        <v>84</v>
      </c>
      <c r="D1173" s="8">
        <v>14025</v>
      </c>
      <c r="E1173" s="21" t="s">
        <v>1094</v>
      </c>
      <c r="F1173" s="21" t="s">
        <v>399</v>
      </c>
      <c r="G1173" s="21" t="s">
        <v>14</v>
      </c>
      <c r="H1173" s="22">
        <v>397013</v>
      </c>
      <c r="I1173" s="22">
        <v>118282.5758016</v>
      </c>
      <c r="J1173" s="21" t="s">
        <v>1160</v>
      </c>
      <c r="K1173" s="21"/>
      <c r="L1173" s="22">
        <v>536938894</v>
      </c>
      <c r="M1173" s="22">
        <v>0</v>
      </c>
      <c r="N1173" s="21" t="s">
        <v>12522</v>
      </c>
      <c r="O1173" s="8">
        <v>44357</v>
      </c>
      <c r="P1173" s="21" t="s">
        <v>12510</v>
      </c>
      <c r="Q1173" s="22">
        <f>Table1_2[[#This Row],[Bank Deposit]]-Table1_2[[#This Row],[Saving Accounts]]</f>
        <v>278730.4241984</v>
      </c>
      <c r="R1173" s="22">
        <f>IF(AND(Table1_2[[#This Row],[Bank Deposit]]&gt;=500000),Table1_2[[#This Row],[Bank Deposit]]+Table1_2[[#This Row],[Bank Deposit]]*0.02,Table1_2[[#This Row],[Bank Deposit]])</f>
        <v>397013</v>
      </c>
    </row>
    <row r="1174" spans="1:18" x14ac:dyDescent="0.25">
      <c r="A1174" s="21" t="s">
        <v>832</v>
      </c>
      <c r="B1174">
        <v>560230268</v>
      </c>
      <c r="C1174">
        <v>56</v>
      </c>
      <c r="D1174" s="8">
        <v>24252</v>
      </c>
      <c r="E1174" s="21" t="s">
        <v>12</v>
      </c>
      <c r="F1174" s="21" t="s">
        <v>19</v>
      </c>
      <c r="G1174" s="21" t="s">
        <v>14</v>
      </c>
      <c r="H1174" s="22">
        <v>208860</v>
      </c>
      <c r="I1174" s="22">
        <v>112415.63159039999</v>
      </c>
      <c r="J1174" s="21" t="s">
        <v>834</v>
      </c>
      <c r="K1174" s="21"/>
      <c r="L1174" s="22">
        <v>1148450163</v>
      </c>
      <c r="M1174" s="22">
        <v>0</v>
      </c>
      <c r="N1174" s="21" t="s">
        <v>12505</v>
      </c>
      <c r="O1174" s="8">
        <v>44200</v>
      </c>
      <c r="P1174" s="21" t="s">
        <v>12506</v>
      </c>
      <c r="Q1174" s="22">
        <f>Table1_2[[#This Row],[Bank Deposit]]-Table1_2[[#This Row],[Saving Accounts]]</f>
        <v>96444.368409600007</v>
      </c>
      <c r="R1174" s="22">
        <f>IF(AND(Table1_2[[#This Row],[Bank Deposit]]&gt;=500000),Table1_2[[#This Row],[Bank Deposit]]+Table1_2[[#This Row],[Bank Deposit]]*0.02,Table1_2[[#This Row],[Bank Deposit]])</f>
        <v>208860</v>
      </c>
    </row>
    <row r="1175" spans="1:18" x14ac:dyDescent="0.25">
      <c r="A1175" s="21" t="s">
        <v>5757</v>
      </c>
      <c r="B1175">
        <v>21608770</v>
      </c>
      <c r="C1175">
        <v>71</v>
      </c>
      <c r="D1175" s="8">
        <v>18773.25</v>
      </c>
      <c r="E1175" s="21" t="s">
        <v>1094</v>
      </c>
      <c r="F1175" s="21" t="s">
        <v>430</v>
      </c>
      <c r="G1175" s="21" t="s">
        <v>4062</v>
      </c>
      <c r="H1175" s="22">
        <v>341799</v>
      </c>
      <c r="I1175" s="22">
        <v>98877.495225599996</v>
      </c>
      <c r="J1175" s="21" t="s">
        <v>5759</v>
      </c>
      <c r="K1175" s="21"/>
      <c r="L1175" s="22">
        <v>3297507674</v>
      </c>
      <c r="M1175" s="22">
        <v>0</v>
      </c>
      <c r="N1175" s="21" t="s">
        <v>12509</v>
      </c>
      <c r="O1175" s="8">
        <v>44312</v>
      </c>
      <c r="P1175" s="21" t="s">
        <v>12519</v>
      </c>
      <c r="Q1175" s="22">
        <f>Table1_2[[#This Row],[Bank Deposit]]-Table1_2[[#This Row],[Saving Accounts]]</f>
        <v>242921.5047744</v>
      </c>
      <c r="R1175" s="22">
        <f>IF(AND(Table1_2[[#This Row],[Bank Deposit]]&gt;=500000),Table1_2[[#This Row],[Bank Deposit]]+Table1_2[[#This Row],[Bank Deposit]]*0.02,Table1_2[[#This Row],[Bank Deposit]])</f>
        <v>341799</v>
      </c>
    </row>
    <row r="1176" spans="1:18" x14ac:dyDescent="0.25">
      <c r="A1176" s="21" t="s">
        <v>908</v>
      </c>
      <c r="B1176">
        <v>192418406</v>
      </c>
      <c r="C1176">
        <v>47</v>
      </c>
      <c r="D1176" s="8">
        <v>27539.25</v>
      </c>
      <c r="E1176" s="21" t="s">
        <v>12</v>
      </c>
      <c r="F1176" s="21" t="s">
        <v>909</v>
      </c>
      <c r="G1176" s="21" t="s">
        <v>14</v>
      </c>
      <c r="H1176" s="22">
        <v>812602</v>
      </c>
      <c r="I1176" s="22">
        <v>542655.47536200006</v>
      </c>
      <c r="J1176" s="21" t="s">
        <v>911</v>
      </c>
      <c r="K1176" s="21"/>
      <c r="L1176" s="22">
        <v>1401591136</v>
      </c>
      <c r="M1176" s="22">
        <v>0</v>
      </c>
      <c r="N1176" s="21" t="s">
        <v>12505</v>
      </c>
      <c r="O1176" s="8">
        <v>44248</v>
      </c>
      <c r="P1176" s="21" t="s">
        <v>12512</v>
      </c>
      <c r="Q1176" s="22">
        <f>Table1_2[[#This Row],[Bank Deposit]]-Table1_2[[#This Row],[Saving Accounts]]</f>
        <v>269946.52463799994</v>
      </c>
      <c r="R1176" s="22">
        <f>IF(AND(Table1_2[[#This Row],[Bank Deposit]]&gt;=500000),Table1_2[[#This Row],[Bank Deposit]]+Table1_2[[#This Row],[Bank Deposit]]*0.02,Table1_2[[#This Row],[Bank Deposit]])</f>
        <v>828854.04</v>
      </c>
    </row>
    <row r="1177" spans="1:18" x14ac:dyDescent="0.25">
      <c r="A1177" s="21" t="s">
        <v>7086</v>
      </c>
      <c r="B1177">
        <v>779868318</v>
      </c>
      <c r="C1177">
        <v>62</v>
      </c>
      <c r="D1177" s="8">
        <v>22060.5</v>
      </c>
      <c r="E1177" s="21" t="s">
        <v>12</v>
      </c>
      <c r="F1177" s="21" t="s">
        <v>636</v>
      </c>
      <c r="G1177" s="21" t="s">
        <v>4148</v>
      </c>
      <c r="H1177" s="22">
        <v>171005</v>
      </c>
      <c r="I1177" s="22">
        <v>79828.352604</v>
      </c>
      <c r="J1177" s="21" t="s">
        <v>7088</v>
      </c>
      <c r="K1177" s="21"/>
      <c r="L1177" s="22">
        <v>1884764853</v>
      </c>
      <c r="M1177" s="22">
        <v>0</v>
      </c>
      <c r="N1177" s="21" t="s">
        <v>12539</v>
      </c>
      <c r="O1177" s="8">
        <v>44206</v>
      </c>
      <c r="P1177" s="21" t="s">
        <v>12512</v>
      </c>
      <c r="Q1177" s="22">
        <f>Table1_2[[#This Row],[Bank Deposit]]-Table1_2[[#This Row],[Saving Accounts]]</f>
        <v>91176.647396</v>
      </c>
      <c r="R1177" s="22">
        <f>IF(AND(Table1_2[[#This Row],[Bank Deposit]]&gt;=500000),Table1_2[[#This Row],[Bank Deposit]]+Table1_2[[#This Row],[Bank Deposit]]*0.02,Table1_2[[#This Row],[Bank Deposit]])</f>
        <v>171005</v>
      </c>
    </row>
    <row r="1178" spans="1:18" x14ac:dyDescent="0.25">
      <c r="A1178" s="21" t="s">
        <v>4115</v>
      </c>
      <c r="B1178">
        <v>490805157</v>
      </c>
      <c r="C1178">
        <v>51</v>
      </c>
      <c r="D1178" s="8">
        <v>26078.25</v>
      </c>
      <c r="E1178" s="21" t="s">
        <v>1094</v>
      </c>
      <c r="F1178" s="21" t="s">
        <v>610</v>
      </c>
      <c r="G1178" s="21" t="s">
        <v>4112</v>
      </c>
      <c r="H1178" s="22">
        <v>1125390</v>
      </c>
      <c r="I1178" s="22">
        <v>198783.78239159999</v>
      </c>
      <c r="J1178" s="21" t="s">
        <v>4117</v>
      </c>
      <c r="K1178" s="21"/>
      <c r="L1178" s="22">
        <v>1869600942</v>
      </c>
      <c r="M1178" s="22">
        <v>0</v>
      </c>
      <c r="N1178" s="21" t="s">
        <v>12509</v>
      </c>
      <c r="O1178" s="8">
        <v>44310</v>
      </c>
      <c r="P1178" s="21" t="s">
        <v>12519</v>
      </c>
      <c r="Q1178" s="22">
        <f>Table1_2[[#This Row],[Bank Deposit]]-Table1_2[[#This Row],[Saving Accounts]]</f>
        <v>926606.21760840004</v>
      </c>
      <c r="R1178" s="22">
        <f>IF(AND(Table1_2[[#This Row],[Bank Deposit]]&gt;=500000),Table1_2[[#This Row],[Bank Deposit]]+Table1_2[[#This Row],[Bank Deposit]]*0.02,Table1_2[[#This Row],[Bank Deposit]])</f>
        <v>1147897.8</v>
      </c>
    </row>
    <row r="1179" spans="1:18" x14ac:dyDescent="0.25">
      <c r="A1179" s="21" t="s">
        <v>3621</v>
      </c>
      <c r="B1179">
        <v>141025410</v>
      </c>
      <c r="C1179">
        <v>33</v>
      </c>
      <c r="D1179" s="8">
        <v>32652.75</v>
      </c>
      <c r="E1179" s="21" t="s">
        <v>1094</v>
      </c>
      <c r="F1179" s="21" t="s">
        <v>147</v>
      </c>
      <c r="G1179" s="21" t="s">
        <v>3583</v>
      </c>
      <c r="H1179" s="22">
        <v>195131</v>
      </c>
      <c r="I1179" s="22">
        <v>76491.210056800002</v>
      </c>
      <c r="J1179" s="21" t="s">
        <v>3623</v>
      </c>
      <c r="K1179" s="21"/>
      <c r="L1179" s="22">
        <v>3270292179</v>
      </c>
      <c r="M1179" s="22">
        <v>0</v>
      </c>
      <c r="N1179" s="21" t="s">
        <v>12509</v>
      </c>
      <c r="O1179" s="8">
        <v>44593</v>
      </c>
      <c r="P1179" s="21" t="s">
        <v>12519</v>
      </c>
      <c r="Q1179" s="22">
        <f>Table1_2[[#This Row],[Bank Deposit]]-Table1_2[[#This Row],[Saving Accounts]]</f>
        <v>118639.7899432</v>
      </c>
      <c r="R1179" s="22">
        <f>IF(AND(Table1_2[[#This Row],[Bank Deposit]]&gt;=500000),Table1_2[[#This Row],[Bank Deposit]]+Table1_2[[#This Row],[Bank Deposit]]*0.02,Table1_2[[#This Row],[Bank Deposit]])</f>
        <v>195131</v>
      </c>
    </row>
    <row r="1180" spans="1:18" x14ac:dyDescent="0.25">
      <c r="A1180" s="21" t="s">
        <v>1012</v>
      </c>
      <c r="B1180">
        <v>475323517</v>
      </c>
      <c r="C1180">
        <v>24</v>
      </c>
      <c r="D1180" s="8">
        <v>35940</v>
      </c>
      <c r="E1180" s="21" t="s">
        <v>12</v>
      </c>
      <c r="F1180" s="21" t="s">
        <v>699</v>
      </c>
      <c r="G1180" s="21" t="s">
        <v>14</v>
      </c>
      <c r="H1180" s="22">
        <v>103858</v>
      </c>
      <c r="I1180" s="22">
        <v>31449.434849280002</v>
      </c>
      <c r="J1180" s="21" t="s">
        <v>1014</v>
      </c>
      <c r="K1180" s="21"/>
      <c r="L1180" s="22">
        <v>2562803523</v>
      </c>
      <c r="M1180" s="22">
        <v>0</v>
      </c>
      <c r="N1180" s="21" t="s">
        <v>12509</v>
      </c>
      <c r="O1180" s="8">
        <v>44666</v>
      </c>
      <c r="P1180" s="21" t="s">
        <v>12519</v>
      </c>
      <c r="Q1180" s="22">
        <f>Table1_2[[#This Row],[Bank Deposit]]-Table1_2[[#This Row],[Saving Accounts]]</f>
        <v>72408.565150719995</v>
      </c>
      <c r="R1180" s="22">
        <f>IF(AND(Table1_2[[#This Row],[Bank Deposit]]&gt;=500000),Table1_2[[#This Row],[Bank Deposit]]+Table1_2[[#This Row],[Bank Deposit]]*0.02,Table1_2[[#This Row],[Bank Deposit]])</f>
        <v>103858</v>
      </c>
    </row>
    <row r="1181" spans="1:18" x14ac:dyDescent="0.25">
      <c r="A1181" s="21" t="s">
        <v>9060</v>
      </c>
      <c r="B1181">
        <v>306590052</v>
      </c>
      <c r="C1181">
        <v>40</v>
      </c>
      <c r="D1181" s="8">
        <v>38725.75</v>
      </c>
      <c r="E1181" s="21" t="s">
        <v>12</v>
      </c>
      <c r="F1181" s="21" t="s">
        <v>190</v>
      </c>
      <c r="G1181" s="21" t="s">
        <v>3820</v>
      </c>
      <c r="H1181" s="22">
        <v>317498</v>
      </c>
      <c r="I1181" s="22">
        <v>929787.42426895304</v>
      </c>
      <c r="J1181" s="21" t="s">
        <v>9062</v>
      </c>
      <c r="K1181" s="21"/>
      <c r="L1181" s="22">
        <v>301311498</v>
      </c>
      <c r="M1181" s="22">
        <v>0</v>
      </c>
      <c r="N1181" s="21" t="s">
        <v>12505</v>
      </c>
      <c r="O1181" s="8">
        <v>44409</v>
      </c>
      <c r="P1181" s="21" t="s">
        <v>12512</v>
      </c>
      <c r="Q1181" s="22">
        <f>Table1_2[[#This Row],[Bank Deposit]]-Table1_2[[#This Row],[Saving Accounts]]</f>
        <v>-612289.42426895304</v>
      </c>
      <c r="R1181" s="22">
        <f>IF(AND(Table1_2[[#This Row],[Bank Deposit]]&gt;=500000),Table1_2[[#This Row],[Bank Deposit]]+Table1_2[[#This Row],[Bank Deposit]]*0.02,Table1_2[[#This Row],[Bank Deposit]])</f>
        <v>317498</v>
      </c>
    </row>
    <row r="1182" spans="1:18" x14ac:dyDescent="0.25">
      <c r="A1182" s="21" t="s">
        <v>3698</v>
      </c>
      <c r="B1182">
        <v>533428499</v>
      </c>
      <c r="C1182">
        <v>52</v>
      </c>
      <c r="D1182" s="8">
        <v>25713</v>
      </c>
      <c r="E1182" s="21" t="s">
        <v>1094</v>
      </c>
      <c r="F1182" s="21" t="s">
        <v>499</v>
      </c>
      <c r="G1182" s="21" t="s">
        <v>3583</v>
      </c>
      <c r="H1182" s="22">
        <v>1621386</v>
      </c>
      <c r="I1182" s="22">
        <v>585679.36705823999</v>
      </c>
      <c r="J1182" s="21" t="s">
        <v>3700</v>
      </c>
      <c r="K1182" s="21"/>
      <c r="L1182" s="22">
        <v>1657516758</v>
      </c>
      <c r="M1182" s="22">
        <v>0</v>
      </c>
      <c r="N1182" s="21" t="s">
        <v>12522</v>
      </c>
      <c r="O1182" s="8">
        <v>44310</v>
      </c>
      <c r="P1182" s="21" t="s">
        <v>12510</v>
      </c>
      <c r="Q1182" s="22">
        <f>Table1_2[[#This Row],[Bank Deposit]]-Table1_2[[#This Row],[Saving Accounts]]</f>
        <v>1035706.63294176</v>
      </c>
      <c r="R1182" s="22">
        <f>IF(AND(Table1_2[[#This Row],[Bank Deposit]]&gt;=500000),Table1_2[[#This Row],[Bank Deposit]]+Table1_2[[#This Row],[Bank Deposit]]*0.02,Table1_2[[#This Row],[Bank Deposit]])</f>
        <v>1653813.72</v>
      </c>
    </row>
    <row r="1183" spans="1:18" x14ac:dyDescent="0.25">
      <c r="A1183" s="21" t="s">
        <v>2256</v>
      </c>
      <c r="B1183">
        <v>108929038</v>
      </c>
      <c r="C1183">
        <v>69</v>
      </c>
      <c r="D1183" s="8">
        <v>19503.75</v>
      </c>
      <c r="E1183" s="21" t="s">
        <v>1094</v>
      </c>
      <c r="F1183" s="21" t="s">
        <v>102</v>
      </c>
      <c r="G1183" s="21" t="s">
        <v>1964</v>
      </c>
      <c r="H1183" s="22">
        <v>893389</v>
      </c>
      <c r="I1183" s="22">
        <v>472970.533428</v>
      </c>
      <c r="J1183" s="21" t="s">
        <v>2258</v>
      </c>
      <c r="K1183" s="21"/>
      <c r="L1183" s="22">
        <v>2260484808</v>
      </c>
      <c r="M1183" s="22">
        <v>0</v>
      </c>
      <c r="N1183" s="21" t="s">
        <v>12522</v>
      </c>
      <c r="O1183" s="8">
        <v>44508</v>
      </c>
      <c r="P1183" s="21" t="s">
        <v>12512</v>
      </c>
      <c r="Q1183" s="22">
        <f>Table1_2[[#This Row],[Bank Deposit]]-Table1_2[[#This Row],[Saving Accounts]]</f>
        <v>420418.466572</v>
      </c>
      <c r="R1183" s="22">
        <f>IF(AND(Table1_2[[#This Row],[Bank Deposit]]&gt;=500000),Table1_2[[#This Row],[Bank Deposit]]+Table1_2[[#This Row],[Bank Deposit]]*0.02,Table1_2[[#This Row],[Bank Deposit]])</f>
        <v>911256.78</v>
      </c>
    </row>
    <row r="1184" spans="1:18" x14ac:dyDescent="0.25">
      <c r="A1184" s="21" t="s">
        <v>3956</v>
      </c>
      <c r="B1184">
        <v>588250372</v>
      </c>
      <c r="C1184">
        <v>29</v>
      </c>
      <c r="D1184" s="8">
        <v>34113.75</v>
      </c>
      <c r="E1184" s="21" t="s">
        <v>1094</v>
      </c>
      <c r="F1184" s="21" t="s">
        <v>34</v>
      </c>
      <c r="G1184" s="21" t="s">
        <v>3820</v>
      </c>
      <c r="H1184" s="22">
        <v>102706</v>
      </c>
      <c r="I1184" s="22">
        <v>48435.205104000001</v>
      </c>
      <c r="J1184" s="21" t="s">
        <v>3958</v>
      </c>
      <c r="K1184" s="21"/>
      <c r="L1184" s="22">
        <v>3508502624</v>
      </c>
      <c r="M1184" s="22">
        <v>0</v>
      </c>
      <c r="N1184" s="21" t="s">
        <v>12539</v>
      </c>
      <c r="O1184" s="8">
        <v>44206</v>
      </c>
      <c r="P1184" s="21" t="s">
        <v>12512</v>
      </c>
      <c r="Q1184" s="22">
        <f>Table1_2[[#This Row],[Bank Deposit]]-Table1_2[[#This Row],[Saving Accounts]]</f>
        <v>54270.794895999999</v>
      </c>
      <c r="R1184" s="22">
        <f>IF(AND(Table1_2[[#This Row],[Bank Deposit]]&gt;=500000),Table1_2[[#This Row],[Bank Deposit]]+Table1_2[[#This Row],[Bank Deposit]]*0.02,Table1_2[[#This Row],[Bank Deposit]])</f>
        <v>102706</v>
      </c>
    </row>
    <row r="1185" spans="1:18" x14ac:dyDescent="0.25">
      <c r="A1185" s="21" t="s">
        <v>8770</v>
      </c>
      <c r="B1185">
        <v>934424206</v>
      </c>
      <c r="C1185">
        <v>79</v>
      </c>
      <c r="D1185" s="8">
        <v>15851.25</v>
      </c>
      <c r="E1185" s="21" t="s">
        <v>12</v>
      </c>
      <c r="F1185" s="21" t="s">
        <v>1277</v>
      </c>
      <c r="G1185" s="21" t="s">
        <v>3820</v>
      </c>
      <c r="H1185" s="22">
        <v>32106</v>
      </c>
      <c r="I1185" s="22">
        <v>17078.511760199999</v>
      </c>
      <c r="J1185" s="21" t="s">
        <v>8772</v>
      </c>
      <c r="K1185" s="21"/>
      <c r="L1185" s="22">
        <v>2226088773</v>
      </c>
      <c r="M1185" s="22">
        <v>0</v>
      </c>
      <c r="N1185" s="21" t="s">
        <v>12522</v>
      </c>
      <c r="O1185" s="8">
        <v>44304</v>
      </c>
      <c r="P1185" s="21" t="s">
        <v>12510</v>
      </c>
      <c r="Q1185" s="22">
        <f>Table1_2[[#This Row],[Bank Deposit]]-Table1_2[[#This Row],[Saving Accounts]]</f>
        <v>15027.488239800001</v>
      </c>
      <c r="R1185" s="22">
        <f>IF(AND(Table1_2[[#This Row],[Bank Deposit]]&gt;=500000),Table1_2[[#This Row],[Bank Deposit]]+Table1_2[[#This Row],[Bank Deposit]]*0.02,Table1_2[[#This Row],[Bank Deposit]])</f>
        <v>32106</v>
      </c>
    </row>
    <row r="1186" spans="1:18" x14ac:dyDescent="0.25">
      <c r="A1186" s="21" t="s">
        <v>4782</v>
      </c>
      <c r="B1186">
        <v>939664703</v>
      </c>
      <c r="C1186">
        <v>45</v>
      </c>
      <c r="D1186" s="8">
        <v>28269.75</v>
      </c>
      <c r="E1186" s="21" t="s">
        <v>1094</v>
      </c>
      <c r="F1186" s="21" t="s">
        <v>422</v>
      </c>
      <c r="G1186" s="21" t="s">
        <v>4099</v>
      </c>
      <c r="H1186" s="22">
        <v>1241581</v>
      </c>
      <c r="I1186" s="22">
        <v>500401.31748992001</v>
      </c>
      <c r="J1186" s="21" t="s">
        <v>4784</v>
      </c>
      <c r="K1186" s="21"/>
      <c r="L1186" s="22">
        <v>445693908</v>
      </c>
      <c r="M1186" s="22">
        <v>0</v>
      </c>
      <c r="N1186" s="21" t="s">
        <v>12509</v>
      </c>
      <c r="O1186" s="8">
        <v>44528</v>
      </c>
      <c r="P1186" s="21" t="s">
        <v>12510</v>
      </c>
      <c r="Q1186" s="22">
        <f>Table1_2[[#This Row],[Bank Deposit]]-Table1_2[[#This Row],[Saving Accounts]]</f>
        <v>741179.68251008005</v>
      </c>
      <c r="R1186" s="22">
        <f>IF(AND(Table1_2[[#This Row],[Bank Deposit]]&gt;=500000),Table1_2[[#This Row],[Bank Deposit]]+Table1_2[[#This Row],[Bank Deposit]]*0.02,Table1_2[[#This Row],[Bank Deposit]])</f>
        <v>1266412.6200000001</v>
      </c>
    </row>
    <row r="1187" spans="1:18" x14ac:dyDescent="0.25">
      <c r="A1187" s="21" t="s">
        <v>7786</v>
      </c>
      <c r="B1187">
        <v>357002076</v>
      </c>
      <c r="C1187">
        <v>78</v>
      </c>
      <c r="D1187" s="8">
        <v>16216.5</v>
      </c>
      <c r="E1187" s="21" t="s">
        <v>12</v>
      </c>
      <c r="F1187" s="21" t="s">
        <v>2112</v>
      </c>
      <c r="G1187" s="21" t="s">
        <v>3058</v>
      </c>
      <c r="H1187" s="22">
        <v>529822</v>
      </c>
      <c r="I1187" s="22">
        <v>44730.075802140003</v>
      </c>
      <c r="J1187" s="21" t="s">
        <v>7788</v>
      </c>
      <c r="K1187" s="21"/>
      <c r="L1187" s="22">
        <v>1279572321</v>
      </c>
      <c r="M1187" s="22">
        <v>0</v>
      </c>
      <c r="N1187" s="21" t="s">
        <v>12505</v>
      </c>
      <c r="O1187" s="8">
        <v>44277</v>
      </c>
      <c r="P1187" s="21" t="s">
        <v>12506</v>
      </c>
      <c r="Q1187" s="22">
        <f>Table1_2[[#This Row],[Bank Deposit]]-Table1_2[[#This Row],[Saving Accounts]]</f>
        <v>485091.92419786</v>
      </c>
      <c r="R1187" s="22">
        <f>IF(AND(Table1_2[[#This Row],[Bank Deposit]]&gt;=500000),Table1_2[[#This Row],[Bank Deposit]]+Table1_2[[#This Row],[Bank Deposit]]*0.02,Table1_2[[#This Row],[Bank Deposit]])</f>
        <v>540418.43999999994</v>
      </c>
    </row>
    <row r="1188" spans="1:18" x14ac:dyDescent="0.25">
      <c r="A1188" s="21" t="s">
        <v>8464</v>
      </c>
      <c r="B1188">
        <v>221141420</v>
      </c>
      <c r="C1188">
        <v>44</v>
      </c>
      <c r="D1188" s="8">
        <v>28635</v>
      </c>
      <c r="E1188" s="21" t="s">
        <v>12</v>
      </c>
      <c r="F1188" s="21" t="s">
        <v>2112</v>
      </c>
      <c r="G1188" s="21" t="s">
        <v>2773</v>
      </c>
      <c r="H1188" s="22">
        <v>73608</v>
      </c>
      <c r="I1188" s="22">
        <v>19108.691316</v>
      </c>
      <c r="J1188" s="21" t="s">
        <v>8417</v>
      </c>
      <c r="K1188" s="21"/>
      <c r="L1188" s="22">
        <v>1699352252</v>
      </c>
      <c r="M1188" s="22">
        <v>0</v>
      </c>
      <c r="N1188" s="21" t="s">
        <v>12522</v>
      </c>
      <c r="O1188" s="8">
        <v>44423</v>
      </c>
      <c r="P1188" s="21" t="s">
        <v>12512</v>
      </c>
      <c r="Q1188" s="22">
        <f>Table1_2[[#This Row],[Bank Deposit]]-Table1_2[[#This Row],[Saving Accounts]]</f>
        <v>54499.308684000003</v>
      </c>
      <c r="R1188" s="22">
        <f>IF(AND(Table1_2[[#This Row],[Bank Deposit]]&gt;=500000),Table1_2[[#This Row],[Bank Deposit]]+Table1_2[[#This Row],[Bank Deposit]]*0.02,Table1_2[[#This Row],[Bank Deposit]])</f>
        <v>73608</v>
      </c>
    </row>
    <row r="1189" spans="1:18" x14ac:dyDescent="0.25">
      <c r="A1189" s="21" t="s">
        <v>6150</v>
      </c>
      <c r="B1189">
        <v>596923341</v>
      </c>
      <c r="C1189">
        <v>85</v>
      </c>
      <c r="D1189" s="8">
        <v>13659.75</v>
      </c>
      <c r="E1189" s="21" t="s">
        <v>12</v>
      </c>
      <c r="F1189" s="21" t="s">
        <v>264</v>
      </c>
      <c r="G1189" s="21" t="s">
        <v>4074</v>
      </c>
      <c r="H1189" s="22">
        <v>578676</v>
      </c>
      <c r="I1189" s="22">
        <v>248593.05713536</v>
      </c>
      <c r="J1189" s="21" t="s">
        <v>6152</v>
      </c>
      <c r="K1189" s="21"/>
      <c r="L1189" s="22">
        <v>9431448</v>
      </c>
      <c r="M1189" s="22">
        <v>0</v>
      </c>
      <c r="N1189" s="21" t="s">
        <v>12505</v>
      </c>
      <c r="O1189" s="8">
        <v>44368</v>
      </c>
      <c r="P1189" s="21" t="s">
        <v>12564</v>
      </c>
      <c r="Q1189" s="22">
        <f>Table1_2[[#This Row],[Bank Deposit]]-Table1_2[[#This Row],[Saving Accounts]]</f>
        <v>330082.94286464003</v>
      </c>
      <c r="R1189" s="22">
        <f>IF(AND(Table1_2[[#This Row],[Bank Deposit]]&gt;=500000),Table1_2[[#This Row],[Bank Deposit]]+Table1_2[[#This Row],[Bank Deposit]]*0.02,Table1_2[[#This Row],[Bank Deposit]])</f>
        <v>590249.52</v>
      </c>
    </row>
    <row r="1190" spans="1:18" x14ac:dyDescent="0.25">
      <c r="A1190" s="21" t="s">
        <v>188</v>
      </c>
      <c r="B1190">
        <v>827738068</v>
      </c>
      <c r="C1190">
        <v>61</v>
      </c>
      <c r="D1190" s="8">
        <v>22425.75</v>
      </c>
      <c r="E1190" s="21" t="s">
        <v>12</v>
      </c>
      <c r="F1190" s="21" t="s">
        <v>190</v>
      </c>
      <c r="G1190" s="21" t="s">
        <v>14</v>
      </c>
      <c r="H1190" s="22">
        <v>204987</v>
      </c>
      <c r="I1190" s="22">
        <v>66558.947363280007</v>
      </c>
      <c r="J1190" s="21" t="s">
        <v>192</v>
      </c>
      <c r="K1190" s="21"/>
      <c r="L1190" s="22">
        <v>1802147886</v>
      </c>
      <c r="M1190" s="22">
        <v>0</v>
      </c>
      <c r="N1190" s="21" t="s">
        <v>12509</v>
      </c>
      <c r="O1190" s="8">
        <v>44508</v>
      </c>
      <c r="P1190" s="21" t="s">
        <v>12519</v>
      </c>
      <c r="Q1190" s="22">
        <f>Table1_2[[#This Row],[Bank Deposit]]-Table1_2[[#This Row],[Saving Accounts]]</f>
        <v>138428.05263672001</v>
      </c>
      <c r="R1190" s="22">
        <f>IF(AND(Table1_2[[#This Row],[Bank Deposit]]&gt;=500000),Table1_2[[#This Row],[Bank Deposit]]+Table1_2[[#This Row],[Bank Deposit]]*0.02,Table1_2[[#This Row],[Bank Deposit]])</f>
        <v>204987</v>
      </c>
    </row>
    <row r="1191" spans="1:18" x14ac:dyDescent="0.25">
      <c r="A1191" s="21" t="s">
        <v>6574</v>
      </c>
      <c r="B1191">
        <v>359412416</v>
      </c>
      <c r="C1191">
        <v>65</v>
      </c>
      <c r="D1191" s="8">
        <v>20964.75</v>
      </c>
      <c r="E1191" s="21" t="s">
        <v>12</v>
      </c>
      <c r="F1191" s="21" t="s">
        <v>1047</v>
      </c>
      <c r="G1191" s="21" t="s">
        <v>4066</v>
      </c>
      <c r="H1191" s="22">
        <v>950184</v>
      </c>
      <c r="I1191" s="22">
        <v>270691.94202750002</v>
      </c>
      <c r="J1191" s="21" t="s">
        <v>6576</v>
      </c>
      <c r="K1191" s="21"/>
      <c r="L1191" s="22">
        <v>1565455125</v>
      </c>
      <c r="M1191" s="22">
        <v>0</v>
      </c>
      <c r="N1191" s="21" t="s">
        <v>12525</v>
      </c>
      <c r="O1191" s="8">
        <v>44263</v>
      </c>
      <c r="P1191" s="21" t="s">
        <v>12506</v>
      </c>
      <c r="Q1191" s="22">
        <f>Table1_2[[#This Row],[Bank Deposit]]-Table1_2[[#This Row],[Saving Accounts]]</f>
        <v>679492.05797249998</v>
      </c>
      <c r="R1191" s="22">
        <f>IF(AND(Table1_2[[#This Row],[Bank Deposit]]&gt;=500000),Table1_2[[#This Row],[Bank Deposit]]+Table1_2[[#This Row],[Bank Deposit]]*0.02,Table1_2[[#This Row],[Bank Deposit]])</f>
        <v>969187.68</v>
      </c>
    </row>
    <row r="1192" spans="1:18" x14ac:dyDescent="0.25">
      <c r="A1192" s="21" t="s">
        <v>5394</v>
      </c>
      <c r="B1192">
        <v>793373801</v>
      </c>
      <c r="C1192">
        <v>56</v>
      </c>
      <c r="D1192" s="8">
        <v>24252</v>
      </c>
      <c r="E1192" s="21" t="s">
        <v>1094</v>
      </c>
      <c r="F1192" s="21" t="s">
        <v>731</v>
      </c>
      <c r="G1192" s="21" t="s">
        <v>4220</v>
      </c>
      <c r="H1192" s="22">
        <v>993806</v>
      </c>
      <c r="I1192" s="22">
        <v>430047.00779040001</v>
      </c>
      <c r="J1192" s="21" t="s">
        <v>5396</v>
      </c>
      <c r="K1192" s="21"/>
      <c r="L1192" s="22">
        <v>5148095744</v>
      </c>
      <c r="M1192" s="22">
        <v>0</v>
      </c>
      <c r="N1192" s="21" t="s">
        <v>12539</v>
      </c>
      <c r="O1192" s="8">
        <v>44337</v>
      </c>
      <c r="P1192" s="21" t="s">
        <v>12512</v>
      </c>
      <c r="Q1192" s="22">
        <f>Table1_2[[#This Row],[Bank Deposit]]-Table1_2[[#This Row],[Saving Accounts]]</f>
        <v>563758.99220960005</v>
      </c>
      <c r="R1192" s="22">
        <f>IF(AND(Table1_2[[#This Row],[Bank Deposit]]&gt;=500000),Table1_2[[#This Row],[Bank Deposit]]+Table1_2[[#This Row],[Bank Deposit]]*0.02,Table1_2[[#This Row],[Bank Deposit]])</f>
        <v>1013682.12</v>
      </c>
    </row>
    <row r="1193" spans="1:18" x14ac:dyDescent="0.25">
      <c r="A1193" s="21" t="s">
        <v>6743</v>
      </c>
      <c r="B1193">
        <v>43919263</v>
      </c>
      <c r="C1193">
        <v>51</v>
      </c>
      <c r="D1193" s="8">
        <v>26078.25</v>
      </c>
      <c r="E1193" s="21" t="s">
        <v>12</v>
      </c>
      <c r="F1193" s="21" t="s">
        <v>231</v>
      </c>
      <c r="G1193" s="21" t="s">
        <v>4066</v>
      </c>
      <c r="H1193" s="22">
        <v>489611</v>
      </c>
      <c r="I1193" s="22">
        <v>172063.46690778001</v>
      </c>
      <c r="J1193" s="21" t="s">
        <v>6745</v>
      </c>
      <c r="K1193" s="21"/>
      <c r="L1193" s="22">
        <v>2821214592</v>
      </c>
      <c r="M1193" s="22">
        <v>0</v>
      </c>
      <c r="N1193" s="21" t="s">
        <v>12539</v>
      </c>
      <c r="O1193" s="8">
        <v>44358</v>
      </c>
      <c r="P1193" s="21" t="s">
        <v>12512</v>
      </c>
      <c r="Q1193" s="22">
        <f>Table1_2[[#This Row],[Bank Deposit]]-Table1_2[[#This Row],[Saving Accounts]]</f>
        <v>317547.53309221996</v>
      </c>
      <c r="R1193" s="22">
        <f>IF(AND(Table1_2[[#This Row],[Bank Deposit]]&gt;=500000),Table1_2[[#This Row],[Bank Deposit]]+Table1_2[[#This Row],[Bank Deposit]]*0.02,Table1_2[[#This Row],[Bank Deposit]])</f>
        <v>489611</v>
      </c>
    </row>
    <row r="1194" spans="1:18" x14ac:dyDescent="0.25">
      <c r="A1194" s="21" t="s">
        <v>2559</v>
      </c>
      <c r="B1194">
        <v>231279389</v>
      </c>
      <c r="C1194">
        <v>41</v>
      </c>
      <c r="D1194" s="8">
        <v>29730.75</v>
      </c>
      <c r="E1194" s="21" t="s">
        <v>12</v>
      </c>
      <c r="F1194" s="21" t="s">
        <v>885</v>
      </c>
      <c r="G1194" s="21" t="s">
        <v>1964</v>
      </c>
      <c r="H1194" s="22">
        <v>164324</v>
      </c>
      <c r="I1194" s="22">
        <v>64064.862754200003</v>
      </c>
      <c r="J1194" s="21" t="s">
        <v>2561</v>
      </c>
      <c r="K1194" s="21"/>
      <c r="L1194" s="22">
        <v>1530748128</v>
      </c>
      <c r="M1194" s="22">
        <v>0</v>
      </c>
      <c r="N1194" s="21" t="s">
        <v>12525</v>
      </c>
      <c r="O1194" s="8">
        <v>44637</v>
      </c>
      <c r="P1194" s="21" t="s">
        <v>12506</v>
      </c>
      <c r="Q1194" s="22">
        <f>Table1_2[[#This Row],[Bank Deposit]]-Table1_2[[#This Row],[Saving Accounts]]</f>
        <v>100259.1372458</v>
      </c>
      <c r="R1194" s="22">
        <f>IF(AND(Table1_2[[#This Row],[Bank Deposit]]&gt;=500000),Table1_2[[#This Row],[Bank Deposit]]+Table1_2[[#This Row],[Bank Deposit]]*0.02,Table1_2[[#This Row],[Bank Deposit]])</f>
        <v>164324</v>
      </c>
    </row>
    <row r="1195" spans="1:18" x14ac:dyDescent="0.25">
      <c r="A1195" s="21" t="s">
        <v>1303</v>
      </c>
      <c r="B1195">
        <v>872032299</v>
      </c>
      <c r="C1195">
        <v>38</v>
      </c>
      <c r="D1195" s="8">
        <v>30826.5</v>
      </c>
      <c r="E1195" s="21" t="s">
        <v>1094</v>
      </c>
      <c r="F1195" s="21" t="s">
        <v>1304</v>
      </c>
      <c r="G1195" s="21" t="s">
        <v>14</v>
      </c>
      <c r="H1195" s="22">
        <v>267321</v>
      </c>
      <c r="I1195" s="22">
        <v>132591.20670000001</v>
      </c>
      <c r="J1195" s="21" t="s">
        <v>1306</v>
      </c>
      <c r="K1195" s="21"/>
      <c r="L1195" s="22">
        <v>1028071344</v>
      </c>
      <c r="M1195" s="22">
        <v>0</v>
      </c>
      <c r="N1195" s="21" t="s">
        <v>12509</v>
      </c>
      <c r="O1195" s="8">
        <v>44276</v>
      </c>
      <c r="P1195" s="21" t="s">
        <v>12519</v>
      </c>
      <c r="Q1195" s="22">
        <f>Table1_2[[#This Row],[Bank Deposit]]-Table1_2[[#This Row],[Saving Accounts]]</f>
        <v>134729.79329999999</v>
      </c>
      <c r="R1195" s="22">
        <f>IF(AND(Table1_2[[#This Row],[Bank Deposit]]&gt;=500000),Table1_2[[#This Row],[Bank Deposit]]+Table1_2[[#This Row],[Bank Deposit]]*0.02,Table1_2[[#This Row],[Bank Deposit]])</f>
        <v>267321</v>
      </c>
    </row>
    <row r="1196" spans="1:18" x14ac:dyDescent="0.25">
      <c r="A1196" s="21" t="s">
        <v>6201</v>
      </c>
      <c r="B1196">
        <v>555522499</v>
      </c>
      <c r="C1196">
        <v>45</v>
      </c>
      <c r="D1196" s="8">
        <v>28269.75</v>
      </c>
      <c r="E1196" s="21" t="s">
        <v>12</v>
      </c>
      <c r="F1196" s="21" t="s">
        <v>381</v>
      </c>
      <c r="G1196" s="21" t="s">
        <v>4074</v>
      </c>
      <c r="H1196" s="22">
        <v>470005</v>
      </c>
      <c r="I1196" s="22">
        <v>177661.91953124999</v>
      </c>
      <c r="J1196" s="21" t="s">
        <v>6203</v>
      </c>
      <c r="K1196" s="21"/>
      <c r="L1196" s="22">
        <v>140323205</v>
      </c>
      <c r="M1196" s="22">
        <v>0</v>
      </c>
      <c r="N1196" s="21" t="s">
        <v>12505</v>
      </c>
      <c r="O1196" s="8">
        <v>44513</v>
      </c>
      <c r="P1196" s="21" t="s">
        <v>12506</v>
      </c>
      <c r="Q1196" s="22">
        <f>Table1_2[[#This Row],[Bank Deposit]]-Table1_2[[#This Row],[Saving Accounts]]</f>
        <v>292343.08046874998</v>
      </c>
      <c r="R1196" s="22">
        <f>IF(AND(Table1_2[[#This Row],[Bank Deposit]]&gt;=500000),Table1_2[[#This Row],[Bank Deposit]]+Table1_2[[#This Row],[Bank Deposit]]*0.02,Table1_2[[#This Row],[Bank Deposit]])</f>
        <v>470005</v>
      </c>
    </row>
    <row r="1197" spans="1:18" x14ac:dyDescent="0.25">
      <c r="A1197" s="21" t="s">
        <v>3076</v>
      </c>
      <c r="B1197">
        <v>680950958</v>
      </c>
      <c r="C1197">
        <v>58</v>
      </c>
      <c r="D1197" s="8">
        <v>23521.5</v>
      </c>
      <c r="E1197" s="21" t="s">
        <v>1094</v>
      </c>
      <c r="F1197" s="21" t="s">
        <v>97</v>
      </c>
      <c r="G1197" s="21" t="s">
        <v>3058</v>
      </c>
      <c r="H1197" s="22">
        <v>213337</v>
      </c>
      <c r="I1197" s="22">
        <v>60222.038240000002</v>
      </c>
      <c r="J1197" s="21" t="s">
        <v>3078</v>
      </c>
      <c r="K1197" s="21"/>
      <c r="L1197" s="22">
        <v>416971968</v>
      </c>
      <c r="M1197" s="22">
        <v>0</v>
      </c>
      <c r="N1197" s="21" t="s">
        <v>12505</v>
      </c>
      <c r="O1197" s="8">
        <v>44304</v>
      </c>
      <c r="P1197" s="21" t="s">
        <v>12564</v>
      </c>
      <c r="Q1197" s="22">
        <f>Table1_2[[#This Row],[Bank Deposit]]-Table1_2[[#This Row],[Saving Accounts]]</f>
        <v>153114.96176000001</v>
      </c>
      <c r="R1197" s="22">
        <f>IF(AND(Table1_2[[#This Row],[Bank Deposit]]&gt;=500000),Table1_2[[#This Row],[Bank Deposit]]+Table1_2[[#This Row],[Bank Deposit]]*0.02,Table1_2[[#This Row],[Bank Deposit]])</f>
        <v>213337</v>
      </c>
    </row>
    <row r="1198" spans="1:18" x14ac:dyDescent="0.25">
      <c r="A1198" s="21" t="s">
        <v>4009</v>
      </c>
      <c r="B1198">
        <v>666765095</v>
      </c>
      <c r="C1198">
        <v>55</v>
      </c>
      <c r="D1198" s="8">
        <v>24617.25</v>
      </c>
      <c r="E1198" s="21" t="s">
        <v>1094</v>
      </c>
      <c r="F1198" s="21" t="s">
        <v>385</v>
      </c>
      <c r="G1198" s="21" t="s">
        <v>3820</v>
      </c>
      <c r="H1198" s="22">
        <v>688654</v>
      </c>
      <c r="I1198" s="22">
        <v>95773.107338999995</v>
      </c>
      <c r="J1198" s="21" t="s">
        <v>4011</v>
      </c>
      <c r="K1198" s="21"/>
      <c r="L1198" s="22">
        <v>3398025736</v>
      </c>
      <c r="M1198" s="22">
        <v>0</v>
      </c>
      <c r="N1198" s="21" t="s">
        <v>12525</v>
      </c>
      <c r="O1198" s="8">
        <v>44533</v>
      </c>
      <c r="P1198" s="21" t="s">
        <v>12564</v>
      </c>
      <c r="Q1198" s="22">
        <f>Table1_2[[#This Row],[Bank Deposit]]-Table1_2[[#This Row],[Saving Accounts]]</f>
        <v>592880.89266100002</v>
      </c>
      <c r="R1198" s="22">
        <f>IF(AND(Table1_2[[#This Row],[Bank Deposit]]&gt;=500000),Table1_2[[#This Row],[Bank Deposit]]+Table1_2[[#This Row],[Bank Deposit]]*0.02,Table1_2[[#This Row],[Bank Deposit]])</f>
        <v>702427.08</v>
      </c>
    </row>
    <row r="1199" spans="1:18" x14ac:dyDescent="0.25">
      <c r="A1199" s="21" t="s">
        <v>7710</v>
      </c>
      <c r="B1199">
        <v>355795565</v>
      </c>
      <c r="C1199">
        <v>84</v>
      </c>
      <c r="D1199" s="8">
        <v>14025</v>
      </c>
      <c r="E1199" s="21" t="s">
        <v>12</v>
      </c>
      <c r="F1199" s="21" t="s">
        <v>370</v>
      </c>
      <c r="G1199" s="21" t="s">
        <v>3058</v>
      </c>
      <c r="H1199" s="22">
        <v>454770</v>
      </c>
      <c r="I1199" s="22">
        <v>155562.61219488</v>
      </c>
      <c r="J1199" s="21" t="s">
        <v>7712</v>
      </c>
      <c r="K1199" s="21"/>
      <c r="L1199" s="22">
        <v>330149927</v>
      </c>
      <c r="M1199" s="22">
        <v>0</v>
      </c>
      <c r="N1199" s="21" t="s">
        <v>12522</v>
      </c>
      <c r="O1199" s="8">
        <v>44466</v>
      </c>
      <c r="P1199" s="21" t="s">
        <v>12512</v>
      </c>
      <c r="Q1199" s="22">
        <f>Table1_2[[#This Row],[Bank Deposit]]-Table1_2[[#This Row],[Saving Accounts]]</f>
        <v>299207.38780511997</v>
      </c>
      <c r="R1199" s="22">
        <f>IF(AND(Table1_2[[#This Row],[Bank Deposit]]&gt;=500000),Table1_2[[#This Row],[Bank Deposit]]+Table1_2[[#This Row],[Bank Deposit]]*0.02,Table1_2[[#This Row],[Bank Deposit]])</f>
        <v>454770</v>
      </c>
    </row>
    <row r="1200" spans="1:18" x14ac:dyDescent="0.25">
      <c r="A1200" s="21" t="s">
        <v>7658</v>
      </c>
      <c r="B1200">
        <v>121677066</v>
      </c>
      <c r="C1200">
        <v>50</v>
      </c>
      <c r="D1200" s="8">
        <v>26443.5</v>
      </c>
      <c r="E1200" s="21" t="s">
        <v>12</v>
      </c>
      <c r="F1200" s="21" t="s">
        <v>88</v>
      </c>
      <c r="G1200" s="21" t="s">
        <v>3058</v>
      </c>
      <c r="H1200" s="22">
        <v>506969</v>
      </c>
      <c r="I1200" s="22">
        <v>297929.042082</v>
      </c>
      <c r="J1200" s="21" t="s">
        <v>7660</v>
      </c>
      <c r="K1200" s="21"/>
      <c r="L1200" s="22">
        <v>271347455</v>
      </c>
      <c r="M1200" s="22">
        <v>0</v>
      </c>
      <c r="N1200" s="21" t="s">
        <v>12525</v>
      </c>
      <c r="O1200" s="8">
        <v>44497</v>
      </c>
      <c r="P1200" s="21" t="s">
        <v>12506</v>
      </c>
      <c r="Q1200" s="22">
        <f>Table1_2[[#This Row],[Bank Deposit]]-Table1_2[[#This Row],[Saving Accounts]]</f>
        <v>209039.957918</v>
      </c>
      <c r="R1200" s="22">
        <f>IF(AND(Table1_2[[#This Row],[Bank Deposit]]&gt;=500000),Table1_2[[#This Row],[Bank Deposit]]+Table1_2[[#This Row],[Bank Deposit]]*0.02,Table1_2[[#This Row],[Bank Deposit]])</f>
        <v>517108.38</v>
      </c>
    </row>
    <row r="1201" spans="1:18" x14ac:dyDescent="0.25">
      <c r="A1201" s="21" t="s">
        <v>7637</v>
      </c>
      <c r="B1201">
        <v>966574974</v>
      </c>
      <c r="C1201">
        <v>77</v>
      </c>
      <c r="D1201" s="8">
        <v>16581.75</v>
      </c>
      <c r="E1201" s="21" t="s">
        <v>12</v>
      </c>
      <c r="F1201" s="21" t="s">
        <v>73</v>
      </c>
      <c r="G1201" s="21" t="s">
        <v>3058</v>
      </c>
      <c r="H1201" s="22">
        <v>380343</v>
      </c>
      <c r="I1201" s="22">
        <v>151405.86319559999</v>
      </c>
      <c r="J1201" s="21" t="s">
        <v>7639</v>
      </c>
      <c r="K1201" s="21"/>
      <c r="L1201" s="22">
        <v>137731776</v>
      </c>
      <c r="M1201" s="22">
        <v>0</v>
      </c>
      <c r="N1201" s="21" t="s">
        <v>12505</v>
      </c>
      <c r="O1201" s="8">
        <v>44617</v>
      </c>
      <c r="P1201" s="21" t="s">
        <v>12506</v>
      </c>
      <c r="Q1201" s="22">
        <f>Table1_2[[#This Row],[Bank Deposit]]-Table1_2[[#This Row],[Saving Accounts]]</f>
        <v>228937.13680440001</v>
      </c>
      <c r="R1201" s="22">
        <f>IF(AND(Table1_2[[#This Row],[Bank Deposit]]&gt;=500000),Table1_2[[#This Row],[Bank Deposit]]+Table1_2[[#This Row],[Bank Deposit]]*0.02,Table1_2[[#This Row],[Bank Deposit]])</f>
        <v>380343</v>
      </c>
    </row>
    <row r="1202" spans="1:18" x14ac:dyDescent="0.25">
      <c r="A1202" s="21" t="s">
        <v>8191</v>
      </c>
      <c r="B1202">
        <v>167132802</v>
      </c>
      <c r="C1202">
        <v>56</v>
      </c>
      <c r="D1202" s="8">
        <v>24252</v>
      </c>
      <c r="E1202" s="21" t="s">
        <v>12</v>
      </c>
      <c r="F1202" s="21" t="s">
        <v>135</v>
      </c>
      <c r="G1202" s="21" t="s">
        <v>3331</v>
      </c>
      <c r="H1202" s="22">
        <v>396707</v>
      </c>
      <c r="I1202" s="22">
        <v>55588.556940800001</v>
      </c>
      <c r="J1202" s="21" t="s">
        <v>8193</v>
      </c>
      <c r="K1202" s="21"/>
      <c r="L1202" s="22">
        <v>73812596</v>
      </c>
      <c r="M1202" s="22">
        <v>0</v>
      </c>
      <c r="N1202" s="21" t="s">
        <v>12539</v>
      </c>
      <c r="O1202" s="8">
        <v>44457</v>
      </c>
      <c r="P1202" s="21" t="s">
        <v>12512</v>
      </c>
      <c r="Q1202" s="22">
        <f>Table1_2[[#This Row],[Bank Deposit]]-Table1_2[[#This Row],[Saving Accounts]]</f>
        <v>341118.44305920001</v>
      </c>
      <c r="R1202" s="22">
        <f>IF(AND(Table1_2[[#This Row],[Bank Deposit]]&gt;=500000),Table1_2[[#This Row],[Bank Deposit]]+Table1_2[[#This Row],[Bank Deposit]]*0.02,Table1_2[[#This Row],[Bank Deposit]])</f>
        <v>396707</v>
      </c>
    </row>
    <row r="1203" spans="1:18" x14ac:dyDescent="0.25">
      <c r="A1203" s="21" t="s">
        <v>4657</v>
      </c>
      <c r="B1203">
        <v>148160170</v>
      </c>
      <c r="C1203">
        <v>47</v>
      </c>
      <c r="D1203" s="8">
        <v>27539.25</v>
      </c>
      <c r="E1203" s="21" t="s">
        <v>1094</v>
      </c>
      <c r="F1203" s="21" t="s">
        <v>58</v>
      </c>
      <c r="G1203" s="21" t="s">
        <v>4058</v>
      </c>
      <c r="J1203" s="21" t="s">
        <v>4659</v>
      </c>
      <c r="K1203" s="21"/>
      <c r="L1203" s="22">
        <v>117097785</v>
      </c>
      <c r="M1203" s="22">
        <v>0</v>
      </c>
      <c r="N1203" s="21" t="s">
        <v>12539</v>
      </c>
      <c r="O1203" s="8">
        <v>44518</v>
      </c>
      <c r="P1203" s="21" t="s">
        <v>12512</v>
      </c>
      <c r="Q1203" s="22">
        <f>Table1_2[[#This Row],[Bank Deposit]]-Table1_2[[#This Row],[Saving Accounts]]</f>
        <v>0</v>
      </c>
      <c r="R1203" s="22">
        <f>IF(AND(Table1_2[[#This Row],[Bank Deposit]]&gt;=500000),Table1_2[[#This Row],[Bank Deposit]]+Table1_2[[#This Row],[Bank Deposit]]*0.02,Table1_2[[#This Row],[Bank Deposit]])</f>
        <v>0</v>
      </c>
    </row>
    <row r="1204" spans="1:18" x14ac:dyDescent="0.25">
      <c r="A1204" s="21" t="s">
        <v>1954</v>
      </c>
      <c r="B1204">
        <v>80693210</v>
      </c>
      <c r="C1204">
        <v>53</v>
      </c>
      <c r="D1204" s="8">
        <v>25347.75</v>
      </c>
      <c r="E1204" s="21" t="s">
        <v>1094</v>
      </c>
      <c r="F1204" s="21" t="s">
        <v>1047</v>
      </c>
      <c r="G1204" s="21" t="s">
        <v>14</v>
      </c>
      <c r="H1204" s="22">
        <v>354829</v>
      </c>
      <c r="I1204" s="22">
        <v>92389.321643999996</v>
      </c>
      <c r="J1204" s="21" t="s">
        <v>1956</v>
      </c>
      <c r="K1204" s="21"/>
      <c r="L1204" s="22">
        <v>2355338916</v>
      </c>
      <c r="M1204" s="22">
        <v>92587068</v>
      </c>
      <c r="N1204" s="21" t="s">
        <v>12515</v>
      </c>
      <c r="O1204" s="8">
        <v>44527</v>
      </c>
      <c r="P1204" s="21" t="s">
        <v>12527</v>
      </c>
      <c r="Q1204" s="22">
        <f>Table1_2[[#This Row],[Bank Deposit]]-Table1_2[[#This Row],[Saving Accounts]]</f>
        <v>262439.67835599999</v>
      </c>
      <c r="R1204" s="22">
        <f>IF(AND(Table1_2[[#This Row],[Bank Deposit]]&gt;=500000),Table1_2[[#This Row],[Bank Deposit]]+Table1_2[[#This Row],[Bank Deposit]]*0.02,Table1_2[[#This Row],[Bank Deposit]])</f>
        <v>354829</v>
      </c>
    </row>
    <row r="1205" spans="1:18" x14ac:dyDescent="0.25">
      <c r="A1205" s="21" t="s">
        <v>3327</v>
      </c>
      <c r="B1205">
        <v>81065796</v>
      </c>
      <c r="C1205">
        <v>35</v>
      </c>
      <c r="D1205" s="8">
        <v>31922.25</v>
      </c>
      <c r="E1205" s="21" t="s">
        <v>1094</v>
      </c>
      <c r="F1205" s="21" t="s">
        <v>1400</v>
      </c>
      <c r="G1205" s="21" t="s">
        <v>3058</v>
      </c>
      <c r="H1205" s="22">
        <v>288933</v>
      </c>
      <c r="I1205" s="22">
        <v>72197.553795839995</v>
      </c>
      <c r="J1205" s="21" t="s">
        <v>3329</v>
      </c>
      <c r="K1205" s="21"/>
      <c r="L1205" s="22">
        <v>1696256991</v>
      </c>
      <c r="M1205" s="22">
        <v>0</v>
      </c>
      <c r="N1205" s="21" t="s">
        <v>12539</v>
      </c>
      <c r="O1205" s="8">
        <v>44208</v>
      </c>
      <c r="P1205" s="21" t="s">
        <v>12566</v>
      </c>
      <c r="Q1205" s="22">
        <f>Table1_2[[#This Row],[Bank Deposit]]-Table1_2[[#This Row],[Saving Accounts]]</f>
        <v>216735.44620415999</v>
      </c>
      <c r="R1205" s="22">
        <f>IF(AND(Table1_2[[#This Row],[Bank Deposit]]&gt;=500000),Table1_2[[#This Row],[Bank Deposit]]+Table1_2[[#This Row],[Bank Deposit]]*0.02,Table1_2[[#This Row],[Bank Deposit]])</f>
        <v>288933</v>
      </c>
    </row>
    <row r="1206" spans="1:18" x14ac:dyDescent="0.25">
      <c r="A1206" s="21" t="s">
        <v>5032</v>
      </c>
      <c r="B1206">
        <v>358218500</v>
      </c>
      <c r="C1206">
        <v>56</v>
      </c>
      <c r="D1206" s="8">
        <v>24252</v>
      </c>
      <c r="E1206" s="21" t="s">
        <v>1094</v>
      </c>
      <c r="F1206" s="21" t="s">
        <v>1388</v>
      </c>
      <c r="G1206" s="21" t="s">
        <v>4058</v>
      </c>
      <c r="H1206" s="22">
        <v>2570252</v>
      </c>
      <c r="I1206" s="22">
        <v>305859.97657599999</v>
      </c>
      <c r="J1206" s="21" t="s">
        <v>5034</v>
      </c>
      <c r="K1206" s="21"/>
      <c r="L1206" s="22">
        <v>1265642091</v>
      </c>
      <c r="M1206" s="22">
        <v>0</v>
      </c>
      <c r="N1206" s="21" t="s">
        <v>12539</v>
      </c>
      <c r="O1206" s="8">
        <v>44430</v>
      </c>
      <c r="P1206" s="21" t="s">
        <v>12510</v>
      </c>
      <c r="Q1206" s="22">
        <f>Table1_2[[#This Row],[Bank Deposit]]-Table1_2[[#This Row],[Saving Accounts]]</f>
        <v>2264392.023424</v>
      </c>
      <c r="R1206" s="22">
        <f>IF(AND(Table1_2[[#This Row],[Bank Deposit]]&gt;=500000),Table1_2[[#This Row],[Bank Deposit]]+Table1_2[[#This Row],[Bank Deposit]]*0.02,Table1_2[[#This Row],[Bank Deposit]])</f>
        <v>2621657.04</v>
      </c>
    </row>
    <row r="1207" spans="1:18" x14ac:dyDescent="0.25">
      <c r="A1207" s="21" t="s">
        <v>5073</v>
      </c>
      <c r="B1207">
        <v>250515727</v>
      </c>
      <c r="C1207">
        <v>47</v>
      </c>
      <c r="D1207" s="8">
        <v>27539.25</v>
      </c>
      <c r="E1207" s="21" t="s">
        <v>1094</v>
      </c>
      <c r="F1207" s="21" t="s">
        <v>2176</v>
      </c>
      <c r="G1207" s="21" t="s">
        <v>4220</v>
      </c>
      <c r="H1207" s="22">
        <v>677452</v>
      </c>
      <c r="I1207" s="22">
        <v>354791.34108599997</v>
      </c>
      <c r="J1207" s="21" t="s">
        <v>5075</v>
      </c>
      <c r="K1207" s="21"/>
      <c r="L1207" s="22">
        <v>2619576</v>
      </c>
      <c r="M1207" s="22">
        <v>0</v>
      </c>
      <c r="N1207" s="21" t="s">
        <v>12505</v>
      </c>
      <c r="O1207" s="8">
        <v>44440</v>
      </c>
      <c r="P1207" s="21" t="s">
        <v>12512</v>
      </c>
      <c r="Q1207" s="22">
        <f>Table1_2[[#This Row],[Bank Deposit]]-Table1_2[[#This Row],[Saving Accounts]]</f>
        <v>322660.65891400003</v>
      </c>
      <c r="R1207" s="22">
        <f>IF(AND(Table1_2[[#This Row],[Bank Deposit]]&gt;=500000),Table1_2[[#This Row],[Bank Deposit]]+Table1_2[[#This Row],[Bank Deposit]]*0.02,Table1_2[[#This Row],[Bank Deposit]])</f>
        <v>691001.04</v>
      </c>
    </row>
    <row r="1208" spans="1:18" x14ac:dyDescent="0.25">
      <c r="A1208" s="21" t="s">
        <v>6542</v>
      </c>
      <c r="B1208">
        <v>704149278</v>
      </c>
      <c r="C1208">
        <v>47</v>
      </c>
      <c r="D1208" s="8">
        <v>27539.25</v>
      </c>
      <c r="E1208" s="21" t="s">
        <v>12</v>
      </c>
      <c r="F1208" s="21" t="s">
        <v>336</v>
      </c>
      <c r="G1208" s="21" t="s">
        <v>4070</v>
      </c>
      <c r="H1208" s="22">
        <v>189930</v>
      </c>
      <c r="I1208" s="22">
        <v>107263.20795192001</v>
      </c>
      <c r="J1208" s="21" t="s">
        <v>6544</v>
      </c>
      <c r="K1208" s="21"/>
      <c r="L1208" s="22">
        <v>21540105</v>
      </c>
      <c r="M1208" s="22">
        <v>363645436</v>
      </c>
      <c r="N1208" s="21" t="s">
        <v>12515</v>
      </c>
      <c r="O1208" s="8">
        <v>44246</v>
      </c>
      <c r="P1208" s="21" t="s">
        <v>12527</v>
      </c>
      <c r="Q1208" s="22">
        <f>Table1_2[[#This Row],[Bank Deposit]]-Table1_2[[#This Row],[Saving Accounts]]</f>
        <v>82666.792048079995</v>
      </c>
      <c r="R1208" s="22">
        <f>IF(AND(Table1_2[[#This Row],[Bank Deposit]]&gt;=500000),Table1_2[[#This Row],[Bank Deposit]]+Table1_2[[#This Row],[Bank Deposit]]*0.02,Table1_2[[#This Row],[Bank Deposit]])</f>
        <v>189930</v>
      </c>
    </row>
    <row r="1209" spans="1:18" x14ac:dyDescent="0.25">
      <c r="A1209" s="21" t="s">
        <v>5902</v>
      </c>
      <c r="B1209">
        <v>741375983</v>
      </c>
      <c r="C1209">
        <v>52</v>
      </c>
      <c r="D1209" s="8">
        <v>25713</v>
      </c>
      <c r="E1209" s="21" t="s">
        <v>12</v>
      </c>
      <c r="F1209" s="21" t="s">
        <v>125</v>
      </c>
      <c r="G1209" s="21" t="s">
        <v>4062</v>
      </c>
      <c r="H1209" s="22">
        <v>3047678</v>
      </c>
      <c r="I1209" s="22">
        <v>438710.35161860002</v>
      </c>
      <c r="J1209" s="21" t="s">
        <v>5904</v>
      </c>
      <c r="K1209" s="21"/>
      <c r="L1209" s="22">
        <v>302672565</v>
      </c>
      <c r="M1209" s="22">
        <v>0</v>
      </c>
      <c r="N1209" s="21" t="s">
        <v>12539</v>
      </c>
      <c r="O1209" s="8">
        <v>44380</v>
      </c>
      <c r="P1209" s="21" t="s">
        <v>12512</v>
      </c>
      <c r="Q1209" s="22">
        <f>Table1_2[[#This Row],[Bank Deposit]]-Table1_2[[#This Row],[Saving Accounts]]</f>
        <v>2608967.6483813999</v>
      </c>
      <c r="R1209" s="22">
        <f>IF(AND(Table1_2[[#This Row],[Bank Deposit]]&gt;=500000),Table1_2[[#This Row],[Bank Deposit]]+Table1_2[[#This Row],[Bank Deposit]]*0.02,Table1_2[[#This Row],[Bank Deposit]])</f>
        <v>3108631.56</v>
      </c>
    </row>
    <row r="1210" spans="1:18" x14ac:dyDescent="0.25">
      <c r="A1210" s="21" t="s">
        <v>7035</v>
      </c>
      <c r="B1210">
        <v>859136057</v>
      </c>
      <c r="C1210">
        <v>75</v>
      </c>
      <c r="D1210" s="8">
        <v>17312.25</v>
      </c>
      <c r="E1210" s="21" t="s">
        <v>12</v>
      </c>
      <c r="F1210" s="21" t="s">
        <v>557</v>
      </c>
      <c r="G1210" s="21" t="s">
        <v>4105</v>
      </c>
      <c r="H1210" s="22">
        <v>816461</v>
      </c>
      <c r="I1210" s="22">
        <v>303904.74410100002</v>
      </c>
      <c r="J1210" s="21" t="s">
        <v>7037</v>
      </c>
      <c r="K1210" s="21"/>
      <c r="L1210" s="22">
        <v>1184293632</v>
      </c>
      <c r="M1210" s="22">
        <v>0</v>
      </c>
      <c r="N1210" s="21" t="s">
        <v>12525</v>
      </c>
      <c r="O1210" s="8">
        <v>44295</v>
      </c>
      <c r="P1210" s="21" t="s">
        <v>12564</v>
      </c>
      <c r="Q1210" s="22">
        <f>Table1_2[[#This Row],[Bank Deposit]]-Table1_2[[#This Row],[Saving Accounts]]</f>
        <v>512556.25589899998</v>
      </c>
      <c r="R1210" s="22">
        <f>IF(AND(Table1_2[[#This Row],[Bank Deposit]]&gt;=500000),Table1_2[[#This Row],[Bank Deposit]]+Table1_2[[#This Row],[Bank Deposit]]*0.02,Table1_2[[#This Row],[Bank Deposit]])</f>
        <v>832790.22</v>
      </c>
    </row>
    <row r="1211" spans="1:18" x14ac:dyDescent="0.25">
      <c r="A1211" s="21" t="s">
        <v>6836</v>
      </c>
      <c r="B1211">
        <v>638882000</v>
      </c>
      <c r="C1211">
        <v>27</v>
      </c>
      <c r="D1211" s="8">
        <v>34844.25</v>
      </c>
      <c r="E1211" s="21" t="s">
        <v>12</v>
      </c>
      <c r="F1211" s="21" t="s">
        <v>1702</v>
      </c>
      <c r="G1211" s="21" t="s">
        <v>4088</v>
      </c>
      <c r="H1211" s="22">
        <v>173259</v>
      </c>
      <c r="I1211" s="22">
        <v>102197.7888888</v>
      </c>
      <c r="J1211" s="21" t="s">
        <v>6838</v>
      </c>
      <c r="K1211" s="21"/>
      <c r="L1211" s="22">
        <v>35515728</v>
      </c>
      <c r="M1211" s="22">
        <v>0</v>
      </c>
      <c r="N1211" s="21" t="s">
        <v>12525</v>
      </c>
      <c r="O1211" s="8">
        <v>44267</v>
      </c>
      <c r="P1211" s="21" t="s">
        <v>12506</v>
      </c>
      <c r="Q1211" s="22">
        <f>Table1_2[[#This Row],[Bank Deposit]]-Table1_2[[#This Row],[Saving Accounts]]</f>
        <v>71061.211111199998</v>
      </c>
      <c r="R1211" s="22">
        <f>IF(AND(Table1_2[[#This Row],[Bank Deposit]]&gt;=500000),Table1_2[[#This Row],[Bank Deposit]]+Table1_2[[#This Row],[Bank Deposit]]*0.02,Table1_2[[#This Row],[Bank Deposit]])</f>
        <v>173259</v>
      </c>
    </row>
    <row r="1212" spans="1:18" x14ac:dyDescent="0.25">
      <c r="A1212" s="21" t="s">
        <v>5745</v>
      </c>
      <c r="B1212">
        <v>720788540</v>
      </c>
      <c r="C1212">
        <v>41</v>
      </c>
      <c r="D1212" s="8">
        <v>29730.75</v>
      </c>
      <c r="E1212" s="21" t="s">
        <v>1094</v>
      </c>
      <c r="F1212" s="21" t="s">
        <v>784</v>
      </c>
      <c r="G1212" s="21" t="s">
        <v>4058</v>
      </c>
      <c r="H1212" s="22">
        <v>291092</v>
      </c>
      <c r="I1212" s="22">
        <v>37529.272638000002</v>
      </c>
      <c r="J1212" s="21" t="s">
        <v>5747</v>
      </c>
      <c r="K1212" s="21"/>
      <c r="L1212" s="22">
        <v>143704176</v>
      </c>
      <c r="M1212" s="22">
        <v>0</v>
      </c>
      <c r="N1212" s="21" t="s">
        <v>12522</v>
      </c>
      <c r="O1212" s="8">
        <v>44580</v>
      </c>
      <c r="P1212" s="21" t="s">
        <v>12512</v>
      </c>
      <c r="Q1212" s="22">
        <f>Table1_2[[#This Row],[Bank Deposit]]-Table1_2[[#This Row],[Saving Accounts]]</f>
        <v>253562.72736200001</v>
      </c>
      <c r="R1212" s="22">
        <f>IF(AND(Table1_2[[#This Row],[Bank Deposit]]&gt;=500000),Table1_2[[#This Row],[Bank Deposit]]+Table1_2[[#This Row],[Bank Deposit]]*0.02,Table1_2[[#This Row],[Bank Deposit]])</f>
        <v>291092</v>
      </c>
    </row>
    <row r="1213" spans="1:18" x14ac:dyDescent="0.25">
      <c r="A1213" s="21" t="s">
        <v>505</v>
      </c>
      <c r="B1213">
        <v>211513274</v>
      </c>
      <c r="C1213">
        <v>56</v>
      </c>
      <c r="D1213" s="8">
        <v>24252</v>
      </c>
      <c r="E1213" s="21" t="s">
        <v>12</v>
      </c>
      <c r="F1213" s="21" t="s">
        <v>222</v>
      </c>
      <c r="G1213" s="21" t="s">
        <v>14</v>
      </c>
      <c r="H1213" s="22">
        <v>341386</v>
      </c>
      <c r="I1213" s="22">
        <v>157911.03169919999</v>
      </c>
      <c r="J1213" s="21" t="s">
        <v>507</v>
      </c>
      <c r="K1213" s="21"/>
      <c r="L1213" s="22">
        <v>3191953812</v>
      </c>
      <c r="M1213" s="22">
        <v>0</v>
      </c>
      <c r="N1213" s="21" t="s">
        <v>12505</v>
      </c>
      <c r="O1213" s="8">
        <v>44422</v>
      </c>
      <c r="P1213" s="21" t="s">
        <v>12510</v>
      </c>
      <c r="Q1213" s="22">
        <f>Table1_2[[#This Row],[Bank Deposit]]-Table1_2[[#This Row],[Saving Accounts]]</f>
        <v>183474.96830080001</v>
      </c>
      <c r="R1213" s="22">
        <f>IF(AND(Table1_2[[#This Row],[Bank Deposit]]&gt;=500000),Table1_2[[#This Row],[Bank Deposit]]+Table1_2[[#This Row],[Bank Deposit]]*0.02,Table1_2[[#This Row],[Bank Deposit]])</f>
        <v>341386</v>
      </c>
    </row>
    <row r="1214" spans="1:18" x14ac:dyDescent="0.25">
      <c r="A1214" s="21" t="s">
        <v>505</v>
      </c>
      <c r="B1214">
        <v>655541829</v>
      </c>
      <c r="C1214">
        <v>30</v>
      </c>
      <c r="D1214" s="8">
        <v>33748.5</v>
      </c>
      <c r="E1214" s="21" t="s">
        <v>12</v>
      </c>
      <c r="F1214" s="21" t="s">
        <v>34</v>
      </c>
      <c r="G1214" s="21" t="s">
        <v>4105</v>
      </c>
      <c r="H1214" s="22">
        <v>1114464</v>
      </c>
      <c r="I1214" s="22">
        <v>478033.83823103999</v>
      </c>
      <c r="J1214" s="21" t="s">
        <v>6829</v>
      </c>
      <c r="K1214" s="21"/>
      <c r="L1214" s="22">
        <v>3191953812</v>
      </c>
      <c r="M1214" s="22">
        <v>0</v>
      </c>
      <c r="N1214" s="21" t="s">
        <v>12505</v>
      </c>
      <c r="O1214" s="8">
        <v>44506</v>
      </c>
      <c r="P1214" s="21" t="s">
        <v>12506</v>
      </c>
      <c r="Q1214" s="22">
        <f>Table1_2[[#This Row],[Bank Deposit]]-Table1_2[[#This Row],[Saving Accounts]]</f>
        <v>636430.16176896007</v>
      </c>
      <c r="R1214" s="22">
        <f>IF(AND(Table1_2[[#This Row],[Bank Deposit]]&gt;=500000),Table1_2[[#This Row],[Bank Deposit]]+Table1_2[[#This Row],[Bank Deposit]]*0.02,Table1_2[[#This Row],[Bank Deposit]])</f>
        <v>1136753.28</v>
      </c>
    </row>
    <row r="1215" spans="1:18" x14ac:dyDescent="0.25">
      <c r="A1215" s="21" t="s">
        <v>505</v>
      </c>
      <c r="B1215">
        <v>38027314</v>
      </c>
      <c r="C1215">
        <v>78</v>
      </c>
      <c r="D1215" s="8">
        <v>16216.5</v>
      </c>
      <c r="E1215" s="21" t="s">
        <v>12</v>
      </c>
      <c r="F1215" s="21" t="s">
        <v>353</v>
      </c>
      <c r="G1215" s="21" t="s">
        <v>3583</v>
      </c>
      <c r="H1215" s="22">
        <v>323352</v>
      </c>
      <c r="I1215" s="22">
        <v>127340.94241220001</v>
      </c>
      <c r="J1215" s="21" t="s">
        <v>7991</v>
      </c>
      <c r="K1215" s="21"/>
      <c r="L1215" s="22">
        <v>3191953812</v>
      </c>
      <c r="M1215" s="22">
        <v>0</v>
      </c>
      <c r="N1215" s="21" t="s">
        <v>12525</v>
      </c>
      <c r="O1215" s="8">
        <v>44457</v>
      </c>
      <c r="P1215" s="21" t="s">
        <v>12561</v>
      </c>
      <c r="Q1215" s="22">
        <f>Table1_2[[#This Row],[Bank Deposit]]-Table1_2[[#This Row],[Saving Accounts]]</f>
        <v>196011.05758779999</v>
      </c>
      <c r="R1215" s="22">
        <f>IF(AND(Table1_2[[#This Row],[Bank Deposit]]&gt;=500000),Table1_2[[#This Row],[Bank Deposit]]+Table1_2[[#This Row],[Bank Deposit]]*0.02,Table1_2[[#This Row],[Bank Deposit]])</f>
        <v>323352</v>
      </c>
    </row>
    <row r="1216" spans="1:18" x14ac:dyDescent="0.25">
      <c r="A1216" s="21" t="s">
        <v>8224</v>
      </c>
      <c r="B1216">
        <v>704257334</v>
      </c>
      <c r="C1216">
        <v>75</v>
      </c>
      <c r="D1216" s="8">
        <v>17312.25</v>
      </c>
      <c r="E1216" s="21" t="s">
        <v>12</v>
      </c>
      <c r="F1216" s="21" t="s">
        <v>1083</v>
      </c>
      <c r="G1216" s="21" t="s">
        <v>3331</v>
      </c>
      <c r="H1216" s="22">
        <v>1070054</v>
      </c>
      <c r="I1216" s="22">
        <v>173348.6803488</v>
      </c>
      <c r="J1216" s="21" t="s">
        <v>8226</v>
      </c>
      <c r="K1216" s="21"/>
      <c r="L1216" s="22">
        <v>1571795785</v>
      </c>
      <c r="M1216" s="22">
        <v>0</v>
      </c>
      <c r="N1216" s="21" t="s">
        <v>12522</v>
      </c>
      <c r="O1216" s="8">
        <v>44446</v>
      </c>
      <c r="P1216" s="21" t="s">
        <v>12510</v>
      </c>
      <c r="Q1216" s="22">
        <f>Table1_2[[#This Row],[Bank Deposit]]-Table1_2[[#This Row],[Saving Accounts]]</f>
        <v>896705.31965119997</v>
      </c>
      <c r="R1216" s="22">
        <f>IF(AND(Table1_2[[#This Row],[Bank Deposit]]&gt;=500000),Table1_2[[#This Row],[Bank Deposit]]+Table1_2[[#This Row],[Bank Deposit]]*0.02,Table1_2[[#This Row],[Bank Deposit]])</f>
        <v>1091455.08</v>
      </c>
    </row>
    <row r="1217" spans="1:18" x14ac:dyDescent="0.25">
      <c r="A1217" s="21" t="s">
        <v>7300</v>
      </c>
      <c r="B1217">
        <v>626603303</v>
      </c>
      <c r="C1217">
        <v>18</v>
      </c>
      <c r="D1217" s="8">
        <v>38131.5</v>
      </c>
      <c r="E1217" s="21" t="s">
        <v>12</v>
      </c>
      <c r="F1217" s="21" t="s">
        <v>1277</v>
      </c>
      <c r="G1217" s="21" t="s">
        <v>4058</v>
      </c>
      <c r="H1217" s="22">
        <v>1883360</v>
      </c>
      <c r="I1217" s="22">
        <v>398672.32837120001</v>
      </c>
      <c r="J1217" s="21" t="s">
        <v>3990</v>
      </c>
      <c r="K1217" s="21"/>
      <c r="L1217" s="22">
        <v>4479280644</v>
      </c>
      <c r="M1217" s="22">
        <v>0</v>
      </c>
      <c r="N1217" s="21" t="s">
        <v>12539</v>
      </c>
      <c r="O1217" s="8">
        <v>44542</v>
      </c>
      <c r="P1217" s="21" t="s">
        <v>12510</v>
      </c>
      <c r="Q1217" s="22">
        <f>Table1_2[[#This Row],[Bank Deposit]]-Table1_2[[#This Row],[Saving Accounts]]</f>
        <v>1484687.6716288</v>
      </c>
      <c r="R1217" s="22">
        <f>IF(AND(Table1_2[[#This Row],[Bank Deposit]]&gt;=500000),Table1_2[[#This Row],[Bank Deposit]]+Table1_2[[#This Row],[Bank Deposit]]*0.02,Table1_2[[#This Row],[Bank Deposit]])</f>
        <v>1921027.2</v>
      </c>
    </row>
    <row r="1218" spans="1:18" x14ac:dyDescent="0.25">
      <c r="A1218" s="21" t="s">
        <v>4648</v>
      </c>
      <c r="B1218">
        <v>224073752</v>
      </c>
      <c r="C1218">
        <v>54</v>
      </c>
      <c r="D1218" s="8">
        <v>24982.5</v>
      </c>
      <c r="E1218" s="21" t="s">
        <v>1094</v>
      </c>
      <c r="F1218" s="21" t="s">
        <v>78</v>
      </c>
      <c r="G1218" s="21" t="s">
        <v>4066</v>
      </c>
      <c r="H1218" s="22">
        <v>151854</v>
      </c>
      <c r="I1218" s="22">
        <v>165788.46950400001</v>
      </c>
      <c r="J1218" s="21" t="s">
        <v>4650</v>
      </c>
      <c r="K1218" s="21"/>
      <c r="L1218" s="22">
        <v>3461250147</v>
      </c>
      <c r="M1218" s="22">
        <v>0</v>
      </c>
      <c r="N1218" s="21" t="s">
        <v>12539</v>
      </c>
      <c r="O1218" s="8">
        <v>44581</v>
      </c>
      <c r="P1218" s="21" t="s">
        <v>12566</v>
      </c>
      <c r="Q1218" s="22">
        <f>Table1_2[[#This Row],[Bank Deposit]]-Table1_2[[#This Row],[Saving Accounts]]</f>
        <v>-13934.469504000008</v>
      </c>
      <c r="R1218" s="22">
        <f>IF(AND(Table1_2[[#This Row],[Bank Deposit]]&gt;=500000),Table1_2[[#This Row],[Bank Deposit]]+Table1_2[[#This Row],[Bank Deposit]]*0.02,Table1_2[[#This Row],[Bank Deposit]])</f>
        <v>151854</v>
      </c>
    </row>
    <row r="1219" spans="1:18" x14ac:dyDescent="0.25">
      <c r="A1219" s="21" t="s">
        <v>2316</v>
      </c>
      <c r="B1219">
        <v>638191269</v>
      </c>
      <c r="C1219">
        <v>75</v>
      </c>
      <c r="D1219" s="8">
        <v>17312.25</v>
      </c>
      <c r="E1219" s="21" t="s">
        <v>1094</v>
      </c>
      <c r="F1219" s="21" t="s">
        <v>404</v>
      </c>
      <c r="G1219" s="21" t="s">
        <v>1964</v>
      </c>
      <c r="H1219" s="22">
        <v>407298</v>
      </c>
      <c r="I1219" s="22">
        <v>118826.49370560001</v>
      </c>
      <c r="J1219" s="21" t="s">
        <v>2318</v>
      </c>
      <c r="K1219" s="21"/>
      <c r="L1219" s="22">
        <v>3041308659</v>
      </c>
      <c r="M1219" s="22">
        <v>0</v>
      </c>
      <c r="N1219" s="21" t="s">
        <v>12505</v>
      </c>
      <c r="O1219" s="8">
        <v>44448</v>
      </c>
      <c r="P1219" s="21" t="s">
        <v>12506</v>
      </c>
      <c r="Q1219" s="22">
        <f>Table1_2[[#This Row],[Bank Deposit]]-Table1_2[[#This Row],[Saving Accounts]]</f>
        <v>288471.50629439997</v>
      </c>
      <c r="R1219" s="22">
        <f>IF(AND(Table1_2[[#This Row],[Bank Deposit]]&gt;=500000),Table1_2[[#This Row],[Bank Deposit]]+Table1_2[[#This Row],[Bank Deposit]]*0.02,Table1_2[[#This Row],[Bank Deposit]])</f>
        <v>407298</v>
      </c>
    </row>
    <row r="1220" spans="1:18" x14ac:dyDescent="0.25">
      <c r="A1220" s="21" t="s">
        <v>6752</v>
      </c>
      <c r="B1220">
        <v>801227547</v>
      </c>
      <c r="C1220">
        <v>66</v>
      </c>
      <c r="D1220" s="8">
        <v>20599.5</v>
      </c>
      <c r="E1220" s="21" t="s">
        <v>12</v>
      </c>
      <c r="F1220" s="21" t="s">
        <v>636</v>
      </c>
      <c r="G1220" s="21" t="s">
        <v>4074</v>
      </c>
      <c r="H1220" s="22">
        <v>752092</v>
      </c>
      <c r="I1220" s="22">
        <v>526163.70311999996</v>
      </c>
      <c r="J1220" s="21" t="s">
        <v>6754</v>
      </c>
      <c r="K1220" s="21"/>
      <c r="L1220" s="22">
        <v>91216944</v>
      </c>
      <c r="M1220" s="22">
        <v>0</v>
      </c>
      <c r="N1220" s="21" t="s">
        <v>12522</v>
      </c>
      <c r="O1220" s="8">
        <v>44359</v>
      </c>
      <c r="P1220" s="21" t="s">
        <v>12512</v>
      </c>
      <c r="Q1220" s="22">
        <f>Table1_2[[#This Row],[Bank Deposit]]-Table1_2[[#This Row],[Saving Accounts]]</f>
        <v>225928.29688000004</v>
      </c>
      <c r="R1220" s="22">
        <f>IF(AND(Table1_2[[#This Row],[Bank Deposit]]&gt;=500000),Table1_2[[#This Row],[Bank Deposit]]+Table1_2[[#This Row],[Bank Deposit]]*0.02,Table1_2[[#This Row],[Bank Deposit]])</f>
        <v>767133.84</v>
      </c>
    </row>
    <row r="1221" spans="1:18" x14ac:dyDescent="0.25">
      <c r="A1221" s="21" t="s">
        <v>5379</v>
      </c>
      <c r="B1221">
        <v>822729697</v>
      </c>
      <c r="C1221">
        <v>51</v>
      </c>
      <c r="D1221" s="8">
        <v>26078.25</v>
      </c>
      <c r="E1221" s="21" t="s">
        <v>1094</v>
      </c>
      <c r="F1221" s="21" t="s">
        <v>965</v>
      </c>
      <c r="G1221" s="21" t="s">
        <v>4062</v>
      </c>
      <c r="H1221" s="22">
        <v>1667444</v>
      </c>
      <c r="I1221" s="22">
        <v>274495.08104100003</v>
      </c>
      <c r="J1221" s="21" t="s">
        <v>5381</v>
      </c>
      <c r="K1221" s="21"/>
      <c r="L1221" s="22">
        <v>5203283475</v>
      </c>
      <c r="M1221" s="22">
        <v>352774026</v>
      </c>
      <c r="N1221" s="21" t="s">
        <v>12515</v>
      </c>
      <c r="O1221" s="8">
        <v>44591</v>
      </c>
      <c r="P1221" s="21" t="s">
        <v>12527</v>
      </c>
      <c r="Q1221" s="22">
        <f>Table1_2[[#This Row],[Bank Deposit]]-Table1_2[[#This Row],[Saving Accounts]]</f>
        <v>1392948.9189589999</v>
      </c>
      <c r="R1221" s="22">
        <f>IF(AND(Table1_2[[#This Row],[Bank Deposit]]&gt;=500000),Table1_2[[#This Row],[Bank Deposit]]+Table1_2[[#This Row],[Bank Deposit]]*0.02,Table1_2[[#This Row],[Bank Deposit]])</f>
        <v>1700792.88</v>
      </c>
    </row>
    <row r="1222" spans="1:18" x14ac:dyDescent="0.25">
      <c r="A1222" s="21" t="s">
        <v>2977</v>
      </c>
      <c r="B1222">
        <v>987000482</v>
      </c>
      <c r="C1222">
        <v>41</v>
      </c>
      <c r="D1222" s="8">
        <v>29730.75</v>
      </c>
      <c r="E1222" s="21" t="s">
        <v>1094</v>
      </c>
      <c r="F1222" s="21" t="s">
        <v>2364</v>
      </c>
      <c r="G1222" s="21" t="s">
        <v>2773</v>
      </c>
      <c r="H1222" s="22">
        <v>14079</v>
      </c>
      <c r="I1222" s="22">
        <v>11615.325836399999</v>
      </c>
      <c r="J1222" s="21" t="s">
        <v>2979</v>
      </c>
      <c r="K1222" s="21"/>
      <c r="L1222" s="22">
        <v>4223826334</v>
      </c>
      <c r="M1222" s="22">
        <v>0</v>
      </c>
      <c r="N1222" s="21" t="s">
        <v>12539</v>
      </c>
      <c r="O1222" s="8">
        <v>44483</v>
      </c>
      <c r="P1222" s="21" t="s">
        <v>12512</v>
      </c>
      <c r="Q1222" s="22">
        <f>Table1_2[[#This Row],[Bank Deposit]]-Table1_2[[#This Row],[Saving Accounts]]</f>
        <v>2463.6741636000006</v>
      </c>
      <c r="R1222" s="22">
        <f>IF(AND(Table1_2[[#This Row],[Bank Deposit]]&gt;=500000),Table1_2[[#This Row],[Bank Deposit]]+Table1_2[[#This Row],[Bank Deposit]]*0.02,Table1_2[[#This Row],[Bank Deposit]])</f>
        <v>14079</v>
      </c>
    </row>
    <row r="1223" spans="1:18" x14ac:dyDescent="0.25">
      <c r="A1223" s="21" t="s">
        <v>7860</v>
      </c>
      <c r="B1223">
        <v>278484880</v>
      </c>
      <c r="C1223">
        <v>23</v>
      </c>
      <c r="D1223" s="8">
        <v>36305.25</v>
      </c>
      <c r="E1223" s="21" t="s">
        <v>12</v>
      </c>
      <c r="F1223" s="21" t="s">
        <v>168</v>
      </c>
      <c r="G1223" s="21" t="s">
        <v>3058</v>
      </c>
      <c r="H1223" s="22">
        <v>1127561</v>
      </c>
      <c r="I1223" s="22">
        <v>260927.22799136001</v>
      </c>
      <c r="J1223" s="21" t="s">
        <v>7862</v>
      </c>
      <c r="K1223" s="21"/>
      <c r="L1223" s="22">
        <v>186875037</v>
      </c>
      <c r="M1223" s="22">
        <v>0</v>
      </c>
      <c r="N1223" s="21" t="s">
        <v>12505</v>
      </c>
      <c r="O1223" s="8">
        <v>44644</v>
      </c>
      <c r="P1223" s="21" t="s">
        <v>12506</v>
      </c>
      <c r="Q1223" s="22">
        <f>Table1_2[[#This Row],[Bank Deposit]]-Table1_2[[#This Row],[Saving Accounts]]</f>
        <v>866633.77200863999</v>
      </c>
      <c r="R1223" s="22">
        <f>IF(AND(Table1_2[[#This Row],[Bank Deposit]]&gt;=500000),Table1_2[[#This Row],[Bank Deposit]]+Table1_2[[#This Row],[Bank Deposit]]*0.02,Table1_2[[#This Row],[Bank Deposit]])</f>
        <v>1150112.22</v>
      </c>
    </row>
    <row r="1224" spans="1:18" x14ac:dyDescent="0.25">
      <c r="A1224" s="21" t="s">
        <v>3950</v>
      </c>
      <c r="B1224">
        <v>824575644</v>
      </c>
      <c r="C1224">
        <v>78</v>
      </c>
      <c r="D1224" s="8">
        <v>16216.5</v>
      </c>
      <c r="E1224" s="21" t="s">
        <v>1094</v>
      </c>
      <c r="F1224" s="21" t="s">
        <v>514</v>
      </c>
      <c r="G1224" s="21" t="s">
        <v>3820</v>
      </c>
      <c r="H1224" s="22">
        <v>97928</v>
      </c>
      <c r="I1224" s="22">
        <v>34510.157760000002</v>
      </c>
      <c r="J1224" s="21" t="s">
        <v>3952</v>
      </c>
      <c r="K1224" s="21"/>
      <c r="L1224" s="22">
        <v>807296544</v>
      </c>
      <c r="M1224" s="22">
        <v>0</v>
      </c>
      <c r="N1224" s="21" t="s">
        <v>12525</v>
      </c>
      <c r="O1224" s="8">
        <v>44593</v>
      </c>
      <c r="P1224" s="21" t="s">
        <v>12564</v>
      </c>
      <c r="Q1224" s="22">
        <f>Table1_2[[#This Row],[Bank Deposit]]-Table1_2[[#This Row],[Saving Accounts]]</f>
        <v>63417.842239999998</v>
      </c>
      <c r="R1224" s="22">
        <f>IF(AND(Table1_2[[#This Row],[Bank Deposit]]&gt;=500000),Table1_2[[#This Row],[Bank Deposit]]+Table1_2[[#This Row],[Bank Deposit]]*0.02,Table1_2[[#This Row],[Bank Deposit]])</f>
        <v>97928</v>
      </c>
    </row>
    <row r="1225" spans="1:18" x14ac:dyDescent="0.25">
      <c r="A1225" s="21" t="s">
        <v>2649</v>
      </c>
      <c r="B1225">
        <v>261781838</v>
      </c>
      <c r="C1225">
        <v>53</v>
      </c>
      <c r="D1225" s="8">
        <v>25347.75</v>
      </c>
      <c r="E1225" s="21" t="s">
        <v>12</v>
      </c>
      <c r="F1225" s="21" t="s">
        <v>336</v>
      </c>
      <c r="G1225" s="21" t="s">
        <v>1964</v>
      </c>
      <c r="H1225" s="22">
        <v>88824</v>
      </c>
      <c r="I1225" s="22">
        <v>24284.013160679999</v>
      </c>
      <c r="J1225" s="21" t="s">
        <v>2651</v>
      </c>
      <c r="K1225" s="21"/>
      <c r="L1225" s="22">
        <v>3119775642</v>
      </c>
      <c r="M1225" s="22">
        <v>0</v>
      </c>
      <c r="N1225" s="21" t="s">
        <v>12505</v>
      </c>
      <c r="O1225" s="8">
        <v>44465</v>
      </c>
      <c r="P1225" s="21" t="s">
        <v>12506</v>
      </c>
      <c r="Q1225" s="22">
        <f>Table1_2[[#This Row],[Bank Deposit]]-Table1_2[[#This Row],[Saving Accounts]]</f>
        <v>64539.986839320001</v>
      </c>
      <c r="R1225" s="22">
        <f>IF(AND(Table1_2[[#This Row],[Bank Deposit]]&gt;=500000),Table1_2[[#This Row],[Bank Deposit]]+Table1_2[[#This Row],[Bank Deposit]]*0.02,Table1_2[[#This Row],[Bank Deposit]])</f>
        <v>88824</v>
      </c>
    </row>
    <row r="1226" spans="1:18" x14ac:dyDescent="0.25">
      <c r="A1226" s="21" t="s">
        <v>5664</v>
      </c>
      <c r="B1226">
        <v>298136303</v>
      </c>
      <c r="C1226">
        <v>48</v>
      </c>
      <c r="D1226" s="8">
        <v>27174</v>
      </c>
      <c r="E1226" s="21" t="s">
        <v>1094</v>
      </c>
      <c r="F1226" s="21" t="s">
        <v>130</v>
      </c>
      <c r="G1226" s="21" t="s">
        <v>4054</v>
      </c>
      <c r="H1226" s="22">
        <v>1572645</v>
      </c>
      <c r="I1226" s="22">
        <v>344614.44124800002</v>
      </c>
      <c r="J1226" s="21" t="s">
        <v>5666</v>
      </c>
      <c r="K1226" s="21"/>
      <c r="L1226" s="22">
        <v>12174414</v>
      </c>
      <c r="M1226" s="22">
        <v>0</v>
      </c>
      <c r="N1226" s="21" t="s">
        <v>12539</v>
      </c>
      <c r="O1226" s="8">
        <v>44428</v>
      </c>
      <c r="P1226" s="21" t="s">
        <v>12566</v>
      </c>
      <c r="Q1226" s="22">
        <f>Table1_2[[#This Row],[Bank Deposit]]-Table1_2[[#This Row],[Saving Accounts]]</f>
        <v>1228030.5587519999</v>
      </c>
      <c r="R1226" s="22">
        <f>IF(AND(Table1_2[[#This Row],[Bank Deposit]]&gt;=500000),Table1_2[[#This Row],[Bank Deposit]]+Table1_2[[#This Row],[Bank Deposit]]*0.02,Table1_2[[#This Row],[Bank Deposit]])</f>
        <v>1604097.9</v>
      </c>
    </row>
    <row r="1227" spans="1:18" x14ac:dyDescent="0.25">
      <c r="A1227" s="21" t="s">
        <v>2914</v>
      </c>
      <c r="B1227">
        <v>105868418</v>
      </c>
      <c r="C1227">
        <v>35</v>
      </c>
      <c r="D1227" s="8">
        <v>31922.25</v>
      </c>
      <c r="E1227" s="21" t="s">
        <v>1094</v>
      </c>
      <c r="F1227" s="21" t="s">
        <v>549</v>
      </c>
      <c r="G1227" s="21" t="s">
        <v>2773</v>
      </c>
      <c r="H1227" s="22">
        <v>300044</v>
      </c>
      <c r="I1227" s="22">
        <v>315565.84111199999</v>
      </c>
      <c r="J1227" s="21" t="s">
        <v>2916</v>
      </c>
      <c r="K1227" s="21"/>
      <c r="L1227" s="22">
        <v>2019901422</v>
      </c>
      <c r="M1227" s="22">
        <v>0</v>
      </c>
      <c r="N1227" s="21" t="s">
        <v>12505</v>
      </c>
      <c r="O1227" s="8">
        <v>44682</v>
      </c>
      <c r="P1227" s="21" t="s">
        <v>12506</v>
      </c>
      <c r="Q1227" s="22">
        <f>Table1_2[[#This Row],[Bank Deposit]]-Table1_2[[#This Row],[Saving Accounts]]</f>
        <v>-15521.841111999995</v>
      </c>
      <c r="R1227" s="22">
        <f>IF(AND(Table1_2[[#This Row],[Bank Deposit]]&gt;=500000),Table1_2[[#This Row],[Bank Deposit]]+Table1_2[[#This Row],[Bank Deposit]]*0.02,Table1_2[[#This Row],[Bank Deposit]])</f>
        <v>300044</v>
      </c>
    </row>
    <row r="1228" spans="1:18" x14ac:dyDescent="0.25">
      <c r="A1228" s="21" t="s">
        <v>5876</v>
      </c>
      <c r="B1228">
        <v>901841302</v>
      </c>
      <c r="C1228">
        <v>21</v>
      </c>
      <c r="D1228" s="8">
        <v>37035.75</v>
      </c>
      <c r="E1228" s="21" t="s">
        <v>12</v>
      </c>
      <c r="F1228" s="21" t="s">
        <v>1536</v>
      </c>
      <c r="G1228" s="21" t="s">
        <v>4074</v>
      </c>
      <c r="H1228" s="22">
        <v>979093</v>
      </c>
      <c r="I1228" s="22">
        <v>99674.875218240006</v>
      </c>
      <c r="J1228" s="21" t="s">
        <v>5878</v>
      </c>
      <c r="K1228" s="21"/>
      <c r="L1228" s="22">
        <v>1226088909</v>
      </c>
      <c r="M1228" s="22">
        <v>0</v>
      </c>
      <c r="N1228" s="21" t="s">
        <v>12505</v>
      </c>
      <c r="O1228" s="8">
        <v>44202</v>
      </c>
      <c r="P1228" s="21" t="s">
        <v>12506</v>
      </c>
      <c r="Q1228" s="22">
        <f>Table1_2[[#This Row],[Bank Deposit]]-Table1_2[[#This Row],[Saving Accounts]]</f>
        <v>879418.12478176004</v>
      </c>
      <c r="R1228" s="22">
        <f>IF(AND(Table1_2[[#This Row],[Bank Deposit]]&gt;=500000),Table1_2[[#This Row],[Bank Deposit]]+Table1_2[[#This Row],[Bank Deposit]]*0.02,Table1_2[[#This Row],[Bank Deposit]])</f>
        <v>998674.86</v>
      </c>
    </row>
    <row r="1229" spans="1:18" x14ac:dyDescent="0.25">
      <c r="A1229" s="21" t="s">
        <v>2989</v>
      </c>
      <c r="B1229">
        <v>33263608</v>
      </c>
      <c r="C1229">
        <v>32</v>
      </c>
      <c r="D1229" s="8">
        <v>33018</v>
      </c>
      <c r="E1229" s="21" t="s">
        <v>1094</v>
      </c>
      <c r="F1229" s="21" t="s">
        <v>222</v>
      </c>
      <c r="G1229" s="21" t="s">
        <v>2773</v>
      </c>
      <c r="H1229" s="22">
        <v>235701</v>
      </c>
      <c r="I1229" s="22">
        <v>102929.94369</v>
      </c>
      <c r="J1229" s="21" t="s">
        <v>2991</v>
      </c>
      <c r="K1229" s="21"/>
      <c r="L1229" s="22">
        <v>2247360128</v>
      </c>
      <c r="M1229" s="22">
        <v>0</v>
      </c>
      <c r="N1229" s="21" t="s">
        <v>12509</v>
      </c>
      <c r="O1229" s="8">
        <v>44261</v>
      </c>
      <c r="P1229" s="21" t="s">
        <v>12519</v>
      </c>
      <c r="Q1229" s="22">
        <f>Table1_2[[#This Row],[Bank Deposit]]-Table1_2[[#This Row],[Saving Accounts]]</f>
        <v>132771.05631000001</v>
      </c>
      <c r="R1229" s="22">
        <f>IF(AND(Table1_2[[#This Row],[Bank Deposit]]&gt;=500000),Table1_2[[#This Row],[Bank Deposit]]+Table1_2[[#This Row],[Bank Deposit]]*0.02,Table1_2[[#This Row],[Bank Deposit]])</f>
        <v>235701</v>
      </c>
    </row>
    <row r="1230" spans="1:18" x14ac:dyDescent="0.25">
      <c r="A1230" s="21" t="s">
        <v>5376</v>
      </c>
      <c r="B1230">
        <v>650193232</v>
      </c>
      <c r="C1230">
        <v>80</v>
      </c>
      <c r="D1230" s="8">
        <v>15486</v>
      </c>
      <c r="E1230" s="21" t="s">
        <v>1094</v>
      </c>
      <c r="F1230" s="21" t="s">
        <v>978</v>
      </c>
      <c r="G1230" s="21" t="s">
        <v>4066</v>
      </c>
      <c r="H1230" s="22">
        <v>466272</v>
      </c>
      <c r="I1230" s="22">
        <v>209822.26016159999</v>
      </c>
      <c r="J1230" s="21" t="s">
        <v>5378</v>
      </c>
      <c r="K1230" s="21"/>
      <c r="L1230" s="22">
        <v>1287789237</v>
      </c>
      <c r="M1230" s="22">
        <v>0</v>
      </c>
      <c r="N1230" s="21" t="s">
        <v>12505</v>
      </c>
      <c r="O1230" s="8">
        <v>44202</v>
      </c>
      <c r="P1230" s="21" t="s">
        <v>12506</v>
      </c>
      <c r="Q1230" s="22">
        <f>Table1_2[[#This Row],[Bank Deposit]]-Table1_2[[#This Row],[Saving Accounts]]</f>
        <v>256449.73983840001</v>
      </c>
      <c r="R1230" s="22">
        <f>IF(AND(Table1_2[[#This Row],[Bank Deposit]]&gt;=500000),Table1_2[[#This Row],[Bank Deposit]]+Table1_2[[#This Row],[Bank Deposit]]*0.02,Table1_2[[#This Row],[Bank Deposit]])</f>
        <v>466272</v>
      </c>
    </row>
    <row r="1231" spans="1:18" x14ac:dyDescent="0.25">
      <c r="A1231" s="21" t="s">
        <v>3228</v>
      </c>
      <c r="B1231">
        <v>717220415</v>
      </c>
      <c r="C1231">
        <v>49</v>
      </c>
      <c r="D1231" s="8">
        <v>26808.75</v>
      </c>
      <c r="E1231" s="21" t="s">
        <v>1094</v>
      </c>
      <c r="F1231" s="21" t="s">
        <v>1626</v>
      </c>
      <c r="G1231" s="21" t="s">
        <v>3058</v>
      </c>
      <c r="H1231" s="22">
        <v>47283</v>
      </c>
      <c r="I1231" s="22">
        <v>41720.068305000001</v>
      </c>
      <c r="J1231" s="21" t="s">
        <v>3230</v>
      </c>
      <c r="K1231" s="21"/>
      <c r="L1231" s="22">
        <v>2759250624</v>
      </c>
      <c r="M1231" s="22">
        <v>0</v>
      </c>
      <c r="N1231" s="21" t="s">
        <v>12505</v>
      </c>
      <c r="O1231" s="8">
        <v>44317</v>
      </c>
      <c r="P1231" s="21" t="s">
        <v>12506</v>
      </c>
      <c r="Q1231" s="22">
        <f>Table1_2[[#This Row],[Bank Deposit]]-Table1_2[[#This Row],[Saving Accounts]]</f>
        <v>5562.9316949999993</v>
      </c>
      <c r="R1231" s="22">
        <f>IF(AND(Table1_2[[#This Row],[Bank Deposit]]&gt;=500000),Table1_2[[#This Row],[Bank Deposit]]+Table1_2[[#This Row],[Bank Deposit]]*0.02,Table1_2[[#This Row],[Bank Deposit]])</f>
        <v>47283</v>
      </c>
    </row>
    <row r="1232" spans="1:18" x14ac:dyDescent="0.25">
      <c r="A1232" s="21" t="s">
        <v>3510</v>
      </c>
      <c r="B1232">
        <v>913765998</v>
      </c>
      <c r="C1232">
        <v>33</v>
      </c>
      <c r="D1232" s="8">
        <v>32652.75</v>
      </c>
      <c r="E1232" s="21" t="s">
        <v>1094</v>
      </c>
      <c r="F1232" s="21" t="s">
        <v>404</v>
      </c>
      <c r="G1232" s="21" t="s">
        <v>3331</v>
      </c>
      <c r="H1232" s="22">
        <v>167557</v>
      </c>
      <c r="I1232" s="22">
        <v>46245.793741200003</v>
      </c>
      <c r="J1232" s="21" t="s">
        <v>3512</v>
      </c>
      <c r="K1232" s="21"/>
      <c r="L1232" s="22">
        <v>796928704</v>
      </c>
      <c r="M1232" s="22">
        <v>0</v>
      </c>
      <c r="N1232" s="21" t="s">
        <v>12505</v>
      </c>
      <c r="O1232" s="8">
        <v>44236</v>
      </c>
      <c r="P1232" s="21" t="s">
        <v>12564</v>
      </c>
      <c r="Q1232" s="22">
        <f>Table1_2[[#This Row],[Bank Deposit]]-Table1_2[[#This Row],[Saving Accounts]]</f>
        <v>121311.2062588</v>
      </c>
      <c r="R1232" s="22">
        <f>IF(AND(Table1_2[[#This Row],[Bank Deposit]]&gt;=500000),Table1_2[[#This Row],[Bank Deposit]]+Table1_2[[#This Row],[Bank Deposit]]*0.02,Table1_2[[#This Row],[Bank Deposit]])</f>
        <v>167557</v>
      </c>
    </row>
    <row r="1233" spans="1:18" x14ac:dyDescent="0.25">
      <c r="A1233" s="21" t="s">
        <v>3659</v>
      </c>
      <c r="B1233">
        <v>530044811</v>
      </c>
      <c r="C1233">
        <v>47</v>
      </c>
      <c r="D1233" s="8">
        <v>27539.25</v>
      </c>
      <c r="E1233" s="21" t="s">
        <v>1094</v>
      </c>
      <c r="F1233" s="21" t="s">
        <v>430</v>
      </c>
      <c r="G1233" s="21" t="s">
        <v>3583</v>
      </c>
      <c r="H1233" s="22">
        <v>48332</v>
      </c>
      <c r="I1233" s="22">
        <v>40066.208582400002</v>
      </c>
      <c r="J1233" s="21" t="s">
        <v>3661</v>
      </c>
      <c r="K1233" s="21"/>
      <c r="L1233" s="22">
        <v>1126837344</v>
      </c>
      <c r="M1233" s="22">
        <v>0</v>
      </c>
      <c r="N1233" s="21" t="s">
        <v>12525</v>
      </c>
      <c r="O1233" s="8">
        <v>44383</v>
      </c>
      <c r="P1233" s="21" t="s">
        <v>12561</v>
      </c>
      <c r="Q1233" s="22">
        <f>Table1_2[[#This Row],[Bank Deposit]]-Table1_2[[#This Row],[Saving Accounts]]</f>
        <v>8265.7914175999977</v>
      </c>
      <c r="R1233" s="22">
        <f>IF(AND(Table1_2[[#This Row],[Bank Deposit]]&gt;=500000),Table1_2[[#This Row],[Bank Deposit]]+Table1_2[[#This Row],[Bank Deposit]]*0.02,Table1_2[[#This Row],[Bank Deposit]])</f>
        <v>48332</v>
      </c>
    </row>
    <row r="1234" spans="1:18" x14ac:dyDescent="0.25">
      <c r="A1234" s="21" t="s">
        <v>2139</v>
      </c>
      <c r="B1234">
        <v>169553214</v>
      </c>
      <c r="C1234">
        <v>60</v>
      </c>
      <c r="D1234" s="8">
        <v>22791</v>
      </c>
      <c r="E1234" s="21" t="s">
        <v>1094</v>
      </c>
      <c r="F1234" s="21" t="s">
        <v>135</v>
      </c>
      <c r="G1234" s="21" t="s">
        <v>1964</v>
      </c>
      <c r="H1234" s="22">
        <v>2847400</v>
      </c>
      <c r="I1234" s="22">
        <v>820159.22301455995</v>
      </c>
      <c r="J1234" s="21" t="s">
        <v>2141</v>
      </c>
      <c r="K1234" s="21"/>
      <c r="L1234" s="22">
        <v>1505105463</v>
      </c>
      <c r="M1234" s="22">
        <v>0</v>
      </c>
      <c r="N1234" s="21" t="s">
        <v>12525</v>
      </c>
      <c r="O1234" s="8">
        <v>44314</v>
      </c>
      <c r="P1234" s="21" t="s">
        <v>12564</v>
      </c>
      <c r="Q1234" s="22">
        <f>Table1_2[[#This Row],[Bank Deposit]]-Table1_2[[#This Row],[Saving Accounts]]</f>
        <v>2027240.7769854399</v>
      </c>
      <c r="R1234" s="22">
        <f>IF(AND(Table1_2[[#This Row],[Bank Deposit]]&gt;=500000),Table1_2[[#This Row],[Bank Deposit]]+Table1_2[[#This Row],[Bank Deposit]]*0.02,Table1_2[[#This Row],[Bank Deposit]])</f>
        <v>2904348</v>
      </c>
    </row>
    <row r="1235" spans="1:18" x14ac:dyDescent="0.25">
      <c r="A1235" s="21" t="s">
        <v>1724</v>
      </c>
      <c r="B1235">
        <v>620261247</v>
      </c>
      <c r="C1235">
        <v>80</v>
      </c>
      <c r="D1235" s="8">
        <v>15486</v>
      </c>
      <c r="E1235" s="21" t="s">
        <v>1094</v>
      </c>
      <c r="F1235" s="21" t="s">
        <v>176</v>
      </c>
      <c r="G1235" s="21" t="s">
        <v>14</v>
      </c>
      <c r="H1235" s="22">
        <v>105429</v>
      </c>
      <c r="I1235" s="22">
        <v>64494.387719999999</v>
      </c>
      <c r="J1235" s="21" t="s">
        <v>1726</v>
      </c>
      <c r="K1235" s="21"/>
      <c r="L1235" s="22">
        <v>537970752</v>
      </c>
      <c r="M1235" s="22">
        <v>0</v>
      </c>
      <c r="N1235" s="21" t="s">
        <v>12525</v>
      </c>
      <c r="O1235" s="8">
        <v>44494</v>
      </c>
      <c r="P1235" s="21" t="s">
        <v>12506</v>
      </c>
      <c r="Q1235" s="22">
        <f>Table1_2[[#This Row],[Bank Deposit]]-Table1_2[[#This Row],[Saving Accounts]]</f>
        <v>40934.612280000001</v>
      </c>
      <c r="R1235" s="22">
        <f>IF(AND(Table1_2[[#This Row],[Bank Deposit]]&gt;=500000),Table1_2[[#This Row],[Bank Deposit]]+Table1_2[[#This Row],[Bank Deposit]]*0.02,Table1_2[[#This Row],[Bank Deposit]])</f>
        <v>105429</v>
      </c>
    </row>
    <row r="1236" spans="1:18" x14ac:dyDescent="0.25">
      <c r="A1236" s="21" t="s">
        <v>166</v>
      </c>
      <c r="B1236">
        <v>80506124</v>
      </c>
      <c r="C1236">
        <v>71</v>
      </c>
      <c r="D1236" s="8">
        <v>18773.25</v>
      </c>
      <c r="E1236" s="21" t="s">
        <v>12</v>
      </c>
      <c r="F1236" s="21" t="s">
        <v>168</v>
      </c>
      <c r="G1236" s="21" t="s">
        <v>14</v>
      </c>
      <c r="H1236" s="22">
        <v>188913</v>
      </c>
      <c r="I1236" s="22">
        <v>121444.35206400001</v>
      </c>
      <c r="J1236" s="21" t="s">
        <v>170</v>
      </c>
      <c r="K1236" s="21"/>
      <c r="L1236" s="22">
        <v>1369218888</v>
      </c>
      <c r="M1236" s="22">
        <v>3455983872</v>
      </c>
      <c r="N1236" s="21" t="s">
        <v>12515</v>
      </c>
      <c r="O1236" s="8">
        <v>44313</v>
      </c>
      <c r="P1236" s="21" t="s">
        <v>12516</v>
      </c>
      <c r="Q1236" s="22">
        <f>Table1_2[[#This Row],[Bank Deposit]]-Table1_2[[#This Row],[Saving Accounts]]</f>
        <v>67468.647935999994</v>
      </c>
      <c r="R1236" s="22">
        <f>IF(AND(Table1_2[[#This Row],[Bank Deposit]]&gt;=500000),Table1_2[[#This Row],[Bank Deposit]]+Table1_2[[#This Row],[Bank Deposit]]*0.02,Table1_2[[#This Row],[Bank Deposit]])</f>
        <v>188913</v>
      </c>
    </row>
    <row r="1237" spans="1:18" x14ac:dyDescent="0.25">
      <c r="A1237" s="21" t="s">
        <v>5313</v>
      </c>
      <c r="B1237">
        <v>961610191</v>
      </c>
      <c r="C1237">
        <v>77</v>
      </c>
      <c r="D1237" s="8">
        <v>16581.75</v>
      </c>
      <c r="E1237" s="21" t="s">
        <v>1094</v>
      </c>
      <c r="F1237" s="21" t="s">
        <v>1702</v>
      </c>
      <c r="G1237" s="21" t="s">
        <v>4070</v>
      </c>
      <c r="H1237" s="22">
        <v>23935</v>
      </c>
      <c r="I1237" s="22">
        <v>14381.678863200001</v>
      </c>
      <c r="J1237" s="21" t="s">
        <v>5315</v>
      </c>
      <c r="K1237" s="21"/>
      <c r="L1237" s="22">
        <v>910934424</v>
      </c>
      <c r="M1237" s="22">
        <v>0</v>
      </c>
      <c r="N1237" s="21" t="s">
        <v>12539</v>
      </c>
      <c r="O1237" s="8">
        <v>44516</v>
      </c>
      <c r="P1237" s="21" t="s">
        <v>12512</v>
      </c>
      <c r="Q1237" s="22">
        <f>Table1_2[[#This Row],[Bank Deposit]]-Table1_2[[#This Row],[Saving Accounts]]</f>
        <v>9553.3211367999993</v>
      </c>
      <c r="R1237" s="22">
        <f>IF(AND(Table1_2[[#This Row],[Bank Deposit]]&gt;=500000),Table1_2[[#This Row],[Bank Deposit]]+Table1_2[[#This Row],[Bank Deposit]]*0.02,Table1_2[[#This Row],[Bank Deposit]])</f>
        <v>23935</v>
      </c>
    </row>
    <row r="1238" spans="1:18" x14ac:dyDescent="0.25">
      <c r="A1238" s="21" t="s">
        <v>4651</v>
      </c>
      <c r="B1238">
        <v>825095612</v>
      </c>
      <c r="C1238">
        <v>65</v>
      </c>
      <c r="D1238" s="8">
        <v>20964.75</v>
      </c>
      <c r="E1238" s="21" t="s">
        <v>1094</v>
      </c>
      <c r="F1238" s="21" t="s">
        <v>569</v>
      </c>
      <c r="G1238" s="21" t="s">
        <v>4088</v>
      </c>
      <c r="H1238" s="22">
        <v>222030</v>
      </c>
      <c r="I1238" s="22">
        <v>130076.0531514</v>
      </c>
      <c r="J1238" s="21" t="s">
        <v>4653</v>
      </c>
      <c r="K1238" s="21"/>
      <c r="L1238" s="22">
        <v>27092849</v>
      </c>
      <c r="M1238" s="22">
        <v>0</v>
      </c>
      <c r="N1238" s="21" t="s">
        <v>12539</v>
      </c>
      <c r="O1238" s="8">
        <v>44304</v>
      </c>
      <c r="P1238" s="21" t="s">
        <v>12510</v>
      </c>
      <c r="Q1238" s="22">
        <f>Table1_2[[#This Row],[Bank Deposit]]-Table1_2[[#This Row],[Saving Accounts]]</f>
        <v>91953.946848599997</v>
      </c>
      <c r="R1238" s="22">
        <f>IF(AND(Table1_2[[#This Row],[Bank Deposit]]&gt;=500000),Table1_2[[#This Row],[Bank Deposit]]+Table1_2[[#This Row],[Bank Deposit]]*0.02,Table1_2[[#This Row],[Bank Deposit]])</f>
        <v>222030</v>
      </c>
    </row>
    <row r="1239" spans="1:18" x14ac:dyDescent="0.25">
      <c r="A1239" s="21" t="s">
        <v>6966</v>
      </c>
      <c r="B1239">
        <v>637700595</v>
      </c>
      <c r="C1239">
        <v>27</v>
      </c>
      <c r="D1239" s="8">
        <v>34844.25</v>
      </c>
      <c r="E1239" s="21" t="s">
        <v>12</v>
      </c>
      <c r="F1239" s="21" t="s">
        <v>172</v>
      </c>
      <c r="G1239" s="21" t="s">
        <v>4105</v>
      </c>
      <c r="H1239" s="22">
        <v>153984</v>
      </c>
      <c r="I1239" s="22">
        <v>32359.69318912</v>
      </c>
      <c r="J1239" s="21" t="s">
        <v>6968</v>
      </c>
      <c r="K1239" s="21"/>
      <c r="L1239" s="22">
        <v>132381821</v>
      </c>
      <c r="M1239" s="22">
        <v>0</v>
      </c>
      <c r="N1239" s="21" t="s">
        <v>12539</v>
      </c>
      <c r="O1239" s="8">
        <v>44356</v>
      </c>
      <c r="P1239" s="21" t="s">
        <v>12512</v>
      </c>
      <c r="Q1239" s="22">
        <f>Table1_2[[#This Row],[Bank Deposit]]-Table1_2[[#This Row],[Saving Accounts]]</f>
        <v>121624.30681087999</v>
      </c>
      <c r="R1239" s="22">
        <f>IF(AND(Table1_2[[#This Row],[Bank Deposit]]&gt;=500000),Table1_2[[#This Row],[Bank Deposit]]+Table1_2[[#This Row],[Bank Deposit]]*0.02,Table1_2[[#This Row],[Bank Deposit]])</f>
        <v>153984</v>
      </c>
    </row>
    <row r="1240" spans="1:18" x14ac:dyDescent="0.25">
      <c r="A1240" s="21" t="s">
        <v>4979</v>
      </c>
      <c r="B1240">
        <v>962251721</v>
      </c>
      <c r="C1240">
        <v>46</v>
      </c>
      <c r="D1240" s="8">
        <v>27904.5</v>
      </c>
      <c r="E1240" s="21" t="s">
        <v>1094</v>
      </c>
      <c r="F1240" s="21" t="s">
        <v>463</v>
      </c>
      <c r="G1240" s="21" t="s">
        <v>4058</v>
      </c>
      <c r="H1240" s="22">
        <v>1251601</v>
      </c>
      <c r="I1240" s="22">
        <v>614675.03853599995</v>
      </c>
      <c r="J1240" s="21" t="s">
        <v>4981</v>
      </c>
      <c r="K1240" s="21"/>
      <c r="L1240" s="22">
        <v>2151559228</v>
      </c>
      <c r="M1240" s="22">
        <v>0</v>
      </c>
      <c r="N1240" s="21" t="s">
        <v>12505</v>
      </c>
      <c r="O1240" s="8">
        <v>44381</v>
      </c>
      <c r="P1240" s="21" t="s">
        <v>12506</v>
      </c>
      <c r="Q1240" s="22">
        <f>Table1_2[[#This Row],[Bank Deposit]]-Table1_2[[#This Row],[Saving Accounts]]</f>
        <v>636925.96146400005</v>
      </c>
      <c r="R1240" s="22">
        <f>IF(AND(Table1_2[[#This Row],[Bank Deposit]]&gt;=500000),Table1_2[[#This Row],[Bank Deposit]]+Table1_2[[#This Row],[Bank Deposit]]*0.02,Table1_2[[#This Row],[Bank Deposit]])</f>
        <v>1276633.02</v>
      </c>
    </row>
    <row r="1241" spans="1:18" x14ac:dyDescent="0.25">
      <c r="A1241" s="21" t="s">
        <v>6945</v>
      </c>
      <c r="B1241">
        <v>9052794</v>
      </c>
      <c r="C1241">
        <v>26</v>
      </c>
      <c r="D1241" s="8">
        <v>35209.5</v>
      </c>
      <c r="E1241" s="21" t="s">
        <v>12</v>
      </c>
      <c r="F1241" s="21" t="s">
        <v>1426</v>
      </c>
      <c r="G1241" s="21" t="s">
        <v>4088</v>
      </c>
      <c r="H1241" s="22">
        <v>581228</v>
      </c>
      <c r="I1241" s="22">
        <v>224547.803208</v>
      </c>
      <c r="J1241" s="21" t="s">
        <v>6947</v>
      </c>
      <c r="K1241" s="21"/>
      <c r="L1241" s="22">
        <v>2613705644</v>
      </c>
      <c r="M1241" s="22">
        <v>0</v>
      </c>
      <c r="N1241" s="21" t="s">
        <v>12522</v>
      </c>
      <c r="O1241" s="8">
        <v>44295</v>
      </c>
      <c r="P1241" s="21" t="s">
        <v>12510</v>
      </c>
      <c r="Q1241" s="22">
        <f>Table1_2[[#This Row],[Bank Deposit]]-Table1_2[[#This Row],[Saving Accounts]]</f>
        <v>356680.19679199997</v>
      </c>
      <c r="R1241" s="22">
        <f>IF(AND(Table1_2[[#This Row],[Bank Deposit]]&gt;=500000),Table1_2[[#This Row],[Bank Deposit]]+Table1_2[[#This Row],[Bank Deposit]]*0.02,Table1_2[[#This Row],[Bank Deposit]])</f>
        <v>592852.56000000006</v>
      </c>
    </row>
    <row r="1242" spans="1:18" x14ac:dyDescent="0.25">
      <c r="A1242" s="21" t="s">
        <v>5884</v>
      </c>
      <c r="B1242">
        <v>741467211</v>
      </c>
      <c r="C1242">
        <v>35</v>
      </c>
      <c r="D1242" s="8">
        <v>31922.25</v>
      </c>
      <c r="E1242" s="21" t="s">
        <v>12</v>
      </c>
      <c r="F1242" s="21" t="s">
        <v>1252</v>
      </c>
      <c r="G1242" s="21" t="s">
        <v>4066</v>
      </c>
      <c r="H1242" s="22">
        <v>3245233</v>
      </c>
      <c r="I1242" s="22">
        <v>232278.6723257</v>
      </c>
      <c r="J1242" s="21" t="s">
        <v>5886</v>
      </c>
      <c r="K1242" s="21"/>
      <c r="L1242" s="22">
        <v>1048646144</v>
      </c>
      <c r="M1242" s="22">
        <v>57479058</v>
      </c>
      <c r="N1242" s="21" t="s">
        <v>12515</v>
      </c>
      <c r="O1242" s="8">
        <v>44385</v>
      </c>
      <c r="P1242" s="21" t="s">
        <v>12506</v>
      </c>
      <c r="Q1242" s="22">
        <f>Table1_2[[#This Row],[Bank Deposit]]-Table1_2[[#This Row],[Saving Accounts]]</f>
        <v>3012954.3276742999</v>
      </c>
      <c r="R1242" s="22">
        <f>IF(AND(Table1_2[[#This Row],[Bank Deposit]]&gt;=500000),Table1_2[[#This Row],[Bank Deposit]]+Table1_2[[#This Row],[Bank Deposit]]*0.02,Table1_2[[#This Row],[Bank Deposit]])</f>
        <v>3310137.66</v>
      </c>
    </row>
    <row r="1243" spans="1:18" x14ac:dyDescent="0.25">
      <c r="A1243" s="21" t="s">
        <v>4315</v>
      </c>
      <c r="B1243">
        <v>313947617</v>
      </c>
      <c r="C1243">
        <v>48</v>
      </c>
      <c r="D1243" s="8">
        <v>27174</v>
      </c>
      <c r="E1243" s="21" t="s">
        <v>1094</v>
      </c>
      <c r="F1243" s="21" t="s">
        <v>1517</v>
      </c>
      <c r="G1243" s="21" t="s">
        <v>4220</v>
      </c>
      <c r="H1243" s="22">
        <v>363948</v>
      </c>
      <c r="I1243" s="22">
        <v>199727.68536</v>
      </c>
      <c r="J1243" s="21" t="s">
        <v>4317</v>
      </c>
      <c r="K1243" s="21"/>
      <c r="L1243" s="22">
        <v>718028125</v>
      </c>
      <c r="M1243" s="22">
        <v>0</v>
      </c>
      <c r="N1243" s="21" t="s">
        <v>12525</v>
      </c>
      <c r="O1243" s="8">
        <v>44596</v>
      </c>
      <c r="P1243" s="21" t="s">
        <v>12564</v>
      </c>
      <c r="Q1243" s="22">
        <f>Table1_2[[#This Row],[Bank Deposit]]-Table1_2[[#This Row],[Saving Accounts]]</f>
        <v>164220.31464</v>
      </c>
      <c r="R1243" s="22">
        <f>IF(AND(Table1_2[[#This Row],[Bank Deposit]]&gt;=500000),Table1_2[[#This Row],[Bank Deposit]]+Table1_2[[#This Row],[Bank Deposit]]*0.02,Table1_2[[#This Row],[Bank Deposit]])</f>
        <v>363948</v>
      </c>
    </row>
    <row r="1244" spans="1:18" x14ac:dyDescent="0.25">
      <c r="A1244" s="21" t="s">
        <v>414</v>
      </c>
      <c r="B1244">
        <v>909028330</v>
      </c>
      <c r="C1244">
        <v>17</v>
      </c>
      <c r="D1244" s="8">
        <v>38496.75</v>
      </c>
      <c r="E1244" s="21" t="s">
        <v>12</v>
      </c>
      <c r="F1244" s="21" t="s">
        <v>181</v>
      </c>
      <c r="G1244" s="21" t="s">
        <v>14</v>
      </c>
      <c r="H1244" s="22">
        <v>160280</v>
      </c>
      <c r="I1244" s="22">
        <v>222837.61843199999</v>
      </c>
      <c r="J1244" s="21" t="s">
        <v>416</v>
      </c>
      <c r="K1244" s="21"/>
      <c r="L1244" s="22">
        <v>2911206408</v>
      </c>
      <c r="M1244" s="22">
        <v>0</v>
      </c>
      <c r="N1244" s="21" t="s">
        <v>12522</v>
      </c>
      <c r="O1244" s="8">
        <v>44391</v>
      </c>
      <c r="P1244" s="21" t="s">
        <v>12512</v>
      </c>
      <c r="Q1244" s="22">
        <f>Table1_2[[#This Row],[Bank Deposit]]-Table1_2[[#This Row],[Saving Accounts]]</f>
        <v>-62557.618431999988</v>
      </c>
      <c r="R1244" s="22">
        <f>IF(AND(Table1_2[[#This Row],[Bank Deposit]]&gt;=500000),Table1_2[[#This Row],[Bank Deposit]]+Table1_2[[#This Row],[Bank Deposit]]*0.02,Table1_2[[#This Row],[Bank Deposit]])</f>
        <v>160280</v>
      </c>
    </row>
    <row r="1245" spans="1:18" x14ac:dyDescent="0.25">
      <c r="A1245" s="21" t="s">
        <v>3312</v>
      </c>
      <c r="B1245">
        <v>203801183</v>
      </c>
      <c r="C1245">
        <v>61</v>
      </c>
      <c r="D1245" s="8">
        <v>22425.75</v>
      </c>
      <c r="E1245" s="21" t="s">
        <v>1094</v>
      </c>
      <c r="F1245" s="21" t="s">
        <v>1083</v>
      </c>
      <c r="G1245" s="21" t="s">
        <v>3058</v>
      </c>
      <c r="H1245" s="22">
        <v>132191</v>
      </c>
      <c r="I1245" s="22">
        <v>20663.589315599998</v>
      </c>
      <c r="J1245" s="21" t="s">
        <v>3314</v>
      </c>
      <c r="K1245" s="21"/>
      <c r="L1245" s="22">
        <v>2465131625</v>
      </c>
      <c r="M1245" s="22">
        <v>0</v>
      </c>
      <c r="N1245" s="21" t="s">
        <v>12539</v>
      </c>
      <c r="O1245" s="8">
        <v>44554</v>
      </c>
      <c r="P1245" s="21" t="s">
        <v>12510</v>
      </c>
      <c r="Q1245" s="22">
        <f>Table1_2[[#This Row],[Bank Deposit]]-Table1_2[[#This Row],[Saving Accounts]]</f>
        <v>111527.41068440001</v>
      </c>
      <c r="R1245" s="22">
        <f>IF(AND(Table1_2[[#This Row],[Bank Deposit]]&gt;=500000),Table1_2[[#This Row],[Bank Deposit]]+Table1_2[[#This Row],[Bank Deposit]]*0.02,Table1_2[[#This Row],[Bank Deposit]])</f>
        <v>132191</v>
      </c>
    </row>
    <row r="1246" spans="1:18" x14ac:dyDescent="0.25">
      <c r="A1246" s="21" t="s">
        <v>6027</v>
      </c>
      <c r="B1246">
        <v>933059110</v>
      </c>
      <c r="C1246">
        <v>25</v>
      </c>
      <c r="D1246" s="8">
        <v>35574.75</v>
      </c>
      <c r="E1246" s="21" t="s">
        <v>12</v>
      </c>
      <c r="F1246" s="21" t="s">
        <v>1252</v>
      </c>
      <c r="G1246" s="21" t="s">
        <v>4099</v>
      </c>
      <c r="H1246" s="22">
        <v>556227</v>
      </c>
      <c r="I1246" s="22">
        <v>316391.23503510002</v>
      </c>
      <c r="J1246" s="21" t="s">
        <v>6029</v>
      </c>
      <c r="K1246" s="21"/>
      <c r="L1246" s="22">
        <v>100901295</v>
      </c>
      <c r="M1246" s="22">
        <v>0</v>
      </c>
      <c r="N1246" s="21" t="s">
        <v>12505</v>
      </c>
      <c r="O1246" s="8">
        <v>44458</v>
      </c>
      <c r="P1246" s="21" t="s">
        <v>12506</v>
      </c>
      <c r="Q1246" s="22">
        <f>Table1_2[[#This Row],[Bank Deposit]]-Table1_2[[#This Row],[Saving Accounts]]</f>
        <v>239835.76496489998</v>
      </c>
      <c r="R1246" s="22">
        <f>IF(AND(Table1_2[[#This Row],[Bank Deposit]]&gt;=500000),Table1_2[[#This Row],[Bank Deposit]]+Table1_2[[#This Row],[Bank Deposit]]*0.02,Table1_2[[#This Row],[Bank Deposit]])</f>
        <v>567351.54</v>
      </c>
    </row>
    <row r="1247" spans="1:18" x14ac:dyDescent="0.25">
      <c r="A1247" s="21" t="s">
        <v>708</v>
      </c>
      <c r="B1247">
        <v>293577198</v>
      </c>
      <c r="C1247">
        <v>33</v>
      </c>
      <c r="D1247" s="8">
        <v>32652.75</v>
      </c>
      <c r="E1247" s="21" t="s">
        <v>12</v>
      </c>
      <c r="F1247" s="21" t="s">
        <v>483</v>
      </c>
      <c r="G1247" s="21" t="s">
        <v>14</v>
      </c>
      <c r="H1247" s="22">
        <v>433339</v>
      </c>
      <c r="I1247" s="22">
        <v>110907.66959999999</v>
      </c>
      <c r="J1247" s="21" t="s">
        <v>710</v>
      </c>
      <c r="K1247" s="21"/>
      <c r="L1247" s="22">
        <v>674407972</v>
      </c>
      <c r="M1247" s="22">
        <v>0</v>
      </c>
      <c r="N1247" s="21" t="s">
        <v>12509</v>
      </c>
      <c r="O1247" s="8">
        <v>44290</v>
      </c>
      <c r="P1247" s="21" t="s">
        <v>12519</v>
      </c>
      <c r="Q1247" s="22">
        <f>Table1_2[[#This Row],[Bank Deposit]]-Table1_2[[#This Row],[Saving Accounts]]</f>
        <v>322431.33039999998</v>
      </c>
      <c r="R1247" s="22">
        <f>IF(AND(Table1_2[[#This Row],[Bank Deposit]]&gt;=500000),Table1_2[[#This Row],[Bank Deposit]]+Table1_2[[#This Row],[Bank Deposit]]*0.02,Table1_2[[#This Row],[Bank Deposit]])</f>
        <v>433339</v>
      </c>
    </row>
    <row r="1248" spans="1:18" x14ac:dyDescent="0.25">
      <c r="A1248" s="21" t="s">
        <v>5766</v>
      </c>
      <c r="B1248">
        <v>630038435</v>
      </c>
      <c r="C1248">
        <v>37</v>
      </c>
      <c r="D1248" s="8">
        <v>31191.75</v>
      </c>
      <c r="E1248" s="21" t="s">
        <v>1094</v>
      </c>
      <c r="F1248" s="21" t="s">
        <v>168</v>
      </c>
      <c r="G1248" s="21" t="s">
        <v>4084</v>
      </c>
      <c r="H1248" s="22">
        <v>1099014</v>
      </c>
      <c r="I1248" s="22">
        <v>120012.292764</v>
      </c>
      <c r="J1248" s="21" t="s">
        <v>5768</v>
      </c>
      <c r="K1248" s="21"/>
      <c r="L1248" s="22">
        <v>1980962016</v>
      </c>
      <c r="M1248" s="22">
        <v>0</v>
      </c>
      <c r="N1248" s="21" t="s">
        <v>12509</v>
      </c>
      <c r="O1248" s="8">
        <v>44542</v>
      </c>
      <c r="P1248" s="21" t="s">
        <v>12519</v>
      </c>
      <c r="Q1248" s="22">
        <f>Table1_2[[#This Row],[Bank Deposit]]-Table1_2[[#This Row],[Saving Accounts]]</f>
        <v>979001.70723599999</v>
      </c>
      <c r="R1248" s="22">
        <f>IF(AND(Table1_2[[#This Row],[Bank Deposit]]&gt;=500000),Table1_2[[#This Row],[Bank Deposit]]+Table1_2[[#This Row],[Bank Deposit]]*0.02,Table1_2[[#This Row],[Bank Deposit]])</f>
        <v>1120994.28</v>
      </c>
    </row>
    <row r="1249" spans="1:18" x14ac:dyDescent="0.25">
      <c r="A1249" s="21" t="s">
        <v>3555</v>
      </c>
      <c r="B1249">
        <v>743760254</v>
      </c>
      <c r="C1249">
        <v>54</v>
      </c>
      <c r="D1249" s="8">
        <v>24982.5</v>
      </c>
      <c r="E1249" s="21" t="s">
        <v>1094</v>
      </c>
      <c r="F1249" s="21" t="s">
        <v>699</v>
      </c>
      <c r="G1249" s="21" t="s">
        <v>3331</v>
      </c>
      <c r="H1249" s="22">
        <v>2168648</v>
      </c>
      <c r="I1249" s="22">
        <v>398157.61863327998</v>
      </c>
      <c r="J1249" s="21" t="s">
        <v>3557</v>
      </c>
      <c r="K1249" s="21"/>
      <c r="L1249" s="22">
        <v>1312744482</v>
      </c>
      <c r="M1249" s="22">
        <v>0</v>
      </c>
      <c r="N1249" s="21" t="s">
        <v>12505</v>
      </c>
      <c r="O1249" s="8">
        <v>44646</v>
      </c>
      <c r="P1249" s="21" t="s">
        <v>12564</v>
      </c>
      <c r="Q1249" s="22">
        <f>Table1_2[[#This Row],[Bank Deposit]]-Table1_2[[#This Row],[Saving Accounts]]</f>
        <v>1770490.38136672</v>
      </c>
      <c r="R1249" s="22">
        <f>IF(AND(Table1_2[[#This Row],[Bank Deposit]]&gt;=500000),Table1_2[[#This Row],[Bank Deposit]]+Table1_2[[#This Row],[Bank Deposit]]*0.02,Table1_2[[#This Row],[Bank Deposit]])</f>
        <v>2212020.96</v>
      </c>
    </row>
    <row r="1250" spans="1:18" x14ac:dyDescent="0.25">
      <c r="A1250" s="21" t="s">
        <v>6510</v>
      </c>
      <c r="B1250">
        <v>400996340</v>
      </c>
      <c r="C1250">
        <v>54</v>
      </c>
      <c r="D1250" s="8">
        <v>24982.5</v>
      </c>
      <c r="E1250" s="21" t="s">
        <v>12</v>
      </c>
      <c r="F1250" s="21" t="s">
        <v>139</v>
      </c>
      <c r="G1250" s="21" t="s">
        <v>4105</v>
      </c>
      <c r="H1250" s="22">
        <v>450062</v>
      </c>
      <c r="I1250" s="22">
        <v>223579.05057180001</v>
      </c>
      <c r="J1250" s="21" t="s">
        <v>6512</v>
      </c>
      <c r="K1250" s="21"/>
      <c r="L1250" s="22">
        <v>149870898</v>
      </c>
      <c r="M1250" s="22">
        <v>0</v>
      </c>
      <c r="N1250" s="21" t="s">
        <v>12522</v>
      </c>
      <c r="O1250" s="8">
        <v>44424</v>
      </c>
      <c r="P1250" s="21" t="s">
        <v>12510</v>
      </c>
      <c r="Q1250" s="22">
        <f>Table1_2[[#This Row],[Bank Deposit]]-Table1_2[[#This Row],[Saving Accounts]]</f>
        <v>226482.94942819999</v>
      </c>
      <c r="R1250" s="22">
        <f>IF(AND(Table1_2[[#This Row],[Bank Deposit]]&gt;=500000),Table1_2[[#This Row],[Bank Deposit]]+Table1_2[[#This Row],[Bank Deposit]]*0.02,Table1_2[[#This Row],[Bank Deposit]])</f>
        <v>450062</v>
      </c>
    </row>
    <row r="1251" spans="1:18" x14ac:dyDescent="0.25">
      <c r="A1251" s="21" t="s">
        <v>5977</v>
      </c>
      <c r="B1251">
        <v>446120059</v>
      </c>
      <c r="C1251">
        <v>47</v>
      </c>
      <c r="D1251" s="8">
        <v>27539.25</v>
      </c>
      <c r="E1251" s="21" t="s">
        <v>12</v>
      </c>
      <c r="F1251" s="21" t="s">
        <v>2602</v>
      </c>
      <c r="G1251" s="21" t="s">
        <v>4070</v>
      </c>
      <c r="H1251" s="22">
        <v>745758</v>
      </c>
      <c r="I1251" s="22">
        <v>190667.97146880001</v>
      </c>
      <c r="J1251" s="21" t="s">
        <v>5979</v>
      </c>
      <c r="K1251" s="21"/>
      <c r="L1251" s="22">
        <v>395808894</v>
      </c>
      <c r="M1251" s="22">
        <v>0</v>
      </c>
      <c r="N1251" s="21" t="s">
        <v>12522</v>
      </c>
      <c r="O1251" s="8">
        <v>44291</v>
      </c>
      <c r="P1251" s="21" t="s">
        <v>12512</v>
      </c>
      <c r="Q1251" s="22">
        <f>Table1_2[[#This Row],[Bank Deposit]]-Table1_2[[#This Row],[Saving Accounts]]</f>
        <v>555090.02853120002</v>
      </c>
      <c r="R1251" s="22">
        <f>IF(AND(Table1_2[[#This Row],[Bank Deposit]]&gt;=500000),Table1_2[[#This Row],[Bank Deposit]]+Table1_2[[#This Row],[Bank Deposit]]*0.02,Table1_2[[#This Row],[Bank Deposit]])</f>
        <v>760673.16</v>
      </c>
    </row>
    <row r="1252" spans="1:18" x14ac:dyDescent="0.25">
      <c r="A1252" s="21" t="s">
        <v>8671</v>
      </c>
      <c r="B1252">
        <v>723431746</v>
      </c>
      <c r="C1252">
        <v>85</v>
      </c>
      <c r="D1252" s="8">
        <v>13659.75</v>
      </c>
      <c r="E1252" s="21" t="s">
        <v>12</v>
      </c>
      <c r="F1252" s="21" t="s">
        <v>794</v>
      </c>
      <c r="G1252" s="21" t="s">
        <v>3820</v>
      </c>
      <c r="H1252" s="22">
        <v>991525</v>
      </c>
      <c r="I1252" s="22">
        <v>309851.62494000001</v>
      </c>
      <c r="J1252" s="21" t="s">
        <v>8673</v>
      </c>
      <c r="K1252" s="21"/>
      <c r="L1252" s="22">
        <v>4927485123</v>
      </c>
      <c r="M1252" s="22">
        <v>5920035528</v>
      </c>
      <c r="N1252" s="21" t="s">
        <v>12515</v>
      </c>
      <c r="O1252" s="8">
        <v>44404</v>
      </c>
      <c r="P1252" s="21" t="s">
        <v>12506</v>
      </c>
      <c r="Q1252" s="22">
        <f>Table1_2[[#This Row],[Bank Deposit]]-Table1_2[[#This Row],[Saving Accounts]]</f>
        <v>681673.37505999999</v>
      </c>
      <c r="R1252" s="22">
        <f>IF(AND(Table1_2[[#This Row],[Bank Deposit]]&gt;=500000),Table1_2[[#This Row],[Bank Deposit]]+Table1_2[[#This Row],[Bank Deposit]]*0.02,Table1_2[[#This Row],[Bank Deposit]])</f>
        <v>1011355.5</v>
      </c>
    </row>
    <row r="1253" spans="1:18" x14ac:dyDescent="0.25">
      <c r="A1253" s="21" t="s">
        <v>2058</v>
      </c>
      <c r="B1253">
        <v>325236685</v>
      </c>
      <c r="C1253">
        <v>65</v>
      </c>
      <c r="D1253" s="8">
        <v>20964.75</v>
      </c>
      <c r="E1253" s="21" t="s">
        <v>1094</v>
      </c>
      <c r="F1253" s="21" t="s">
        <v>1450</v>
      </c>
      <c r="G1253" s="21" t="s">
        <v>1964</v>
      </c>
      <c r="H1253" s="22">
        <v>1141060</v>
      </c>
      <c r="I1253" s="22">
        <v>352168.7598</v>
      </c>
      <c r="J1253" s="21" t="s">
        <v>2060</v>
      </c>
      <c r="K1253" s="21"/>
      <c r="L1253" s="22">
        <v>973920024</v>
      </c>
      <c r="M1253" s="22">
        <v>0</v>
      </c>
      <c r="N1253" s="21" t="s">
        <v>12525</v>
      </c>
      <c r="O1253" s="8">
        <v>44549</v>
      </c>
      <c r="P1253" s="21" t="s">
        <v>12506</v>
      </c>
      <c r="Q1253" s="22">
        <f>Table1_2[[#This Row],[Bank Deposit]]-Table1_2[[#This Row],[Saving Accounts]]</f>
        <v>788891.2402</v>
      </c>
      <c r="R1253" s="22">
        <f>IF(AND(Table1_2[[#This Row],[Bank Deposit]]&gt;=500000),Table1_2[[#This Row],[Bank Deposit]]+Table1_2[[#This Row],[Bank Deposit]]*0.02,Table1_2[[#This Row],[Bank Deposit]])</f>
        <v>1163881.2</v>
      </c>
    </row>
    <row r="1254" spans="1:18" x14ac:dyDescent="0.25">
      <c r="A1254" s="21" t="s">
        <v>2414</v>
      </c>
      <c r="B1254">
        <v>600960976</v>
      </c>
      <c r="C1254">
        <v>45</v>
      </c>
      <c r="D1254" s="8">
        <v>28269.75</v>
      </c>
      <c r="E1254" s="21" t="s">
        <v>12</v>
      </c>
      <c r="F1254" s="21" t="s">
        <v>34</v>
      </c>
      <c r="G1254" s="21" t="s">
        <v>1964</v>
      </c>
      <c r="H1254" s="22">
        <v>359180</v>
      </c>
      <c r="I1254" s="22">
        <v>181853.44117248</v>
      </c>
      <c r="J1254" s="21" t="s">
        <v>2416</v>
      </c>
      <c r="K1254" s="21"/>
      <c r="L1254" s="22">
        <v>2018674688</v>
      </c>
      <c r="M1254" s="22">
        <v>0</v>
      </c>
      <c r="N1254" s="21" t="s">
        <v>12525</v>
      </c>
      <c r="O1254" s="8">
        <v>44447</v>
      </c>
      <c r="P1254" s="21" t="s">
        <v>12561</v>
      </c>
      <c r="Q1254" s="22">
        <f>Table1_2[[#This Row],[Bank Deposit]]-Table1_2[[#This Row],[Saving Accounts]]</f>
        <v>177326.55882752</v>
      </c>
      <c r="R1254" s="22">
        <f>IF(AND(Table1_2[[#This Row],[Bank Deposit]]&gt;=500000),Table1_2[[#This Row],[Bank Deposit]]+Table1_2[[#This Row],[Bank Deposit]]*0.02,Table1_2[[#This Row],[Bank Deposit]])</f>
        <v>359180</v>
      </c>
    </row>
    <row r="1255" spans="1:18" x14ac:dyDescent="0.25">
      <c r="A1255" s="21" t="s">
        <v>7229</v>
      </c>
      <c r="B1255">
        <v>696046635</v>
      </c>
      <c r="C1255">
        <v>84</v>
      </c>
      <c r="D1255" s="8">
        <v>14025</v>
      </c>
      <c r="E1255" s="21" t="s">
        <v>12</v>
      </c>
      <c r="F1255" s="21" t="s">
        <v>353</v>
      </c>
      <c r="G1255" s="21" t="s">
        <v>4058</v>
      </c>
      <c r="H1255" s="22">
        <v>445914</v>
      </c>
      <c r="I1255" s="22">
        <v>373280.790484</v>
      </c>
      <c r="J1255" s="21" t="s">
        <v>7231</v>
      </c>
      <c r="K1255" s="21"/>
      <c r="L1255" s="22">
        <v>32726268</v>
      </c>
      <c r="M1255" s="22">
        <v>0</v>
      </c>
      <c r="N1255" s="21" t="s">
        <v>12522</v>
      </c>
      <c r="O1255" s="8">
        <v>44527</v>
      </c>
      <c r="P1255" s="21" t="s">
        <v>12510</v>
      </c>
      <c r="Q1255" s="22">
        <f>Table1_2[[#This Row],[Bank Deposit]]-Table1_2[[#This Row],[Saving Accounts]]</f>
        <v>72633.209516000003</v>
      </c>
      <c r="R1255" s="22">
        <f>IF(AND(Table1_2[[#This Row],[Bank Deposit]]&gt;=500000),Table1_2[[#This Row],[Bank Deposit]]+Table1_2[[#This Row],[Bank Deposit]]*0.02,Table1_2[[#This Row],[Bank Deposit]])</f>
        <v>445914</v>
      </c>
    </row>
    <row r="1256" spans="1:18" x14ac:dyDescent="0.25">
      <c r="A1256" s="21" t="s">
        <v>7756</v>
      </c>
      <c r="B1256">
        <v>504825236</v>
      </c>
      <c r="C1256">
        <v>49</v>
      </c>
      <c r="D1256" s="8">
        <v>26808.75</v>
      </c>
      <c r="E1256" s="21" t="s">
        <v>12</v>
      </c>
      <c r="F1256" s="21" t="s">
        <v>557</v>
      </c>
      <c r="G1256" s="21" t="s">
        <v>3058</v>
      </c>
      <c r="H1256" s="22">
        <v>388086</v>
      </c>
      <c r="I1256" s="22">
        <v>124644.22955711999</v>
      </c>
      <c r="J1256" s="21" t="s">
        <v>7758</v>
      </c>
      <c r="K1256" s="21"/>
      <c r="L1256" s="22">
        <v>294392384</v>
      </c>
      <c r="M1256" s="22">
        <v>0</v>
      </c>
      <c r="N1256" s="21" t="s">
        <v>12505</v>
      </c>
      <c r="O1256" s="8">
        <v>44551</v>
      </c>
      <c r="P1256" s="21" t="s">
        <v>12506</v>
      </c>
      <c r="Q1256" s="22">
        <f>Table1_2[[#This Row],[Bank Deposit]]-Table1_2[[#This Row],[Saving Accounts]]</f>
        <v>263441.77044287999</v>
      </c>
      <c r="R1256" s="22">
        <f>IF(AND(Table1_2[[#This Row],[Bank Deposit]]&gt;=500000),Table1_2[[#This Row],[Bank Deposit]]+Table1_2[[#This Row],[Bank Deposit]]*0.02,Table1_2[[#This Row],[Bank Deposit]])</f>
        <v>388086</v>
      </c>
    </row>
    <row r="1257" spans="1:18" x14ac:dyDescent="0.25">
      <c r="A1257" s="21" t="s">
        <v>2868</v>
      </c>
      <c r="B1257">
        <v>232958073</v>
      </c>
      <c r="C1257">
        <v>52</v>
      </c>
      <c r="D1257" s="8">
        <v>25713</v>
      </c>
      <c r="E1257" s="21" t="s">
        <v>1094</v>
      </c>
      <c r="F1257" s="21" t="s">
        <v>139</v>
      </c>
      <c r="G1257" s="21" t="s">
        <v>2773</v>
      </c>
      <c r="H1257" s="22">
        <v>694246</v>
      </c>
      <c r="I1257" s="22">
        <v>827309.34257400001</v>
      </c>
      <c r="J1257" s="21" t="s">
        <v>2306</v>
      </c>
      <c r="K1257" s="21"/>
      <c r="L1257" s="22">
        <v>4476138777</v>
      </c>
      <c r="M1257" s="22">
        <v>0</v>
      </c>
      <c r="N1257" s="21" t="s">
        <v>12505</v>
      </c>
      <c r="O1257" s="8">
        <v>44545</v>
      </c>
      <c r="P1257" s="21" t="s">
        <v>12510</v>
      </c>
      <c r="Q1257" s="22">
        <f>Table1_2[[#This Row],[Bank Deposit]]-Table1_2[[#This Row],[Saving Accounts]]</f>
        <v>-133063.34257400001</v>
      </c>
      <c r="R1257" s="22">
        <f>IF(AND(Table1_2[[#This Row],[Bank Deposit]]&gt;=500000),Table1_2[[#This Row],[Bank Deposit]]+Table1_2[[#This Row],[Bank Deposit]]*0.02,Table1_2[[#This Row],[Bank Deposit]])</f>
        <v>708130.92</v>
      </c>
    </row>
    <row r="1258" spans="1:18" x14ac:dyDescent="0.25">
      <c r="A1258" s="21" t="s">
        <v>7531</v>
      </c>
      <c r="B1258">
        <v>630758120</v>
      </c>
      <c r="C1258">
        <v>62</v>
      </c>
      <c r="D1258" s="8">
        <v>22060.5</v>
      </c>
      <c r="E1258" s="21" t="s">
        <v>12</v>
      </c>
      <c r="F1258" s="21" t="s">
        <v>274</v>
      </c>
      <c r="G1258" s="21" t="s">
        <v>4220</v>
      </c>
      <c r="H1258" s="22">
        <v>594356</v>
      </c>
      <c r="I1258" s="22">
        <v>295779.29155199998</v>
      </c>
      <c r="J1258" s="21" t="s">
        <v>7533</v>
      </c>
      <c r="K1258" s="21"/>
      <c r="L1258" s="22">
        <v>24965129</v>
      </c>
      <c r="M1258" s="22">
        <v>0</v>
      </c>
      <c r="N1258" s="21" t="s">
        <v>12539</v>
      </c>
      <c r="O1258" s="8">
        <v>44318</v>
      </c>
      <c r="P1258" s="21" t="s">
        <v>12512</v>
      </c>
      <c r="Q1258" s="22">
        <f>Table1_2[[#This Row],[Bank Deposit]]-Table1_2[[#This Row],[Saving Accounts]]</f>
        <v>298576.70844800002</v>
      </c>
      <c r="R1258" s="22">
        <f>IF(AND(Table1_2[[#This Row],[Bank Deposit]]&gt;=500000),Table1_2[[#This Row],[Bank Deposit]]+Table1_2[[#This Row],[Bank Deposit]]*0.02,Table1_2[[#This Row],[Bank Deposit]])</f>
        <v>606243.12</v>
      </c>
    </row>
    <row r="1259" spans="1:18" x14ac:dyDescent="0.25">
      <c r="A1259" s="21" t="s">
        <v>7023</v>
      </c>
      <c r="B1259">
        <v>43798322</v>
      </c>
      <c r="C1259">
        <v>80</v>
      </c>
      <c r="D1259" s="8">
        <v>15486</v>
      </c>
      <c r="E1259" s="21" t="s">
        <v>12</v>
      </c>
      <c r="F1259" s="21" t="s">
        <v>574</v>
      </c>
      <c r="G1259" s="21" t="s">
        <v>4066</v>
      </c>
      <c r="H1259" s="22">
        <v>370664</v>
      </c>
      <c r="I1259" s="22">
        <v>195013.12325040001</v>
      </c>
      <c r="J1259" s="21" t="s">
        <v>7025</v>
      </c>
      <c r="K1259" s="21"/>
      <c r="L1259" s="22">
        <v>1049697684</v>
      </c>
      <c r="M1259" s="22">
        <v>0</v>
      </c>
      <c r="N1259" s="21" t="s">
        <v>12522</v>
      </c>
      <c r="O1259" s="8">
        <v>44620</v>
      </c>
      <c r="P1259" s="21" t="s">
        <v>12510</v>
      </c>
      <c r="Q1259" s="22">
        <f>Table1_2[[#This Row],[Bank Deposit]]-Table1_2[[#This Row],[Saving Accounts]]</f>
        <v>175650.87674959999</v>
      </c>
      <c r="R1259" s="22">
        <f>IF(AND(Table1_2[[#This Row],[Bank Deposit]]&gt;=500000),Table1_2[[#This Row],[Bank Deposit]]+Table1_2[[#This Row],[Bank Deposit]]*0.02,Table1_2[[#This Row],[Bank Deposit]])</f>
        <v>370664</v>
      </c>
    </row>
    <row r="1260" spans="1:18" x14ac:dyDescent="0.25">
      <c r="A1260" s="21" t="s">
        <v>4506</v>
      </c>
      <c r="B1260">
        <v>676553473</v>
      </c>
      <c r="C1260">
        <v>50</v>
      </c>
      <c r="D1260" s="8">
        <v>26443.5</v>
      </c>
      <c r="E1260" s="21" t="s">
        <v>1094</v>
      </c>
      <c r="F1260" s="21" t="s">
        <v>549</v>
      </c>
      <c r="G1260" s="21" t="s">
        <v>4070</v>
      </c>
      <c r="H1260" s="22">
        <v>218455</v>
      </c>
      <c r="I1260" s="22">
        <v>214604.35724951999</v>
      </c>
      <c r="J1260" s="21" t="s">
        <v>4508</v>
      </c>
      <c r="K1260" s="21"/>
      <c r="L1260" s="22">
        <v>114353961</v>
      </c>
      <c r="M1260" s="22">
        <v>0</v>
      </c>
      <c r="N1260" s="21" t="s">
        <v>12539</v>
      </c>
      <c r="O1260" s="8">
        <v>44606</v>
      </c>
      <c r="P1260" s="21" t="s">
        <v>12566</v>
      </c>
      <c r="Q1260" s="22">
        <f>Table1_2[[#This Row],[Bank Deposit]]-Table1_2[[#This Row],[Saving Accounts]]</f>
        <v>3850.6427504800085</v>
      </c>
      <c r="R1260" s="22">
        <f>IF(AND(Table1_2[[#This Row],[Bank Deposit]]&gt;=500000),Table1_2[[#This Row],[Bank Deposit]]+Table1_2[[#This Row],[Bank Deposit]]*0.02,Table1_2[[#This Row],[Bank Deposit]])</f>
        <v>218455</v>
      </c>
    </row>
    <row r="1261" spans="1:18" x14ac:dyDescent="0.25">
      <c r="A1261" s="21" t="s">
        <v>5146</v>
      </c>
      <c r="B1261">
        <v>538277496</v>
      </c>
      <c r="C1261">
        <v>45</v>
      </c>
      <c r="D1261" s="8">
        <v>28269.75</v>
      </c>
      <c r="E1261" s="21" t="s">
        <v>1094</v>
      </c>
      <c r="F1261" s="21" t="s">
        <v>818</v>
      </c>
      <c r="G1261" s="21" t="s">
        <v>4119</v>
      </c>
      <c r="H1261" s="22">
        <v>689154</v>
      </c>
      <c r="I1261" s="22">
        <v>142753.37287679999</v>
      </c>
      <c r="J1261" s="21" t="s">
        <v>5148</v>
      </c>
      <c r="K1261" s="21"/>
      <c r="L1261" s="22">
        <v>3241998375</v>
      </c>
      <c r="M1261" s="22">
        <v>0</v>
      </c>
      <c r="N1261" s="21" t="s">
        <v>12522</v>
      </c>
      <c r="O1261" s="8">
        <v>44498</v>
      </c>
      <c r="P1261" s="21" t="s">
        <v>12510</v>
      </c>
      <c r="Q1261" s="22">
        <f>Table1_2[[#This Row],[Bank Deposit]]-Table1_2[[#This Row],[Saving Accounts]]</f>
        <v>546400.62712319999</v>
      </c>
      <c r="R1261" s="22">
        <f>IF(AND(Table1_2[[#This Row],[Bank Deposit]]&gt;=500000),Table1_2[[#This Row],[Bank Deposit]]+Table1_2[[#This Row],[Bank Deposit]]*0.02,Table1_2[[#This Row],[Bank Deposit]])</f>
        <v>702937.08</v>
      </c>
    </row>
    <row r="1262" spans="1:18" x14ac:dyDescent="0.25">
      <c r="A1262" s="21" t="s">
        <v>7875</v>
      </c>
      <c r="B1262">
        <v>858831444</v>
      </c>
      <c r="C1262">
        <v>61</v>
      </c>
      <c r="D1262" s="8">
        <v>22425.75</v>
      </c>
      <c r="E1262" s="21" t="s">
        <v>12</v>
      </c>
      <c r="F1262" s="21" t="s">
        <v>654</v>
      </c>
      <c r="G1262" s="21" t="s">
        <v>3583</v>
      </c>
      <c r="H1262" s="22">
        <v>101813</v>
      </c>
      <c r="I1262" s="22">
        <v>43426.118198880002</v>
      </c>
      <c r="J1262" s="21" t="s">
        <v>7877</v>
      </c>
      <c r="K1262" s="21"/>
      <c r="L1262" s="22">
        <v>12647824</v>
      </c>
      <c r="M1262" s="22">
        <v>0</v>
      </c>
      <c r="N1262" s="21" t="s">
        <v>12539</v>
      </c>
      <c r="O1262" s="8">
        <v>44536</v>
      </c>
      <c r="P1262" s="21" t="s">
        <v>12512</v>
      </c>
      <c r="Q1262" s="22">
        <f>Table1_2[[#This Row],[Bank Deposit]]-Table1_2[[#This Row],[Saving Accounts]]</f>
        <v>58386.881801119998</v>
      </c>
      <c r="R1262" s="22">
        <f>IF(AND(Table1_2[[#This Row],[Bank Deposit]]&gt;=500000),Table1_2[[#This Row],[Bank Deposit]]+Table1_2[[#This Row],[Bank Deposit]]*0.02,Table1_2[[#This Row],[Bank Deposit]])</f>
        <v>101813</v>
      </c>
    </row>
    <row r="1263" spans="1:18" x14ac:dyDescent="0.25">
      <c r="A1263" s="21" t="s">
        <v>7238</v>
      </c>
      <c r="B1263">
        <v>9739453</v>
      </c>
      <c r="C1263">
        <v>34</v>
      </c>
      <c r="D1263" s="8">
        <v>32287.5</v>
      </c>
      <c r="E1263" s="21" t="s">
        <v>12</v>
      </c>
      <c r="F1263" s="21" t="s">
        <v>1336</v>
      </c>
      <c r="G1263" s="21" t="s">
        <v>4058</v>
      </c>
      <c r="H1263" s="22">
        <v>130523</v>
      </c>
      <c r="I1263" s="22">
        <v>95585.439240720007</v>
      </c>
      <c r="J1263" s="21" t="s">
        <v>7240</v>
      </c>
      <c r="K1263" s="21"/>
      <c r="L1263" s="22">
        <v>1995228987</v>
      </c>
      <c r="M1263" s="22">
        <v>0</v>
      </c>
      <c r="N1263" s="21" t="s">
        <v>12525</v>
      </c>
      <c r="O1263" s="8">
        <v>44235</v>
      </c>
      <c r="P1263" s="21" t="s">
        <v>12506</v>
      </c>
      <c r="Q1263" s="22">
        <f>Table1_2[[#This Row],[Bank Deposit]]-Table1_2[[#This Row],[Saving Accounts]]</f>
        <v>34937.560759279993</v>
      </c>
      <c r="R1263" s="22">
        <f>IF(AND(Table1_2[[#This Row],[Bank Deposit]]&gt;=500000),Table1_2[[#This Row],[Bank Deposit]]+Table1_2[[#This Row],[Bank Deposit]]*0.02,Table1_2[[#This Row],[Bank Deposit]])</f>
        <v>130523</v>
      </c>
    </row>
    <row r="1264" spans="1:18" x14ac:dyDescent="0.25">
      <c r="A1264" s="21" t="s">
        <v>844</v>
      </c>
      <c r="B1264">
        <v>332182225</v>
      </c>
      <c r="C1264">
        <v>35</v>
      </c>
      <c r="D1264" s="8">
        <v>31922.25</v>
      </c>
      <c r="E1264" s="21" t="s">
        <v>12</v>
      </c>
      <c r="F1264" s="21" t="s">
        <v>487</v>
      </c>
      <c r="G1264" s="21" t="s">
        <v>14</v>
      </c>
      <c r="H1264" s="22">
        <v>1044348</v>
      </c>
      <c r="I1264" s="22">
        <v>749319.61275107996</v>
      </c>
      <c r="J1264" s="21" t="s">
        <v>846</v>
      </c>
      <c r="K1264" s="21"/>
      <c r="L1264" s="22">
        <v>844981235</v>
      </c>
      <c r="M1264" s="22">
        <v>0</v>
      </c>
      <c r="N1264" s="21" t="s">
        <v>12505</v>
      </c>
      <c r="O1264" s="8">
        <v>44249</v>
      </c>
      <c r="P1264" s="21" t="s">
        <v>12564</v>
      </c>
      <c r="Q1264" s="22">
        <f>Table1_2[[#This Row],[Bank Deposit]]-Table1_2[[#This Row],[Saving Accounts]]</f>
        <v>295028.38724892004</v>
      </c>
      <c r="R1264" s="22">
        <f>IF(AND(Table1_2[[#This Row],[Bank Deposit]]&gt;=500000),Table1_2[[#This Row],[Bank Deposit]]+Table1_2[[#This Row],[Bank Deposit]]*0.02,Table1_2[[#This Row],[Bank Deposit]])</f>
        <v>1065234.96</v>
      </c>
    </row>
    <row r="1265" spans="1:18" x14ac:dyDescent="0.25">
      <c r="A1265" s="21" t="s">
        <v>486</v>
      </c>
      <c r="B1265">
        <v>546891496</v>
      </c>
      <c r="C1265">
        <v>65</v>
      </c>
      <c r="D1265" s="8">
        <v>20964.75</v>
      </c>
      <c r="E1265" s="21" t="s">
        <v>12</v>
      </c>
      <c r="F1265" s="21" t="s">
        <v>487</v>
      </c>
      <c r="G1265" s="21" t="s">
        <v>14</v>
      </c>
      <c r="H1265" s="22">
        <v>22024</v>
      </c>
      <c r="I1265" s="22">
        <v>22627.623930599999</v>
      </c>
      <c r="J1265" s="21" t="s">
        <v>489</v>
      </c>
      <c r="K1265" s="21"/>
      <c r="L1265" s="22">
        <v>2834185788</v>
      </c>
      <c r="M1265" s="22">
        <v>0</v>
      </c>
      <c r="N1265" s="21" t="s">
        <v>12522</v>
      </c>
      <c r="O1265" s="8">
        <v>44617</v>
      </c>
      <c r="P1265" s="21" t="s">
        <v>12512</v>
      </c>
      <c r="Q1265" s="22">
        <f>Table1_2[[#This Row],[Bank Deposit]]-Table1_2[[#This Row],[Saving Accounts]]</f>
        <v>-603.62393059999886</v>
      </c>
      <c r="R1265" s="22">
        <f>IF(AND(Table1_2[[#This Row],[Bank Deposit]]&gt;=500000),Table1_2[[#This Row],[Bank Deposit]]+Table1_2[[#This Row],[Bank Deposit]]*0.02,Table1_2[[#This Row],[Bank Deposit]])</f>
        <v>22024</v>
      </c>
    </row>
    <row r="1266" spans="1:18" x14ac:dyDescent="0.25">
      <c r="A1266" s="21" t="s">
        <v>8122</v>
      </c>
      <c r="B1266">
        <v>683793376</v>
      </c>
      <c r="C1266">
        <v>56</v>
      </c>
      <c r="D1266" s="8">
        <v>24252</v>
      </c>
      <c r="E1266" s="21" t="s">
        <v>12</v>
      </c>
      <c r="F1266" s="21" t="s">
        <v>587</v>
      </c>
      <c r="G1266" s="21" t="s">
        <v>3331</v>
      </c>
      <c r="H1266" s="22">
        <v>199877</v>
      </c>
      <c r="I1266" s="22">
        <v>91210.556741399996</v>
      </c>
      <c r="J1266" s="21" t="s">
        <v>8124</v>
      </c>
      <c r="K1266" s="21"/>
      <c r="L1266" s="22">
        <v>2236564512</v>
      </c>
      <c r="M1266" s="22">
        <v>0</v>
      </c>
      <c r="N1266" s="21" t="s">
        <v>12525</v>
      </c>
      <c r="O1266" s="8">
        <v>44282</v>
      </c>
      <c r="P1266" s="21" t="s">
        <v>12561</v>
      </c>
      <c r="Q1266" s="22">
        <f>Table1_2[[#This Row],[Bank Deposit]]-Table1_2[[#This Row],[Saving Accounts]]</f>
        <v>108666.4432586</v>
      </c>
      <c r="R1266" s="22">
        <f>IF(AND(Table1_2[[#This Row],[Bank Deposit]]&gt;=500000),Table1_2[[#This Row],[Bank Deposit]]+Table1_2[[#This Row],[Bank Deposit]]*0.02,Table1_2[[#This Row],[Bank Deposit]])</f>
        <v>199877</v>
      </c>
    </row>
    <row r="1267" spans="1:18" x14ac:dyDescent="0.25">
      <c r="A1267" s="21" t="s">
        <v>3579</v>
      </c>
      <c r="B1267">
        <v>413570128</v>
      </c>
      <c r="C1267">
        <v>39</v>
      </c>
      <c r="D1267" s="8">
        <v>30461.25</v>
      </c>
      <c r="E1267" s="21" t="s">
        <v>1094</v>
      </c>
      <c r="F1267" s="21" t="s">
        <v>269</v>
      </c>
      <c r="G1267" s="21" t="s">
        <v>3331</v>
      </c>
      <c r="H1267" s="22">
        <v>217372</v>
      </c>
      <c r="I1267" s="22">
        <v>314274.48655949999</v>
      </c>
      <c r="J1267" s="21" t="s">
        <v>3581</v>
      </c>
      <c r="K1267" s="21"/>
      <c r="L1267" s="22">
        <v>262631424</v>
      </c>
      <c r="M1267" s="22">
        <v>0</v>
      </c>
      <c r="N1267" s="21" t="s">
        <v>12525</v>
      </c>
      <c r="O1267" s="8">
        <v>44500</v>
      </c>
      <c r="P1267" s="21" t="s">
        <v>12506</v>
      </c>
      <c r="Q1267" s="22">
        <f>Table1_2[[#This Row],[Bank Deposit]]-Table1_2[[#This Row],[Saving Accounts]]</f>
        <v>-96902.486559499986</v>
      </c>
      <c r="R1267" s="22">
        <f>IF(AND(Table1_2[[#This Row],[Bank Deposit]]&gt;=500000),Table1_2[[#This Row],[Bank Deposit]]+Table1_2[[#This Row],[Bank Deposit]]*0.02,Table1_2[[#This Row],[Bank Deposit]])</f>
        <v>217372</v>
      </c>
    </row>
    <row r="1268" spans="1:18" x14ac:dyDescent="0.25">
      <c r="A1268" s="21" t="s">
        <v>3150</v>
      </c>
      <c r="B1268">
        <v>346926199</v>
      </c>
      <c r="C1268">
        <v>41</v>
      </c>
      <c r="D1268" s="8">
        <v>29730.75</v>
      </c>
      <c r="E1268" s="21" t="s">
        <v>1094</v>
      </c>
      <c r="F1268" s="21" t="s">
        <v>68</v>
      </c>
      <c r="G1268" s="21" t="s">
        <v>3058</v>
      </c>
      <c r="H1268" s="22">
        <v>1182518</v>
      </c>
      <c r="I1268" s="22">
        <v>169617.40236288001</v>
      </c>
      <c r="J1268" s="21" t="s">
        <v>3152</v>
      </c>
      <c r="K1268" s="21"/>
      <c r="L1268" s="22">
        <v>14822472</v>
      </c>
      <c r="M1268" s="22">
        <v>0</v>
      </c>
      <c r="N1268" s="21" t="s">
        <v>12509</v>
      </c>
      <c r="O1268" s="8">
        <v>44628</v>
      </c>
      <c r="P1268" s="21" t="s">
        <v>12519</v>
      </c>
      <c r="Q1268" s="22">
        <f>Table1_2[[#This Row],[Bank Deposit]]-Table1_2[[#This Row],[Saving Accounts]]</f>
        <v>1012900.5976371199</v>
      </c>
      <c r="R1268" s="22">
        <f>IF(AND(Table1_2[[#This Row],[Bank Deposit]]&gt;=500000),Table1_2[[#This Row],[Bank Deposit]]+Table1_2[[#This Row],[Bank Deposit]]*0.02,Table1_2[[#This Row],[Bank Deposit]])</f>
        <v>1206168.3600000001</v>
      </c>
    </row>
    <row r="1269" spans="1:18" x14ac:dyDescent="0.25">
      <c r="A1269" s="21" t="s">
        <v>3150</v>
      </c>
      <c r="B1269">
        <v>67031087</v>
      </c>
      <c r="C1269">
        <v>68</v>
      </c>
      <c r="D1269" s="8">
        <v>19869</v>
      </c>
      <c r="E1269" s="21" t="s">
        <v>1094</v>
      </c>
      <c r="F1269" s="21" t="s">
        <v>487</v>
      </c>
      <c r="G1269" s="21" t="s">
        <v>3331</v>
      </c>
      <c r="H1269" s="22">
        <v>90993</v>
      </c>
      <c r="I1269" s="22">
        <v>50586.991529359999</v>
      </c>
      <c r="J1269" s="21" t="s">
        <v>3390</v>
      </c>
      <c r="K1269" s="21"/>
      <c r="L1269" s="22">
        <v>14822472</v>
      </c>
      <c r="M1269" s="22">
        <v>0</v>
      </c>
      <c r="N1269" s="21" t="s">
        <v>12522</v>
      </c>
      <c r="O1269" s="8">
        <v>44330</v>
      </c>
      <c r="P1269" s="21" t="s">
        <v>12510</v>
      </c>
      <c r="Q1269" s="22">
        <f>Table1_2[[#This Row],[Bank Deposit]]-Table1_2[[#This Row],[Saving Accounts]]</f>
        <v>40406.008470640001</v>
      </c>
      <c r="R1269" s="22">
        <f>IF(AND(Table1_2[[#This Row],[Bank Deposit]]&gt;=500000),Table1_2[[#This Row],[Bank Deposit]]+Table1_2[[#This Row],[Bank Deposit]]*0.02,Table1_2[[#This Row],[Bank Deposit]])</f>
        <v>90993</v>
      </c>
    </row>
    <row r="1270" spans="1:18" x14ac:dyDescent="0.25">
      <c r="A1270" s="21" t="s">
        <v>1443</v>
      </c>
      <c r="B1270">
        <v>98577196</v>
      </c>
      <c r="C1270">
        <v>46</v>
      </c>
      <c r="D1270" s="8">
        <v>27904.5</v>
      </c>
      <c r="E1270" s="21" t="s">
        <v>1094</v>
      </c>
      <c r="F1270" s="21" t="s">
        <v>399</v>
      </c>
      <c r="G1270" s="21" t="s">
        <v>14</v>
      </c>
      <c r="H1270" s="22">
        <v>123113</v>
      </c>
      <c r="I1270" s="22">
        <v>58831.4496</v>
      </c>
      <c r="J1270" s="21" t="s">
        <v>1445</v>
      </c>
      <c r="K1270" s="21"/>
      <c r="L1270" s="22">
        <v>186911361</v>
      </c>
      <c r="M1270" s="22">
        <v>0</v>
      </c>
      <c r="N1270" s="21" t="s">
        <v>12505</v>
      </c>
      <c r="O1270" s="8">
        <v>44300</v>
      </c>
      <c r="P1270" s="21" t="s">
        <v>12506</v>
      </c>
      <c r="Q1270" s="22">
        <f>Table1_2[[#This Row],[Bank Deposit]]-Table1_2[[#This Row],[Saving Accounts]]</f>
        <v>64281.5504</v>
      </c>
      <c r="R1270" s="22">
        <f>IF(AND(Table1_2[[#This Row],[Bank Deposit]]&gt;=500000),Table1_2[[#This Row],[Bank Deposit]]+Table1_2[[#This Row],[Bank Deposit]]*0.02,Table1_2[[#This Row],[Bank Deposit]])</f>
        <v>123113</v>
      </c>
    </row>
    <row r="1271" spans="1:18" x14ac:dyDescent="0.25">
      <c r="A1271" s="21" t="s">
        <v>8994</v>
      </c>
      <c r="B1271">
        <v>376092417</v>
      </c>
      <c r="C1271">
        <v>38</v>
      </c>
      <c r="D1271" s="8">
        <v>36435.25</v>
      </c>
      <c r="E1271" s="21" t="s">
        <v>1094</v>
      </c>
      <c r="F1271" s="21" t="s">
        <v>15541</v>
      </c>
      <c r="G1271" s="21" t="s">
        <v>1964</v>
      </c>
      <c r="H1271" s="22">
        <v>483614</v>
      </c>
      <c r="I1271" s="22">
        <v>682296.80609738559</v>
      </c>
      <c r="J1271" s="21" t="s">
        <v>8996</v>
      </c>
      <c r="K1271" s="21"/>
      <c r="L1271" s="22">
        <v>1009454781</v>
      </c>
      <c r="M1271" s="22">
        <v>0</v>
      </c>
      <c r="N1271" s="21" t="s">
        <v>12505</v>
      </c>
      <c r="O1271" s="8">
        <v>44410</v>
      </c>
      <c r="P1271" s="21" t="s">
        <v>12512</v>
      </c>
      <c r="Q1271" s="22">
        <f>Table1_2[[#This Row],[Bank Deposit]]-Table1_2[[#This Row],[Saving Accounts]]</f>
        <v>-198682.80609738559</v>
      </c>
      <c r="R1271" s="22">
        <f>IF(AND(Table1_2[[#This Row],[Bank Deposit]]&gt;=500000),Table1_2[[#This Row],[Bank Deposit]]+Table1_2[[#This Row],[Bank Deposit]]*0.02,Table1_2[[#This Row],[Bank Deposit]])</f>
        <v>483614</v>
      </c>
    </row>
    <row r="1272" spans="1:18" x14ac:dyDescent="0.25">
      <c r="A1272" s="21" t="s">
        <v>6436</v>
      </c>
      <c r="B1272">
        <v>752352306</v>
      </c>
      <c r="C1272">
        <v>46</v>
      </c>
      <c r="D1272" s="8">
        <v>27904.5</v>
      </c>
      <c r="E1272" s="21" t="s">
        <v>12</v>
      </c>
      <c r="F1272" s="21" t="s">
        <v>264</v>
      </c>
      <c r="G1272" s="21" t="s">
        <v>4066</v>
      </c>
      <c r="H1272" s="22">
        <v>524155</v>
      </c>
      <c r="I1272" s="22">
        <v>130297.46719275</v>
      </c>
      <c r="J1272" s="21" t="s">
        <v>6438</v>
      </c>
      <c r="K1272" s="21"/>
      <c r="L1272" s="22">
        <v>1771025256</v>
      </c>
      <c r="M1272" s="22">
        <v>0</v>
      </c>
      <c r="N1272" s="21" t="s">
        <v>12525</v>
      </c>
      <c r="O1272" s="8">
        <v>44232</v>
      </c>
      <c r="P1272" s="21" t="s">
        <v>12564</v>
      </c>
      <c r="Q1272" s="22">
        <f>Table1_2[[#This Row],[Bank Deposit]]-Table1_2[[#This Row],[Saving Accounts]]</f>
        <v>393857.53280724998</v>
      </c>
      <c r="R1272" s="22">
        <f>IF(AND(Table1_2[[#This Row],[Bank Deposit]]&gt;=500000),Table1_2[[#This Row],[Bank Deposit]]+Table1_2[[#This Row],[Bank Deposit]]*0.02,Table1_2[[#This Row],[Bank Deposit]])</f>
        <v>534638.1</v>
      </c>
    </row>
    <row r="1273" spans="1:18" x14ac:dyDescent="0.25">
      <c r="A1273" s="21" t="s">
        <v>3516</v>
      </c>
      <c r="B1273">
        <v>938304870</v>
      </c>
      <c r="C1273">
        <v>41</v>
      </c>
      <c r="D1273" s="8">
        <v>29730.75</v>
      </c>
      <c r="E1273" s="21" t="s">
        <v>1094</v>
      </c>
      <c r="F1273" s="21" t="s">
        <v>2112</v>
      </c>
      <c r="G1273" s="21" t="s">
        <v>3331</v>
      </c>
      <c r="H1273" s="22">
        <v>531829</v>
      </c>
      <c r="I1273" s="22">
        <v>436849.18976159999</v>
      </c>
      <c r="J1273" s="21" t="s">
        <v>3518</v>
      </c>
      <c r="K1273" s="21"/>
      <c r="L1273" s="22">
        <v>727111056</v>
      </c>
      <c r="M1273" s="22">
        <v>0</v>
      </c>
      <c r="N1273" s="21" t="s">
        <v>12505</v>
      </c>
      <c r="O1273" s="8">
        <v>44549</v>
      </c>
      <c r="P1273" s="21" t="s">
        <v>12506</v>
      </c>
      <c r="Q1273" s="22">
        <f>Table1_2[[#This Row],[Bank Deposit]]-Table1_2[[#This Row],[Saving Accounts]]</f>
        <v>94979.810238400009</v>
      </c>
      <c r="R1273" s="22">
        <f>IF(AND(Table1_2[[#This Row],[Bank Deposit]]&gt;=500000),Table1_2[[#This Row],[Bank Deposit]]+Table1_2[[#This Row],[Bank Deposit]]*0.02,Table1_2[[#This Row],[Bank Deposit]])</f>
        <v>542465.57999999996</v>
      </c>
    </row>
    <row r="1274" spans="1:18" x14ac:dyDescent="0.25">
      <c r="A1274" s="21" t="s">
        <v>1133</v>
      </c>
      <c r="B1274">
        <v>699815678</v>
      </c>
      <c r="C1274">
        <v>62</v>
      </c>
      <c r="D1274" s="8">
        <v>22060.5</v>
      </c>
      <c r="E1274" s="21" t="s">
        <v>1094</v>
      </c>
      <c r="F1274" s="21" t="s">
        <v>181</v>
      </c>
      <c r="G1274" s="21" t="s">
        <v>14</v>
      </c>
      <c r="H1274" s="22">
        <v>1278524</v>
      </c>
      <c r="I1274" s="22">
        <v>402862.16134943999</v>
      </c>
      <c r="J1274" s="21" t="s">
        <v>1135</v>
      </c>
      <c r="K1274" s="21"/>
      <c r="L1274" s="22">
        <v>1300233615</v>
      </c>
      <c r="M1274" s="22">
        <v>0</v>
      </c>
      <c r="N1274" s="21" t="s">
        <v>12505</v>
      </c>
      <c r="O1274" s="8">
        <v>44636</v>
      </c>
      <c r="P1274" s="21" t="s">
        <v>12510</v>
      </c>
      <c r="Q1274" s="22">
        <f>Table1_2[[#This Row],[Bank Deposit]]-Table1_2[[#This Row],[Saving Accounts]]</f>
        <v>875661.83865056001</v>
      </c>
      <c r="R1274" s="22">
        <f>IF(AND(Table1_2[[#This Row],[Bank Deposit]]&gt;=500000),Table1_2[[#This Row],[Bank Deposit]]+Table1_2[[#This Row],[Bank Deposit]]*0.02,Table1_2[[#This Row],[Bank Deposit]])</f>
        <v>1304094.48</v>
      </c>
    </row>
    <row r="1275" spans="1:18" x14ac:dyDescent="0.25">
      <c r="A1275" s="21" t="s">
        <v>4720</v>
      </c>
      <c r="B1275">
        <v>555715861</v>
      </c>
      <c r="C1275">
        <v>45</v>
      </c>
      <c r="D1275" s="8">
        <v>28269.75</v>
      </c>
      <c r="E1275" s="21" t="s">
        <v>1094</v>
      </c>
      <c r="F1275" s="21" t="s">
        <v>2010</v>
      </c>
      <c r="G1275" s="21" t="s">
        <v>4099</v>
      </c>
      <c r="H1275" s="22">
        <v>136949</v>
      </c>
      <c r="I1275" s="22">
        <v>41263.321522500002</v>
      </c>
      <c r="J1275" s="21" t="s">
        <v>4722</v>
      </c>
      <c r="K1275" s="21"/>
      <c r="L1275" s="22">
        <v>62223125</v>
      </c>
      <c r="M1275" s="22">
        <v>0</v>
      </c>
      <c r="N1275" s="21" t="s">
        <v>12505</v>
      </c>
      <c r="O1275" s="8">
        <v>44349</v>
      </c>
      <c r="P1275" s="21" t="s">
        <v>12510</v>
      </c>
      <c r="Q1275" s="22">
        <f>Table1_2[[#This Row],[Bank Deposit]]-Table1_2[[#This Row],[Saving Accounts]]</f>
        <v>95685.678477499998</v>
      </c>
      <c r="R1275" s="22">
        <f>IF(AND(Table1_2[[#This Row],[Bank Deposit]]&gt;=500000),Table1_2[[#This Row],[Bank Deposit]]+Table1_2[[#This Row],[Bank Deposit]]*0.02,Table1_2[[#This Row],[Bank Deposit]])</f>
        <v>136949</v>
      </c>
    </row>
    <row r="1276" spans="1:18" x14ac:dyDescent="0.25">
      <c r="A1276" s="21" t="s">
        <v>6381</v>
      </c>
      <c r="B1276">
        <v>932589685</v>
      </c>
      <c r="C1276">
        <v>76</v>
      </c>
      <c r="D1276" s="8">
        <v>16947</v>
      </c>
      <c r="E1276" s="21" t="s">
        <v>12</v>
      </c>
      <c r="F1276" s="21" t="s">
        <v>1047</v>
      </c>
      <c r="G1276" s="21" t="s">
        <v>4062</v>
      </c>
      <c r="H1276" s="22">
        <v>446980</v>
      </c>
      <c r="I1276" s="22">
        <v>112541.95091663999</v>
      </c>
      <c r="J1276" s="21" t="s">
        <v>6383</v>
      </c>
      <c r="K1276" s="21"/>
      <c r="L1276" s="22">
        <v>299904747</v>
      </c>
      <c r="M1276" s="22">
        <v>0</v>
      </c>
      <c r="N1276" s="21" t="s">
        <v>12505</v>
      </c>
      <c r="O1276" s="8">
        <v>44215</v>
      </c>
      <c r="P1276" s="21" t="s">
        <v>12506</v>
      </c>
      <c r="Q1276" s="22">
        <f>Table1_2[[#This Row],[Bank Deposit]]-Table1_2[[#This Row],[Saving Accounts]]</f>
        <v>334438.04908336001</v>
      </c>
      <c r="R1276" s="22">
        <f>IF(AND(Table1_2[[#This Row],[Bank Deposit]]&gt;=500000),Table1_2[[#This Row],[Bank Deposit]]+Table1_2[[#This Row],[Bank Deposit]]*0.02,Table1_2[[#This Row],[Bank Deposit]])</f>
        <v>446980</v>
      </c>
    </row>
    <row r="1277" spans="1:18" x14ac:dyDescent="0.25">
      <c r="A1277" s="21" t="s">
        <v>2043</v>
      </c>
      <c r="B1277">
        <v>868988186</v>
      </c>
      <c r="C1277">
        <v>78</v>
      </c>
      <c r="D1277" s="8">
        <v>16216.5</v>
      </c>
      <c r="E1277" s="21" t="s">
        <v>1094</v>
      </c>
      <c r="F1277" s="21" t="s">
        <v>213</v>
      </c>
      <c r="G1277" s="21" t="s">
        <v>1964</v>
      </c>
      <c r="H1277" s="22">
        <v>155881</v>
      </c>
      <c r="I1277" s="22">
        <v>60793.631183999998</v>
      </c>
      <c r="J1277" s="21" t="s">
        <v>2045</v>
      </c>
      <c r="K1277" s="21"/>
      <c r="L1277" s="22">
        <v>695031264</v>
      </c>
      <c r="M1277" s="22">
        <v>0</v>
      </c>
      <c r="N1277" s="21" t="s">
        <v>12525</v>
      </c>
      <c r="O1277" s="8">
        <v>44615</v>
      </c>
      <c r="P1277" s="21" t="s">
        <v>12506</v>
      </c>
      <c r="Q1277" s="22">
        <f>Table1_2[[#This Row],[Bank Deposit]]-Table1_2[[#This Row],[Saving Accounts]]</f>
        <v>95087.368816000002</v>
      </c>
      <c r="R1277" s="22">
        <f>IF(AND(Table1_2[[#This Row],[Bank Deposit]]&gt;=500000),Table1_2[[#This Row],[Bank Deposit]]+Table1_2[[#This Row],[Bank Deposit]]*0.02,Table1_2[[#This Row],[Bank Deposit]])</f>
        <v>155881</v>
      </c>
    </row>
    <row r="1278" spans="1:18" x14ac:dyDescent="0.25">
      <c r="A1278" s="21" t="s">
        <v>5831</v>
      </c>
      <c r="B1278">
        <v>963367321</v>
      </c>
      <c r="C1278">
        <v>20</v>
      </c>
      <c r="D1278" s="8">
        <v>37401</v>
      </c>
      <c r="E1278" s="21" t="s">
        <v>1094</v>
      </c>
      <c r="F1278" s="21" t="s">
        <v>763</v>
      </c>
      <c r="G1278" s="21" t="s">
        <v>4095</v>
      </c>
      <c r="H1278" s="22">
        <v>1304703</v>
      </c>
      <c r="I1278" s="22">
        <v>284175.09098879999</v>
      </c>
      <c r="J1278" s="21" t="s">
        <v>5833</v>
      </c>
      <c r="K1278" s="21"/>
      <c r="L1278" s="22">
        <v>38502864</v>
      </c>
      <c r="M1278" s="22">
        <v>0</v>
      </c>
      <c r="N1278" s="21" t="s">
        <v>12509</v>
      </c>
      <c r="O1278" s="8">
        <v>44571</v>
      </c>
      <c r="P1278" s="21" t="s">
        <v>12519</v>
      </c>
      <c r="Q1278" s="22">
        <f>Table1_2[[#This Row],[Bank Deposit]]-Table1_2[[#This Row],[Saving Accounts]]</f>
        <v>1020527.9090112001</v>
      </c>
      <c r="R1278" s="22">
        <f>IF(AND(Table1_2[[#This Row],[Bank Deposit]]&gt;=500000),Table1_2[[#This Row],[Bank Deposit]]+Table1_2[[#This Row],[Bank Deposit]]*0.02,Table1_2[[#This Row],[Bank Deposit]])</f>
        <v>1330797.06</v>
      </c>
    </row>
    <row r="1279" spans="1:18" x14ac:dyDescent="0.25">
      <c r="A1279" s="21" t="s">
        <v>8080</v>
      </c>
      <c r="B1279">
        <v>373419298</v>
      </c>
      <c r="C1279">
        <v>45</v>
      </c>
      <c r="D1279" s="8">
        <v>28269.75</v>
      </c>
      <c r="E1279" s="21" t="s">
        <v>12</v>
      </c>
      <c r="F1279" s="21" t="s">
        <v>155</v>
      </c>
      <c r="G1279" s="21" t="s">
        <v>3583</v>
      </c>
      <c r="H1279" s="22">
        <v>619040</v>
      </c>
      <c r="I1279" s="22">
        <v>261765.43277976001</v>
      </c>
      <c r="J1279" s="21" t="s">
        <v>8082</v>
      </c>
      <c r="K1279" s="21"/>
      <c r="L1279" s="22">
        <v>526731264</v>
      </c>
      <c r="M1279" s="22">
        <v>0</v>
      </c>
      <c r="N1279" s="21" t="s">
        <v>12522</v>
      </c>
      <c r="O1279" s="8">
        <v>44499</v>
      </c>
      <c r="P1279" s="21" t="s">
        <v>12512</v>
      </c>
      <c r="Q1279" s="22">
        <f>Table1_2[[#This Row],[Bank Deposit]]-Table1_2[[#This Row],[Saving Accounts]]</f>
        <v>357274.56722024002</v>
      </c>
      <c r="R1279" s="22">
        <f>IF(AND(Table1_2[[#This Row],[Bank Deposit]]&gt;=500000),Table1_2[[#This Row],[Bank Deposit]]+Table1_2[[#This Row],[Bank Deposit]]*0.02,Table1_2[[#This Row],[Bank Deposit]])</f>
        <v>631420.80000000005</v>
      </c>
    </row>
    <row r="1280" spans="1:18" x14ac:dyDescent="0.25">
      <c r="A1280" s="21" t="s">
        <v>8819</v>
      </c>
      <c r="B1280">
        <v>743758298</v>
      </c>
      <c r="C1280">
        <v>77</v>
      </c>
      <c r="D1280" s="8">
        <v>16581.75</v>
      </c>
      <c r="E1280" s="21" t="s">
        <v>12</v>
      </c>
      <c r="F1280" s="21" t="s">
        <v>574</v>
      </c>
      <c r="G1280" s="21" t="s">
        <v>3820</v>
      </c>
      <c r="H1280" s="22">
        <v>1917355</v>
      </c>
      <c r="I1280" s="22">
        <v>789564.19934231997</v>
      </c>
      <c r="J1280" s="21" t="s">
        <v>8821</v>
      </c>
      <c r="K1280" s="21"/>
      <c r="L1280" s="22">
        <v>2472803457</v>
      </c>
      <c r="M1280" s="22">
        <v>0</v>
      </c>
      <c r="N1280" s="21" t="s">
        <v>12525</v>
      </c>
      <c r="O1280" s="8">
        <v>44437</v>
      </c>
      <c r="P1280" s="21" t="s">
        <v>12506</v>
      </c>
      <c r="Q1280" s="22">
        <f>Table1_2[[#This Row],[Bank Deposit]]-Table1_2[[#This Row],[Saving Accounts]]</f>
        <v>1127790.80065768</v>
      </c>
      <c r="R1280" s="22">
        <f>IF(AND(Table1_2[[#This Row],[Bank Deposit]]&gt;=500000),Table1_2[[#This Row],[Bank Deposit]]+Table1_2[[#This Row],[Bank Deposit]]*0.02,Table1_2[[#This Row],[Bank Deposit]])</f>
        <v>1955702.1</v>
      </c>
    </row>
    <row r="1281" spans="1:18" x14ac:dyDescent="0.25">
      <c r="A1281" s="21" t="s">
        <v>3171</v>
      </c>
      <c r="B1281">
        <v>841019660</v>
      </c>
      <c r="C1281">
        <v>25</v>
      </c>
      <c r="D1281" s="8">
        <v>35574.75</v>
      </c>
      <c r="E1281" s="21" t="s">
        <v>1094</v>
      </c>
      <c r="F1281" s="21" t="s">
        <v>1400</v>
      </c>
      <c r="G1281" s="21" t="s">
        <v>3058</v>
      </c>
      <c r="H1281" s="22">
        <v>443777</v>
      </c>
      <c r="I1281" s="22">
        <v>173072.963349</v>
      </c>
      <c r="J1281" s="21" t="s">
        <v>3173</v>
      </c>
      <c r="K1281" s="21"/>
      <c r="L1281" s="22">
        <v>291262818</v>
      </c>
      <c r="M1281" s="22">
        <v>0</v>
      </c>
      <c r="N1281" s="21" t="s">
        <v>12525</v>
      </c>
      <c r="O1281" s="8">
        <v>44669</v>
      </c>
      <c r="P1281" s="21" t="s">
        <v>12506</v>
      </c>
      <c r="Q1281" s="22">
        <f>Table1_2[[#This Row],[Bank Deposit]]-Table1_2[[#This Row],[Saving Accounts]]</f>
        <v>270704.03665100003</v>
      </c>
      <c r="R1281" s="22">
        <f>IF(AND(Table1_2[[#This Row],[Bank Deposit]]&gt;=500000),Table1_2[[#This Row],[Bank Deposit]]+Table1_2[[#This Row],[Bank Deposit]]*0.02,Table1_2[[#This Row],[Bank Deposit]])</f>
        <v>443777</v>
      </c>
    </row>
    <row r="1282" spans="1:18" x14ac:dyDescent="0.25">
      <c r="A1282" s="21" t="s">
        <v>8176</v>
      </c>
      <c r="B1282">
        <v>311948849</v>
      </c>
      <c r="C1282">
        <v>81</v>
      </c>
      <c r="D1282" s="8">
        <v>15120.75</v>
      </c>
      <c r="E1282" s="21" t="s">
        <v>12</v>
      </c>
      <c r="F1282" s="21" t="s">
        <v>135</v>
      </c>
      <c r="G1282" s="21" t="s">
        <v>3331</v>
      </c>
      <c r="H1282" s="22">
        <v>945240</v>
      </c>
      <c r="I1282" s="22">
        <v>110143.88377125</v>
      </c>
      <c r="J1282" s="21" t="s">
        <v>8178</v>
      </c>
      <c r="K1282" s="21"/>
      <c r="L1282" s="22">
        <v>1479567936</v>
      </c>
      <c r="M1282" s="22">
        <v>0</v>
      </c>
      <c r="N1282" s="21" t="s">
        <v>12505</v>
      </c>
      <c r="O1282" s="8">
        <v>44524</v>
      </c>
      <c r="P1282" s="21" t="s">
        <v>12512</v>
      </c>
      <c r="Q1282" s="22">
        <f>Table1_2[[#This Row],[Bank Deposit]]-Table1_2[[#This Row],[Saving Accounts]]</f>
        <v>835096.11622874998</v>
      </c>
      <c r="R1282" s="22">
        <f>IF(AND(Table1_2[[#This Row],[Bank Deposit]]&gt;=500000),Table1_2[[#This Row],[Bank Deposit]]+Table1_2[[#This Row],[Bank Deposit]]*0.02,Table1_2[[#This Row],[Bank Deposit]])</f>
        <v>964144.8</v>
      </c>
    </row>
    <row r="1283" spans="1:18" x14ac:dyDescent="0.25">
      <c r="A1283" s="21" t="s">
        <v>536</v>
      </c>
      <c r="B1283">
        <v>358256120</v>
      </c>
      <c r="C1283">
        <v>45</v>
      </c>
      <c r="D1283" s="8">
        <v>28269.75</v>
      </c>
      <c r="E1283" s="21" t="s">
        <v>12</v>
      </c>
      <c r="F1283" s="21" t="s">
        <v>115</v>
      </c>
      <c r="G1283" s="21" t="s">
        <v>14</v>
      </c>
      <c r="H1283" s="22">
        <v>1349926</v>
      </c>
      <c r="I1283" s="22">
        <v>177872.62803968001</v>
      </c>
      <c r="J1283" s="21" t="s">
        <v>538</v>
      </c>
      <c r="K1283" s="21"/>
      <c r="L1283" s="22">
        <v>2155820544</v>
      </c>
      <c r="M1283" s="22">
        <v>0</v>
      </c>
      <c r="N1283" s="21" t="s">
        <v>12505</v>
      </c>
      <c r="O1283" s="8">
        <v>44248</v>
      </c>
      <c r="P1283" s="21" t="s">
        <v>12510</v>
      </c>
      <c r="Q1283" s="22">
        <f>Table1_2[[#This Row],[Bank Deposit]]-Table1_2[[#This Row],[Saving Accounts]]</f>
        <v>1172053.37196032</v>
      </c>
      <c r="R1283" s="22">
        <f>IF(AND(Table1_2[[#This Row],[Bank Deposit]]&gt;=500000),Table1_2[[#This Row],[Bank Deposit]]+Table1_2[[#This Row],[Bank Deposit]]*0.02,Table1_2[[#This Row],[Bank Deposit]])</f>
        <v>1376924.52</v>
      </c>
    </row>
    <row r="1284" spans="1:18" x14ac:dyDescent="0.25">
      <c r="A1284" s="21" t="s">
        <v>7470</v>
      </c>
      <c r="B1284">
        <v>919464811</v>
      </c>
      <c r="C1284">
        <v>38</v>
      </c>
      <c r="D1284" s="8">
        <v>30826.5</v>
      </c>
      <c r="E1284" s="21" t="s">
        <v>12</v>
      </c>
      <c r="F1284" s="21" t="s">
        <v>1076</v>
      </c>
      <c r="G1284" s="21" t="s">
        <v>4220</v>
      </c>
      <c r="H1284" s="22">
        <v>511243</v>
      </c>
      <c r="I1284" s="22">
        <v>114718.87157472</v>
      </c>
      <c r="J1284" s="21" t="s">
        <v>7472</v>
      </c>
      <c r="K1284" s="21"/>
      <c r="L1284" s="22">
        <v>42836355</v>
      </c>
      <c r="M1284" s="22">
        <v>0</v>
      </c>
      <c r="N1284" s="21" t="s">
        <v>12505</v>
      </c>
      <c r="O1284" s="8">
        <v>44555</v>
      </c>
      <c r="P1284" s="21" t="s">
        <v>12506</v>
      </c>
      <c r="Q1284" s="22">
        <f>Table1_2[[#This Row],[Bank Deposit]]-Table1_2[[#This Row],[Saving Accounts]]</f>
        <v>396524.12842527998</v>
      </c>
      <c r="R1284" s="22">
        <f>IF(AND(Table1_2[[#This Row],[Bank Deposit]]&gt;=500000),Table1_2[[#This Row],[Bank Deposit]]+Table1_2[[#This Row],[Bank Deposit]]*0.02,Table1_2[[#This Row],[Bank Deposit]])</f>
        <v>521467.86</v>
      </c>
    </row>
    <row r="1285" spans="1:18" x14ac:dyDescent="0.25">
      <c r="A1285" s="21" t="s">
        <v>6132</v>
      </c>
      <c r="B1285">
        <v>970179932</v>
      </c>
      <c r="C1285">
        <v>70</v>
      </c>
      <c r="D1285" s="8">
        <v>19138.5</v>
      </c>
      <c r="E1285" s="21" t="s">
        <v>12</v>
      </c>
      <c r="F1285" s="21" t="s">
        <v>34</v>
      </c>
      <c r="G1285" s="21" t="s">
        <v>4074</v>
      </c>
      <c r="H1285" s="22">
        <v>228896</v>
      </c>
      <c r="I1285" s="22">
        <v>134164.8292864</v>
      </c>
      <c r="J1285" s="21" t="s">
        <v>6134</v>
      </c>
      <c r="K1285" s="21"/>
      <c r="L1285" s="22">
        <v>397535351</v>
      </c>
      <c r="M1285" s="22">
        <v>0</v>
      </c>
      <c r="N1285" s="21" t="s">
        <v>12539</v>
      </c>
      <c r="O1285" s="8">
        <v>44358</v>
      </c>
      <c r="P1285" s="21" t="s">
        <v>12566</v>
      </c>
      <c r="Q1285" s="22">
        <f>Table1_2[[#This Row],[Bank Deposit]]-Table1_2[[#This Row],[Saving Accounts]]</f>
        <v>94731.170713600004</v>
      </c>
      <c r="R1285" s="22">
        <f>IF(AND(Table1_2[[#This Row],[Bank Deposit]]&gt;=500000),Table1_2[[#This Row],[Bank Deposit]]+Table1_2[[#This Row],[Bank Deposit]]*0.02,Table1_2[[#This Row],[Bank Deposit]])</f>
        <v>228896</v>
      </c>
    </row>
    <row r="1286" spans="1:18" x14ac:dyDescent="0.25">
      <c r="A1286" s="21" t="s">
        <v>2188</v>
      </c>
      <c r="B1286">
        <v>934718350</v>
      </c>
      <c r="C1286">
        <v>59</v>
      </c>
      <c r="D1286" s="8">
        <v>23156.25</v>
      </c>
      <c r="E1286" s="21" t="s">
        <v>1094</v>
      </c>
      <c r="F1286" s="21" t="s">
        <v>139</v>
      </c>
      <c r="G1286" s="21" t="s">
        <v>1964</v>
      </c>
      <c r="H1286" s="22">
        <v>354031</v>
      </c>
      <c r="I1286" s="22">
        <v>242444.36771296</v>
      </c>
      <c r="J1286" s="21" t="s">
        <v>2190</v>
      </c>
      <c r="K1286" s="21"/>
      <c r="L1286" s="22">
        <v>117611364</v>
      </c>
      <c r="M1286" s="22">
        <v>0</v>
      </c>
      <c r="N1286" s="21" t="s">
        <v>12505</v>
      </c>
      <c r="O1286" s="8">
        <v>44573</v>
      </c>
      <c r="P1286" s="21" t="s">
        <v>12510</v>
      </c>
      <c r="Q1286" s="22">
        <f>Table1_2[[#This Row],[Bank Deposit]]-Table1_2[[#This Row],[Saving Accounts]]</f>
        <v>111586.63228704</v>
      </c>
      <c r="R1286" s="22">
        <f>IF(AND(Table1_2[[#This Row],[Bank Deposit]]&gt;=500000),Table1_2[[#This Row],[Bank Deposit]]+Table1_2[[#This Row],[Bank Deposit]]*0.02,Table1_2[[#This Row],[Bank Deposit]])</f>
        <v>354031</v>
      </c>
    </row>
    <row r="1287" spans="1:18" x14ac:dyDescent="0.25">
      <c r="A1287" s="21" t="s">
        <v>5331</v>
      </c>
      <c r="B1287">
        <v>322285626</v>
      </c>
      <c r="C1287">
        <v>57</v>
      </c>
      <c r="D1287" s="8">
        <v>23886.75</v>
      </c>
      <c r="E1287" s="21" t="s">
        <v>1094</v>
      </c>
      <c r="F1287" s="21" t="s">
        <v>430</v>
      </c>
      <c r="G1287" s="21" t="s">
        <v>4054</v>
      </c>
      <c r="H1287" s="22">
        <v>358650</v>
      </c>
      <c r="I1287" s="22">
        <v>180436.53329831999</v>
      </c>
      <c r="J1287" s="21" t="s">
        <v>5333</v>
      </c>
      <c r="K1287" s="21"/>
      <c r="L1287" s="22">
        <v>447161124</v>
      </c>
      <c r="M1287" s="22">
        <v>0</v>
      </c>
      <c r="N1287" s="21" t="s">
        <v>12522</v>
      </c>
      <c r="O1287" s="8">
        <v>44212</v>
      </c>
      <c r="P1287" s="21" t="s">
        <v>12512</v>
      </c>
      <c r="Q1287" s="22">
        <f>Table1_2[[#This Row],[Bank Deposit]]-Table1_2[[#This Row],[Saving Accounts]]</f>
        <v>178213.46670168001</v>
      </c>
      <c r="R1287" s="22">
        <f>IF(AND(Table1_2[[#This Row],[Bank Deposit]]&gt;=500000),Table1_2[[#This Row],[Bank Deposit]]+Table1_2[[#This Row],[Bank Deposit]]*0.02,Table1_2[[#This Row],[Bank Deposit]])</f>
        <v>358650</v>
      </c>
    </row>
    <row r="1288" spans="1:18" x14ac:dyDescent="0.25">
      <c r="A1288" s="21" t="s">
        <v>7730</v>
      </c>
      <c r="B1288">
        <v>997371033</v>
      </c>
      <c r="C1288">
        <v>85</v>
      </c>
      <c r="D1288" s="8">
        <v>13659.75</v>
      </c>
      <c r="E1288" s="21" t="s">
        <v>12</v>
      </c>
      <c r="F1288" s="21" t="s">
        <v>794</v>
      </c>
      <c r="G1288" s="21" t="s">
        <v>3058</v>
      </c>
      <c r="H1288" s="22">
        <v>1425990</v>
      </c>
      <c r="I1288" s="22">
        <v>556405.27594079997</v>
      </c>
      <c r="J1288" s="21" t="s">
        <v>7732</v>
      </c>
      <c r="K1288" s="21"/>
      <c r="L1288" s="22">
        <v>969705</v>
      </c>
      <c r="M1288" s="22">
        <v>0</v>
      </c>
      <c r="N1288" s="21" t="s">
        <v>12522</v>
      </c>
      <c r="O1288" s="8">
        <v>44546</v>
      </c>
      <c r="P1288" s="21" t="s">
        <v>12510</v>
      </c>
      <c r="Q1288" s="22">
        <f>Table1_2[[#This Row],[Bank Deposit]]-Table1_2[[#This Row],[Saving Accounts]]</f>
        <v>869584.72405920003</v>
      </c>
      <c r="R1288" s="22">
        <f>IF(AND(Table1_2[[#This Row],[Bank Deposit]]&gt;=500000),Table1_2[[#This Row],[Bank Deposit]]+Table1_2[[#This Row],[Bank Deposit]]*0.02,Table1_2[[#This Row],[Bank Deposit]])</f>
        <v>1454509.8</v>
      </c>
    </row>
    <row r="1289" spans="1:18" x14ac:dyDescent="0.25">
      <c r="A1289" s="21" t="s">
        <v>1100</v>
      </c>
      <c r="B1289">
        <v>381842320</v>
      </c>
      <c r="C1289">
        <v>27</v>
      </c>
      <c r="D1289" s="8">
        <v>34844.25</v>
      </c>
      <c r="E1289" s="21" t="s">
        <v>1094</v>
      </c>
      <c r="F1289" s="21" t="s">
        <v>256</v>
      </c>
      <c r="G1289" s="21" t="s">
        <v>14</v>
      </c>
      <c r="H1289" s="22">
        <v>665597</v>
      </c>
      <c r="I1289" s="22">
        <v>143633.3838632</v>
      </c>
      <c r="J1289" s="21" t="s">
        <v>1102</v>
      </c>
      <c r="K1289" s="21"/>
      <c r="L1289" s="22">
        <v>2504677728</v>
      </c>
      <c r="M1289" s="22">
        <v>0</v>
      </c>
      <c r="N1289" s="21" t="s">
        <v>12539</v>
      </c>
      <c r="O1289" s="8">
        <v>44403</v>
      </c>
      <c r="P1289" s="21" t="s">
        <v>12512</v>
      </c>
      <c r="Q1289" s="22">
        <f>Table1_2[[#This Row],[Bank Deposit]]-Table1_2[[#This Row],[Saving Accounts]]</f>
        <v>521963.61613680003</v>
      </c>
      <c r="R1289" s="22">
        <f>IF(AND(Table1_2[[#This Row],[Bank Deposit]]&gt;=500000),Table1_2[[#This Row],[Bank Deposit]]+Table1_2[[#This Row],[Bank Deposit]]*0.02,Table1_2[[#This Row],[Bank Deposit]])</f>
        <v>678908.94</v>
      </c>
    </row>
    <row r="1290" spans="1:18" x14ac:dyDescent="0.25">
      <c r="A1290" s="21" t="s">
        <v>2497</v>
      </c>
      <c r="B1290">
        <v>864260743</v>
      </c>
      <c r="C1290">
        <v>69</v>
      </c>
      <c r="D1290" s="8">
        <v>19503.75</v>
      </c>
      <c r="E1290" s="21" t="s">
        <v>12</v>
      </c>
      <c r="F1290" s="21" t="s">
        <v>294</v>
      </c>
      <c r="G1290" s="21" t="s">
        <v>1964</v>
      </c>
      <c r="H1290" s="22">
        <v>295130</v>
      </c>
      <c r="I1290" s="22">
        <v>52561.277075999998</v>
      </c>
      <c r="J1290" s="21" t="s">
        <v>2499</v>
      </c>
      <c r="K1290" s="21"/>
      <c r="L1290" s="22">
        <v>1581820672</v>
      </c>
      <c r="M1290" s="22">
        <v>0</v>
      </c>
      <c r="N1290" s="21" t="s">
        <v>12522</v>
      </c>
      <c r="O1290" s="8">
        <v>44456</v>
      </c>
      <c r="P1290" s="21" t="s">
        <v>12510</v>
      </c>
      <c r="Q1290" s="22">
        <f>Table1_2[[#This Row],[Bank Deposit]]-Table1_2[[#This Row],[Saving Accounts]]</f>
        <v>242568.722924</v>
      </c>
      <c r="R1290" s="22">
        <f>IF(AND(Table1_2[[#This Row],[Bank Deposit]]&gt;=500000),Table1_2[[#This Row],[Bank Deposit]]+Table1_2[[#This Row],[Bank Deposit]]*0.02,Table1_2[[#This Row],[Bank Deposit]])</f>
        <v>295130</v>
      </c>
    </row>
    <row r="1291" spans="1:18" x14ac:dyDescent="0.25">
      <c r="A1291" s="21" t="s">
        <v>7563</v>
      </c>
      <c r="B1291">
        <v>761581783</v>
      </c>
      <c r="C1291">
        <v>23</v>
      </c>
      <c r="D1291" s="8">
        <v>36305.25</v>
      </c>
      <c r="E1291" s="21" t="s">
        <v>12</v>
      </c>
      <c r="F1291" s="21" t="s">
        <v>4364</v>
      </c>
      <c r="G1291" s="21" t="s">
        <v>4220</v>
      </c>
      <c r="H1291" s="22">
        <v>203097</v>
      </c>
      <c r="I1291" s="22">
        <v>55589.020549920002</v>
      </c>
      <c r="J1291" s="21" t="s">
        <v>7565</v>
      </c>
      <c r="K1291" s="21"/>
      <c r="L1291" s="22">
        <v>972728028</v>
      </c>
      <c r="M1291" s="22">
        <v>0</v>
      </c>
      <c r="N1291" s="21" t="s">
        <v>12539</v>
      </c>
      <c r="O1291" s="8">
        <v>44498</v>
      </c>
      <c r="P1291" s="21" t="s">
        <v>12510</v>
      </c>
      <c r="Q1291" s="22">
        <f>Table1_2[[#This Row],[Bank Deposit]]-Table1_2[[#This Row],[Saving Accounts]]</f>
        <v>147507.97945007999</v>
      </c>
      <c r="R1291" s="22">
        <f>IF(AND(Table1_2[[#This Row],[Bank Deposit]]&gt;=500000),Table1_2[[#This Row],[Bank Deposit]]+Table1_2[[#This Row],[Bank Deposit]]*0.02,Table1_2[[#This Row],[Bank Deposit]])</f>
        <v>203097</v>
      </c>
    </row>
    <row r="1292" spans="1:18" x14ac:dyDescent="0.25">
      <c r="A1292" s="21" t="s">
        <v>7827</v>
      </c>
      <c r="B1292">
        <v>587755693</v>
      </c>
      <c r="C1292">
        <v>31</v>
      </c>
      <c r="D1292" s="8">
        <v>33383.25</v>
      </c>
      <c r="E1292" s="21" t="s">
        <v>12</v>
      </c>
      <c r="F1292" s="21" t="s">
        <v>264</v>
      </c>
      <c r="G1292" s="21" t="s">
        <v>3058</v>
      </c>
      <c r="H1292" s="22">
        <v>354347</v>
      </c>
      <c r="I1292" s="22">
        <v>69316.065821519995</v>
      </c>
      <c r="J1292" s="21" t="s">
        <v>7829</v>
      </c>
      <c r="K1292" s="21"/>
      <c r="L1292" s="22">
        <v>2980696544</v>
      </c>
      <c r="M1292" s="22">
        <v>0</v>
      </c>
      <c r="N1292" s="21" t="s">
        <v>12525</v>
      </c>
      <c r="O1292" s="8">
        <v>44219</v>
      </c>
      <c r="P1292" s="21" t="s">
        <v>12506</v>
      </c>
      <c r="Q1292" s="22">
        <f>Table1_2[[#This Row],[Bank Deposit]]-Table1_2[[#This Row],[Saving Accounts]]</f>
        <v>285030.93417848001</v>
      </c>
      <c r="R1292" s="22">
        <f>IF(AND(Table1_2[[#This Row],[Bank Deposit]]&gt;=500000),Table1_2[[#This Row],[Bank Deposit]]+Table1_2[[#This Row],[Bank Deposit]]*0.02,Table1_2[[#This Row],[Bank Deposit]])</f>
        <v>354347</v>
      </c>
    </row>
    <row r="1293" spans="1:18" x14ac:dyDescent="0.25">
      <c r="A1293" s="21" t="s">
        <v>5272</v>
      </c>
      <c r="B1293">
        <v>826803067</v>
      </c>
      <c r="C1293">
        <v>76</v>
      </c>
      <c r="D1293" s="8">
        <v>16947</v>
      </c>
      <c r="E1293" s="21" t="s">
        <v>1094</v>
      </c>
      <c r="F1293" s="21" t="s">
        <v>569</v>
      </c>
      <c r="G1293" s="21" t="s">
        <v>4105</v>
      </c>
      <c r="H1293" s="22">
        <v>60891</v>
      </c>
      <c r="I1293" s="22">
        <v>21852.189295200002</v>
      </c>
      <c r="J1293" s="21" t="s">
        <v>5274</v>
      </c>
      <c r="K1293" s="21"/>
      <c r="L1293" s="22">
        <v>318018591</v>
      </c>
      <c r="M1293" s="22">
        <v>0</v>
      </c>
      <c r="N1293" s="21" t="s">
        <v>12522</v>
      </c>
      <c r="O1293" s="8">
        <v>44593</v>
      </c>
      <c r="P1293" s="21" t="s">
        <v>12510</v>
      </c>
      <c r="Q1293" s="22">
        <f>Table1_2[[#This Row],[Bank Deposit]]-Table1_2[[#This Row],[Saving Accounts]]</f>
        <v>39038.810704799995</v>
      </c>
      <c r="R1293" s="22">
        <f>IF(AND(Table1_2[[#This Row],[Bank Deposit]]&gt;=500000),Table1_2[[#This Row],[Bank Deposit]]+Table1_2[[#This Row],[Bank Deposit]]*0.02,Table1_2[[#This Row],[Bank Deposit]])</f>
        <v>60891</v>
      </c>
    </row>
    <row r="1294" spans="1:18" x14ac:dyDescent="0.25">
      <c r="A1294" s="21" t="s">
        <v>4585</v>
      </c>
      <c r="B1294">
        <v>196549293</v>
      </c>
      <c r="C1294">
        <v>82</v>
      </c>
      <c r="D1294" s="8">
        <v>14755.5</v>
      </c>
      <c r="E1294" s="21" t="s">
        <v>1094</v>
      </c>
      <c r="F1294" s="21" t="s">
        <v>2112</v>
      </c>
      <c r="G1294" s="21" t="s">
        <v>4058</v>
      </c>
      <c r="H1294" s="22">
        <v>261207</v>
      </c>
      <c r="I1294" s="22">
        <v>96877.102583040003</v>
      </c>
      <c r="J1294" s="21" t="s">
        <v>4587</v>
      </c>
      <c r="K1294" s="21"/>
      <c r="L1294" s="22">
        <v>1966455</v>
      </c>
      <c r="M1294" s="22">
        <v>0</v>
      </c>
      <c r="N1294" s="21" t="s">
        <v>12525</v>
      </c>
      <c r="O1294" s="8">
        <v>44315</v>
      </c>
      <c r="P1294" s="21" t="s">
        <v>12506</v>
      </c>
      <c r="Q1294" s="22">
        <f>Table1_2[[#This Row],[Bank Deposit]]-Table1_2[[#This Row],[Saving Accounts]]</f>
        <v>164329.89741695998</v>
      </c>
      <c r="R1294" s="22">
        <f>IF(AND(Table1_2[[#This Row],[Bank Deposit]]&gt;=500000),Table1_2[[#This Row],[Bank Deposit]]+Table1_2[[#This Row],[Bank Deposit]]*0.02,Table1_2[[#This Row],[Bank Deposit]])</f>
        <v>261207</v>
      </c>
    </row>
    <row r="1295" spans="1:18" x14ac:dyDescent="0.25">
      <c r="A1295" s="21" t="s">
        <v>6448</v>
      </c>
      <c r="B1295">
        <v>818088800</v>
      </c>
      <c r="C1295">
        <v>71</v>
      </c>
      <c r="D1295" s="8">
        <v>18773.25</v>
      </c>
      <c r="E1295" s="21" t="s">
        <v>12</v>
      </c>
      <c r="F1295" s="21" t="s">
        <v>1090</v>
      </c>
      <c r="G1295" s="21" t="s">
        <v>4119</v>
      </c>
      <c r="H1295" s="22">
        <v>480600</v>
      </c>
      <c r="I1295" s="22">
        <v>365148.17270147998</v>
      </c>
      <c r="J1295" s="21" t="s">
        <v>6450</v>
      </c>
      <c r="K1295" s="21"/>
      <c r="L1295" s="22">
        <v>2171529152</v>
      </c>
      <c r="M1295" s="22">
        <v>0</v>
      </c>
      <c r="N1295" s="21" t="s">
        <v>12539</v>
      </c>
      <c r="O1295" s="8">
        <v>44308</v>
      </c>
      <c r="P1295" s="21" t="s">
        <v>12512</v>
      </c>
      <c r="Q1295" s="22">
        <f>Table1_2[[#This Row],[Bank Deposit]]-Table1_2[[#This Row],[Saving Accounts]]</f>
        <v>115451.82729852002</v>
      </c>
      <c r="R1295" s="22">
        <f>IF(AND(Table1_2[[#This Row],[Bank Deposit]]&gt;=500000),Table1_2[[#This Row],[Bank Deposit]]+Table1_2[[#This Row],[Bank Deposit]]*0.02,Table1_2[[#This Row],[Bank Deposit]])</f>
        <v>480600</v>
      </c>
    </row>
    <row r="1296" spans="1:18" x14ac:dyDescent="0.25">
      <c r="A1296" s="21" t="s">
        <v>5700</v>
      </c>
      <c r="B1296">
        <v>479460368</v>
      </c>
      <c r="C1296">
        <v>62</v>
      </c>
      <c r="D1296" s="8">
        <v>22060.5</v>
      </c>
      <c r="E1296" s="21" t="s">
        <v>1094</v>
      </c>
      <c r="F1296" s="21" t="s">
        <v>2278</v>
      </c>
      <c r="G1296" s="21" t="s">
        <v>4054</v>
      </c>
      <c r="H1296" s="22">
        <v>363305</v>
      </c>
      <c r="I1296" s="22">
        <v>224185.92310399999</v>
      </c>
      <c r="J1296" s="21" t="s">
        <v>5702</v>
      </c>
      <c r="K1296" s="21"/>
      <c r="L1296" s="22">
        <v>255803625</v>
      </c>
      <c r="M1296" s="22">
        <v>0</v>
      </c>
      <c r="N1296" s="21" t="s">
        <v>12539</v>
      </c>
      <c r="O1296" s="8">
        <v>44227</v>
      </c>
      <c r="P1296" s="21" t="s">
        <v>12510</v>
      </c>
      <c r="Q1296" s="22">
        <f>Table1_2[[#This Row],[Bank Deposit]]-Table1_2[[#This Row],[Saving Accounts]]</f>
        <v>139119.07689600001</v>
      </c>
      <c r="R1296" s="22">
        <f>IF(AND(Table1_2[[#This Row],[Bank Deposit]]&gt;=500000),Table1_2[[#This Row],[Bank Deposit]]+Table1_2[[#This Row],[Bank Deposit]]*0.02,Table1_2[[#This Row],[Bank Deposit]])</f>
        <v>363305</v>
      </c>
    </row>
    <row r="1297" spans="1:18" x14ac:dyDescent="0.25">
      <c r="A1297" s="21" t="s">
        <v>877</v>
      </c>
      <c r="B1297">
        <v>689682218</v>
      </c>
      <c r="C1297">
        <v>46</v>
      </c>
      <c r="D1297" s="8">
        <v>27904.5</v>
      </c>
      <c r="E1297" s="21" t="s">
        <v>12</v>
      </c>
      <c r="F1297" s="21" t="s">
        <v>344</v>
      </c>
      <c r="G1297" s="21" t="s">
        <v>14</v>
      </c>
      <c r="H1297" s="22">
        <v>567480</v>
      </c>
      <c r="I1297" s="22">
        <v>229959.175644</v>
      </c>
      <c r="J1297" s="21" t="s">
        <v>879</v>
      </c>
      <c r="K1297" s="21"/>
      <c r="L1297" s="22">
        <v>1098554808</v>
      </c>
      <c r="M1297" s="22">
        <v>0</v>
      </c>
      <c r="N1297" s="21" t="s">
        <v>12539</v>
      </c>
      <c r="O1297" s="8">
        <v>44673</v>
      </c>
      <c r="P1297" s="21" t="s">
        <v>12512</v>
      </c>
      <c r="Q1297" s="22">
        <f>Table1_2[[#This Row],[Bank Deposit]]-Table1_2[[#This Row],[Saving Accounts]]</f>
        <v>337520.824356</v>
      </c>
      <c r="R1297" s="22">
        <f>IF(AND(Table1_2[[#This Row],[Bank Deposit]]&gt;=500000),Table1_2[[#This Row],[Bank Deposit]]+Table1_2[[#This Row],[Bank Deposit]]*0.02,Table1_2[[#This Row],[Bank Deposit]])</f>
        <v>578829.6</v>
      </c>
    </row>
    <row r="1298" spans="1:18" x14ac:dyDescent="0.25">
      <c r="A1298" s="21" t="s">
        <v>5424</v>
      </c>
      <c r="B1298">
        <v>483029893</v>
      </c>
      <c r="C1298">
        <v>62</v>
      </c>
      <c r="D1298" s="8">
        <v>22060.5</v>
      </c>
      <c r="E1298" s="21" t="s">
        <v>1094</v>
      </c>
      <c r="F1298" s="21" t="s">
        <v>471</v>
      </c>
      <c r="G1298" s="21" t="s">
        <v>4105</v>
      </c>
      <c r="H1298" s="22">
        <v>137955</v>
      </c>
      <c r="I1298" s="22">
        <v>55299.785732099997</v>
      </c>
      <c r="J1298" s="21" t="s">
        <v>5426</v>
      </c>
      <c r="K1298" s="21"/>
      <c r="L1298" s="22">
        <v>107610468</v>
      </c>
      <c r="M1298" s="22">
        <v>0</v>
      </c>
      <c r="N1298" s="21" t="s">
        <v>12522</v>
      </c>
      <c r="O1298" s="8">
        <v>44205</v>
      </c>
      <c r="P1298" s="21" t="s">
        <v>12510</v>
      </c>
      <c r="Q1298" s="22">
        <f>Table1_2[[#This Row],[Bank Deposit]]-Table1_2[[#This Row],[Saving Accounts]]</f>
        <v>82655.21426790001</v>
      </c>
      <c r="R1298" s="22">
        <f>IF(AND(Table1_2[[#This Row],[Bank Deposit]]&gt;=500000),Table1_2[[#This Row],[Bank Deposit]]+Table1_2[[#This Row],[Bank Deposit]]*0.02,Table1_2[[#This Row],[Bank Deposit]])</f>
        <v>137955</v>
      </c>
    </row>
    <row r="1299" spans="1:18" x14ac:dyDescent="0.25">
      <c r="A1299" s="21" t="s">
        <v>8049</v>
      </c>
      <c r="B1299">
        <v>44786017</v>
      </c>
      <c r="C1299">
        <v>74</v>
      </c>
      <c r="D1299" s="8">
        <v>17677.5</v>
      </c>
      <c r="E1299" s="21" t="s">
        <v>12</v>
      </c>
      <c r="F1299" s="21" t="s">
        <v>675</v>
      </c>
      <c r="G1299" s="21" t="s">
        <v>3583</v>
      </c>
      <c r="H1299" s="22">
        <v>954905</v>
      </c>
      <c r="I1299" s="22">
        <v>288225.48087312002</v>
      </c>
      <c r="J1299" s="21" t="s">
        <v>8051</v>
      </c>
      <c r="K1299" s="21"/>
      <c r="L1299" s="22">
        <v>7522375</v>
      </c>
      <c r="M1299" s="22">
        <v>741729275</v>
      </c>
      <c r="N1299" s="21" t="s">
        <v>12515</v>
      </c>
      <c r="O1299" s="8">
        <v>44569</v>
      </c>
      <c r="P1299" s="21" t="s">
        <v>12506</v>
      </c>
      <c r="Q1299" s="22">
        <f>Table1_2[[#This Row],[Bank Deposit]]-Table1_2[[#This Row],[Saving Accounts]]</f>
        <v>666679.51912687998</v>
      </c>
      <c r="R1299" s="22">
        <f>IF(AND(Table1_2[[#This Row],[Bank Deposit]]&gt;=500000),Table1_2[[#This Row],[Bank Deposit]]+Table1_2[[#This Row],[Bank Deposit]]*0.02,Table1_2[[#This Row],[Bank Deposit]])</f>
        <v>974003.1</v>
      </c>
    </row>
    <row r="1300" spans="1:18" x14ac:dyDescent="0.25">
      <c r="A1300" s="21" t="s">
        <v>5248</v>
      </c>
      <c r="B1300">
        <v>58509766</v>
      </c>
      <c r="C1300">
        <v>26</v>
      </c>
      <c r="D1300" s="8">
        <v>35209.5</v>
      </c>
      <c r="E1300" s="21" t="s">
        <v>1094</v>
      </c>
      <c r="F1300" s="21" t="s">
        <v>155</v>
      </c>
      <c r="G1300" s="21" t="s">
        <v>4105</v>
      </c>
      <c r="H1300" s="22">
        <v>655045</v>
      </c>
      <c r="I1300" s="22">
        <v>577519.77836552996</v>
      </c>
      <c r="J1300" s="21" t="s">
        <v>5250</v>
      </c>
      <c r="K1300" s="21"/>
      <c r="L1300" s="22">
        <v>150898038</v>
      </c>
      <c r="M1300" s="22">
        <v>0</v>
      </c>
      <c r="N1300" s="21" t="s">
        <v>12522</v>
      </c>
      <c r="O1300" s="8">
        <v>44623</v>
      </c>
      <c r="P1300" s="21" t="s">
        <v>12510</v>
      </c>
      <c r="Q1300" s="22">
        <f>Table1_2[[#This Row],[Bank Deposit]]-Table1_2[[#This Row],[Saving Accounts]]</f>
        <v>77525.221634470043</v>
      </c>
      <c r="R1300" s="22">
        <f>IF(AND(Table1_2[[#This Row],[Bank Deposit]]&gt;=500000),Table1_2[[#This Row],[Bank Deposit]]+Table1_2[[#This Row],[Bank Deposit]]*0.02,Table1_2[[#This Row],[Bank Deposit]])</f>
        <v>668145.9</v>
      </c>
    </row>
    <row r="1301" spans="1:18" x14ac:dyDescent="0.25">
      <c r="A1301" s="21" t="s">
        <v>1491</v>
      </c>
      <c r="B1301">
        <v>429910592</v>
      </c>
      <c r="C1301">
        <v>32</v>
      </c>
      <c r="D1301" s="8">
        <v>33018</v>
      </c>
      <c r="E1301" s="21" t="s">
        <v>1094</v>
      </c>
      <c r="F1301" s="21" t="s">
        <v>1308</v>
      </c>
      <c r="G1301" s="21" t="s">
        <v>14</v>
      </c>
      <c r="H1301" s="22">
        <v>1472297</v>
      </c>
      <c r="I1301" s="22">
        <v>317638.08896831999</v>
      </c>
      <c r="J1301" s="21" t="s">
        <v>1493</v>
      </c>
      <c r="K1301" s="21"/>
      <c r="L1301" s="22">
        <v>718223367</v>
      </c>
      <c r="M1301" s="22">
        <v>0</v>
      </c>
      <c r="N1301" s="21" t="s">
        <v>12505</v>
      </c>
      <c r="O1301" s="8">
        <v>44266</v>
      </c>
      <c r="P1301" s="21" t="s">
        <v>12506</v>
      </c>
      <c r="Q1301" s="22">
        <f>Table1_2[[#This Row],[Bank Deposit]]-Table1_2[[#This Row],[Saving Accounts]]</f>
        <v>1154658.9110316799</v>
      </c>
      <c r="R1301" s="22">
        <f>IF(AND(Table1_2[[#This Row],[Bank Deposit]]&gt;=500000),Table1_2[[#This Row],[Bank Deposit]]+Table1_2[[#This Row],[Bank Deposit]]*0.02,Table1_2[[#This Row],[Bank Deposit]])</f>
        <v>1501742.94</v>
      </c>
    </row>
    <row r="1302" spans="1:18" x14ac:dyDescent="0.25">
      <c r="A1302" s="21" t="s">
        <v>1410</v>
      </c>
      <c r="B1302">
        <v>863983168</v>
      </c>
      <c r="C1302">
        <v>50</v>
      </c>
      <c r="D1302" s="8">
        <v>26443.5</v>
      </c>
      <c r="E1302" s="21" t="s">
        <v>1094</v>
      </c>
      <c r="F1302" s="21" t="s">
        <v>97</v>
      </c>
      <c r="G1302" s="21" t="s">
        <v>14</v>
      </c>
      <c r="H1302" s="22">
        <v>453483</v>
      </c>
      <c r="I1302" s="22">
        <v>31743.8424576</v>
      </c>
      <c r="J1302" s="21" t="s">
        <v>1412</v>
      </c>
      <c r="K1302" s="21"/>
      <c r="L1302" s="22">
        <v>20485296</v>
      </c>
      <c r="M1302" s="22">
        <v>0</v>
      </c>
      <c r="N1302" s="21" t="s">
        <v>12525</v>
      </c>
      <c r="O1302" s="8">
        <v>44510</v>
      </c>
      <c r="P1302" s="21" t="s">
        <v>12561</v>
      </c>
      <c r="Q1302" s="22">
        <f>Table1_2[[#This Row],[Bank Deposit]]-Table1_2[[#This Row],[Saving Accounts]]</f>
        <v>421739.1575424</v>
      </c>
      <c r="R1302" s="22">
        <f>IF(AND(Table1_2[[#This Row],[Bank Deposit]]&gt;=500000),Table1_2[[#This Row],[Bank Deposit]]+Table1_2[[#This Row],[Bank Deposit]]*0.02,Table1_2[[#This Row],[Bank Deposit]])</f>
        <v>453483</v>
      </c>
    </row>
    <row r="1303" spans="1:18" x14ac:dyDescent="0.25">
      <c r="A1303" s="21" t="s">
        <v>4591</v>
      </c>
      <c r="B1303">
        <v>268560799</v>
      </c>
      <c r="C1303">
        <v>81</v>
      </c>
      <c r="D1303" s="8">
        <v>15120.75</v>
      </c>
      <c r="E1303" s="21" t="s">
        <v>1094</v>
      </c>
      <c r="F1303" s="21" t="s">
        <v>870</v>
      </c>
      <c r="G1303" s="21" t="s">
        <v>4066</v>
      </c>
      <c r="H1303" s="22">
        <v>581439</v>
      </c>
      <c r="I1303" s="22">
        <v>287978.7642336</v>
      </c>
      <c r="J1303" s="21" t="s">
        <v>4593</v>
      </c>
      <c r="K1303" s="21"/>
      <c r="L1303" s="22">
        <v>269208192</v>
      </c>
      <c r="M1303" s="22">
        <v>0</v>
      </c>
      <c r="N1303" s="21" t="s">
        <v>12505</v>
      </c>
      <c r="O1303" s="8">
        <v>44356</v>
      </c>
      <c r="P1303" s="21" t="s">
        <v>12506</v>
      </c>
      <c r="Q1303" s="22">
        <f>Table1_2[[#This Row],[Bank Deposit]]-Table1_2[[#This Row],[Saving Accounts]]</f>
        <v>293460.2357664</v>
      </c>
      <c r="R1303" s="22">
        <f>IF(AND(Table1_2[[#This Row],[Bank Deposit]]&gt;=500000),Table1_2[[#This Row],[Bank Deposit]]+Table1_2[[#This Row],[Bank Deposit]]*0.02,Table1_2[[#This Row],[Bank Deposit]])</f>
        <v>593067.78</v>
      </c>
    </row>
    <row r="1304" spans="1:18" x14ac:dyDescent="0.25">
      <c r="A1304" s="21" t="s">
        <v>7662</v>
      </c>
      <c r="B1304">
        <v>600526441</v>
      </c>
      <c r="C1304">
        <v>61</v>
      </c>
      <c r="D1304" s="8">
        <v>22425.75</v>
      </c>
      <c r="E1304" s="21" t="s">
        <v>12</v>
      </c>
      <c r="F1304" s="21" t="s">
        <v>269</v>
      </c>
      <c r="G1304" s="21" t="s">
        <v>3058</v>
      </c>
      <c r="H1304" s="22">
        <v>836097</v>
      </c>
      <c r="I1304" s="22">
        <v>305175.52271250001</v>
      </c>
      <c r="J1304" s="21" t="s">
        <v>7664</v>
      </c>
      <c r="K1304" s="21"/>
      <c r="L1304" s="22">
        <v>466313139</v>
      </c>
      <c r="M1304" s="22">
        <v>1518839397</v>
      </c>
      <c r="N1304" s="21" t="s">
        <v>12515</v>
      </c>
      <c r="O1304" s="8">
        <v>44476</v>
      </c>
      <c r="P1304" s="21" t="s">
        <v>12516</v>
      </c>
      <c r="Q1304" s="22">
        <f>Table1_2[[#This Row],[Bank Deposit]]-Table1_2[[#This Row],[Saving Accounts]]</f>
        <v>530921.47728749993</v>
      </c>
      <c r="R1304" s="22">
        <f>IF(AND(Table1_2[[#This Row],[Bank Deposit]]&gt;=500000),Table1_2[[#This Row],[Bank Deposit]]+Table1_2[[#This Row],[Bank Deposit]]*0.02,Table1_2[[#This Row],[Bank Deposit]])</f>
        <v>852818.94</v>
      </c>
    </row>
    <row r="1305" spans="1:18" x14ac:dyDescent="0.25">
      <c r="A1305" s="21" t="s">
        <v>2428</v>
      </c>
      <c r="B1305">
        <v>219303195</v>
      </c>
      <c r="C1305">
        <v>29</v>
      </c>
      <c r="D1305" s="8">
        <v>34113.75</v>
      </c>
      <c r="E1305" s="21" t="s">
        <v>12</v>
      </c>
      <c r="F1305" s="21" t="s">
        <v>199</v>
      </c>
      <c r="G1305" s="21" t="s">
        <v>1964</v>
      </c>
      <c r="H1305" s="22">
        <v>405246</v>
      </c>
      <c r="I1305" s="22">
        <v>26594.240399999999</v>
      </c>
      <c r="J1305" s="21" t="s">
        <v>2430</v>
      </c>
      <c r="K1305" s="21"/>
      <c r="L1305" s="22">
        <v>91339992</v>
      </c>
      <c r="M1305" s="22">
        <v>0</v>
      </c>
      <c r="N1305" s="21" t="s">
        <v>12509</v>
      </c>
      <c r="O1305" s="8">
        <v>44374</v>
      </c>
      <c r="P1305" s="21" t="s">
        <v>12510</v>
      </c>
      <c r="Q1305" s="22">
        <f>Table1_2[[#This Row],[Bank Deposit]]-Table1_2[[#This Row],[Saving Accounts]]</f>
        <v>378651.75959999999</v>
      </c>
      <c r="R1305" s="22">
        <f>IF(AND(Table1_2[[#This Row],[Bank Deposit]]&gt;=500000),Table1_2[[#This Row],[Bank Deposit]]+Table1_2[[#This Row],[Bank Deposit]]*0.02,Table1_2[[#This Row],[Bank Deposit]])</f>
        <v>405246</v>
      </c>
    </row>
    <row r="1306" spans="1:18" x14ac:dyDescent="0.25">
      <c r="A1306" s="21" t="s">
        <v>7892</v>
      </c>
      <c r="B1306">
        <v>854835571</v>
      </c>
      <c r="C1306">
        <v>83</v>
      </c>
      <c r="D1306" s="8">
        <v>14390.25</v>
      </c>
      <c r="E1306" s="21" t="s">
        <v>12</v>
      </c>
      <c r="F1306" s="21" t="s">
        <v>909</v>
      </c>
      <c r="G1306" s="21" t="s">
        <v>3583</v>
      </c>
      <c r="H1306" s="22">
        <v>224824</v>
      </c>
      <c r="I1306" s="22">
        <v>95325.218611200005</v>
      </c>
      <c r="J1306" s="21" t="s">
        <v>7894</v>
      </c>
      <c r="K1306" s="21"/>
      <c r="L1306" s="22">
        <v>1054228284</v>
      </c>
      <c r="M1306" s="22">
        <v>0</v>
      </c>
      <c r="N1306" s="21" t="s">
        <v>12505</v>
      </c>
      <c r="O1306" s="8">
        <v>44612</v>
      </c>
      <c r="P1306" s="21" t="s">
        <v>12510</v>
      </c>
      <c r="Q1306" s="22">
        <f>Table1_2[[#This Row],[Bank Deposit]]-Table1_2[[#This Row],[Saving Accounts]]</f>
        <v>129498.78138879999</v>
      </c>
      <c r="R1306" s="22">
        <f>IF(AND(Table1_2[[#This Row],[Bank Deposit]]&gt;=500000),Table1_2[[#This Row],[Bank Deposit]]+Table1_2[[#This Row],[Bank Deposit]]*0.02,Table1_2[[#This Row],[Bank Deposit]])</f>
        <v>224824</v>
      </c>
    </row>
    <row r="1307" spans="1:18" x14ac:dyDescent="0.25">
      <c r="A1307" s="21" t="s">
        <v>6554</v>
      </c>
      <c r="B1307">
        <v>691955540</v>
      </c>
      <c r="C1307">
        <v>47</v>
      </c>
      <c r="D1307" s="8">
        <v>27539.25</v>
      </c>
      <c r="E1307" s="21" t="s">
        <v>12</v>
      </c>
      <c r="F1307" s="21" t="s">
        <v>2112</v>
      </c>
      <c r="G1307" s="21" t="s">
        <v>4054</v>
      </c>
      <c r="H1307" s="22">
        <v>324927</v>
      </c>
      <c r="I1307" s="22">
        <v>40940.785620000002</v>
      </c>
      <c r="J1307" s="21" t="s">
        <v>6556</v>
      </c>
      <c r="K1307" s="21"/>
      <c r="L1307" s="22">
        <v>1532359728</v>
      </c>
      <c r="M1307" s="22">
        <v>645026554</v>
      </c>
      <c r="N1307" s="21" t="s">
        <v>12515</v>
      </c>
      <c r="O1307" s="8">
        <v>44447</v>
      </c>
      <c r="P1307" s="21" t="s">
        <v>12516</v>
      </c>
      <c r="Q1307" s="22">
        <f>Table1_2[[#This Row],[Bank Deposit]]-Table1_2[[#This Row],[Saving Accounts]]</f>
        <v>283986.21438000002</v>
      </c>
      <c r="R1307" s="22">
        <f>IF(AND(Table1_2[[#This Row],[Bank Deposit]]&gt;=500000),Table1_2[[#This Row],[Bank Deposit]]+Table1_2[[#This Row],[Bank Deposit]]*0.02,Table1_2[[#This Row],[Bank Deposit]])</f>
        <v>324927</v>
      </c>
    </row>
    <row r="1308" spans="1:18" x14ac:dyDescent="0.25">
      <c r="A1308" s="21" t="s">
        <v>8134</v>
      </c>
      <c r="B1308">
        <v>48927497</v>
      </c>
      <c r="C1308">
        <v>30</v>
      </c>
      <c r="D1308" s="8">
        <v>33748.5</v>
      </c>
      <c r="E1308" s="21" t="s">
        <v>12</v>
      </c>
      <c r="F1308" s="21" t="s">
        <v>561</v>
      </c>
      <c r="G1308" s="21" t="s">
        <v>3331</v>
      </c>
      <c r="H1308" s="22">
        <v>386552</v>
      </c>
      <c r="I1308" s="22">
        <v>190855.04765184</v>
      </c>
      <c r="J1308" s="21" t="s">
        <v>8136</v>
      </c>
      <c r="K1308" s="21"/>
      <c r="L1308" s="22">
        <v>1502244879</v>
      </c>
      <c r="M1308" s="22">
        <v>0</v>
      </c>
      <c r="N1308" s="21" t="s">
        <v>12522</v>
      </c>
      <c r="O1308" s="8">
        <v>44645</v>
      </c>
      <c r="P1308" s="21" t="s">
        <v>12510</v>
      </c>
      <c r="Q1308" s="22">
        <f>Table1_2[[#This Row],[Bank Deposit]]-Table1_2[[#This Row],[Saving Accounts]]</f>
        <v>195696.95234816</v>
      </c>
      <c r="R1308" s="22">
        <f>IF(AND(Table1_2[[#This Row],[Bank Deposit]]&gt;=500000),Table1_2[[#This Row],[Bank Deposit]]+Table1_2[[#This Row],[Bank Deposit]]*0.02,Table1_2[[#This Row],[Bank Deposit]])</f>
        <v>386552</v>
      </c>
    </row>
    <row r="1309" spans="1:18" x14ac:dyDescent="0.25">
      <c r="A1309" s="21" t="s">
        <v>8059</v>
      </c>
      <c r="B1309">
        <v>235521377</v>
      </c>
      <c r="C1309">
        <v>57</v>
      </c>
      <c r="D1309" s="8">
        <v>23886.75</v>
      </c>
      <c r="E1309" s="21" t="s">
        <v>12</v>
      </c>
      <c r="F1309" s="21" t="s">
        <v>381</v>
      </c>
      <c r="G1309" s="21" t="s">
        <v>3583</v>
      </c>
      <c r="H1309" s="22">
        <v>1280100</v>
      </c>
      <c r="I1309" s="22">
        <v>203034.98952</v>
      </c>
      <c r="J1309" s="21" t="s">
        <v>8061</v>
      </c>
      <c r="K1309" s="21"/>
      <c r="L1309" s="22">
        <v>1207047744</v>
      </c>
      <c r="M1309" s="22">
        <v>5799787104</v>
      </c>
      <c r="N1309" s="21" t="s">
        <v>12515</v>
      </c>
      <c r="O1309" s="8">
        <v>44230</v>
      </c>
      <c r="P1309" s="21" t="s">
        <v>12506</v>
      </c>
      <c r="Q1309" s="22">
        <f>Table1_2[[#This Row],[Bank Deposit]]-Table1_2[[#This Row],[Saving Accounts]]</f>
        <v>1077065.0104799999</v>
      </c>
      <c r="R1309" s="22">
        <f>IF(AND(Table1_2[[#This Row],[Bank Deposit]]&gt;=500000),Table1_2[[#This Row],[Bank Deposit]]+Table1_2[[#This Row],[Bank Deposit]]*0.02,Table1_2[[#This Row],[Bank Deposit]])</f>
        <v>1305702</v>
      </c>
    </row>
    <row r="1310" spans="1:18" x14ac:dyDescent="0.25">
      <c r="A1310" s="21" t="s">
        <v>2241</v>
      </c>
      <c r="B1310">
        <v>530188381</v>
      </c>
      <c r="C1310">
        <v>54</v>
      </c>
      <c r="D1310" s="8">
        <v>24982.5</v>
      </c>
      <c r="E1310" s="21" t="s">
        <v>1094</v>
      </c>
      <c r="F1310" s="21" t="s">
        <v>893</v>
      </c>
      <c r="G1310" s="21" t="s">
        <v>1964</v>
      </c>
      <c r="H1310" s="22">
        <v>105558</v>
      </c>
      <c r="I1310" s="22">
        <v>20792.880288</v>
      </c>
      <c r="J1310" s="21" t="s">
        <v>2243</v>
      </c>
      <c r="K1310" s="21"/>
      <c r="L1310" s="22">
        <v>5956384</v>
      </c>
      <c r="M1310" s="22">
        <v>0</v>
      </c>
      <c r="N1310" s="21" t="s">
        <v>12505</v>
      </c>
      <c r="O1310" s="8">
        <v>44211</v>
      </c>
      <c r="P1310" s="21" t="s">
        <v>12510</v>
      </c>
      <c r="Q1310" s="22">
        <f>Table1_2[[#This Row],[Bank Deposit]]-Table1_2[[#This Row],[Saving Accounts]]</f>
        <v>84765.119712</v>
      </c>
      <c r="R1310" s="22">
        <f>IF(AND(Table1_2[[#This Row],[Bank Deposit]]&gt;=500000),Table1_2[[#This Row],[Bank Deposit]]+Table1_2[[#This Row],[Bank Deposit]]*0.02,Table1_2[[#This Row],[Bank Deposit]])</f>
        <v>105558</v>
      </c>
    </row>
    <row r="1311" spans="1:18" x14ac:dyDescent="0.25">
      <c r="A1311" s="21" t="s">
        <v>6394</v>
      </c>
      <c r="B1311">
        <v>795714810</v>
      </c>
      <c r="C1311">
        <v>83</v>
      </c>
      <c r="D1311" s="8">
        <v>14390.25</v>
      </c>
      <c r="E1311" s="21" t="s">
        <v>12</v>
      </c>
      <c r="F1311" s="21" t="s">
        <v>115</v>
      </c>
      <c r="G1311" s="21" t="s">
        <v>4070</v>
      </c>
      <c r="H1311" s="22">
        <v>1415619</v>
      </c>
      <c r="I1311" s="22">
        <v>167777.01071999999</v>
      </c>
      <c r="J1311" s="21" t="s">
        <v>6396</v>
      </c>
      <c r="K1311" s="21"/>
      <c r="L1311" s="22">
        <v>1244719872</v>
      </c>
      <c r="M1311" s="22">
        <v>0</v>
      </c>
      <c r="N1311" s="21" t="s">
        <v>12525</v>
      </c>
      <c r="O1311" s="8">
        <v>44639</v>
      </c>
      <c r="P1311" s="21" t="s">
        <v>12561</v>
      </c>
      <c r="Q1311" s="22">
        <f>Table1_2[[#This Row],[Bank Deposit]]-Table1_2[[#This Row],[Saving Accounts]]</f>
        <v>1247841.9892800001</v>
      </c>
      <c r="R1311" s="22">
        <f>IF(AND(Table1_2[[#This Row],[Bank Deposit]]&gt;=500000),Table1_2[[#This Row],[Bank Deposit]]+Table1_2[[#This Row],[Bank Deposit]]*0.02,Table1_2[[#This Row],[Bank Deposit]])</f>
        <v>1443931.38</v>
      </c>
    </row>
    <row r="1312" spans="1:18" x14ac:dyDescent="0.25">
      <c r="A1312" s="21" t="s">
        <v>1216</v>
      </c>
      <c r="B1312">
        <v>169459563</v>
      </c>
      <c r="C1312">
        <v>67</v>
      </c>
      <c r="D1312" s="8">
        <v>20234.25</v>
      </c>
      <c r="E1312" s="21" t="s">
        <v>1094</v>
      </c>
      <c r="F1312" s="21" t="s">
        <v>598</v>
      </c>
      <c r="G1312" s="21" t="s">
        <v>14</v>
      </c>
      <c r="H1312" s="22">
        <v>869859</v>
      </c>
      <c r="I1312" s="22">
        <v>155564.54713799999</v>
      </c>
      <c r="J1312" s="21" t="s">
        <v>1218</v>
      </c>
      <c r="K1312" s="21"/>
      <c r="L1312" s="22">
        <v>844638704</v>
      </c>
      <c r="M1312" s="22">
        <v>0</v>
      </c>
      <c r="N1312" s="21" t="s">
        <v>12522</v>
      </c>
      <c r="O1312" s="8">
        <v>44229</v>
      </c>
      <c r="P1312" s="21" t="s">
        <v>12510</v>
      </c>
      <c r="Q1312" s="22">
        <f>Table1_2[[#This Row],[Bank Deposit]]-Table1_2[[#This Row],[Saving Accounts]]</f>
        <v>714294.45286199998</v>
      </c>
      <c r="R1312" s="22">
        <f>IF(AND(Table1_2[[#This Row],[Bank Deposit]]&gt;=500000),Table1_2[[#This Row],[Bank Deposit]]+Table1_2[[#This Row],[Bank Deposit]]*0.02,Table1_2[[#This Row],[Bank Deposit]])</f>
        <v>887256.18</v>
      </c>
    </row>
    <row r="1313" spans="1:18" x14ac:dyDescent="0.25">
      <c r="A1313" s="21" t="s">
        <v>7872</v>
      </c>
      <c r="B1313">
        <v>911853927</v>
      </c>
      <c r="C1313">
        <v>39</v>
      </c>
      <c r="D1313" s="8">
        <v>30461.25</v>
      </c>
      <c r="E1313" s="21" t="s">
        <v>12</v>
      </c>
      <c r="F1313" s="21" t="s">
        <v>172</v>
      </c>
      <c r="G1313" s="21" t="s">
        <v>3583</v>
      </c>
      <c r="H1313" s="22">
        <v>247722</v>
      </c>
      <c r="I1313" s="22">
        <v>62844.876107999997</v>
      </c>
      <c r="J1313" s="21" t="s">
        <v>7874</v>
      </c>
      <c r="K1313" s="21"/>
      <c r="L1313" s="22">
        <v>731547936</v>
      </c>
      <c r="M1313" s="22">
        <v>0</v>
      </c>
      <c r="N1313" s="21" t="s">
        <v>12525</v>
      </c>
      <c r="O1313" s="8">
        <v>44553</v>
      </c>
      <c r="P1313" s="21" t="s">
        <v>12506</v>
      </c>
      <c r="Q1313" s="22">
        <f>Table1_2[[#This Row],[Bank Deposit]]-Table1_2[[#This Row],[Saving Accounts]]</f>
        <v>184877.123892</v>
      </c>
      <c r="R1313" s="22">
        <f>IF(AND(Table1_2[[#This Row],[Bank Deposit]]&gt;=500000),Table1_2[[#This Row],[Bank Deposit]]+Table1_2[[#This Row],[Bank Deposit]]*0.02,Table1_2[[#This Row],[Bank Deposit]])</f>
        <v>247722</v>
      </c>
    </row>
    <row r="1314" spans="1:18" x14ac:dyDescent="0.25">
      <c r="A1314" s="21" t="s">
        <v>1397</v>
      </c>
      <c r="B1314">
        <v>370051676</v>
      </c>
      <c r="C1314">
        <v>60</v>
      </c>
      <c r="D1314" s="8">
        <v>22791</v>
      </c>
      <c r="E1314" s="21" t="s">
        <v>1094</v>
      </c>
      <c r="F1314" s="21" t="s">
        <v>675</v>
      </c>
      <c r="G1314" s="21" t="s">
        <v>14</v>
      </c>
      <c r="J1314" s="21" t="s">
        <v>1398</v>
      </c>
      <c r="K1314" s="21"/>
      <c r="L1314" s="22">
        <v>3482485552</v>
      </c>
      <c r="M1314" s="22">
        <v>247173696</v>
      </c>
      <c r="N1314" s="21" t="s">
        <v>12515</v>
      </c>
      <c r="O1314" s="8">
        <v>44372</v>
      </c>
      <c r="P1314" s="21" t="s">
        <v>12516</v>
      </c>
      <c r="Q1314" s="22">
        <f>Table1_2[[#This Row],[Bank Deposit]]-Table1_2[[#This Row],[Saving Accounts]]</f>
        <v>0</v>
      </c>
      <c r="R1314" s="22">
        <f>IF(AND(Table1_2[[#This Row],[Bank Deposit]]&gt;=500000),Table1_2[[#This Row],[Bank Deposit]]+Table1_2[[#This Row],[Bank Deposit]]*0.02,Table1_2[[#This Row],[Bank Deposit]])</f>
        <v>0</v>
      </c>
    </row>
    <row r="1315" spans="1:18" x14ac:dyDescent="0.25">
      <c r="A1315" s="21" t="s">
        <v>1397</v>
      </c>
      <c r="B1315">
        <v>281208268</v>
      </c>
      <c r="C1315">
        <v>41</v>
      </c>
      <c r="D1315" s="8">
        <v>29730.75</v>
      </c>
      <c r="E1315" s="21" t="s">
        <v>1094</v>
      </c>
      <c r="F1315" s="21" t="s">
        <v>1626</v>
      </c>
      <c r="G1315" s="21" t="s">
        <v>4074</v>
      </c>
      <c r="H1315" s="22">
        <v>1553974</v>
      </c>
      <c r="I1315" s="22">
        <v>199288.25011200001</v>
      </c>
      <c r="J1315" s="21" t="s">
        <v>5306</v>
      </c>
      <c r="K1315" s="21"/>
      <c r="L1315" s="22">
        <v>3482485552</v>
      </c>
      <c r="M1315" s="22">
        <v>247173696</v>
      </c>
      <c r="N1315" s="21" t="s">
        <v>12539</v>
      </c>
      <c r="O1315" s="8">
        <v>44241</v>
      </c>
      <c r="P1315" s="21" t="s">
        <v>12512</v>
      </c>
      <c r="Q1315" s="22">
        <f>Table1_2[[#This Row],[Bank Deposit]]-Table1_2[[#This Row],[Saving Accounts]]</f>
        <v>1354685.7498880001</v>
      </c>
      <c r="R1315" s="22">
        <f>IF(AND(Table1_2[[#This Row],[Bank Deposit]]&gt;=500000),Table1_2[[#This Row],[Bank Deposit]]+Table1_2[[#This Row],[Bank Deposit]]*0.02,Table1_2[[#This Row],[Bank Deposit]])</f>
        <v>1585053.48</v>
      </c>
    </row>
    <row r="1316" spans="1:18" x14ac:dyDescent="0.25">
      <c r="A1316" s="21" t="s">
        <v>4244</v>
      </c>
      <c r="B1316">
        <v>311714534</v>
      </c>
      <c r="C1316">
        <v>55</v>
      </c>
      <c r="D1316" s="8">
        <v>24617.25</v>
      </c>
      <c r="E1316" s="21" t="s">
        <v>1094</v>
      </c>
      <c r="F1316" s="21" t="s">
        <v>1721</v>
      </c>
      <c r="G1316" s="21" t="s">
        <v>4062</v>
      </c>
      <c r="H1316" s="22">
        <v>418230</v>
      </c>
      <c r="I1316" s="22">
        <v>95454.907758000001</v>
      </c>
      <c r="J1316" s="21" t="s">
        <v>4246</v>
      </c>
      <c r="K1316" s="21"/>
      <c r="L1316" s="22">
        <v>1717317316</v>
      </c>
      <c r="M1316" s="22">
        <v>0</v>
      </c>
      <c r="N1316" s="21" t="s">
        <v>12509</v>
      </c>
      <c r="O1316" s="8">
        <v>44635</v>
      </c>
      <c r="P1316" s="21" t="s">
        <v>12510</v>
      </c>
      <c r="Q1316" s="22">
        <f>Table1_2[[#This Row],[Bank Deposit]]-Table1_2[[#This Row],[Saving Accounts]]</f>
        <v>322775.09224199998</v>
      </c>
      <c r="R1316" s="22">
        <f>IF(AND(Table1_2[[#This Row],[Bank Deposit]]&gt;=500000),Table1_2[[#This Row],[Bank Deposit]]+Table1_2[[#This Row],[Bank Deposit]]*0.02,Table1_2[[#This Row],[Bank Deposit]])</f>
        <v>418230</v>
      </c>
    </row>
    <row r="1317" spans="1:18" x14ac:dyDescent="0.25">
      <c r="A1317" s="21" t="s">
        <v>1031</v>
      </c>
      <c r="B1317">
        <v>959542022</v>
      </c>
      <c r="C1317">
        <v>40</v>
      </c>
      <c r="D1317" s="8">
        <v>30096</v>
      </c>
      <c r="E1317" s="21" t="s">
        <v>12</v>
      </c>
      <c r="F1317" s="21" t="s">
        <v>314</v>
      </c>
      <c r="G1317" s="21" t="s">
        <v>14</v>
      </c>
      <c r="H1317" s="22">
        <v>1249137</v>
      </c>
      <c r="I1317" s="22">
        <v>281428.12697832001</v>
      </c>
      <c r="J1317" s="21" t="s">
        <v>1033</v>
      </c>
      <c r="K1317" s="21"/>
      <c r="L1317" s="22">
        <v>38974608</v>
      </c>
      <c r="M1317" s="22">
        <v>0</v>
      </c>
      <c r="N1317" s="21" t="s">
        <v>12539</v>
      </c>
      <c r="O1317" s="8">
        <v>44346</v>
      </c>
      <c r="P1317" s="21" t="s">
        <v>12512</v>
      </c>
      <c r="Q1317" s="22">
        <f>Table1_2[[#This Row],[Bank Deposit]]-Table1_2[[#This Row],[Saving Accounts]]</f>
        <v>967708.87302167993</v>
      </c>
      <c r="R1317" s="22">
        <f>IF(AND(Table1_2[[#This Row],[Bank Deposit]]&gt;=500000),Table1_2[[#This Row],[Bank Deposit]]+Table1_2[[#This Row],[Bank Deposit]]*0.02,Table1_2[[#This Row],[Bank Deposit]])</f>
        <v>1274119.74</v>
      </c>
    </row>
    <row r="1318" spans="1:18" x14ac:dyDescent="0.25">
      <c r="A1318" s="21" t="s">
        <v>4814</v>
      </c>
      <c r="B1318">
        <v>65997466</v>
      </c>
      <c r="C1318">
        <v>18</v>
      </c>
      <c r="D1318" s="8">
        <v>38131.5</v>
      </c>
      <c r="E1318" s="21" t="s">
        <v>1094</v>
      </c>
      <c r="F1318" s="21" t="s">
        <v>1426</v>
      </c>
      <c r="G1318" s="21" t="s">
        <v>4066</v>
      </c>
      <c r="H1318" s="22">
        <v>63686</v>
      </c>
      <c r="I1318" s="22">
        <v>43186.942108800002</v>
      </c>
      <c r="J1318" s="21" t="s">
        <v>4816</v>
      </c>
      <c r="K1318" s="21"/>
      <c r="L1318" s="22">
        <v>225213912</v>
      </c>
      <c r="M1318" s="22">
        <v>0</v>
      </c>
      <c r="N1318" s="21" t="s">
        <v>12505</v>
      </c>
      <c r="O1318" s="8">
        <v>44672</v>
      </c>
      <c r="P1318" s="21" t="s">
        <v>12510</v>
      </c>
      <c r="Q1318" s="22">
        <f>Table1_2[[#This Row],[Bank Deposit]]-Table1_2[[#This Row],[Saving Accounts]]</f>
        <v>20499.057891199998</v>
      </c>
      <c r="R1318" s="22">
        <f>IF(AND(Table1_2[[#This Row],[Bank Deposit]]&gt;=500000),Table1_2[[#This Row],[Bank Deposit]]+Table1_2[[#This Row],[Bank Deposit]]*0.02,Table1_2[[#This Row],[Bank Deposit]])</f>
        <v>63686</v>
      </c>
    </row>
    <row r="1319" spans="1:18" x14ac:dyDescent="0.25">
      <c r="A1319" s="21" t="s">
        <v>4814</v>
      </c>
      <c r="B1319">
        <v>157826546</v>
      </c>
      <c r="C1319">
        <v>66</v>
      </c>
      <c r="D1319" s="8">
        <v>20599.5</v>
      </c>
      <c r="E1319" s="21" t="s">
        <v>12</v>
      </c>
      <c r="F1319" s="21" t="s">
        <v>58</v>
      </c>
      <c r="G1319" s="21" t="s">
        <v>3820</v>
      </c>
      <c r="H1319" s="22">
        <v>97134</v>
      </c>
      <c r="I1319" s="22">
        <v>38076.647481599997</v>
      </c>
      <c r="J1319" s="21" t="s">
        <v>8742</v>
      </c>
      <c r="K1319" s="21"/>
      <c r="L1319" s="22">
        <v>225213912</v>
      </c>
      <c r="M1319" s="22">
        <v>0</v>
      </c>
      <c r="N1319" s="21" t="s">
        <v>12525</v>
      </c>
      <c r="O1319" s="8">
        <v>44449</v>
      </c>
      <c r="P1319" s="21" t="s">
        <v>12506</v>
      </c>
      <c r="Q1319" s="22">
        <f>Table1_2[[#This Row],[Bank Deposit]]-Table1_2[[#This Row],[Saving Accounts]]</f>
        <v>59057.352518400003</v>
      </c>
      <c r="R1319" s="22">
        <f>IF(AND(Table1_2[[#This Row],[Bank Deposit]]&gt;=500000),Table1_2[[#This Row],[Bank Deposit]]+Table1_2[[#This Row],[Bank Deposit]]*0.02,Table1_2[[#This Row],[Bank Deposit]])</f>
        <v>97134</v>
      </c>
    </row>
    <row r="1320" spans="1:18" x14ac:dyDescent="0.25">
      <c r="A1320" s="21" t="s">
        <v>2163</v>
      </c>
      <c r="B1320">
        <v>274472571</v>
      </c>
      <c r="C1320">
        <v>65</v>
      </c>
      <c r="D1320" s="8">
        <v>20964.75</v>
      </c>
      <c r="E1320" s="21" t="s">
        <v>1094</v>
      </c>
      <c r="F1320" s="21" t="s">
        <v>1000</v>
      </c>
      <c r="G1320" s="21" t="s">
        <v>1964</v>
      </c>
      <c r="H1320" s="22">
        <v>152857</v>
      </c>
      <c r="I1320" s="22">
        <v>70620.081839999999</v>
      </c>
      <c r="J1320" s="21" t="s">
        <v>2165</v>
      </c>
      <c r="K1320" s="21"/>
      <c r="L1320" s="22">
        <v>159565952</v>
      </c>
      <c r="M1320" s="22">
        <v>0</v>
      </c>
      <c r="N1320" s="21" t="s">
        <v>12522</v>
      </c>
      <c r="O1320" s="8">
        <v>44215</v>
      </c>
      <c r="P1320" s="21" t="s">
        <v>12510</v>
      </c>
      <c r="Q1320" s="22">
        <f>Table1_2[[#This Row],[Bank Deposit]]-Table1_2[[#This Row],[Saving Accounts]]</f>
        <v>82236.918160000001</v>
      </c>
      <c r="R1320" s="22">
        <f>IF(AND(Table1_2[[#This Row],[Bank Deposit]]&gt;=500000),Table1_2[[#This Row],[Bank Deposit]]+Table1_2[[#This Row],[Bank Deposit]]*0.02,Table1_2[[#This Row],[Bank Deposit]])</f>
        <v>152857</v>
      </c>
    </row>
    <row r="1321" spans="1:18" x14ac:dyDescent="0.25">
      <c r="A1321" s="21" t="s">
        <v>7774</v>
      </c>
      <c r="B1321">
        <v>49382283</v>
      </c>
      <c r="C1321">
        <v>75</v>
      </c>
      <c r="D1321" s="8">
        <v>17312.25</v>
      </c>
      <c r="E1321" s="21" t="s">
        <v>12</v>
      </c>
      <c r="F1321" s="21" t="s">
        <v>418</v>
      </c>
      <c r="G1321" s="21" t="s">
        <v>3058</v>
      </c>
      <c r="H1321" s="22">
        <v>1209703</v>
      </c>
      <c r="I1321" s="22">
        <v>332242.25299200002</v>
      </c>
      <c r="J1321" s="21" t="s">
        <v>7776</v>
      </c>
      <c r="K1321" s="21"/>
      <c r="L1321" s="22">
        <v>2944012544</v>
      </c>
      <c r="M1321" s="22">
        <v>0</v>
      </c>
      <c r="N1321" s="21" t="s">
        <v>12539</v>
      </c>
      <c r="O1321" s="8">
        <v>44511</v>
      </c>
      <c r="P1321" s="21" t="s">
        <v>12512</v>
      </c>
      <c r="Q1321" s="22">
        <f>Table1_2[[#This Row],[Bank Deposit]]-Table1_2[[#This Row],[Saving Accounts]]</f>
        <v>877460.74700800003</v>
      </c>
      <c r="R1321" s="22">
        <f>IF(AND(Table1_2[[#This Row],[Bank Deposit]]&gt;=500000),Table1_2[[#This Row],[Bank Deposit]]+Table1_2[[#This Row],[Bank Deposit]]*0.02,Table1_2[[#This Row],[Bank Deposit]])</f>
        <v>1233897.06</v>
      </c>
    </row>
    <row r="1322" spans="1:18" x14ac:dyDescent="0.25">
      <c r="A1322" s="21" t="s">
        <v>6636</v>
      </c>
      <c r="B1322">
        <v>746114879</v>
      </c>
      <c r="C1322">
        <v>81</v>
      </c>
      <c r="D1322" s="8">
        <v>15120.75</v>
      </c>
      <c r="E1322" s="21" t="s">
        <v>12</v>
      </c>
      <c r="F1322" s="21" t="s">
        <v>1016</v>
      </c>
      <c r="G1322" s="21" t="s">
        <v>4095</v>
      </c>
      <c r="H1322" s="22">
        <v>1506304</v>
      </c>
      <c r="I1322" s="22">
        <v>129405.22360919999</v>
      </c>
      <c r="J1322" s="21" t="s">
        <v>6638</v>
      </c>
      <c r="K1322" s="21"/>
      <c r="L1322" s="22">
        <v>6231625</v>
      </c>
      <c r="M1322" s="22">
        <v>273325675</v>
      </c>
      <c r="N1322" s="21" t="s">
        <v>12515</v>
      </c>
      <c r="O1322" s="8">
        <v>44227</v>
      </c>
      <c r="P1322" s="21" t="s">
        <v>12516</v>
      </c>
      <c r="Q1322" s="22">
        <f>Table1_2[[#This Row],[Bank Deposit]]-Table1_2[[#This Row],[Saving Accounts]]</f>
        <v>1376898.7763908</v>
      </c>
      <c r="R1322" s="22">
        <f>IF(AND(Table1_2[[#This Row],[Bank Deposit]]&gt;=500000),Table1_2[[#This Row],[Bank Deposit]]+Table1_2[[#This Row],[Bank Deposit]]*0.02,Table1_2[[#This Row],[Bank Deposit]])</f>
        <v>1536430.0800000001</v>
      </c>
    </row>
    <row r="1323" spans="1:18" x14ac:dyDescent="0.25">
      <c r="A1323" s="21" t="s">
        <v>1899</v>
      </c>
      <c r="B1323">
        <v>332064480</v>
      </c>
      <c r="C1323">
        <v>48</v>
      </c>
      <c r="D1323" s="8">
        <v>27174</v>
      </c>
      <c r="E1323" s="21" t="s">
        <v>1094</v>
      </c>
      <c r="F1323" s="21" t="s">
        <v>825</v>
      </c>
      <c r="G1323" s="21" t="s">
        <v>14</v>
      </c>
      <c r="H1323" s="22">
        <v>1393359</v>
      </c>
      <c r="I1323" s="22">
        <v>358292.31228000001</v>
      </c>
      <c r="J1323" s="21" t="s">
        <v>1901</v>
      </c>
      <c r="K1323" s="21"/>
      <c r="L1323" s="22">
        <v>2294607903</v>
      </c>
      <c r="M1323" s="22">
        <v>0</v>
      </c>
      <c r="N1323" s="21" t="s">
        <v>12522</v>
      </c>
      <c r="O1323" s="8">
        <v>44405</v>
      </c>
      <c r="P1323" s="21" t="s">
        <v>12510</v>
      </c>
      <c r="Q1323" s="22">
        <f>Table1_2[[#This Row],[Bank Deposit]]-Table1_2[[#This Row],[Saving Accounts]]</f>
        <v>1035066.68772</v>
      </c>
      <c r="R1323" s="22">
        <f>IF(AND(Table1_2[[#This Row],[Bank Deposit]]&gt;=500000),Table1_2[[#This Row],[Bank Deposit]]+Table1_2[[#This Row],[Bank Deposit]]*0.02,Table1_2[[#This Row],[Bank Deposit]])</f>
        <v>1421226.18</v>
      </c>
    </row>
    <row r="1324" spans="1:18" x14ac:dyDescent="0.25">
      <c r="A1324" s="21" t="s">
        <v>3900</v>
      </c>
      <c r="B1324">
        <v>868121015</v>
      </c>
      <c r="C1324">
        <v>79</v>
      </c>
      <c r="D1324" s="8">
        <v>15851.25</v>
      </c>
      <c r="E1324" s="21" t="s">
        <v>1094</v>
      </c>
      <c r="F1324" s="21" t="s">
        <v>185</v>
      </c>
      <c r="G1324" s="21" t="s">
        <v>3820</v>
      </c>
      <c r="H1324" s="22">
        <v>648148</v>
      </c>
      <c r="I1324" s="22">
        <v>185213.06839199999</v>
      </c>
      <c r="J1324" s="21" t="s">
        <v>3902</v>
      </c>
      <c r="K1324" s="21"/>
      <c r="L1324" s="22">
        <v>2046557529</v>
      </c>
      <c r="M1324" s="22">
        <v>431480314</v>
      </c>
      <c r="N1324" s="21" t="s">
        <v>12515</v>
      </c>
      <c r="O1324" s="8">
        <v>44383</v>
      </c>
      <c r="P1324" s="21" t="s">
        <v>12527</v>
      </c>
      <c r="Q1324" s="22">
        <f>Table1_2[[#This Row],[Bank Deposit]]-Table1_2[[#This Row],[Saving Accounts]]</f>
        <v>462934.93160800001</v>
      </c>
      <c r="R1324" s="22">
        <f>IF(AND(Table1_2[[#This Row],[Bank Deposit]]&gt;=500000),Table1_2[[#This Row],[Bank Deposit]]+Table1_2[[#This Row],[Bank Deposit]]*0.02,Table1_2[[#This Row],[Bank Deposit]])</f>
        <v>661110.96</v>
      </c>
    </row>
    <row r="1325" spans="1:18" x14ac:dyDescent="0.25">
      <c r="A1325" s="21" t="s">
        <v>3771</v>
      </c>
      <c r="B1325">
        <v>957356866</v>
      </c>
      <c r="C1325">
        <v>82</v>
      </c>
      <c r="D1325" s="8">
        <v>14755.5</v>
      </c>
      <c r="E1325" s="21" t="s">
        <v>1094</v>
      </c>
      <c r="F1325" s="21" t="s">
        <v>438</v>
      </c>
      <c r="G1325" s="21" t="s">
        <v>3583</v>
      </c>
      <c r="H1325" s="22">
        <v>1221610</v>
      </c>
      <c r="I1325" s="22">
        <v>807664.12318200001</v>
      </c>
      <c r="J1325" s="21" t="s">
        <v>3773</v>
      </c>
      <c r="K1325" s="21"/>
      <c r="L1325" s="22">
        <v>216483057</v>
      </c>
      <c r="M1325" s="22">
        <v>2716170408</v>
      </c>
      <c r="N1325" s="21" t="s">
        <v>12515</v>
      </c>
      <c r="O1325" s="8">
        <v>44201</v>
      </c>
      <c r="P1325" s="21" t="s">
        <v>12506</v>
      </c>
      <c r="Q1325" s="22">
        <f>Table1_2[[#This Row],[Bank Deposit]]-Table1_2[[#This Row],[Saving Accounts]]</f>
        <v>413945.87681799999</v>
      </c>
      <c r="R1325" s="22">
        <f>IF(AND(Table1_2[[#This Row],[Bank Deposit]]&gt;=500000),Table1_2[[#This Row],[Bank Deposit]]+Table1_2[[#This Row],[Bank Deposit]]*0.02,Table1_2[[#This Row],[Bank Deposit]])</f>
        <v>1246042.2</v>
      </c>
    </row>
    <row r="1326" spans="1:18" x14ac:dyDescent="0.25">
      <c r="A1326" s="21" t="s">
        <v>4702</v>
      </c>
      <c r="B1326">
        <v>254374522</v>
      </c>
      <c r="C1326">
        <v>36</v>
      </c>
      <c r="D1326" s="8">
        <v>31557</v>
      </c>
      <c r="E1326" s="21" t="s">
        <v>1094</v>
      </c>
      <c r="F1326" s="21" t="s">
        <v>825</v>
      </c>
      <c r="G1326" s="21" t="s">
        <v>4054</v>
      </c>
      <c r="H1326" s="22">
        <v>6602</v>
      </c>
      <c r="I1326" s="22">
        <v>5359.3032780000003</v>
      </c>
      <c r="J1326" s="21" t="s">
        <v>4704</v>
      </c>
      <c r="K1326" s="21"/>
      <c r="L1326" s="22">
        <v>1058112</v>
      </c>
      <c r="M1326" s="22">
        <v>1077036768</v>
      </c>
      <c r="N1326" s="21" t="s">
        <v>12515</v>
      </c>
      <c r="O1326" s="8">
        <v>44390</v>
      </c>
      <c r="P1326" s="21" t="s">
        <v>12516</v>
      </c>
      <c r="Q1326" s="22">
        <f>Table1_2[[#This Row],[Bank Deposit]]-Table1_2[[#This Row],[Saving Accounts]]</f>
        <v>1242.6967219999997</v>
      </c>
      <c r="R1326" s="22">
        <f>IF(AND(Table1_2[[#This Row],[Bank Deposit]]&gt;=500000),Table1_2[[#This Row],[Bank Deposit]]+Table1_2[[#This Row],[Bank Deposit]]*0.02,Table1_2[[#This Row],[Bank Deposit]])</f>
        <v>6602</v>
      </c>
    </row>
    <row r="1327" spans="1:18" x14ac:dyDescent="0.25">
      <c r="A1327" s="21" t="s">
        <v>4669</v>
      </c>
      <c r="B1327">
        <v>281045684</v>
      </c>
      <c r="C1327">
        <v>80</v>
      </c>
      <c r="D1327" s="8">
        <v>15486</v>
      </c>
      <c r="E1327" s="21" t="s">
        <v>1094</v>
      </c>
      <c r="F1327" s="21" t="s">
        <v>1517</v>
      </c>
      <c r="G1327" s="21" t="s">
        <v>4058</v>
      </c>
      <c r="H1327" s="22">
        <v>316131</v>
      </c>
      <c r="I1327" s="22">
        <v>172291.16357991999</v>
      </c>
      <c r="J1327" s="21" t="s">
        <v>4671</v>
      </c>
      <c r="K1327" s="21"/>
      <c r="L1327" s="22">
        <v>4755330342</v>
      </c>
      <c r="M1327" s="22">
        <v>0</v>
      </c>
      <c r="N1327" s="21" t="s">
        <v>12522</v>
      </c>
      <c r="O1327" s="8">
        <v>44557</v>
      </c>
      <c r="P1327" s="21" t="s">
        <v>12512</v>
      </c>
      <c r="Q1327" s="22">
        <f>Table1_2[[#This Row],[Bank Deposit]]-Table1_2[[#This Row],[Saving Accounts]]</f>
        <v>143839.83642008001</v>
      </c>
      <c r="R1327" s="22">
        <f>IF(AND(Table1_2[[#This Row],[Bank Deposit]]&gt;=500000),Table1_2[[#This Row],[Bank Deposit]]+Table1_2[[#This Row],[Bank Deposit]]*0.02,Table1_2[[#This Row],[Bank Deposit]])</f>
        <v>316131</v>
      </c>
    </row>
    <row r="1328" spans="1:18" x14ac:dyDescent="0.25">
      <c r="A1328" s="21" t="s">
        <v>2800</v>
      </c>
      <c r="B1328">
        <v>137837802</v>
      </c>
      <c r="C1328">
        <v>58</v>
      </c>
      <c r="D1328" s="8">
        <v>23521.5</v>
      </c>
      <c r="E1328" s="21" t="s">
        <v>1094</v>
      </c>
      <c r="F1328" s="21" t="s">
        <v>1789</v>
      </c>
      <c r="G1328" s="21" t="s">
        <v>2773</v>
      </c>
      <c r="H1328" s="22">
        <v>491152</v>
      </c>
      <c r="I1328" s="22">
        <v>55021.424942550002</v>
      </c>
      <c r="J1328" s="21" t="s">
        <v>2802</v>
      </c>
      <c r="K1328" s="21"/>
      <c r="L1328" s="22">
        <v>1870683375</v>
      </c>
      <c r="M1328" s="22">
        <v>0</v>
      </c>
      <c r="N1328" s="21" t="s">
        <v>12525</v>
      </c>
      <c r="O1328" s="8">
        <v>44568</v>
      </c>
      <c r="P1328" s="21" t="s">
        <v>12564</v>
      </c>
      <c r="Q1328" s="22">
        <f>Table1_2[[#This Row],[Bank Deposit]]-Table1_2[[#This Row],[Saving Accounts]]</f>
        <v>436130.57505744998</v>
      </c>
      <c r="R1328" s="22">
        <f>IF(AND(Table1_2[[#This Row],[Bank Deposit]]&gt;=500000),Table1_2[[#This Row],[Bank Deposit]]+Table1_2[[#This Row],[Bank Deposit]]*0.02,Table1_2[[#This Row],[Bank Deposit]])</f>
        <v>491152</v>
      </c>
    </row>
    <row r="1329" spans="1:18" x14ac:dyDescent="0.25">
      <c r="A1329" s="21" t="s">
        <v>4409</v>
      </c>
      <c r="B1329">
        <v>347096251</v>
      </c>
      <c r="C1329">
        <v>25</v>
      </c>
      <c r="D1329" s="8">
        <v>35574.75</v>
      </c>
      <c r="E1329" s="21" t="s">
        <v>1094</v>
      </c>
      <c r="F1329" s="21" t="s">
        <v>620</v>
      </c>
      <c r="G1329" s="21" t="s">
        <v>4095</v>
      </c>
      <c r="H1329" s="22">
        <v>321917</v>
      </c>
      <c r="I1329" s="22">
        <v>80479.133369999996</v>
      </c>
      <c r="J1329" s="21" t="s">
        <v>4411</v>
      </c>
      <c r="K1329" s="21"/>
      <c r="L1329" s="22">
        <v>239229984</v>
      </c>
      <c r="M1329" s="22">
        <v>0</v>
      </c>
      <c r="N1329" s="21" t="s">
        <v>12522</v>
      </c>
      <c r="O1329" s="8">
        <v>44339</v>
      </c>
      <c r="P1329" s="21" t="s">
        <v>12510</v>
      </c>
      <c r="Q1329" s="22">
        <f>Table1_2[[#This Row],[Bank Deposit]]-Table1_2[[#This Row],[Saving Accounts]]</f>
        <v>241437.86663</v>
      </c>
      <c r="R1329" s="22">
        <f>IF(AND(Table1_2[[#This Row],[Bank Deposit]]&gt;=500000),Table1_2[[#This Row],[Bank Deposit]]+Table1_2[[#This Row],[Bank Deposit]]*0.02,Table1_2[[#This Row],[Bank Deposit]])</f>
        <v>321917</v>
      </c>
    </row>
    <row r="1330" spans="1:18" x14ac:dyDescent="0.25">
      <c r="A1330" s="21" t="s">
        <v>6577</v>
      </c>
      <c r="B1330">
        <v>527005460</v>
      </c>
      <c r="C1330">
        <v>48</v>
      </c>
      <c r="D1330" s="8">
        <v>27174</v>
      </c>
      <c r="E1330" s="21" t="s">
        <v>12</v>
      </c>
      <c r="F1330" s="21" t="s">
        <v>199</v>
      </c>
      <c r="G1330" s="21" t="s">
        <v>4084</v>
      </c>
      <c r="H1330" s="22">
        <v>612080</v>
      </c>
      <c r="I1330" s="22">
        <v>509153.99705712002</v>
      </c>
      <c r="J1330" s="21" t="s">
        <v>827</v>
      </c>
      <c r="K1330" s="21"/>
      <c r="L1330" s="22">
        <v>18306432</v>
      </c>
      <c r="M1330" s="22">
        <v>444775056</v>
      </c>
      <c r="N1330" s="21" t="s">
        <v>12515</v>
      </c>
      <c r="O1330" s="8">
        <v>44203</v>
      </c>
      <c r="P1330" s="21" t="s">
        <v>12516</v>
      </c>
      <c r="Q1330" s="22">
        <f>Table1_2[[#This Row],[Bank Deposit]]-Table1_2[[#This Row],[Saving Accounts]]</f>
        <v>102926.00294287998</v>
      </c>
      <c r="R1330" s="22">
        <f>IF(AND(Table1_2[[#This Row],[Bank Deposit]]&gt;=500000),Table1_2[[#This Row],[Bank Deposit]]+Table1_2[[#This Row],[Bank Deposit]]*0.02,Table1_2[[#This Row],[Bank Deposit]])</f>
        <v>624321.6</v>
      </c>
    </row>
    <row r="1331" spans="1:18" x14ac:dyDescent="0.25">
      <c r="A1331" s="21" t="s">
        <v>3923</v>
      </c>
      <c r="B1331">
        <v>487111219</v>
      </c>
      <c r="C1331">
        <v>58</v>
      </c>
      <c r="D1331" s="8">
        <v>23521.5</v>
      </c>
      <c r="E1331" s="21" t="s">
        <v>1094</v>
      </c>
      <c r="F1331" s="21" t="s">
        <v>1054</v>
      </c>
      <c r="G1331" s="21" t="s">
        <v>3820</v>
      </c>
      <c r="H1331" s="22">
        <v>889337</v>
      </c>
      <c r="I1331" s="22">
        <v>523374.96103200002</v>
      </c>
      <c r="J1331" s="21" t="s">
        <v>3925</v>
      </c>
      <c r="K1331" s="21"/>
      <c r="L1331" s="22">
        <v>2874796281</v>
      </c>
      <c r="M1331" s="22">
        <v>0</v>
      </c>
      <c r="N1331" s="21" t="s">
        <v>12522</v>
      </c>
      <c r="O1331" s="8">
        <v>44481</v>
      </c>
      <c r="P1331" s="21" t="s">
        <v>12510</v>
      </c>
      <c r="Q1331" s="22">
        <f>Table1_2[[#This Row],[Bank Deposit]]-Table1_2[[#This Row],[Saving Accounts]]</f>
        <v>365962.03896799998</v>
      </c>
      <c r="R1331" s="22">
        <f>IF(AND(Table1_2[[#This Row],[Bank Deposit]]&gt;=500000),Table1_2[[#This Row],[Bank Deposit]]+Table1_2[[#This Row],[Bank Deposit]]*0.02,Table1_2[[#This Row],[Bank Deposit]])</f>
        <v>907123.74</v>
      </c>
    </row>
    <row r="1332" spans="1:18" x14ac:dyDescent="0.25">
      <c r="A1332" s="21" t="s">
        <v>8840</v>
      </c>
      <c r="B1332">
        <v>760479632</v>
      </c>
      <c r="C1332">
        <v>70</v>
      </c>
      <c r="D1332" s="8">
        <v>19138.5</v>
      </c>
      <c r="E1332" s="21" t="s">
        <v>12</v>
      </c>
      <c r="F1332" s="21" t="s">
        <v>1536</v>
      </c>
      <c r="G1332" s="21" t="s">
        <v>3820</v>
      </c>
      <c r="H1332" s="22">
        <v>969929</v>
      </c>
      <c r="I1332" s="22">
        <v>237592.46871360001</v>
      </c>
      <c r="J1332" s="21" t="s">
        <v>8842</v>
      </c>
      <c r="K1332" s="21"/>
      <c r="L1332" s="22">
        <v>2102234076</v>
      </c>
      <c r="M1332" s="22">
        <v>0</v>
      </c>
      <c r="N1332" s="21" t="s">
        <v>12505</v>
      </c>
      <c r="O1332" s="8">
        <v>44668</v>
      </c>
      <c r="P1332" s="21" t="s">
        <v>12506</v>
      </c>
      <c r="Q1332" s="22">
        <f>Table1_2[[#This Row],[Bank Deposit]]-Table1_2[[#This Row],[Saving Accounts]]</f>
        <v>732336.53128640004</v>
      </c>
      <c r="R1332" s="22">
        <f>IF(AND(Table1_2[[#This Row],[Bank Deposit]]&gt;=500000),Table1_2[[#This Row],[Bank Deposit]]+Table1_2[[#This Row],[Bank Deposit]]*0.02,Table1_2[[#This Row],[Bank Deposit]])</f>
        <v>989327.58</v>
      </c>
    </row>
    <row r="1333" spans="1:18" x14ac:dyDescent="0.25">
      <c r="A1333" s="21" t="s">
        <v>3318</v>
      </c>
      <c r="B1333">
        <v>4815836</v>
      </c>
      <c r="C1333">
        <v>45</v>
      </c>
      <c r="D1333" s="8">
        <v>28269.75</v>
      </c>
      <c r="E1333" s="21" t="s">
        <v>1094</v>
      </c>
      <c r="F1333" s="21" t="s">
        <v>475</v>
      </c>
      <c r="G1333" s="21" t="s">
        <v>3058</v>
      </c>
      <c r="H1333" s="22">
        <v>801884</v>
      </c>
      <c r="I1333" s="22">
        <v>326481.15149999998</v>
      </c>
      <c r="J1333" s="21" t="s">
        <v>3320</v>
      </c>
      <c r="K1333" s="21"/>
      <c r="L1333" s="22">
        <v>1528130625</v>
      </c>
      <c r="M1333" s="22">
        <v>0</v>
      </c>
      <c r="N1333" s="21" t="s">
        <v>12522</v>
      </c>
      <c r="O1333" s="8">
        <v>44568</v>
      </c>
      <c r="P1333" s="21" t="s">
        <v>12510</v>
      </c>
      <c r="Q1333" s="22">
        <f>Table1_2[[#This Row],[Bank Deposit]]-Table1_2[[#This Row],[Saving Accounts]]</f>
        <v>475402.84850000002</v>
      </c>
      <c r="R1333" s="22">
        <f>IF(AND(Table1_2[[#This Row],[Bank Deposit]]&gt;=500000),Table1_2[[#This Row],[Bank Deposit]]+Table1_2[[#This Row],[Bank Deposit]]*0.02,Table1_2[[#This Row],[Bank Deposit]])</f>
        <v>817921.68</v>
      </c>
    </row>
    <row r="1334" spans="1:18" x14ac:dyDescent="0.25">
      <c r="A1334" s="21" t="s">
        <v>3094</v>
      </c>
      <c r="B1334">
        <v>605959171</v>
      </c>
      <c r="C1334">
        <v>74</v>
      </c>
      <c r="D1334" s="8">
        <v>17677.5</v>
      </c>
      <c r="E1334" s="21" t="s">
        <v>1094</v>
      </c>
      <c r="F1334" s="21" t="s">
        <v>1746</v>
      </c>
      <c r="G1334" s="21" t="s">
        <v>3058</v>
      </c>
      <c r="H1334" s="22">
        <v>855085</v>
      </c>
      <c r="I1334" s="22">
        <v>133476.67686400001</v>
      </c>
      <c r="J1334" s="21" t="s">
        <v>3096</v>
      </c>
      <c r="K1334" s="21"/>
      <c r="L1334" s="22">
        <v>1818520275</v>
      </c>
      <c r="M1334" s="22">
        <v>0</v>
      </c>
      <c r="N1334" s="21" t="s">
        <v>12539</v>
      </c>
      <c r="O1334" s="8">
        <v>44385</v>
      </c>
      <c r="P1334" s="21" t="s">
        <v>12510</v>
      </c>
      <c r="Q1334" s="22">
        <f>Table1_2[[#This Row],[Bank Deposit]]-Table1_2[[#This Row],[Saving Accounts]]</f>
        <v>721608.32313599996</v>
      </c>
      <c r="R1334" s="22">
        <f>IF(AND(Table1_2[[#This Row],[Bank Deposit]]&gt;=500000),Table1_2[[#This Row],[Bank Deposit]]+Table1_2[[#This Row],[Bank Deposit]]*0.02,Table1_2[[#This Row],[Bank Deposit]])</f>
        <v>872186.7</v>
      </c>
    </row>
    <row r="1335" spans="1:18" x14ac:dyDescent="0.25">
      <c r="A1335" s="21" t="s">
        <v>2742</v>
      </c>
      <c r="B1335">
        <v>131306401</v>
      </c>
      <c r="C1335">
        <v>46</v>
      </c>
      <c r="D1335" s="8">
        <v>27904.5</v>
      </c>
      <c r="E1335" s="21" t="s">
        <v>12</v>
      </c>
      <c r="F1335" s="21" t="s">
        <v>422</v>
      </c>
      <c r="G1335" s="21" t="s">
        <v>1964</v>
      </c>
      <c r="H1335" s="22">
        <v>1133099</v>
      </c>
      <c r="I1335" s="22">
        <v>618955.47351935995</v>
      </c>
      <c r="J1335" s="21" t="s">
        <v>2744</v>
      </c>
      <c r="K1335" s="21"/>
      <c r="L1335" s="22">
        <v>3711545847</v>
      </c>
      <c r="M1335" s="22">
        <v>0</v>
      </c>
      <c r="N1335" s="21" t="s">
        <v>12539</v>
      </c>
      <c r="O1335" s="8">
        <v>44268</v>
      </c>
      <c r="P1335" s="21" t="s">
        <v>12512</v>
      </c>
      <c r="Q1335" s="22">
        <f>Table1_2[[#This Row],[Bank Deposit]]-Table1_2[[#This Row],[Saving Accounts]]</f>
        <v>514143.52648064005</v>
      </c>
      <c r="R1335" s="22">
        <f>IF(AND(Table1_2[[#This Row],[Bank Deposit]]&gt;=500000),Table1_2[[#This Row],[Bank Deposit]]+Table1_2[[#This Row],[Bank Deposit]]*0.02,Table1_2[[#This Row],[Bank Deposit]])</f>
        <v>1155760.98</v>
      </c>
    </row>
    <row r="1336" spans="1:18" x14ac:dyDescent="0.25">
      <c r="A1336" s="21" t="s">
        <v>7691</v>
      </c>
      <c r="B1336">
        <v>720496155</v>
      </c>
      <c r="C1336">
        <v>27</v>
      </c>
      <c r="D1336" s="8">
        <v>34844.25</v>
      </c>
      <c r="E1336" s="21" t="s">
        <v>12</v>
      </c>
      <c r="F1336" s="21" t="s">
        <v>951</v>
      </c>
      <c r="G1336" s="21" t="s">
        <v>3058</v>
      </c>
      <c r="H1336" s="22">
        <v>323812</v>
      </c>
      <c r="I1336" s="22">
        <v>143250.66143388001</v>
      </c>
      <c r="J1336" s="21" t="s">
        <v>7693</v>
      </c>
      <c r="K1336" s="21"/>
      <c r="L1336" s="22">
        <v>3586171741</v>
      </c>
      <c r="M1336" s="22">
        <v>0</v>
      </c>
      <c r="N1336" s="21" t="s">
        <v>12522</v>
      </c>
      <c r="O1336" s="8">
        <v>44278</v>
      </c>
      <c r="P1336" s="21" t="s">
        <v>12510</v>
      </c>
      <c r="Q1336" s="22">
        <f>Table1_2[[#This Row],[Bank Deposit]]-Table1_2[[#This Row],[Saving Accounts]]</f>
        <v>180561.33856611999</v>
      </c>
      <c r="R1336" s="22">
        <f>IF(AND(Table1_2[[#This Row],[Bank Deposit]]&gt;=500000),Table1_2[[#This Row],[Bank Deposit]]+Table1_2[[#This Row],[Bank Deposit]]*0.02,Table1_2[[#This Row],[Bank Deposit]])</f>
        <v>323812</v>
      </c>
    </row>
    <row r="1337" spans="1:18" x14ac:dyDescent="0.25">
      <c r="A1337" s="21" t="s">
        <v>4708</v>
      </c>
      <c r="B1337">
        <v>497483163</v>
      </c>
      <c r="C1337">
        <v>30</v>
      </c>
      <c r="D1337" s="8">
        <v>33748.5</v>
      </c>
      <c r="E1337" s="21" t="s">
        <v>1094</v>
      </c>
      <c r="F1337" s="21" t="s">
        <v>93</v>
      </c>
      <c r="G1337" s="21" t="s">
        <v>4066</v>
      </c>
      <c r="H1337" s="22">
        <v>473856</v>
      </c>
      <c r="I1337" s="22">
        <v>47159.918060639997</v>
      </c>
      <c r="J1337" s="21" t="s">
        <v>4710</v>
      </c>
      <c r="K1337" s="21"/>
      <c r="L1337" s="22">
        <v>14494704</v>
      </c>
      <c r="M1337" s="22">
        <v>0</v>
      </c>
      <c r="N1337" s="21" t="s">
        <v>12539</v>
      </c>
      <c r="O1337" s="8">
        <v>44507</v>
      </c>
      <c r="P1337" s="21" t="s">
        <v>12512</v>
      </c>
      <c r="Q1337" s="22">
        <f>Table1_2[[#This Row],[Bank Deposit]]-Table1_2[[#This Row],[Saving Accounts]]</f>
        <v>426696.08193936001</v>
      </c>
      <c r="R1337" s="22">
        <f>IF(AND(Table1_2[[#This Row],[Bank Deposit]]&gt;=500000),Table1_2[[#This Row],[Bank Deposit]]+Table1_2[[#This Row],[Bank Deposit]]*0.02,Table1_2[[#This Row],[Bank Deposit]])</f>
        <v>473856</v>
      </c>
    </row>
    <row r="1338" spans="1:18" x14ac:dyDescent="0.25">
      <c r="A1338" s="21" t="s">
        <v>4035</v>
      </c>
      <c r="B1338">
        <v>268335121</v>
      </c>
      <c r="C1338">
        <v>85</v>
      </c>
      <c r="D1338" s="8">
        <v>13659.75</v>
      </c>
      <c r="E1338" s="21" t="s">
        <v>1094</v>
      </c>
      <c r="F1338" s="21" t="s">
        <v>404</v>
      </c>
      <c r="G1338" s="21" t="s">
        <v>3820</v>
      </c>
      <c r="H1338" s="22">
        <v>1063704</v>
      </c>
      <c r="I1338" s="22">
        <v>232610.0190732</v>
      </c>
      <c r="J1338" s="21" t="s">
        <v>4037</v>
      </c>
      <c r="K1338" s="21"/>
      <c r="L1338" s="22">
        <v>1305858528</v>
      </c>
      <c r="M1338" s="22">
        <v>0</v>
      </c>
      <c r="N1338" s="21" t="s">
        <v>12525</v>
      </c>
      <c r="O1338" s="8">
        <v>44679</v>
      </c>
      <c r="P1338" s="21" t="s">
        <v>12506</v>
      </c>
      <c r="Q1338" s="22">
        <f>Table1_2[[#This Row],[Bank Deposit]]-Table1_2[[#This Row],[Saving Accounts]]</f>
        <v>831093.98092680005</v>
      </c>
      <c r="R1338" s="22">
        <f>IF(AND(Table1_2[[#This Row],[Bank Deposit]]&gt;=500000),Table1_2[[#This Row],[Bank Deposit]]+Table1_2[[#This Row],[Bank Deposit]]*0.02,Table1_2[[#This Row],[Bank Deposit]])</f>
        <v>1084978.08</v>
      </c>
    </row>
    <row r="1339" spans="1:18" x14ac:dyDescent="0.25">
      <c r="A1339" s="21" t="s">
        <v>7909</v>
      </c>
      <c r="B1339">
        <v>624616768</v>
      </c>
      <c r="C1339">
        <v>72</v>
      </c>
      <c r="D1339" s="8">
        <v>18408</v>
      </c>
      <c r="E1339" s="21" t="s">
        <v>12</v>
      </c>
      <c r="F1339" s="21" t="s">
        <v>463</v>
      </c>
      <c r="G1339" s="21" t="s">
        <v>3583</v>
      </c>
      <c r="H1339" s="22">
        <v>99000</v>
      </c>
      <c r="I1339" s="22">
        <v>68500.868002560004</v>
      </c>
      <c r="J1339" s="21" t="s">
        <v>2381</v>
      </c>
      <c r="K1339" s="21"/>
      <c r="L1339" s="22">
        <v>1264953833</v>
      </c>
      <c r="M1339" s="22">
        <v>2984164009</v>
      </c>
      <c r="N1339" s="21" t="s">
        <v>12515</v>
      </c>
      <c r="O1339" s="8">
        <v>44276</v>
      </c>
      <c r="P1339" s="21" t="s">
        <v>12527</v>
      </c>
      <c r="Q1339" s="22">
        <f>Table1_2[[#This Row],[Bank Deposit]]-Table1_2[[#This Row],[Saving Accounts]]</f>
        <v>30499.131997439996</v>
      </c>
      <c r="R1339" s="22">
        <f>IF(AND(Table1_2[[#This Row],[Bank Deposit]]&gt;=500000),Table1_2[[#This Row],[Bank Deposit]]+Table1_2[[#This Row],[Bank Deposit]]*0.02,Table1_2[[#This Row],[Bank Deposit]])</f>
        <v>99000</v>
      </c>
    </row>
    <row r="1340" spans="1:18" x14ac:dyDescent="0.25">
      <c r="A1340" s="21" t="s">
        <v>5566</v>
      </c>
      <c r="B1340">
        <v>556776914</v>
      </c>
      <c r="C1340">
        <v>57</v>
      </c>
      <c r="D1340" s="8">
        <v>23886.75</v>
      </c>
      <c r="E1340" s="21" t="s">
        <v>1094</v>
      </c>
      <c r="F1340" s="21" t="s">
        <v>549</v>
      </c>
      <c r="G1340" s="21" t="s">
        <v>4220</v>
      </c>
      <c r="H1340" s="22">
        <v>152384</v>
      </c>
      <c r="I1340" s="22">
        <v>67766.180980680001</v>
      </c>
      <c r="J1340" s="21" t="s">
        <v>5568</v>
      </c>
      <c r="K1340" s="21"/>
      <c r="L1340" s="22">
        <v>1437831988</v>
      </c>
      <c r="M1340" s="22">
        <v>0</v>
      </c>
      <c r="N1340" s="21" t="s">
        <v>12505</v>
      </c>
      <c r="O1340" s="8">
        <v>44237</v>
      </c>
      <c r="P1340" s="21" t="s">
        <v>12506</v>
      </c>
      <c r="Q1340" s="22">
        <f>Table1_2[[#This Row],[Bank Deposit]]-Table1_2[[#This Row],[Saving Accounts]]</f>
        <v>84617.819019319999</v>
      </c>
      <c r="R1340" s="22">
        <f>IF(AND(Table1_2[[#This Row],[Bank Deposit]]&gt;=500000),Table1_2[[#This Row],[Bank Deposit]]+Table1_2[[#This Row],[Bank Deposit]]*0.02,Table1_2[[#This Row],[Bank Deposit]])</f>
        <v>152384</v>
      </c>
    </row>
    <row r="1341" spans="1:18" x14ac:dyDescent="0.25">
      <c r="A1341" s="21" t="s">
        <v>8674</v>
      </c>
      <c r="B1341">
        <v>436593969</v>
      </c>
      <c r="C1341">
        <v>30</v>
      </c>
      <c r="D1341" s="8">
        <v>33748.5</v>
      </c>
      <c r="E1341" s="21" t="s">
        <v>12</v>
      </c>
      <c r="F1341" s="21" t="s">
        <v>336</v>
      </c>
      <c r="G1341" s="21" t="s">
        <v>3820</v>
      </c>
      <c r="H1341" s="22">
        <v>1719423</v>
      </c>
      <c r="I1341" s="22">
        <v>274783.22036550002</v>
      </c>
      <c r="J1341" s="21" t="s">
        <v>8676</v>
      </c>
      <c r="K1341" s="21"/>
      <c r="L1341" s="22">
        <v>216752382</v>
      </c>
      <c r="M1341" s="22">
        <v>0</v>
      </c>
      <c r="N1341" s="21" t="s">
        <v>12505</v>
      </c>
      <c r="O1341" s="8">
        <v>44438</v>
      </c>
      <c r="P1341" s="21" t="s">
        <v>12506</v>
      </c>
      <c r="Q1341" s="22">
        <f>Table1_2[[#This Row],[Bank Deposit]]-Table1_2[[#This Row],[Saving Accounts]]</f>
        <v>1444639.7796344999</v>
      </c>
      <c r="R1341" s="22">
        <f>IF(AND(Table1_2[[#This Row],[Bank Deposit]]&gt;=500000),Table1_2[[#This Row],[Bank Deposit]]+Table1_2[[#This Row],[Bank Deposit]]*0.02,Table1_2[[#This Row],[Bank Deposit]])</f>
        <v>1753811.46</v>
      </c>
    </row>
    <row r="1342" spans="1:18" x14ac:dyDescent="0.25">
      <c r="A1342" s="21" t="s">
        <v>2301</v>
      </c>
      <c r="B1342">
        <v>914636531</v>
      </c>
      <c r="C1342">
        <v>50</v>
      </c>
      <c r="D1342" s="8">
        <v>26443.5</v>
      </c>
      <c r="E1342" s="21" t="s">
        <v>1094</v>
      </c>
      <c r="F1342" s="21" t="s">
        <v>93</v>
      </c>
      <c r="G1342" s="21" t="s">
        <v>1964</v>
      </c>
      <c r="H1342" s="22">
        <v>2211018</v>
      </c>
      <c r="I1342" s="22">
        <v>278424.49558500003</v>
      </c>
      <c r="J1342" s="21" t="s">
        <v>2303</v>
      </c>
      <c r="K1342" s="21"/>
      <c r="L1342" s="22">
        <v>362904256</v>
      </c>
      <c r="M1342" s="22">
        <v>0</v>
      </c>
      <c r="N1342" s="21" t="s">
        <v>12539</v>
      </c>
      <c r="O1342" s="8">
        <v>44299</v>
      </c>
      <c r="P1342" s="21" t="s">
        <v>12510</v>
      </c>
      <c r="Q1342" s="22">
        <f>Table1_2[[#This Row],[Bank Deposit]]-Table1_2[[#This Row],[Saving Accounts]]</f>
        <v>1932593.5044149999</v>
      </c>
      <c r="R1342" s="22">
        <f>IF(AND(Table1_2[[#This Row],[Bank Deposit]]&gt;=500000),Table1_2[[#This Row],[Bank Deposit]]+Table1_2[[#This Row],[Bank Deposit]]*0.02,Table1_2[[#This Row],[Bank Deposit]])</f>
        <v>2255238.36</v>
      </c>
    </row>
    <row r="1343" spans="1:18" x14ac:dyDescent="0.25">
      <c r="A1343" s="21" t="s">
        <v>4360</v>
      </c>
      <c r="B1343">
        <v>754949952</v>
      </c>
      <c r="C1343">
        <v>36</v>
      </c>
      <c r="D1343" s="8">
        <v>31557</v>
      </c>
      <c r="E1343" s="21" t="s">
        <v>1094</v>
      </c>
      <c r="F1343" s="21" t="s">
        <v>344</v>
      </c>
      <c r="G1343" s="21" t="s">
        <v>4084</v>
      </c>
      <c r="H1343" s="22">
        <v>116400</v>
      </c>
      <c r="I1343" s="22">
        <v>67077.020654280001</v>
      </c>
      <c r="J1343" s="21" t="s">
        <v>4362</v>
      </c>
      <c r="K1343" s="21"/>
      <c r="L1343" s="22">
        <v>12622211</v>
      </c>
      <c r="M1343" s="22">
        <v>0</v>
      </c>
      <c r="N1343" s="21" t="s">
        <v>12505</v>
      </c>
      <c r="O1343" s="8">
        <v>44422</v>
      </c>
      <c r="P1343" s="21" t="s">
        <v>12506</v>
      </c>
      <c r="Q1343" s="22">
        <f>Table1_2[[#This Row],[Bank Deposit]]-Table1_2[[#This Row],[Saving Accounts]]</f>
        <v>49322.979345719999</v>
      </c>
      <c r="R1343" s="22">
        <f>IF(AND(Table1_2[[#This Row],[Bank Deposit]]&gt;=500000),Table1_2[[#This Row],[Bank Deposit]]+Table1_2[[#This Row],[Bank Deposit]]*0.02,Table1_2[[#This Row],[Bank Deposit]])</f>
        <v>116400</v>
      </c>
    </row>
    <row r="1344" spans="1:18" x14ac:dyDescent="0.25">
      <c r="A1344" s="21" t="s">
        <v>267</v>
      </c>
      <c r="B1344">
        <v>371460998</v>
      </c>
      <c r="C1344">
        <v>74</v>
      </c>
      <c r="D1344" s="8">
        <v>17677.5</v>
      </c>
      <c r="E1344" s="21" t="s">
        <v>12</v>
      </c>
      <c r="F1344" s="21" t="s">
        <v>269</v>
      </c>
      <c r="G1344" s="21" t="s">
        <v>14</v>
      </c>
      <c r="H1344" s="22">
        <v>435733</v>
      </c>
      <c r="I1344" s="22">
        <v>103486.66318079999</v>
      </c>
      <c r="J1344" s="21" t="s">
        <v>271</v>
      </c>
      <c r="K1344" s="21"/>
      <c r="L1344" s="22">
        <v>2877675</v>
      </c>
      <c r="M1344" s="22">
        <v>0</v>
      </c>
      <c r="N1344" s="21" t="s">
        <v>12539</v>
      </c>
      <c r="O1344" s="8">
        <v>44250</v>
      </c>
      <c r="P1344" s="21" t="s">
        <v>12512</v>
      </c>
      <c r="Q1344" s="22">
        <f>Table1_2[[#This Row],[Bank Deposit]]-Table1_2[[#This Row],[Saving Accounts]]</f>
        <v>332246.33681920002</v>
      </c>
      <c r="R1344" s="22">
        <f>IF(AND(Table1_2[[#This Row],[Bank Deposit]]&gt;=500000),Table1_2[[#This Row],[Bank Deposit]]+Table1_2[[#This Row],[Bank Deposit]]*0.02,Table1_2[[#This Row],[Bank Deposit]])</f>
        <v>435733</v>
      </c>
    </row>
    <row r="1345" spans="1:18" x14ac:dyDescent="0.25">
      <c r="A1345" s="21" t="s">
        <v>6548</v>
      </c>
      <c r="B1345">
        <v>245309141</v>
      </c>
      <c r="C1345">
        <v>58</v>
      </c>
      <c r="D1345" s="8">
        <v>23521.5</v>
      </c>
      <c r="E1345" s="21" t="s">
        <v>12</v>
      </c>
      <c r="F1345" s="21" t="s">
        <v>19</v>
      </c>
      <c r="G1345" s="21" t="s">
        <v>4070</v>
      </c>
      <c r="H1345" s="22">
        <v>817896</v>
      </c>
      <c r="I1345" s="22">
        <v>280915.65188543999</v>
      </c>
      <c r="J1345" s="21" t="s">
        <v>6550</v>
      </c>
      <c r="K1345" s="21"/>
      <c r="L1345" s="22">
        <v>821281125</v>
      </c>
      <c r="M1345" s="22">
        <v>0</v>
      </c>
      <c r="N1345" s="21" t="s">
        <v>12525</v>
      </c>
      <c r="O1345" s="8">
        <v>44602</v>
      </c>
      <c r="P1345" s="21" t="s">
        <v>12561</v>
      </c>
      <c r="Q1345" s="22">
        <f>Table1_2[[#This Row],[Bank Deposit]]-Table1_2[[#This Row],[Saving Accounts]]</f>
        <v>536980.34811456001</v>
      </c>
      <c r="R1345" s="22">
        <f>IF(AND(Table1_2[[#This Row],[Bank Deposit]]&gt;=500000),Table1_2[[#This Row],[Bank Deposit]]+Table1_2[[#This Row],[Bank Deposit]]*0.02,Table1_2[[#This Row],[Bank Deposit]])</f>
        <v>834253.92</v>
      </c>
    </row>
    <row r="1346" spans="1:18" x14ac:dyDescent="0.25">
      <c r="A1346" s="21" t="s">
        <v>1468</v>
      </c>
      <c r="B1346">
        <v>405553613</v>
      </c>
      <c r="C1346">
        <v>84</v>
      </c>
      <c r="D1346" s="8">
        <v>14025</v>
      </c>
      <c r="E1346" s="21" t="s">
        <v>1094</v>
      </c>
      <c r="F1346" s="21" t="s">
        <v>1469</v>
      </c>
      <c r="G1346" s="21" t="s">
        <v>14</v>
      </c>
      <c r="H1346" s="22">
        <v>1765098</v>
      </c>
      <c r="I1346" s="22">
        <v>808626.02464800002</v>
      </c>
      <c r="J1346" s="21" t="s">
        <v>1471</v>
      </c>
      <c r="K1346" s="21"/>
      <c r="L1346" s="22">
        <v>1290361501</v>
      </c>
      <c r="M1346" s="22">
        <v>0</v>
      </c>
      <c r="N1346" s="21" t="s">
        <v>12539</v>
      </c>
      <c r="O1346" s="8">
        <v>44626</v>
      </c>
      <c r="P1346" s="21" t="s">
        <v>12566</v>
      </c>
      <c r="Q1346" s="22">
        <f>Table1_2[[#This Row],[Bank Deposit]]-Table1_2[[#This Row],[Saving Accounts]]</f>
        <v>956471.97535199998</v>
      </c>
      <c r="R1346" s="22">
        <f>IF(AND(Table1_2[[#This Row],[Bank Deposit]]&gt;=500000),Table1_2[[#This Row],[Bank Deposit]]+Table1_2[[#This Row],[Bank Deposit]]*0.02,Table1_2[[#This Row],[Bank Deposit]])</f>
        <v>1800399.96</v>
      </c>
    </row>
    <row r="1347" spans="1:18" x14ac:dyDescent="0.25">
      <c r="A1347" s="21" t="s">
        <v>4166</v>
      </c>
      <c r="B1347">
        <v>500287879</v>
      </c>
      <c r="C1347">
        <v>36</v>
      </c>
      <c r="D1347" s="8">
        <v>31557</v>
      </c>
      <c r="E1347" s="21" t="s">
        <v>1094</v>
      </c>
      <c r="F1347" s="21" t="s">
        <v>1000</v>
      </c>
      <c r="G1347" s="21" t="s">
        <v>4095</v>
      </c>
      <c r="H1347" s="22">
        <v>196578</v>
      </c>
      <c r="I1347" s="22">
        <v>152893.836144</v>
      </c>
      <c r="J1347" s="21" t="s">
        <v>1085</v>
      </c>
      <c r="K1347" s="21"/>
      <c r="L1347" s="22">
        <v>499992768</v>
      </c>
      <c r="M1347" s="22">
        <v>0</v>
      </c>
      <c r="N1347" s="21" t="s">
        <v>12505</v>
      </c>
      <c r="O1347" s="8">
        <v>44259</v>
      </c>
      <c r="P1347" s="21" t="s">
        <v>12506</v>
      </c>
      <c r="Q1347" s="22">
        <f>Table1_2[[#This Row],[Bank Deposit]]-Table1_2[[#This Row],[Saving Accounts]]</f>
        <v>43684.163855999999</v>
      </c>
      <c r="R1347" s="22">
        <f>IF(AND(Table1_2[[#This Row],[Bank Deposit]]&gt;=500000),Table1_2[[#This Row],[Bank Deposit]]+Table1_2[[#This Row],[Bank Deposit]]*0.02,Table1_2[[#This Row],[Bank Deposit]])</f>
        <v>196578</v>
      </c>
    </row>
    <row r="1348" spans="1:18" x14ac:dyDescent="0.25">
      <c r="A1348" s="21" t="s">
        <v>2941</v>
      </c>
      <c r="B1348">
        <v>425771114</v>
      </c>
      <c r="C1348">
        <v>78</v>
      </c>
      <c r="D1348" s="8">
        <v>16216.5</v>
      </c>
      <c r="E1348" s="21" t="s">
        <v>1094</v>
      </c>
      <c r="F1348" s="21" t="s">
        <v>487</v>
      </c>
      <c r="G1348" s="21" t="s">
        <v>2773</v>
      </c>
      <c r="H1348" s="22">
        <v>611072</v>
      </c>
      <c r="I1348" s="22">
        <v>197699.66726399999</v>
      </c>
      <c r="J1348" s="21" t="s">
        <v>2943</v>
      </c>
      <c r="K1348" s="21"/>
      <c r="L1348" s="22">
        <v>1412186763</v>
      </c>
      <c r="M1348" s="22">
        <v>0</v>
      </c>
      <c r="N1348" s="21" t="s">
        <v>12539</v>
      </c>
      <c r="O1348" s="8">
        <v>44327</v>
      </c>
      <c r="P1348" s="21" t="s">
        <v>12510</v>
      </c>
      <c r="Q1348" s="22">
        <f>Table1_2[[#This Row],[Bank Deposit]]-Table1_2[[#This Row],[Saving Accounts]]</f>
        <v>413372.33273600001</v>
      </c>
      <c r="R1348" s="22">
        <f>IF(AND(Table1_2[[#This Row],[Bank Deposit]]&gt;=500000),Table1_2[[#This Row],[Bank Deposit]]+Table1_2[[#This Row],[Bank Deposit]]*0.02,Table1_2[[#This Row],[Bank Deposit]])</f>
        <v>623293.43999999994</v>
      </c>
    </row>
    <row r="1349" spans="1:18" x14ac:dyDescent="0.25">
      <c r="A1349" s="21" t="s">
        <v>9063</v>
      </c>
      <c r="B1349">
        <v>811940504</v>
      </c>
      <c r="C1349">
        <v>38</v>
      </c>
      <c r="D1349" s="8">
        <v>35286.5</v>
      </c>
      <c r="E1349" s="21" t="s">
        <v>1094</v>
      </c>
      <c r="F1349" s="21" t="s">
        <v>15541</v>
      </c>
      <c r="G1349" s="21" t="s">
        <v>4058</v>
      </c>
      <c r="H1349" s="22">
        <v>502154</v>
      </c>
      <c r="I1349" s="22">
        <v>811785.19340700144</v>
      </c>
      <c r="J1349" s="21" t="s">
        <v>9065</v>
      </c>
      <c r="K1349" s="21"/>
      <c r="L1349" s="22">
        <v>57704976</v>
      </c>
      <c r="M1349" s="22">
        <v>0</v>
      </c>
      <c r="N1349" s="21" t="s">
        <v>12505</v>
      </c>
      <c r="O1349" s="8">
        <v>44478</v>
      </c>
      <c r="P1349" s="21" t="s">
        <v>12506</v>
      </c>
      <c r="Q1349" s="22">
        <f>Table1_2[[#This Row],[Bank Deposit]]-Table1_2[[#This Row],[Saving Accounts]]</f>
        <v>-309631.19340700144</v>
      </c>
      <c r="R1349" s="22">
        <f>IF(AND(Table1_2[[#This Row],[Bank Deposit]]&gt;=500000),Table1_2[[#This Row],[Bank Deposit]]+Table1_2[[#This Row],[Bank Deposit]]*0.02,Table1_2[[#This Row],[Bank Deposit]])</f>
        <v>512197.08</v>
      </c>
    </row>
    <row r="1350" spans="1:18" x14ac:dyDescent="0.25">
      <c r="A1350" s="21" t="s">
        <v>1190</v>
      </c>
      <c r="B1350">
        <v>295040717</v>
      </c>
      <c r="C1350">
        <v>27</v>
      </c>
      <c r="D1350" s="8">
        <v>34844.25</v>
      </c>
      <c r="E1350" s="21" t="s">
        <v>1094</v>
      </c>
      <c r="F1350" s="21" t="s">
        <v>53</v>
      </c>
      <c r="G1350" s="21" t="s">
        <v>14</v>
      </c>
      <c r="H1350" s="22">
        <v>188427</v>
      </c>
      <c r="I1350" s="22">
        <v>128349.40375984</v>
      </c>
      <c r="J1350" s="21" t="s">
        <v>1192</v>
      </c>
      <c r="K1350" s="21"/>
      <c r="L1350" s="22">
        <v>110102322</v>
      </c>
      <c r="M1350" s="22">
        <v>0</v>
      </c>
      <c r="N1350" s="21" t="s">
        <v>12509</v>
      </c>
      <c r="O1350" s="8">
        <v>44305</v>
      </c>
      <c r="P1350" s="21" t="s">
        <v>12510</v>
      </c>
      <c r="Q1350" s="22">
        <f>Table1_2[[#This Row],[Bank Deposit]]-Table1_2[[#This Row],[Saving Accounts]]</f>
        <v>60077.596240159997</v>
      </c>
      <c r="R1350" s="22">
        <f>IF(AND(Table1_2[[#This Row],[Bank Deposit]]&gt;=500000),Table1_2[[#This Row],[Bank Deposit]]+Table1_2[[#This Row],[Bank Deposit]]*0.02,Table1_2[[#This Row],[Bank Deposit]])</f>
        <v>188427</v>
      </c>
    </row>
    <row r="1351" spans="1:18" x14ac:dyDescent="0.25">
      <c r="A1351" s="21" t="s">
        <v>5117</v>
      </c>
      <c r="B1351">
        <v>328827622</v>
      </c>
      <c r="C1351">
        <v>25</v>
      </c>
      <c r="D1351" s="8">
        <v>35574.75</v>
      </c>
      <c r="E1351" s="21" t="s">
        <v>1094</v>
      </c>
      <c r="F1351" s="21" t="s">
        <v>2211</v>
      </c>
      <c r="G1351" s="21" t="s">
        <v>4058</v>
      </c>
      <c r="H1351" s="22">
        <v>185440</v>
      </c>
      <c r="I1351" s="22">
        <v>199507.58929919999</v>
      </c>
      <c r="J1351" s="21" t="s">
        <v>303</v>
      </c>
      <c r="K1351" s="21"/>
      <c r="L1351" s="22">
        <v>426222384</v>
      </c>
      <c r="M1351" s="22">
        <v>0</v>
      </c>
      <c r="N1351" s="21" t="s">
        <v>12509</v>
      </c>
      <c r="O1351" s="8">
        <v>44324</v>
      </c>
      <c r="P1351" s="21" t="s">
        <v>12510</v>
      </c>
      <c r="Q1351" s="22">
        <f>Table1_2[[#This Row],[Bank Deposit]]-Table1_2[[#This Row],[Saving Accounts]]</f>
        <v>-14067.589299199986</v>
      </c>
      <c r="R1351" s="22">
        <f>IF(AND(Table1_2[[#This Row],[Bank Deposit]]&gt;=500000),Table1_2[[#This Row],[Bank Deposit]]+Table1_2[[#This Row],[Bank Deposit]]*0.02,Table1_2[[#This Row],[Bank Deposit]])</f>
        <v>185440</v>
      </c>
    </row>
    <row r="1352" spans="1:18" x14ac:dyDescent="0.25">
      <c r="A1352" s="21" t="s">
        <v>1875</v>
      </c>
      <c r="B1352">
        <v>461606094</v>
      </c>
      <c r="C1352">
        <v>67</v>
      </c>
      <c r="D1352" s="8">
        <v>20234.25</v>
      </c>
      <c r="E1352" s="21" t="s">
        <v>1094</v>
      </c>
      <c r="F1352" s="21" t="s">
        <v>947</v>
      </c>
      <c r="G1352" s="21" t="s">
        <v>14</v>
      </c>
      <c r="H1352" s="22">
        <v>339973</v>
      </c>
      <c r="I1352" s="22">
        <v>161172.57968639999</v>
      </c>
      <c r="J1352" s="21" t="s">
        <v>1877</v>
      </c>
      <c r="K1352" s="21"/>
      <c r="L1352" s="22">
        <v>1618938812</v>
      </c>
      <c r="M1352" s="22">
        <v>0</v>
      </c>
      <c r="N1352" s="21" t="s">
        <v>12522</v>
      </c>
      <c r="O1352" s="8">
        <v>44497</v>
      </c>
      <c r="P1352" s="21" t="s">
        <v>12510</v>
      </c>
      <c r="Q1352" s="22">
        <f>Table1_2[[#This Row],[Bank Deposit]]-Table1_2[[#This Row],[Saving Accounts]]</f>
        <v>178800.42031360001</v>
      </c>
      <c r="R1352" s="22">
        <f>IF(AND(Table1_2[[#This Row],[Bank Deposit]]&gt;=500000),Table1_2[[#This Row],[Bank Deposit]]+Table1_2[[#This Row],[Bank Deposit]]*0.02,Table1_2[[#This Row],[Bank Deposit]])</f>
        <v>339973</v>
      </c>
    </row>
    <row r="1353" spans="1:18" x14ac:dyDescent="0.25">
      <c r="A1353" s="21" t="s">
        <v>6222</v>
      </c>
      <c r="B1353">
        <v>33594751</v>
      </c>
      <c r="C1353">
        <v>65</v>
      </c>
      <c r="D1353" s="8">
        <v>20964.75</v>
      </c>
      <c r="E1353" s="21" t="s">
        <v>12</v>
      </c>
      <c r="F1353" s="21" t="s">
        <v>665</v>
      </c>
      <c r="G1353" s="21" t="s">
        <v>4062</v>
      </c>
      <c r="H1353" s="22">
        <v>791771</v>
      </c>
      <c r="I1353" s="22">
        <v>164193.53401919999</v>
      </c>
      <c r="J1353" s="21" t="s">
        <v>6224</v>
      </c>
      <c r="K1353" s="21"/>
      <c r="L1353" s="22">
        <v>3558081891</v>
      </c>
      <c r="M1353" s="22">
        <v>5162925768</v>
      </c>
      <c r="N1353" s="21" t="s">
        <v>12515</v>
      </c>
      <c r="O1353" s="8">
        <v>44395</v>
      </c>
      <c r="P1353" s="21" t="s">
        <v>12516</v>
      </c>
      <c r="Q1353" s="22">
        <f>Table1_2[[#This Row],[Bank Deposit]]-Table1_2[[#This Row],[Saving Accounts]]</f>
        <v>627577.46598079999</v>
      </c>
      <c r="R1353" s="22">
        <f>IF(AND(Table1_2[[#This Row],[Bank Deposit]]&gt;=500000),Table1_2[[#This Row],[Bank Deposit]]+Table1_2[[#This Row],[Bank Deposit]]*0.02,Table1_2[[#This Row],[Bank Deposit]])</f>
        <v>807606.42</v>
      </c>
    </row>
    <row r="1354" spans="1:18" x14ac:dyDescent="0.25">
      <c r="A1354" s="21" t="s">
        <v>6275</v>
      </c>
      <c r="B1354">
        <v>537521887</v>
      </c>
      <c r="C1354">
        <v>28</v>
      </c>
      <c r="D1354" s="8">
        <v>34479</v>
      </c>
      <c r="E1354" s="21" t="s">
        <v>12</v>
      </c>
      <c r="F1354" s="21" t="s">
        <v>176</v>
      </c>
      <c r="G1354" s="21" t="s">
        <v>4084</v>
      </c>
      <c r="H1354" s="22">
        <v>644225</v>
      </c>
      <c r="I1354" s="22">
        <v>258560.65572479999</v>
      </c>
      <c r="J1354" s="21" t="s">
        <v>6277</v>
      </c>
      <c r="K1354" s="21"/>
      <c r="L1354" s="22">
        <v>1238951808</v>
      </c>
      <c r="M1354" s="22">
        <v>0</v>
      </c>
      <c r="N1354" s="21" t="s">
        <v>12505</v>
      </c>
      <c r="O1354" s="8">
        <v>44356</v>
      </c>
      <c r="P1354" s="21" t="s">
        <v>12506</v>
      </c>
      <c r="Q1354" s="22">
        <f>Table1_2[[#This Row],[Bank Deposit]]-Table1_2[[#This Row],[Saving Accounts]]</f>
        <v>385664.34427520004</v>
      </c>
      <c r="R1354" s="22">
        <f>IF(AND(Table1_2[[#This Row],[Bank Deposit]]&gt;=500000),Table1_2[[#This Row],[Bank Deposit]]+Table1_2[[#This Row],[Bank Deposit]]*0.02,Table1_2[[#This Row],[Bank Deposit]])</f>
        <v>657109.5</v>
      </c>
    </row>
    <row r="1355" spans="1:18" x14ac:dyDescent="0.25">
      <c r="A1355" s="21" t="s">
        <v>5184</v>
      </c>
      <c r="B1355">
        <v>969042217</v>
      </c>
      <c r="C1355">
        <v>22</v>
      </c>
      <c r="D1355" s="8">
        <v>36670.5</v>
      </c>
      <c r="E1355" s="21" t="s">
        <v>1094</v>
      </c>
      <c r="F1355" s="21" t="s">
        <v>110</v>
      </c>
      <c r="G1355" s="21" t="s">
        <v>4084</v>
      </c>
      <c r="H1355" s="22">
        <v>1711330</v>
      </c>
      <c r="I1355" s="22">
        <v>451747.27999439999</v>
      </c>
      <c r="J1355" s="21" t="s">
        <v>5186</v>
      </c>
      <c r="K1355" s="21"/>
      <c r="L1355" s="22">
        <v>3252078</v>
      </c>
      <c r="M1355" s="22">
        <v>459902124</v>
      </c>
      <c r="N1355" s="21" t="s">
        <v>12515</v>
      </c>
      <c r="O1355" s="8">
        <v>44369</v>
      </c>
      <c r="P1355" s="21" t="s">
        <v>12516</v>
      </c>
      <c r="Q1355" s="22">
        <f>Table1_2[[#This Row],[Bank Deposit]]-Table1_2[[#This Row],[Saving Accounts]]</f>
        <v>1259582.7200056</v>
      </c>
      <c r="R1355" s="22">
        <f>IF(AND(Table1_2[[#This Row],[Bank Deposit]]&gt;=500000),Table1_2[[#This Row],[Bank Deposit]]+Table1_2[[#This Row],[Bank Deposit]]*0.02,Table1_2[[#This Row],[Bank Deposit]])</f>
        <v>1745556.6</v>
      </c>
    </row>
    <row r="1356" spans="1:18" x14ac:dyDescent="0.25">
      <c r="A1356" s="21" t="s">
        <v>8846</v>
      </c>
      <c r="B1356">
        <v>859532110</v>
      </c>
      <c r="C1356">
        <v>24</v>
      </c>
      <c r="D1356" s="8">
        <v>35940</v>
      </c>
      <c r="E1356" s="21" t="s">
        <v>12</v>
      </c>
      <c r="F1356" s="21" t="s">
        <v>204</v>
      </c>
      <c r="G1356" s="21" t="s">
        <v>3820</v>
      </c>
      <c r="H1356" s="22">
        <v>306455</v>
      </c>
      <c r="I1356" s="22">
        <v>58711.741532400003</v>
      </c>
      <c r="J1356" s="21" t="s">
        <v>8848</v>
      </c>
      <c r="K1356" s="21"/>
      <c r="L1356" s="22">
        <v>4330156065</v>
      </c>
      <c r="M1356" s="22">
        <v>0</v>
      </c>
      <c r="N1356" s="21" t="s">
        <v>12522</v>
      </c>
      <c r="O1356" s="8">
        <v>44333</v>
      </c>
      <c r="P1356" s="21" t="s">
        <v>12510</v>
      </c>
      <c r="Q1356" s="22">
        <f>Table1_2[[#This Row],[Bank Deposit]]-Table1_2[[#This Row],[Saving Accounts]]</f>
        <v>247743.25846759998</v>
      </c>
      <c r="R1356" s="22">
        <f>IF(AND(Table1_2[[#This Row],[Bank Deposit]]&gt;=500000),Table1_2[[#This Row],[Bank Deposit]]+Table1_2[[#This Row],[Bank Deposit]]*0.02,Table1_2[[#This Row],[Bank Deposit]])</f>
        <v>306455</v>
      </c>
    </row>
    <row r="1357" spans="1:18" x14ac:dyDescent="0.25">
      <c r="A1357" s="21" t="s">
        <v>2217</v>
      </c>
      <c r="B1357">
        <v>577626962</v>
      </c>
      <c r="C1357">
        <v>21</v>
      </c>
      <c r="D1357" s="8">
        <v>37035.75</v>
      </c>
      <c r="E1357" s="21" t="s">
        <v>1094</v>
      </c>
      <c r="F1357" s="21" t="s">
        <v>1721</v>
      </c>
      <c r="G1357" s="21" t="s">
        <v>1964</v>
      </c>
      <c r="H1357" s="22">
        <v>328324</v>
      </c>
      <c r="I1357" s="22">
        <v>83573.374684800001</v>
      </c>
      <c r="J1357" s="21" t="s">
        <v>2219</v>
      </c>
      <c r="K1357" s="21"/>
      <c r="L1357" s="22">
        <v>1410308172</v>
      </c>
      <c r="M1357" s="22">
        <v>0</v>
      </c>
      <c r="N1357" s="21" t="s">
        <v>12539</v>
      </c>
      <c r="O1357" s="8">
        <v>44408</v>
      </c>
      <c r="P1357" s="21" t="s">
        <v>12510</v>
      </c>
      <c r="Q1357" s="22">
        <f>Table1_2[[#This Row],[Bank Deposit]]-Table1_2[[#This Row],[Saving Accounts]]</f>
        <v>244750.62531520001</v>
      </c>
      <c r="R1357" s="22">
        <f>IF(AND(Table1_2[[#This Row],[Bank Deposit]]&gt;=500000),Table1_2[[#This Row],[Bank Deposit]]+Table1_2[[#This Row],[Bank Deposit]]*0.02,Table1_2[[#This Row],[Bank Deposit]])</f>
        <v>328324</v>
      </c>
    </row>
    <row r="1358" spans="1:18" x14ac:dyDescent="0.25">
      <c r="A1358" s="21" t="s">
        <v>6808</v>
      </c>
      <c r="B1358">
        <v>212433491</v>
      </c>
      <c r="C1358">
        <v>40</v>
      </c>
      <c r="D1358" s="8">
        <v>30096</v>
      </c>
      <c r="E1358" s="21" t="s">
        <v>12</v>
      </c>
      <c r="F1358" s="21" t="s">
        <v>336</v>
      </c>
      <c r="G1358" s="21" t="s">
        <v>4088</v>
      </c>
      <c r="H1358" s="22">
        <v>2796611</v>
      </c>
      <c r="I1358" s="22">
        <v>1042762.8938265</v>
      </c>
      <c r="J1358" s="21" t="s">
        <v>6810</v>
      </c>
      <c r="K1358" s="21"/>
      <c r="L1358" s="22">
        <v>13172985</v>
      </c>
      <c r="M1358" s="22">
        <v>0</v>
      </c>
      <c r="N1358" s="21" t="s">
        <v>12539</v>
      </c>
      <c r="O1358" s="8">
        <v>44576</v>
      </c>
      <c r="P1358" s="21" t="s">
        <v>12566</v>
      </c>
      <c r="Q1358" s="22">
        <f>Table1_2[[#This Row],[Bank Deposit]]-Table1_2[[#This Row],[Saving Accounts]]</f>
        <v>1753848.1061735</v>
      </c>
      <c r="R1358" s="22">
        <f>IF(AND(Table1_2[[#This Row],[Bank Deposit]]&gt;=500000),Table1_2[[#This Row],[Bank Deposit]]+Table1_2[[#This Row],[Bank Deposit]]*0.02,Table1_2[[#This Row],[Bank Deposit]])</f>
        <v>2852543.22</v>
      </c>
    </row>
    <row r="1359" spans="1:18" x14ac:dyDescent="0.25">
      <c r="A1359" s="21" t="s">
        <v>1914</v>
      </c>
      <c r="B1359">
        <v>714585585</v>
      </c>
      <c r="C1359">
        <v>55</v>
      </c>
      <c r="D1359" s="8">
        <v>24617.25</v>
      </c>
      <c r="E1359" s="21" t="s">
        <v>1094</v>
      </c>
      <c r="F1359" s="21" t="s">
        <v>1721</v>
      </c>
      <c r="G1359" s="21" t="s">
        <v>14</v>
      </c>
      <c r="H1359" s="22">
        <v>553397</v>
      </c>
      <c r="I1359" s="22">
        <v>282805.11462528002</v>
      </c>
      <c r="J1359" s="21" t="s">
        <v>1916</v>
      </c>
      <c r="K1359" s="21"/>
      <c r="L1359" s="22">
        <v>2753080876</v>
      </c>
      <c r="M1359" s="22">
        <v>0</v>
      </c>
      <c r="N1359" s="21" t="s">
        <v>12539</v>
      </c>
      <c r="O1359" s="8">
        <v>44276</v>
      </c>
      <c r="P1359" s="21" t="s">
        <v>12510</v>
      </c>
      <c r="Q1359" s="22">
        <f>Table1_2[[#This Row],[Bank Deposit]]-Table1_2[[#This Row],[Saving Accounts]]</f>
        <v>270591.88537471998</v>
      </c>
      <c r="R1359" s="22">
        <f>IF(AND(Table1_2[[#This Row],[Bank Deposit]]&gt;=500000),Table1_2[[#This Row],[Bank Deposit]]+Table1_2[[#This Row],[Bank Deposit]]*0.02,Table1_2[[#This Row],[Bank Deposit]])</f>
        <v>564464.93999999994</v>
      </c>
    </row>
    <row r="1360" spans="1:18" x14ac:dyDescent="0.25">
      <c r="A1360" s="21" t="s">
        <v>6545</v>
      </c>
      <c r="B1360">
        <v>146068290</v>
      </c>
      <c r="C1360">
        <v>30</v>
      </c>
      <c r="D1360" s="8">
        <v>33748.5</v>
      </c>
      <c r="E1360" s="21" t="s">
        <v>12</v>
      </c>
      <c r="F1360" s="21" t="s">
        <v>231</v>
      </c>
      <c r="G1360" s="21" t="s">
        <v>4105</v>
      </c>
      <c r="H1360" s="22">
        <v>631578</v>
      </c>
      <c r="I1360" s="22">
        <v>482477.6745124</v>
      </c>
      <c r="J1360" s="21" t="s">
        <v>6547</v>
      </c>
      <c r="K1360" s="21"/>
      <c r="L1360" s="22">
        <v>3775807812</v>
      </c>
      <c r="M1360" s="22">
        <v>0</v>
      </c>
      <c r="N1360" s="21" t="s">
        <v>12539</v>
      </c>
      <c r="O1360" s="8">
        <v>44313</v>
      </c>
      <c r="P1360" s="21" t="s">
        <v>12510</v>
      </c>
      <c r="Q1360" s="22">
        <f>Table1_2[[#This Row],[Bank Deposit]]-Table1_2[[#This Row],[Saving Accounts]]</f>
        <v>149100.3254876</v>
      </c>
      <c r="R1360" s="22">
        <f>IF(AND(Table1_2[[#This Row],[Bank Deposit]]&gt;=500000),Table1_2[[#This Row],[Bank Deposit]]+Table1_2[[#This Row],[Bank Deposit]]*0.02,Table1_2[[#This Row],[Bank Deposit]])</f>
        <v>644209.56000000006</v>
      </c>
    </row>
    <row r="1361" spans="1:18" x14ac:dyDescent="0.25">
      <c r="A1361" s="21" t="s">
        <v>2827</v>
      </c>
      <c r="B1361">
        <v>501846306</v>
      </c>
      <c r="C1361">
        <v>26</v>
      </c>
      <c r="D1361" s="8">
        <v>35209.5</v>
      </c>
      <c r="E1361" s="21" t="s">
        <v>1094</v>
      </c>
      <c r="F1361" s="21" t="s">
        <v>1016</v>
      </c>
      <c r="G1361" s="21" t="s">
        <v>2773</v>
      </c>
      <c r="H1361" s="22">
        <v>26911</v>
      </c>
      <c r="I1361" s="22">
        <v>14935.366483199999</v>
      </c>
      <c r="J1361" s="21" t="s">
        <v>2829</v>
      </c>
      <c r="K1361" s="21"/>
      <c r="L1361" s="22">
        <v>1488512025</v>
      </c>
      <c r="M1361" s="22">
        <v>0</v>
      </c>
      <c r="N1361" s="21" t="s">
        <v>12522</v>
      </c>
      <c r="O1361" s="8">
        <v>44392</v>
      </c>
      <c r="P1361" s="21" t="s">
        <v>12510</v>
      </c>
      <c r="Q1361" s="22">
        <f>Table1_2[[#This Row],[Bank Deposit]]-Table1_2[[#This Row],[Saving Accounts]]</f>
        <v>11975.633516800001</v>
      </c>
      <c r="R1361" s="22">
        <f>IF(AND(Table1_2[[#This Row],[Bank Deposit]]&gt;=500000),Table1_2[[#This Row],[Bank Deposit]]+Table1_2[[#This Row],[Bank Deposit]]*0.02,Table1_2[[#This Row],[Bank Deposit]])</f>
        <v>26911</v>
      </c>
    </row>
    <row r="1362" spans="1:18" x14ac:dyDescent="0.25">
      <c r="A1362" s="21" t="s">
        <v>7819</v>
      </c>
      <c r="B1362">
        <v>345084481</v>
      </c>
      <c r="C1362">
        <v>18</v>
      </c>
      <c r="D1362" s="8">
        <v>38131.5</v>
      </c>
      <c r="E1362" s="21" t="s">
        <v>12</v>
      </c>
      <c r="F1362" s="21" t="s">
        <v>682</v>
      </c>
      <c r="G1362" s="21" t="s">
        <v>3058</v>
      </c>
      <c r="H1362" s="22">
        <v>613386</v>
      </c>
      <c r="I1362" s="22">
        <v>124239.952332</v>
      </c>
      <c r="J1362" s="21" t="s">
        <v>1036</v>
      </c>
      <c r="K1362" s="21"/>
      <c r="L1362" s="22">
        <v>53692155</v>
      </c>
      <c r="M1362" s="22">
        <v>492002973</v>
      </c>
      <c r="N1362" s="21" t="s">
        <v>12515</v>
      </c>
      <c r="O1362" s="8">
        <v>44657</v>
      </c>
      <c r="P1362" s="21" t="s">
        <v>12516</v>
      </c>
      <c r="Q1362" s="22">
        <f>Table1_2[[#This Row],[Bank Deposit]]-Table1_2[[#This Row],[Saving Accounts]]</f>
        <v>489146.04766799998</v>
      </c>
      <c r="R1362" s="22">
        <f>IF(AND(Table1_2[[#This Row],[Bank Deposit]]&gt;=500000),Table1_2[[#This Row],[Bank Deposit]]+Table1_2[[#This Row],[Bank Deposit]]*0.02,Table1_2[[#This Row],[Bank Deposit]])</f>
        <v>625653.72</v>
      </c>
    </row>
    <row r="1363" spans="1:18" x14ac:dyDescent="0.25">
      <c r="A1363" s="21" t="s">
        <v>8596</v>
      </c>
      <c r="B1363">
        <v>499863915</v>
      </c>
      <c r="C1363">
        <v>63</v>
      </c>
      <c r="D1363" s="8">
        <v>21695.25</v>
      </c>
      <c r="E1363" s="21" t="s">
        <v>12</v>
      </c>
      <c r="F1363" s="21" t="s">
        <v>598</v>
      </c>
      <c r="G1363" s="21" t="s">
        <v>2773</v>
      </c>
      <c r="H1363" s="22">
        <v>127046</v>
      </c>
      <c r="I1363" s="22">
        <v>23471.187258800001</v>
      </c>
      <c r="J1363" s="21" t="s">
        <v>8598</v>
      </c>
      <c r="K1363" s="21"/>
      <c r="L1363" s="22">
        <v>309043</v>
      </c>
      <c r="M1363" s="22">
        <v>0</v>
      </c>
      <c r="N1363" s="21" t="s">
        <v>12505</v>
      </c>
      <c r="O1363" s="8">
        <v>44650</v>
      </c>
      <c r="P1363" s="21" t="s">
        <v>12506</v>
      </c>
      <c r="Q1363" s="22">
        <f>Table1_2[[#This Row],[Bank Deposit]]-Table1_2[[#This Row],[Saving Accounts]]</f>
        <v>103574.8127412</v>
      </c>
      <c r="R1363" s="22">
        <f>IF(AND(Table1_2[[#This Row],[Bank Deposit]]&gt;=500000),Table1_2[[#This Row],[Bank Deposit]]+Table1_2[[#This Row],[Bank Deposit]]*0.02,Table1_2[[#This Row],[Bank Deposit]])</f>
        <v>127046</v>
      </c>
    </row>
    <row r="1364" spans="1:18" x14ac:dyDescent="0.25">
      <c r="A1364" s="21" t="s">
        <v>6457</v>
      </c>
      <c r="B1364">
        <v>986854271</v>
      </c>
      <c r="C1364">
        <v>23</v>
      </c>
      <c r="D1364" s="8">
        <v>36305.25</v>
      </c>
      <c r="E1364" s="21" t="s">
        <v>12</v>
      </c>
      <c r="F1364" s="21" t="s">
        <v>349</v>
      </c>
      <c r="G1364" s="21" t="s">
        <v>4088</v>
      </c>
      <c r="H1364" s="22">
        <v>296191</v>
      </c>
      <c r="I1364" s="22">
        <v>42785.35234392</v>
      </c>
      <c r="J1364" s="21" t="s">
        <v>1634</v>
      </c>
      <c r="K1364" s="21"/>
      <c r="L1364" s="22">
        <v>3478737626</v>
      </c>
      <c r="M1364" s="22">
        <v>5833559368</v>
      </c>
      <c r="N1364" s="21" t="s">
        <v>12515</v>
      </c>
      <c r="O1364" s="8">
        <v>44216</v>
      </c>
      <c r="P1364" s="21" t="s">
        <v>12516</v>
      </c>
      <c r="Q1364" s="22">
        <f>Table1_2[[#This Row],[Bank Deposit]]-Table1_2[[#This Row],[Saving Accounts]]</f>
        <v>253405.64765607999</v>
      </c>
      <c r="R1364" s="22">
        <f>IF(AND(Table1_2[[#This Row],[Bank Deposit]]&gt;=500000),Table1_2[[#This Row],[Bank Deposit]]+Table1_2[[#This Row],[Bank Deposit]]*0.02,Table1_2[[#This Row],[Bank Deposit]])</f>
        <v>296191</v>
      </c>
    </row>
    <row r="1365" spans="1:18" x14ac:dyDescent="0.25">
      <c r="A1365" s="21" t="s">
        <v>7617</v>
      </c>
      <c r="B1365">
        <v>194508086</v>
      </c>
      <c r="C1365">
        <v>52</v>
      </c>
      <c r="D1365" s="8">
        <v>25713</v>
      </c>
      <c r="E1365" s="21" t="s">
        <v>12</v>
      </c>
      <c r="F1365" s="21" t="s">
        <v>807</v>
      </c>
      <c r="G1365" s="21" t="s">
        <v>4220</v>
      </c>
      <c r="H1365" s="22">
        <v>838262</v>
      </c>
      <c r="I1365" s="22">
        <v>83057.112914400001</v>
      </c>
      <c r="J1365" s="21" t="s">
        <v>7619</v>
      </c>
      <c r="K1365" s="21"/>
      <c r="L1365" s="22">
        <v>1156262625</v>
      </c>
      <c r="M1365" s="22">
        <v>0</v>
      </c>
      <c r="N1365" s="21" t="s">
        <v>12525</v>
      </c>
      <c r="O1365" s="8">
        <v>44428</v>
      </c>
      <c r="P1365" s="21" t="s">
        <v>12561</v>
      </c>
      <c r="Q1365" s="22">
        <f>Table1_2[[#This Row],[Bank Deposit]]-Table1_2[[#This Row],[Saving Accounts]]</f>
        <v>755204.88708560006</v>
      </c>
      <c r="R1365" s="22">
        <f>IF(AND(Table1_2[[#This Row],[Bank Deposit]]&gt;=500000),Table1_2[[#This Row],[Bank Deposit]]+Table1_2[[#This Row],[Bank Deposit]]*0.02,Table1_2[[#This Row],[Bank Deposit]])</f>
        <v>855027.24</v>
      </c>
    </row>
    <row r="1366" spans="1:18" x14ac:dyDescent="0.25">
      <c r="A1366" s="21" t="s">
        <v>2396</v>
      </c>
      <c r="B1366">
        <v>281638263</v>
      </c>
      <c r="C1366">
        <v>73</v>
      </c>
      <c r="D1366" s="8">
        <v>18042.75</v>
      </c>
      <c r="E1366" s="21" t="s">
        <v>12</v>
      </c>
      <c r="F1366" s="21" t="s">
        <v>1536</v>
      </c>
      <c r="G1366" s="21" t="s">
        <v>1964</v>
      </c>
      <c r="H1366" s="22">
        <v>170189</v>
      </c>
      <c r="I1366" s="22">
        <v>54500.054418</v>
      </c>
      <c r="J1366" s="21" t="s">
        <v>2398</v>
      </c>
      <c r="K1366" s="21"/>
      <c r="L1366" s="22">
        <v>1242917676</v>
      </c>
      <c r="M1366" s="22">
        <v>0</v>
      </c>
      <c r="N1366" s="21" t="s">
        <v>12505</v>
      </c>
      <c r="O1366" s="8">
        <v>44452</v>
      </c>
      <c r="P1366" s="21" t="s">
        <v>12564</v>
      </c>
      <c r="Q1366" s="22">
        <f>Table1_2[[#This Row],[Bank Deposit]]-Table1_2[[#This Row],[Saving Accounts]]</f>
        <v>115688.945582</v>
      </c>
      <c r="R1366" s="22">
        <f>IF(AND(Table1_2[[#This Row],[Bank Deposit]]&gt;=500000),Table1_2[[#This Row],[Bank Deposit]]+Table1_2[[#This Row],[Bank Deposit]]*0.02,Table1_2[[#This Row],[Bank Deposit]])</f>
        <v>170189</v>
      </c>
    </row>
    <row r="1367" spans="1:18" x14ac:dyDescent="0.25">
      <c r="A1367" s="21" t="s">
        <v>3124</v>
      </c>
      <c r="B1367">
        <v>620975002</v>
      </c>
      <c r="C1367">
        <v>38</v>
      </c>
      <c r="D1367" s="8">
        <v>30826.5</v>
      </c>
      <c r="E1367" s="21" t="s">
        <v>1094</v>
      </c>
      <c r="F1367" s="21" t="s">
        <v>155</v>
      </c>
      <c r="G1367" s="21" t="s">
        <v>3058</v>
      </c>
      <c r="H1367" s="22">
        <v>1769279</v>
      </c>
      <c r="I1367" s="22">
        <v>487849.10803200002</v>
      </c>
      <c r="J1367" s="21" t="s">
        <v>3126</v>
      </c>
      <c r="K1367" s="21"/>
      <c r="L1367" s="22">
        <v>1649527136</v>
      </c>
      <c r="M1367" s="22">
        <v>0</v>
      </c>
      <c r="N1367" s="21" t="s">
        <v>12525</v>
      </c>
      <c r="O1367" s="8">
        <v>44589</v>
      </c>
      <c r="P1367" s="21" t="s">
        <v>12561</v>
      </c>
      <c r="Q1367" s="22">
        <f>Table1_2[[#This Row],[Bank Deposit]]-Table1_2[[#This Row],[Saving Accounts]]</f>
        <v>1281429.891968</v>
      </c>
      <c r="R1367" s="22">
        <f>IF(AND(Table1_2[[#This Row],[Bank Deposit]]&gt;=500000),Table1_2[[#This Row],[Bank Deposit]]+Table1_2[[#This Row],[Bank Deposit]]*0.02,Table1_2[[#This Row],[Bank Deposit]])</f>
        <v>1804664.58</v>
      </c>
    </row>
    <row r="1368" spans="1:18" x14ac:dyDescent="0.25">
      <c r="A1368" s="21" t="s">
        <v>6978</v>
      </c>
      <c r="B1368">
        <v>972458752</v>
      </c>
      <c r="C1368">
        <v>76</v>
      </c>
      <c r="D1368" s="8">
        <v>16947</v>
      </c>
      <c r="E1368" s="21" t="s">
        <v>12</v>
      </c>
      <c r="F1368" s="21" t="s">
        <v>68</v>
      </c>
      <c r="G1368" s="21" t="s">
        <v>4074</v>
      </c>
      <c r="H1368" s="22">
        <v>570860</v>
      </c>
      <c r="I1368" s="22">
        <v>124992.2933055</v>
      </c>
      <c r="J1368" s="21" t="s">
        <v>6980</v>
      </c>
      <c r="K1368" s="21"/>
      <c r="L1368" s="22">
        <v>902999899</v>
      </c>
      <c r="M1368" s="22">
        <v>0</v>
      </c>
      <c r="N1368" s="21" t="s">
        <v>12522</v>
      </c>
      <c r="O1368" s="8">
        <v>44444</v>
      </c>
      <c r="P1368" s="21" t="s">
        <v>12512</v>
      </c>
      <c r="Q1368" s="22">
        <f>Table1_2[[#This Row],[Bank Deposit]]-Table1_2[[#This Row],[Saving Accounts]]</f>
        <v>445867.7066945</v>
      </c>
      <c r="R1368" s="22">
        <f>IF(AND(Table1_2[[#This Row],[Bank Deposit]]&gt;=500000),Table1_2[[#This Row],[Bank Deposit]]+Table1_2[[#This Row],[Bank Deposit]]*0.02,Table1_2[[#This Row],[Bank Deposit]])</f>
        <v>582277.19999999995</v>
      </c>
    </row>
    <row r="1369" spans="1:18" x14ac:dyDescent="0.25">
      <c r="A1369" s="21" t="s">
        <v>3615</v>
      </c>
      <c r="B1369">
        <v>102279352</v>
      </c>
      <c r="C1369">
        <v>33</v>
      </c>
      <c r="D1369" s="8">
        <v>32652.75</v>
      </c>
      <c r="E1369" s="21" t="s">
        <v>1094</v>
      </c>
      <c r="F1369" s="21" t="s">
        <v>1308</v>
      </c>
      <c r="G1369" s="21" t="s">
        <v>3583</v>
      </c>
      <c r="H1369" s="22">
        <v>2178977</v>
      </c>
      <c r="I1369" s="22">
        <v>324812.81055599998</v>
      </c>
      <c r="J1369" s="21" t="s">
        <v>3617</v>
      </c>
      <c r="K1369" s="21"/>
      <c r="L1369" s="22">
        <v>2053197</v>
      </c>
      <c r="M1369" s="22">
        <v>0</v>
      </c>
      <c r="N1369" s="21" t="s">
        <v>12505</v>
      </c>
      <c r="O1369" s="8">
        <v>44408</v>
      </c>
      <c r="P1369" s="21" t="s">
        <v>12506</v>
      </c>
      <c r="Q1369" s="22">
        <f>Table1_2[[#This Row],[Bank Deposit]]-Table1_2[[#This Row],[Saving Accounts]]</f>
        <v>1854164.1894439999</v>
      </c>
      <c r="R1369" s="22">
        <f>IF(AND(Table1_2[[#This Row],[Bank Deposit]]&gt;=500000),Table1_2[[#This Row],[Bank Deposit]]+Table1_2[[#This Row],[Bank Deposit]]*0.02,Table1_2[[#This Row],[Bank Deposit]])</f>
        <v>2222556.54</v>
      </c>
    </row>
    <row r="1370" spans="1:18" x14ac:dyDescent="0.25">
      <c r="A1370" s="21" t="s">
        <v>5334</v>
      </c>
      <c r="B1370">
        <v>38422647</v>
      </c>
      <c r="C1370">
        <v>75</v>
      </c>
      <c r="D1370" s="8">
        <v>17312.25</v>
      </c>
      <c r="E1370" s="21" t="s">
        <v>1094</v>
      </c>
      <c r="F1370" s="21" t="s">
        <v>675</v>
      </c>
      <c r="G1370" s="21" t="s">
        <v>4074</v>
      </c>
      <c r="H1370" s="22">
        <v>428657</v>
      </c>
      <c r="I1370" s="22">
        <v>382765.88883456</v>
      </c>
      <c r="J1370" s="21" t="s">
        <v>5336</v>
      </c>
      <c r="K1370" s="21"/>
      <c r="L1370" s="22">
        <v>789510456</v>
      </c>
      <c r="M1370" s="22">
        <v>0</v>
      </c>
      <c r="N1370" s="21" t="s">
        <v>12505</v>
      </c>
      <c r="O1370" s="8">
        <v>44214</v>
      </c>
      <c r="P1370" s="21" t="s">
        <v>12506</v>
      </c>
      <c r="Q1370" s="22">
        <f>Table1_2[[#This Row],[Bank Deposit]]-Table1_2[[#This Row],[Saving Accounts]]</f>
        <v>45891.111165440001</v>
      </c>
      <c r="R1370" s="22">
        <f>IF(AND(Table1_2[[#This Row],[Bank Deposit]]&gt;=500000),Table1_2[[#This Row],[Bank Deposit]]+Table1_2[[#This Row],[Bank Deposit]]*0.02,Table1_2[[#This Row],[Bank Deposit]])</f>
        <v>428657</v>
      </c>
    </row>
    <row r="1371" spans="1:18" x14ac:dyDescent="0.25">
      <c r="A1371" s="21" t="s">
        <v>8945</v>
      </c>
      <c r="B1371">
        <v>166902456</v>
      </c>
      <c r="C1371">
        <v>72</v>
      </c>
      <c r="D1371" s="8">
        <v>38511.25</v>
      </c>
      <c r="E1371" s="21" t="s">
        <v>1094</v>
      </c>
      <c r="F1371" s="21" t="s">
        <v>15542</v>
      </c>
      <c r="G1371" s="21" t="s">
        <v>4062</v>
      </c>
      <c r="H1371" s="22">
        <v>455655</v>
      </c>
      <c r="I1371" s="22">
        <v>519036.25996480894</v>
      </c>
      <c r="J1371" s="21" t="s">
        <v>8947</v>
      </c>
      <c r="K1371" s="21" t="s">
        <v>136</v>
      </c>
      <c r="L1371" s="22">
        <v>940944033</v>
      </c>
      <c r="M1371" s="22">
        <v>0</v>
      </c>
      <c r="N1371" s="21" t="s">
        <v>12522</v>
      </c>
      <c r="O1371" s="8">
        <v>44206</v>
      </c>
      <c r="P1371" s="21" t="s">
        <v>12510</v>
      </c>
      <c r="Q1371" s="22">
        <f>Table1_2[[#This Row],[Bank Deposit]]-Table1_2[[#This Row],[Saving Accounts]]</f>
        <v>-63381.259964808938</v>
      </c>
      <c r="R1371" s="22">
        <f>IF(AND(Table1_2[[#This Row],[Bank Deposit]]&gt;=500000),Table1_2[[#This Row],[Bank Deposit]]+Table1_2[[#This Row],[Bank Deposit]]*0.02,Table1_2[[#This Row],[Bank Deposit]])</f>
        <v>455655</v>
      </c>
    </row>
    <row r="1372" spans="1:18" x14ac:dyDescent="0.25">
      <c r="A1372" s="21" t="s">
        <v>4847</v>
      </c>
      <c r="B1372">
        <v>619850014</v>
      </c>
      <c r="C1372">
        <v>63</v>
      </c>
      <c r="D1372" s="8">
        <v>21695.25</v>
      </c>
      <c r="E1372" s="21" t="s">
        <v>1094</v>
      </c>
      <c r="F1372" s="21" t="s">
        <v>213</v>
      </c>
      <c r="G1372" s="21" t="s">
        <v>4119</v>
      </c>
      <c r="H1372" s="22">
        <v>666451</v>
      </c>
      <c r="I1372" s="22">
        <v>120599.30919078</v>
      </c>
      <c r="J1372" s="21" t="s">
        <v>4849</v>
      </c>
      <c r="K1372" s="21"/>
      <c r="L1372" s="22">
        <v>4393889175</v>
      </c>
      <c r="M1372" s="22">
        <v>0</v>
      </c>
      <c r="N1372" s="21" t="s">
        <v>12539</v>
      </c>
      <c r="O1372" s="8">
        <v>44380</v>
      </c>
      <c r="P1372" s="21" t="s">
        <v>12512</v>
      </c>
      <c r="Q1372" s="22">
        <f>Table1_2[[#This Row],[Bank Deposit]]-Table1_2[[#This Row],[Saving Accounts]]</f>
        <v>545851.69080921996</v>
      </c>
      <c r="R1372" s="22">
        <f>IF(AND(Table1_2[[#This Row],[Bank Deposit]]&gt;=500000),Table1_2[[#This Row],[Bank Deposit]]+Table1_2[[#This Row],[Bank Deposit]]*0.02,Table1_2[[#This Row],[Bank Deposit]])</f>
        <v>679780.02</v>
      </c>
    </row>
    <row r="1373" spans="1:18" x14ac:dyDescent="0.25">
      <c r="A1373" s="21" t="s">
        <v>7252</v>
      </c>
      <c r="B1373">
        <v>867314711</v>
      </c>
      <c r="C1373">
        <v>63</v>
      </c>
      <c r="D1373" s="8">
        <v>21695.25</v>
      </c>
      <c r="E1373" s="21" t="s">
        <v>12</v>
      </c>
      <c r="F1373" s="21" t="s">
        <v>110</v>
      </c>
      <c r="G1373" s="21" t="s">
        <v>4058</v>
      </c>
      <c r="H1373" s="22">
        <v>576678</v>
      </c>
      <c r="I1373" s="22">
        <v>121470.417684</v>
      </c>
      <c r="J1373" s="21" t="s">
        <v>7254</v>
      </c>
      <c r="K1373" s="21"/>
      <c r="L1373" s="22">
        <v>1212938752</v>
      </c>
      <c r="M1373" s="22">
        <v>0</v>
      </c>
      <c r="N1373" s="21" t="s">
        <v>12505</v>
      </c>
      <c r="O1373" s="8">
        <v>44351</v>
      </c>
      <c r="P1373" s="21" t="s">
        <v>12506</v>
      </c>
      <c r="Q1373" s="22">
        <f>Table1_2[[#This Row],[Bank Deposit]]-Table1_2[[#This Row],[Saving Accounts]]</f>
        <v>455207.58231600001</v>
      </c>
      <c r="R1373" s="22">
        <f>IF(AND(Table1_2[[#This Row],[Bank Deposit]]&gt;=500000),Table1_2[[#This Row],[Bank Deposit]]+Table1_2[[#This Row],[Bank Deposit]]*0.02,Table1_2[[#This Row],[Bank Deposit]])</f>
        <v>588211.56000000006</v>
      </c>
    </row>
    <row r="1374" spans="1:18" x14ac:dyDescent="0.25">
      <c r="A1374" s="21" t="s">
        <v>8283</v>
      </c>
      <c r="B1374">
        <v>147266929</v>
      </c>
      <c r="C1374">
        <v>43</v>
      </c>
      <c r="D1374" s="8">
        <v>29000.25</v>
      </c>
      <c r="E1374" s="21" t="s">
        <v>12</v>
      </c>
      <c r="F1374" s="21" t="s">
        <v>1815</v>
      </c>
      <c r="G1374" s="21" t="s">
        <v>3331</v>
      </c>
      <c r="H1374" s="22">
        <v>2093007</v>
      </c>
      <c r="I1374" s="22">
        <v>801171.42989183997</v>
      </c>
      <c r="J1374" s="21" t="s">
        <v>8285</v>
      </c>
      <c r="K1374" s="21"/>
      <c r="L1374" s="22">
        <v>2575216</v>
      </c>
      <c r="M1374" s="22">
        <v>0</v>
      </c>
      <c r="N1374" s="21" t="s">
        <v>12505</v>
      </c>
      <c r="O1374" s="8">
        <v>44570</v>
      </c>
      <c r="P1374" s="21" t="s">
        <v>12506</v>
      </c>
      <c r="Q1374" s="22">
        <f>Table1_2[[#This Row],[Bank Deposit]]-Table1_2[[#This Row],[Saving Accounts]]</f>
        <v>1291835.5701081599</v>
      </c>
      <c r="R1374" s="22">
        <f>IF(AND(Table1_2[[#This Row],[Bank Deposit]]&gt;=500000),Table1_2[[#This Row],[Bank Deposit]]+Table1_2[[#This Row],[Bank Deposit]]*0.02,Table1_2[[#This Row],[Bank Deposit]])</f>
        <v>2134867.14</v>
      </c>
    </row>
    <row r="1375" spans="1:18" x14ac:dyDescent="0.25">
      <c r="A1375" s="21" t="s">
        <v>2533</v>
      </c>
      <c r="B1375">
        <v>329567273</v>
      </c>
      <c r="C1375">
        <v>58</v>
      </c>
      <c r="D1375" s="8">
        <v>23521.5</v>
      </c>
      <c r="E1375" s="21" t="s">
        <v>12</v>
      </c>
      <c r="F1375" s="21" t="s">
        <v>989</v>
      </c>
      <c r="G1375" s="21" t="s">
        <v>1964</v>
      </c>
      <c r="J1375" s="21" t="s">
        <v>2534</v>
      </c>
      <c r="K1375" s="21"/>
      <c r="L1375" s="22">
        <v>2530500777</v>
      </c>
      <c r="M1375" s="22">
        <v>361591425</v>
      </c>
      <c r="N1375" s="21" t="s">
        <v>12515</v>
      </c>
      <c r="O1375" s="8">
        <v>44470</v>
      </c>
      <c r="P1375" s="21" t="s">
        <v>12527</v>
      </c>
      <c r="Q1375" s="22">
        <f>Table1_2[[#This Row],[Bank Deposit]]-Table1_2[[#This Row],[Saving Accounts]]</f>
        <v>0</v>
      </c>
      <c r="R1375" s="22">
        <f>IF(AND(Table1_2[[#This Row],[Bank Deposit]]&gt;=500000),Table1_2[[#This Row],[Bank Deposit]]+Table1_2[[#This Row],[Bank Deposit]]*0.02,Table1_2[[#This Row],[Bank Deposit]])</f>
        <v>0</v>
      </c>
    </row>
    <row r="1376" spans="1:18" x14ac:dyDescent="0.25">
      <c r="A1376" s="21" t="s">
        <v>4512</v>
      </c>
      <c r="B1376">
        <v>463423254</v>
      </c>
      <c r="C1376">
        <v>84</v>
      </c>
      <c r="D1376" s="8">
        <v>14025</v>
      </c>
      <c r="E1376" s="21" t="s">
        <v>1094</v>
      </c>
      <c r="F1376" s="21" t="s">
        <v>1054</v>
      </c>
      <c r="G1376" s="21" t="s">
        <v>4112</v>
      </c>
      <c r="H1376" s="22">
        <v>490080</v>
      </c>
      <c r="I1376" s="22">
        <v>216022.11880950001</v>
      </c>
      <c r="J1376" s="21" t="s">
        <v>4514</v>
      </c>
      <c r="K1376" s="21"/>
      <c r="L1376" s="22">
        <v>183254625</v>
      </c>
      <c r="M1376" s="22">
        <v>0</v>
      </c>
      <c r="N1376" s="21" t="s">
        <v>12509</v>
      </c>
      <c r="O1376" s="8">
        <v>44679</v>
      </c>
      <c r="P1376" s="21" t="s">
        <v>12519</v>
      </c>
      <c r="Q1376" s="22">
        <f>Table1_2[[#This Row],[Bank Deposit]]-Table1_2[[#This Row],[Saving Accounts]]</f>
        <v>274057.88119049999</v>
      </c>
      <c r="R1376" s="22">
        <f>IF(AND(Table1_2[[#This Row],[Bank Deposit]]&gt;=500000),Table1_2[[#This Row],[Bank Deposit]]+Table1_2[[#This Row],[Bank Deposit]]*0.02,Table1_2[[#This Row],[Bank Deposit]])</f>
        <v>490080</v>
      </c>
    </row>
    <row r="1377" spans="1:18" x14ac:dyDescent="0.25">
      <c r="A1377" s="21" t="s">
        <v>8065</v>
      </c>
      <c r="B1377">
        <v>407267787</v>
      </c>
      <c r="C1377">
        <v>50</v>
      </c>
      <c r="D1377" s="8">
        <v>26443.5</v>
      </c>
      <c r="E1377" s="21" t="s">
        <v>12</v>
      </c>
      <c r="F1377" s="21" t="s">
        <v>24</v>
      </c>
      <c r="G1377" s="21" t="s">
        <v>3583</v>
      </c>
      <c r="H1377" s="22">
        <v>628957</v>
      </c>
      <c r="I1377" s="22">
        <v>309282.58763180999</v>
      </c>
      <c r="J1377" s="21" t="s">
        <v>8067</v>
      </c>
      <c r="K1377" s="21"/>
      <c r="L1377" s="22">
        <v>958848705</v>
      </c>
      <c r="M1377" s="22">
        <v>491536416</v>
      </c>
      <c r="N1377" s="21" t="s">
        <v>12515</v>
      </c>
      <c r="O1377" s="8">
        <v>44345</v>
      </c>
      <c r="P1377" s="21" t="s">
        <v>12506</v>
      </c>
      <c r="Q1377" s="22">
        <f>Table1_2[[#This Row],[Bank Deposit]]-Table1_2[[#This Row],[Saving Accounts]]</f>
        <v>319674.41236819001</v>
      </c>
      <c r="R1377" s="22">
        <f>IF(AND(Table1_2[[#This Row],[Bank Deposit]]&gt;=500000),Table1_2[[#This Row],[Bank Deposit]]+Table1_2[[#This Row],[Bank Deposit]]*0.02,Table1_2[[#This Row],[Bank Deposit]])</f>
        <v>641536.14</v>
      </c>
    </row>
    <row r="1378" spans="1:18" x14ac:dyDescent="0.25">
      <c r="A1378" s="21" t="s">
        <v>4606</v>
      </c>
      <c r="B1378">
        <v>336984371</v>
      </c>
      <c r="C1378">
        <v>48</v>
      </c>
      <c r="D1378" s="8">
        <v>27174</v>
      </c>
      <c r="E1378" s="21" t="s">
        <v>1094</v>
      </c>
      <c r="F1378" s="21" t="s">
        <v>418</v>
      </c>
      <c r="G1378" s="21" t="s">
        <v>4119</v>
      </c>
      <c r="H1378" s="22">
        <v>2064017</v>
      </c>
      <c r="I1378" s="22">
        <v>440667.709776</v>
      </c>
      <c r="J1378" s="21" t="s">
        <v>4608</v>
      </c>
      <c r="K1378" s="21"/>
      <c r="L1378" s="22">
        <v>3397842</v>
      </c>
      <c r="M1378" s="22">
        <v>65715111</v>
      </c>
      <c r="N1378" s="21" t="s">
        <v>12515</v>
      </c>
      <c r="O1378" s="8">
        <v>44245</v>
      </c>
      <c r="P1378" s="21" t="s">
        <v>12527</v>
      </c>
      <c r="Q1378" s="22">
        <f>Table1_2[[#This Row],[Bank Deposit]]-Table1_2[[#This Row],[Saving Accounts]]</f>
        <v>1623349.2902239999</v>
      </c>
      <c r="R1378" s="22">
        <f>IF(AND(Table1_2[[#This Row],[Bank Deposit]]&gt;=500000),Table1_2[[#This Row],[Bank Deposit]]+Table1_2[[#This Row],[Bank Deposit]]*0.02,Table1_2[[#This Row],[Bank Deposit]])</f>
        <v>2105297.34</v>
      </c>
    </row>
    <row r="1379" spans="1:18" x14ac:dyDescent="0.25">
      <c r="A1379" s="21" t="s">
        <v>5214</v>
      </c>
      <c r="B1379">
        <v>941690204</v>
      </c>
      <c r="C1379">
        <v>50</v>
      </c>
      <c r="D1379" s="8">
        <v>26443.5</v>
      </c>
      <c r="E1379" s="21" t="s">
        <v>1094</v>
      </c>
      <c r="F1379" s="21" t="s">
        <v>48</v>
      </c>
      <c r="G1379" s="21" t="s">
        <v>4220</v>
      </c>
      <c r="H1379" s="22">
        <v>95359</v>
      </c>
      <c r="I1379" s="22">
        <v>55398.749590799998</v>
      </c>
      <c r="J1379" s="21" t="s">
        <v>5216</v>
      </c>
      <c r="K1379" s="21"/>
      <c r="L1379" s="22">
        <v>285493065</v>
      </c>
      <c r="M1379" s="22">
        <v>0</v>
      </c>
      <c r="N1379" s="21" t="s">
        <v>12505</v>
      </c>
      <c r="O1379" s="8">
        <v>44474</v>
      </c>
      <c r="P1379" s="21" t="s">
        <v>12506</v>
      </c>
      <c r="Q1379" s="22">
        <f>Table1_2[[#This Row],[Bank Deposit]]-Table1_2[[#This Row],[Saving Accounts]]</f>
        <v>39960.250409200002</v>
      </c>
      <c r="R1379" s="22">
        <f>IF(AND(Table1_2[[#This Row],[Bank Deposit]]&gt;=500000),Table1_2[[#This Row],[Bank Deposit]]+Table1_2[[#This Row],[Bank Deposit]]*0.02,Table1_2[[#This Row],[Bank Deposit]])</f>
        <v>95359</v>
      </c>
    </row>
    <row r="1380" spans="1:18" x14ac:dyDescent="0.25">
      <c r="A1380" s="21" t="s">
        <v>7172</v>
      </c>
      <c r="B1380">
        <v>450183935</v>
      </c>
      <c r="C1380">
        <v>83</v>
      </c>
      <c r="D1380" s="8">
        <v>14390.25</v>
      </c>
      <c r="E1380" s="21" t="s">
        <v>12</v>
      </c>
      <c r="F1380" s="21" t="s">
        <v>499</v>
      </c>
      <c r="G1380" s="21" t="s">
        <v>4099</v>
      </c>
      <c r="H1380" s="22">
        <v>424237</v>
      </c>
      <c r="I1380" s="22">
        <v>67492.292174999995</v>
      </c>
      <c r="J1380" s="21" t="s">
        <v>7174</v>
      </c>
      <c r="K1380" s="21"/>
      <c r="L1380" s="22">
        <v>1034535</v>
      </c>
      <c r="M1380" s="22">
        <v>0</v>
      </c>
      <c r="N1380" s="21" t="s">
        <v>12525</v>
      </c>
      <c r="O1380" s="8">
        <v>44351</v>
      </c>
      <c r="P1380" s="21" t="s">
        <v>12564</v>
      </c>
      <c r="Q1380" s="22">
        <f>Table1_2[[#This Row],[Bank Deposit]]-Table1_2[[#This Row],[Saving Accounts]]</f>
        <v>356744.70782499999</v>
      </c>
      <c r="R1380" s="22">
        <f>IF(AND(Table1_2[[#This Row],[Bank Deposit]]&gt;=500000),Table1_2[[#This Row],[Bank Deposit]]+Table1_2[[#This Row],[Bank Deposit]]*0.02,Table1_2[[#This Row],[Bank Deposit]])</f>
        <v>424237</v>
      </c>
    </row>
    <row r="1381" spans="1:18" x14ac:dyDescent="0.25">
      <c r="A1381" s="21" t="s">
        <v>1814</v>
      </c>
      <c r="B1381">
        <v>455747410</v>
      </c>
      <c r="C1381">
        <v>83</v>
      </c>
      <c r="D1381" s="8">
        <v>14390.25</v>
      </c>
      <c r="E1381" s="21" t="s">
        <v>1094</v>
      </c>
      <c r="F1381" s="21" t="s">
        <v>1815</v>
      </c>
      <c r="G1381" s="21" t="s">
        <v>14</v>
      </c>
      <c r="H1381" s="22">
        <v>206964</v>
      </c>
      <c r="I1381" s="22">
        <v>277520.22045000002</v>
      </c>
      <c r="J1381" s="21" t="s">
        <v>1817</v>
      </c>
      <c r="K1381" s="21"/>
      <c r="L1381" s="22">
        <v>12799976</v>
      </c>
      <c r="M1381" s="22">
        <v>0</v>
      </c>
      <c r="N1381" s="21" t="s">
        <v>12509</v>
      </c>
      <c r="O1381" s="8">
        <v>44442</v>
      </c>
      <c r="P1381" s="21" t="s">
        <v>12510</v>
      </c>
      <c r="Q1381" s="22">
        <f>Table1_2[[#This Row],[Bank Deposit]]-Table1_2[[#This Row],[Saving Accounts]]</f>
        <v>-70556.220450000023</v>
      </c>
      <c r="R1381" s="22">
        <f>IF(AND(Table1_2[[#This Row],[Bank Deposit]]&gt;=500000),Table1_2[[#This Row],[Bank Deposit]]+Table1_2[[#This Row],[Bank Deposit]]*0.02,Table1_2[[#This Row],[Bank Deposit]])</f>
        <v>206964</v>
      </c>
    </row>
    <row r="1382" spans="1:18" x14ac:dyDescent="0.25">
      <c r="A1382" s="21" t="s">
        <v>2510</v>
      </c>
      <c r="B1382">
        <v>217297578</v>
      </c>
      <c r="C1382">
        <v>63</v>
      </c>
      <c r="D1382" s="8">
        <v>21695.25</v>
      </c>
      <c r="E1382" s="21" t="s">
        <v>12</v>
      </c>
      <c r="F1382" s="21" t="s">
        <v>115</v>
      </c>
      <c r="G1382" s="21" t="s">
        <v>1964</v>
      </c>
      <c r="H1382" s="22">
        <v>168330</v>
      </c>
      <c r="I1382" s="22">
        <v>14733.074262399999</v>
      </c>
      <c r="J1382" s="21" t="s">
        <v>2512</v>
      </c>
      <c r="K1382" s="21"/>
      <c r="L1382" s="22">
        <v>2712000403</v>
      </c>
      <c r="M1382" s="22">
        <v>0</v>
      </c>
      <c r="N1382" s="21" t="s">
        <v>12525</v>
      </c>
      <c r="O1382" s="8">
        <v>44649</v>
      </c>
      <c r="P1382" s="21" t="s">
        <v>12561</v>
      </c>
      <c r="Q1382" s="22">
        <f>Table1_2[[#This Row],[Bank Deposit]]-Table1_2[[#This Row],[Saving Accounts]]</f>
        <v>153596.92573759999</v>
      </c>
      <c r="R1382" s="22">
        <f>IF(AND(Table1_2[[#This Row],[Bank Deposit]]&gt;=500000),Table1_2[[#This Row],[Bank Deposit]]+Table1_2[[#This Row],[Bank Deposit]]*0.02,Table1_2[[#This Row],[Bank Deposit]])</f>
        <v>168330</v>
      </c>
    </row>
    <row r="1383" spans="1:18" x14ac:dyDescent="0.25">
      <c r="A1383" s="21" t="s">
        <v>6047</v>
      </c>
      <c r="B1383">
        <v>718767902</v>
      </c>
      <c r="C1383">
        <v>32</v>
      </c>
      <c r="D1383" s="8">
        <v>33018</v>
      </c>
      <c r="E1383" s="21" t="s">
        <v>12</v>
      </c>
      <c r="F1383" s="21" t="s">
        <v>24</v>
      </c>
      <c r="G1383" s="21" t="s">
        <v>4105</v>
      </c>
      <c r="H1383" s="22">
        <v>368370</v>
      </c>
      <c r="I1383" s="22">
        <v>76738.799339999998</v>
      </c>
      <c r="J1383" s="21" t="s">
        <v>6049</v>
      </c>
      <c r="K1383" s="21"/>
      <c r="L1383" s="22">
        <v>939552768</v>
      </c>
      <c r="M1383" s="22">
        <v>0</v>
      </c>
      <c r="N1383" s="21" t="s">
        <v>12525</v>
      </c>
      <c r="O1383" s="8">
        <v>44382</v>
      </c>
      <c r="P1383" s="21" t="s">
        <v>12506</v>
      </c>
      <c r="Q1383" s="22">
        <f>Table1_2[[#This Row],[Bank Deposit]]-Table1_2[[#This Row],[Saving Accounts]]</f>
        <v>291631.20065999997</v>
      </c>
      <c r="R1383" s="22">
        <f>IF(AND(Table1_2[[#This Row],[Bank Deposit]]&gt;=500000),Table1_2[[#This Row],[Bank Deposit]]+Table1_2[[#This Row],[Bank Deposit]]*0.02,Table1_2[[#This Row],[Bank Deposit]])</f>
        <v>368370</v>
      </c>
    </row>
    <row r="1384" spans="1:18" x14ac:dyDescent="0.25">
      <c r="A1384" s="21" t="s">
        <v>3186</v>
      </c>
      <c r="B1384">
        <v>797666813</v>
      </c>
      <c r="C1384">
        <v>65</v>
      </c>
      <c r="D1384" s="8">
        <v>20964.75</v>
      </c>
      <c r="E1384" s="21" t="s">
        <v>1094</v>
      </c>
      <c r="F1384" s="21" t="s">
        <v>260</v>
      </c>
      <c r="G1384" s="21" t="s">
        <v>3058</v>
      </c>
      <c r="H1384" s="22">
        <v>1357516</v>
      </c>
      <c r="I1384" s="22">
        <v>436548.42457407998</v>
      </c>
      <c r="J1384" s="21" t="s">
        <v>3188</v>
      </c>
      <c r="K1384" s="21"/>
      <c r="L1384" s="22">
        <v>265014945</v>
      </c>
      <c r="M1384" s="22">
        <v>0</v>
      </c>
      <c r="N1384" s="21" t="s">
        <v>12525</v>
      </c>
      <c r="O1384" s="8">
        <v>44551</v>
      </c>
      <c r="P1384" s="21" t="s">
        <v>12564</v>
      </c>
      <c r="Q1384" s="22">
        <f>Table1_2[[#This Row],[Bank Deposit]]-Table1_2[[#This Row],[Saving Accounts]]</f>
        <v>920967.57542592008</v>
      </c>
      <c r="R1384" s="22">
        <f>IF(AND(Table1_2[[#This Row],[Bank Deposit]]&gt;=500000),Table1_2[[#This Row],[Bank Deposit]]+Table1_2[[#This Row],[Bank Deposit]]*0.02,Table1_2[[#This Row],[Bank Deposit]])</f>
        <v>1384666.32</v>
      </c>
    </row>
    <row r="1385" spans="1:18" x14ac:dyDescent="0.25">
      <c r="A1385" s="21" t="s">
        <v>379</v>
      </c>
      <c r="B1385">
        <v>920495974</v>
      </c>
      <c r="C1385">
        <v>83</v>
      </c>
      <c r="D1385" s="8">
        <v>14390.25</v>
      </c>
      <c r="E1385" s="21" t="s">
        <v>12</v>
      </c>
      <c r="F1385" s="21" t="s">
        <v>381</v>
      </c>
      <c r="G1385" s="21" t="s">
        <v>14</v>
      </c>
      <c r="H1385" s="22">
        <v>128258</v>
      </c>
      <c r="I1385" s="22">
        <v>64642.274726399999</v>
      </c>
      <c r="J1385" s="21" t="s">
        <v>383</v>
      </c>
      <c r="K1385" s="21"/>
      <c r="L1385" s="22">
        <v>298478752</v>
      </c>
      <c r="M1385" s="22">
        <v>0</v>
      </c>
      <c r="N1385" s="21" t="s">
        <v>12505</v>
      </c>
      <c r="O1385" s="8">
        <v>44667</v>
      </c>
      <c r="P1385" s="21" t="s">
        <v>12506</v>
      </c>
      <c r="Q1385" s="22">
        <f>Table1_2[[#This Row],[Bank Deposit]]-Table1_2[[#This Row],[Saving Accounts]]</f>
        <v>63615.725273600001</v>
      </c>
      <c r="R1385" s="22">
        <f>IF(AND(Table1_2[[#This Row],[Bank Deposit]]&gt;=500000),Table1_2[[#This Row],[Bank Deposit]]+Table1_2[[#This Row],[Bank Deposit]]*0.02,Table1_2[[#This Row],[Bank Deposit]])</f>
        <v>128258</v>
      </c>
    </row>
    <row r="1386" spans="1:18" x14ac:dyDescent="0.25">
      <c r="A1386" s="21" t="s">
        <v>7350</v>
      </c>
      <c r="B1386">
        <v>714271057</v>
      </c>
      <c r="C1386">
        <v>63</v>
      </c>
      <c r="D1386" s="8">
        <v>21695.25</v>
      </c>
      <c r="E1386" s="21" t="s">
        <v>12</v>
      </c>
      <c r="F1386" s="21" t="s">
        <v>1146</v>
      </c>
      <c r="G1386" s="21" t="s">
        <v>4058</v>
      </c>
      <c r="H1386" s="22">
        <v>3359892</v>
      </c>
      <c r="I1386" s="22">
        <v>452480.25968239998</v>
      </c>
      <c r="J1386" s="21" t="s">
        <v>7352</v>
      </c>
      <c r="K1386" s="21"/>
      <c r="L1386" s="22">
        <v>139134528</v>
      </c>
      <c r="M1386" s="22">
        <v>327201138</v>
      </c>
      <c r="N1386" s="21" t="s">
        <v>12515</v>
      </c>
      <c r="O1386" s="8">
        <v>44418</v>
      </c>
      <c r="P1386" s="21" t="s">
        <v>12527</v>
      </c>
      <c r="Q1386" s="22">
        <f>Table1_2[[#This Row],[Bank Deposit]]-Table1_2[[#This Row],[Saving Accounts]]</f>
        <v>2907411.7403175998</v>
      </c>
      <c r="R1386" s="22">
        <f>IF(AND(Table1_2[[#This Row],[Bank Deposit]]&gt;=500000),Table1_2[[#This Row],[Bank Deposit]]+Table1_2[[#This Row],[Bank Deposit]]*0.02,Table1_2[[#This Row],[Bank Deposit]])</f>
        <v>3427089.84</v>
      </c>
    </row>
    <row r="1387" spans="1:18" x14ac:dyDescent="0.25">
      <c r="A1387" s="21" t="s">
        <v>7297</v>
      </c>
      <c r="B1387">
        <v>251901445</v>
      </c>
      <c r="C1387">
        <v>72</v>
      </c>
      <c r="D1387" s="8">
        <v>18408</v>
      </c>
      <c r="E1387" s="21" t="s">
        <v>12</v>
      </c>
      <c r="F1387" s="21" t="s">
        <v>1426</v>
      </c>
      <c r="G1387" s="21" t="s">
        <v>4058</v>
      </c>
      <c r="H1387" s="22">
        <v>250162</v>
      </c>
      <c r="I1387" s="22">
        <v>120757.977032</v>
      </c>
      <c r="J1387" s="21" t="s">
        <v>7299</v>
      </c>
      <c r="K1387" s="21"/>
      <c r="L1387" s="22">
        <v>20636256</v>
      </c>
      <c r="M1387" s="22">
        <v>0</v>
      </c>
      <c r="N1387" s="21" t="s">
        <v>12539</v>
      </c>
      <c r="O1387" s="8">
        <v>44331</v>
      </c>
      <c r="P1387" s="21" t="s">
        <v>12566</v>
      </c>
      <c r="Q1387" s="22">
        <f>Table1_2[[#This Row],[Bank Deposit]]-Table1_2[[#This Row],[Saving Accounts]]</f>
        <v>129404.022968</v>
      </c>
      <c r="R1387" s="22">
        <f>IF(AND(Table1_2[[#This Row],[Bank Deposit]]&gt;=500000),Table1_2[[#This Row],[Bank Deposit]]+Table1_2[[#This Row],[Bank Deposit]]*0.02,Table1_2[[#This Row],[Bank Deposit]])</f>
        <v>250162</v>
      </c>
    </row>
    <row r="1388" spans="1:18" x14ac:dyDescent="0.25">
      <c r="A1388" s="21" t="s">
        <v>8927</v>
      </c>
      <c r="B1388">
        <v>476788440</v>
      </c>
      <c r="C1388">
        <v>53</v>
      </c>
      <c r="D1388" s="8">
        <v>25347.75</v>
      </c>
      <c r="E1388" s="21" t="s">
        <v>12</v>
      </c>
      <c r="F1388" s="21" t="s">
        <v>349</v>
      </c>
      <c r="G1388" s="21" t="s">
        <v>3820</v>
      </c>
      <c r="H1388" s="22">
        <v>628718</v>
      </c>
      <c r="I1388" s="22">
        <v>329776.41540479998</v>
      </c>
      <c r="J1388" s="21" t="s">
        <v>8929</v>
      </c>
      <c r="K1388" s="21"/>
      <c r="L1388" s="22">
        <v>3133025168</v>
      </c>
      <c r="M1388" s="22">
        <v>0</v>
      </c>
      <c r="N1388" s="21" t="s">
        <v>12525</v>
      </c>
      <c r="O1388" s="8">
        <v>44235</v>
      </c>
      <c r="P1388" s="21" t="s">
        <v>12564</v>
      </c>
      <c r="Q1388" s="22">
        <f>Table1_2[[#This Row],[Bank Deposit]]-Table1_2[[#This Row],[Saving Accounts]]</f>
        <v>298941.58459520002</v>
      </c>
      <c r="R1388" s="22">
        <f>IF(AND(Table1_2[[#This Row],[Bank Deposit]]&gt;=500000),Table1_2[[#This Row],[Bank Deposit]]+Table1_2[[#This Row],[Bank Deposit]]*0.02,Table1_2[[#This Row],[Bank Deposit]])</f>
        <v>641292.36</v>
      </c>
    </row>
    <row r="1389" spans="1:18" x14ac:dyDescent="0.25">
      <c r="A1389" s="21" t="s">
        <v>1957</v>
      </c>
      <c r="B1389">
        <v>49544460</v>
      </c>
      <c r="C1389">
        <v>70</v>
      </c>
      <c r="D1389" s="8">
        <v>19138.5</v>
      </c>
      <c r="E1389" s="21" t="s">
        <v>1094</v>
      </c>
      <c r="F1389" s="21" t="s">
        <v>1197</v>
      </c>
      <c r="G1389" s="21" t="s">
        <v>14</v>
      </c>
      <c r="H1389" s="22">
        <v>459302</v>
      </c>
      <c r="I1389" s="22">
        <v>102417.013468</v>
      </c>
      <c r="J1389" s="21" t="s">
        <v>1959</v>
      </c>
      <c r="K1389" s="21"/>
      <c r="L1389" s="22">
        <v>3627077004</v>
      </c>
      <c r="M1389" s="22">
        <v>0</v>
      </c>
      <c r="N1389" s="21" t="s">
        <v>12525</v>
      </c>
      <c r="O1389" s="8">
        <v>44378</v>
      </c>
      <c r="P1389" s="21" t="s">
        <v>12561</v>
      </c>
      <c r="Q1389" s="22">
        <f>Table1_2[[#This Row],[Bank Deposit]]-Table1_2[[#This Row],[Saving Accounts]]</f>
        <v>356884.98653200001</v>
      </c>
      <c r="R1389" s="22">
        <f>IF(AND(Table1_2[[#This Row],[Bank Deposit]]&gt;=500000),Table1_2[[#This Row],[Bank Deposit]]+Table1_2[[#This Row],[Bank Deposit]]*0.02,Table1_2[[#This Row],[Bank Deposit]])</f>
        <v>459302</v>
      </c>
    </row>
    <row r="1390" spans="1:18" x14ac:dyDescent="0.25">
      <c r="A1390" s="21" t="s">
        <v>8874</v>
      </c>
      <c r="B1390">
        <v>964074906</v>
      </c>
      <c r="C1390">
        <v>65</v>
      </c>
      <c r="D1390" s="8">
        <v>20964.75</v>
      </c>
      <c r="E1390" s="21" t="s">
        <v>12</v>
      </c>
      <c r="F1390" s="21" t="s">
        <v>1336</v>
      </c>
      <c r="G1390" s="21" t="s">
        <v>3820</v>
      </c>
      <c r="H1390" s="22">
        <v>348083</v>
      </c>
      <c r="I1390" s="22">
        <v>45883.632960000003</v>
      </c>
      <c r="J1390" s="21" t="s">
        <v>8876</v>
      </c>
      <c r="K1390" s="21"/>
      <c r="L1390" s="22">
        <v>5875968</v>
      </c>
      <c r="M1390" s="22">
        <v>0</v>
      </c>
      <c r="N1390" s="21" t="s">
        <v>12539</v>
      </c>
      <c r="O1390" s="8">
        <v>44635</v>
      </c>
      <c r="P1390" s="21" t="s">
        <v>12510</v>
      </c>
      <c r="Q1390" s="22">
        <f>Table1_2[[#This Row],[Bank Deposit]]-Table1_2[[#This Row],[Saving Accounts]]</f>
        <v>302199.36703999998</v>
      </c>
      <c r="R1390" s="22">
        <f>IF(AND(Table1_2[[#This Row],[Bank Deposit]]&gt;=500000),Table1_2[[#This Row],[Bank Deposit]]+Table1_2[[#This Row],[Bank Deposit]]*0.02,Table1_2[[#This Row],[Bank Deposit]])</f>
        <v>348083</v>
      </c>
    </row>
    <row r="1391" spans="1:18" x14ac:dyDescent="0.25">
      <c r="A1391" s="21" t="s">
        <v>3710</v>
      </c>
      <c r="B1391">
        <v>78420388</v>
      </c>
      <c r="C1391">
        <v>75</v>
      </c>
      <c r="D1391" s="8">
        <v>17312.25</v>
      </c>
      <c r="E1391" s="21" t="s">
        <v>1094</v>
      </c>
      <c r="F1391" s="21" t="s">
        <v>1336</v>
      </c>
      <c r="G1391" s="21" t="s">
        <v>3583</v>
      </c>
      <c r="H1391" s="22">
        <v>44438</v>
      </c>
      <c r="I1391" s="22">
        <v>29329.124267520001</v>
      </c>
      <c r="J1391" s="21" t="s">
        <v>3712</v>
      </c>
      <c r="K1391" s="21"/>
      <c r="L1391" s="22">
        <v>1467885</v>
      </c>
      <c r="M1391" s="22">
        <v>0</v>
      </c>
      <c r="N1391" s="21" t="s">
        <v>12525</v>
      </c>
      <c r="O1391" s="8">
        <v>44315</v>
      </c>
      <c r="P1391" s="21" t="s">
        <v>12561</v>
      </c>
      <c r="Q1391" s="22">
        <f>Table1_2[[#This Row],[Bank Deposit]]-Table1_2[[#This Row],[Saving Accounts]]</f>
        <v>15108.875732479999</v>
      </c>
      <c r="R1391" s="22">
        <f>IF(AND(Table1_2[[#This Row],[Bank Deposit]]&gt;=500000),Table1_2[[#This Row],[Bank Deposit]]+Table1_2[[#This Row],[Bank Deposit]]*0.02,Table1_2[[#This Row],[Bank Deposit]])</f>
        <v>44438</v>
      </c>
    </row>
    <row r="1392" spans="1:18" x14ac:dyDescent="0.25">
      <c r="A1392" s="21" t="s">
        <v>4764</v>
      </c>
      <c r="B1392">
        <v>274445016</v>
      </c>
      <c r="C1392">
        <v>69</v>
      </c>
      <c r="D1392" s="8">
        <v>19503.75</v>
      </c>
      <c r="E1392" s="21" t="s">
        <v>1094</v>
      </c>
      <c r="F1392" s="21" t="s">
        <v>323</v>
      </c>
      <c r="G1392" s="21" t="s">
        <v>4058</v>
      </c>
      <c r="H1392" s="22">
        <v>545506</v>
      </c>
      <c r="I1392" s="22">
        <v>286478.46692784003</v>
      </c>
      <c r="J1392" s="21" t="s">
        <v>4766</v>
      </c>
      <c r="K1392" s="21"/>
      <c r="L1392" s="22">
        <v>841115052</v>
      </c>
      <c r="M1392" s="22">
        <v>0</v>
      </c>
      <c r="N1392" s="21" t="s">
        <v>12522</v>
      </c>
      <c r="O1392" s="8">
        <v>44316</v>
      </c>
      <c r="P1392" s="21" t="s">
        <v>12510</v>
      </c>
      <c r="Q1392" s="22">
        <f>Table1_2[[#This Row],[Bank Deposit]]-Table1_2[[#This Row],[Saving Accounts]]</f>
        <v>259027.53307215997</v>
      </c>
      <c r="R1392" s="22">
        <f>IF(AND(Table1_2[[#This Row],[Bank Deposit]]&gt;=500000),Table1_2[[#This Row],[Bank Deposit]]+Table1_2[[#This Row],[Bank Deposit]]*0.02,Table1_2[[#This Row],[Bank Deposit]])</f>
        <v>556416.12</v>
      </c>
    </row>
    <row r="1393" spans="1:18" x14ac:dyDescent="0.25">
      <c r="A1393" s="21" t="s">
        <v>2437</v>
      </c>
      <c r="B1393">
        <v>971310478</v>
      </c>
      <c r="C1393">
        <v>48</v>
      </c>
      <c r="D1393" s="8">
        <v>27174</v>
      </c>
      <c r="E1393" s="21" t="s">
        <v>12</v>
      </c>
      <c r="F1393" s="21" t="s">
        <v>574</v>
      </c>
      <c r="G1393" s="21" t="s">
        <v>1964</v>
      </c>
      <c r="H1393" s="22">
        <v>921893</v>
      </c>
      <c r="I1393" s="22">
        <v>284659.38693983998</v>
      </c>
      <c r="J1393" s="21" t="s">
        <v>2439</v>
      </c>
      <c r="K1393" s="21"/>
      <c r="L1393" s="22">
        <v>726889531</v>
      </c>
      <c r="M1393" s="22">
        <v>442471308</v>
      </c>
      <c r="N1393" s="21" t="s">
        <v>12515</v>
      </c>
      <c r="O1393" s="8">
        <v>44456</v>
      </c>
      <c r="P1393" s="21" t="s">
        <v>12527</v>
      </c>
      <c r="Q1393" s="22">
        <f>Table1_2[[#This Row],[Bank Deposit]]-Table1_2[[#This Row],[Saving Accounts]]</f>
        <v>637233.61306016007</v>
      </c>
      <c r="R1393" s="22">
        <f>IF(AND(Table1_2[[#This Row],[Bank Deposit]]&gt;=500000),Table1_2[[#This Row],[Bank Deposit]]+Table1_2[[#This Row],[Bank Deposit]]*0.02,Table1_2[[#This Row],[Bank Deposit]])</f>
        <v>940330.86</v>
      </c>
    </row>
    <row r="1394" spans="1:18" x14ac:dyDescent="0.25">
      <c r="A1394" s="21" t="s">
        <v>6486</v>
      </c>
      <c r="B1394">
        <v>556345845</v>
      </c>
      <c r="C1394">
        <v>69</v>
      </c>
      <c r="D1394" s="8">
        <v>19503.75</v>
      </c>
      <c r="E1394" s="21" t="s">
        <v>12</v>
      </c>
      <c r="F1394" s="21" t="s">
        <v>102</v>
      </c>
      <c r="G1394" s="21" t="s">
        <v>4148</v>
      </c>
      <c r="H1394" s="22">
        <v>105669</v>
      </c>
      <c r="I1394" s="22">
        <v>34195.071388800003</v>
      </c>
      <c r="J1394" s="21" t="s">
        <v>6488</v>
      </c>
      <c r="K1394" s="21"/>
      <c r="L1394" s="22">
        <v>2731974375</v>
      </c>
      <c r="M1394" s="22">
        <v>2895792375</v>
      </c>
      <c r="N1394" s="21" t="s">
        <v>12515</v>
      </c>
      <c r="O1394" s="8">
        <v>44386</v>
      </c>
      <c r="P1394" s="21" t="s">
        <v>12516</v>
      </c>
      <c r="Q1394" s="22">
        <f>Table1_2[[#This Row],[Bank Deposit]]-Table1_2[[#This Row],[Saving Accounts]]</f>
        <v>71473.928611199997</v>
      </c>
      <c r="R1394" s="22">
        <f>IF(AND(Table1_2[[#This Row],[Bank Deposit]]&gt;=500000),Table1_2[[#This Row],[Bank Deposit]]+Table1_2[[#This Row],[Bank Deposit]]*0.02,Table1_2[[#This Row],[Bank Deposit]])</f>
        <v>105669</v>
      </c>
    </row>
    <row r="1395" spans="1:18" x14ac:dyDescent="0.25">
      <c r="A1395" s="21" t="s">
        <v>321</v>
      </c>
      <c r="B1395">
        <v>676156542</v>
      </c>
      <c r="C1395">
        <v>50</v>
      </c>
      <c r="D1395" s="8">
        <v>26443.5</v>
      </c>
      <c r="E1395" s="21" t="s">
        <v>12</v>
      </c>
      <c r="F1395" s="21" t="s">
        <v>323</v>
      </c>
      <c r="G1395" s="21" t="s">
        <v>14</v>
      </c>
      <c r="H1395" s="22">
        <v>86605</v>
      </c>
      <c r="I1395" s="22">
        <v>67878.639382880006</v>
      </c>
      <c r="J1395" s="21" t="s">
        <v>325</v>
      </c>
      <c r="K1395" s="21"/>
      <c r="L1395" s="22">
        <v>871438425</v>
      </c>
      <c r="M1395" s="22">
        <v>0</v>
      </c>
      <c r="N1395" s="21" t="s">
        <v>12505</v>
      </c>
      <c r="O1395" s="8">
        <v>44279</v>
      </c>
      <c r="P1395" s="21" t="s">
        <v>12564</v>
      </c>
      <c r="Q1395" s="22">
        <f>Table1_2[[#This Row],[Bank Deposit]]-Table1_2[[#This Row],[Saving Accounts]]</f>
        <v>18726.360617119994</v>
      </c>
      <c r="R1395" s="22">
        <f>IF(AND(Table1_2[[#This Row],[Bank Deposit]]&gt;=500000),Table1_2[[#This Row],[Bank Deposit]]+Table1_2[[#This Row],[Bank Deposit]]*0.02,Table1_2[[#This Row],[Bank Deposit]])</f>
        <v>86605</v>
      </c>
    </row>
    <row r="1396" spans="1:18" x14ac:dyDescent="0.25">
      <c r="A1396" s="21" t="s">
        <v>6975</v>
      </c>
      <c r="B1396">
        <v>66249050</v>
      </c>
      <c r="C1396">
        <v>61</v>
      </c>
      <c r="D1396" s="8">
        <v>22425.75</v>
      </c>
      <c r="E1396" s="21" t="s">
        <v>12</v>
      </c>
      <c r="F1396" s="21" t="s">
        <v>404</v>
      </c>
      <c r="G1396" s="21" t="s">
        <v>4105</v>
      </c>
      <c r="H1396" s="22">
        <v>455464</v>
      </c>
      <c r="I1396" s="22">
        <v>66291.908637500004</v>
      </c>
      <c r="J1396" s="21" t="s">
        <v>6977</v>
      </c>
      <c r="K1396" s="21"/>
      <c r="L1396" s="22">
        <v>506434375</v>
      </c>
      <c r="M1396" s="22">
        <v>0</v>
      </c>
      <c r="N1396" s="21" t="s">
        <v>12509</v>
      </c>
      <c r="O1396" s="8">
        <v>44518</v>
      </c>
      <c r="P1396" s="21" t="s">
        <v>12519</v>
      </c>
      <c r="Q1396" s="22">
        <f>Table1_2[[#This Row],[Bank Deposit]]-Table1_2[[#This Row],[Saving Accounts]]</f>
        <v>389172.09136249998</v>
      </c>
      <c r="R1396" s="22">
        <f>IF(AND(Table1_2[[#This Row],[Bank Deposit]]&gt;=500000),Table1_2[[#This Row],[Bank Deposit]]+Table1_2[[#This Row],[Bank Deposit]]*0.02,Table1_2[[#This Row],[Bank Deposit]])</f>
        <v>455464</v>
      </c>
    </row>
    <row r="1397" spans="1:18" x14ac:dyDescent="0.25">
      <c r="A1397" s="21" t="s">
        <v>8218</v>
      </c>
      <c r="B1397">
        <v>531403976</v>
      </c>
      <c r="C1397">
        <v>83</v>
      </c>
      <c r="D1397" s="8">
        <v>14390.25</v>
      </c>
      <c r="E1397" s="21" t="s">
        <v>12</v>
      </c>
      <c r="F1397" s="21" t="s">
        <v>965</v>
      </c>
      <c r="G1397" s="21" t="s">
        <v>3331</v>
      </c>
      <c r="H1397" s="22">
        <v>197430</v>
      </c>
      <c r="I1397" s="22">
        <v>43028.209804320002</v>
      </c>
      <c r="J1397" s="21" t="s">
        <v>8220</v>
      </c>
      <c r="K1397" s="21"/>
      <c r="L1397" s="22">
        <v>46499904</v>
      </c>
      <c r="M1397" s="22">
        <v>0</v>
      </c>
      <c r="N1397" s="21" t="s">
        <v>12539</v>
      </c>
      <c r="O1397" s="8">
        <v>44248</v>
      </c>
      <c r="P1397" s="21" t="s">
        <v>12512</v>
      </c>
      <c r="Q1397" s="22">
        <f>Table1_2[[#This Row],[Bank Deposit]]-Table1_2[[#This Row],[Saving Accounts]]</f>
        <v>154401.79019567999</v>
      </c>
      <c r="R1397" s="22">
        <f>IF(AND(Table1_2[[#This Row],[Bank Deposit]]&gt;=500000),Table1_2[[#This Row],[Bank Deposit]]+Table1_2[[#This Row],[Bank Deposit]]*0.02,Table1_2[[#This Row],[Bank Deposit]])</f>
        <v>197430</v>
      </c>
    </row>
    <row r="1398" spans="1:18" x14ac:dyDescent="0.25">
      <c r="A1398" s="21" t="s">
        <v>1046</v>
      </c>
      <c r="B1398">
        <v>254151592</v>
      </c>
      <c r="C1398">
        <v>78</v>
      </c>
      <c r="D1398" s="8">
        <v>16216.5</v>
      </c>
      <c r="E1398" s="21" t="s">
        <v>12</v>
      </c>
      <c r="F1398" s="21" t="s">
        <v>1047</v>
      </c>
      <c r="G1398" s="21" t="s">
        <v>14</v>
      </c>
      <c r="H1398" s="22">
        <v>158765</v>
      </c>
      <c r="I1398" s="22">
        <v>62526.729060880003</v>
      </c>
      <c r="J1398" s="21" t="s">
        <v>1049</v>
      </c>
      <c r="K1398" s="21"/>
      <c r="L1398" s="22">
        <v>63765</v>
      </c>
      <c r="M1398" s="22">
        <v>0</v>
      </c>
      <c r="N1398" s="21" t="s">
        <v>12525</v>
      </c>
      <c r="O1398" s="8">
        <v>44344</v>
      </c>
      <c r="P1398" s="21" t="s">
        <v>12506</v>
      </c>
      <c r="Q1398" s="22">
        <f>Table1_2[[#This Row],[Bank Deposit]]-Table1_2[[#This Row],[Saving Accounts]]</f>
        <v>96238.270939120004</v>
      </c>
      <c r="R1398" s="22">
        <f>IF(AND(Table1_2[[#This Row],[Bank Deposit]]&gt;=500000),Table1_2[[#This Row],[Bank Deposit]]+Table1_2[[#This Row],[Bank Deposit]]*0.02,Table1_2[[#This Row],[Bank Deposit]])</f>
        <v>158765</v>
      </c>
    </row>
    <row r="1399" spans="1:18" x14ac:dyDescent="0.25">
      <c r="A1399" s="21" t="s">
        <v>8421</v>
      </c>
      <c r="B1399">
        <v>942767236</v>
      </c>
      <c r="C1399">
        <v>39</v>
      </c>
      <c r="D1399" s="8">
        <v>30461.25</v>
      </c>
      <c r="E1399" s="21" t="s">
        <v>12</v>
      </c>
      <c r="F1399" s="21" t="s">
        <v>442</v>
      </c>
      <c r="G1399" s="21" t="s">
        <v>2773</v>
      </c>
      <c r="H1399" s="22">
        <v>1008769</v>
      </c>
      <c r="I1399" s="22">
        <v>186553.17111600001</v>
      </c>
      <c r="J1399" s="21" t="s">
        <v>8423</v>
      </c>
      <c r="K1399" s="21"/>
      <c r="L1399" s="22">
        <v>1818272904</v>
      </c>
      <c r="M1399" s="22">
        <v>0</v>
      </c>
      <c r="N1399" s="21" t="s">
        <v>12505</v>
      </c>
      <c r="O1399" s="8">
        <v>44339</v>
      </c>
      <c r="P1399" s="21" t="s">
        <v>12510</v>
      </c>
      <c r="Q1399" s="22">
        <f>Table1_2[[#This Row],[Bank Deposit]]-Table1_2[[#This Row],[Saving Accounts]]</f>
        <v>822215.82888399996</v>
      </c>
      <c r="R1399" s="22">
        <f>IF(AND(Table1_2[[#This Row],[Bank Deposit]]&gt;=500000),Table1_2[[#This Row],[Bank Deposit]]+Table1_2[[#This Row],[Bank Deposit]]*0.02,Table1_2[[#This Row],[Bank Deposit]])</f>
        <v>1028944.38</v>
      </c>
    </row>
    <row r="1400" spans="1:18" x14ac:dyDescent="0.25">
      <c r="A1400" s="21" t="s">
        <v>7288</v>
      </c>
      <c r="B1400">
        <v>858506489</v>
      </c>
      <c r="C1400">
        <v>22</v>
      </c>
      <c r="D1400" s="8">
        <v>36670.5</v>
      </c>
      <c r="E1400" s="21" t="s">
        <v>12</v>
      </c>
      <c r="F1400" s="21" t="s">
        <v>665</v>
      </c>
      <c r="G1400" s="21" t="s">
        <v>4058</v>
      </c>
      <c r="H1400" s="22">
        <v>592604</v>
      </c>
      <c r="I1400" s="22">
        <v>103965.65616</v>
      </c>
      <c r="J1400" s="21" t="s">
        <v>7290</v>
      </c>
      <c r="K1400" s="21"/>
      <c r="L1400" s="22">
        <v>3210860712</v>
      </c>
      <c r="M1400" s="22">
        <v>0</v>
      </c>
      <c r="N1400" s="21" t="s">
        <v>12539</v>
      </c>
      <c r="O1400" s="8">
        <v>44424</v>
      </c>
      <c r="P1400" s="21" t="s">
        <v>12512</v>
      </c>
      <c r="Q1400" s="22">
        <f>Table1_2[[#This Row],[Bank Deposit]]-Table1_2[[#This Row],[Saving Accounts]]</f>
        <v>488638.34383999999</v>
      </c>
      <c r="R1400" s="22">
        <f>IF(AND(Table1_2[[#This Row],[Bank Deposit]]&gt;=500000),Table1_2[[#This Row],[Bank Deposit]]+Table1_2[[#This Row],[Bank Deposit]]*0.02,Table1_2[[#This Row],[Bank Deposit]])</f>
        <v>604456.07999999996</v>
      </c>
    </row>
    <row r="1401" spans="1:18" x14ac:dyDescent="0.25">
      <c r="A1401" s="21" t="s">
        <v>5097</v>
      </c>
      <c r="B1401">
        <v>113055246</v>
      </c>
      <c r="C1401">
        <v>23</v>
      </c>
      <c r="D1401" s="8">
        <v>36305.25</v>
      </c>
      <c r="E1401" s="21" t="s">
        <v>1094</v>
      </c>
      <c r="F1401" s="21" t="s">
        <v>125</v>
      </c>
      <c r="G1401" s="21" t="s">
        <v>4220</v>
      </c>
      <c r="H1401" s="22">
        <v>737356</v>
      </c>
      <c r="I1401" s="22">
        <v>329551.48290240002</v>
      </c>
      <c r="J1401" s="21" t="s">
        <v>5099</v>
      </c>
      <c r="K1401" s="21"/>
      <c r="L1401" s="22">
        <v>2355895311</v>
      </c>
      <c r="M1401" s="22">
        <v>0</v>
      </c>
      <c r="N1401" s="21" t="s">
        <v>12509</v>
      </c>
      <c r="O1401" s="8">
        <v>44398</v>
      </c>
      <c r="P1401" s="21" t="s">
        <v>12519</v>
      </c>
      <c r="Q1401" s="22">
        <f>Table1_2[[#This Row],[Bank Deposit]]-Table1_2[[#This Row],[Saving Accounts]]</f>
        <v>407804.51709759998</v>
      </c>
      <c r="R1401" s="22">
        <f>IF(AND(Table1_2[[#This Row],[Bank Deposit]]&gt;=500000),Table1_2[[#This Row],[Bank Deposit]]+Table1_2[[#This Row],[Bank Deposit]]*0.02,Table1_2[[#This Row],[Bank Deposit]])</f>
        <v>752103.12</v>
      </c>
    </row>
    <row r="1402" spans="1:18" x14ac:dyDescent="0.25">
      <c r="A1402" s="21" t="s">
        <v>5097</v>
      </c>
      <c r="B1402">
        <v>296436568</v>
      </c>
      <c r="C1402">
        <v>46</v>
      </c>
      <c r="D1402" s="8">
        <v>27904.5</v>
      </c>
      <c r="E1402" s="21" t="s">
        <v>12</v>
      </c>
      <c r="F1402" s="21" t="s">
        <v>1426</v>
      </c>
      <c r="G1402" s="21" t="s">
        <v>3331</v>
      </c>
      <c r="H1402" s="22">
        <v>41200</v>
      </c>
      <c r="I1402" s="22">
        <v>24639.325325999998</v>
      </c>
      <c r="J1402" s="21" t="s">
        <v>8147</v>
      </c>
      <c r="K1402" s="21"/>
      <c r="L1402" s="22">
        <v>2355895311</v>
      </c>
      <c r="M1402" s="22">
        <v>0</v>
      </c>
      <c r="N1402" s="21" t="s">
        <v>12525</v>
      </c>
      <c r="O1402" s="8">
        <v>44439</v>
      </c>
      <c r="P1402" s="21" t="s">
        <v>12506</v>
      </c>
      <c r="Q1402" s="22">
        <f>Table1_2[[#This Row],[Bank Deposit]]-Table1_2[[#This Row],[Saving Accounts]]</f>
        <v>16560.674674000002</v>
      </c>
      <c r="R1402" s="22">
        <f>IF(AND(Table1_2[[#This Row],[Bank Deposit]]&gt;=500000),Table1_2[[#This Row],[Bank Deposit]]+Table1_2[[#This Row],[Bank Deposit]]*0.02,Table1_2[[#This Row],[Bank Deposit]])</f>
        <v>41200</v>
      </c>
    </row>
    <row r="1403" spans="1:18" x14ac:dyDescent="0.25">
      <c r="A1403" s="21" t="s">
        <v>657</v>
      </c>
      <c r="B1403">
        <v>610960498</v>
      </c>
      <c r="C1403">
        <v>71</v>
      </c>
      <c r="D1403" s="8">
        <v>18773.25</v>
      </c>
      <c r="E1403" s="21" t="s">
        <v>12</v>
      </c>
      <c r="F1403" s="21" t="s">
        <v>361</v>
      </c>
      <c r="G1403" s="21" t="s">
        <v>14</v>
      </c>
      <c r="H1403" s="22">
        <v>352260</v>
      </c>
      <c r="I1403" s="22">
        <v>194889.7178514</v>
      </c>
      <c r="J1403" s="21" t="s">
        <v>659</v>
      </c>
      <c r="K1403" s="21"/>
      <c r="L1403" s="22">
        <v>4048296615</v>
      </c>
      <c r="M1403" s="22">
        <v>15036057054</v>
      </c>
      <c r="N1403" s="21" t="s">
        <v>12515</v>
      </c>
      <c r="O1403" s="8">
        <v>44461</v>
      </c>
      <c r="P1403" s="21" t="s">
        <v>12516</v>
      </c>
      <c r="Q1403" s="22">
        <f>Table1_2[[#This Row],[Bank Deposit]]-Table1_2[[#This Row],[Saving Accounts]]</f>
        <v>157370.2821486</v>
      </c>
      <c r="R1403" s="22">
        <f>IF(AND(Table1_2[[#This Row],[Bank Deposit]]&gt;=500000),Table1_2[[#This Row],[Bank Deposit]]+Table1_2[[#This Row],[Bank Deposit]]*0.02,Table1_2[[#This Row],[Bank Deposit]])</f>
        <v>352260</v>
      </c>
    </row>
    <row r="1404" spans="1:18" x14ac:dyDescent="0.25">
      <c r="A1404" s="21" t="s">
        <v>2157</v>
      </c>
      <c r="B1404">
        <v>375431415</v>
      </c>
      <c r="C1404">
        <v>84</v>
      </c>
      <c r="D1404" s="8">
        <v>14025</v>
      </c>
      <c r="E1404" s="21" t="s">
        <v>1094</v>
      </c>
      <c r="F1404" s="21" t="s">
        <v>353</v>
      </c>
      <c r="G1404" s="21" t="s">
        <v>1964</v>
      </c>
      <c r="H1404" s="22">
        <v>530391</v>
      </c>
      <c r="I1404" s="22">
        <v>141345.65250036001</v>
      </c>
      <c r="J1404" s="21" t="s">
        <v>2159</v>
      </c>
      <c r="K1404" s="21"/>
      <c r="L1404" s="22">
        <v>4032815072</v>
      </c>
      <c r="M1404" s="22">
        <v>0</v>
      </c>
      <c r="N1404" s="21" t="s">
        <v>12525</v>
      </c>
      <c r="O1404" s="8">
        <v>44411</v>
      </c>
      <c r="P1404" s="21" t="s">
        <v>12506</v>
      </c>
      <c r="Q1404" s="22">
        <f>Table1_2[[#This Row],[Bank Deposit]]-Table1_2[[#This Row],[Saving Accounts]]</f>
        <v>389045.34749963996</v>
      </c>
      <c r="R1404" s="22">
        <f>IF(AND(Table1_2[[#This Row],[Bank Deposit]]&gt;=500000),Table1_2[[#This Row],[Bank Deposit]]+Table1_2[[#This Row],[Bank Deposit]]*0.02,Table1_2[[#This Row],[Bank Deposit]])</f>
        <v>540998.81999999995</v>
      </c>
    </row>
    <row r="1405" spans="1:18" x14ac:dyDescent="0.25">
      <c r="A1405" s="21" t="s">
        <v>7605</v>
      </c>
      <c r="B1405">
        <v>935043681</v>
      </c>
      <c r="C1405">
        <v>19</v>
      </c>
      <c r="D1405" s="8">
        <v>37766.25</v>
      </c>
      <c r="E1405" s="21" t="s">
        <v>12</v>
      </c>
      <c r="F1405" s="21" t="s">
        <v>349</v>
      </c>
      <c r="G1405" s="21" t="s">
        <v>4220</v>
      </c>
      <c r="H1405" s="22">
        <v>686289</v>
      </c>
      <c r="I1405" s="22">
        <v>334493.77252200001</v>
      </c>
      <c r="J1405" s="21" t="s">
        <v>7607</v>
      </c>
      <c r="K1405" s="21"/>
      <c r="L1405" s="22">
        <v>1325011968</v>
      </c>
      <c r="M1405" s="22">
        <v>0</v>
      </c>
      <c r="N1405" s="21" t="s">
        <v>12505</v>
      </c>
      <c r="O1405" s="8">
        <v>44604</v>
      </c>
      <c r="P1405" s="21" t="s">
        <v>12512</v>
      </c>
      <c r="Q1405" s="22">
        <f>Table1_2[[#This Row],[Bank Deposit]]-Table1_2[[#This Row],[Saving Accounts]]</f>
        <v>351795.22747799999</v>
      </c>
      <c r="R1405" s="22">
        <f>IF(AND(Table1_2[[#This Row],[Bank Deposit]]&gt;=500000),Table1_2[[#This Row],[Bank Deposit]]+Table1_2[[#This Row],[Bank Deposit]]*0.02,Table1_2[[#This Row],[Bank Deposit]])</f>
        <v>700014.78</v>
      </c>
    </row>
    <row r="1406" spans="1:18" x14ac:dyDescent="0.25">
      <c r="A1406" s="21" t="s">
        <v>3130</v>
      </c>
      <c r="B1406">
        <v>99730338</v>
      </c>
      <c r="C1406">
        <v>77</v>
      </c>
      <c r="D1406" s="8">
        <v>16581.75</v>
      </c>
      <c r="E1406" s="21" t="s">
        <v>1094</v>
      </c>
      <c r="F1406" s="21" t="s">
        <v>940</v>
      </c>
      <c r="G1406" s="21" t="s">
        <v>3058</v>
      </c>
      <c r="H1406" s="22">
        <v>391406</v>
      </c>
      <c r="I1406" s="22">
        <v>37946.472586880001</v>
      </c>
      <c r="J1406" s="21" t="s">
        <v>3132</v>
      </c>
      <c r="K1406" s="21"/>
      <c r="L1406" s="22">
        <v>82561554</v>
      </c>
      <c r="M1406" s="22">
        <v>0</v>
      </c>
      <c r="N1406" s="21" t="s">
        <v>12539</v>
      </c>
      <c r="O1406" s="8">
        <v>44544</v>
      </c>
      <c r="P1406" s="21" t="s">
        <v>12512</v>
      </c>
      <c r="Q1406" s="22">
        <f>Table1_2[[#This Row],[Bank Deposit]]-Table1_2[[#This Row],[Saving Accounts]]</f>
        <v>353459.52741312003</v>
      </c>
      <c r="R1406" s="22">
        <f>IF(AND(Table1_2[[#This Row],[Bank Deposit]]&gt;=500000),Table1_2[[#This Row],[Bank Deposit]]+Table1_2[[#This Row],[Bank Deposit]]*0.02,Table1_2[[#This Row],[Bank Deposit]])</f>
        <v>391406</v>
      </c>
    </row>
    <row r="1407" spans="1:18" x14ac:dyDescent="0.25">
      <c r="A1407" s="21" t="s">
        <v>5114</v>
      </c>
      <c r="B1407">
        <v>125392857</v>
      </c>
      <c r="C1407">
        <v>19</v>
      </c>
      <c r="D1407" s="8">
        <v>37766.25</v>
      </c>
      <c r="E1407" s="21" t="s">
        <v>1094</v>
      </c>
      <c r="F1407" s="21" t="s">
        <v>155</v>
      </c>
      <c r="G1407" s="21" t="s">
        <v>4105</v>
      </c>
      <c r="H1407" s="22">
        <v>148860</v>
      </c>
      <c r="I1407" s="22">
        <v>58163.314140000002</v>
      </c>
      <c r="J1407" s="21" t="s">
        <v>5116</v>
      </c>
      <c r="K1407" s="21"/>
      <c r="L1407" s="22">
        <v>252612864</v>
      </c>
      <c r="M1407" s="22">
        <v>0</v>
      </c>
      <c r="N1407" s="21" t="s">
        <v>12509</v>
      </c>
      <c r="O1407" s="8">
        <v>44479</v>
      </c>
      <c r="P1407" s="21" t="s">
        <v>12519</v>
      </c>
      <c r="Q1407" s="22">
        <f>Table1_2[[#This Row],[Bank Deposit]]-Table1_2[[#This Row],[Saving Accounts]]</f>
        <v>90696.685859999998</v>
      </c>
      <c r="R1407" s="22">
        <f>IF(AND(Table1_2[[#This Row],[Bank Deposit]]&gt;=500000),Table1_2[[#This Row],[Bank Deposit]]+Table1_2[[#This Row],[Bank Deposit]]*0.02,Table1_2[[#This Row],[Bank Deposit]])</f>
        <v>148860</v>
      </c>
    </row>
    <row r="1408" spans="1:18" x14ac:dyDescent="0.25">
      <c r="A1408" s="21" t="s">
        <v>1638</v>
      </c>
      <c r="B1408">
        <v>360971387</v>
      </c>
      <c r="C1408">
        <v>26</v>
      </c>
      <c r="D1408" s="8">
        <v>35209.5</v>
      </c>
      <c r="E1408" s="21" t="s">
        <v>1094</v>
      </c>
      <c r="F1408" s="21" t="s">
        <v>453</v>
      </c>
      <c r="G1408" s="21" t="s">
        <v>14</v>
      </c>
      <c r="H1408" s="22">
        <v>145605</v>
      </c>
      <c r="I1408" s="22">
        <v>100277.79176448</v>
      </c>
      <c r="J1408" s="21" t="s">
        <v>1640</v>
      </c>
      <c r="K1408" s="21"/>
      <c r="L1408" s="22">
        <v>863091684</v>
      </c>
      <c r="M1408" s="22">
        <v>0</v>
      </c>
      <c r="N1408" s="21" t="s">
        <v>12505</v>
      </c>
      <c r="O1408" s="8">
        <v>44358</v>
      </c>
      <c r="P1408" s="21" t="s">
        <v>12506</v>
      </c>
      <c r="Q1408" s="22">
        <f>Table1_2[[#This Row],[Bank Deposit]]-Table1_2[[#This Row],[Saving Accounts]]</f>
        <v>45327.208235519996</v>
      </c>
      <c r="R1408" s="22">
        <f>IF(AND(Table1_2[[#This Row],[Bank Deposit]]&gt;=500000),Table1_2[[#This Row],[Bank Deposit]]+Table1_2[[#This Row],[Bank Deposit]]*0.02,Table1_2[[#This Row],[Bank Deposit]])</f>
        <v>145605</v>
      </c>
    </row>
    <row r="1409" spans="1:18" x14ac:dyDescent="0.25">
      <c r="A1409" s="21" t="s">
        <v>6737</v>
      </c>
      <c r="B1409">
        <v>15447086</v>
      </c>
      <c r="C1409">
        <v>55</v>
      </c>
      <c r="D1409" s="8">
        <v>24617.25</v>
      </c>
      <c r="E1409" s="21" t="s">
        <v>12</v>
      </c>
      <c r="F1409" s="21" t="s">
        <v>305</v>
      </c>
      <c r="G1409" s="21" t="s">
        <v>4074</v>
      </c>
      <c r="H1409" s="22">
        <v>729410</v>
      </c>
      <c r="I1409" s="22">
        <v>178782.95955455999</v>
      </c>
      <c r="J1409" s="21" t="s">
        <v>6739</v>
      </c>
      <c r="K1409" s="21"/>
      <c r="L1409" s="22">
        <v>3019737897</v>
      </c>
      <c r="M1409" s="22">
        <v>0</v>
      </c>
      <c r="N1409" s="21" t="s">
        <v>12525</v>
      </c>
      <c r="O1409" s="8">
        <v>44472</v>
      </c>
      <c r="P1409" s="21" t="s">
        <v>12561</v>
      </c>
      <c r="Q1409" s="22">
        <f>Table1_2[[#This Row],[Bank Deposit]]-Table1_2[[#This Row],[Saving Accounts]]</f>
        <v>550627.04044543998</v>
      </c>
      <c r="R1409" s="22">
        <f>IF(AND(Table1_2[[#This Row],[Bank Deposit]]&gt;=500000),Table1_2[[#This Row],[Bank Deposit]]+Table1_2[[#This Row],[Bank Deposit]]*0.02,Table1_2[[#This Row],[Bank Deposit]])</f>
        <v>743998.2</v>
      </c>
    </row>
    <row r="1410" spans="1:18" x14ac:dyDescent="0.25">
      <c r="A1410" s="21" t="s">
        <v>1069</v>
      </c>
      <c r="B1410">
        <v>420833481</v>
      </c>
      <c r="C1410">
        <v>49</v>
      </c>
      <c r="D1410" s="8">
        <v>26808.75</v>
      </c>
      <c r="E1410" s="21" t="s">
        <v>12</v>
      </c>
      <c r="F1410" s="21" t="s">
        <v>286</v>
      </c>
      <c r="G1410" s="21" t="s">
        <v>14</v>
      </c>
      <c r="H1410" s="22">
        <v>1608492</v>
      </c>
      <c r="I1410" s="22">
        <v>436215.00476400001</v>
      </c>
      <c r="J1410" s="21" t="s">
        <v>1071</v>
      </c>
      <c r="K1410" s="21"/>
      <c r="L1410" s="22">
        <v>147292908</v>
      </c>
      <c r="M1410" s="22">
        <v>0</v>
      </c>
      <c r="N1410" s="21" t="s">
        <v>12505</v>
      </c>
      <c r="O1410" s="8">
        <v>44504</v>
      </c>
      <c r="P1410" s="21" t="s">
        <v>12506</v>
      </c>
      <c r="Q1410" s="22">
        <f>Table1_2[[#This Row],[Bank Deposit]]-Table1_2[[#This Row],[Saving Accounts]]</f>
        <v>1172276.995236</v>
      </c>
      <c r="R1410" s="22">
        <f>IF(AND(Table1_2[[#This Row],[Bank Deposit]]&gt;=500000),Table1_2[[#This Row],[Bank Deposit]]+Table1_2[[#This Row],[Bank Deposit]]*0.02,Table1_2[[#This Row],[Bank Deposit]])</f>
        <v>1640661.84</v>
      </c>
    </row>
    <row r="1411" spans="1:18" x14ac:dyDescent="0.25">
      <c r="A1411" s="21" t="s">
        <v>4053</v>
      </c>
      <c r="B1411">
        <v>821191889</v>
      </c>
      <c r="C1411">
        <v>35</v>
      </c>
      <c r="D1411" s="8">
        <v>31922.25</v>
      </c>
      <c r="E1411" s="21" t="s">
        <v>1094</v>
      </c>
      <c r="F1411" s="21" t="s">
        <v>1242</v>
      </c>
      <c r="G1411" s="21" t="s">
        <v>4054</v>
      </c>
      <c r="H1411" s="22">
        <v>3466323</v>
      </c>
      <c r="I1411" s="22">
        <v>1566778.1533864001</v>
      </c>
      <c r="J1411" s="21" t="s">
        <v>4056</v>
      </c>
      <c r="K1411" s="21"/>
      <c r="L1411" s="22">
        <v>768765024</v>
      </c>
      <c r="M1411" s="22">
        <v>0</v>
      </c>
      <c r="N1411" s="21" t="s">
        <v>12525</v>
      </c>
      <c r="O1411" s="8">
        <v>44640</v>
      </c>
      <c r="P1411" s="21" t="s">
        <v>12506</v>
      </c>
      <c r="Q1411" s="22">
        <f>Table1_2[[#This Row],[Bank Deposit]]-Table1_2[[#This Row],[Saving Accounts]]</f>
        <v>1899544.8466135999</v>
      </c>
      <c r="R1411" s="22">
        <f>IF(AND(Table1_2[[#This Row],[Bank Deposit]]&gt;=500000),Table1_2[[#This Row],[Bank Deposit]]+Table1_2[[#This Row],[Bank Deposit]]*0.02,Table1_2[[#This Row],[Bank Deposit]])</f>
        <v>3535649.46</v>
      </c>
    </row>
    <row r="1412" spans="1:18" x14ac:dyDescent="0.25">
      <c r="A1412" s="21" t="s">
        <v>5111</v>
      </c>
      <c r="B1412">
        <v>299463142</v>
      </c>
      <c r="C1412">
        <v>33</v>
      </c>
      <c r="D1412" s="8">
        <v>32652.75</v>
      </c>
      <c r="E1412" s="21" t="s">
        <v>1094</v>
      </c>
      <c r="F1412" s="21" t="s">
        <v>13</v>
      </c>
      <c r="G1412" s="21" t="s">
        <v>4112</v>
      </c>
      <c r="H1412" s="22">
        <v>829387</v>
      </c>
      <c r="I1412" s="22">
        <v>150565.69900944</v>
      </c>
      <c r="J1412" s="21" t="s">
        <v>5113</v>
      </c>
      <c r="K1412" s="21"/>
      <c r="L1412" s="22">
        <v>88541193</v>
      </c>
      <c r="M1412" s="22">
        <v>0</v>
      </c>
      <c r="N1412" s="21" t="s">
        <v>12505</v>
      </c>
      <c r="O1412" s="8">
        <v>44418</v>
      </c>
      <c r="P1412" s="21" t="s">
        <v>12506</v>
      </c>
      <c r="Q1412" s="22">
        <f>Table1_2[[#This Row],[Bank Deposit]]-Table1_2[[#This Row],[Saving Accounts]]</f>
        <v>678821.30099055998</v>
      </c>
      <c r="R1412" s="22">
        <f>IF(AND(Table1_2[[#This Row],[Bank Deposit]]&gt;=500000),Table1_2[[#This Row],[Bank Deposit]]+Table1_2[[#This Row],[Bank Deposit]]*0.02,Table1_2[[#This Row],[Bank Deposit]])</f>
        <v>845974.74</v>
      </c>
    </row>
    <row r="1413" spans="1:18" x14ac:dyDescent="0.25">
      <c r="A1413" s="21" t="s">
        <v>8529</v>
      </c>
      <c r="B1413">
        <v>968411127</v>
      </c>
      <c r="C1413">
        <v>26</v>
      </c>
      <c r="D1413" s="8">
        <v>35209.5</v>
      </c>
      <c r="E1413" s="21" t="s">
        <v>12</v>
      </c>
      <c r="F1413" s="21" t="s">
        <v>993</v>
      </c>
      <c r="G1413" s="21" t="s">
        <v>2773</v>
      </c>
      <c r="H1413" s="22">
        <v>358462</v>
      </c>
      <c r="I1413" s="22">
        <v>52535.618746380002</v>
      </c>
      <c r="J1413" s="21" t="s">
        <v>8531</v>
      </c>
      <c r="K1413" s="21"/>
      <c r="L1413" s="22">
        <v>967559296</v>
      </c>
      <c r="M1413" s="22">
        <v>0</v>
      </c>
      <c r="N1413" s="21" t="s">
        <v>12539</v>
      </c>
      <c r="O1413" s="8">
        <v>44202</v>
      </c>
      <c r="P1413" s="21" t="s">
        <v>12512</v>
      </c>
      <c r="Q1413" s="22">
        <f>Table1_2[[#This Row],[Bank Deposit]]-Table1_2[[#This Row],[Saving Accounts]]</f>
        <v>305926.38125362003</v>
      </c>
      <c r="R1413" s="22">
        <f>IF(AND(Table1_2[[#This Row],[Bank Deposit]]&gt;=500000),Table1_2[[#This Row],[Bank Deposit]]+Table1_2[[#This Row],[Bank Deposit]]*0.02,Table1_2[[#This Row],[Bank Deposit]])</f>
        <v>358462</v>
      </c>
    </row>
    <row r="1414" spans="1:18" x14ac:dyDescent="0.25">
      <c r="A1414" s="21" t="s">
        <v>8170</v>
      </c>
      <c r="B1414">
        <v>838077984</v>
      </c>
      <c r="C1414">
        <v>32</v>
      </c>
      <c r="D1414" s="8">
        <v>33018</v>
      </c>
      <c r="E1414" s="21" t="s">
        <v>12</v>
      </c>
      <c r="F1414" s="21" t="s">
        <v>227</v>
      </c>
      <c r="G1414" s="21" t="s">
        <v>3331</v>
      </c>
      <c r="H1414" s="22">
        <v>66767</v>
      </c>
      <c r="I1414" s="22">
        <v>26633.86890836</v>
      </c>
      <c r="J1414" s="21" t="s">
        <v>8172</v>
      </c>
      <c r="K1414" s="21"/>
      <c r="L1414" s="22">
        <v>138457242</v>
      </c>
      <c r="M1414" s="22">
        <v>0</v>
      </c>
      <c r="N1414" s="21" t="s">
        <v>12539</v>
      </c>
      <c r="O1414" s="8">
        <v>44417</v>
      </c>
      <c r="P1414" s="21" t="s">
        <v>12512</v>
      </c>
      <c r="Q1414" s="22">
        <f>Table1_2[[#This Row],[Bank Deposit]]-Table1_2[[#This Row],[Saving Accounts]]</f>
        <v>40133.131091639996</v>
      </c>
      <c r="R1414" s="22">
        <f>IF(AND(Table1_2[[#This Row],[Bank Deposit]]&gt;=500000),Table1_2[[#This Row],[Bank Deposit]]+Table1_2[[#This Row],[Bank Deposit]]*0.02,Table1_2[[#This Row],[Bank Deposit]])</f>
        <v>66767</v>
      </c>
    </row>
    <row r="1415" spans="1:18" x14ac:dyDescent="0.25">
      <c r="A1415" s="21" t="s">
        <v>861</v>
      </c>
      <c r="B1415">
        <v>610088704</v>
      </c>
      <c r="C1415">
        <v>55</v>
      </c>
      <c r="D1415" s="8">
        <v>24617.25</v>
      </c>
      <c r="E1415" s="21" t="s">
        <v>12</v>
      </c>
      <c r="F1415" s="21" t="s">
        <v>269</v>
      </c>
      <c r="G1415" s="21" t="s">
        <v>14</v>
      </c>
      <c r="H1415" s="22">
        <v>459219</v>
      </c>
      <c r="I1415" s="22">
        <v>271976.12937792001</v>
      </c>
      <c r="J1415" s="21" t="s">
        <v>864</v>
      </c>
      <c r="K1415" s="21"/>
      <c r="L1415" s="22">
        <v>98343504</v>
      </c>
      <c r="M1415" s="22">
        <v>0</v>
      </c>
      <c r="N1415" s="21" t="s">
        <v>12522</v>
      </c>
      <c r="O1415" s="8">
        <v>44551</v>
      </c>
      <c r="P1415" s="21" t="s">
        <v>12510</v>
      </c>
      <c r="Q1415" s="22">
        <f>Table1_2[[#This Row],[Bank Deposit]]-Table1_2[[#This Row],[Saving Accounts]]</f>
        <v>187242.87062207999</v>
      </c>
      <c r="R1415" s="22">
        <f>IF(AND(Table1_2[[#This Row],[Bank Deposit]]&gt;=500000),Table1_2[[#This Row],[Bank Deposit]]+Table1_2[[#This Row],[Bank Deposit]]*0.02,Table1_2[[#This Row],[Bank Deposit]])</f>
        <v>459219</v>
      </c>
    </row>
    <row r="1416" spans="1:18" x14ac:dyDescent="0.25">
      <c r="A1416" s="21" t="s">
        <v>1979</v>
      </c>
      <c r="B1416">
        <v>833844484</v>
      </c>
      <c r="C1416">
        <v>24</v>
      </c>
      <c r="D1416" s="8">
        <v>35940</v>
      </c>
      <c r="E1416" s="21" t="s">
        <v>1094</v>
      </c>
      <c r="F1416" s="21" t="s">
        <v>1536</v>
      </c>
      <c r="G1416" s="21" t="s">
        <v>1964</v>
      </c>
      <c r="H1416" s="22">
        <v>1485829</v>
      </c>
      <c r="I1416" s="22">
        <v>607332.45523968001</v>
      </c>
      <c r="J1416" s="21" t="s">
        <v>1981</v>
      </c>
      <c r="K1416" s="21"/>
      <c r="L1416" s="22">
        <v>4362288</v>
      </c>
      <c r="M1416" s="22">
        <v>0</v>
      </c>
      <c r="N1416" s="21" t="s">
        <v>12539</v>
      </c>
      <c r="O1416" s="8">
        <v>44342</v>
      </c>
      <c r="P1416" s="21" t="s">
        <v>12512</v>
      </c>
      <c r="Q1416" s="22">
        <f>Table1_2[[#This Row],[Bank Deposit]]-Table1_2[[#This Row],[Saving Accounts]]</f>
        <v>878496.54476031999</v>
      </c>
      <c r="R1416" s="22">
        <f>IF(AND(Table1_2[[#This Row],[Bank Deposit]]&gt;=500000),Table1_2[[#This Row],[Bank Deposit]]+Table1_2[[#This Row],[Bank Deposit]]*0.02,Table1_2[[#This Row],[Bank Deposit]])</f>
        <v>1515545.58</v>
      </c>
    </row>
    <row r="1417" spans="1:18" x14ac:dyDescent="0.25">
      <c r="A1417" s="21" t="s">
        <v>7878</v>
      </c>
      <c r="B1417">
        <v>776827984</v>
      </c>
      <c r="C1417">
        <v>32</v>
      </c>
      <c r="D1417" s="8">
        <v>33018</v>
      </c>
      <c r="E1417" s="21" t="s">
        <v>12</v>
      </c>
      <c r="F1417" s="21" t="s">
        <v>135</v>
      </c>
      <c r="G1417" s="21" t="s">
        <v>3583</v>
      </c>
      <c r="H1417" s="22">
        <v>939246</v>
      </c>
      <c r="I1417" s="22">
        <v>315602.49452160002</v>
      </c>
      <c r="J1417" s="21" t="s">
        <v>7880</v>
      </c>
      <c r="K1417" s="21"/>
      <c r="L1417" s="22">
        <v>2893698816</v>
      </c>
      <c r="M1417" s="22">
        <v>2489959944</v>
      </c>
      <c r="N1417" s="21" t="s">
        <v>12515</v>
      </c>
      <c r="O1417" s="8">
        <v>44316</v>
      </c>
      <c r="P1417" s="21" t="s">
        <v>12516</v>
      </c>
      <c r="Q1417" s="22">
        <f>Table1_2[[#This Row],[Bank Deposit]]-Table1_2[[#This Row],[Saving Accounts]]</f>
        <v>623643.50547840004</v>
      </c>
      <c r="R1417" s="22">
        <f>IF(AND(Table1_2[[#This Row],[Bank Deposit]]&gt;=500000),Table1_2[[#This Row],[Bank Deposit]]+Table1_2[[#This Row],[Bank Deposit]]*0.02,Table1_2[[#This Row],[Bank Deposit]])</f>
        <v>958030.92</v>
      </c>
    </row>
    <row r="1418" spans="1:18" x14ac:dyDescent="0.25">
      <c r="A1418" s="21" t="s">
        <v>730</v>
      </c>
      <c r="B1418">
        <v>193328162</v>
      </c>
      <c r="C1418">
        <v>36</v>
      </c>
      <c r="D1418" s="8">
        <v>31557</v>
      </c>
      <c r="E1418" s="21" t="s">
        <v>12</v>
      </c>
      <c r="F1418" s="21" t="s">
        <v>731</v>
      </c>
      <c r="G1418" s="21" t="s">
        <v>14</v>
      </c>
      <c r="H1418" s="22">
        <v>717788</v>
      </c>
      <c r="I1418" s="22">
        <v>242934.96953232001</v>
      </c>
      <c r="J1418" s="21" t="s">
        <v>733</v>
      </c>
      <c r="K1418" s="21"/>
      <c r="L1418" s="22">
        <v>1215043776</v>
      </c>
      <c r="M1418" s="22">
        <v>0</v>
      </c>
      <c r="N1418" s="21" t="s">
        <v>12525</v>
      </c>
      <c r="O1418" s="8">
        <v>44378</v>
      </c>
      <c r="P1418" s="21" t="s">
        <v>12506</v>
      </c>
      <c r="Q1418" s="22">
        <f>Table1_2[[#This Row],[Bank Deposit]]-Table1_2[[#This Row],[Saving Accounts]]</f>
        <v>474853.03046767996</v>
      </c>
      <c r="R1418" s="22">
        <f>IF(AND(Table1_2[[#This Row],[Bank Deposit]]&gt;=500000),Table1_2[[#This Row],[Bank Deposit]]+Table1_2[[#This Row],[Bank Deposit]]*0.02,Table1_2[[#This Row],[Bank Deposit]])</f>
        <v>732143.76</v>
      </c>
    </row>
    <row r="1419" spans="1:18" x14ac:dyDescent="0.25">
      <c r="A1419" s="21" t="s">
        <v>2544</v>
      </c>
      <c r="B1419">
        <v>566928383</v>
      </c>
      <c r="C1419">
        <v>50</v>
      </c>
      <c r="D1419" s="8">
        <v>26443.5</v>
      </c>
      <c r="E1419" s="21" t="s">
        <v>12</v>
      </c>
      <c r="F1419" s="21" t="s">
        <v>353</v>
      </c>
      <c r="G1419" s="21" t="s">
        <v>1964</v>
      </c>
      <c r="H1419" s="22">
        <v>1052778</v>
      </c>
      <c r="I1419" s="22">
        <v>161425.92994176</v>
      </c>
      <c r="J1419" s="21" t="s">
        <v>2546</v>
      </c>
      <c r="K1419" s="21"/>
      <c r="L1419" s="22">
        <v>1069180713</v>
      </c>
      <c r="M1419" s="22">
        <v>0</v>
      </c>
      <c r="N1419" s="21" t="s">
        <v>12522</v>
      </c>
      <c r="O1419" s="8">
        <v>44532</v>
      </c>
      <c r="P1419" s="21" t="s">
        <v>12510</v>
      </c>
      <c r="Q1419" s="22">
        <f>Table1_2[[#This Row],[Bank Deposit]]-Table1_2[[#This Row],[Saving Accounts]]</f>
        <v>891352.07005823997</v>
      </c>
      <c r="R1419" s="22">
        <f>IF(AND(Table1_2[[#This Row],[Bank Deposit]]&gt;=500000),Table1_2[[#This Row],[Bank Deposit]]+Table1_2[[#This Row],[Bank Deposit]]*0.02,Table1_2[[#This Row],[Bank Deposit]])</f>
        <v>1073833.56</v>
      </c>
    </row>
    <row r="1420" spans="1:18" x14ac:dyDescent="0.25">
      <c r="A1420" s="21" t="s">
        <v>4065</v>
      </c>
      <c r="B1420">
        <v>224684162</v>
      </c>
      <c r="C1420">
        <v>56</v>
      </c>
      <c r="D1420" s="8">
        <v>24252</v>
      </c>
      <c r="E1420" s="21" t="s">
        <v>1094</v>
      </c>
      <c r="F1420" s="21" t="s">
        <v>442</v>
      </c>
      <c r="G1420" s="21" t="s">
        <v>4066</v>
      </c>
      <c r="H1420" s="22">
        <v>1419824</v>
      </c>
      <c r="I1420" s="22">
        <v>205328.33470656001</v>
      </c>
      <c r="J1420" s="21" t="s">
        <v>4068</v>
      </c>
      <c r="K1420" s="21"/>
      <c r="L1420" s="22">
        <v>6536936</v>
      </c>
      <c r="M1420" s="22">
        <v>0</v>
      </c>
      <c r="N1420" s="21" t="s">
        <v>12539</v>
      </c>
      <c r="O1420" s="8">
        <v>44407</v>
      </c>
      <c r="P1420" s="21" t="s">
        <v>12512</v>
      </c>
      <c r="Q1420" s="22">
        <f>Table1_2[[#This Row],[Bank Deposit]]-Table1_2[[#This Row],[Saving Accounts]]</f>
        <v>1214495.66529344</v>
      </c>
      <c r="R1420" s="22">
        <f>IF(AND(Table1_2[[#This Row],[Bank Deposit]]&gt;=500000),Table1_2[[#This Row],[Bank Deposit]]+Table1_2[[#This Row],[Bank Deposit]]*0.02,Table1_2[[#This Row],[Bank Deposit]])</f>
        <v>1448220.48</v>
      </c>
    </row>
    <row r="1421" spans="1:18" x14ac:dyDescent="0.25">
      <c r="A1421" s="21" t="s">
        <v>1329</v>
      </c>
      <c r="B1421">
        <v>521840446</v>
      </c>
      <c r="C1421">
        <v>37</v>
      </c>
      <c r="D1421" s="8">
        <v>31191.75</v>
      </c>
      <c r="E1421" s="21" t="s">
        <v>1094</v>
      </c>
      <c r="F1421" s="21" t="s">
        <v>344</v>
      </c>
      <c r="G1421" s="21" t="s">
        <v>14</v>
      </c>
      <c r="H1421" s="22">
        <v>382944</v>
      </c>
      <c r="I1421" s="22">
        <v>202242.4005888</v>
      </c>
      <c r="J1421" s="21" t="s">
        <v>1331</v>
      </c>
      <c r="K1421" s="21"/>
      <c r="L1421" s="22">
        <v>1168134825</v>
      </c>
      <c r="M1421" s="22">
        <v>0</v>
      </c>
      <c r="N1421" s="21" t="s">
        <v>12509</v>
      </c>
      <c r="O1421" s="8">
        <v>44629</v>
      </c>
      <c r="P1421" s="21" t="s">
        <v>12519</v>
      </c>
      <c r="Q1421" s="22">
        <f>Table1_2[[#This Row],[Bank Deposit]]-Table1_2[[#This Row],[Saving Accounts]]</f>
        <v>180701.5994112</v>
      </c>
      <c r="R1421" s="22">
        <f>IF(AND(Table1_2[[#This Row],[Bank Deposit]]&gt;=500000),Table1_2[[#This Row],[Bank Deposit]]+Table1_2[[#This Row],[Bank Deposit]]*0.02,Table1_2[[#This Row],[Bank Deposit]])</f>
        <v>382944</v>
      </c>
    </row>
    <row r="1422" spans="1:18" x14ac:dyDescent="0.25">
      <c r="A1422" s="21" t="s">
        <v>2148</v>
      </c>
      <c r="B1422">
        <v>919962728</v>
      </c>
      <c r="C1422">
        <v>70</v>
      </c>
      <c r="D1422" s="8">
        <v>19138.5</v>
      </c>
      <c r="E1422" s="21" t="s">
        <v>1094</v>
      </c>
      <c r="F1422" s="21" t="s">
        <v>1304</v>
      </c>
      <c r="G1422" s="21" t="s">
        <v>1964</v>
      </c>
      <c r="H1422" s="22">
        <v>203855</v>
      </c>
      <c r="I1422" s="22">
        <v>73047.95667</v>
      </c>
      <c r="J1422" s="21" t="s">
        <v>2150</v>
      </c>
      <c r="K1422" s="21"/>
      <c r="L1422" s="22">
        <v>4325608</v>
      </c>
      <c r="M1422" s="22">
        <v>0</v>
      </c>
      <c r="N1422" s="21" t="s">
        <v>12505</v>
      </c>
      <c r="O1422" s="8">
        <v>44669</v>
      </c>
      <c r="P1422" s="21" t="s">
        <v>12564</v>
      </c>
      <c r="Q1422" s="22">
        <f>Table1_2[[#This Row],[Bank Deposit]]-Table1_2[[#This Row],[Saving Accounts]]</f>
        <v>130807.04333</v>
      </c>
      <c r="R1422" s="22">
        <f>IF(AND(Table1_2[[#This Row],[Bank Deposit]]&gt;=500000),Table1_2[[#This Row],[Bank Deposit]]+Table1_2[[#This Row],[Bank Deposit]]*0.02,Table1_2[[#This Row],[Bank Deposit]])</f>
        <v>203855</v>
      </c>
    </row>
    <row r="1423" spans="1:18" x14ac:dyDescent="0.25">
      <c r="A1423" s="21" t="s">
        <v>7330</v>
      </c>
      <c r="B1423">
        <v>268873052</v>
      </c>
      <c r="C1423">
        <v>78</v>
      </c>
      <c r="D1423" s="8">
        <v>16216.5</v>
      </c>
      <c r="E1423" s="21" t="s">
        <v>12</v>
      </c>
      <c r="F1423" s="21" t="s">
        <v>13</v>
      </c>
      <c r="G1423" s="21" t="s">
        <v>4058</v>
      </c>
      <c r="H1423" s="22">
        <v>101502</v>
      </c>
      <c r="I1423" s="22">
        <v>99141.850919999997</v>
      </c>
      <c r="J1423" s="21" t="s">
        <v>7332</v>
      </c>
      <c r="K1423" s="21"/>
      <c r="L1423" s="22">
        <v>1303037952</v>
      </c>
      <c r="M1423" s="22">
        <v>0</v>
      </c>
      <c r="N1423" s="21" t="s">
        <v>12525</v>
      </c>
      <c r="O1423" s="8">
        <v>44262</v>
      </c>
      <c r="P1423" s="21" t="s">
        <v>12561</v>
      </c>
      <c r="Q1423" s="22">
        <f>Table1_2[[#This Row],[Bank Deposit]]-Table1_2[[#This Row],[Saving Accounts]]</f>
        <v>2360.1490800000029</v>
      </c>
      <c r="R1423" s="22">
        <f>IF(AND(Table1_2[[#This Row],[Bank Deposit]]&gt;=500000),Table1_2[[#This Row],[Bank Deposit]]+Table1_2[[#This Row],[Bank Deposit]]*0.02,Table1_2[[#This Row],[Bank Deposit]])</f>
        <v>101502</v>
      </c>
    </row>
    <row r="1424" spans="1:18" x14ac:dyDescent="0.25">
      <c r="A1424" s="21" t="s">
        <v>6384</v>
      </c>
      <c r="B1424">
        <v>972428622</v>
      </c>
      <c r="C1424">
        <v>33</v>
      </c>
      <c r="D1424" s="8">
        <v>32652.75</v>
      </c>
      <c r="E1424" s="21" t="s">
        <v>12</v>
      </c>
      <c r="F1424" s="21" t="s">
        <v>993</v>
      </c>
      <c r="G1424" s="21" t="s">
        <v>4074</v>
      </c>
      <c r="H1424" s="22">
        <v>39703</v>
      </c>
      <c r="I1424" s="22">
        <v>9541.63178892</v>
      </c>
      <c r="J1424" s="21" t="s">
        <v>6386</v>
      </c>
      <c r="K1424" s="21"/>
      <c r="L1424" s="22">
        <v>451405458</v>
      </c>
      <c r="M1424" s="22">
        <v>0</v>
      </c>
      <c r="N1424" s="21" t="s">
        <v>12505</v>
      </c>
      <c r="O1424" s="8">
        <v>44266</v>
      </c>
      <c r="P1424" s="21" t="s">
        <v>12506</v>
      </c>
      <c r="Q1424" s="22">
        <f>Table1_2[[#This Row],[Bank Deposit]]-Table1_2[[#This Row],[Saving Accounts]]</f>
        <v>30161.36821108</v>
      </c>
      <c r="R1424" s="22">
        <f>IF(AND(Table1_2[[#This Row],[Bank Deposit]]&gt;=500000),Table1_2[[#This Row],[Bank Deposit]]+Table1_2[[#This Row],[Bank Deposit]]*0.02,Table1_2[[#This Row],[Bank Deposit]])</f>
        <v>39703</v>
      </c>
    </row>
    <row r="1425" spans="1:18" x14ac:dyDescent="0.25">
      <c r="A1425" s="21" t="s">
        <v>2818</v>
      </c>
      <c r="B1425">
        <v>58474603</v>
      </c>
      <c r="C1425">
        <v>84</v>
      </c>
      <c r="D1425" s="8">
        <v>14025</v>
      </c>
      <c r="E1425" s="21" t="s">
        <v>1094</v>
      </c>
      <c r="F1425" s="21" t="s">
        <v>1840</v>
      </c>
      <c r="G1425" s="21" t="s">
        <v>2773</v>
      </c>
      <c r="H1425" s="22">
        <v>165214</v>
      </c>
      <c r="I1425" s="22">
        <v>41566.849551359999</v>
      </c>
      <c r="J1425" s="21" t="s">
        <v>2820</v>
      </c>
      <c r="K1425" s="21"/>
      <c r="L1425" s="22">
        <v>555123249</v>
      </c>
      <c r="M1425" s="22">
        <v>0</v>
      </c>
      <c r="N1425" s="21" t="s">
        <v>12522</v>
      </c>
      <c r="O1425" s="8">
        <v>44401</v>
      </c>
      <c r="P1425" s="21" t="s">
        <v>12510</v>
      </c>
      <c r="Q1425" s="22">
        <f>Table1_2[[#This Row],[Bank Deposit]]-Table1_2[[#This Row],[Saving Accounts]]</f>
        <v>123647.15044863999</v>
      </c>
      <c r="R1425" s="22">
        <f>IF(AND(Table1_2[[#This Row],[Bank Deposit]]&gt;=500000),Table1_2[[#This Row],[Bank Deposit]]+Table1_2[[#This Row],[Bank Deposit]]*0.02,Table1_2[[#This Row],[Bank Deposit]])</f>
        <v>165214</v>
      </c>
    </row>
    <row r="1426" spans="1:18" x14ac:dyDescent="0.25">
      <c r="A1426" s="21" t="s">
        <v>5029</v>
      </c>
      <c r="B1426">
        <v>134845730</v>
      </c>
      <c r="C1426">
        <v>24</v>
      </c>
      <c r="D1426" s="8">
        <v>35940</v>
      </c>
      <c r="E1426" s="21" t="s">
        <v>1094</v>
      </c>
      <c r="F1426" s="21" t="s">
        <v>1336</v>
      </c>
      <c r="G1426" s="21" t="s">
        <v>4112</v>
      </c>
      <c r="H1426" s="22">
        <v>784312</v>
      </c>
      <c r="I1426" s="22">
        <v>125489.97252</v>
      </c>
      <c r="J1426" s="21" t="s">
        <v>5031</v>
      </c>
      <c r="K1426" s="21"/>
      <c r="L1426" s="22">
        <v>26707692</v>
      </c>
      <c r="M1426" s="22">
        <v>0</v>
      </c>
      <c r="N1426" s="21" t="s">
        <v>12539</v>
      </c>
      <c r="O1426" s="8">
        <v>44433</v>
      </c>
      <c r="P1426" s="21" t="s">
        <v>12566</v>
      </c>
      <c r="Q1426" s="22">
        <f>Table1_2[[#This Row],[Bank Deposit]]-Table1_2[[#This Row],[Saving Accounts]]</f>
        <v>658822.02748000005</v>
      </c>
      <c r="R1426" s="22">
        <f>IF(AND(Table1_2[[#This Row],[Bank Deposit]]&gt;=500000),Table1_2[[#This Row],[Bank Deposit]]+Table1_2[[#This Row],[Bank Deposit]]*0.02,Table1_2[[#This Row],[Bank Deposit]])</f>
        <v>799998.24</v>
      </c>
    </row>
    <row r="1427" spans="1:18" x14ac:dyDescent="0.25">
      <c r="A1427" s="21" t="s">
        <v>3543</v>
      </c>
      <c r="B1427">
        <v>899152166</v>
      </c>
      <c r="C1427">
        <v>74</v>
      </c>
      <c r="D1427" s="8">
        <v>17677.5</v>
      </c>
      <c r="E1427" s="21" t="s">
        <v>1094</v>
      </c>
      <c r="F1427" s="21" t="s">
        <v>527</v>
      </c>
      <c r="G1427" s="21" t="s">
        <v>3331</v>
      </c>
      <c r="H1427" s="22">
        <v>519934</v>
      </c>
      <c r="I1427" s="22">
        <v>159495.25999175999</v>
      </c>
      <c r="J1427" s="21" t="s">
        <v>3545</v>
      </c>
      <c r="K1427" s="21"/>
      <c r="L1427" s="22">
        <v>3440416</v>
      </c>
      <c r="M1427" s="22">
        <v>0</v>
      </c>
      <c r="N1427" s="21" t="s">
        <v>12522</v>
      </c>
      <c r="O1427" s="8">
        <v>44311</v>
      </c>
      <c r="P1427" s="21" t="s">
        <v>12510</v>
      </c>
      <c r="Q1427" s="22">
        <f>Table1_2[[#This Row],[Bank Deposit]]-Table1_2[[#This Row],[Saving Accounts]]</f>
        <v>360438.74000823998</v>
      </c>
      <c r="R1427" s="22">
        <f>IF(AND(Table1_2[[#This Row],[Bank Deposit]]&gt;=500000),Table1_2[[#This Row],[Bank Deposit]]+Table1_2[[#This Row],[Bank Deposit]]*0.02,Table1_2[[#This Row],[Bank Deposit]])</f>
        <v>530332.68000000005</v>
      </c>
    </row>
    <row r="1428" spans="1:18" x14ac:dyDescent="0.25">
      <c r="A1428" s="21" t="s">
        <v>1494</v>
      </c>
      <c r="B1428">
        <v>797693035</v>
      </c>
      <c r="C1428">
        <v>35</v>
      </c>
      <c r="D1428" s="8">
        <v>31922.25</v>
      </c>
      <c r="E1428" s="21" t="s">
        <v>1094</v>
      </c>
      <c r="F1428" s="21" t="s">
        <v>549</v>
      </c>
      <c r="G1428" s="21" t="s">
        <v>14</v>
      </c>
      <c r="H1428" s="22">
        <v>152238</v>
      </c>
      <c r="I1428" s="22">
        <v>91794.148205759993</v>
      </c>
      <c r="J1428" s="21" t="s">
        <v>1496</v>
      </c>
      <c r="K1428" s="21"/>
      <c r="L1428" s="22">
        <v>227268804</v>
      </c>
      <c r="M1428" s="22">
        <v>0</v>
      </c>
      <c r="N1428" s="21" t="s">
        <v>12509</v>
      </c>
      <c r="O1428" s="8">
        <v>44598</v>
      </c>
      <c r="P1428" s="21" t="s">
        <v>12519</v>
      </c>
      <c r="Q1428" s="22">
        <f>Table1_2[[#This Row],[Bank Deposit]]-Table1_2[[#This Row],[Saving Accounts]]</f>
        <v>60443.851794240007</v>
      </c>
      <c r="R1428" s="22">
        <f>IF(AND(Table1_2[[#This Row],[Bank Deposit]]&gt;=500000),Table1_2[[#This Row],[Bank Deposit]]+Table1_2[[#This Row],[Bank Deposit]]*0.02,Table1_2[[#This Row],[Bank Deposit]])</f>
        <v>152238</v>
      </c>
    </row>
    <row r="1429" spans="1:18" x14ac:dyDescent="0.25">
      <c r="A1429" s="21" t="s">
        <v>1691</v>
      </c>
      <c r="B1429">
        <v>754637770</v>
      </c>
      <c r="C1429">
        <v>55</v>
      </c>
      <c r="D1429" s="8">
        <v>24617.25</v>
      </c>
      <c r="E1429" s="21" t="s">
        <v>1094</v>
      </c>
      <c r="F1429" s="21" t="s">
        <v>231</v>
      </c>
      <c r="G1429" s="21" t="s">
        <v>14</v>
      </c>
      <c r="H1429" s="22">
        <v>37980</v>
      </c>
      <c r="I1429" s="22">
        <v>52204.924926</v>
      </c>
      <c r="J1429" s="21" t="s">
        <v>1693</v>
      </c>
      <c r="K1429" s="21"/>
      <c r="L1429" s="22">
        <v>84024486</v>
      </c>
      <c r="M1429" s="22">
        <v>0</v>
      </c>
      <c r="N1429" s="21" t="s">
        <v>12509</v>
      </c>
      <c r="O1429" s="8">
        <v>44490</v>
      </c>
      <c r="P1429" s="21" t="s">
        <v>12519</v>
      </c>
      <c r="Q1429" s="22">
        <f>Table1_2[[#This Row],[Bank Deposit]]-Table1_2[[#This Row],[Saving Accounts]]</f>
        <v>-14224.924926</v>
      </c>
      <c r="R1429" s="22">
        <f>IF(AND(Table1_2[[#This Row],[Bank Deposit]]&gt;=500000),Table1_2[[#This Row],[Bank Deposit]]+Table1_2[[#This Row],[Bank Deposit]]*0.02,Table1_2[[#This Row],[Bank Deposit]])</f>
        <v>37980</v>
      </c>
    </row>
    <row r="1430" spans="1:18" x14ac:dyDescent="0.25">
      <c r="A1430" s="21" t="s">
        <v>1115</v>
      </c>
      <c r="B1430">
        <v>135610632</v>
      </c>
      <c r="C1430">
        <v>63</v>
      </c>
      <c r="D1430" s="8">
        <v>21695.25</v>
      </c>
      <c r="E1430" s="21" t="s">
        <v>1094</v>
      </c>
      <c r="F1430" s="21" t="s">
        <v>825</v>
      </c>
      <c r="G1430" s="21" t="s">
        <v>14</v>
      </c>
      <c r="H1430" s="22">
        <v>95126</v>
      </c>
      <c r="I1430" s="22">
        <v>38050.407780000001</v>
      </c>
      <c r="J1430" s="21" t="s">
        <v>1117</v>
      </c>
      <c r="K1430" s="21"/>
      <c r="L1430" s="22">
        <v>1005057837</v>
      </c>
      <c r="M1430" s="22">
        <v>552877731</v>
      </c>
      <c r="N1430" s="21" t="s">
        <v>12515</v>
      </c>
      <c r="O1430" s="8">
        <v>44485</v>
      </c>
      <c r="P1430" s="21" t="s">
        <v>12516</v>
      </c>
      <c r="Q1430" s="22">
        <f>Table1_2[[#This Row],[Bank Deposit]]-Table1_2[[#This Row],[Saving Accounts]]</f>
        <v>57075.592219999999</v>
      </c>
      <c r="R1430" s="22">
        <f>IF(AND(Table1_2[[#This Row],[Bank Deposit]]&gt;=500000),Table1_2[[#This Row],[Bank Deposit]]+Table1_2[[#This Row],[Bank Deposit]]*0.02,Table1_2[[#This Row],[Bank Deposit]])</f>
        <v>95126</v>
      </c>
    </row>
    <row r="1431" spans="1:18" x14ac:dyDescent="0.25">
      <c r="A1431" s="21" t="s">
        <v>1106</v>
      </c>
      <c r="B1431">
        <v>581636322</v>
      </c>
      <c r="C1431">
        <v>24</v>
      </c>
      <c r="D1431" s="8">
        <v>35940</v>
      </c>
      <c r="E1431" s="21" t="s">
        <v>1094</v>
      </c>
      <c r="F1431" s="21" t="s">
        <v>750</v>
      </c>
      <c r="G1431" s="21" t="s">
        <v>14</v>
      </c>
      <c r="H1431" s="22">
        <v>1138431</v>
      </c>
      <c r="I1431" s="22">
        <v>403537.55913449998</v>
      </c>
      <c r="J1431" s="21" t="s">
        <v>1108</v>
      </c>
      <c r="K1431" s="21"/>
      <c r="L1431" s="22">
        <v>1460132973</v>
      </c>
      <c r="M1431" s="22">
        <v>0</v>
      </c>
      <c r="N1431" s="21" t="s">
        <v>12525</v>
      </c>
      <c r="O1431" s="8">
        <v>44568</v>
      </c>
      <c r="P1431" s="21" t="s">
        <v>12506</v>
      </c>
      <c r="Q1431" s="22">
        <f>Table1_2[[#This Row],[Bank Deposit]]-Table1_2[[#This Row],[Saving Accounts]]</f>
        <v>734893.44086550002</v>
      </c>
      <c r="R1431" s="22">
        <f>IF(AND(Table1_2[[#This Row],[Bank Deposit]]&gt;=500000),Table1_2[[#This Row],[Bank Deposit]]+Table1_2[[#This Row],[Bank Deposit]]*0.02,Table1_2[[#This Row],[Bank Deposit]])</f>
        <v>1161199.6200000001</v>
      </c>
    </row>
    <row r="1432" spans="1:18" x14ac:dyDescent="0.25">
      <c r="A1432" s="21" t="s">
        <v>1646</v>
      </c>
      <c r="B1432">
        <v>418929121</v>
      </c>
      <c r="C1432">
        <v>70</v>
      </c>
      <c r="D1432" s="8">
        <v>19138.5</v>
      </c>
      <c r="E1432" s="21" t="s">
        <v>1094</v>
      </c>
      <c r="F1432" s="21" t="s">
        <v>310</v>
      </c>
      <c r="G1432" s="21" t="s">
        <v>14</v>
      </c>
      <c r="H1432" s="22">
        <v>85131</v>
      </c>
      <c r="I1432" s="22">
        <v>25539.191999999999</v>
      </c>
      <c r="J1432" s="21" t="s">
        <v>1648</v>
      </c>
      <c r="K1432" s="21"/>
      <c r="L1432" s="22">
        <v>1429603869</v>
      </c>
      <c r="M1432" s="22">
        <v>0</v>
      </c>
      <c r="N1432" s="21" t="s">
        <v>12505</v>
      </c>
      <c r="O1432" s="8">
        <v>44489</v>
      </c>
      <c r="P1432" s="21" t="s">
        <v>12512</v>
      </c>
      <c r="Q1432" s="22">
        <f>Table1_2[[#This Row],[Bank Deposit]]-Table1_2[[#This Row],[Saving Accounts]]</f>
        <v>59591.808000000005</v>
      </c>
      <c r="R1432" s="22">
        <f>IF(AND(Table1_2[[#This Row],[Bank Deposit]]&gt;=500000),Table1_2[[#This Row],[Bank Deposit]]+Table1_2[[#This Row],[Bank Deposit]]*0.02,Table1_2[[#This Row],[Bank Deposit]])</f>
        <v>85131</v>
      </c>
    </row>
    <row r="1433" spans="1:18" x14ac:dyDescent="0.25">
      <c r="A1433" s="21" t="s">
        <v>3970</v>
      </c>
      <c r="B1433">
        <v>627379463</v>
      </c>
      <c r="C1433">
        <v>21</v>
      </c>
      <c r="D1433" s="8">
        <v>37035.75</v>
      </c>
      <c r="E1433" s="21" t="s">
        <v>1094</v>
      </c>
      <c r="F1433" s="21" t="s">
        <v>1400</v>
      </c>
      <c r="G1433" s="21" t="s">
        <v>3820</v>
      </c>
      <c r="H1433" s="22">
        <v>353911</v>
      </c>
      <c r="I1433" s="22">
        <v>178176.130065</v>
      </c>
      <c r="J1433" s="21" t="s">
        <v>3972</v>
      </c>
      <c r="K1433" s="21"/>
      <c r="L1433" s="22">
        <v>2494974825</v>
      </c>
      <c r="M1433" s="22">
        <v>0</v>
      </c>
      <c r="N1433" s="21" t="s">
        <v>12539</v>
      </c>
      <c r="O1433" s="8">
        <v>44316</v>
      </c>
      <c r="P1433" s="21" t="s">
        <v>12512</v>
      </c>
      <c r="Q1433" s="22">
        <f>Table1_2[[#This Row],[Bank Deposit]]-Table1_2[[#This Row],[Saving Accounts]]</f>
        <v>175734.869935</v>
      </c>
      <c r="R1433" s="22">
        <f>IF(AND(Table1_2[[#This Row],[Bank Deposit]]&gt;=500000),Table1_2[[#This Row],[Bank Deposit]]+Table1_2[[#This Row],[Bank Deposit]]*0.02,Table1_2[[#This Row],[Bank Deposit]])</f>
        <v>353911</v>
      </c>
    </row>
    <row r="1434" spans="1:18" x14ac:dyDescent="0.25">
      <c r="A1434" s="21" t="s">
        <v>4618</v>
      </c>
      <c r="B1434">
        <v>744867727</v>
      </c>
      <c r="C1434">
        <v>70</v>
      </c>
      <c r="D1434" s="8">
        <v>19138.5</v>
      </c>
      <c r="E1434" s="21" t="s">
        <v>1094</v>
      </c>
      <c r="F1434" s="21" t="s">
        <v>231</v>
      </c>
      <c r="G1434" s="21" t="s">
        <v>4099</v>
      </c>
      <c r="H1434" s="22">
        <v>646179</v>
      </c>
      <c r="I1434" s="22">
        <v>173083.59179999999</v>
      </c>
      <c r="J1434" s="21" t="s">
        <v>4620</v>
      </c>
      <c r="K1434" s="21"/>
      <c r="L1434" s="22">
        <v>2617513472</v>
      </c>
      <c r="M1434" s="22">
        <v>0</v>
      </c>
      <c r="N1434" s="21" t="s">
        <v>12522</v>
      </c>
      <c r="O1434" s="8">
        <v>44305</v>
      </c>
      <c r="P1434" s="21" t="s">
        <v>12510</v>
      </c>
      <c r="Q1434" s="22">
        <f>Table1_2[[#This Row],[Bank Deposit]]-Table1_2[[#This Row],[Saving Accounts]]</f>
        <v>473095.40820000001</v>
      </c>
      <c r="R1434" s="22">
        <f>IF(AND(Table1_2[[#This Row],[Bank Deposit]]&gt;=500000),Table1_2[[#This Row],[Bank Deposit]]+Table1_2[[#This Row],[Bank Deposit]]*0.02,Table1_2[[#This Row],[Bank Deposit]])</f>
        <v>659102.57999999996</v>
      </c>
    </row>
    <row r="1435" spans="1:18" x14ac:dyDescent="0.25">
      <c r="A1435" s="21" t="s">
        <v>6366</v>
      </c>
      <c r="B1435">
        <v>158304189</v>
      </c>
      <c r="C1435">
        <v>71</v>
      </c>
      <c r="D1435" s="8">
        <v>18773.25</v>
      </c>
      <c r="E1435" s="21" t="s">
        <v>12</v>
      </c>
      <c r="F1435" s="21" t="s">
        <v>989</v>
      </c>
      <c r="G1435" s="21" t="s">
        <v>4095</v>
      </c>
      <c r="H1435" s="22">
        <v>834990</v>
      </c>
      <c r="I1435" s="22">
        <v>256364.40063168001</v>
      </c>
      <c r="J1435" s="21" t="s">
        <v>6368</v>
      </c>
      <c r="K1435" s="21"/>
      <c r="L1435" s="22">
        <v>4011448584</v>
      </c>
      <c r="M1435" s="22">
        <v>0</v>
      </c>
      <c r="N1435" s="21" t="s">
        <v>12539</v>
      </c>
      <c r="O1435" s="8">
        <v>44512</v>
      </c>
      <c r="P1435" s="21" t="s">
        <v>12510</v>
      </c>
      <c r="Q1435" s="22">
        <f>Table1_2[[#This Row],[Bank Deposit]]-Table1_2[[#This Row],[Saving Accounts]]</f>
        <v>578625.59936831996</v>
      </c>
      <c r="R1435" s="22">
        <f>IF(AND(Table1_2[[#This Row],[Bank Deposit]]&gt;=500000),Table1_2[[#This Row],[Bank Deposit]]+Table1_2[[#This Row],[Bank Deposit]]*0.02,Table1_2[[#This Row],[Bank Deposit]])</f>
        <v>851689.8</v>
      </c>
    </row>
    <row r="1436" spans="1:18" x14ac:dyDescent="0.25">
      <c r="A1436" s="21" t="s">
        <v>4675</v>
      </c>
      <c r="B1436">
        <v>279450697</v>
      </c>
      <c r="C1436">
        <v>78</v>
      </c>
      <c r="D1436" s="8">
        <v>16216.5</v>
      </c>
      <c r="E1436" s="21" t="s">
        <v>1094</v>
      </c>
      <c r="F1436" s="21" t="s">
        <v>610</v>
      </c>
      <c r="G1436" s="21" t="s">
        <v>4054</v>
      </c>
      <c r="H1436" s="22">
        <v>1026867</v>
      </c>
      <c r="I1436" s="22">
        <v>482969.74965120002</v>
      </c>
      <c r="J1436" s="21" t="s">
        <v>4677</v>
      </c>
      <c r="K1436" s="21"/>
      <c r="L1436" s="22">
        <v>2129593312</v>
      </c>
      <c r="M1436" s="22">
        <v>0</v>
      </c>
      <c r="N1436" s="21" t="s">
        <v>12509</v>
      </c>
      <c r="O1436" s="8">
        <v>44533</v>
      </c>
      <c r="P1436" s="21" t="s">
        <v>12519</v>
      </c>
      <c r="Q1436" s="22">
        <f>Table1_2[[#This Row],[Bank Deposit]]-Table1_2[[#This Row],[Saving Accounts]]</f>
        <v>543897.25034879998</v>
      </c>
      <c r="R1436" s="22">
        <f>IF(AND(Table1_2[[#This Row],[Bank Deposit]]&gt;=500000),Table1_2[[#This Row],[Bank Deposit]]+Table1_2[[#This Row],[Bank Deposit]]*0.02,Table1_2[[#This Row],[Bank Deposit]])</f>
        <v>1047404.34</v>
      </c>
    </row>
    <row r="1437" spans="1:18" x14ac:dyDescent="0.25">
      <c r="A1437" s="21" t="s">
        <v>1072</v>
      </c>
      <c r="B1437">
        <v>533542112</v>
      </c>
      <c r="C1437">
        <v>25</v>
      </c>
      <c r="D1437" s="8">
        <v>35574.75</v>
      </c>
      <c r="E1437" s="21" t="s">
        <v>12</v>
      </c>
      <c r="F1437" s="21" t="s">
        <v>385</v>
      </c>
      <c r="G1437" s="21" t="s">
        <v>14</v>
      </c>
      <c r="H1437" s="22">
        <v>1143537</v>
      </c>
      <c r="I1437" s="22">
        <v>343060.98175440001</v>
      </c>
      <c r="J1437" s="21" t="s">
        <v>1074</v>
      </c>
      <c r="K1437" s="21"/>
      <c r="L1437" s="22">
        <v>1764274176</v>
      </c>
      <c r="M1437" s="22">
        <v>0</v>
      </c>
      <c r="N1437" s="21" t="s">
        <v>12525</v>
      </c>
      <c r="O1437" s="8">
        <v>44409</v>
      </c>
      <c r="P1437" s="21" t="s">
        <v>12561</v>
      </c>
      <c r="Q1437" s="22">
        <f>Table1_2[[#This Row],[Bank Deposit]]-Table1_2[[#This Row],[Saving Accounts]]</f>
        <v>800476.01824559993</v>
      </c>
      <c r="R1437" s="22">
        <f>IF(AND(Table1_2[[#This Row],[Bank Deposit]]&gt;=500000),Table1_2[[#This Row],[Bank Deposit]]+Table1_2[[#This Row],[Bank Deposit]]*0.02,Table1_2[[#This Row],[Bank Deposit]])</f>
        <v>1166407.74</v>
      </c>
    </row>
    <row r="1438" spans="1:18" x14ac:dyDescent="0.25">
      <c r="A1438" s="21" t="s">
        <v>5161</v>
      </c>
      <c r="B1438">
        <v>228360525</v>
      </c>
      <c r="C1438">
        <v>80</v>
      </c>
      <c r="D1438" s="8">
        <v>15486</v>
      </c>
      <c r="E1438" s="21" t="s">
        <v>1094</v>
      </c>
      <c r="F1438" s="21" t="s">
        <v>940</v>
      </c>
      <c r="G1438" s="21" t="s">
        <v>4095</v>
      </c>
      <c r="H1438" s="22">
        <v>436495</v>
      </c>
      <c r="I1438" s="22">
        <v>119688.48016965001</v>
      </c>
      <c r="J1438" s="21" t="s">
        <v>5163</v>
      </c>
      <c r="K1438" s="21"/>
      <c r="L1438" s="22">
        <v>1189387776</v>
      </c>
      <c r="M1438" s="22">
        <v>0</v>
      </c>
      <c r="N1438" s="21" t="s">
        <v>12509</v>
      </c>
      <c r="O1438" s="8">
        <v>44274</v>
      </c>
      <c r="P1438" s="21" t="s">
        <v>12519</v>
      </c>
      <c r="Q1438" s="22">
        <f>Table1_2[[#This Row],[Bank Deposit]]-Table1_2[[#This Row],[Saving Accounts]]</f>
        <v>316806.51983035001</v>
      </c>
      <c r="R1438" s="22">
        <f>IF(AND(Table1_2[[#This Row],[Bank Deposit]]&gt;=500000),Table1_2[[#This Row],[Bank Deposit]]+Table1_2[[#This Row],[Bank Deposit]]*0.02,Table1_2[[#This Row],[Bank Deposit]])</f>
        <v>436495</v>
      </c>
    </row>
    <row r="1439" spans="1:18" x14ac:dyDescent="0.25">
      <c r="A1439" s="21" t="s">
        <v>3452</v>
      </c>
      <c r="B1439">
        <v>491584738</v>
      </c>
      <c r="C1439">
        <v>57</v>
      </c>
      <c r="D1439" s="8">
        <v>23886.75</v>
      </c>
      <c r="E1439" s="21" t="s">
        <v>1094</v>
      </c>
      <c r="F1439" s="21" t="s">
        <v>487</v>
      </c>
      <c r="G1439" s="21" t="s">
        <v>3331</v>
      </c>
      <c r="H1439" s="22">
        <v>334597</v>
      </c>
      <c r="I1439" s="22">
        <v>28738.636893120001</v>
      </c>
      <c r="J1439" s="21" t="s">
        <v>3454</v>
      </c>
      <c r="K1439" s="21"/>
      <c r="L1439" s="22">
        <v>873549567</v>
      </c>
      <c r="M1439" s="22">
        <v>0</v>
      </c>
      <c r="N1439" s="21" t="s">
        <v>12525</v>
      </c>
      <c r="O1439" s="8">
        <v>44631</v>
      </c>
      <c r="P1439" s="21" t="s">
        <v>12564</v>
      </c>
      <c r="Q1439" s="22">
        <f>Table1_2[[#This Row],[Bank Deposit]]-Table1_2[[#This Row],[Saving Accounts]]</f>
        <v>305858.36310687999</v>
      </c>
      <c r="R1439" s="22">
        <f>IF(AND(Table1_2[[#This Row],[Bank Deposit]]&gt;=500000),Table1_2[[#This Row],[Bank Deposit]]+Table1_2[[#This Row],[Bank Deposit]]*0.02,Table1_2[[#This Row],[Bank Deposit]])</f>
        <v>334597</v>
      </c>
    </row>
    <row r="1440" spans="1:18" x14ac:dyDescent="0.25">
      <c r="A1440" s="21" t="s">
        <v>3452</v>
      </c>
      <c r="B1440">
        <v>179532546</v>
      </c>
      <c r="C1440">
        <v>56</v>
      </c>
      <c r="D1440" s="8">
        <v>24252</v>
      </c>
      <c r="E1440" s="21" t="s">
        <v>1094</v>
      </c>
      <c r="F1440" s="21" t="s">
        <v>241</v>
      </c>
      <c r="G1440" s="21" t="s">
        <v>4105</v>
      </c>
      <c r="H1440" s="22">
        <v>515252</v>
      </c>
      <c r="I1440" s="22">
        <v>182421.17357568</v>
      </c>
      <c r="J1440" s="21" t="s">
        <v>5022</v>
      </c>
      <c r="K1440" s="21"/>
      <c r="L1440" s="22">
        <v>873549567</v>
      </c>
      <c r="M1440" s="22">
        <v>0</v>
      </c>
      <c r="N1440" s="21" t="s">
        <v>12522</v>
      </c>
      <c r="O1440" s="8">
        <v>44575</v>
      </c>
      <c r="P1440" s="21" t="s">
        <v>12510</v>
      </c>
      <c r="Q1440" s="22">
        <f>Table1_2[[#This Row],[Bank Deposit]]-Table1_2[[#This Row],[Saving Accounts]]</f>
        <v>332830.82642432</v>
      </c>
      <c r="R1440" s="22">
        <f>IF(AND(Table1_2[[#This Row],[Bank Deposit]]&gt;=500000),Table1_2[[#This Row],[Bank Deposit]]+Table1_2[[#This Row],[Bank Deposit]]*0.02,Table1_2[[#This Row],[Bank Deposit]])</f>
        <v>525557.04</v>
      </c>
    </row>
    <row r="1441" spans="1:18" x14ac:dyDescent="0.25">
      <c r="A1441" s="21" t="s">
        <v>1326</v>
      </c>
      <c r="B1441">
        <v>506918699</v>
      </c>
      <c r="C1441">
        <v>84</v>
      </c>
      <c r="D1441" s="8">
        <v>14025</v>
      </c>
      <c r="E1441" s="21" t="s">
        <v>1094</v>
      </c>
      <c r="F1441" s="21" t="s">
        <v>881</v>
      </c>
      <c r="G1441" s="21" t="s">
        <v>14</v>
      </c>
      <c r="H1441" s="22">
        <v>310706</v>
      </c>
      <c r="I1441" s="22">
        <v>101356.639944</v>
      </c>
      <c r="J1441" s="21" t="s">
        <v>1328</v>
      </c>
      <c r="K1441" s="21"/>
      <c r="L1441" s="22">
        <v>2688843576</v>
      </c>
      <c r="M1441" s="22">
        <v>0</v>
      </c>
      <c r="N1441" s="21" t="s">
        <v>12525</v>
      </c>
      <c r="O1441" s="8">
        <v>44625</v>
      </c>
      <c r="P1441" s="21" t="s">
        <v>12506</v>
      </c>
      <c r="Q1441" s="22">
        <f>Table1_2[[#This Row],[Bank Deposit]]-Table1_2[[#This Row],[Saving Accounts]]</f>
        <v>209349.360056</v>
      </c>
      <c r="R1441" s="22">
        <f>IF(AND(Table1_2[[#This Row],[Bank Deposit]]&gt;=500000),Table1_2[[#This Row],[Bank Deposit]]+Table1_2[[#This Row],[Bank Deposit]]*0.02,Table1_2[[#This Row],[Bank Deposit]])</f>
        <v>310706</v>
      </c>
    </row>
    <row r="1442" spans="1:18" x14ac:dyDescent="0.25">
      <c r="A1442" s="21" t="s">
        <v>6036</v>
      </c>
      <c r="B1442">
        <v>482543741</v>
      </c>
      <c r="C1442">
        <v>25</v>
      </c>
      <c r="D1442" s="8">
        <v>35574.75</v>
      </c>
      <c r="E1442" s="21" t="s">
        <v>12</v>
      </c>
      <c r="F1442" s="21" t="s">
        <v>463</v>
      </c>
      <c r="G1442" s="21" t="s">
        <v>4054</v>
      </c>
      <c r="H1442" s="22">
        <v>888080</v>
      </c>
      <c r="I1442" s="22">
        <v>160488.81680832</v>
      </c>
      <c r="J1442" s="21" t="s">
        <v>6038</v>
      </c>
      <c r="K1442" s="21"/>
      <c r="L1442" s="22">
        <v>54632704</v>
      </c>
      <c r="M1442" s="22">
        <v>0</v>
      </c>
      <c r="N1442" s="21" t="s">
        <v>12522</v>
      </c>
      <c r="O1442" s="8">
        <v>44401</v>
      </c>
      <c r="P1442" s="21" t="s">
        <v>12512</v>
      </c>
      <c r="Q1442" s="22">
        <f>Table1_2[[#This Row],[Bank Deposit]]-Table1_2[[#This Row],[Saving Accounts]]</f>
        <v>727591.18319168</v>
      </c>
      <c r="R1442" s="22">
        <f>IF(AND(Table1_2[[#This Row],[Bank Deposit]]&gt;=500000),Table1_2[[#This Row],[Bank Deposit]]+Table1_2[[#This Row],[Bank Deposit]]*0.02,Table1_2[[#This Row],[Bank Deposit]])</f>
        <v>905841.6</v>
      </c>
    </row>
    <row r="1443" spans="1:18" x14ac:dyDescent="0.25">
      <c r="A1443" s="21" t="s">
        <v>6784</v>
      </c>
      <c r="B1443">
        <v>787613810</v>
      </c>
      <c r="C1443">
        <v>40</v>
      </c>
      <c r="D1443" s="8">
        <v>30096</v>
      </c>
      <c r="E1443" s="21" t="s">
        <v>12</v>
      </c>
      <c r="F1443" s="21" t="s">
        <v>1076</v>
      </c>
      <c r="G1443" s="21" t="s">
        <v>4066</v>
      </c>
      <c r="H1443" s="22">
        <v>2426965</v>
      </c>
      <c r="I1443" s="22">
        <v>807724.25231999997</v>
      </c>
      <c r="J1443" s="21" t="s">
        <v>6786</v>
      </c>
      <c r="K1443" s="21"/>
      <c r="L1443" s="22">
        <v>1615867572</v>
      </c>
      <c r="M1443" s="22">
        <v>0</v>
      </c>
      <c r="N1443" s="21" t="s">
        <v>12509</v>
      </c>
      <c r="O1443" s="8">
        <v>44336</v>
      </c>
      <c r="P1443" s="21" t="s">
        <v>12519</v>
      </c>
      <c r="Q1443" s="22">
        <f>Table1_2[[#This Row],[Bank Deposit]]-Table1_2[[#This Row],[Saving Accounts]]</f>
        <v>1619240.74768</v>
      </c>
      <c r="R1443" s="22">
        <f>IF(AND(Table1_2[[#This Row],[Bank Deposit]]&gt;=500000),Table1_2[[#This Row],[Bank Deposit]]+Table1_2[[#This Row],[Bank Deposit]]*0.02,Table1_2[[#This Row],[Bank Deposit]])</f>
        <v>2475504.2999999998</v>
      </c>
    </row>
    <row r="1444" spans="1:18" x14ac:dyDescent="0.25">
      <c r="A1444" s="21" t="s">
        <v>7836</v>
      </c>
      <c r="B1444">
        <v>822211095</v>
      </c>
      <c r="C1444">
        <v>43</v>
      </c>
      <c r="D1444" s="8">
        <v>29000.25</v>
      </c>
      <c r="E1444" s="21" t="s">
        <v>12</v>
      </c>
      <c r="F1444" s="21" t="s">
        <v>115</v>
      </c>
      <c r="G1444" s="21" t="s">
        <v>3058</v>
      </c>
      <c r="H1444" s="22">
        <v>231683</v>
      </c>
      <c r="I1444" s="22">
        <v>170659.48746</v>
      </c>
      <c r="J1444" s="21" t="s">
        <v>7838</v>
      </c>
      <c r="K1444" s="21"/>
      <c r="L1444" s="22">
        <v>1937970139</v>
      </c>
      <c r="M1444" s="22">
        <v>0</v>
      </c>
      <c r="N1444" s="21" t="s">
        <v>12522</v>
      </c>
      <c r="O1444" s="8">
        <v>44576</v>
      </c>
      <c r="P1444" s="21" t="s">
        <v>12512</v>
      </c>
      <c r="Q1444" s="22">
        <f>Table1_2[[#This Row],[Bank Deposit]]-Table1_2[[#This Row],[Saving Accounts]]</f>
        <v>61023.512539999996</v>
      </c>
      <c r="R1444" s="22">
        <f>IF(AND(Table1_2[[#This Row],[Bank Deposit]]&gt;=500000),Table1_2[[#This Row],[Bank Deposit]]+Table1_2[[#This Row],[Bank Deposit]]*0.02,Table1_2[[#This Row],[Bank Deposit]])</f>
        <v>231683</v>
      </c>
    </row>
    <row r="1445" spans="1:18" x14ac:dyDescent="0.25">
      <c r="A1445" s="21" t="s">
        <v>9042</v>
      </c>
      <c r="B1445">
        <v>206373963</v>
      </c>
      <c r="C1445">
        <v>27</v>
      </c>
      <c r="D1445" s="8">
        <v>36123.25</v>
      </c>
      <c r="E1445" s="21" t="s">
        <v>1094</v>
      </c>
      <c r="F1445" s="21" t="s">
        <v>15541</v>
      </c>
      <c r="G1445" s="21" t="s">
        <v>14</v>
      </c>
      <c r="H1445" s="22">
        <v>422390</v>
      </c>
      <c r="I1445" s="22">
        <v>467526.55314990575</v>
      </c>
      <c r="J1445" s="21" t="s">
        <v>9044</v>
      </c>
      <c r="K1445" s="21"/>
      <c r="L1445" s="22">
        <v>2918150055</v>
      </c>
      <c r="M1445" s="22">
        <v>0</v>
      </c>
      <c r="N1445" s="21" t="s">
        <v>12505</v>
      </c>
      <c r="O1445" s="8">
        <v>44257</v>
      </c>
      <c r="P1445" s="21" t="s">
        <v>12506</v>
      </c>
      <c r="Q1445" s="22">
        <f>Table1_2[[#This Row],[Bank Deposit]]-Table1_2[[#This Row],[Saving Accounts]]</f>
        <v>-45136.553149905754</v>
      </c>
      <c r="R1445" s="22">
        <f>IF(AND(Table1_2[[#This Row],[Bank Deposit]]&gt;=500000),Table1_2[[#This Row],[Bank Deposit]]+Table1_2[[#This Row],[Bank Deposit]]*0.02,Table1_2[[#This Row],[Bank Deposit]])</f>
        <v>422390</v>
      </c>
    </row>
    <row r="1446" spans="1:18" x14ac:dyDescent="0.25">
      <c r="A1446" s="21" t="s">
        <v>5542</v>
      </c>
      <c r="B1446">
        <v>850085744</v>
      </c>
      <c r="C1446">
        <v>34</v>
      </c>
      <c r="D1446" s="8">
        <v>32287.5</v>
      </c>
      <c r="E1446" s="21" t="s">
        <v>1094</v>
      </c>
      <c r="F1446" s="21" t="s">
        <v>453</v>
      </c>
      <c r="G1446" s="21" t="s">
        <v>4062</v>
      </c>
      <c r="H1446" s="22">
        <v>247702</v>
      </c>
      <c r="I1446" s="22">
        <v>104650.0428996</v>
      </c>
      <c r="J1446" s="21" t="s">
        <v>5544</v>
      </c>
      <c r="K1446" s="21"/>
      <c r="L1446" s="22">
        <v>1447364284</v>
      </c>
      <c r="M1446" s="22">
        <v>0</v>
      </c>
      <c r="N1446" s="21" t="s">
        <v>12539</v>
      </c>
      <c r="O1446" s="8">
        <v>44641</v>
      </c>
      <c r="P1446" s="21" t="s">
        <v>12566</v>
      </c>
      <c r="Q1446" s="22">
        <f>Table1_2[[#This Row],[Bank Deposit]]-Table1_2[[#This Row],[Saving Accounts]]</f>
        <v>143051.9571004</v>
      </c>
      <c r="R1446" s="22">
        <f>IF(AND(Table1_2[[#This Row],[Bank Deposit]]&gt;=500000),Table1_2[[#This Row],[Bank Deposit]]+Table1_2[[#This Row],[Bank Deposit]]*0.02,Table1_2[[#This Row],[Bank Deposit]])</f>
        <v>247702</v>
      </c>
    </row>
    <row r="1447" spans="1:18" x14ac:dyDescent="0.25">
      <c r="A1447" s="21" t="s">
        <v>5293</v>
      </c>
      <c r="B1447">
        <v>556812134</v>
      </c>
      <c r="C1447">
        <v>46</v>
      </c>
      <c r="D1447" s="8">
        <v>27904.5</v>
      </c>
      <c r="E1447" s="21" t="s">
        <v>1094</v>
      </c>
      <c r="F1447" s="21" t="s">
        <v>1146</v>
      </c>
      <c r="G1447" s="21" t="s">
        <v>4220</v>
      </c>
      <c r="H1447" s="22">
        <v>1998613</v>
      </c>
      <c r="I1447" s="22">
        <v>276626.20877892</v>
      </c>
      <c r="J1447" s="21" t="s">
        <v>5295</v>
      </c>
      <c r="K1447" s="21"/>
      <c r="L1447" s="22">
        <v>293419065</v>
      </c>
      <c r="M1447" s="22">
        <v>0</v>
      </c>
      <c r="N1447" s="21" t="s">
        <v>12505</v>
      </c>
      <c r="O1447" s="8">
        <v>44283</v>
      </c>
      <c r="P1447" s="21" t="s">
        <v>12506</v>
      </c>
      <c r="Q1447" s="22">
        <f>Table1_2[[#This Row],[Bank Deposit]]-Table1_2[[#This Row],[Saving Accounts]]</f>
        <v>1721986.7912210799</v>
      </c>
      <c r="R1447" s="22">
        <f>IF(AND(Table1_2[[#This Row],[Bank Deposit]]&gt;=500000),Table1_2[[#This Row],[Bank Deposit]]+Table1_2[[#This Row],[Bank Deposit]]*0.02,Table1_2[[#This Row],[Bank Deposit]])</f>
        <v>2038585.26</v>
      </c>
    </row>
    <row r="1448" spans="1:18" x14ac:dyDescent="0.25">
      <c r="A1448" s="21" t="s">
        <v>5293</v>
      </c>
      <c r="B1448">
        <v>661870122</v>
      </c>
      <c r="C1448">
        <v>34</v>
      </c>
      <c r="D1448" s="8">
        <v>32287.5</v>
      </c>
      <c r="E1448" s="21" t="s">
        <v>12</v>
      </c>
      <c r="F1448" s="21" t="s">
        <v>807</v>
      </c>
      <c r="G1448" s="21" t="s">
        <v>3820</v>
      </c>
      <c r="H1448" s="22">
        <v>251159</v>
      </c>
      <c r="I1448" s="22">
        <v>166293.528012</v>
      </c>
      <c r="J1448" s="21" t="s">
        <v>8873</v>
      </c>
      <c r="K1448" s="21"/>
      <c r="L1448" s="22">
        <v>293419065</v>
      </c>
      <c r="M1448" s="22">
        <v>0</v>
      </c>
      <c r="N1448" s="21" t="s">
        <v>12505</v>
      </c>
      <c r="O1448" s="8">
        <v>44431</v>
      </c>
      <c r="P1448" s="21" t="s">
        <v>12506</v>
      </c>
      <c r="Q1448" s="22">
        <f>Table1_2[[#This Row],[Bank Deposit]]-Table1_2[[#This Row],[Saving Accounts]]</f>
        <v>84865.471988000005</v>
      </c>
      <c r="R1448" s="22">
        <f>IF(AND(Table1_2[[#This Row],[Bank Deposit]]&gt;=500000),Table1_2[[#This Row],[Bank Deposit]]+Table1_2[[#This Row],[Bank Deposit]]*0.02,Table1_2[[#This Row],[Bank Deposit]])</f>
        <v>251159</v>
      </c>
    </row>
    <row r="1449" spans="1:18" x14ac:dyDescent="0.25">
      <c r="A1449" s="21" t="s">
        <v>5554</v>
      </c>
      <c r="B1449">
        <v>527206325</v>
      </c>
      <c r="C1449">
        <v>83</v>
      </c>
      <c r="D1449" s="8">
        <v>14390.25</v>
      </c>
      <c r="E1449" s="21" t="s">
        <v>1094</v>
      </c>
      <c r="F1449" s="21" t="s">
        <v>172</v>
      </c>
      <c r="G1449" s="21" t="s">
        <v>4084</v>
      </c>
      <c r="H1449" s="22">
        <v>1526189</v>
      </c>
      <c r="I1449" s="22">
        <v>164289.7298112</v>
      </c>
      <c r="J1449" s="21" t="s">
        <v>5556</v>
      </c>
      <c r="K1449" s="21"/>
      <c r="L1449" s="22">
        <v>727734784</v>
      </c>
      <c r="M1449" s="22">
        <v>0</v>
      </c>
      <c r="N1449" s="21" t="s">
        <v>12505</v>
      </c>
      <c r="O1449" s="8">
        <v>44274</v>
      </c>
      <c r="P1449" s="21" t="s">
        <v>12564</v>
      </c>
      <c r="Q1449" s="22">
        <f>Table1_2[[#This Row],[Bank Deposit]]-Table1_2[[#This Row],[Saving Accounts]]</f>
        <v>1361899.2701888001</v>
      </c>
      <c r="R1449" s="22">
        <f>IF(AND(Table1_2[[#This Row],[Bank Deposit]]&gt;=500000),Table1_2[[#This Row],[Bank Deposit]]+Table1_2[[#This Row],[Bank Deposit]]*0.02,Table1_2[[#This Row],[Bank Deposit]])</f>
        <v>1556712.78</v>
      </c>
    </row>
    <row r="1450" spans="1:18" x14ac:dyDescent="0.25">
      <c r="A1450" s="21" t="s">
        <v>7995</v>
      </c>
      <c r="B1450">
        <v>815158945</v>
      </c>
      <c r="C1450">
        <v>75</v>
      </c>
      <c r="D1450" s="8">
        <v>17312.25</v>
      </c>
      <c r="E1450" s="21" t="s">
        <v>12</v>
      </c>
      <c r="F1450" s="21" t="s">
        <v>185</v>
      </c>
      <c r="G1450" s="21" t="s">
        <v>3583</v>
      </c>
      <c r="H1450" s="22">
        <v>247130</v>
      </c>
      <c r="I1450" s="22">
        <v>188999.02561176001</v>
      </c>
      <c r="J1450" s="21" t="s">
        <v>7997</v>
      </c>
      <c r="K1450" s="21"/>
      <c r="L1450" s="22">
        <v>494218788</v>
      </c>
      <c r="M1450" s="22">
        <v>0</v>
      </c>
      <c r="N1450" s="21" t="s">
        <v>12505</v>
      </c>
      <c r="O1450" s="8">
        <v>44407</v>
      </c>
      <c r="P1450" s="21" t="s">
        <v>12506</v>
      </c>
      <c r="Q1450" s="22">
        <f>Table1_2[[#This Row],[Bank Deposit]]-Table1_2[[#This Row],[Saving Accounts]]</f>
        <v>58130.974388239993</v>
      </c>
      <c r="R1450" s="22">
        <f>IF(AND(Table1_2[[#This Row],[Bank Deposit]]&gt;=500000),Table1_2[[#This Row],[Bank Deposit]]+Table1_2[[#This Row],[Bank Deposit]]*0.02,Table1_2[[#This Row],[Bank Deposit]])</f>
        <v>247130</v>
      </c>
    </row>
    <row r="1451" spans="1:18" x14ac:dyDescent="0.25">
      <c r="A1451" s="21" t="s">
        <v>548</v>
      </c>
      <c r="B1451">
        <v>651408920</v>
      </c>
      <c r="C1451">
        <v>68</v>
      </c>
      <c r="D1451" s="8">
        <v>19869</v>
      </c>
      <c r="E1451" s="21" t="s">
        <v>12</v>
      </c>
      <c r="F1451" s="21" t="s">
        <v>549</v>
      </c>
      <c r="G1451" s="21" t="s">
        <v>14</v>
      </c>
      <c r="H1451" s="22">
        <v>2146327</v>
      </c>
      <c r="I1451" s="22">
        <v>811103.96039904002</v>
      </c>
      <c r="J1451" s="21" t="s">
        <v>551</v>
      </c>
      <c r="K1451" s="21"/>
      <c r="L1451" s="22">
        <v>2841952948</v>
      </c>
      <c r="M1451" s="22">
        <v>0</v>
      </c>
      <c r="N1451" s="21" t="s">
        <v>12525</v>
      </c>
      <c r="O1451" s="8">
        <v>44632</v>
      </c>
      <c r="P1451" s="21" t="s">
        <v>12561</v>
      </c>
      <c r="Q1451" s="22">
        <f>Table1_2[[#This Row],[Bank Deposit]]-Table1_2[[#This Row],[Saving Accounts]]</f>
        <v>1335223.03960096</v>
      </c>
      <c r="R1451" s="22">
        <f>IF(AND(Table1_2[[#This Row],[Bank Deposit]]&gt;=500000),Table1_2[[#This Row],[Bank Deposit]]+Table1_2[[#This Row],[Bank Deposit]]*0.02,Table1_2[[#This Row],[Bank Deposit]])</f>
        <v>2189253.54</v>
      </c>
    </row>
    <row r="1452" spans="1:18" x14ac:dyDescent="0.25">
      <c r="A1452" s="21" t="s">
        <v>517</v>
      </c>
      <c r="B1452">
        <v>716391841</v>
      </c>
      <c r="C1452">
        <v>25</v>
      </c>
      <c r="D1452" s="8">
        <v>35574.75</v>
      </c>
      <c r="E1452" s="21" t="s">
        <v>12</v>
      </c>
      <c r="F1452" s="21" t="s">
        <v>519</v>
      </c>
      <c r="G1452" s="21" t="s">
        <v>14</v>
      </c>
      <c r="H1452" s="22">
        <v>724810</v>
      </c>
      <c r="I1452" s="22">
        <v>353534.7178935</v>
      </c>
      <c r="J1452" s="21" t="s">
        <v>521</v>
      </c>
      <c r="K1452" s="21"/>
      <c r="L1452" s="22">
        <v>697572844</v>
      </c>
      <c r="M1452" s="22">
        <v>0</v>
      </c>
      <c r="N1452" s="21" t="s">
        <v>12539</v>
      </c>
      <c r="O1452" s="8">
        <v>44629</v>
      </c>
      <c r="P1452" s="21" t="s">
        <v>12566</v>
      </c>
      <c r="Q1452" s="22">
        <f>Table1_2[[#This Row],[Bank Deposit]]-Table1_2[[#This Row],[Saving Accounts]]</f>
        <v>371275.2821065</v>
      </c>
      <c r="R1452" s="22">
        <f>IF(AND(Table1_2[[#This Row],[Bank Deposit]]&gt;=500000),Table1_2[[#This Row],[Bank Deposit]]+Table1_2[[#This Row],[Bank Deposit]]*0.02,Table1_2[[#This Row],[Bank Deposit]])</f>
        <v>739306.2</v>
      </c>
    </row>
    <row r="1453" spans="1:18" x14ac:dyDescent="0.25">
      <c r="A1453" s="21" t="s">
        <v>2754</v>
      </c>
      <c r="B1453">
        <v>735527609</v>
      </c>
      <c r="C1453">
        <v>24</v>
      </c>
      <c r="D1453" s="8">
        <v>35940</v>
      </c>
      <c r="E1453" s="21" t="s">
        <v>12</v>
      </c>
      <c r="F1453" s="21" t="s">
        <v>195</v>
      </c>
      <c r="G1453" s="21" t="s">
        <v>1964</v>
      </c>
      <c r="H1453" s="22">
        <v>2542971</v>
      </c>
      <c r="I1453" s="22">
        <v>1038705.7364424</v>
      </c>
      <c r="J1453" s="21" t="s">
        <v>2756</v>
      </c>
      <c r="K1453" s="21"/>
      <c r="L1453" s="22">
        <v>1844297088</v>
      </c>
      <c r="M1453" s="22">
        <v>1098051012</v>
      </c>
      <c r="N1453" s="21" t="s">
        <v>12515</v>
      </c>
      <c r="O1453" s="8">
        <v>44536</v>
      </c>
      <c r="P1453" s="21" t="s">
        <v>12527</v>
      </c>
      <c r="Q1453" s="22">
        <f>Table1_2[[#This Row],[Bank Deposit]]-Table1_2[[#This Row],[Saving Accounts]]</f>
        <v>1504265.2635575999</v>
      </c>
      <c r="R1453" s="22">
        <f>IF(AND(Table1_2[[#This Row],[Bank Deposit]]&gt;=500000),Table1_2[[#This Row],[Bank Deposit]]+Table1_2[[#This Row],[Bank Deposit]]*0.02,Table1_2[[#This Row],[Bank Deposit]])</f>
        <v>2593830.42</v>
      </c>
    </row>
    <row r="1454" spans="1:18" x14ac:dyDescent="0.25">
      <c r="A1454" s="21" t="s">
        <v>3674</v>
      </c>
      <c r="B1454">
        <v>880869357</v>
      </c>
      <c r="C1454">
        <v>61</v>
      </c>
      <c r="D1454" s="8">
        <v>22425.75</v>
      </c>
      <c r="E1454" s="21" t="s">
        <v>1094</v>
      </c>
      <c r="F1454" s="21" t="s">
        <v>665</v>
      </c>
      <c r="G1454" s="21" t="s">
        <v>3583</v>
      </c>
      <c r="H1454" s="22">
        <v>744627</v>
      </c>
      <c r="I1454" s="22">
        <v>479563.75267416</v>
      </c>
      <c r="J1454" s="21" t="s">
        <v>3676</v>
      </c>
      <c r="K1454" s="21"/>
      <c r="L1454" s="22">
        <v>2112424275</v>
      </c>
      <c r="M1454" s="22">
        <v>0</v>
      </c>
      <c r="N1454" s="21" t="s">
        <v>12505</v>
      </c>
      <c r="O1454" s="8">
        <v>44275</v>
      </c>
      <c r="P1454" s="21" t="s">
        <v>12506</v>
      </c>
      <c r="Q1454" s="22">
        <f>Table1_2[[#This Row],[Bank Deposit]]-Table1_2[[#This Row],[Saving Accounts]]</f>
        <v>265063.24732584</v>
      </c>
      <c r="R1454" s="22">
        <f>IF(AND(Table1_2[[#This Row],[Bank Deposit]]&gt;=500000),Table1_2[[#This Row],[Bank Deposit]]+Table1_2[[#This Row],[Bank Deposit]]*0.02,Table1_2[[#This Row],[Bank Deposit]])</f>
        <v>759519.54</v>
      </c>
    </row>
    <row r="1455" spans="1:18" x14ac:dyDescent="0.25">
      <c r="A1455" s="21" t="s">
        <v>6782</v>
      </c>
      <c r="B1455">
        <v>409206828</v>
      </c>
      <c r="C1455">
        <v>42</v>
      </c>
      <c r="D1455" s="8">
        <v>29365.5</v>
      </c>
      <c r="E1455" s="21" t="s">
        <v>12</v>
      </c>
      <c r="F1455" s="21" t="s">
        <v>63</v>
      </c>
      <c r="G1455" s="21" t="s">
        <v>4066</v>
      </c>
      <c r="H1455" s="22">
        <v>217685</v>
      </c>
      <c r="I1455" s="22">
        <v>253034.18467667999</v>
      </c>
      <c r="J1455" s="21" t="s">
        <v>1052</v>
      </c>
      <c r="K1455" s="21"/>
      <c r="L1455" s="22">
        <v>1553308875</v>
      </c>
      <c r="M1455" s="22">
        <v>0</v>
      </c>
      <c r="N1455" s="21" t="s">
        <v>12539</v>
      </c>
      <c r="O1455" s="8">
        <v>44654</v>
      </c>
      <c r="P1455" s="21" t="s">
        <v>12512</v>
      </c>
      <c r="Q1455" s="22">
        <f>Table1_2[[#This Row],[Bank Deposit]]-Table1_2[[#This Row],[Saving Accounts]]</f>
        <v>-35349.184676679986</v>
      </c>
      <c r="R1455" s="22">
        <f>IF(AND(Table1_2[[#This Row],[Bank Deposit]]&gt;=500000),Table1_2[[#This Row],[Bank Deposit]]+Table1_2[[#This Row],[Bank Deposit]]*0.02,Table1_2[[#This Row],[Bank Deposit]])</f>
        <v>217685</v>
      </c>
    </row>
    <row r="1456" spans="1:18" x14ac:dyDescent="0.25">
      <c r="A1456" s="21" t="s">
        <v>4307</v>
      </c>
      <c r="B1456">
        <v>345882308</v>
      </c>
      <c r="C1456">
        <v>20</v>
      </c>
      <c r="D1456" s="8">
        <v>37401</v>
      </c>
      <c r="E1456" s="21" t="s">
        <v>1094</v>
      </c>
      <c r="F1456" s="21" t="s">
        <v>168</v>
      </c>
      <c r="G1456" s="21" t="s">
        <v>4105</v>
      </c>
      <c r="J1456" s="21" t="s">
        <v>4308</v>
      </c>
      <c r="K1456" s="21"/>
      <c r="L1456" s="22">
        <v>1622156533</v>
      </c>
      <c r="M1456" s="22">
        <v>1103688855</v>
      </c>
      <c r="N1456" s="21" t="s">
        <v>12515</v>
      </c>
      <c r="O1456" s="8">
        <v>44676</v>
      </c>
      <c r="P1456" s="21" t="s">
        <v>12516</v>
      </c>
      <c r="Q1456" s="22">
        <f>Table1_2[[#This Row],[Bank Deposit]]-Table1_2[[#This Row],[Saving Accounts]]</f>
        <v>0</v>
      </c>
      <c r="R1456" s="22">
        <f>IF(AND(Table1_2[[#This Row],[Bank Deposit]]&gt;=500000),Table1_2[[#This Row],[Bank Deposit]]+Table1_2[[#This Row],[Bank Deposit]]*0.02,Table1_2[[#This Row],[Bank Deposit]])</f>
        <v>0</v>
      </c>
    </row>
    <row r="1457" spans="1:18" x14ac:dyDescent="0.25">
      <c r="A1457" s="21" t="s">
        <v>6763</v>
      </c>
      <c r="B1457">
        <v>672546494</v>
      </c>
      <c r="C1457">
        <v>63</v>
      </c>
      <c r="D1457" s="8">
        <v>21695.25</v>
      </c>
      <c r="E1457" s="21" t="s">
        <v>12</v>
      </c>
      <c r="F1457" s="21" t="s">
        <v>978</v>
      </c>
      <c r="G1457" s="21" t="s">
        <v>4070</v>
      </c>
      <c r="H1457" s="22">
        <v>2263284</v>
      </c>
      <c r="I1457" s="22">
        <v>283939.20791807998</v>
      </c>
      <c r="J1457" s="21" t="s">
        <v>2335</v>
      </c>
      <c r="K1457" s="21"/>
      <c r="L1457" s="22">
        <v>200034648</v>
      </c>
      <c r="M1457" s="22">
        <v>0</v>
      </c>
      <c r="N1457" s="21" t="s">
        <v>12522</v>
      </c>
      <c r="O1457" s="8">
        <v>44339</v>
      </c>
      <c r="P1457" s="21" t="s">
        <v>12510</v>
      </c>
      <c r="Q1457" s="22">
        <f>Table1_2[[#This Row],[Bank Deposit]]-Table1_2[[#This Row],[Saving Accounts]]</f>
        <v>1979344.79208192</v>
      </c>
      <c r="R1457" s="22">
        <f>IF(AND(Table1_2[[#This Row],[Bank Deposit]]&gt;=500000),Table1_2[[#This Row],[Bank Deposit]]+Table1_2[[#This Row],[Bank Deposit]]*0.02,Table1_2[[#This Row],[Bank Deposit]])</f>
        <v>2308549.6800000002</v>
      </c>
    </row>
    <row r="1458" spans="1:18" x14ac:dyDescent="0.25">
      <c r="A1458" s="21" t="s">
        <v>6018</v>
      </c>
      <c r="B1458">
        <v>11295299</v>
      </c>
      <c r="C1458">
        <v>78</v>
      </c>
      <c r="D1458" s="8">
        <v>16216.5</v>
      </c>
      <c r="E1458" s="21" t="s">
        <v>12</v>
      </c>
      <c r="F1458" s="21" t="s">
        <v>438</v>
      </c>
      <c r="G1458" s="21" t="s">
        <v>4099</v>
      </c>
      <c r="H1458" s="22">
        <v>765154</v>
      </c>
      <c r="I1458" s="22">
        <v>308192.2434336</v>
      </c>
      <c r="J1458" s="21" t="s">
        <v>6020</v>
      </c>
      <c r="K1458" s="21"/>
      <c r="L1458" s="22">
        <v>632463</v>
      </c>
      <c r="M1458" s="22">
        <v>0</v>
      </c>
      <c r="N1458" s="21" t="s">
        <v>12505</v>
      </c>
      <c r="O1458" s="8">
        <v>44316</v>
      </c>
      <c r="P1458" s="21" t="s">
        <v>12510</v>
      </c>
      <c r="Q1458" s="22">
        <f>Table1_2[[#This Row],[Bank Deposit]]-Table1_2[[#This Row],[Saving Accounts]]</f>
        <v>456961.7565664</v>
      </c>
      <c r="R1458" s="22">
        <f>IF(AND(Table1_2[[#This Row],[Bank Deposit]]&gt;=500000),Table1_2[[#This Row],[Bank Deposit]]+Table1_2[[#This Row],[Bank Deposit]]*0.02,Table1_2[[#This Row],[Bank Deposit]])</f>
        <v>780457.08</v>
      </c>
    </row>
    <row r="1459" spans="1:18" x14ac:dyDescent="0.25">
      <c r="A1459" s="21" t="s">
        <v>4367</v>
      </c>
      <c r="B1459">
        <v>709718318</v>
      </c>
      <c r="C1459">
        <v>49</v>
      </c>
      <c r="D1459" s="8">
        <v>26808.75</v>
      </c>
      <c r="E1459" s="21" t="s">
        <v>1094</v>
      </c>
      <c r="F1459" s="21" t="s">
        <v>483</v>
      </c>
      <c r="G1459" s="21" t="s">
        <v>4070</v>
      </c>
      <c r="H1459" s="22">
        <v>515950</v>
      </c>
      <c r="I1459" s="22">
        <v>391700.82850080001</v>
      </c>
      <c r="J1459" s="21" t="s">
        <v>4369</v>
      </c>
      <c r="K1459" s="21"/>
      <c r="L1459" s="22">
        <v>524020965</v>
      </c>
      <c r="M1459" s="22">
        <v>0</v>
      </c>
      <c r="N1459" s="21" t="s">
        <v>12522</v>
      </c>
      <c r="O1459" s="8">
        <v>44211</v>
      </c>
      <c r="P1459" s="21" t="s">
        <v>12510</v>
      </c>
      <c r="Q1459" s="22">
        <f>Table1_2[[#This Row],[Bank Deposit]]-Table1_2[[#This Row],[Saving Accounts]]</f>
        <v>124249.17149919999</v>
      </c>
      <c r="R1459" s="22">
        <f>IF(AND(Table1_2[[#This Row],[Bank Deposit]]&gt;=500000),Table1_2[[#This Row],[Bank Deposit]]+Table1_2[[#This Row],[Bank Deposit]]*0.02,Table1_2[[#This Row],[Bank Deposit]])</f>
        <v>526269</v>
      </c>
    </row>
    <row r="1460" spans="1:18" x14ac:dyDescent="0.25">
      <c r="A1460" s="21" t="s">
        <v>6850</v>
      </c>
      <c r="B1460">
        <v>553390567</v>
      </c>
      <c r="C1460">
        <v>30</v>
      </c>
      <c r="D1460" s="8">
        <v>33748.5</v>
      </c>
      <c r="E1460" s="21" t="s">
        <v>12</v>
      </c>
      <c r="F1460" s="21" t="s">
        <v>874</v>
      </c>
      <c r="G1460" s="21" t="s">
        <v>4062</v>
      </c>
      <c r="H1460" s="22">
        <v>1247149</v>
      </c>
      <c r="I1460" s="22">
        <v>285394.08034799999</v>
      </c>
      <c r="J1460" s="21" t="s">
        <v>6852</v>
      </c>
      <c r="K1460" s="21"/>
      <c r="L1460" s="22">
        <v>2623636863</v>
      </c>
      <c r="M1460" s="22">
        <v>0</v>
      </c>
      <c r="N1460" s="21" t="s">
        <v>12539</v>
      </c>
      <c r="O1460" s="8">
        <v>44575</v>
      </c>
      <c r="P1460" s="21" t="s">
        <v>12512</v>
      </c>
      <c r="Q1460" s="22">
        <f>Table1_2[[#This Row],[Bank Deposit]]-Table1_2[[#This Row],[Saving Accounts]]</f>
        <v>961754.91965200007</v>
      </c>
      <c r="R1460" s="22">
        <f>IF(AND(Table1_2[[#This Row],[Bank Deposit]]&gt;=500000),Table1_2[[#This Row],[Bank Deposit]]+Table1_2[[#This Row],[Bank Deposit]]*0.02,Table1_2[[#This Row],[Bank Deposit]])</f>
        <v>1272091.98</v>
      </c>
    </row>
    <row r="1461" spans="1:18" x14ac:dyDescent="0.25">
      <c r="A1461" s="21" t="s">
        <v>4487</v>
      </c>
      <c r="B1461">
        <v>943830410</v>
      </c>
      <c r="C1461">
        <v>39</v>
      </c>
      <c r="D1461" s="8">
        <v>30461.25</v>
      </c>
      <c r="E1461" s="21" t="s">
        <v>1094</v>
      </c>
      <c r="F1461" s="21" t="s">
        <v>115</v>
      </c>
      <c r="G1461" s="21" t="s">
        <v>4074</v>
      </c>
      <c r="H1461" s="22">
        <v>984888</v>
      </c>
      <c r="I1461" s="22">
        <v>194351.23199999999</v>
      </c>
      <c r="J1461" s="21" t="s">
        <v>4489</v>
      </c>
      <c r="K1461" s="21"/>
      <c r="L1461" s="22">
        <v>2618162703</v>
      </c>
      <c r="M1461" s="22">
        <v>0</v>
      </c>
      <c r="N1461" s="21" t="s">
        <v>12525</v>
      </c>
      <c r="O1461" s="8">
        <v>44367</v>
      </c>
      <c r="P1461" s="21" t="s">
        <v>12564</v>
      </c>
      <c r="Q1461" s="22">
        <f>Table1_2[[#This Row],[Bank Deposit]]-Table1_2[[#This Row],[Saving Accounts]]</f>
        <v>790536.76800000004</v>
      </c>
      <c r="R1461" s="22">
        <f>IF(AND(Table1_2[[#This Row],[Bank Deposit]]&gt;=500000),Table1_2[[#This Row],[Bank Deposit]]+Table1_2[[#This Row],[Bank Deposit]]*0.02,Table1_2[[#This Row],[Bank Deposit]])</f>
        <v>1004585.76</v>
      </c>
    </row>
    <row r="1462" spans="1:18" x14ac:dyDescent="0.25">
      <c r="A1462" s="21" t="s">
        <v>8007</v>
      </c>
      <c r="B1462">
        <v>130397149</v>
      </c>
      <c r="C1462">
        <v>24</v>
      </c>
      <c r="D1462" s="8">
        <v>35940</v>
      </c>
      <c r="E1462" s="21" t="s">
        <v>12</v>
      </c>
      <c r="F1462" s="21" t="s">
        <v>1450</v>
      </c>
      <c r="G1462" s="21" t="s">
        <v>3583</v>
      </c>
      <c r="H1462" s="22">
        <v>274261</v>
      </c>
      <c r="I1462" s="22">
        <v>83681.552666880001</v>
      </c>
      <c r="J1462" s="21" t="s">
        <v>8009</v>
      </c>
      <c r="K1462" s="21"/>
      <c r="L1462" s="22">
        <v>2548791414</v>
      </c>
      <c r="M1462" s="22">
        <v>0</v>
      </c>
      <c r="N1462" s="21" t="s">
        <v>12522</v>
      </c>
      <c r="O1462" s="8">
        <v>44467</v>
      </c>
      <c r="P1462" s="21" t="s">
        <v>12510</v>
      </c>
      <c r="Q1462" s="22">
        <f>Table1_2[[#This Row],[Bank Deposit]]-Table1_2[[#This Row],[Saving Accounts]]</f>
        <v>190579.44733311998</v>
      </c>
      <c r="R1462" s="22">
        <f>IF(AND(Table1_2[[#This Row],[Bank Deposit]]&gt;=500000),Table1_2[[#This Row],[Bank Deposit]]+Table1_2[[#This Row],[Bank Deposit]]*0.02,Table1_2[[#This Row],[Bank Deposit]])</f>
        <v>274261</v>
      </c>
    </row>
    <row r="1463" spans="1:18" x14ac:dyDescent="0.25">
      <c r="A1463" s="21" t="s">
        <v>8295</v>
      </c>
      <c r="B1463">
        <v>777781283</v>
      </c>
      <c r="C1463">
        <v>59</v>
      </c>
      <c r="D1463" s="8">
        <v>23156.25</v>
      </c>
      <c r="E1463" s="21" t="s">
        <v>12</v>
      </c>
      <c r="F1463" s="21" t="s">
        <v>19</v>
      </c>
      <c r="G1463" s="21" t="s">
        <v>3331</v>
      </c>
      <c r="H1463" s="22">
        <v>871133</v>
      </c>
      <c r="I1463" s="22">
        <v>364119.51770655997</v>
      </c>
      <c r="J1463" s="21" t="s">
        <v>8297</v>
      </c>
      <c r="K1463" s="21"/>
      <c r="L1463" s="22">
        <v>625596696</v>
      </c>
      <c r="M1463" s="22">
        <v>0</v>
      </c>
      <c r="N1463" s="21" t="s">
        <v>12539</v>
      </c>
      <c r="O1463" s="8">
        <v>44437</v>
      </c>
      <c r="P1463" s="21" t="s">
        <v>12510</v>
      </c>
      <c r="Q1463" s="22">
        <f>Table1_2[[#This Row],[Bank Deposit]]-Table1_2[[#This Row],[Saving Accounts]]</f>
        <v>507013.48229344003</v>
      </c>
      <c r="R1463" s="22">
        <f>IF(AND(Table1_2[[#This Row],[Bank Deposit]]&gt;=500000),Table1_2[[#This Row],[Bank Deposit]]+Table1_2[[#This Row],[Bank Deposit]]*0.02,Table1_2[[#This Row],[Bank Deposit]])</f>
        <v>888555.66</v>
      </c>
    </row>
    <row r="1464" spans="1:18" x14ac:dyDescent="0.25">
      <c r="A1464" s="21" t="s">
        <v>6530</v>
      </c>
      <c r="B1464">
        <v>48323194</v>
      </c>
      <c r="C1464">
        <v>43</v>
      </c>
      <c r="D1464" s="8">
        <v>29000.25</v>
      </c>
      <c r="E1464" s="21" t="s">
        <v>12</v>
      </c>
      <c r="F1464" s="21" t="s">
        <v>829</v>
      </c>
      <c r="G1464" s="21" t="s">
        <v>4112</v>
      </c>
      <c r="H1464" s="22">
        <v>1059510</v>
      </c>
      <c r="I1464" s="22">
        <v>266864.12087296002</v>
      </c>
      <c r="J1464" s="21" t="s">
        <v>6532</v>
      </c>
      <c r="K1464" s="21"/>
      <c r="L1464" s="22">
        <v>1025835</v>
      </c>
      <c r="M1464" s="22">
        <v>0</v>
      </c>
      <c r="N1464" s="21" t="s">
        <v>12505</v>
      </c>
      <c r="O1464" s="8">
        <v>44221</v>
      </c>
      <c r="P1464" s="21" t="s">
        <v>12506</v>
      </c>
      <c r="Q1464" s="22">
        <f>Table1_2[[#This Row],[Bank Deposit]]-Table1_2[[#This Row],[Saving Accounts]]</f>
        <v>792645.87912704004</v>
      </c>
      <c r="R1464" s="22">
        <f>IF(AND(Table1_2[[#This Row],[Bank Deposit]]&gt;=500000),Table1_2[[#This Row],[Bank Deposit]]+Table1_2[[#This Row],[Bank Deposit]]*0.02,Table1_2[[#This Row],[Bank Deposit]])</f>
        <v>1080700.2</v>
      </c>
    </row>
    <row r="1465" spans="1:18" x14ac:dyDescent="0.25">
      <c r="A1465" s="21" t="s">
        <v>1676</v>
      </c>
      <c r="B1465">
        <v>599636543</v>
      </c>
      <c r="C1465">
        <v>85</v>
      </c>
      <c r="D1465" s="8">
        <v>13659.75</v>
      </c>
      <c r="E1465" s="21" t="s">
        <v>1094</v>
      </c>
      <c r="F1465" s="21" t="s">
        <v>1242</v>
      </c>
      <c r="G1465" s="21" t="s">
        <v>14</v>
      </c>
      <c r="H1465" s="22">
        <v>1239213</v>
      </c>
      <c r="I1465" s="22">
        <v>318922.09751072002</v>
      </c>
      <c r="J1465" s="21" t="s">
        <v>1678</v>
      </c>
      <c r="K1465" s="21"/>
      <c r="L1465" s="22">
        <v>1755201305</v>
      </c>
      <c r="M1465" s="22">
        <v>0</v>
      </c>
      <c r="N1465" s="21" t="s">
        <v>12505</v>
      </c>
      <c r="O1465" s="8">
        <v>44520</v>
      </c>
      <c r="P1465" s="21" t="s">
        <v>12506</v>
      </c>
      <c r="Q1465" s="22">
        <f>Table1_2[[#This Row],[Bank Deposit]]-Table1_2[[#This Row],[Saving Accounts]]</f>
        <v>920290.90248927998</v>
      </c>
      <c r="R1465" s="22">
        <f>IF(AND(Table1_2[[#This Row],[Bank Deposit]]&gt;=500000),Table1_2[[#This Row],[Bank Deposit]]+Table1_2[[#This Row],[Bank Deposit]]*0.02,Table1_2[[#This Row],[Bank Deposit]])</f>
        <v>1263997.26</v>
      </c>
    </row>
    <row r="1466" spans="1:18" x14ac:dyDescent="0.25">
      <c r="A1466" s="21" t="s">
        <v>5947</v>
      </c>
      <c r="B1466">
        <v>300722977</v>
      </c>
      <c r="C1466">
        <v>77</v>
      </c>
      <c r="D1466" s="8">
        <v>16581.75</v>
      </c>
      <c r="E1466" s="21" t="s">
        <v>12</v>
      </c>
      <c r="F1466" s="21" t="s">
        <v>370</v>
      </c>
      <c r="G1466" s="21" t="s">
        <v>4112</v>
      </c>
      <c r="H1466" s="22">
        <v>287081</v>
      </c>
      <c r="I1466" s="22">
        <v>123838.950312</v>
      </c>
      <c r="J1466" s="21" t="s">
        <v>5949</v>
      </c>
      <c r="K1466" s="21"/>
      <c r="L1466" s="22">
        <v>1365173264</v>
      </c>
      <c r="M1466" s="22">
        <v>0</v>
      </c>
      <c r="N1466" s="21" t="s">
        <v>12525</v>
      </c>
      <c r="O1466" s="8">
        <v>44436</v>
      </c>
      <c r="P1466" s="21" t="s">
        <v>12564</v>
      </c>
      <c r="Q1466" s="22">
        <f>Table1_2[[#This Row],[Bank Deposit]]-Table1_2[[#This Row],[Saving Accounts]]</f>
        <v>163242.049688</v>
      </c>
      <c r="R1466" s="22">
        <f>IF(AND(Table1_2[[#This Row],[Bank Deposit]]&gt;=500000),Table1_2[[#This Row],[Bank Deposit]]+Table1_2[[#This Row],[Bank Deposit]]*0.02,Table1_2[[#This Row],[Bank Deposit]])</f>
        <v>287081</v>
      </c>
    </row>
    <row r="1467" spans="1:18" x14ac:dyDescent="0.25">
      <c r="A1467" s="21" t="s">
        <v>1501</v>
      </c>
      <c r="B1467">
        <v>390723336</v>
      </c>
      <c r="C1467">
        <v>26</v>
      </c>
      <c r="D1467" s="8">
        <v>35209.5</v>
      </c>
      <c r="E1467" s="21" t="s">
        <v>1094</v>
      </c>
      <c r="F1467" s="21" t="s">
        <v>404</v>
      </c>
      <c r="G1467" s="21" t="s">
        <v>14</v>
      </c>
      <c r="H1467" s="22">
        <v>49304</v>
      </c>
      <c r="I1467" s="22">
        <v>37273.872913200001</v>
      </c>
      <c r="J1467" s="21" t="s">
        <v>1503</v>
      </c>
      <c r="K1467" s="21"/>
      <c r="L1467" s="22">
        <v>74534168</v>
      </c>
      <c r="M1467" s="22">
        <v>0</v>
      </c>
      <c r="N1467" s="21" t="s">
        <v>12522</v>
      </c>
      <c r="O1467" s="8">
        <v>44647</v>
      </c>
      <c r="P1467" s="21" t="s">
        <v>12512</v>
      </c>
      <c r="Q1467" s="22">
        <f>Table1_2[[#This Row],[Bank Deposit]]-Table1_2[[#This Row],[Saving Accounts]]</f>
        <v>12030.127086799999</v>
      </c>
      <c r="R1467" s="22">
        <f>IF(AND(Table1_2[[#This Row],[Bank Deposit]]&gt;=500000),Table1_2[[#This Row],[Bank Deposit]]+Table1_2[[#This Row],[Bank Deposit]]*0.02,Table1_2[[#This Row],[Bank Deposit]])</f>
        <v>49304</v>
      </c>
    </row>
    <row r="1468" spans="1:18" x14ac:dyDescent="0.25">
      <c r="A1468" s="21" t="s">
        <v>8179</v>
      </c>
      <c r="B1468">
        <v>612985364</v>
      </c>
      <c r="C1468">
        <v>20</v>
      </c>
      <c r="D1468" s="8">
        <v>37401</v>
      </c>
      <c r="E1468" s="21" t="s">
        <v>12</v>
      </c>
      <c r="F1468" s="21" t="s">
        <v>1815</v>
      </c>
      <c r="G1468" s="21" t="s">
        <v>3331</v>
      </c>
      <c r="H1468" s="22">
        <v>132877</v>
      </c>
      <c r="I1468" s="22">
        <v>106041.0700272</v>
      </c>
      <c r="J1468" s="21" t="s">
        <v>8181</v>
      </c>
      <c r="K1468" s="21"/>
      <c r="L1468" s="22">
        <v>2343134628</v>
      </c>
      <c r="M1468" s="22">
        <v>0</v>
      </c>
      <c r="N1468" s="21" t="s">
        <v>12539</v>
      </c>
      <c r="O1468" s="8">
        <v>44387</v>
      </c>
      <c r="P1468" s="21" t="s">
        <v>12566</v>
      </c>
      <c r="Q1468" s="22">
        <f>Table1_2[[#This Row],[Bank Deposit]]-Table1_2[[#This Row],[Saving Accounts]]</f>
        <v>26835.929972800004</v>
      </c>
      <c r="R1468" s="22">
        <f>IF(AND(Table1_2[[#This Row],[Bank Deposit]]&gt;=500000),Table1_2[[#This Row],[Bank Deposit]]+Table1_2[[#This Row],[Bank Deposit]]*0.02,Table1_2[[#This Row],[Bank Deposit]])</f>
        <v>132877</v>
      </c>
    </row>
    <row r="1469" spans="1:18" x14ac:dyDescent="0.25">
      <c r="A1469" s="21" t="s">
        <v>8717</v>
      </c>
      <c r="B1469">
        <v>574901635</v>
      </c>
      <c r="C1469">
        <v>53</v>
      </c>
      <c r="D1469" s="8">
        <v>25347.75</v>
      </c>
      <c r="E1469" s="21" t="s">
        <v>12</v>
      </c>
      <c r="F1469" s="21" t="s">
        <v>190</v>
      </c>
      <c r="G1469" s="21" t="s">
        <v>3820</v>
      </c>
      <c r="H1469" s="22">
        <v>870565</v>
      </c>
      <c r="I1469" s="22">
        <v>783508.80666240002</v>
      </c>
      <c r="J1469" s="21" t="s">
        <v>8719</v>
      </c>
      <c r="K1469" s="21"/>
      <c r="L1469" s="22">
        <v>530677068</v>
      </c>
      <c r="M1469" s="22">
        <v>0</v>
      </c>
      <c r="N1469" s="21" t="s">
        <v>12522</v>
      </c>
      <c r="O1469" s="8">
        <v>44352</v>
      </c>
      <c r="P1469" s="21" t="s">
        <v>12510</v>
      </c>
      <c r="Q1469" s="22">
        <f>Table1_2[[#This Row],[Bank Deposit]]-Table1_2[[#This Row],[Saving Accounts]]</f>
        <v>87056.19333759998</v>
      </c>
      <c r="R1469" s="22">
        <f>IF(AND(Table1_2[[#This Row],[Bank Deposit]]&gt;=500000),Table1_2[[#This Row],[Bank Deposit]]+Table1_2[[#This Row],[Bank Deposit]]*0.02,Table1_2[[#This Row],[Bank Deposit]])</f>
        <v>887976.3</v>
      </c>
    </row>
    <row r="1470" spans="1:18" x14ac:dyDescent="0.25">
      <c r="A1470" s="21" t="s">
        <v>1510</v>
      </c>
      <c r="B1470">
        <v>756973402</v>
      </c>
      <c r="C1470">
        <v>76</v>
      </c>
      <c r="D1470" s="8">
        <v>16947</v>
      </c>
      <c r="E1470" s="21" t="s">
        <v>1094</v>
      </c>
      <c r="F1470" s="21" t="s">
        <v>353</v>
      </c>
      <c r="G1470" s="21" t="s">
        <v>14</v>
      </c>
      <c r="H1470" s="22">
        <v>462110</v>
      </c>
      <c r="I1470" s="22">
        <v>137282.75818949999</v>
      </c>
      <c r="J1470" s="21" t="s">
        <v>1512</v>
      </c>
      <c r="K1470" s="21"/>
      <c r="L1470" s="22">
        <v>4397399808</v>
      </c>
      <c r="M1470" s="22">
        <v>0</v>
      </c>
      <c r="N1470" s="21" t="s">
        <v>12522</v>
      </c>
      <c r="O1470" s="8">
        <v>44618</v>
      </c>
      <c r="P1470" s="21" t="s">
        <v>12510</v>
      </c>
      <c r="Q1470" s="22">
        <f>Table1_2[[#This Row],[Bank Deposit]]-Table1_2[[#This Row],[Saving Accounts]]</f>
        <v>324827.24181050004</v>
      </c>
      <c r="R1470" s="22">
        <f>IF(AND(Table1_2[[#This Row],[Bank Deposit]]&gt;=500000),Table1_2[[#This Row],[Bank Deposit]]+Table1_2[[#This Row],[Bank Deposit]]*0.02,Table1_2[[#This Row],[Bank Deposit]])</f>
        <v>462110</v>
      </c>
    </row>
    <row r="1471" spans="1:18" x14ac:dyDescent="0.25">
      <c r="A1471" s="21" t="s">
        <v>2229</v>
      </c>
      <c r="B1471">
        <v>908674660</v>
      </c>
      <c r="C1471">
        <v>31</v>
      </c>
      <c r="D1471" s="8">
        <v>33383.25</v>
      </c>
      <c r="E1471" s="21" t="s">
        <v>1094</v>
      </c>
      <c r="F1471" s="21" t="s">
        <v>418</v>
      </c>
      <c r="G1471" s="21" t="s">
        <v>1964</v>
      </c>
      <c r="H1471" s="22">
        <v>148572</v>
      </c>
      <c r="I1471" s="22">
        <v>34192.703886000003</v>
      </c>
      <c r="J1471" s="21" t="s">
        <v>2231</v>
      </c>
      <c r="K1471" s="21"/>
      <c r="L1471" s="22">
        <v>4875234</v>
      </c>
      <c r="M1471" s="22">
        <v>0</v>
      </c>
      <c r="N1471" s="21" t="s">
        <v>12505</v>
      </c>
      <c r="O1471" s="8">
        <v>44537</v>
      </c>
      <c r="P1471" s="21" t="s">
        <v>12506</v>
      </c>
      <c r="Q1471" s="22">
        <f>Table1_2[[#This Row],[Bank Deposit]]-Table1_2[[#This Row],[Saving Accounts]]</f>
        <v>114379.296114</v>
      </c>
      <c r="R1471" s="22">
        <f>IF(AND(Table1_2[[#This Row],[Bank Deposit]]&gt;=500000),Table1_2[[#This Row],[Bank Deposit]]+Table1_2[[#This Row],[Bank Deposit]]*0.02,Table1_2[[#This Row],[Bank Deposit]])</f>
        <v>148572</v>
      </c>
    </row>
    <row r="1472" spans="1:18" x14ac:dyDescent="0.25">
      <c r="A1472" s="21" t="s">
        <v>950</v>
      </c>
      <c r="B1472">
        <v>836052605</v>
      </c>
      <c r="C1472">
        <v>38</v>
      </c>
      <c r="D1472" s="8">
        <v>30826.5</v>
      </c>
      <c r="E1472" s="21" t="s">
        <v>12</v>
      </c>
      <c r="F1472" s="21" t="s">
        <v>951</v>
      </c>
      <c r="G1472" s="21" t="s">
        <v>14</v>
      </c>
      <c r="H1472" s="22">
        <v>2113412</v>
      </c>
      <c r="I1472" s="22">
        <v>653669.47913903999</v>
      </c>
      <c r="J1472" s="21" t="s">
        <v>953</v>
      </c>
      <c r="K1472" s="21"/>
      <c r="L1472" s="22">
        <v>1167149225</v>
      </c>
      <c r="M1472" s="22">
        <v>0</v>
      </c>
      <c r="N1472" s="21" t="s">
        <v>12525</v>
      </c>
      <c r="O1472" s="8">
        <v>44331</v>
      </c>
      <c r="P1472" s="21" t="s">
        <v>12561</v>
      </c>
      <c r="Q1472" s="22">
        <f>Table1_2[[#This Row],[Bank Deposit]]-Table1_2[[#This Row],[Saving Accounts]]</f>
        <v>1459742.52086096</v>
      </c>
      <c r="R1472" s="22">
        <f>IF(AND(Table1_2[[#This Row],[Bank Deposit]]&gt;=500000),Table1_2[[#This Row],[Bank Deposit]]+Table1_2[[#This Row],[Bank Deposit]]*0.02,Table1_2[[#This Row],[Bank Deposit]])</f>
        <v>2155680.2400000002</v>
      </c>
    </row>
    <row r="1473" spans="1:18" x14ac:dyDescent="0.25">
      <c r="A1473" s="21" t="s">
        <v>5416</v>
      </c>
      <c r="B1473">
        <v>482854885</v>
      </c>
      <c r="C1473">
        <v>45</v>
      </c>
      <c r="D1473" s="8">
        <v>28269.75</v>
      </c>
      <c r="E1473" s="21" t="s">
        <v>1094</v>
      </c>
      <c r="F1473" s="21" t="s">
        <v>2112</v>
      </c>
      <c r="G1473" s="21" t="s">
        <v>4058</v>
      </c>
      <c r="H1473" s="22">
        <v>550650</v>
      </c>
      <c r="I1473" s="22">
        <v>78989.76384</v>
      </c>
      <c r="J1473" s="21" t="s">
        <v>5418</v>
      </c>
      <c r="K1473" s="21"/>
      <c r="L1473" s="22">
        <v>1158932241</v>
      </c>
      <c r="M1473" s="22">
        <v>4797114995</v>
      </c>
      <c r="N1473" s="21" t="s">
        <v>12515</v>
      </c>
      <c r="O1473" s="8">
        <v>44202</v>
      </c>
      <c r="P1473" s="21" t="s">
        <v>12516</v>
      </c>
      <c r="Q1473" s="22">
        <f>Table1_2[[#This Row],[Bank Deposit]]-Table1_2[[#This Row],[Saving Accounts]]</f>
        <v>471660.23615999997</v>
      </c>
      <c r="R1473" s="22">
        <f>IF(AND(Table1_2[[#This Row],[Bank Deposit]]&gt;=500000),Table1_2[[#This Row],[Bank Deposit]]+Table1_2[[#This Row],[Bank Deposit]]*0.02,Table1_2[[#This Row],[Bank Deposit]])</f>
        <v>561663</v>
      </c>
    </row>
    <row r="1474" spans="1:18" x14ac:dyDescent="0.25">
      <c r="A1474" s="21" t="s">
        <v>2688</v>
      </c>
      <c r="B1474">
        <v>61180880</v>
      </c>
      <c r="C1474">
        <v>18</v>
      </c>
      <c r="D1474" s="8">
        <v>38131.5</v>
      </c>
      <c r="E1474" s="21" t="s">
        <v>12</v>
      </c>
      <c r="F1474" s="21" t="s">
        <v>269</v>
      </c>
      <c r="G1474" s="21" t="s">
        <v>1964</v>
      </c>
      <c r="H1474" s="22">
        <v>661147</v>
      </c>
      <c r="I1474" s="22">
        <v>203526.03128783999</v>
      </c>
      <c r="J1474" s="21" t="s">
        <v>2690</v>
      </c>
      <c r="K1474" s="21"/>
      <c r="L1474" s="22">
        <v>24408888</v>
      </c>
      <c r="M1474" s="22">
        <v>0</v>
      </c>
      <c r="N1474" s="21" t="s">
        <v>12509</v>
      </c>
      <c r="O1474" s="8">
        <v>44633</v>
      </c>
      <c r="P1474" s="21" t="s">
        <v>12519</v>
      </c>
      <c r="Q1474" s="22">
        <f>Table1_2[[#This Row],[Bank Deposit]]-Table1_2[[#This Row],[Saving Accounts]]</f>
        <v>457620.96871216001</v>
      </c>
      <c r="R1474" s="22">
        <f>IF(AND(Table1_2[[#This Row],[Bank Deposit]]&gt;=500000),Table1_2[[#This Row],[Bank Deposit]]+Table1_2[[#This Row],[Bank Deposit]]*0.02,Table1_2[[#This Row],[Bank Deposit]])</f>
        <v>674369.94</v>
      </c>
    </row>
    <row r="1475" spans="1:18" x14ac:dyDescent="0.25">
      <c r="A1475" s="21" t="s">
        <v>1332</v>
      </c>
      <c r="B1475">
        <v>257404688</v>
      </c>
      <c r="C1475">
        <v>48</v>
      </c>
      <c r="D1475" s="8">
        <v>27174</v>
      </c>
      <c r="E1475" s="21" t="s">
        <v>1094</v>
      </c>
      <c r="F1475" s="21" t="s">
        <v>264</v>
      </c>
      <c r="G1475" s="21" t="s">
        <v>14</v>
      </c>
      <c r="H1475" s="22">
        <v>1620763</v>
      </c>
      <c r="I1475" s="22">
        <v>638850.60640895995</v>
      </c>
      <c r="J1475" s="21" t="s">
        <v>1334</v>
      </c>
      <c r="K1475" s="21"/>
      <c r="L1475" s="22">
        <v>2099927595</v>
      </c>
      <c r="M1475" s="22">
        <v>0</v>
      </c>
      <c r="N1475" s="21" t="s">
        <v>12539</v>
      </c>
      <c r="O1475" s="8">
        <v>44225</v>
      </c>
      <c r="P1475" s="21" t="s">
        <v>12566</v>
      </c>
      <c r="Q1475" s="22">
        <f>Table1_2[[#This Row],[Bank Deposit]]-Table1_2[[#This Row],[Saving Accounts]]</f>
        <v>981912.39359104005</v>
      </c>
      <c r="R1475" s="22">
        <f>IF(AND(Table1_2[[#This Row],[Bank Deposit]]&gt;=500000),Table1_2[[#This Row],[Bank Deposit]]+Table1_2[[#This Row],[Bank Deposit]]*0.02,Table1_2[[#This Row],[Bank Deposit]])</f>
        <v>1653178.26</v>
      </c>
    </row>
    <row r="1476" spans="1:18" x14ac:dyDescent="0.25">
      <c r="A1476" s="21" t="s">
        <v>2235</v>
      </c>
      <c r="B1476">
        <v>867117525</v>
      </c>
      <c r="C1476">
        <v>62</v>
      </c>
      <c r="D1476" s="8">
        <v>22060.5</v>
      </c>
      <c r="E1476" s="21" t="s">
        <v>1094</v>
      </c>
      <c r="F1476" s="21" t="s">
        <v>385</v>
      </c>
      <c r="G1476" s="21" t="s">
        <v>1964</v>
      </c>
      <c r="H1476" s="22">
        <v>442236</v>
      </c>
      <c r="I1476" s="22">
        <v>200257.869504</v>
      </c>
      <c r="J1476" s="21" t="s">
        <v>2237</v>
      </c>
      <c r="K1476" s="21"/>
      <c r="L1476" s="22">
        <v>339789897</v>
      </c>
      <c r="M1476" s="22">
        <v>0</v>
      </c>
      <c r="N1476" s="21" t="s">
        <v>12539</v>
      </c>
      <c r="O1476" s="8">
        <v>44438</v>
      </c>
      <c r="P1476" s="21" t="s">
        <v>12566</v>
      </c>
      <c r="Q1476" s="22">
        <f>Table1_2[[#This Row],[Bank Deposit]]-Table1_2[[#This Row],[Saving Accounts]]</f>
        <v>241978.130496</v>
      </c>
      <c r="R1476" s="22">
        <f>IF(AND(Table1_2[[#This Row],[Bank Deposit]]&gt;=500000),Table1_2[[#This Row],[Bank Deposit]]+Table1_2[[#This Row],[Bank Deposit]]*0.02,Table1_2[[#This Row],[Bank Deposit]])</f>
        <v>442236</v>
      </c>
    </row>
    <row r="1477" spans="1:18" x14ac:dyDescent="0.25">
      <c r="A1477" s="21" t="s">
        <v>7777</v>
      </c>
      <c r="B1477">
        <v>747753075</v>
      </c>
      <c r="C1477">
        <v>42</v>
      </c>
      <c r="D1477" s="8">
        <v>29365.5</v>
      </c>
      <c r="E1477" s="21" t="s">
        <v>12</v>
      </c>
      <c r="F1477" s="21" t="s">
        <v>102</v>
      </c>
      <c r="G1477" s="21" t="s">
        <v>3058</v>
      </c>
      <c r="H1477" s="22">
        <v>54706</v>
      </c>
      <c r="I1477" s="22">
        <v>35709.288614999998</v>
      </c>
      <c r="J1477" s="21" t="s">
        <v>7779</v>
      </c>
      <c r="K1477" s="21"/>
      <c r="L1477" s="22">
        <v>1281487053</v>
      </c>
      <c r="M1477" s="22">
        <v>0</v>
      </c>
      <c r="N1477" s="21" t="s">
        <v>12505</v>
      </c>
      <c r="O1477" s="8">
        <v>44200</v>
      </c>
      <c r="P1477" s="21" t="s">
        <v>12564</v>
      </c>
      <c r="Q1477" s="22">
        <f>Table1_2[[#This Row],[Bank Deposit]]-Table1_2[[#This Row],[Saving Accounts]]</f>
        <v>18996.711385000002</v>
      </c>
      <c r="R1477" s="22">
        <f>IF(AND(Table1_2[[#This Row],[Bank Deposit]]&gt;=500000),Table1_2[[#This Row],[Bank Deposit]]+Table1_2[[#This Row],[Bank Deposit]]*0.02,Table1_2[[#This Row],[Bank Deposit]])</f>
        <v>54706</v>
      </c>
    </row>
    <row r="1478" spans="1:18" x14ac:dyDescent="0.25">
      <c r="A1478" s="21" t="s">
        <v>2473</v>
      </c>
      <c r="B1478">
        <v>116907456</v>
      </c>
      <c r="C1478">
        <v>66</v>
      </c>
      <c r="D1478" s="8">
        <v>20599.5</v>
      </c>
      <c r="E1478" s="21" t="s">
        <v>12</v>
      </c>
      <c r="F1478" s="21" t="s">
        <v>181</v>
      </c>
      <c r="G1478" s="21" t="s">
        <v>1964</v>
      </c>
      <c r="H1478" s="22">
        <v>68400</v>
      </c>
      <c r="I1478" s="22">
        <v>50833.552175999997</v>
      </c>
      <c r="J1478" s="21" t="s">
        <v>2475</v>
      </c>
      <c r="K1478" s="21"/>
      <c r="L1478" s="22">
        <v>557186913</v>
      </c>
      <c r="M1478" s="22">
        <v>0</v>
      </c>
      <c r="N1478" s="21" t="s">
        <v>12522</v>
      </c>
      <c r="O1478" s="8">
        <v>44443</v>
      </c>
      <c r="P1478" s="21" t="s">
        <v>12512</v>
      </c>
      <c r="Q1478" s="22">
        <f>Table1_2[[#This Row],[Bank Deposit]]-Table1_2[[#This Row],[Saving Accounts]]</f>
        <v>17566.447824000003</v>
      </c>
      <c r="R1478" s="22">
        <f>IF(AND(Table1_2[[#This Row],[Bank Deposit]]&gt;=500000),Table1_2[[#This Row],[Bank Deposit]]+Table1_2[[#This Row],[Bank Deposit]]*0.02,Table1_2[[#This Row],[Bank Deposit]])</f>
        <v>68400</v>
      </c>
    </row>
    <row r="1479" spans="1:18" x14ac:dyDescent="0.25">
      <c r="A1479" s="21" t="s">
        <v>5352</v>
      </c>
      <c r="B1479">
        <v>941640918</v>
      </c>
      <c r="C1479">
        <v>49</v>
      </c>
      <c r="D1479" s="8">
        <v>26808.75</v>
      </c>
      <c r="E1479" s="21" t="s">
        <v>1094</v>
      </c>
      <c r="F1479" s="21" t="s">
        <v>598</v>
      </c>
      <c r="G1479" s="21" t="s">
        <v>4074</v>
      </c>
      <c r="H1479" s="22">
        <v>1290257</v>
      </c>
      <c r="I1479" s="22">
        <v>571138.62005238002</v>
      </c>
      <c r="J1479" s="21" t="s">
        <v>5354</v>
      </c>
      <c r="K1479" s="21"/>
      <c r="L1479" s="22">
        <v>776860119</v>
      </c>
      <c r="M1479" s="22">
        <v>0</v>
      </c>
      <c r="N1479" s="21" t="s">
        <v>12522</v>
      </c>
      <c r="O1479" s="8">
        <v>44521</v>
      </c>
      <c r="P1479" s="21" t="s">
        <v>12510</v>
      </c>
      <c r="Q1479" s="22">
        <f>Table1_2[[#This Row],[Bank Deposit]]-Table1_2[[#This Row],[Saving Accounts]]</f>
        <v>719118.37994761998</v>
      </c>
      <c r="R1479" s="22">
        <f>IF(AND(Table1_2[[#This Row],[Bank Deposit]]&gt;=500000),Table1_2[[#This Row],[Bank Deposit]]+Table1_2[[#This Row],[Bank Deposit]]*0.02,Table1_2[[#This Row],[Bank Deposit]])</f>
        <v>1316062.1399999999</v>
      </c>
    </row>
    <row r="1480" spans="1:18" x14ac:dyDescent="0.25">
      <c r="A1480" s="21" t="s">
        <v>1802</v>
      </c>
      <c r="B1480">
        <v>206212463</v>
      </c>
      <c r="C1480">
        <v>44</v>
      </c>
      <c r="D1480" s="8">
        <v>28635</v>
      </c>
      <c r="E1480" s="21" t="s">
        <v>1094</v>
      </c>
      <c r="F1480" s="21" t="s">
        <v>1469</v>
      </c>
      <c r="G1480" s="21" t="s">
        <v>14</v>
      </c>
      <c r="H1480" s="22">
        <v>359437</v>
      </c>
      <c r="I1480" s="22">
        <v>166059.79698000001</v>
      </c>
      <c r="J1480" s="21" t="s">
        <v>1804</v>
      </c>
      <c r="K1480" s="21"/>
      <c r="L1480" s="22">
        <v>1081252224</v>
      </c>
      <c r="M1480" s="22">
        <v>0</v>
      </c>
      <c r="N1480" s="21" t="s">
        <v>12525</v>
      </c>
      <c r="O1480" s="8">
        <v>44639</v>
      </c>
      <c r="P1480" s="21" t="s">
        <v>12506</v>
      </c>
      <c r="Q1480" s="22">
        <f>Table1_2[[#This Row],[Bank Deposit]]-Table1_2[[#This Row],[Saving Accounts]]</f>
        <v>193377.20301999999</v>
      </c>
      <c r="R1480" s="22">
        <f>IF(AND(Table1_2[[#This Row],[Bank Deposit]]&gt;=500000),Table1_2[[#This Row],[Bank Deposit]]+Table1_2[[#This Row],[Bank Deposit]]*0.02,Table1_2[[#This Row],[Bank Deposit]])</f>
        <v>359437</v>
      </c>
    </row>
    <row r="1481" spans="1:18" x14ac:dyDescent="0.25">
      <c r="A1481" s="21" t="s">
        <v>3004</v>
      </c>
      <c r="B1481">
        <v>275081482</v>
      </c>
      <c r="C1481">
        <v>31</v>
      </c>
      <c r="D1481" s="8">
        <v>33383.25</v>
      </c>
      <c r="E1481" s="21" t="s">
        <v>1094</v>
      </c>
      <c r="F1481" s="21" t="s">
        <v>909</v>
      </c>
      <c r="G1481" s="21" t="s">
        <v>2773</v>
      </c>
      <c r="H1481" s="22">
        <v>882078</v>
      </c>
      <c r="I1481" s="22">
        <v>367252.43801147997</v>
      </c>
      <c r="J1481" s="21" t="s">
        <v>3006</v>
      </c>
      <c r="K1481" s="21"/>
      <c r="L1481" s="22">
        <v>978506763</v>
      </c>
      <c r="M1481" s="22">
        <v>0</v>
      </c>
      <c r="N1481" s="21" t="s">
        <v>12505</v>
      </c>
      <c r="O1481" s="8">
        <v>44379</v>
      </c>
      <c r="P1481" s="21" t="s">
        <v>12506</v>
      </c>
      <c r="Q1481" s="22">
        <f>Table1_2[[#This Row],[Bank Deposit]]-Table1_2[[#This Row],[Saving Accounts]]</f>
        <v>514825.56198852003</v>
      </c>
      <c r="R1481" s="22">
        <f>IF(AND(Table1_2[[#This Row],[Bank Deposit]]&gt;=500000),Table1_2[[#This Row],[Bank Deposit]]+Table1_2[[#This Row],[Bank Deposit]]*0.02,Table1_2[[#This Row],[Bank Deposit]])</f>
        <v>899719.56</v>
      </c>
    </row>
    <row r="1482" spans="1:18" x14ac:dyDescent="0.25">
      <c r="A1482" s="21" t="s">
        <v>6468</v>
      </c>
      <c r="B1482">
        <v>394386302</v>
      </c>
      <c r="C1482">
        <v>41</v>
      </c>
      <c r="D1482" s="8">
        <v>29730.75</v>
      </c>
      <c r="E1482" s="21" t="s">
        <v>12</v>
      </c>
      <c r="F1482" s="21" t="s">
        <v>2278</v>
      </c>
      <c r="G1482" s="21" t="s">
        <v>4105</v>
      </c>
      <c r="H1482" s="22">
        <v>117016</v>
      </c>
      <c r="I1482" s="22">
        <v>23554.144224</v>
      </c>
      <c r="J1482" s="21" t="s">
        <v>6470</v>
      </c>
      <c r="K1482" s="21"/>
      <c r="L1482" s="22">
        <v>1787423104</v>
      </c>
      <c r="M1482" s="22">
        <v>0</v>
      </c>
      <c r="N1482" s="21" t="s">
        <v>12505</v>
      </c>
      <c r="O1482" s="8">
        <v>44579</v>
      </c>
      <c r="P1482" s="21" t="s">
        <v>12512</v>
      </c>
      <c r="Q1482" s="22">
        <f>Table1_2[[#This Row],[Bank Deposit]]-Table1_2[[#This Row],[Saving Accounts]]</f>
        <v>93461.855775999997</v>
      </c>
      <c r="R1482" s="22">
        <f>IF(AND(Table1_2[[#This Row],[Bank Deposit]]&gt;=500000),Table1_2[[#This Row],[Bank Deposit]]+Table1_2[[#This Row],[Bank Deposit]]*0.02,Table1_2[[#This Row],[Bank Deposit]])</f>
        <v>117016</v>
      </c>
    </row>
    <row r="1483" spans="1:18" x14ac:dyDescent="0.25">
      <c r="A1483" s="21" t="s">
        <v>7816</v>
      </c>
      <c r="B1483">
        <v>722550554</v>
      </c>
      <c r="C1483">
        <v>75</v>
      </c>
      <c r="D1483" s="8">
        <v>17312.25</v>
      </c>
      <c r="E1483" s="21" t="s">
        <v>12</v>
      </c>
      <c r="F1483" s="21" t="s">
        <v>1076</v>
      </c>
      <c r="G1483" s="21" t="s">
        <v>3058</v>
      </c>
      <c r="H1483" s="22">
        <v>311803</v>
      </c>
      <c r="I1483" s="22">
        <v>30640.139237759999</v>
      </c>
      <c r="J1483" s="21" t="s">
        <v>7818</v>
      </c>
      <c r="K1483" s="21"/>
      <c r="L1483" s="22">
        <v>426763392</v>
      </c>
      <c r="M1483" s="22">
        <v>0</v>
      </c>
      <c r="N1483" s="21" t="s">
        <v>12522</v>
      </c>
      <c r="O1483" s="8">
        <v>44605</v>
      </c>
      <c r="P1483" s="21" t="s">
        <v>12510</v>
      </c>
      <c r="Q1483" s="22">
        <f>Table1_2[[#This Row],[Bank Deposit]]-Table1_2[[#This Row],[Saving Accounts]]</f>
        <v>281162.86076224002</v>
      </c>
      <c r="R1483" s="22">
        <f>IF(AND(Table1_2[[#This Row],[Bank Deposit]]&gt;=500000),Table1_2[[#This Row],[Bank Deposit]]+Table1_2[[#This Row],[Bank Deposit]]*0.02,Table1_2[[#This Row],[Bank Deposit]])</f>
        <v>311803</v>
      </c>
    </row>
    <row r="1484" spans="1:18" x14ac:dyDescent="0.25">
      <c r="A1484" s="21" t="s">
        <v>5128</v>
      </c>
      <c r="B1484">
        <v>208704204</v>
      </c>
      <c r="C1484">
        <v>31</v>
      </c>
      <c r="D1484" s="8">
        <v>33383.25</v>
      </c>
      <c r="E1484" s="21" t="s">
        <v>1094</v>
      </c>
      <c r="F1484" s="21" t="s">
        <v>1277</v>
      </c>
      <c r="G1484" s="21" t="s">
        <v>4084</v>
      </c>
      <c r="H1484" s="22">
        <v>1109559</v>
      </c>
      <c r="I1484" s="22">
        <v>106223.91154704</v>
      </c>
      <c r="J1484" s="21" t="s">
        <v>5130</v>
      </c>
      <c r="K1484" s="21"/>
      <c r="L1484" s="22">
        <v>3499334111</v>
      </c>
      <c r="M1484" s="22">
        <v>0</v>
      </c>
      <c r="N1484" s="21" t="s">
        <v>12522</v>
      </c>
      <c r="O1484" s="8">
        <v>44402</v>
      </c>
      <c r="P1484" s="21" t="s">
        <v>12510</v>
      </c>
      <c r="Q1484" s="22">
        <f>Table1_2[[#This Row],[Bank Deposit]]-Table1_2[[#This Row],[Saving Accounts]]</f>
        <v>1003335.08845296</v>
      </c>
      <c r="R1484" s="22">
        <f>IF(AND(Table1_2[[#This Row],[Bank Deposit]]&gt;=500000),Table1_2[[#This Row],[Bank Deposit]]+Table1_2[[#This Row],[Bank Deposit]]*0.02,Table1_2[[#This Row],[Bank Deposit]])</f>
        <v>1131750.18</v>
      </c>
    </row>
    <row r="1485" spans="1:18" x14ac:dyDescent="0.25">
      <c r="A1485" s="21" t="s">
        <v>7768</v>
      </c>
      <c r="B1485">
        <v>429876463</v>
      </c>
      <c r="C1485">
        <v>82</v>
      </c>
      <c r="D1485" s="8">
        <v>14755.5</v>
      </c>
      <c r="E1485" s="21" t="s">
        <v>12</v>
      </c>
      <c r="F1485" s="21" t="s">
        <v>1927</v>
      </c>
      <c r="G1485" s="21" t="s">
        <v>3058</v>
      </c>
      <c r="H1485" s="22">
        <v>44965</v>
      </c>
      <c r="I1485" s="22">
        <v>18599.968469899999</v>
      </c>
      <c r="J1485" s="21" t="s">
        <v>7770</v>
      </c>
      <c r="K1485" s="21"/>
      <c r="L1485" s="22">
        <v>2739434516</v>
      </c>
      <c r="M1485" s="22">
        <v>0</v>
      </c>
      <c r="N1485" s="21" t="s">
        <v>12505</v>
      </c>
      <c r="O1485" s="8">
        <v>44211</v>
      </c>
      <c r="P1485" s="21" t="s">
        <v>12506</v>
      </c>
      <c r="Q1485" s="22">
        <f>Table1_2[[#This Row],[Bank Deposit]]-Table1_2[[#This Row],[Saving Accounts]]</f>
        <v>26365.031530100001</v>
      </c>
      <c r="R1485" s="22">
        <f>IF(AND(Table1_2[[#This Row],[Bank Deposit]]&gt;=500000),Table1_2[[#This Row],[Bank Deposit]]+Table1_2[[#This Row],[Bank Deposit]]*0.02,Table1_2[[#This Row],[Bank Deposit]])</f>
        <v>44965</v>
      </c>
    </row>
    <row r="1486" spans="1:18" x14ac:dyDescent="0.25">
      <c r="A1486" s="21" t="s">
        <v>2589</v>
      </c>
      <c r="B1486">
        <v>63450113</v>
      </c>
      <c r="C1486">
        <v>38</v>
      </c>
      <c r="D1486" s="8">
        <v>30826.5</v>
      </c>
      <c r="E1486" s="21" t="s">
        <v>12</v>
      </c>
      <c r="F1486" s="21" t="s">
        <v>750</v>
      </c>
      <c r="G1486" s="21" t="s">
        <v>1964</v>
      </c>
      <c r="H1486" s="22">
        <v>244298</v>
      </c>
      <c r="I1486" s="22">
        <v>61208.695548000003</v>
      </c>
      <c r="J1486" s="21" t="s">
        <v>2591</v>
      </c>
      <c r="K1486" s="21"/>
      <c r="L1486" s="22">
        <v>4097823288</v>
      </c>
      <c r="M1486" s="22">
        <v>0</v>
      </c>
      <c r="N1486" s="21" t="s">
        <v>12539</v>
      </c>
      <c r="O1486" s="8">
        <v>44478</v>
      </c>
      <c r="P1486" s="21" t="s">
        <v>12566</v>
      </c>
      <c r="Q1486" s="22">
        <f>Table1_2[[#This Row],[Bank Deposit]]-Table1_2[[#This Row],[Saving Accounts]]</f>
        <v>183089.30445200001</v>
      </c>
      <c r="R1486" s="22">
        <f>IF(AND(Table1_2[[#This Row],[Bank Deposit]]&gt;=500000),Table1_2[[#This Row],[Bank Deposit]]+Table1_2[[#This Row],[Bank Deposit]]*0.02,Table1_2[[#This Row],[Bank Deposit]])</f>
        <v>244298</v>
      </c>
    </row>
    <row r="1487" spans="1:18" x14ac:dyDescent="0.25">
      <c r="A1487" s="21" t="s">
        <v>5997</v>
      </c>
      <c r="B1487">
        <v>980286712</v>
      </c>
      <c r="C1487">
        <v>73</v>
      </c>
      <c r="D1487" s="8">
        <v>18042.75</v>
      </c>
      <c r="E1487" s="21" t="s">
        <v>12</v>
      </c>
      <c r="F1487" s="21" t="s">
        <v>951</v>
      </c>
      <c r="G1487" s="21" t="s">
        <v>4088</v>
      </c>
      <c r="H1487" s="22">
        <v>156466</v>
      </c>
      <c r="I1487" s="22">
        <v>55322.067754800002</v>
      </c>
      <c r="J1487" s="21" t="s">
        <v>5999</v>
      </c>
      <c r="K1487" s="21"/>
      <c r="L1487" s="22">
        <v>632510424</v>
      </c>
      <c r="M1487" s="22">
        <v>0</v>
      </c>
      <c r="N1487" s="21" t="s">
        <v>12509</v>
      </c>
      <c r="O1487" s="8">
        <v>44248</v>
      </c>
      <c r="P1487" s="21" t="s">
        <v>12510</v>
      </c>
      <c r="Q1487" s="22">
        <f>Table1_2[[#This Row],[Bank Deposit]]-Table1_2[[#This Row],[Saving Accounts]]</f>
        <v>101143.93224520001</v>
      </c>
      <c r="R1487" s="22">
        <f>IF(AND(Table1_2[[#This Row],[Bank Deposit]]&gt;=500000),Table1_2[[#This Row],[Bank Deposit]]+Table1_2[[#This Row],[Bank Deposit]]*0.02,Table1_2[[#This Row],[Bank Deposit]])</f>
        <v>156466</v>
      </c>
    </row>
    <row r="1488" spans="1:18" x14ac:dyDescent="0.25">
      <c r="A1488" s="21" t="s">
        <v>1258</v>
      </c>
      <c r="B1488">
        <v>78082765</v>
      </c>
      <c r="C1488">
        <v>78</v>
      </c>
      <c r="D1488" s="8">
        <v>16216.5</v>
      </c>
      <c r="E1488" s="21" t="s">
        <v>1094</v>
      </c>
      <c r="F1488" s="21" t="s">
        <v>274</v>
      </c>
      <c r="G1488" s="21" t="s">
        <v>14</v>
      </c>
      <c r="H1488" s="22">
        <v>192070</v>
      </c>
      <c r="I1488" s="22">
        <v>55476.950096879998</v>
      </c>
      <c r="J1488" s="21" t="s">
        <v>1260</v>
      </c>
      <c r="K1488" s="21"/>
      <c r="L1488" s="22">
        <v>1579694733</v>
      </c>
      <c r="M1488" s="22">
        <v>0</v>
      </c>
      <c r="N1488" s="21" t="s">
        <v>12505</v>
      </c>
      <c r="O1488" s="8">
        <v>44403</v>
      </c>
      <c r="P1488" s="21" t="s">
        <v>12506</v>
      </c>
      <c r="Q1488" s="22">
        <f>Table1_2[[#This Row],[Bank Deposit]]-Table1_2[[#This Row],[Saving Accounts]]</f>
        <v>136593.04990312</v>
      </c>
      <c r="R1488" s="22">
        <f>IF(AND(Table1_2[[#This Row],[Bank Deposit]]&gt;=500000),Table1_2[[#This Row],[Bank Deposit]]+Table1_2[[#This Row],[Bank Deposit]]*0.02,Table1_2[[#This Row],[Bank Deposit]])</f>
        <v>192070</v>
      </c>
    </row>
    <row r="1489" spans="1:18" x14ac:dyDescent="0.25">
      <c r="A1489" s="21" t="s">
        <v>6357</v>
      </c>
      <c r="B1489">
        <v>935714648</v>
      </c>
      <c r="C1489">
        <v>19</v>
      </c>
      <c r="D1489" s="8">
        <v>37766.25</v>
      </c>
      <c r="E1489" s="21" t="s">
        <v>12</v>
      </c>
      <c r="F1489" s="21" t="s">
        <v>1746</v>
      </c>
      <c r="G1489" s="21" t="s">
        <v>4105</v>
      </c>
      <c r="H1489" s="22">
        <v>31913</v>
      </c>
      <c r="I1489" s="22">
        <v>12012.796887</v>
      </c>
      <c r="J1489" s="21" t="s">
        <v>6359</v>
      </c>
      <c r="K1489" s="21"/>
      <c r="L1489" s="22">
        <v>1936909314</v>
      </c>
      <c r="M1489" s="22">
        <v>0</v>
      </c>
      <c r="N1489" s="21" t="s">
        <v>12505</v>
      </c>
      <c r="O1489" s="8">
        <v>44217</v>
      </c>
      <c r="P1489" s="21" t="s">
        <v>12510</v>
      </c>
      <c r="Q1489" s="22">
        <f>Table1_2[[#This Row],[Bank Deposit]]-Table1_2[[#This Row],[Saving Accounts]]</f>
        <v>19900.203113</v>
      </c>
      <c r="R1489" s="22">
        <f>IF(AND(Table1_2[[#This Row],[Bank Deposit]]&gt;=500000),Table1_2[[#This Row],[Bank Deposit]]+Table1_2[[#This Row],[Bank Deposit]]*0.02,Table1_2[[#This Row],[Bank Deposit]])</f>
        <v>31913</v>
      </c>
    </row>
    <row r="1490" spans="1:18" x14ac:dyDescent="0.25">
      <c r="A1490" s="21" t="s">
        <v>37</v>
      </c>
      <c r="B1490">
        <v>26643499</v>
      </c>
      <c r="C1490">
        <v>64</v>
      </c>
      <c r="D1490" s="8">
        <v>21330</v>
      </c>
      <c r="E1490" s="21" t="s">
        <v>12</v>
      </c>
      <c r="F1490" s="21" t="s">
        <v>39</v>
      </c>
      <c r="G1490" s="21" t="s">
        <v>14</v>
      </c>
      <c r="H1490" s="22">
        <v>117252</v>
      </c>
      <c r="I1490" s="22">
        <v>24295.652568000001</v>
      </c>
      <c r="J1490" s="21" t="s">
        <v>41</v>
      </c>
      <c r="K1490" s="21"/>
      <c r="L1490" s="22">
        <v>2566520795</v>
      </c>
      <c r="M1490" s="22">
        <v>0</v>
      </c>
      <c r="N1490" s="21" t="s">
        <v>12539</v>
      </c>
      <c r="O1490" s="8">
        <v>44649</v>
      </c>
      <c r="P1490" s="21" t="s">
        <v>12512</v>
      </c>
      <c r="Q1490" s="22">
        <f>Table1_2[[#This Row],[Bank Deposit]]-Table1_2[[#This Row],[Saving Accounts]]</f>
        <v>92956.347431999995</v>
      </c>
      <c r="R1490" s="22">
        <f>IF(AND(Table1_2[[#This Row],[Bank Deposit]]&gt;=500000),Table1_2[[#This Row],[Bank Deposit]]+Table1_2[[#This Row],[Bank Deposit]]*0.02,Table1_2[[#This Row],[Bank Deposit]])</f>
        <v>117252</v>
      </c>
    </row>
    <row r="1491" spans="1:18" x14ac:dyDescent="0.25">
      <c r="A1491" s="21" t="s">
        <v>674</v>
      </c>
      <c r="B1491">
        <v>278376364</v>
      </c>
      <c r="C1491">
        <v>77</v>
      </c>
      <c r="D1491" s="8">
        <v>16581.75</v>
      </c>
      <c r="E1491" s="21" t="s">
        <v>12</v>
      </c>
      <c r="F1491" s="21" t="s">
        <v>675</v>
      </c>
      <c r="G1491" s="21" t="s">
        <v>14</v>
      </c>
      <c r="H1491" s="22">
        <v>449208</v>
      </c>
      <c r="I1491" s="22">
        <v>308830.73512500001</v>
      </c>
      <c r="J1491" s="21" t="s">
        <v>677</v>
      </c>
      <c r="K1491" s="21"/>
      <c r="L1491" s="22">
        <v>270692565</v>
      </c>
      <c r="M1491" s="22">
        <v>0</v>
      </c>
      <c r="N1491" s="21" t="s">
        <v>12539</v>
      </c>
      <c r="O1491" s="8">
        <v>44542</v>
      </c>
      <c r="P1491" s="21" t="s">
        <v>12566</v>
      </c>
      <c r="Q1491" s="22">
        <f>Table1_2[[#This Row],[Bank Deposit]]-Table1_2[[#This Row],[Saving Accounts]]</f>
        <v>140377.26487499999</v>
      </c>
      <c r="R1491" s="22">
        <f>IF(AND(Table1_2[[#This Row],[Bank Deposit]]&gt;=500000),Table1_2[[#This Row],[Bank Deposit]]+Table1_2[[#This Row],[Bank Deposit]]*0.02,Table1_2[[#This Row],[Bank Deposit]])</f>
        <v>449208</v>
      </c>
    </row>
    <row r="1492" spans="1:18" x14ac:dyDescent="0.25">
      <c r="A1492" s="21" t="s">
        <v>1714</v>
      </c>
      <c r="B1492">
        <v>545998935</v>
      </c>
      <c r="C1492">
        <v>48</v>
      </c>
      <c r="D1492" s="8">
        <v>27174</v>
      </c>
      <c r="E1492" s="21" t="s">
        <v>1094</v>
      </c>
      <c r="F1492" s="21" t="s">
        <v>106</v>
      </c>
      <c r="G1492" s="21" t="s">
        <v>14</v>
      </c>
      <c r="H1492" s="22">
        <v>1122751</v>
      </c>
      <c r="I1492" s="22">
        <v>504017.37695399998</v>
      </c>
      <c r="J1492" s="21" t="s">
        <v>1716</v>
      </c>
      <c r="K1492" s="21"/>
      <c r="L1492" s="22">
        <v>827038107</v>
      </c>
      <c r="M1492" s="22">
        <v>0</v>
      </c>
      <c r="N1492" s="21" t="s">
        <v>12522</v>
      </c>
      <c r="O1492" s="8">
        <v>44536</v>
      </c>
      <c r="P1492" s="21" t="s">
        <v>12510</v>
      </c>
      <c r="Q1492" s="22">
        <f>Table1_2[[#This Row],[Bank Deposit]]-Table1_2[[#This Row],[Saving Accounts]]</f>
        <v>618733.62304600002</v>
      </c>
      <c r="R1492" s="22">
        <f>IF(AND(Table1_2[[#This Row],[Bank Deposit]]&gt;=500000),Table1_2[[#This Row],[Bank Deposit]]+Table1_2[[#This Row],[Bank Deposit]]*0.02,Table1_2[[#This Row],[Bank Deposit]])</f>
        <v>1145206.02</v>
      </c>
    </row>
    <row r="1493" spans="1:18" x14ac:dyDescent="0.25">
      <c r="A1493" s="21" t="s">
        <v>7080</v>
      </c>
      <c r="B1493">
        <v>244498758</v>
      </c>
      <c r="C1493">
        <v>61</v>
      </c>
      <c r="D1493" s="8">
        <v>22425.75</v>
      </c>
      <c r="E1493" s="21" t="s">
        <v>12</v>
      </c>
      <c r="F1493" s="21" t="s">
        <v>195</v>
      </c>
      <c r="G1493" s="21" t="s">
        <v>4105</v>
      </c>
      <c r="H1493" s="22">
        <v>1139558</v>
      </c>
      <c r="I1493" s="22">
        <v>656109.37537200004</v>
      </c>
      <c r="J1493" s="21" t="s">
        <v>7082</v>
      </c>
      <c r="K1493" s="21"/>
      <c r="L1493" s="22">
        <v>9966675</v>
      </c>
      <c r="M1493" s="22">
        <v>0</v>
      </c>
      <c r="N1493" s="21" t="s">
        <v>12509</v>
      </c>
      <c r="O1493" s="8">
        <v>44281</v>
      </c>
      <c r="P1493" s="21" t="s">
        <v>12519</v>
      </c>
      <c r="Q1493" s="22">
        <f>Table1_2[[#This Row],[Bank Deposit]]-Table1_2[[#This Row],[Saving Accounts]]</f>
        <v>483448.62462799996</v>
      </c>
      <c r="R1493" s="22">
        <f>IF(AND(Table1_2[[#This Row],[Bank Deposit]]&gt;=500000),Table1_2[[#This Row],[Bank Deposit]]+Table1_2[[#This Row],[Bank Deposit]]*0.02,Table1_2[[#This Row],[Bank Deposit]])</f>
        <v>1162349.1599999999</v>
      </c>
    </row>
    <row r="1494" spans="1:18" x14ac:dyDescent="0.25">
      <c r="A1494" s="21" t="s">
        <v>8553</v>
      </c>
      <c r="B1494">
        <v>119419377</v>
      </c>
      <c r="C1494">
        <v>27</v>
      </c>
      <c r="D1494" s="8">
        <v>34844.25</v>
      </c>
      <c r="E1494" s="21" t="s">
        <v>12</v>
      </c>
      <c r="F1494" s="21" t="s">
        <v>2501</v>
      </c>
      <c r="G1494" s="21" t="s">
        <v>2773</v>
      </c>
      <c r="H1494" s="22">
        <v>222885</v>
      </c>
      <c r="I1494" s="22">
        <v>125629.05974976</v>
      </c>
      <c r="J1494" s="21" t="s">
        <v>8555</v>
      </c>
      <c r="K1494" s="21"/>
      <c r="L1494" s="22">
        <v>136956204</v>
      </c>
      <c r="M1494" s="22">
        <v>0</v>
      </c>
      <c r="N1494" s="21" t="s">
        <v>12505</v>
      </c>
      <c r="O1494" s="8">
        <v>44461</v>
      </c>
      <c r="P1494" s="21" t="s">
        <v>12512</v>
      </c>
      <c r="Q1494" s="22">
        <f>Table1_2[[#This Row],[Bank Deposit]]-Table1_2[[#This Row],[Saving Accounts]]</f>
        <v>97255.940250240004</v>
      </c>
      <c r="R1494" s="22">
        <f>IF(AND(Table1_2[[#This Row],[Bank Deposit]]&gt;=500000),Table1_2[[#This Row],[Bank Deposit]]+Table1_2[[#This Row],[Bank Deposit]]*0.02,Table1_2[[#This Row],[Bank Deposit]])</f>
        <v>222885</v>
      </c>
    </row>
    <row r="1495" spans="1:18" x14ac:dyDescent="0.25">
      <c r="A1495" s="21" t="s">
        <v>7282</v>
      </c>
      <c r="B1495">
        <v>502707354</v>
      </c>
      <c r="C1495">
        <v>68</v>
      </c>
      <c r="D1495" s="8">
        <v>19869</v>
      </c>
      <c r="E1495" s="21" t="s">
        <v>12</v>
      </c>
      <c r="F1495" s="21" t="s">
        <v>310</v>
      </c>
      <c r="G1495" s="21" t="s">
        <v>4058</v>
      </c>
      <c r="H1495" s="22">
        <v>1457664</v>
      </c>
      <c r="I1495" s="22">
        <v>301736.48774399998</v>
      </c>
      <c r="J1495" s="21" t="s">
        <v>7284</v>
      </c>
      <c r="K1495" s="21"/>
      <c r="L1495" s="22">
        <v>44506683</v>
      </c>
      <c r="M1495" s="22">
        <v>0</v>
      </c>
      <c r="N1495" s="21" t="s">
        <v>12539</v>
      </c>
      <c r="O1495" s="8">
        <v>44348</v>
      </c>
      <c r="P1495" s="21" t="s">
        <v>12566</v>
      </c>
      <c r="Q1495" s="22">
        <f>Table1_2[[#This Row],[Bank Deposit]]-Table1_2[[#This Row],[Saving Accounts]]</f>
        <v>1155927.512256</v>
      </c>
      <c r="R1495" s="22">
        <f>IF(AND(Table1_2[[#This Row],[Bank Deposit]]&gt;=500000),Table1_2[[#This Row],[Bank Deposit]]+Table1_2[[#This Row],[Bank Deposit]]*0.02,Table1_2[[#This Row],[Bank Deposit]])</f>
        <v>1486817.28</v>
      </c>
    </row>
    <row r="1496" spans="1:18" x14ac:dyDescent="0.25">
      <c r="A1496" s="21" t="s">
        <v>2370</v>
      </c>
      <c r="B1496">
        <v>336449990</v>
      </c>
      <c r="C1496">
        <v>83</v>
      </c>
      <c r="D1496" s="8">
        <v>14390.25</v>
      </c>
      <c r="E1496" s="21" t="s">
        <v>1094</v>
      </c>
      <c r="F1496" s="21" t="s">
        <v>63</v>
      </c>
      <c r="G1496" s="21" t="s">
        <v>1964</v>
      </c>
      <c r="H1496" s="22">
        <v>483549</v>
      </c>
      <c r="I1496" s="22">
        <v>76431.968978399993</v>
      </c>
      <c r="J1496" s="21" t="s">
        <v>2372</v>
      </c>
      <c r="K1496" s="21"/>
      <c r="L1496" s="22">
        <v>2135625536</v>
      </c>
      <c r="M1496" s="22">
        <v>0</v>
      </c>
      <c r="N1496" s="21" t="s">
        <v>12522</v>
      </c>
      <c r="O1496" s="8">
        <v>44428</v>
      </c>
      <c r="P1496" s="21" t="s">
        <v>12510</v>
      </c>
      <c r="Q1496" s="22">
        <f>Table1_2[[#This Row],[Bank Deposit]]-Table1_2[[#This Row],[Saving Accounts]]</f>
        <v>407117.03102160001</v>
      </c>
      <c r="R1496" s="22">
        <f>IF(AND(Table1_2[[#This Row],[Bank Deposit]]&gt;=500000),Table1_2[[#This Row],[Bank Deposit]]+Table1_2[[#This Row],[Bank Deposit]]*0.02,Table1_2[[#This Row],[Bank Deposit]])</f>
        <v>483549</v>
      </c>
    </row>
    <row r="1497" spans="1:18" x14ac:dyDescent="0.25">
      <c r="A1497" s="21" t="s">
        <v>3139</v>
      </c>
      <c r="B1497">
        <v>726027966</v>
      </c>
      <c r="C1497">
        <v>55</v>
      </c>
      <c r="D1497" s="8">
        <v>24617.25</v>
      </c>
      <c r="E1497" s="21" t="s">
        <v>1094</v>
      </c>
      <c r="F1497" s="21" t="s">
        <v>682</v>
      </c>
      <c r="G1497" s="21" t="s">
        <v>3058</v>
      </c>
      <c r="H1497" s="22">
        <v>301090</v>
      </c>
      <c r="I1497" s="22">
        <v>113900.14018647</v>
      </c>
      <c r="J1497" s="21" t="s">
        <v>2490</v>
      </c>
      <c r="K1497" s="21"/>
      <c r="L1497" s="22">
        <v>3650615394</v>
      </c>
      <c r="M1497" s="22">
        <v>0</v>
      </c>
      <c r="N1497" s="21" t="s">
        <v>12505</v>
      </c>
      <c r="O1497" s="8">
        <v>44519</v>
      </c>
      <c r="P1497" s="21" t="s">
        <v>12506</v>
      </c>
      <c r="Q1497" s="22">
        <f>Table1_2[[#This Row],[Bank Deposit]]-Table1_2[[#This Row],[Saving Accounts]]</f>
        <v>187189.85981353</v>
      </c>
      <c r="R1497" s="22">
        <f>IF(AND(Table1_2[[#This Row],[Bank Deposit]]&gt;=500000),Table1_2[[#This Row],[Bank Deposit]]+Table1_2[[#This Row],[Bank Deposit]]*0.02,Table1_2[[#This Row],[Bank Deposit]])</f>
        <v>301090</v>
      </c>
    </row>
    <row r="1498" spans="1:18" x14ac:dyDescent="0.25">
      <c r="A1498" s="21" t="s">
        <v>1413</v>
      </c>
      <c r="B1498">
        <v>877547043</v>
      </c>
      <c r="C1498">
        <v>54</v>
      </c>
      <c r="D1498" s="8">
        <v>24982.5</v>
      </c>
      <c r="E1498" s="21" t="s">
        <v>1094</v>
      </c>
      <c r="F1498" s="21" t="s">
        <v>602</v>
      </c>
      <c r="G1498" s="21" t="s">
        <v>14</v>
      </c>
      <c r="H1498" s="22">
        <v>93239</v>
      </c>
      <c r="I1498" s="22">
        <v>25798.796859999999</v>
      </c>
      <c r="J1498" s="21" t="s">
        <v>1415</v>
      </c>
      <c r="K1498" s="21"/>
      <c r="L1498" s="22">
        <v>850311693</v>
      </c>
      <c r="M1498" s="22">
        <v>0</v>
      </c>
      <c r="N1498" s="21" t="s">
        <v>12539</v>
      </c>
      <c r="O1498" s="8">
        <v>44652</v>
      </c>
      <c r="P1498" s="21" t="s">
        <v>12566</v>
      </c>
      <c r="Q1498" s="22">
        <f>Table1_2[[#This Row],[Bank Deposit]]-Table1_2[[#This Row],[Saving Accounts]]</f>
        <v>67440.203139999998</v>
      </c>
      <c r="R1498" s="22">
        <f>IF(AND(Table1_2[[#This Row],[Bank Deposit]]&gt;=500000),Table1_2[[#This Row],[Bank Deposit]]+Table1_2[[#This Row],[Bank Deposit]]*0.02,Table1_2[[#This Row],[Bank Deposit]])</f>
        <v>93239</v>
      </c>
    </row>
    <row r="1499" spans="1:18" x14ac:dyDescent="0.25">
      <c r="A1499" s="21" t="s">
        <v>153</v>
      </c>
      <c r="B1499">
        <v>897495570</v>
      </c>
      <c r="C1499">
        <v>41</v>
      </c>
      <c r="D1499" s="8">
        <v>29730.75</v>
      </c>
      <c r="E1499" s="21" t="s">
        <v>12</v>
      </c>
      <c r="F1499" s="21" t="s">
        <v>155</v>
      </c>
      <c r="G1499" s="21" t="s">
        <v>14</v>
      </c>
      <c r="H1499" s="22">
        <v>136512</v>
      </c>
      <c r="I1499" s="22">
        <v>22650.890250240001</v>
      </c>
      <c r="J1499" s="21" t="s">
        <v>157</v>
      </c>
      <c r="K1499" s="21"/>
      <c r="L1499" s="22">
        <v>22787919</v>
      </c>
      <c r="M1499" s="22">
        <v>0</v>
      </c>
      <c r="N1499" s="21" t="s">
        <v>12509</v>
      </c>
      <c r="O1499" s="8">
        <v>44330</v>
      </c>
      <c r="P1499" s="21" t="s">
        <v>12510</v>
      </c>
      <c r="Q1499" s="22">
        <f>Table1_2[[#This Row],[Bank Deposit]]-Table1_2[[#This Row],[Saving Accounts]]</f>
        <v>113861.10974976</v>
      </c>
      <c r="R1499" s="22">
        <f>IF(AND(Table1_2[[#This Row],[Bank Deposit]]&gt;=500000),Table1_2[[#This Row],[Bank Deposit]]+Table1_2[[#This Row],[Bank Deposit]]*0.02,Table1_2[[#This Row],[Bank Deposit]])</f>
        <v>136512</v>
      </c>
    </row>
    <row r="1500" spans="1:18" x14ac:dyDescent="0.25">
      <c r="A1500" s="21" t="s">
        <v>6814</v>
      </c>
      <c r="B1500">
        <v>946043399</v>
      </c>
      <c r="C1500">
        <v>30</v>
      </c>
      <c r="D1500" s="8">
        <v>33748.5</v>
      </c>
      <c r="E1500" s="21" t="s">
        <v>12</v>
      </c>
      <c r="F1500" s="21" t="s">
        <v>422</v>
      </c>
      <c r="G1500" s="21" t="s">
        <v>4148</v>
      </c>
      <c r="H1500" s="22">
        <v>1502607</v>
      </c>
      <c r="I1500" s="22">
        <v>551212.84861343994</v>
      </c>
      <c r="J1500" s="21" t="s">
        <v>6816</v>
      </c>
      <c r="K1500" s="21"/>
      <c r="L1500" s="22">
        <v>4386200832</v>
      </c>
      <c r="M1500" s="22">
        <v>0</v>
      </c>
      <c r="N1500" s="21" t="s">
        <v>12505</v>
      </c>
      <c r="O1500" s="8">
        <v>44425</v>
      </c>
      <c r="P1500" s="21" t="s">
        <v>12512</v>
      </c>
      <c r="Q1500" s="22">
        <f>Table1_2[[#This Row],[Bank Deposit]]-Table1_2[[#This Row],[Saving Accounts]]</f>
        <v>951394.15138656006</v>
      </c>
      <c r="R1500" s="22">
        <f>IF(AND(Table1_2[[#This Row],[Bank Deposit]]&gt;=500000),Table1_2[[#This Row],[Bank Deposit]]+Table1_2[[#This Row],[Bank Deposit]]*0.02,Table1_2[[#This Row],[Bank Deposit]])</f>
        <v>1532659.14</v>
      </c>
    </row>
    <row r="1501" spans="1:18" x14ac:dyDescent="0.25">
      <c r="A1501" s="21" t="s">
        <v>198</v>
      </c>
      <c r="B1501">
        <v>426717659</v>
      </c>
      <c r="C1501">
        <v>79</v>
      </c>
      <c r="D1501" s="8">
        <v>15851.25</v>
      </c>
      <c r="E1501" s="21" t="s">
        <v>12</v>
      </c>
      <c r="F1501" s="21" t="s">
        <v>199</v>
      </c>
      <c r="G1501" s="21" t="s">
        <v>14</v>
      </c>
      <c r="H1501" s="22">
        <v>643769</v>
      </c>
      <c r="I1501" s="22">
        <v>397714.29401088</v>
      </c>
      <c r="J1501" s="21" t="s">
        <v>201</v>
      </c>
      <c r="K1501" s="21"/>
      <c r="L1501" s="22">
        <v>1830244122</v>
      </c>
      <c r="M1501" s="22">
        <v>0</v>
      </c>
      <c r="N1501" s="21" t="s">
        <v>12525</v>
      </c>
      <c r="O1501" s="8">
        <v>44376</v>
      </c>
      <c r="P1501" s="21" t="s">
        <v>12561</v>
      </c>
      <c r="Q1501" s="22">
        <f>Table1_2[[#This Row],[Bank Deposit]]-Table1_2[[#This Row],[Saving Accounts]]</f>
        <v>246054.70598912</v>
      </c>
      <c r="R1501" s="22">
        <f>IF(AND(Table1_2[[#This Row],[Bank Deposit]]&gt;=500000),Table1_2[[#This Row],[Bank Deposit]]+Table1_2[[#This Row],[Bank Deposit]]*0.02,Table1_2[[#This Row],[Bank Deposit]])</f>
        <v>656644.38</v>
      </c>
    </row>
    <row r="1502" spans="1:18" x14ac:dyDescent="0.25">
      <c r="A1502" s="21" t="s">
        <v>4967</v>
      </c>
      <c r="B1502">
        <v>126184759</v>
      </c>
      <c r="C1502">
        <v>47</v>
      </c>
      <c r="D1502" s="8">
        <v>27539.25</v>
      </c>
      <c r="E1502" s="21" t="s">
        <v>1094</v>
      </c>
      <c r="F1502" s="21" t="s">
        <v>2364</v>
      </c>
      <c r="G1502" s="21" t="s">
        <v>4058</v>
      </c>
      <c r="H1502" s="22">
        <v>598632</v>
      </c>
      <c r="I1502" s="22">
        <v>85868.277642479996</v>
      </c>
      <c r="J1502" s="21" t="s">
        <v>4969</v>
      </c>
      <c r="K1502" s="21"/>
      <c r="L1502" s="22">
        <v>4447326378</v>
      </c>
      <c r="M1502" s="22">
        <v>0</v>
      </c>
      <c r="N1502" s="21" t="s">
        <v>12505</v>
      </c>
      <c r="O1502" s="8">
        <v>44638</v>
      </c>
      <c r="P1502" s="21" t="s">
        <v>12506</v>
      </c>
      <c r="Q1502" s="22">
        <f>Table1_2[[#This Row],[Bank Deposit]]-Table1_2[[#This Row],[Saving Accounts]]</f>
        <v>512763.72235752002</v>
      </c>
      <c r="R1502" s="22">
        <f>IF(AND(Table1_2[[#This Row],[Bank Deposit]]&gt;=500000),Table1_2[[#This Row],[Bank Deposit]]+Table1_2[[#This Row],[Bank Deposit]]*0.02,Table1_2[[#This Row],[Bank Deposit]])</f>
        <v>610604.64</v>
      </c>
    </row>
    <row r="1503" spans="1:18" x14ac:dyDescent="0.25">
      <c r="A1503" s="21" t="s">
        <v>9018</v>
      </c>
      <c r="B1503">
        <v>436456283</v>
      </c>
      <c r="C1503">
        <v>80</v>
      </c>
      <c r="D1503" s="8">
        <v>34980.75</v>
      </c>
      <c r="E1503" s="21" t="s">
        <v>12</v>
      </c>
      <c r="F1503" s="21" t="s">
        <v>190</v>
      </c>
      <c r="G1503" s="21" t="s">
        <v>4062</v>
      </c>
      <c r="H1503" s="22">
        <v>74750</v>
      </c>
      <c r="I1503" s="22">
        <v>441222.59088224504</v>
      </c>
      <c r="J1503" s="21" t="s">
        <v>9020</v>
      </c>
      <c r="K1503" s="21"/>
      <c r="L1503" s="22">
        <v>4356321697</v>
      </c>
      <c r="M1503" s="22">
        <v>0</v>
      </c>
      <c r="N1503" s="21" t="s">
        <v>12539</v>
      </c>
      <c r="O1503" s="8">
        <v>44540</v>
      </c>
      <c r="P1503" s="21" t="s">
        <v>12512</v>
      </c>
      <c r="Q1503" s="22">
        <f>Table1_2[[#This Row],[Bank Deposit]]-Table1_2[[#This Row],[Saving Accounts]]</f>
        <v>-366472.59088224504</v>
      </c>
      <c r="R1503" s="22">
        <f>IF(AND(Table1_2[[#This Row],[Bank Deposit]]&gt;=500000),Table1_2[[#This Row],[Bank Deposit]]+Table1_2[[#This Row],[Bank Deposit]]*0.02,Table1_2[[#This Row],[Bank Deposit]])</f>
        <v>74750</v>
      </c>
    </row>
    <row r="1504" spans="1:18" x14ac:dyDescent="0.25">
      <c r="A1504" s="21" t="s">
        <v>1920</v>
      </c>
      <c r="B1504">
        <v>305594163</v>
      </c>
      <c r="C1504">
        <v>34</v>
      </c>
      <c r="D1504" s="8">
        <v>32287.5</v>
      </c>
      <c r="E1504" s="21" t="s">
        <v>1094</v>
      </c>
      <c r="F1504" s="21" t="s">
        <v>955</v>
      </c>
      <c r="G1504" s="21" t="s">
        <v>14</v>
      </c>
      <c r="H1504" s="22">
        <v>447805</v>
      </c>
      <c r="I1504" s="22">
        <v>271999.84307399997</v>
      </c>
      <c r="J1504" s="21" t="s">
        <v>1922</v>
      </c>
      <c r="K1504" s="21"/>
      <c r="L1504" s="22">
        <v>4320102798</v>
      </c>
      <c r="M1504" s="22">
        <v>0</v>
      </c>
      <c r="N1504" s="21" t="s">
        <v>12539</v>
      </c>
      <c r="O1504" s="8">
        <v>44572</v>
      </c>
      <c r="P1504" s="21" t="s">
        <v>12510</v>
      </c>
      <c r="Q1504" s="22">
        <f>Table1_2[[#This Row],[Bank Deposit]]-Table1_2[[#This Row],[Saving Accounts]]</f>
        <v>175805.15692600003</v>
      </c>
      <c r="R1504" s="22">
        <f>IF(AND(Table1_2[[#This Row],[Bank Deposit]]&gt;=500000),Table1_2[[#This Row],[Bank Deposit]]+Table1_2[[#This Row],[Bank Deposit]]*0.02,Table1_2[[#This Row],[Bank Deposit]])</f>
        <v>447805</v>
      </c>
    </row>
    <row r="1505" spans="1:18" x14ac:dyDescent="0.25">
      <c r="A1505" s="21" t="s">
        <v>1881</v>
      </c>
      <c r="B1505">
        <v>901283973</v>
      </c>
      <c r="C1505">
        <v>41</v>
      </c>
      <c r="D1505" s="8">
        <v>29730.75</v>
      </c>
      <c r="E1505" s="21" t="s">
        <v>1094</v>
      </c>
      <c r="F1505" s="21" t="s">
        <v>951</v>
      </c>
      <c r="G1505" s="21" t="s">
        <v>14</v>
      </c>
      <c r="H1505" s="22">
        <v>64712</v>
      </c>
      <c r="I1505" s="22">
        <v>12700.569798</v>
      </c>
      <c r="J1505" s="21" t="s">
        <v>1883</v>
      </c>
      <c r="K1505" s="21"/>
      <c r="L1505" s="22">
        <v>2326303392</v>
      </c>
      <c r="M1505" s="22">
        <v>0</v>
      </c>
      <c r="N1505" s="21" t="s">
        <v>12525</v>
      </c>
      <c r="O1505" s="8">
        <v>44300</v>
      </c>
      <c r="P1505" s="21" t="s">
        <v>12506</v>
      </c>
      <c r="Q1505" s="22">
        <f>Table1_2[[#This Row],[Bank Deposit]]-Table1_2[[#This Row],[Saving Accounts]]</f>
        <v>52011.430202000003</v>
      </c>
      <c r="R1505" s="22">
        <f>IF(AND(Table1_2[[#This Row],[Bank Deposit]]&gt;=500000),Table1_2[[#This Row],[Bank Deposit]]+Table1_2[[#This Row],[Bank Deposit]]*0.02,Table1_2[[#This Row],[Bank Deposit]])</f>
        <v>64712</v>
      </c>
    </row>
    <row r="1506" spans="1:18" x14ac:dyDescent="0.25">
      <c r="A1506" s="21" t="s">
        <v>8837</v>
      </c>
      <c r="B1506">
        <v>417089165</v>
      </c>
      <c r="C1506">
        <v>50</v>
      </c>
      <c r="D1506" s="8">
        <v>26443.5</v>
      </c>
      <c r="E1506" s="21" t="s">
        <v>12</v>
      </c>
      <c r="F1506" s="21" t="s">
        <v>569</v>
      </c>
      <c r="G1506" s="21" t="s">
        <v>3820</v>
      </c>
      <c r="H1506" s="22">
        <v>385630</v>
      </c>
      <c r="I1506" s="22">
        <v>223033.285692</v>
      </c>
      <c r="J1506" s="21" t="s">
        <v>8839</v>
      </c>
      <c r="K1506" s="21"/>
      <c r="L1506" s="22">
        <v>1415150244</v>
      </c>
      <c r="M1506" s="22">
        <v>0</v>
      </c>
      <c r="N1506" s="21" t="s">
        <v>12539</v>
      </c>
      <c r="O1506" s="8">
        <v>44248</v>
      </c>
      <c r="P1506" s="21" t="s">
        <v>12566</v>
      </c>
      <c r="Q1506" s="22">
        <f>Table1_2[[#This Row],[Bank Deposit]]-Table1_2[[#This Row],[Saving Accounts]]</f>
        <v>162596.714308</v>
      </c>
      <c r="R1506" s="22">
        <f>IF(AND(Table1_2[[#This Row],[Bank Deposit]]&gt;=500000),Table1_2[[#This Row],[Bank Deposit]]+Table1_2[[#This Row],[Bank Deposit]]*0.02,Table1_2[[#This Row],[Bank Deposit]])</f>
        <v>385630</v>
      </c>
    </row>
    <row r="1507" spans="1:18" x14ac:dyDescent="0.25">
      <c r="A1507" s="21" t="s">
        <v>7190</v>
      </c>
      <c r="B1507">
        <v>898850646</v>
      </c>
      <c r="C1507">
        <v>79</v>
      </c>
      <c r="D1507" s="8">
        <v>15851.25</v>
      </c>
      <c r="E1507" s="21" t="s">
        <v>12</v>
      </c>
      <c r="F1507" s="21" t="s">
        <v>336</v>
      </c>
      <c r="G1507" s="21" t="s">
        <v>4070</v>
      </c>
      <c r="H1507" s="22">
        <v>410919</v>
      </c>
      <c r="I1507" s="22">
        <v>203562.95371776001</v>
      </c>
      <c r="J1507" s="21" t="s">
        <v>7192</v>
      </c>
      <c r="K1507" s="21"/>
      <c r="L1507" s="22">
        <v>1217163519</v>
      </c>
      <c r="M1507" s="22">
        <v>0</v>
      </c>
      <c r="N1507" s="21" t="s">
        <v>12522</v>
      </c>
      <c r="O1507" s="8">
        <v>44422</v>
      </c>
      <c r="P1507" s="21" t="s">
        <v>12510</v>
      </c>
      <c r="Q1507" s="22">
        <f>Table1_2[[#This Row],[Bank Deposit]]-Table1_2[[#This Row],[Saving Accounts]]</f>
        <v>207356.04628223999</v>
      </c>
      <c r="R1507" s="22">
        <f>IF(AND(Table1_2[[#This Row],[Bank Deposit]]&gt;=500000),Table1_2[[#This Row],[Bank Deposit]]+Table1_2[[#This Row],[Bank Deposit]]*0.02,Table1_2[[#This Row],[Bank Deposit]])</f>
        <v>410919</v>
      </c>
    </row>
    <row r="1508" spans="1:18" x14ac:dyDescent="0.25">
      <c r="A1508" s="21" t="s">
        <v>2667</v>
      </c>
      <c r="B1508">
        <v>936697768</v>
      </c>
      <c r="C1508">
        <v>42</v>
      </c>
      <c r="D1508" s="8">
        <v>29365.5</v>
      </c>
      <c r="E1508" s="21" t="s">
        <v>12</v>
      </c>
      <c r="F1508" s="21" t="s">
        <v>951</v>
      </c>
      <c r="G1508" s="21" t="s">
        <v>1964</v>
      </c>
      <c r="H1508" s="22">
        <v>3808500</v>
      </c>
      <c r="I1508" s="22">
        <v>1724118.361424</v>
      </c>
      <c r="J1508" s="21" t="s">
        <v>2669</v>
      </c>
      <c r="K1508" s="21"/>
      <c r="L1508" s="22">
        <v>594048</v>
      </c>
      <c r="M1508" s="22">
        <v>0</v>
      </c>
      <c r="N1508" s="21" t="s">
        <v>12505</v>
      </c>
      <c r="O1508" s="8">
        <v>44246</v>
      </c>
      <c r="P1508" s="21" t="s">
        <v>12510</v>
      </c>
      <c r="Q1508" s="22">
        <f>Table1_2[[#This Row],[Bank Deposit]]-Table1_2[[#This Row],[Saving Accounts]]</f>
        <v>2084381.638576</v>
      </c>
      <c r="R1508" s="22">
        <f>IF(AND(Table1_2[[#This Row],[Bank Deposit]]&gt;=500000),Table1_2[[#This Row],[Bank Deposit]]+Table1_2[[#This Row],[Bank Deposit]]*0.02,Table1_2[[#This Row],[Bank Deposit]])</f>
        <v>3884670</v>
      </c>
    </row>
    <row r="1509" spans="1:18" x14ac:dyDescent="0.25">
      <c r="A1509" s="21" t="s">
        <v>277</v>
      </c>
      <c r="B1509">
        <v>763073370</v>
      </c>
      <c r="C1509">
        <v>29</v>
      </c>
      <c r="D1509" s="8">
        <v>34113.75</v>
      </c>
      <c r="E1509" s="21" t="s">
        <v>12</v>
      </c>
      <c r="F1509" s="21" t="s">
        <v>48</v>
      </c>
      <c r="G1509" s="21" t="s">
        <v>14</v>
      </c>
      <c r="H1509" s="22">
        <v>2345849</v>
      </c>
      <c r="I1509" s="22">
        <v>589221.98760600004</v>
      </c>
      <c r="J1509" s="21" t="s">
        <v>279</v>
      </c>
      <c r="K1509" s="21"/>
      <c r="L1509" s="22">
        <v>21366688</v>
      </c>
      <c r="M1509" s="22">
        <v>0</v>
      </c>
      <c r="N1509" s="21" t="s">
        <v>12525</v>
      </c>
      <c r="O1509" s="8">
        <v>44308</v>
      </c>
      <c r="P1509" s="21" t="s">
        <v>12564</v>
      </c>
      <c r="Q1509" s="22">
        <f>Table1_2[[#This Row],[Bank Deposit]]-Table1_2[[#This Row],[Saving Accounts]]</f>
        <v>1756627.0123939998</v>
      </c>
      <c r="R1509" s="22">
        <f>IF(AND(Table1_2[[#This Row],[Bank Deposit]]&gt;=500000),Table1_2[[#This Row],[Bank Deposit]]+Table1_2[[#This Row],[Bank Deposit]]*0.02,Table1_2[[#This Row],[Bank Deposit]])</f>
        <v>2392765.98</v>
      </c>
    </row>
    <row r="1510" spans="1:18" x14ac:dyDescent="0.25">
      <c r="A1510" s="21" t="s">
        <v>7824</v>
      </c>
      <c r="B1510">
        <v>692595387</v>
      </c>
      <c r="C1510">
        <v>53</v>
      </c>
      <c r="D1510" s="8">
        <v>25347.75</v>
      </c>
      <c r="E1510" s="21" t="s">
        <v>12</v>
      </c>
      <c r="F1510" s="21" t="s">
        <v>1799</v>
      </c>
      <c r="G1510" s="21" t="s">
        <v>3058</v>
      </c>
      <c r="H1510" s="22">
        <v>282744</v>
      </c>
      <c r="I1510" s="22">
        <v>98597.920356000002</v>
      </c>
      <c r="J1510" s="21" t="s">
        <v>7826</v>
      </c>
      <c r="K1510" s="21"/>
      <c r="L1510" s="22">
        <v>2193727536</v>
      </c>
      <c r="M1510" s="22">
        <v>0</v>
      </c>
      <c r="N1510" s="21" t="s">
        <v>12505</v>
      </c>
      <c r="O1510" s="8">
        <v>44669</v>
      </c>
      <c r="P1510" s="21" t="s">
        <v>12506</v>
      </c>
      <c r="Q1510" s="22">
        <f>Table1_2[[#This Row],[Bank Deposit]]-Table1_2[[#This Row],[Saving Accounts]]</f>
        <v>184146.07964399998</v>
      </c>
      <c r="R1510" s="22">
        <f>IF(AND(Table1_2[[#This Row],[Bank Deposit]]&gt;=500000),Table1_2[[#This Row],[Bank Deposit]]+Table1_2[[#This Row],[Bank Deposit]]*0.02,Table1_2[[#This Row],[Bank Deposit]])</f>
        <v>282744</v>
      </c>
    </row>
    <row r="1511" spans="1:18" x14ac:dyDescent="0.25">
      <c r="A1511" s="21" t="s">
        <v>1869</v>
      </c>
      <c r="B1511">
        <v>487433294</v>
      </c>
      <c r="C1511">
        <v>36</v>
      </c>
      <c r="D1511" s="8">
        <v>31557</v>
      </c>
      <c r="E1511" s="21" t="s">
        <v>1094</v>
      </c>
      <c r="F1511" s="21" t="s">
        <v>829</v>
      </c>
      <c r="G1511" s="21" t="s">
        <v>14</v>
      </c>
      <c r="H1511" s="22">
        <v>521358</v>
      </c>
      <c r="I1511" s="22">
        <v>135553.01558447999</v>
      </c>
      <c r="J1511" s="21" t="s">
        <v>1871</v>
      </c>
      <c r="K1511" s="21"/>
      <c r="L1511" s="22">
        <v>1085072625</v>
      </c>
      <c r="M1511" s="22">
        <v>0</v>
      </c>
      <c r="N1511" s="21" t="s">
        <v>12525</v>
      </c>
      <c r="O1511" s="8">
        <v>44589</v>
      </c>
      <c r="P1511" s="21" t="s">
        <v>12564</v>
      </c>
      <c r="Q1511" s="22">
        <f>Table1_2[[#This Row],[Bank Deposit]]-Table1_2[[#This Row],[Saving Accounts]]</f>
        <v>385804.98441551998</v>
      </c>
      <c r="R1511" s="22">
        <f>IF(AND(Table1_2[[#This Row],[Bank Deposit]]&gt;=500000),Table1_2[[#This Row],[Bank Deposit]]+Table1_2[[#This Row],[Bank Deposit]]*0.02,Table1_2[[#This Row],[Bank Deposit]])</f>
        <v>531785.16</v>
      </c>
    </row>
    <row r="1512" spans="1:18" x14ac:dyDescent="0.25">
      <c r="A1512" s="21" t="s">
        <v>3725</v>
      </c>
      <c r="B1512">
        <v>732570568</v>
      </c>
      <c r="C1512">
        <v>26</v>
      </c>
      <c r="D1512" s="8">
        <v>35209.5</v>
      </c>
      <c r="E1512" s="21" t="s">
        <v>1094</v>
      </c>
      <c r="F1512" s="21" t="s">
        <v>336</v>
      </c>
      <c r="G1512" s="21" t="s">
        <v>3583</v>
      </c>
      <c r="H1512" s="22">
        <v>189167</v>
      </c>
      <c r="I1512" s="22">
        <v>97219.253762399996</v>
      </c>
      <c r="J1512" s="21" t="s">
        <v>3727</v>
      </c>
      <c r="K1512" s="21"/>
      <c r="L1512" s="22">
        <v>685561344</v>
      </c>
      <c r="M1512" s="22">
        <v>0</v>
      </c>
      <c r="N1512" s="21" t="s">
        <v>12505</v>
      </c>
      <c r="O1512" s="8">
        <v>44515</v>
      </c>
      <c r="P1512" s="21" t="s">
        <v>12512</v>
      </c>
      <c r="Q1512" s="22">
        <f>Table1_2[[#This Row],[Bank Deposit]]-Table1_2[[#This Row],[Saving Accounts]]</f>
        <v>91947.746237600004</v>
      </c>
      <c r="R1512" s="22">
        <f>IF(AND(Table1_2[[#This Row],[Bank Deposit]]&gt;=500000),Table1_2[[#This Row],[Bank Deposit]]+Table1_2[[#This Row],[Bank Deposit]]*0.02,Table1_2[[#This Row],[Bank Deposit]])</f>
        <v>189167</v>
      </c>
    </row>
    <row r="1513" spans="1:18" x14ac:dyDescent="0.25">
      <c r="A1513" s="21" t="s">
        <v>2757</v>
      </c>
      <c r="B1513">
        <v>319678340</v>
      </c>
      <c r="C1513">
        <v>73</v>
      </c>
      <c r="D1513" s="8">
        <v>18042.75</v>
      </c>
      <c r="E1513" s="21" t="s">
        <v>12</v>
      </c>
      <c r="F1513" s="21" t="s">
        <v>874</v>
      </c>
      <c r="G1513" s="21" t="s">
        <v>1964</v>
      </c>
      <c r="H1513" s="22">
        <v>260575</v>
      </c>
      <c r="I1513" s="22">
        <v>123090.8123088</v>
      </c>
      <c r="J1513" s="21" t="s">
        <v>2759</v>
      </c>
      <c r="K1513" s="21"/>
      <c r="L1513" s="22">
        <v>851947008</v>
      </c>
      <c r="M1513" s="22">
        <v>0</v>
      </c>
      <c r="N1513" s="21" t="s">
        <v>12522</v>
      </c>
      <c r="O1513" s="8">
        <v>44244</v>
      </c>
      <c r="P1513" s="21" t="s">
        <v>12510</v>
      </c>
      <c r="Q1513" s="22">
        <f>Table1_2[[#This Row],[Bank Deposit]]-Table1_2[[#This Row],[Saving Accounts]]</f>
        <v>137484.1876912</v>
      </c>
      <c r="R1513" s="22">
        <f>IF(AND(Table1_2[[#This Row],[Bank Deposit]]&gt;=500000),Table1_2[[#This Row],[Bank Deposit]]+Table1_2[[#This Row],[Bank Deposit]]*0.02,Table1_2[[#This Row],[Bank Deposit]])</f>
        <v>260575</v>
      </c>
    </row>
    <row r="1514" spans="1:18" x14ac:dyDescent="0.25">
      <c r="A1514" s="21" t="s">
        <v>3153</v>
      </c>
      <c r="B1514">
        <v>982383276</v>
      </c>
      <c r="C1514">
        <v>22</v>
      </c>
      <c r="D1514" s="8">
        <v>36670.5</v>
      </c>
      <c r="E1514" s="21" t="s">
        <v>1094</v>
      </c>
      <c r="F1514" s="21" t="s">
        <v>349</v>
      </c>
      <c r="G1514" s="21" t="s">
        <v>3058</v>
      </c>
      <c r="H1514" s="22">
        <v>2709947</v>
      </c>
      <c r="I1514" s="22">
        <v>585630.10874367994</v>
      </c>
      <c r="J1514" s="21" t="s">
        <v>3155</v>
      </c>
      <c r="K1514" s="21"/>
      <c r="L1514" s="22">
        <v>1106345856</v>
      </c>
      <c r="M1514" s="22">
        <v>0</v>
      </c>
      <c r="N1514" s="21" t="s">
        <v>12525</v>
      </c>
      <c r="O1514" s="8">
        <v>44584</v>
      </c>
      <c r="P1514" s="21" t="s">
        <v>12506</v>
      </c>
      <c r="Q1514" s="22">
        <f>Table1_2[[#This Row],[Bank Deposit]]-Table1_2[[#This Row],[Saving Accounts]]</f>
        <v>2124316.8912563203</v>
      </c>
      <c r="R1514" s="22">
        <f>IF(AND(Table1_2[[#This Row],[Bank Deposit]]&gt;=500000),Table1_2[[#This Row],[Bank Deposit]]+Table1_2[[#This Row],[Bank Deposit]]*0.02,Table1_2[[#This Row],[Bank Deposit]])</f>
        <v>2764145.94</v>
      </c>
    </row>
    <row r="1515" spans="1:18" x14ac:dyDescent="0.25">
      <c r="A1515" s="21" t="s">
        <v>1902</v>
      </c>
      <c r="B1515">
        <v>321167975</v>
      </c>
      <c r="C1515">
        <v>45</v>
      </c>
      <c r="D1515" s="8">
        <v>28269.75</v>
      </c>
      <c r="E1515" s="21" t="s">
        <v>1094</v>
      </c>
      <c r="F1515" s="21" t="s">
        <v>549</v>
      </c>
      <c r="G1515" s="21" t="s">
        <v>14</v>
      </c>
      <c r="H1515" s="22">
        <v>1065811</v>
      </c>
      <c r="I1515" s="22">
        <v>955148.18911200005</v>
      </c>
      <c r="J1515" s="21" t="s">
        <v>1904</v>
      </c>
      <c r="K1515" s="21"/>
      <c r="L1515" s="22">
        <v>3117568896</v>
      </c>
      <c r="M1515" s="22">
        <v>0</v>
      </c>
      <c r="N1515" s="21" t="s">
        <v>12505</v>
      </c>
      <c r="O1515" s="8">
        <v>44558</v>
      </c>
      <c r="P1515" s="21" t="s">
        <v>12564</v>
      </c>
      <c r="Q1515" s="22">
        <f>Table1_2[[#This Row],[Bank Deposit]]-Table1_2[[#This Row],[Saving Accounts]]</f>
        <v>110662.81088799995</v>
      </c>
      <c r="R1515" s="22">
        <f>IF(AND(Table1_2[[#This Row],[Bank Deposit]]&gt;=500000),Table1_2[[#This Row],[Bank Deposit]]+Table1_2[[#This Row],[Bank Deposit]]*0.02,Table1_2[[#This Row],[Bank Deposit]])</f>
        <v>1087127.22</v>
      </c>
    </row>
    <row r="1516" spans="1:18" x14ac:dyDescent="0.25">
      <c r="A1516" s="21" t="s">
        <v>4811</v>
      </c>
      <c r="B1516">
        <v>169981179</v>
      </c>
      <c r="C1516">
        <v>54</v>
      </c>
      <c r="D1516" s="8">
        <v>24982.5</v>
      </c>
      <c r="E1516" s="21" t="s">
        <v>1094</v>
      </c>
      <c r="F1516" s="21" t="s">
        <v>83</v>
      </c>
      <c r="G1516" s="21" t="s">
        <v>4105</v>
      </c>
      <c r="H1516" s="22">
        <v>1485048</v>
      </c>
      <c r="I1516" s="22">
        <v>307756.64329199999</v>
      </c>
      <c r="J1516" s="21" t="s">
        <v>4813</v>
      </c>
      <c r="K1516" s="21"/>
      <c r="L1516" s="22">
        <v>392435568</v>
      </c>
      <c r="M1516" s="22">
        <v>0</v>
      </c>
      <c r="N1516" s="21" t="s">
        <v>12539</v>
      </c>
      <c r="O1516" s="8">
        <v>44527</v>
      </c>
      <c r="P1516" s="21" t="s">
        <v>12566</v>
      </c>
      <c r="Q1516" s="22">
        <f>Table1_2[[#This Row],[Bank Deposit]]-Table1_2[[#This Row],[Saving Accounts]]</f>
        <v>1177291.3567079999</v>
      </c>
      <c r="R1516" s="22">
        <f>IF(AND(Table1_2[[#This Row],[Bank Deposit]]&gt;=500000),Table1_2[[#This Row],[Bank Deposit]]+Table1_2[[#This Row],[Bank Deposit]]*0.02,Table1_2[[#This Row],[Bank Deposit]])</f>
        <v>1514748.96</v>
      </c>
    </row>
    <row r="1517" spans="1:18" x14ac:dyDescent="0.25">
      <c r="A1517" s="21" t="s">
        <v>5548</v>
      </c>
      <c r="B1517">
        <v>601050774</v>
      </c>
      <c r="C1517">
        <v>64</v>
      </c>
      <c r="D1517" s="8">
        <v>21330</v>
      </c>
      <c r="E1517" s="21" t="s">
        <v>1094</v>
      </c>
      <c r="F1517" s="21" t="s">
        <v>2211</v>
      </c>
      <c r="G1517" s="21" t="s">
        <v>4220</v>
      </c>
      <c r="H1517" s="22">
        <v>426703</v>
      </c>
      <c r="I1517" s="22">
        <v>295926.49175039999</v>
      </c>
      <c r="J1517" s="21" t="s">
        <v>5550</v>
      </c>
      <c r="K1517" s="21"/>
      <c r="L1517" s="22">
        <v>25970208</v>
      </c>
      <c r="M1517" s="22">
        <v>0</v>
      </c>
      <c r="N1517" s="21" t="s">
        <v>12505</v>
      </c>
      <c r="O1517" s="8">
        <v>44379</v>
      </c>
      <c r="P1517" s="21" t="s">
        <v>12506</v>
      </c>
      <c r="Q1517" s="22">
        <f>Table1_2[[#This Row],[Bank Deposit]]-Table1_2[[#This Row],[Saving Accounts]]</f>
        <v>130776.50824960001</v>
      </c>
      <c r="R1517" s="22">
        <f>IF(AND(Table1_2[[#This Row],[Bank Deposit]]&gt;=500000),Table1_2[[#This Row],[Bank Deposit]]+Table1_2[[#This Row],[Bank Deposit]]*0.02,Table1_2[[#This Row],[Bank Deposit]])</f>
        <v>426703</v>
      </c>
    </row>
    <row r="1518" spans="1:18" x14ac:dyDescent="0.25">
      <c r="A1518" s="21" t="s">
        <v>4223</v>
      </c>
      <c r="B1518">
        <v>133422649</v>
      </c>
      <c r="C1518">
        <v>75</v>
      </c>
      <c r="D1518" s="8">
        <v>17312.25</v>
      </c>
      <c r="E1518" s="21" t="s">
        <v>1094</v>
      </c>
      <c r="F1518" s="21" t="s">
        <v>818</v>
      </c>
      <c r="G1518" s="21" t="s">
        <v>4066</v>
      </c>
      <c r="H1518" s="22">
        <v>1974608</v>
      </c>
      <c r="I1518" s="22">
        <v>737187.03918720002</v>
      </c>
      <c r="J1518" s="21" t="s">
        <v>4225</v>
      </c>
      <c r="K1518" s="21"/>
      <c r="L1518" s="22">
        <v>822316884</v>
      </c>
      <c r="M1518" s="22">
        <v>0</v>
      </c>
      <c r="N1518" s="21" t="s">
        <v>12522</v>
      </c>
      <c r="O1518" s="8">
        <v>44497</v>
      </c>
      <c r="P1518" s="21" t="s">
        <v>12510</v>
      </c>
      <c r="Q1518" s="22">
        <f>Table1_2[[#This Row],[Bank Deposit]]-Table1_2[[#This Row],[Saving Accounts]]</f>
        <v>1237420.9608128001</v>
      </c>
      <c r="R1518" s="22">
        <f>IF(AND(Table1_2[[#This Row],[Bank Deposit]]&gt;=500000),Table1_2[[#This Row],[Bank Deposit]]+Table1_2[[#This Row],[Bank Deposit]]*0.02,Table1_2[[#This Row],[Bank Deposit]])</f>
        <v>2014100.16</v>
      </c>
    </row>
    <row r="1519" spans="1:18" x14ac:dyDescent="0.25">
      <c r="A1519" s="21" t="s">
        <v>1497</v>
      </c>
      <c r="B1519">
        <v>598697376</v>
      </c>
      <c r="C1519">
        <v>40</v>
      </c>
      <c r="D1519" s="8">
        <v>30096</v>
      </c>
      <c r="E1519" s="21" t="s">
        <v>1094</v>
      </c>
      <c r="F1519" s="21" t="s">
        <v>1498</v>
      </c>
      <c r="G1519" s="21" t="s">
        <v>14</v>
      </c>
      <c r="H1519" s="22">
        <v>797102</v>
      </c>
      <c r="I1519" s="22">
        <v>384180.74695599999</v>
      </c>
      <c r="J1519" s="21" t="s">
        <v>1500</v>
      </c>
      <c r="K1519" s="21"/>
      <c r="L1519" s="22">
        <v>1114490562</v>
      </c>
      <c r="M1519" s="22">
        <v>0</v>
      </c>
      <c r="N1519" s="21" t="s">
        <v>12522</v>
      </c>
      <c r="O1519" s="8">
        <v>44500</v>
      </c>
      <c r="P1519" s="21" t="s">
        <v>12510</v>
      </c>
      <c r="Q1519" s="22">
        <f>Table1_2[[#This Row],[Bank Deposit]]-Table1_2[[#This Row],[Saving Accounts]]</f>
        <v>412921.25304400001</v>
      </c>
      <c r="R1519" s="22">
        <f>IF(AND(Table1_2[[#This Row],[Bank Deposit]]&gt;=500000),Table1_2[[#This Row],[Bank Deposit]]+Table1_2[[#This Row],[Bank Deposit]]*0.02,Table1_2[[#This Row],[Bank Deposit]])</f>
        <v>813044.04</v>
      </c>
    </row>
    <row r="1520" spans="1:18" x14ac:dyDescent="0.25">
      <c r="A1520" s="21" t="s">
        <v>8790</v>
      </c>
      <c r="B1520">
        <v>739411332</v>
      </c>
      <c r="C1520">
        <v>47</v>
      </c>
      <c r="D1520" s="8">
        <v>27539.25</v>
      </c>
      <c r="E1520" s="21" t="s">
        <v>12</v>
      </c>
      <c r="F1520" s="21" t="s">
        <v>1799</v>
      </c>
      <c r="G1520" s="21" t="s">
        <v>3820</v>
      </c>
      <c r="H1520" s="22">
        <v>223771</v>
      </c>
      <c r="I1520" s="22">
        <v>46246.050420480002</v>
      </c>
      <c r="J1520" s="21" t="s">
        <v>8792</v>
      </c>
      <c r="K1520" s="21"/>
      <c r="L1520" s="22">
        <v>1748203264</v>
      </c>
      <c r="M1520" s="22">
        <v>0</v>
      </c>
      <c r="N1520" s="21" t="s">
        <v>12505</v>
      </c>
      <c r="O1520" s="8">
        <v>44491</v>
      </c>
      <c r="P1520" s="21" t="s">
        <v>12506</v>
      </c>
      <c r="Q1520" s="22">
        <f>Table1_2[[#This Row],[Bank Deposit]]-Table1_2[[#This Row],[Saving Accounts]]</f>
        <v>177524.94957952001</v>
      </c>
      <c r="R1520" s="22">
        <f>IF(AND(Table1_2[[#This Row],[Bank Deposit]]&gt;=500000),Table1_2[[#This Row],[Bank Deposit]]+Table1_2[[#This Row],[Bank Deposit]]*0.02,Table1_2[[#This Row],[Bank Deposit]])</f>
        <v>223771</v>
      </c>
    </row>
    <row r="1521" spans="1:18" x14ac:dyDescent="0.25">
      <c r="A1521" s="21" t="s">
        <v>4907</v>
      </c>
      <c r="B1521">
        <v>420838516</v>
      </c>
      <c r="C1521">
        <v>83</v>
      </c>
      <c r="D1521" s="8">
        <v>14390.25</v>
      </c>
      <c r="E1521" s="21" t="s">
        <v>1094</v>
      </c>
      <c r="F1521" s="21" t="s">
        <v>965</v>
      </c>
      <c r="G1521" s="21" t="s">
        <v>4095</v>
      </c>
      <c r="H1521" s="22">
        <v>1685741</v>
      </c>
      <c r="I1521" s="22">
        <v>948229.1433</v>
      </c>
      <c r="J1521" s="21" t="s">
        <v>4909</v>
      </c>
      <c r="K1521" s="21"/>
      <c r="L1521" s="22">
        <v>1031636724</v>
      </c>
      <c r="M1521" s="22">
        <v>0</v>
      </c>
      <c r="N1521" s="21" t="s">
        <v>12509</v>
      </c>
      <c r="O1521" s="8">
        <v>44210</v>
      </c>
      <c r="P1521" s="21" t="s">
        <v>12519</v>
      </c>
      <c r="Q1521" s="22">
        <f>Table1_2[[#This Row],[Bank Deposit]]-Table1_2[[#This Row],[Saving Accounts]]</f>
        <v>737511.8567</v>
      </c>
      <c r="R1521" s="22">
        <f>IF(AND(Table1_2[[#This Row],[Bank Deposit]]&gt;=500000),Table1_2[[#This Row],[Bank Deposit]]+Table1_2[[#This Row],[Bank Deposit]]*0.02,Table1_2[[#This Row],[Bank Deposit]])</f>
        <v>1719455.82</v>
      </c>
    </row>
    <row r="1522" spans="1:18" x14ac:dyDescent="0.25">
      <c r="A1522" s="21" t="s">
        <v>5983</v>
      </c>
      <c r="B1522">
        <v>141573647</v>
      </c>
      <c r="C1522">
        <v>17</v>
      </c>
      <c r="D1522" s="8">
        <v>38496.75</v>
      </c>
      <c r="E1522" s="21" t="s">
        <v>12</v>
      </c>
      <c r="F1522" s="21" t="s">
        <v>682</v>
      </c>
      <c r="G1522" s="21" t="s">
        <v>4084</v>
      </c>
      <c r="H1522" s="22">
        <v>203074</v>
      </c>
      <c r="I1522" s="22">
        <v>18395.381604599999</v>
      </c>
      <c r="J1522" s="21" t="s">
        <v>5985</v>
      </c>
      <c r="K1522" s="21"/>
      <c r="L1522" s="22">
        <v>546475776</v>
      </c>
      <c r="M1522" s="22">
        <v>0</v>
      </c>
      <c r="N1522" s="21" t="s">
        <v>12539</v>
      </c>
      <c r="O1522" s="8">
        <v>44402</v>
      </c>
      <c r="P1522" s="21" t="s">
        <v>12512</v>
      </c>
      <c r="Q1522" s="22">
        <f>Table1_2[[#This Row],[Bank Deposit]]-Table1_2[[#This Row],[Saving Accounts]]</f>
        <v>184678.6183954</v>
      </c>
      <c r="R1522" s="22">
        <f>IF(AND(Table1_2[[#This Row],[Bank Deposit]]&gt;=500000),Table1_2[[#This Row],[Bank Deposit]]+Table1_2[[#This Row],[Bank Deposit]]*0.02,Table1_2[[#This Row],[Bank Deposit]])</f>
        <v>203074</v>
      </c>
    </row>
    <row r="1523" spans="1:18" x14ac:dyDescent="0.25">
      <c r="A1523" s="21" t="s">
        <v>8723</v>
      </c>
      <c r="B1523">
        <v>805420729</v>
      </c>
      <c r="C1523">
        <v>27</v>
      </c>
      <c r="D1523" s="8">
        <v>34844.25</v>
      </c>
      <c r="E1523" s="21" t="s">
        <v>12</v>
      </c>
      <c r="F1523" s="21" t="s">
        <v>97</v>
      </c>
      <c r="G1523" s="21" t="s">
        <v>3820</v>
      </c>
      <c r="H1523" s="22">
        <v>649526</v>
      </c>
      <c r="I1523" s="22">
        <v>61203.64530384</v>
      </c>
      <c r="J1523" s="21" t="s">
        <v>8725</v>
      </c>
      <c r="K1523" s="21"/>
      <c r="L1523" s="22">
        <v>2672688312</v>
      </c>
      <c r="M1523" s="22">
        <v>0</v>
      </c>
      <c r="N1523" s="21" t="s">
        <v>12525</v>
      </c>
      <c r="O1523" s="8">
        <v>44304</v>
      </c>
      <c r="P1523" s="21" t="s">
        <v>12561</v>
      </c>
      <c r="Q1523" s="22">
        <f>Table1_2[[#This Row],[Bank Deposit]]-Table1_2[[#This Row],[Saving Accounts]]</f>
        <v>588322.35469615995</v>
      </c>
      <c r="R1523" s="22">
        <f>IF(AND(Table1_2[[#This Row],[Bank Deposit]]&gt;=500000),Table1_2[[#This Row],[Bank Deposit]]+Table1_2[[#This Row],[Bank Deposit]]*0.02,Table1_2[[#This Row],[Bank Deposit]])</f>
        <v>662516.52</v>
      </c>
    </row>
    <row r="1524" spans="1:18" x14ac:dyDescent="0.25">
      <c r="A1524" s="21" t="s">
        <v>6504</v>
      </c>
      <c r="B1524">
        <v>174453542</v>
      </c>
      <c r="C1524">
        <v>41</v>
      </c>
      <c r="D1524" s="8">
        <v>29730.75</v>
      </c>
      <c r="E1524" s="21" t="s">
        <v>12</v>
      </c>
      <c r="F1524" s="21" t="s">
        <v>381</v>
      </c>
      <c r="G1524" s="21" t="s">
        <v>4084</v>
      </c>
      <c r="H1524" s="22">
        <v>333107</v>
      </c>
      <c r="I1524" s="22">
        <v>302426.03703599999</v>
      </c>
      <c r="J1524" s="21" t="s">
        <v>6506</v>
      </c>
      <c r="K1524" s="21"/>
      <c r="L1524" s="22">
        <v>34363719</v>
      </c>
      <c r="M1524" s="22">
        <v>6084897</v>
      </c>
      <c r="N1524" s="21" t="s">
        <v>12515</v>
      </c>
      <c r="O1524" s="8">
        <v>44412</v>
      </c>
      <c r="P1524" s="21" t="s">
        <v>12516</v>
      </c>
      <c r="Q1524" s="22">
        <f>Table1_2[[#This Row],[Bank Deposit]]-Table1_2[[#This Row],[Saving Accounts]]</f>
        <v>30680.962964000006</v>
      </c>
      <c r="R1524" s="22">
        <f>IF(AND(Table1_2[[#This Row],[Bank Deposit]]&gt;=500000),Table1_2[[#This Row],[Bank Deposit]]+Table1_2[[#This Row],[Bank Deposit]]*0.02,Table1_2[[#This Row],[Bank Deposit]])</f>
        <v>333107</v>
      </c>
    </row>
    <row r="1525" spans="1:18" x14ac:dyDescent="0.25">
      <c r="A1525" s="21" t="s">
        <v>2797</v>
      </c>
      <c r="B1525">
        <v>491768023</v>
      </c>
      <c r="C1525">
        <v>22</v>
      </c>
      <c r="D1525" s="8">
        <v>36670.5</v>
      </c>
      <c r="E1525" s="21" t="s">
        <v>1094</v>
      </c>
      <c r="F1525" s="21" t="s">
        <v>993</v>
      </c>
      <c r="G1525" s="21" t="s">
        <v>2773</v>
      </c>
      <c r="H1525" s="22">
        <v>1748950</v>
      </c>
      <c r="I1525" s="22">
        <v>569658.00705659995</v>
      </c>
      <c r="J1525" s="21" t="s">
        <v>2799</v>
      </c>
      <c r="K1525" s="21"/>
      <c r="L1525" s="22">
        <v>1457045538</v>
      </c>
      <c r="M1525" s="22">
        <v>0</v>
      </c>
      <c r="N1525" s="21" t="s">
        <v>12509</v>
      </c>
      <c r="O1525" s="8">
        <v>44202</v>
      </c>
      <c r="P1525" s="21" t="s">
        <v>12519</v>
      </c>
      <c r="Q1525" s="22">
        <f>Table1_2[[#This Row],[Bank Deposit]]-Table1_2[[#This Row],[Saving Accounts]]</f>
        <v>1179291.9929434001</v>
      </c>
      <c r="R1525" s="22">
        <f>IF(AND(Table1_2[[#This Row],[Bank Deposit]]&gt;=500000),Table1_2[[#This Row],[Bank Deposit]]+Table1_2[[#This Row],[Bank Deposit]]*0.02,Table1_2[[#This Row],[Bank Deposit]])</f>
        <v>1783929</v>
      </c>
    </row>
    <row r="1526" spans="1:18" x14ac:dyDescent="0.25">
      <c r="A1526" s="21" t="s">
        <v>7101</v>
      </c>
      <c r="B1526">
        <v>76432755</v>
      </c>
      <c r="C1526">
        <v>41</v>
      </c>
      <c r="D1526" s="8">
        <v>29730.75</v>
      </c>
      <c r="E1526" s="21" t="s">
        <v>12</v>
      </c>
      <c r="F1526" s="21" t="s">
        <v>314</v>
      </c>
      <c r="G1526" s="21" t="s">
        <v>4066</v>
      </c>
      <c r="H1526" s="22">
        <v>899356</v>
      </c>
      <c r="I1526" s="22">
        <v>357650.75530080002</v>
      </c>
      <c r="J1526" s="21" t="s">
        <v>7103</v>
      </c>
      <c r="K1526" s="21"/>
      <c r="L1526" s="22">
        <v>1912459563</v>
      </c>
      <c r="M1526" s="22">
        <v>0</v>
      </c>
      <c r="N1526" s="21" t="s">
        <v>12505</v>
      </c>
      <c r="O1526" s="8">
        <v>44202</v>
      </c>
      <c r="P1526" s="21" t="s">
        <v>12506</v>
      </c>
      <c r="Q1526" s="22">
        <f>Table1_2[[#This Row],[Bank Deposit]]-Table1_2[[#This Row],[Saving Accounts]]</f>
        <v>541705.24469919992</v>
      </c>
      <c r="R1526" s="22">
        <f>IF(AND(Table1_2[[#This Row],[Bank Deposit]]&gt;=500000),Table1_2[[#This Row],[Bank Deposit]]+Table1_2[[#This Row],[Bank Deposit]]*0.02,Table1_2[[#This Row],[Bank Deposit]])</f>
        <v>917343.12</v>
      </c>
    </row>
    <row r="1527" spans="1:18" x14ac:dyDescent="0.25">
      <c r="A1527" s="21" t="s">
        <v>3428</v>
      </c>
      <c r="B1527">
        <v>952742530</v>
      </c>
      <c r="C1527">
        <v>55</v>
      </c>
      <c r="D1527" s="8">
        <v>24617.25</v>
      </c>
      <c r="E1527" s="21" t="s">
        <v>1094</v>
      </c>
      <c r="F1527" s="21" t="s">
        <v>106</v>
      </c>
      <c r="G1527" s="21" t="s">
        <v>3331</v>
      </c>
      <c r="H1527" s="22">
        <v>241112</v>
      </c>
      <c r="I1527" s="22">
        <v>49600.190021759998</v>
      </c>
      <c r="J1527" s="21" t="s">
        <v>3430</v>
      </c>
      <c r="K1527" s="21"/>
      <c r="L1527" s="22">
        <v>277568265</v>
      </c>
      <c r="M1527" s="22">
        <v>0</v>
      </c>
      <c r="N1527" s="21" t="s">
        <v>12505</v>
      </c>
      <c r="O1527" s="8">
        <v>44551</v>
      </c>
      <c r="P1527" s="21" t="s">
        <v>12506</v>
      </c>
      <c r="Q1527" s="22">
        <f>Table1_2[[#This Row],[Bank Deposit]]-Table1_2[[#This Row],[Saving Accounts]]</f>
        <v>191511.80997823999</v>
      </c>
      <c r="R1527" s="22">
        <f>IF(AND(Table1_2[[#This Row],[Bank Deposit]]&gt;=500000),Table1_2[[#This Row],[Bank Deposit]]+Table1_2[[#This Row],[Bank Deposit]]*0.02,Table1_2[[#This Row],[Bank Deposit]])</f>
        <v>241112</v>
      </c>
    </row>
    <row r="1528" spans="1:18" x14ac:dyDescent="0.25">
      <c r="A1528" s="21" t="s">
        <v>7318</v>
      </c>
      <c r="B1528">
        <v>279845393</v>
      </c>
      <c r="C1528">
        <v>25</v>
      </c>
      <c r="D1528" s="8">
        <v>35574.75</v>
      </c>
      <c r="E1528" s="21" t="s">
        <v>12</v>
      </c>
      <c r="F1528" s="21" t="s">
        <v>2501</v>
      </c>
      <c r="G1528" s="21" t="s">
        <v>4058</v>
      </c>
      <c r="H1528" s="22">
        <v>99660</v>
      </c>
      <c r="I1528" s="22">
        <v>18633.832872480001</v>
      </c>
      <c r="J1528" s="21" t="s">
        <v>7320</v>
      </c>
      <c r="K1528" s="21"/>
      <c r="L1528" s="22">
        <v>1140411987</v>
      </c>
      <c r="M1528" s="22">
        <v>7777457945</v>
      </c>
      <c r="N1528" s="21" t="s">
        <v>12515</v>
      </c>
      <c r="O1528" s="8">
        <v>44406</v>
      </c>
      <c r="P1528" s="21" t="s">
        <v>12506</v>
      </c>
      <c r="Q1528" s="22">
        <f>Table1_2[[#This Row],[Bank Deposit]]-Table1_2[[#This Row],[Saving Accounts]]</f>
        <v>81026.167127519991</v>
      </c>
      <c r="R1528" s="22">
        <f>IF(AND(Table1_2[[#This Row],[Bank Deposit]]&gt;=500000),Table1_2[[#This Row],[Bank Deposit]]+Table1_2[[#This Row],[Bank Deposit]]*0.02,Table1_2[[#This Row],[Bank Deposit]])</f>
        <v>99660</v>
      </c>
    </row>
    <row r="1529" spans="1:18" x14ac:dyDescent="0.25">
      <c r="A1529" s="21" t="s">
        <v>552</v>
      </c>
      <c r="B1529">
        <v>582459858</v>
      </c>
      <c r="C1529">
        <v>22</v>
      </c>
      <c r="D1529" s="8">
        <v>36670.5</v>
      </c>
      <c r="E1529" s="21" t="s">
        <v>12</v>
      </c>
      <c r="F1529" s="21" t="s">
        <v>453</v>
      </c>
      <c r="G1529" s="21" t="s">
        <v>14</v>
      </c>
      <c r="H1529" s="22">
        <v>10157</v>
      </c>
      <c r="I1529" s="22">
        <v>6446.3370047999997</v>
      </c>
      <c r="J1529" s="21" t="s">
        <v>554</v>
      </c>
      <c r="K1529" s="21"/>
      <c r="L1529" s="22">
        <v>917821075</v>
      </c>
      <c r="M1529" s="22">
        <v>0</v>
      </c>
      <c r="N1529" s="21" t="s">
        <v>12539</v>
      </c>
      <c r="O1529" s="8">
        <v>44293</v>
      </c>
      <c r="P1529" s="21" t="s">
        <v>12510</v>
      </c>
      <c r="Q1529" s="22">
        <f>Table1_2[[#This Row],[Bank Deposit]]-Table1_2[[#This Row],[Saving Accounts]]</f>
        <v>3710.6629952000003</v>
      </c>
      <c r="R1529" s="22">
        <f>IF(AND(Table1_2[[#This Row],[Bank Deposit]]&gt;=500000),Table1_2[[#This Row],[Bank Deposit]]+Table1_2[[#This Row],[Bank Deposit]]*0.02,Table1_2[[#This Row],[Bank Deposit]])</f>
        <v>10157</v>
      </c>
    </row>
    <row r="1530" spans="1:18" x14ac:dyDescent="0.25">
      <c r="A1530" s="21" t="s">
        <v>3073</v>
      </c>
      <c r="B1530">
        <v>364056266</v>
      </c>
      <c r="C1530">
        <v>41</v>
      </c>
      <c r="D1530" s="8">
        <v>29730.75</v>
      </c>
      <c r="E1530" s="21" t="s">
        <v>1094</v>
      </c>
      <c r="F1530" s="21" t="s">
        <v>1404</v>
      </c>
      <c r="G1530" s="21" t="s">
        <v>3058</v>
      </c>
      <c r="H1530" s="22">
        <v>508650</v>
      </c>
      <c r="I1530" s="22">
        <v>354622.06469249999</v>
      </c>
      <c r="J1530" s="21" t="s">
        <v>3075</v>
      </c>
      <c r="K1530" s="21"/>
      <c r="L1530" s="22">
        <v>1023219657</v>
      </c>
      <c r="M1530" s="22">
        <v>3496661548</v>
      </c>
      <c r="N1530" s="21" t="s">
        <v>12515</v>
      </c>
      <c r="O1530" s="8">
        <v>44592</v>
      </c>
      <c r="P1530" s="21" t="s">
        <v>12516</v>
      </c>
      <c r="Q1530" s="22">
        <f>Table1_2[[#This Row],[Bank Deposit]]-Table1_2[[#This Row],[Saving Accounts]]</f>
        <v>154027.93530750001</v>
      </c>
      <c r="R1530" s="22">
        <f>IF(AND(Table1_2[[#This Row],[Bank Deposit]]&gt;=500000),Table1_2[[#This Row],[Bank Deposit]]+Table1_2[[#This Row],[Bank Deposit]]*0.02,Table1_2[[#This Row],[Bank Deposit]])</f>
        <v>518823</v>
      </c>
    </row>
    <row r="1531" spans="1:18" x14ac:dyDescent="0.25">
      <c r="A1531" s="21" t="s">
        <v>1563</v>
      </c>
      <c r="B1531">
        <v>800899560</v>
      </c>
      <c r="C1531">
        <v>74</v>
      </c>
      <c r="D1531" s="8">
        <v>17677.5</v>
      </c>
      <c r="E1531" s="21" t="s">
        <v>1094</v>
      </c>
      <c r="F1531" s="21" t="s">
        <v>784</v>
      </c>
      <c r="G1531" s="21" t="s">
        <v>14</v>
      </c>
      <c r="H1531" s="22">
        <v>502813</v>
      </c>
      <c r="I1531" s="22">
        <v>120675.200688</v>
      </c>
      <c r="J1531" s="21" t="s">
        <v>1565</v>
      </c>
      <c r="K1531" s="21"/>
      <c r="L1531" s="22">
        <v>1248304512</v>
      </c>
      <c r="M1531" s="22">
        <v>0</v>
      </c>
      <c r="N1531" s="21" t="s">
        <v>12539</v>
      </c>
      <c r="O1531" s="8">
        <v>44322</v>
      </c>
      <c r="P1531" s="21" t="s">
        <v>12566</v>
      </c>
      <c r="Q1531" s="22">
        <f>Table1_2[[#This Row],[Bank Deposit]]-Table1_2[[#This Row],[Saving Accounts]]</f>
        <v>382137.79931199999</v>
      </c>
      <c r="R1531" s="22">
        <f>IF(AND(Table1_2[[#This Row],[Bank Deposit]]&gt;=500000),Table1_2[[#This Row],[Bank Deposit]]+Table1_2[[#This Row],[Bank Deposit]]*0.02,Table1_2[[#This Row],[Bank Deposit]])</f>
        <v>512869.26</v>
      </c>
    </row>
    <row r="1532" spans="1:18" x14ac:dyDescent="0.25">
      <c r="A1532" s="21" t="s">
        <v>7924</v>
      </c>
      <c r="B1532">
        <v>68251891</v>
      </c>
      <c r="C1532">
        <v>31</v>
      </c>
      <c r="D1532" s="8">
        <v>33383.25</v>
      </c>
      <c r="E1532" s="21" t="s">
        <v>12</v>
      </c>
      <c r="F1532" s="21" t="s">
        <v>1400</v>
      </c>
      <c r="G1532" s="21" t="s">
        <v>3583</v>
      </c>
      <c r="H1532" s="22">
        <v>1747704</v>
      </c>
      <c r="I1532" s="22">
        <v>325214.59170816001</v>
      </c>
      <c r="J1532" s="21" t="s">
        <v>7926</v>
      </c>
      <c r="K1532" s="21"/>
      <c r="L1532" s="22">
        <v>975269455</v>
      </c>
      <c r="M1532" s="22">
        <v>0</v>
      </c>
      <c r="N1532" s="21" t="s">
        <v>12539</v>
      </c>
      <c r="O1532" s="8">
        <v>44420</v>
      </c>
      <c r="P1532" s="21" t="s">
        <v>12512</v>
      </c>
      <c r="Q1532" s="22">
        <f>Table1_2[[#This Row],[Bank Deposit]]-Table1_2[[#This Row],[Saving Accounts]]</f>
        <v>1422489.40829184</v>
      </c>
      <c r="R1532" s="22">
        <f>IF(AND(Table1_2[[#This Row],[Bank Deposit]]&gt;=500000),Table1_2[[#This Row],[Bank Deposit]]+Table1_2[[#This Row],[Bank Deposit]]*0.02,Table1_2[[#This Row],[Bank Deposit]])</f>
        <v>1782658.08</v>
      </c>
    </row>
    <row r="1533" spans="1:18" x14ac:dyDescent="0.25">
      <c r="A1533" s="21" t="s">
        <v>5158</v>
      </c>
      <c r="B1533">
        <v>273049710</v>
      </c>
      <c r="C1533">
        <v>58</v>
      </c>
      <c r="D1533" s="8">
        <v>23521.5</v>
      </c>
      <c r="E1533" s="21" t="s">
        <v>1094</v>
      </c>
      <c r="F1533" s="21" t="s">
        <v>227</v>
      </c>
      <c r="G1533" s="21" t="s">
        <v>4084</v>
      </c>
      <c r="H1533" s="22">
        <v>645661</v>
      </c>
      <c r="I1533" s="22">
        <v>287684.27452799998</v>
      </c>
      <c r="J1533" s="21" t="s">
        <v>5160</v>
      </c>
      <c r="K1533" s="21"/>
      <c r="L1533" s="22">
        <v>1805472952</v>
      </c>
      <c r="M1533" s="22">
        <v>0</v>
      </c>
      <c r="N1533" s="21" t="s">
        <v>12522</v>
      </c>
      <c r="O1533" s="8">
        <v>44489</v>
      </c>
      <c r="P1533" s="21" t="s">
        <v>12512</v>
      </c>
      <c r="Q1533" s="22">
        <f>Table1_2[[#This Row],[Bank Deposit]]-Table1_2[[#This Row],[Saving Accounts]]</f>
        <v>357976.72547200002</v>
      </c>
      <c r="R1533" s="22">
        <f>IF(AND(Table1_2[[#This Row],[Bank Deposit]]&gt;=500000),Table1_2[[#This Row],[Bank Deposit]]+Table1_2[[#This Row],[Bank Deposit]]*0.02,Table1_2[[#This Row],[Bank Deposit]])</f>
        <v>658574.22</v>
      </c>
    </row>
    <row r="1534" spans="1:18" x14ac:dyDescent="0.25">
      <c r="A1534" s="21" t="s">
        <v>1446</v>
      </c>
      <c r="B1534">
        <v>333129687</v>
      </c>
      <c r="C1534">
        <v>39</v>
      </c>
      <c r="D1534" s="8">
        <v>30461.25</v>
      </c>
      <c r="E1534" s="21" t="s">
        <v>1094</v>
      </c>
      <c r="F1534" s="21" t="s">
        <v>34</v>
      </c>
      <c r="G1534" s="21" t="s">
        <v>14</v>
      </c>
      <c r="H1534" s="22">
        <v>293506</v>
      </c>
      <c r="I1534" s="22">
        <v>172342.39131648</v>
      </c>
      <c r="J1534" s="21" t="s">
        <v>1448</v>
      </c>
      <c r="K1534" s="21"/>
      <c r="L1534" s="22">
        <v>326097432</v>
      </c>
      <c r="M1534" s="22">
        <v>0</v>
      </c>
      <c r="N1534" s="21" t="s">
        <v>12539</v>
      </c>
      <c r="O1534" s="8">
        <v>44449</v>
      </c>
      <c r="P1534" s="21" t="s">
        <v>12512</v>
      </c>
      <c r="Q1534" s="22">
        <f>Table1_2[[#This Row],[Bank Deposit]]-Table1_2[[#This Row],[Saving Accounts]]</f>
        <v>121163.60868352</v>
      </c>
      <c r="R1534" s="22">
        <f>IF(AND(Table1_2[[#This Row],[Bank Deposit]]&gt;=500000),Table1_2[[#This Row],[Bank Deposit]]+Table1_2[[#This Row],[Bank Deposit]]*0.02,Table1_2[[#This Row],[Bank Deposit]])</f>
        <v>293506</v>
      </c>
    </row>
    <row r="1535" spans="1:18" x14ac:dyDescent="0.25">
      <c r="A1535" s="21" t="s">
        <v>8131</v>
      </c>
      <c r="B1535">
        <v>282505659</v>
      </c>
      <c r="C1535">
        <v>18</v>
      </c>
      <c r="D1535" s="8">
        <v>38131.5</v>
      </c>
      <c r="E1535" s="21" t="s">
        <v>12</v>
      </c>
      <c r="F1535" s="21" t="s">
        <v>29</v>
      </c>
      <c r="G1535" s="21" t="s">
        <v>3331</v>
      </c>
      <c r="H1535" s="22">
        <v>659353</v>
      </c>
      <c r="I1535" s="22">
        <v>84035.227457999994</v>
      </c>
      <c r="J1535" s="21" t="s">
        <v>8133</v>
      </c>
      <c r="K1535" s="21"/>
      <c r="L1535" s="22">
        <v>52253838</v>
      </c>
      <c r="M1535" s="22">
        <v>0</v>
      </c>
      <c r="N1535" s="21" t="s">
        <v>12539</v>
      </c>
      <c r="O1535" s="8">
        <v>44663</v>
      </c>
      <c r="P1535" s="21" t="s">
        <v>12566</v>
      </c>
      <c r="Q1535" s="22">
        <f>Table1_2[[#This Row],[Bank Deposit]]-Table1_2[[#This Row],[Saving Accounts]]</f>
        <v>575317.77254200005</v>
      </c>
      <c r="R1535" s="22">
        <f>IF(AND(Table1_2[[#This Row],[Bank Deposit]]&gt;=500000),Table1_2[[#This Row],[Bank Deposit]]+Table1_2[[#This Row],[Bank Deposit]]*0.02,Table1_2[[#This Row],[Bank Deposit]])</f>
        <v>672540.06</v>
      </c>
    </row>
    <row r="1536" spans="1:18" x14ac:dyDescent="0.25">
      <c r="A1536" s="21" t="s">
        <v>6369</v>
      </c>
      <c r="B1536">
        <v>802088876</v>
      </c>
      <c r="C1536">
        <v>59</v>
      </c>
      <c r="D1536" s="8">
        <v>23156.25</v>
      </c>
      <c r="E1536" s="21" t="s">
        <v>12</v>
      </c>
      <c r="F1536" s="21" t="s">
        <v>1242</v>
      </c>
      <c r="G1536" s="21" t="s">
        <v>4112</v>
      </c>
      <c r="H1536" s="22">
        <v>1260516</v>
      </c>
      <c r="I1536" s="22">
        <v>384457.25061411998</v>
      </c>
      <c r="J1536" s="21" t="s">
        <v>6371</v>
      </c>
      <c r="K1536" s="21"/>
      <c r="L1536" s="22">
        <v>944832456</v>
      </c>
      <c r="M1536" s="22">
        <v>0</v>
      </c>
      <c r="N1536" s="21" t="s">
        <v>12522</v>
      </c>
      <c r="O1536" s="8">
        <v>44286</v>
      </c>
      <c r="P1536" s="21" t="s">
        <v>12512</v>
      </c>
      <c r="Q1536" s="22">
        <f>Table1_2[[#This Row],[Bank Deposit]]-Table1_2[[#This Row],[Saving Accounts]]</f>
        <v>876058.74938588007</v>
      </c>
      <c r="R1536" s="22">
        <f>IF(AND(Table1_2[[#This Row],[Bank Deposit]]&gt;=500000),Table1_2[[#This Row],[Bank Deposit]]+Table1_2[[#This Row],[Bank Deposit]]*0.02,Table1_2[[#This Row],[Bank Deposit]])</f>
        <v>1285726.32</v>
      </c>
    </row>
    <row r="1537" spans="1:18" x14ac:dyDescent="0.25">
      <c r="A1537" s="21" t="s">
        <v>5533</v>
      </c>
      <c r="B1537">
        <v>930813717</v>
      </c>
      <c r="C1537">
        <v>48</v>
      </c>
      <c r="D1537" s="8">
        <v>27174</v>
      </c>
      <c r="E1537" s="21" t="s">
        <v>1094</v>
      </c>
      <c r="F1537" s="21" t="s">
        <v>269</v>
      </c>
      <c r="G1537" s="21" t="s">
        <v>4088</v>
      </c>
      <c r="H1537" s="22">
        <v>279791</v>
      </c>
      <c r="I1537" s="22">
        <v>118656.01203120001</v>
      </c>
      <c r="J1537" s="21" t="s">
        <v>5535</v>
      </c>
      <c r="K1537" s="21"/>
      <c r="L1537" s="22">
        <v>433058697</v>
      </c>
      <c r="M1537" s="22">
        <v>0</v>
      </c>
      <c r="N1537" s="21" t="s">
        <v>12509</v>
      </c>
      <c r="O1537" s="8">
        <v>44637</v>
      </c>
      <c r="P1537" s="21" t="s">
        <v>12519</v>
      </c>
      <c r="Q1537" s="22">
        <f>Table1_2[[#This Row],[Bank Deposit]]-Table1_2[[#This Row],[Saving Accounts]]</f>
        <v>161134.98796880001</v>
      </c>
      <c r="R1537" s="22">
        <f>IF(AND(Table1_2[[#This Row],[Bank Deposit]]&gt;=500000),Table1_2[[#This Row],[Bank Deposit]]+Table1_2[[#This Row],[Bank Deposit]]*0.02,Table1_2[[#This Row],[Bank Deposit]])</f>
        <v>279791</v>
      </c>
    </row>
    <row r="1538" spans="1:18" x14ac:dyDescent="0.25">
      <c r="A1538" s="21" t="s">
        <v>2382</v>
      </c>
      <c r="B1538">
        <v>200536311</v>
      </c>
      <c r="C1538">
        <v>38</v>
      </c>
      <c r="D1538" s="8">
        <v>30826.5</v>
      </c>
      <c r="E1538" s="21" t="s">
        <v>1094</v>
      </c>
      <c r="F1538" s="21" t="s">
        <v>340</v>
      </c>
      <c r="G1538" s="21" t="s">
        <v>1964</v>
      </c>
      <c r="H1538" s="22">
        <v>774807</v>
      </c>
      <c r="I1538" s="22">
        <v>218354.73285999999</v>
      </c>
      <c r="J1538" s="21" t="s">
        <v>1741</v>
      </c>
      <c r="K1538" s="21"/>
      <c r="L1538" s="22">
        <v>10012392</v>
      </c>
      <c r="M1538" s="22">
        <v>0</v>
      </c>
      <c r="N1538" s="21" t="s">
        <v>12509</v>
      </c>
      <c r="O1538" s="8">
        <v>44630</v>
      </c>
      <c r="P1538" s="21" t="s">
        <v>12519</v>
      </c>
      <c r="Q1538" s="22">
        <f>Table1_2[[#This Row],[Bank Deposit]]-Table1_2[[#This Row],[Saving Accounts]]</f>
        <v>556452.26714000001</v>
      </c>
      <c r="R1538" s="22">
        <f>IF(AND(Table1_2[[#This Row],[Bank Deposit]]&gt;=500000),Table1_2[[#This Row],[Bank Deposit]]+Table1_2[[#This Row],[Bank Deposit]]*0.02,Table1_2[[#This Row],[Bank Deposit]])</f>
        <v>790303.14</v>
      </c>
    </row>
    <row r="1539" spans="1:18" x14ac:dyDescent="0.25">
      <c r="A1539" s="21" t="s">
        <v>4087</v>
      </c>
      <c r="B1539">
        <v>993386241</v>
      </c>
      <c r="C1539">
        <v>18</v>
      </c>
      <c r="D1539" s="8">
        <v>38131.5</v>
      </c>
      <c r="E1539" s="21" t="s">
        <v>1094</v>
      </c>
      <c r="F1539" s="21" t="s">
        <v>818</v>
      </c>
      <c r="G1539" s="21" t="s">
        <v>4088</v>
      </c>
      <c r="H1539" s="22">
        <v>810075</v>
      </c>
      <c r="I1539" s="22">
        <v>451327.25776319997</v>
      </c>
      <c r="J1539" s="21" t="s">
        <v>4090</v>
      </c>
      <c r="K1539" s="21"/>
      <c r="L1539" s="22">
        <v>18516375</v>
      </c>
      <c r="M1539" s="22">
        <v>0</v>
      </c>
      <c r="N1539" s="21" t="s">
        <v>12505</v>
      </c>
      <c r="O1539" s="8">
        <v>44638</v>
      </c>
      <c r="P1539" s="21" t="s">
        <v>12564</v>
      </c>
      <c r="Q1539" s="22">
        <f>Table1_2[[#This Row],[Bank Deposit]]-Table1_2[[#This Row],[Saving Accounts]]</f>
        <v>358747.74223680003</v>
      </c>
      <c r="R1539" s="22">
        <f>IF(AND(Table1_2[[#This Row],[Bank Deposit]]&gt;=500000),Table1_2[[#This Row],[Bank Deposit]]+Table1_2[[#This Row],[Bank Deposit]]*0.02,Table1_2[[#This Row],[Bank Deposit]])</f>
        <v>826276.5</v>
      </c>
    </row>
    <row r="1540" spans="1:18" x14ac:dyDescent="0.25">
      <c r="A1540" s="21" t="s">
        <v>4603</v>
      </c>
      <c r="B1540">
        <v>20362316</v>
      </c>
      <c r="C1540">
        <v>66</v>
      </c>
      <c r="D1540" s="8">
        <v>20599.5</v>
      </c>
      <c r="E1540" s="21" t="s">
        <v>1094</v>
      </c>
      <c r="F1540" s="21" t="s">
        <v>1721</v>
      </c>
      <c r="G1540" s="21" t="s">
        <v>4054</v>
      </c>
      <c r="H1540" s="22">
        <v>534604</v>
      </c>
      <c r="I1540" s="22">
        <v>44365.213430999996</v>
      </c>
      <c r="J1540" s="21" t="s">
        <v>4605</v>
      </c>
      <c r="K1540" s="21"/>
      <c r="L1540" s="22">
        <v>1476507252</v>
      </c>
      <c r="M1540" s="22">
        <v>0</v>
      </c>
      <c r="N1540" s="21" t="s">
        <v>12539</v>
      </c>
      <c r="O1540" s="8">
        <v>44510</v>
      </c>
      <c r="P1540" s="21" t="s">
        <v>12512</v>
      </c>
      <c r="Q1540" s="22">
        <f>Table1_2[[#This Row],[Bank Deposit]]-Table1_2[[#This Row],[Saving Accounts]]</f>
        <v>490238.78656899999</v>
      </c>
      <c r="R1540" s="22">
        <f>IF(AND(Table1_2[[#This Row],[Bank Deposit]]&gt;=500000),Table1_2[[#This Row],[Bank Deposit]]+Table1_2[[#This Row],[Bank Deposit]]*0.02,Table1_2[[#This Row],[Bank Deposit]])</f>
        <v>545296.07999999996</v>
      </c>
    </row>
    <row r="1541" spans="1:18" x14ac:dyDescent="0.25">
      <c r="A1541" s="21" t="s">
        <v>6086</v>
      </c>
      <c r="B1541">
        <v>170123523</v>
      </c>
      <c r="C1541">
        <v>37</v>
      </c>
      <c r="D1541" s="8">
        <v>31191.75</v>
      </c>
      <c r="E1541" s="21" t="s">
        <v>12</v>
      </c>
      <c r="F1541" s="21" t="s">
        <v>989</v>
      </c>
      <c r="G1541" s="21" t="s">
        <v>4099</v>
      </c>
      <c r="H1541" s="22">
        <v>1626700</v>
      </c>
      <c r="I1541" s="22">
        <v>667856.89750065003</v>
      </c>
      <c r="J1541" s="21" t="s">
        <v>6088</v>
      </c>
      <c r="K1541" s="21"/>
      <c r="L1541" s="22">
        <v>48321546</v>
      </c>
      <c r="M1541" s="22">
        <v>0</v>
      </c>
      <c r="N1541" s="21" t="s">
        <v>12505</v>
      </c>
      <c r="O1541" s="8">
        <v>44280</v>
      </c>
      <c r="P1541" s="21" t="s">
        <v>12510</v>
      </c>
      <c r="Q1541" s="22">
        <f>Table1_2[[#This Row],[Bank Deposit]]-Table1_2[[#This Row],[Saving Accounts]]</f>
        <v>958843.10249934997</v>
      </c>
      <c r="R1541" s="22">
        <f>IF(AND(Table1_2[[#This Row],[Bank Deposit]]&gt;=500000),Table1_2[[#This Row],[Bank Deposit]]+Table1_2[[#This Row],[Bank Deposit]]*0.02,Table1_2[[#This Row],[Bank Deposit]])</f>
        <v>1659234</v>
      </c>
    </row>
    <row r="1542" spans="1:18" x14ac:dyDescent="0.25">
      <c r="A1542" s="21" t="s">
        <v>1839</v>
      </c>
      <c r="B1542">
        <v>789761993</v>
      </c>
      <c r="C1542">
        <v>40</v>
      </c>
      <c r="D1542" s="8">
        <v>30096</v>
      </c>
      <c r="E1542" s="21" t="s">
        <v>1094</v>
      </c>
      <c r="F1542" s="21" t="s">
        <v>1840</v>
      </c>
      <c r="G1542" s="21" t="s">
        <v>14</v>
      </c>
      <c r="H1542" s="22">
        <v>297695</v>
      </c>
      <c r="I1542" s="22">
        <v>192757.28976000001</v>
      </c>
      <c r="J1542" s="21" t="s">
        <v>1842</v>
      </c>
      <c r="K1542" s="21"/>
      <c r="L1542" s="22">
        <v>2431639808</v>
      </c>
      <c r="M1542" s="22">
        <v>0</v>
      </c>
      <c r="N1542" s="21" t="s">
        <v>12539</v>
      </c>
      <c r="O1542" s="8">
        <v>44252</v>
      </c>
      <c r="P1542" s="21" t="s">
        <v>12566</v>
      </c>
      <c r="Q1542" s="22">
        <f>Table1_2[[#This Row],[Bank Deposit]]-Table1_2[[#This Row],[Saving Accounts]]</f>
        <v>104937.71023999999</v>
      </c>
      <c r="R1542" s="22">
        <f>IF(AND(Table1_2[[#This Row],[Bank Deposit]]&gt;=500000),Table1_2[[#This Row],[Bank Deposit]]+Table1_2[[#This Row],[Bank Deposit]]*0.02,Table1_2[[#This Row],[Bank Deposit]])</f>
        <v>297695</v>
      </c>
    </row>
    <row r="1543" spans="1:18" x14ac:dyDescent="0.25">
      <c r="A1543" s="21" t="s">
        <v>1767</v>
      </c>
      <c r="B1543">
        <v>581114473</v>
      </c>
      <c r="C1543">
        <v>47</v>
      </c>
      <c r="D1543" s="8">
        <v>27539.25</v>
      </c>
      <c r="E1543" s="21" t="s">
        <v>1094</v>
      </c>
      <c r="F1543" s="21" t="s">
        <v>1090</v>
      </c>
      <c r="G1543" s="21" t="s">
        <v>14</v>
      </c>
      <c r="H1543" s="22">
        <v>257864</v>
      </c>
      <c r="I1543" s="22">
        <v>130221.206577</v>
      </c>
      <c r="J1543" s="21" t="s">
        <v>1769</v>
      </c>
      <c r="K1543" s="21"/>
      <c r="L1543" s="22">
        <v>3413253312</v>
      </c>
      <c r="M1543" s="22">
        <v>0</v>
      </c>
      <c r="N1543" s="21" t="s">
        <v>12525</v>
      </c>
      <c r="O1543" s="8">
        <v>44674</v>
      </c>
      <c r="P1543" s="21" t="s">
        <v>12506</v>
      </c>
      <c r="Q1543" s="22">
        <f>Table1_2[[#This Row],[Bank Deposit]]-Table1_2[[#This Row],[Saving Accounts]]</f>
        <v>127642.793423</v>
      </c>
      <c r="R1543" s="22">
        <f>IF(AND(Table1_2[[#This Row],[Bank Deposit]]&gt;=500000),Table1_2[[#This Row],[Bank Deposit]]+Table1_2[[#This Row],[Bank Deposit]]*0.02,Table1_2[[#This Row],[Bank Deposit]])</f>
        <v>257864</v>
      </c>
    </row>
    <row r="1544" spans="1:18" x14ac:dyDescent="0.25">
      <c r="A1544" s="21" t="s">
        <v>3285</v>
      </c>
      <c r="B1544">
        <v>421235085</v>
      </c>
      <c r="C1544">
        <v>61</v>
      </c>
      <c r="D1544" s="8">
        <v>22425.75</v>
      </c>
      <c r="E1544" s="21" t="s">
        <v>1094</v>
      </c>
      <c r="F1544" s="21" t="s">
        <v>818</v>
      </c>
      <c r="G1544" s="21" t="s">
        <v>3058</v>
      </c>
      <c r="H1544" s="22">
        <v>1591120</v>
      </c>
      <c r="I1544" s="22">
        <v>452631.81750528002</v>
      </c>
      <c r="J1544" s="21" t="s">
        <v>3287</v>
      </c>
      <c r="K1544" s="21"/>
      <c r="L1544" s="22">
        <v>2642176064</v>
      </c>
      <c r="M1544" s="22">
        <v>0</v>
      </c>
      <c r="N1544" s="21" t="s">
        <v>12525</v>
      </c>
      <c r="O1544" s="8">
        <v>44408</v>
      </c>
      <c r="P1544" s="21" t="s">
        <v>12564</v>
      </c>
      <c r="Q1544" s="22">
        <f>Table1_2[[#This Row],[Bank Deposit]]-Table1_2[[#This Row],[Saving Accounts]]</f>
        <v>1138488.18249472</v>
      </c>
      <c r="R1544" s="22">
        <f>IF(AND(Table1_2[[#This Row],[Bank Deposit]]&gt;=500000),Table1_2[[#This Row],[Bank Deposit]]+Table1_2[[#This Row],[Bank Deposit]]*0.02,Table1_2[[#This Row],[Bank Deposit]])</f>
        <v>1622942.4</v>
      </c>
    </row>
    <row r="1545" spans="1:18" x14ac:dyDescent="0.25">
      <c r="A1545" s="21" t="s">
        <v>2040</v>
      </c>
      <c r="B1545">
        <v>56426361</v>
      </c>
      <c r="C1545">
        <v>27</v>
      </c>
      <c r="D1545" s="8">
        <v>34844.25</v>
      </c>
      <c r="E1545" s="21" t="s">
        <v>1094</v>
      </c>
      <c r="F1545" s="21" t="s">
        <v>893</v>
      </c>
      <c r="G1545" s="21" t="s">
        <v>1964</v>
      </c>
      <c r="H1545" s="22">
        <v>673492</v>
      </c>
      <c r="I1545" s="22">
        <v>145106.87459267999</v>
      </c>
      <c r="J1545" s="21" t="s">
        <v>2042</v>
      </c>
      <c r="K1545" s="21"/>
      <c r="L1545" s="22">
        <v>2016482172</v>
      </c>
      <c r="M1545" s="22">
        <v>1076621574</v>
      </c>
      <c r="N1545" s="21" t="s">
        <v>12515</v>
      </c>
      <c r="O1545" s="8">
        <v>44650</v>
      </c>
      <c r="P1545" s="21" t="s">
        <v>12516</v>
      </c>
      <c r="Q1545" s="22">
        <f>Table1_2[[#This Row],[Bank Deposit]]-Table1_2[[#This Row],[Saving Accounts]]</f>
        <v>528385.12540731998</v>
      </c>
      <c r="R1545" s="22">
        <f>IF(AND(Table1_2[[#This Row],[Bank Deposit]]&gt;=500000),Table1_2[[#This Row],[Bank Deposit]]+Table1_2[[#This Row],[Bank Deposit]]*0.02,Table1_2[[#This Row],[Bank Deposit]])</f>
        <v>686961.84</v>
      </c>
    </row>
    <row r="1546" spans="1:18" x14ac:dyDescent="0.25">
      <c r="A1546" s="21" t="s">
        <v>896</v>
      </c>
      <c r="B1546">
        <v>652691099</v>
      </c>
      <c r="C1546">
        <v>65</v>
      </c>
      <c r="D1546" s="8">
        <v>20964.75</v>
      </c>
      <c r="E1546" s="21" t="s">
        <v>12</v>
      </c>
      <c r="F1546" s="21" t="s">
        <v>246</v>
      </c>
      <c r="G1546" s="21" t="s">
        <v>14</v>
      </c>
      <c r="H1546" s="22">
        <v>742185</v>
      </c>
      <c r="I1546" s="22">
        <v>176562.00287232001</v>
      </c>
      <c r="J1546" s="21" t="s">
        <v>898</v>
      </c>
      <c r="K1546" s="21"/>
      <c r="L1546" s="22">
        <v>3128809554</v>
      </c>
      <c r="M1546" s="22">
        <v>11072016</v>
      </c>
      <c r="N1546" s="21" t="s">
        <v>12515</v>
      </c>
      <c r="O1546" s="8">
        <v>44532</v>
      </c>
      <c r="P1546" s="21" t="s">
        <v>12527</v>
      </c>
      <c r="Q1546" s="22">
        <f>Table1_2[[#This Row],[Bank Deposit]]-Table1_2[[#This Row],[Saving Accounts]]</f>
        <v>565622.99712767999</v>
      </c>
      <c r="R1546" s="22">
        <f>IF(AND(Table1_2[[#This Row],[Bank Deposit]]&gt;=500000),Table1_2[[#This Row],[Bank Deposit]]+Table1_2[[#This Row],[Bank Deposit]]*0.02,Table1_2[[#This Row],[Bank Deposit]])</f>
        <v>757028.7</v>
      </c>
    </row>
    <row r="1547" spans="1:18" x14ac:dyDescent="0.25">
      <c r="A1547" s="21" t="s">
        <v>810</v>
      </c>
      <c r="B1547">
        <v>986276311</v>
      </c>
      <c r="C1547">
        <v>54</v>
      </c>
      <c r="D1547" s="8">
        <v>24982.5</v>
      </c>
      <c r="E1547" s="21" t="s">
        <v>12</v>
      </c>
      <c r="F1547" s="21" t="s">
        <v>569</v>
      </c>
      <c r="G1547" s="21" t="s">
        <v>14</v>
      </c>
      <c r="H1547" s="22">
        <v>210065</v>
      </c>
      <c r="I1547" s="22">
        <v>124557.81195</v>
      </c>
      <c r="J1547" s="21" t="s">
        <v>812</v>
      </c>
      <c r="K1547" s="21"/>
      <c r="L1547" s="22">
        <v>3118478748</v>
      </c>
      <c r="M1547" s="22">
        <v>11325110181</v>
      </c>
      <c r="N1547" s="21" t="s">
        <v>12515</v>
      </c>
      <c r="O1547" s="8">
        <v>44490</v>
      </c>
      <c r="P1547" s="21" t="s">
        <v>12516</v>
      </c>
      <c r="Q1547" s="22">
        <f>Table1_2[[#This Row],[Bank Deposit]]-Table1_2[[#This Row],[Saving Accounts]]</f>
        <v>85507.188049999997</v>
      </c>
      <c r="R1547" s="22">
        <f>IF(AND(Table1_2[[#This Row],[Bank Deposit]]&gt;=500000),Table1_2[[#This Row],[Bank Deposit]]+Table1_2[[#This Row],[Bank Deposit]]*0.02,Table1_2[[#This Row],[Bank Deposit]])</f>
        <v>210065</v>
      </c>
    </row>
    <row r="1548" spans="1:18" x14ac:dyDescent="0.25">
      <c r="A1548" s="21" t="s">
        <v>352</v>
      </c>
      <c r="B1548">
        <v>470311784</v>
      </c>
      <c r="C1548">
        <v>54</v>
      </c>
      <c r="D1548" s="8">
        <v>24982.5</v>
      </c>
      <c r="E1548" s="21" t="s">
        <v>12</v>
      </c>
      <c r="F1548" s="21" t="s">
        <v>353</v>
      </c>
      <c r="G1548" s="21" t="s">
        <v>14</v>
      </c>
      <c r="H1548" s="22">
        <v>183268</v>
      </c>
      <c r="I1548" s="22">
        <v>52385.795202720001</v>
      </c>
      <c r="J1548" s="21" t="s">
        <v>355</v>
      </c>
      <c r="K1548" s="21"/>
      <c r="L1548" s="22">
        <v>514313467</v>
      </c>
      <c r="M1548" s="22">
        <v>0</v>
      </c>
      <c r="N1548" s="21" t="s">
        <v>12539</v>
      </c>
      <c r="O1548" s="8">
        <v>44435</v>
      </c>
      <c r="P1548" s="21" t="s">
        <v>12512</v>
      </c>
      <c r="Q1548" s="22">
        <f>Table1_2[[#This Row],[Bank Deposit]]-Table1_2[[#This Row],[Saving Accounts]]</f>
        <v>130882.20479727999</v>
      </c>
      <c r="R1548" s="22">
        <f>IF(AND(Table1_2[[#This Row],[Bank Deposit]]&gt;=500000),Table1_2[[#This Row],[Bank Deposit]]+Table1_2[[#This Row],[Bank Deposit]]*0.02,Table1_2[[#This Row],[Bank Deposit]])</f>
        <v>183268</v>
      </c>
    </row>
    <row r="1549" spans="1:18" x14ac:dyDescent="0.25">
      <c r="A1549" s="21" t="s">
        <v>3477</v>
      </c>
      <c r="B1549">
        <v>783211608</v>
      </c>
      <c r="C1549">
        <v>48</v>
      </c>
      <c r="D1549" s="8">
        <v>27174</v>
      </c>
      <c r="E1549" s="21" t="s">
        <v>1094</v>
      </c>
      <c r="F1549" s="21" t="s">
        <v>1469</v>
      </c>
      <c r="G1549" s="21" t="s">
        <v>3331</v>
      </c>
      <c r="H1549" s="22">
        <v>298831</v>
      </c>
      <c r="I1549" s="22">
        <v>167643.98342999999</v>
      </c>
      <c r="J1549" s="21" t="s">
        <v>3479</v>
      </c>
      <c r="K1549" s="21"/>
      <c r="L1549" s="22">
        <v>108265002</v>
      </c>
      <c r="M1549" s="22">
        <v>0</v>
      </c>
      <c r="N1549" s="21" t="s">
        <v>12505</v>
      </c>
      <c r="O1549" s="8">
        <v>44502</v>
      </c>
      <c r="P1549" s="21" t="s">
        <v>12564</v>
      </c>
      <c r="Q1549" s="22">
        <f>Table1_2[[#This Row],[Bank Deposit]]-Table1_2[[#This Row],[Saving Accounts]]</f>
        <v>131187.01657000001</v>
      </c>
      <c r="R1549" s="22">
        <f>IF(AND(Table1_2[[#This Row],[Bank Deposit]]&gt;=500000),Table1_2[[#This Row],[Bank Deposit]]+Table1_2[[#This Row],[Bank Deposit]]*0.02,Table1_2[[#This Row],[Bank Deposit]])</f>
        <v>298831</v>
      </c>
    </row>
    <row r="1550" spans="1:18" x14ac:dyDescent="0.25">
      <c r="A1550" s="21" t="s">
        <v>4609</v>
      </c>
      <c r="B1550">
        <v>332008952</v>
      </c>
      <c r="C1550">
        <v>60</v>
      </c>
      <c r="D1550" s="8">
        <v>22791</v>
      </c>
      <c r="E1550" s="21" t="s">
        <v>1094</v>
      </c>
      <c r="F1550" s="21" t="s">
        <v>227</v>
      </c>
      <c r="G1550" s="21" t="s">
        <v>4119</v>
      </c>
      <c r="H1550" s="22">
        <v>222362</v>
      </c>
      <c r="I1550" s="22">
        <v>38569.014455999997</v>
      </c>
      <c r="J1550" s="21" t="s">
        <v>4611</v>
      </c>
      <c r="K1550" s="21"/>
      <c r="L1550" s="22">
        <v>2022285603</v>
      </c>
      <c r="M1550" s="22">
        <v>0</v>
      </c>
      <c r="N1550" s="21" t="s">
        <v>12505</v>
      </c>
      <c r="O1550" s="8">
        <v>44614</v>
      </c>
      <c r="P1550" s="21" t="s">
        <v>12510</v>
      </c>
      <c r="Q1550" s="22">
        <f>Table1_2[[#This Row],[Bank Deposit]]-Table1_2[[#This Row],[Saving Accounts]]</f>
        <v>183792.985544</v>
      </c>
      <c r="R1550" s="22">
        <f>IF(AND(Table1_2[[#This Row],[Bank Deposit]]&gt;=500000),Table1_2[[#This Row],[Bank Deposit]]+Table1_2[[#This Row],[Bank Deposit]]*0.02,Table1_2[[#This Row],[Bank Deposit]])</f>
        <v>222362</v>
      </c>
    </row>
    <row r="1551" spans="1:18" x14ac:dyDescent="0.25">
      <c r="A1551" s="21" t="s">
        <v>3348</v>
      </c>
      <c r="B1551">
        <v>302136341</v>
      </c>
      <c r="C1551">
        <v>65</v>
      </c>
      <c r="D1551" s="8">
        <v>20964.75</v>
      </c>
      <c r="E1551" s="21" t="s">
        <v>1094</v>
      </c>
      <c r="F1551" s="21" t="s">
        <v>699</v>
      </c>
      <c r="G1551" s="21" t="s">
        <v>3331</v>
      </c>
      <c r="H1551" s="22">
        <v>1003543</v>
      </c>
      <c r="I1551" s="22">
        <v>322175.03641176003</v>
      </c>
      <c r="J1551" s="21" t="s">
        <v>3350</v>
      </c>
      <c r="K1551" s="21"/>
      <c r="L1551" s="22">
        <v>939280951</v>
      </c>
      <c r="M1551" s="22">
        <v>0</v>
      </c>
      <c r="N1551" s="21" t="s">
        <v>12539</v>
      </c>
      <c r="O1551" s="8">
        <v>44596</v>
      </c>
      <c r="P1551" s="21" t="s">
        <v>12510</v>
      </c>
      <c r="Q1551" s="22">
        <f>Table1_2[[#This Row],[Bank Deposit]]-Table1_2[[#This Row],[Saving Accounts]]</f>
        <v>681367.96358823997</v>
      </c>
      <c r="R1551" s="22">
        <f>IF(AND(Table1_2[[#This Row],[Bank Deposit]]&gt;=500000),Table1_2[[#This Row],[Bank Deposit]]+Table1_2[[#This Row],[Bank Deposit]]*0.02,Table1_2[[#This Row],[Bank Deposit]])</f>
        <v>1023613.86</v>
      </c>
    </row>
    <row r="1552" spans="1:18" x14ac:dyDescent="0.25">
      <c r="A1552" s="21" t="s">
        <v>8196</v>
      </c>
      <c r="B1552">
        <v>559812951</v>
      </c>
      <c r="C1552">
        <v>29</v>
      </c>
      <c r="D1552" s="8">
        <v>34113.75</v>
      </c>
      <c r="E1552" s="21" t="s">
        <v>12</v>
      </c>
      <c r="F1552" s="21" t="s">
        <v>767</v>
      </c>
      <c r="G1552" s="21" t="s">
        <v>3331</v>
      </c>
      <c r="H1552" s="22">
        <v>1003246</v>
      </c>
      <c r="I1552" s="22">
        <v>189291.68784</v>
      </c>
      <c r="J1552" s="21" t="s">
        <v>8198</v>
      </c>
      <c r="K1552" s="21"/>
      <c r="L1552" s="22">
        <v>35372288</v>
      </c>
      <c r="M1552" s="22">
        <v>0</v>
      </c>
      <c r="N1552" s="21" t="s">
        <v>12505</v>
      </c>
      <c r="O1552" s="8">
        <v>44678</v>
      </c>
      <c r="P1552" s="21" t="s">
        <v>12512</v>
      </c>
      <c r="Q1552" s="22">
        <f>Table1_2[[#This Row],[Bank Deposit]]-Table1_2[[#This Row],[Saving Accounts]]</f>
        <v>813954.31215999997</v>
      </c>
      <c r="R1552" s="22">
        <f>IF(AND(Table1_2[[#This Row],[Bank Deposit]]&gt;=500000),Table1_2[[#This Row],[Bank Deposit]]+Table1_2[[#This Row],[Bank Deposit]]*0.02,Table1_2[[#This Row],[Bank Deposit]])</f>
        <v>1023310.92</v>
      </c>
    </row>
    <row r="1553" spans="1:18" x14ac:dyDescent="0.25">
      <c r="A1553" s="21" t="s">
        <v>5563</v>
      </c>
      <c r="B1553">
        <v>348038718</v>
      </c>
      <c r="C1553">
        <v>70</v>
      </c>
      <c r="D1553" s="8">
        <v>19138.5</v>
      </c>
      <c r="E1553" s="21" t="s">
        <v>1094</v>
      </c>
      <c r="F1553" s="21" t="s">
        <v>120</v>
      </c>
      <c r="G1553" s="21" t="s">
        <v>4148</v>
      </c>
      <c r="H1553" s="22">
        <v>868454</v>
      </c>
      <c r="I1553" s="22">
        <v>305199.64919808001</v>
      </c>
      <c r="J1553" s="21" t="s">
        <v>5565</v>
      </c>
      <c r="K1553" s="21"/>
      <c r="L1553" s="22">
        <v>1683086121</v>
      </c>
      <c r="M1553" s="22">
        <v>0</v>
      </c>
      <c r="N1553" s="21" t="s">
        <v>12539</v>
      </c>
      <c r="O1553" s="8">
        <v>44360</v>
      </c>
      <c r="P1553" s="21" t="s">
        <v>12512</v>
      </c>
      <c r="Q1553" s="22">
        <f>Table1_2[[#This Row],[Bank Deposit]]-Table1_2[[#This Row],[Saving Accounts]]</f>
        <v>563254.35080192005</v>
      </c>
      <c r="R1553" s="22">
        <f>IF(AND(Table1_2[[#This Row],[Bank Deposit]]&gt;=500000),Table1_2[[#This Row],[Bank Deposit]]+Table1_2[[#This Row],[Bank Deposit]]*0.02,Table1_2[[#This Row],[Bank Deposit]])</f>
        <v>885823.08</v>
      </c>
    </row>
    <row r="1554" spans="1:18" x14ac:dyDescent="0.25">
      <c r="A1554" s="21" t="s">
        <v>5290</v>
      </c>
      <c r="B1554">
        <v>189899863</v>
      </c>
      <c r="C1554">
        <v>81</v>
      </c>
      <c r="D1554" s="8">
        <v>15120.75</v>
      </c>
      <c r="E1554" s="21" t="s">
        <v>1094</v>
      </c>
      <c r="F1554" s="21" t="s">
        <v>665</v>
      </c>
      <c r="G1554" s="21" t="s">
        <v>4220</v>
      </c>
      <c r="H1554" s="22">
        <v>265852</v>
      </c>
      <c r="I1554" s="22">
        <v>51020.189798400002</v>
      </c>
      <c r="J1554" s="21" t="s">
        <v>5292</v>
      </c>
      <c r="K1554" s="21"/>
      <c r="L1554" s="22">
        <v>34239672</v>
      </c>
      <c r="M1554" s="22">
        <v>0</v>
      </c>
      <c r="N1554" s="21" t="s">
        <v>12509</v>
      </c>
      <c r="O1554" s="8">
        <v>44602</v>
      </c>
      <c r="P1554" s="21" t="s">
        <v>12519</v>
      </c>
      <c r="Q1554" s="22">
        <f>Table1_2[[#This Row],[Bank Deposit]]-Table1_2[[#This Row],[Saving Accounts]]</f>
        <v>214831.81020159999</v>
      </c>
      <c r="R1554" s="22">
        <f>IF(AND(Table1_2[[#This Row],[Bank Deposit]]&gt;=500000),Table1_2[[#This Row],[Bank Deposit]]+Table1_2[[#This Row],[Bank Deposit]]*0.02,Table1_2[[#This Row],[Bank Deposit]])</f>
        <v>265852</v>
      </c>
    </row>
    <row r="1555" spans="1:18" x14ac:dyDescent="0.25">
      <c r="A1555" s="21" t="s">
        <v>1507</v>
      </c>
      <c r="B1555">
        <v>777546530</v>
      </c>
      <c r="C1555">
        <v>22</v>
      </c>
      <c r="D1555" s="8">
        <v>36670.5</v>
      </c>
      <c r="E1555" s="21" t="s">
        <v>1094</v>
      </c>
      <c r="F1555" s="21" t="s">
        <v>636</v>
      </c>
      <c r="G1555" s="21" t="s">
        <v>14</v>
      </c>
      <c r="H1555" s="22">
        <v>199009</v>
      </c>
      <c r="I1555" s="22">
        <v>89006.353994999998</v>
      </c>
      <c r="J1555" s="21" t="s">
        <v>1509</v>
      </c>
      <c r="K1555" s="21"/>
      <c r="L1555" s="22">
        <v>2744757939</v>
      </c>
      <c r="M1555" s="22">
        <v>0</v>
      </c>
      <c r="N1555" s="21" t="s">
        <v>12505</v>
      </c>
      <c r="O1555" s="8">
        <v>44430</v>
      </c>
      <c r="P1555" s="21" t="s">
        <v>12506</v>
      </c>
      <c r="Q1555" s="22">
        <f>Table1_2[[#This Row],[Bank Deposit]]-Table1_2[[#This Row],[Saving Accounts]]</f>
        <v>110002.646005</v>
      </c>
      <c r="R1555" s="22">
        <f>IF(AND(Table1_2[[#This Row],[Bank Deposit]]&gt;=500000),Table1_2[[#This Row],[Bank Deposit]]+Table1_2[[#This Row],[Bank Deposit]]*0.02,Table1_2[[#This Row],[Bank Deposit]])</f>
        <v>199009</v>
      </c>
    </row>
    <row r="1556" spans="1:18" x14ac:dyDescent="0.25">
      <c r="A1556" s="21" t="s">
        <v>9027</v>
      </c>
      <c r="B1556">
        <v>519478706</v>
      </c>
      <c r="C1556">
        <v>73</v>
      </c>
      <c r="D1556" s="8">
        <v>35436</v>
      </c>
      <c r="E1556" s="21" t="s">
        <v>1094</v>
      </c>
      <c r="F1556" s="21" t="s">
        <v>15539</v>
      </c>
      <c r="G1556" s="21" t="s">
        <v>3331</v>
      </c>
      <c r="H1556" s="22">
        <v>296104</v>
      </c>
      <c r="I1556" s="22">
        <v>239341.27758769313</v>
      </c>
      <c r="J1556" s="21" t="s">
        <v>9029</v>
      </c>
      <c r="K1556" s="21"/>
      <c r="L1556" s="22">
        <v>2945104239</v>
      </c>
      <c r="M1556" s="22">
        <v>0</v>
      </c>
      <c r="N1556" s="21" t="s">
        <v>12509</v>
      </c>
      <c r="O1556" s="8">
        <v>44368</v>
      </c>
      <c r="P1556" s="21" t="s">
        <v>12519</v>
      </c>
      <c r="Q1556" s="22">
        <f>Table1_2[[#This Row],[Bank Deposit]]-Table1_2[[#This Row],[Saving Accounts]]</f>
        <v>56762.722412306874</v>
      </c>
      <c r="R1556" s="22">
        <f>IF(AND(Table1_2[[#This Row],[Bank Deposit]]&gt;=500000),Table1_2[[#This Row],[Bank Deposit]]+Table1_2[[#This Row],[Bank Deposit]]*0.02,Table1_2[[#This Row],[Bank Deposit]])</f>
        <v>296104</v>
      </c>
    </row>
    <row r="1557" spans="1:18" x14ac:dyDescent="0.25">
      <c r="A1557" s="21" t="s">
        <v>8077</v>
      </c>
      <c r="B1557">
        <v>76772744</v>
      </c>
      <c r="C1557">
        <v>37</v>
      </c>
      <c r="D1557" s="8">
        <v>31191.75</v>
      </c>
      <c r="E1557" s="21" t="s">
        <v>12</v>
      </c>
      <c r="F1557" s="21" t="s">
        <v>155</v>
      </c>
      <c r="G1557" s="21" t="s">
        <v>3583</v>
      </c>
      <c r="H1557" s="22">
        <v>166279</v>
      </c>
      <c r="I1557" s="22">
        <v>96907.310866</v>
      </c>
      <c r="J1557" s="21" t="s">
        <v>8079</v>
      </c>
      <c r="K1557" s="21"/>
      <c r="L1557" s="22">
        <v>908782966</v>
      </c>
      <c r="M1557" s="22">
        <v>0</v>
      </c>
      <c r="N1557" s="21" t="s">
        <v>12505</v>
      </c>
      <c r="O1557" s="8">
        <v>44241</v>
      </c>
      <c r="P1557" s="21" t="s">
        <v>12506</v>
      </c>
      <c r="Q1557" s="22">
        <f>Table1_2[[#This Row],[Bank Deposit]]-Table1_2[[#This Row],[Saving Accounts]]</f>
        <v>69371.689134</v>
      </c>
      <c r="R1557" s="22">
        <f>IF(AND(Table1_2[[#This Row],[Bank Deposit]]&gt;=500000),Table1_2[[#This Row],[Bank Deposit]]+Table1_2[[#This Row],[Bank Deposit]]*0.02,Table1_2[[#This Row],[Bank Deposit]])</f>
        <v>166279</v>
      </c>
    </row>
    <row r="1558" spans="1:18" x14ac:dyDescent="0.25">
      <c r="A1558" s="21" t="s">
        <v>2310</v>
      </c>
      <c r="B1558">
        <v>611034975</v>
      </c>
      <c r="C1558">
        <v>17</v>
      </c>
      <c r="D1558" s="8">
        <v>38496.75</v>
      </c>
      <c r="E1558" s="21" t="s">
        <v>1094</v>
      </c>
      <c r="F1558" s="21" t="s">
        <v>2311</v>
      </c>
      <c r="G1558" s="21" t="s">
        <v>1964</v>
      </c>
      <c r="H1558" s="22">
        <v>208376</v>
      </c>
      <c r="I1558" s="22">
        <v>82971.557311500001</v>
      </c>
      <c r="J1558" s="21" t="s">
        <v>663</v>
      </c>
      <c r="K1558" s="21"/>
      <c r="L1558" s="22">
        <v>2042122752</v>
      </c>
      <c r="M1558" s="22">
        <v>0</v>
      </c>
      <c r="N1558" s="21" t="s">
        <v>12525</v>
      </c>
      <c r="O1558" s="8">
        <v>44221</v>
      </c>
      <c r="P1558" s="21" t="s">
        <v>12564</v>
      </c>
      <c r="Q1558" s="22">
        <f>Table1_2[[#This Row],[Bank Deposit]]-Table1_2[[#This Row],[Saving Accounts]]</f>
        <v>125404.4426885</v>
      </c>
      <c r="R1558" s="22">
        <f>IF(AND(Table1_2[[#This Row],[Bank Deposit]]&gt;=500000),Table1_2[[#This Row],[Bank Deposit]]+Table1_2[[#This Row],[Bank Deposit]]*0.02,Table1_2[[#This Row],[Bank Deposit]])</f>
        <v>208376</v>
      </c>
    </row>
    <row r="1559" spans="1:18" x14ac:dyDescent="0.25">
      <c r="A1559" s="21" t="s">
        <v>2310</v>
      </c>
      <c r="B1559">
        <v>255923617</v>
      </c>
      <c r="C1559">
        <v>78</v>
      </c>
      <c r="D1559" s="8">
        <v>16216.5</v>
      </c>
      <c r="E1559" s="21" t="s">
        <v>12</v>
      </c>
      <c r="F1559" s="21" t="s">
        <v>381</v>
      </c>
      <c r="G1559" s="21" t="s">
        <v>3331</v>
      </c>
      <c r="H1559" s="22">
        <v>1579333</v>
      </c>
      <c r="I1559" s="22">
        <v>136808.43472799999</v>
      </c>
      <c r="J1559" s="21" t="s">
        <v>8164</v>
      </c>
      <c r="K1559" s="21"/>
      <c r="L1559" s="22">
        <v>2042122752</v>
      </c>
      <c r="M1559" s="22">
        <v>0</v>
      </c>
      <c r="N1559" s="21" t="s">
        <v>12522</v>
      </c>
      <c r="O1559" s="8">
        <v>44351</v>
      </c>
      <c r="P1559" s="21" t="s">
        <v>12510</v>
      </c>
      <c r="Q1559" s="22">
        <f>Table1_2[[#This Row],[Bank Deposit]]-Table1_2[[#This Row],[Saving Accounts]]</f>
        <v>1442524.5652719999</v>
      </c>
      <c r="R1559" s="22">
        <f>IF(AND(Table1_2[[#This Row],[Bank Deposit]]&gt;=500000),Table1_2[[#This Row],[Bank Deposit]]+Table1_2[[#This Row],[Bank Deposit]]*0.02,Table1_2[[#This Row],[Bank Deposit]])</f>
        <v>1610919.66</v>
      </c>
    </row>
    <row r="1560" spans="1:18" x14ac:dyDescent="0.25">
      <c r="A1560" s="21" t="s">
        <v>2070</v>
      </c>
      <c r="B1560">
        <v>605022139</v>
      </c>
      <c r="C1560">
        <v>49</v>
      </c>
      <c r="D1560" s="8">
        <v>26808.75</v>
      </c>
      <c r="E1560" s="21" t="s">
        <v>1094</v>
      </c>
      <c r="F1560" s="21" t="s">
        <v>274</v>
      </c>
      <c r="G1560" s="21" t="s">
        <v>1964</v>
      </c>
      <c r="H1560" s="22">
        <v>318997</v>
      </c>
      <c r="I1560" s="22">
        <v>142344.76145065</v>
      </c>
      <c r="J1560" s="21" t="s">
        <v>2072</v>
      </c>
      <c r="K1560" s="21"/>
      <c r="L1560" s="22">
        <v>955329375</v>
      </c>
      <c r="M1560" s="22">
        <v>0</v>
      </c>
      <c r="N1560" s="21" t="s">
        <v>12525</v>
      </c>
      <c r="O1560" s="8">
        <v>44560</v>
      </c>
      <c r="P1560" s="21" t="s">
        <v>12506</v>
      </c>
      <c r="Q1560" s="22">
        <f>Table1_2[[#This Row],[Bank Deposit]]-Table1_2[[#This Row],[Saving Accounts]]</f>
        <v>176652.23854935</v>
      </c>
      <c r="R1560" s="22">
        <f>IF(AND(Table1_2[[#This Row],[Bank Deposit]]&gt;=500000),Table1_2[[#This Row],[Bank Deposit]]+Table1_2[[#This Row],[Bank Deposit]]*0.02,Table1_2[[#This Row],[Bank Deposit]])</f>
        <v>318997</v>
      </c>
    </row>
    <row r="1561" spans="1:18" x14ac:dyDescent="0.25">
      <c r="A1561" s="21" t="s">
        <v>2568</v>
      </c>
      <c r="B1561">
        <v>204385263</v>
      </c>
      <c r="C1561">
        <v>43</v>
      </c>
      <c r="D1561" s="8">
        <v>29000.25</v>
      </c>
      <c r="E1561" s="21" t="s">
        <v>12</v>
      </c>
      <c r="F1561" s="21" t="s">
        <v>305</v>
      </c>
      <c r="G1561" s="21" t="s">
        <v>1964</v>
      </c>
      <c r="H1561" s="22">
        <v>204451</v>
      </c>
      <c r="I1561" s="22">
        <v>35877.822719999996</v>
      </c>
      <c r="J1561" s="21" t="s">
        <v>2570</v>
      </c>
      <c r="K1561" s="21"/>
      <c r="L1561" s="22">
        <v>3217926351</v>
      </c>
      <c r="M1561" s="22">
        <v>0</v>
      </c>
      <c r="N1561" s="21" t="s">
        <v>12522</v>
      </c>
      <c r="O1561" s="8">
        <v>44433</v>
      </c>
      <c r="P1561" s="21" t="s">
        <v>12512</v>
      </c>
      <c r="Q1561" s="22">
        <f>Table1_2[[#This Row],[Bank Deposit]]-Table1_2[[#This Row],[Saving Accounts]]</f>
        <v>168573.17728</v>
      </c>
      <c r="R1561" s="22">
        <f>IF(AND(Table1_2[[#This Row],[Bank Deposit]]&gt;=500000),Table1_2[[#This Row],[Bank Deposit]]+Table1_2[[#This Row],[Bank Deposit]]*0.02,Table1_2[[#This Row],[Bank Deposit]])</f>
        <v>204451</v>
      </c>
    </row>
    <row r="1562" spans="1:18" x14ac:dyDescent="0.25">
      <c r="A1562" s="21" t="s">
        <v>27</v>
      </c>
      <c r="B1562">
        <v>255183298</v>
      </c>
      <c r="C1562">
        <v>33</v>
      </c>
      <c r="D1562" s="8">
        <v>32652.75</v>
      </c>
      <c r="E1562" s="21" t="s">
        <v>12</v>
      </c>
      <c r="F1562" s="21" t="s">
        <v>29</v>
      </c>
      <c r="G1562" s="21" t="s">
        <v>14</v>
      </c>
      <c r="H1562" s="22">
        <v>3056394</v>
      </c>
      <c r="I1562" s="22">
        <v>737637.18752879999</v>
      </c>
      <c r="J1562" s="21" t="s">
        <v>31</v>
      </c>
      <c r="K1562" s="21"/>
      <c r="L1562" s="22">
        <v>487268208</v>
      </c>
      <c r="M1562" s="22">
        <v>0</v>
      </c>
      <c r="N1562" s="21" t="s">
        <v>12522</v>
      </c>
      <c r="O1562" s="8">
        <v>44226</v>
      </c>
      <c r="P1562" s="21" t="s">
        <v>12510</v>
      </c>
      <c r="Q1562" s="22">
        <f>Table1_2[[#This Row],[Bank Deposit]]-Table1_2[[#This Row],[Saving Accounts]]</f>
        <v>2318756.8124711998</v>
      </c>
      <c r="R1562" s="22">
        <f>IF(AND(Table1_2[[#This Row],[Bank Deposit]]&gt;=500000),Table1_2[[#This Row],[Bank Deposit]]+Table1_2[[#This Row],[Bank Deposit]]*0.02,Table1_2[[#This Row],[Bank Deposit]])</f>
        <v>3117521.88</v>
      </c>
    </row>
    <row r="1563" spans="1:18" x14ac:dyDescent="0.25">
      <c r="A1563" s="21" t="s">
        <v>7677</v>
      </c>
      <c r="B1563">
        <v>593863928</v>
      </c>
      <c r="C1563">
        <v>20</v>
      </c>
      <c r="D1563" s="8">
        <v>37401</v>
      </c>
      <c r="E1563" s="21" t="s">
        <v>12</v>
      </c>
      <c r="F1563" s="21" t="s">
        <v>426</v>
      </c>
      <c r="G1563" s="21" t="s">
        <v>3058</v>
      </c>
      <c r="H1563" s="22">
        <v>530450</v>
      </c>
      <c r="I1563" s="22">
        <v>198079.49580999999</v>
      </c>
      <c r="J1563" s="21" t="s">
        <v>7679</v>
      </c>
      <c r="K1563" s="21"/>
      <c r="L1563" s="22">
        <v>513175</v>
      </c>
      <c r="M1563" s="22">
        <v>0</v>
      </c>
      <c r="N1563" s="21" t="s">
        <v>12522</v>
      </c>
      <c r="O1563" s="8">
        <v>44380</v>
      </c>
      <c r="P1563" s="21" t="s">
        <v>12510</v>
      </c>
      <c r="Q1563" s="22">
        <f>Table1_2[[#This Row],[Bank Deposit]]-Table1_2[[#This Row],[Saving Accounts]]</f>
        <v>332370.50419000001</v>
      </c>
      <c r="R1563" s="22">
        <f>IF(AND(Table1_2[[#This Row],[Bank Deposit]]&gt;=500000),Table1_2[[#This Row],[Bank Deposit]]+Table1_2[[#This Row],[Bank Deposit]]*0.02,Table1_2[[#This Row],[Bank Deposit]])</f>
        <v>541059</v>
      </c>
    </row>
    <row r="1564" spans="1:18" x14ac:dyDescent="0.25">
      <c r="A1564" s="21" t="s">
        <v>1976</v>
      </c>
      <c r="B1564">
        <v>826442367</v>
      </c>
      <c r="C1564">
        <v>25</v>
      </c>
      <c r="D1564" s="8">
        <v>35574.75</v>
      </c>
      <c r="E1564" s="21" t="s">
        <v>1094</v>
      </c>
      <c r="F1564" s="21" t="s">
        <v>163</v>
      </c>
      <c r="G1564" s="21" t="s">
        <v>1964</v>
      </c>
      <c r="H1564" s="22">
        <v>873786</v>
      </c>
      <c r="I1564" s="22">
        <v>237938.72581050001</v>
      </c>
      <c r="J1564" s="21" t="s">
        <v>1978</v>
      </c>
      <c r="K1564" s="21"/>
      <c r="L1564" s="22">
        <v>1736696171</v>
      </c>
      <c r="M1564" s="22">
        <v>0</v>
      </c>
      <c r="N1564" s="21" t="s">
        <v>12522</v>
      </c>
      <c r="O1564" s="8">
        <v>44313</v>
      </c>
      <c r="P1564" s="21" t="s">
        <v>12512</v>
      </c>
      <c r="Q1564" s="22">
        <f>Table1_2[[#This Row],[Bank Deposit]]-Table1_2[[#This Row],[Saving Accounts]]</f>
        <v>635847.27418950002</v>
      </c>
      <c r="R1564" s="22">
        <f>IF(AND(Table1_2[[#This Row],[Bank Deposit]]&gt;=500000),Table1_2[[#This Row],[Bank Deposit]]+Table1_2[[#This Row],[Bank Deposit]]*0.02,Table1_2[[#This Row],[Bank Deposit]])</f>
        <v>891261.72</v>
      </c>
    </row>
    <row r="1565" spans="1:18" x14ac:dyDescent="0.25">
      <c r="A1565" s="21" t="s">
        <v>8361</v>
      </c>
      <c r="B1565">
        <v>106222597</v>
      </c>
      <c r="C1565">
        <v>28</v>
      </c>
      <c r="D1565" s="8">
        <v>34479</v>
      </c>
      <c r="E1565" s="21" t="s">
        <v>12</v>
      </c>
      <c r="F1565" s="21" t="s">
        <v>2501</v>
      </c>
      <c r="G1565" s="21" t="s">
        <v>2773</v>
      </c>
      <c r="H1565" s="22">
        <v>235513</v>
      </c>
      <c r="I1565" s="22">
        <v>91850.019543749993</v>
      </c>
      <c r="J1565" s="21" t="s">
        <v>8363</v>
      </c>
      <c r="K1565" s="21"/>
      <c r="L1565" s="22">
        <v>1882172432</v>
      </c>
      <c r="M1565" s="22">
        <v>0</v>
      </c>
      <c r="N1565" s="21" t="s">
        <v>12505</v>
      </c>
      <c r="O1565" s="8">
        <v>44668</v>
      </c>
      <c r="P1565" s="21" t="s">
        <v>12506</v>
      </c>
      <c r="Q1565" s="22">
        <f>Table1_2[[#This Row],[Bank Deposit]]-Table1_2[[#This Row],[Saving Accounts]]</f>
        <v>143662.98045625002</v>
      </c>
      <c r="R1565" s="22">
        <f>IF(AND(Table1_2[[#This Row],[Bank Deposit]]&gt;=500000),Table1_2[[#This Row],[Bank Deposit]]+Table1_2[[#This Row],[Bank Deposit]]*0.02,Table1_2[[#This Row],[Bank Deposit]])</f>
        <v>235513</v>
      </c>
    </row>
    <row r="1566" spans="1:18" x14ac:dyDescent="0.25">
      <c r="A1566" s="21" t="s">
        <v>6501</v>
      </c>
      <c r="B1566">
        <v>363651535</v>
      </c>
      <c r="C1566">
        <v>79</v>
      </c>
      <c r="D1566" s="8">
        <v>15851.25</v>
      </c>
      <c r="E1566" s="21" t="s">
        <v>12</v>
      </c>
      <c r="F1566" s="21" t="s">
        <v>569</v>
      </c>
      <c r="G1566" s="21" t="s">
        <v>4148</v>
      </c>
      <c r="H1566" s="22">
        <v>904885</v>
      </c>
      <c r="I1566" s="22">
        <v>210404.10671280001</v>
      </c>
      <c r="J1566" s="21" t="s">
        <v>6503</v>
      </c>
      <c r="K1566" s="21"/>
      <c r="L1566" s="22">
        <v>1145089575</v>
      </c>
      <c r="M1566" s="22">
        <v>0</v>
      </c>
      <c r="N1566" s="21" t="s">
        <v>12525</v>
      </c>
      <c r="O1566" s="8">
        <v>44209</v>
      </c>
      <c r="P1566" s="21" t="s">
        <v>12561</v>
      </c>
      <c r="Q1566" s="22">
        <f>Table1_2[[#This Row],[Bank Deposit]]-Table1_2[[#This Row],[Saving Accounts]]</f>
        <v>694480.89328720002</v>
      </c>
      <c r="R1566" s="22">
        <f>IF(AND(Table1_2[[#This Row],[Bank Deposit]]&gt;=500000),Table1_2[[#This Row],[Bank Deposit]]+Table1_2[[#This Row],[Bank Deposit]]*0.02,Table1_2[[#This Row],[Bank Deposit]])</f>
        <v>922982.7</v>
      </c>
    </row>
    <row r="1567" spans="1:18" x14ac:dyDescent="0.25">
      <c r="A1567" s="21" t="s">
        <v>2703</v>
      </c>
      <c r="B1567">
        <v>768022253</v>
      </c>
      <c r="C1567">
        <v>18</v>
      </c>
      <c r="D1567" s="8">
        <v>38131.5</v>
      </c>
      <c r="E1567" s="21" t="s">
        <v>12</v>
      </c>
      <c r="F1567" s="21" t="s">
        <v>721</v>
      </c>
      <c r="G1567" s="21" t="s">
        <v>1964</v>
      </c>
      <c r="H1567" s="22">
        <v>2434168</v>
      </c>
      <c r="I1567" s="22">
        <v>668783.21889599995</v>
      </c>
      <c r="J1567" s="21" t="s">
        <v>2705</v>
      </c>
      <c r="K1567" s="21"/>
      <c r="L1567" s="22">
        <v>3874372675</v>
      </c>
      <c r="M1567" s="22">
        <v>0</v>
      </c>
      <c r="N1567" s="21" t="s">
        <v>12522</v>
      </c>
      <c r="O1567" s="8">
        <v>44329</v>
      </c>
      <c r="P1567" s="21" t="s">
        <v>12510</v>
      </c>
      <c r="Q1567" s="22">
        <f>Table1_2[[#This Row],[Bank Deposit]]-Table1_2[[#This Row],[Saving Accounts]]</f>
        <v>1765384.7811040001</v>
      </c>
      <c r="R1567" s="22">
        <f>IF(AND(Table1_2[[#This Row],[Bank Deposit]]&gt;=500000),Table1_2[[#This Row],[Bank Deposit]]+Table1_2[[#This Row],[Bank Deposit]]*0.02,Table1_2[[#This Row],[Bank Deposit]])</f>
        <v>2482851.36</v>
      </c>
    </row>
    <row r="1568" spans="1:18" x14ac:dyDescent="0.25">
      <c r="A1568" s="21" t="s">
        <v>1711</v>
      </c>
      <c r="B1568">
        <v>253960066</v>
      </c>
      <c r="C1568">
        <v>22</v>
      </c>
      <c r="D1568" s="8">
        <v>36670.5</v>
      </c>
      <c r="E1568" s="21" t="s">
        <v>1094</v>
      </c>
      <c r="F1568" s="21" t="s">
        <v>370</v>
      </c>
      <c r="G1568" s="21" t="s">
        <v>14</v>
      </c>
      <c r="H1568" s="22">
        <v>861108</v>
      </c>
      <c r="I1568" s="22">
        <v>341572.82769539999</v>
      </c>
      <c r="J1568" s="21" t="s">
        <v>1713</v>
      </c>
      <c r="K1568" s="21"/>
      <c r="L1568" s="22">
        <v>149346654</v>
      </c>
      <c r="M1568" s="22">
        <v>0</v>
      </c>
      <c r="N1568" s="21" t="s">
        <v>12522</v>
      </c>
      <c r="O1568" s="8">
        <v>44322</v>
      </c>
      <c r="P1568" s="21" t="s">
        <v>12510</v>
      </c>
      <c r="Q1568" s="22">
        <f>Table1_2[[#This Row],[Bank Deposit]]-Table1_2[[#This Row],[Saving Accounts]]</f>
        <v>519535.17230460001</v>
      </c>
      <c r="R1568" s="22">
        <f>IF(AND(Table1_2[[#This Row],[Bank Deposit]]&gt;=500000),Table1_2[[#This Row],[Bank Deposit]]+Table1_2[[#This Row],[Bank Deposit]]*0.02,Table1_2[[#This Row],[Bank Deposit]])</f>
        <v>878330.16</v>
      </c>
    </row>
    <row r="1569" spans="1:18" x14ac:dyDescent="0.25">
      <c r="A1569" s="21" t="s">
        <v>8843</v>
      </c>
      <c r="B1569">
        <v>700293659</v>
      </c>
      <c r="C1569">
        <v>57</v>
      </c>
      <c r="D1569" s="8">
        <v>23886.75</v>
      </c>
      <c r="E1569" s="21" t="s">
        <v>12</v>
      </c>
      <c r="F1569" s="21" t="s">
        <v>336</v>
      </c>
      <c r="G1569" s="21" t="s">
        <v>3820</v>
      </c>
      <c r="H1569" s="22">
        <v>1200953</v>
      </c>
      <c r="I1569" s="22">
        <v>692422.22429160005</v>
      </c>
      <c r="J1569" s="21" t="s">
        <v>8845</v>
      </c>
      <c r="K1569" s="21"/>
      <c r="L1569" s="22">
        <v>521091276</v>
      </c>
      <c r="M1569" s="22">
        <v>2055520472</v>
      </c>
      <c r="N1569" s="21" t="s">
        <v>12515</v>
      </c>
      <c r="O1569" s="8">
        <v>44567</v>
      </c>
      <c r="P1569" s="21" t="s">
        <v>12527</v>
      </c>
      <c r="Q1569" s="22">
        <f>Table1_2[[#This Row],[Bank Deposit]]-Table1_2[[#This Row],[Saving Accounts]]</f>
        <v>508530.77570839995</v>
      </c>
      <c r="R1569" s="22">
        <f>IF(AND(Table1_2[[#This Row],[Bank Deposit]]&gt;=500000),Table1_2[[#This Row],[Bank Deposit]]+Table1_2[[#This Row],[Bank Deposit]]*0.02,Table1_2[[#This Row],[Bank Deposit]])</f>
        <v>1224972.06</v>
      </c>
    </row>
    <row r="1570" spans="1:18" x14ac:dyDescent="0.25">
      <c r="A1570" s="21" t="s">
        <v>3650</v>
      </c>
      <c r="B1570">
        <v>799549503</v>
      </c>
      <c r="C1570">
        <v>27</v>
      </c>
      <c r="D1570" s="8">
        <v>34844.25</v>
      </c>
      <c r="E1570" s="21" t="s">
        <v>1094</v>
      </c>
      <c r="F1570" s="21" t="s">
        <v>527</v>
      </c>
      <c r="G1570" s="21" t="s">
        <v>3583</v>
      </c>
      <c r="H1570" s="22">
        <v>225723</v>
      </c>
      <c r="I1570" s="22">
        <v>188576.08928694</v>
      </c>
      <c r="J1570" s="21" t="s">
        <v>3652</v>
      </c>
      <c r="K1570" s="21"/>
      <c r="L1570" s="22">
        <v>21843402</v>
      </c>
      <c r="M1570" s="22">
        <v>0</v>
      </c>
      <c r="N1570" s="21" t="s">
        <v>12509</v>
      </c>
      <c r="O1570" s="8">
        <v>44654</v>
      </c>
      <c r="P1570" s="21" t="s">
        <v>12519</v>
      </c>
      <c r="Q1570" s="22">
        <f>Table1_2[[#This Row],[Bank Deposit]]-Table1_2[[#This Row],[Saving Accounts]]</f>
        <v>37146.910713060002</v>
      </c>
      <c r="R1570" s="22">
        <f>IF(AND(Table1_2[[#This Row],[Bank Deposit]]&gt;=500000),Table1_2[[#This Row],[Bank Deposit]]+Table1_2[[#This Row],[Bank Deposit]]*0.02,Table1_2[[#This Row],[Bank Deposit]])</f>
        <v>225723</v>
      </c>
    </row>
    <row r="1571" spans="1:18" x14ac:dyDescent="0.25">
      <c r="A1571" s="21" t="s">
        <v>8697</v>
      </c>
      <c r="B1571">
        <v>126238837</v>
      </c>
      <c r="C1571">
        <v>36</v>
      </c>
      <c r="D1571" s="8">
        <v>31557</v>
      </c>
      <c r="E1571" s="21" t="s">
        <v>12</v>
      </c>
      <c r="F1571" s="21" t="s">
        <v>251</v>
      </c>
      <c r="G1571" s="21" t="s">
        <v>3820</v>
      </c>
      <c r="H1571" s="22">
        <v>955531</v>
      </c>
      <c r="I1571" s="22">
        <v>186089.60772</v>
      </c>
      <c r="J1571" s="21" t="s">
        <v>8699</v>
      </c>
      <c r="K1571" s="21"/>
      <c r="L1571" s="22">
        <v>773704017</v>
      </c>
      <c r="M1571" s="22">
        <v>0</v>
      </c>
      <c r="N1571" s="21" t="s">
        <v>12539</v>
      </c>
      <c r="O1571" s="8">
        <v>44311</v>
      </c>
      <c r="P1571" s="21" t="s">
        <v>12566</v>
      </c>
      <c r="Q1571" s="22">
        <f>Table1_2[[#This Row],[Bank Deposit]]-Table1_2[[#This Row],[Saving Accounts]]</f>
        <v>769441.39228000003</v>
      </c>
      <c r="R1571" s="22">
        <f>IF(AND(Table1_2[[#This Row],[Bank Deposit]]&gt;=500000),Table1_2[[#This Row],[Bank Deposit]]+Table1_2[[#This Row],[Bank Deposit]]*0.02,Table1_2[[#This Row],[Bank Deposit]])</f>
        <v>974641.62</v>
      </c>
    </row>
    <row r="1572" spans="1:18" x14ac:dyDescent="0.25">
      <c r="A1572" s="21" t="s">
        <v>237</v>
      </c>
      <c r="B1572">
        <v>608170999</v>
      </c>
      <c r="C1572">
        <v>56</v>
      </c>
      <c r="D1572" s="8">
        <v>24252</v>
      </c>
      <c r="E1572" s="21" t="s">
        <v>12</v>
      </c>
      <c r="F1572" s="21" t="s">
        <v>181</v>
      </c>
      <c r="G1572" s="21" t="s">
        <v>14</v>
      </c>
      <c r="J1572" s="21" t="s">
        <v>238</v>
      </c>
      <c r="K1572" s="21"/>
      <c r="L1572" s="22">
        <v>3885975082</v>
      </c>
      <c r="M1572" s="22">
        <v>0</v>
      </c>
      <c r="N1572" s="21" t="s">
        <v>12539</v>
      </c>
      <c r="O1572" s="8">
        <v>44489</v>
      </c>
      <c r="P1572" s="21" t="s">
        <v>12512</v>
      </c>
      <c r="Q1572" s="22">
        <f>Table1_2[[#This Row],[Bank Deposit]]-Table1_2[[#This Row],[Saving Accounts]]</f>
        <v>0</v>
      </c>
      <c r="R1572" s="22">
        <f>IF(AND(Table1_2[[#This Row],[Bank Deposit]]&gt;=500000),Table1_2[[#This Row],[Bank Deposit]]+Table1_2[[#This Row],[Bank Deposit]]*0.02,Table1_2[[#This Row],[Bank Deposit]])</f>
        <v>0</v>
      </c>
    </row>
    <row r="1573" spans="1:18" x14ac:dyDescent="0.25">
      <c r="A1573" s="21" t="s">
        <v>3368</v>
      </c>
      <c r="B1573">
        <v>856632217</v>
      </c>
      <c r="C1573">
        <v>20</v>
      </c>
      <c r="D1573" s="8">
        <v>37401</v>
      </c>
      <c r="E1573" s="21" t="s">
        <v>1094</v>
      </c>
      <c r="F1573" s="21" t="s">
        <v>241</v>
      </c>
      <c r="G1573" s="21" t="s">
        <v>3331</v>
      </c>
      <c r="H1573" s="22">
        <v>439865</v>
      </c>
      <c r="I1573" s="22">
        <v>203635.5477156</v>
      </c>
      <c r="J1573" s="21" t="s">
        <v>3370</v>
      </c>
      <c r="K1573" s="21"/>
      <c r="L1573" s="22">
        <v>266528745</v>
      </c>
      <c r="M1573" s="22">
        <v>0</v>
      </c>
      <c r="N1573" s="21" t="s">
        <v>12505</v>
      </c>
      <c r="O1573" s="8">
        <v>44635</v>
      </c>
      <c r="P1573" s="21" t="s">
        <v>12506</v>
      </c>
      <c r="Q1573" s="22">
        <f>Table1_2[[#This Row],[Bank Deposit]]-Table1_2[[#This Row],[Saving Accounts]]</f>
        <v>236229.4522844</v>
      </c>
      <c r="R1573" s="22">
        <f>IF(AND(Table1_2[[#This Row],[Bank Deposit]]&gt;=500000),Table1_2[[#This Row],[Bank Deposit]]+Table1_2[[#This Row],[Bank Deposit]]*0.02,Table1_2[[#This Row],[Bank Deposit]])</f>
        <v>439865</v>
      </c>
    </row>
    <row r="1574" spans="1:18" x14ac:dyDescent="0.25">
      <c r="A1574" s="21" t="s">
        <v>9092</v>
      </c>
      <c r="B1574">
        <v>403033646</v>
      </c>
      <c r="C1574">
        <v>42</v>
      </c>
      <c r="D1574" s="8">
        <v>36152</v>
      </c>
      <c r="E1574" s="21" t="s">
        <v>1094</v>
      </c>
      <c r="F1574" s="21" t="s">
        <v>15541</v>
      </c>
      <c r="G1574" s="21" t="s">
        <v>4066</v>
      </c>
      <c r="H1574" s="22">
        <v>314740</v>
      </c>
      <c r="I1574" s="22">
        <v>477754.81896827213</v>
      </c>
      <c r="J1574" s="21" t="s">
        <v>9094</v>
      </c>
      <c r="K1574" s="21"/>
      <c r="L1574" s="22">
        <v>1654205796</v>
      </c>
      <c r="M1574" s="22">
        <v>0</v>
      </c>
      <c r="N1574" s="21" t="s">
        <v>12522</v>
      </c>
      <c r="O1574" s="8">
        <v>44281</v>
      </c>
      <c r="P1574" s="21" t="s">
        <v>12510</v>
      </c>
      <c r="Q1574" s="22">
        <f>Table1_2[[#This Row],[Bank Deposit]]-Table1_2[[#This Row],[Saving Accounts]]</f>
        <v>-163014.81896827213</v>
      </c>
      <c r="R1574" s="22">
        <f>IF(AND(Table1_2[[#This Row],[Bank Deposit]]&gt;=500000),Table1_2[[#This Row],[Bank Deposit]]+Table1_2[[#This Row],[Bank Deposit]]*0.02,Table1_2[[#This Row],[Bank Deposit]])</f>
        <v>314740</v>
      </c>
    </row>
    <row r="1575" spans="1:18" x14ac:dyDescent="0.25">
      <c r="A1575" s="21" t="s">
        <v>3027</v>
      </c>
      <c r="B1575">
        <v>318998783</v>
      </c>
      <c r="C1575">
        <v>53</v>
      </c>
      <c r="D1575" s="8">
        <v>25347.75</v>
      </c>
      <c r="E1575" s="21" t="s">
        <v>1094</v>
      </c>
      <c r="F1575" s="21" t="s">
        <v>2602</v>
      </c>
      <c r="G1575" s="21" t="s">
        <v>2773</v>
      </c>
      <c r="H1575" s="22">
        <v>288823</v>
      </c>
      <c r="I1575" s="22">
        <v>78559.970579999994</v>
      </c>
      <c r="J1575" s="21" t="s">
        <v>3029</v>
      </c>
      <c r="K1575" s="21"/>
      <c r="L1575" s="22">
        <v>3800183499</v>
      </c>
      <c r="M1575" s="22">
        <v>0</v>
      </c>
      <c r="N1575" s="21" t="s">
        <v>12522</v>
      </c>
      <c r="O1575" s="8">
        <v>44381</v>
      </c>
      <c r="P1575" s="21" t="s">
        <v>12510</v>
      </c>
      <c r="Q1575" s="22">
        <f>Table1_2[[#This Row],[Bank Deposit]]-Table1_2[[#This Row],[Saving Accounts]]</f>
        <v>210263.02942000001</v>
      </c>
      <c r="R1575" s="22">
        <f>IF(AND(Table1_2[[#This Row],[Bank Deposit]]&gt;=500000),Table1_2[[#This Row],[Bank Deposit]]+Table1_2[[#This Row],[Bank Deposit]]*0.02,Table1_2[[#This Row],[Bank Deposit]])</f>
        <v>288823</v>
      </c>
    </row>
    <row r="1576" spans="1:18" x14ac:dyDescent="0.25">
      <c r="A1576" s="21" t="s">
        <v>8280</v>
      </c>
      <c r="B1576">
        <v>698828965</v>
      </c>
      <c r="C1576">
        <v>25</v>
      </c>
      <c r="D1576" s="8">
        <v>35574.75</v>
      </c>
      <c r="E1576" s="21" t="s">
        <v>12</v>
      </c>
      <c r="F1576" s="21" t="s">
        <v>527</v>
      </c>
      <c r="G1576" s="21" t="s">
        <v>3331</v>
      </c>
      <c r="H1576" s="22">
        <v>200786</v>
      </c>
      <c r="I1576" s="22">
        <v>47458.613030400003</v>
      </c>
      <c r="J1576" s="21" t="s">
        <v>8282</v>
      </c>
      <c r="K1576" s="21"/>
      <c r="L1576" s="22">
        <v>33215875</v>
      </c>
      <c r="M1576" s="22">
        <v>717717504</v>
      </c>
      <c r="N1576" s="21" t="s">
        <v>12515</v>
      </c>
      <c r="O1576" s="8">
        <v>44430</v>
      </c>
      <c r="P1576" s="21" t="s">
        <v>12516</v>
      </c>
      <c r="Q1576" s="22">
        <f>Table1_2[[#This Row],[Bank Deposit]]-Table1_2[[#This Row],[Saving Accounts]]</f>
        <v>153327.38696959999</v>
      </c>
      <c r="R1576" s="22">
        <f>IF(AND(Table1_2[[#This Row],[Bank Deposit]]&gt;=500000),Table1_2[[#This Row],[Bank Deposit]]+Table1_2[[#This Row],[Bank Deposit]]*0.02,Table1_2[[#This Row],[Bank Deposit]])</f>
        <v>200786</v>
      </c>
    </row>
    <row r="1577" spans="1:18" x14ac:dyDescent="0.25">
      <c r="A1577" s="21" t="s">
        <v>5962</v>
      </c>
      <c r="B1577">
        <v>687926099</v>
      </c>
      <c r="C1577">
        <v>71</v>
      </c>
      <c r="D1577" s="8">
        <v>18773.25</v>
      </c>
      <c r="E1577" s="21" t="s">
        <v>12</v>
      </c>
      <c r="F1577" s="21" t="s">
        <v>282</v>
      </c>
      <c r="G1577" s="21" t="s">
        <v>4054</v>
      </c>
      <c r="H1577" s="22">
        <v>542037</v>
      </c>
      <c r="I1577" s="22">
        <v>156643.720695</v>
      </c>
      <c r="J1577" s="21" t="s">
        <v>5964</v>
      </c>
      <c r="K1577" s="21"/>
      <c r="L1577" s="22">
        <v>3556651875</v>
      </c>
      <c r="M1577" s="22">
        <v>985822425</v>
      </c>
      <c r="N1577" s="21" t="s">
        <v>12515</v>
      </c>
      <c r="O1577" s="8">
        <v>44608</v>
      </c>
      <c r="P1577" s="21" t="s">
        <v>12527</v>
      </c>
      <c r="Q1577" s="22">
        <f>Table1_2[[#This Row],[Bank Deposit]]-Table1_2[[#This Row],[Saving Accounts]]</f>
        <v>385393.27930499997</v>
      </c>
      <c r="R1577" s="22">
        <f>IF(AND(Table1_2[[#This Row],[Bank Deposit]]&gt;=500000),Table1_2[[#This Row],[Bank Deposit]]+Table1_2[[#This Row],[Bank Deposit]]*0.02,Table1_2[[#This Row],[Bank Deposit]])</f>
        <v>552877.74</v>
      </c>
    </row>
    <row r="1578" spans="1:18" x14ac:dyDescent="0.25">
      <c r="A1578" s="21" t="s">
        <v>1600</v>
      </c>
      <c r="B1578">
        <v>872703743</v>
      </c>
      <c r="C1578">
        <v>28</v>
      </c>
      <c r="D1578" s="8">
        <v>34479</v>
      </c>
      <c r="E1578" s="21" t="s">
        <v>1094</v>
      </c>
      <c r="F1578" s="21" t="s">
        <v>1469</v>
      </c>
      <c r="G1578" s="21" t="s">
        <v>14</v>
      </c>
      <c r="H1578" s="22">
        <v>2087860</v>
      </c>
      <c r="I1578" s="22">
        <v>711770.43745500001</v>
      </c>
      <c r="J1578" s="21" t="s">
        <v>1602</v>
      </c>
      <c r="K1578" s="21"/>
      <c r="L1578" s="22">
        <v>719589</v>
      </c>
      <c r="M1578" s="22">
        <v>124510614</v>
      </c>
      <c r="N1578" s="21" t="s">
        <v>12515</v>
      </c>
      <c r="O1578" s="8">
        <v>44485</v>
      </c>
      <c r="P1578" s="21" t="s">
        <v>12516</v>
      </c>
      <c r="Q1578" s="22">
        <f>Table1_2[[#This Row],[Bank Deposit]]-Table1_2[[#This Row],[Saving Accounts]]</f>
        <v>1376089.5625450001</v>
      </c>
      <c r="R1578" s="22">
        <f>IF(AND(Table1_2[[#This Row],[Bank Deposit]]&gt;=500000),Table1_2[[#This Row],[Bank Deposit]]+Table1_2[[#This Row],[Bank Deposit]]*0.02,Table1_2[[#This Row],[Bank Deposit]])</f>
        <v>2129617.2000000002</v>
      </c>
    </row>
    <row r="1579" spans="1:18" x14ac:dyDescent="0.25">
      <c r="A1579" s="21" t="s">
        <v>3440</v>
      </c>
      <c r="B1579">
        <v>758391242</v>
      </c>
      <c r="C1579">
        <v>43</v>
      </c>
      <c r="D1579" s="8">
        <v>29000.25</v>
      </c>
      <c r="E1579" s="21" t="s">
        <v>1094</v>
      </c>
      <c r="F1579" s="21" t="s">
        <v>1626</v>
      </c>
      <c r="G1579" s="21" t="s">
        <v>3331</v>
      </c>
      <c r="H1579" s="22">
        <v>1020703</v>
      </c>
      <c r="I1579" s="22">
        <v>283888.99976256001</v>
      </c>
      <c r="J1579" s="21" t="s">
        <v>3442</v>
      </c>
      <c r="K1579" s="21"/>
      <c r="L1579" s="22">
        <v>1265775</v>
      </c>
      <c r="M1579" s="22">
        <v>0</v>
      </c>
      <c r="N1579" s="21" t="s">
        <v>12539</v>
      </c>
      <c r="O1579" s="8">
        <v>44401</v>
      </c>
      <c r="P1579" s="21" t="s">
        <v>12566</v>
      </c>
      <c r="Q1579" s="22">
        <f>Table1_2[[#This Row],[Bank Deposit]]-Table1_2[[#This Row],[Saving Accounts]]</f>
        <v>736814.00023743999</v>
      </c>
      <c r="R1579" s="22">
        <f>IF(AND(Table1_2[[#This Row],[Bank Deposit]]&gt;=500000),Table1_2[[#This Row],[Bank Deposit]]+Table1_2[[#This Row],[Bank Deposit]]*0.02,Table1_2[[#This Row],[Bank Deposit]])</f>
        <v>1041117.06</v>
      </c>
    </row>
    <row r="1580" spans="1:18" x14ac:dyDescent="0.25">
      <c r="A1580" s="21" t="s">
        <v>5471</v>
      </c>
      <c r="B1580">
        <v>502087157</v>
      </c>
      <c r="C1580">
        <v>39</v>
      </c>
      <c r="D1580" s="8">
        <v>30461.25</v>
      </c>
      <c r="E1580" s="21" t="s">
        <v>1094</v>
      </c>
      <c r="F1580" s="21" t="s">
        <v>1047</v>
      </c>
      <c r="G1580" s="21" t="s">
        <v>4066</v>
      </c>
      <c r="H1580" s="22">
        <v>1643959</v>
      </c>
      <c r="I1580" s="22">
        <v>524301.40144799999</v>
      </c>
      <c r="J1580" s="21" t="s">
        <v>5473</v>
      </c>
      <c r="K1580" s="21"/>
      <c r="L1580" s="22">
        <v>1546195182</v>
      </c>
      <c r="M1580" s="22">
        <v>261803178</v>
      </c>
      <c r="N1580" s="21" t="s">
        <v>12515</v>
      </c>
      <c r="O1580" s="8">
        <v>44211</v>
      </c>
      <c r="P1580" s="21" t="s">
        <v>12516</v>
      </c>
      <c r="Q1580" s="22">
        <f>Table1_2[[#This Row],[Bank Deposit]]-Table1_2[[#This Row],[Saving Accounts]]</f>
        <v>1119657.598552</v>
      </c>
      <c r="R1580" s="22">
        <f>IF(AND(Table1_2[[#This Row],[Bank Deposit]]&gt;=500000),Table1_2[[#This Row],[Bank Deposit]]+Table1_2[[#This Row],[Bank Deposit]]*0.02,Table1_2[[#This Row],[Bank Deposit]])</f>
        <v>1676838.18</v>
      </c>
    </row>
    <row r="1581" spans="1:18" x14ac:dyDescent="0.25">
      <c r="A1581" s="21" t="s">
        <v>2718</v>
      </c>
      <c r="B1581">
        <v>566590562</v>
      </c>
      <c r="C1581">
        <v>25</v>
      </c>
      <c r="D1581" s="8">
        <v>35574.75</v>
      </c>
      <c r="E1581" s="21" t="s">
        <v>12</v>
      </c>
      <c r="F1581" s="21" t="s">
        <v>1702</v>
      </c>
      <c r="G1581" s="21" t="s">
        <v>1964</v>
      </c>
      <c r="H1581" s="22">
        <v>37029</v>
      </c>
      <c r="I1581" s="22">
        <v>22362.599952</v>
      </c>
      <c r="J1581" s="21" t="s">
        <v>2720</v>
      </c>
      <c r="K1581" s="21"/>
      <c r="L1581" s="22">
        <v>1781504307</v>
      </c>
      <c r="M1581" s="22">
        <v>0</v>
      </c>
      <c r="N1581" s="21" t="s">
        <v>12505</v>
      </c>
      <c r="O1581" s="8">
        <v>44502</v>
      </c>
      <c r="P1581" s="21" t="s">
        <v>12510</v>
      </c>
      <c r="Q1581" s="22">
        <f>Table1_2[[#This Row],[Bank Deposit]]-Table1_2[[#This Row],[Saving Accounts]]</f>
        <v>14666.400048</v>
      </c>
      <c r="R1581" s="22">
        <f>IF(AND(Table1_2[[#This Row],[Bank Deposit]]&gt;=500000),Table1_2[[#This Row],[Bank Deposit]]+Table1_2[[#This Row],[Bank Deposit]]*0.02,Table1_2[[#This Row],[Bank Deposit]])</f>
        <v>37029</v>
      </c>
    </row>
    <row r="1582" spans="1:18" x14ac:dyDescent="0.25">
      <c r="A1582" s="21" t="s">
        <v>2718</v>
      </c>
      <c r="B1582">
        <v>61928532</v>
      </c>
      <c r="C1582">
        <v>36</v>
      </c>
      <c r="D1582" s="8">
        <v>31557</v>
      </c>
      <c r="E1582" s="21" t="s">
        <v>12</v>
      </c>
      <c r="F1582" s="21" t="s">
        <v>784</v>
      </c>
      <c r="G1582" s="21" t="s">
        <v>3331</v>
      </c>
      <c r="H1582" s="22">
        <v>101161</v>
      </c>
      <c r="I1582" s="22">
        <v>42541.605699599997</v>
      </c>
      <c r="J1582" s="21" t="s">
        <v>8262</v>
      </c>
      <c r="K1582" s="21"/>
      <c r="L1582" s="22">
        <v>1781504307</v>
      </c>
      <c r="M1582" s="22">
        <v>0</v>
      </c>
      <c r="N1582" s="21" t="s">
        <v>12525</v>
      </c>
      <c r="O1582" s="8">
        <v>44377</v>
      </c>
      <c r="P1582" s="21" t="s">
        <v>12506</v>
      </c>
      <c r="Q1582" s="22">
        <f>Table1_2[[#This Row],[Bank Deposit]]-Table1_2[[#This Row],[Saving Accounts]]</f>
        <v>58619.394300400003</v>
      </c>
      <c r="R1582" s="22">
        <f>IF(AND(Table1_2[[#This Row],[Bank Deposit]]&gt;=500000),Table1_2[[#This Row],[Bank Deposit]]+Table1_2[[#This Row],[Bank Deposit]]*0.02,Table1_2[[#This Row],[Bank Deposit]])</f>
        <v>101161</v>
      </c>
    </row>
    <row r="1583" spans="1:18" x14ac:dyDescent="0.25">
      <c r="A1583" s="21" t="s">
        <v>1169</v>
      </c>
      <c r="B1583">
        <v>225809402</v>
      </c>
      <c r="C1583">
        <v>33</v>
      </c>
      <c r="D1583" s="8">
        <v>32652.75</v>
      </c>
      <c r="E1583" s="21" t="s">
        <v>1094</v>
      </c>
      <c r="F1583" s="21" t="s">
        <v>172</v>
      </c>
      <c r="G1583" s="21" t="s">
        <v>14</v>
      </c>
      <c r="H1583" s="22">
        <v>463697</v>
      </c>
      <c r="I1583" s="22">
        <v>101723.61910464001</v>
      </c>
      <c r="J1583" s="21" t="s">
        <v>1171</v>
      </c>
      <c r="K1583" s="21"/>
      <c r="L1583" s="22">
        <v>1501287924</v>
      </c>
      <c r="M1583" s="22">
        <v>0</v>
      </c>
      <c r="N1583" s="21" t="s">
        <v>12525</v>
      </c>
      <c r="O1583" s="8">
        <v>44281</v>
      </c>
      <c r="P1583" s="21" t="s">
        <v>12506</v>
      </c>
      <c r="Q1583" s="22">
        <f>Table1_2[[#This Row],[Bank Deposit]]-Table1_2[[#This Row],[Saving Accounts]]</f>
        <v>361973.38089536002</v>
      </c>
      <c r="R1583" s="22">
        <f>IF(AND(Table1_2[[#This Row],[Bank Deposit]]&gt;=500000),Table1_2[[#This Row],[Bank Deposit]]+Table1_2[[#This Row],[Bank Deposit]]*0.02,Table1_2[[#This Row],[Bank Deposit]])</f>
        <v>463697</v>
      </c>
    </row>
    <row r="1584" spans="1:18" x14ac:dyDescent="0.25">
      <c r="A1584" s="21" t="s">
        <v>9101</v>
      </c>
      <c r="B1584">
        <v>304071750</v>
      </c>
      <c r="C1584">
        <v>61</v>
      </c>
      <c r="D1584" s="8">
        <v>36713.75</v>
      </c>
      <c r="E1584" s="21" t="s">
        <v>12</v>
      </c>
      <c r="F1584" s="21" t="s">
        <v>15539</v>
      </c>
      <c r="G1584" s="21" t="s">
        <v>4220</v>
      </c>
      <c r="H1584" s="22">
        <v>184503</v>
      </c>
      <c r="I1584" s="22">
        <v>401667.09571443353</v>
      </c>
      <c r="J1584" s="21" t="s">
        <v>9103</v>
      </c>
      <c r="K1584" s="21"/>
      <c r="L1584" s="22">
        <v>16255904</v>
      </c>
      <c r="M1584" s="22">
        <v>0</v>
      </c>
      <c r="N1584" s="21" t="s">
        <v>12522</v>
      </c>
      <c r="O1584" s="8">
        <v>44541</v>
      </c>
      <c r="P1584" s="21" t="s">
        <v>12510</v>
      </c>
      <c r="Q1584" s="22">
        <f>Table1_2[[#This Row],[Bank Deposit]]-Table1_2[[#This Row],[Saving Accounts]]</f>
        <v>-217164.09571443353</v>
      </c>
      <c r="R1584" s="22">
        <f>IF(AND(Table1_2[[#This Row],[Bank Deposit]]&gt;=500000),Table1_2[[#This Row],[Bank Deposit]]+Table1_2[[#This Row],[Bank Deposit]]*0.02,Table1_2[[#This Row],[Bank Deposit]])</f>
        <v>184503</v>
      </c>
    </row>
    <row r="1585" spans="1:18" x14ac:dyDescent="0.25">
      <c r="A1585" s="21" t="s">
        <v>4883</v>
      </c>
      <c r="B1585">
        <v>7318552</v>
      </c>
      <c r="C1585">
        <v>51</v>
      </c>
      <c r="D1585" s="8">
        <v>26078.25</v>
      </c>
      <c r="E1585" s="21" t="s">
        <v>1094</v>
      </c>
      <c r="F1585" s="21" t="s">
        <v>83</v>
      </c>
      <c r="G1585" s="21" t="s">
        <v>4058</v>
      </c>
      <c r="H1585" s="22">
        <v>2720080</v>
      </c>
      <c r="I1585" s="22">
        <v>1348615.61442</v>
      </c>
      <c r="J1585" s="21" t="s">
        <v>4885</v>
      </c>
      <c r="K1585" s="21"/>
      <c r="L1585" s="22">
        <v>3105475464</v>
      </c>
      <c r="M1585" s="22">
        <v>0</v>
      </c>
      <c r="N1585" s="21" t="s">
        <v>12539</v>
      </c>
      <c r="O1585" s="8">
        <v>44672</v>
      </c>
      <c r="P1585" s="21" t="s">
        <v>12512</v>
      </c>
      <c r="Q1585" s="22">
        <f>Table1_2[[#This Row],[Bank Deposit]]-Table1_2[[#This Row],[Saving Accounts]]</f>
        <v>1371464.38558</v>
      </c>
      <c r="R1585" s="22">
        <f>IF(AND(Table1_2[[#This Row],[Bank Deposit]]&gt;=500000),Table1_2[[#This Row],[Bank Deposit]]+Table1_2[[#This Row],[Bank Deposit]]*0.02,Table1_2[[#This Row],[Bank Deposit]])</f>
        <v>2774481.6</v>
      </c>
    </row>
    <row r="1586" spans="1:18" x14ac:dyDescent="0.25">
      <c r="A1586" s="21" t="s">
        <v>4913</v>
      </c>
      <c r="B1586">
        <v>721292067</v>
      </c>
      <c r="C1586">
        <v>21</v>
      </c>
      <c r="D1586" s="8">
        <v>37035.75</v>
      </c>
      <c r="E1586" s="21" t="s">
        <v>1094</v>
      </c>
      <c r="F1586" s="21" t="s">
        <v>993</v>
      </c>
      <c r="G1586" s="21" t="s">
        <v>4074</v>
      </c>
      <c r="H1586" s="22">
        <v>1936626</v>
      </c>
      <c r="I1586" s="22">
        <v>245467.3807872</v>
      </c>
      <c r="J1586" s="21" t="s">
        <v>1826</v>
      </c>
      <c r="K1586" s="21"/>
      <c r="L1586" s="22">
        <v>2247736716</v>
      </c>
      <c r="M1586" s="22">
        <v>0</v>
      </c>
      <c r="N1586" s="21" t="s">
        <v>12539</v>
      </c>
      <c r="O1586" s="8">
        <v>44292</v>
      </c>
      <c r="P1586" s="21" t="s">
        <v>12510</v>
      </c>
      <c r="Q1586" s="22">
        <f>Table1_2[[#This Row],[Bank Deposit]]-Table1_2[[#This Row],[Saving Accounts]]</f>
        <v>1691158.6192127999</v>
      </c>
      <c r="R1586" s="22">
        <f>IF(AND(Table1_2[[#This Row],[Bank Deposit]]&gt;=500000),Table1_2[[#This Row],[Bank Deposit]]+Table1_2[[#This Row],[Bank Deposit]]*0.02,Table1_2[[#This Row],[Bank Deposit]])</f>
        <v>1975358.52</v>
      </c>
    </row>
    <row r="1587" spans="1:18" x14ac:dyDescent="0.25">
      <c r="A1587" s="21" t="s">
        <v>1970</v>
      </c>
      <c r="B1587">
        <v>560038029</v>
      </c>
      <c r="C1587">
        <v>64</v>
      </c>
      <c r="D1587" s="8">
        <v>21330</v>
      </c>
      <c r="E1587" s="21" t="s">
        <v>1094</v>
      </c>
      <c r="F1587" s="21" t="s">
        <v>598</v>
      </c>
      <c r="G1587" s="21" t="s">
        <v>1964</v>
      </c>
      <c r="H1587" s="22">
        <v>315547</v>
      </c>
      <c r="I1587" s="22">
        <v>115700.704812</v>
      </c>
      <c r="J1587" s="21" t="s">
        <v>1972</v>
      </c>
      <c r="K1587" s="21"/>
      <c r="L1587" s="22">
        <v>1428412608</v>
      </c>
      <c r="M1587" s="22">
        <v>5089393632</v>
      </c>
      <c r="N1587" s="21" t="s">
        <v>12515</v>
      </c>
      <c r="O1587" s="8">
        <v>44198</v>
      </c>
      <c r="P1587" s="21" t="s">
        <v>12527</v>
      </c>
      <c r="Q1587" s="22">
        <f>Table1_2[[#This Row],[Bank Deposit]]-Table1_2[[#This Row],[Saving Accounts]]</f>
        <v>199846.29518800002</v>
      </c>
      <c r="R1587" s="22">
        <f>IF(AND(Table1_2[[#This Row],[Bank Deposit]]&gt;=500000),Table1_2[[#This Row],[Bank Deposit]]+Table1_2[[#This Row],[Bank Deposit]]*0.02,Table1_2[[#This Row],[Bank Deposit]])</f>
        <v>315547</v>
      </c>
    </row>
    <row r="1588" spans="1:18" x14ac:dyDescent="0.25">
      <c r="A1588" s="21" t="s">
        <v>8364</v>
      </c>
      <c r="B1588">
        <v>715132845</v>
      </c>
      <c r="C1588">
        <v>50</v>
      </c>
      <c r="D1588" s="8">
        <v>26443.5</v>
      </c>
      <c r="E1588" s="21" t="s">
        <v>12</v>
      </c>
      <c r="F1588" s="21" t="s">
        <v>4500</v>
      </c>
      <c r="G1588" s="21" t="s">
        <v>2773</v>
      </c>
      <c r="H1588" s="22">
        <v>974755</v>
      </c>
      <c r="I1588" s="22">
        <v>395777.43233183998</v>
      </c>
      <c r="J1588" s="21" t="s">
        <v>8366</v>
      </c>
      <c r="K1588" s="21"/>
      <c r="L1588" s="22">
        <v>479299525</v>
      </c>
      <c r="M1588" s="22">
        <v>0</v>
      </c>
      <c r="N1588" s="21" t="s">
        <v>12509</v>
      </c>
      <c r="O1588" s="8">
        <v>44298</v>
      </c>
      <c r="P1588" s="21" t="s">
        <v>12519</v>
      </c>
      <c r="Q1588" s="22">
        <f>Table1_2[[#This Row],[Bank Deposit]]-Table1_2[[#This Row],[Saving Accounts]]</f>
        <v>578977.56766815996</v>
      </c>
      <c r="R1588" s="22">
        <f>IF(AND(Table1_2[[#This Row],[Bank Deposit]]&gt;=500000),Table1_2[[#This Row],[Bank Deposit]]+Table1_2[[#This Row],[Bank Deposit]]*0.02,Table1_2[[#This Row],[Bank Deposit]])</f>
        <v>994250.1</v>
      </c>
    </row>
    <row r="1589" spans="1:18" x14ac:dyDescent="0.25">
      <c r="A1589" s="21" t="s">
        <v>4871</v>
      </c>
      <c r="B1589">
        <v>165563667</v>
      </c>
      <c r="C1589">
        <v>69</v>
      </c>
      <c r="D1589" s="8">
        <v>19503.75</v>
      </c>
      <c r="E1589" s="21" t="s">
        <v>1094</v>
      </c>
      <c r="F1589" s="21" t="s">
        <v>256</v>
      </c>
      <c r="G1589" s="21" t="s">
        <v>4148</v>
      </c>
      <c r="H1589" s="22">
        <v>1719012</v>
      </c>
      <c r="I1589" s="22">
        <v>408324.22067208</v>
      </c>
      <c r="J1589" s="21" t="s">
        <v>4873</v>
      </c>
      <c r="K1589" s="21"/>
      <c r="L1589" s="22">
        <v>2662768401</v>
      </c>
      <c r="M1589" s="22">
        <v>0</v>
      </c>
      <c r="N1589" s="21" t="s">
        <v>12539</v>
      </c>
      <c r="O1589" s="8">
        <v>44223</v>
      </c>
      <c r="P1589" s="21" t="s">
        <v>12512</v>
      </c>
      <c r="Q1589" s="22">
        <f>Table1_2[[#This Row],[Bank Deposit]]-Table1_2[[#This Row],[Saving Accounts]]</f>
        <v>1310687.7793279199</v>
      </c>
      <c r="R1589" s="22">
        <f>IF(AND(Table1_2[[#This Row],[Bank Deposit]]&gt;=500000),Table1_2[[#This Row],[Bank Deposit]]+Table1_2[[#This Row],[Bank Deposit]]*0.02,Table1_2[[#This Row],[Bank Deposit]])</f>
        <v>1753392.24</v>
      </c>
    </row>
    <row r="1590" spans="1:18" x14ac:dyDescent="0.25">
      <c r="A1590" s="21" t="s">
        <v>3431</v>
      </c>
      <c r="B1590">
        <v>207469289</v>
      </c>
      <c r="C1590">
        <v>75</v>
      </c>
      <c r="D1590" s="8">
        <v>17312.25</v>
      </c>
      <c r="E1590" s="21" t="s">
        <v>1094</v>
      </c>
      <c r="F1590" s="21" t="s">
        <v>591</v>
      </c>
      <c r="G1590" s="21" t="s">
        <v>3331</v>
      </c>
      <c r="H1590" s="22">
        <v>1360830</v>
      </c>
      <c r="I1590" s="22">
        <v>829877.42459664005</v>
      </c>
      <c r="J1590" s="21" t="s">
        <v>3433</v>
      </c>
      <c r="K1590" s="21"/>
      <c r="L1590" s="22">
        <v>2955613617</v>
      </c>
      <c r="M1590" s="22">
        <v>0</v>
      </c>
      <c r="N1590" s="21" t="s">
        <v>12505</v>
      </c>
      <c r="O1590" s="8">
        <v>44514</v>
      </c>
      <c r="P1590" s="21" t="s">
        <v>12506</v>
      </c>
      <c r="Q1590" s="22">
        <f>Table1_2[[#This Row],[Bank Deposit]]-Table1_2[[#This Row],[Saving Accounts]]</f>
        <v>530952.57540335995</v>
      </c>
      <c r="R1590" s="22">
        <f>IF(AND(Table1_2[[#This Row],[Bank Deposit]]&gt;=500000),Table1_2[[#This Row],[Bank Deposit]]+Table1_2[[#This Row],[Bank Deposit]]*0.02,Table1_2[[#This Row],[Bank Deposit]])</f>
        <v>1388046.6</v>
      </c>
    </row>
    <row r="1591" spans="1:18" x14ac:dyDescent="0.25">
      <c r="A1591" s="21" t="s">
        <v>1843</v>
      </c>
      <c r="B1591">
        <v>734506196</v>
      </c>
      <c r="C1591">
        <v>34</v>
      </c>
      <c r="D1591" s="8">
        <v>32287.5</v>
      </c>
      <c r="E1591" s="21" t="s">
        <v>1094</v>
      </c>
      <c r="F1591" s="21" t="s">
        <v>208</v>
      </c>
      <c r="G1591" s="21" t="s">
        <v>14</v>
      </c>
      <c r="H1591" s="22">
        <v>828227</v>
      </c>
      <c r="I1591" s="22">
        <v>127330.82535679999</v>
      </c>
      <c r="J1591" s="21" t="s">
        <v>1845</v>
      </c>
      <c r="K1591" s="21"/>
      <c r="L1591" s="22">
        <v>578253168</v>
      </c>
      <c r="M1591" s="22">
        <v>0</v>
      </c>
      <c r="N1591" s="21" t="s">
        <v>12525</v>
      </c>
      <c r="O1591" s="8">
        <v>44427</v>
      </c>
      <c r="P1591" s="21" t="s">
        <v>12506</v>
      </c>
      <c r="Q1591" s="22">
        <f>Table1_2[[#This Row],[Bank Deposit]]-Table1_2[[#This Row],[Saving Accounts]]</f>
        <v>700896.17464320001</v>
      </c>
      <c r="R1591" s="22">
        <f>IF(AND(Table1_2[[#This Row],[Bank Deposit]]&gt;=500000),Table1_2[[#This Row],[Bank Deposit]]+Table1_2[[#This Row],[Bank Deposit]]*0.02,Table1_2[[#This Row],[Bank Deposit]])</f>
        <v>844791.54</v>
      </c>
    </row>
    <row r="1592" spans="1:18" x14ac:dyDescent="0.25">
      <c r="A1592" s="21" t="s">
        <v>8711</v>
      </c>
      <c r="B1592">
        <v>599797239</v>
      </c>
      <c r="C1592">
        <v>65</v>
      </c>
      <c r="D1592" s="8">
        <v>20964.75</v>
      </c>
      <c r="E1592" s="21" t="s">
        <v>12</v>
      </c>
      <c r="F1592" s="21" t="s">
        <v>2602</v>
      </c>
      <c r="G1592" s="21" t="s">
        <v>3820</v>
      </c>
      <c r="H1592" s="22">
        <v>1021773</v>
      </c>
      <c r="I1592" s="22">
        <v>280987.71022080001</v>
      </c>
      <c r="J1592" s="21" t="s">
        <v>8713</v>
      </c>
      <c r="K1592" s="21"/>
      <c r="L1592" s="22">
        <v>283534125</v>
      </c>
      <c r="M1592" s="22">
        <v>3077448</v>
      </c>
      <c r="N1592" s="21" t="s">
        <v>12515</v>
      </c>
      <c r="O1592" s="8">
        <v>44634</v>
      </c>
      <c r="P1592" s="21" t="s">
        <v>12516</v>
      </c>
      <c r="Q1592" s="22">
        <f>Table1_2[[#This Row],[Bank Deposit]]-Table1_2[[#This Row],[Saving Accounts]]</f>
        <v>740785.28977919999</v>
      </c>
      <c r="R1592" s="22">
        <f>IF(AND(Table1_2[[#This Row],[Bank Deposit]]&gt;=500000),Table1_2[[#This Row],[Bank Deposit]]+Table1_2[[#This Row],[Bank Deposit]]*0.02,Table1_2[[#This Row],[Bank Deposit]])</f>
        <v>1042208.46</v>
      </c>
    </row>
    <row r="1593" spans="1:18" x14ac:dyDescent="0.25">
      <c r="A1593" s="21" t="s">
        <v>5539</v>
      </c>
      <c r="B1593">
        <v>757592916</v>
      </c>
      <c r="C1593">
        <v>35</v>
      </c>
      <c r="D1593" s="8">
        <v>31922.25</v>
      </c>
      <c r="E1593" s="21" t="s">
        <v>1094</v>
      </c>
      <c r="F1593" s="21" t="s">
        <v>750</v>
      </c>
      <c r="G1593" s="21" t="s">
        <v>4070</v>
      </c>
      <c r="H1593" s="22">
        <v>65615</v>
      </c>
      <c r="I1593" s="22">
        <v>63848.746561599997</v>
      </c>
      <c r="J1593" s="21" t="s">
        <v>5541</v>
      </c>
      <c r="K1593" s="21"/>
      <c r="L1593" s="22">
        <v>235976832</v>
      </c>
      <c r="M1593" s="22">
        <v>0</v>
      </c>
      <c r="N1593" s="21" t="s">
        <v>12525</v>
      </c>
      <c r="O1593" s="8">
        <v>44221</v>
      </c>
      <c r="P1593" s="21" t="s">
        <v>12564</v>
      </c>
      <c r="Q1593" s="22">
        <f>Table1_2[[#This Row],[Bank Deposit]]-Table1_2[[#This Row],[Saving Accounts]]</f>
        <v>1766.2534384000028</v>
      </c>
      <c r="R1593" s="22">
        <f>IF(AND(Table1_2[[#This Row],[Bank Deposit]]&gt;=500000),Table1_2[[#This Row],[Bank Deposit]]+Table1_2[[#This Row],[Bank Deposit]]*0.02,Table1_2[[#This Row],[Bank Deposit]])</f>
        <v>65615</v>
      </c>
    </row>
    <row r="1594" spans="1:18" x14ac:dyDescent="0.25">
      <c r="A1594" s="21" t="s">
        <v>4544</v>
      </c>
      <c r="B1594">
        <v>226863630</v>
      </c>
      <c r="C1594">
        <v>20</v>
      </c>
      <c r="D1594" s="8">
        <v>37401</v>
      </c>
      <c r="E1594" s="21" t="s">
        <v>1094</v>
      </c>
      <c r="F1594" s="21" t="s">
        <v>264</v>
      </c>
      <c r="G1594" s="21" t="s">
        <v>4074</v>
      </c>
      <c r="H1594" s="22">
        <v>1459002</v>
      </c>
      <c r="I1594" s="22">
        <v>304819.2107688</v>
      </c>
      <c r="J1594" s="21" t="s">
        <v>4546</v>
      </c>
      <c r="K1594" s="21"/>
      <c r="L1594" s="22">
        <v>3419662455</v>
      </c>
      <c r="M1594" s="22">
        <v>0</v>
      </c>
      <c r="N1594" s="21" t="s">
        <v>12505</v>
      </c>
      <c r="O1594" s="8">
        <v>44258</v>
      </c>
      <c r="P1594" s="21" t="s">
        <v>12506</v>
      </c>
      <c r="Q1594" s="22">
        <f>Table1_2[[#This Row],[Bank Deposit]]-Table1_2[[#This Row],[Saving Accounts]]</f>
        <v>1154182.7892312</v>
      </c>
      <c r="R1594" s="22">
        <f>IF(AND(Table1_2[[#This Row],[Bank Deposit]]&gt;=500000),Table1_2[[#This Row],[Bank Deposit]]+Table1_2[[#This Row],[Bank Deposit]]*0.02,Table1_2[[#This Row],[Bank Deposit]])</f>
        <v>1488182.04</v>
      </c>
    </row>
    <row r="1595" spans="1:18" x14ac:dyDescent="0.25">
      <c r="A1595" s="21" t="s">
        <v>8882</v>
      </c>
      <c r="B1595">
        <v>70992498</v>
      </c>
      <c r="C1595">
        <v>81</v>
      </c>
      <c r="D1595" s="8">
        <v>15120.75</v>
      </c>
      <c r="E1595" s="21" t="s">
        <v>12</v>
      </c>
      <c r="F1595" s="21" t="s">
        <v>190</v>
      </c>
      <c r="G1595" s="21" t="s">
        <v>3820</v>
      </c>
      <c r="H1595" s="22">
        <v>581540</v>
      </c>
      <c r="I1595" s="22">
        <v>292022.42135040002</v>
      </c>
      <c r="J1595" s="21" t="s">
        <v>8884</v>
      </c>
      <c r="K1595" s="21"/>
      <c r="L1595" s="22">
        <v>26695984</v>
      </c>
      <c r="M1595" s="22">
        <v>0</v>
      </c>
      <c r="N1595" s="21" t="s">
        <v>12522</v>
      </c>
      <c r="O1595" s="8">
        <v>44669</v>
      </c>
      <c r="P1595" s="21" t="s">
        <v>12510</v>
      </c>
      <c r="Q1595" s="22">
        <f>Table1_2[[#This Row],[Bank Deposit]]-Table1_2[[#This Row],[Saving Accounts]]</f>
        <v>289517.57864959998</v>
      </c>
      <c r="R1595" s="22">
        <f>IF(AND(Table1_2[[#This Row],[Bank Deposit]]&gt;=500000),Table1_2[[#This Row],[Bank Deposit]]+Table1_2[[#This Row],[Bank Deposit]]*0.02,Table1_2[[#This Row],[Bank Deposit]])</f>
        <v>593170.80000000005</v>
      </c>
    </row>
    <row r="1596" spans="1:18" x14ac:dyDescent="0.25">
      <c r="A1596" s="21" t="s">
        <v>6627</v>
      </c>
      <c r="B1596">
        <v>321800259</v>
      </c>
      <c r="C1596">
        <v>29</v>
      </c>
      <c r="D1596" s="8">
        <v>34113.75</v>
      </c>
      <c r="E1596" s="21" t="s">
        <v>12</v>
      </c>
      <c r="F1596" s="21" t="s">
        <v>514</v>
      </c>
      <c r="G1596" s="21" t="s">
        <v>4099</v>
      </c>
      <c r="H1596" s="22">
        <v>2683282</v>
      </c>
      <c r="I1596" s="22">
        <v>453282.93587500002</v>
      </c>
      <c r="J1596" s="21" t="s">
        <v>6629</v>
      </c>
      <c r="K1596" s="21"/>
      <c r="L1596" s="22">
        <v>1073656155</v>
      </c>
      <c r="M1596" s="22">
        <v>0</v>
      </c>
      <c r="N1596" s="21" t="s">
        <v>12509</v>
      </c>
      <c r="O1596" s="8">
        <v>44561</v>
      </c>
      <c r="P1596" s="21" t="s">
        <v>12519</v>
      </c>
      <c r="Q1596" s="22">
        <f>Table1_2[[#This Row],[Bank Deposit]]-Table1_2[[#This Row],[Saving Accounts]]</f>
        <v>2229999.064125</v>
      </c>
      <c r="R1596" s="22">
        <f>IF(AND(Table1_2[[#This Row],[Bank Deposit]]&gt;=500000),Table1_2[[#This Row],[Bank Deposit]]+Table1_2[[#This Row],[Bank Deposit]]*0.02,Table1_2[[#This Row],[Bank Deposit]])</f>
        <v>2736947.64</v>
      </c>
    </row>
    <row r="1597" spans="1:18" x14ac:dyDescent="0.25">
      <c r="A1597" s="21" t="s">
        <v>1994</v>
      </c>
      <c r="B1597">
        <v>465359014</v>
      </c>
      <c r="C1597">
        <v>18</v>
      </c>
      <c r="D1597" s="8">
        <v>38131.5</v>
      </c>
      <c r="E1597" s="21" t="s">
        <v>1094</v>
      </c>
      <c r="F1597" s="21" t="s">
        <v>514</v>
      </c>
      <c r="G1597" s="21" t="s">
        <v>1964</v>
      </c>
      <c r="H1597" s="22">
        <v>364001</v>
      </c>
      <c r="I1597" s="22">
        <v>265214.96801855997</v>
      </c>
      <c r="J1597" s="21" t="s">
        <v>1996</v>
      </c>
      <c r="K1597" s="21"/>
      <c r="L1597" s="22">
        <v>142307106</v>
      </c>
      <c r="M1597" s="22">
        <v>7226075136</v>
      </c>
      <c r="N1597" s="21" t="s">
        <v>12515</v>
      </c>
      <c r="O1597" s="8">
        <v>44273</v>
      </c>
      <c r="P1597" s="21" t="s">
        <v>12527</v>
      </c>
      <c r="Q1597" s="22">
        <f>Table1_2[[#This Row],[Bank Deposit]]-Table1_2[[#This Row],[Saving Accounts]]</f>
        <v>98786.031981440028</v>
      </c>
      <c r="R1597" s="22">
        <f>IF(AND(Table1_2[[#This Row],[Bank Deposit]]&gt;=500000),Table1_2[[#This Row],[Bank Deposit]]+Table1_2[[#This Row],[Bank Deposit]]*0.02,Table1_2[[#This Row],[Bank Deposit]])</f>
        <v>364001</v>
      </c>
    </row>
    <row r="1598" spans="1:18" x14ac:dyDescent="0.25">
      <c r="A1598" s="21" t="s">
        <v>4862</v>
      </c>
      <c r="B1598">
        <v>135642253</v>
      </c>
      <c r="C1598">
        <v>27</v>
      </c>
      <c r="D1598" s="8">
        <v>34844.25</v>
      </c>
      <c r="E1598" s="21" t="s">
        <v>1094</v>
      </c>
      <c r="F1598" s="21" t="s">
        <v>195</v>
      </c>
      <c r="G1598" s="21" t="s">
        <v>4095</v>
      </c>
      <c r="H1598" s="22">
        <v>784168</v>
      </c>
      <c r="I1598" s="22">
        <v>228626.92272420001</v>
      </c>
      <c r="J1598" s="21" t="s">
        <v>4864</v>
      </c>
      <c r="K1598" s="21"/>
      <c r="L1598" s="22">
        <v>5948436</v>
      </c>
      <c r="M1598" s="22">
        <v>0</v>
      </c>
      <c r="N1598" s="21" t="s">
        <v>12522</v>
      </c>
      <c r="O1598" s="8">
        <v>44628</v>
      </c>
      <c r="P1598" s="21" t="s">
        <v>12510</v>
      </c>
      <c r="Q1598" s="22">
        <f>Table1_2[[#This Row],[Bank Deposit]]-Table1_2[[#This Row],[Saving Accounts]]</f>
        <v>555541.07727580005</v>
      </c>
      <c r="R1598" s="22">
        <f>IF(AND(Table1_2[[#This Row],[Bank Deposit]]&gt;=500000),Table1_2[[#This Row],[Bank Deposit]]+Table1_2[[#This Row],[Bank Deposit]]*0.02,Table1_2[[#This Row],[Bank Deposit]])</f>
        <v>799851.36</v>
      </c>
    </row>
    <row r="1599" spans="1:18" x14ac:dyDescent="0.25">
      <c r="A1599" s="21" t="s">
        <v>5239</v>
      </c>
      <c r="B1599">
        <v>553774219</v>
      </c>
      <c r="C1599">
        <v>32</v>
      </c>
      <c r="D1599" s="8">
        <v>33018</v>
      </c>
      <c r="E1599" s="21" t="s">
        <v>1094</v>
      </c>
      <c r="F1599" s="21" t="s">
        <v>147</v>
      </c>
      <c r="G1599" s="21" t="s">
        <v>4220</v>
      </c>
      <c r="H1599" s="22">
        <v>360033</v>
      </c>
      <c r="I1599" s="22">
        <v>286874.45724600001</v>
      </c>
      <c r="J1599" s="21" t="s">
        <v>5241</v>
      </c>
      <c r="K1599" s="21"/>
      <c r="L1599" s="22">
        <v>3644896032</v>
      </c>
      <c r="M1599" s="22">
        <v>0</v>
      </c>
      <c r="N1599" s="21" t="s">
        <v>12505</v>
      </c>
      <c r="O1599" s="8">
        <v>44242</v>
      </c>
      <c r="P1599" s="21" t="s">
        <v>12506</v>
      </c>
      <c r="Q1599" s="22">
        <f>Table1_2[[#This Row],[Bank Deposit]]-Table1_2[[#This Row],[Saving Accounts]]</f>
        <v>73158.542753999995</v>
      </c>
      <c r="R1599" s="22">
        <f>IF(AND(Table1_2[[#This Row],[Bank Deposit]]&gt;=500000),Table1_2[[#This Row],[Bank Deposit]]+Table1_2[[#This Row],[Bank Deposit]]*0.02,Table1_2[[#This Row],[Bank Deposit]])</f>
        <v>360033</v>
      </c>
    </row>
    <row r="1600" spans="1:18" x14ac:dyDescent="0.25">
      <c r="A1600" s="21" t="s">
        <v>7327</v>
      </c>
      <c r="B1600">
        <v>486620474</v>
      </c>
      <c r="C1600">
        <v>20</v>
      </c>
      <c r="D1600" s="8">
        <v>37401</v>
      </c>
      <c r="E1600" s="21" t="s">
        <v>12</v>
      </c>
      <c r="F1600" s="21" t="s">
        <v>24</v>
      </c>
      <c r="G1600" s="21" t="s">
        <v>4058</v>
      </c>
      <c r="H1600" s="22">
        <v>817822</v>
      </c>
      <c r="I1600" s="22">
        <v>410835.51063099998</v>
      </c>
      <c r="J1600" s="21" t="s">
        <v>7329</v>
      </c>
      <c r="K1600" s="21"/>
      <c r="L1600" s="22">
        <v>1583304228</v>
      </c>
      <c r="M1600" s="22">
        <v>0</v>
      </c>
      <c r="N1600" s="21" t="s">
        <v>12522</v>
      </c>
      <c r="O1600" s="8">
        <v>44308</v>
      </c>
      <c r="P1600" s="21" t="s">
        <v>12510</v>
      </c>
      <c r="Q1600" s="22">
        <f>Table1_2[[#This Row],[Bank Deposit]]-Table1_2[[#This Row],[Saving Accounts]]</f>
        <v>406986.48936900002</v>
      </c>
      <c r="R1600" s="22">
        <f>IF(AND(Table1_2[[#This Row],[Bank Deposit]]&gt;=500000),Table1_2[[#This Row],[Bank Deposit]]+Table1_2[[#This Row],[Bank Deposit]]*0.02,Table1_2[[#This Row],[Bank Deposit]])</f>
        <v>834178.44</v>
      </c>
    </row>
    <row r="1601" spans="1:18" x14ac:dyDescent="0.25">
      <c r="A1601" s="21" t="s">
        <v>2073</v>
      </c>
      <c r="B1601">
        <v>68856654</v>
      </c>
      <c r="C1601">
        <v>53</v>
      </c>
      <c r="D1601" s="8">
        <v>25347.75</v>
      </c>
      <c r="E1601" s="21" t="s">
        <v>1094</v>
      </c>
      <c r="F1601" s="21" t="s">
        <v>852</v>
      </c>
      <c r="G1601" s="21" t="s">
        <v>1964</v>
      </c>
      <c r="H1601" s="22">
        <v>391066</v>
      </c>
      <c r="I1601" s="22">
        <v>150169.39591679999</v>
      </c>
      <c r="J1601" s="21" t="s">
        <v>2075</v>
      </c>
      <c r="K1601" s="21"/>
      <c r="L1601" s="22">
        <v>349188</v>
      </c>
      <c r="M1601" s="22">
        <v>0</v>
      </c>
      <c r="N1601" s="21" t="s">
        <v>12539</v>
      </c>
      <c r="O1601" s="8">
        <v>44439</v>
      </c>
      <c r="P1601" s="21" t="s">
        <v>12566</v>
      </c>
      <c r="Q1601" s="22">
        <f>Table1_2[[#This Row],[Bank Deposit]]-Table1_2[[#This Row],[Saving Accounts]]</f>
        <v>240896.60408320001</v>
      </c>
      <c r="R1601" s="22">
        <f>IF(AND(Table1_2[[#This Row],[Bank Deposit]]&gt;=500000),Table1_2[[#This Row],[Bank Deposit]]+Table1_2[[#This Row],[Bank Deposit]]*0.02,Table1_2[[#This Row],[Bank Deposit]])</f>
        <v>391066</v>
      </c>
    </row>
    <row r="1602" spans="1:18" x14ac:dyDescent="0.25">
      <c r="A1602" s="21" t="s">
        <v>7446</v>
      </c>
      <c r="B1602">
        <v>794705385</v>
      </c>
      <c r="C1602">
        <v>76</v>
      </c>
      <c r="D1602" s="8">
        <v>16947</v>
      </c>
      <c r="E1602" s="21" t="s">
        <v>12</v>
      </c>
      <c r="F1602" s="21" t="s">
        <v>1840</v>
      </c>
      <c r="G1602" s="21" t="s">
        <v>4220</v>
      </c>
      <c r="H1602" s="22">
        <v>533505</v>
      </c>
      <c r="I1602" s="22">
        <v>184674.748284</v>
      </c>
      <c r="J1602" s="21" t="s">
        <v>7448</v>
      </c>
      <c r="K1602" s="21"/>
      <c r="L1602" s="22">
        <v>2652064986</v>
      </c>
      <c r="M1602" s="22">
        <v>0</v>
      </c>
      <c r="N1602" s="21" t="s">
        <v>12525</v>
      </c>
      <c r="O1602" s="8">
        <v>44271</v>
      </c>
      <c r="P1602" s="21" t="s">
        <v>12564</v>
      </c>
      <c r="Q1602" s="22">
        <f>Table1_2[[#This Row],[Bank Deposit]]-Table1_2[[#This Row],[Saving Accounts]]</f>
        <v>348830.25171600003</v>
      </c>
      <c r="R1602" s="22">
        <f>IF(AND(Table1_2[[#This Row],[Bank Deposit]]&gt;=500000),Table1_2[[#This Row],[Bank Deposit]]+Table1_2[[#This Row],[Bank Deposit]]*0.02,Table1_2[[#This Row],[Bank Deposit]])</f>
        <v>544175.1</v>
      </c>
    </row>
    <row r="1603" spans="1:18" x14ac:dyDescent="0.25">
      <c r="A1603" s="21" t="s">
        <v>3070</v>
      </c>
      <c r="B1603">
        <v>266596220</v>
      </c>
      <c r="C1603">
        <v>28</v>
      </c>
      <c r="D1603" s="8">
        <v>34479</v>
      </c>
      <c r="E1603" s="21" t="s">
        <v>1094</v>
      </c>
      <c r="F1603" s="21" t="s">
        <v>147</v>
      </c>
      <c r="G1603" s="21" t="s">
        <v>3058</v>
      </c>
      <c r="H1603" s="22">
        <v>153872</v>
      </c>
      <c r="I1603" s="22">
        <v>151325.616996</v>
      </c>
      <c r="J1603" s="21" t="s">
        <v>3072</v>
      </c>
      <c r="K1603" s="21"/>
      <c r="L1603" s="22">
        <v>850646811</v>
      </c>
      <c r="M1603" s="22">
        <v>794809057</v>
      </c>
      <c r="N1603" s="21" t="s">
        <v>12515</v>
      </c>
      <c r="O1603" s="8">
        <v>44617</v>
      </c>
      <c r="P1603" s="21" t="s">
        <v>12516</v>
      </c>
      <c r="Q1603" s="22">
        <f>Table1_2[[#This Row],[Bank Deposit]]-Table1_2[[#This Row],[Saving Accounts]]</f>
        <v>2546.383004000003</v>
      </c>
      <c r="R1603" s="22">
        <f>IF(AND(Table1_2[[#This Row],[Bank Deposit]]&gt;=500000),Table1_2[[#This Row],[Bank Deposit]]+Table1_2[[#This Row],[Bank Deposit]]*0.02,Table1_2[[#This Row],[Bank Deposit]])</f>
        <v>153872</v>
      </c>
    </row>
    <row r="1604" spans="1:18" x14ac:dyDescent="0.25">
      <c r="A1604" s="21" t="s">
        <v>3638</v>
      </c>
      <c r="B1604">
        <v>570375422</v>
      </c>
      <c r="C1604">
        <v>58</v>
      </c>
      <c r="D1604" s="8">
        <v>23521.5</v>
      </c>
      <c r="E1604" s="21" t="s">
        <v>1094</v>
      </c>
      <c r="F1604" s="21" t="s">
        <v>1004</v>
      </c>
      <c r="G1604" s="21" t="s">
        <v>3583</v>
      </c>
      <c r="H1604" s="22">
        <v>593953</v>
      </c>
      <c r="I1604" s="22">
        <v>145880.59240704001</v>
      </c>
      <c r="J1604" s="21" t="s">
        <v>3640</v>
      </c>
      <c r="K1604" s="21"/>
      <c r="L1604" s="22">
        <v>71704224</v>
      </c>
      <c r="M1604" s="22">
        <v>0</v>
      </c>
      <c r="N1604" s="21" t="s">
        <v>12522</v>
      </c>
      <c r="O1604" s="8">
        <v>44442</v>
      </c>
      <c r="P1604" s="21" t="s">
        <v>12510</v>
      </c>
      <c r="Q1604" s="22">
        <f>Table1_2[[#This Row],[Bank Deposit]]-Table1_2[[#This Row],[Saving Accounts]]</f>
        <v>448072.40759295999</v>
      </c>
      <c r="R1604" s="22">
        <f>IF(AND(Table1_2[[#This Row],[Bank Deposit]]&gt;=500000),Table1_2[[#This Row],[Bank Deposit]]+Table1_2[[#This Row],[Bank Deposit]]*0.02,Table1_2[[#This Row],[Bank Deposit]])</f>
        <v>605832.06000000006</v>
      </c>
    </row>
    <row r="1605" spans="1:18" x14ac:dyDescent="0.25">
      <c r="A1605" s="21" t="s">
        <v>5137</v>
      </c>
      <c r="B1605">
        <v>588324879</v>
      </c>
      <c r="C1605">
        <v>22</v>
      </c>
      <c r="D1605" s="8">
        <v>36670.5</v>
      </c>
      <c r="E1605" s="21" t="s">
        <v>1094</v>
      </c>
      <c r="F1605" s="21" t="s">
        <v>1517</v>
      </c>
      <c r="G1605" s="21" t="s">
        <v>4148</v>
      </c>
      <c r="H1605" s="22">
        <v>349581</v>
      </c>
      <c r="I1605" s="22">
        <v>231479.16245999999</v>
      </c>
      <c r="J1605" s="21" t="s">
        <v>5139</v>
      </c>
      <c r="K1605" s="21"/>
      <c r="L1605" s="22">
        <v>810068658</v>
      </c>
      <c r="M1605" s="22">
        <v>413468341</v>
      </c>
      <c r="N1605" s="21" t="s">
        <v>12515</v>
      </c>
      <c r="O1605" s="8">
        <v>44503</v>
      </c>
      <c r="P1605" s="21" t="s">
        <v>12516</v>
      </c>
      <c r="Q1605" s="22">
        <f>Table1_2[[#This Row],[Bank Deposit]]-Table1_2[[#This Row],[Saving Accounts]]</f>
        <v>118101.83754000001</v>
      </c>
      <c r="R1605" s="22">
        <f>IF(AND(Table1_2[[#This Row],[Bank Deposit]]&gt;=500000),Table1_2[[#This Row],[Bank Deposit]]+Table1_2[[#This Row],[Bank Deposit]]*0.02,Table1_2[[#This Row],[Bank Deposit]])</f>
        <v>349581</v>
      </c>
    </row>
    <row r="1606" spans="1:18" x14ac:dyDescent="0.25">
      <c r="A1606" s="21" t="s">
        <v>4179</v>
      </c>
      <c r="B1606">
        <v>273057611</v>
      </c>
      <c r="C1606">
        <v>55</v>
      </c>
      <c r="D1606" s="8">
        <v>24617.25</v>
      </c>
      <c r="E1606" s="21" t="s">
        <v>1094</v>
      </c>
      <c r="F1606" s="21" t="s">
        <v>1626</v>
      </c>
      <c r="G1606" s="21" t="s">
        <v>4074</v>
      </c>
      <c r="H1606" s="22">
        <v>500376</v>
      </c>
      <c r="I1606" s="22">
        <v>214795.52582400001</v>
      </c>
      <c r="J1606" s="21" t="s">
        <v>4181</v>
      </c>
      <c r="K1606" s="21"/>
      <c r="L1606" s="22">
        <v>1303341309</v>
      </c>
      <c r="M1606" s="22">
        <v>0</v>
      </c>
      <c r="N1606" s="21" t="s">
        <v>12505</v>
      </c>
      <c r="O1606" s="8">
        <v>44310</v>
      </c>
      <c r="P1606" s="21" t="s">
        <v>12506</v>
      </c>
      <c r="Q1606" s="22">
        <f>Table1_2[[#This Row],[Bank Deposit]]-Table1_2[[#This Row],[Saving Accounts]]</f>
        <v>285580.47417599999</v>
      </c>
      <c r="R1606" s="22">
        <f>IF(AND(Table1_2[[#This Row],[Bank Deposit]]&gt;=500000),Table1_2[[#This Row],[Bank Deposit]]+Table1_2[[#This Row],[Bank Deposit]]*0.02,Table1_2[[#This Row],[Bank Deposit]])</f>
        <v>510383.52</v>
      </c>
    </row>
    <row r="1607" spans="1:18" x14ac:dyDescent="0.25">
      <c r="A1607" s="21" t="s">
        <v>3225</v>
      </c>
      <c r="B1607">
        <v>832315873</v>
      </c>
      <c r="C1607">
        <v>58</v>
      </c>
      <c r="D1607" s="8">
        <v>23521.5</v>
      </c>
      <c r="E1607" s="21" t="s">
        <v>1094</v>
      </c>
      <c r="F1607" s="21" t="s">
        <v>721</v>
      </c>
      <c r="G1607" s="21" t="s">
        <v>3058</v>
      </c>
      <c r="H1607" s="22">
        <v>169677</v>
      </c>
      <c r="I1607" s="22">
        <v>68295.056255999996</v>
      </c>
      <c r="J1607" s="21" t="s">
        <v>3227</v>
      </c>
      <c r="K1607" s="21"/>
      <c r="L1607" s="22">
        <v>1842602868</v>
      </c>
      <c r="M1607" s="22">
        <v>0</v>
      </c>
      <c r="N1607" s="21" t="s">
        <v>12539</v>
      </c>
      <c r="O1607" s="8">
        <v>44490</v>
      </c>
      <c r="P1607" s="21" t="s">
        <v>12512</v>
      </c>
      <c r="Q1607" s="22">
        <f>Table1_2[[#This Row],[Bank Deposit]]-Table1_2[[#This Row],[Saving Accounts]]</f>
        <v>101381.943744</v>
      </c>
      <c r="R1607" s="22">
        <f>IF(AND(Table1_2[[#This Row],[Bank Deposit]]&gt;=500000),Table1_2[[#This Row],[Bank Deposit]]+Table1_2[[#This Row],[Bank Deposit]]*0.02,Table1_2[[#This Row],[Bank Deposit]])</f>
        <v>169677</v>
      </c>
    </row>
    <row r="1608" spans="1:18" x14ac:dyDescent="0.25">
      <c r="A1608" s="21" t="s">
        <v>5441</v>
      </c>
      <c r="B1608">
        <v>867445393</v>
      </c>
      <c r="C1608">
        <v>17</v>
      </c>
      <c r="D1608" s="8">
        <v>38496.75</v>
      </c>
      <c r="E1608" s="21" t="s">
        <v>1094</v>
      </c>
      <c r="F1608" s="21" t="s">
        <v>699</v>
      </c>
      <c r="G1608" s="21" t="s">
        <v>4074</v>
      </c>
      <c r="H1608" s="22">
        <v>254261</v>
      </c>
      <c r="I1608" s="22">
        <v>193907.4101559</v>
      </c>
      <c r="J1608" s="21" t="s">
        <v>5443</v>
      </c>
      <c r="K1608" s="21"/>
      <c r="L1608" s="22">
        <v>16586145</v>
      </c>
      <c r="M1608" s="22">
        <v>0</v>
      </c>
      <c r="N1608" s="21" t="s">
        <v>12505</v>
      </c>
      <c r="O1608" s="8">
        <v>44510</v>
      </c>
      <c r="P1608" s="21" t="s">
        <v>12506</v>
      </c>
      <c r="Q1608" s="22">
        <f>Table1_2[[#This Row],[Bank Deposit]]-Table1_2[[#This Row],[Saving Accounts]]</f>
        <v>60353.589844100003</v>
      </c>
      <c r="R1608" s="22">
        <f>IF(AND(Table1_2[[#This Row],[Bank Deposit]]&gt;=500000),Table1_2[[#This Row],[Bank Deposit]]+Table1_2[[#This Row],[Bank Deposit]]*0.02,Table1_2[[#This Row],[Bank Deposit]])</f>
        <v>254261</v>
      </c>
    </row>
    <row r="1609" spans="1:18" x14ac:dyDescent="0.25">
      <c r="A1609" s="21" t="s">
        <v>4118</v>
      </c>
      <c r="B1609">
        <v>993940864</v>
      </c>
      <c r="C1609">
        <v>74</v>
      </c>
      <c r="D1609" s="8">
        <v>17677.5</v>
      </c>
      <c r="E1609" s="21" t="s">
        <v>1094</v>
      </c>
      <c r="F1609" s="21" t="s">
        <v>453</v>
      </c>
      <c r="G1609" s="21" t="s">
        <v>4119</v>
      </c>
      <c r="H1609" s="22">
        <v>489631</v>
      </c>
      <c r="I1609" s="22">
        <v>259335.38893824001</v>
      </c>
      <c r="J1609" s="21" t="s">
        <v>4121</v>
      </c>
      <c r="K1609" s="21"/>
      <c r="L1609" s="22">
        <v>3276026988</v>
      </c>
      <c r="M1609" s="22">
        <v>0</v>
      </c>
      <c r="N1609" s="21" t="s">
        <v>12522</v>
      </c>
      <c r="O1609" s="8">
        <v>44663</v>
      </c>
      <c r="P1609" s="21" t="s">
        <v>12510</v>
      </c>
      <c r="Q1609" s="22">
        <f>Table1_2[[#This Row],[Bank Deposit]]-Table1_2[[#This Row],[Saving Accounts]]</f>
        <v>230295.61106175999</v>
      </c>
      <c r="R1609" s="22">
        <f>IF(AND(Table1_2[[#This Row],[Bank Deposit]]&gt;=500000),Table1_2[[#This Row],[Bank Deposit]]+Table1_2[[#This Row],[Bank Deposit]]*0.02,Table1_2[[#This Row],[Bank Deposit]])</f>
        <v>489631</v>
      </c>
    </row>
    <row r="1610" spans="1:18" x14ac:dyDescent="0.25">
      <c r="A1610" s="21" t="s">
        <v>8767</v>
      </c>
      <c r="B1610">
        <v>663702178</v>
      </c>
      <c r="C1610">
        <v>43</v>
      </c>
      <c r="D1610" s="8">
        <v>29000.25</v>
      </c>
      <c r="E1610" s="21" t="s">
        <v>12</v>
      </c>
      <c r="F1610" s="21" t="s">
        <v>1610</v>
      </c>
      <c r="G1610" s="21" t="s">
        <v>3820</v>
      </c>
      <c r="H1610" s="22">
        <v>154217</v>
      </c>
      <c r="I1610" s="22">
        <v>87132.342704399998</v>
      </c>
      <c r="J1610" s="21" t="s">
        <v>8769</v>
      </c>
      <c r="K1610" s="21"/>
      <c r="L1610" s="22">
        <v>145351008</v>
      </c>
      <c r="M1610" s="22">
        <v>0</v>
      </c>
      <c r="N1610" s="21" t="s">
        <v>12539</v>
      </c>
      <c r="O1610" s="8">
        <v>44275</v>
      </c>
      <c r="P1610" s="21" t="s">
        <v>12512</v>
      </c>
      <c r="Q1610" s="22">
        <f>Table1_2[[#This Row],[Bank Deposit]]-Table1_2[[#This Row],[Saving Accounts]]</f>
        <v>67084.657295600002</v>
      </c>
      <c r="R1610" s="22">
        <f>IF(AND(Table1_2[[#This Row],[Bank Deposit]]&gt;=500000),Table1_2[[#This Row],[Bank Deposit]]+Table1_2[[#This Row],[Bank Deposit]]*0.02,Table1_2[[#This Row],[Bank Deposit]])</f>
        <v>154217</v>
      </c>
    </row>
    <row r="1611" spans="1:18" x14ac:dyDescent="0.25">
      <c r="A1611" s="21" t="s">
        <v>2911</v>
      </c>
      <c r="B1611">
        <v>923743468</v>
      </c>
      <c r="C1611">
        <v>56</v>
      </c>
      <c r="D1611" s="8">
        <v>24252</v>
      </c>
      <c r="E1611" s="21" t="s">
        <v>1094</v>
      </c>
      <c r="F1611" s="21" t="s">
        <v>499</v>
      </c>
      <c r="G1611" s="21" t="s">
        <v>2773</v>
      </c>
      <c r="H1611" s="22">
        <v>2232448</v>
      </c>
      <c r="I1611" s="22">
        <v>732957.46074000001</v>
      </c>
      <c r="J1611" s="21" t="s">
        <v>2913</v>
      </c>
      <c r="K1611" s="21"/>
      <c r="L1611" s="22">
        <v>30705444</v>
      </c>
      <c r="M1611" s="22">
        <v>0</v>
      </c>
      <c r="N1611" s="21" t="s">
        <v>12539</v>
      </c>
      <c r="O1611" s="8">
        <v>44573</v>
      </c>
      <c r="P1611" s="21" t="s">
        <v>12566</v>
      </c>
      <c r="Q1611" s="22">
        <f>Table1_2[[#This Row],[Bank Deposit]]-Table1_2[[#This Row],[Saving Accounts]]</f>
        <v>1499490.53926</v>
      </c>
      <c r="R1611" s="22">
        <f>IF(AND(Table1_2[[#This Row],[Bank Deposit]]&gt;=500000),Table1_2[[#This Row],[Bank Deposit]]+Table1_2[[#This Row],[Bank Deposit]]*0.02,Table1_2[[#This Row],[Bank Deposit]])</f>
        <v>2277096.96</v>
      </c>
    </row>
    <row r="1612" spans="1:18" x14ac:dyDescent="0.25">
      <c r="A1612" s="21" t="s">
        <v>7008</v>
      </c>
      <c r="B1612">
        <v>675986961</v>
      </c>
      <c r="C1612">
        <v>27</v>
      </c>
      <c r="D1612" s="8">
        <v>34844.25</v>
      </c>
      <c r="E1612" s="21" t="s">
        <v>12</v>
      </c>
      <c r="F1612" s="21" t="s">
        <v>1304</v>
      </c>
      <c r="G1612" s="21" t="s">
        <v>4088</v>
      </c>
      <c r="H1612" s="22">
        <v>439504</v>
      </c>
      <c r="I1612" s="22">
        <v>151974.1200614</v>
      </c>
      <c r="J1612" s="21" t="s">
        <v>7010</v>
      </c>
      <c r="K1612" s="21"/>
      <c r="L1612" s="22">
        <v>363577725</v>
      </c>
      <c r="M1612" s="22">
        <v>0</v>
      </c>
      <c r="N1612" s="21" t="s">
        <v>12539</v>
      </c>
      <c r="O1612" s="8">
        <v>44242</v>
      </c>
      <c r="P1612" s="21" t="s">
        <v>12512</v>
      </c>
      <c r="Q1612" s="22">
        <f>Table1_2[[#This Row],[Bank Deposit]]-Table1_2[[#This Row],[Saving Accounts]]</f>
        <v>287529.8799386</v>
      </c>
      <c r="R1612" s="22">
        <f>IF(AND(Table1_2[[#This Row],[Bank Deposit]]&gt;=500000),Table1_2[[#This Row],[Bank Deposit]]+Table1_2[[#This Row],[Bank Deposit]]*0.02,Table1_2[[#This Row],[Bank Deposit]])</f>
        <v>439504</v>
      </c>
    </row>
    <row r="1613" spans="1:18" x14ac:dyDescent="0.25">
      <c r="A1613" s="21" t="s">
        <v>1196</v>
      </c>
      <c r="B1613">
        <v>22623932</v>
      </c>
      <c r="C1613">
        <v>76</v>
      </c>
      <c r="D1613" s="8">
        <v>16947</v>
      </c>
      <c r="E1613" s="21" t="s">
        <v>1094</v>
      </c>
      <c r="F1613" s="21" t="s">
        <v>1197</v>
      </c>
      <c r="G1613" s="21" t="s">
        <v>14</v>
      </c>
      <c r="H1613" s="22">
        <v>285189</v>
      </c>
      <c r="I1613" s="22">
        <v>138691.94845967999</v>
      </c>
      <c r="J1613" s="21" t="s">
        <v>1199</v>
      </c>
      <c r="K1613" s="21"/>
      <c r="L1613" s="22">
        <v>2077712832</v>
      </c>
      <c r="M1613" s="22">
        <v>0</v>
      </c>
      <c r="N1613" s="21" t="s">
        <v>12525</v>
      </c>
      <c r="O1613" s="8">
        <v>44657</v>
      </c>
      <c r="P1613" s="21" t="s">
        <v>12564</v>
      </c>
      <c r="Q1613" s="22">
        <f>Table1_2[[#This Row],[Bank Deposit]]-Table1_2[[#This Row],[Saving Accounts]]</f>
        <v>146497.05154032001</v>
      </c>
      <c r="R1613" s="22">
        <f>IF(AND(Table1_2[[#This Row],[Bank Deposit]]&gt;=500000),Table1_2[[#This Row],[Bank Deposit]]+Table1_2[[#This Row],[Bank Deposit]]*0.02,Table1_2[[#This Row],[Bank Deposit]])</f>
        <v>285189</v>
      </c>
    </row>
    <row r="1614" spans="1:18" x14ac:dyDescent="0.25">
      <c r="A1614" s="21" t="s">
        <v>3774</v>
      </c>
      <c r="B1614">
        <v>602486864</v>
      </c>
      <c r="C1614">
        <v>56</v>
      </c>
      <c r="D1614" s="8">
        <v>24252</v>
      </c>
      <c r="E1614" s="21" t="s">
        <v>1094</v>
      </c>
      <c r="F1614" s="21" t="s">
        <v>19</v>
      </c>
      <c r="G1614" s="21" t="s">
        <v>3583</v>
      </c>
      <c r="H1614" s="22">
        <v>325521</v>
      </c>
      <c r="I1614" s="22">
        <v>86670.017216640001</v>
      </c>
      <c r="J1614" s="21" t="s">
        <v>3776</v>
      </c>
      <c r="K1614" s="21"/>
      <c r="L1614" s="22">
        <v>1742585152</v>
      </c>
      <c r="M1614" s="22">
        <v>0</v>
      </c>
      <c r="N1614" s="21" t="s">
        <v>12505</v>
      </c>
      <c r="O1614" s="8">
        <v>44533</v>
      </c>
      <c r="P1614" s="21" t="s">
        <v>12506</v>
      </c>
      <c r="Q1614" s="22">
        <f>Table1_2[[#This Row],[Bank Deposit]]-Table1_2[[#This Row],[Saving Accounts]]</f>
        <v>238850.98278336</v>
      </c>
      <c r="R1614" s="22">
        <f>IF(AND(Table1_2[[#This Row],[Bank Deposit]]&gt;=500000),Table1_2[[#This Row],[Bank Deposit]]+Table1_2[[#This Row],[Bank Deposit]]*0.02,Table1_2[[#This Row],[Bank Deposit]])</f>
        <v>325521</v>
      </c>
    </row>
    <row r="1615" spans="1:18" x14ac:dyDescent="0.25">
      <c r="A1615" s="21" t="s">
        <v>7089</v>
      </c>
      <c r="B1615">
        <v>672898421</v>
      </c>
      <c r="C1615">
        <v>50</v>
      </c>
      <c r="D1615" s="8">
        <v>26443.5</v>
      </c>
      <c r="E1615" s="21" t="s">
        <v>12</v>
      </c>
      <c r="F1615" s="21" t="s">
        <v>176</v>
      </c>
      <c r="G1615" s="21" t="s">
        <v>4074</v>
      </c>
      <c r="H1615" s="22">
        <v>358570</v>
      </c>
      <c r="I1615" s="22">
        <v>85658.417459999997</v>
      </c>
      <c r="J1615" s="21" t="s">
        <v>7091</v>
      </c>
      <c r="K1615" s="21"/>
      <c r="L1615" s="22">
        <v>1299323025</v>
      </c>
      <c r="M1615" s="22">
        <v>0</v>
      </c>
      <c r="N1615" s="21" t="s">
        <v>12505</v>
      </c>
      <c r="O1615" s="8">
        <v>44546</v>
      </c>
      <c r="P1615" s="21" t="s">
        <v>12564</v>
      </c>
      <c r="Q1615" s="22">
        <f>Table1_2[[#This Row],[Bank Deposit]]-Table1_2[[#This Row],[Saving Accounts]]</f>
        <v>272911.58253999997</v>
      </c>
      <c r="R1615" s="22">
        <f>IF(AND(Table1_2[[#This Row],[Bank Deposit]]&gt;=500000),Table1_2[[#This Row],[Bank Deposit]]+Table1_2[[#This Row],[Bank Deposit]]*0.02,Table1_2[[#This Row],[Bank Deposit]])</f>
        <v>358570</v>
      </c>
    </row>
    <row r="1616" spans="1:18" x14ac:dyDescent="0.25">
      <c r="A1616" s="21" t="s">
        <v>6513</v>
      </c>
      <c r="B1616">
        <v>880548397</v>
      </c>
      <c r="C1616">
        <v>66</v>
      </c>
      <c r="D1616" s="8">
        <v>20599.5</v>
      </c>
      <c r="E1616" s="21" t="s">
        <v>12</v>
      </c>
      <c r="F1616" s="21" t="s">
        <v>574</v>
      </c>
      <c r="G1616" s="21" t="s">
        <v>4088</v>
      </c>
      <c r="H1616" s="22">
        <v>411362</v>
      </c>
      <c r="I1616" s="22">
        <v>223841.34316197</v>
      </c>
      <c r="J1616" s="21" t="s">
        <v>4192</v>
      </c>
      <c r="K1616" s="21"/>
      <c r="L1616" s="22">
        <v>928978688</v>
      </c>
      <c r="M1616" s="22">
        <v>0</v>
      </c>
      <c r="N1616" s="21" t="s">
        <v>12505</v>
      </c>
      <c r="O1616" s="8">
        <v>44576</v>
      </c>
      <c r="P1616" s="21" t="s">
        <v>12510</v>
      </c>
      <c r="Q1616" s="22">
        <f>Table1_2[[#This Row],[Bank Deposit]]-Table1_2[[#This Row],[Saving Accounts]]</f>
        <v>187520.65683803</v>
      </c>
      <c r="R1616" s="22">
        <f>IF(AND(Table1_2[[#This Row],[Bank Deposit]]&gt;=500000),Table1_2[[#This Row],[Bank Deposit]]+Table1_2[[#This Row],[Bank Deposit]]*0.02,Table1_2[[#This Row],[Bank Deposit]])</f>
        <v>411362</v>
      </c>
    </row>
    <row r="1617" spans="1:18" x14ac:dyDescent="0.25">
      <c r="A1617" s="21" t="s">
        <v>32</v>
      </c>
      <c r="B1617">
        <v>600576973</v>
      </c>
      <c r="C1617">
        <v>85</v>
      </c>
      <c r="D1617" s="8">
        <v>13659.75</v>
      </c>
      <c r="E1617" s="21" t="s">
        <v>12</v>
      </c>
      <c r="F1617" s="21" t="s">
        <v>34</v>
      </c>
      <c r="G1617" s="21" t="s">
        <v>14</v>
      </c>
      <c r="H1617" s="22">
        <v>549814</v>
      </c>
      <c r="I1617" s="22">
        <v>223400.90669629999</v>
      </c>
      <c r="J1617" s="21" t="s">
        <v>36</v>
      </c>
      <c r="K1617" s="21"/>
      <c r="L1617" s="22">
        <v>927737499</v>
      </c>
      <c r="M1617" s="22">
        <v>1955655615</v>
      </c>
      <c r="N1617" s="21" t="s">
        <v>12515</v>
      </c>
      <c r="O1617" s="8">
        <v>44233</v>
      </c>
      <c r="P1617" s="21" t="s">
        <v>12527</v>
      </c>
      <c r="Q1617" s="22">
        <f>Table1_2[[#This Row],[Bank Deposit]]-Table1_2[[#This Row],[Saving Accounts]]</f>
        <v>326413.09330369998</v>
      </c>
      <c r="R1617" s="22">
        <f>IF(AND(Table1_2[[#This Row],[Bank Deposit]]&gt;=500000),Table1_2[[#This Row],[Bank Deposit]]+Table1_2[[#This Row],[Bank Deposit]]*0.02,Table1_2[[#This Row],[Bank Deposit]])</f>
        <v>560810.28</v>
      </c>
    </row>
    <row r="1618" spans="1:18" x14ac:dyDescent="0.25">
      <c r="A1618" s="21" t="s">
        <v>5106</v>
      </c>
      <c r="B1618">
        <v>597793567</v>
      </c>
      <c r="C1618">
        <v>64</v>
      </c>
      <c r="D1618" s="8">
        <v>21330</v>
      </c>
      <c r="E1618" s="21" t="s">
        <v>1094</v>
      </c>
      <c r="F1618" s="21" t="s">
        <v>491</v>
      </c>
      <c r="G1618" s="21" t="s">
        <v>4099</v>
      </c>
      <c r="H1618" s="22">
        <v>286538</v>
      </c>
      <c r="I1618" s="22">
        <v>120345.90357552</v>
      </c>
      <c r="J1618" s="21" t="s">
        <v>5108</v>
      </c>
      <c r="K1618" s="21"/>
      <c r="L1618" s="22">
        <v>362144202</v>
      </c>
      <c r="M1618" s="22">
        <v>0</v>
      </c>
      <c r="N1618" s="21" t="s">
        <v>12522</v>
      </c>
      <c r="O1618" s="8">
        <v>44476</v>
      </c>
      <c r="P1618" s="21" t="s">
        <v>12510</v>
      </c>
      <c r="Q1618" s="22">
        <f>Table1_2[[#This Row],[Bank Deposit]]-Table1_2[[#This Row],[Saving Accounts]]</f>
        <v>166192.09642448</v>
      </c>
      <c r="R1618" s="22">
        <f>IF(AND(Table1_2[[#This Row],[Bank Deposit]]&gt;=500000),Table1_2[[#This Row],[Bank Deposit]]+Table1_2[[#This Row],[Bank Deposit]]*0.02,Table1_2[[#This Row],[Bank Deposit]])</f>
        <v>286538</v>
      </c>
    </row>
    <row r="1619" spans="1:18" x14ac:dyDescent="0.25">
      <c r="A1619" s="21" t="s">
        <v>2200</v>
      </c>
      <c r="B1619">
        <v>717143631</v>
      </c>
      <c r="C1619">
        <v>62</v>
      </c>
      <c r="D1619" s="8">
        <v>22060.5</v>
      </c>
      <c r="E1619" s="21" t="s">
        <v>1094</v>
      </c>
      <c r="F1619" s="21" t="s">
        <v>2201</v>
      </c>
      <c r="G1619" s="21" t="s">
        <v>1964</v>
      </c>
      <c r="H1619" s="22">
        <v>590910</v>
      </c>
      <c r="I1619" s="22">
        <v>218525.29216000001</v>
      </c>
      <c r="J1619" s="21" t="s">
        <v>2203</v>
      </c>
      <c r="K1619" s="21"/>
      <c r="L1619" s="22">
        <v>3074838</v>
      </c>
      <c r="M1619" s="22">
        <v>0</v>
      </c>
      <c r="N1619" s="21" t="s">
        <v>12539</v>
      </c>
      <c r="O1619" s="8">
        <v>44300</v>
      </c>
      <c r="P1619" s="21" t="s">
        <v>12566</v>
      </c>
      <c r="Q1619" s="22">
        <f>Table1_2[[#This Row],[Bank Deposit]]-Table1_2[[#This Row],[Saving Accounts]]</f>
        <v>372384.70783999999</v>
      </c>
      <c r="R1619" s="22">
        <f>IF(AND(Table1_2[[#This Row],[Bank Deposit]]&gt;=500000),Table1_2[[#This Row],[Bank Deposit]]+Table1_2[[#This Row],[Bank Deposit]]*0.02,Table1_2[[#This Row],[Bank Deposit]])</f>
        <v>602728.19999999995</v>
      </c>
    </row>
    <row r="1620" spans="1:18" x14ac:dyDescent="0.25">
      <c r="A1620" s="21" t="s">
        <v>4318</v>
      </c>
      <c r="B1620">
        <v>950818731</v>
      </c>
      <c r="C1620">
        <v>65</v>
      </c>
      <c r="D1620" s="8">
        <v>20964.75</v>
      </c>
      <c r="E1620" s="21" t="s">
        <v>1094</v>
      </c>
      <c r="F1620" s="21" t="s">
        <v>940</v>
      </c>
      <c r="G1620" s="21" t="s">
        <v>4066</v>
      </c>
      <c r="H1620" s="22">
        <v>1136003</v>
      </c>
      <c r="I1620" s="22">
        <v>169383.11293440001</v>
      </c>
      <c r="J1620" s="21" t="s">
        <v>4320</v>
      </c>
      <c r="K1620" s="21"/>
      <c r="L1620" s="22">
        <v>3416811117</v>
      </c>
      <c r="M1620" s="22">
        <v>0</v>
      </c>
      <c r="N1620" s="21" t="s">
        <v>12505</v>
      </c>
      <c r="O1620" s="8">
        <v>44606</v>
      </c>
      <c r="P1620" s="21" t="s">
        <v>12564</v>
      </c>
      <c r="Q1620" s="22">
        <f>Table1_2[[#This Row],[Bank Deposit]]-Table1_2[[#This Row],[Saving Accounts]]</f>
        <v>966619.88706560002</v>
      </c>
      <c r="R1620" s="22">
        <f>IF(AND(Table1_2[[#This Row],[Bank Deposit]]&gt;=500000),Table1_2[[#This Row],[Bank Deposit]]+Table1_2[[#This Row],[Bank Deposit]]*0.02,Table1_2[[#This Row],[Bank Deposit]])</f>
        <v>1158723.06</v>
      </c>
    </row>
    <row r="1621" spans="1:18" x14ac:dyDescent="0.25">
      <c r="A1621" s="21" t="s">
        <v>6424</v>
      </c>
      <c r="B1621">
        <v>262785749</v>
      </c>
      <c r="C1621">
        <v>44</v>
      </c>
      <c r="D1621" s="8">
        <v>28635</v>
      </c>
      <c r="E1621" s="21" t="s">
        <v>12</v>
      </c>
      <c r="F1621" s="21" t="s">
        <v>73</v>
      </c>
      <c r="G1621" s="21" t="s">
        <v>4062</v>
      </c>
      <c r="H1621" s="22">
        <v>129506</v>
      </c>
      <c r="I1621" s="22">
        <v>155033.78435999999</v>
      </c>
      <c r="J1621" s="21" t="s">
        <v>6426</v>
      </c>
      <c r="K1621" s="21"/>
      <c r="L1621" s="22">
        <v>1085617592</v>
      </c>
      <c r="M1621" s="22">
        <v>0</v>
      </c>
      <c r="N1621" s="21" t="s">
        <v>12525</v>
      </c>
      <c r="O1621" s="8">
        <v>44365</v>
      </c>
      <c r="P1621" s="21" t="s">
        <v>12564</v>
      </c>
      <c r="Q1621" s="22">
        <f>Table1_2[[#This Row],[Bank Deposit]]-Table1_2[[#This Row],[Saving Accounts]]</f>
        <v>-25527.784359999991</v>
      </c>
      <c r="R1621" s="22">
        <f>IF(AND(Table1_2[[#This Row],[Bank Deposit]]&gt;=500000),Table1_2[[#This Row],[Bank Deposit]]+Table1_2[[#This Row],[Bank Deposit]]*0.02,Table1_2[[#This Row],[Bank Deposit]])</f>
        <v>129506</v>
      </c>
    </row>
    <row r="1622" spans="1:18" x14ac:dyDescent="0.25">
      <c r="A1622" s="21" t="s">
        <v>5551</v>
      </c>
      <c r="B1622">
        <v>576795176</v>
      </c>
      <c r="C1622">
        <v>66</v>
      </c>
      <c r="D1622" s="8">
        <v>20599.5</v>
      </c>
      <c r="E1622" s="21" t="s">
        <v>1094</v>
      </c>
      <c r="F1622" s="21" t="s">
        <v>731</v>
      </c>
      <c r="G1622" s="21" t="s">
        <v>4119</v>
      </c>
      <c r="H1622" s="22">
        <v>914948</v>
      </c>
      <c r="I1622" s="22">
        <v>433544.74555391999</v>
      </c>
      <c r="J1622" s="21" t="s">
        <v>5553</v>
      </c>
      <c r="K1622" s="21"/>
      <c r="L1622" s="22">
        <v>996679672</v>
      </c>
      <c r="M1622" s="22">
        <v>0</v>
      </c>
      <c r="N1622" s="21" t="s">
        <v>12509</v>
      </c>
      <c r="O1622" s="8">
        <v>44256</v>
      </c>
      <c r="P1622" s="21" t="s">
        <v>12510</v>
      </c>
      <c r="Q1622" s="22">
        <f>Table1_2[[#This Row],[Bank Deposit]]-Table1_2[[#This Row],[Saving Accounts]]</f>
        <v>481403.25444608001</v>
      </c>
      <c r="R1622" s="22">
        <f>IF(AND(Table1_2[[#This Row],[Bank Deposit]]&gt;=500000),Table1_2[[#This Row],[Bank Deposit]]+Table1_2[[#This Row],[Bank Deposit]]*0.02,Table1_2[[#This Row],[Bank Deposit]])</f>
        <v>933246.96</v>
      </c>
    </row>
    <row r="1623" spans="1:18" x14ac:dyDescent="0.25">
      <c r="A1623" s="21" t="s">
        <v>2287</v>
      </c>
      <c r="B1623">
        <v>919496575</v>
      </c>
      <c r="C1623">
        <v>64</v>
      </c>
      <c r="D1623" s="8">
        <v>21330</v>
      </c>
      <c r="E1623" s="21" t="s">
        <v>1094</v>
      </c>
      <c r="F1623" s="21" t="s">
        <v>874</v>
      </c>
      <c r="G1623" s="21" t="s">
        <v>1964</v>
      </c>
      <c r="J1623" s="21" t="s">
        <v>2288</v>
      </c>
      <c r="K1623" s="21"/>
      <c r="L1623" s="22">
        <v>3624029448</v>
      </c>
      <c r="M1623" s="22">
        <v>2660428992</v>
      </c>
      <c r="N1623" s="21" t="s">
        <v>12515</v>
      </c>
      <c r="O1623" s="8">
        <v>44418</v>
      </c>
      <c r="P1623" s="21" t="s">
        <v>12516</v>
      </c>
      <c r="Q1623" s="22">
        <f>Table1_2[[#This Row],[Bank Deposit]]-Table1_2[[#This Row],[Saving Accounts]]</f>
        <v>0</v>
      </c>
      <c r="R1623" s="22">
        <f>IF(AND(Table1_2[[#This Row],[Bank Deposit]]&gt;=500000),Table1_2[[#This Row],[Bank Deposit]]+Table1_2[[#This Row],[Bank Deposit]]*0.02,Table1_2[[#This Row],[Bank Deposit]])</f>
        <v>0</v>
      </c>
    </row>
    <row r="1624" spans="1:18" x14ac:dyDescent="0.25">
      <c r="A1624" s="21" t="s">
        <v>7614</v>
      </c>
      <c r="B1624">
        <v>223397010</v>
      </c>
      <c r="C1624">
        <v>25</v>
      </c>
      <c r="D1624" s="8">
        <v>35574.75</v>
      </c>
      <c r="E1624" s="21" t="s">
        <v>12</v>
      </c>
      <c r="F1624" s="21" t="s">
        <v>1336</v>
      </c>
      <c r="G1624" s="21" t="s">
        <v>4220</v>
      </c>
      <c r="H1624" s="22">
        <v>563246</v>
      </c>
      <c r="I1624" s="22">
        <v>207411.656724</v>
      </c>
      <c r="J1624" s="21" t="s">
        <v>7616</v>
      </c>
      <c r="K1624" s="21"/>
      <c r="L1624" s="22">
        <v>1178047218</v>
      </c>
      <c r="M1624" s="22">
        <v>0</v>
      </c>
      <c r="N1624" s="21" t="s">
        <v>12525</v>
      </c>
      <c r="O1624" s="8">
        <v>44260</v>
      </c>
      <c r="P1624" s="21" t="s">
        <v>12564</v>
      </c>
      <c r="Q1624" s="22">
        <f>Table1_2[[#This Row],[Bank Deposit]]-Table1_2[[#This Row],[Saving Accounts]]</f>
        <v>355834.343276</v>
      </c>
      <c r="R1624" s="22">
        <f>IF(AND(Table1_2[[#This Row],[Bank Deposit]]&gt;=500000),Table1_2[[#This Row],[Bank Deposit]]+Table1_2[[#This Row],[Bank Deposit]]*0.02,Table1_2[[#This Row],[Bank Deposit]])</f>
        <v>574510.92000000004</v>
      </c>
    </row>
    <row r="1625" spans="1:18" x14ac:dyDescent="0.25">
      <c r="A1625" s="21" t="s">
        <v>841</v>
      </c>
      <c r="B1625">
        <v>641677481</v>
      </c>
      <c r="C1625">
        <v>30</v>
      </c>
      <c r="D1625" s="8">
        <v>33748.5</v>
      </c>
      <c r="E1625" s="21" t="s">
        <v>12</v>
      </c>
      <c r="F1625" s="21" t="s">
        <v>610</v>
      </c>
      <c r="G1625" s="21" t="s">
        <v>14</v>
      </c>
      <c r="H1625" s="22">
        <v>338536</v>
      </c>
      <c r="I1625" s="22">
        <v>33853.557000000001</v>
      </c>
      <c r="J1625" s="21" t="s">
        <v>843</v>
      </c>
      <c r="K1625" s="21"/>
      <c r="L1625" s="22">
        <v>1682334225</v>
      </c>
      <c r="M1625" s="22">
        <v>0</v>
      </c>
      <c r="N1625" s="21" t="s">
        <v>12522</v>
      </c>
      <c r="O1625" s="8">
        <v>44317</v>
      </c>
      <c r="P1625" s="21" t="s">
        <v>12510</v>
      </c>
      <c r="Q1625" s="22">
        <f>Table1_2[[#This Row],[Bank Deposit]]-Table1_2[[#This Row],[Saving Accounts]]</f>
        <v>304682.44299999997</v>
      </c>
      <c r="R1625" s="22">
        <f>IF(AND(Table1_2[[#This Row],[Bank Deposit]]&gt;=500000),Table1_2[[#This Row],[Bank Deposit]]+Table1_2[[#This Row],[Bank Deposit]]*0.02,Table1_2[[#This Row],[Bank Deposit]])</f>
        <v>338536</v>
      </c>
    </row>
    <row r="1626" spans="1:18" x14ac:dyDescent="0.25">
      <c r="A1626" s="21" t="s">
        <v>128</v>
      </c>
      <c r="B1626">
        <v>968099871</v>
      </c>
      <c r="C1626">
        <v>81</v>
      </c>
      <c r="D1626" s="8">
        <v>15120.75</v>
      </c>
      <c r="E1626" s="21" t="s">
        <v>12</v>
      </c>
      <c r="F1626" s="21" t="s">
        <v>130</v>
      </c>
      <c r="G1626" s="21" t="s">
        <v>14</v>
      </c>
      <c r="H1626" s="22">
        <v>512980</v>
      </c>
      <c r="I1626" s="22">
        <v>597988.30107744003</v>
      </c>
      <c r="J1626" s="21" t="s">
        <v>132</v>
      </c>
      <c r="K1626" s="21"/>
      <c r="L1626" s="22">
        <v>1191013461</v>
      </c>
      <c r="M1626" s="22">
        <v>0</v>
      </c>
      <c r="N1626" s="21" t="s">
        <v>12509</v>
      </c>
      <c r="O1626" s="8">
        <v>44469</v>
      </c>
      <c r="P1626" s="21" t="s">
        <v>12510</v>
      </c>
      <c r="Q1626" s="22">
        <f>Table1_2[[#This Row],[Bank Deposit]]-Table1_2[[#This Row],[Saving Accounts]]</f>
        <v>-85008.301077440032</v>
      </c>
      <c r="R1626" s="22">
        <f>IF(AND(Table1_2[[#This Row],[Bank Deposit]]&gt;=500000),Table1_2[[#This Row],[Bank Deposit]]+Table1_2[[#This Row],[Bank Deposit]]*0.02,Table1_2[[#This Row],[Bank Deposit]])</f>
        <v>523239.6</v>
      </c>
    </row>
    <row r="1627" spans="1:18" x14ac:dyDescent="0.25">
      <c r="A1627" s="21" t="s">
        <v>8577</v>
      </c>
      <c r="B1627">
        <v>814266527</v>
      </c>
      <c r="C1627">
        <v>18</v>
      </c>
      <c r="D1627" s="8">
        <v>38131.5</v>
      </c>
      <c r="E1627" s="21" t="s">
        <v>12</v>
      </c>
      <c r="F1627" s="21" t="s">
        <v>1426</v>
      </c>
      <c r="G1627" s="21" t="s">
        <v>2773</v>
      </c>
      <c r="H1627" s="22">
        <v>994183</v>
      </c>
      <c r="I1627" s="22">
        <v>277555.18863324</v>
      </c>
      <c r="J1627" s="21" t="s">
        <v>8579</v>
      </c>
      <c r="K1627" s="21"/>
      <c r="L1627" s="22">
        <v>844105087</v>
      </c>
      <c r="M1627" s="22">
        <v>0</v>
      </c>
      <c r="N1627" s="21" t="s">
        <v>12539</v>
      </c>
      <c r="O1627" s="8">
        <v>44681</v>
      </c>
      <c r="P1627" s="21" t="s">
        <v>12512</v>
      </c>
      <c r="Q1627" s="22">
        <f>Table1_2[[#This Row],[Bank Deposit]]-Table1_2[[#This Row],[Saving Accounts]]</f>
        <v>716627.81136675994</v>
      </c>
      <c r="R1627" s="22">
        <f>IF(AND(Table1_2[[#This Row],[Bank Deposit]]&gt;=500000),Table1_2[[#This Row],[Bank Deposit]]+Table1_2[[#This Row],[Bank Deposit]]*0.02,Table1_2[[#This Row],[Bank Deposit]])</f>
        <v>1014066.66</v>
      </c>
    </row>
    <row r="1628" spans="1:18" x14ac:dyDescent="0.25">
      <c r="A1628" s="21" t="s">
        <v>5772</v>
      </c>
      <c r="B1628">
        <v>525673903</v>
      </c>
      <c r="C1628">
        <v>26</v>
      </c>
      <c r="D1628" s="8">
        <v>35209.5</v>
      </c>
      <c r="E1628" s="21" t="s">
        <v>1094</v>
      </c>
      <c r="F1628" s="21" t="s">
        <v>58</v>
      </c>
      <c r="G1628" s="21" t="s">
        <v>4099</v>
      </c>
      <c r="H1628" s="22">
        <v>426297</v>
      </c>
      <c r="I1628" s="22">
        <v>125729.183034</v>
      </c>
      <c r="J1628" s="21" t="s">
        <v>5774</v>
      </c>
      <c r="K1628" s="21"/>
      <c r="L1628" s="22">
        <v>3872526991</v>
      </c>
      <c r="M1628" s="22">
        <v>0</v>
      </c>
      <c r="N1628" s="21" t="s">
        <v>12525</v>
      </c>
      <c r="O1628" s="8">
        <v>44456</v>
      </c>
      <c r="P1628" s="21" t="s">
        <v>12506</v>
      </c>
      <c r="Q1628" s="22">
        <f>Table1_2[[#This Row],[Bank Deposit]]-Table1_2[[#This Row],[Saving Accounts]]</f>
        <v>300567.81696600001</v>
      </c>
      <c r="R1628" s="22">
        <f>IF(AND(Table1_2[[#This Row],[Bank Deposit]]&gt;=500000),Table1_2[[#This Row],[Bank Deposit]]+Table1_2[[#This Row],[Bank Deposit]]*0.02,Table1_2[[#This Row],[Bank Deposit]])</f>
        <v>426297</v>
      </c>
    </row>
    <row r="1629" spans="1:18" x14ac:dyDescent="0.25">
      <c r="A1629" s="21" t="s">
        <v>3856</v>
      </c>
      <c r="B1629">
        <v>809256062</v>
      </c>
      <c r="C1629">
        <v>46</v>
      </c>
      <c r="D1629" s="8">
        <v>27904.5</v>
      </c>
      <c r="E1629" s="21" t="s">
        <v>1094</v>
      </c>
      <c r="F1629" s="21" t="s">
        <v>181</v>
      </c>
      <c r="G1629" s="21" t="s">
        <v>3820</v>
      </c>
      <c r="H1629" s="22">
        <v>86326</v>
      </c>
      <c r="I1629" s="22">
        <v>42546.521001599998</v>
      </c>
      <c r="J1629" s="21" t="s">
        <v>3858</v>
      </c>
      <c r="K1629" s="21"/>
      <c r="L1629" s="22">
        <v>56445</v>
      </c>
      <c r="M1629" s="22">
        <v>0</v>
      </c>
      <c r="N1629" s="21" t="s">
        <v>12505</v>
      </c>
      <c r="O1629" s="8">
        <v>44475</v>
      </c>
      <c r="P1629" s="21" t="s">
        <v>12506</v>
      </c>
      <c r="Q1629" s="22">
        <f>Table1_2[[#This Row],[Bank Deposit]]-Table1_2[[#This Row],[Saving Accounts]]</f>
        <v>43779.478998400002</v>
      </c>
      <c r="R1629" s="22">
        <f>IF(AND(Table1_2[[#This Row],[Bank Deposit]]&gt;=500000),Table1_2[[#This Row],[Bank Deposit]]+Table1_2[[#This Row],[Bank Deposit]]*0.02,Table1_2[[#This Row],[Bank Deposit]])</f>
        <v>86326</v>
      </c>
    </row>
    <row r="1630" spans="1:18" x14ac:dyDescent="0.25">
      <c r="A1630" s="21" t="s">
        <v>1613</v>
      </c>
      <c r="B1630">
        <v>447009072</v>
      </c>
      <c r="C1630">
        <v>72</v>
      </c>
      <c r="D1630" s="8">
        <v>18408</v>
      </c>
      <c r="E1630" s="21" t="s">
        <v>1094</v>
      </c>
      <c r="F1630" s="21" t="s">
        <v>636</v>
      </c>
      <c r="G1630" s="21" t="s">
        <v>14</v>
      </c>
      <c r="H1630" s="22">
        <v>1476110</v>
      </c>
      <c r="I1630" s="22">
        <v>380338.08124928002</v>
      </c>
      <c r="J1630" s="21" t="s">
        <v>1615</v>
      </c>
      <c r="K1630" s="21"/>
      <c r="L1630" s="22">
        <v>685113192</v>
      </c>
      <c r="M1630" s="22">
        <v>0</v>
      </c>
      <c r="N1630" s="21" t="s">
        <v>12522</v>
      </c>
      <c r="O1630" s="8">
        <v>44536</v>
      </c>
      <c r="P1630" s="21" t="s">
        <v>12510</v>
      </c>
      <c r="Q1630" s="22">
        <f>Table1_2[[#This Row],[Bank Deposit]]-Table1_2[[#This Row],[Saving Accounts]]</f>
        <v>1095771.9187507201</v>
      </c>
      <c r="R1630" s="22">
        <f>IF(AND(Table1_2[[#This Row],[Bank Deposit]]&gt;=500000),Table1_2[[#This Row],[Bank Deposit]]+Table1_2[[#This Row],[Bank Deposit]]*0.02,Table1_2[[#This Row],[Bank Deposit]])</f>
        <v>1505632.2</v>
      </c>
    </row>
    <row r="1631" spans="1:18" x14ac:dyDescent="0.25">
      <c r="A1631" s="21" t="s">
        <v>8212</v>
      </c>
      <c r="B1631">
        <v>946827741</v>
      </c>
      <c r="C1631">
        <v>56</v>
      </c>
      <c r="D1631" s="8">
        <v>24252</v>
      </c>
      <c r="E1631" s="21" t="s">
        <v>12</v>
      </c>
      <c r="F1631" s="21" t="s">
        <v>120</v>
      </c>
      <c r="G1631" s="21" t="s">
        <v>3331</v>
      </c>
      <c r="H1631" s="22">
        <v>175003</v>
      </c>
      <c r="I1631" s="22">
        <v>69377.166052</v>
      </c>
      <c r="J1631" s="21" t="s">
        <v>8214</v>
      </c>
      <c r="K1631" s="21"/>
      <c r="L1631" s="22">
        <v>4130151204</v>
      </c>
      <c r="M1631" s="22">
        <v>0</v>
      </c>
      <c r="N1631" s="21" t="s">
        <v>12505</v>
      </c>
      <c r="O1631" s="8">
        <v>44495</v>
      </c>
      <c r="P1631" s="21" t="s">
        <v>12506</v>
      </c>
      <c r="Q1631" s="22">
        <f>Table1_2[[#This Row],[Bank Deposit]]-Table1_2[[#This Row],[Saving Accounts]]</f>
        <v>105625.833948</v>
      </c>
      <c r="R1631" s="22">
        <f>IF(AND(Table1_2[[#This Row],[Bank Deposit]]&gt;=500000),Table1_2[[#This Row],[Bank Deposit]]+Table1_2[[#This Row],[Bank Deposit]]*0.02,Table1_2[[#This Row],[Bank Deposit]])</f>
        <v>175003</v>
      </c>
    </row>
    <row r="1632" spans="1:18" x14ac:dyDescent="0.25">
      <c r="A1632" s="21" t="s">
        <v>4901</v>
      </c>
      <c r="B1632">
        <v>1827488</v>
      </c>
      <c r="C1632">
        <v>49</v>
      </c>
      <c r="D1632" s="8">
        <v>26808.75</v>
      </c>
      <c r="E1632" s="21" t="s">
        <v>1094</v>
      </c>
      <c r="F1632" s="21" t="s">
        <v>1016</v>
      </c>
      <c r="G1632" s="21" t="s">
        <v>4070</v>
      </c>
      <c r="H1632" s="22">
        <v>426895</v>
      </c>
      <c r="I1632" s="22">
        <v>122822.7635096</v>
      </c>
      <c r="J1632" s="21" t="s">
        <v>4903</v>
      </c>
      <c r="K1632" s="21"/>
      <c r="L1632" s="22">
        <v>24472266</v>
      </c>
      <c r="M1632" s="22">
        <v>0</v>
      </c>
      <c r="N1632" s="21" t="s">
        <v>12539</v>
      </c>
      <c r="O1632" s="8">
        <v>44447</v>
      </c>
      <c r="P1632" s="21" t="s">
        <v>12510</v>
      </c>
      <c r="Q1632" s="22">
        <f>Table1_2[[#This Row],[Bank Deposit]]-Table1_2[[#This Row],[Saving Accounts]]</f>
        <v>304072.23649039998</v>
      </c>
      <c r="R1632" s="22">
        <f>IF(AND(Table1_2[[#This Row],[Bank Deposit]]&gt;=500000),Table1_2[[#This Row],[Bank Deposit]]+Table1_2[[#This Row],[Bank Deposit]]*0.02,Table1_2[[#This Row],[Bank Deposit]])</f>
        <v>426895</v>
      </c>
    </row>
    <row r="1633" spans="1:18" x14ac:dyDescent="0.25">
      <c r="A1633" s="21" t="s">
        <v>3909</v>
      </c>
      <c r="B1633">
        <v>455584049</v>
      </c>
      <c r="C1633">
        <v>74</v>
      </c>
      <c r="D1633" s="8">
        <v>17677.5</v>
      </c>
      <c r="E1633" s="21" t="s">
        <v>1094</v>
      </c>
      <c r="F1633" s="21" t="s">
        <v>88</v>
      </c>
      <c r="G1633" s="21" t="s">
        <v>3820</v>
      </c>
      <c r="I1633" s="22">
        <v>0</v>
      </c>
      <c r="J1633" s="21" t="s">
        <v>3910</v>
      </c>
      <c r="K1633" s="21"/>
      <c r="L1633" s="22">
        <v>617206284</v>
      </c>
      <c r="M1633" s="22">
        <v>0</v>
      </c>
      <c r="N1633" s="21" t="s">
        <v>12525</v>
      </c>
      <c r="O1633" s="8">
        <v>44412</v>
      </c>
      <c r="P1633" s="21" t="s">
        <v>12506</v>
      </c>
      <c r="Q1633" s="22">
        <f>Table1_2[[#This Row],[Bank Deposit]]-Table1_2[[#This Row],[Saving Accounts]]</f>
        <v>0</v>
      </c>
      <c r="R1633" s="22">
        <f>IF(AND(Table1_2[[#This Row],[Bank Deposit]]&gt;=500000),Table1_2[[#This Row],[Bank Deposit]]+Table1_2[[#This Row],[Bank Deposit]]*0.02,Table1_2[[#This Row],[Bank Deposit]])</f>
        <v>0</v>
      </c>
    </row>
    <row r="1634" spans="1:18" x14ac:dyDescent="0.25">
      <c r="A1634" s="21" t="s">
        <v>3397</v>
      </c>
      <c r="B1634">
        <v>289592807</v>
      </c>
      <c r="C1634">
        <v>78</v>
      </c>
      <c r="D1634" s="8">
        <v>16216.5</v>
      </c>
      <c r="E1634" s="21" t="s">
        <v>1094</v>
      </c>
      <c r="F1634" s="21" t="s">
        <v>349</v>
      </c>
      <c r="G1634" s="21" t="s">
        <v>3331</v>
      </c>
      <c r="H1634" s="22">
        <v>52060</v>
      </c>
      <c r="I1634" s="22">
        <v>27099.263452800002</v>
      </c>
      <c r="J1634" s="21" t="s">
        <v>3399</v>
      </c>
      <c r="K1634" s="21"/>
      <c r="L1634" s="22">
        <v>1690871749</v>
      </c>
      <c r="M1634" s="22">
        <v>0</v>
      </c>
      <c r="N1634" s="21" t="s">
        <v>12525</v>
      </c>
      <c r="O1634" s="8">
        <v>44485</v>
      </c>
      <c r="P1634" s="21" t="s">
        <v>12564</v>
      </c>
      <c r="Q1634" s="22">
        <f>Table1_2[[#This Row],[Bank Deposit]]-Table1_2[[#This Row],[Saving Accounts]]</f>
        <v>24960.736547199998</v>
      </c>
      <c r="R1634" s="22">
        <f>IF(AND(Table1_2[[#This Row],[Bank Deposit]]&gt;=500000),Table1_2[[#This Row],[Bank Deposit]]+Table1_2[[#This Row],[Bank Deposit]]*0.02,Table1_2[[#This Row],[Bank Deposit]])</f>
        <v>52060</v>
      </c>
    </row>
    <row r="1635" spans="1:18" x14ac:dyDescent="0.25">
      <c r="A1635" s="21" t="s">
        <v>5617</v>
      </c>
      <c r="B1635">
        <v>706031409</v>
      </c>
      <c r="C1635">
        <v>25</v>
      </c>
      <c r="D1635" s="8">
        <v>35574.75</v>
      </c>
      <c r="E1635" s="21" t="s">
        <v>1094</v>
      </c>
      <c r="F1635" s="21" t="s">
        <v>181</v>
      </c>
      <c r="G1635" s="21" t="s">
        <v>4074</v>
      </c>
      <c r="H1635" s="22">
        <v>588293</v>
      </c>
      <c r="I1635" s="22">
        <v>284934.38855903997</v>
      </c>
      <c r="J1635" s="21" t="s">
        <v>5619</v>
      </c>
      <c r="K1635" s="21"/>
      <c r="L1635" s="22">
        <v>763370256</v>
      </c>
      <c r="M1635" s="22">
        <v>0</v>
      </c>
      <c r="N1635" s="21" t="s">
        <v>12505</v>
      </c>
      <c r="O1635" s="8">
        <v>44337</v>
      </c>
      <c r="P1635" s="21" t="s">
        <v>12506</v>
      </c>
      <c r="Q1635" s="22">
        <f>Table1_2[[#This Row],[Bank Deposit]]-Table1_2[[#This Row],[Saving Accounts]]</f>
        <v>303358.61144096003</v>
      </c>
      <c r="R1635" s="22">
        <f>IF(AND(Table1_2[[#This Row],[Bank Deposit]]&gt;=500000),Table1_2[[#This Row],[Bank Deposit]]+Table1_2[[#This Row],[Bank Deposit]]*0.02,Table1_2[[#This Row],[Bank Deposit]])</f>
        <v>600058.86</v>
      </c>
    </row>
    <row r="1636" spans="1:18" x14ac:dyDescent="0.25">
      <c r="A1636" s="21" t="s">
        <v>8626</v>
      </c>
      <c r="B1636">
        <v>955631691</v>
      </c>
      <c r="C1636">
        <v>84</v>
      </c>
      <c r="D1636" s="8">
        <v>14025</v>
      </c>
      <c r="E1636" s="21" t="s">
        <v>12</v>
      </c>
      <c r="F1636" s="21" t="s">
        <v>408</v>
      </c>
      <c r="G1636" s="21" t="s">
        <v>2773</v>
      </c>
      <c r="H1636" s="22">
        <v>694986</v>
      </c>
      <c r="I1636" s="22">
        <v>151194.93386088</v>
      </c>
      <c r="J1636" s="21" t="s">
        <v>8628</v>
      </c>
      <c r="K1636" s="21"/>
      <c r="L1636" s="22">
        <v>584212388</v>
      </c>
      <c r="M1636" s="22">
        <v>0</v>
      </c>
      <c r="N1636" s="21" t="s">
        <v>12539</v>
      </c>
      <c r="O1636" s="8">
        <v>44449</v>
      </c>
      <c r="P1636" s="21" t="s">
        <v>12512</v>
      </c>
      <c r="Q1636" s="22">
        <f>Table1_2[[#This Row],[Bank Deposit]]-Table1_2[[#This Row],[Saving Accounts]]</f>
        <v>543791.06613912003</v>
      </c>
      <c r="R1636" s="22">
        <f>IF(AND(Table1_2[[#This Row],[Bank Deposit]]&gt;=500000),Table1_2[[#This Row],[Bank Deposit]]+Table1_2[[#This Row],[Bank Deposit]]*0.02,Table1_2[[#This Row],[Bank Deposit]])</f>
        <v>708885.72</v>
      </c>
    </row>
    <row r="1637" spans="1:18" x14ac:dyDescent="0.25">
      <c r="A1637" s="21" t="s">
        <v>6080</v>
      </c>
      <c r="B1637">
        <v>924040912</v>
      </c>
      <c r="C1637">
        <v>45</v>
      </c>
      <c r="D1637" s="8">
        <v>28269.75</v>
      </c>
      <c r="E1637" s="21" t="s">
        <v>12</v>
      </c>
      <c r="F1637" s="21" t="s">
        <v>147</v>
      </c>
      <c r="G1637" s="21" t="s">
        <v>4105</v>
      </c>
      <c r="H1637" s="22">
        <v>506132</v>
      </c>
      <c r="I1637" s="22">
        <v>182808.8649216</v>
      </c>
      <c r="J1637" s="21" t="s">
        <v>6082</v>
      </c>
      <c r="K1637" s="21"/>
      <c r="L1637" s="22">
        <v>1531183134</v>
      </c>
      <c r="M1637" s="22">
        <v>0</v>
      </c>
      <c r="N1637" s="21" t="s">
        <v>12522</v>
      </c>
      <c r="O1637" s="8">
        <v>44386</v>
      </c>
      <c r="P1637" s="21" t="s">
        <v>12510</v>
      </c>
      <c r="Q1637" s="22">
        <f>Table1_2[[#This Row],[Bank Deposit]]-Table1_2[[#This Row],[Saving Accounts]]</f>
        <v>323323.13507840002</v>
      </c>
      <c r="R1637" s="22">
        <f>IF(AND(Table1_2[[#This Row],[Bank Deposit]]&gt;=500000),Table1_2[[#This Row],[Bank Deposit]]+Table1_2[[#This Row],[Bank Deposit]]*0.02,Table1_2[[#This Row],[Bank Deposit]])</f>
        <v>516254.64</v>
      </c>
    </row>
    <row r="1638" spans="1:18" x14ac:dyDescent="0.25">
      <c r="A1638" s="21" t="s">
        <v>6427</v>
      </c>
      <c r="B1638">
        <v>62724933</v>
      </c>
      <c r="C1638">
        <v>47</v>
      </c>
      <c r="D1638" s="8">
        <v>27539.25</v>
      </c>
      <c r="E1638" s="21" t="s">
        <v>12</v>
      </c>
      <c r="F1638" s="21" t="s">
        <v>874</v>
      </c>
      <c r="G1638" s="21" t="s">
        <v>4070</v>
      </c>
      <c r="H1638" s="22">
        <v>976553</v>
      </c>
      <c r="I1638" s="22">
        <v>471515.90405472001</v>
      </c>
      <c r="J1638" s="21" t="s">
        <v>6429</v>
      </c>
      <c r="K1638" s="21"/>
      <c r="L1638" s="22">
        <v>646087728</v>
      </c>
      <c r="M1638" s="22">
        <v>0</v>
      </c>
      <c r="N1638" s="21" t="s">
        <v>12509</v>
      </c>
      <c r="O1638" s="8">
        <v>44667</v>
      </c>
      <c r="P1638" s="21" t="s">
        <v>12510</v>
      </c>
      <c r="Q1638" s="22">
        <f>Table1_2[[#This Row],[Bank Deposit]]-Table1_2[[#This Row],[Saving Accounts]]</f>
        <v>505037.09594527999</v>
      </c>
      <c r="R1638" s="22">
        <f>IF(AND(Table1_2[[#This Row],[Bank Deposit]]&gt;=500000),Table1_2[[#This Row],[Bank Deposit]]+Table1_2[[#This Row],[Bank Deposit]]*0.02,Table1_2[[#This Row],[Bank Deposit]])</f>
        <v>996084.06</v>
      </c>
    </row>
    <row r="1639" spans="1:18" x14ac:dyDescent="0.25">
      <c r="A1639" s="21" t="s">
        <v>3561</v>
      </c>
      <c r="B1639">
        <v>534723497</v>
      </c>
      <c r="C1639">
        <v>52</v>
      </c>
      <c r="D1639" s="8">
        <v>25713</v>
      </c>
      <c r="E1639" s="21" t="s">
        <v>1094</v>
      </c>
      <c r="F1639" s="21" t="s">
        <v>310</v>
      </c>
      <c r="G1639" s="21" t="s">
        <v>3331</v>
      </c>
      <c r="H1639" s="22">
        <v>1061351</v>
      </c>
      <c r="I1639" s="22">
        <v>368647.66658736003</v>
      </c>
      <c r="J1639" s="21" t="s">
        <v>3563</v>
      </c>
      <c r="K1639" s="21"/>
      <c r="L1639" s="22">
        <v>928620948</v>
      </c>
      <c r="M1639" s="22">
        <v>0</v>
      </c>
      <c r="N1639" s="21" t="s">
        <v>12509</v>
      </c>
      <c r="O1639" s="8">
        <v>44541</v>
      </c>
      <c r="P1639" s="21" t="s">
        <v>12519</v>
      </c>
      <c r="Q1639" s="22">
        <f>Table1_2[[#This Row],[Bank Deposit]]-Table1_2[[#This Row],[Saving Accounts]]</f>
        <v>692703.33341264003</v>
      </c>
      <c r="R1639" s="22">
        <f>IF(AND(Table1_2[[#This Row],[Bank Deposit]]&gt;=500000),Table1_2[[#This Row],[Bank Deposit]]+Table1_2[[#This Row],[Bank Deposit]]*0.02,Table1_2[[#This Row],[Bank Deposit]])</f>
        <v>1082578.02</v>
      </c>
    </row>
    <row r="1640" spans="1:18" x14ac:dyDescent="0.25">
      <c r="A1640" s="21" t="s">
        <v>7310</v>
      </c>
      <c r="B1640">
        <v>917124406</v>
      </c>
      <c r="C1640">
        <v>25</v>
      </c>
      <c r="D1640" s="8">
        <v>35574.75</v>
      </c>
      <c r="E1640" s="21" t="s">
        <v>12</v>
      </c>
      <c r="F1640" s="21" t="s">
        <v>290</v>
      </c>
      <c r="G1640" s="21" t="s">
        <v>4058</v>
      </c>
      <c r="H1640" s="22">
        <v>1874804</v>
      </c>
      <c r="I1640" s="22">
        <v>579249.90502399998</v>
      </c>
      <c r="J1640" s="21" t="s">
        <v>7312</v>
      </c>
      <c r="K1640" s="21"/>
      <c r="L1640" s="22">
        <v>1683532389</v>
      </c>
      <c r="M1640" s="22">
        <v>0</v>
      </c>
      <c r="N1640" s="21" t="s">
        <v>12505</v>
      </c>
      <c r="O1640" s="8">
        <v>44485</v>
      </c>
      <c r="P1640" s="21" t="s">
        <v>12506</v>
      </c>
      <c r="Q1640" s="22">
        <f>Table1_2[[#This Row],[Bank Deposit]]-Table1_2[[#This Row],[Saving Accounts]]</f>
        <v>1295554.094976</v>
      </c>
      <c r="R1640" s="22">
        <f>IF(AND(Table1_2[[#This Row],[Bank Deposit]]&gt;=500000),Table1_2[[#This Row],[Bank Deposit]]+Table1_2[[#This Row],[Bank Deposit]]*0.02,Table1_2[[#This Row],[Bank Deposit]])</f>
        <v>1912300.08</v>
      </c>
    </row>
    <row r="1641" spans="1:18" x14ac:dyDescent="0.25">
      <c r="A1641" s="21" t="s">
        <v>326</v>
      </c>
      <c r="B1641">
        <v>128381655</v>
      </c>
      <c r="C1641">
        <v>67</v>
      </c>
      <c r="D1641" s="8">
        <v>20234.25</v>
      </c>
      <c r="E1641" s="21" t="s">
        <v>12</v>
      </c>
      <c r="F1641" s="21" t="s">
        <v>327</v>
      </c>
      <c r="G1641" s="21" t="s">
        <v>14</v>
      </c>
      <c r="H1641" s="22">
        <v>551246</v>
      </c>
      <c r="I1641" s="22">
        <v>320686.18636823999</v>
      </c>
      <c r="J1641" s="21" t="s">
        <v>329</v>
      </c>
      <c r="K1641" s="21"/>
      <c r="L1641" s="22">
        <v>1553435577</v>
      </c>
      <c r="M1641" s="22">
        <v>0</v>
      </c>
      <c r="N1641" s="21" t="s">
        <v>12539</v>
      </c>
      <c r="O1641" s="8">
        <v>44445</v>
      </c>
      <c r="P1641" s="21" t="s">
        <v>12512</v>
      </c>
      <c r="Q1641" s="22">
        <f>Table1_2[[#This Row],[Bank Deposit]]-Table1_2[[#This Row],[Saving Accounts]]</f>
        <v>230559.81363176001</v>
      </c>
      <c r="R1641" s="22">
        <f>IF(AND(Table1_2[[#This Row],[Bank Deposit]]&gt;=500000),Table1_2[[#This Row],[Bank Deposit]]+Table1_2[[#This Row],[Bank Deposit]]*0.02,Table1_2[[#This Row],[Bank Deposit]])</f>
        <v>562270.92000000004</v>
      </c>
    </row>
    <row r="1642" spans="1:18" x14ac:dyDescent="0.25">
      <c r="A1642" s="21" t="s">
        <v>7077</v>
      </c>
      <c r="B1642">
        <v>717201617</v>
      </c>
      <c r="C1642">
        <v>20</v>
      </c>
      <c r="D1642" s="8">
        <v>37401</v>
      </c>
      <c r="E1642" s="21" t="s">
        <v>12</v>
      </c>
      <c r="F1642" s="21" t="s">
        <v>774</v>
      </c>
      <c r="G1642" s="21" t="s">
        <v>4084</v>
      </c>
      <c r="H1642" s="22">
        <v>558792</v>
      </c>
      <c r="I1642" s="22">
        <v>156853.98988800001</v>
      </c>
      <c r="J1642" s="21" t="s">
        <v>7079</v>
      </c>
      <c r="K1642" s="21"/>
      <c r="L1642" s="22">
        <v>261029196</v>
      </c>
      <c r="M1642" s="22">
        <v>0</v>
      </c>
      <c r="N1642" s="21" t="s">
        <v>12539</v>
      </c>
      <c r="O1642" s="8">
        <v>44212</v>
      </c>
      <c r="P1642" s="21" t="s">
        <v>12566</v>
      </c>
      <c r="Q1642" s="22">
        <f>Table1_2[[#This Row],[Bank Deposit]]-Table1_2[[#This Row],[Saving Accounts]]</f>
        <v>401938.01011199999</v>
      </c>
      <c r="R1642" s="22">
        <f>IF(AND(Table1_2[[#This Row],[Bank Deposit]]&gt;=500000),Table1_2[[#This Row],[Bank Deposit]]+Table1_2[[#This Row],[Bank Deposit]]*0.02,Table1_2[[#This Row],[Bank Deposit]])</f>
        <v>569967.84</v>
      </c>
    </row>
    <row r="1643" spans="1:18" x14ac:dyDescent="0.25">
      <c r="A1643" s="21" t="s">
        <v>4570</v>
      </c>
      <c r="B1643">
        <v>327013364</v>
      </c>
      <c r="C1643">
        <v>38</v>
      </c>
      <c r="D1643" s="8">
        <v>30826.5</v>
      </c>
      <c r="E1643" s="21" t="s">
        <v>1094</v>
      </c>
      <c r="F1643" s="21" t="s">
        <v>885</v>
      </c>
      <c r="G1643" s="21" t="s">
        <v>4220</v>
      </c>
      <c r="H1643" s="22">
        <v>513489</v>
      </c>
      <c r="I1643" s="22">
        <v>328068.47045700002</v>
      </c>
      <c r="J1643" s="21" t="s">
        <v>4572</v>
      </c>
      <c r="K1643" s="21"/>
      <c r="L1643" s="22">
        <v>1668155391</v>
      </c>
      <c r="M1643" s="22">
        <v>0</v>
      </c>
      <c r="N1643" s="21" t="s">
        <v>12505</v>
      </c>
      <c r="O1643" s="8">
        <v>44404</v>
      </c>
      <c r="P1643" s="21" t="s">
        <v>12564</v>
      </c>
      <c r="Q1643" s="22">
        <f>Table1_2[[#This Row],[Bank Deposit]]-Table1_2[[#This Row],[Saving Accounts]]</f>
        <v>185420.52954299998</v>
      </c>
      <c r="R1643" s="22">
        <f>IF(AND(Table1_2[[#This Row],[Bank Deposit]]&gt;=500000),Table1_2[[#This Row],[Bank Deposit]]+Table1_2[[#This Row],[Bank Deposit]]*0.02,Table1_2[[#This Row],[Bank Deposit]])</f>
        <v>523758.78</v>
      </c>
    </row>
    <row r="1644" spans="1:18" x14ac:dyDescent="0.25">
      <c r="A1644" s="21" t="s">
        <v>1997</v>
      </c>
      <c r="B1644">
        <v>424243774</v>
      </c>
      <c r="C1644">
        <v>19</v>
      </c>
      <c r="D1644" s="8">
        <v>37766.25</v>
      </c>
      <c r="E1644" s="21" t="s">
        <v>1094</v>
      </c>
      <c r="F1644" s="21" t="s">
        <v>1016</v>
      </c>
      <c r="G1644" s="21" t="s">
        <v>1964</v>
      </c>
      <c r="H1644" s="22">
        <v>420133</v>
      </c>
      <c r="I1644" s="22">
        <v>140744.3910912</v>
      </c>
      <c r="J1644" s="21" t="s">
        <v>1999</v>
      </c>
      <c r="K1644" s="21"/>
      <c r="L1644" s="22">
        <v>1942699278</v>
      </c>
      <c r="M1644" s="22">
        <v>0</v>
      </c>
      <c r="N1644" s="21" t="s">
        <v>12509</v>
      </c>
      <c r="O1644" s="8">
        <v>44276</v>
      </c>
      <c r="P1644" s="21" t="s">
        <v>12519</v>
      </c>
      <c r="Q1644" s="22">
        <f>Table1_2[[#This Row],[Bank Deposit]]-Table1_2[[#This Row],[Saving Accounts]]</f>
        <v>279388.6089088</v>
      </c>
      <c r="R1644" s="22">
        <f>IF(AND(Table1_2[[#This Row],[Bank Deposit]]&gt;=500000),Table1_2[[#This Row],[Bank Deposit]]+Table1_2[[#This Row],[Bank Deposit]]*0.02,Table1_2[[#This Row],[Bank Deposit]])</f>
        <v>420133</v>
      </c>
    </row>
    <row r="1645" spans="1:18" x14ac:dyDescent="0.25">
      <c r="A1645" s="21" t="s">
        <v>6421</v>
      </c>
      <c r="B1645">
        <v>174625296</v>
      </c>
      <c r="C1645">
        <v>25</v>
      </c>
      <c r="D1645" s="8">
        <v>35574.75</v>
      </c>
      <c r="E1645" s="21" t="s">
        <v>12</v>
      </c>
      <c r="F1645" s="21" t="s">
        <v>885</v>
      </c>
      <c r="G1645" s="21" t="s">
        <v>4105</v>
      </c>
      <c r="H1645" s="22">
        <v>1972356</v>
      </c>
      <c r="I1645" s="22">
        <v>326126.83503870002</v>
      </c>
      <c r="J1645" s="21" t="s">
        <v>6423</v>
      </c>
      <c r="K1645" s="21"/>
      <c r="L1645" s="22">
        <v>69438852</v>
      </c>
      <c r="M1645" s="22">
        <v>0</v>
      </c>
      <c r="N1645" s="21" t="s">
        <v>12522</v>
      </c>
      <c r="O1645" s="8">
        <v>44598</v>
      </c>
      <c r="P1645" s="21" t="s">
        <v>12510</v>
      </c>
      <c r="Q1645" s="22">
        <f>Table1_2[[#This Row],[Bank Deposit]]-Table1_2[[#This Row],[Saving Accounts]]</f>
        <v>1646229.1649612999</v>
      </c>
      <c r="R1645" s="22">
        <f>IF(AND(Table1_2[[#This Row],[Bank Deposit]]&gt;=500000),Table1_2[[#This Row],[Bank Deposit]]+Table1_2[[#This Row],[Bank Deposit]]*0.02,Table1_2[[#This Row],[Bank Deposit]])</f>
        <v>2011803.12</v>
      </c>
    </row>
    <row r="1646" spans="1:18" x14ac:dyDescent="0.25">
      <c r="A1646" s="21" t="s">
        <v>632</v>
      </c>
      <c r="B1646">
        <v>651088440</v>
      </c>
      <c r="C1646">
        <v>48</v>
      </c>
      <c r="D1646" s="8">
        <v>27174</v>
      </c>
      <c r="E1646" s="21" t="s">
        <v>12</v>
      </c>
      <c r="F1646" s="21" t="s">
        <v>139</v>
      </c>
      <c r="G1646" s="21" t="s">
        <v>14</v>
      </c>
      <c r="H1646" s="22">
        <v>949361</v>
      </c>
      <c r="I1646" s="22">
        <v>136844.83507199999</v>
      </c>
      <c r="J1646" s="21" t="s">
        <v>634</v>
      </c>
      <c r="K1646" s="21"/>
      <c r="L1646" s="22">
        <v>1726116535</v>
      </c>
      <c r="M1646" s="22">
        <v>0</v>
      </c>
      <c r="N1646" s="21" t="s">
        <v>12522</v>
      </c>
      <c r="O1646" s="8">
        <v>44618</v>
      </c>
      <c r="P1646" s="21" t="s">
        <v>12510</v>
      </c>
      <c r="Q1646" s="22">
        <f>Table1_2[[#This Row],[Bank Deposit]]-Table1_2[[#This Row],[Saving Accounts]]</f>
        <v>812516.16492799995</v>
      </c>
      <c r="R1646" s="22">
        <f>IF(AND(Table1_2[[#This Row],[Bank Deposit]]&gt;=500000),Table1_2[[#This Row],[Bank Deposit]]+Table1_2[[#This Row],[Bank Deposit]]*0.02,Table1_2[[#This Row],[Bank Deposit]])</f>
        <v>968348.22</v>
      </c>
    </row>
    <row r="1647" spans="1:18" x14ac:dyDescent="0.25">
      <c r="A1647" s="21" t="s">
        <v>3941</v>
      </c>
      <c r="B1647">
        <v>827798637</v>
      </c>
      <c r="C1647">
        <v>23</v>
      </c>
      <c r="D1647" s="8">
        <v>36305.25</v>
      </c>
      <c r="E1647" s="21" t="s">
        <v>1094</v>
      </c>
      <c r="F1647" s="21" t="s">
        <v>557</v>
      </c>
      <c r="G1647" s="21" t="s">
        <v>3820</v>
      </c>
      <c r="H1647" s="22">
        <v>428170</v>
      </c>
      <c r="I1647" s="22">
        <v>84981.846126959994</v>
      </c>
      <c r="J1647" s="21" t="s">
        <v>3943</v>
      </c>
      <c r="K1647" s="21"/>
      <c r="L1647" s="22">
        <v>2677239873</v>
      </c>
      <c r="M1647" s="22">
        <v>0</v>
      </c>
      <c r="N1647" s="21" t="s">
        <v>12525</v>
      </c>
      <c r="O1647" s="8">
        <v>44365</v>
      </c>
      <c r="P1647" s="21" t="s">
        <v>12564</v>
      </c>
      <c r="Q1647" s="22">
        <f>Table1_2[[#This Row],[Bank Deposit]]-Table1_2[[#This Row],[Saving Accounts]]</f>
        <v>343188.15387303999</v>
      </c>
      <c r="R1647" s="22">
        <f>IF(AND(Table1_2[[#This Row],[Bank Deposit]]&gt;=500000),Table1_2[[#This Row],[Bank Deposit]]+Table1_2[[#This Row],[Bank Deposit]]*0.02,Table1_2[[#This Row],[Bank Deposit]])</f>
        <v>428170</v>
      </c>
    </row>
    <row r="1648" spans="1:18" x14ac:dyDescent="0.25">
      <c r="A1648" s="21" t="s">
        <v>3168</v>
      </c>
      <c r="B1648">
        <v>293382229</v>
      </c>
      <c r="C1648">
        <v>85</v>
      </c>
      <c r="D1648" s="8">
        <v>13659.75</v>
      </c>
      <c r="E1648" s="21" t="s">
        <v>1094</v>
      </c>
      <c r="F1648" s="21" t="s">
        <v>1146</v>
      </c>
      <c r="G1648" s="21" t="s">
        <v>3058</v>
      </c>
      <c r="H1648" s="22">
        <v>951122</v>
      </c>
      <c r="I1648" s="22">
        <v>301822.66805039998</v>
      </c>
      <c r="J1648" s="21" t="s">
        <v>3170</v>
      </c>
      <c r="K1648" s="21"/>
      <c r="L1648" s="22">
        <v>1815933924</v>
      </c>
      <c r="M1648" s="22">
        <v>0</v>
      </c>
      <c r="N1648" s="21" t="s">
        <v>12539</v>
      </c>
      <c r="O1648" s="8">
        <v>44640</v>
      </c>
      <c r="P1648" s="21" t="s">
        <v>12566</v>
      </c>
      <c r="Q1648" s="22">
        <f>Table1_2[[#This Row],[Bank Deposit]]-Table1_2[[#This Row],[Saving Accounts]]</f>
        <v>649299.33194960002</v>
      </c>
      <c r="R1648" s="22">
        <f>IF(AND(Table1_2[[#This Row],[Bank Deposit]]&gt;=500000),Table1_2[[#This Row],[Bank Deposit]]+Table1_2[[#This Row],[Bank Deposit]]*0.02,Table1_2[[#This Row],[Bank Deposit]])</f>
        <v>970144.44</v>
      </c>
    </row>
    <row r="1649" spans="1:18" x14ac:dyDescent="0.25">
      <c r="A1649" s="21" t="s">
        <v>7733</v>
      </c>
      <c r="B1649">
        <v>521061950</v>
      </c>
      <c r="C1649">
        <v>60</v>
      </c>
      <c r="D1649" s="8">
        <v>22791</v>
      </c>
      <c r="E1649" s="21" t="s">
        <v>12</v>
      </c>
      <c r="F1649" s="21" t="s">
        <v>135</v>
      </c>
      <c r="G1649" s="21" t="s">
        <v>3058</v>
      </c>
      <c r="H1649" s="22">
        <v>1206135</v>
      </c>
      <c r="I1649" s="22">
        <v>316865.97560399998</v>
      </c>
      <c r="J1649" s="21" t="s">
        <v>7735</v>
      </c>
      <c r="K1649" s="21"/>
      <c r="L1649" s="22">
        <v>291468645</v>
      </c>
      <c r="M1649" s="22">
        <v>0</v>
      </c>
      <c r="N1649" s="21" t="s">
        <v>12505</v>
      </c>
      <c r="O1649" s="8">
        <v>44352</v>
      </c>
      <c r="P1649" s="21" t="s">
        <v>12510</v>
      </c>
      <c r="Q1649" s="22">
        <f>Table1_2[[#This Row],[Bank Deposit]]-Table1_2[[#This Row],[Saving Accounts]]</f>
        <v>889269.02439599996</v>
      </c>
      <c r="R1649" s="22">
        <f>IF(AND(Table1_2[[#This Row],[Bank Deposit]]&gt;=500000),Table1_2[[#This Row],[Bank Deposit]]+Table1_2[[#This Row],[Bank Deposit]]*0.02,Table1_2[[#This Row],[Bank Deposit]])</f>
        <v>1230257.7</v>
      </c>
    </row>
    <row r="1650" spans="1:18" x14ac:dyDescent="0.25">
      <c r="A1650" s="21" t="s">
        <v>1407</v>
      </c>
      <c r="B1650">
        <v>761224462</v>
      </c>
      <c r="C1650">
        <v>43</v>
      </c>
      <c r="D1650" s="8">
        <v>29000.25</v>
      </c>
      <c r="E1650" s="21" t="s">
        <v>1094</v>
      </c>
      <c r="F1650" s="21" t="s">
        <v>418</v>
      </c>
      <c r="G1650" s="21" t="s">
        <v>14</v>
      </c>
      <c r="H1650" s="22">
        <v>1463855</v>
      </c>
      <c r="I1650" s="22">
        <v>312885.01434400002</v>
      </c>
      <c r="J1650" s="21" t="s">
        <v>1409</v>
      </c>
      <c r="K1650" s="21"/>
      <c r="L1650" s="22">
        <v>1291732224</v>
      </c>
      <c r="M1650" s="22">
        <v>0</v>
      </c>
      <c r="N1650" s="21" t="s">
        <v>12525</v>
      </c>
      <c r="O1650" s="8">
        <v>44497</v>
      </c>
      <c r="P1650" s="21" t="s">
        <v>12506</v>
      </c>
      <c r="Q1650" s="22">
        <f>Table1_2[[#This Row],[Bank Deposit]]-Table1_2[[#This Row],[Saving Accounts]]</f>
        <v>1150969.985656</v>
      </c>
      <c r="R1650" s="22">
        <f>IF(AND(Table1_2[[#This Row],[Bank Deposit]]&gt;=500000),Table1_2[[#This Row],[Bank Deposit]]+Table1_2[[#This Row],[Bank Deposit]]*0.02,Table1_2[[#This Row],[Bank Deposit]])</f>
        <v>1493132.1</v>
      </c>
    </row>
    <row r="1651" spans="1:18" x14ac:dyDescent="0.25">
      <c r="A1651" s="21" t="s">
        <v>8250</v>
      </c>
      <c r="B1651">
        <v>932967565</v>
      </c>
      <c r="C1651">
        <v>69</v>
      </c>
      <c r="D1651" s="8">
        <v>19503.75</v>
      </c>
      <c r="E1651" s="21" t="s">
        <v>12</v>
      </c>
      <c r="F1651" s="21" t="s">
        <v>699</v>
      </c>
      <c r="G1651" s="21" t="s">
        <v>3331</v>
      </c>
      <c r="H1651" s="22">
        <v>143853</v>
      </c>
      <c r="I1651" s="22">
        <v>12802.940211200001</v>
      </c>
      <c r="J1651" s="21" t="s">
        <v>8252</v>
      </c>
      <c r="K1651" s="21"/>
      <c r="L1651" s="22">
        <v>584192364</v>
      </c>
      <c r="M1651" s="22">
        <v>0</v>
      </c>
      <c r="N1651" s="21" t="s">
        <v>12505</v>
      </c>
      <c r="O1651" s="8">
        <v>44610</v>
      </c>
      <c r="P1651" s="21" t="s">
        <v>12510</v>
      </c>
      <c r="Q1651" s="22">
        <f>Table1_2[[#This Row],[Bank Deposit]]-Table1_2[[#This Row],[Saving Accounts]]</f>
        <v>131050.0597888</v>
      </c>
      <c r="R1651" s="22">
        <f>IF(AND(Table1_2[[#This Row],[Bank Deposit]]&gt;=500000),Table1_2[[#This Row],[Bank Deposit]]+Table1_2[[#This Row],[Bank Deposit]]*0.02,Table1_2[[#This Row],[Bank Deposit]])</f>
        <v>143853</v>
      </c>
    </row>
    <row r="1652" spans="1:18" x14ac:dyDescent="0.25">
      <c r="A1652" s="21" t="s">
        <v>3713</v>
      </c>
      <c r="B1652">
        <v>883512569</v>
      </c>
      <c r="C1652">
        <v>29</v>
      </c>
      <c r="D1652" s="8">
        <v>34113.75</v>
      </c>
      <c r="E1652" s="21" t="s">
        <v>1094</v>
      </c>
      <c r="F1652" s="21" t="s">
        <v>106</v>
      </c>
      <c r="G1652" s="21" t="s">
        <v>3583</v>
      </c>
      <c r="H1652" s="22">
        <v>1209656</v>
      </c>
      <c r="I1652" s="22">
        <v>299657.71872</v>
      </c>
      <c r="J1652" s="21" t="s">
        <v>3715</v>
      </c>
      <c r="K1652" s="21"/>
      <c r="L1652" s="22">
        <v>1640757888</v>
      </c>
      <c r="M1652" s="22">
        <v>0</v>
      </c>
      <c r="N1652" s="21" t="s">
        <v>12525</v>
      </c>
      <c r="O1652" s="8">
        <v>44289</v>
      </c>
      <c r="P1652" s="21" t="s">
        <v>12506</v>
      </c>
      <c r="Q1652" s="22">
        <f>Table1_2[[#This Row],[Bank Deposit]]-Table1_2[[#This Row],[Saving Accounts]]</f>
        <v>909998.28128</v>
      </c>
      <c r="R1652" s="22">
        <f>IF(AND(Table1_2[[#This Row],[Bank Deposit]]&gt;=500000),Table1_2[[#This Row],[Bank Deposit]]+Table1_2[[#This Row],[Bank Deposit]]*0.02,Table1_2[[#This Row],[Bank Deposit]])</f>
        <v>1233849.1200000001</v>
      </c>
    </row>
    <row r="1653" spans="1:18" x14ac:dyDescent="0.25">
      <c r="A1653" s="21" t="s">
        <v>3461</v>
      </c>
      <c r="B1653">
        <v>940465945</v>
      </c>
      <c r="C1653">
        <v>45</v>
      </c>
      <c r="D1653" s="8">
        <v>28269.75</v>
      </c>
      <c r="E1653" s="21" t="s">
        <v>1094</v>
      </c>
      <c r="F1653" s="21" t="s">
        <v>453</v>
      </c>
      <c r="G1653" s="21" t="s">
        <v>3331</v>
      </c>
      <c r="H1653" s="22">
        <v>88257</v>
      </c>
      <c r="I1653" s="22">
        <v>32164.9317792</v>
      </c>
      <c r="J1653" s="21" t="s">
        <v>3463</v>
      </c>
      <c r="K1653" s="21"/>
      <c r="L1653" s="22">
        <v>4498296075</v>
      </c>
      <c r="M1653" s="22">
        <v>0</v>
      </c>
      <c r="N1653" s="21" t="s">
        <v>12505</v>
      </c>
      <c r="O1653" s="8">
        <v>44470</v>
      </c>
      <c r="P1653" s="21" t="s">
        <v>12564</v>
      </c>
      <c r="Q1653" s="22">
        <f>Table1_2[[#This Row],[Bank Deposit]]-Table1_2[[#This Row],[Saving Accounts]]</f>
        <v>56092.0682208</v>
      </c>
      <c r="R1653" s="22">
        <f>IF(AND(Table1_2[[#This Row],[Bank Deposit]]&gt;=500000),Table1_2[[#This Row],[Bank Deposit]]+Table1_2[[#This Row],[Bank Deposit]]*0.02,Table1_2[[#This Row],[Bank Deposit]])</f>
        <v>88257</v>
      </c>
    </row>
    <row r="1654" spans="1:18" x14ac:dyDescent="0.25">
      <c r="A1654" s="21" t="s">
        <v>6820</v>
      </c>
      <c r="B1654">
        <v>509871127</v>
      </c>
      <c r="C1654">
        <v>22</v>
      </c>
      <c r="D1654" s="8">
        <v>36670.5</v>
      </c>
      <c r="E1654" s="21" t="s">
        <v>12</v>
      </c>
      <c r="F1654" s="21" t="s">
        <v>1242</v>
      </c>
      <c r="G1654" s="21" t="s">
        <v>4099</v>
      </c>
      <c r="H1654" s="22">
        <v>1045777</v>
      </c>
      <c r="I1654" s="22">
        <v>679754.88749999995</v>
      </c>
      <c r="J1654" s="21" t="s">
        <v>6822</v>
      </c>
      <c r="K1654" s="21"/>
      <c r="L1654" s="22">
        <v>863319868</v>
      </c>
      <c r="M1654" s="22">
        <v>0</v>
      </c>
      <c r="N1654" s="21" t="s">
        <v>12505</v>
      </c>
      <c r="O1654" s="8">
        <v>44577</v>
      </c>
      <c r="P1654" s="21" t="s">
        <v>12506</v>
      </c>
      <c r="Q1654" s="22">
        <f>Table1_2[[#This Row],[Bank Deposit]]-Table1_2[[#This Row],[Saving Accounts]]</f>
        <v>366022.11250000005</v>
      </c>
      <c r="R1654" s="22">
        <f>IF(AND(Table1_2[[#This Row],[Bank Deposit]]&gt;=500000),Table1_2[[#This Row],[Bank Deposit]]+Table1_2[[#This Row],[Bank Deposit]]*0.02,Table1_2[[#This Row],[Bank Deposit]])</f>
        <v>1066692.54</v>
      </c>
    </row>
    <row r="1655" spans="1:18" x14ac:dyDescent="0.25">
      <c r="A1655" s="21" t="s">
        <v>813</v>
      </c>
      <c r="B1655">
        <v>684559377</v>
      </c>
      <c r="C1655">
        <v>60</v>
      </c>
      <c r="D1655" s="8">
        <v>22791</v>
      </c>
      <c r="E1655" s="21" t="s">
        <v>12</v>
      </c>
      <c r="F1655" s="21" t="s">
        <v>814</v>
      </c>
      <c r="G1655" s="21" t="s">
        <v>14</v>
      </c>
      <c r="H1655" s="22">
        <v>303439</v>
      </c>
      <c r="I1655" s="22">
        <v>73031.672582640007</v>
      </c>
      <c r="J1655" s="21" t="s">
        <v>816</v>
      </c>
      <c r="K1655" s="21"/>
      <c r="L1655" s="22">
        <v>222610245</v>
      </c>
      <c r="M1655" s="22">
        <v>0</v>
      </c>
      <c r="N1655" s="21" t="s">
        <v>12522</v>
      </c>
      <c r="O1655" s="8">
        <v>44249</v>
      </c>
      <c r="P1655" s="21" t="s">
        <v>12510</v>
      </c>
      <c r="Q1655" s="22">
        <f>Table1_2[[#This Row],[Bank Deposit]]-Table1_2[[#This Row],[Saving Accounts]]</f>
        <v>230407.32741735998</v>
      </c>
      <c r="R1655" s="22">
        <f>IF(AND(Table1_2[[#This Row],[Bank Deposit]]&gt;=500000),Table1_2[[#This Row],[Bank Deposit]]+Table1_2[[#This Row],[Bank Deposit]]*0.02,Table1_2[[#This Row],[Bank Deposit]])</f>
        <v>303439</v>
      </c>
    </row>
    <row r="1656" spans="1:18" x14ac:dyDescent="0.25">
      <c r="A1656" s="21" t="s">
        <v>7575</v>
      </c>
      <c r="B1656">
        <v>18161339</v>
      </c>
      <c r="C1656">
        <v>55</v>
      </c>
      <c r="D1656" s="8">
        <v>24617.25</v>
      </c>
      <c r="E1656" s="21" t="s">
        <v>12</v>
      </c>
      <c r="F1656" s="21" t="s">
        <v>514</v>
      </c>
      <c r="G1656" s="21" t="s">
        <v>4220</v>
      </c>
      <c r="H1656" s="22">
        <v>144969</v>
      </c>
      <c r="I1656" s="22">
        <v>32683.830600959998</v>
      </c>
      <c r="J1656" s="21" t="s">
        <v>7577</v>
      </c>
      <c r="K1656" s="21"/>
      <c r="L1656" s="22">
        <v>1131185748</v>
      </c>
      <c r="M1656" s="22">
        <v>0</v>
      </c>
      <c r="N1656" s="21" t="s">
        <v>12505</v>
      </c>
      <c r="O1656" s="8">
        <v>44502</v>
      </c>
      <c r="P1656" s="21" t="s">
        <v>12510</v>
      </c>
      <c r="Q1656" s="22">
        <f>Table1_2[[#This Row],[Bank Deposit]]-Table1_2[[#This Row],[Saving Accounts]]</f>
        <v>112285.16939903999</v>
      </c>
      <c r="R1656" s="22">
        <f>IF(AND(Table1_2[[#This Row],[Bank Deposit]]&gt;=500000),Table1_2[[#This Row],[Bank Deposit]]+Table1_2[[#This Row],[Bank Deposit]]*0.02,Table1_2[[#This Row],[Bank Deposit]])</f>
        <v>144969</v>
      </c>
    </row>
    <row r="1657" spans="1:18" x14ac:dyDescent="0.25">
      <c r="A1657" s="21" t="s">
        <v>5199</v>
      </c>
      <c r="B1657">
        <v>756616012</v>
      </c>
      <c r="C1657">
        <v>20</v>
      </c>
      <c r="D1657" s="8">
        <v>37401</v>
      </c>
      <c r="E1657" s="21" t="s">
        <v>1094</v>
      </c>
      <c r="F1657" s="21" t="s">
        <v>989</v>
      </c>
      <c r="G1657" s="21" t="s">
        <v>4066</v>
      </c>
      <c r="H1657" s="22">
        <v>676425</v>
      </c>
      <c r="I1657" s="22">
        <v>138861.52316442001</v>
      </c>
      <c r="J1657" s="21" t="s">
        <v>5201</v>
      </c>
      <c r="K1657" s="21"/>
      <c r="L1657" s="22">
        <v>13071168</v>
      </c>
      <c r="M1657" s="22">
        <v>0</v>
      </c>
      <c r="N1657" s="21" t="s">
        <v>12505</v>
      </c>
      <c r="O1657" s="8">
        <v>44647</v>
      </c>
      <c r="P1657" s="21" t="s">
        <v>12506</v>
      </c>
      <c r="Q1657" s="22">
        <f>Table1_2[[#This Row],[Bank Deposit]]-Table1_2[[#This Row],[Saving Accounts]]</f>
        <v>537563.47683557996</v>
      </c>
      <c r="R1657" s="22">
        <f>IF(AND(Table1_2[[#This Row],[Bank Deposit]]&gt;=500000),Table1_2[[#This Row],[Bank Deposit]]+Table1_2[[#This Row],[Bank Deposit]]*0.02,Table1_2[[#This Row],[Bank Deposit]])</f>
        <v>689953.5</v>
      </c>
    </row>
    <row r="1658" spans="1:18" x14ac:dyDescent="0.25">
      <c r="A1658" s="21" t="s">
        <v>8629</v>
      </c>
      <c r="B1658">
        <v>607842215</v>
      </c>
      <c r="C1658">
        <v>24</v>
      </c>
      <c r="D1658" s="8">
        <v>35940</v>
      </c>
      <c r="E1658" s="21" t="s">
        <v>12</v>
      </c>
      <c r="F1658" s="21" t="s">
        <v>947</v>
      </c>
      <c r="G1658" s="21" t="s">
        <v>3820</v>
      </c>
      <c r="H1658" s="22">
        <v>774144</v>
      </c>
      <c r="I1658" s="22">
        <v>358651.99381284002</v>
      </c>
      <c r="J1658" s="21" t="s">
        <v>8631</v>
      </c>
      <c r="K1658" s="21"/>
      <c r="L1658" s="22">
        <v>2221857857</v>
      </c>
      <c r="M1658" s="22">
        <v>0</v>
      </c>
      <c r="N1658" s="21" t="s">
        <v>12525</v>
      </c>
      <c r="O1658" s="8">
        <v>44355</v>
      </c>
      <c r="P1658" s="21" t="s">
        <v>12506</v>
      </c>
      <c r="Q1658" s="22">
        <f>Table1_2[[#This Row],[Bank Deposit]]-Table1_2[[#This Row],[Saving Accounts]]</f>
        <v>415492.00618715998</v>
      </c>
      <c r="R1658" s="22">
        <f>IF(AND(Table1_2[[#This Row],[Bank Deposit]]&gt;=500000),Table1_2[[#This Row],[Bank Deposit]]+Table1_2[[#This Row],[Bank Deposit]]*0.02,Table1_2[[#This Row],[Bank Deposit]])</f>
        <v>789626.88</v>
      </c>
    </row>
    <row r="1659" spans="1:18" x14ac:dyDescent="0.25">
      <c r="A1659" s="21" t="s">
        <v>8902</v>
      </c>
      <c r="B1659">
        <v>935349309</v>
      </c>
      <c r="C1659">
        <v>79</v>
      </c>
      <c r="D1659" s="8">
        <v>15851.25</v>
      </c>
      <c r="E1659" s="21" t="s">
        <v>12</v>
      </c>
      <c r="F1659" s="21" t="s">
        <v>870</v>
      </c>
      <c r="G1659" s="21" t="s">
        <v>3820</v>
      </c>
      <c r="H1659" s="22">
        <v>26916</v>
      </c>
      <c r="I1659" s="22">
        <v>10655.930350799999</v>
      </c>
      <c r="J1659" s="21" t="s">
        <v>8904</v>
      </c>
      <c r="K1659" s="21"/>
      <c r="L1659" s="22">
        <v>1239555018</v>
      </c>
      <c r="M1659" s="22">
        <v>0</v>
      </c>
      <c r="N1659" s="21" t="s">
        <v>12525</v>
      </c>
      <c r="O1659" s="8">
        <v>44569</v>
      </c>
      <c r="P1659" s="21" t="s">
        <v>12561</v>
      </c>
      <c r="Q1659" s="22">
        <f>Table1_2[[#This Row],[Bank Deposit]]-Table1_2[[#This Row],[Saving Accounts]]</f>
        <v>16260.069649200001</v>
      </c>
      <c r="R1659" s="22">
        <f>IF(AND(Table1_2[[#This Row],[Bank Deposit]]&gt;=500000),Table1_2[[#This Row],[Bank Deposit]]+Table1_2[[#This Row],[Bank Deposit]]*0.02,Table1_2[[#This Row],[Bank Deposit]])</f>
        <v>26916</v>
      </c>
    </row>
    <row r="1660" spans="1:18" x14ac:dyDescent="0.25">
      <c r="A1660" s="21" t="s">
        <v>2449</v>
      </c>
      <c r="B1660">
        <v>590390340</v>
      </c>
      <c r="C1660">
        <v>70</v>
      </c>
      <c r="D1660" s="8">
        <v>19138.5</v>
      </c>
      <c r="E1660" s="21" t="s">
        <v>12</v>
      </c>
      <c r="F1660" s="21" t="s">
        <v>408</v>
      </c>
      <c r="G1660" s="21" t="s">
        <v>1964</v>
      </c>
      <c r="H1660" s="22">
        <v>284289</v>
      </c>
      <c r="I1660" s="22">
        <v>218902.42592064</v>
      </c>
      <c r="J1660" s="21" t="s">
        <v>2451</v>
      </c>
      <c r="K1660" s="21"/>
      <c r="L1660" s="22">
        <v>1117396764</v>
      </c>
      <c r="M1660" s="22">
        <v>0</v>
      </c>
      <c r="N1660" s="21" t="s">
        <v>12505</v>
      </c>
      <c r="O1660" s="8">
        <v>44547</v>
      </c>
      <c r="P1660" s="21" t="s">
        <v>12506</v>
      </c>
      <c r="Q1660" s="22">
        <f>Table1_2[[#This Row],[Bank Deposit]]-Table1_2[[#This Row],[Saving Accounts]]</f>
        <v>65386.574079359998</v>
      </c>
      <c r="R1660" s="22">
        <f>IF(AND(Table1_2[[#This Row],[Bank Deposit]]&gt;=500000),Table1_2[[#This Row],[Bank Deposit]]+Table1_2[[#This Row],[Bank Deposit]]*0.02,Table1_2[[#This Row],[Bank Deposit]])</f>
        <v>284289</v>
      </c>
    </row>
    <row r="1661" spans="1:18" x14ac:dyDescent="0.25">
      <c r="A1661" s="21" t="s">
        <v>8241</v>
      </c>
      <c r="B1661">
        <v>222094673</v>
      </c>
      <c r="C1661">
        <v>60</v>
      </c>
      <c r="D1661" s="8">
        <v>22791</v>
      </c>
      <c r="E1661" s="21" t="s">
        <v>12</v>
      </c>
      <c r="F1661" s="21" t="s">
        <v>1054</v>
      </c>
      <c r="G1661" s="21" t="s">
        <v>3331</v>
      </c>
      <c r="H1661" s="22">
        <v>314269</v>
      </c>
      <c r="I1661" s="22">
        <v>27220.153839999999</v>
      </c>
      <c r="J1661" s="21" t="s">
        <v>8243</v>
      </c>
      <c r="K1661" s="21"/>
      <c r="L1661" s="22">
        <v>8076588</v>
      </c>
      <c r="M1661" s="22">
        <v>0</v>
      </c>
      <c r="N1661" s="21" t="s">
        <v>12539</v>
      </c>
      <c r="O1661" s="8">
        <v>44515</v>
      </c>
      <c r="P1661" s="21" t="s">
        <v>12566</v>
      </c>
      <c r="Q1661" s="22">
        <f>Table1_2[[#This Row],[Bank Deposit]]-Table1_2[[#This Row],[Saving Accounts]]</f>
        <v>287048.84616000002</v>
      </c>
      <c r="R1661" s="22">
        <f>IF(AND(Table1_2[[#This Row],[Bank Deposit]]&gt;=500000),Table1_2[[#This Row],[Bank Deposit]]+Table1_2[[#This Row],[Bank Deposit]]*0.02,Table1_2[[#This Row],[Bank Deposit]])</f>
        <v>314269</v>
      </c>
    </row>
    <row r="1662" spans="1:18" x14ac:dyDescent="0.25">
      <c r="A1662" s="21" t="s">
        <v>7780</v>
      </c>
      <c r="B1662">
        <v>409899373</v>
      </c>
      <c r="C1662">
        <v>27</v>
      </c>
      <c r="D1662" s="8">
        <v>34844.25</v>
      </c>
      <c r="E1662" s="21" t="s">
        <v>12</v>
      </c>
      <c r="F1662" s="21" t="s">
        <v>620</v>
      </c>
      <c r="G1662" s="21" t="s">
        <v>3058</v>
      </c>
      <c r="H1662" s="22">
        <v>721233</v>
      </c>
      <c r="I1662" s="22">
        <v>176301.39384</v>
      </c>
      <c r="J1662" s="21" t="s">
        <v>7782</v>
      </c>
      <c r="K1662" s="21"/>
      <c r="L1662" s="22">
        <v>1853347932</v>
      </c>
      <c r="M1662" s="22">
        <v>0</v>
      </c>
      <c r="N1662" s="21" t="s">
        <v>12522</v>
      </c>
      <c r="O1662" s="8">
        <v>44519</v>
      </c>
      <c r="P1662" s="21" t="s">
        <v>12510</v>
      </c>
      <c r="Q1662" s="22">
        <f>Table1_2[[#This Row],[Bank Deposit]]-Table1_2[[#This Row],[Saving Accounts]]</f>
        <v>544931.60615999997</v>
      </c>
      <c r="R1662" s="22">
        <f>IF(AND(Table1_2[[#This Row],[Bank Deposit]]&gt;=500000),Table1_2[[#This Row],[Bank Deposit]]+Table1_2[[#This Row],[Bank Deposit]]*0.02,Table1_2[[#This Row],[Bank Deposit]])</f>
        <v>735657.66</v>
      </c>
    </row>
    <row r="1663" spans="1:18" x14ac:dyDescent="0.25">
      <c r="A1663" s="21" t="s">
        <v>4127</v>
      </c>
      <c r="B1663">
        <v>157033921</v>
      </c>
      <c r="C1663">
        <v>73</v>
      </c>
      <c r="D1663" s="8">
        <v>18042.75</v>
      </c>
      <c r="E1663" s="21" t="s">
        <v>1094</v>
      </c>
      <c r="F1663" s="21" t="s">
        <v>774</v>
      </c>
      <c r="G1663" s="21" t="s">
        <v>4066</v>
      </c>
      <c r="H1663" s="22">
        <v>412333</v>
      </c>
      <c r="I1663" s="22">
        <v>114310.25995199999</v>
      </c>
      <c r="J1663" s="21" t="s">
        <v>4129</v>
      </c>
      <c r="K1663" s="21"/>
      <c r="L1663" s="22">
        <v>4976751</v>
      </c>
      <c r="M1663" s="22">
        <v>0</v>
      </c>
      <c r="N1663" s="21" t="s">
        <v>12525</v>
      </c>
      <c r="O1663" s="8">
        <v>44283</v>
      </c>
      <c r="P1663" s="21" t="s">
        <v>12506</v>
      </c>
      <c r="Q1663" s="22">
        <f>Table1_2[[#This Row],[Bank Deposit]]-Table1_2[[#This Row],[Saving Accounts]]</f>
        <v>298022.74004800001</v>
      </c>
      <c r="R1663" s="22">
        <f>IF(AND(Table1_2[[#This Row],[Bank Deposit]]&gt;=500000),Table1_2[[#This Row],[Bank Deposit]]+Table1_2[[#This Row],[Bank Deposit]]*0.02,Table1_2[[#This Row],[Bank Deposit]])</f>
        <v>412333</v>
      </c>
    </row>
    <row r="1664" spans="1:18" x14ac:dyDescent="0.25">
      <c r="A1664" s="21" t="s">
        <v>4250</v>
      </c>
      <c r="B1664">
        <v>982528588</v>
      </c>
      <c r="C1664">
        <v>76</v>
      </c>
      <c r="D1664" s="8">
        <v>16947</v>
      </c>
      <c r="E1664" s="21" t="s">
        <v>1094</v>
      </c>
      <c r="F1664" s="21" t="s">
        <v>523</v>
      </c>
      <c r="G1664" s="21" t="s">
        <v>4084</v>
      </c>
      <c r="H1664" s="22">
        <v>317920</v>
      </c>
      <c r="I1664" s="22">
        <v>130580.78758367999</v>
      </c>
      <c r="J1664" s="21" t="s">
        <v>4252</v>
      </c>
      <c r="K1664" s="21"/>
      <c r="L1664" s="22">
        <v>691985229</v>
      </c>
      <c r="M1664" s="22">
        <v>0</v>
      </c>
      <c r="N1664" s="21" t="s">
        <v>12509</v>
      </c>
      <c r="O1664" s="8">
        <v>44421</v>
      </c>
      <c r="P1664" s="21" t="s">
        <v>12519</v>
      </c>
      <c r="Q1664" s="22">
        <f>Table1_2[[#This Row],[Bank Deposit]]-Table1_2[[#This Row],[Saving Accounts]]</f>
        <v>187339.21241631999</v>
      </c>
      <c r="R1664" s="22">
        <f>IF(AND(Table1_2[[#This Row],[Bank Deposit]]&gt;=500000),Table1_2[[#This Row],[Bank Deposit]]+Table1_2[[#This Row],[Bank Deposit]]*0.02,Table1_2[[#This Row],[Bank Deposit]])</f>
        <v>317920</v>
      </c>
    </row>
    <row r="1665" spans="1:18" x14ac:dyDescent="0.25">
      <c r="A1665" s="21" t="s">
        <v>5527</v>
      </c>
      <c r="B1665">
        <v>354088152</v>
      </c>
      <c r="C1665">
        <v>41</v>
      </c>
      <c r="D1665" s="8">
        <v>29730.75</v>
      </c>
      <c r="E1665" s="21" t="s">
        <v>1094</v>
      </c>
      <c r="F1665" s="21" t="s">
        <v>1426</v>
      </c>
      <c r="G1665" s="21" t="s">
        <v>4095</v>
      </c>
      <c r="H1665" s="22">
        <v>223048</v>
      </c>
      <c r="I1665" s="22">
        <v>141843.29702088001</v>
      </c>
      <c r="J1665" s="21" t="s">
        <v>5529</v>
      </c>
      <c r="K1665" s="21"/>
      <c r="L1665" s="22">
        <v>1414626304</v>
      </c>
      <c r="M1665" s="22">
        <v>0</v>
      </c>
      <c r="N1665" s="21" t="s">
        <v>12525</v>
      </c>
      <c r="O1665" s="8">
        <v>44459</v>
      </c>
      <c r="P1665" s="21" t="s">
        <v>12506</v>
      </c>
      <c r="Q1665" s="22">
        <f>Table1_2[[#This Row],[Bank Deposit]]-Table1_2[[#This Row],[Saving Accounts]]</f>
        <v>81204.702979119989</v>
      </c>
      <c r="R1665" s="22">
        <f>IF(AND(Table1_2[[#This Row],[Bank Deposit]]&gt;=500000),Table1_2[[#This Row],[Bank Deposit]]+Table1_2[[#This Row],[Bank Deposit]]*0.02,Table1_2[[#This Row],[Bank Deposit]])</f>
        <v>223048</v>
      </c>
    </row>
    <row r="1666" spans="1:18" x14ac:dyDescent="0.25">
      <c r="A1666" s="21" t="s">
        <v>6675</v>
      </c>
      <c r="B1666">
        <v>536399691</v>
      </c>
      <c r="C1666">
        <v>26</v>
      </c>
      <c r="D1666" s="8">
        <v>35209.5</v>
      </c>
      <c r="E1666" s="21" t="s">
        <v>12</v>
      </c>
      <c r="F1666" s="21" t="s">
        <v>48</v>
      </c>
      <c r="G1666" s="21" t="s">
        <v>4084</v>
      </c>
      <c r="H1666" s="22">
        <v>89288</v>
      </c>
      <c r="I1666" s="22">
        <v>19377.62224398</v>
      </c>
      <c r="J1666" s="21" t="s">
        <v>6677</v>
      </c>
      <c r="K1666" s="21"/>
      <c r="L1666" s="22">
        <v>1198340352</v>
      </c>
      <c r="M1666" s="22">
        <v>0</v>
      </c>
      <c r="N1666" s="21" t="s">
        <v>12539</v>
      </c>
      <c r="O1666" s="8">
        <v>44294</v>
      </c>
      <c r="P1666" s="21" t="s">
        <v>12512</v>
      </c>
      <c r="Q1666" s="22">
        <f>Table1_2[[#This Row],[Bank Deposit]]-Table1_2[[#This Row],[Saving Accounts]]</f>
        <v>69910.377756019996</v>
      </c>
      <c r="R1666" s="22">
        <f>IF(AND(Table1_2[[#This Row],[Bank Deposit]]&gt;=500000),Table1_2[[#This Row],[Bank Deposit]]+Table1_2[[#This Row],[Bank Deposit]]*0.02,Table1_2[[#This Row],[Bank Deposit]])</f>
        <v>89288</v>
      </c>
    </row>
    <row r="1667" spans="1:18" x14ac:dyDescent="0.25">
      <c r="A1667" s="21" t="s">
        <v>4672</v>
      </c>
      <c r="B1667">
        <v>714988344</v>
      </c>
      <c r="C1667">
        <v>27</v>
      </c>
      <c r="D1667" s="8">
        <v>34844.25</v>
      </c>
      <c r="E1667" s="21" t="s">
        <v>1094</v>
      </c>
      <c r="F1667" s="21" t="s">
        <v>120</v>
      </c>
      <c r="G1667" s="21" t="s">
        <v>4112</v>
      </c>
      <c r="H1667" s="22">
        <v>501098</v>
      </c>
      <c r="I1667" s="22">
        <v>63106.040518399997</v>
      </c>
      <c r="J1667" s="21" t="s">
        <v>4674</v>
      </c>
      <c r="K1667" s="21"/>
      <c r="L1667" s="22">
        <v>298461735</v>
      </c>
      <c r="M1667" s="22">
        <v>0</v>
      </c>
      <c r="N1667" s="21" t="s">
        <v>12525</v>
      </c>
      <c r="O1667" s="8">
        <v>44408</v>
      </c>
      <c r="P1667" s="21" t="s">
        <v>12564</v>
      </c>
      <c r="Q1667" s="22">
        <f>Table1_2[[#This Row],[Bank Deposit]]-Table1_2[[#This Row],[Saving Accounts]]</f>
        <v>437991.95948159997</v>
      </c>
      <c r="R1667" s="22">
        <f>IF(AND(Table1_2[[#This Row],[Bank Deposit]]&gt;=500000),Table1_2[[#This Row],[Bank Deposit]]+Table1_2[[#This Row],[Bank Deposit]]*0.02,Table1_2[[#This Row],[Bank Deposit]])</f>
        <v>511119.96</v>
      </c>
    </row>
    <row r="1668" spans="1:18" x14ac:dyDescent="0.25">
      <c r="A1668" s="21" t="s">
        <v>4029</v>
      </c>
      <c r="B1668">
        <v>711464485</v>
      </c>
      <c r="C1668">
        <v>29</v>
      </c>
      <c r="D1668" s="8">
        <v>34113.75</v>
      </c>
      <c r="E1668" s="21" t="s">
        <v>1094</v>
      </c>
      <c r="F1668" s="21" t="s">
        <v>475</v>
      </c>
      <c r="G1668" s="21" t="s">
        <v>3820</v>
      </c>
      <c r="H1668" s="22">
        <v>1385972</v>
      </c>
      <c r="I1668" s="22">
        <v>337404.65980319999</v>
      </c>
      <c r="J1668" s="21" t="s">
        <v>4031</v>
      </c>
      <c r="K1668" s="21"/>
      <c r="L1668" s="22">
        <v>2093263354</v>
      </c>
      <c r="M1668" s="22">
        <v>0</v>
      </c>
      <c r="N1668" s="21" t="s">
        <v>12505</v>
      </c>
      <c r="O1668" s="8">
        <v>44540</v>
      </c>
      <c r="P1668" s="21" t="s">
        <v>12564</v>
      </c>
      <c r="Q1668" s="22">
        <f>Table1_2[[#This Row],[Bank Deposit]]-Table1_2[[#This Row],[Saving Accounts]]</f>
        <v>1048567.3401968</v>
      </c>
      <c r="R1668" s="22">
        <f>IF(AND(Table1_2[[#This Row],[Bank Deposit]]&gt;=500000),Table1_2[[#This Row],[Bank Deposit]]+Table1_2[[#This Row],[Bank Deposit]]*0.02,Table1_2[[#This Row],[Bank Deposit]])</f>
        <v>1413691.44</v>
      </c>
    </row>
    <row r="1669" spans="1:18" x14ac:dyDescent="0.25">
      <c r="A1669" s="21" t="s">
        <v>7291</v>
      </c>
      <c r="B1669">
        <v>2674446</v>
      </c>
      <c r="C1669">
        <v>79</v>
      </c>
      <c r="D1669" s="8">
        <v>15851.25</v>
      </c>
      <c r="E1669" s="21" t="s">
        <v>12</v>
      </c>
      <c r="F1669" s="21" t="s">
        <v>147</v>
      </c>
      <c r="G1669" s="21" t="s">
        <v>4058</v>
      </c>
      <c r="H1669" s="22">
        <v>548418</v>
      </c>
      <c r="I1669" s="22">
        <v>148927.61727228001</v>
      </c>
      <c r="J1669" s="21" t="s">
        <v>7293</v>
      </c>
      <c r="K1669" s="21"/>
      <c r="L1669" s="22">
        <v>751619064</v>
      </c>
      <c r="M1669" s="22">
        <v>0</v>
      </c>
      <c r="N1669" s="21" t="s">
        <v>12505</v>
      </c>
      <c r="O1669" s="8">
        <v>44604</v>
      </c>
      <c r="P1669" s="21" t="s">
        <v>12506</v>
      </c>
      <c r="Q1669" s="22">
        <f>Table1_2[[#This Row],[Bank Deposit]]-Table1_2[[#This Row],[Saving Accounts]]</f>
        <v>399490.38272771996</v>
      </c>
      <c r="R1669" s="22">
        <f>IF(AND(Table1_2[[#This Row],[Bank Deposit]]&gt;=500000),Table1_2[[#This Row],[Bank Deposit]]+Table1_2[[#This Row],[Bank Deposit]]*0.02,Table1_2[[#This Row],[Bank Deposit]])</f>
        <v>559386.36</v>
      </c>
    </row>
    <row r="1670" spans="1:18" x14ac:dyDescent="0.25">
      <c r="A1670" s="21" t="s">
        <v>4481</v>
      </c>
      <c r="B1670">
        <v>404379161</v>
      </c>
      <c r="C1670">
        <v>73</v>
      </c>
      <c r="D1670" s="8">
        <v>18042.75</v>
      </c>
      <c r="E1670" s="21" t="s">
        <v>1094</v>
      </c>
      <c r="F1670" s="21" t="s">
        <v>163</v>
      </c>
      <c r="G1670" s="21" t="s">
        <v>4074</v>
      </c>
      <c r="H1670" s="22">
        <v>1015971</v>
      </c>
      <c r="I1670" s="22">
        <v>466664.57500255998</v>
      </c>
      <c r="J1670" s="21" t="s">
        <v>4483</v>
      </c>
      <c r="K1670" s="21"/>
      <c r="L1670" s="22">
        <v>246954708</v>
      </c>
      <c r="M1670" s="22">
        <v>238560062</v>
      </c>
      <c r="N1670" s="21" t="s">
        <v>12515</v>
      </c>
      <c r="O1670" s="8">
        <v>44240</v>
      </c>
      <c r="P1670" s="21" t="s">
        <v>12527</v>
      </c>
      <c r="Q1670" s="22">
        <f>Table1_2[[#This Row],[Bank Deposit]]-Table1_2[[#This Row],[Saving Accounts]]</f>
        <v>549306.42499744007</v>
      </c>
      <c r="R1670" s="22">
        <f>IF(AND(Table1_2[[#This Row],[Bank Deposit]]&gt;=500000),Table1_2[[#This Row],[Bank Deposit]]+Table1_2[[#This Row],[Bank Deposit]]*0.02,Table1_2[[#This Row],[Bank Deposit]])</f>
        <v>1036290.42</v>
      </c>
    </row>
    <row r="1671" spans="1:18" x14ac:dyDescent="0.25">
      <c r="A1671" s="21" t="s">
        <v>7202</v>
      </c>
      <c r="B1671">
        <v>371228698</v>
      </c>
      <c r="C1671">
        <v>29</v>
      </c>
      <c r="D1671" s="8">
        <v>34113.75</v>
      </c>
      <c r="E1671" s="21" t="s">
        <v>12</v>
      </c>
      <c r="F1671" s="21" t="s">
        <v>213</v>
      </c>
      <c r="G1671" s="21" t="s">
        <v>4119</v>
      </c>
      <c r="H1671" s="22">
        <v>886280</v>
      </c>
      <c r="I1671" s="22">
        <v>360051.33387600002</v>
      </c>
      <c r="J1671" s="21" t="s">
        <v>7204</v>
      </c>
      <c r="K1671" s="21"/>
      <c r="L1671" s="22">
        <v>1832395635</v>
      </c>
      <c r="M1671" s="22">
        <v>0</v>
      </c>
      <c r="N1671" s="21" t="s">
        <v>12505</v>
      </c>
      <c r="O1671" s="8">
        <v>44608</v>
      </c>
      <c r="P1671" s="21" t="s">
        <v>12510</v>
      </c>
      <c r="Q1671" s="22">
        <f>Table1_2[[#This Row],[Bank Deposit]]-Table1_2[[#This Row],[Saving Accounts]]</f>
        <v>526228.66612399998</v>
      </c>
      <c r="R1671" s="22">
        <f>IF(AND(Table1_2[[#This Row],[Bank Deposit]]&gt;=500000),Table1_2[[#This Row],[Bank Deposit]]+Table1_2[[#This Row],[Bank Deposit]]*0.02,Table1_2[[#This Row],[Bank Deposit]])</f>
        <v>904005.6</v>
      </c>
    </row>
    <row r="1672" spans="1:18" x14ac:dyDescent="0.25">
      <c r="A1672" s="21" t="s">
        <v>2884</v>
      </c>
      <c r="B1672">
        <v>503978562</v>
      </c>
      <c r="C1672">
        <v>36</v>
      </c>
      <c r="D1672" s="8">
        <v>31557</v>
      </c>
      <c r="E1672" s="21" t="s">
        <v>1094</v>
      </c>
      <c r="F1672" s="21" t="s">
        <v>909</v>
      </c>
      <c r="G1672" s="21" t="s">
        <v>2773</v>
      </c>
      <c r="H1672" s="22">
        <v>836531</v>
      </c>
      <c r="I1672" s="22">
        <v>772573.68390527996</v>
      </c>
      <c r="J1672" s="21" t="s">
        <v>2886</v>
      </c>
      <c r="K1672" s="21"/>
      <c r="L1672" s="22">
        <v>1393045632</v>
      </c>
      <c r="M1672" s="22">
        <v>0</v>
      </c>
      <c r="N1672" s="21" t="s">
        <v>12525</v>
      </c>
      <c r="O1672" s="8">
        <v>44510</v>
      </c>
      <c r="P1672" s="21" t="s">
        <v>12506</v>
      </c>
      <c r="Q1672" s="22">
        <f>Table1_2[[#This Row],[Bank Deposit]]-Table1_2[[#This Row],[Saving Accounts]]</f>
        <v>63957.316094720038</v>
      </c>
      <c r="R1672" s="22">
        <f>IF(AND(Table1_2[[#This Row],[Bank Deposit]]&gt;=500000),Table1_2[[#This Row],[Bank Deposit]]+Table1_2[[#This Row],[Bank Deposit]]*0.02,Table1_2[[#This Row],[Bank Deposit]])</f>
        <v>853261.62</v>
      </c>
    </row>
    <row r="1673" spans="1:18" x14ac:dyDescent="0.25">
      <c r="A1673" s="21" t="s">
        <v>5006</v>
      </c>
      <c r="B1673">
        <v>800680533</v>
      </c>
      <c r="C1673">
        <v>73</v>
      </c>
      <c r="D1673" s="8">
        <v>18042.75</v>
      </c>
      <c r="E1673" s="21" t="s">
        <v>1094</v>
      </c>
      <c r="F1673" s="21" t="s">
        <v>569</v>
      </c>
      <c r="G1673" s="21" t="s">
        <v>4062</v>
      </c>
      <c r="H1673" s="22">
        <v>269797</v>
      </c>
      <c r="I1673" s="22">
        <v>168226.4308</v>
      </c>
      <c r="J1673" s="21" t="s">
        <v>5008</v>
      </c>
      <c r="K1673" s="21"/>
      <c r="L1673" s="22">
        <v>4076068728</v>
      </c>
      <c r="M1673" s="22">
        <v>0</v>
      </c>
      <c r="N1673" s="21" t="s">
        <v>12522</v>
      </c>
      <c r="O1673" s="8">
        <v>44241</v>
      </c>
      <c r="P1673" s="21" t="s">
        <v>12510</v>
      </c>
      <c r="Q1673" s="22">
        <f>Table1_2[[#This Row],[Bank Deposit]]-Table1_2[[#This Row],[Saving Accounts]]</f>
        <v>101570.5692</v>
      </c>
      <c r="R1673" s="22">
        <f>IF(AND(Table1_2[[#This Row],[Bank Deposit]]&gt;=500000),Table1_2[[#This Row],[Bank Deposit]]+Table1_2[[#This Row],[Bank Deposit]]*0.02,Table1_2[[#This Row],[Bank Deposit]])</f>
        <v>269797</v>
      </c>
    </row>
    <row r="1674" spans="1:18" x14ac:dyDescent="0.25">
      <c r="A1674" s="21" t="s">
        <v>8933</v>
      </c>
      <c r="B1674">
        <v>853740203</v>
      </c>
      <c r="C1674">
        <v>73</v>
      </c>
      <c r="D1674" s="8">
        <v>18042.75</v>
      </c>
      <c r="E1674" s="21" t="s">
        <v>12</v>
      </c>
      <c r="F1674" s="21" t="s">
        <v>97</v>
      </c>
      <c r="G1674" s="21" t="s">
        <v>3820</v>
      </c>
      <c r="H1674" s="22">
        <v>917669</v>
      </c>
      <c r="I1674" s="22">
        <v>78946.538299200096</v>
      </c>
      <c r="J1674" s="21" t="s">
        <v>8935</v>
      </c>
      <c r="K1674" s="21"/>
      <c r="L1674" s="22">
        <v>198017127</v>
      </c>
      <c r="M1674" s="22">
        <v>0</v>
      </c>
      <c r="N1674" s="21" t="s">
        <v>12522</v>
      </c>
      <c r="O1674" s="8">
        <v>44459</v>
      </c>
      <c r="P1674" s="21" t="s">
        <v>12512</v>
      </c>
      <c r="Q1674" s="22">
        <f>Table1_2[[#This Row],[Bank Deposit]]-Table1_2[[#This Row],[Saving Accounts]]</f>
        <v>838722.46170079987</v>
      </c>
      <c r="R1674" s="22">
        <f>IF(AND(Table1_2[[#This Row],[Bank Deposit]]&gt;=500000),Table1_2[[#This Row],[Bank Deposit]]+Table1_2[[#This Row],[Bank Deposit]]*0.02,Table1_2[[#This Row],[Bank Deposit]])</f>
        <v>936022.38</v>
      </c>
    </row>
    <row r="1675" spans="1:18" x14ac:dyDescent="0.25">
      <c r="A1675" s="21" t="s">
        <v>8370</v>
      </c>
      <c r="B1675">
        <v>992222747</v>
      </c>
      <c r="C1675">
        <v>32</v>
      </c>
      <c r="D1675" s="8">
        <v>33018</v>
      </c>
      <c r="E1675" s="21" t="s">
        <v>12</v>
      </c>
      <c r="F1675" s="21" t="s">
        <v>318</v>
      </c>
      <c r="G1675" s="21" t="s">
        <v>2773</v>
      </c>
      <c r="H1675" s="22">
        <v>199934</v>
      </c>
      <c r="I1675" s="22">
        <v>152113.6494423</v>
      </c>
      <c r="J1675" s="21" t="s">
        <v>8372</v>
      </c>
      <c r="K1675" s="21"/>
      <c r="L1675" s="22">
        <v>1477704375</v>
      </c>
      <c r="M1675" s="22">
        <v>0</v>
      </c>
      <c r="N1675" s="21" t="s">
        <v>12522</v>
      </c>
      <c r="O1675" s="8">
        <v>44417</v>
      </c>
      <c r="P1675" s="21" t="s">
        <v>12510</v>
      </c>
      <c r="Q1675" s="22">
        <f>Table1_2[[#This Row],[Bank Deposit]]-Table1_2[[#This Row],[Saving Accounts]]</f>
        <v>47820.350557700003</v>
      </c>
      <c r="R1675" s="22">
        <f>IF(AND(Table1_2[[#This Row],[Bank Deposit]]&gt;=500000),Table1_2[[#This Row],[Bank Deposit]]+Table1_2[[#This Row],[Bank Deposit]]*0.02,Table1_2[[#This Row],[Bank Deposit]])</f>
        <v>199934</v>
      </c>
    </row>
    <row r="1676" spans="1:18" x14ac:dyDescent="0.25">
      <c r="A1676" s="21" t="s">
        <v>207</v>
      </c>
      <c r="B1676">
        <v>738124493</v>
      </c>
      <c r="C1676">
        <v>71</v>
      </c>
      <c r="D1676" s="8">
        <v>18773.25</v>
      </c>
      <c r="E1676" s="21" t="s">
        <v>12</v>
      </c>
      <c r="F1676" s="21" t="s">
        <v>208</v>
      </c>
      <c r="G1676" s="21" t="s">
        <v>14</v>
      </c>
      <c r="H1676" s="22">
        <v>315905</v>
      </c>
      <c r="I1676" s="22">
        <v>401471.88481764001</v>
      </c>
      <c r="J1676" s="21" t="s">
        <v>210</v>
      </c>
      <c r="K1676" s="21"/>
      <c r="L1676" s="22">
        <v>930004416</v>
      </c>
      <c r="M1676" s="22">
        <v>4263476272</v>
      </c>
      <c r="N1676" s="21" t="s">
        <v>12515</v>
      </c>
      <c r="O1676" s="8">
        <v>44247</v>
      </c>
      <c r="P1676" s="21" t="s">
        <v>12516</v>
      </c>
      <c r="Q1676" s="22">
        <f>Table1_2[[#This Row],[Bank Deposit]]-Table1_2[[#This Row],[Saving Accounts]]</f>
        <v>-85566.884817640006</v>
      </c>
      <c r="R1676" s="22">
        <f>IF(AND(Table1_2[[#This Row],[Bank Deposit]]&gt;=500000),Table1_2[[#This Row],[Bank Deposit]]+Table1_2[[#This Row],[Bank Deposit]]*0.02,Table1_2[[#This Row],[Bank Deposit]])</f>
        <v>315905</v>
      </c>
    </row>
    <row r="1677" spans="1:18" x14ac:dyDescent="0.25">
      <c r="A1677" s="21" t="s">
        <v>3183</v>
      </c>
      <c r="B1677">
        <v>64911273</v>
      </c>
      <c r="C1677">
        <v>61</v>
      </c>
      <c r="D1677" s="8">
        <v>22425.75</v>
      </c>
      <c r="E1677" s="21" t="s">
        <v>1094</v>
      </c>
      <c r="F1677" s="21" t="s">
        <v>344</v>
      </c>
      <c r="G1677" s="21" t="s">
        <v>3058</v>
      </c>
      <c r="H1677" s="22">
        <v>1505541</v>
      </c>
      <c r="I1677" s="22">
        <v>298160.38068960002</v>
      </c>
      <c r="J1677" s="21" t="s">
        <v>3185</v>
      </c>
      <c r="K1677" s="21"/>
      <c r="L1677" s="22">
        <v>1460477408</v>
      </c>
      <c r="M1677" s="22">
        <v>0</v>
      </c>
      <c r="N1677" s="21" t="s">
        <v>12522</v>
      </c>
      <c r="O1677" s="8">
        <v>44234</v>
      </c>
      <c r="P1677" s="21" t="s">
        <v>12512</v>
      </c>
      <c r="Q1677" s="22">
        <f>Table1_2[[#This Row],[Bank Deposit]]-Table1_2[[#This Row],[Saving Accounts]]</f>
        <v>1207380.6193104</v>
      </c>
      <c r="R1677" s="22">
        <f>IF(AND(Table1_2[[#This Row],[Bank Deposit]]&gt;=500000),Table1_2[[#This Row],[Bank Deposit]]+Table1_2[[#This Row],[Bank Deposit]]*0.02,Table1_2[[#This Row],[Bank Deposit]])</f>
        <v>1535651.82</v>
      </c>
    </row>
    <row r="1678" spans="1:18" x14ac:dyDescent="0.25">
      <c r="A1678" s="21" t="s">
        <v>1535</v>
      </c>
      <c r="B1678">
        <v>437806030</v>
      </c>
      <c r="C1678">
        <v>74</v>
      </c>
      <c r="D1678" s="8">
        <v>17677.5</v>
      </c>
      <c r="E1678" s="21" t="s">
        <v>1094</v>
      </c>
      <c r="F1678" s="21" t="s">
        <v>1536</v>
      </c>
      <c r="G1678" s="21" t="s">
        <v>14</v>
      </c>
      <c r="H1678" s="22">
        <v>1040580</v>
      </c>
      <c r="I1678" s="22">
        <v>110516.77215039999</v>
      </c>
      <c r="J1678" s="21" t="s">
        <v>1538</v>
      </c>
      <c r="K1678" s="21"/>
      <c r="L1678" s="22">
        <v>1503044928</v>
      </c>
      <c r="M1678" s="22">
        <v>0</v>
      </c>
      <c r="N1678" s="21" t="s">
        <v>12525</v>
      </c>
      <c r="O1678" s="8">
        <v>44359</v>
      </c>
      <c r="P1678" s="21" t="s">
        <v>12564</v>
      </c>
      <c r="Q1678" s="22">
        <f>Table1_2[[#This Row],[Bank Deposit]]-Table1_2[[#This Row],[Saving Accounts]]</f>
        <v>930063.22784960002</v>
      </c>
      <c r="R1678" s="22">
        <f>IF(AND(Table1_2[[#This Row],[Bank Deposit]]&gt;=500000),Table1_2[[#This Row],[Bank Deposit]]+Table1_2[[#This Row],[Bank Deposit]]*0.02,Table1_2[[#This Row],[Bank Deposit]])</f>
        <v>1061391.6000000001</v>
      </c>
    </row>
    <row r="1679" spans="1:18" x14ac:dyDescent="0.25">
      <c r="A1679" s="21" t="s">
        <v>1149</v>
      </c>
      <c r="B1679">
        <v>4103665</v>
      </c>
      <c r="C1679">
        <v>41</v>
      </c>
      <c r="D1679" s="8">
        <v>29730.75</v>
      </c>
      <c r="E1679" s="21" t="s">
        <v>1094</v>
      </c>
      <c r="F1679" s="21" t="s">
        <v>598</v>
      </c>
      <c r="G1679" s="21" t="s">
        <v>14</v>
      </c>
      <c r="H1679" s="22">
        <v>558283</v>
      </c>
      <c r="I1679" s="22">
        <v>147703.29900480001</v>
      </c>
      <c r="J1679" s="21" t="s">
        <v>1151</v>
      </c>
      <c r="K1679" s="21"/>
      <c r="L1679" s="22">
        <v>1393121268</v>
      </c>
      <c r="M1679" s="22">
        <v>0</v>
      </c>
      <c r="N1679" s="21" t="s">
        <v>12539</v>
      </c>
      <c r="O1679" s="8">
        <v>44213</v>
      </c>
      <c r="P1679" s="21" t="s">
        <v>12512</v>
      </c>
      <c r="Q1679" s="22">
        <f>Table1_2[[#This Row],[Bank Deposit]]-Table1_2[[#This Row],[Saving Accounts]]</f>
        <v>410579.70099519996</v>
      </c>
      <c r="R1679" s="22">
        <f>IF(AND(Table1_2[[#This Row],[Bank Deposit]]&gt;=500000),Table1_2[[#This Row],[Bank Deposit]]+Table1_2[[#This Row],[Bank Deposit]]*0.02,Table1_2[[#This Row],[Bank Deposit]])</f>
        <v>569448.66</v>
      </c>
    </row>
    <row r="1680" spans="1:18" x14ac:dyDescent="0.25">
      <c r="A1680" s="21" t="s">
        <v>6767</v>
      </c>
      <c r="B1680">
        <v>380427813</v>
      </c>
      <c r="C1680">
        <v>74</v>
      </c>
      <c r="D1680" s="8">
        <v>17677.5</v>
      </c>
      <c r="E1680" s="21" t="s">
        <v>12</v>
      </c>
      <c r="F1680" s="21" t="s">
        <v>381</v>
      </c>
      <c r="G1680" s="21" t="s">
        <v>4095</v>
      </c>
      <c r="H1680" s="22">
        <v>3144473</v>
      </c>
      <c r="I1680" s="22">
        <v>1277139.6347423999</v>
      </c>
      <c r="J1680" s="21" t="s">
        <v>6769</v>
      </c>
      <c r="K1680" s="21"/>
      <c r="L1680" s="22">
        <v>675973792</v>
      </c>
      <c r="M1680" s="22">
        <v>0</v>
      </c>
      <c r="N1680" s="21" t="s">
        <v>12522</v>
      </c>
      <c r="O1680" s="8">
        <v>44288</v>
      </c>
      <c r="P1680" s="21" t="s">
        <v>12510</v>
      </c>
      <c r="Q1680" s="22">
        <f>Table1_2[[#This Row],[Bank Deposit]]-Table1_2[[#This Row],[Saving Accounts]]</f>
        <v>1867333.3652576001</v>
      </c>
      <c r="R1680" s="22">
        <f>IF(AND(Table1_2[[#This Row],[Bank Deposit]]&gt;=500000),Table1_2[[#This Row],[Bank Deposit]]+Table1_2[[#This Row],[Bank Deposit]]*0.02,Table1_2[[#This Row],[Bank Deposit]])</f>
        <v>3207362.46</v>
      </c>
    </row>
    <row r="1681" spans="1:18" x14ac:dyDescent="0.25">
      <c r="A1681" s="21" t="s">
        <v>1261</v>
      </c>
      <c r="B1681">
        <v>170783195</v>
      </c>
      <c r="C1681">
        <v>25</v>
      </c>
      <c r="D1681" s="8">
        <v>35574.75</v>
      </c>
      <c r="E1681" s="21" t="s">
        <v>1094</v>
      </c>
      <c r="F1681" s="21" t="s">
        <v>290</v>
      </c>
      <c r="G1681" s="21" t="s">
        <v>14</v>
      </c>
      <c r="H1681" s="22">
        <v>2379513</v>
      </c>
      <c r="I1681" s="22">
        <v>259385.06171424</v>
      </c>
      <c r="J1681" s="21" t="s">
        <v>1263</v>
      </c>
      <c r="K1681" s="21"/>
      <c r="L1681" s="22">
        <v>3192059145</v>
      </c>
      <c r="M1681" s="22">
        <v>0</v>
      </c>
      <c r="N1681" s="21" t="s">
        <v>12539</v>
      </c>
      <c r="O1681" s="8">
        <v>44322</v>
      </c>
      <c r="P1681" s="21" t="s">
        <v>12512</v>
      </c>
      <c r="Q1681" s="22">
        <f>Table1_2[[#This Row],[Bank Deposit]]-Table1_2[[#This Row],[Saving Accounts]]</f>
        <v>2120127.9382857601</v>
      </c>
      <c r="R1681" s="22">
        <f>IF(AND(Table1_2[[#This Row],[Bank Deposit]]&gt;=500000),Table1_2[[#This Row],[Bank Deposit]]+Table1_2[[#This Row],[Bank Deposit]]*0.02,Table1_2[[#This Row],[Bank Deposit]])</f>
        <v>2427103.2599999998</v>
      </c>
    </row>
    <row r="1682" spans="1:18" x14ac:dyDescent="0.25">
      <c r="A1682" s="21" t="s">
        <v>7697</v>
      </c>
      <c r="B1682">
        <v>999205699</v>
      </c>
      <c r="C1682">
        <v>43</v>
      </c>
      <c r="D1682" s="8">
        <v>29000.25</v>
      </c>
      <c r="E1682" s="21" t="s">
        <v>12</v>
      </c>
      <c r="F1682" s="21" t="s">
        <v>818</v>
      </c>
      <c r="G1682" s="21" t="s">
        <v>3058</v>
      </c>
      <c r="H1682" s="22">
        <v>282111</v>
      </c>
      <c r="I1682" s="22">
        <v>84458.814446160002</v>
      </c>
      <c r="J1682" s="21" t="s">
        <v>7699</v>
      </c>
      <c r="K1682" s="21"/>
      <c r="L1682" s="22">
        <v>1001791296</v>
      </c>
      <c r="M1682" s="22">
        <v>0</v>
      </c>
      <c r="N1682" s="21" t="s">
        <v>12505</v>
      </c>
      <c r="O1682" s="8">
        <v>44496</v>
      </c>
      <c r="P1682" s="21" t="s">
        <v>12506</v>
      </c>
      <c r="Q1682" s="22">
        <f>Table1_2[[#This Row],[Bank Deposit]]-Table1_2[[#This Row],[Saving Accounts]]</f>
        <v>197652.18555384001</v>
      </c>
      <c r="R1682" s="22">
        <f>IF(AND(Table1_2[[#This Row],[Bank Deposit]]&gt;=500000),Table1_2[[#This Row],[Bank Deposit]]+Table1_2[[#This Row],[Bank Deposit]]*0.02,Table1_2[[#This Row],[Bank Deposit]])</f>
        <v>282111</v>
      </c>
    </row>
    <row r="1683" spans="1:18" x14ac:dyDescent="0.25">
      <c r="A1683" s="21" t="s">
        <v>4154</v>
      </c>
      <c r="B1683">
        <v>768605932</v>
      </c>
      <c r="C1683">
        <v>20</v>
      </c>
      <c r="D1683" s="8">
        <v>37401</v>
      </c>
      <c r="E1683" s="21" t="s">
        <v>1094</v>
      </c>
      <c r="F1683" s="21" t="s">
        <v>305</v>
      </c>
      <c r="G1683" s="21" t="s">
        <v>4119</v>
      </c>
      <c r="H1683" s="22">
        <v>1224258</v>
      </c>
      <c r="I1683" s="22">
        <v>349158.27464999998</v>
      </c>
      <c r="J1683" s="21" t="s">
        <v>4156</v>
      </c>
      <c r="K1683" s="21"/>
      <c r="L1683" s="22">
        <v>1245893747</v>
      </c>
      <c r="M1683" s="22">
        <v>0</v>
      </c>
      <c r="N1683" s="21" t="s">
        <v>12525</v>
      </c>
      <c r="O1683" s="8">
        <v>44609</v>
      </c>
      <c r="P1683" s="21" t="s">
        <v>12506</v>
      </c>
      <c r="Q1683" s="22">
        <f>Table1_2[[#This Row],[Bank Deposit]]-Table1_2[[#This Row],[Saving Accounts]]</f>
        <v>875099.72534999996</v>
      </c>
      <c r="R1683" s="22">
        <f>IF(AND(Table1_2[[#This Row],[Bank Deposit]]&gt;=500000),Table1_2[[#This Row],[Bank Deposit]]+Table1_2[[#This Row],[Bank Deposit]]*0.02,Table1_2[[#This Row],[Bank Deposit]])</f>
        <v>1248743.1599999999</v>
      </c>
    </row>
    <row r="1684" spans="1:18" x14ac:dyDescent="0.25">
      <c r="A1684" s="21" t="s">
        <v>9075</v>
      </c>
      <c r="B1684">
        <v>63506705</v>
      </c>
      <c r="C1684">
        <v>20</v>
      </c>
      <c r="D1684" s="8">
        <v>36707</v>
      </c>
      <c r="E1684" s="21" t="s">
        <v>12</v>
      </c>
      <c r="F1684" s="21" t="s">
        <v>15541</v>
      </c>
      <c r="G1684" s="21" t="s">
        <v>4105</v>
      </c>
      <c r="H1684" s="22">
        <v>950404</v>
      </c>
      <c r="I1684" s="22">
        <v>367675.54486488982</v>
      </c>
      <c r="J1684" s="21" t="s">
        <v>9077</v>
      </c>
      <c r="K1684" s="21"/>
      <c r="L1684" s="22">
        <v>258230368</v>
      </c>
      <c r="M1684" s="22">
        <v>0</v>
      </c>
      <c r="N1684" s="21" t="s">
        <v>12522</v>
      </c>
      <c r="O1684" s="8">
        <v>44272</v>
      </c>
      <c r="P1684" s="21" t="s">
        <v>12512</v>
      </c>
      <c r="Q1684" s="22">
        <f>Table1_2[[#This Row],[Bank Deposit]]-Table1_2[[#This Row],[Saving Accounts]]</f>
        <v>582728.45513511018</v>
      </c>
      <c r="R1684" s="22">
        <f>IF(AND(Table1_2[[#This Row],[Bank Deposit]]&gt;=500000),Table1_2[[#This Row],[Bank Deposit]]+Table1_2[[#This Row],[Bank Deposit]]*0.02,Table1_2[[#This Row],[Bank Deposit]])</f>
        <v>969412.08</v>
      </c>
    </row>
    <row r="1685" spans="1:18" x14ac:dyDescent="0.25">
      <c r="A1685" s="21" t="s">
        <v>7041</v>
      </c>
      <c r="B1685">
        <v>131050069</v>
      </c>
      <c r="C1685">
        <v>78</v>
      </c>
      <c r="D1685" s="8">
        <v>16216.5</v>
      </c>
      <c r="E1685" s="21" t="s">
        <v>12</v>
      </c>
      <c r="F1685" s="21" t="s">
        <v>53</v>
      </c>
      <c r="G1685" s="21" t="s">
        <v>4066</v>
      </c>
      <c r="H1685" s="22">
        <v>156983</v>
      </c>
      <c r="I1685" s="22">
        <v>46813.775523839999</v>
      </c>
      <c r="J1685" s="21" t="s">
        <v>7043</v>
      </c>
      <c r="K1685" s="21"/>
      <c r="L1685" s="22">
        <v>268515982</v>
      </c>
      <c r="M1685" s="22">
        <v>0</v>
      </c>
      <c r="N1685" s="21" t="s">
        <v>12539</v>
      </c>
      <c r="O1685" s="8">
        <v>44663</v>
      </c>
      <c r="P1685" s="21" t="s">
        <v>12566</v>
      </c>
      <c r="Q1685" s="22">
        <f>Table1_2[[#This Row],[Bank Deposit]]-Table1_2[[#This Row],[Saving Accounts]]</f>
        <v>110169.22447616</v>
      </c>
      <c r="R1685" s="22">
        <f>IF(AND(Table1_2[[#This Row],[Bank Deposit]]&gt;=500000),Table1_2[[#This Row],[Bank Deposit]]+Table1_2[[#This Row],[Bank Deposit]]*0.02,Table1_2[[#This Row],[Bank Deposit]])</f>
        <v>156983</v>
      </c>
    </row>
    <row r="1686" spans="1:18" x14ac:dyDescent="0.25">
      <c r="A1686" s="21" t="s">
        <v>3048</v>
      </c>
      <c r="B1686">
        <v>734355758</v>
      </c>
      <c r="C1686">
        <v>23</v>
      </c>
      <c r="D1686" s="8">
        <v>36305.25</v>
      </c>
      <c r="E1686" s="21" t="s">
        <v>1094</v>
      </c>
      <c r="F1686" s="21" t="s">
        <v>1146</v>
      </c>
      <c r="G1686" s="21" t="s">
        <v>2773</v>
      </c>
      <c r="H1686" s="22">
        <v>641483</v>
      </c>
      <c r="I1686" s="22">
        <v>344635.15740192001</v>
      </c>
      <c r="J1686" s="21" t="s">
        <v>3050</v>
      </c>
      <c r="K1686" s="21"/>
      <c r="L1686" s="22">
        <v>1991279056</v>
      </c>
      <c r="M1686" s="22">
        <v>0</v>
      </c>
      <c r="N1686" s="21" t="s">
        <v>12505</v>
      </c>
      <c r="O1686" s="8">
        <v>44552</v>
      </c>
      <c r="P1686" s="21" t="s">
        <v>12506</v>
      </c>
      <c r="Q1686" s="22">
        <f>Table1_2[[#This Row],[Bank Deposit]]-Table1_2[[#This Row],[Saving Accounts]]</f>
        <v>296847.84259807999</v>
      </c>
      <c r="R1686" s="22">
        <f>IF(AND(Table1_2[[#This Row],[Bank Deposit]]&gt;=500000),Table1_2[[#This Row],[Bank Deposit]]+Table1_2[[#This Row],[Bank Deposit]]*0.02,Table1_2[[#This Row],[Bank Deposit]])</f>
        <v>654312.66</v>
      </c>
    </row>
    <row r="1687" spans="1:18" x14ac:dyDescent="0.25">
      <c r="A1687" s="21" t="s">
        <v>6793</v>
      </c>
      <c r="B1687">
        <v>790370097</v>
      </c>
      <c r="C1687">
        <v>48</v>
      </c>
      <c r="D1687" s="8">
        <v>27174</v>
      </c>
      <c r="E1687" s="21" t="s">
        <v>12</v>
      </c>
      <c r="F1687" s="21" t="s">
        <v>4364</v>
      </c>
      <c r="G1687" s="21" t="s">
        <v>4070</v>
      </c>
      <c r="H1687" s="22">
        <v>243942</v>
      </c>
      <c r="I1687" s="22">
        <v>180559.37354688</v>
      </c>
      <c r="J1687" s="21" t="s">
        <v>6795</v>
      </c>
      <c r="K1687" s="21"/>
      <c r="L1687" s="22">
        <v>734751488</v>
      </c>
      <c r="M1687" s="22">
        <v>0</v>
      </c>
      <c r="N1687" s="21" t="s">
        <v>12525</v>
      </c>
      <c r="O1687" s="8">
        <v>44501</v>
      </c>
      <c r="P1687" s="21" t="s">
        <v>12506</v>
      </c>
      <c r="Q1687" s="22">
        <f>Table1_2[[#This Row],[Bank Deposit]]-Table1_2[[#This Row],[Saving Accounts]]</f>
        <v>63382.626453119999</v>
      </c>
      <c r="R1687" s="22">
        <f>IF(AND(Table1_2[[#This Row],[Bank Deposit]]&gt;=500000),Table1_2[[#This Row],[Bank Deposit]]+Table1_2[[#This Row],[Bank Deposit]]*0.02,Table1_2[[#This Row],[Bank Deposit]])</f>
        <v>243942</v>
      </c>
    </row>
    <row r="1688" spans="1:18" x14ac:dyDescent="0.25">
      <c r="A1688" s="21" t="s">
        <v>6415</v>
      </c>
      <c r="B1688">
        <v>510835677</v>
      </c>
      <c r="C1688">
        <v>26</v>
      </c>
      <c r="D1688" s="8">
        <v>35209.5</v>
      </c>
      <c r="E1688" s="21" t="s">
        <v>12</v>
      </c>
      <c r="F1688" s="21" t="s">
        <v>442</v>
      </c>
      <c r="G1688" s="21" t="s">
        <v>4148</v>
      </c>
      <c r="H1688" s="22">
        <v>430087</v>
      </c>
      <c r="I1688" s="22">
        <v>64096.842930120001</v>
      </c>
      <c r="J1688" s="21" t="s">
        <v>6417</v>
      </c>
      <c r="K1688" s="21"/>
      <c r="L1688" s="22">
        <v>99158688</v>
      </c>
      <c r="M1688" s="22">
        <v>0</v>
      </c>
      <c r="N1688" s="21" t="s">
        <v>12522</v>
      </c>
      <c r="O1688" s="8">
        <v>44403</v>
      </c>
      <c r="P1688" s="21" t="s">
        <v>12510</v>
      </c>
      <c r="Q1688" s="22">
        <f>Table1_2[[#This Row],[Bank Deposit]]-Table1_2[[#This Row],[Saving Accounts]]</f>
        <v>365990.15706987999</v>
      </c>
      <c r="R1688" s="22">
        <f>IF(AND(Table1_2[[#This Row],[Bank Deposit]]&gt;=500000),Table1_2[[#This Row],[Bank Deposit]]+Table1_2[[#This Row],[Bank Deposit]]*0.02,Table1_2[[#This Row],[Bank Deposit]])</f>
        <v>430087</v>
      </c>
    </row>
    <row r="1689" spans="1:18" x14ac:dyDescent="0.25">
      <c r="A1689" s="21" t="s">
        <v>6776</v>
      </c>
      <c r="B1689">
        <v>514246525</v>
      </c>
      <c r="C1689">
        <v>42</v>
      </c>
      <c r="D1689" s="8">
        <v>29365.5</v>
      </c>
      <c r="E1689" s="21" t="s">
        <v>12</v>
      </c>
      <c r="F1689" s="21" t="s">
        <v>491</v>
      </c>
      <c r="G1689" s="21" t="s">
        <v>4066</v>
      </c>
      <c r="H1689" s="22">
        <v>565013</v>
      </c>
      <c r="I1689" s="22">
        <v>275176.8261216</v>
      </c>
      <c r="J1689" s="21" t="s">
        <v>6778</v>
      </c>
      <c r="K1689" s="21"/>
      <c r="L1689" s="22">
        <v>2562845376</v>
      </c>
      <c r="M1689" s="22">
        <v>0</v>
      </c>
      <c r="N1689" s="21" t="s">
        <v>12539</v>
      </c>
      <c r="O1689" s="8">
        <v>44294</v>
      </c>
      <c r="P1689" s="21" t="s">
        <v>12512</v>
      </c>
      <c r="Q1689" s="22">
        <f>Table1_2[[#This Row],[Bank Deposit]]-Table1_2[[#This Row],[Saving Accounts]]</f>
        <v>289836.1738784</v>
      </c>
      <c r="R1689" s="22">
        <f>IF(AND(Table1_2[[#This Row],[Bank Deposit]]&gt;=500000),Table1_2[[#This Row],[Bank Deposit]]+Table1_2[[#This Row],[Bank Deposit]]*0.02,Table1_2[[#This Row],[Bank Deposit]])</f>
        <v>576313.26</v>
      </c>
    </row>
    <row r="1690" spans="1:18" x14ac:dyDescent="0.25">
      <c r="A1690" s="21" t="s">
        <v>4886</v>
      </c>
      <c r="B1690">
        <v>265889402</v>
      </c>
      <c r="C1690">
        <v>25</v>
      </c>
      <c r="D1690" s="8">
        <v>35574.75</v>
      </c>
      <c r="E1690" s="21" t="s">
        <v>1094</v>
      </c>
      <c r="F1690" s="21" t="s">
        <v>636</v>
      </c>
      <c r="G1690" s="21" t="s">
        <v>4084</v>
      </c>
      <c r="H1690" s="22">
        <v>350879</v>
      </c>
      <c r="I1690" s="22">
        <v>190084.64517</v>
      </c>
      <c r="J1690" s="21" t="s">
        <v>4888</v>
      </c>
      <c r="K1690" s="21"/>
      <c r="L1690" s="22">
        <v>609509376</v>
      </c>
      <c r="M1690" s="22">
        <v>165029704</v>
      </c>
      <c r="N1690" s="21" t="s">
        <v>12515</v>
      </c>
      <c r="O1690" s="8">
        <v>44407</v>
      </c>
      <c r="P1690" s="21" t="s">
        <v>12516</v>
      </c>
      <c r="Q1690" s="22">
        <f>Table1_2[[#This Row],[Bank Deposit]]-Table1_2[[#This Row],[Saving Accounts]]</f>
        <v>160794.35483</v>
      </c>
      <c r="R1690" s="22">
        <f>IF(AND(Table1_2[[#This Row],[Bank Deposit]]&gt;=500000),Table1_2[[#This Row],[Bank Deposit]]+Table1_2[[#This Row],[Bank Deposit]]*0.02,Table1_2[[#This Row],[Bank Deposit]])</f>
        <v>350879</v>
      </c>
    </row>
    <row r="1691" spans="1:18" x14ac:dyDescent="0.25">
      <c r="A1691" s="21" t="s">
        <v>4535</v>
      </c>
      <c r="B1691">
        <v>981655295</v>
      </c>
      <c r="C1691">
        <v>17</v>
      </c>
      <c r="D1691" s="8">
        <v>38496.75</v>
      </c>
      <c r="E1691" s="21" t="s">
        <v>1094</v>
      </c>
      <c r="F1691" s="21" t="s">
        <v>422</v>
      </c>
      <c r="G1691" s="21" t="s">
        <v>4220</v>
      </c>
      <c r="H1691" s="22">
        <v>1503847</v>
      </c>
      <c r="I1691" s="22">
        <v>659812.77521640004</v>
      </c>
      <c r="J1691" s="21" t="s">
        <v>4537</v>
      </c>
      <c r="K1691" s="21"/>
      <c r="L1691" s="22">
        <v>752198139</v>
      </c>
      <c r="M1691" s="22">
        <v>0</v>
      </c>
      <c r="N1691" s="21" t="s">
        <v>12539</v>
      </c>
      <c r="O1691" s="8">
        <v>44541</v>
      </c>
      <c r="P1691" s="21" t="s">
        <v>12566</v>
      </c>
      <c r="Q1691" s="22">
        <f>Table1_2[[#This Row],[Bank Deposit]]-Table1_2[[#This Row],[Saving Accounts]]</f>
        <v>844034.22478359996</v>
      </c>
      <c r="R1691" s="22">
        <f>IF(AND(Table1_2[[#This Row],[Bank Deposit]]&gt;=500000),Table1_2[[#This Row],[Bank Deposit]]+Table1_2[[#This Row],[Bank Deposit]]*0.02,Table1_2[[#This Row],[Bank Deposit]])</f>
        <v>1533923.94</v>
      </c>
    </row>
    <row r="1692" spans="1:18" x14ac:dyDescent="0.25">
      <c r="A1692" s="21" t="s">
        <v>5685</v>
      </c>
      <c r="B1692">
        <v>388561379</v>
      </c>
      <c r="C1692">
        <v>50</v>
      </c>
      <c r="D1692" s="8">
        <v>26443.5</v>
      </c>
      <c r="E1692" s="21" t="s">
        <v>1094</v>
      </c>
      <c r="F1692" s="21" t="s">
        <v>246</v>
      </c>
      <c r="G1692" s="21" t="s">
        <v>4058</v>
      </c>
      <c r="H1692" s="22">
        <v>146402</v>
      </c>
      <c r="I1692" s="22">
        <v>117810.57038400001</v>
      </c>
      <c r="J1692" s="21" t="s">
        <v>5687</v>
      </c>
      <c r="K1692" s="21"/>
      <c r="L1692" s="22">
        <v>562278024</v>
      </c>
      <c r="M1692" s="22">
        <v>0</v>
      </c>
      <c r="N1692" s="21" t="s">
        <v>12522</v>
      </c>
      <c r="O1692" s="8">
        <v>44511</v>
      </c>
      <c r="P1692" s="21" t="s">
        <v>12510</v>
      </c>
      <c r="Q1692" s="22">
        <f>Table1_2[[#This Row],[Bank Deposit]]-Table1_2[[#This Row],[Saving Accounts]]</f>
        <v>28591.429615999994</v>
      </c>
      <c r="R1692" s="22">
        <f>IF(AND(Table1_2[[#This Row],[Bank Deposit]]&gt;=500000),Table1_2[[#This Row],[Bank Deposit]]+Table1_2[[#This Row],[Bank Deposit]]*0.02,Table1_2[[#This Row],[Bank Deposit]])</f>
        <v>146402</v>
      </c>
    </row>
    <row r="1693" spans="1:18" x14ac:dyDescent="0.25">
      <c r="A1693" s="21" t="s">
        <v>5784</v>
      </c>
      <c r="B1693">
        <v>132539151</v>
      </c>
      <c r="C1693">
        <v>80</v>
      </c>
      <c r="D1693" s="8">
        <v>15486</v>
      </c>
      <c r="E1693" s="21" t="s">
        <v>1094</v>
      </c>
      <c r="F1693" s="21" t="s">
        <v>181</v>
      </c>
      <c r="G1693" s="21" t="s">
        <v>4074</v>
      </c>
      <c r="H1693" s="22">
        <v>49572</v>
      </c>
      <c r="I1693" s="22">
        <v>30468.720844799998</v>
      </c>
      <c r="J1693" s="21" t="s">
        <v>5786</v>
      </c>
      <c r="K1693" s="21"/>
      <c r="L1693" s="22">
        <v>1372560924</v>
      </c>
      <c r="M1693" s="22">
        <v>0</v>
      </c>
      <c r="N1693" s="21" t="s">
        <v>12505</v>
      </c>
      <c r="O1693" s="8">
        <v>44273</v>
      </c>
      <c r="P1693" s="21" t="s">
        <v>12506</v>
      </c>
      <c r="Q1693" s="22">
        <f>Table1_2[[#This Row],[Bank Deposit]]-Table1_2[[#This Row],[Saving Accounts]]</f>
        <v>19103.279155200002</v>
      </c>
      <c r="R1693" s="22">
        <f>IF(AND(Table1_2[[#This Row],[Bank Deposit]]&gt;=500000),Table1_2[[#This Row],[Bank Deposit]]+Table1_2[[#This Row],[Bank Deposit]]*0.02,Table1_2[[#This Row],[Bank Deposit]])</f>
        <v>49572</v>
      </c>
    </row>
    <row r="1694" spans="1:18" x14ac:dyDescent="0.25">
      <c r="A1694" s="21" t="s">
        <v>7655</v>
      </c>
      <c r="B1694">
        <v>679057272</v>
      </c>
      <c r="C1694">
        <v>62</v>
      </c>
      <c r="D1694" s="8">
        <v>22060.5</v>
      </c>
      <c r="E1694" s="21" t="s">
        <v>12</v>
      </c>
      <c r="F1694" s="21" t="s">
        <v>874</v>
      </c>
      <c r="G1694" s="21" t="s">
        <v>3058</v>
      </c>
      <c r="H1694" s="22">
        <v>157233</v>
      </c>
      <c r="I1694" s="22">
        <v>46603.887876000001</v>
      </c>
      <c r="J1694" s="21" t="s">
        <v>7657</v>
      </c>
      <c r="K1694" s="21"/>
      <c r="L1694" s="22">
        <v>14386059</v>
      </c>
      <c r="M1694" s="22">
        <v>0</v>
      </c>
      <c r="N1694" s="21" t="s">
        <v>12522</v>
      </c>
      <c r="O1694" s="8">
        <v>44218</v>
      </c>
      <c r="P1694" s="21" t="s">
        <v>12510</v>
      </c>
      <c r="Q1694" s="22">
        <f>Table1_2[[#This Row],[Bank Deposit]]-Table1_2[[#This Row],[Saving Accounts]]</f>
        <v>110629.11212400001</v>
      </c>
      <c r="R1694" s="22">
        <f>IF(AND(Table1_2[[#This Row],[Bank Deposit]]&gt;=500000),Table1_2[[#This Row],[Bank Deposit]]+Table1_2[[#This Row],[Bank Deposit]]*0.02,Table1_2[[#This Row],[Bank Deposit]])</f>
        <v>157233</v>
      </c>
    </row>
    <row r="1695" spans="1:18" x14ac:dyDescent="0.25">
      <c r="A1695" s="21" t="s">
        <v>6354</v>
      </c>
      <c r="B1695">
        <v>892875281</v>
      </c>
      <c r="C1695">
        <v>27</v>
      </c>
      <c r="D1695" s="8">
        <v>34844.25</v>
      </c>
      <c r="E1695" s="21" t="s">
        <v>12</v>
      </c>
      <c r="F1695" s="21" t="s">
        <v>78</v>
      </c>
      <c r="G1695" s="21" t="s">
        <v>4112</v>
      </c>
      <c r="H1695" s="22">
        <v>2140826</v>
      </c>
      <c r="I1695" s="22">
        <v>396254.82126320997</v>
      </c>
      <c r="J1695" s="21" t="s">
        <v>6356</v>
      </c>
      <c r="K1695" s="21"/>
      <c r="L1695" s="22">
        <v>3862445496</v>
      </c>
      <c r="M1695" s="22">
        <v>3736592496</v>
      </c>
      <c r="N1695" s="21" t="s">
        <v>12515</v>
      </c>
      <c r="O1695" s="8">
        <v>44428</v>
      </c>
      <c r="P1695" s="21" t="s">
        <v>12527</v>
      </c>
      <c r="Q1695" s="22">
        <f>Table1_2[[#This Row],[Bank Deposit]]-Table1_2[[#This Row],[Saving Accounts]]</f>
        <v>1744571.1787367901</v>
      </c>
      <c r="R1695" s="22">
        <f>IF(AND(Table1_2[[#This Row],[Bank Deposit]]&gt;=500000),Table1_2[[#This Row],[Bank Deposit]]+Table1_2[[#This Row],[Bank Deposit]]*0.02,Table1_2[[#This Row],[Bank Deposit]])</f>
        <v>2183642.52</v>
      </c>
    </row>
    <row r="1696" spans="1:18" x14ac:dyDescent="0.25">
      <c r="A1696" s="21" t="s">
        <v>1204</v>
      </c>
      <c r="B1696">
        <v>576517360</v>
      </c>
      <c r="C1696">
        <v>37</v>
      </c>
      <c r="D1696" s="8">
        <v>31191.75</v>
      </c>
      <c r="E1696" s="21" t="s">
        <v>1094</v>
      </c>
      <c r="F1696" s="21" t="s">
        <v>172</v>
      </c>
      <c r="G1696" s="21" t="s">
        <v>14</v>
      </c>
      <c r="H1696" s="22">
        <v>296574</v>
      </c>
      <c r="I1696" s="22">
        <v>128009.78779904</v>
      </c>
      <c r="J1696" s="21" t="s">
        <v>1206</v>
      </c>
      <c r="K1696" s="21"/>
      <c r="L1696" s="22">
        <v>609702912</v>
      </c>
      <c r="M1696" s="22">
        <v>0</v>
      </c>
      <c r="N1696" s="21" t="s">
        <v>12539</v>
      </c>
      <c r="O1696" s="8">
        <v>44391</v>
      </c>
      <c r="P1696" s="21" t="s">
        <v>12512</v>
      </c>
      <c r="Q1696" s="22">
        <f>Table1_2[[#This Row],[Bank Deposit]]-Table1_2[[#This Row],[Saving Accounts]]</f>
        <v>168564.21220096</v>
      </c>
      <c r="R1696" s="22">
        <f>IF(AND(Table1_2[[#This Row],[Bank Deposit]]&gt;=500000),Table1_2[[#This Row],[Bank Deposit]]+Table1_2[[#This Row],[Bank Deposit]]*0.02,Table1_2[[#This Row],[Bank Deposit]])</f>
        <v>296574</v>
      </c>
    </row>
    <row r="1697" spans="1:18" x14ac:dyDescent="0.25">
      <c r="A1697" s="21" t="s">
        <v>8825</v>
      </c>
      <c r="B1697">
        <v>932995365</v>
      </c>
      <c r="C1697">
        <v>55</v>
      </c>
      <c r="D1697" s="8">
        <v>24617.25</v>
      </c>
      <c r="E1697" s="21" t="s">
        <v>12</v>
      </c>
      <c r="F1697" s="21" t="s">
        <v>208</v>
      </c>
      <c r="G1697" s="21" t="s">
        <v>3820</v>
      </c>
      <c r="H1697" s="22">
        <v>1800941</v>
      </c>
      <c r="I1697" s="22">
        <v>343841.20929600002</v>
      </c>
      <c r="J1697" s="21" t="s">
        <v>8827</v>
      </c>
      <c r="K1697" s="21"/>
      <c r="L1697" s="22">
        <v>710317416</v>
      </c>
      <c r="M1697" s="22">
        <v>0</v>
      </c>
      <c r="N1697" s="21" t="s">
        <v>12505</v>
      </c>
      <c r="O1697" s="8">
        <v>44446</v>
      </c>
      <c r="P1697" s="21" t="s">
        <v>12506</v>
      </c>
      <c r="Q1697" s="22">
        <f>Table1_2[[#This Row],[Bank Deposit]]-Table1_2[[#This Row],[Saving Accounts]]</f>
        <v>1457099.790704</v>
      </c>
      <c r="R1697" s="22">
        <f>IF(AND(Table1_2[[#This Row],[Bank Deposit]]&gt;=500000),Table1_2[[#This Row],[Bank Deposit]]+Table1_2[[#This Row],[Bank Deposit]]*0.02,Table1_2[[#This Row],[Bank Deposit]])</f>
        <v>1836959.82</v>
      </c>
    </row>
    <row r="1698" spans="1:18" x14ac:dyDescent="0.25">
      <c r="A1698" s="21" t="s">
        <v>1314</v>
      </c>
      <c r="B1698">
        <v>796218942</v>
      </c>
      <c r="C1698">
        <v>82</v>
      </c>
      <c r="D1698" s="8">
        <v>14755.5</v>
      </c>
      <c r="E1698" s="21" t="s">
        <v>1094</v>
      </c>
      <c r="F1698" s="21" t="s">
        <v>483</v>
      </c>
      <c r="G1698" s="21" t="s">
        <v>14</v>
      </c>
      <c r="H1698" s="22">
        <v>298095</v>
      </c>
      <c r="I1698" s="22">
        <v>81402.812789999996</v>
      </c>
      <c r="J1698" s="21" t="s">
        <v>1316</v>
      </c>
      <c r="K1698" s="21"/>
      <c r="L1698" s="22">
        <v>654313016</v>
      </c>
      <c r="M1698" s="22">
        <v>0</v>
      </c>
      <c r="N1698" s="21" t="s">
        <v>12525</v>
      </c>
      <c r="O1698" s="8">
        <v>44639</v>
      </c>
      <c r="P1698" s="21" t="s">
        <v>12564</v>
      </c>
      <c r="Q1698" s="22">
        <f>Table1_2[[#This Row],[Bank Deposit]]-Table1_2[[#This Row],[Saving Accounts]]</f>
        <v>216692.18721</v>
      </c>
      <c r="R1698" s="22">
        <f>IF(AND(Table1_2[[#This Row],[Bank Deposit]]&gt;=500000),Table1_2[[#This Row],[Bank Deposit]]+Table1_2[[#This Row],[Bank Deposit]]*0.02,Table1_2[[#This Row],[Bank Deposit]])</f>
        <v>298095</v>
      </c>
    </row>
    <row r="1699" spans="1:18" x14ac:dyDescent="0.25">
      <c r="A1699" s="21" t="s">
        <v>8089</v>
      </c>
      <c r="B1699">
        <v>935732733</v>
      </c>
      <c r="C1699">
        <v>49</v>
      </c>
      <c r="D1699" s="8">
        <v>26808.75</v>
      </c>
      <c r="E1699" s="21" t="s">
        <v>12</v>
      </c>
      <c r="F1699" s="21" t="s">
        <v>1695</v>
      </c>
      <c r="G1699" s="21" t="s">
        <v>3583</v>
      </c>
      <c r="H1699" s="22">
        <v>573778</v>
      </c>
      <c r="I1699" s="22">
        <v>125427.13820207999</v>
      </c>
      <c r="J1699" s="21" t="s">
        <v>8091</v>
      </c>
      <c r="K1699" s="21"/>
      <c r="L1699" s="22">
        <v>1613496</v>
      </c>
      <c r="M1699" s="22">
        <v>0</v>
      </c>
      <c r="N1699" s="21" t="s">
        <v>12522</v>
      </c>
      <c r="O1699" s="8">
        <v>44447</v>
      </c>
      <c r="P1699" s="21" t="s">
        <v>12510</v>
      </c>
      <c r="Q1699" s="22">
        <f>Table1_2[[#This Row],[Bank Deposit]]-Table1_2[[#This Row],[Saving Accounts]]</f>
        <v>448350.86179792002</v>
      </c>
      <c r="R1699" s="22">
        <f>IF(AND(Table1_2[[#This Row],[Bank Deposit]]&gt;=500000),Table1_2[[#This Row],[Bank Deposit]]+Table1_2[[#This Row],[Bank Deposit]]*0.02,Table1_2[[#This Row],[Bank Deposit]])</f>
        <v>585253.56000000006</v>
      </c>
    </row>
    <row r="1700" spans="1:18" x14ac:dyDescent="0.25">
      <c r="A1700" s="21" t="s">
        <v>339</v>
      </c>
      <c r="B1700">
        <v>838039063</v>
      </c>
      <c r="C1700">
        <v>50</v>
      </c>
      <c r="D1700" s="8">
        <v>26443.5</v>
      </c>
      <c r="E1700" s="21" t="s">
        <v>12</v>
      </c>
      <c r="F1700" s="21" t="s">
        <v>340</v>
      </c>
      <c r="G1700" s="21" t="s">
        <v>14</v>
      </c>
      <c r="H1700" s="22">
        <v>763142</v>
      </c>
      <c r="I1700" s="22">
        <v>430717.25449600001</v>
      </c>
      <c r="J1700" s="21" t="s">
        <v>342</v>
      </c>
      <c r="K1700" s="21"/>
      <c r="L1700" s="22">
        <v>458991588</v>
      </c>
      <c r="M1700" s="22">
        <v>0</v>
      </c>
      <c r="N1700" s="21" t="s">
        <v>12522</v>
      </c>
      <c r="O1700" s="8">
        <v>44368</v>
      </c>
      <c r="P1700" s="21" t="s">
        <v>12510</v>
      </c>
      <c r="Q1700" s="22">
        <f>Table1_2[[#This Row],[Bank Deposit]]-Table1_2[[#This Row],[Saving Accounts]]</f>
        <v>332424.74550399999</v>
      </c>
      <c r="R1700" s="22">
        <f>IF(AND(Table1_2[[#This Row],[Bank Deposit]]&gt;=500000),Table1_2[[#This Row],[Bank Deposit]]+Table1_2[[#This Row],[Bank Deposit]]*0.02,Table1_2[[#This Row],[Bank Deposit]])</f>
        <v>778404.84</v>
      </c>
    </row>
    <row r="1701" spans="1:18" x14ac:dyDescent="0.25">
      <c r="A1701" s="21" t="s">
        <v>7980</v>
      </c>
      <c r="B1701">
        <v>528561396</v>
      </c>
      <c r="C1701">
        <v>62</v>
      </c>
      <c r="D1701" s="8">
        <v>22060.5</v>
      </c>
      <c r="E1701" s="21" t="s">
        <v>12</v>
      </c>
      <c r="F1701" s="21" t="s">
        <v>2311</v>
      </c>
      <c r="G1701" s="21" t="s">
        <v>3583</v>
      </c>
      <c r="H1701" s="22">
        <v>391284</v>
      </c>
      <c r="I1701" s="22">
        <v>191832.08758560001</v>
      </c>
      <c r="J1701" s="21" t="s">
        <v>7016</v>
      </c>
      <c r="K1701" s="21"/>
      <c r="L1701" s="22">
        <v>1563607584</v>
      </c>
      <c r="M1701" s="22">
        <v>0</v>
      </c>
      <c r="N1701" s="21" t="s">
        <v>12539</v>
      </c>
      <c r="O1701" s="8">
        <v>44568</v>
      </c>
      <c r="P1701" s="21" t="s">
        <v>12512</v>
      </c>
      <c r="Q1701" s="22">
        <f>Table1_2[[#This Row],[Bank Deposit]]-Table1_2[[#This Row],[Saving Accounts]]</f>
        <v>199451.91241439999</v>
      </c>
      <c r="R1701" s="22">
        <f>IF(AND(Table1_2[[#This Row],[Bank Deposit]]&gt;=500000),Table1_2[[#This Row],[Bank Deposit]]+Table1_2[[#This Row],[Bank Deposit]]*0.02,Table1_2[[#This Row],[Bank Deposit]])</f>
        <v>391284</v>
      </c>
    </row>
    <row r="1702" spans="1:18" x14ac:dyDescent="0.25">
      <c r="A1702" s="21" t="s">
        <v>6842</v>
      </c>
      <c r="B1702">
        <v>575849950</v>
      </c>
      <c r="C1702">
        <v>28</v>
      </c>
      <c r="D1702" s="8">
        <v>34479</v>
      </c>
      <c r="E1702" s="21" t="s">
        <v>12</v>
      </c>
      <c r="F1702" s="21" t="s">
        <v>246</v>
      </c>
      <c r="G1702" s="21" t="s">
        <v>4148</v>
      </c>
      <c r="H1702" s="22">
        <v>242512</v>
      </c>
      <c r="I1702" s="22">
        <v>79712.545651199995</v>
      </c>
      <c r="J1702" s="21" t="s">
        <v>6844</v>
      </c>
      <c r="K1702" s="21"/>
      <c r="L1702" s="22">
        <v>155541456</v>
      </c>
      <c r="M1702" s="22">
        <v>0</v>
      </c>
      <c r="N1702" s="21" t="s">
        <v>12539</v>
      </c>
      <c r="O1702" s="8">
        <v>44271</v>
      </c>
      <c r="P1702" s="21" t="s">
        <v>12566</v>
      </c>
      <c r="Q1702" s="22">
        <f>Table1_2[[#This Row],[Bank Deposit]]-Table1_2[[#This Row],[Saving Accounts]]</f>
        <v>162799.45434880001</v>
      </c>
      <c r="R1702" s="22">
        <f>IF(AND(Table1_2[[#This Row],[Bank Deposit]]&gt;=500000),Table1_2[[#This Row],[Bank Deposit]]+Table1_2[[#This Row],[Bank Deposit]]*0.02,Table1_2[[#This Row],[Bank Deposit]])</f>
        <v>242512</v>
      </c>
    </row>
    <row r="1703" spans="1:18" x14ac:dyDescent="0.25">
      <c r="A1703" s="21" t="s">
        <v>6003</v>
      </c>
      <c r="B1703">
        <v>940266572</v>
      </c>
      <c r="C1703">
        <v>17</v>
      </c>
      <c r="D1703" s="8">
        <v>38496.75</v>
      </c>
      <c r="E1703" s="21" t="s">
        <v>12</v>
      </c>
      <c r="F1703" s="21" t="s">
        <v>366</v>
      </c>
      <c r="G1703" s="21" t="s">
        <v>4105</v>
      </c>
      <c r="H1703" s="22">
        <v>910625</v>
      </c>
      <c r="I1703" s="22">
        <v>504298.11998412001</v>
      </c>
      <c r="J1703" s="21" t="s">
        <v>6005</v>
      </c>
      <c r="K1703" s="21"/>
      <c r="L1703" s="22">
        <v>1913780763</v>
      </c>
      <c r="M1703" s="22">
        <v>0</v>
      </c>
      <c r="N1703" s="21" t="s">
        <v>12525</v>
      </c>
      <c r="O1703" s="8">
        <v>44418</v>
      </c>
      <c r="P1703" s="21" t="s">
        <v>12561</v>
      </c>
      <c r="Q1703" s="22">
        <f>Table1_2[[#This Row],[Bank Deposit]]-Table1_2[[#This Row],[Saving Accounts]]</f>
        <v>406326.88001587999</v>
      </c>
      <c r="R1703" s="22">
        <f>IF(AND(Table1_2[[#This Row],[Bank Deposit]]&gt;=500000),Table1_2[[#This Row],[Bank Deposit]]+Table1_2[[#This Row],[Bank Deposit]]*0.02,Table1_2[[#This Row],[Bank Deposit]])</f>
        <v>928837.5</v>
      </c>
    </row>
    <row r="1704" spans="1:18" x14ac:dyDescent="0.25">
      <c r="A1704" s="21" t="s">
        <v>3850</v>
      </c>
      <c r="B1704">
        <v>569470438</v>
      </c>
      <c r="C1704">
        <v>77</v>
      </c>
      <c r="D1704" s="8">
        <v>16581.75</v>
      </c>
      <c r="E1704" s="21" t="s">
        <v>1094</v>
      </c>
      <c r="F1704" s="21" t="s">
        <v>731</v>
      </c>
      <c r="G1704" s="21" t="s">
        <v>3820</v>
      </c>
      <c r="H1704" s="22">
        <v>431264</v>
      </c>
      <c r="I1704" s="22">
        <v>177499.04184143999</v>
      </c>
      <c r="J1704" s="21" t="s">
        <v>3852</v>
      </c>
      <c r="K1704" s="21"/>
      <c r="L1704" s="22">
        <v>39060846</v>
      </c>
      <c r="M1704" s="22">
        <v>0</v>
      </c>
      <c r="N1704" s="21" t="s">
        <v>12539</v>
      </c>
      <c r="O1704" s="8">
        <v>44216</v>
      </c>
      <c r="P1704" s="21" t="s">
        <v>12510</v>
      </c>
      <c r="Q1704" s="22">
        <f>Table1_2[[#This Row],[Bank Deposit]]-Table1_2[[#This Row],[Saving Accounts]]</f>
        <v>253764.95815856001</v>
      </c>
      <c r="R1704" s="22">
        <f>IF(AND(Table1_2[[#This Row],[Bank Deposit]]&gt;=500000),Table1_2[[#This Row],[Bank Deposit]]+Table1_2[[#This Row],[Bank Deposit]]*0.02,Table1_2[[#This Row],[Bank Deposit]])</f>
        <v>431264</v>
      </c>
    </row>
    <row r="1705" spans="1:18" x14ac:dyDescent="0.25">
      <c r="A1705" s="21" t="s">
        <v>7113</v>
      </c>
      <c r="B1705">
        <v>880033530</v>
      </c>
      <c r="C1705">
        <v>23</v>
      </c>
      <c r="D1705" s="8">
        <v>36305.25</v>
      </c>
      <c r="E1705" s="21" t="s">
        <v>12</v>
      </c>
      <c r="F1705" s="21" t="s">
        <v>557</v>
      </c>
      <c r="G1705" s="21" t="s">
        <v>4066</v>
      </c>
      <c r="H1705" s="22">
        <v>211213</v>
      </c>
      <c r="I1705" s="22">
        <v>161577.81393408001</v>
      </c>
      <c r="J1705" s="21" t="s">
        <v>7115</v>
      </c>
      <c r="K1705" s="21"/>
      <c r="L1705" s="22">
        <v>12667072</v>
      </c>
      <c r="M1705" s="22">
        <v>0</v>
      </c>
      <c r="N1705" s="21" t="s">
        <v>12522</v>
      </c>
      <c r="O1705" s="8">
        <v>44382</v>
      </c>
      <c r="P1705" s="21" t="s">
        <v>12512</v>
      </c>
      <c r="Q1705" s="22">
        <f>Table1_2[[#This Row],[Bank Deposit]]-Table1_2[[#This Row],[Saving Accounts]]</f>
        <v>49635.186065919988</v>
      </c>
      <c r="R1705" s="22">
        <f>IF(AND(Table1_2[[#This Row],[Bank Deposit]]&gt;=500000),Table1_2[[#This Row],[Bank Deposit]]+Table1_2[[#This Row],[Bank Deposit]]*0.02,Table1_2[[#This Row],[Bank Deposit]])</f>
        <v>211213</v>
      </c>
    </row>
    <row r="1706" spans="1:18" x14ac:dyDescent="0.25">
      <c r="A1706" s="21" t="s">
        <v>2611</v>
      </c>
      <c r="B1706">
        <v>703426561</v>
      </c>
      <c r="C1706">
        <v>18</v>
      </c>
      <c r="D1706" s="8">
        <v>38131.5</v>
      </c>
      <c r="E1706" s="21" t="s">
        <v>12</v>
      </c>
      <c r="F1706" s="21" t="s">
        <v>893</v>
      </c>
      <c r="G1706" s="21" t="s">
        <v>1964</v>
      </c>
      <c r="H1706" s="22">
        <v>620185</v>
      </c>
      <c r="I1706" s="22">
        <v>234582.30080207999</v>
      </c>
      <c r="J1706" s="21" t="s">
        <v>2613</v>
      </c>
      <c r="K1706" s="21"/>
      <c r="L1706" s="22">
        <v>280091007</v>
      </c>
      <c r="M1706" s="22">
        <v>0</v>
      </c>
      <c r="N1706" s="21" t="s">
        <v>12525</v>
      </c>
      <c r="O1706" s="8">
        <v>44669</v>
      </c>
      <c r="P1706" s="21" t="s">
        <v>12506</v>
      </c>
      <c r="Q1706" s="22">
        <f>Table1_2[[#This Row],[Bank Deposit]]-Table1_2[[#This Row],[Saving Accounts]]</f>
        <v>385602.69919792004</v>
      </c>
      <c r="R1706" s="22">
        <f>IF(AND(Table1_2[[#This Row],[Bank Deposit]]&gt;=500000),Table1_2[[#This Row],[Bank Deposit]]+Table1_2[[#This Row],[Bank Deposit]]*0.02,Table1_2[[#This Row],[Bank Deposit]])</f>
        <v>632588.69999999995</v>
      </c>
    </row>
    <row r="1707" spans="1:18" x14ac:dyDescent="0.25">
      <c r="A1707" s="21" t="s">
        <v>5284</v>
      </c>
      <c r="B1707">
        <v>252465556</v>
      </c>
      <c r="C1707">
        <v>24</v>
      </c>
      <c r="D1707" s="8">
        <v>35940</v>
      </c>
      <c r="E1707" s="21" t="s">
        <v>1094</v>
      </c>
      <c r="F1707" s="21" t="s">
        <v>491</v>
      </c>
      <c r="G1707" s="21" t="s">
        <v>4074</v>
      </c>
      <c r="H1707" s="22">
        <v>580517</v>
      </c>
      <c r="I1707" s="22">
        <v>161019.33100800001</v>
      </c>
      <c r="J1707" s="21" t="s">
        <v>5286</v>
      </c>
      <c r="K1707" s="21"/>
      <c r="L1707" s="22">
        <v>1807243392</v>
      </c>
      <c r="M1707" s="22">
        <v>0</v>
      </c>
      <c r="N1707" s="21" t="s">
        <v>12539</v>
      </c>
      <c r="O1707" s="8">
        <v>44384</v>
      </c>
      <c r="P1707" s="21" t="s">
        <v>12566</v>
      </c>
      <c r="Q1707" s="22">
        <f>Table1_2[[#This Row],[Bank Deposit]]-Table1_2[[#This Row],[Saving Accounts]]</f>
        <v>419497.66899199999</v>
      </c>
      <c r="R1707" s="22">
        <f>IF(AND(Table1_2[[#This Row],[Bank Deposit]]&gt;=500000),Table1_2[[#This Row],[Bank Deposit]]+Table1_2[[#This Row],[Bank Deposit]]*0.02,Table1_2[[#This Row],[Bank Deposit]])</f>
        <v>592127.34</v>
      </c>
    </row>
    <row r="1708" spans="1:18" x14ac:dyDescent="0.25">
      <c r="A1708" s="21" t="s">
        <v>1779</v>
      </c>
      <c r="B1708">
        <v>606950558</v>
      </c>
      <c r="C1708">
        <v>56</v>
      </c>
      <c r="D1708" s="8">
        <v>24252</v>
      </c>
      <c r="E1708" s="21" t="s">
        <v>1094</v>
      </c>
      <c r="F1708" s="21" t="s">
        <v>774</v>
      </c>
      <c r="G1708" s="21" t="s">
        <v>14</v>
      </c>
      <c r="H1708" s="22">
        <v>208471</v>
      </c>
      <c r="I1708" s="22">
        <v>134675.945664</v>
      </c>
      <c r="J1708" s="21" t="s">
        <v>1781</v>
      </c>
      <c r="K1708" s="21"/>
      <c r="L1708" s="22">
        <v>2434907328</v>
      </c>
      <c r="M1708" s="22">
        <v>0</v>
      </c>
      <c r="N1708" s="21" t="s">
        <v>12505</v>
      </c>
      <c r="O1708" s="8">
        <v>44408</v>
      </c>
      <c r="P1708" s="21" t="s">
        <v>12512</v>
      </c>
      <c r="Q1708" s="22">
        <f>Table1_2[[#This Row],[Bank Deposit]]-Table1_2[[#This Row],[Saving Accounts]]</f>
        <v>73795.054336000001</v>
      </c>
      <c r="R1708" s="22">
        <f>IF(AND(Table1_2[[#This Row],[Bank Deposit]]&gt;=500000),Table1_2[[#This Row],[Bank Deposit]]+Table1_2[[#This Row],[Bank Deposit]]*0.02,Table1_2[[#This Row],[Bank Deposit]])</f>
        <v>208471</v>
      </c>
    </row>
    <row r="1709" spans="1:18" x14ac:dyDescent="0.25">
      <c r="A1709" s="21" t="s">
        <v>6536</v>
      </c>
      <c r="B1709">
        <v>457250107</v>
      </c>
      <c r="C1709">
        <v>76</v>
      </c>
      <c r="D1709" s="8">
        <v>16947</v>
      </c>
      <c r="E1709" s="21" t="s">
        <v>12</v>
      </c>
      <c r="F1709" s="21" t="s">
        <v>39</v>
      </c>
      <c r="G1709" s="21" t="s">
        <v>4054</v>
      </c>
      <c r="H1709" s="22">
        <v>2109610</v>
      </c>
      <c r="I1709" s="22">
        <v>1112372.3715475199</v>
      </c>
      <c r="J1709" s="21" t="s">
        <v>6538</v>
      </c>
      <c r="K1709" s="21"/>
      <c r="L1709" s="22">
        <v>180555765</v>
      </c>
      <c r="M1709" s="22">
        <v>4969026015</v>
      </c>
      <c r="N1709" s="21" t="s">
        <v>12515</v>
      </c>
      <c r="O1709" s="8">
        <v>44535</v>
      </c>
      <c r="P1709" s="21" t="s">
        <v>12516</v>
      </c>
      <c r="Q1709" s="22">
        <f>Table1_2[[#This Row],[Bank Deposit]]-Table1_2[[#This Row],[Saving Accounts]]</f>
        <v>997237.62845248007</v>
      </c>
      <c r="R1709" s="22">
        <f>IF(AND(Table1_2[[#This Row],[Bank Deposit]]&gt;=500000),Table1_2[[#This Row],[Bank Deposit]]+Table1_2[[#This Row],[Bank Deposit]]*0.02,Table1_2[[#This Row],[Bank Deposit]])</f>
        <v>2151802.2000000002</v>
      </c>
    </row>
    <row r="1710" spans="1:18" x14ac:dyDescent="0.25">
      <c r="A1710" s="21" t="s">
        <v>1554</v>
      </c>
      <c r="B1710">
        <v>492942781</v>
      </c>
      <c r="C1710">
        <v>71</v>
      </c>
      <c r="D1710" s="8">
        <v>18773.25</v>
      </c>
      <c r="E1710" s="21" t="s">
        <v>1094</v>
      </c>
      <c r="F1710" s="21" t="s">
        <v>509</v>
      </c>
      <c r="G1710" s="21" t="s">
        <v>14</v>
      </c>
      <c r="H1710" s="22">
        <v>1146048</v>
      </c>
      <c r="I1710" s="22">
        <v>332718.81994563999</v>
      </c>
      <c r="J1710" s="21" t="s">
        <v>1556</v>
      </c>
      <c r="K1710" s="21"/>
      <c r="L1710" s="22">
        <v>13626928</v>
      </c>
      <c r="M1710" s="22">
        <v>0</v>
      </c>
      <c r="N1710" s="21" t="s">
        <v>12522</v>
      </c>
      <c r="O1710" s="8">
        <v>44307</v>
      </c>
      <c r="P1710" s="21" t="s">
        <v>12510</v>
      </c>
      <c r="Q1710" s="22">
        <f>Table1_2[[#This Row],[Bank Deposit]]-Table1_2[[#This Row],[Saving Accounts]]</f>
        <v>813329.18005436007</v>
      </c>
      <c r="R1710" s="22">
        <f>IF(AND(Table1_2[[#This Row],[Bank Deposit]]&gt;=500000),Table1_2[[#This Row],[Bank Deposit]]+Table1_2[[#This Row],[Bank Deposit]]*0.02,Table1_2[[#This Row],[Bank Deposit]])</f>
        <v>1168968.96</v>
      </c>
    </row>
    <row r="1711" spans="1:18" x14ac:dyDescent="0.25">
      <c r="A1711" s="21" t="s">
        <v>8400</v>
      </c>
      <c r="B1711">
        <v>212431665</v>
      </c>
      <c r="C1711">
        <v>47</v>
      </c>
      <c r="D1711" s="8">
        <v>27539.25</v>
      </c>
      <c r="E1711" s="21" t="s">
        <v>12</v>
      </c>
      <c r="F1711" s="21" t="s">
        <v>286</v>
      </c>
      <c r="G1711" s="21" t="s">
        <v>2773</v>
      </c>
      <c r="H1711" s="22">
        <v>446125</v>
      </c>
      <c r="I1711" s="22">
        <v>203823.18004608</v>
      </c>
      <c r="J1711" s="21" t="s">
        <v>8402</v>
      </c>
      <c r="K1711" s="21"/>
      <c r="L1711" s="22">
        <v>3941702328</v>
      </c>
      <c r="M1711" s="22">
        <v>0</v>
      </c>
      <c r="N1711" s="21" t="s">
        <v>12505</v>
      </c>
      <c r="O1711" s="8">
        <v>44323</v>
      </c>
      <c r="P1711" s="21" t="s">
        <v>12512</v>
      </c>
      <c r="Q1711" s="22">
        <f>Table1_2[[#This Row],[Bank Deposit]]-Table1_2[[#This Row],[Saving Accounts]]</f>
        <v>242301.81995392</v>
      </c>
      <c r="R1711" s="22">
        <f>IF(AND(Table1_2[[#This Row],[Bank Deposit]]&gt;=500000),Table1_2[[#This Row],[Bank Deposit]]+Table1_2[[#This Row],[Bank Deposit]]*0.02,Table1_2[[#This Row],[Bank Deposit]])</f>
        <v>446125</v>
      </c>
    </row>
    <row r="1712" spans="1:18" x14ac:dyDescent="0.25">
      <c r="A1712" s="21" t="s">
        <v>2160</v>
      </c>
      <c r="B1712">
        <v>950004138</v>
      </c>
      <c r="C1712">
        <v>51</v>
      </c>
      <c r="D1712" s="8">
        <v>26078.25</v>
      </c>
      <c r="E1712" s="21" t="s">
        <v>1094</v>
      </c>
      <c r="F1712" s="21" t="s">
        <v>155</v>
      </c>
      <c r="G1712" s="21" t="s">
        <v>1964</v>
      </c>
      <c r="H1712" s="22">
        <v>1795182</v>
      </c>
      <c r="I1712" s="22">
        <v>806695.66850399994</v>
      </c>
      <c r="J1712" s="21" t="s">
        <v>2162</v>
      </c>
      <c r="K1712" s="21"/>
      <c r="L1712" s="22">
        <v>131067008</v>
      </c>
      <c r="M1712" s="22">
        <v>0</v>
      </c>
      <c r="N1712" s="21" t="s">
        <v>12539</v>
      </c>
      <c r="O1712" s="8">
        <v>44267</v>
      </c>
      <c r="P1712" s="21" t="s">
        <v>12512</v>
      </c>
      <c r="Q1712" s="22">
        <f>Table1_2[[#This Row],[Bank Deposit]]-Table1_2[[#This Row],[Saving Accounts]]</f>
        <v>988486.33149600006</v>
      </c>
      <c r="R1712" s="22">
        <f>IF(AND(Table1_2[[#This Row],[Bank Deposit]]&gt;=500000),Table1_2[[#This Row],[Bank Deposit]]+Table1_2[[#This Row],[Bank Deposit]]*0.02,Table1_2[[#This Row],[Bank Deposit]])</f>
        <v>1831085.64</v>
      </c>
    </row>
    <row r="1713" spans="1:18" x14ac:dyDescent="0.25">
      <c r="A1713" s="21" t="s">
        <v>1357</v>
      </c>
      <c r="B1713">
        <v>213765198</v>
      </c>
      <c r="C1713">
        <v>21</v>
      </c>
      <c r="D1713" s="8">
        <v>37035.75</v>
      </c>
      <c r="E1713" s="21" t="s">
        <v>1094</v>
      </c>
      <c r="F1713" s="21" t="s">
        <v>274</v>
      </c>
      <c r="G1713" s="21" t="s">
        <v>14</v>
      </c>
      <c r="J1713" s="21" t="s">
        <v>1358</v>
      </c>
      <c r="K1713" s="21"/>
      <c r="L1713" s="22">
        <v>4299848</v>
      </c>
      <c r="M1713" s="22">
        <v>0</v>
      </c>
      <c r="N1713" s="21" t="s">
        <v>12505</v>
      </c>
      <c r="O1713" s="8">
        <v>44520</v>
      </c>
      <c r="P1713" s="21" t="s">
        <v>12506</v>
      </c>
      <c r="Q1713" s="22">
        <f>Table1_2[[#This Row],[Bank Deposit]]-Table1_2[[#This Row],[Saving Accounts]]</f>
        <v>0</v>
      </c>
      <c r="R1713" s="22">
        <f>IF(AND(Table1_2[[#This Row],[Bank Deposit]]&gt;=500000),Table1_2[[#This Row],[Bank Deposit]]+Table1_2[[#This Row],[Bank Deposit]]*0.02,Table1_2[[#This Row],[Bank Deposit]])</f>
        <v>0</v>
      </c>
    </row>
    <row r="1714" spans="1:18" x14ac:dyDescent="0.25">
      <c r="A1714" s="21" t="s">
        <v>1357</v>
      </c>
      <c r="B1714">
        <v>586071653</v>
      </c>
      <c r="C1714">
        <v>55</v>
      </c>
      <c r="D1714" s="8">
        <v>24617.25</v>
      </c>
      <c r="E1714" s="21" t="s">
        <v>1094</v>
      </c>
      <c r="F1714" s="21" t="s">
        <v>1426</v>
      </c>
      <c r="G1714" s="21" t="s">
        <v>4084</v>
      </c>
      <c r="H1714" s="22">
        <v>849591</v>
      </c>
      <c r="I1714" s="22">
        <v>356604.69961710001</v>
      </c>
      <c r="J1714" s="21" t="s">
        <v>4123</v>
      </c>
      <c r="K1714" s="21"/>
      <c r="L1714" s="22">
        <v>4299848</v>
      </c>
      <c r="M1714" s="22">
        <v>0</v>
      </c>
      <c r="N1714" s="21" t="s">
        <v>12505</v>
      </c>
      <c r="O1714" s="8">
        <v>44310</v>
      </c>
      <c r="P1714" s="21" t="s">
        <v>12506</v>
      </c>
      <c r="Q1714" s="22">
        <f>Table1_2[[#This Row],[Bank Deposit]]-Table1_2[[#This Row],[Saving Accounts]]</f>
        <v>492986.30038289999</v>
      </c>
      <c r="R1714" s="22">
        <f>IF(AND(Table1_2[[#This Row],[Bank Deposit]]&gt;=500000),Table1_2[[#This Row],[Bank Deposit]]+Table1_2[[#This Row],[Bank Deposit]]*0.02,Table1_2[[#This Row],[Bank Deposit]])</f>
        <v>866582.82</v>
      </c>
    </row>
    <row r="1715" spans="1:18" x14ac:dyDescent="0.25">
      <c r="A1715" s="21" t="s">
        <v>3213</v>
      </c>
      <c r="B1715">
        <v>389587350</v>
      </c>
      <c r="C1715">
        <v>61</v>
      </c>
      <c r="D1715" s="8">
        <v>22425.75</v>
      </c>
      <c r="E1715" s="21" t="s">
        <v>1094</v>
      </c>
      <c r="F1715" s="21" t="s">
        <v>1242</v>
      </c>
      <c r="G1715" s="21" t="s">
        <v>3058</v>
      </c>
      <c r="H1715" s="22">
        <v>1112802</v>
      </c>
      <c r="I1715" s="22">
        <v>324567.11599199998</v>
      </c>
      <c r="J1715" s="21" t="s">
        <v>3215</v>
      </c>
      <c r="K1715" s="21"/>
      <c r="L1715" s="22">
        <v>3068505312</v>
      </c>
      <c r="M1715" s="22">
        <v>0</v>
      </c>
      <c r="N1715" s="21" t="s">
        <v>12539</v>
      </c>
      <c r="O1715" s="8">
        <v>44500</v>
      </c>
      <c r="P1715" s="21" t="s">
        <v>12510</v>
      </c>
      <c r="Q1715" s="22">
        <f>Table1_2[[#This Row],[Bank Deposit]]-Table1_2[[#This Row],[Saving Accounts]]</f>
        <v>788234.88400800002</v>
      </c>
      <c r="R1715" s="22">
        <f>IF(AND(Table1_2[[#This Row],[Bank Deposit]]&gt;=500000),Table1_2[[#This Row],[Bank Deposit]]+Table1_2[[#This Row],[Bank Deposit]]*0.02,Table1_2[[#This Row],[Bank Deposit]])</f>
        <v>1135058.04</v>
      </c>
    </row>
    <row r="1716" spans="1:18" x14ac:dyDescent="0.25">
      <c r="A1716" s="21" t="s">
        <v>5064</v>
      </c>
      <c r="B1716">
        <v>550137994</v>
      </c>
      <c r="C1716">
        <v>66</v>
      </c>
      <c r="D1716" s="8">
        <v>20599.5</v>
      </c>
      <c r="E1716" s="21" t="s">
        <v>1094</v>
      </c>
      <c r="F1716" s="21" t="s">
        <v>73</v>
      </c>
      <c r="G1716" s="21" t="s">
        <v>4074</v>
      </c>
      <c r="H1716" s="22">
        <v>687188</v>
      </c>
      <c r="I1716" s="22">
        <v>89457.193566720001</v>
      </c>
      <c r="J1716" s="21" t="s">
        <v>5066</v>
      </c>
      <c r="K1716" s="21"/>
      <c r="L1716" s="22">
        <v>605613568</v>
      </c>
      <c r="M1716" s="22">
        <v>0</v>
      </c>
      <c r="N1716" s="21" t="s">
        <v>12522</v>
      </c>
      <c r="O1716" s="8">
        <v>44600</v>
      </c>
      <c r="P1716" s="21" t="s">
        <v>12510</v>
      </c>
      <c r="Q1716" s="22">
        <f>Table1_2[[#This Row],[Bank Deposit]]-Table1_2[[#This Row],[Saving Accounts]]</f>
        <v>597730.80643328</v>
      </c>
      <c r="R1716" s="22">
        <f>IF(AND(Table1_2[[#This Row],[Bank Deposit]]&gt;=500000),Table1_2[[#This Row],[Bank Deposit]]+Table1_2[[#This Row],[Bank Deposit]]*0.02,Table1_2[[#This Row],[Bank Deposit]])</f>
        <v>700931.76</v>
      </c>
    </row>
    <row r="1717" spans="1:18" x14ac:dyDescent="0.25">
      <c r="A1717" s="21" t="s">
        <v>3630</v>
      </c>
      <c r="B1717">
        <v>546321656</v>
      </c>
      <c r="C1717">
        <v>59</v>
      </c>
      <c r="D1717" s="8">
        <v>23156.25</v>
      </c>
      <c r="E1717" s="21" t="s">
        <v>1094</v>
      </c>
      <c r="F1717" s="21" t="s">
        <v>499</v>
      </c>
      <c r="G1717" s="21" t="s">
        <v>3583</v>
      </c>
      <c r="H1717" s="22">
        <v>567228</v>
      </c>
      <c r="I1717" s="22">
        <v>249666.35786399999</v>
      </c>
      <c r="J1717" s="21" t="s">
        <v>3632</v>
      </c>
      <c r="K1717" s="21"/>
      <c r="L1717" s="22">
        <v>2485293525</v>
      </c>
      <c r="M1717" s="22">
        <v>0</v>
      </c>
      <c r="N1717" s="21" t="s">
        <v>12505</v>
      </c>
      <c r="O1717" s="8">
        <v>44336</v>
      </c>
      <c r="P1717" s="21" t="s">
        <v>12506</v>
      </c>
      <c r="Q1717" s="22">
        <f>Table1_2[[#This Row],[Bank Deposit]]-Table1_2[[#This Row],[Saving Accounts]]</f>
        <v>317561.64213599998</v>
      </c>
      <c r="R1717" s="22">
        <f>IF(AND(Table1_2[[#This Row],[Bank Deposit]]&gt;=500000),Table1_2[[#This Row],[Bank Deposit]]+Table1_2[[#This Row],[Bank Deposit]]*0.02,Table1_2[[#This Row],[Bank Deposit]])</f>
        <v>578572.56000000006</v>
      </c>
    </row>
    <row r="1718" spans="1:18" x14ac:dyDescent="0.25">
      <c r="A1718" s="21" t="s">
        <v>4627</v>
      </c>
      <c r="B1718">
        <v>463419959</v>
      </c>
      <c r="C1718">
        <v>27</v>
      </c>
      <c r="D1718" s="8">
        <v>34844.25</v>
      </c>
      <c r="E1718" s="21" t="s">
        <v>1094</v>
      </c>
      <c r="F1718" s="21" t="s">
        <v>2112</v>
      </c>
      <c r="G1718" s="21" t="s">
        <v>4062</v>
      </c>
      <c r="H1718" s="22">
        <v>355268</v>
      </c>
      <c r="I1718" s="22">
        <v>219547.36804</v>
      </c>
      <c r="J1718" s="21" t="s">
        <v>4629</v>
      </c>
      <c r="K1718" s="21"/>
      <c r="L1718" s="22">
        <v>2568076461</v>
      </c>
      <c r="M1718" s="22">
        <v>0</v>
      </c>
      <c r="N1718" s="21" t="s">
        <v>12525</v>
      </c>
      <c r="O1718" s="8">
        <v>44528</v>
      </c>
      <c r="P1718" s="21" t="s">
        <v>12506</v>
      </c>
      <c r="Q1718" s="22">
        <f>Table1_2[[#This Row],[Bank Deposit]]-Table1_2[[#This Row],[Saving Accounts]]</f>
        <v>135720.63196</v>
      </c>
      <c r="R1718" s="22">
        <f>IF(AND(Table1_2[[#This Row],[Bank Deposit]]&gt;=500000),Table1_2[[#This Row],[Bank Deposit]]+Table1_2[[#This Row],[Bank Deposit]]*0.02,Table1_2[[#This Row],[Bank Deposit]])</f>
        <v>355268</v>
      </c>
    </row>
    <row r="1719" spans="1:18" x14ac:dyDescent="0.25">
      <c r="A1719" s="21" t="s">
        <v>1542</v>
      </c>
      <c r="B1719">
        <v>136232022</v>
      </c>
      <c r="C1719">
        <v>75</v>
      </c>
      <c r="D1719" s="8">
        <v>17312.25</v>
      </c>
      <c r="E1719" s="21" t="s">
        <v>1094</v>
      </c>
      <c r="F1719" s="21" t="s">
        <v>1083</v>
      </c>
      <c r="G1719" s="21" t="s">
        <v>14</v>
      </c>
      <c r="H1719" s="22">
        <v>245565</v>
      </c>
      <c r="I1719" s="22">
        <v>167388.96182328</v>
      </c>
      <c r="J1719" s="21" t="s">
        <v>1544</v>
      </c>
      <c r="K1719" s="21"/>
      <c r="L1719" s="22">
        <v>1090369256</v>
      </c>
      <c r="M1719" s="22">
        <v>0</v>
      </c>
      <c r="N1719" s="21" t="s">
        <v>12522</v>
      </c>
      <c r="O1719" s="8">
        <v>44259</v>
      </c>
      <c r="P1719" s="21" t="s">
        <v>12510</v>
      </c>
      <c r="Q1719" s="22">
        <f>Table1_2[[#This Row],[Bank Deposit]]-Table1_2[[#This Row],[Saving Accounts]]</f>
        <v>78176.038176720002</v>
      </c>
      <c r="R1719" s="22">
        <f>IF(AND(Table1_2[[#This Row],[Bank Deposit]]&gt;=500000),Table1_2[[#This Row],[Bank Deposit]]+Table1_2[[#This Row],[Bank Deposit]]*0.02,Table1_2[[#This Row],[Bank Deposit]])</f>
        <v>245565</v>
      </c>
    </row>
    <row r="1720" spans="1:18" x14ac:dyDescent="0.25">
      <c r="A1720" s="21" t="s">
        <v>3219</v>
      </c>
      <c r="B1720">
        <v>767203930</v>
      </c>
      <c r="C1720">
        <v>19</v>
      </c>
      <c r="D1720" s="8">
        <v>37766.25</v>
      </c>
      <c r="E1720" s="21" t="s">
        <v>1094</v>
      </c>
      <c r="F1720" s="21" t="s">
        <v>965</v>
      </c>
      <c r="G1720" s="21" t="s">
        <v>3058</v>
      </c>
      <c r="H1720" s="22">
        <v>94158</v>
      </c>
      <c r="I1720" s="22">
        <v>32955.193958399999</v>
      </c>
      <c r="J1720" s="21" t="s">
        <v>3221</v>
      </c>
      <c r="K1720" s="21"/>
      <c r="L1720" s="22">
        <v>4075713664</v>
      </c>
      <c r="M1720" s="22">
        <v>0</v>
      </c>
      <c r="N1720" s="21" t="s">
        <v>12525</v>
      </c>
      <c r="O1720" s="8">
        <v>44543</v>
      </c>
      <c r="P1720" s="21" t="s">
        <v>12506</v>
      </c>
      <c r="Q1720" s="22">
        <f>Table1_2[[#This Row],[Bank Deposit]]-Table1_2[[#This Row],[Saving Accounts]]</f>
        <v>61202.806041600001</v>
      </c>
      <c r="R1720" s="22">
        <f>IF(AND(Table1_2[[#This Row],[Bank Deposit]]&gt;=500000),Table1_2[[#This Row],[Bank Deposit]]+Table1_2[[#This Row],[Bank Deposit]]*0.02,Table1_2[[#This Row],[Bank Deposit]])</f>
        <v>94158</v>
      </c>
    </row>
    <row r="1721" spans="1:18" x14ac:dyDescent="0.25">
      <c r="A1721" s="21" t="s">
        <v>5581</v>
      </c>
      <c r="B1721">
        <v>641579724</v>
      </c>
      <c r="C1721">
        <v>26</v>
      </c>
      <c r="D1721" s="8">
        <v>35209.5</v>
      </c>
      <c r="E1721" s="21" t="s">
        <v>1094</v>
      </c>
      <c r="F1721" s="21" t="s">
        <v>366</v>
      </c>
      <c r="G1721" s="21" t="s">
        <v>4074</v>
      </c>
      <c r="H1721" s="22">
        <v>1506676</v>
      </c>
      <c r="I1721" s="22">
        <v>435052.61184000003</v>
      </c>
      <c r="J1721" s="21" t="s">
        <v>5583</v>
      </c>
      <c r="K1721" s="21"/>
      <c r="L1721" s="22">
        <v>1731461942</v>
      </c>
      <c r="M1721" s="22">
        <v>0</v>
      </c>
      <c r="N1721" s="21" t="s">
        <v>12525</v>
      </c>
      <c r="O1721" s="8">
        <v>44344</v>
      </c>
      <c r="P1721" s="21" t="s">
        <v>12564</v>
      </c>
      <c r="Q1721" s="22">
        <f>Table1_2[[#This Row],[Bank Deposit]]-Table1_2[[#This Row],[Saving Accounts]]</f>
        <v>1071623.3881600001</v>
      </c>
      <c r="R1721" s="22">
        <f>IF(AND(Table1_2[[#This Row],[Bank Deposit]]&gt;=500000),Table1_2[[#This Row],[Bank Deposit]]+Table1_2[[#This Row],[Bank Deposit]]*0.02,Table1_2[[#This Row],[Bank Deposit]])</f>
        <v>1536809.52</v>
      </c>
    </row>
    <row r="1722" spans="1:18" x14ac:dyDescent="0.25">
      <c r="A1722" s="21" t="s">
        <v>2850</v>
      </c>
      <c r="B1722">
        <v>122639053</v>
      </c>
      <c r="C1722">
        <v>19</v>
      </c>
      <c r="D1722" s="8">
        <v>37766.25</v>
      </c>
      <c r="E1722" s="21" t="s">
        <v>1094</v>
      </c>
      <c r="F1722" s="21" t="s">
        <v>426</v>
      </c>
      <c r="G1722" s="21" t="s">
        <v>2773</v>
      </c>
      <c r="H1722" s="22">
        <v>669213</v>
      </c>
      <c r="I1722" s="22">
        <v>210003.28511999999</v>
      </c>
      <c r="J1722" s="21" t="s">
        <v>2852</v>
      </c>
      <c r="K1722" s="21"/>
      <c r="L1722" s="22">
        <v>2281408308</v>
      </c>
      <c r="M1722" s="22">
        <v>0</v>
      </c>
      <c r="N1722" s="21" t="s">
        <v>12539</v>
      </c>
      <c r="O1722" s="8">
        <v>44661</v>
      </c>
      <c r="P1722" s="21" t="s">
        <v>12512</v>
      </c>
      <c r="Q1722" s="22">
        <f>Table1_2[[#This Row],[Bank Deposit]]-Table1_2[[#This Row],[Saving Accounts]]</f>
        <v>459209.71487999998</v>
      </c>
      <c r="R1722" s="22">
        <f>IF(AND(Table1_2[[#This Row],[Bank Deposit]]&gt;=500000),Table1_2[[#This Row],[Bank Deposit]]+Table1_2[[#This Row],[Bank Deposit]]*0.02,Table1_2[[#This Row],[Bank Deposit]])</f>
        <v>682597.26</v>
      </c>
    </row>
    <row r="1723" spans="1:18" x14ac:dyDescent="0.25">
      <c r="A1723" s="21" t="s">
        <v>3528</v>
      </c>
      <c r="B1723">
        <v>190313081</v>
      </c>
      <c r="C1723">
        <v>42</v>
      </c>
      <c r="D1723" s="8">
        <v>29365.5</v>
      </c>
      <c r="E1723" s="21" t="s">
        <v>1094</v>
      </c>
      <c r="F1723" s="21" t="s">
        <v>102</v>
      </c>
      <c r="G1723" s="21" t="s">
        <v>3331</v>
      </c>
      <c r="H1723" s="22">
        <v>46434</v>
      </c>
      <c r="I1723" s="22">
        <v>9286.8120648000004</v>
      </c>
      <c r="J1723" s="21" t="s">
        <v>3530</v>
      </c>
      <c r="K1723" s="21"/>
      <c r="L1723" s="22">
        <v>1197705984</v>
      </c>
      <c r="M1723" s="22">
        <v>0</v>
      </c>
      <c r="N1723" s="21" t="s">
        <v>12505</v>
      </c>
      <c r="O1723" s="8">
        <v>44398</v>
      </c>
      <c r="P1723" s="21" t="s">
        <v>12506</v>
      </c>
      <c r="Q1723" s="22">
        <f>Table1_2[[#This Row],[Bank Deposit]]-Table1_2[[#This Row],[Saving Accounts]]</f>
        <v>37147.187935199996</v>
      </c>
      <c r="R1723" s="22">
        <f>IF(AND(Table1_2[[#This Row],[Bank Deposit]]&gt;=500000),Table1_2[[#This Row],[Bank Deposit]]+Table1_2[[#This Row],[Bank Deposit]]*0.02,Table1_2[[#This Row],[Bank Deposit]])</f>
        <v>46434</v>
      </c>
    </row>
    <row r="1724" spans="1:18" x14ac:dyDescent="0.25">
      <c r="A1724" s="21" t="s">
        <v>3210</v>
      </c>
      <c r="B1724">
        <v>104099391</v>
      </c>
      <c r="C1724">
        <v>35</v>
      </c>
      <c r="D1724" s="8">
        <v>31922.25</v>
      </c>
      <c r="E1724" s="21" t="s">
        <v>1094</v>
      </c>
      <c r="F1724" s="21" t="s">
        <v>955</v>
      </c>
      <c r="G1724" s="21" t="s">
        <v>3058</v>
      </c>
      <c r="H1724" s="22">
        <v>1145917</v>
      </c>
      <c r="I1724" s="22">
        <v>660587.30534159997</v>
      </c>
      <c r="J1724" s="21" t="s">
        <v>3212</v>
      </c>
      <c r="K1724" s="21"/>
      <c r="L1724" s="22">
        <v>33952278</v>
      </c>
      <c r="M1724" s="22">
        <v>0</v>
      </c>
      <c r="N1724" s="21" t="s">
        <v>12505</v>
      </c>
      <c r="O1724" s="8">
        <v>44347</v>
      </c>
      <c r="P1724" s="21" t="s">
        <v>12564</v>
      </c>
      <c r="Q1724" s="22">
        <f>Table1_2[[#This Row],[Bank Deposit]]-Table1_2[[#This Row],[Saving Accounts]]</f>
        <v>485329.69465840003</v>
      </c>
      <c r="R1724" s="22">
        <f>IF(AND(Table1_2[[#This Row],[Bank Deposit]]&gt;=500000),Table1_2[[#This Row],[Bank Deposit]]+Table1_2[[#This Row],[Bank Deposit]]*0.02,Table1_2[[#This Row],[Bank Deposit]])</f>
        <v>1168835.3400000001</v>
      </c>
    </row>
    <row r="1725" spans="1:18" x14ac:dyDescent="0.25">
      <c r="A1725" s="21" t="s">
        <v>1037</v>
      </c>
      <c r="B1725">
        <v>948591027</v>
      </c>
      <c r="C1725">
        <v>45</v>
      </c>
      <c r="D1725" s="8">
        <v>28269.75</v>
      </c>
      <c r="E1725" s="21" t="s">
        <v>12</v>
      </c>
      <c r="F1725" s="21" t="s">
        <v>491</v>
      </c>
      <c r="G1725" s="21" t="s">
        <v>14</v>
      </c>
      <c r="H1725" s="22">
        <v>191979</v>
      </c>
      <c r="I1725" s="22">
        <v>107605.35448920001</v>
      </c>
      <c r="J1725" s="21" t="s">
        <v>1039</v>
      </c>
      <c r="K1725" s="21"/>
      <c r="L1725" s="22">
        <v>1238892271</v>
      </c>
      <c r="M1725" s="22">
        <v>0</v>
      </c>
      <c r="N1725" s="21" t="s">
        <v>12505</v>
      </c>
      <c r="O1725" s="8">
        <v>44402</v>
      </c>
      <c r="P1725" s="21" t="s">
        <v>12506</v>
      </c>
      <c r="Q1725" s="22">
        <f>Table1_2[[#This Row],[Bank Deposit]]-Table1_2[[#This Row],[Saving Accounts]]</f>
        <v>84373.645510799994</v>
      </c>
      <c r="R1725" s="22">
        <f>IF(AND(Table1_2[[#This Row],[Bank Deposit]]&gt;=500000),Table1_2[[#This Row],[Bank Deposit]]+Table1_2[[#This Row],[Bank Deposit]]*0.02,Table1_2[[#This Row],[Bank Deposit]])</f>
        <v>191979</v>
      </c>
    </row>
    <row r="1726" spans="1:18" x14ac:dyDescent="0.25">
      <c r="A1726" s="21" t="s">
        <v>2766</v>
      </c>
      <c r="B1726">
        <v>522730210</v>
      </c>
      <c r="C1726">
        <v>48</v>
      </c>
      <c r="D1726" s="8">
        <v>27174</v>
      </c>
      <c r="E1726" s="21" t="s">
        <v>12</v>
      </c>
      <c r="F1726" s="21" t="s">
        <v>731</v>
      </c>
      <c r="G1726" s="21" t="s">
        <v>1964</v>
      </c>
      <c r="H1726" s="22">
        <v>1689560</v>
      </c>
      <c r="I1726" s="22">
        <v>510194.03455019998</v>
      </c>
      <c r="J1726" s="21" t="s">
        <v>2768</v>
      </c>
      <c r="K1726" s="21"/>
      <c r="L1726" s="22">
        <v>1580770731</v>
      </c>
      <c r="M1726" s="22">
        <v>0</v>
      </c>
      <c r="N1726" s="21" t="s">
        <v>12505</v>
      </c>
      <c r="O1726" s="8">
        <v>44507</v>
      </c>
      <c r="P1726" s="21" t="s">
        <v>12564</v>
      </c>
      <c r="Q1726" s="22">
        <f>Table1_2[[#This Row],[Bank Deposit]]-Table1_2[[#This Row],[Saving Accounts]]</f>
        <v>1179365.9654498</v>
      </c>
      <c r="R1726" s="22">
        <f>IF(AND(Table1_2[[#This Row],[Bank Deposit]]&gt;=500000),Table1_2[[#This Row],[Bank Deposit]]+Table1_2[[#This Row],[Bank Deposit]]*0.02,Table1_2[[#This Row],[Bank Deposit]])</f>
        <v>1723351.2</v>
      </c>
    </row>
    <row r="1727" spans="1:18" x14ac:dyDescent="0.25">
      <c r="A1727" s="21" t="s">
        <v>4865</v>
      </c>
      <c r="B1727">
        <v>193355727</v>
      </c>
      <c r="C1727">
        <v>37</v>
      </c>
      <c r="D1727" s="8">
        <v>31191.75</v>
      </c>
      <c r="E1727" s="21" t="s">
        <v>1094</v>
      </c>
      <c r="F1727" s="21" t="s">
        <v>870</v>
      </c>
      <c r="G1727" s="21" t="s">
        <v>4074</v>
      </c>
      <c r="H1727" s="22">
        <v>2069961</v>
      </c>
      <c r="I1727" s="22">
        <v>786446.29348299</v>
      </c>
      <c r="J1727" s="21" t="s">
        <v>4867</v>
      </c>
      <c r="K1727" s="21"/>
      <c r="L1727" s="22">
        <v>966710724</v>
      </c>
      <c r="M1727" s="22">
        <v>0</v>
      </c>
      <c r="N1727" s="21" t="s">
        <v>12509</v>
      </c>
      <c r="O1727" s="8">
        <v>44393</v>
      </c>
      <c r="P1727" s="21" t="s">
        <v>12510</v>
      </c>
      <c r="Q1727" s="22">
        <f>Table1_2[[#This Row],[Bank Deposit]]-Table1_2[[#This Row],[Saving Accounts]]</f>
        <v>1283514.70651701</v>
      </c>
      <c r="R1727" s="22">
        <f>IF(AND(Table1_2[[#This Row],[Bank Deposit]]&gt;=500000),Table1_2[[#This Row],[Bank Deposit]]+Table1_2[[#This Row],[Bank Deposit]]*0.02,Table1_2[[#This Row],[Bank Deposit]])</f>
        <v>2111360.2200000002</v>
      </c>
    </row>
    <row r="1728" spans="1:18" x14ac:dyDescent="0.25">
      <c r="A1728" s="21" t="s">
        <v>2455</v>
      </c>
      <c r="B1728">
        <v>704270517</v>
      </c>
      <c r="C1728">
        <v>82</v>
      </c>
      <c r="D1728" s="8">
        <v>14755.5</v>
      </c>
      <c r="E1728" s="21" t="s">
        <v>12</v>
      </c>
      <c r="F1728" s="21" t="s">
        <v>620</v>
      </c>
      <c r="G1728" s="21" t="s">
        <v>1964</v>
      </c>
      <c r="H1728" s="22">
        <v>1484654</v>
      </c>
      <c r="I1728" s="22">
        <v>539466.01614920003</v>
      </c>
      <c r="J1728" s="21" t="s">
        <v>2457</v>
      </c>
      <c r="K1728" s="21"/>
      <c r="L1728" s="22">
        <v>517784328</v>
      </c>
      <c r="M1728" s="22">
        <v>0</v>
      </c>
      <c r="N1728" s="21" t="s">
        <v>12509</v>
      </c>
      <c r="O1728" s="8">
        <v>44334</v>
      </c>
      <c r="P1728" s="21" t="s">
        <v>12519</v>
      </c>
      <c r="Q1728" s="22">
        <f>Table1_2[[#This Row],[Bank Deposit]]-Table1_2[[#This Row],[Saving Accounts]]</f>
        <v>945187.98385079997</v>
      </c>
      <c r="R1728" s="22">
        <f>IF(AND(Table1_2[[#This Row],[Bank Deposit]]&gt;=500000),Table1_2[[#This Row],[Bank Deposit]]+Table1_2[[#This Row],[Bank Deposit]]*0.02,Table1_2[[#This Row],[Bank Deposit]])</f>
        <v>1514347.08</v>
      </c>
    </row>
    <row r="1729" spans="1:18" x14ac:dyDescent="0.25">
      <c r="A1729" s="21" t="s">
        <v>1849</v>
      </c>
      <c r="B1729">
        <v>824553501</v>
      </c>
      <c r="C1729">
        <v>20</v>
      </c>
      <c r="D1729" s="8">
        <v>37401</v>
      </c>
      <c r="E1729" s="21" t="s">
        <v>1094</v>
      </c>
      <c r="F1729" s="21" t="s">
        <v>1004</v>
      </c>
      <c r="G1729" s="21" t="s">
        <v>14</v>
      </c>
      <c r="H1729" s="22">
        <v>1292973</v>
      </c>
      <c r="I1729" s="22">
        <v>440971.92457343999</v>
      </c>
      <c r="J1729" s="21" t="s">
        <v>1851</v>
      </c>
      <c r="K1729" s="21"/>
      <c r="L1729" s="22">
        <v>974322628</v>
      </c>
      <c r="M1729" s="22">
        <v>2138470796</v>
      </c>
      <c r="N1729" s="21" t="s">
        <v>12515</v>
      </c>
      <c r="O1729" s="8">
        <v>44368</v>
      </c>
      <c r="P1729" s="21" t="s">
        <v>12516</v>
      </c>
      <c r="Q1729" s="22">
        <f>Table1_2[[#This Row],[Bank Deposit]]-Table1_2[[#This Row],[Saving Accounts]]</f>
        <v>852001.07542656001</v>
      </c>
      <c r="R1729" s="22">
        <f>IF(AND(Table1_2[[#This Row],[Bank Deposit]]&gt;=500000),Table1_2[[#This Row],[Bank Deposit]]+Table1_2[[#This Row],[Bank Deposit]]*0.02,Table1_2[[#This Row],[Bank Deposit]])</f>
        <v>1318832.46</v>
      </c>
    </row>
    <row r="1730" spans="1:18" x14ac:dyDescent="0.25">
      <c r="A1730" s="21" t="s">
        <v>522</v>
      </c>
      <c r="B1730">
        <v>185045175</v>
      </c>
      <c r="C1730">
        <v>73</v>
      </c>
      <c r="D1730" s="8">
        <v>18042.75</v>
      </c>
      <c r="E1730" s="21" t="s">
        <v>12</v>
      </c>
      <c r="F1730" s="21" t="s">
        <v>523</v>
      </c>
      <c r="G1730" s="21" t="s">
        <v>14</v>
      </c>
      <c r="H1730" s="22">
        <v>2137439</v>
      </c>
      <c r="I1730" s="22">
        <v>1273038.67344512</v>
      </c>
      <c r="J1730" s="21" t="s">
        <v>525</v>
      </c>
      <c r="K1730" s="21"/>
      <c r="L1730" s="22">
        <v>880000704</v>
      </c>
      <c r="M1730" s="22">
        <v>0</v>
      </c>
      <c r="N1730" s="21" t="s">
        <v>12525</v>
      </c>
      <c r="O1730" s="8">
        <v>44602</v>
      </c>
      <c r="P1730" s="21" t="s">
        <v>12506</v>
      </c>
      <c r="Q1730" s="22">
        <f>Table1_2[[#This Row],[Bank Deposit]]-Table1_2[[#This Row],[Saving Accounts]]</f>
        <v>864400.32655488001</v>
      </c>
      <c r="R1730" s="22">
        <f>IF(AND(Table1_2[[#This Row],[Bank Deposit]]&gt;=500000),Table1_2[[#This Row],[Bank Deposit]]+Table1_2[[#This Row],[Bank Deposit]]*0.02,Table1_2[[#This Row],[Bank Deposit]])</f>
        <v>2180187.7799999998</v>
      </c>
    </row>
    <row r="1731" spans="1:18" x14ac:dyDescent="0.25">
      <c r="A1731" s="21" t="s">
        <v>5219</v>
      </c>
      <c r="B1731">
        <v>86614487</v>
      </c>
      <c r="C1731">
        <v>83</v>
      </c>
      <c r="D1731" s="8">
        <v>14390.25</v>
      </c>
      <c r="E1731" s="21" t="s">
        <v>1094</v>
      </c>
      <c r="F1731" s="21" t="s">
        <v>499</v>
      </c>
      <c r="G1731" s="21" t="s">
        <v>4099</v>
      </c>
      <c r="H1731" s="22">
        <v>150843</v>
      </c>
      <c r="I1731" s="22">
        <v>34951.517639999998</v>
      </c>
      <c r="J1731" s="21" t="s">
        <v>5221</v>
      </c>
      <c r="K1731" s="21"/>
      <c r="L1731" s="22">
        <v>2347071685</v>
      </c>
      <c r="M1731" s="22">
        <v>2604046934</v>
      </c>
      <c r="N1731" s="21" t="s">
        <v>12515</v>
      </c>
      <c r="O1731" s="8">
        <v>44464</v>
      </c>
      <c r="P1731" s="21" t="s">
        <v>12527</v>
      </c>
      <c r="Q1731" s="22">
        <f>Table1_2[[#This Row],[Bank Deposit]]-Table1_2[[#This Row],[Saving Accounts]]</f>
        <v>115891.48235999999</v>
      </c>
      <c r="R1731" s="22">
        <f>IF(AND(Table1_2[[#This Row],[Bank Deposit]]&gt;=500000),Table1_2[[#This Row],[Bank Deposit]]+Table1_2[[#This Row],[Bank Deposit]]*0.02,Table1_2[[#This Row],[Bank Deposit]])</f>
        <v>150843</v>
      </c>
    </row>
    <row r="1732" spans="1:18" x14ac:dyDescent="0.25">
      <c r="A1732" s="21" t="s">
        <v>7431</v>
      </c>
      <c r="B1732">
        <v>438195116</v>
      </c>
      <c r="C1732">
        <v>83</v>
      </c>
      <c r="D1732" s="8">
        <v>14390.25</v>
      </c>
      <c r="E1732" s="21" t="s">
        <v>12</v>
      </c>
      <c r="F1732" s="21" t="s">
        <v>1517</v>
      </c>
      <c r="G1732" s="21" t="s">
        <v>4220</v>
      </c>
      <c r="H1732" s="22">
        <v>1211730</v>
      </c>
      <c r="I1732" s="22">
        <v>113996.77876926</v>
      </c>
      <c r="J1732" s="21" t="s">
        <v>7433</v>
      </c>
      <c r="K1732" s="21"/>
      <c r="L1732" s="22">
        <v>344490496</v>
      </c>
      <c r="M1732" s="22">
        <v>1914982944</v>
      </c>
      <c r="N1732" s="21" t="s">
        <v>12515</v>
      </c>
      <c r="O1732" s="8">
        <v>44247</v>
      </c>
      <c r="P1732" s="21" t="s">
        <v>12516</v>
      </c>
      <c r="Q1732" s="22">
        <f>Table1_2[[#This Row],[Bank Deposit]]-Table1_2[[#This Row],[Saving Accounts]]</f>
        <v>1097733.22123074</v>
      </c>
      <c r="R1732" s="22">
        <f>IF(AND(Table1_2[[#This Row],[Bank Deposit]]&gt;=500000),Table1_2[[#This Row],[Bank Deposit]]+Table1_2[[#This Row],[Bank Deposit]]*0.02,Table1_2[[#This Row],[Bank Deposit]])</f>
        <v>1235964.6000000001</v>
      </c>
    </row>
    <row r="1733" spans="1:18" x14ac:dyDescent="0.25">
      <c r="A1733" s="21" t="s">
        <v>4330</v>
      </c>
      <c r="B1733">
        <v>237380993</v>
      </c>
      <c r="C1733">
        <v>78</v>
      </c>
      <c r="D1733" s="8">
        <v>16216.5</v>
      </c>
      <c r="E1733" s="21" t="s">
        <v>1094</v>
      </c>
      <c r="F1733" s="21" t="s">
        <v>509</v>
      </c>
      <c r="G1733" s="21" t="s">
        <v>4088</v>
      </c>
      <c r="H1733" s="22">
        <v>638809</v>
      </c>
      <c r="I1733" s="22">
        <v>301280.08803360001</v>
      </c>
      <c r="J1733" s="21" t="s">
        <v>4332</v>
      </c>
      <c r="K1733" s="21"/>
      <c r="L1733" s="22">
        <v>365561235</v>
      </c>
      <c r="M1733" s="22">
        <v>0</v>
      </c>
      <c r="N1733" s="21" t="s">
        <v>12525</v>
      </c>
      <c r="O1733" s="8">
        <v>44314</v>
      </c>
      <c r="P1733" s="21" t="s">
        <v>12561</v>
      </c>
      <c r="Q1733" s="22">
        <f>Table1_2[[#This Row],[Bank Deposit]]-Table1_2[[#This Row],[Saving Accounts]]</f>
        <v>337528.91196639999</v>
      </c>
      <c r="R1733" s="22">
        <f>IF(AND(Table1_2[[#This Row],[Bank Deposit]]&gt;=500000),Table1_2[[#This Row],[Bank Deposit]]+Table1_2[[#This Row],[Bank Deposit]]*0.02,Table1_2[[#This Row],[Bank Deposit]])</f>
        <v>651585.18000000005</v>
      </c>
    </row>
    <row r="1734" spans="1:18" x14ac:dyDescent="0.25">
      <c r="A1734" s="21" t="s">
        <v>3647</v>
      </c>
      <c r="B1734">
        <v>488871183</v>
      </c>
      <c r="C1734">
        <v>80</v>
      </c>
      <c r="D1734" s="8">
        <v>15486</v>
      </c>
      <c r="E1734" s="21" t="s">
        <v>1094</v>
      </c>
      <c r="F1734" s="21" t="s">
        <v>1927</v>
      </c>
      <c r="G1734" s="21" t="s">
        <v>3583</v>
      </c>
      <c r="H1734" s="22">
        <v>103754</v>
      </c>
      <c r="I1734" s="22">
        <v>71536.446936120003</v>
      </c>
      <c r="J1734" s="21" t="s">
        <v>3649</v>
      </c>
      <c r="K1734" s="21"/>
      <c r="L1734" s="22">
        <v>841284432</v>
      </c>
      <c r="M1734" s="22">
        <v>0</v>
      </c>
      <c r="N1734" s="21" t="s">
        <v>12509</v>
      </c>
      <c r="O1734" s="8">
        <v>44427</v>
      </c>
      <c r="P1734" s="21" t="s">
        <v>12519</v>
      </c>
      <c r="Q1734" s="22">
        <f>Table1_2[[#This Row],[Bank Deposit]]-Table1_2[[#This Row],[Saving Accounts]]</f>
        <v>32217.553063879997</v>
      </c>
      <c r="R1734" s="22">
        <f>IF(AND(Table1_2[[#This Row],[Bank Deposit]]&gt;=500000),Table1_2[[#This Row],[Bank Deposit]]+Table1_2[[#This Row],[Bank Deposit]]*0.02,Table1_2[[#This Row],[Bank Deposit]])</f>
        <v>103754</v>
      </c>
    </row>
    <row r="1735" spans="1:18" x14ac:dyDescent="0.25">
      <c r="A1735" s="21" t="s">
        <v>5724</v>
      </c>
      <c r="B1735">
        <v>755744915</v>
      </c>
      <c r="C1735">
        <v>61</v>
      </c>
      <c r="D1735" s="8">
        <v>22425.75</v>
      </c>
      <c r="E1735" s="21" t="s">
        <v>1094</v>
      </c>
      <c r="F1735" s="21" t="s">
        <v>509</v>
      </c>
      <c r="G1735" s="21" t="s">
        <v>4220</v>
      </c>
      <c r="H1735" s="22">
        <v>124296</v>
      </c>
      <c r="I1735" s="22">
        <v>22983.780923040002</v>
      </c>
      <c r="J1735" s="21" t="s">
        <v>5726</v>
      </c>
      <c r="K1735" s="21"/>
      <c r="L1735" s="22">
        <v>3005128</v>
      </c>
      <c r="M1735" s="22">
        <v>0</v>
      </c>
      <c r="N1735" s="21" t="s">
        <v>12525</v>
      </c>
      <c r="O1735" s="8">
        <v>44505</v>
      </c>
      <c r="P1735" s="21" t="s">
        <v>12506</v>
      </c>
      <c r="Q1735" s="22">
        <f>Table1_2[[#This Row],[Bank Deposit]]-Table1_2[[#This Row],[Saving Accounts]]</f>
        <v>101312.21907696</v>
      </c>
      <c r="R1735" s="22">
        <f>IF(AND(Table1_2[[#This Row],[Bank Deposit]]&gt;=500000),Table1_2[[#This Row],[Bank Deposit]]+Table1_2[[#This Row],[Bank Deposit]]*0.02,Table1_2[[#This Row],[Bank Deposit]])</f>
        <v>124296</v>
      </c>
    </row>
    <row r="1736" spans="1:18" x14ac:dyDescent="0.25">
      <c r="A1736" s="21" t="s">
        <v>330</v>
      </c>
      <c r="B1736">
        <v>291140549</v>
      </c>
      <c r="C1736">
        <v>24</v>
      </c>
      <c r="D1736" s="8">
        <v>35940</v>
      </c>
      <c r="E1736" s="21" t="s">
        <v>12</v>
      </c>
      <c r="F1736" s="21" t="s">
        <v>331</v>
      </c>
      <c r="G1736" s="21" t="s">
        <v>14</v>
      </c>
      <c r="H1736" s="22">
        <v>2316791</v>
      </c>
      <c r="I1736" s="22">
        <v>946505.81712959998</v>
      </c>
      <c r="J1736" s="21" t="s">
        <v>333</v>
      </c>
      <c r="K1736" s="21"/>
      <c r="L1736" s="22">
        <v>1251566514</v>
      </c>
      <c r="M1736" s="22">
        <v>0</v>
      </c>
      <c r="N1736" s="21" t="s">
        <v>12539</v>
      </c>
      <c r="O1736" s="8">
        <v>44675</v>
      </c>
      <c r="P1736" s="21" t="s">
        <v>12566</v>
      </c>
      <c r="Q1736" s="22">
        <f>Table1_2[[#This Row],[Bank Deposit]]-Table1_2[[#This Row],[Saving Accounts]]</f>
        <v>1370285.1828704001</v>
      </c>
      <c r="R1736" s="22">
        <f>IF(AND(Table1_2[[#This Row],[Bank Deposit]]&gt;=500000),Table1_2[[#This Row],[Bank Deposit]]+Table1_2[[#This Row],[Bank Deposit]]*0.02,Table1_2[[#This Row],[Bank Deposit]])</f>
        <v>2363126.8199999998</v>
      </c>
    </row>
    <row r="1737" spans="1:18" x14ac:dyDescent="0.25">
      <c r="A1737" s="21" t="s">
        <v>5178</v>
      </c>
      <c r="B1737">
        <v>245262793</v>
      </c>
      <c r="C1737">
        <v>41</v>
      </c>
      <c r="D1737" s="8">
        <v>29730.75</v>
      </c>
      <c r="E1737" s="21" t="s">
        <v>1094</v>
      </c>
      <c r="F1737" s="21" t="s">
        <v>231</v>
      </c>
      <c r="G1737" s="21" t="s">
        <v>4105</v>
      </c>
      <c r="H1737" s="22">
        <v>113314</v>
      </c>
      <c r="I1737" s="22">
        <v>76245.7701504</v>
      </c>
      <c r="J1737" s="21" t="s">
        <v>5180</v>
      </c>
      <c r="K1737" s="21"/>
      <c r="L1737" s="22">
        <v>70434</v>
      </c>
      <c r="M1737" s="22">
        <v>4108031424</v>
      </c>
      <c r="N1737" s="21" t="s">
        <v>12515</v>
      </c>
      <c r="O1737" s="8">
        <v>44266</v>
      </c>
      <c r="P1737" s="21" t="s">
        <v>12527</v>
      </c>
      <c r="Q1737" s="22">
        <f>Table1_2[[#This Row],[Bank Deposit]]-Table1_2[[#This Row],[Saving Accounts]]</f>
        <v>37068.2298496</v>
      </c>
      <c r="R1737" s="22">
        <f>IF(AND(Table1_2[[#This Row],[Bank Deposit]]&gt;=500000),Table1_2[[#This Row],[Bank Deposit]]+Table1_2[[#This Row],[Bank Deposit]]*0.02,Table1_2[[#This Row],[Bank Deposit]])</f>
        <v>113314</v>
      </c>
    </row>
    <row r="1738" spans="1:18" x14ac:dyDescent="0.25">
      <c r="A1738" s="21" t="s">
        <v>7244</v>
      </c>
      <c r="B1738">
        <v>782237332</v>
      </c>
      <c r="C1738">
        <v>70</v>
      </c>
      <c r="D1738" s="8">
        <v>19138.5</v>
      </c>
      <c r="E1738" s="21" t="s">
        <v>12</v>
      </c>
      <c r="F1738" s="21" t="s">
        <v>1450</v>
      </c>
      <c r="G1738" s="21" t="s">
        <v>4058</v>
      </c>
      <c r="H1738" s="22">
        <v>214861</v>
      </c>
      <c r="I1738" s="22">
        <v>35539.152952320001</v>
      </c>
      <c r="J1738" s="21" t="s">
        <v>7246</v>
      </c>
      <c r="K1738" s="21"/>
      <c r="L1738" s="22">
        <v>2318963319</v>
      </c>
      <c r="M1738" s="22">
        <v>0</v>
      </c>
      <c r="N1738" s="21" t="s">
        <v>12522</v>
      </c>
      <c r="O1738" s="8">
        <v>44452</v>
      </c>
      <c r="P1738" s="21" t="s">
        <v>12510</v>
      </c>
      <c r="Q1738" s="22">
        <f>Table1_2[[#This Row],[Bank Deposit]]-Table1_2[[#This Row],[Saving Accounts]]</f>
        <v>179321.84704768</v>
      </c>
      <c r="R1738" s="22">
        <f>IF(AND(Table1_2[[#This Row],[Bank Deposit]]&gt;=500000),Table1_2[[#This Row],[Bank Deposit]]+Table1_2[[#This Row],[Bank Deposit]]*0.02,Table1_2[[#This Row],[Bank Deposit]])</f>
        <v>214861</v>
      </c>
    </row>
    <row r="1739" spans="1:18" x14ac:dyDescent="0.25">
      <c r="A1739" s="21" t="s">
        <v>1142</v>
      </c>
      <c r="B1739">
        <v>466642390</v>
      </c>
      <c r="C1739">
        <v>41</v>
      </c>
      <c r="D1739" s="8">
        <v>29730.75</v>
      </c>
      <c r="E1739" s="21" t="s">
        <v>1094</v>
      </c>
      <c r="F1739" s="21" t="s">
        <v>139</v>
      </c>
      <c r="G1739" s="21" t="s">
        <v>14</v>
      </c>
      <c r="H1739" s="22">
        <v>911326</v>
      </c>
      <c r="I1739" s="22">
        <v>343470.45227040001</v>
      </c>
      <c r="J1739" s="21" t="s">
        <v>1144</v>
      </c>
      <c r="K1739" s="21"/>
      <c r="L1739" s="22">
        <v>8275125</v>
      </c>
      <c r="M1739" s="22">
        <v>0</v>
      </c>
      <c r="N1739" s="21" t="s">
        <v>12505</v>
      </c>
      <c r="O1739" s="8">
        <v>44585</v>
      </c>
      <c r="P1739" s="21" t="s">
        <v>12506</v>
      </c>
      <c r="Q1739" s="22">
        <f>Table1_2[[#This Row],[Bank Deposit]]-Table1_2[[#This Row],[Saving Accounts]]</f>
        <v>567855.54772959999</v>
      </c>
      <c r="R1739" s="22">
        <f>IF(AND(Table1_2[[#This Row],[Bank Deposit]]&gt;=500000),Table1_2[[#This Row],[Bank Deposit]]+Table1_2[[#This Row],[Bank Deposit]]*0.02,Table1_2[[#This Row],[Bank Deposit]])</f>
        <v>929552.52</v>
      </c>
    </row>
    <row r="1740" spans="1:18" x14ac:dyDescent="0.25">
      <c r="A1740" s="21" t="s">
        <v>2000</v>
      </c>
      <c r="B1740">
        <v>749493329</v>
      </c>
      <c r="C1740">
        <v>44</v>
      </c>
      <c r="D1740" s="8">
        <v>28635</v>
      </c>
      <c r="E1740" s="21" t="s">
        <v>1094</v>
      </c>
      <c r="F1740" s="21" t="s">
        <v>361</v>
      </c>
      <c r="G1740" s="21" t="s">
        <v>1964</v>
      </c>
      <c r="H1740" s="22">
        <v>1619691</v>
      </c>
      <c r="I1740" s="22">
        <v>260406.07481088</v>
      </c>
      <c r="J1740" s="21" t="s">
        <v>2002</v>
      </c>
      <c r="K1740" s="21"/>
      <c r="L1740" s="22">
        <v>2136195173</v>
      </c>
      <c r="M1740" s="22">
        <v>0</v>
      </c>
      <c r="N1740" s="21" t="s">
        <v>12522</v>
      </c>
      <c r="O1740" s="8">
        <v>44664</v>
      </c>
      <c r="P1740" s="21" t="s">
        <v>12510</v>
      </c>
      <c r="Q1740" s="22">
        <f>Table1_2[[#This Row],[Bank Deposit]]-Table1_2[[#This Row],[Saving Accounts]]</f>
        <v>1359284.92518912</v>
      </c>
      <c r="R1740" s="22">
        <f>IF(AND(Table1_2[[#This Row],[Bank Deposit]]&gt;=500000),Table1_2[[#This Row],[Bank Deposit]]+Table1_2[[#This Row],[Bank Deposit]]*0.02,Table1_2[[#This Row],[Bank Deposit]])</f>
        <v>1652084.82</v>
      </c>
    </row>
    <row r="1741" spans="1:18" x14ac:dyDescent="0.25">
      <c r="A1741" s="21" t="s">
        <v>6360</v>
      </c>
      <c r="B1741">
        <v>305303485</v>
      </c>
      <c r="C1741">
        <v>61</v>
      </c>
      <c r="D1741" s="8">
        <v>22425.75</v>
      </c>
      <c r="E1741" s="21" t="s">
        <v>12</v>
      </c>
      <c r="F1741" s="21" t="s">
        <v>829</v>
      </c>
      <c r="G1741" s="21" t="s">
        <v>4062</v>
      </c>
      <c r="H1741" s="22">
        <v>257731</v>
      </c>
      <c r="I1741" s="22">
        <v>82634.855546880004</v>
      </c>
      <c r="J1741" s="21" t="s">
        <v>6362</v>
      </c>
      <c r="K1741" s="21"/>
      <c r="L1741" s="22">
        <v>3510008128</v>
      </c>
      <c r="M1741" s="22">
        <v>0</v>
      </c>
      <c r="N1741" s="21" t="s">
        <v>12539</v>
      </c>
      <c r="O1741" s="8">
        <v>44553</v>
      </c>
      <c r="P1741" s="21" t="s">
        <v>12510</v>
      </c>
      <c r="Q1741" s="22">
        <f>Table1_2[[#This Row],[Bank Deposit]]-Table1_2[[#This Row],[Saving Accounts]]</f>
        <v>175096.14445312001</v>
      </c>
      <c r="R1741" s="22">
        <f>IF(AND(Table1_2[[#This Row],[Bank Deposit]]&gt;=500000),Table1_2[[#This Row],[Bank Deposit]]+Table1_2[[#This Row],[Bank Deposit]]*0.02,Table1_2[[#This Row],[Bank Deposit]])</f>
        <v>257731</v>
      </c>
    </row>
    <row r="1742" spans="1:18" x14ac:dyDescent="0.25">
      <c r="A1742" s="21" t="s">
        <v>1673</v>
      </c>
      <c r="B1742">
        <v>880275552</v>
      </c>
      <c r="C1742">
        <v>57</v>
      </c>
      <c r="D1742" s="8">
        <v>23886.75</v>
      </c>
      <c r="E1742" s="21" t="s">
        <v>1094</v>
      </c>
      <c r="F1742" s="21" t="s">
        <v>1426</v>
      </c>
      <c r="G1742" s="21" t="s">
        <v>14</v>
      </c>
      <c r="H1742" s="22">
        <v>253711</v>
      </c>
      <c r="I1742" s="22">
        <v>107171.228864</v>
      </c>
      <c r="J1742" s="21" t="s">
        <v>1675</v>
      </c>
      <c r="K1742" s="21"/>
      <c r="L1742" s="22">
        <v>1571851008</v>
      </c>
      <c r="M1742" s="22">
        <v>0</v>
      </c>
      <c r="N1742" s="21" t="s">
        <v>12539</v>
      </c>
      <c r="O1742" s="8">
        <v>44473</v>
      </c>
      <c r="P1742" s="21" t="s">
        <v>12512</v>
      </c>
      <c r="Q1742" s="22">
        <f>Table1_2[[#This Row],[Bank Deposit]]-Table1_2[[#This Row],[Saving Accounts]]</f>
        <v>146539.771136</v>
      </c>
      <c r="R1742" s="22">
        <f>IF(AND(Table1_2[[#This Row],[Bank Deposit]]&gt;=500000),Table1_2[[#This Row],[Bank Deposit]]+Table1_2[[#This Row],[Bank Deposit]]*0.02,Table1_2[[#This Row],[Bank Deposit]])</f>
        <v>253711</v>
      </c>
    </row>
    <row r="1743" spans="1:18" x14ac:dyDescent="0.25">
      <c r="A1743" s="21" t="s">
        <v>9039</v>
      </c>
      <c r="B1743">
        <v>227936833</v>
      </c>
      <c r="C1743">
        <v>77</v>
      </c>
      <c r="D1743" s="8">
        <v>36630.5</v>
      </c>
      <c r="E1743" s="21" t="s">
        <v>12</v>
      </c>
      <c r="F1743" s="21" t="s">
        <v>15540</v>
      </c>
      <c r="G1743" s="21" t="s">
        <v>1964</v>
      </c>
      <c r="H1743" s="22">
        <v>693033</v>
      </c>
      <c r="I1743" s="22">
        <v>812105.49935769674</v>
      </c>
      <c r="J1743" s="21" t="s">
        <v>9041</v>
      </c>
      <c r="K1743" s="21"/>
      <c r="L1743" s="22">
        <v>27189888</v>
      </c>
      <c r="M1743" s="22">
        <v>0</v>
      </c>
      <c r="N1743" s="21" t="s">
        <v>12539</v>
      </c>
      <c r="O1743" s="8">
        <v>44637</v>
      </c>
      <c r="P1743" s="21" t="s">
        <v>12512</v>
      </c>
      <c r="Q1743" s="22">
        <f>Table1_2[[#This Row],[Bank Deposit]]-Table1_2[[#This Row],[Saving Accounts]]</f>
        <v>-119072.49935769674</v>
      </c>
      <c r="R1743" s="22">
        <f>IF(AND(Table1_2[[#This Row],[Bank Deposit]]&gt;=500000),Table1_2[[#This Row],[Bank Deposit]]+Table1_2[[#This Row],[Bank Deposit]]*0.02,Table1_2[[#This Row],[Bank Deposit]])</f>
        <v>706893.66</v>
      </c>
    </row>
    <row r="1744" spans="1:18" x14ac:dyDescent="0.25">
      <c r="A1744" s="21" t="s">
        <v>4144</v>
      </c>
      <c r="B1744">
        <v>318114026</v>
      </c>
      <c r="C1744">
        <v>66</v>
      </c>
      <c r="D1744" s="8">
        <v>20599.5</v>
      </c>
      <c r="E1744" s="21" t="s">
        <v>1094</v>
      </c>
      <c r="F1744" s="21" t="s">
        <v>1308</v>
      </c>
      <c r="G1744" s="21" t="s">
        <v>4088</v>
      </c>
      <c r="H1744" s="22">
        <v>470679</v>
      </c>
      <c r="I1744" s="22">
        <v>202689.80137728</v>
      </c>
      <c r="J1744" s="21" t="s">
        <v>4146</v>
      </c>
      <c r="K1744" s="21"/>
      <c r="L1744" s="22">
        <v>2036261577</v>
      </c>
      <c r="M1744" s="22">
        <v>0</v>
      </c>
      <c r="N1744" s="21" t="s">
        <v>12539</v>
      </c>
      <c r="O1744" s="8">
        <v>44485</v>
      </c>
      <c r="P1744" s="21" t="s">
        <v>12512</v>
      </c>
      <c r="Q1744" s="22">
        <f>Table1_2[[#This Row],[Bank Deposit]]-Table1_2[[#This Row],[Saving Accounts]]</f>
        <v>267989.19862271997</v>
      </c>
      <c r="R1744" s="22">
        <f>IF(AND(Table1_2[[#This Row],[Bank Deposit]]&gt;=500000),Table1_2[[#This Row],[Bank Deposit]]+Table1_2[[#This Row],[Bank Deposit]]*0.02,Table1_2[[#This Row],[Bank Deposit]])</f>
        <v>470679</v>
      </c>
    </row>
    <row r="1745" spans="1:18" x14ac:dyDescent="0.25">
      <c r="A1745" s="21" t="s">
        <v>2626</v>
      </c>
      <c r="B1745">
        <v>837917753</v>
      </c>
      <c r="C1745">
        <v>60</v>
      </c>
      <c r="D1745" s="8">
        <v>22791</v>
      </c>
      <c r="E1745" s="21" t="s">
        <v>12</v>
      </c>
      <c r="F1745" s="21" t="s">
        <v>147</v>
      </c>
      <c r="G1745" s="21" t="s">
        <v>1964</v>
      </c>
      <c r="H1745" s="22">
        <v>125695</v>
      </c>
      <c r="I1745" s="22">
        <v>51954.037943039999</v>
      </c>
      <c r="J1745" s="21" t="s">
        <v>2628</v>
      </c>
      <c r="K1745" s="21"/>
      <c r="L1745" s="22">
        <v>511043928</v>
      </c>
      <c r="M1745" s="22">
        <v>0</v>
      </c>
      <c r="N1745" s="21" t="s">
        <v>12525</v>
      </c>
      <c r="O1745" s="8">
        <v>44333</v>
      </c>
      <c r="P1745" s="21" t="s">
        <v>12564</v>
      </c>
      <c r="Q1745" s="22">
        <f>Table1_2[[#This Row],[Bank Deposit]]-Table1_2[[#This Row],[Saving Accounts]]</f>
        <v>73740.962056960008</v>
      </c>
      <c r="R1745" s="22">
        <f>IF(AND(Table1_2[[#This Row],[Bank Deposit]]&gt;=500000),Table1_2[[#This Row],[Bank Deposit]]+Table1_2[[#This Row],[Bank Deposit]]*0.02,Table1_2[[#This Row],[Bank Deposit]])</f>
        <v>125695</v>
      </c>
    </row>
    <row r="1746" spans="1:18" x14ac:dyDescent="0.25">
      <c r="A1746" s="21" t="s">
        <v>6796</v>
      </c>
      <c r="B1746">
        <v>866951616</v>
      </c>
      <c r="C1746">
        <v>48</v>
      </c>
      <c r="D1746" s="8">
        <v>27174</v>
      </c>
      <c r="E1746" s="21" t="s">
        <v>12</v>
      </c>
      <c r="F1746" s="21" t="s">
        <v>491</v>
      </c>
      <c r="G1746" s="21" t="s">
        <v>4084</v>
      </c>
      <c r="H1746" s="22">
        <v>633404</v>
      </c>
      <c r="I1746" s="22">
        <v>342304.24185195001</v>
      </c>
      <c r="J1746" s="21" t="s">
        <v>6798</v>
      </c>
      <c r="K1746" s="21"/>
      <c r="L1746" s="22">
        <v>382167072</v>
      </c>
      <c r="M1746" s="22">
        <v>0</v>
      </c>
      <c r="N1746" s="21" t="s">
        <v>12522</v>
      </c>
      <c r="O1746" s="8">
        <v>44605</v>
      </c>
      <c r="P1746" s="21" t="s">
        <v>12510</v>
      </c>
      <c r="Q1746" s="22">
        <f>Table1_2[[#This Row],[Bank Deposit]]-Table1_2[[#This Row],[Saving Accounts]]</f>
        <v>291099.75814804999</v>
      </c>
      <c r="R1746" s="22">
        <f>IF(AND(Table1_2[[#This Row],[Bank Deposit]]&gt;=500000),Table1_2[[#This Row],[Bank Deposit]]+Table1_2[[#This Row],[Bank Deposit]]*0.02,Table1_2[[#This Row],[Bank Deposit]])</f>
        <v>646072.07999999996</v>
      </c>
    </row>
    <row r="1747" spans="1:18" x14ac:dyDescent="0.25">
      <c r="A1747" s="21" t="s">
        <v>7683</v>
      </c>
      <c r="B1747">
        <v>105291696</v>
      </c>
      <c r="C1747">
        <v>71</v>
      </c>
      <c r="D1747" s="8">
        <v>18773.25</v>
      </c>
      <c r="E1747" s="21" t="s">
        <v>12</v>
      </c>
      <c r="F1747" s="21" t="s">
        <v>256</v>
      </c>
      <c r="G1747" s="21" t="s">
        <v>3058</v>
      </c>
      <c r="H1747" s="22">
        <v>441639</v>
      </c>
      <c r="I1747" s="22">
        <v>257073.42024000001</v>
      </c>
      <c r="J1747" s="21" t="s">
        <v>7685</v>
      </c>
      <c r="K1747" s="21"/>
      <c r="L1747" s="22">
        <v>954254013</v>
      </c>
      <c r="M1747" s="22">
        <v>0</v>
      </c>
      <c r="N1747" s="21" t="s">
        <v>12505</v>
      </c>
      <c r="O1747" s="8">
        <v>44459</v>
      </c>
      <c r="P1747" s="21" t="s">
        <v>12564</v>
      </c>
      <c r="Q1747" s="22">
        <f>Table1_2[[#This Row],[Bank Deposit]]-Table1_2[[#This Row],[Saving Accounts]]</f>
        <v>184565.57975999999</v>
      </c>
      <c r="R1747" s="22">
        <f>IF(AND(Table1_2[[#This Row],[Bank Deposit]]&gt;=500000),Table1_2[[#This Row],[Bank Deposit]]+Table1_2[[#This Row],[Bank Deposit]]*0.02,Table1_2[[#This Row],[Bank Deposit]])</f>
        <v>441639</v>
      </c>
    </row>
    <row r="1748" spans="1:18" x14ac:dyDescent="0.25">
      <c r="A1748" s="21" t="s">
        <v>7053</v>
      </c>
      <c r="B1748">
        <v>26099667</v>
      </c>
      <c r="C1748">
        <v>73</v>
      </c>
      <c r="D1748" s="8">
        <v>18042.75</v>
      </c>
      <c r="E1748" s="21" t="s">
        <v>12</v>
      </c>
      <c r="F1748" s="21" t="s">
        <v>561</v>
      </c>
      <c r="G1748" s="21" t="s">
        <v>4084</v>
      </c>
      <c r="H1748" s="22">
        <v>250220</v>
      </c>
      <c r="I1748" s="22">
        <v>122177.82799999999</v>
      </c>
      <c r="J1748" s="21" t="s">
        <v>7055</v>
      </c>
      <c r="K1748" s="21"/>
      <c r="L1748" s="22">
        <v>2046947112</v>
      </c>
      <c r="M1748" s="22">
        <v>0</v>
      </c>
      <c r="N1748" s="21" t="s">
        <v>12505</v>
      </c>
      <c r="O1748" s="8">
        <v>44206</v>
      </c>
      <c r="P1748" s="21" t="s">
        <v>12510</v>
      </c>
      <c r="Q1748" s="22">
        <f>Table1_2[[#This Row],[Bank Deposit]]-Table1_2[[#This Row],[Saving Accounts]]</f>
        <v>128042.17200000001</v>
      </c>
      <c r="R1748" s="22">
        <f>IF(AND(Table1_2[[#This Row],[Bank Deposit]]&gt;=500000),Table1_2[[#This Row],[Bank Deposit]]+Table1_2[[#This Row],[Bank Deposit]]*0.02,Table1_2[[#This Row],[Bank Deposit]])</f>
        <v>250220</v>
      </c>
    </row>
    <row r="1749" spans="1:18" x14ac:dyDescent="0.25">
      <c r="A1749" s="21" t="s">
        <v>6687</v>
      </c>
      <c r="B1749">
        <v>281654787</v>
      </c>
      <c r="C1749">
        <v>65</v>
      </c>
      <c r="D1749" s="8">
        <v>20964.75</v>
      </c>
      <c r="E1749" s="21" t="s">
        <v>12</v>
      </c>
      <c r="F1749" s="21" t="s">
        <v>269</v>
      </c>
      <c r="G1749" s="21" t="s">
        <v>4074</v>
      </c>
      <c r="H1749" s="22">
        <v>216390</v>
      </c>
      <c r="I1749" s="22">
        <v>18547.748973599999</v>
      </c>
      <c r="J1749" s="21" t="s">
        <v>6689</v>
      </c>
      <c r="K1749" s="21"/>
      <c r="L1749" s="22">
        <v>470106304</v>
      </c>
      <c r="M1749" s="22">
        <v>0</v>
      </c>
      <c r="N1749" s="21" t="s">
        <v>12505</v>
      </c>
      <c r="O1749" s="8">
        <v>44528</v>
      </c>
      <c r="P1749" s="21" t="s">
        <v>12510</v>
      </c>
      <c r="Q1749" s="22">
        <f>Table1_2[[#This Row],[Bank Deposit]]-Table1_2[[#This Row],[Saving Accounts]]</f>
        <v>197842.25102640002</v>
      </c>
      <c r="R1749" s="22">
        <f>IF(AND(Table1_2[[#This Row],[Bank Deposit]]&gt;=500000),Table1_2[[#This Row],[Bank Deposit]]+Table1_2[[#This Row],[Bank Deposit]]*0.02,Table1_2[[#This Row],[Bank Deposit]])</f>
        <v>216390</v>
      </c>
    </row>
    <row r="1750" spans="1:18" x14ac:dyDescent="0.25">
      <c r="A1750" s="21" t="s">
        <v>4091</v>
      </c>
      <c r="B1750">
        <v>396282935</v>
      </c>
      <c r="C1750">
        <v>50</v>
      </c>
      <c r="D1750" s="8">
        <v>26443.5</v>
      </c>
      <c r="E1750" s="21" t="s">
        <v>1094</v>
      </c>
      <c r="F1750" s="21" t="s">
        <v>78</v>
      </c>
      <c r="G1750" s="21" t="s">
        <v>4054</v>
      </c>
      <c r="H1750" s="22">
        <v>693315</v>
      </c>
      <c r="I1750" s="22">
        <v>402636.11564735998</v>
      </c>
      <c r="J1750" s="21" t="s">
        <v>4093</v>
      </c>
      <c r="K1750" s="21"/>
      <c r="L1750" s="22">
        <v>244571616</v>
      </c>
      <c r="M1750" s="22">
        <v>0</v>
      </c>
      <c r="N1750" s="21" t="s">
        <v>12505</v>
      </c>
      <c r="O1750" s="8">
        <v>44643</v>
      </c>
      <c r="P1750" s="21" t="s">
        <v>12506</v>
      </c>
      <c r="Q1750" s="22">
        <f>Table1_2[[#This Row],[Bank Deposit]]-Table1_2[[#This Row],[Saving Accounts]]</f>
        <v>290678.88435264002</v>
      </c>
      <c r="R1750" s="22">
        <f>IF(AND(Table1_2[[#This Row],[Bank Deposit]]&gt;=500000),Table1_2[[#This Row],[Bank Deposit]]+Table1_2[[#This Row],[Bank Deposit]]*0.02,Table1_2[[#This Row],[Bank Deposit]])</f>
        <v>707181.3</v>
      </c>
    </row>
    <row r="1751" spans="1:18" x14ac:dyDescent="0.25">
      <c r="A1751" s="21" t="s">
        <v>7719</v>
      </c>
      <c r="B1751">
        <v>677528342</v>
      </c>
      <c r="C1751">
        <v>37</v>
      </c>
      <c r="D1751" s="8">
        <v>31191.75</v>
      </c>
      <c r="E1751" s="21" t="s">
        <v>12</v>
      </c>
      <c r="F1751" s="21" t="s">
        <v>286</v>
      </c>
      <c r="G1751" s="21" t="s">
        <v>3058</v>
      </c>
      <c r="H1751" s="22">
        <v>1353472</v>
      </c>
      <c r="I1751" s="22">
        <v>782164.14834725996</v>
      </c>
      <c r="J1751" s="21" t="s">
        <v>7721</v>
      </c>
      <c r="K1751" s="21"/>
      <c r="L1751" s="22">
        <v>705232352</v>
      </c>
      <c r="M1751" s="22">
        <v>15950335</v>
      </c>
      <c r="N1751" s="21" t="s">
        <v>12515</v>
      </c>
      <c r="O1751" s="8">
        <v>44475</v>
      </c>
      <c r="P1751" s="21" t="s">
        <v>12506</v>
      </c>
      <c r="Q1751" s="22">
        <f>Table1_2[[#This Row],[Bank Deposit]]-Table1_2[[#This Row],[Saving Accounts]]</f>
        <v>571307.85165274004</v>
      </c>
      <c r="R1751" s="22">
        <f>IF(AND(Table1_2[[#This Row],[Bank Deposit]]&gt;=500000),Table1_2[[#This Row],[Bank Deposit]]+Table1_2[[#This Row],[Bank Deposit]]*0.02,Table1_2[[#This Row],[Bank Deposit]])</f>
        <v>1380541.4399999999</v>
      </c>
    </row>
    <row r="1752" spans="1:18" x14ac:dyDescent="0.25">
      <c r="A1752" s="21" t="s">
        <v>7131</v>
      </c>
      <c r="B1752">
        <v>525236190</v>
      </c>
      <c r="C1752">
        <v>58</v>
      </c>
      <c r="D1752" s="8">
        <v>23521.5</v>
      </c>
      <c r="E1752" s="21" t="s">
        <v>12</v>
      </c>
      <c r="F1752" s="21" t="s">
        <v>29</v>
      </c>
      <c r="G1752" s="21" t="s">
        <v>4119</v>
      </c>
      <c r="H1752" s="22">
        <v>641429</v>
      </c>
      <c r="I1752" s="22">
        <v>485736.31105999998</v>
      </c>
      <c r="J1752" s="21" t="s">
        <v>7133</v>
      </c>
      <c r="K1752" s="21"/>
      <c r="L1752" s="22">
        <v>7393815</v>
      </c>
      <c r="M1752" s="22">
        <v>0</v>
      </c>
      <c r="N1752" s="21" t="s">
        <v>12539</v>
      </c>
      <c r="O1752" s="8">
        <v>44284</v>
      </c>
      <c r="P1752" s="21" t="s">
        <v>12512</v>
      </c>
      <c r="Q1752" s="22">
        <f>Table1_2[[#This Row],[Bank Deposit]]-Table1_2[[#This Row],[Saving Accounts]]</f>
        <v>155692.68894000002</v>
      </c>
      <c r="R1752" s="22">
        <f>IF(AND(Table1_2[[#This Row],[Bank Deposit]]&gt;=500000),Table1_2[[#This Row],[Bank Deposit]]+Table1_2[[#This Row],[Bank Deposit]]*0.02,Table1_2[[#This Row],[Bank Deposit]])</f>
        <v>654257.57999999996</v>
      </c>
    </row>
    <row r="1753" spans="1:18" x14ac:dyDescent="0.25">
      <c r="A1753" s="21" t="s">
        <v>5319</v>
      </c>
      <c r="B1753">
        <v>402093191</v>
      </c>
      <c r="C1753">
        <v>80</v>
      </c>
      <c r="D1753" s="8">
        <v>15486</v>
      </c>
      <c r="E1753" s="21" t="s">
        <v>1094</v>
      </c>
      <c r="F1753" s="21" t="s">
        <v>1498</v>
      </c>
      <c r="G1753" s="21" t="s">
        <v>4119</v>
      </c>
      <c r="H1753" s="22">
        <v>250160</v>
      </c>
      <c r="I1753" s="22">
        <v>135256.73331456</v>
      </c>
      <c r="J1753" s="21" t="s">
        <v>5321</v>
      </c>
      <c r="K1753" s="21"/>
      <c r="L1753" s="22">
        <v>1335392567</v>
      </c>
      <c r="M1753" s="22">
        <v>0</v>
      </c>
      <c r="N1753" s="21" t="s">
        <v>12539</v>
      </c>
      <c r="O1753" s="8">
        <v>44226</v>
      </c>
      <c r="P1753" s="21" t="s">
        <v>12512</v>
      </c>
      <c r="Q1753" s="22">
        <f>Table1_2[[#This Row],[Bank Deposit]]-Table1_2[[#This Row],[Saving Accounts]]</f>
        <v>114903.26668544</v>
      </c>
      <c r="R1753" s="22">
        <f>IF(AND(Table1_2[[#This Row],[Bank Deposit]]&gt;=500000),Table1_2[[#This Row],[Bank Deposit]]+Table1_2[[#This Row],[Bank Deposit]]*0.02,Table1_2[[#This Row],[Bank Deposit]])</f>
        <v>250160</v>
      </c>
    </row>
    <row r="1754" spans="1:18" x14ac:dyDescent="0.25">
      <c r="A1754" s="21" t="s">
        <v>369</v>
      </c>
      <c r="B1754">
        <v>860849340</v>
      </c>
      <c r="C1754">
        <v>28</v>
      </c>
      <c r="D1754" s="8">
        <v>34479</v>
      </c>
      <c r="E1754" s="21" t="s">
        <v>12</v>
      </c>
      <c r="F1754" s="21" t="s">
        <v>370</v>
      </c>
      <c r="G1754" s="21" t="s">
        <v>14</v>
      </c>
      <c r="H1754" s="22">
        <v>1337341</v>
      </c>
      <c r="I1754" s="22">
        <v>535644.88367040001</v>
      </c>
      <c r="J1754" s="21" t="s">
        <v>372</v>
      </c>
      <c r="K1754" s="21"/>
      <c r="L1754" s="22">
        <v>1161267192</v>
      </c>
      <c r="M1754" s="22">
        <v>0</v>
      </c>
      <c r="N1754" s="21" t="s">
        <v>12522</v>
      </c>
      <c r="O1754" s="8">
        <v>44660</v>
      </c>
      <c r="P1754" s="21" t="s">
        <v>12510</v>
      </c>
      <c r="Q1754" s="22">
        <f>Table1_2[[#This Row],[Bank Deposit]]-Table1_2[[#This Row],[Saving Accounts]]</f>
        <v>801696.11632959999</v>
      </c>
      <c r="R1754" s="22">
        <f>IF(AND(Table1_2[[#This Row],[Bank Deposit]]&gt;=500000),Table1_2[[#This Row],[Bank Deposit]]+Table1_2[[#This Row],[Bank Deposit]]*0.02,Table1_2[[#This Row],[Bank Deposit]])</f>
        <v>1364087.82</v>
      </c>
    </row>
    <row r="1755" spans="1:18" x14ac:dyDescent="0.25">
      <c r="A1755" s="21" t="s">
        <v>8942</v>
      </c>
      <c r="B1755">
        <v>518813959</v>
      </c>
      <c r="C1755">
        <v>65</v>
      </c>
      <c r="D1755" s="8">
        <v>20964.75</v>
      </c>
      <c r="E1755" s="21" t="s">
        <v>12</v>
      </c>
      <c r="F1755" s="21" t="s">
        <v>561</v>
      </c>
      <c r="G1755" s="21" t="s">
        <v>3820</v>
      </c>
      <c r="H1755" s="22">
        <v>532844</v>
      </c>
      <c r="I1755" s="22">
        <v>243687.25459259999</v>
      </c>
      <c r="J1755" s="21" t="s">
        <v>8944</v>
      </c>
      <c r="K1755" s="21"/>
      <c r="L1755" s="22">
        <v>936506571</v>
      </c>
      <c r="M1755" s="22">
        <v>0</v>
      </c>
      <c r="N1755" s="21" t="s">
        <v>12505</v>
      </c>
      <c r="O1755" s="8">
        <v>44221</v>
      </c>
      <c r="P1755" s="21" t="s">
        <v>12506</v>
      </c>
      <c r="Q1755" s="22">
        <f>Table1_2[[#This Row],[Bank Deposit]]-Table1_2[[#This Row],[Saving Accounts]]</f>
        <v>289156.74540740001</v>
      </c>
      <c r="R1755" s="22">
        <f>IF(AND(Table1_2[[#This Row],[Bank Deposit]]&gt;=500000),Table1_2[[#This Row],[Bank Deposit]]+Table1_2[[#This Row],[Bank Deposit]]*0.02,Table1_2[[#This Row],[Bank Deposit]])</f>
        <v>543500.88</v>
      </c>
    </row>
    <row r="1756" spans="1:18" x14ac:dyDescent="0.25">
      <c r="A1756" s="21" t="s">
        <v>5867</v>
      </c>
      <c r="B1756">
        <v>199109491</v>
      </c>
      <c r="C1756">
        <v>40</v>
      </c>
      <c r="D1756" s="8">
        <v>30096</v>
      </c>
      <c r="E1756" s="21" t="s">
        <v>12</v>
      </c>
      <c r="F1756" s="21" t="s">
        <v>294</v>
      </c>
      <c r="G1756" s="21" t="s">
        <v>4066</v>
      </c>
      <c r="H1756" s="22">
        <v>429040</v>
      </c>
      <c r="I1756" s="22">
        <v>146761.43988096001</v>
      </c>
      <c r="J1756" s="21" t="s">
        <v>5869</v>
      </c>
      <c r="K1756" s="21"/>
      <c r="L1756" s="22">
        <v>800379216</v>
      </c>
      <c r="M1756" s="22">
        <v>0</v>
      </c>
      <c r="N1756" s="21" t="s">
        <v>12522</v>
      </c>
      <c r="O1756" s="8">
        <v>44594</v>
      </c>
      <c r="P1756" s="21" t="s">
        <v>12510</v>
      </c>
      <c r="Q1756" s="22">
        <f>Table1_2[[#This Row],[Bank Deposit]]-Table1_2[[#This Row],[Saving Accounts]]</f>
        <v>282278.56011903996</v>
      </c>
      <c r="R1756" s="22">
        <f>IF(AND(Table1_2[[#This Row],[Bank Deposit]]&gt;=500000),Table1_2[[#This Row],[Bank Deposit]]+Table1_2[[#This Row],[Bank Deposit]]*0.02,Table1_2[[#This Row],[Bank Deposit]])</f>
        <v>429040</v>
      </c>
    </row>
    <row r="1757" spans="1:18" x14ac:dyDescent="0.25">
      <c r="A1757" s="21" t="s">
        <v>3671</v>
      </c>
      <c r="B1757">
        <v>864373705</v>
      </c>
      <c r="C1757">
        <v>28</v>
      </c>
      <c r="D1757" s="8">
        <v>34479</v>
      </c>
      <c r="E1757" s="21" t="s">
        <v>1094</v>
      </c>
      <c r="F1757" s="21" t="s">
        <v>204</v>
      </c>
      <c r="G1757" s="21" t="s">
        <v>3583</v>
      </c>
      <c r="H1757" s="22">
        <v>108607</v>
      </c>
      <c r="I1757" s="22">
        <v>19700.821795200001</v>
      </c>
      <c r="J1757" s="21" t="s">
        <v>3673</v>
      </c>
      <c r="K1757" s="21"/>
      <c r="L1757" s="22">
        <v>2058642575</v>
      </c>
      <c r="M1757" s="22">
        <v>0</v>
      </c>
      <c r="N1757" s="21" t="s">
        <v>12525</v>
      </c>
      <c r="O1757" s="8">
        <v>44461</v>
      </c>
      <c r="P1757" s="21" t="s">
        <v>12506</v>
      </c>
      <c r="Q1757" s="22">
        <f>Table1_2[[#This Row],[Bank Deposit]]-Table1_2[[#This Row],[Saving Accounts]]</f>
        <v>88906.178204800002</v>
      </c>
      <c r="R1757" s="22">
        <f>IF(AND(Table1_2[[#This Row],[Bank Deposit]]&gt;=500000),Table1_2[[#This Row],[Bank Deposit]]+Table1_2[[#This Row],[Bank Deposit]]*0.02,Table1_2[[#This Row],[Bank Deposit]])</f>
        <v>108607</v>
      </c>
    </row>
    <row r="1758" spans="1:18" x14ac:dyDescent="0.25">
      <c r="A1758" s="21" t="s">
        <v>61</v>
      </c>
      <c r="B1758">
        <v>464887583</v>
      </c>
      <c r="C1758">
        <v>60</v>
      </c>
      <c r="D1758" s="8">
        <v>22791</v>
      </c>
      <c r="E1758" s="21" t="s">
        <v>12</v>
      </c>
      <c r="F1758" s="21" t="s">
        <v>63</v>
      </c>
      <c r="G1758" s="21" t="s">
        <v>14</v>
      </c>
      <c r="H1758" s="22">
        <v>76545</v>
      </c>
      <c r="I1758" s="22">
        <v>20411.9585616</v>
      </c>
      <c r="J1758" s="21" t="s">
        <v>65</v>
      </c>
      <c r="K1758" s="21"/>
      <c r="L1758" s="22">
        <v>1141410144</v>
      </c>
      <c r="M1758" s="22">
        <v>18833663016</v>
      </c>
      <c r="N1758" s="21" t="s">
        <v>12515</v>
      </c>
      <c r="O1758" s="8">
        <v>44674</v>
      </c>
      <c r="P1758" s="21" t="s">
        <v>12516</v>
      </c>
      <c r="Q1758" s="22">
        <f>Table1_2[[#This Row],[Bank Deposit]]-Table1_2[[#This Row],[Saving Accounts]]</f>
        <v>56133.041438400003</v>
      </c>
      <c r="R1758" s="22">
        <f>IF(AND(Table1_2[[#This Row],[Bank Deposit]]&gt;=500000),Table1_2[[#This Row],[Bank Deposit]]+Table1_2[[#This Row],[Bank Deposit]]*0.02,Table1_2[[#This Row],[Bank Deposit]])</f>
        <v>76545</v>
      </c>
    </row>
    <row r="1759" spans="1:18" x14ac:dyDescent="0.25">
      <c r="A1759" s="21" t="s">
        <v>5944</v>
      </c>
      <c r="B1759">
        <v>802691207</v>
      </c>
      <c r="C1759">
        <v>79</v>
      </c>
      <c r="D1759" s="8">
        <v>15851.25</v>
      </c>
      <c r="E1759" s="21" t="s">
        <v>12</v>
      </c>
      <c r="F1759" s="21" t="s">
        <v>487</v>
      </c>
      <c r="G1759" s="21" t="s">
        <v>4084</v>
      </c>
      <c r="H1759" s="22">
        <v>1641147</v>
      </c>
      <c r="I1759" s="22">
        <v>360590.04334079998</v>
      </c>
      <c r="J1759" s="21" t="s">
        <v>5946</v>
      </c>
      <c r="K1759" s="21"/>
      <c r="L1759" s="22">
        <v>212559375</v>
      </c>
      <c r="M1759" s="22">
        <v>0</v>
      </c>
      <c r="N1759" s="21" t="s">
        <v>12509</v>
      </c>
      <c r="O1759" s="8">
        <v>44389</v>
      </c>
      <c r="P1759" s="21" t="s">
        <v>12519</v>
      </c>
      <c r="Q1759" s="22">
        <f>Table1_2[[#This Row],[Bank Deposit]]-Table1_2[[#This Row],[Saving Accounts]]</f>
        <v>1280556.9566592001</v>
      </c>
      <c r="R1759" s="22">
        <f>IF(AND(Table1_2[[#This Row],[Bank Deposit]]&gt;=500000),Table1_2[[#This Row],[Bank Deposit]]+Table1_2[[#This Row],[Bank Deposit]]*0.02,Table1_2[[#This Row],[Bank Deposit]])</f>
        <v>1673969.94</v>
      </c>
    </row>
    <row r="1760" spans="1:18" x14ac:dyDescent="0.25">
      <c r="A1760" s="21" t="s">
        <v>1015</v>
      </c>
      <c r="B1760">
        <v>454950381</v>
      </c>
      <c r="C1760">
        <v>77</v>
      </c>
      <c r="D1760" s="8">
        <v>16581.75</v>
      </c>
      <c r="E1760" s="21" t="s">
        <v>12</v>
      </c>
      <c r="F1760" s="21" t="s">
        <v>1016</v>
      </c>
      <c r="G1760" s="21" t="s">
        <v>14</v>
      </c>
      <c r="H1760" s="22">
        <v>2080506</v>
      </c>
      <c r="I1760" s="22">
        <v>396175.17209087999</v>
      </c>
      <c r="J1760" s="21" t="s">
        <v>1018</v>
      </c>
      <c r="K1760" s="21"/>
      <c r="L1760" s="22">
        <v>666775296</v>
      </c>
      <c r="M1760" s="22">
        <v>190207104</v>
      </c>
      <c r="N1760" s="21" t="s">
        <v>12515</v>
      </c>
      <c r="O1760" s="8">
        <v>44326</v>
      </c>
      <c r="P1760" s="21" t="s">
        <v>12527</v>
      </c>
      <c r="Q1760" s="22">
        <f>Table1_2[[#This Row],[Bank Deposit]]-Table1_2[[#This Row],[Saving Accounts]]</f>
        <v>1684330.8279091199</v>
      </c>
      <c r="R1760" s="22">
        <f>IF(AND(Table1_2[[#This Row],[Bank Deposit]]&gt;=500000),Table1_2[[#This Row],[Bank Deposit]]+Table1_2[[#This Row],[Bank Deposit]]*0.02,Table1_2[[#This Row],[Bank Deposit]])</f>
        <v>2122116.12</v>
      </c>
    </row>
    <row r="1761" spans="1:18" x14ac:dyDescent="0.25">
      <c r="A1761" s="21" t="s">
        <v>1622</v>
      </c>
      <c r="B1761">
        <v>608845511</v>
      </c>
      <c r="C1761">
        <v>65</v>
      </c>
      <c r="D1761" s="8">
        <v>20964.75</v>
      </c>
      <c r="E1761" s="21" t="s">
        <v>1094</v>
      </c>
      <c r="F1761" s="21" t="s">
        <v>989</v>
      </c>
      <c r="G1761" s="21" t="s">
        <v>14</v>
      </c>
      <c r="H1761" s="22">
        <v>674920</v>
      </c>
      <c r="I1761" s="22">
        <v>96594.014056800006</v>
      </c>
      <c r="J1761" s="21" t="s">
        <v>1624</v>
      </c>
      <c r="K1761" s="21"/>
      <c r="L1761" s="22">
        <v>1597427793</v>
      </c>
      <c r="M1761" s="22">
        <v>0</v>
      </c>
      <c r="N1761" s="21" t="s">
        <v>12525</v>
      </c>
      <c r="O1761" s="8">
        <v>44656</v>
      </c>
      <c r="P1761" s="21" t="s">
        <v>12564</v>
      </c>
      <c r="Q1761" s="22">
        <f>Table1_2[[#This Row],[Bank Deposit]]-Table1_2[[#This Row],[Saving Accounts]]</f>
        <v>578325.98594319995</v>
      </c>
      <c r="R1761" s="22">
        <f>IF(AND(Table1_2[[#This Row],[Bank Deposit]]&gt;=500000),Table1_2[[#This Row],[Bank Deposit]]+Table1_2[[#This Row],[Bank Deposit]]*0.02,Table1_2[[#This Row],[Bank Deposit]])</f>
        <v>688418.4</v>
      </c>
    </row>
    <row r="1762" spans="1:18" x14ac:dyDescent="0.25">
      <c r="A1762" s="21" t="s">
        <v>1824</v>
      </c>
      <c r="B1762">
        <v>973215190</v>
      </c>
      <c r="C1762">
        <v>34</v>
      </c>
      <c r="D1762" s="8">
        <v>32287.5</v>
      </c>
      <c r="E1762" s="21" t="s">
        <v>1094</v>
      </c>
      <c r="F1762" s="21" t="s">
        <v>195</v>
      </c>
      <c r="G1762" s="21" t="s">
        <v>14</v>
      </c>
      <c r="H1762" s="22">
        <v>228002</v>
      </c>
      <c r="I1762" s="22">
        <v>156801.287916</v>
      </c>
      <c r="J1762" s="21" t="s">
        <v>1826</v>
      </c>
      <c r="K1762" s="21"/>
      <c r="L1762" s="22">
        <v>2510720784</v>
      </c>
      <c r="M1762" s="22">
        <v>0</v>
      </c>
      <c r="N1762" s="21" t="s">
        <v>12539</v>
      </c>
      <c r="O1762" s="8">
        <v>44355</v>
      </c>
      <c r="P1762" s="21" t="s">
        <v>12512</v>
      </c>
      <c r="Q1762" s="22">
        <f>Table1_2[[#This Row],[Bank Deposit]]-Table1_2[[#This Row],[Saving Accounts]]</f>
        <v>71200.712083999999</v>
      </c>
      <c r="R1762" s="22">
        <f>IF(AND(Table1_2[[#This Row],[Bank Deposit]]&gt;=500000),Table1_2[[#This Row],[Bank Deposit]]+Table1_2[[#This Row],[Bank Deposit]]*0.02,Table1_2[[#This Row],[Bank Deposit]])</f>
        <v>228002</v>
      </c>
    </row>
    <row r="1763" spans="1:18" x14ac:dyDescent="0.25">
      <c r="A1763" s="21" t="s">
        <v>8807</v>
      </c>
      <c r="B1763">
        <v>790391249</v>
      </c>
      <c r="C1763">
        <v>30</v>
      </c>
      <c r="D1763" s="8">
        <v>33748.5</v>
      </c>
      <c r="E1763" s="21" t="s">
        <v>12</v>
      </c>
      <c r="F1763" s="21" t="s">
        <v>885</v>
      </c>
      <c r="G1763" s="21" t="s">
        <v>3820</v>
      </c>
      <c r="H1763" s="22">
        <v>585623</v>
      </c>
      <c r="I1763" s="22">
        <v>144412.23726160001</v>
      </c>
      <c r="J1763" s="21" t="s">
        <v>8809</v>
      </c>
      <c r="K1763" s="21"/>
      <c r="L1763" s="22">
        <v>1410769293</v>
      </c>
      <c r="M1763" s="22">
        <v>0</v>
      </c>
      <c r="N1763" s="21" t="s">
        <v>12522</v>
      </c>
      <c r="O1763" s="8">
        <v>44624</v>
      </c>
      <c r="P1763" s="21" t="s">
        <v>12510</v>
      </c>
      <c r="Q1763" s="22">
        <f>Table1_2[[#This Row],[Bank Deposit]]-Table1_2[[#This Row],[Saving Accounts]]</f>
        <v>441210.76273840002</v>
      </c>
      <c r="R1763" s="22">
        <f>IF(AND(Table1_2[[#This Row],[Bank Deposit]]&gt;=500000),Table1_2[[#This Row],[Bank Deposit]]+Table1_2[[#This Row],[Bank Deposit]]*0.02,Table1_2[[#This Row],[Bank Deposit]])</f>
        <v>597335.46</v>
      </c>
    </row>
    <row r="1764" spans="1:18" x14ac:dyDescent="0.25">
      <c r="A1764" s="21" t="s">
        <v>5082</v>
      </c>
      <c r="B1764">
        <v>835550483</v>
      </c>
      <c r="C1764">
        <v>21</v>
      </c>
      <c r="D1764" s="8">
        <v>37035.75</v>
      </c>
      <c r="E1764" s="21" t="s">
        <v>1094</v>
      </c>
      <c r="F1764" s="21" t="s">
        <v>519</v>
      </c>
      <c r="G1764" s="21" t="s">
        <v>4070</v>
      </c>
      <c r="H1764" s="22">
        <v>77182</v>
      </c>
      <c r="I1764" s="22">
        <v>67482.957609599995</v>
      </c>
      <c r="J1764" s="21" t="s">
        <v>5084</v>
      </c>
      <c r="K1764" s="21"/>
      <c r="L1764" s="22">
        <v>1600202175</v>
      </c>
      <c r="M1764" s="22">
        <v>0</v>
      </c>
      <c r="N1764" s="21" t="s">
        <v>12505</v>
      </c>
      <c r="O1764" s="8">
        <v>44384</v>
      </c>
      <c r="P1764" s="21" t="s">
        <v>12564</v>
      </c>
      <c r="Q1764" s="22">
        <f>Table1_2[[#This Row],[Bank Deposit]]-Table1_2[[#This Row],[Saving Accounts]]</f>
        <v>9699.0423904000054</v>
      </c>
      <c r="R1764" s="22">
        <f>IF(AND(Table1_2[[#This Row],[Bank Deposit]]&gt;=500000),Table1_2[[#This Row],[Bank Deposit]]+Table1_2[[#This Row],[Bank Deposit]]*0.02,Table1_2[[#This Row],[Bank Deposit]])</f>
        <v>77182</v>
      </c>
    </row>
    <row r="1765" spans="1:18" x14ac:dyDescent="0.25">
      <c r="A1765" s="21" t="s">
        <v>648</v>
      </c>
      <c r="B1765">
        <v>583147732</v>
      </c>
      <c r="C1765">
        <v>42</v>
      </c>
      <c r="D1765" s="8">
        <v>29365.5</v>
      </c>
      <c r="E1765" s="21" t="s">
        <v>12</v>
      </c>
      <c r="F1765" s="21" t="s">
        <v>438</v>
      </c>
      <c r="G1765" s="21" t="s">
        <v>14</v>
      </c>
      <c r="J1765" s="21" t="s">
        <v>649</v>
      </c>
      <c r="K1765" s="21"/>
      <c r="L1765" s="22">
        <v>191377914</v>
      </c>
      <c r="M1765" s="22">
        <v>0</v>
      </c>
      <c r="N1765" s="21" t="s">
        <v>12509</v>
      </c>
      <c r="O1765" s="8">
        <v>44569</v>
      </c>
      <c r="P1765" s="21" t="s">
        <v>12519</v>
      </c>
      <c r="Q1765" s="22">
        <f>Table1_2[[#This Row],[Bank Deposit]]-Table1_2[[#This Row],[Saving Accounts]]</f>
        <v>0</v>
      </c>
      <c r="R1765" s="22">
        <f>IF(AND(Table1_2[[#This Row],[Bank Deposit]]&gt;=500000),Table1_2[[#This Row],[Bank Deposit]]+Table1_2[[#This Row],[Bank Deposit]]*0.02,Table1_2[[#This Row],[Bank Deposit]])</f>
        <v>0</v>
      </c>
    </row>
    <row r="1766" spans="1:18" x14ac:dyDescent="0.25">
      <c r="A1766" s="21" t="s">
        <v>3091</v>
      </c>
      <c r="B1766">
        <v>958854196</v>
      </c>
      <c r="C1766">
        <v>59</v>
      </c>
      <c r="D1766" s="8">
        <v>23156.25</v>
      </c>
      <c r="E1766" s="21" t="s">
        <v>1094</v>
      </c>
      <c r="F1766" s="21" t="s">
        <v>185</v>
      </c>
      <c r="G1766" s="21" t="s">
        <v>3058</v>
      </c>
      <c r="H1766" s="22">
        <v>513785</v>
      </c>
      <c r="I1766" s="22">
        <v>270329.78232</v>
      </c>
      <c r="J1766" s="21" t="s">
        <v>3093</v>
      </c>
      <c r="K1766" s="21"/>
      <c r="L1766" s="22">
        <v>889495893</v>
      </c>
      <c r="M1766" s="22">
        <v>0</v>
      </c>
      <c r="N1766" s="21" t="s">
        <v>12505</v>
      </c>
      <c r="O1766" s="8">
        <v>44341</v>
      </c>
      <c r="P1766" s="21" t="s">
        <v>12510</v>
      </c>
      <c r="Q1766" s="22">
        <f>Table1_2[[#This Row],[Bank Deposit]]-Table1_2[[#This Row],[Saving Accounts]]</f>
        <v>243455.21768</v>
      </c>
      <c r="R1766" s="22">
        <f>IF(AND(Table1_2[[#This Row],[Bank Deposit]]&gt;=500000),Table1_2[[#This Row],[Bank Deposit]]+Table1_2[[#This Row],[Bank Deposit]]*0.02,Table1_2[[#This Row],[Bank Deposit]])</f>
        <v>524060.7</v>
      </c>
    </row>
    <row r="1767" spans="1:18" x14ac:dyDescent="0.25">
      <c r="A1767" s="21" t="s">
        <v>5822</v>
      </c>
      <c r="B1767">
        <v>805441371</v>
      </c>
      <c r="C1767">
        <v>19</v>
      </c>
      <c r="D1767" s="8">
        <v>37766.25</v>
      </c>
      <c r="E1767" s="21" t="s">
        <v>1094</v>
      </c>
      <c r="F1767" s="21" t="s">
        <v>774</v>
      </c>
      <c r="G1767" s="21" t="s">
        <v>4119</v>
      </c>
      <c r="H1767" s="22">
        <v>221946</v>
      </c>
      <c r="I1767" s="22">
        <v>125341.14181823999</v>
      </c>
      <c r="J1767" s="21" t="s">
        <v>5824</v>
      </c>
      <c r="K1767" s="21"/>
      <c r="L1767" s="22">
        <v>875321856</v>
      </c>
      <c r="M1767" s="22">
        <v>0</v>
      </c>
      <c r="N1767" s="21" t="s">
        <v>12539</v>
      </c>
      <c r="O1767" s="8">
        <v>44619</v>
      </c>
      <c r="P1767" s="21" t="s">
        <v>12512</v>
      </c>
      <c r="Q1767" s="22">
        <f>Table1_2[[#This Row],[Bank Deposit]]-Table1_2[[#This Row],[Saving Accounts]]</f>
        <v>96604.858181760006</v>
      </c>
      <c r="R1767" s="22">
        <f>IF(AND(Table1_2[[#This Row],[Bank Deposit]]&gt;=500000),Table1_2[[#This Row],[Bank Deposit]]+Table1_2[[#This Row],[Bank Deposit]]*0.02,Table1_2[[#This Row],[Bank Deposit]])</f>
        <v>221946</v>
      </c>
    </row>
    <row r="1768" spans="1:18" x14ac:dyDescent="0.25">
      <c r="A1768" s="21" t="s">
        <v>2605</v>
      </c>
      <c r="B1768">
        <v>711840914</v>
      </c>
      <c r="C1768">
        <v>31</v>
      </c>
      <c r="D1768" s="8">
        <v>33383.25</v>
      </c>
      <c r="E1768" s="21" t="s">
        <v>12</v>
      </c>
      <c r="F1768" s="21" t="s">
        <v>314</v>
      </c>
      <c r="G1768" s="21" t="s">
        <v>1964</v>
      </c>
      <c r="H1768" s="22">
        <v>572524</v>
      </c>
      <c r="I1768" s="22">
        <v>100191.784896</v>
      </c>
      <c r="J1768" s="21" t="s">
        <v>2607</v>
      </c>
      <c r="K1768" s="21"/>
      <c r="L1768" s="22">
        <v>10106784</v>
      </c>
      <c r="M1768" s="22">
        <v>0</v>
      </c>
      <c r="N1768" s="21" t="s">
        <v>12505</v>
      </c>
      <c r="O1768" s="8">
        <v>44537</v>
      </c>
      <c r="P1768" s="21" t="s">
        <v>12506</v>
      </c>
      <c r="Q1768" s="22">
        <f>Table1_2[[#This Row],[Bank Deposit]]-Table1_2[[#This Row],[Saving Accounts]]</f>
        <v>472332.215104</v>
      </c>
      <c r="R1768" s="22">
        <f>IF(AND(Table1_2[[#This Row],[Bank Deposit]]&gt;=500000),Table1_2[[#This Row],[Bank Deposit]]+Table1_2[[#This Row],[Bank Deposit]]*0.02,Table1_2[[#This Row],[Bank Deposit]])</f>
        <v>583974.48</v>
      </c>
    </row>
    <row r="1769" spans="1:18" x14ac:dyDescent="0.25">
      <c r="A1769" s="21" t="s">
        <v>8409</v>
      </c>
      <c r="B1769">
        <v>29233538</v>
      </c>
      <c r="C1769">
        <v>76</v>
      </c>
      <c r="D1769" s="8">
        <v>16947</v>
      </c>
      <c r="E1769" s="21" t="s">
        <v>12</v>
      </c>
      <c r="F1769" s="21" t="s">
        <v>314</v>
      </c>
      <c r="G1769" s="21" t="s">
        <v>2773</v>
      </c>
      <c r="H1769" s="22">
        <v>423754</v>
      </c>
      <c r="I1769" s="22">
        <v>208954.66672080001</v>
      </c>
      <c r="J1769" s="21" t="s">
        <v>8411</v>
      </c>
      <c r="K1769" s="21"/>
      <c r="L1769" s="22">
        <v>1345258816</v>
      </c>
      <c r="M1769" s="22">
        <v>0</v>
      </c>
      <c r="N1769" s="21" t="s">
        <v>12505</v>
      </c>
      <c r="O1769" s="8">
        <v>44331</v>
      </c>
      <c r="P1769" s="21" t="s">
        <v>12564</v>
      </c>
      <c r="Q1769" s="22">
        <f>Table1_2[[#This Row],[Bank Deposit]]-Table1_2[[#This Row],[Saving Accounts]]</f>
        <v>214799.33327919999</v>
      </c>
      <c r="R1769" s="22">
        <f>IF(AND(Table1_2[[#This Row],[Bank Deposit]]&gt;=500000),Table1_2[[#This Row],[Bank Deposit]]+Table1_2[[#This Row],[Bank Deposit]]*0.02,Table1_2[[#This Row],[Bank Deposit]])</f>
        <v>423754</v>
      </c>
    </row>
    <row r="1770" spans="1:18" x14ac:dyDescent="0.25">
      <c r="A1770" s="21" t="s">
        <v>6284</v>
      </c>
      <c r="B1770">
        <v>925159799</v>
      </c>
      <c r="C1770">
        <v>49</v>
      </c>
      <c r="D1770" s="8">
        <v>26808.75</v>
      </c>
      <c r="E1770" s="21" t="s">
        <v>12</v>
      </c>
      <c r="F1770" s="21" t="s">
        <v>147</v>
      </c>
      <c r="G1770" s="21" t="s">
        <v>4066</v>
      </c>
      <c r="H1770" s="22">
        <v>77376</v>
      </c>
      <c r="I1770" s="22">
        <v>23627.291889600001</v>
      </c>
      <c r="J1770" s="21" t="s">
        <v>6286</v>
      </c>
      <c r="K1770" s="21"/>
      <c r="L1770" s="22">
        <v>1695413655</v>
      </c>
      <c r="M1770" s="22">
        <v>0</v>
      </c>
      <c r="N1770" s="21" t="s">
        <v>12525</v>
      </c>
      <c r="O1770" s="8">
        <v>44276</v>
      </c>
      <c r="P1770" s="21" t="s">
        <v>12564</v>
      </c>
      <c r="Q1770" s="22">
        <f>Table1_2[[#This Row],[Bank Deposit]]-Table1_2[[#This Row],[Saving Accounts]]</f>
        <v>53748.708110399995</v>
      </c>
      <c r="R1770" s="22">
        <f>IF(AND(Table1_2[[#This Row],[Bank Deposit]]&gt;=500000),Table1_2[[#This Row],[Bank Deposit]]+Table1_2[[#This Row],[Bank Deposit]]*0.02,Table1_2[[#This Row],[Bank Deposit]])</f>
        <v>77376</v>
      </c>
    </row>
    <row r="1771" spans="1:18" x14ac:dyDescent="0.25">
      <c r="A1771" s="21" t="s">
        <v>4253</v>
      </c>
      <c r="B1771">
        <v>461866831</v>
      </c>
      <c r="C1771">
        <v>64</v>
      </c>
      <c r="D1771" s="8">
        <v>21330</v>
      </c>
      <c r="E1771" s="21" t="s">
        <v>1094</v>
      </c>
      <c r="F1771" s="21" t="s">
        <v>282</v>
      </c>
      <c r="G1771" s="21" t="s">
        <v>4119</v>
      </c>
      <c r="H1771" s="22">
        <v>469280</v>
      </c>
      <c r="I1771" s="22">
        <v>446849.76256043999</v>
      </c>
      <c r="J1771" s="21" t="s">
        <v>4255</v>
      </c>
      <c r="K1771" s="21"/>
      <c r="L1771" s="22">
        <v>3570442304</v>
      </c>
      <c r="M1771" s="22">
        <v>0</v>
      </c>
      <c r="N1771" s="21" t="s">
        <v>12539</v>
      </c>
      <c r="O1771" s="8">
        <v>44556</v>
      </c>
      <c r="P1771" s="21" t="s">
        <v>12512</v>
      </c>
      <c r="Q1771" s="22">
        <f>Table1_2[[#This Row],[Bank Deposit]]-Table1_2[[#This Row],[Saving Accounts]]</f>
        <v>22430.237439560005</v>
      </c>
      <c r="R1771" s="22">
        <f>IF(AND(Table1_2[[#This Row],[Bank Deposit]]&gt;=500000),Table1_2[[#This Row],[Bank Deposit]]+Table1_2[[#This Row],[Bank Deposit]]*0.02,Table1_2[[#This Row],[Bank Deposit]])</f>
        <v>469280</v>
      </c>
    </row>
    <row r="1772" spans="1:18" x14ac:dyDescent="0.25">
      <c r="A1772" s="21" t="s">
        <v>2028</v>
      </c>
      <c r="B1772">
        <v>917410375</v>
      </c>
      <c r="C1772">
        <v>23</v>
      </c>
      <c r="D1772" s="8">
        <v>36305.25</v>
      </c>
      <c r="E1772" s="21" t="s">
        <v>1094</v>
      </c>
      <c r="F1772" s="21" t="s">
        <v>1927</v>
      </c>
      <c r="G1772" s="21" t="s">
        <v>1964</v>
      </c>
      <c r="H1772" s="22">
        <v>2195313</v>
      </c>
      <c r="I1772" s="22">
        <v>160023.15029409001</v>
      </c>
      <c r="J1772" s="21" t="s">
        <v>2030</v>
      </c>
      <c r="K1772" s="21"/>
      <c r="L1772" s="22">
        <v>297847225</v>
      </c>
      <c r="M1772" s="22">
        <v>0</v>
      </c>
      <c r="N1772" s="21" t="s">
        <v>12505</v>
      </c>
      <c r="O1772" s="8">
        <v>44490</v>
      </c>
      <c r="P1772" s="21" t="s">
        <v>12506</v>
      </c>
      <c r="Q1772" s="22">
        <f>Table1_2[[#This Row],[Bank Deposit]]-Table1_2[[#This Row],[Saving Accounts]]</f>
        <v>2035289.8497059101</v>
      </c>
      <c r="R1772" s="22">
        <f>IF(AND(Table1_2[[#This Row],[Bank Deposit]]&gt;=500000),Table1_2[[#This Row],[Bank Deposit]]+Table1_2[[#This Row],[Bank Deposit]]*0.02,Table1_2[[#This Row],[Bank Deposit]])</f>
        <v>2239219.2599999998</v>
      </c>
    </row>
    <row r="1773" spans="1:18" x14ac:dyDescent="0.25">
      <c r="A1773" s="21" t="s">
        <v>1267</v>
      </c>
      <c r="B1773">
        <v>461991682</v>
      </c>
      <c r="C1773">
        <v>30</v>
      </c>
      <c r="D1773" s="8">
        <v>33748.5</v>
      </c>
      <c r="E1773" s="21" t="s">
        <v>1094</v>
      </c>
      <c r="F1773" s="21" t="s">
        <v>989</v>
      </c>
      <c r="G1773" s="21" t="s">
        <v>14</v>
      </c>
      <c r="H1773" s="22">
        <v>227890</v>
      </c>
      <c r="I1773" s="22">
        <v>240098.87160000001</v>
      </c>
      <c r="J1773" s="21" t="s">
        <v>1269</v>
      </c>
      <c r="K1773" s="21"/>
      <c r="L1773" s="22">
        <v>2499628635</v>
      </c>
      <c r="M1773" s="22">
        <v>0</v>
      </c>
      <c r="N1773" s="21" t="s">
        <v>12509</v>
      </c>
      <c r="O1773" s="8">
        <v>44653</v>
      </c>
      <c r="P1773" s="21" t="s">
        <v>12519</v>
      </c>
      <c r="Q1773" s="22">
        <f>Table1_2[[#This Row],[Bank Deposit]]-Table1_2[[#This Row],[Saving Accounts]]</f>
        <v>-12208.871600000013</v>
      </c>
      <c r="R1773" s="22">
        <f>IF(AND(Table1_2[[#This Row],[Bank Deposit]]&gt;=500000),Table1_2[[#This Row],[Bank Deposit]]+Table1_2[[#This Row],[Bank Deposit]]*0.02,Table1_2[[#This Row],[Bank Deposit]])</f>
        <v>227890</v>
      </c>
    </row>
    <row r="1774" spans="1:18" x14ac:dyDescent="0.25">
      <c r="A1774" s="21" t="s">
        <v>1795</v>
      </c>
      <c r="B1774">
        <v>963840560</v>
      </c>
      <c r="C1774">
        <v>21</v>
      </c>
      <c r="D1774" s="8">
        <v>37035.75</v>
      </c>
      <c r="E1774" s="21" t="s">
        <v>1094</v>
      </c>
      <c r="F1774" s="21" t="s">
        <v>978</v>
      </c>
      <c r="G1774" s="21" t="s">
        <v>14</v>
      </c>
      <c r="H1774" s="22">
        <v>60243</v>
      </c>
      <c r="I1774" s="22">
        <v>31808.3832</v>
      </c>
      <c r="J1774" s="21" t="s">
        <v>1797</v>
      </c>
      <c r="K1774" s="21"/>
      <c r="L1774" s="22">
        <v>6375152</v>
      </c>
      <c r="M1774" s="22">
        <v>0</v>
      </c>
      <c r="N1774" s="21" t="s">
        <v>12522</v>
      </c>
      <c r="O1774" s="8">
        <v>44641</v>
      </c>
      <c r="P1774" s="21" t="s">
        <v>12510</v>
      </c>
      <c r="Q1774" s="22">
        <f>Table1_2[[#This Row],[Bank Deposit]]-Table1_2[[#This Row],[Saving Accounts]]</f>
        <v>28434.6168</v>
      </c>
      <c r="R1774" s="22">
        <f>IF(AND(Table1_2[[#This Row],[Bank Deposit]]&gt;=500000),Table1_2[[#This Row],[Bank Deposit]]+Table1_2[[#This Row],[Bank Deposit]]*0.02,Table1_2[[#This Row],[Bank Deposit]])</f>
        <v>60243</v>
      </c>
    </row>
    <row r="1775" spans="1:18" x14ac:dyDescent="0.25">
      <c r="A1775" s="21" t="s">
        <v>8854</v>
      </c>
      <c r="B1775">
        <v>176770758</v>
      </c>
      <c r="C1775">
        <v>36</v>
      </c>
      <c r="D1775" s="8">
        <v>31557</v>
      </c>
      <c r="E1775" s="21" t="s">
        <v>12</v>
      </c>
      <c r="F1775" s="21" t="s">
        <v>1576</v>
      </c>
      <c r="G1775" s="21" t="s">
        <v>3820</v>
      </c>
      <c r="H1775" s="22">
        <v>592813</v>
      </c>
      <c r="I1775" s="22">
        <v>203354.36367300001</v>
      </c>
      <c r="J1775" s="21" t="s">
        <v>8856</v>
      </c>
      <c r="K1775" s="21"/>
      <c r="L1775" s="22">
        <v>4404393312</v>
      </c>
      <c r="M1775" s="22">
        <v>0</v>
      </c>
      <c r="N1775" s="21" t="s">
        <v>12525</v>
      </c>
      <c r="O1775" s="8">
        <v>44524</v>
      </c>
      <c r="P1775" s="21" t="s">
        <v>12561</v>
      </c>
      <c r="Q1775" s="22">
        <f>Table1_2[[#This Row],[Bank Deposit]]-Table1_2[[#This Row],[Saving Accounts]]</f>
        <v>389458.63632699999</v>
      </c>
      <c r="R1775" s="22">
        <f>IF(AND(Table1_2[[#This Row],[Bank Deposit]]&gt;=500000),Table1_2[[#This Row],[Bank Deposit]]+Table1_2[[#This Row],[Bank Deposit]]*0.02,Table1_2[[#This Row],[Bank Deposit]])</f>
        <v>604669.26</v>
      </c>
    </row>
    <row r="1776" spans="1:18" x14ac:dyDescent="0.25">
      <c r="A1776" s="21" t="s">
        <v>6141</v>
      </c>
      <c r="B1776">
        <v>552405583</v>
      </c>
      <c r="C1776">
        <v>48</v>
      </c>
      <c r="D1776" s="8">
        <v>27174</v>
      </c>
      <c r="E1776" s="21" t="s">
        <v>12</v>
      </c>
      <c r="F1776" s="21" t="s">
        <v>251</v>
      </c>
      <c r="G1776" s="21" t="s">
        <v>4070</v>
      </c>
      <c r="H1776" s="22">
        <v>959454</v>
      </c>
      <c r="I1776" s="22">
        <v>73686.101999999999</v>
      </c>
      <c r="J1776" s="21" t="s">
        <v>6143</v>
      </c>
      <c r="K1776" s="21"/>
      <c r="L1776" s="22">
        <v>642122208</v>
      </c>
      <c r="M1776" s="22">
        <v>6653772216</v>
      </c>
      <c r="N1776" s="21" t="s">
        <v>12515</v>
      </c>
      <c r="O1776" s="8">
        <v>44657</v>
      </c>
      <c r="P1776" s="21" t="s">
        <v>12527</v>
      </c>
      <c r="Q1776" s="22">
        <f>Table1_2[[#This Row],[Bank Deposit]]-Table1_2[[#This Row],[Saving Accounts]]</f>
        <v>885767.89800000004</v>
      </c>
      <c r="R1776" s="22">
        <f>IF(AND(Table1_2[[#This Row],[Bank Deposit]]&gt;=500000),Table1_2[[#This Row],[Bank Deposit]]+Table1_2[[#This Row],[Bank Deposit]]*0.02,Table1_2[[#This Row],[Bank Deposit]])</f>
        <v>978643.08</v>
      </c>
    </row>
    <row r="1777" spans="1:18" x14ac:dyDescent="0.25">
      <c r="A1777" s="21" t="s">
        <v>1200</v>
      </c>
      <c r="B1777">
        <v>948267384</v>
      </c>
      <c r="C1777">
        <v>39</v>
      </c>
      <c r="D1777" s="8">
        <v>30461.25</v>
      </c>
      <c r="E1777" s="21" t="s">
        <v>1094</v>
      </c>
      <c r="F1777" s="21" t="s">
        <v>125</v>
      </c>
      <c r="G1777" s="21" t="s">
        <v>14</v>
      </c>
      <c r="H1777" s="22">
        <v>474517</v>
      </c>
      <c r="I1777" s="22">
        <v>103981.18034304</v>
      </c>
      <c r="J1777" s="21" t="s">
        <v>1203</v>
      </c>
      <c r="K1777" s="21"/>
      <c r="L1777" s="22">
        <v>510046875</v>
      </c>
      <c r="M1777" s="22">
        <v>0</v>
      </c>
      <c r="N1777" s="21" t="s">
        <v>12505</v>
      </c>
      <c r="O1777" s="8">
        <v>44660</v>
      </c>
      <c r="P1777" s="21" t="s">
        <v>12512</v>
      </c>
      <c r="Q1777" s="22">
        <f>Table1_2[[#This Row],[Bank Deposit]]-Table1_2[[#This Row],[Saving Accounts]]</f>
        <v>370535.81965695997</v>
      </c>
      <c r="R1777" s="22">
        <f>IF(AND(Table1_2[[#This Row],[Bank Deposit]]&gt;=500000),Table1_2[[#This Row],[Bank Deposit]]+Table1_2[[#This Row],[Bank Deposit]]*0.02,Table1_2[[#This Row],[Bank Deposit]])</f>
        <v>474517</v>
      </c>
    </row>
    <row r="1778" spans="1:18" x14ac:dyDescent="0.25">
      <c r="A1778" s="21" t="s">
        <v>4750</v>
      </c>
      <c r="B1778">
        <v>110015195</v>
      </c>
      <c r="C1778">
        <v>18</v>
      </c>
      <c r="D1778" s="8">
        <v>38131.5</v>
      </c>
      <c r="E1778" s="21" t="s">
        <v>1094</v>
      </c>
      <c r="F1778" s="21" t="s">
        <v>241</v>
      </c>
      <c r="G1778" s="21" t="s">
        <v>4084</v>
      </c>
      <c r="H1778" s="22">
        <v>340348</v>
      </c>
      <c r="I1778" s="22">
        <v>114620.26861008001</v>
      </c>
      <c r="J1778" s="21" t="s">
        <v>4752</v>
      </c>
      <c r="K1778" s="21"/>
      <c r="L1778" s="22">
        <v>566971488</v>
      </c>
      <c r="M1778" s="22">
        <v>0</v>
      </c>
      <c r="N1778" s="21" t="s">
        <v>12522</v>
      </c>
      <c r="O1778" s="8">
        <v>44641</v>
      </c>
      <c r="P1778" s="21" t="s">
        <v>12510</v>
      </c>
      <c r="Q1778" s="22">
        <f>Table1_2[[#This Row],[Bank Deposit]]-Table1_2[[#This Row],[Saving Accounts]]</f>
        <v>225727.73138991999</v>
      </c>
      <c r="R1778" s="22">
        <f>IF(AND(Table1_2[[#This Row],[Bank Deposit]]&gt;=500000),Table1_2[[#This Row],[Bank Deposit]]+Table1_2[[#This Row],[Bank Deposit]]*0.02,Table1_2[[#This Row],[Bank Deposit]])</f>
        <v>340348</v>
      </c>
    </row>
    <row r="1779" spans="1:18" x14ac:dyDescent="0.25">
      <c r="A1779" s="21" t="s">
        <v>4271</v>
      </c>
      <c r="B1779">
        <v>279173198</v>
      </c>
      <c r="C1779">
        <v>50</v>
      </c>
      <c r="D1779" s="8">
        <v>26443.5</v>
      </c>
      <c r="E1779" s="21" t="s">
        <v>1094</v>
      </c>
      <c r="F1779" s="21" t="s">
        <v>438</v>
      </c>
      <c r="G1779" s="21" t="s">
        <v>4105</v>
      </c>
      <c r="H1779" s="22">
        <v>61603</v>
      </c>
      <c r="I1779" s="22">
        <v>32837.579283599996</v>
      </c>
      <c r="J1779" s="21" t="s">
        <v>4273</v>
      </c>
      <c r="K1779" s="21"/>
      <c r="L1779" s="22">
        <v>545801004</v>
      </c>
      <c r="M1779" s="22">
        <v>9858129456</v>
      </c>
      <c r="N1779" s="21" t="s">
        <v>12515</v>
      </c>
      <c r="O1779" s="8">
        <v>44208</v>
      </c>
      <c r="P1779" s="21" t="s">
        <v>12516</v>
      </c>
      <c r="Q1779" s="22">
        <f>Table1_2[[#This Row],[Bank Deposit]]-Table1_2[[#This Row],[Saving Accounts]]</f>
        <v>28765.420716400004</v>
      </c>
      <c r="R1779" s="22">
        <f>IF(AND(Table1_2[[#This Row],[Bank Deposit]]&gt;=500000),Table1_2[[#This Row],[Bank Deposit]]+Table1_2[[#This Row],[Bank Deposit]]*0.02,Table1_2[[#This Row],[Bank Deposit]])</f>
        <v>61603</v>
      </c>
    </row>
    <row r="1780" spans="1:18" x14ac:dyDescent="0.25">
      <c r="A1780" s="21" t="s">
        <v>7939</v>
      </c>
      <c r="B1780">
        <v>198183633</v>
      </c>
      <c r="C1780">
        <v>53</v>
      </c>
      <c r="D1780" s="8">
        <v>25347.75</v>
      </c>
      <c r="E1780" s="21" t="s">
        <v>12</v>
      </c>
      <c r="F1780" s="21" t="s">
        <v>1252</v>
      </c>
      <c r="G1780" s="21" t="s">
        <v>3583</v>
      </c>
      <c r="H1780" s="22">
        <v>102083</v>
      </c>
      <c r="I1780" s="22">
        <v>56021.240519999999</v>
      </c>
      <c r="J1780" s="21" t="s">
        <v>7941</v>
      </c>
      <c r="K1780" s="21"/>
      <c r="L1780" s="22">
        <v>1562436</v>
      </c>
      <c r="M1780" s="22">
        <v>0</v>
      </c>
      <c r="N1780" s="21" t="s">
        <v>12522</v>
      </c>
      <c r="O1780" s="8">
        <v>44201</v>
      </c>
      <c r="P1780" s="21" t="s">
        <v>12512</v>
      </c>
      <c r="Q1780" s="22">
        <f>Table1_2[[#This Row],[Bank Deposit]]-Table1_2[[#This Row],[Saving Accounts]]</f>
        <v>46061.759480000001</v>
      </c>
      <c r="R1780" s="22">
        <f>IF(AND(Table1_2[[#This Row],[Bank Deposit]]&gt;=500000),Table1_2[[#This Row],[Bank Deposit]]+Table1_2[[#This Row],[Bank Deposit]]*0.02,Table1_2[[#This Row],[Bank Deposit]])</f>
        <v>102083</v>
      </c>
    </row>
    <row r="1781" spans="1:18" x14ac:dyDescent="0.25">
      <c r="A1781" s="21" t="s">
        <v>5739</v>
      </c>
      <c r="B1781">
        <v>171393825</v>
      </c>
      <c r="C1781">
        <v>70</v>
      </c>
      <c r="D1781" s="8">
        <v>19138.5</v>
      </c>
      <c r="E1781" s="21" t="s">
        <v>1094</v>
      </c>
      <c r="F1781" s="21" t="s">
        <v>318</v>
      </c>
      <c r="G1781" s="21" t="s">
        <v>4099</v>
      </c>
      <c r="H1781" s="22">
        <v>52572</v>
      </c>
      <c r="I1781" s="22">
        <v>27162.364175999999</v>
      </c>
      <c r="J1781" s="21" t="s">
        <v>5741</v>
      </c>
      <c r="K1781" s="21"/>
      <c r="L1781" s="22">
        <v>43164732</v>
      </c>
      <c r="M1781" s="22">
        <v>0</v>
      </c>
      <c r="N1781" s="21" t="s">
        <v>12509</v>
      </c>
      <c r="O1781" s="8">
        <v>44402</v>
      </c>
      <c r="P1781" s="21" t="s">
        <v>12510</v>
      </c>
      <c r="Q1781" s="22">
        <f>Table1_2[[#This Row],[Bank Deposit]]-Table1_2[[#This Row],[Saving Accounts]]</f>
        <v>25409.635824000001</v>
      </c>
      <c r="R1781" s="22">
        <f>IF(AND(Table1_2[[#This Row],[Bank Deposit]]&gt;=500000),Table1_2[[#This Row],[Bank Deposit]]+Table1_2[[#This Row],[Bank Deposit]]*0.02,Table1_2[[#This Row],[Bank Deposit]])</f>
        <v>52572</v>
      </c>
    </row>
    <row r="1782" spans="1:18" x14ac:dyDescent="0.25">
      <c r="A1782" s="21" t="s">
        <v>8689</v>
      </c>
      <c r="B1782">
        <v>710131099</v>
      </c>
      <c r="C1782">
        <v>48</v>
      </c>
      <c r="D1782" s="8">
        <v>27174</v>
      </c>
      <c r="E1782" s="21" t="s">
        <v>12</v>
      </c>
      <c r="F1782" s="21" t="s">
        <v>318</v>
      </c>
      <c r="G1782" s="21" t="s">
        <v>3820</v>
      </c>
      <c r="H1782" s="22">
        <v>0</v>
      </c>
      <c r="I1782" s="22">
        <v>0</v>
      </c>
      <c r="J1782" s="21" t="s">
        <v>8690</v>
      </c>
      <c r="K1782" s="21"/>
      <c r="L1782" s="22">
        <v>203317086</v>
      </c>
      <c r="M1782" s="22">
        <v>0</v>
      </c>
      <c r="N1782" s="21" t="s">
        <v>12505</v>
      </c>
      <c r="O1782" s="8">
        <v>44335</v>
      </c>
      <c r="P1782" s="21" t="s">
        <v>12510</v>
      </c>
      <c r="Q1782" s="22">
        <f>Table1_2[[#This Row],[Bank Deposit]]-Table1_2[[#This Row],[Saving Accounts]]</f>
        <v>0</v>
      </c>
      <c r="R1782" s="22">
        <f>IF(AND(Table1_2[[#This Row],[Bank Deposit]]&gt;=500000),Table1_2[[#This Row],[Bank Deposit]]+Table1_2[[#This Row],[Bank Deposit]]*0.02,Table1_2[[#This Row],[Bank Deposit]])</f>
        <v>0</v>
      </c>
    </row>
    <row r="1783" spans="1:18" x14ac:dyDescent="0.25">
      <c r="A1783" s="21" t="s">
        <v>417</v>
      </c>
      <c r="B1783">
        <v>485008475</v>
      </c>
      <c r="C1783">
        <v>50</v>
      </c>
      <c r="D1783" s="8">
        <v>26443.5</v>
      </c>
      <c r="E1783" s="21" t="s">
        <v>12</v>
      </c>
      <c r="F1783" s="21" t="s">
        <v>418</v>
      </c>
      <c r="G1783" s="21" t="s">
        <v>14</v>
      </c>
      <c r="H1783" s="22">
        <v>145887</v>
      </c>
      <c r="I1783" s="22">
        <v>65219.905476</v>
      </c>
      <c r="J1783" s="21" t="s">
        <v>420</v>
      </c>
      <c r="K1783" s="21"/>
      <c r="L1783" s="22">
        <v>943969992</v>
      </c>
      <c r="M1783" s="22">
        <v>0</v>
      </c>
      <c r="N1783" s="21" t="s">
        <v>12522</v>
      </c>
      <c r="O1783" s="8">
        <v>44494</v>
      </c>
      <c r="P1783" s="21" t="s">
        <v>12510</v>
      </c>
      <c r="Q1783" s="22">
        <f>Table1_2[[#This Row],[Bank Deposit]]-Table1_2[[#This Row],[Saving Accounts]]</f>
        <v>80667.094524</v>
      </c>
      <c r="R1783" s="22">
        <f>IF(AND(Table1_2[[#This Row],[Bank Deposit]]&gt;=500000),Table1_2[[#This Row],[Bank Deposit]]+Table1_2[[#This Row],[Bank Deposit]]*0.02,Table1_2[[#This Row],[Bank Deposit]])</f>
        <v>145887</v>
      </c>
    </row>
    <row r="1784" spans="1:18" x14ac:dyDescent="0.25">
      <c r="A1784" s="21" t="s">
        <v>4376</v>
      </c>
      <c r="B1784">
        <v>722249445</v>
      </c>
      <c r="C1784">
        <v>54</v>
      </c>
      <c r="D1784" s="8">
        <v>24982.5</v>
      </c>
      <c r="E1784" s="21" t="s">
        <v>1094</v>
      </c>
      <c r="F1784" s="21" t="s">
        <v>1799</v>
      </c>
      <c r="G1784" s="21" t="s">
        <v>4058</v>
      </c>
      <c r="H1784" s="22">
        <v>600544</v>
      </c>
      <c r="I1784" s="22">
        <v>374116.70995776</v>
      </c>
      <c r="J1784" s="21" t="s">
        <v>4378</v>
      </c>
      <c r="K1784" s="21"/>
      <c r="L1784" s="22">
        <v>155456352</v>
      </c>
      <c r="M1784" s="22">
        <v>0</v>
      </c>
      <c r="N1784" s="21" t="s">
        <v>12509</v>
      </c>
      <c r="O1784" s="8">
        <v>44533</v>
      </c>
      <c r="P1784" s="21" t="s">
        <v>12510</v>
      </c>
      <c r="Q1784" s="22">
        <f>Table1_2[[#This Row],[Bank Deposit]]-Table1_2[[#This Row],[Saving Accounts]]</f>
        <v>226427.29004224</v>
      </c>
      <c r="R1784" s="22">
        <f>IF(AND(Table1_2[[#This Row],[Bank Deposit]]&gt;=500000),Table1_2[[#This Row],[Bank Deposit]]+Table1_2[[#This Row],[Bank Deposit]]*0.02,Table1_2[[#This Row],[Bank Deposit]])</f>
        <v>612554.88</v>
      </c>
    </row>
    <row r="1785" spans="1:18" x14ac:dyDescent="0.25">
      <c r="A1785" s="21" t="s">
        <v>3522</v>
      </c>
      <c r="B1785">
        <v>79330836</v>
      </c>
      <c r="C1785">
        <v>37</v>
      </c>
      <c r="D1785" s="8">
        <v>31191.75</v>
      </c>
      <c r="E1785" s="21" t="s">
        <v>1094</v>
      </c>
      <c r="F1785" s="21" t="s">
        <v>636</v>
      </c>
      <c r="G1785" s="21" t="s">
        <v>3331</v>
      </c>
      <c r="H1785" s="22">
        <v>268653</v>
      </c>
      <c r="I1785" s="22">
        <v>102576.69243359999</v>
      </c>
      <c r="J1785" s="21" t="s">
        <v>3524</v>
      </c>
      <c r="K1785" s="21"/>
      <c r="L1785" s="22">
        <v>179780604</v>
      </c>
      <c r="M1785" s="22">
        <v>0</v>
      </c>
      <c r="N1785" s="21" t="s">
        <v>12505</v>
      </c>
      <c r="O1785" s="8">
        <v>44566</v>
      </c>
      <c r="P1785" s="21" t="s">
        <v>12510</v>
      </c>
      <c r="Q1785" s="22">
        <f>Table1_2[[#This Row],[Bank Deposit]]-Table1_2[[#This Row],[Saving Accounts]]</f>
        <v>166076.30756640001</v>
      </c>
      <c r="R1785" s="22">
        <f>IF(AND(Table1_2[[#This Row],[Bank Deposit]]&gt;=500000),Table1_2[[#This Row],[Bank Deposit]]+Table1_2[[#This Row],[Bank Deposit]]*0.02,Table1_2[[#This Row],[Bank Deposit]])</f>
        <v>268653</v>
      </c>
    </row>
    <row r="1786" spans="1:18" x14ac:dyDescent="0.25">
      <c r="A1786" s="21" t="s">
        <v>2494</v>
      </c>
      <c r="B1786">
        <v>680754600</v>
      </c>
      <c r="C1786">
        <v>76</v>
      </c>
      <c r="D1786" s="8">
        <v>16947</v>
      </c>
      <c r="E1786" s="21" t="s">
        <v>12</v>
      </c>
      <c r="F1786" s="21" t="s">
        <v>336</v>
      </c>
      <c r="G1786" s="21" t="s">
        <v>1964</v>
      </c>
      <c r="H1786" s="22">
        <v>650421</v>
      </c>
      <c r="I1786" s="22">
        <v>518191.14522335998</v>
      </c>
      <c r="J1786" s="21" t="s">
        <v>2496</v>
      </c>
      <c r="K1786" s="21"/>
      <c r="L1786" s="22">
        <v>369720576</v>
      </c>
      <c r="M1786" s="22">
        <v>0</v>
      </c>
      <c r="N1786" s="21" t="s">
        <v>12539</v>
      </c>
      <c r="O1786" s="8">
        <v>44670</v>
      </c>
      <c r="P1786" s="21" t="s">
        <v>12566</v>
      </c>
      <c r="Q1786" s="22">
        <f>Table1_2[[#This Row],[Bank Deposit]]-Table1_2[[#This Row],[Saving Accounts]]</f>
        <v>132229.85477664002</v>
      </c>
      <c r="R1786" s="22">
        <f>IF(AND(Table1_2[[#This Row],[Bank Deposit]]&gt;=500000),Table1_2[[#This Row],[Bank Deposit]]+Table1_2[[#This Row],[Bank Deposit]]*0.02,Table1_2[[#This Row],[Bank Deposit]])</f>
        <v>663429.42000000004</v>
      </c>
    </row>
    <row r="1787" spans="1:18" x14ac:dyDescent="0.25">
      <c r="A1787" s="21" t="s">
        <v>5413</v>
      </c>
      <c r="B1787">
        <v>884488788</v>
      </c>
      <c r="C1787">
        <v>73</v>
      </c>
      <c r="D1787" s="8">
        <v>18042.75</v>
      </c>
      <c r="E1787" s="21" t="s">
        <v>1094</v>
      </c>
      <c r="F1787" s="21" t="s">
        <v>314</v>
      </c>
      <c r="G1787" s="21" t="s">
        <v>4105</v>
      </c>
      <c r="H1787" s="22">
        <v>96217</v>
      </c>
      <c r="I1787" s="22">
        <v>13215.4060302</v>
      </c>
      <c r="J1787" s="21" t="s">
        <v>5415</v>
      </c>
      <c r="K1787" s="21"/>
      <c r="L1787" s="22">
        <v>1723527168</v>
      </c>
      <c r="M1787" s="22">
        <v>0</v>
      </c>
      <c r="N1787" s="21" t="s">
        <v>12525</v>
      </c>
      <c r="O1787" s="8">
        <v>44238</v>
      </c>
      <c r="P1787" s="21" t="s">
        <v>12561</v>
      </c>
      <c r="Q1787" s="22">
        <f>Table1_2[[#This Row],[Bank Deposit]]-Table1_2[[#This Row],[Saving Accounts]]</f>
        <v>83001.5939698</v>
      </c>
      <c r="R1787" s="22">
        <f>IF(AND(Table1_2[[#This Row],[Bank Deposit]]&gt;=500000),Table1_2[[#This Row],[Bank Deposit]]+Table1_2[[#This Row],[Bank Deposit]]*0.02,Table1_2[[#This Row],[Bank Deposit]])</f>
        <v>96217</v>
      </c>
    </row>
    <row r="1788" spans="1:18" x14ac:dyDescent="0.25">
      <c r="A1788" s="21" t="s">
        <v>4538</v>
      </c>
      <c r="B1788">
        <v>580770946</v>
      </c>
      <c r="C1788">
        <v>22</v>
      </c>
      <c r="D1788" s="8">
        <v>36670.5</v>
      </c>
      <c r="E1788" s="21" t="s">
        <v>1094</v>
      </c>
      <c r="F1788" s="21" t="s">
        <v>940</v>
      </c>
      <c r="G1788" s="21" t="s">
        <v>4058</v>
      </c>
      <c r="H1788" s="22">
        <v>82899</v>
      </c>
      <c r="I1788" s="22">
        <v>58746.125292739998</v>
      </c>
      <c r="J1788" s="21" t="s">
        <v>4540</v>
      </c>
      <c r="K1788" s="21"/>
      <c r="L1788" s="22">
        <v>2304261549</v>
      </c>
      <c r="M1788" s="22">
        <v>0</v>
      </c>
      <c r="N1788" s="21" t="s">
        <v>12539</v>
      </c>
      <c r="O1788" s="8">
        <v>44395</v>
      </c>
      <c r="P1788" s="21" t="s">
        <v>12510</v>
      </c>
      <c r="Q1788" s="22">
        <f>Table1_2[[#This Row],[Bank Deposit]]-Table1_2[[#This Row],[Saving Accounts]]</f>
        <v>24152.874707260002</v>
      </c>
      <c r="R1788" s="22">
        <f>IF(AND(Table1_2[[#This Row],[Bank Deposit]]&gt;=500000),Table1_2[[#This Row],[Bank Deposit]]+Table1_2[[#This Row],[Bank Deposit]]*0.02,Table1_2[[#This Row],[Bank Deposit]])</f>
        <v>82899</v>
      </c>
    </row>
    <row r="1789" spans="1:18" x14ac:dyDescent="0.25">
      <c r="A1789" s="21" t="s">
        <v>7688</v>
      </c>
      <c r="B1789">
        <v>9638448</v>
      </c>
      <c r="C1789">
        <v>34</v>
      </c>
      <c r="D1789" s="8">
        <v>32287.5</v>
      </c>
      <c r="E1789" s="21" t="s">
        <v>12</v>
      </c>
      <c r="F1789" s="21" t="s">
        <v>318</v>
      </c>
      <c r="G1789" s="21" t="s">
        <v>3058</v>
      </c>
      <c r="H1789" s="22">
        <v>1052129</v>
      </c>
      <c r="I1789" s="22">
        <v>143074.14744167999</v>
      </c>
      <c r="J1789" s="21" t="s">
        <v>7690</v>
      </c>
      <c r="K1789" s="21"/>
      <c r="L1789" s="22">
        <v>709080064</v>
      </c>
      <c r="M1789" s="22">
        <v>0</v>
      </c>
      <c r="N1789" s="21" t="s">
        <v>12505</v>
      </c>
      <c r="O1789" s="8">
        <v>44506</v>
      </c>
      <c r="P1789" s="21" t="s">
        <v>12506</v>
      </c>
      <c r="Q1789" s="22">
        <f>Table1_2[[#This Row],[Bank Deposit]]-Table1_2[[#This Row],[Saving Accounts]]</f>
        <v>909054.85255832004</v>
      </c>
      <c r="R1789" s="22">
        <f>IF(AND(Table1_2[[#This Row],[Bank Deposit]]&gt;=500000),Table1_2[[#This Row],[Bank Deposit]]+Table1_2[[#This Row],[Bank Deposit]]*0.02,Table1_2[[#This Row],[Bank Deposit]])</f>
        <v>1073171.58</v>
      </c>
    </row>
    <row r="1790" spans="1:18" x14ac:dyDescent="0.25">
      <c r="A1790" s="21" t="s">
        <v>1255</v>
      </c>
      <c r="B1790">
        <v>122621145</v>
      </c>
      <c r="C1790">
        <v>30</v>
      </c>
      <c r="D1790" s="8">
        <v>33748.5</v>
      </c>
      <c r="E1790" s="21" t="s">
        <v>1094</v>
      </c>
      <c r="F1790" s="21" t="s">
        <v>83</v>
      </c>
      <c r="G1790" s="21" t="s">
        <v>14</v>
      </c>
      <c r="H1790" s="22">
        <v>19578</v>
      </c>
      <c r="I1790" s="22">
        <v>3719.7591832799999</v>
      </c>
      <c r="J1790" s="21" t="s">
        <v>1257</v>
      </c>
      <c r="K1790" s="21"/>
      <c r="L1790" s="22">
        <v>25301088</v>
      </c>
      <c r="M1790" s="22">
        <v>0</v>
      </c>
      <c r="N1790" s="21" t="s">
        <v>12522</v>
      </c>
      <c r="O1790" s="8">
        <v>44593</v>
      </c>
      <c r="P1790" s="21" t="s">
        <v>12510</v>
      </c>
      <c r="Q1790" s="22">
        <f>Table1_2[[#This Row],[Bank Deposit]]-Table1_2[[#This Row],[Saving Accounts]]</f>
        <v>15858.240816720001</v>
      </c>
      <c r="R1790" s="22">
        <f>IF(AND(Table1_2[[#This Row],[Bank Deposit]]&gt;=500000),Table1_2[[#This Row],[Bank Deposit]]+Table1_2[[#This Row],[Bank Deposit]]*0.02,Table1_2[[#This Row],[Bank Deposit]])</f>
        <v>19578</v>
      </c>
    </row>
    <row r="1791" spans="1:18" x14ac:dyDescent="0.25">
      <c r="A1791" s="21" t="s">
        <v>594</v>
      </c>
      <c r="B1791">
        <v>539715700</v>
      </c>
      <c r="C1791">
        <v>83</v>
      </c>
      <c r="D1791" s="8">
        <v>14390.25</v>
      </c>
      <c r="E1791" s="21" t="s">
        <v>12</v>
      </c>
      <c r="F1791" s="21" t="s">
        <v>68</v>
      </c>
      <c r="G1791" s="21" t="s">
        <v>14</v>
      </c>
      <c r="H1791" s="22">
        <v>568966</v>
      </c>
      <c r="I1791" s="22">
        <v>211172.20366242001</v>
      </c>
      <c r="J1791" s="21" t="s">
        <v>596</v>
      </c>
      <c r="K1791" s="21"/>
      <c r="L1791" s="22">
        <v>145929</v>
      </c>
      <c r="M1791" s="22">
        <v>0</v>
      </c>
      <c r="N1791" s="21" t="s">
        <v>12539</v>
      </c>
      <c r="O1791" s="8">
        <v>44320</v>
      </c>
      <c r="P1791" s="21" t="s">
        <v>12512</v>
      </c>
      <c r="Q1791" s="22">
        <f>Table1_2[[#This Row],[Bank Deposit]]-Table1_2[[#This Row],[Saving Accounts]]</f>
        <v>357793.79633757996</v>
      </c>
      <c r="R1791" s="22">
        <f>IF(AND(Table1_2[[#This Row],[Bank Deposit]]&gt;=500000),Table1_2[[#This Row],[Bank Deposit]]+Table1_2[[#This Row],[Bank Deposit]]*0.02,Table1_2[[#This Row],[Bank Deposit]])</f>
        <v>580345.31999999995</v>
      </c>
    </row>
    <row r="1792" spans="1:18" x14ac:dyDescent="0.25">
      <c r="A1792" s="21" t="s">
        <v>7626</v>
      </c>
      <c r="B1792">
        <v>667580901</v>
      </c>
      <c r="C1792">
        <v>26</v>
      </c>
      <c r="D1792" s="8">
        <v>35209.5</v>
      </c>
      <c r="E1792" s="21" t="s">
        <v>12</v>
      </c>
      <c r="F1792" s="21" t="s">
        <v>93</v>
      </c>
      <c r="G1792" s="21" t="s">
        <v>4220</v>
      </c>
      <c r="H1792" s="22">
        <v>92513</v>
      </c>
      <c r="I1792" s="22">
        <v>63260.284356479999</v>
      </c>
      <c r="J1792" s="21" t="s">
        <v>7628</v>
      </c>
      <c r="K1792" s="21"/>
      <c r="L1792" s="22">
        <v>2954824576</v>
      </c>
      <c r="M1792" s="22">
        <v>0</v>
      </c>
      <c r="N1792" s="21" t="s">
        <v>12525</v>
      </c>
      <c r="O1792" s="8">
        <v>44566</v>
      </c>
      <c r="P1792" s="21" t="s">
        <v>12564</v>
      </c>
      <c r="Q1792" s="22">
        <f>Table1_2[[#This Row],[Bank Deposit]]-Table1_2[[#This Row],[Saving Accounts]]</f>
        <v>29252.715643520001</v>
      </c>
      <c r="R1792" s="22">
        <f>IF(AND(Table1_2[[#This Row],[Bank Deposit]]&gt;=500000),Table1_2[[#This Row],[Bank Deposit]]+Table1_2[[#This Row],[Bank Deposit]]*0.02,Table1_2[[#This Row],[Bank Deposit]])</f>
        <v>92513</v>
      </c>
    </row>
    <row r="1793" spans="1:18" x14ac:dyDescent="0.25">
      <c r="A1793" s="21" t="s">
        <v>6787</v>
      </c>
      <c r="B1793">
        <v>215038643</v>
      </c>
      <c r="C1793">
        <v>36</v>
      </c>
      <c r="D1793" s="8">
        <v>31557</v>
      </c>
      <c r="E1793" s="21" t="s">
        <v>12</v>
      </c>
      <c r="F1793" s="21" t="s">
        <v>1336</v>
      </c>
      <c r="G1793" s="21" t="s">
        <v>4119</v>
      </c>
      <c r="H1793" s="22">
        <v>436763</v>
      </c>
      <c r="I1793" s="22">
        <v>352549.66118400003</v>
      </c>
      <c r="J1793" s="21" t="s">
        <v>6789</v>
      </c>
      <c r="K1793" s="21"/>
      <c r="L1793" s="22">
        <v>3372851016</v>
      </c>
      <c r="M1793" s="22">
        <v>0</v>
      </c>
      <c r="N1793" s="21" t="s">
        <v>12525</v>
      </c>
      <c r="O1793" s="8">
        <v>44476</v>
      </c>
      <c r="P1793" s="21" t="s">
        <v>12506</v>
      </c>
      <c r="Q1793" s="22">
        <f>Table1_2[[#This Row],[Bank Deposit]]-Table1_2[[#This Row],[Saving Accounts]]</f>
        <v>84213.338815999974</v>
      </c>
      <c r="R1793" s="22">
        <f>IF(AND(Table1_2[[#This Row],[Bank Deposit]]&gt;=500000),Table1_2[[#This Row],[Bank Deposit]]+Table1_2[[#This Row],[Bank Deposit]]*0.02,Table1_2[[#This Row],[Bank Deposit]])</f>
        <v>436763</v>
      </c>
    </row>
    <row r="1794" spans="1:18" x14ac:dyDescent="0.25">
      <c r="A1794" s="21" t="s">
        <v>749</v>
      </c>
      <c r="B1794">
        <v>659613431</v>
      </c>
      <c r="C1794">
        <v>42</v>
      </c>
      <c r="D1794" s="8">
        <v>29365.5</v>
      </c>
      <c r="E1794" s="21" t="s">
        <v>12</v>
      </c>
      <c r="F1794" s="21" t="s">
        <v>750</v>
      </c>
      <c r="G1794" s="21" t="s">
        <v>14</v>
      </c>
      <c r="H1794" s="22">
        <v>592876</v>
      </c>
      <c r="I1794" s="22">
        <v>88171.268889600004</v>
      </c>
      <c r="J1794" s="21" t="s">
        <v>752</v>
      </c>
      <c r="K1794" s="21"/>
      <c r="L1794" s="22">
        <v>1849038048</v>
      </c>
      <c r="M1794" s="22">
        <v>0</v>
      </c>
      <c r="N1794" s="21" t="s">
        <v>12505</v>
      </c>
      <c r="O1794" s="8">
        <v>44565</v>
      </c>
      <c r="P1794" s="21" t="s">
        <v>12506</v>
      </c>
      <c r="Q1794" s="22">
        <f>Table1_2[[#This Row],[Bank Deposit]]-Table1_2[[#This Row],[Saving Accounts]]</f>
        <v>504704.7311104</v>
      </c>
      <c r="R1794" s="22">
        <f>IF(AND(Table1_2[[#This Row],[Bank Deposit]]&gt;=500000),Table1_2[[#This Row],[Bank Deposit]]+Table1_2[[#This Row],[Bank Deposit]]*0.02,Table1_2[[#This Row],[Bank Deposit]])</f>
        <v>604733.52</v>
      </c>
    </row>
    <row r="1795" spans="1:18" x14ac:dyDescent="0.25">
      <c r="A1795" s="21" t="s">
        <v>6805</v>
      </c>
      <c r="B1795">
        <v>209733115</v>
      </c>
      <c r="C1795">
        <v>19</v>
      </c>
      <c r="D1795" s="8">
        <v>37766.25</v>
      </c>
      <c r="E1795" s="21" t="s">
        <v>12</v>
      </c>
      <c r="F1795" s="21" t="s">
        <v>1426</v>
      </c>
      <c r="G1795" s="21" t="s">
        <v>4084</v>
      </c>
      <c r="H1795" s="22">
        <v>213098</v>
      </c>
      <c r="I1795" s="22">
        <v>180641.25814175999</v>
      </c>
      <c r="J1795" s="21" t="s">
        <v>6807</v>
      </c>
      <c r="K1795" s="21"/>
      <c r="L1795" s="22">
        <v>2742908025</v>
      </c>
      <c r="M1795" s="22">
        <v>0</v>
      </c>
      <c r="N1795" s="21" t="s">
        <v>12505</v>
      </c>
      <c r="O1795" s="8">
        <v>44549</v>
      </c>
      <c r="P1795" s="21" t="s">
        <v>12512</v>
      </c>
      <c r="Q1795" s="22">
        <f>Table1_2[[#This Row],[Bank Deposit]]-Table1_2[[#This Row],[Saving Accounts]]</f>
        <v>32456.741858240013</v>
      </c>
      <c r="R1795" s="22">
        <f>IF(AND(Table1_2[[#This Row],[Bank Deposit]]&gt;=500000),Table1_2[[#This Row],[Bank Deposit]]+Table1_2[[#This Row],[Bank Deposit]]*0.02,Table1_2[[#This Row],[Bank Deposit]])</f>
        <v>213098</v>
      </c>
    </row>
    <row r="1796" spans="1:18" x14ac:dyDescent="0.25">
      <c r="A1796" s="21" t="s">
        <v>2226</v>
      </c>
      <c r="B1796">
        <v>501130001</v>
      </c>
      <c r="C1796">
        <v>67</v>
      </c>
      <c r="D1796" s="8">
        <v>20234.25</v>
      </c>
      <c r="E1796" s="21" t="s">
        <v>1094</v>
      </c>
      <c r="F1796" s="21" t="s">
        <v>256</v>
      </c>
      <c r="G1796" s="21" t="s">
        <v>1964</v>
      </c>
      <c r="H1796" s="22">
        <v>569217</v>
      </c>
      <c r="I1796" s="22">
        <v>49726.829879999998</v>
      </c>
      <c r="J1796" s="21" t="s">
        <v>2228</v>
      </c>
      <c r="K1796" s="21"/>
      <c r="L1796" s="22">
        <v>975630816</v>
      </c>
      <c r="M1796" s="22">
        <v>0</v>
      </c>
      <c r="N1796" s="21" t="s">
        <v>12505</v>
      </c>
      <c r="O1796" s="8">
        <v>44600</v>
      </c>
      <c r="P1796" s="21" t="s">
        <v>12512</v>
      </c>
      <c r="Q1796" s="22">
        <f>Table1_2[[#This Row],[Bank Deposit]]-Table1_2[[#This Row],[Saving Accounts]]</f>
        <v>519490.17012000002</v>
      </c>
      <c r="R1796" s="22">
        <f>IF(AND(Table1_2[[#This Row],[Bank Deposit]]&gt;=500000),Table1_2[[#This Row],[Bank Deposit]]+Table1_2[[#This Row],[Bank Deposit]]*0.02,Table1_2[[#This Row],[Bank Deposit]])</f>
        <v>580601.34</v>
      </c>
    </row>
    <row r="1797" spans="1:18" x14ac:dyDescent="0.25">
      <c r="A1797" s="21" t="s">
        <v>5536</v>
      </c>
      <c r="B1797">
        <v>770591187</v>
      </c>
      <c r="C1797">
        <v>30</v>
      </c>
      <c r="D1797" s="8">
        <v>33748.5</v>
      </c>
      <c r="E1797" s="21" t="s">
        <v>1094</v>
      </c>
      <c r="F1797" s="21" t="s">
        <v>4364</v>
      </c>
      <c r="G1797" s="21" t="s">
        <v>4119</v>
      </c>
      <c r="H1797" s="22">
        <v>181593</v>
      </c>
      <c r="I1797" s="22">
        <v>37144.043937000002</v>
      </c>
      <c r="J1797" s="21" t="s">
        <v>5538</v>
      </c>
      <c r="K1797" s="21"/>
      <c r="L1797" s="22">
        <v>1096468656</v>
      </c>
      <c r="M1797" s="22">
        <v>0</v>
      </c>
      <c r="N1797" s="21" t="s">
        <v>12522</v>
      </c>
      <c r="O1797" s="8">
        <v>44514</v>
      </c>
      <c r="P1797" s="21" t="s">
        <v>12510</v>
      </c>
      <c r="Q1797" s="22">
        <f>Table1_2[[#This Row],[Bank Deposit]]-Table1_2[[#This Row],[Saving Accounts]]</f>
        <v>144448.95606299999</v>
      </c>
      <c r="R1797" s="22">
        <f>IF(AND(Table1_2[[#This Row],[Bank Deposit]]&gt;=500000),Table1_2[[#This Row],[Bank Deposit]]+Table1_2[[#This Row],[Bank Deposit]]*0.02,Table1_2[[#This Row],[Bank Deposit]])</f>
        <v>181593</v>
      </c>
    </row>
    <row r="1798" spans="1:18" x14ac:dyDescent="0.25">
      <c r="A1798" s="21" t="s">
        <v>6269</v>
      </c>
      <c r="B1798">
        <v>90601850</v>
      </c>
      <c r="C1798">
        <v>44</v>
      </c>
      <c r="D1798" s="8">
        <v>28635</v>
      </c>
      <c r="E1798" s="21" t="s">
        <v>12</v>
      </c>
      <c r="F1798" s="21" t="s">
        <v>2364</v>
      </c>
      <c r="G1798" s="21" t="s">
        <v>4088</v>
      </c>
      <c r="H1798" s="22">
        <v>39388</v>
      </c>
      <c r="I1798" s="22">
        <v>9392.5401335999995</v>
      </c>
      <c r="J1798" s="21" t="s">
        <v>6271</v>
      </c>
      <c r="K1798" s="21"/>
      <c r="L1798" s="22">
        <v>692719104</v>
      </c>
      <c r="M1798" s="22">
        <v>0</v>
      </c>
      <c r="N1798" s="21" t="s">
        <v>12522</v>
      </c>
      <c r="O1798" s="8">
        <v>44312</v>
      </c>
      <c r="P1798" s="21" t="s">
        <v>12510</v>
      </c>
      <c r="Q1798" s="22">
        <f>Table1_2[[#This Row],[Bank Deposit]]-Table1_2[[#This Row],[Saving Accounts]]</f>
        <v>29995.4598664</v>
      </c>
      <c r="R1798" s="22">
        <f>IF(AND(Table1_2[[#This Row],[Bank Deposit]]&gt;=500000),Table1_2[[#This Row],[Bank Deposit]]+Table1_2[[#This Row],[Bank Deposit]]*0.02,Table1_2[[#This Row],[Bank Deposit]])</f>
        <v>39388</v>
      </c>
    </row>
    <row r="1799" spans="1:18" x14ac:dyDescent="0.25">
      <c r="A1799" s="21" t="s">
        <v>8397</v>
      </c>
      <c r="B1799">
        <v>335782045</v>
      </c>
      <c r="C1799">
        <v>45</v>
      </c>
      <c r="D1799" s="8">
        <v>28269.75</v>
      </c>
      <c r="E1799" s="21" t="s">
        <v>12</v>
      </c>
      <c r="F1799" s="21" t="s">
        <v>381</v>
      </c>
      <c r="G1799" s="21" t="s">
        <v>2773</v>
      </c>
      <c r="H1799" s="22">
        <v>120011</v>
      </c>
      <c r="I1799" s="22">
        <v>30342.396596999999</v>
      </c>
      <c r="J1799" s="21" t="s">
        <v>8399</v>
      </c>
      <c r="K1799" s="21"/>
      <c r="L1799" s="22">
        <v>2829868638</v>
      </c>
      <c r="M1799" s="22">
        <v>0</v>
      </c>
      <c r="N1799" s="21" t="s">
        <v>12539</v>
      </c>
      <c r="O1799" s="8">
        <v>44546</v>
      </c>
      <c r="P1799" s="21" t="s">
        <v>12566</v>
      </c>
      <c r="Q1799" s="22">
        <f>Table1_2[[#This Row],[Bank Deposit]]-Table1_2[[#This Row],[Saving Accounts]]</f>
        <v>89668.603403000001</v>
      </c>
      <c r="R1799" s="22">
        <f>IF(AND(Table1_2[[#This Row],[Bank Deposit]]&gt;=500000),Table1_2[[#This Row],[Bank Deposit]]+Table1_2[[#This Row],[Bank Deposit]]*0.02,Table1_2[[#This Row],[Bank Deposit]])</f>
        <v>120011</v>
      </c>
    </row>
    <row r="1800" spans="1:18" x14ac:dyDescent="0.25">
      <c r="A1800" s="21" t="s">
        <v>6585</v>
      </c>
      <c r="B1800">
        <v>258758482</v>
      </c>
      <c r="C1800">
        <v>63</v>
      </c>
      <c r="D1800" s="8">
        <v>21695.25</v>
      </c>
      <c r="E1800" s="21" t="s">
        <v>12</v>
      </c>
      <c r="F1800" s="21" t="s">
        <v>381</v>
      </c>
      <c r="G1800" s="21" t="s">
        <v>4074</v>
      </c>
      <c r="H1800" s="22">
        <v>160253</v>
      </c>
      <c r="I1800" s="22">
        <v>139241.72885760001</v>
      </c>
      <c r="J1800" s="21" t="s">
        <v>6587</v>
      </c>
      <c r="K1800" s="21"/>
      <c r="L1800" s="22">
        <v>1013485935</v>
      </c>
      <c r="M1800" s="22">
        <v>0</v>
      </c>
      <c r="N1800" s="21" t="s">
        <v>12525</v>
      </c>
      <c r="O1800" s="8">
        <v>44408</v>
      </c>
      <c r="P1800" s="21" t="s">
        <v>12506</v>
      </c>
      <c r="Q1800" s="22">
        <f>Table1_2[[#This Row],[Bank Deposit]]-Table1_2[[#This Row],[Saving Accounts]]</f>
        <v>21011.271142399986</v>
      </c>
      <c r="R1800" s="22">
        <f>IF(AND(Table1_2[[#This Row],[Bank Deposit]]&gt;=500000),Table1_2[[#This Row],[Bank Deposit]]+Table1_2[[#This Row],[Bank Deposit]]*0.02,Table1_2[[#This Row],[Bank Deposit]])</f>
        <v>160253</v>
      </c>
    </row>
    <row r="1801" spans="1:18" x14ac:dyDescent="0.25">
      <c r="A1801" s="21" t="s">
        <v>3891</v>
      </c>
      <c r="B1801">
        <v>580097927</v>
      </c>
      <c r="C1801">
        <v>49</v>
      </c>
      <c r="D1801" s="8">
        <v>26808.75</v>
      </c>
      <c r="E1801" s="21" t="s">
        <v>1094</v>
      </c>
      <c r="F1801" s="21" t="s">
        <v>176</v>
      </c>
      <c r="G1801" s="21" t="s">
        <v>3820</v>
      </c>
      <c r="H1801" s="22">
        <v>688412</v>
      </c>
      <c r="I1801" s="22">
        <v>323321.52174300002</v>
      </c>
      <c r="J1801" s="21" t="s">
        <v>3893</v>
      </c>
      <c r="K1801" s="21"/>
      <c r="L1801" s="22">
        <v>193779175</v>
      </c>
      <c r="M1801" s="22">
        <v>0</v>
      </c>
      <c r="N1801" s="21" t="s">
        <v>12539</v>
      </c>
      <c r="O1801" s="8">
        <v>44521</v>
      </c>
      <c r="P1801" s="21" t="s">
        <v>12512</v>
      </c>
      <c r="Q1801" s="22">
        <f>Table1_2[[#This Row],[Bank Deposit]]-Table1_2[[#This Row],[Saving Accounts]]</f>
        <v>365090.47825699998</v>
      </c>
      <c r="R1801" s="22">
        <f>IF(AND(Table1_2[[#This Row],[Bank Deposit]]&gt;=500000),Table1_2[[#This Row],[Bank Deposit]]+Table1_2[[#This Row],[Bank Deposit]]*0.02,Table1_2[[#This Row],[Bank Deposit]])</f>
        <v>702180.24</v>
      </c>
    </row>
    <row r="1802" spans="1:18" x14ac:dyDescent="0.25">
      <c r="A1802" s="21" t="s">
        <v>3121</v>
      </c>
      <c r="B1802">
        <v>791457586</v>
      </c>
      <c r="C1802">
        <v>80</v>
      </c>
      <c r="D1802" s="8">
        <v>15486</v>
      </c>
      <c r="E1802" s="21" t="s">
        <v>1094</v>
      </c>
      <c r="F1802" s="21" t="s">
        <v>1220</v>
      </c>
      <c r="G1802" s="21" t="s">
        <v>3058</v>
      </c>
      <c r="H1802" s="22">
        <v>160756</v>
      </c>
      <c r="I1802" s="22">
        <v>181743.64243199999</v>
      </c>
      <c r="J1802" s="21" t="s">
        <v>3123</v>
      </c>
      <c r="K1802" s="21"/>
      <c r="L1802" s="22">
        <v>4670258004</v>
      </c>
      <c r="M1802" s="22">
        <v>1176441072</v>
      </c>
      <c r="N1802" s="21" t="s">
        <v>12515</v>
      </c>
      <c r="O1802" s="8">
        <v>44363</v>
      </c>
      <c r="P1802" s="21" t="s">
        <v>12516</v>
      </c>
      <c r="Q1802" s="22">
        <f>Table1_2[[#This Row],[Bank Deposit]]-Table1_2[[#This Row],[Saving Accounts]]</f>
        <v>-20987.642431999993</v>
      </c>
      <c r="R1802" s="22">
        <f>IF(AND(Table1_2[[#This Row],[Bank Deposit]]&gt;=500000),Table1_2[[#This Row],[Bank Deposit]]+Table1_2[[#This Row],[Bank Deposit]]*0.02,Table1_2[[#This Row],[Bank Deposit]])</f>
        <v>160756</v>
      </c>
    </row>
    <row r="1803" spans="1:18" x14ac:dyDescent="0.25">
      <c r="A1803" s="21" t="s">
        <v>7506</v>
      </c>
      <c r="B1803">
        <v>373125639</v>
      </c>
      <c r="C1803">
        <v>32</v>
      </c>
      <c r="D1803" s="8">
        <v>33018</v>
      </c>
      <c r="E1803" s="21" t="s">
        <v>12</v>
      </c>
      <c r="F1803" s="21" t="s">
        <v>569</v>
      </c>
      <c r="G1803" s="21" t="s">
        <v>4220</v>
      </c>
      <c r="H1803" s="22">
        <v>383668</v>
      </c>
      <c r="I1803" s="22">
        <v>162982.2726</v>
      </c>
      <c r="J1803" s="21" t="s">
        <v>5452</v>
      </c>
      <c r="K1803" s="21"/>
      <c r="L1803" s="22">
        <v>3353063</v>
      </c>
      <c r="M1803" s="22">
        <v>0</v>
      </c>
      <c r="N1803" s="21" t="s">
        <v>12505</v>
      </c>
      <c r="O1803" s="8">
        <v>44524</v>
      </c>
      <c r="P1803" s="21" t="s">
        <v>12506</v>
      </c>
      <c r="Q1803" s="22">
        <f>Table1_2[[#This Row],[Bank Deposit]]-Table1_2[[#This Row],[Saving Accounts]]</f>
        <v>220685.7274</v>
      </c>
      <c r="R1803" s="22">
        <f>IF(AND(Table1_2[[#This Row],[Bank Deposit]]&gt;=500000),Table1_2[[#This Row],[Bank Deposit]]+Table1_2[[#This Row],[Bank Deposit]]*0.02,Table1_2[[#This Row],[Bank Deposit]])</f>
        <v>383668</v>
      </c>
    </row>
    <row r="1804" spans="1:18" x14ac:dyDescent="0.25">
      <c r="A1804" s="21" t="s">
        <v>6290</v>
      </c>
      <c r="B1804">
        <v>799719608</v>
      </c>
      <c r="C1804">
        <v>62</v>
      </c>
      <c r="D1804" s="8">
        <v>22060.5</v>
      </c>
      <c r="E1804" s="21" t="s">
        <v>12</v>
      </c>
      <c r="F1804" s="21" t="s">
        <v>168</v>
      </c>
      <c r="G1804" s="21" t="s">
        <v>4112</v>
      </c>
      <c r="H1804" s="22">
        <v>17504</v>
      </c>
      <c r="I1804" s="22">
        <v>15276.1935744</v>
      </c>
      <c r="J1804" s="21" t="s">
        <v>6292</v>
      </c>
      <c r="K1804" s="21"/>
      <c r="L1804" s="22">
        <v>934213644</v>
      </c>
      <c r="M1804" s="22">
        <v>0</v>
      </c>
      <c r="N1804" s="21" t="s">
        <v>12522</v>
      </c>
      <c r="O1804" s="8">
        <v>44450</v>
      </c>
      <c r="P1804" s="21" t="s">
        <v>12512</v>
      </c>
      <c r="Q1804" s="22">
        <f>Table1_2[[#This Row],[Bank Deposit]]-Table1_2[[#This Row],[Saving Accounts]]</f>
        <v>2227.8064255999998</v>
      </c>
      <c r="R1804" s="22">
        <f>IF(AND(Table1_2[[#This Row],[Bank Deposit]]&gt;=500000),Table1_2[[#This Row],[Bank Deposit]]+Table1_2[[#This Row],[Bank Deposit]]*0.02,Table1_2[[#This Row],[Bank Deposit]])</f>
        <v>17504</v>
      </c>
    </row>
    <row r="1805" spans="1:18" x14ac:dyDescent="0.25">
      <c r="A1805" s="21" t="s">
        <v>4069</v>
      </c>
      <c r="B1805">
        <v>665442138</v>
      </c>
      <c r="C1805">
        <v>33</v>
      </c>
      <c r="D1805" s="8">
        <v>32652.75</v>
      </c>
      <c r="E1805" s="21" t="s">
        <v>1094</v>
      </c>
      <c r="F1805" s="21" t="s">
        <v>598</v>
      </c>
      <c r="G1805" s="21" t="s">
        <v>4070</v>
      </c>
      <c r="H1805" s="22">
        <v>144206</v>
      </c>
      <c r="I1805" s="22">
        <v>152555.271048</v>
      </c>
      <c r="J1805" s="21" t="s">
        <v>4072</v>
      </c>
      <c r="K1805" s="21"/>
      <c r="L1805" s="22">
        <v>3352562421</v>
      </c>
      <c r="M1805" s="22">
        <v>0</v>
      </c>
      <c r="N1805" s="21" t="s">
        <v>12522</v>
      </c>
      <c r="O1805" s="8">
        <v>44386</v>
      </c>
      <c r="P1805" s="21" t="s">
        <v>12512</v>
      </c>
      <c r="Q1805" s="22">
        <f>Table1_2[[#This Row],[Bank Deposit]]-Table1_2[[#This Row],[Saving Accounts]]</f>
        <v>-8349.2710479999951</v>
      </c>
      <c r="R1805" s="22">
        <f>IF(AND(Table1_2[[#This Row],[Bank Deposit]]&gt;=500000),Table1_2[[#This Row],[Bank Deposit]]+Table1_2[[#This Row],[Bank Deposit]]*0.02,Table1_2[[#This Row],[Bank Deposit]])</f>
        <v>144206</v>
      </c>
    </row>
    <row r="1806" spans="1:18" x14ac:dyDescent="0.25">
      <c r="A1806" s="21" t="s">
        <v>2598</v>
      </c>
      <c r="B1806">
        <v>163998692</v>
      </c>
      <c r="C1806">
        <v>75</v>
      </c>
      <c r="D1806" s="8">
        <v>17312.25</v>
      </c>
      <c r="E1806" s="21" t="s">
        <v>12</v>
      </c>
      <c r="F1806" s="21" t="s">
        <v>814</v>
      </c>
      <c r="G1806" s="21" t="s">
        <v>1964</v>
      </c>
      <c r="H1806" s="22">
        <v>52991</v>
      </c>
      <c r="I1806" s="22">
        <v>20368.6912859</v>
      </c>
      <c r="J1806" s="21" t="s">
        <v>2600</v>
      </c>
      <c r="K1806" s="21"/>
      <c r="L1806" s="22">
        <v>960596847</v>
      </c>
      <c r="M1806" s="22">
        <v>0</v>
      </c>
      <c r="N1806" s="21" t="s">
        <v>12522</v>
      </c>
      <c r="O1806" s="8">
        <v>44597</v>
      </c>
      <c r="P1806" s="21" t="s">
        <v>12510</v>
      </c>
      <c r="Q1806" s="22">
        <f>Table1_2[[#This Row],[Bank Deposit]]-Table1_2[[#This Row],[Saving Accounts]]</f>
        <v>32622.3087141</v>
      </c>
      <c r="R1806" s="22">
        <f>IF(AND(Table1_2[[#This Row],[Bank Deposit]]&gt;=500000),Table1_2[[#This Row],[Bank Deposit]]+Table1_2[[#This Row],[Bank Deposit]]*0.02,Table1_2[[#This Row],[Bank Deposit]])</f>
        <v>52991</v>
      </c>
    </row>
    <row r="1807" spans="1:18" x14ac:dyDescent="0.25">
      <c r="A1807" s="21" t="s">
        <v>899</v>
      </c>
      <c r="B1807">
        <v>666311180</v>
      </c>
      <c r="C1807">
        <v>66</v>
      </c>
      <c r="D1807" s="8">
        <v>20599.5</v>
      </c>
      <c r="E1807" s="21" t="s">
        <v>12</v>
      </c>
      <c r="F1807" s="21" t="s">
        <v>73</v>
      </c>
      <c r="G1807" s="21" t="s">
        <v>14</v>
      </c>
      <c r="H1807" s="22">
        <v>964257</v>
      </c>
      <c r="I1807" s="22">
        <v>604636.83705600002</v>
      </c>
      <c r="J1807" s="21" t="s">
        <v>901</v>
      </c>
      <c r="K1807" s="21"/>
      <c r="L1807" s="22">
        <v>2096836352</v>
      </c>
      <c r="M1807" s="22">
        <v>0</v>
      </c>
      <c r="N1807" s="21" t="s">
        <v>12539</v>
      </c>
      <c r="O1807" s="8">
        <v>44438</v>
      </c>
      <c r="P1807" s="21" t="s">
        <v>12512</v>
      </c>
      <c r="Q1807" s="22">
        <f>Table1_2[[#This Row],[Bank Deposit]]-Table1_2[[#This Row],[Saving Accounts]]</f>
        <v>359620.16294399998</v>
      </c>
      <c r="R1807" s="22">
        <f>IF(AND(Table1_2[[#This Row],[Bank Deposit]]&gt;=500000),Table1_2[[#This Row],[Bank Deposit]]+Table1_2[[#This Row],[Bank Deposit]]*0.02,Table1_2[[#This Row],[Bank Deposit]])</f>
        <v>983542.14</v>
      </c>
    </row>
    <row r="1808" spans="1:18" x14ac:dyDescent="0.25">
      <c r="A1808" s="21" t="s">
        <v>4295</v>
      </c>
      <c r="B1808">
        <v>321041248</v>
      </c>
      <c r="C1808">
        <v>74</v>
      </c>
      <c r="D1808" s="8">
        <v>17677.5</v>
      </c>
      <c r="E1808" s="21" t="s">
        <v>1094</v>
      </c>
      <c r="F1808" s="21" t="s">
        <v>574</v>
      </c>
      <c r="G1808" s="21" t="s">
        <v>4105</v>
      </c>
      <c r="H1808" s="22">
        <v>672374</v>
      </c>
      <c r="I1808" s="22">
        <v>344690.50119839999</v>
      </c>
      <c r="J1808" s="21" t="s">
        <v>4297</v>
      </c>
      <c r="K1808" s="21"/>
      <c r="L1808" s="22">
        <v>2252018348</v>
      </c>
      <c r="M1808" s="22">
        <v>0</v>
      </c>
      <c r="N1808" s="21" t="s">
        <v>12522</v>
      </c>
      <c r="O1808" s="8">
        <v>44235</v>
      </c>
      <c r="P1808" s="21" t="s">
        <v>12510</v>
      </c>
      <c r="Q1808" s="22">
        <f>Table1_2[[#This Row],[Bank Deposit]]-Table1_2[[#This Row],[Saving Accounts]]</f>
        <v>327683.49880160001</v>
      </c>
      <c r="R1808" s="22">
        <f>IF(AND(Table1_2[[#This Row],[Bank Deposit]]&gt;=500000),Table1_2[[#This Row],[Bank Deposit]]+Table1_2[[#This Row],[Bank Deposit]]*0.02,Table1_2[[#This Row],[Bank Deposit]])</f>
        <v>685821.48</v>
      </c>
    </row>
    <row r="1809" spans="1:18" x14ac:dyDescent="0.25">
      <c r="A1809" s="21" t="s">
        <v>8335</v>
      </c>
      <c r="B1809">
        <v>654882523</v>
      </c>
      <c r="C1809">
        <v>62</v>
      </c>
      <c r="D1809" s="8">
        <v>22060.5</v>
      </c>
      <c r="E1809" s="21" t="s">
        <v>12</v>
      </c>
      <c r="F1809" s="21" t="s">
        <v>305</v>
      </c>
      <c r="G1809" s="21" t="s">
        <v>3331</v>
      </c>
      <c r="H1809" s="22">
        <v>1655020</v>
      </c>
      <c r="I1809" s="22">
        <v>535295.55087359995</v>
      </c>
      <c r="J1809" s="21" t="s">
        <v>8337</v>
      </c>
      <c r="K1809" s="21"/>
      <c r="L1809" s="22">
        <v>1425340176</v>
      </c>
      <c r="M1809" s="22">
        <v>0</v>
      </c>
      <c r="N1809" s="21" t="s">
        <v>12525</v>
      </c>
      <c r="O1809" s="8">
        <v>44507</v>
      </c>
      <c r="P1809" s="21" t="s">
        <v>12561</v>
      </c>
      <c r="Q1809" s="22">
        <f>Table1_2[[#This Row],[Bank Deposit]]-Table1_2[[#This Row],[Saving Accounts]]</f>
        <v>1119724.4491264001</v>
      </c>
      <c r="R1809" s="22">
        <f>IF(AND(Table1_2[[#This Row],[Bank Deposit]]&gt;=500000),Table1_2[[#This Row],[Bank Deposit]]+Table1_2[[#This Row],[Bank Deposit]]*0.02,Table1_2[[#This Row],[Bank Deposit]])</f>
        <v>1688120.4</v>
      </c>
    </row>
    <row r="1810" spans="1:18" x14ac:dyDescent="0.25">
      <c r="A1810" s="21" t="s">
        <v>7345</v>
      </c>
      <c r="B1810">
        <v>559254783</v>
      </c>
      <c r="C1810">
        <v>84</v>
      </c>
      <c r="D1810" s="8">
        <v>14025</v>
      </c>
      <c r="E1810" s="21" t="s">
        <v>12</v>
      </c>
      <c r="F1810" s="21" t="s">
        <v>349</v>
      </c>
      <c r="G1810" s="21" t="s">
        <v>4058</v>
      </c>
      <c r="H1810" s="22">
        <v>1600437</v>
      </c>
      <c r="I1810" s="22">
        <v>196231.94225250001</v>
      </c>
      <c r="J1810" s="21" t="s">
        <v>7347</v>
      </c>
      <c r="K1810" s="21"/>
      <c r="L1810" s="22">
        <v>2876127345</v>
      </c>
      <c r="M1810" s="22">
        <v>10927485288</v>
      </c>
      <c r="N1810" s="21" t="s">
        <v>12515</v>
      </c>
      <c r="O1810" s="8">
        <v>44401</v>
      </c>
      <c r="P1810" s="21" t="s">
        <v>12506</v>
      </c>
      <c r="Q1810" s="22">
        <f>Table1_2[[#This Row],[Bank Deposit]]-Table1_2[[#This Row],[Saving Accounts]]</f>
        <v>1404205.0577475</v>
      </c>
      <c r="R1810" s="22">
        <f>IF(AND(Table1_2[[#This Row],[Bank Deposit]]&gt;=500000),Table1_2[[#This Row],[Bank Deposit]]+Table1_2[[#This Row],[Bank Deposit]]*0.02,Table1_2[[#This Row],[Bank Deposit]])</f>
        <v>1632445.74</v>
      </c>
    </row>
    <row r="1811" spans="1:18" x14ac:dyDescent="0.25">
      <c r="A1811" s="21" t="s">
        <v>3525</v>
      </c>
      <c r="B1811">
        <v>155982015</v>
      </c>
      <c r="C1811">
        <v>26</v>
      </c>
      <c r="D1811" s="8">
        <v>35209.5</v>
      </c>
      <c r="E1811" s="21" t="s">
        <v>1094</v>
      </c>
      <c r="F1811" s="21" t="s">
        <v>989</v>
      </c>
      <c r="G1811" s="21" t="s">
        <v>3331</v>
      </c>
      <c r="H1811" s="22">
        <v>1447899</v>
      </c>
      <c r="I1811" s="22">
        <v>395276.30414999998</v>
      </c>
      <c r="J1811" s="21" t="s">
        <v>3527</v>
      </c>
      <c r="K1811" s="21"/>
      <c r="L1811" s="22">
        <v>1682296875</v>
      </c>
      <c r="M1811" s="22">
        <v>0</v>
      </c>
      <c r="N1811" s="21" t="s">
        <v>12525</v>
      </c>
      <c r="O1811" s="8">
        <v>44255</v>
      </c>
      <c r="P1811" s="21" t="s">
        <v>12564</v>
      </c>
      <c r="Q1811" s="22">
        <f>Table1_2[[#This Row],[Bank Deposit]]-Table1_2[[#This Row],[Saving Accounts]]</f>
        <v>1052622.69585</v>
      </c>
      <c r="R1811" s="22">
        <f>IF(AND(Table1_2[[#This Row],[Bank Deposit]]&gt;=500000),Table1_2[[#This Row],[Bank Deposit]]+Table1_2[[#This Row],[Bank Deposit]]*0.02,Table1_2[[#This Row],[Bank Deposit]])</f>
        <v>1476856.98</v>
      </c>
    </row>
    <row r="1812" spans="1:18" x14ac:dyDescent="0.25">
      <c r="A1812" s="21" t="s">
        <v>2706</v>
      </c>
      <c r="B1812">
        <v>874847372</v>
      </c>
      <c r="C1812">
        <v>32</v>
      </c>
      <c r="D1812" s="8">
        <v>33018</v>
      </c>
      <c r="E1812" s="21" t="s">
        <v>12</v>
      </c>
      <c r="F1812" s="21" t="s">
        <v>139</v>
      </c>
      <c r="G1812" s="21" t="s">
        <v>1964</v>
      </c>
      <c r="H1812" s="22">
        <v>2569399</v>
      </c>
      <c r="I1812" s="22">
        <v>359536.12710444001</v>
      </c>
      <c r="J1812" s="21" t="s">
        <v>2708</v>
      </c>
      <c r="K1812" s="21"/>
      <c r="L1812" s="22">
        <v>902624008</v>
      </c>
      <c r="M1812" s="22">
        <v>0</v>
      </c>
      <c r="N1812" s="21" t="s">
        <v>12539</v>
      </c>
      <c r="O1812" s="8">
        <v>44536</v>
      </c>
      <c r="P1812" s="21" t="s">
        <v>12510</v>
      </c>
      <c r="Q1812" s="22">
        <f>Table1_2[[#This Row],[Bank Deposit]]-Table1_2[[#This Row],[Saving Accounts]]</f>
        <v>2209862.8728955602</v>
      </c>
      <c r="R1812" s="22">
        <f>IF(AND(Table1_2[[#This Row],[Bank Deposit]]&gt;=500000),Table1_2[[#This Row],[Bank Deposit]]+Table1_2[[#This Row],[Bank Deposit]]*0.02,Table1_2[[#This Row],[Bank Deposit]])</f>
        <v>2620786.98</v>
      </c>
    </row>
    <row r="1813" spans="1:18" x14ac:dyDescent="0.25">
      <c r="A1813" s="21" t="s">
        <v>7324</v>
      </c>
      <c r="B1813">
        <v>729426477</v>
      </c>
      <c r="C1813">
        <v>41</v>
      </c>
      <c r="D1813" s="8">
        <v>29730.75</v>
      </c>
      <c r="E1813" s="21" t="s">
        <v>12</v>
      </c>
      <c r="F1813" s="21" t="s">
        <v>1479</v>
      </c>
      <c r="G1813" s="21" t="s">
        <v>4058</v>
      </c>
      <c r="H1813" s="22">
        <v>132961</v>
      </c>
      <c r="I1813" s="22">
        <v>22381.687365000002</v>
      </c>
      <c r="J1813" s="21" t="s">
        <v>7326</v>
      </c>
      <c r="K1813" s="21"/>
      <c r="L1813" s="22">
        <v>441878085</v>
      </c>
      <c r="M1813" s="22">
        <v>0</v>
      </c>
      <c r="N1813" s="21" t="s">
        <v>12525</v>
      </c>
      <c r="O1813" s="8">
        <v>44317</v>
      </c>
      <c r="P1813" s="21" t="s">
        <v>12564</v>
      </c>
      <c r="Q1813" s="22">
        <f>Table1_2[[#This Row],[Bank Deposit]]-Table1_2[[#This Row],[Saving Accounts]]</f>
        <v>110579.31263499999</v>
      </c>
      <c r="R1813" s="22">
        <f>IF(AND(Table1_2[[#This Row],[Bank Deposit]]&gt;=500000),Table1_2[[#This Row],[Bank Deposit]]+Table1_2[[#This Row],[Bank Deposit]]*0.02,Table1_2[[#This Row],[Bank Deposit]])</f>
        <v>132961</v>
      </c>
    </row>
    <row r="1814" spans="1:18" x14ac:dyDescent="0.25">
      <c r="A1814" s="21" t="s">
        <v>3997</v>
      </c>
      <c r="B1814">
        <v>750048021</v>
      </c>
      <c r="C1814">
        <v>79</v>
      </c>
      <c r="D1814" s="8">
        <v>15851.25</v>
      </c>
      <c r="E1814" s="21" t="s">
        <v>1094</v>
      </c>
      <c r="F1814" s="21" t="s">
        <v>370</v>
      </c>
      <c r="G1814" s="21" t="s">
        <v>3820</v>
      </c>
      <c r="H1814" s="22">
        <v>26319</v>
      </c>
      <c r="I1814" s="22">
        <v>26276.215820400001</v>
      </c>
      <c r="J1814" s="21" t="s">
        <v>3999</v>
      </c>
      <c r="K1814" s="21"/>
      <c r="L1814" s="22">
        <v>1516228896</v>
      </c>
      <c r="M1814" s="22">
        <v>0</v>
      </c>
      <c r="N1814" s="21" t="s">
        <v>12505</v>
      </c>
      <c r="O1814" s="8">
        <v>44313</v>
      </c>
      <c r="P1814" s="21" t="s">
        <v>12506</v>
      </c>
      <c r="Q1814" s="22">
        <f>Table1_2[[#This Row],[Bank Deposit]]-Table1_2[[#This Row],[Saving Accounts]]</f>
        <v>42.784179599999334</v>
      </c>
      <c r="R1814" s="22">
        <f>IF(AND(Table1_2[[#This Row],[Bank Deposit]]&gt;=500000),Table1_2[[#This Row],[Bank Deposit]]+Table1_2[[#This Row],[Bank Deposit]]*0.02,Table1_2[[#This Row],[Bank Deposit]])</f>
        <v>26319</v>
      </c>
    </row>
    <row r="1815" spans="1:18" x14ac:dyDescent="0.25">
      <c r="A1815" s="21" t="s">
        <v>478</v>
      </c>
      <c r="B1815">
        <v>580182767</v>
      </c>
      <c r="C1815">
        <v>31</v>
      </c>
      <c r="D1815" s="8">
        <v>33383.25</v>
      </c>
      <c r="E1815" s="21" t="s">
        <v>12</v>
      </c>
      <c r="F1815" s="21" t="s">
        <v>125</v>
      </c>
      <c r="G1815" s="21" t="s">
        <v>14</v>
      </c>
      <c r="H1815" s="22">
        <v>95584</v>
      </c>
      <c r="I1815" s="22">
        <v>34086.809320200002</v>
      </c>
      <c r="J1815" s="21" t="s">
        <v>481</v>
      </c>
      <c r="K1815" s="21"/>
      <c r="L1815" s="22">
        <v>166230048</v>
      </c>
      <c r="M1815" s="22">
        <v>0</v>
      </c>
      <c r="N1815" s="21" t="s">
        <v>12522</v>
      </c>
      <c r="O1815" s="8">
        <v>44458</v>
      </c>
      <c r="P1815" s="21" t="s">
        <v>12510</v>
      </c>
      <c r="Q1815" s="22">
        <f>Table1_2[[#This Row],[Bank Deposit]]-Table1_2[[#This Row],[Saving Accounts]]</f>
        <v>61497.190679799998</v>
      </c>
      <c r="R1815" s="22">
        <f>IF(AND(Table1_2[[#This Row],[Bank Deposit]]&gt;=500000),Table1_2[[#This Row],[Bank Deposit]]+Table1_2[[#This Row],[Bank Deposit]]*0.02,Table1_2[[#This Row],[Bank Deposit]])</f>
        <v>95584</v>
      </c>
    </row>
    <row r="1816" spans="1:18" x14ac:dyDescent="0.25">
      <c r="A1816" s="21" t="s">
        <v>6454</v>
      </c>
      <c r="B1816">
        <v>795560326</v>
      </c>
      <c r="C1816">
        <v>63</v>
      </c>
      <c r="D1816" s="8">
        <v>21695.25</v>
      </c>
      <c r="E1816" s="21" t="s">
        <v>12</v>
      </c>
      <c r="F1816" s="21" t="s">
        <v>1479</v>
      </c>
      <c r="G1816" s="21" t="s">
        <v>4088</v>
      </c>
      <c r="H1816" s="22">
        <v>2217834</v>
      </c>
      <c r="I1816" s="22">
        <v>838895.84969599999</v>
      </c>
      <c r="J1816" s="21" t="s">
        <v>6456</v>
      </c>
      <c r="K1816" s="21"/>
      <c r="L1816" s="22">
        <v>237555666</v>
      </c>
      <c r="M1816" s="22">
        <v>0</v>
      </c>
      <c r="N1816" s="21" t="s">
        <v>12522</v>
      </c>
      <c r="O1816" s="8">
        <v>44432</v>
      </c>
      <c r="P1816" s="21" t="s">
        <v>12510</v>
      </c>
      <c r="Q1816" s="22">
        <f>Table1_2[[#This Row],[Bank Deposit]]-Table1_2[[#This Row],[Saving Accounts]]</f>
        <v>1378938.1503039999</v>
      </c>
      <c r="R1816" s="22">
        <f>IF(AND(Table1_2[[#This Row],[Bank Deposit]]&gt;=500000),Table1_2[[#This Row],[Bank Deposit]]+Table1_2[[#This Row],[Bank Deposit]]*0.02,Table1_2[[#This Row],[Bank Deposit]])</f>
        <v>2262190.6800000002</v>
      </c>
    </row>
    <row r="1817" spans="1:18" x14ac:dyDescent="0.25">
      <c r="A1817" s="21" t="s">
        <v>7959</v>
      </c>
      <c r="B1817">
        <v>399705834</v>
      </c>
      <c r="C1817">
        <v>20</v>
      </c>
      <c r="D1817" s="8">
        <v>37401</v>
      </c>
      <c r="E1817" s="21" t="s">
        <v>12</v>
      </c>
      <c r="F1817" s="21" t="s">
        <v>1336</v>
      </c>
      <c r="G1817" s="21" t="s">
        <v>3583</v>
      </c>
      <c r="H1817" s="22">
        <v>126186</v>
      </c>
      <c r="I1817" s="22">
        <v>24976.137804800001</v>
      </c>
      <c r="J1817" s="21" t="s">
        <v>7961</v>
      </c>
      <c r="K1817" s="21"/>
      <c r="L1817" s="22">
        <v>87229375</v>
      </c>
      <c r="M1817" s="22">
        <v>0</v>
      </c>
      <c r="N1817" s="21" t="s">
        <v>12539</v>
      </c>
      <c r="O1817" s="8">
        <v>44281</v>
      </c>
      <c r="P1817" s="21" t="s">
        <v>12510</v>
      </c>
      <c r="Q1817" s="22">
        <f>Table1_2[[#This Row],[Bank Deposit]]-Table1_2[[#This Row],[Saving Accounts]]</f>
        <v>101209.8621952</v>
      </c>
      <c r="R1817" s="22">
        <f>IF(AND(Table1_2[[#This Row],[Bank Deposit]]&gt;=500000),Table1_2[[#This Row],[Bank Deposit]]+Table1_2[[#This Row],[Bank Deposit]]*0.02,Table1_2[[#This Row],[Bank Deposit]])</f>
        <v>126186</v>
      </c>
    </row>
    <row r="1818" spans="1:18" x14ac:dyDescent="0.25">
      <c r="A1818" s="21" t="s">
        <v>3498</v>
      </c>
      <c r="B1818">
        <v>934160358</v>
      </c>
      <c r="C1818">
        <v>42</v>
      </c>
      <c r="D1818" s="8">
        <v>29365.5</v>
      </c>
      <c r="E1818" s="21" t="s">
        <v>1094</v>
      </c>
      <c r="F1818" s="21" t="s">
        <v>561</v>
      </c>
      <c r="G1818" s="21" t="s">
        <v>3331</v>
      </c>
      <c r="H1818" s="22">
        <v>700949</v>
      </c>
      <c r="I1818" s="22">
        <v>302809.89374999999</v>
      </c>
      <c r="J1818" s="21" t="s">
        <v>3500</v>
      </c>
      <c r="K1818" s="21"/>
      <c r="L1818" s="22">
        <v>919815624</v>
      </c>
      <c r="M1818" s="22">
        <v>0</v>
      </c>
      <c r="N1818" s="21" t="s">
        <v>12505</v>
      </c>
      <c r="O1818" s="8">
        <v>44226</v>
      </c>
      <c r="P1818" s="21" t="s">
        <v>12506</v>
      </c>
      <c r="Q1818" s="22">
        <f>Table1_2[[#This Row],[Bank Deposit]]-Table1_2[[#This Row],[Saving Accounts]]</f>
        <v>398139.10625000001</v>
      </c>
      <c r="R1818" s="22">
        <f>IF(AND(Table1_2[[#This Row],[Bank Deposit]]&gt;=500000),Table1_2[[#This Row],[Bank Deposit]]+Table1_2[[#This Row],[Bank Deposit]]*0.02,Table1_2[[#This Row],[Bank Deposit]])</f>
        <v>714967.98</v>
      </c>
    </row>
    <row r="1819" spans="1:18" x14ac:dyDescent="0.25">
      <c r="A1819" s="21" t="s">
        <v>4576</v>
      </c>
      <c r="B1819">
        <v>798424866</v>
      </c>
      <c r="C1819">
        <v>34</v>
      </c>
      <c r="D1819" s="8">
        <v>32287.5</v>
      </c>
      <c r="E1819" s="21" t="s">
        <v>1094</v>
      </c>
      <c r="F1819" s="21" t="s">
        <v>208</v>
      </c>
      <c r="G1819" s="21" t="s">
        <v>4084</v>
      </c>
      <c r="H1819" s="22">
        <v>133610</v>
      </c>
      <c r="I1819" s="22">
        <v>178097.19737040001</v>
      </c>
      <c r="J1819" s="21" t="s">
        <v>4578</v>
      </c>
      <c r="K1819" s="21"/>
      <c r="L1819" s="22">
        <v>1858659453</v>
      </c>
      <c r="M1819" s="22">
        <v>0</v>
      </c>
      <c r="N1819" s="21" t="s">
        <v>12522</v>
      </c>
      <c r="O1819" s="8">
        <v>44473</v>
      </c>
      <c r="P1819" s="21" t="s">
        <v>12510</v>
      </c>
      <c r="Q1819" s="22">
        <f>Table1_2[[#This Row],[Bank Deposit]]-Table1_2[[#This Row],[Saving Accounts]]</f>
        <v>-44487.197370400012</v>
      </c>
      <c r="R1819" s="22">
        <f>IF(AND(Table1_2[[#This Row],[Bank Deposit]]&gt;=500000),Table1_2[[#This Row],[Bank Deposit]]+Table1_2[[#This Row],[Bank Deposit]]*0.02,Table1_2[[#This Row],[Bank Deposit]])</f>
        <v>133610</v>
      </c>
    </row>
    <row r="1820" spans="1:18" x14ac:dyDescent="0.25">
      <c r="A1820" s="21" t="s">
        <v>1307</v>
      </c>
      <c r="B1820">
        <v>729442003</v>
      </c>
      <c r="C1820">
        <v>38</v>
      </c>
      <c r="D1820" s="8">
        <v>30826.5</v>
      </c>
      <c r="E1820" s="21" t="s">
        <v>1094</v>
      </c>
      <c r="F1820" s="21" t="s">
        <v>1308</v>
      </c>
      <c r="G1820" s="21" t="s">
        <v>14</v>
      </c>
      <c r="H1820" s="22">
        <v>1034708</v>
      </c>
      <c r="I1820" s="22">
        <v>177840.432</v>
      </c>
      <c r="J1820" s="21" t="s">
        <v>1310</v>
      </c>
      <c r="K1820" s="21"/>
      <c r="L1820" s="22">
        <v>360060255</v>
      </c>
      <c r="M1820" s="22">
        <v>0</v>
      </c>
      <c r="N1820" s="21" t="s">
        <v>12505</v>
      </c>
      <c r="O1820" s="8">
        <v>44351</v>
      </c>
      <c r="P1820" s="21" t="s">
        <v>12506</v>
      </c>
      <c r="Q1820" s="22">
        <f>Table1_2[[#This Row],[Bank Deposit]]-Table1_2[[#This Row],[Saving Accounts]]</f>
        <v>856867.56799999997</v>
      </c>
      <c r="R1820" s="22">
        <f>IF(AND(Table1_2[[#This Row],[Bank Deposit]]&gt;=500000),Table1_2[[#This Row],[Bank Deposit]]+Table1_2[[#This Row],[Bank Deposit]]*0.02,Table1_2[[#This Row],[Bank Deposit]])</f>
        <v>1055402.1599999999</v>
      </c>
    </row>
    <row r="1821" spans="1:18" x14ac:dyDescent="0.25">
      <c r="A1821" s="21" t="s">
        <v>5781</v>
      </c>
      <c r="B1821">
        <v>290757462</v>
      </c>
      <c r="C1821">
        <v>53</v>
      </c>
      <c r="D1821" s="8">
        <v>25347.75</v>
      </c>
      <c r="E1821" s="21" t="s">
        <v>1094</v>
      </c>
      <c r="F1821" s="21" t="s">
        <v>331</v>
      </c>
      <c r="G1821" s="21" t="s">
        <v>4148</v>
      </c>
      <c r="H1821" s="22">
        <v>1117596</v>
      </c>
      <c r="I1821" s="22">
        <v>277802.33644799999</v>
      </c>
      <c r="J1821" s="21" t="s">
        <v>5783</v>
      </c>
      <c r="K1821" s="21"/>
      <c r="L1821" s="22">
        <v>5604192</v>
      </c>
      <c r="M1821" s="22">
        <v>0</v>
      </c>
      <c r="N1821" s="21" t="s">
        <v>12539</v>
      </c>
      <c r="O1821" s="8">
        <v>44499</v>
      </c>
      <c r="P1821" s="21" t="s">
        <v>12512</v>
      </c>
      <c r="Q1821" s="22">
        <f>Table1_2[[#This Row],[Bank Deposit]]-Table1_2[[#This Row],[Saving Accounts]]</f>
        <v>839793.66355199995</v>
      </c>
      <c r="R1821" s="22">
        <f>IF(AND(Table1_2[[#This Row],[Bank Deposit]]&gt;=500000),Table1_2[[#This Row],[Bank Deposit]]+Table1_2[[#This Row],[Bank Deposit]]*0.02,Table1_2[[#This Row],[Bank Deposit]])</f>
        <v>1139947.92</v>
      </c>
    </row>
    <row r="1822" spans="1:18" x14ac:dyDescent="0.25">
      <c r="A1822" s="21" t="s">
        <v>456</v>
      </c>
      <c r="B1822">
        <v>158218396</v>
      </c>
      <c r="C1822">
        <v>36</v>
      </c>
      <c r="D1822" s="8">
        <v>31557</v>
      </c>
      <c r="E1822" s="21" t="s">
        <v>12</v>
      </c>
      <c r="F1822" s="21" t="s">
        <v>353</v>
      </c>
      <c r="G1822" s="21" t="s">
        <v>14</v>
      </c>
      <c r="H1822" s="22">
        <v>302541</v>
      </c>
      <c r="I1822" s="22">
        <v>153748.9439865</v>
      </c>
      <c r="J1822" s="21" t="s">
        <v>458</v>
      </c>
      <c r="K1822" s="21"/>
      <c r="L1822" s="22">
        <v>1099968213</v>
      </c>
      <c r="M1822" s="22">
        <v>0</v>
      </c>
      <c r="N1822" s="21" t="s">
        <v>12525</v>
      </c>
      <c r="O1822" s="8">
        <v>44344</v>
      </c>
      <c r="P1822" s="21" t="s">
        <v>12561</v>
      </c>
      <c r="Q1822" s="22">
        <f>Table1_2[[#This Row],[Bank Deposit]]-Table1_2[[#This Row],[Saving Accounts]]</f>
        <v>148792.0560135</v>
      </c>
      <c r="R1822" s="22">
        <f>IF(AND(Table1_2[[#This Row],[Bank Deposit]]&gt;=500000),Table1_2[[#This Row],[Bank Deposit]]+Table1_2[[#This Row],[Bank Deposit]]*0.02,Table1_2[[#This Row],[Bank Deposit]])</f>
        <v>302541</v>
      </c>
    </row>
    <row r="1823" spans="1:18" x14ac:dyDescent="0.25">
      <c r="A1823" s="21" t="s">
        <v>8446</v>
      </c>
      <c r="B1823">
        <v>334098514</v>
      </c>
      <c r="C1823">
        <v>62</v>
      </c>
      <c r="D1823" s="8">
        <v>22060.5</v>
      </c>
      <c r="E1823" s="21" t="s">
        <v>12</v>
      </c>
      <c r="F1823" s="21" t="s">
        <v>561</v>
      </c>
      <c r="G1823" s="21" t="s">
        <v>2773</v>
      </c>
      <c r="H1823" s="22">
        <v>1225649</v>
      </c>
      <c r="I1823" s="22">
        <v>326382.520464</v>
      </c>
      <c r="J1823" s="21" t="s">
        <v>8448</v>
      </c>
      <c r="K1823" s="21"/>
      <c r="L1823" s="22">
        <v>43903872</v>
      </c>
      <c r="M1823" s="22">
        <v>0</v>
      </c>
      <c r="N1823" s="21" t="s">
        <v>12522</v>
      </c>
      <c r="O1823" s="8">
        <v>44270</v>
      </c>
      <c r="P1823" s="21" t="s">
        <v>12512</v>
      </c>
      <c r="Q1823" s="22">
        <f>Table1_2[[#This Row],[Bank Deposit]]-Table1_2[[#This Row],[Saving Accounts]]</f>
        <v>899266.47953599994</v>
      </c>
      <c r="R1823" s="22">
        <f>IF(AND(Table1_2[[#This Row],[Bank Deposit]]&gt;=500000),Table1_2[[#This Row],[Bank Deposit]]+Table1_2[[#This Row],[Bank Deposit]]*0.02,Table1_2[[#This Row],[Bank Deposit]])</f>
        <v>1250161.98</v>
      </c>
    </row>
    <row r="1824" spans="1:18" x14ac:dyDescent="0.25">
      <c r="A1824" s="21" t="s">
        <v>3294</v>
      </c>
      <c r="B1824">
        <v>737911540</v>
      </c>
      <c r="C1824">
        <v>76</v>
      </c>
      <c r="D1824" s="8">
        <v>16947</v>
      </c>
      <c r="E1824" s="21" t="s">
        <v>1094</v>
      </c>
      <c r="F1824" s="21" t="s">
        <v>1517</v>
      </c>
      <c r="G1824" s="21" t="s">
        <v>3058</v>
      </c>
      <c r="H1824" s="22">
        <v>619712</v>
      </c>
      <c r="I1824" s="22">
        <v>346802.55770160002</v>
      </c>
      <c r="J1824" s="21" t="s">
        <v>3296</v>
      </c>
      <c r="K1824" s="21"/>
      <c r="L1824" s="22">
        <v>3800134976</v>
      </c>
      <c r="M1824" s="22">
        <v>18748735488</v>
      </c>
      <c r="N1824" s="21" t="s">
        <v>12515</v>
      </c>
      <c r="O1824" s="8">
        <v>44308</v>
      </c>
      <c r="P1824" s="21" t="s">
        <v>12506</v>
      </c>
      <c r="Q1824" s="22">
        <f>Table1_2[[#This Row],[Bank Deposit]]-Table1_2[[#This Row],[Saving Accounts]]</f>
        <v>272909.44229839998</v>
      </c>
      <c r="R1824" s="22">
        <f>IF(AND(Table1_2[[#This Row],[Bank Deposit]]&gt;=500000),Table1_2[[#This Row],[Bank Deposit]]+Table1_2[[#This Row],[Bank Deposit]]*0.02,Table1_2[[#This Row],[Bank Deposit]])</f>
        <v>632106.23999999999</v>
      </c>
    </row>
    <row r="1825" spans="1:18" x14ac:dyDescent="0.25">
      <c r="A1825" s="21" t="s">
        <v>6325</v>
      </c>
      <c r="B1825">
        <v>74614025</v>
      </c>
      <c r="C1825">
        <v>28</v>
      </c>
      <c r="D1825" s="8">
        <v>34479</v>
      </c>
      <c r="E1825" s="21" t="s">
        <v>12</v>
      </c>
      <c r="F1825" s="21" t="s">
        <v>163</v>
      </c>
      <c r="G1825" s="21" t="s">
        <v>4066</v>
      </c>
      <c r="H1825" s="22">
        <v>540406</v>
      </c>
      <c r="I1825" s="22">
        <v>78123.942325800002</v>
      </c>
      <c r="J1825" s="21" t="s">
        <v>6327</v>
      </c>
      <c r="K1825" s="21"/>
      <c r="L1825" s="22">
        <v>33764283</v>
      </c>
      <c r="M1825" s="22">
        <v>0</v>
      </c>
      <c r="N1825" s="21" t="s">
        <v>12522</v>
      </c>
      <c r="O1825" s="8">
        <v>44410</v>
      </c>
      <c r="P1825" s="21" t="s">
        <v>12510</v>
      </c>
      <c r="Q1825" s="22">
        <f>Table1_2[[#This Row],[Bank Deposit]]-Table1_2[[#This Row],[Saving Accounts]]</f>
        <v>462282.05767419998</v>
      </c>
      <c r="R1825" s="22">
        <f>IF(AND(Table1_2[[#This Row],[Bank Deposit]]&gt;=500000),Table1_2[[#This Row],[Bank Deposit]]+Table1_2[[#This Row],[Bank Deposit]]*0.02,Table1_2[[#This Row],[Bank Deposit]])</f>
        <v>551214.12</v>
      </c>
    </row>
    <row r="1826" spans="1:18" x14ac:dyDescent="0.25">
      <c r="A1826" s="21" t="s">
        <v>3704</v>
      </c>
      <c r="B1826">
        <v>769549463</v>
      </c>
      <c r="C1826">
        <v>28</v>
      </c>
      <c r="D1826" s="8">
        <v>34479</v>
      </c>
      <c r="E1826" s="21" t="s">
        <v>1094</v>
      </c>
      <c r="F1826" s="21" t="s">
        <v>274</v>
      </c>
      <c r="G1826" s="21" t="s">
        <v>3583</v>
      </c>
      <c r="H1826" s="22">
        <v>218097</v>
      </c>
      <c r="I1826" s="22">
        <v>114366.67101552</v>
      </c>
      <c r="J1826" s="21" t="s">
        <v>3706</v>
      </c>
      <c r="K1826" s="21"/>
      <c r="L1826" s="22">
        <v>1331808784</v>
      </c>
      <c r="M1826" s="22">
        <v>0</v>
      </c>
      <c r="N1826" s="21" t="s">
        <v>12525</v>
      </c>
      <c r="O1826" s="8">
        <v>44388</v>
      </c>
      <c r="P1826" s="21" t="s">
        <v>12561</v>
      </c>
      <c r="Q1826" s="22">
        <f>Table1_2[[#This Row],[Bank Deposit]]-Table1_2[[#This Row],[Saving Accounts]]</f>
        <v>103730.32898448</v>
      </c>
      <c r="R1826" s="22">
        <f>IF(AND(Table1_2[[#This Row],[Bank Deposit]]&gt;=500000),Table1_2[[#This Row],[Bank Deposit]]+Table1_2[[#This Row],[Bank Deposit]]*0.02,Table1_2[[#This Row],[Bank Deposit]])</f>
        <v>218097</v>
      </c>
    </row>
    <row r="1827" spans="1:18" x14ac:dyDescent="0.25">
      <c r="A1827" s="21" t="s">
        <v>8157</v>
      </c>
      <c r="B1827">
        <v>376006012</v>
      </c>
      <c r="C1827">
        <v>53</v>
      </c>
      <c r="D1827" s="8">
        <v>25347.75</v>
      </c>
      <c r="E1827" s="21" t="s">
        <v>12</v>
      </c>
      <c r="F1827" s="21" t="s">
        <v>519</v>
      </c>
      <c r="G1827" s="21" t="s">
        <v>3331</v>
      </c>
      <c r="H1827" s="22">
        <v>254964</v>
      </c>
      <c r="I1827" s="22">
        <v>127643.261562</v>
      </c>
      <c r="J1827" s="21" t="s">
        <v>8159</v>
      </c>
      <c r="K1827" s="21"/>
      <c r="L1827" s="22">
        <v>1102745664</v>
      </c>
      <c r="M1827" s="22">
        <v>0</v>
      </c>
      <c r="N1827" s="21" t="s">
        <v>12539</v>
      </c>
      <c r="O1827" s="8">
        <v>44632</v>
      </c>
      <c r="P1827" s="21" t="s">
        <v>12566</v>
      </c>
      <c r="Q1827" s="22">
        <f>Table1_2[[#This Row],[Bank Deposit]]-Table1_2[[#This Row],[Saving Accounts]]</f>
        <v>127320.738438</v>
      </c>
      <c r="R1827" s="22">
        <f>IF(AND(Table1_2[[#This Row],[Bank Deposit]]&gt;=500000),Table1_2[[#This Row],[Bank Deposit]]+Table1_2[[#This Row],[Bank Deposit]]*0.02,Table1_2[[#This Row],[Bank Deposit]])</f>
        <v>254964</v>
      </c>
    </row>
    <row r="1828" spans="1:18" x14ac:dyDescent="0.25">
      <c r="A1828" s="21" t="s">
        <v>7348</v>
      </c>
      <c r="B1828">
        <v>603644277</v>
      </c>
      <c r="C1828">
        <v>29</v>
      </c>
      <c r="D1828" s="8">
        <v>34113.75</v>
      </c>
      <c r="E1828" s="21" t="s">
        <v>12</v>
      </c>
      <c r="F1828" s="21" t="s">
        <v>574</v>
      </c>
      <c r="G1828" s="21" t="s">
        <v>4058</v>
      </c>
      <c r="H1828" s="22">
        <v>254033</v>
      </c>
      <c r="I1828" s="22">
        <v>50565.899735999999</v>
      </c>
      <c r="J1828" s="21" t="s">
        <v>2338</v>
      </c>
      <c r="K1828" s="21"/>
      <c r="L1828" s="22">
        <v>2357121921</v>
      </c>
      <c r="M1828" s="22">
        <v>0</v>
      </c>
      <c r="N1828" s="21" t="s">
        <v>12509</v>
      </c>
      <c r="O1828" s="8">
        <v>44383</v>
      </c>
      <c r="P1828" s="21" t="s">
        <v>12519</v>
      </c>
      <c r="Q1828" s="22">
        <f>Table1_2[[#This Row],[Bank Deposit]]-Table1_2[[#This Row],[Saving Accounts]]</f>
        <v>203467.10026400001</v>
      </c>
      <c r="R1828" s="22">
        <f>IF(AND(Table1_2[[#This Row],[Bank Deposit]]&gt;=500000),Table1_2[[#This Row],[Bank Deposit]]+Table1_2[[#This Row],[Bank Deposit]]*0.02,Table1_2[[#This Row],[Bank Deposit]])</f>
        <v>254033</v>
      </c>
    </row>
    <row r="1829" spans="1:18" x14ac:dyDescent="0.25">
      <c r="A1829" s="21" t="s">
        <v>6308</v>
      </c>
      <c r="B1829">
        <v>494672186</v>
      </c>
      <c r="C1829">
        <v>42</v>
      </c>
      <c r="D1829" s="8">
        <v>29365.5</v>
      </c>
      <c r="E1829" s="21" t="s">
        <v>12</v>
      </c>
      <c r="F1829" s="21" t="s">
        <v>426</v>
      </c>
      <c r="G1829" s="21" t="s">
        <v>4066</v>
      </c>
      <c r="H1829" s="22">
        <v>2182843</v>
      </c>
      <c r="I1829" s="22">
        <v>719634.04073400004</v>
      </c>
      <c r="J1829" s="21" t="s">
        <v>6310</v>
      </c>
      <c r="K1829" s="21"/>
      <c r="L1829" s="22">
        <v>14436123</v>
      </c>
      <c r="M1829" s="22">
        <v>0</v>
      </c>
      <c r="N1829" s="21" t="s">
        <v>12525</v>
      </c>
      <c r="O1829" s="8">
        <v>44347</v>
      </c>
      <c r="P1829" s="21" t="s">
        <v>12506</v>
      </c>
      <c r="Q1829" s="22">
        <f>Table1_2[[#This Row],[Bank Deposit]]-Table1_2[[#This Row],[Saving Accounts]]</f>
        <v>1463208.959266</v>
      </c>
      <c r="R1829" s="22">
        <f>IF(AND(Table1_2[[#This Row],[Bank Deposit]]&gt;=500000),Table1_2[[#This Row],[Bank Deposit]]+Table1_2[[#This Row],[Bank Deposit]]*0.02,Table1_2[[#This Row],[Bank Deposit]])</f>
        <v>2226499.86</v>
      </c>
    </row>
    <row r="1830" spans="1:18" x14ac:dyDescent="0.25">
      <c r="A1830" s="21" t="s">
        <v>3345</v>
      </c>
      <c r="B1830">
        <v>336103947</v>
      </c>
      <c r="C1830">
        <v>71</v>
      </c>
      <c r="D1830" s="8">
        <v>18773.25</v>
      </c>
      <c r="E1830" s="21" t="s">
        <v>1094</v>
      </c>
      <c r="F1830" s="21" t="s">
        <v>870</v>
      </c>
      <c r="G1830" s="21" t="s">
        <v>3331</v>
      </c>
      <c r="H1830" s="22">
        <v>89494</v>
      </c>
      <c r="I1830" s="22">
        <v>17675.083479680001</v>
      </c>
      <c r="J1830" s="21" t="s">
        <v>3347</v>
      </c>
      <c r="K1830" s="21"/>
      <c r="L1830" s="22">
        <v>54579525</v>
      </c>
      <c r="M1830" s="22">
        <v>0</v>
      </c>
      <c r="N1830" s="21" t="s">
        <v>12539</v>
      </c>
      <c r="O1830" s="8">
        <v>44406</v>
      </c>
      <c r="P1830" s="21" t="s">
        <v>12510</v>
      </c>
      <c r="Q1830" s="22">
        <f>Table1_2[[#This Row],[Bank Deposit]]-Table1_2[[#This Row],[Saving Accounts]]</f>
        <v>71818.916520319995</v>
      </c>
      <c r="R1830" s="22">
        <f>IF(AND(Table1_2[[#This Row],[Bank Deposit]]&gt;=500000),Table1_2[[#This Row],[Bank Deposit]]+Table1_2[[#This Row],[Bank Deposit]]*0.02,Table1_2[[#This Row],[Bank Deposit]])</f>
        <v>89494</v>
      </c>
    </row>
    <row r="1831" spans="1:18" x14ac:dyDescent="0.25">
      <c r="A1831" s="21" t="s">
        <v>4373</v>
      </c>
      <c r="B1831">
        <v>611809013</v>
      </c>
      <c r="C1831">
        <v>64</v>
      </c>
      <c r="D1831" s="8">
        <v>21330</v>
      </c>
      <c r="E1831" s="21" t="s">
        <v>1094</v>
      </c>
      <c r="F1831" s="21" t="s">
        <v>852</v>
      </c>
      <c r="G1831" s="21" t="s">
        <v>4054</v>
      </c>
      <c r="H1831" s="22">
        <v>527833</v>
      </c>
      <c r="I1831" s="22">
        <v>171867.52342320001</v>
      </c>
      <c r="J1831" s="21" t="s">
        <v>4375</v>
      </c>
      <c r="K1831" s="21"/>
      <c r="L1831" s="22">
        <v>209173888</v>
      </c>
      <c r="M1831" s="22">
        <v>0</v>
      </c>
      <c r="N1831" s="21" t="s">
        <v>12522</v>
      </c>
      <c r="O1831" s="8">
        <v>44388</v>
      </c>
      <c r="P1831" s="21" t="s">
        <v>12510</v>
      </c>
      <c r="Q1831" s="22">
        <f>Table1_2[[#This Row],[Bank Deposit]]-Table1_2[[#This Row],[Saving Accounts]]</f>
        <v>355965.47657679999</v>
      </c>
      <c r="R1831" s="22">
        <f>IF(AND(Table1_2[[#This Row],[Bank Deposit]]&gt;=500000),Table1_2[[#This Row],[Bank Deposit]]+Table1_2[[#This Row],[Bank Deposit]]*0.02,Table1_2[[#This Row],[Bank Deposit]])</f>
        <v>538389.66</v>
      </c>
    </row>
    <row r="1832" spans="1:18" x14ac:dyDescent="0.25">
      <c r="A1832" s="21" t="s">
        <v>4639</v>
      </c>
      <c r="B1832">
        <v>244754421</v>
      </c>
      <c r="C1832">
        <v>71</v>
      </c>
      <c r="D1832" s="8">
        <v>18773.25</v>
      </c>
      <c r="E1832" s="21" t="s">
        <v>1094</v>
      </c>
      <c r="F1832" s="21" t="s">
        <v>978</v>
      </c>
      <c r="G1832" s="21" t="s">
        <v>4058</v>
      </c>
      <c r="H1832" s="22">
        <v>177968</v>
      </c>
      <c r="I1832" s="22">
        <v>88633.744785600007</v>
      </c>
      <c r="J1832" s="21" t="s">
        <v>4641</v>
      </c>
      <c r="K1832" s="21"/>
      <c r="L1832" s="22">
        <v>289834314</v>
      </c>
      <c r="M1832" s="22">
        <v>0</v>
      </c>
      <c r="N1832" s="21" t="s">
        <v>12539</v>
      </c>
      <c r="O1832" s="8">
        <v>44574</v>
      </c>
      <c r="P1832" s="21" t="s">
        <v>12566</v>
      </c>
      <c r="Q1832" s="22">
        <f>Table1_2[[#This Row],[Bank Deposit]]-Table1_2[[#This Row],[Saving Accounts]]</f>
        <v>89334.255214399993</v>
      </c>
      <c r="R1832" s="22">
        <f>IF(AND(Table1_2[[#This Row],[Bank Deposit]]&gt;=500000),Table1_2[[#This Row],[Bank Deposit]]+Table1_2[[#This Row],[Bank Deposit]]*0.02,Table1_2[[#This Row],[Bank Deposit]])</f>
        <v>177968</v>
      </c>
    </row>
    <row r="1833" spans="1:18" x14ac:dyDescent="0.25">
      <c r="A1833" s="21" t="s">
        <v>8028</v>
      </c>
      <c r="B1833">
        <v>974992850</v>
      </c>
      <c r="C1833">
        <v>59</v>
      </c>
      <c r="D1833" s="8">
        <v>23156.25</v>
      </c>
      <c r="E1833" s="21" t="s">
        <v>12</v>
      </c>
      <c r="F1833" s="21" t="s">
        <v>1404</v>
      </c>
      <c r="G1833" s="21" t="s">
        <v>3583</v>
      </c>
      <c r="H1833" s="22">
        <v>974941</v>
      </c>
      <c r="I1833" s="22">
        <v>168469.866576</v>
      </c>
      <c r="J1833" s="21" t="s">
        <v>8030</v>
      </c>
      <c r="K1833" s="21"/>
      <c r="L1833" s="22">
        <v>2747365632</v>
      </c>
      <c r="M1833" s="22">
        <v>0</v>
      </c>
      <c r="N1833" s="21" t="s">
        <v>12522</v>
      </c>
      <c r="O1833" s="8">
        <v>44213</v>
      </c>
      <c r="P1833" s="21" t="s">
        <v>12510</v>
      </c>
      <c r="Q1833" s="22">
        <f>Table1_2[[#This Row],[Bank Deposit]]-Table1_2[[#This Row],[Saving Accounts]]</f>
        <v>806471.133424</v>
      </c>
      <c r="R1833" s="22">
        <f>IF(AND(Table1_2[[#This Row],[Bank Deposit]]&gt;=500000),Table1_2[[#This Row],[Bank Deposit]]+Table1_2[[#This Row],[Bank Deposit]]*0.02,Table1_2[[#This Row],[Bank Deposit]])</f>
        <v>994439.82</v>
      </c>
    </row>
    <row r="1834" spans="1:18" x14ac:dyDescent="0.25">
      <c r="A1834" s="21" t="s">
        <v>7247</v>
      </c>
      <c r="B1834">
        <v>403325723</v>
      </c>
      <c r="C1834">
        <v>66</v>
      </c>
      <c r="D1834" s="8">
        <v>20599.5</v>
      </c>
      <c r="E1834" s="21" t="s">
        <v>12</v>
      </c>
      <c r="F1834" s="21" t="s">
        <v>58</v>
      </c>
      <c r="G1834" s="21" t="s">
        <v>4058</v>
      </c>
      <c r="H1834" s="22">
        <v>615713</v>
      </c>
      <c r="I1834" s="22">
        <v>54827.757064079997</v>
      </c>
      <c r="J1834" s="21" t="s">
        <v>7249</v>
      </c>
      <c r="K1834" s="21"/>
      <c r="L1834" s="22">
        <v>732020163</v>
      </c>
      <c r="M1834" s="22">
        <v>0</v>
      </c>
      <c r="N1834" s="21" t="s">
        <v>12522</v>
      </c>
      <c r="O1834" s="8">
        <v>44652</v>
      </c>
      <c r="P1834" s="21" t="s">
        <v>12510</v>
      </c>
      <c r="Q1834" s="22">
        <f>Table1_2[[#This Row],[Bank Deposit]]-Table1_2[[#This Row],[Saving Accounts]]</f>
        <v>560885.24293592002</v>
      </c>
      <c r="R1834" s="22">
        <f>IF(AND(Table1_2[[#This Row],[Bank Deposit]]&gt;=500000),Table1_2[[#This Row],[Bank Deposit]]+Table1_2[[#This Row],[Bank Deposit]]*0.02,Table1_2[[#This Row],[Bank Deposit]])</f>
        <v>628027.26</v>
      </c>
    </row>
    <row r="1835" spans="1:18" x14ac:dyDescent="0.25">
      <c r="A1835" s="21" t="s">
        <v>2204</v>
      </c>
      <c r="B1835">
        <v>564894021</v>
      </c>
      <c r="C1835">
        <v>20</v>
      </c>
      <c r="D1835" s="8">
        <v>37401</v>
      </c>
      <c r="E1835" s="21" t="s">
        <v>1094</v>
      </c>
      <c r="F1835" s="21" t="s">
        <v>53</v>
      </c>
      <c r="G1835" s="21" t="s">
        <v>1964</v>
      </c>
      <c r="H1835" s="22">
        <v>484751</v>
      </c>
      <c r="I1835" s="22">
        <v>299640.686949</v>
      </c>
      <c r="J1835" s="21" t="s">
        <v>2206</v>
      </c>
      <c r="K1835" s="21"/>
      <c r="L1835" s="22">
        <v>3260340138</v>
      </c>
      <c r="M1835" s="22">
        <v>0</v>
      </c>
      <c r="N1835" s="21" t="s">
        <v>12505</v>
      </c>
      <c r="O1835" s="8">
        <v>44255</v>
      </c>
      <c r="P1835" s="21" t="s">
        <v>12510</v>
      </c>
      <c r="Q1835" s="22">
        <f>Table1_2[[#This Row],[Bank Deposit]]-Table1_2[[#This Row],[Saving Accounts]]</f>
        <v>185110.313051</v>
      </c>
      <c r="R1835" s="22">
        <f>IF(AND(Table1_2[[#This Row],[Bank Deposit]]&gt;=500000),Table1_2[[#This Row],[Bank Deposit]]+Table1_2[[#This Row],[Bank Deposit]]*0.02,Table1_2[[#This Row],[Bank Deposit]])</f>
        <v>484751</v>
      </c>
    </row>
    <row r="1836" spans="1:18" x14ac:dyDescent="0.25">
      <c r="A1836" s="21" t="s">
        <v>5510</v>
      </c>
      <c r="B1836">
        <v>157175715</v>
      </c>
      <c r="C1836">
        <v>47</v>
      </c>
      <c r="D1836" s="8">
        <v>27539.25</v>
      </c>
      <c r="E1836" s="21" t="s">
        <v>1094</v>
      </c>
      <c r="F1836" s="21" t="s">
        <v>955</v>
      </c>
      <c r="G1836" s="21" t="s">
        <v>4062</v>
      </c>
      <c r="H1836" s="22">
        <v>489210</v>
      </c>
      <c r="I1836" s="22">
        <v>167729.15155919999</v>
      </c>
      <c r="J1836" s="21" t="s">
        <v>5512</v>
      </c>
      <c r="K1836" s="21"/>
      <c r="L1836" s="22">
        <v>191335584</v>
      </c>
      <c r="M1836" s="22">
        <v>0</v>
      </c>
      <c r="N1836" s="21" t="s">
        <v>12522</v>
      </c>
      <c r="O1836" s="8">
        <v>44645</v>
      </c>
      <c r="P1836" s="21" t="s">
        <v>12510</v>
      </c>
      <c r="Q1836" s="22">
        <f>Table1_2[[#This Row],[Bank Deposit]]-Table1_2[[#This Row],[Saving Accounts]]</f>
        <v>321480.84844079998</v>
      </c>
      <c r="R1836" s="22">
        <f>IF(AND(Table1_2[[#This Row],[Bank Deposit]]&gt;=500000),Table1_2[[#This Row],[Bank Deposit]]+Table1_2[[#This Row],[Bank Deposit]]*0.02,Table1_2[[#This Row],[Bank Deposit]])</f>
        <v>489210</v>
      </c>
    </row>
    <row r="1837" spans="1:18" x14ac:dyDescent="0.25">
      <c r="A1837" s="21" t="s">
        <v>8313</v>
      </c>
      <c r="B1837">
        <v>367548863</v>
      </c>
      <c r="C1837">
        <v>80</v>
      </c>
      <c r="D1837" s="8">
        <v>15486</v>
      </c>
      <c r="E1837" s="21" t="s">
        <v>12</v>
      </c>
      <c r="F1837" s="21" t="s">
        <v>213</v>
      </c>
      <c r="G1837" s="21" t="s">
        <v>3331</v>
      </c>
      <c r="H1837" s="22">
        <v>711966</v>
      </c>
      <c r="I1837" s="22">
        <v>445036.85916624003</v>
      </c>
      <c r="J1837" s="21" t="s">
        <v>8315</v>
      </c>
      <c r="K1837" s="21"/>
      <c r="L1837" s="22">
        <v>1681872962</v>
      </c>
      <c r="M1837" s="22">
        <v>0</v>
      </c>
      <c r="N1837" s="21" t="s">
        <v>12525</v>
      </c>
      <c r="O1837" s="8">
        <v>44248</v>
      </c>
      <c r="P1837" s="21" t="s">
        <v>12561</v>
      </c>
      <c r="Q1837" s="22">
        <f>Table1_2[[#This Row],[Bank Deposit]]-Table1_2[[#This Row],[Saving Accounts]]</f>
        <v>266929.14083375997</v>
      </c>
      <c r="R1837" s="22">
        <f>IF(AND(Table1_2[[#This Row],[Bank Deposit]]&gt;=500000),Table1_2[[#This Row],[Bank Deposit]]+Table1_2[[#This Row],[Bank Deposit]]*0.02,Table1_2[[#This Row],[Bank Deposit]])</f>
        <v>726205.32</v>
      </c>
    </row>
    <row r="1838" spans="1:18" x14ac:dyDescent="0.25">
      <c r="A1838" s="21" t="s">
        <v>930</v>
      </c>
      <c r="B1838">
        <v>19187512</v>
      </c>
      <c r="C1838">
        <v>63</v>
      </c>
      <c r="D1838" s="8">
        <v>21695.25</v>
      </c>
      <c r="E1838" s="21" t="s">
        <v>12</v>
      </c>
      <c r="F1838" s="21" t="s">
        <v>327</v>
      </c>
      <c r="G1838" s="21" t="s">
        <v>14</v>
      </c>
      <c r="H1838" s="22">
        <v>966281</v>
      </c>
      <c r="I1838" s="22">
        <v>396819.53831520001</v>
      </c>
      <c r="J1838" s="21" t="s">
        <v>932</v>
      </c>
      <c r="K1838" s="21"/>
      <c r="L1838" s="22">
        <v>7324443</v>
      </c>
      <c r="M1838" s="22">
        <v>0</v>
      </c>
      <c r="N1838" s="21" t="s">
        <v>12525</v>
      </c>
      <c r="O1838" s="8">
        <v>44532</v>
      </c>
      <c r="P1838" s="21" t="s">
        <v>12506</v>
      </c>
      <c r="Q1838" s="22">
        <f>Table1_2[[#This Row],[Bank Deposit]]-Table1_2[[#This Row],[Saving Accounts]]</f>
        <v>569461.46168479999</v>
      </c>
      <c r="R1838" s="22">
        <f>IF(AND(Table1_2[[#This Row],[Bank Deposit]]&gt;=500000),Table1_2[[#This Row],[Bank Deposit]]+Table1_2[[#This Row],[Bank Deposit]]*0.02,Table1_2[[#This Row],[Bank Deposit]])</f>
        <v>985606.62</v>
      </c>
    </row>
    <row r="1839" spans="1:18" x14ac:dyDescent="0.25">
      <c r="A1839" s="21" t="s">
        <v>2082</v>
      </c>
      <c r="B1839">
        <v>587637962</v>
      </c>
      <c r="C1839">
        <v>27</v>
      </c>
      <c r="D1839" s="8">
        <v>34844.25</v>
      </c>
      <c r="E1839" s="21" t="s">
        <v>1094</v>
      </c>
      <c r="F1839" s="21" t="s">
        <v>549</v>
      </c>
      <c r="G1839" s="21" t="s">
        <v>1964</v>
      </c>
      <c r="H1839" s="22">
        <v>1788480</v>
      </c>
      <c r="I1839" s="22">
        <v>940520.92048199999</v>
      </c>
      <c r="J1839" s="21" t="s">
        <v>2084</v>
      </c>
      <c r="K1839" s="21"/>
      <c r="L1839" s="22">
        <v>3941458092</v>
      </c>
      <c r="M1839" s="22">
        <v>0</v>
      </c>
      <c r="N1839" s="21" t="s">
        <v>12539</v>
      </c>
      <c r="O1839" s="8">
        <v>44636</v>
      </c>
      <c r="P1839" s="21" t="s">
        <v>12512</v>
      </c>
      <c r="Q1839" s="22">
        <f>Table1_2[[#This Row],[Bank Deposit]]-Table1_2[[#This Row],[Saving Accounts]]</f>
        <v>847959.07951800001</v>
      </c>
      <c r="R1839" s="22">
        <f>IF(AND(Table1_2[[#This Row],[Bank Deposit]]&gt;=500000),Table1_2[[#This Row],[Bank Deposit]]+Table1_2[[#This Row],[Bank Deposit]]*0.02,Table1_2[[#This Row],[Bank Deposit]])</f>
        <v>1824249.6</v>
      </c>
    </row>
    <row r="1840" spans="1:18" x14ac:dyDescent="0.25">
      <c r="A1840" s="21" t="s">
        <v>8001</v>
      </c>
      <c r="B1840">
        <v>296660773</v>
      </c>
      <c r="C1840">
        <v>37</v>
      </c>
      <c r="D1840" s="8">
        <v>31191.75</v>
      </c>
      <c r="E1840" s="21" t="s">
        <v>12</v>
      </c>
      <c r="F1840" s="21" t="s">
        <v>318</v>
      </c>
      <c r="G1840" s="21" t="s">
        <v>3583</v>
      </c>
      <c r="H1840" s="22">
        <v>399817</v>
      </c>
      <c r="I1840" s="22">
        <v>214645.44578400001</v>
      </c>
      <c r="J1840" s="21" t="s">
        <v>8003</v>
      </c>
      <c r="K1840" s="21"/>
      <c r="L1840" s="22">
        <v>1855994511</v>
      </c>
      <c r="M1840" s="22">
        <v>0</v>
      </c>
      <c r="N1840" s="21" t="s">
        <v>12525</v>
      </c>
      <c r="O1840" s="8">
        <v>44661</v>
      </c>
      <c r="P1840" s="21" t="s">
        <v>12506</v>
      </c>
      <c r="Q1840" s="22">
        <f>Table1_2[[#This Row],[Bank Deposit]]-Table1_2[[#This Row],[Saving Accounts]]</f>
        <v>185171.55421599999</v>
      </c>
      <c r="R1840" s="22">
        <f>IF(AND(Table1_2[[#This Row],[Bank Deposit]]&gt;=500000),Table1_2[[#This Row],[Bank Deposit]]+Table1_2[[#This Row],[Bank Deposit]]*0.02,Table1_2[[#This Row],[Bank Deposit]])</f>
        <v>399817</v>
      </c>
    </row>
    <row r="1841" spans="1:18" x14ac:dyDescent="0.25">
      <c r="A1841" s="21" t="s">
        <v>8001</v>
      </c>
      <c r="B1841">
        <v>994337960</v>
      </c>
      <c r="C1841">
        <v>38</v>
      </c>
      <c r="D1841" s="8">
        <v>30826.5</v>
      </c>
      <c r="E1841" s="21" t="s">
        <v>12</v>
      </c>
      <c r="F1841" s="21" t="s">
        <v>499</v>
      </c>
      <c r="G1841" s="21" t="s">
        <v>3331</v>
      </c>
      <c r="H1841" s="22">
        <v>163906</v>
      </c>
      <c r="I1841" s="22">
        <v>61999.314165000003</v>
      </c>
      <c r="J1841" s="21" t="s">
        <v>8200</v>
      </c>
      <c r="K1841" s="21"/>
      <c r="L1841" s="22">
        <v>1855994511</v>
      </c>
      <c r="M1841" s="22">
        <v>0</v>
      </c>
      <c r="N1841" s="21" t="s">
        <v>12509</v>
      </c>
      <c r="O1841" s="8">
        <v>44386</v>
      </c>
      <c r="P1841" s="21" t="s">
        <v>12510</v>
      </c>
      <c r="Q1841" s="22">
        <f>Table1_2[[#This Row],[Bank Deposit]]-Table1_2[[#This Row],[Saving Accounts]]</f>
        <v>101906.685835</v>
      </c>
      <c r="R1841" s="22">
        <f>IF(AND(Table1_2[[#This Row],[Bank Deposit]]&gt;=500000),Table1_2[[#This Row],[Bank Deposit]]+Table1_2[[#This Row],[Bank Deposit]]*0.02,Table1_2[[#This Row],[Bank Deposit]])</f>
        <v>163906</v>
      </c>
    </row>
    <row r="1842" spans="1:18" x14ac:dyDescent="0.25">
      <c r="A1842" s="21" t="s">
        <v>5670</v>
      </c>
      <c r="B1842">
        <v>431023279</v>
      </c>
      <c r="C1842">
        <v>84</v>
      </c>
      <c r="D1842" s="8">
        <v>14025</v>
      </c>
      <c r="E1842" s="21" t="s">
        <v>1094</v>
      </c>
      <c r="F1842" s="21" t="s">
        <v>426</v>
      </c>
      <c r="G1842" s="21" t="s">
        <v>4220</v>
      </c>
      <c r="H1842" s="22">
        <v>345229</v>
      </c>
      <c r="I1842" s="22">
        <v>75306.777511680004</v>
      </c>
      <c r="J1842" s="21" t="s">
        <v>5672</v>
      </c>
      <c r="K1842" s="21"/>
      <c r="L1842" s="22">
        <v>115985625</v>
      </c>
      <c r="M1842" s="22">
        <v>0</v>
      </c>
      <c r="N1842" s="21" t="s">
        <v>12525</v>
      </c>
      <c r="O1842" s="8">
        <v>44400</v>
      </c>
      <c r="P1842" s="21" t="s">
        <v>12561</v>
      </c>
      <c r="Q1842" s="22">
        <f>Table1_2[[#This Row],[Bank Deposit]]-Table1_2[[#This Row],[Saving Accounts]]</f>
        <v>269922.22248831997</v>
      </c>
      <c r="R1842" s="22">
        <f>IF(AND(Table1_2[[#This Row],[Bank Deposit]]&gt;=500000),Table1_2[[#This Row],[Bank Deposit]]+Table1_2[[#This Row],[Bank Deposit]]*0.02,Table1_2[[#This Row],[Bank Deposit]])</f>
        <v>345229</v>
      </c>
    </row>
    <row r="1843" spans="1:18" x14ac:dyDescent="0.25">
      <c r="A1843" s="21" t="s">
        <v>2944</v>
      </c>
      <c r="B1843">
        <v>870101837</v>
      </c>
      <c r="C1843">
        <v>50</v>
      </c>
      <c r="D1843" s="8">
        <v>26443.5</v>
      </c>
      <c r="E1843" s="21" t="s">
        <v>1094</v>
      </c>
      <c r="F1843" s="21" t="s">
        <v>1610</v>
      </c>
      <c r="G1843" s="21" t="s">
        <v>2773</v>
      </c>
      <c r="H1843" s="22">
        <v>317381</v>
      </c>
      <c r="I1843" s="22">
        <v>189894.2698184</v>
      </c>
      <c r="J1843" s="21" t="s">
        <v>2946</v>
      </c>
      <c r="K1843" s="21"/>
      <c r="L1843" s="22">
        <v>894848232</v>
      </c>
      <c r="M1843" s="22">
        <v>0</v>
      </c>
      <c r="N1843" s="21" t="s">
        <v>12522</v>
      </c>
      <c r="O1843" s="8">
        <v>44343</v>
      </c>
      <c r="P1843" s="21" t="s">
        <v>12510</v>
      </c>
      <c r="Q1843" s="22">
        <f>Table1_2[[#This Row],[Bank Deposit]]-Table1_2[[#This Row],[Saving Accounts]]</f>
        <v>127486.7301816</v>
      </c>
      <c r="R1843" s="22">
        <f>IF(AND(Table1_2[[#This Row],[Bank Deposit]]&gt;=500000),Table1_2[[#This Row],[Bank Deposit]]+Table1_2[[#This Row],[Bank Deposit]]*0.02,Table1_2[[#This Row],[Bank Deposit]])</f>
        <v>317381</v>
      </c>
    </row>
    <row r="1844" spans="1:18" x14ac:dyDescent="0.25">
      <c r="A1844" s="21" t="s">
        <v>7264</v>
      </c>
      <c r="B1844">
        <v>986502521</v>
      </c>
      <c r="C1844">
        <v>78</v>
      </c>
      <c r="D1844" s="8">
        <v>16216.5</v>
      </c>
      <c r="E1844" s="21" t="s">
        <v>12</v>
      </c>
      <c r="F1844" s="21" t="s">
        <v>155</v>
      </c>
      <c r="G1844" s="21" t="s">
        <v>4058</v>
      </c>
      <c r="H1844" s="22">
        <v>378215</v>
      </c>
      <c r="I1844" s="22">
        <v>113862.663915</v>
      </c>
      <c r="J1844" s="21" t="s">
        <v>7266</v>
      </c>
      <c r="K1844" s="21"/>
      <c r="L1844" s="22">
        <v>344957584</v>
      </c>
      <c r="M1844" s="22">
        <v>0</v>
      </c>
      <c r="N1844" s="21" t="s">
        <v>12505</v>
      </c>
      <c r="O1844" s="8">
        <v>44245</v>
      </c>
      <c r="P1844" s="21" t="s">
        <v>12506</v>
      </c>
      <c r="Q1844" s="22">
        <f>Table1_2[[#This Row],[Bank Deposit]]-Table1_2[[#This Row],[Saving Accounts]]</f>
        <v>264352.33608500002</v>
      </c>
      <c r="R1844" s="22">
        <f>IF(AND(Table1_2[[#This Row],[Bank Deposit]]&gt;=500000),Table1_2[[#This Row],[Bank Deposit]]+Table1_2[[#This Row],[Bank Deposit]]*0.02,Table1_2[[#This Row],[Bank Deposit]])</f>
        <v>378215</v>
      </c>
    </row>
    <row r="1845" spans="1:18" x14ac:dyDescent="0.25">
      <c r="A1845" s="21" t="s">
        <v>289</v>
      </c>
      <c r="B1845">
        <v>580745202</v>
      </c>
      <c r="C1845">
        <v>41</v>
      </c>
      <c r="D1845" s="8">
        <v>29730.75</v>
      </c>
      <c r="E1845" s="21" t="s">
        <v>12</v>
      </c>
      <c r="F1845" s="21" t="s">
        <v>290</v>
      </c>
      <c r="G1845" s="21" t="s">
        <v>14</v>
      </c>
      <c r="H1845" s="22">
        <v>398695</v>
      </c>
      <c r="I1845" s="22">
        <v>166220.51433119999</v>
      </c>
      <c r="J1845" s="21" t="s">
        <v>292</v>
      </c>
      <c r="K1845" s="21"/>
      <c r="L1845" s="22">
        <v>1291887207</v>
      </c>
      <c r="M1845" s="22">
        <v>0</v>
      </c>
      <c r="N1845" s="21" t="s">
        <v>12522</v>
      </c>
      <c r="O1845" s="8">
        <v>44606</v>
      </c>
      <c r="P1845" s="21" t="s">
        <v>12510</v>
      </c>
      <c r="Q1845" s="22">
        <f>Table1_2[[#This Row],[Bank Deposit]]-Table1_2[[#This Row],[Saving Accounts]]</f>
        <v>232474.48566880001</v>
      </c>
      <c r="R1845" s="22">
        <f>IF(AND(Table1_2[[#This Row],[Bank Deposit]]&gt;=500000),Table1_2[[#This Row],[Bank Deposit]]+Table1_2[[#This Row],[Bank Deposit]]*0.02,Table1_2[[#This Row],[Bank Deposit]])</f>
        <v>398695</v>
      </c>
    </row>
    <row r="1846" spans="1:18" x14ac:dyDescent="0.25">
      <c r="A1846" s="21" t="s">
        <v>6252</v>
      </c>
      <c r="B1846">
        <v>262911549</v>
      </c>
      <c r="C1846">
        <v>84</v>
      </c>
      <c r="D1846" s="8">
        <v>14025</v>
      </c>
      <c r="E1846" s="21" t="s">
        <v>12</v>
      </c>
      <c r="F1846" s="21" t="s">
        <v>24</v>
      </c>
      <c r="G1846" s="21" t="s">
        <v>4095</v>
      </c>
      <c r="H1846" s="22">
        <v>385805</v>
      </c>
      <c r="I1846" s="22">
        <v>64701.467233919997</v>
      </c>
      <c r="J1846" s="21" t="s">
        <v>6254</v>
      </c>
      <c r="K1846" s="21"/>
      <c r="L1846" s="22">
        <v>246327375</v>
      </c>
      <c r="M1846" s="22">
        <v>0</v>
      </c>
      <c r="N1846" s="21" t="s">
        <v>12539</v>
      </c>
      <c r="O1846" s="8">
        <v>44616</v>
      </c>
      <c r="P1846" s="21" t="s">
        <v>12512</v>
      </c>
      <c r="Q1846" s="22">
        <f>Table1_2[[#This Row],[Bank Deposit]]-Table1_2[[#This Row],[Saving Accounts]]</f>
        <v>321103.53276608</v>
      </c>
      <c r="R1846" s="22">
        <f>IF(AND(Table1_2[[#This Row],[Bank Deposit]]&gt;=500000),Table1_2[[#This Row],[Bank Deposit]]+Table1_2[[#This Row],[Bank Deposit]]*0.02,Table1_2[[#This Row],[Bank Deposit]])</f>
        <v>385805</v>
      </c>
    </row>
    <row r="1847" spans="1:18" x14ac:dyDescent="0.25">
      <c r="A1847" s="21" t="s">
        <v>1872</v>
      </c>
      <c r="B1847">
        <v>752834105</v>
      </c>
      <c r="C1847">
        <v>43</v>
      </c>
      <c r="D1847" s="8">
        <v>29000.25</v>
      </c>
      <c r="E1847" s="21" t="s">
        <v>1094</v>
      </c>
      <c r="F1847" s="21" t="s">
        <v>1536</v>
      </c>
      <c r="G1847" s="21" t="s">
        <v>14</v>
      </c>
      <c r="H1847" s="22">
        <v>175550</v>
      </c>
      <c r="I1847" s="22">
        <v>74023.654848000006</v>
      </c>
      <c r="J1847" s="21" t="s">
        <v>1874</v>
      </c>
      <c r="K1847" s="21"/>
      <c r="L1847" s="22">
        <v>3058970208</v>
      </c>
      <c r="M1847" s="22">
        <v>0</v>
      </c>
      <c r="N1847" s="21" t="s">
        <v>12525</v>
      </c>
      <c r="O1847" s="8">
        <v>44268</v>
      </c>
      <c r="P1847" s="21" t="s">
        <v>12561</v>
      </c>
      <c r="Q1847" s="22">
        <f>Table1_2[[#This Row],[Bank Deposit]]-Table1_2[[#This Row],[Saving Accounts]]</f>
        <v>101526.34515199999</v>
      </c>
      <c r="R1847" s="22">
        <f>IF(AND(Table1_2[[#This Row],[Bank Deposit]]&gt;=500000),Table1_2[[#This Row],[Bank Deposit]]+Table1_2[[#This Row],[Bank Deposit]]*0.02,Table1_2[[#This Row],[Bank Deposit]])</f>
        <v>175550</v>
      </c>
    </row>
    <row r="1848" spans="1:18" x14ac:dyDescent="0.25">
      <c r="A1848" s="21" t="s">
        <v>4041</v>
      </c>
      <c r="B1848">
        <v>201107405</v>
      </c>
      <c r="C1848">
        <v>20</v>
      </c>
      <c r="D1848" s="8">
        <v>37401</v>
      </c>
      <c r="E1848" s="21" t="s">
        <v>1094</v>
      </c>
      <c r="F1848" s="21" t="s">
        <v>366</v>
      </c>
      <c r="G1848" s="21" t="s">
        <v>3820</v>
      </c>
      <c r="H1848" s="22">
        <v>307346</v>
      </c>
      <c r="I1848" s="22">
        <v>71442.263034450007</v>
      </c>
      <c r="J1848" s="21" t="s">
        <v>4043</v>
      </c>
      <c r="K1848" s="21"/>
      <c r="L1848" s="22">
        <v>748535025</v>
      </c>
      <c r="M1848" s="22">
        <v>0</v>
      </c>
      <c r="N1848" s="21" t="s">
        <v>12522</v>
      </c>
      <c r="O1848" s="8">
        <v>44434</v>
      </c>
      <c r="P1848" s="21" t="s">
        <v>12512</v>
      </c>
      <c r="Q1848" s="22">
        <f>Table1_2[[#This Row],[Bank Deposit]]-Table1_2[[#This Row],[Saving Accounts]]</f>
        <v>235903.73696554999</v>
      </c>
      <c r="R1848" s="22">
        <f>IF(AND(Table1_2[[#This Row],[Bank Deposit]]&gt;=500000),Table1_2[[#This Row],[Bank Deposit]]+Table1_2[[#This Row],[Bank Deposit]]*0.02,Table1_2[[#This Row],[Bank Deposit]])</f>
        <v>307346</v>
      </c>
    </row>
    <row r="1849" spans="1:18" x14ac:dyDescent="0.25">
      <c r="A1849" s="21" t="s">
        <v>494</v>
      </c>
      <c r="B1849">
        <v>261147852</v>
      </c>
      <c r="C1849">
        <v>58</v>
      </c>
      <c r="D1849" s="8">
        <v>23521.5</v>
      </c>
      <c r="E1849" s="21" t="s">
        <v>12</v>
      </c>
      <c r="F1849" s="21" t="s">
        <v>314</v>
      </c>
      <c r="G1849" s="21" t="s">
        <v>14</v>
      </c>
      <c r="H1849" s="22">
        <v>547460</v>
      </c>
      <c r="I1849" s="22">
        <v>42985.727433</v>
      </c>
      <c r="J1849" s="21" t="s">
        <v>496</v>
      </c>
      <c r="K1849" s="21"/>
      <c r="L1849" s="22">
        <v>1080607644</v>
      </c>
      <c r="M1849" s="22">
        <v>4093709004</v>
      </c>
      <c r="N1849" s="21" t="s">
        <v>12522</v>
      </c>
      <c r="O1849" s="8">
        <v>44389</v>
      </c>
      <c r="P1849" s="21" t="s">
        <v>12510</v>
      </c>
      <c r="Q1849" s="22">
        <f>Table1_2[[#This Row],[Bank Deposit]]-Table1_2[[#This Row],[Saving Accounts]]</f>
        <v>504474.27256700001</v>
      </c>
      <c r="R1849" s="22">
        <f>IF(AND(Table1_2[[#This Row],[Bank Deposit]]&gt;=500000),Table1_2[[#This Row],[Bank Deposit]]+Table1_2[[#This Row],[Bank Deposit]]*0.02,Table1_2[[#This Row],[Bank Deposit]])</f>
        <v>558409.19999999995</v>
      </c>
    </row>
    <row r="1850" spans="1:18" x14ac:dyDescent="0.25">
      <c r="A1850" s="21" t="s">
        <v>494</v>
      </c>
      <c r="B1850">
        <v>25972264</v>
      </c>
      <c r="C1850">
        <v>38</v>
      </c>
      <c r="D1850" s="8">
        <v>30826.5</v>
      </c>
      <c r="E1850" s="21" t="s">
        <v>12</v>
      </c>
      <c r="F1850" s="21" t="s">
        <v>323</v>
      </c>
      <c r="G1850" s="21" t="s">
        <v>4084</v>
      </c>
      <c r="H1850" s="22">
        <v>712489</v>
      </c>
      <c r="I1850" s="22">
        <v>74735.587459169998</v>
      </c>
      <c r="J1850" s="21" t="s">
        <v>6318</v>
      </c>
      <c r="K1850" s="21"/>
      <c r="L1850" s="22">
        <v>1080607644</v>
      </c>
      <c r="M1850" s="22">
        <v>4093709004</v>
      </c>
      <c r="N1850" s="21" t="s">
        <v>12515</v>
      </c>
      <c r="O1850" s="8">
        <v>44536</v>
      </c>
      <c r="P1850" s="21" t="s">
        <v>12516</v>
      </c>
      <c r="Q1850" s="22">
        <f>Table1_2[[#This Row],[Bank Deposit]]-Table1_2[[#This Row],[Saving Accounts]]</f>
        <v>637753.41254082997</v>
      </c>
      <c r="R1850" s="22">
        <f>IF(AND(Table1_2[[#This Row],[Bank Deposit]]&gt;=500000),Table1_2[[#This Row],[Bank Deposit]]+Table1_2[[#This Row],[Bank Deposit]]*0.02,Table1_2[[#This Row],[Bank Deposit]])</f>
        <v>726738.78</v>
      </c>
    </row>
    <row r="1851" spans="1:18" x14ac:dyDescent="0.25">
      <c r="A1851" s="21" t="s">
        <v>3067</v>
      </c>
      <c r="B1851">
        <v>458976633</v>
      </c>
      <c r="C1851">
        <v>44</v>
      </c>
      <c r="D1851" s="8">
        <v>28635</v>
      </c>
      <c r="E1851" s="21" t="s">
        <v>1094</v>
      </c>
      <c r="F1851" s="21" t="s">
        <v>874</v>
      </c>
      <c r="G1851" s="21" t="s">
        <v>3058</v>
      </c>
      <c r="H1851" s="22">
        <v>202810</v>
      </c>
      <c r="I1851" s="22">
        <v>101709.086616</v>
      </c>
      <c r="J1851" s="21" t="s">
        <v>3069</v>
      </c>
      <c r="K1851" s="21"/>
      <c r="L1851" s="22">
        <v>803675453</v>
      </c>
      <c r="M1851" s="22">
        <v>0</v>
      </c>
      <c r="N1851" s="21" t="s">
        <v>12505</v>
      </c>
      <c r="O1851" s="8">
        <v>44232</v>
      </c>
      <c r="P1851" s="21" t="s">
        <v>12512</v>
      </c>
      <c r="Q1851" s="22">
        <f>Table1_2[[#This Row],[Bank Deposit]]-Table1_2[[#This Row],[Saving Accounts]]</f>
        <v>101100.913384</v>
      </c>
      <c r="R1851" s="22">
        <f>IF(AND(Table1_2[[#This Row],[Bank Deposit]]&gt;=500000),Table1_2[[#This Row],[Bank Deposit]]+Table1_2[[#This Row],[Bank Deposit]]*0.02,Table1_2[[#This Row],[Bank Deposit]])</f>
        <v>202810</v>
      </c>
    </row>
    <row r="1852" spans="1:18" x14ac:dyDescent="0.25">
      <c r="A1852" s="21" t="s">
        <v>740</v>
      </c>
      <c r="B1852">
        <v>699779800</v>
      </c>
      <c r="C1852">
        <v>81</v>
      </c>
      <c r="D1852" s="8">
        <v>15120.75</v>
      </c>
      <c r="E1852" s="21" t="s">
        <v>12</v>
      </c>
      <c r="F1852" s="21" t="s">
        <v>256</v>
      </c>
      <c r="G1852" s="21" t="s">
        <v>14</v>
      </c>
      <c r="H1852" s="22">
        <v>88598</v>
      </c>
      <c r="I1852" s="22">
        <v>52290.324678899997</v>
      </c>
      <c r="J1852" s="21" t="s">
        <v>742</v>
      </c>
      <c r="K1852" s="21"/>
      <c r="L1852" s="22">
        <v>1748024551</v>
      </c>
      <c r="M1852" s="22">
        <v>0</v>
      </c>
      <c r="N1852" s="21" t="s">
        <v>12525</v>
      </c>
      <c r="O1852" s="8">
        <v>44637</v>
      </c>
      <c r="P1852" s="21" t="s">
        <v>12506</v>
      </c>
      <c r="Q1852" s="22">
        <f>Table1_2[[#This Row],[Bank Deposit]]-Table1_2[[#This Row],[Saving Accounts]]</f>
        <v>36307.675321100003</v>
      </c>
      <c r="R1852" s="22">
        <f>IF(AND(Table1_2[[#This Row],[Bank Deposit]]&gt;=500000),Table1_2[[#This Row],[Bank Deposit]]+Table1_2[[#This Row],[Bank Deposit]]*0.02,Table1_2[[#This Row],[Bank Deposit]])</f>
        <v>88598</v>
      </c>
    </row>
    <row r="1853" spans="1:18" x14ac:dyDescent="0.25">
      <c r="A1853" s="21" t="s">
        <v>3576</v>
      </c>
      <c r="B1853">
        <v>736027965</v>
      </c>
      <c r="C1853">
        <v>45</v>
      </c>
      <c r="D1853" s="8">
        <v>28269.75</v>
      </c>
      <c r="E1853" s="21" t="s">
        <v>1094</v>
      </c>
      <c r="F1853" s="21" t="s">
        <v>1450</v>
      </c>
      <c r="G1853" s="21" t="s">
        <v>3331</v>
      </c>
      <c r="H1853" s="22">
        <v>781992</v>
      </c>
      <c r="I1853" s="22">
        <v>286209.10631250002</v>
      </c>
      <c r="J1853" s="21" t="s">
        <v>3578</v>
      </c>
      <c r="K1853" s="21"/>
      <c r="L1853" s="22">
        <v>26439849</v>
      </c>
      <c r="M1853" s="22">
        <v>0</v>
      </c>
      <c r="N1853" s="21" t="s">
        <v>12505</v>
      </c>
      <c r="O1853" s="8">
        <v>44280</v>
      </c>
      <c r="P1853" s="21" t="s">
        <v>12506</v>
      </c>
      <c r="Q1853" s="22">
        <f>Table1_2[[#This Row],[Bank Deposit]]-Table1_2[[#This Row],[Saving Accounts]]</f>
        <v>495782.89368749998</v>
      </c>
      <c r="R1853" s="22">
        <f>IF(AND(Table1_2[[#This Row],[Bank Deposit]]&gt;=500000),Table1_2[[#This Row],[Bank Deposit]]+Table1_2[[#This Row],[Bank Deposit]]*0.02,Table1_2[[#This Row],[Bank Deposit]])</f>
        <v>797631.84</v>
      </c>
    </row>
    <row r="1854" spans="1:18" x14ac:dyDescent="0.25">
      <c r="A1854" s="21" t="s">
        <v>8885</v>
      </c>
      <c r="B1854">
        <v>992552173</v>
      </c>
      <c r="C1854">
        <v>31</v>
      </c>
      <c r="D1854" s="8">
        <v>33383.25</v>
      </c>
      <c r="E1854" s="21" t="s">
        <v>12</v>
      </c>
      <c r="F1854" s="21" t="s">
        <v>951</v>
      </c>
      <c r="G1854" s="21" t="s">
        <v>3820</v>
      </c>
      <c r="H1854" s="22">
        <v>399327</v>
      </c>
      <c r="I1854" s="22">
        <v>80390.778004799999</v>
      </c>
      <c r="J1854" s="21" t="s">
        <v>8887</v>
      </c>
      <c r="K1854" s="21"/>
      <c r="L1854" s="22">
        <v>981736</v>
      </c>
      <c r="M1854" s="22">
        <v>0</v>
      </c>
      <c r="N1854" s="21" t="s">
        <v>12522</v>
      </c>
      <c r="O1854" s="8">
        <v>44653</v>
      </c>
      <c r="P1854" s="21" t="s">
        <v>12512</v>
      </c>
      <c r="Q1854" s="22">
        <f>Table1_2[[#This Row],[Bank Deposit]]-Table1_2[[#This Row],[Saving Accounts]]</f>
        <v>318936.22199520003</v>
      </c>
      <c r="R1854" s="22">
        <f>IF(AND(Table1_2[[#This Row],[Bank Deposit]]&gt;=500000),Table1_2[[#This Row],[Bank Deposit]]+Table1_2[[#This Row],[Bank Deposit]]*0.02,Table1_2[[#This Row],[Bank Deposit]])</f>
        <v>399327</v>
      </c>
    </row>
    <row r="1855" spans="1:18" x14ac:dyDescent="0.25">
      <c r="A1855" s="21" t="s">
        <v>6755</v>
      </c>
      <c r="B1855">
        <v>376180406</v>
      </c>
      <c r="C1855">
        <v>47</v>
      </c>
      <c r="D1855" s="8">
        <v>27539.25</v>
      </c>
      <c r="E1855" s="21" t="s">
        <v>12</v>
      </c>
      <c r="F1855" s="21" t="s">
        <v>848</v>
      </c>
      <c r="G1855" s="21" t="s">
        <v>4105</v>
      </c>
      <c r="H1855" s="22">
        <v>227354</v>
      </c>
      <c r="I1855" s="22">
        <v>48114.543040199998</v>
      </c>
      <c r="J1855" s="21" t="s">
        <v>6757</v>
      </c>
      <c r="K1855" s="21"/>
      <c r="L1855" s="22">
        <v>336627375</v>
      </c>
      <c r="M1855" s="22">
        <v>0</v>
      </c>
      <c r="N1855" s="21" t="s">
        <v>12522</v>
      </c>
      <c r="O1855" s="8">
        <v>44506</v>
      </c>
      <c r="P1855" s="21" t="s">
        <v>12510</v>
      </c>
      <c r="Q1855" s="22">
        <f>Table1_2[[#This Row],[Bank Deposit]]-Table1_2[[#This Row],[Saving Accounts]]</f>
        <v>179239.45695980001</v>
      </c>
      <c r="R1855" s="22">
        <f>IF(AND(Table1_2[[#This Row],[Bank Deposit]]&gt;=500000),Table1_2[[#This Row],[Bank Deposit]]+Table1_2[[#This Row],[Bank Deposit]]*0.02,Table1_2[[#This Row],[Bank Deposit]])</f>
        <v>227354</v>
      </c>
    </row>
    <row r="1856" spans="1:18" x14ac:dyDescent="0.25">
      <c r="A1856" s="21" t="s">
        <v>892</v>
      </c>
      <c r="B1856">
        <v>525673689</v>
      </c>
      <c r="C1856">
        <v>73</v>
      </c>
      <c r="D1856" s="8">
        <v>18042.75</v>
      </c>
      <c r="E1856" s="21" t="s">
        <v>12</v>
      </c>
      <c r="F1856" s="21" t="s">
        <v>893</v>
      </c>
      <c r="G1856" s="21" t="s">
        <v>14</v>
      </c>
      <c r="H1856" s="22">
        <v>1420246</v>
      </c>
      <c r="I1856" s="22">
        <v>235234.17034571999</v>
      </c>
      <c r="J1856" s="21" t="s">
        <v>895</v>
      </c>
      <c r="K1856" s="21"/>
      <c r="L1856" s="22">
        <v>1069079616</v>
      </c>
      <c r="M1856" s="22">
        <v>0</v>
      </c>
      <c r="N1856" s="21" t="s">
        <v>12539</v>
      </c>
      <c r="O1856" s="8">
        <v>44444</v>
      </c>
      <c r="P1856" s="21" t="s">
        <v>12512</v>
      </c>
      <c r="Q1856" s="22">
        <f>Table1_2[[#This Row],[Bank Deposit]]-Table1_2[[#This Row],[Saving Accounts]]</f>
        <v>1185011.8296542801</v>
      </c>
      <c r="R1856" s="22">
        <f>IF(AND(Table1_2[[#This Row],[Bank Deposit]]&gt;=500000),Table1_2[[#This Row],[Bank Deposit]]+Table1_2[[#This Row],[Bank Deposit]]*0.02,Table1_2[[#This Row],[Bank Deposit]])</f>
        <v>1448650.92</v>
      </c>
    </row>
    <row r="1857" spans="1:18" x14ac:dyDescent="0.25">
      <c r="A1857" s="21" t="s">
        <v>892</v>
      </c>
      <c r="B1857">
        <v>721237017</v>
      </c>
      <c r="C1857">
        <v>80</v>
      </c>
      <c r="D1857" s="8">
        <v>15486</v>
      </c>
      <c r="E1857" s="21" t="s">
        <v>1094</v>
      </c>
      <c r="F1857" s="21" t="s">
        <v>1242</v>
      </c>
      <c r="G1857" s="21" t="s">
        <v>14</v>
      </c>
      <c r="H1857" s="22">
        <v>256292</v>
      </c>
      <c r="I1857" s="22">
        <v>78786.158649300007</v>
      </c>
      <c r="J1857" s="21" t="s">
        <v>1442</v>
      </c>
      <c r="K1857" s="21"/>
      <c r="L1857" s="22">
        <v>1069079616</v>
      </c>
      <c r="M1857" s="22">
        <v>0</v>
      </c>
      <c r="N1857" s="21" t="s">
        <v>12539</v>
      </c>
      <c r="O1857" s="8">
        <v>44665</v>
      </c>
      <c r="P1857" s="21" t="s">
        <v>12510</v>
      </c>
      <c r="Q1857" s="22">
        <f>Table1_2[[#This Row],[Bank Deposit]]-Table1_2[[#This Row],[Saving Accounts]]</f>
        <v>177505.84135070001</v>
      </c>
      <c r="R1857" s="22">
        <f>IF(AND(Table1_2[[#This Row],[Bank Deposit]]&gt;=500000),Table1_2[[#This Row],[Bank Deposit]]+Table1_2[[#This Row],[Bank Deposit]]*0.02,Table1_2[[#This Row],[Bank Deposit]])</f>
        <v>256292</v>
      </c>
    </row>
    <row r="1858" spans="1:18" x14ac:dyDescent="0.25">
      <c r="A1858" s="21" t="s">
        <v>1752</v>
      </c>
      <c r="B1858">
        <v>211010103</v>
      </c>
      <c r="C1858">
        <v>42</v>
      </c>
      <c r="D1858" s="8">
        <v>29365.5</v>
      </c>
      <c r="E1858" s="21" t="s">
        <v>1094</v>
      </c>
      <c r="F1858" s="21" t="s">
        <v>1404</v>
      </c>
      <c r="G1858" s="21" t="s">
        <v>14</v>
      </c>
      <c r="H1858" s="22">
        <v>361469</v>
      </c>
      <c r="I1858" s="22">
        <v>158013.41052924001</v>
      </c>
      <c r="J1858" s="21" t="s">
        <v>1754</v>
      </c>
      <c r="K1858" s="21"/>
      <c r="L1858" s="22">
        <v>2911633692</v>
      </c>
      <c r="M1858" s="22">
        <v>0</v>
      </c>
      <c r="N1858" s="21" t="s">
        <v>12539</v>
      </c>
      <c r="O1858" s="8">
        <v>44419</v>
      </c>
      <c r="P1858" s="21" t="s">
        <v>12512</v>
      </c>
      <c r="Q1858" s="22">
        <f>Table1_2[[#This Row],[Bank Deposit]]-Table1_2[[#This Row],[Saving Accounts]]</f>
        <v>203455.58947075999</v>
      </c>
      <c r="R1858" s="22">
        <f>IF(AND(Table1_2[[#This Row],[Bank Deposit]]&gt;=500000),Table1_2[[#This Row],[Bank Deposit]]+Table1_2[[#This Row],[Bank Deposit]]*0.02,Table1_2[[#This Row],[Bank Deposit]])</f>
        <v>361469</v>
      </c>
    </row>
    <row r="1859" spans="1:18" x14ac:dyDescent="0.25">
      <c r="A1859" s="21" t="s">
        <v>7083</v>
      </c>
      <c r="B1859">
        <v>808714603</v>
      </c>
      <c r="C1859">
        <v>19</v>
      </c>
      <c r="D1859" s="8">
        <v>37766.25</v>
      </c>
      <c r="E1859" s="21" t="s">
        <v>12</v>
      </c>
      <c r="F1859" s="21" t="s">
        <v>1426</v>
      </c>
      <c r="G1859" s="21" t="s">
        <v>4074</v>
      </c>
      <c r="H1859" s="22">
        <v>246250</v>
      </c>
      <c r="I1859" s="22">
        <v>56363.883849899998</v>
      </c>
      <c r="J1859" s="21" t="s">
        <v>7085</v>
      </c>
      <c r="K1859" s="21"/>
      <c r="L1859" s="22">
        <v>919247307</v>
      </c>
      <c r="M1859" s="22">
        <v>0</v>
      </c>
      <c r="N1859" s="21" t="s">
        <v>12525</v>
      </c>
      <c r="O1859" s="8">
        <v>44551</v>
      </c>
      <c r="P1859" s="21" t="s">
        <v>12561</v>
      </c>
      <c r="Q1859" s="22">
        <f>Table1_2[[#This Row],[Bank Deposit]]-Table1_2[[#This Row],[Saving Accounts]]</f>
        <v>189886.11615010002</v>
      </c>
      <c r="R1859" s="22">
        <f>IF(AND(Table1_2[[#This Row],[Bank Deposit]]&gt;=500000),Table1_2[[#This Row],[Bank Deposit]]+Table1_2[[#This Row],[Bank Deposit]]*0.02,Table1_2[[#This Row],[Bank Deposit]])</f>
        <v>246250</v>
      </c>
    </row>
    <row r="1860" spans="1:18" x14ac:dyDescent="0.25">
      <c r="A1860" s="21" t="s">
        <v>6833</v>
      </c>
      <c r="B1860">
        <v>139849807</v>
      </c>
      <c r="C1860">
        <v>79</v>
      </c>
      <c r="D1860" s="8">
        <v>15851.25</v>
      </c>
      <c r="E1860" s="21" t="s">
        <v>12</v>
      </c>
      <c r="F1860" s="21" t="s">
        <v>453</v>
      </c>
      <c r="G1860" s="21" t="s">
        <v>4054</v>
      </c>
      <c r="H1860" s="22">
        <v>667289</v>
      </c>
      <c r="I1860" s="22">
        <v>499155.9048896</v>
      </c>
      <c r="J1860" s="21" t="s">
        <v>6835</v>
      </c>
      <c r="K1860" s="21"/>
      <c r="L1860" s="22">
        <v>3298407138</v>
      </c>
      <c r="M1860" s="22">
        <v>0</v>
      </c>
      <c r="N1860" s="21" t="s">
        <v>12539</v>
      </c>
      <c r="O1860" s="8">
        <v>44528</v>
      </c>
      <c r="P1860" s="21" t="s">
        <v>12512</v>
      </c>
      <c r="Q1860" s="22">
        <f>Table1_2[[#This Row],[Bank Deposit]]-Table1_2[[#This Row],[Saving Accounts]]</f>
        <v>168133.0951104</v>
      </c>
      <c r="R1860" s="22">
        <f>IF(AND(Table1_2[[#This Row],[Bank Deposit]]&gt;=500000),Table1_2[[#This Row],[Bank Deposit]]+Table1_2[[#This Row],[Bank Deposit]]*0.02,Table1_2[[#This Row],[Bank Deposit]])</f>
        <v>680634.78</v>
      </c>
    </row>
    <row r="1861" spans="1:18" x14ac:dyDescent="0.25">
      <c r="A1861" s="21" t="s">
        <v>7747</v>
      </c>
      <c r="B1861">
        <v>154030779</v>
      </c>
      <c r="C1861">
        <v>77</v>
      </c>
      <c r="D1861" s="8">
        <v>16581.75</v>
      </c>
      <c r="E1861" s="21" t="s">
        <v>12</v>
      </c>
      <c r="F1861" s="21" t="s">
        <v>549</v>
      </c>
      <c r="G1861" s="21" t="s">
        <v>3058</v>
      </c>
      <c r="H1861" s="22">
        <v>11364</v>
      </c>
      <c r="I1861" s="22">
        <v>4470.9827999999998</v>
      </c>
      <c r="J1861" s="21" t="s">
        <v>7749</v>
      </c>
      <c r="K1861" s="21"/>
      <c r="L1861" s="22">
        <v>3947207719</v>
      </c>
      <c r="M1861" s="22">
        <v>0</v>
      </c>
      <c r="N1861" s="21" t="s">
        <v>12539</v>
      </c>
      <c r="O1861" s="8">
        <v>44387</v>
      </c>
      <c r="P1861" s="21" t="s">
        <v>12566</v>
      </c>
      <c r="Q1861" s="22">
        <f>Table1_2[[#This Row],[Bank Deposit]]-Table1_2[[#This Row],[Saving Accounts]]</f>
        <v>6893.0172000000002</v>
      </c>
      <c r="R1861" s="22">
        <f>IF(AND(Table1_2[[#This Row],[Bank Deposit]]&gt;=500000),Table1_2[[#This Row],[Bank Deposit]]+Table1_2[[#This Row],[Bank Deposit]]*0.02,Table1_2[[#This Row],[Bank Deposit]])</f>
        <v>11364</v>
      </c>
    </row>
    <row r="1862" spans="1:18" x14ac:dyDescent="0.25">
      <c r="A1862" s="21" t="s">
        <v>2133</v>
      </c>
      <c r="B1862">
        <v>446791839</v>
      </c>
      <c r="C1862">
        <v>55</v>
      </c>
      <c r="D1862" s="8">
        <v>24617.25</v>
      </c>
      <c r="E1862" s="21" t="s">
        <v>1094</v>
      </c>
      <c r="F1862" s="21" t="s">
        <v>385</v>
      </c>
      <c r="G1862" s="21" t="s">
        <v>1964</v>
      </c>
      <c r="H1862" s="22">
        <v>276501</v>
      </c>
      <c r="I1862" s="22">
        <v>54941.117616000003</v>
      </c>
      <c r="J1862" s="21" t="s">
        <v>2135</v>
      </c>
      <c r="K1862" s="21"/>
      <c r="L1862" s="22">
        <v>1171254162</v>
      </c>
      <c r="M1862" s="22">
        <v>0</v>
      </c>
      <c r="N1862" s="21" t="s">
        <v>12505</v>
      </c>
      <c r="O1862" s="8">
        <v>44409</v>
      </c>
      <c r="P1862" s="21" t="s">
        <v>12506</v>
      </c>
      <c r="Q1862" s="22">
        <f>Table1_2[[#This Row],[Bank Deposit]]-Table1_2[[#This Row],[Saving Accounts]]</f>
        <v>221559.882384</v>
      </c>
      <c r="R1862" s="22">
        <f>IF(AND(Table1_2[[#This Row],[Bank Deposit]]&gt;=500000),Table1_2[[#This Row],[Bank Deposit]]+Table1_2[[#This Row],[Bank Deposit]]*0.02,Table1_2[[#This Row],[Bank Deposit]])</f>
        <v>276501</v>
      </c>
    </row>
    <row r="1863" spans="1:18" x14ac:dyDescent="0.25">
      <c r="A1863" s="21" t="s">
        <v>6630</v>
      </c>
      <c r="B1863">
        <v>229770404</v>
      </c>
      <c r="C1863">
        <v>44</v>
      </c>
      <c r="D1863" s="8">
        <v>28635</v>
      </c>
      <c r="E1863" s="21" t="s">
        <v>12</v>
      </c>
      <c r="F1863" s="21" t="s">
        <v>1388</v>
      </c>
      <c r="G1863" s="21" t="s">
        <v>4095</v>
      </c>
      <c r="H1863" s="22">
        <v>493047</v>
      </c>
      <c r="I1863" s="22">
        <v>250145.80911936</v>
      </c>
      <c r="J1863" s="21" t="s">
        <v>6632</v>
      </c>
      <c r="K1863" s="21"/>
      <c r="L1863" s="22">
        <v>1302962688</v>
      </c>
      <c r="M1863" s="22">
        <v>0</v>
      </c>
      <c r="N1863" s="21" t="s">
        <v>12539</v>
      </c>
      <c r="O1863" s="8">
        <v>44652</v>
      </c>
      <c r="P1863" s="21" t="s">
        <v>12566</v>
      </c>
      <c r="Q1863" s="22">
        <f>Table1_2[[#This Row],[Bank Deposit]]-Table1_2[[#This Row],[Saving Accounts]]</f>
        <v>242901.19088064</v>
      </c>
      <c r="R1863" s="22">
        <f>IF(AND(Table1_2[[#This Row],[Bank Deposit]]&gt;=500000),Table1_2[[#This Row],[Bank Deposit]]+Table1_2[[#This Row],[Bank Deposit]]*0.02,Table1_2[[#This Row],[Bank Deposit]])</f>
        <v>493047</v>
      </c>
    </row>
    <row r="1864" spans="1:18" x14ac:dyDescent="0.25">
      <c r="A1864" s="21" t="s">
        <v>4298</v>
      </c>
      <c r="B1864">
        <v>658326508</v>
      </c>
      <c r="C1864">
        <v>54</v>
      </c>
      <c r="D1864" s="8">
        <v>24982.5</v>
      </c>
      <c r="E1864" s="21" t="s">
        <v>1094</v>
      </c>
      <c r="F1864" s="21" t="s">
        <v>620</v>
      </c>
      <c r="G1864" s="21" t="s">
        <v>4074</v>
      </c>
      <c r="H1864" s="22">
        <v>1498394</v>
      </c>
      <c r="I1864" s="22">
        <v>265135.63031568</v>
      </c>
      <c r="J1864" s="21" t="s">
        <v>4300</v>
      </c>
      <c r="K1864" s="21"/>
      <c r="L1864" s="22">
        <v>295262976</v>
      </c>
      <c r="M1864" s="22">
        <v>0</v>
      </c>
      <c r="N1864" s="21" t="s">
        <v>12525</v>
      </c>
      <c r="O1864" s="8">
        <v>44616</v>
      </c>
      <c r="P1864" s="21" t="s">
        <v>12561</v>
      </c>
      <c r="Q1864" s="22">
        <f>Table1_2[[#This Row],[Bank Deposit]]-Table1_2[[#This Row],[Saving Accounts]]</f>
        <v>1233258.3696843199</v>
      </c>
      <c r="R1864" s="22">
        <f>IF(AND(Table1_2[[#This Row],[Bank Deposit]]&gt;=500000),Table1_2[[#This Row],[Bank Deposit]]+Table1_2[[#This Row],[Bank Deposit]]*0.02,Table1_2[[#This Row],[Bank Deposit]])</f>
        <v>1528361.88</v>
      </c>
    </row>
    <row r="1865" spans="1:18" x14ac:dyDescent="0.25">
      <c r="A1865" s="21" t="s">
        <v>1855</v>
      </c>
      <c r="B1865">
        <v>975203713</v>
      </c>
      <c r="C1865">
        <v>40</v>
      </c>
      <c r="D1865" s="8">
        <v>30096</v>
      </c>
      <c r="E1865" s="21" t="s">
        <v>1094</v>
      </c>
      <c r="F1865" s="21" t="s">
        <v>336</v>
      </c>
      <c r="G1865" s="21" t="s">
        <v>14</v>
      </c>
      <c r="H1865" s="22">
        <v>1397640</v>
      </c>
      <c r="I1865" s="22">
        <v>288362.09686967998</v>
      </c>
      <c r="J1865" s="21" t="s">
        <v>1857</v>
      </c>
      <c r="K1865" s="21"/>
      <c r="L1865" s="22">
        <v>10471071</v>
      </c>
      <c r="M1865" s="22">
        <v>221542776</v>
      </c>
      <c r="N1865" s="21" t="s">
        <v>12515</v>
      </c>
      <c r="O1865" s="8">
        <v>44367</v>
      </c>
      <c r="P1865" s="21" t="s">
        <v>12516</v>
      </c>
      <c r="Q1865" s="22">
        <f>Table1_2[[#This Row],[Bank Deposit]]-Table1_2[[#This Row],[Saving Accounts]]</f>
        <v>1109277.9031303199</v>
      </c>
      <c r="R1865" s="22">
        <f>IF(AND(Table1_2[[#This Row],[Bank Deposit]]&gt;=500000),Table1_2[[#This Row],[Bank Deposit]]+Table1_2[[#This Row],[Bank Deposit]]*0.02,Table1_2[[#This Row],[Bank Deposit]])</f>
        <v>1425592.8</v>
      </c>
    </row>
    <row r="1866" spans="1:18" x14ac:dyDescent="0.25">
      <c r="A1866" s="21" t="s">
        <v>6213</v>
      </c>
      <c r="B1866">
        <v>539641487</v>
      </c>
      <c r="C1866">
        <v>21</v>
      </c>
      <c r="D1866" s="8">
        <v>37035.75</v>
      </c>
      <c r="E1866" s="21" t="s">
        <v>12</v>
      </c>
      <c r="F1866" s="21" t="s">
        <v>163</v>
      </c>
      <c r="G1866" s="21" t="s">
        <v>4084</v>
      </c>
      <c r="H1866" s="22">
        <v>280450</v>
      </c>
      <c r="I1866" s="22">
        <v>55180.4539104</v>
      </c>
      <c r="J1866" s="21" t="s">
        <v>6215</v>
      </c>
      <c r="K1866" s="21"/>
      <c r="L1866" s="22">
        <v>660919617</v>
      </c>
      <c r="M1866" s="22">
        <v>0</v>
      </c>
      <c r="N1866" s="21" t="s">
        <v>12509</v>
      </c>
      <c r="O1866" s="8">
        <v>44391</v>
      </c>
      <c r="P1866" s="21" t="s">
        <v>12510</v>
      </c>
      <c r="Q1866" s="22">
        <f>Table1_2[[#This Row],[Bank Deposit]]-Table1_2[[#This Row],[Saving Accounts]]</f>
        <v>225269.54608960001</v>
      </c>
      <c r="R1866" s="22">
        <f>IF(AND(Table1_2[[#This Row],[Bank Deposit]]&gt;=500000),Table1_2[[#This Row],[Bank Deposit]]+Table1_2[[#This Row],[Bank Deposit]]*0.02,Table1_2[[#This Row],[Bank Deposit]])</f>
        <v>280450</v>
      </c>
    </row>
    <row r="1867" spans="1:18" x14ac:dyDescent="0.25">
      <c r="A1867" s="21" t="s">
        <v>9113</v>
      </c>
      <c r="B1867">
        <v>225736476</v>
      </c>
      <c r="C1867">
        <v>25</v>
      </c>
      <c r="D1867" s="8">
        <v>34899.5</v>
      </c>
      <c r="E1867" s="21" t="s">
        <v>12</v>
      </c>
      <c r="F1867" s="21" t="s">
        <v>15541</v>
      </c>
      <c r="G1867" s="21" t="s">
        <v>4112</v>
      </c>
      <c r="H1867" s="22">
        <v>645772</v>
      </c>
      <c r="I1867" s="22">
        <v>811498.19892957492</v>
      </c>
      <c r="J1867" s="21" t="s">
        <v>9115</v>
      </c>
      <c r="K1867" s="21"/>
      <c r="L1867" s="22">
        <v>18152544</v>
      </c>
      <c r="M1867" s="22">
        <v>0</v>
      </c>
      <c r="N1867" s="21" t="s">
        <v>12505</v>
      </c>
      <c r="O1867" s="8">
        <v>44350</v>
      </c>
      <c r="P1867" s="21" t="s">
        <v>12512</v>
      </c>
      <c r="Q1867" s="22">
        <f>Table1_2[[#This Row],[Bank Deposit]]-Table1_2[[#This Row],[Saving Accounts]]</f>
        <v>-165726.19892957492</v>
      </c>
      <c r="R1867" s="22">
        <f>IF(AND(Table1_2[[#This Row],[Bank Deposit]]&gt;=500000),Table1_2[[#This Row],[Bank Deposit]]+Table1_2[[#This Row],[Bank Deposit]]*0.02,Table1_2[[#This Row],[Bank Deposit]])</f>
        <v>658687.43999999994</v>
      </c>
    </row>
    <row r="1868" spans="1:18" x14ac:dyDescent="0.25">
      <c r="A1868" s="21" t="s">
        <v>4462</v>
      </c>
      <c r="B1868">
        <v>862682604</v>
      </c>
      <c r="C1868">
        <v>65</v>
      </c>
      <c r="D1868" s="8">
        <v>20964.75</v>
      </c>
      <c r="E1868" s="21" t="s">
        <v>1094</v>
      </c>
      <c r="F1868" s="21" t="s">
        <v>314</v>
      </c>
      <c r="G1868" s="21" t="s">
        <v>4054</v>
      </c>
      <c r="H1868" s="22">
        <v>453440</v>
      </c>
      <c r="I1868" s="22">
        <v>640543.74832403997</v>
      </c>
      <c r="J1868" s="21" t="s">
        <v>3152</v>
      </c>
      <c r="K1868" s="21"/>
      <c r="L1868" s="22">
        <v>630665178</v>
      </c>
      <c r="M1868" s="22">
        <v>0</v>
      </c>
      <c r="N1868" s="21" t="s">
        <v>12509</v>
      </c>
      <c r="O1868" s="8">
        <v>44310</v>
      </c>
      <c r="P1868" s="21" t="s">
        <v>12519</v>
      </c>
      <c r="Q1868" s="22">
        <f>Table1_2[[#This Row],[Bank Deposit]]-Table1_2[[#This Row],[Saving Accounts]]</f>
        <v>-187103.74832403997</v>
      </c>
      <c r="R1868" s="22">
        <f>IF(AND(Table1_2[[#This Row],[Bank Deposit]]&gt;=500000),Table1_2[[#This Row],[Bank Deposit]]+Table1_2[[#This Row],[Bank Deposit]]*0.02,Table1_2[[#This Row],[Bank Deposit]])</f>
        <v>453440</v>
      </c>
    </row>
    <row r="1869" spans="1:18" x14ac:dyDescent="0.25">
      <c r="A1869" s="21" t="s">
        <v>4467</v>
      </c>
      <c r="B1869">
        <v>327612112</v>
      </c>
      <c r="C1869">
        <v>40</v>
      </c>
      <c r="D1869" s="8">
        <v>30096</v>
      </c>
      <c r="E1869" s="21" t="s">
        <v>1094</v>
      </c>
      <c r="F1869" s="21" t="s">
        <v>349</v>
      </c>
      <c r="G1869" s="21" t="s">
        <v>4084</v>
      </c>
      <c r="H1869" s="22">
        <v>346257</v>
      </c>
      <c r="I1869" s="22">
        <v>129413.45976832</v>
      </c>
      <c r="J1869" s="21" t="s">
        <v>4207</v>
      </c>
      <c r="K1869" s="21"/>
      <c r="L1869" s="22">
        <v>906354834</v>
      </c>
      <c r="M1869" s="22">
        <v>0</v>
      </c>
      <c r="N1869" s="21" t="s">
        <v>12509</v>
      </c>
      <c r="O1869" s="8">
        <v>44581</v>
      </c>
      <c r="P1869" s="21" t="s">
        <v>12519</v>
      </c>
      <c r="Q1869" s="22">
        <f>Table1_2[[#This Row],[Bank Deposit]]-Table1_2[[#This Row],[Saving Accounts]]</f>
        <v>216843.54023168</v>
      </c>
      <c r="R1869" s="22">
        <f>IF(AND(Table1_2[[#This Row],[Bank Deposit]]&gt;=500000),Table1_2[[#This Row],[Bank Deposit]]+Table1_2[[#This Row],[Bank Deposit]]*0.02,Table1_2[[#This Row],[Bank Deposit]])</f>
        <v>346257</v>
      </c>
    </row>
    <row r="1870" spans="1:18" x14ac:dyDescent="0.25">
      <c r="A1870" s="21" t="s">
        <v>590</v>
      </c>
      <c r="B1870">
        <v>636413404</v>
      </c>
      <c r="C1870">
        <v>85</v>
      </c>
      <c r="D1870" s="8">
        <v>13659.75</v>
      </c>
      <c r="E1870" s="21" t="s">
        <v>12</v>
      </c>
      <c r="F1870" s="21" t="s">
        <v>591</v>
      </c>
      <c r="G1870" s="21" t="s">
        <v>14</v>
      </c>
      <c r="H1870" s="22">
        <v>536225</v>
      </c>
      <c r="I1870" s="22">
        <v>170084.01446400001</v>
      </c>
      <c r="J1870" s="21" t="s">
        <v>593</v>
      </c>
      <c r="K1870" s="21"/>
      <c r="L1870" s="22">
        <v>2976171424</v>
      </c>
      <c r="M1870" s="22">
        <v>0</v>
      </c>
      <c r="N1870" s="21" t="s">
        <v>12539</v>
      </c>
      <c r="O1870" s="8">
        <v>44645</v>
      </c>
      <c r="P1870" s="21" t="s">
        <v>12566</v>
      </c>
      <c r="Q1870" s="22">
        <f>Table1_2[[#This Row],[Bank Deposit]]-Table1_2[[#This Row],[Saving Accounts]]</f>
        <v>366140.98553599999</v>
      </c>
      <c r="R1870" s="22">
        <f>IF(AND(Table1_2[[#This Row],[Bank Deposit]]&gt;=500000),Table1_2[[#This Row],[Bank Deposit]]+Table1_2[[#This Row],[Bank Deposit]]*0.02,Table1_2[[#This Row],[Bank Deposit]])</f>
        <v>546949.5</v>
      </c>
    </row>
    <row r="1871" spans="1:18" x14ac:dyDescent="0.25">
      <c r="A1871" s="21" t="s">
        <v>9054</v>
      </c>
      <c r="B1871">
        <v>267895724</v>
      </c>
      <c r="C1871">
        <v>24</v>
      </c>
      <c r="D1871" s="8">
        <v>34211</v>
      </c>
      <c r="E1871" s="21" t="s">
        <v>12</v>
      </c>
      <c r="F1871" s="21" t="s">
        <v>190</v>
      </c>
      <c r="G1871" s="21" t="s">
        <v>4054</v>
      </c>
      <c r="H1871" s="22">
        <v>764031</v>
      </c>
      <c r="I1871" s="22">
        <v>195542.95894175454</v>
      </c>
      <c r="J1871" s="21" t="s">
        <v>9056</v>
      </c>
      <c r="K1871" s="21"/>
      <c r="L1871" s="22">
        <v>689741568</v>
      </c>
      <c r="M1871" s="22">
        <v>488280256</v>
      </c>
      <c r="N1871" s="21" t="s">
        <v>12515</v>
      </c>
      <c r="O1871" s="8">
        <v>44674</v>
      </c>
      <c r="P1871" s="21" t="s">
        <v>12516</v>
      </c>
      <c r="Q1871" s="22">
        <f>Table1_2[[#This Row],[Bank Deposit]]-Table1_2[[#This Row],[Saving Accounts]]</f>
        <v>568488.04105824546</v>
      </c>
      <c r="R1871" s="22">
        <f>IF(AND(Table1_2[[#This Row],[Bank Deposit]]&gt;=500000),Table1_2[[#This Row],[Bank Deposit]]+Table1_2[[#This Row],[Bank Deposit]]*0.02,Table1_2[[#This Row],[Bank Deposit]])</f>
        <v>779311.62</v>
      </c>
    </row>
    <row r="1872" spans="1:18" x14ac:dyDescent="0.25">
      <c r="A1872" s="21" t="s">
        <v>572</v>
      </c>
      <c r="B1872">
        <v>426810795</v>
      </c>
      <c r="C1872">
        <v>49</v>
      </c>
      <c r="D1872" s="8">
        <v>26808.75</v>
      </c>
      <c r="E1872" s="21" t="s">
        <v>12</v>
      </c>
      <c r="F1872" s="21" t="s">
        <v>574</v>
      </c>
      <c r="G1872" s="21" t="s">
        <v>14</v>
      </c>
      <c r="H1872" s="22">
        <v>285173</v>
      </c>
      <c r="I1872" s="22">
        <v>53376.591091399998</v>
      </c>
      <c r="J1872" s="21" t="s">
        <v>576</v>
      </c>
      <c r="K1872" s="21"/>
      <c r="L1872" s="22">
        <v>2654272565</v>
      </c>
      <c r="M1872" s="22">
        <v>0</v>
      </c>
      <c r="N1872" s="21" t="s">
        <v>12505</v>
      </c>
      <c r="O1872" s="8">
        <v>44619</v>
      </c>
      <c r="P1872" s="21" t="s">
        <v>12564</v>
      </c>
      <c r="Q1872" s="22">
        <f>Table1_2[[#This Row],[Bank Deposit]]-Table1_2[[#This Row],[Saving Accounts]]</f>
        <v>231796.40890859999</v>
      </c>
      <c r="R1872" s="22">
        <f>IF(AND(Table1_2[[#This Row],[Bank Deposit]]&gt;=500000),Table1_2[[#This Row],[Bank Deposit]]+Table1_2[[#This Row],[Bank Deposit]]*0.02,Table1_2[[#This Row],[Bank Deposit]])</f>
        <v>285173</v>
      </c>
    </row>
    <row r="1873" spans="1:18" x14ac:dyDescent="0.25">
      <c r="A1873" s="21" t="s">
        <v>8508</v>
      </c>
      <c r="B1873">
        <v>501707659</v>
      </c>
      <c r="C1873">
        <v>71</v>
      </c>
      <c r="D1873" s="8">
        <v>18773.25</v>
      </c>
      <c r="E1873" s="21" t="s">
        <v>12</v>
      </c>
      <c r="F1873" s="21" t="s">
        <v>168</v>
      </c>
      <c r="G1873" s="21" t="s">
        <v>2773</v>
      </c>
      <c r="H1873" s="22">
        <v>193381</v>
      </c>
      <c r="I1873" s="22">
        <v>108414.38110463999</v>
      </c>
      <c r="J1873" s="21" t="s">
        <v>8510</v>
      </c>
      <c r="K1873" s="21"/>
      <c r="L1873" s="22">
        <v>2723796997</v>
      </c>
      <c r="M1873" s="22">
        <v>0</v>
      </c>
      <c r="N1873" s="21" t="s">
        <v>12539</v>
      </c>
      <c r="O1873" s="8">
        <v>44238</v>
      </c>
      <c r="P1873" s="21" t="s">
        <v>12512</v>
      </c>
      <c r="Q1873" s="22">
        <f>Table1_2[[#This Row],[Bank Deposit]]-Table1_2[[#This Row],[Saving Accounts]]</f>
        <v>84966.618895360007</v>
      </c>
      <c r="R1873" s="22">
        <f>IF(AND(Table1_2[[#This Row],[Bank Deposit]]&gt;=500000),Table1_2[[#This Row],[Bank Deposit]]+Table1_2[[#This Row],[Bank Deposit]]*0.02,Table1_2[[#This Row],[Bank Deposit]])</f>
        <v>193381</v>
      </c>
    </row>
    <row r="1874" spans="1:18" x14ac:dyDescent="0.25">
      <c r="A1874" s="21" t="s">
        <v>4403</v>
      </c>
      <c r="B1874">
        <v>662531806</v>
      </c>
      <c r="C1874">
        <v>65</v>
      </c>
      <c r="D1874" s="8">
        <v>20964.75</v>
      </c>
      <c r="E1874" s="21" t="s">
        <v>1094</v>
      </c>
      <c r="F1874" s="21" t="s">
        <v>721</v>
      </c>
      <c r="G1874" s="21" t="s">
        <v>4084</v>
      </c>
      <c r="H1874" s="22">
        <v>1436045</v>
      </c>
      <c r="I1874" s="22">
        <v>717475.19981759996</v>
      </c>
      <c r="J1874" s="21" t="s">
        <v>4405</v>
      </c>
      <c r="K1874" s="21"/>
      <c r="L1874" s="22">
        <v>19243008</v>
      </c>
      <c r="M1874" s="22">
        <v>0</v>
      </c>
      <c r="N1874" s="21" t="s">
        <v>12525</v>
      </c>
      <c r="O1874" s="8">
        <v>44349</v>
      </c>
      <c r="P1874" s="21" t="s">
        <v>12506</v>
      </c>
      <c r="Q1874" s="22">
        <f>Table1_2[[#This Row],[Bank Deposit]]-Table1_2[[#This Row],[Saving Accounts]]</f>
        <v>718569.80018240004</v>
      </c>
      <c r="R1874" s="22">
        <f>IF(AND(Table1_2[[#This Row],[Bank Deposit]]&gt;=500000),Table1_2[[#This Row],[Bank Deposit]]+Table1_2[[#This Row],[Bank Deposit]]*0.02,Table1_2[[#This Row],[Bank Deposit]])</f>
        <v>1464765.9</v>
      </c>
    </row>
    <row r="1875" spans="1:18" x14ac:dyDescent="0.25">
      <c r="A1875" s="21" t="s">
        <v>8732</v>
      </c>
      <c r="B1875">
        <v>913730367</v>
      </c>
      <c r="C1875">
        <v>61</v>
      </c>
      <c r="D1875" s="8">
        <v>22425.75</v>
      </c>
      <c r="E1875" s="21" t="s">
        <v>12</v>
      </c>
      <c r="F1875" s="21" t="s">
        <v>1626</v>
      </c>
      <c r="G1875" s="21" t="s">
        <v>3820</v>
      </c>
      <c r="H1875" s="22">
        <v>636612</v>
      </c>
      <c r="I1875" s="22">
        <v>98089.119180000096</v>
      </c>
      <c r="J1875" s="21" t="s">
        <v>8734</v>
      </c>
      <c r="K1875" s="21"/>
      <c r="L1875" s="22">
        <v>1564178559</v>
      </c>
      <c r="M1875" s="22">
        <v>0</v>
      </c>
      <c r="N1875" s="21" t="s">
        <v>12522</v>
      </c>
      <c r="O1875" s="8">
        <v>44203</v>
      </c>
      <c r="P1875" s="21" t="s">
        <v>12510</v>
      </c>
      <c r="Q1875" s="22">
        <f>Table1_2[[#This Row],[Bank Deposit]]-Table1_2[[#This Row],[Saving Accounts]]</f>
        <v>538522.88081999985</v>
      </c>
      <c r="R1875" s="22">
        <f>IF(AND(Table1_2[[#This Row],[Bank Deposit]]&gt;=500000),Table1_2[[#This Row],[Bank Deposit]]+Table1_2[[#This Row],[Bank Deposit]]*0.02,Table1_2[[#This Row],[Bank Deposit]])</f>
        <v>649344.24</v>
      </c>
    </row>
    <row r="1876" spans="1:18" x14ac:dyDescent="0.25">
      <c r="A1876" s="21" t="s">
        <v>4955</v>
      </c>
      <c r="B1876">
        <v>120381038</v>
      </c>
      <c r="C1876">
        <v>60</v>
      </c>
      <c r="D1876" s="8">
        <v>22791</v>
      </c>
      <c r="E1876" s="21" t="s">
        <v>1094</v>
      </c>
      <c r="F1876" s="21" t="s">
        <v>208</v>
      </c>
      <c r="G1876" s="21" t="s">
        <v>4066</v>
      </c>
      <c r="H1876" s="22">
        <v>40303</v>
      </c>
      <c r="I1876" s="22">
        <v>6018.6551040000004</v>
      </c>
      <c r="J1876" s="21" t="s">
        <v>4957</v>
      </c>
      <c r="K1876" s="21"/>
      <c r="L1876" s="22">
        <v>8543962</v>
      </c>
      <c r="M1876" s="22">
        <v>0</v>
      </c>
      <c r="N1876" s="21" t="s">
        <v>12525</v>
      </c>
      <c r="O1876" s="8">
        <v>44233</v>
      </c>
      <c r="P1876" s="21" t="s">
        <v>12506</v>
      </c>
      <c r="Q1876" s="22">
        <f>Table1_2[[#This Row],[Bank Deposit]]-Table1_2[[#This Row],[Saving Accounts]]</f>
        <v>34284.344896000002</v>
      </c>
      <c r="R1876" s="22">
        <f>IF(AND(Table1_2[[#This Row],[Bank Deposit]]&gt;=500000),Table1_2[[#This Row],[Bank Deposit]]+Table1_2[[#This Row],[Bank Deposit]]*0.02,Table1_2[[#This Row],[Bank Deposit]])</f>
        <v>40303</v>
      </c>
    </row>
    <row r="1877" spans="1:18" x14ac:dyDescent="0.25">
      <c r="A1877" s="21" t="s">
        <v>1429</v>
      </c>
      <c r="B1877">
        <v>922947867</v>
      </c>
      <c r="C1877">
        <v>34</v>
      </c>
      <c r="D1877" s="8">
        <v>32287.5</v>
      </c>
      <c r="E1877" s="21" t="s">
        <v>1094</v>
      </c>
      <c r="F1877" s="21" t="s">
        <v>139</v>
      </c>
      <c r="G1877" s="21" t="s">
        <v>14</v>
      </c>
      <c r="H1877" s="22">
        <v>3243586</v>
      </c>
      <c r="I1877" s="22">
        <v>911671.97253719997</v>
      </c>
      <c r="J1877" s="21" t="s">
        <v>1431</v>
      </c>
      <c r="K1877" s="21"/>
      <c r="L1877" s="22">
        <v>304782624</v>
      </c>
      <c r="M1877" s="22">
        <v>0</v>
      </c>
      <c r="N1877" s="21" t="s">
        <v>12525</v>
      </c>
      <c r="O1877" s="8">
        <v>44579</v>
      </c>
      <c r="P1877" s="21" t="s">
        <v>12564</v>
      </c>
      <c r="Q1877" s="22">
        <f>Table1_2[[#This Row],[Bank Deposit]]-Table1_2[[#This Row],[Saving Accounts]]</f>
        <v>2331914.0274628</v>
      </c>
      <c r="R1877" s="22">
        <f>IF(AND(Table1_2[[#This Row],[Bank Deposit]]&gt;=500000),Table1_2[[#This Row],[Bank Deposit]]+Table1_2[[#This Row],[Bank Deposit]]*0.02,Table1_2[[#This Row],[Bank Deposit]])</f>
        <v>3308457.72</v>
      </c>
    </row>
    <row r="1878" spans="1:18" x14ac:dyDescent="0.25">
      <c r="A1878" s="21" t="s">
        <v>7391</v>
      </c>
      <c r="B1878">
        <v>782301506</v>
      </c>
      <c r="C1878">
        <v>17</v>
      </c>
      <c r="D1878" s="8">
        <v>38496.75</v>
      </c>
      <c r="E1878" s="21" t="s">
        <v>12</v>
      </c>
      <c r="F1878" s="21" t="s">
        <v>1815</v>
      </c>
      <c r="G1878" s="21" t="s">
        <v>4058</v>
      </c>
      <c r="H1878" s="22">
        <v>347283</v>
      </c>
      <c r="I1878" s="22">
        <v>121311.03802950001</v>
      </c>
      <c r="J1878" s="21" t="s">
        <v>7393</v>
      </c>
      <c r="K1878" s="21"/>
      <c r="L1878" s="22">
        <v>798401175</v>
      </c>
      <c r="M1878" s="22">
        <v>0</v>
      </c>
      <c r="N1878" s="21" t="s">
        <v>12525</v>
      </c>
      <c r="O1878" s="8">
        <v>44655</v>
      </c>
      <c r="P1878" s="21" t="s">
        <v>12506</v>
      </c>
      <c r="Q1878" s="22">
        <f>Table1_2[[#This Row],[Bank Deposit]]-Table1_2[[#This Row],[Saving Accounts]]</f>
        <v>225971.96197050001</v>
      </c>
      <c r="R1878" s="22">
        <f>IF(AND(Table1_2[[#This Row],[Bank Deposit]]&gt;=500000),Table1_2[[#This Row],[Bank Deposit]]+Table1_2[[#This Row],[Bank Deposit]]*0.02,Table1_2[[#This Row],[Bank Deposit]])</f>
        <v>347283</v>
      </c>
    </row>
    <row r="1879" spans="1:18" x14ac:dyDescent="0.25">
      <c r="A1879" s="21" t="s">
        <v>8877</v>
      </c>
      <c r="B1879">
        <v>518406085</v>
      </c>
      <c r="C1879">
        <v>18</v>
      </c>
      <c r="D1879" s="8">
        <v>38131.5</v>
      </c>
      <c r="E1879" s="21" t="s">
        <v>12</v>
      </c>
      <c r="F1879" s="21" t="s">
        <v>1400</v>
      </c>
      <c r="G1879" s="21" t="s">
        <v>3820</v>
      </c>
      <c r="H1879" s="22">
        <v>150704</v>
      </c>
      <c r="I1879" s="22">
        <v>21098.59272864</v>
      </c>
      <c r="J1879" s="21" t="s">
        <v>157</v>
      </c>
      <c r="K1879" s="21"/>
      <c r="L1879" s="22">
        <v>40206607</v>
      </c>
      <c r="M1879" s="22">
        <v>0</v>
      </c>
      <c r="N1879" s="21" t="s">
        <v>12522</v>
      </c>
      <c r="O1879" s="8">
        <v>44505</v>
      </c>
      <c r="P1879" s="21" t="s">
        <v>12510</v>
      </c>
      <c r="Q1879" s="22">
        <f>Table1_2[[#This Row],[Bank Deposit]]-Table1_2[[#This Row],[Saving Accounts]]</f>
        <v>129605.40727136</v>
      </c>
      <c r="R1879" s="22">
        <f>IF(AND(Table1_2[[#This Row],[Bank Deposit]]&gt;=500000),Table1_2[[#This Row],[Bank Deposit]]+Table1_2[[#This Row],[Bank Deposit]]*0.02,Table1_2[[#This Row],[Bank Deposit]])</f>
        <v>150704</v>
      </c>
    </row>
    <row r="1880" spans="1:18" x14ac:dyDescent="0.25">
      <c r="A1880" s="21" t="s">
        <v>6551</v>
      </c>
      <c r="B1880">
        <v>112752941</v>
      </c>
      <c r="C1880">
        <v>33</v>
      </c>
      <c r="D1880" s="8">
        <v>32652.75</v>
      </c>
      <c r="E1880" s="21" t="s">
        <v>12</v>
      </c>
      <c r="F1880" s="21" t="s">
        <v>2010</v>
      </c>
      <c r="G1880" s="21" t="s">
        <v>4074</v>
      </c>
      <c r="H1880" s="22">
        <v>67947</v>
      </c>
      <c r="I1880" s="22">
        <v>28701.020304000001</v>
      </c>
      <c r="J1880" s="21" t="s">
        <v>6553</v>
      </c>
      <c r="K1880" s="21"/>
      <c r="L1880" s="22">
        <v>8655808</v>
      </c>
      <c r="M1880" s="22">
        <v>0</v>
      </c>
      <c r="N1880" s="21" t="s">
        <v>12539</v>
      </c>
      <c r="O1880" s="8">
        <v>44206</v>
      </c>
      <c r="P1880" s="21" t="s">
        <v>12512</v>
      </c>
      <c r="Q1880" s="22">
        <f>Table1_2[[#This Row],[Bank Deposit]]-Table1_2[[#This Row],[Saving Accounts]]</f>
        <v>39245.979695999995</v>
      </c>
      <c r="R1880" s="22">
        <f>IF(AND(Table1_2[[#This Row],[Bank Deposit]]&gt;=500000),Table1_2[[#This Row],[Bank Deposit]]+Table1_2[[#This Row],[Bank Deposit]]*0.02,Table1_2[[#This Row],[Bank Deposit]])</f>
        <v>67947</v>
      </c>
    </row>
    <row r="1881" spans="1:18" x14ac:dyDescent="0.25">
      <c r="A1881" s="21" t="s">
        <v>5584</v>
      </c>
      <c r="B1881">
        <v>256687818</v>
      </c>
      <c r="C1881">
        <v>18</v>
      </c>
      <c r="D1881" s="8">
        <v>38131.5</v>
      </c>
      <c r="E1881" s="21" t="s">
        <v>1094</v>
      </c>
      <c r="F1881" s="21" t="s">
        <v>256</v>
      </c>
      <c r="G1881" s="21" t="s">
        <v>4074</v>
      </c>
      <c r="H1881" s="22">
        <v>992389</v>
      </c>
      <c r="I1881" s="22">
        <v>325718.9496162</v>
      </c>
      <c r="J1881" s="21" t="s">
        <v>5586</v>
      </c>
      <c r="K1881" s="21"/>
      <c r="L1881" s="22">
        <v>3073101696</v>
      </c>
      <c r="M1881" s="22">
        <v>0</v>
      </c>
      <c r="N1881" s="21" t="s">
        <v>12539</v>
      </c>
      <c r="O1881" s="8">
        <v>44484</v>
      </c>
      <c r="P1881" s="21" t="s">
        <v>12512</v>
      </c>
      <c r="Q1881" s="22">
        <f>Table1_2[[#This Row],[Bank Deposit]]-Table1_2[[#This Row],[Saving Accounts]]</f>
        <v>666670.05038379994</v>
      </c>
      <c r="R1881" s="22">
        <f>IF(AND(Table1_2[[#This Row],[Bank Deposit]]&gt;=500000),Table1_2[[#This Row],[Bank Deposit]]+Table1_2[[#This Row],[Bank Deposit]]*0.02,Table1_2[[#This Row],[Bank Deposit]])</f>
        <v>1012236.78</v>
      </c>
    </row>
    <row r="1882" spans="1:18" x14ac:dyDescent="0.25">
      <c r="A1882" s="21" t="s">
        <v>1717</v>
      </c>
      <c r="B1882">
        <v>33056746</v>
      </c>
      <c r="C1882">
        <v>43</v>
      </c>
      <c r="D1882" s="8">
        <v>29000.25</v>
      </c>
      <c r="E1882" s="21" t="s">
        <v>1094</v>
      </c>
      <c r="F1882" s="21" t="s">
        <v>88</v>
      </c>
      <c r="G1882" s="21" t="s">
        <v>14</v>
      </c>
      <c r="H1882" s="22">
        <v>508775</v>
      </c>
      <c r="I1882" s="22">
        <v>100367.487528</v>
      </c>
      <c r="J1882" s="21" t="s">
        <v>1719</v>
      </c>
      <c r="K1882" s="21"/>
      <c r="L1882" s="22">
        <v>611444757</v>
      </c>
      <c r="M1882" s="22">
        <v>0</v>
      </c>
      <c r="N1882" s="21" t="s">
        <v>12522</v>
      </c>
      <c r="O1882" s="8">
        <v>44500</v>
      </c>
      <c r="P1882" s="21" t="s">
        <v>12510</v>
      </c>
      <c r="Q1882" s="22">
        <f>Table1_2[[#This Row],[Bank Deposit]]-Table1_2[[#This Row],[Saving Accounts]]</f>
        <v>408407.51247199997</v>
      </c>
      <c r="R1882" s="22">
        <f>IF(AND(Table1_2[[#This Row],[Bank Deposit]]&gt;=500000),Table1_2[[#This Row],[Bank Deposit]]+Table1_2[[#This Row],[Bank Deposit]]*0.02,Table1_2[[#This Row],[Bank Deposit]])</f>
        <v>518950.5</v>
      </c>
    </row>
    <row r="1883" spans="1:18" x14ac:dyDescent="0.25">
      <c r="A1883" s="21" t="s">
        <v>4892</v>
      </c>
      <c r="B1883">
        <v>778489603</v>
      </c>
      <c r="C1883">
        <v>74</v>
      </c>
      <c r="D1883" s="8">
        <v>17677.5</v>
      </c>
      <c r="E1883" s="21" t="s">
        <v>1094</v>
      </c>
      <c r="F1883" s="21" t="s">
        <v>1304</v>
      </c>
      <c r="G1883" s="21" t="s">
        <v>4054</v>
      </c>
      <c r="H1883" s="22">
        <v>290796</v>
      </c>
      <c r="I1883" s="22">
        <v>44346.318630000002</v>
      </c>
      <c r="J1883" s="21" t="s">
        <v>4894</v>
      </c>
      <c r="K1883" s="21"/>
      <c r="L1883" s="22">
        <v>5039073</v>
      </c>
      <c r="M1883" s="22">
        <v>35997024</v>
      </c>
      <c r="N1883" s="21" t="s">
        <v>12515</v>
      </c>
      <c r="O1883" s="8">
        <v>44216</v>
      </c>
      <c r="P1883" s="21" t="s">
        <v>12527</v>
      </c>
      <c r="Q1883" s="22">
        <f>Table1_2[[#This Row],[Bank Deposit]]-Table1_2[[#This Row],[Saving Accounts]]</f>
        <v>246449.68137000001</v>
      </c>
      <c r="R1883" s="22">
        <f>IF(AND(Table1_2[[#This Row],[Bank Deposit]]&gt;=500000),Table1_2[[#This Row],[Bank Deposit]]+Table1_2[[#This Row],[Bank Deposit]]*0.02,Table1_2[[#This Row],[Bank Deposit]])</f>
        <v>290796</v>
      </c>
    </row>
    <row r="1884" spans="1:18" x14ac:dyDescent="0.25">
      <c r="A1884" s="21" t="s">
        <v>459</v>
      </c>
      <c r="B1884">
        <v>62940595</v>
      </c>
      <c r="C1884">
        <v>76</v>
      </c>
      <c r="D1884" s="8">
        <v>16947</v>
      </c>
      <c r="E1884" s="21" t="s">
        <v>12</v>
      </c>
      <c r="F1884" s="21" t="s">
        <v>34</v>
      </c>
      <c r="G1884" s="21" t="s">
        <v>14</v>
      </c>
      <c r="H1884" s="22">
        <v>136205</v>
      </c>
      <c r="I1884" s="22">
        <v>134989.06780799999</v>
      </c>
      <c r="J1884" s="21" t="s">
        <v>461</v>
      </c>
      <c r="K1884" s="21"/>
      <c r="L1884" s="22">
        <v>128955645</v>
      </c>
      <c r="M1884" s="22">
        <v>7467446735</v>
      </c>
      <c r="N1884" s="21" t="s">
        <v>12515</v>
      </c>
      <c r="O1884" s="8">
        <v>44567</v>
      </c>
      <c r="P1884" s="21" t="s">
        <v>12506</v>
      </c>
      <c r="Q1884" s="22">
        <f>Table1_2[[#This Row],[Bank Deposit]]-Table1_2[[#This Row],[Saving Accounts]]</f>
        <v>1215.9321920000075</v>
      </c>
      <c r="R1884" s="22">
        <f>IF(AND(Table1_2[[#This Row],[Bank Deposit]]&gt;=500000),Table1_2[[#This Row],[Bank Deposit]]+Table1_2[[#This Row],[Bank Deposit]]*0.02,Table1_2[[#This Row],[Bank Deposit]])</f>
        <v>136205</v>
      </c>
    </row>
    <row r="1885" spans="1:18" x14ac:dyDescent="0.25">
      <c r="A1885" s="21" t="s">
        <v>2488</v>
      </c>
      <c r="B1885">
        <v>596666418</v>
      </c>
      <c r="C1885">
        <v>85</v>
      </c>
      <c r="D1885" s="8">
        <v>13659.75</v>
      </c>
      <c r="E1885" s="21" t="s">
        <v>12</v>
      </c>
      <c r="F1885" s="21" t="s">
        <v>422</v>
      </c>
      <c r="G1885" s="21" t="s">
        <v>1964</v>
      </c>
      <c r="H1885" s="22">
        <v>1012792</v>
      </c>
      <c r="I1885" s="22">
        <v>466378.50133439997</v>
      </c>
      <c r="J1885" s="21" t="s">
        <v>2490</v>
      </c>
      <c r="K1885" s="21"/>
      <c r="L1885" s="22">
        <v>1697546752</v>
      </c>
      <c r="M1885" s="22">
        <v>0</v>
      </c>
      <c r="N1885" s="21" t="s">
        <v>12522</v>
      </c>
      <c r="O1885" s="8">
        <v>44629</v>
      </c>
      <c r="P1885" s="21" t="s">
        <v>12512</v>
      </c>
      <c r="Q1885" s="22">
        <f>Table1_2[[#This Row],[Bank Deposit]]-Table1_2[[#This Row],[Saving Accounts]]</f>
        <v>546413.49866560008</v>
      </c>
      <c r="R1885" s="22">
        <f>IF(AND(Table1_2[[#This Row],[Bank Deposit]]&gt;=500000),Table1_2[[#This Row],[Bank Deposit]]+Table1_2[[#This Row],[Bank Deposit]]*0.02,Table1_2[[#This Row],[Bank Deposit]])</f>
        <v>1033047.84</v>
      </c>
    </row>
    <row r="1886" spans="1:18" x14ac:dyDescent="0.25">
      <c r="A1886" s="21" t="s">
        <v>7413</v>
      </c>
      <c r="B1886">
        <v>643055435</v>
      </c>
      <c r="C1886">
        <v>31</v>
      </c>
      <c r="D1886" s="8">
        <v>33383.25</v>
      </c>
      <c r="E1886" s="21" t="s">
        <v>12</v>
      </c>
      <c r="F1886" s="21" t="s">
        <v>1479</v>
      </c>
      <c r="G1886" s="21" t="s">
        <v>4058</v>
      </c>
      <c r="H1886" s="22">
        <v>1702163</v>
      </c>
      <c r="I1886" s="22">
        <v>396576.48732408002</v>
      </c>
      <c r="J1886" s="21" t="s">
        <v>7415</v>
      </c>
      <c r="K1886" s="21"/>
      <c r="L1886" s="22">
        <v>640259136</v>
      </c>
      <c r="M1886" s="22">
        <v>2484743976</v>
      </c>
      <c r="N1886" s="21" t="s">
        <v>12515</v>
      </c>
      <c r="O1886" s="8">
        <v>44480</v>
      </c>
      <c r="P1886" s="21" t="s">
        <v>12516</v>
      </c>
      <c r="Q1886" s="22">
        <f>Table1_2[[#This Row],[Bank Deposit]]-Table1_2[[#This Row],[Saving Accounts]]</f>
        <v>1305586.51267592</v>
      </c>
      <c r="R1886" s="22">
        <f>IF(AND(Table1_2[[#This Row],[Bank Deposit]]&gt;=500000),Table1_2[[#This Row],[Bank Deposit]]+Table1_2[[#This Row],[Bank Deposit]]*0.02,Table1_2[[#This Row],[Bank Deposit]])</f>
        <v>1736206.26</v>
      </c>
    </row>
    <row r="1887" spans="1:18" x14ac:dyDescent="0.25">
      <c r="A1887" s="21" t="s">
        <v>996</v>
      </c>
      <c r="B1887">
        <v>190152480</v>
      </c>
      <c r="C1887">
        <v>25</v>
      </c>
      <c r="D1887" s="8">
        <v>35574.75</v>
      </c>
      <c r="E1887" s="21" t="s">
        <v>12</v>
      </c>
      <c r="F1887" s="21" t="s">
        <v>610</v>
      </c>
      <c r="G1887" s="21" t="s">
        <v>14</v>
      </c>
      <c r="H1887" s="22">
        <v>308370</v>
      </c>
      <c r="I1887" s="22">
        <v>96707.334405240006</v>
      </c>
      <c r="J1887" s="21" t="s">
        <v>998</v>
      </c>
      <c r="K1887" s="21"/>
      <c r="L1887" s="22">
        <v>1937299364</v>
      </c>
      <c r="M1887" s="22">
        <v>0</v>
      </c>
      <c r="N1887" s="21" t="s">
        <v>12505</v>
      </c>
      <c r="O1887" s="8">
        <v>44680</v>
      </c>
      <c r="P1887" s="21" t="s">
        <v>12506</v>
      </c>
      <c r="Q1887" s="22">
        <f>Table1_2[[#This Row],[Bank Deposit]]-Table1_2[[#This Row],[Saving Accounts]]</f>
        <v>211662.66559475998</v>
      </c>
      <c r="R1887" s="22">
        <f>IF(AND(Table1_2[[#This Row],[Bank Deposit]]&gt;=500000),Table1_2[[#This Row],[Bank Deposit]]+Table1_2[[#This Row],[Bank Deposit]]*0.02,Table1_2[[#This Row],[Bank Deposit]])</f>
        <v>308370</v>
      </c>
    </row>
    <row r="1888" spans="1:18" x14ac:dyDescent="0.25">
      <c r="A1888" s="21" t="s">
        <v>2923</v>
      </c>
      <c r="B1888">
        <v>163972762</v>
      </c>
      <c r="C1888">
        <v>45</v>
      </c>
      <c r="D1888" s="8">
        <v>28269.75</v>
      </c>
      <c r="E1888" s="21" t="s">
        <v>1094</v>
      </c>
      <c r="F1888" s="21" t="s">
        <v>199</v>
      </c>
      <c r="G1888" s="21" t="s">
        <v>2773</v>
      </c>
      <c r="H1888" s="22">
        <v>1995534</v>
      </c>
      <c r="I1888" s="22">
        <v>811248.91720256</v>
      </c>
      <c r="J1888" s="21" t="s">
        <v>2925</v>
      </c>
      <c r="K1888" s="21"/>
      <c r="L1888" s="22">
        <v>2313962784</v>
      </c>
      <c r="M1888" s="22">
        <v>0</v>
      </c>
      <c r="N1888" s="21" t="s">
        <v>12522</v>
      </c>
      <c r="O1888" s="8">
        <v>44585</v>
      </c>
      <c r="P1888" s="21" t="s">
        <v>12512</v>
      </c>
      <c r="Q1888" s="22">
        <f>Table1_2[[#This Row],[Bank Deposit]]-Table1_2[[#This Row],[Saving Accounts]]</f>
        <v>1184285.08279744</v>
      </c>
      <c r="R1888" s="22">
        <f>IF(AND(Table1_2[[#This Row],[Bank Deposit]]&gt;=500000),Table1_2[[#This Row],[Bank Deposit]]+Table1_2[[#This Row],[Bank Deposit]]*0.02,Table1_2[[#This Row],[Bank Deposit]])</f>
        <v>2035444.68</v>
      </c>
    </row>
    <row r="1889" spans="1:18" x14ac:dyDescent="0.25">
      <c r="A1889" s="21" t="s">
        <v>6895</v>
      </c>
      <c r="B1889">
        <v>234392725</v>
      </c>
      <c r="C1889">
        <v>80</v>
      </c>
      <c r="D1889" s="8">
        <v>15486</v>
      </c>
      <c r="E1889" s="21" t="s">
        <v>12</v>
      </c>
      <c r="F1889" s="21" t="s">
        <v>1197</v>
      </c>
      <c r="G1889" s="21" t="s">
        <v>4095</v>
      </c>
      <c r="H1889" s="22">
        <v>561513</v>
      </c>
      <c r="I1889" s="22">
        <v>427984.19281799998</v>
      </c>
      <c r="J1889" s="21" t="s">
        <v>6897</v>
      </c>
      <c r="K1889" s="21"/>
      <c r="L1889" s="22">
        <v>711531216</v>
      </c>
      <c r="M1889" s="22">
        <v>0</v>
      </c>
      <c r="N1889" s="21" t="s">
        <v>12505</v>
      </c>
      <c r="O1889" s="8">
        <v>44391</v>
      </c>
      <c r="P1889" s="21" t="s">
        <v>12506</v>
      </c>
      <c r="Q1889" s="22">
        <f>Table1_2[[#This Row],[Bank Deposit]]-Table1_2[[#This Row],[Saving Accounts]]</f>
        <v>133528.80718200002</v>
      </c>
      <c r="R1889" s="22">
        <f>IF(AND(Table1_2[[#This Row],[Bank Deposit]]&gt;=500000),Table1_2[[#This Row],[Bank Deposit]]+Table1_2[[#This Row],[Bank Deposit]]*0.02,Table1_2[[#This Row],[Bank Deposit]])</f>
        <v>572743.26</v>
      </c>
    </row>
    <row r="1890" spans="1:18" x14ac:dyDescent="0.25">
      <c r="A1890" s="21" t="s">
        <v>263</v>
      </c>
      <c r="B1890">
        <v>25156448</v>
      </c>
      <c r="C1890">
        <v>79</v>
      </c>
      <c r="D1890" s="8">
        <v>15851.25</v>
      </c>
      <c r="E1890" s="21" t="s">
        <v>12</v>
      </c>
      <c r="F1890" s="21" t="s">
        <v>264</v>
      </c>
      <c r="G1890" s="21" t="s">
        <v>14</v>
      </c>
      <c r="H1890" s="22">
        <v>23968</v>
      </c>
      <c r="I1890" s="22">
        <v>23505.01998624</v>
      </c>
      <c r="J1890" s="21" t="s">
        <v>266</v>
      </c>
      <c r="K1890" s="21"/>
      <c r="L1890" s="22">
        <v>212867655</v>
      </c>
      <c r="M1890" s="22">
        <v>0</v>
      </c>
      <c r="N1890" s="21" t="s">
        <v>12522</v>
      </c>
      <c r="O1890" s="8">
        <v>44442</v>
      </c>
      <c r="P1890" s="21" t="s">
        <v>12510</v>
      </c>
      <c r="Q1890" s="22">
        <f>Table1_2[[#This Row],[Bank Deposit]]-Table1_2[[#This Row],[Saving Accounts]]</f>
        <v>462.98001375999957</v>
      </c>
      <c r="R1890" s="22">
        <f>IF(AND(Table1_2[[#This Row],[Bank Deposit]]&gt;=500000),Table1_2[[#This Row],[Bank Deposit]]+Table1_2[[#This Row],[Bank Deposit]]*0.02,Table1_2[[#This Row],[Bank Deposit]])</f>
        <v>23968</v>
      </c>
    </row>
    <row r="1891" spans="1:18" x14ac:dyDescent="0.25">
      <c r="A1891" s="21" t="s">
        <v>2974</v>
      </c>
      <c r="B1891">
        <v>551030874</v>
      </c>
      <c r="C1891">
        <v>28</v>
      </c>
      <c r="D1891" s="8">
        <v>34479</v>
      </c>
      <c r="E1891" s="21" t="s">
        <v>1094</v>
      </c>
      <c r="F1891" s="21" t="s">
        <v>172</v>
      </c>
      <c r="G1891" s="21" t="s">
        <v>2773</v>
      </c>
      <c r="H1891" s="22">
        <v>636897</v>
      </c>
      <c r="I1891" s="22">
        <v>210324.235212</v>
      </c>
      <c r="J1891" s="21" t="s">
        <v>2976</v>
      </c>
      <c r="K1891" s="21"/>
      <c r="L1891" s="22">
        <v>666055308</v>
      </c>
      <c r="M1891" s="22">
        <v>1339052736</v>
      </c>
      <c r="N1891" s="21" t="s">
        <v>12515</v>
      </c>
      <c r="O1891" s="8">
        <v>44396</v>
      </c>
      <c r="P1891" s="21" t="s">
        <v>12516</v>
      </c>
      <c r="Q1891" s="22">
        <f>Table1_2[[#This Row],[Bank Deposit]]-Table1_2[[#This Row],[Saving Accounts]]</f>
        <v>426572.76478800003</v>
      </c>
      <c r="R1891" s="22">
        <f>IF(AND(Table1_2[[#This Row],[Bank Deposit]]&gt;=500000),Table1_2[[#This Row],[Bank Deposit]]+Table1_2[[#This Row],[Bank Deposit]]*0.02,Table1_2[[#This Row],[Bank Deposit]])</f>
        <v>649634.93999999994</v>
      </c>
    </row>
    <row r="1892" spans="1:18" x14ac:dyDescent="0.25">
      <c r="A1892" s="21" t="s">
        <v>5023</v>
      </c>
      <c r="B1892">
        <v>790819977</v>
      </c>
      <c r="C1892">
        <v>82</v>
      </c>
      <c r="D1892" s="8">
        <v>14755.5</v>
      </c>
      <c r="E1892" s="21" t="s">
        <v>1094</v>
      </c>
      <c r="F1892" s="21" t="s">
        <v>955</v>
      </c>
      <c r="G1892" s="21" t="s">
        <v>4099</v>
      </c>
      <c r="H1892" s="22">
        <v>160695</v>
      </c>
      <c r="I1892" s="22">
        <v>119075.16216959999</v>
      </c>
      <c r="J1892" s="21" t="s">
        <v>5025</v>
      </c>
      <c r="K1892" s="21"/>
      <c r="L1892" s="22">
        <v>1126689642</v>
      </c>
      <c r="M1892" s="22">
        <v>901801474</v>
      </c>
      <c r="N1892" s="21" t="s">
        <v>12515</v>
      </c>
      <c r="O1892" s="8">
        <v>44426</v>
      </c>
      <c r="P1892" s="21" t="s">
        <v>12516</v>
      </c>
      <c r="Q1892" s="22">
        <f>Table1_2[[#This Row],[Bank Deposit]]-Table1_2[[#This Row],[Saving Accounts]]</f>
        <v>41619.837830400007</v>
      </c>
      <c r="R1892" s="22">
        <f>IF(AND(Table1_2[[#This Row],[Bank Deposit]]&gt;=500000),Table1_2[[#This Row],[Bank Deposit]]+Table1_2[[#This Row],[Bank Deposit]]*0.02,Table1_2[[#This Row],[Bank Deposit]])</f>
        <v>160695</v>
      </c>
    </row>
    <row r="1893" spans="1:18" x14ac:dyDescent="0.25">
      <c r="A1893" s="21" t="s">
        <v>7367</v>
      </c>
      <c r="B1893">
        <v>680580260</v>
      </c>
      <c r="C1893">
        <v>47</v>
      </c>
      <c r="D1893" s="8">
        <v>27539.25</v>
      </c>
      <c r="E1893" s="21" t="s">
        <v>12</v>
      </c>
      <c r="F1893" s="21" t="s">
        <v>370</v>
      </c>
      <c r="G1893" s="21" t="s">
        <v>4058</v>
      </c>
      <c r="H1893" s="22">
        <v>1259139</v>
      </c>
      <c r="I1893" s="22">
        <v>160052.47192800001</v>
      </c>
      <c r="J1893" s="21" t="s">
        <v>7369</v>
      </c>
      <c r="K1893" s="21"/>
      <c r="L1893" s="22">
        <v>1578344782</v>
      </c>
      <c r="M1893" s="22">
        <v>0</v>
      </c>
      <c r="N1893" s="21" t="s">
        <v>12522</v>
      </c>
      <c r="O1893" s="8">
        <v>44550</v>
      </c>
      <c r="P1893" s="21" t="s">
        <v>12510</v>
      </c>
      <c r="Q1893" s="22">
        <f>Table1_2[[#This Row],[Bank Deposit]]-Table1_2[[#This Row],[Saving Accounts]]</f>
        <v>1099086.528072</v>
      </c>
      <c r="R1893" s="22">
        <f>IF(AND(Table1_2[[#This Row],[Bank Deposit]]&gt;=500000),Table1_2[[#This Row],[Bank Deposit]]+Table1_2[[#This Row],[Bank Deposit]]*0.02,Table1_2[[#This Row],[Bank Deposit]])</f>
        <v>1284321.78</v>
      </c>
    </row>
    <row r="1894" spans="1:18" x14ac:dyDescent="0.25">
      <c r="A1894" s="21" t="s">
        <v>2592</v>
      </c>
      <c r="B1894">
        <v>434049617</v>
      </c>
      <c r="C1894">
        <v>61</v>
      </c>
      <c r="D1894" s="8">
        <v>22425.75</v>
      </c>
      <c r="E1894" s="21" t="s">
        <v>12</v>
      </c>
      <c r="F1894" s="21" t="s">
        <v>1308</v>
      </c>
      <c r="G1894" s="21" t="s">
        <v>1964</v>
      </c>
      <c r="H1894" s="22">
        <v>1713019</v>
      </c>
      <c r="I1894" s="22">
        <v>382273.65019088</v>
      </c>
      <c r="J1894" s="21" t="s">
        <v>2594</v>
      </c>
      <c r="K1894" s="21"/>
      <c r="L1894" s="22">
        <v>670099567</v>
      </c>
      <c r="M1894" s="22">
        <v>0</v>
      </c>
      <c r="N1894" s="21" t="s">
        <v>12539</v>
      </c>
      <c r="O1894" s="8">
        <v>44487</v>
      </c>
      <c r="P1894" s="21" t="s">
        <v>12512</v>
      </c>
      <c r="Q1894" s="22">
        <f>Table1_2[[#This Row],[Bank Deposit]]-Table1_2[[#This Row],[Saving Accounts]]</f>
        <v>1330745.3498091199</v>
      </c>
      <c r="R1894" s="22">
        <f>IF(AND(Table1_2[[#This Row],[Bank Deposit]]&gt;=500000),Table1_2[[#This Row],[Bank Deposit]]+Table1_2[[#This Row],[Bank Deposit]]*0.02,Table1_2[[#This Row],[Bank Deposit]])</f>
        <v>1747279.38</v>
      </c>
    </row>
    <row r="1895" spans="1:18" x14ac:dyDescent="0.25">
      <c r="A1895" s="21" t="s">
        <v>3231</v>
      </c>
      <c r="B1895">
        <v>75645378</v>
      </c>
      <c r="C1895">
        <v>73</v>
      </c>
      <c r="D1895" s="8">
        <v>18042.75</v>
      </c>
      <c r="E1895" s="21" t="s">
        <v>1094</v>
      </c>
      <c r="F1895" s="21" t="s">
        <v>1746</v>
      </c>
      <c r="G1895" s="21" t="s">
        <v>3058</v>
      </c>
      <c r="H1895" s="22">
        <v>204597</v>
      </c>
      <c r="I1895" s="22">
        <v>272234.4315912</v>
      </c>
      <c r="J1895" s="21" t="s">
        <v>3233</v>
      </c>
      <c r="K1895" s="21"/>
      <c r="L1895" s="22">
        <v>742801514</v>
      </c>
      <c r="M1895" s="22">
        <v>0</v>
      </c>
      <c r="N1895" s="21" t="s">
        <v>12539</v>
      </c>
      <c r="O1895" s="8">
        <v>44485</v>
      </c>
      <c r="P1895" s="21" t="s">
        <v>12512</v>
      </c>
      <c r="Q1895" s="22">
        <f>Table1_2[[#This Row],[Bank Deposit]]-Table1_2[[#This Row],[Saving Accounts]]</f>
        <v>-67637.431591200002</v>
      </c>
      <c r="R1895" s="22">
        <f>IF(AND(Table1_2[[#This Row],[Bank Deposit]]&gt;=500000),Table1_2[[#This Row],[Bank Deposit]]+Table1_2[[#This Row],[Bank Deposit]]*0.02,Table1_2[[#This Row],[Bank Deposit]])</f>
        <v>204597</v>
      </c>
    </row>
    <row r="1896" spans="1:18" x14ac:dyDescent="0.25">
      <c r="A1896" s="21" t="s">
        <v>8143</v>
      </c>
      <c r="B1896">
        <v>765691385</v>
      </c>
      <c r="C1896">
        <v>47</v>
      </c>
      <c r="D1896" s="8">
        <v>27539.25</v>
      </c>
      <c r="E1896" s="21" t="s">
        <v>12</v>
      </c>
      <c r="F1896" s="21" t="s">
        <v>385</v>
      </c>
      <c r="G1896" s="21" t="s">
        <v>3331</v>
      </c>
      <c r="H1896" s="22">
        <v>481590</v>
      </c>
      <c r="I1896" s="22">
        <v>161043.80635200001</v>
      </c>
      <c r="J1896" s="21" t="s">
        <v>8145</v>
      </c>
      <c r="K1896" s="21"/>
      <c r="L1896" s="22">
        <v>1339569024</v>
      </c>
      <c r="M1896" s="22">
        <v>0</v>
      </c>
      <c r="N1896" s="21" t="s">
        <v>12539</v>
      </c>
      <c r="O1896" s="8">
        <v>44420</v>
      </c>
      <c r="P1896" s="21" t="s">
        <v>12510</v>
      </c>
      <c r="Q1896" s="22">
        <f>Table1_2[[#This Row],[Bank Deposit]]-Table1_2[[#This Row],[Saving Accounts]]</f>
        <v>320546.19364800001</v>
      </c>
      <c r="R1896" s="22">
        <f>IF(AND(Table1_2[[#This Row],[Bank Deposit]]&gt;=500000),Table1_2[[#This Row],[Bank Deposit]]+Table1_2[[#This Row],[Bank Deposit]]*0.02,Table1_2[[#This Row],[Bank Deposit]])</f>
        <v>481590</v>
      </c>
    </row>
    <row r="1897" spans="1:18" x14ac:dyDescent="0.25">
      <c r="A1897" s="21" t="s">
        <v>6830</v>
      </c>
      <c r="B1897">
        <v>225303584</v>
      </c>
      <c r="C1897">
        <v>78</v>
      </c>
      <c r="D1897" s="8">
        <v>16216.5</v>
      </c>
      <c r="E1897" s="21" t="s">
        <v>12</v>
      </c>
      <c r="F1897" s="21" t="s">
        <v>636</v>
      </c>
      <c r="G1897" s="21" t="s">
        <v>4112</v>
      </c>
      <c r="H1897" s="22">
        <v>311496</v>
      </c>
      <c r="I1897" s="22">
        <v>306512.39462400001</v>
      </c>
      <c r="J1897" s="21" t="s">
        <v>6832</v>
      </c>
      <c r="K1897" s="21"/>
      <c r="L1897" s="22">
        <v>1412968543</v>
      </c>
      <c r="M1897" s="22">
        <v>3237896011</v>
      </c>
      <c r="N1897" s="21" t="s">
        <v>12515</v>
      </c>
      <c r="O1897" s="8">
        <v>44460</v>
      </c>
      <c r="P1897" s="21" t="s">
        <v>12506</v>
      </c>
      <c r="Q1897" s="22">
        <f>Table1_2[[#This Row],[Bank Deposit]]-Table1_2[[#This Row],[Saving Accounts]]</f>
        <v>4983.6053759999922</v>
      </c>
      <c r="R1897" s="22">
        <f>IF(AND(Table1_2[[#This Row],[Bank Deposit]]&gt;=500000),Table1_2[[#This Row],[Bank Deposit]]+Table1_2[[#This Row],[Bank Deposit]]*0.02,Table1_2[[#This Row],[Bank Deposit]])</f>
        <v>311496</v>
      </c>
    </row>
    <row r="1898" spans="1:18" x14ac:dyDescent="0.25">
      <c r="A1898" s="21" t="s">
        <v>5575</v>
      </c>
      <c r="B1898">
        <v>412403373</v>
      </c>
      <c r="C1898">
        <v>66</v>
      </c>
      <c r="D1898" s="8">
        <v>20599.5</v>
      </c>
      <c r="E1898" s="21" t="s">
        <v>1094</v>
      </c>
      <c r="F1898" s="21" t="s">
        <v>549</v>
      </c>
      <c r="G1898" s="21" t="s">
        <v>4105</v>
      </c>
      <c r="H1898" s="22">
        <v>302800</v>
      </c>
      <c r="I1898" s="22">
        <v>206962.05231413999</v>
      </c>
      <c r="J1898" s="21" t="s">
        <v>5577</v>
      </c>
      <c r="K1898" s="21"/>
      <c r="L1898" s="22">
        <v>1723766772</v>
      </c>
      <c r="M1898" s="22">
        <v>0</v>
      </c>
      <c r="N1898" s="21" t="s">
        <v>12522</v>
      </c>
      <c r="O1898" s="8">
        <v>44348</v>
      </c>
      <c r="P1898" s="21" t="s">
        <v>12510</v>
      </c>
      <c r="Q1898" s="22">
        <f>Table1_2[[#This Row],[Bank Deposit]]-Table1_2[[#This Row],[Saving Accounts]]</f>
        <v>95837.94768586001</v>
      </c>
      <c r="R1898" s="22">
        <f>IF(AND(Table1_2[[#This Row],[Bank Deposit]]&gt;=500000),Table1_2[[#This Row],[Bank Deposit]]+Table1_2[[#This Row],[Bank Deposit]]*0.02,Table1_2[[#This Row],[Bank Deposit]])</f>
        <v>302800</v>
      </c>
    </row>
    <row r="1899" spans="1:18" x14ac:dyDescent="0.25">
      <c r="A1899" s="21" t="s">
        <v>4738</v>
      </c>
      <c r="B1899">
        <v>338457375</v>
      </c>
      <c r="C1899">
        <v>34</v>
      </c>
      <c r="D1899" s="8">
        <v>32287.5</v>
      </c>
      <c r="E1899" s="21" t="s">
        <v>1094</v>
      </c>
      <c r="F1899" s="21" t="s">
        <v>190</v>
      </c>
      <c r="G1899" s="21" t="s">
        <v>4074</v>
      </c>
      <c r="H1899" s="22">
        <v>150965</v>
      </c>
      <c r="I1899" s="22">
        <v>73337.213056249995</v>
      </c>
      <c r="J1899" s="21" t="s">
        <v>4740</v>
      </c>
      <c r="K1899" s="21"/>
      <c r="L1899" s="22">
        <v>1302725226</v>
      </c>
      <c r="M1899" s="22">
        <v>0</v>
      </c>
      <c r="N1899" s="21" t="s">
        <v>12539</v>
      </c>
      <c r="O1899" s="8">
        <v>44228</v>
      </c>
      <c r="P1899" s="21" t="s">
        <v>12512</v>
      </c>
      <c r="Q1899" s="22">
        <f>Table1_2[[#This Row],[Bank Deposit]]-Table1_2[[#This Row],[Saving Accounts]]</f>
        <v>77627.786943750005</v>
      </c>
      <c r="R1899" s="22">
        <f>IF(AND(Table1_2[[#This Row],[Bank Deposit]]&gt;=500000),Table1_2[[#This Row],[Bank Deposit]]+Table1_2[[#This Row],[Bank Deposit]]*0.02,Table1_2[[#This Row],[Bank Deposit]])</f>
        <v>150965</v>
      </c>
    </row>
    <row r="1900" spans="1:18" x14ac:dyDescent="0.25">
      <c r="A1900" s="21" t="s">
        <v>7353</v>
      </c>
      <c r="B1900">
        <v>610013610</v>
      </c>
      <c r="C1900">
        <v>53</v>
      </c>
      <c r="D1900" s="8">
        <v>25347.75</v>
      </c>
      <c r="E1900" s="21" t="s">
        <v>12</v>
      </c>
      <c r="F1900" s="21" t="s">
        <v>63</v>
      </c>
      <c r="G1900" s="21" t="s">
        <v>4058</v>
      </c>
      <c r="H1900" s="22">
        <v>375968</v>
      </c>
      <c r="I1900" s="22">
        <v>144510.13436639999</v>
      </c>
      <c r="J1900" s="21" t="s">
        <v>6420</v>
      </c>
      <c r="K1900" s="21"/>
      <c r="L1900" s="22">
        <v>231058464</v>
      </c>
      <c r="M1900" s="22">
        <v>0</v>
      </c>
      <c r="N1900" s="21" t="s">
        <v>12539</v>
      </c>
      <c r="O1900" s="8">
        <v>44606</v>
      </c>
      <c r="P1900" s="21" t="s">
        <v>12512</v>
      </c>
      <c r="Q1900" s="22">
        <f>Table1_2[[#This Row],[Bank Deposit]]-Table1_2[[#This Row],[Saving Accounts]]</f>
        <v>231457.86563360001</v>
      </c>
      <c r="R1900" s="22">
        <f>IF(AND(Table1_2[[#This Row],[Bank Deposit]]&gt;=500000),Table1_2[[#This Row],[Bank Deposit]]+Table1_2[[#This Row],[Bank Deposit]]*0.02,Table1_2[[#This Row],[Bank Deposit]])</f>
        <v>375968</v>
      </c>
    </row>
    <row r="1901" spans="1:18" x14ac:dyDescent="0.25">
      <c r="A1901" s="21" t="s">
        <v>8863</v>
      </c>
      <c r="B1901">
        <v>900456904</v>
      </c>
      <c r="C1901">
        <v>48</v>
      </c>
      <c r="D1901" s="8">
        <v>27174</v>
      </c>
      <c r="E1901" s="21" t="s">
        <v>12</v>
      </c>
      <c r="F1901" s="21" t="s">
        <v>870</v>
      </c>
      <c r="G1901" s="21" t="s">
        <v>3820</v>
      </c>
      <c r="H1901" s="22">
        <v>71222</v>
      </c>
      <c r="I1901" s="22">
        <v>14849.1370092</v>
      </c>
      <c r="J1901" s="21" t="s">
        <v>8865</v>
      </c>
      <c r="K1901" s="21"/>
      <c r="L1901" s="22">
        <v>806190625</v>
      </c>
      <c r="M1901" s="22">
        <v>0</v>
      </c>
      <c r="N1901" s="21" t="s">
        <v>12525</v>
      </c>
      <c r="O1901" s="8">
        <v>44348</v>
      </c>
      <c r="P1901" s="21" t="s">
        <v>12506</v>
      </c>
      <c r="Q1901" s="22">
        <f>Table1_2[[#This Row],[Bank Deposit]]-Table1_2[[#This Row],[Saving Accounts]]</f>
        <v>56372.8629908</v>
      </c>
      <c r="R1901" s="22">
        <f>IF(AND(Table1_2[[#This Row],[Bank Deposit]]&gt;=500000),Table1_2[[#This Row],[Bank Deposit]]+Table1_2[[#This Row],[Bank Deposit]]*0.02,Table1_2[[#This Row],[Bank Deposit]])</f>
        <v>71222</v>
      </c>
    </row>
    <row r="1902" spans="1:18" x14ac:dyDescent="0.25">
      <c r="A1902" s="21" t="s">
        <v>8761</v>
      </c>
      <c r="B1902">
        <v>54474771</v>
      </c>
      <c r="C1902">
        <v>73</v>
      </c>
      <c r="D1902" s="8">
        <v>18042.75</v>
      </c>
      <c r="E1902" s="21" t="s">
        <v>12</v>
      </c>
      <c r="F1902" s="21" t="s">
        <v>34</v>
      </c>
      <c r="G1902" s="21" t="s">
        <v>3820</v>
      </c>
      <c r="H1902" s="22">
        <v>221793</v>
      </c>
      <c r="I1902" s="22">
        <v>220004.46057299999</v>
      </c>
      <c r="J1902" s="21" t="s">
        <v>8763</v>
      </c>
      <c r="K1902" s="21"/>
      <c r="L1902" s="22">
        <v>3806451324</v>
      </c>
      <c r="M1902" s="22">
        <v>0</v>
      </c>
      <c r="N1902" s="21" t="s">
        <v>12509</v>
      </c>
      <c r="O1902" s="8">
        <v>44285</v>
      </c>
      <c r="P1902" s="21" t="s">
        <v>12519</v>
      </c>
      <c r="Q1902" s="22">
        <f>Table1_2[[#This Row],[Bank Deposit]]-Table1_2[[#This Row],[Saving Accounts]]</f>
        <v>1788.5394270000106</v>
      </c>
      <c r="R1902" s="22">
        <f>IF(AND(Table1_2[[#This Row],[Bank Deposit]]&gt;=500000),Table1_2[[#This Row],[Bank Deposit]]+Table1_2[[#This Row],[Bank Deposit]]*0.02,Table1_2[[#This Row],[Bank Deposit]])</f>
        <v>221793</v>
      </c>
    </row>
    <row r="1903" spans="1:18" x14ac:dyDescent="0.25">
      <c r="A1903" s="21" t="s">
        <v>6749</v>
      </c>
      <c r="B1903">
        <v>674880736</v>
      </c>
      <c r="C1903">
        <v>59</v>
      </c>
      <c r="D1903" s="8">
        <v>23156.25</v>
      </c>
      <c r="E1903" s="21" t="s">
        <v>12</v>
      </c>
      <c r="F1903" s="21" t="s">
        <v>591</v>
      </c>
      <c r="G1903" s="21" t="s">
        <v>4084</v>
      </c>
      <c r="H1903" s="22">
        <v>97271</v>
      </c>
      <c r="I1903" s="22">
        <v>16587.20349</v>
      </c>
      <c r="J1903" s="21" t="s">
        <v>6751</v>
      </c>
      <c r="K1903" s="21"/>
      <c r="L1903" s="22">
        <v>1631811456</v>
      </c>
      <c r="M1903" s="22">
        <v>0</v>
      </c>
      <c r="N1903" s="21" t="s">
        <v>12522</v>
      </c>
      <c r="O1903" s="8">
        <v>44406</v>
      </c>
      <c r="P1903" s="21" t="s">
        <v>12510</v>
      </c>
      <c r="Q1903" s="22">
        <f>Table1_2[[#This Row],[Bank Deposit]]-Table1_2[[#This Row],[Saving Accounts]]</f>
        <v>80683.79651</v>
      </c>
      <c r="R1903" s="22">
        <f>IF(AND(Table1_2[[#This Row],[Bank Deposit]]&gt;=500000),Table1_2[[#This Row],[Bank Deposit]]+Table1_2[[#This Row],[Bank Deposit]]*0.02,Table1_2[[#This Row],[Bank Deposit]])</f>
        <v>97271</v>
      </c>
    </row>
    <row r="1904" spans="1:18" x14ac:dyDescent="0.25">
      <c r="A1904" s="21" t="s">
        <v>1551</v>
      </c>
      <c r="B1904">
        <v>420912357</v>
      </c>
      <c r="C1904">
        <v>44</v>
      </c>
      <c r="D1904" s="8">
        <v>28635</v>
      </c>
      <c r="E1904" s="21" t="s">
        <v>1094</v>
      </c>
      <c r="F1904" s="21" t="s">
        <v>909</v>
      </c>
      <c r="G1904" s="21" t="s">
        <v>14</v>
      </c>
      <c r="H1904" s="22">
        <v>59948</v>
      </c>
      <c r="I1904" s="22">
        <v>6356.1838450499999</v>
      </c>
      <c r="J1904" s="21" t="s">
        <v>1553</v>
      </c>
      <c r="K1904" s="21"/>
      <c r="L1904" s="22">
        <v>72706788</v>
      </c>
      <c r="M1904" s="22">
        <v>0</v>
      </c>
      <c r="N1904" s="21" t="s">
        <v>12539</v>
      </c>
      <c r="O1904" s="8">
        <v>44287</v>
      </c>
      <c r="P1904" s="21" t="s">
        <v>12566</v>
      </c>
      <c r="Q1904" s="22">
        <f>Table1_2[[#This Row],[Bank Deposit]]-Table1_2[[#This Row],[Saving Accounts]]</f>
        <v>53591.81615495</v>
      </c>
      <c r="R1904" s="22">
        <f>IF(AND(Table1_2[[#This Row],[Bank Deposit]]&gt;=500000),Table1_2[[#This Row],[Bank Deposit]]+Table1_2[[#This Row],[Bank Deposit]]*0.02,Table1_2[[#This Row],[Bank Deposit]])</f>
        <v>59948</v>
      </c>
    </row>
    <row r="1905" spans="1:18" x14ac:dyDescent="0.25">
      <c r="A1905" s="21" t="s">
        <v>6480</v>
      </c>
      <c r="B1905">
        <v>483024768</v>
      </c>
      <c r="C1905">
        <v>48</v>
      </c>
      <c r="D1905" s="8">
        <v>27174</v>
      </c>
      <c r="E1905" s="21" t="s">
        <v>12</v>
      </c>
      <c r="F1905" s="21" t="s">
        <v>260</v>
      </c>
      <c r="G1905" s="21" t="s">
        <v>4105</v>
      </c>
      <c r="H1905" s="22">
        <v>176184</v>
      </c>
      <c r="I1905" s="22">
        <v>66149.172647250001</v>
      </c>
      <c r="J1905" s="21" t="s">
        <v>6482</v>
      </c>
      <c r="K1905" s="21"/>
      <c r="L1905" s="22">
        <v>13750926</v>
      </c>
      <c r="M1905" s="22">
        <v>0</v>
      </c>
      <c r="N1905" s="21" t="s">
        <v>12539</v>
      </c>
      <c r="O1905" s="8">
        <v>44220</v>
      </c>
      <c r="P1905" s="21" t="s">
        <v>12566</v>
      </c>
      <c r="Q1905" s="22">
        <f>Table1_2[[#This Row],[Bank Deposit]]-Table1_2[[#This Row],[Saving Accounts]]</f>
        <v>110034.82735275</v>
      </c>
      <c r="R1905" s="22">
        <f>IF(AND(Table1_2[[#This Row],[Bank Deposit]]&gt;=500000),Table1_2[[#This Row],[Bank Deposit]]+Table1_2[[#This Row],[Bank Deposit]]*0.02,Table1_2[[#This Row],[Bank Deposit]])</f>
        <v>176184</v>
      </c>
    </row>
    <row r="1906" spans="1:18" x14ac:dyDescent="0.25">
      <c r="A1906" s="21" t="s">
        <v>685</v>
      </c>
      <c r="B1906">
        <v>24875976</v>
      </c>
      <c r="C1906">
        <v>73</v>
      </c>
      <c r="D1906" s="8">
        <v>18042.75</v>
      </c>
      <c r="E1906" s="21" t="s">
        <v>12</v>
      </c>
      <c r="F1906" s="21" t="s">
        <v>120</v>
      </c>
      <c r="G1906" s="21" t="s">
        <v>14</v>
      </c>
      <c r="H1906" s="22">
        <v>2999026</v>
      </c>
      <c r="I1906" s="22">
        <v>333665.19149504998</v>
      </c>
      <c r="J1906" s="21" t="s">
        <v>687</v>
      </c>
      <c r="K1906" s="21"/>
      <c r="L1906" s="22">
        <v>351135</v>
      </c>
      <c r="M1906" s="22">
        <v>0</v>
      </c>
      <c r="N1906" s="21" t="s">
        <v>12539</v>
      </c>
      <c r="O1906" s="8">
        <v>44491</v>
      </c>
      <c r="P1906" s="21" t="s">
        <v>12512</v>
      </c>
      <c r="Q1906" s="22">
        <f>Table1_2[[#This Row],[Bank Deposit]]-Table1_2[[#This Row],[Saving Accounts]]</f>
        <v>2665360.8085049503</v>
      </c>
      <c r="R1906" s="22">
        <f>IF(AND(Table1_2[[#This Row],[Bank Deposit]]&gt;=500000),Table1_2[[#This Row],[Bank Deposit]]+Table1_2[[#This Row],[Bank Deposit]]*0.02,Table1_2[[#This Row],[Bank Deposit]])</f>
        <v>3059006.52</v>
      </c>
    </row>
    <row r="1907" spans="1:18" x14ac:dyDescent="0.25">
      <c r="A1907" s="21" t="s">
        <v>4286</v>
      </c>
      <c r="B1907">
        <v>723847813</v>
      </c>
      <c r="C1907">
        <v>73</v>
      </c>
      <c r="D1907" s="8">
        <v>18042.75</v>
      </c>
      <c r="E1907" s="21" t="s">
        <v>1094</v>
      </c>
      <c r="F1907" s="21" t="s">
        <v>438</v>
      </c>
      <c r="G1907" s="21" t="s">
        <v>4220</v>
      </c>
      <c r="H1907" s="22">
        <v>1137026</v>
      </c>
      <c r="I1907" s="22">
        <v>409599.97984584002</v>
      </c>
      <c r="J1907" s="21" t="s">
        <v>4288</v>
      </c>
      <c r="K1907" s="21"/>
      <c r="L1907" s="22">
        <v>1179511389</v>
      </c>
      <c r="M1907" s="22">
        <v>364573407</v>
      </c>
      <c r="N1907" s="21" t="s">
        <v>12515</v>
      </c>
      <c r="O1907" s="8">
        <v>44571</v>
      </c>
      <c r="P1907" s="21" t="s">
        <v>12516</v>
      </c>
      <c r="Q1907" s="22">
        <f>Table1_2[[#This Row],[Bank Deposit]]-Table1_2[[#This Row],[Saving Accounts]]</f>
        <v>727426.02015415998</v>
      </c>
      <c r="R1907" s="22">
        <f>IF(AND(Table1_2[[#This Row],[Bank Deposit]]&gt;=500000),Table1_2[[#This Row],[Bank Deposit]]+Table1_2[[#This Row],[Bank Deposit]]*0.02,Table1_2[[#This Row],[Bank Deposit]])</f>
        <v>1159766.52</v>
      </c>
    </row>
    <row r="1908" spans="1:18" x14ac:dyDescent="0.25">
      <c r="A1908" s="21" t="s">
        <v>5131</v>
      </c>
      <c r="B1908">
        <v>150157757</v>
      </c>
      <c r="C1908">
        <v>43</v>
      </c>
      <c r="D1908" s="8">
        <v>29000.25</v>
      </c>
      <c r="E1908" s="21" t="s">
        <v>1094</v>
      </c>
      <c r="F1908" s="21" t="s">
        <v>63</v>
      </c>
      <c r="G1908" s="21" t="s">
        <v>4074</v>
      </c>
      <c r="H1908" s="22">
        <v>86612</v>
      </c>
      <c r="I1908" s="22">
        <v>48821.760745380001</v>
      </c>
      <c r="J1908" s="21" t="s">
        <v>5133</v>
      </c>
      <c r="K1908" s="21"/>
      <c r="L1908" s="22">
        <v>14284608</v>
      </c>
      <c r="M1908" s="22">
        <v>0</v>
      </c>
      <c r="N1908" s="21" t="s">
        <v>12539</v>
      </c>
      <c r="O1908" s="8">
        <v>44314</v>
      </c>
      <c r="P1908" s="21" t="s">
        <v>12512</v>
      </c>
      <c r="Q1908" s="22">
        <f>Table1_2[[#This Row],[Bank Deposit]]-Table1_2[[#This Row],[Saving Accounts]]</f>
        <v>37790.239254619999</v>
      </c>
      <c r="R1908" s="22">
        <f>IF(AND(Table1_2[[#This Row],[Bank Deposit]]&gt;=500000),Table1_2[[#This Row],[Bank Deposit]]+Table1_2[[#This Row],[Bank Deposit]]*0.02,Table1_2[[#This Row],[Bank Deposit]])</f>
        <v>86612</v>
      </c>
    </row>
    <row r="1909" spans="1:18" x14ac:dyDescent="0.25">
      <c r="A1909" s="21" t="s">
        <v>2712</v>
      </c>
      <c r="B1909">
        <v>859095392</v>
      </c>
      <c r="C1909">
        <v>60</v>
      </c>
      <c r="D1909" s="8">
        <v>22791</v>
      </c>
      <c r="E1909" s="21" t="s">
        <v>12</v>
      </c>
      <c r="F1909" s="21" t="s">
        <v>774</v>
      </c>
      <c r="G1909" s="21" t="s">
        <v>1964</v>
      </c>
      <c r="H1909" s="22">
        <v>535094</v>
      </c>
      <c r="I1909" s="22">
        <v>124934.33642507999</v>
      </c>
      <c r="J1909" s="21" t="s">
        <v>2714</v>
      </c>
      <c r="K1909" s="21"/>
      <c r="L1909" s="22">
        <v>4826965</v>
      </c>
      <c r="M1909" s="22">
        <v>0</v>
      </c>
      <c r="N1909" s="21" t="s">
        <v>12505</v>
      </c>
      <c r="O1909" s="8">
        <v>44489</v>
      </c>
      <c r="P1909" s="21" t="s">
        <v>12510</v>
      </c>
      <c r="Q1909" s="22">
        <f>Table1_2[[#This Row],[Bank Deposit]]-Table1_2[[#This Row],[Saving Accounts]]</f>
        <v>410159.66357492004</v>
      </c>
      <c r="R1909" s="22">
        <f>IF(AND(Table1_2[[#This Row],[Bank Deposit]]&gt;=500000),Table1_2[[#This Row],[Bank Deposit]]+Table1_2[[#This Row],[Bank Deposit]]*0.02,Table1_2[[#This Row],[Bank Deposit]])</f>
        <v>545795.88</v>
      </c>
    </row>
    <row r="1910" spans="1:18" x14ac:dyDescent="0.25">
      <c r="A1910" s="21" t="s">
        <v>4874</v>
      </c>
      <c r="B1910">
        <v>126353147</v>
      </c>
      <c r="C1910">
        <v>60</v>
      </c>
      <c r="D1910" s="8">
        <v>22791</v>
      </c>
      <c r="E1910" s="21" t="s">
        <v>1094</v>
      </c>
      <c r="F1910" s="21" t="s">
        <v>1047</v>
      </c>
      <c r="G1910" s="21" t="s">
        <v>4105</v>
      </c>
      <c r="H1910" s="22">
        <v>862135</v>
      </c>
      <c r="I1910" s="22">
        <v>256386.55933799999</v>
      </c>
      <c r="J1910" s="21" t="s">
        <v>4876</v>
      </c>
      <c r="K1910" s="21"/>
      <c r="L1910" s="22">
        <v>2743814427</v>
      </c>
      <c r="M1910" s="22">
        <v>0</v>
      </c>
      <c r="N1910" s="21" t="s">
        <v>12525</v>
      </c>
      <c r="O1910" s="8">
        <v>44511</v>
      </c>
      <c r="P1910" s="21" t="s">
        <v>12506</v>
      </c>
      <c r="Q1910" s="22">
        <f>Table1_2[[#This Row],[Bank Deposit]]-Table1_2[[#This Row],[Saving Accounts]]</f>
        <v>605748.44066199998</v>
      </c>
      <c r="R1910" s="22">
        <f>IF(AND(Table1_2[[#This Row],[Bank Deposit]]&gt;=500000),Table1_2[[#This Row],[Bank Deposit]]+Table1_2[[#This Row],[Bank Deposit]]*0.02,Table1_2[[#This Row],[Bank Deposit]])</f>
        <v>879377.7</v>
      </c>
    </row>
    <row r="1911" spans="1:18" x14ac:dyDescent="0.25">
      <c r="A1911" s="21" t="s">
        <v>4874</v>
      </c>
      <c r="B1911">
        <v>565313618</v>
      </c>
      <c r="C1911">
        <v>33</v>
      </c>
      <c r="D1911" s="8">
        <v>32652.75</v>
      </c>
      <c r="E1911" s="21" t="s">
        <v>1094</v>
      </c>
      <c r="F1911" s="21" t="s">
        <v>636</v>
      </c>
      <c r="G1911" s="21" t="s">
        <v>4095</v>
      </c>
      <c r="H1911" s="22">
        <v>243778</v>
      </c>
      <c r="I1911" s="22">
        <v>41313.972273840001</v>
      </c>
      <c r="J1911" s="21" t="s">
        <v>5420</v>
      </c>
      <c r="K1911" s="21"/>
      <c r="L1911" s="22">
        <v>2743814427</v>
      </c>
      <c r="M1911" s="22">
        <v>0</v>
      </c>
      <c r="N1911" s="21" t="s">
        <v>12539</v>
      </c>
      <c r="O1911" s="8">
        <v>44391</v>
      </c>
      <c r="P1911" s="21" t="s">
        <v>12566</v>
      </c>
      <c r="Q1911" s="22">
        <f>Table1_2[[#This Row],[Bank Deposit]]-Table1_2[[#This Row],[Saving Accounts]]</f>
        <v>202464.02772616001</v>
      </c>
      <c r="R1911" s="22">
        <f>IF(AND(Table1_2[[#This Row],[Bank Deposit]]&gt;=500000),Table1_2[[#This Row],[Bank Deposit]]+Table1_2[[#This Row],[Bank Deposit]]*0.02,Table1_2[[#This Row],[Bank Deposit]])</f>
        <v>243778</v>
      </c>
    </row>
    <row r="1912" spans="1:18" x14ac:dyDescent="0.25">
      <c r="A1912" s="21" t="s">
        <v>3894</v>
      </c>
      <c r="B1912">
        <v>203688626</v>
      </c>
      <c r="C1912">
        <v>73</v>
      </c>
      <c r="D1912" s="8">
        <v>18042.75</v>
      </c>
      <c r="E1912" s="21" t="s">
        <v>1094</v>
      </c>
      <c r="F1912" s="21" t="s">
        <v>654</v>
      </c>
      <c r="G1912" s="21" t="s">
        <v>3820</v>
      </c>
      <c r="H1912" s="22">
        <v>165720</v>
      </c>
      <c r="I1912" s="22">
        <v>73915.779270960003</v>
      </c>
      <c r="J1912" s="21" t="s">
        <v>3896</v>
      </c>
      <c r="K1912" s="21"/>
      <c r="L1912" s="22">
        <v>360682794</v>
      </c>
      <c r="M1912" s="22">
        <v>0</v>
      </c>
      <c r="N1912" s="21" t="s">
        <v>12539</v>
      </c>
      <c r="O1912" s="8">
        <v>44537</v>
      </c>
      <c r="P1912" s="21" t="s">
        <v>12510</v>
      </c>
      <c r="Q1912" s="22">
        <f>Table1_2[[#This Row],[Bank Deposit]]-Table1_2[[#This Row],[Saving Accounts]]</f>
        <v>91804.220729039997</v>
      </c>
      <c r="R1912" s="22">
        <f>IF(AND(Table1_2[[#This Row],[Bank Deposit]]&gt;=500000),Table1_2[[#This Row],[Bank Deposit]]+Table1_2[[#This Row],[Bank Deposit]]*0.02,Table1_2[[#This Row],[Bank Deposit]])</f>
        <v>165720</v>
      </c>
    </row>
    <row r="1913" spans="1:18" x14ac:dyDescent="0.25">
      <c r="A1913" s="21" t="s">
        <v>5325</v>
      </c>
      <c r="B1913">
        <v>890660878</v>
      </c>
      <c r="C1913">
        <v>22</v>
      </c>
      <c r="D1913" s="8">
        <v>36670.5</v>
      </c>
      <c r="E1913" s="21" t="s">
        <v>1094</v>
      </c>
      <c r="F1913" s="21" t="s">
        <v>135</v>
      </c>
      <c r="G1913" s="21" t="s">
        <v>4148</v>
      </c>
      <c r="H1913" s="22">
        <v>91351</v>
      </c>
      <c r="I1913" s="22">
        <v>9460.43292096</v>
      </c>
      <c r="J1913" s="21" t="s">
        <v>5327</v>
      </c>
      <c r="K1913" s="21"/>
      <c r="L1913" s="22">
        <v>1531466244</v>
      </c>
      <c r="M1913" s="22">
        <v>0</v>
      </c>
      <c r="N1913" s="21" t="s">
        <v>12509</v>
      </c>
      <c r="O1913" s="8">
        <v>44419</v>
      </c>
      <c r="P1913" s="21" t="s">
        <v>12519</v>
      </c>
      <c r="Q1913" s="22">
        <f>Table1_2[[#This Row],[Bank Deposit]]-Table1_2[[#This Row],[Saving Accounts]]</f>
        <v>81890.567079040004</v>
      </c>
      <c r="R1913" s="22">
        <f>IF(AND(Table1_2[[#This Row],[Bank Deposit]]&gt;=500000),Table1_2[[#This Row],[Bank Deposit]]+Table1_2[[#This Row],[Bank Deposit]]*0.02,Table1_2[[#This Row],[Bank Deposit]])</f>
        <v>91351</v>
      </c>
    </row>
    <row r="1914" spans="1:18" x14ac:dyDescent="0.25">
      <c r="A1914" s="21" t="s">
        <v>2336</v>
      </c>
      <c r="B1914">
        <v>89352225</v>
      </c>
      <c r="C1914">
        <v>33</v>
      </c>
      <c r="D1914" s="8">
        <v>32652.75</v>
      </c>
      <c r="E1914" s="21" t="s">
        <v>1094</v>
      </c>
      <c r="F1914" s="21" t="s">
        <v>1054</v>
      </c>
      <c r="G1914" s="21" t="s">
        <v>1964</v>
      </c>
      <c r="H1914" s="22">
        <v>149508</v>
      </c>
      <c r="I1914" s="22">
        <v>53822.709819000003</v>
      </c>
      <c r="J1914" s="21" t="s">
        <v>2338</v>
      </c>
      <c r="K1914" s="21"/>
      <c r="L1914" s="22">
        <v>4323922155</v>
      </c>
      <c r="M1914" s="22">
        <v>0</v>
      </c>
      <c r="N1914" s="21" t="s">
        <v>12505</v>
      </c>
      <c r="O1914" s="8">
        <v>44259</v>
      </c>
      <c r="P1914" s="21" t="s">
        <v>12512</v>
      </c>
      <c r="Q1914" s="22">
        <f>Table1_2[[#This Row],[Bank Deposit]]-Table1_2[[#This Row],[Saving Accounts]]</f>
        <v>95685.290180999989</v>
      </c>
      <c r="R1914" s="22">
        <f>IF(AND(Table1_2[[#This Row],[Bank Deposit]]&gt;=500000),Table1_2[[#This Row],[Bank Deposit]]+Table1_2[[#This Row],[Bank Deposit]]*0.02,Table1_2[[#This Row],[Bank Deposit]])</f>
        <v>149508</v>
      </c>
    </row>
    <row r="1915" spans="1:18" x14ac:dyDescent="0.25">
      <c r="A1915" s="21" t="s">
        <v>6340</v>
      </c>
      <c r="B1915">
        <v>392190501</v>
      </c>
      <c r="C1915">
        <v>35</v>
      </c>
      <c r="D1915" s="8">
        <v>31922.25</v>
      </c>
      <c r="E1915" s="21" t="s">
        <v>12</v>
      </c>
      <c r="F1915" s="21" t="s">
        <v>251</v>
      </c>
      <c r="G1915" s="21" t="s">
        <v>4119</v>
      </c>
      <c r="H1915" s="22">
        <v>165852</v>
      </c>
      <c r="I1915" s="22">
        <v>62269.996942999998</v>
      </c>
      <c r="J1915" s="21" t="s">
        <v>6342</v>
      </c>
      <c r="K1915" s="21"/>
      <c r="L1915" s="22">
        <v>1617782706</v>
      </c>
      <c r="M1915" s="22">
        <v>0</v>
      </c>
      <c r="N1915" s="21" t="s">
        <v>12539</v>
      </c>
      <c r="O1915" s="8">
        <v>44480</v>
      </c>
      <c r="P1915" s="21" t="s">
        <v>12512</v>
      </c>
      <c r="Q1915" s="22">
        <f>Table1_2[[#This Row],[Bank Deposit]]-Table1_2[[#This Row],[Saving Accounts]]</f>
        <v>103582.00305699999</v>
      </c>
      <c r="R1915" s="22">
        <f>IF(AND(Table1_2[[#This Row],[Bank Deposit]]&gt;=500000),Table1_2[[#This Row],[Bank Deposit]]+Table1_2[[#This Row],[Bank Deposit]]*0.02,Table1_2[[#This Row],[Bank Deposit]])</f>
        <v>165852</v>
      </c>
    </row>
    <row r="1916" spans="1:18" x14ac:dyDescent="0.25">
      <c r="A1916" s="21" t="s">
        <v>1280</v>
      </c>
      <c r="B1916">
        <v>547525888</v>
      </c>
      <c r="C1916">
        <v>47</v>
      </c>
      <c r="D1916" s="8">
        <v>27539.25</v>
      </c>
      <c r="E1916" s="21" t="s">
        <v>1094</v>
      </c>
      <c r="F1916" s="21" t="s">
        <v>385</v>
      </c>
      <c r="G1916" s="21" t="s">
        <v>14</v>
      </c>
      <c r="H1916" s="22">
        <v>269461</v>
      </c>
      <c r="I1916" s="22">
        <v>121257.3153168</v>
      </c>
      <c r="J1916" s="21" t="s">
        <v>1282</v>
      </c>
      <c r="K1916" s="21"/>
      <c r="L1916" s="22">
        <v>82356126</v>
      </c>
      <c r="M1916" s="22">
        <v>0</v>
      </c>
      <c r="N1916" s="21" t="s">
        <v>12525</v>
      </c>
      <c r="O1916" s="8">
        <v>44479</v>
      </c>
      <c r="P1916" s="21" t="s">
        <v>12506</v>
      </c>
      <c r="Q1916" s="22">
        <f>Table1_2[[#This Row],[Bank Deposit]]-Table1_2[[#This Row],[Saving Accounts]]</f>
        <v>148203.6846832</v>
      </c>
      <c r="R1916" s="22">
        <f>IF(AND(Table1_2[[#This Row],[Bank Deposit]]&gt;=500000),Table1_2[[#This Row],[Bank Deposit]]+Table1_2[[#This Row],[Bank Deposit]]*0.02,Table1_2[[#This Row],[Bank Deposit]])</f>
        <v>269461</v>
      </c>
    </row>
    <row r="1917" spans="1:18" x14ac:dyDescent="0.25">
      <c r="A1917" s="21" t="s">
        <v>6192</v>
      </c>
      <c r="B1917">
        <v>676319363</v>
      </c>
      <c r="C1917">
        <v>26</v>
      </c>
      <c r="D1917" s="8">
        <v>35209.5</v>
      </c>
      <c r="E1917" s="21" t="s">
        <v>12</v>
      </c>
      <c r="F1917" s="21" t="s">
        <v>675</v>
      </c>
      <c r="G1917" s="21" t="s">
        <v>4062</v>
      </c>
      <c r="H1917" s="22">
        <v>267005</v>
      </c>
      <c r="I1917" s="22">
        <v>224363.15982197999</v>
      </c>
      <c r="J1917" s="21" t="s">
        <v>6194</v>
      </c>
      <c r="K1917" s="21"/>
      <c r="L1917" s="22">
        <v>984580608</v>
      </c>
      <c r="M1917" s="22">
        <v>0</v>
      </c>
      <c r="N1917" s="21" t="s">
        <v>12525</v>
      </c>
      <c r="O1917" s="8">
        <v>44644</v>
      </c>
      <c r="P1917" s="21" t="s">
        <v>12506</v>
      </c>
      <c r="Q1917" s="22">
        <f>Table1_2[[#This Row],[Bank Deposit]]-Table1_2[[#This Row],[Saving Accounts]]</f>
        <v>42641.840178020007</v>
      </c>
      <c r="R1917" s="22">
        <f>IF(AND(Table1_2[[#This Row],[Bank Deposit]]&gt;=500000),Table1_2[[#This Row],[Bank Deposit]]+Table1_2[[#This Row],[Bank Deposit]]*0.02,Table1_2[[#This Row],[Bank Deposit]])</f>
        <v>267005</v>
      </c>
    </row>
    <row r="1918" spans="1:18" x14ac:dyDescent="0.25">
      <c r="A1918" s="21" t="s">
        <v>5507</v>
      </c>
      <c r="B1918">
        <v>774767354</v>
      </c>
      <c r="C1918">
        <v>32</v>
      </c>
      <c r="D1918" s="8">
        <v>33018</v>
      </c>
      <c r="E1918" s="21" t="s">
        <v>1094</v>
      </c>
      <c r="F1918" s="21" t="s">
        <v>1840</v>
      </c>
      <c r="G1918" s="21" t="s">
        <v>4148</v>
      </c>
      <c r="H1918" s="22">
        <v>593456</v>
      </c>
      <c r="I1918" s="22">
        <v>448352.66726249998</v>
      </c>
      <c r="J1918" s="21" t="s">
        <v>5509</v>
      </c>
      <c r="K1918" s="21"/>
      <c r="L1918" s="22">
        <v>914716257</v>
      </c>
      <c r="M1918" s="22">
        <v>0</v>
      </c>
      <c r="N1918" s="21" t="s">
        <v>12539</v>
      </c>
      <c r="O1918" s="8">
        <v>44202</v>
      </c>
      <c r="P1918" s="21" t="s">
        <v>12512</v>
      </c>
      <c r="Q1918" s="22">
        <f>Table1_2[[#This Row],[Bank Deposit]]-Table1_2[[#This Row],[Saving Accounts]]</f>
        <v>145103.33273750002</v>
      </c>
      <c r="R1918" s="22">
        <f>IF(AND(Table1_2[[#This Row],[Bank Deposit]]&gt;=500000),Table1_2[[#This Row],[Bank Deposit]]+Table1_2[[#This Row],[Bank Deposit]]*0.02,Table1_2[[#This Row],[Bank Deposit]])</f>
        <v>605325.12</v>
      </c>
    </row>
    <row r="1919" spans="1:18" x14ac:dyDescent="0.25">
      <c r="A1919" s="21" t="s">
        <v>6507</v>
      </c>
      <c r="B1919">
        <v>660681947</v>
      </c>
      <c r="C1919">
        <v>32</v>
      </c>
      <c r="D1919" s="8">
        <v>33018</v>
      </c>
      <c r="E1919" s="21" t="s">
        <v>12</v>
      </c>
      <c r="F1919" s="21" t="s">
        <v>2501</v>
      </c>
      <c r="G1919" s="21" t="s">
        <v>4074</v>
      </c>
      <c r="H1919" s="22">
        <v>504572</v>
      </c>
      <c r="I1919" s="22">
        <v>173423.1408624</v>
      </c>
      <c r="J1919" s="21" t="s">
        <v>6509</v>
      </c>
      <c r="K1919" s="21"/>
      <c r="L1919" s="22">
        <v>282673044</v>
      </c>
      <c r="M1919" s="22">
        <v>0</v>
      </c>
      <c r="N1919" s="21" t="s">
        <v>12522</v>
      </c>
      <c r="O1919" s="8">
        <v>44451</v>
      </c>
      <c r="P1919" s="21" t="s">
        <v>12512</v>
      </c>
      <c r="Q1919" s="22">
        <f>Table1_2[[#This Row],[Bank Deposit]]-Table1_2[[#This Row],[Saving Accounts]]</f>
        <v>331148.8591376</v>
      </c>
      <c r="R1919" s="22">
        <f>IF(AND(Table1_2[[#This Row],[Bank Deposit]]&gt;=500000),Table1_2[[#This Row],[Bank Deposit]]+Table1_2[[#This Row],[Bank Deposit]]*0.02,Table1_2[[#This Row],[Bank Deposit]])</f>
        <v>514663.44</v>
      </c>
    </row>
    <row r="1920" spans="1:18" x14ac:dyDescent="0.25">
      <c r="A1920" s="21" t="s">
        <v>1124</v>
      </c>
      <c r="B1920">
        <v>534393886</v>
      </c>
      <c r="C1920">
        <v>79</v>
      </c>
      <c r="D1920" s="8">
        <v>15851.25</v>
      </c>
      <c r="E1920" s="21" t="s">
        <v>1094</v>
      </c>
      <c r="F1920" s="21" t="s">
        <v>475</v>
      </c>
      <c r="G1920" s="21" t="s">
        <v>14</v>
      </c>
      <c r="H1920" s="22">
        <v>403237</v>
      </c>
      <c r="I1920" s="22">
        <v>169233.47136</v>
      </c>
      <c r="J1920" s="21" t="s">
        <v>1126</v>
      </c>
      <c r="K1920" s="21"/>
      <c r="L1920" s="22">
        <v>2507127392</v>
      </c>
      <c r="M1920" s="22">
        <v>0</v>
      </c>
      <c r="N1920" s="21" t="s">
        <v>12522</v>
      </c>
      <c r="O1920" s="8">
        <v>44400</v>
      </c>
      <c r="P1920" s="21" t="s">
        <v>12510</v>
      </c>
      <c r="Q1920" s="22">
        <f>Table1_2[[#This Row],[Bank Deposit]]-Table1_2[[#This Row],[Saving Accounts]]</f>
        <v>234003.52864</v>
      </c>
      <c r="R1920" s="22">
        <f>IF(AND(Table1_2[[#This Row],[Bank Deposit]]&gt;=500000),Table1_2[[#This Row],[Bank Deposit]]+Table1_2[[#This Row],[Bank Deposit]]*0.02,Table1_2[[#This Row],[Bank Deposit]])</f>
        <v>403237</v>
      </c>
    </row>
    <row r="1921" spans="1:18" x14ac:dyDescent="0.25">
      <c r="A1921" s="21" t="s">
        <v>4391</v>
      </c>
      <c r="B1921">
        <v>201270896</v>
      </c>
      <c r="C1921">
        <v>74</v>
      </c>
      <c r="D1921" s="8">
        <v>17677.5</v>
      </c>
      <c r="E1921" s="21" t="s">
        <v>1094</v>
      </c>
      <c r="F1921" s="21" t="s">
        <v>1388</v>
      </c>
      <c r="G1921" s="21" t="s">
        <v>4095</v>
      </c>
      <c r="H1921" s="22">
        <v>150918</v>
      </c>
      <c r="I1921" s="22">
        <v>40993.858594919999</v>
      </c>
      <c r="J1921" s="21" t="s">
        <v>4393</v>
      </c>
      <c r="K1921" s="21"/>
      <c r="L1921" s="22">
        <v>3841426688</v>
      </c>
      <c r="M1921" s="22">
        <v>0</v>
      </c>
      <c r="N1921" s="21" t="s">
        <v>12539</v>
      </c>
      <c r="O1921" s="8">
        <v>44252</v>
      </c>
      <c r="P1921" s="21" t="s">
        <v>12510</v>
      </c>
      <c r="Q1921" s="22">
        <f>Table1_2[[#This Row],[Bank Deposit]]-Table1_2[[#This Row],[Saving Accounts]]</f>
        <v>109924.14140508001</v>
      </c>
      <c r="R1921" s="22">
        <f>IF(AND(Table1_2[[#This Row],[Bank Deposit]]&gt;=500000),Table1_2[[#This Row],[Bank Deposit]]+Table1_2[[#This Row],[Bank Deposit]]*0.02,Table1_2[[#This Row],[Bank Deposit]])</f>
        <v>150918</v>
      </c>
    </row>
    <row r="1922" spans="1:18" x14ac:dyDescent="0.25">
      <c r="A1922" s="21" t="s">
        <v>971</v>
      </c>
      <c r="B1922">
        <v>732081027</v>
      </c>
      <c r="C1922">
        <v>85</v>
      </c>
      <c r="D1922" s="8">
        <v>13659.75</v>
      </c>
      <c r="E1922" s="21" t="s">
        <v>12</v>
      </c>
      <c r="F1922" s="21" t="s">
        <v>825</v>
      </c>
      <c r="G1922" s="21" t="s">
        <v>14</v>
      </c>
      <c r="H1922" s="22">
        <v>635861</v>
      </c>
      <c r="I1922" s="22">
        <v>767802.24660384003</v>
      </c>
      <c r="J1922" s="21" t="s">
        <v>973</v>
      </c>
      <c r="K1922" s="21"/>
      <c r="L1922" s="22">
        <v>705010155</v>
      </c>
      <c r="M1922" s="22">
        <v>0</v>
      </c>
      <c r="N1922" s="21" t="s">
        <v>12522</v>
      </c>
      <c r="O1922" s="8">
        <v>44507</v>
      </c>
      <c r="P1922" s="21" t="s">
        <v>12510</v>
      </c>
      <c r="Q1922" s="22">
        <f>Table1_2[[#This Row],[Bank Deposit]]-Table1_2[[#This Row],[Saving Accounts]]</f>
        <v>-131941.24660384003</v>
      </c>
      <c r="R1922" s="22">
        <f>IF(AND(Table1_2[[#This Row],[Bank Deposit]]&gt;=500000),Table1_2[[#This Row],[Bank Deposit]]+Table1_2[[#This Row],[Bank Deposit]]*0.02,Table1_2[[#This Row],[Bank Deposit]])</f>
        <v>648578.22</v>
      </c>
    </row>
    <row r="1923" spans="1:18" x14ac:dyDescent="0.25">
      <c r="A1923" s="21" t="s">
        <v>6349</v>
      </c>
      <c r="B1923">
        <v>348591655</v>
      </c>
      <c r="C1923">
        <v>79</v>
      </c>
      <c r="D1923" s="8">
        <v>15851.25</v>
      </c>
      <c r="E1923" s="21" t="s">
        <v>12</v>
      </c>
      <c r="F1923" s="21" t="s">
        <v>190</v>
      </c>
      <c r="G1923" s="21" t="s">
        <v>4070</v>
      </c>
      <c r="H1923" s="22">
        <v>114150</v>
      </c>
      <c r="I1923" s="22">
        <v>27335.8141875</v>
      </c>
      <c r="J1923" s="21" t="s">
        <v>95</v>
      </c>
      <c r="K1923" s="21"/>
      <c r="L1923" s="22">
        <v>1069925625</v>
      </c>
      <c r="M1923" s="22">
        <v>0</v>
      </c>
      <c r="N1923" s="21" t="s">
        <v>12505</v>
      </c>
      <c r="O1923" s="8">
        <v>44559</v>
      </c>
      <c r="P1923" s="21" t="s">
        <v>12506</v>
      </c>
      <c r="Q1923" s="22">
        <f>Table1_2[[#This Row],[Bank Deposit]]-Table1_2[[#This Row],[Saving Accounts]]</f>
        <v>86814.1858125</v>
      </c>
      <c r="R1923" s="22">
        <f>IF(AND(Table1_2[[#This Row],[Bank Deposit]]&gt;=500000),Table1_2[[#This Row],[Bank Deposit]]+Table1_2[[#This Row],[Bank Deposit]]*0.02,Table1_2[[#This Row],[Bank Deposit]])</f>
        <v>114150</v>
      </c>
    </row>
    <row r="1924" spans="1:18" x14ac:dyDescent="0.25">
      <c r="A1924" s="21" t="s">
        <v>7476</v>
      </c>
      <c r="B1924">
        <v>399333778</v>
      </c>
      <c r="C1924">
        <v>58</v>
      </c>
      <c r="D1924" s="8">
        <v>23521.5</v>
      </c>
      <c r="E1924" s="21" t="s">
        <v>12</v>
      </c>
      <c r="F1924" s="21" t="s">
        <v>1927</v>
      </c>
      <c r="G1924" s="21" t="s">
        <v>4220</v>
      </c>
      <c r="H1924" s="22">
        <v>3863355</v>
      </c>
      <c r="I1924" s="22">
        <v>1385917.6549608</v>
      </c>
      <c r="J1924" s="21" t="s">
        <v>7478</v>
      </c>
      <c r="K1924" s="21"/>
      <c r="L1924" s="22">
        <v>75751936</v>
      </c>
      <c r="M1924" s="22">
        <v>0</v>
      </c>
      <c r="N1924" s="21" t="s">
        <v>12525</v>
      </c>
      <c r="O1924" s="8">
        <v>44579</v>
      </c>
      <c r="P1924" s="21" t="s">
        <v>12506</v>
      </c>
      <c r="Q1924" s="22">
        <f>Table1_2[[#This Row],[Bank Deposit]]-Table1_2[[#This Row],[Saving Accounts]]</f>
        <v>2477437.3450392</v>
      </c>
      <c r="R1924" s="22">
        <f>IF(AND(Table1_2[[#This Row],[Bank Deposit]]&gt;=500000),Table1_2[[#This Row],[Bank Deposit]]+Table1_2[[#This Row],[Bank Deposit]]*0.02,Table1_2[[#This Row],[Bank Deposit]])</f>
        <v>3940622.1</v>
      </c>
    </row>
    <row r="1925" spans="1:18" x14ac:dyDescent="0.25">
      <c r="A1925" s="21" t="s">
        <v>8922</v>
      </c>
      <c r="B1925">
        <v>785578700</v>
      </c>
      <c r="C1925">
        <v>26</v>
      </c>
      <c r="D1925" s="8">
        <v>35209.5</v>
      </c>
      <c r="E1925" s="21" t="s">
        <v>12</v>
      </c>
      <c r="F1925" s="21" t="s">
        <v>2364</v>
      </c>
      <c r="G1925" s="21" t="s">
        <v>3820</v>
      </c>
      <c r="H1925" s="22">
        <v>118416</v>
      </c>
      <c r="I1925" s="22">
        <v>51955.161635520002</v>
      </c>
      <c r="J1925" s="21" t="s">
        <v>8924</v>
      </c>
      <c r="K1925" s="21"/>
      <c r="L1925" s="22">
        <v>208231542</v>
      </c>
      <c r="M1925" s="22">
        <v>0</v>
      </c>
      <c r="N1925" s="21" t="s">
        <v>12505</v>
      </c>
      <c r="O1925" s="8">
        <v>44292</v>
      </c>
      <c r="P1925" s="21" t="s">
        <v>12506</v>
      </c>
      <c r="Q1925" s="22">
        <f>Table1_2[[#This Row],[Bank Deposit]]-Table1_2[[#This Row],[Saving Accounts]]</f>
        <v>66460.838364480005</v>
      </c>
      <c r="R1925" s="22">
        <f>IF(AND(Table1_2[[#This Row],[Bank Deposit]]&gt;=500000),Table1_2[[#This Row],[Bank Deposit]]+Table1_2[[#This Row],[Bank Deposit]]*0.02,Table1_2[[#This Row],[Bank Deposit]])</f>
        <v>118416</v>
      </c>
    </row>
    <row r="1926" spans="1:18" x14ac:dyDescent="0.25">
      <c r="A1926" s="21" t="s">
        <v>4687</v>
      </c>
      <c r="B1926">
        <v>290971192</v>
      </c>
      <c r="C1926">
        <v>67</v>
      </c>
      <c r="D1926" s="8">
        <v>20234.25</v>
      </c>
      <c r="E1926" s="21" t="s">
        <v>1094</v>
      </c>
      <c r="F1926" s="21" t="s">
        <v>3765</v>
      </c>
      <c r="G1926" s="21" t="s">
        <v>4088</v>
      </c>
      <c r="H1926" s="22">
        <v>1159087</v>
      </c>
      <c r="I1926" s="22">
        <v>556799.31126720004</v>
      </c>
      <c r="J1926" s="21" t="s">
        <v>4689</v>
      </c>
      <c r="K1926" s="21"/>
      <c r="L1926" s="22">
        <v>9791808</v>
      </c>
      <c r="M1926" s="22">
        <v>782160252</v>
      </c>
      <c r="N1926" s="21" t="s">
        <v>12515</v>
      </c>
      <c r="O1926" s="8">
        <v>44524</v>
      </c>
      <c r="P1926" s="21" t="s">
        <v>12516</v>
      </c>
      <c r="Q1926" s="22">
        <f>Table1_2[[#This Row],[Bank Deposit]]-Table1_2[[#This Row],[Saving Accounts]]</f>
        <v>602287.68873279996</v>
      </c>
      <c r="R1926" s="22">
        <f>IF(AND(Table1_2[[#This Row],[Bank Deposit]]&gt;=500000),Table1_2[[#This Row],[Bank Deposit]]+Table1_2[[#This Row],[Bank Deposit]]*0.02,Table1_2[[#This Row],[Bank Deposit]])</f>
        <v>1182268.74</v>
      </c>
    </row>
    <row r="1927" spans="1:18" x14ac:dyDescent="0.25">
      <c r="A1927" s="21" t="s">
        <v>7540</v>
      </c>
      <c r="B1927">
        <v>244003102</v>
      </c>
      <c r="C1927">
        <v>76</v>
      </c>
      <c r="D1927" s="8">
        <v>16947</v>
      </c>
      <c r="E1927" s="21" t="s">
        <v>12</v>
      </c>
      <c r="F1927" s="21" t="s">
        <v>353</v>
      </c>
      <c r="G1927" s="21" t="s">
        <v>4220</v>
      </c>
      <c r="H1927" s="22">
        <v>163503</v>
      </c>
      <c r="I1927" s="22">
        <v>34029.056879999996</v>
      </c>
      <c r="J1927" s="21" t="s">
        <v>7542</v>
      </c>
      <c r="K1927" s="21"/>
      <c r="L1927" s="22">
        <v>4467708063</v>
      </c>
      <c r="M1927" s="22">
        <v>0</v>
      </c>
      <c r="N1927" s="21" t="s">
        <v>12522</v>
      </c>
      <c r="O1927" s="8">
        <v>44548</v>
      </c>
      <c r="P1927" s="21" t="s">
        <v>12510</v>
      </c>
      <c r="Q1927" s="22">
        <f>Table1_2[[#This Row],[Bank Deposit]]-Table1_2[[#This Row],[Saving Accounts]]</f>
        <v>129473.94312000001</v>
      </c>
      <c r="R1927" s="22">
        <f>IF(AND(Table1_2[[#This Row],[Bank Deposit]]&gt;=500000),Table1_2[[#This Row],[Bank Deposit]]+Table1_2[[#This Row],[Bank Deposit]]*0.02,Table1_2[[#This Row],[Bank Deposit]])</f>
        <v>163503</v>
      </c>
    </row>
    <row r="1928" spans="1:18" x14ac:dyDescent="0.25">
      <c r="A1928" s="21" t="s">
        <v>3804</v>
      </c>
      <c r="B1928">
        <v>577024399</v>
      </c>
      <c r="C1928">
        <v>31</v>
      </c>
      <c r="D1928" s="8">
        <v>33383.25</v>
      </c>
      <c r="E1928" s="21" t="s">
        <v>1094</v>
      </c>
      <c r="F1928" s="21" t="s">
        <v>818</v>
      </c>
      <c r="G1928" s="21" t="s">
        <v>3583</v>
      </c>
      <c r="H1928" s="22">
        <v>260003</v>
      </c>
      <c r="I1928" s="22">
        <v>224468.90140500001</v>
      </c>
      <c r="J1928" s="21" t="s">
        <v>3806</v>
      </c>
      <c r="K1928" s="21"/>
      <c r="L1928" s="22">
        <v>503143424</v>
      </c>
      <c r="M1928" s="22">
        <v>0</v>
      </c>
      <c r="N1928" s="21" t="s">
        <v>12522</v>
      </c>
      <c r="O1928" s="8">
        <v>44523</v>
      </c>
      <c r="P1928" s="21" t="s">
        <v>12510</v>
      </c>
      <c r="Q1928" s="22">
        <f>Table1_2[[#This Row],[Bank Deposit]]-Table1_2[[#This Row],[Saving Accounts]]</f>
        <v>35534.098594999989</v>
      </c>
      <c r="R1928" s="22">
        <f>IF(AND(Table1_2[[#This Row],[Bank Deposit]]&gt;=500000),Table1_2[[#This Row],[Bank Deposit]]+Table1_2[[#This Row],[Bank Deposit]]*0.02,Table1_2[[#This Row],[Bank Deposit]])</f>
        <v>260003</v>
      </c>
    </row>
    <row r="1929" spans="1:18" x14ac:dyDescent="0.25">
      <c r="A1929" s="21" t="s">
        <v>1438</v>
      </c>
      <c r="B1929">
        <v>800032581</v>
      </c>
      <c r="C1929">
        <v>60</v>
      </c>
      <c r="D1929" s="8">
        <v>22791</v>
      </c>
      <c r="E1929" s="21" t="s">
        <v>1094</v>
      </c>
      <c r="F1929" s="21" t="s">
        <v>256</v>
      </c>
      <c r="G1929" s="21" t="s">
        <v>14</v>
      </c>
      <c r="H1929" s="22">
        <v>657032</v>
      </c>
      <c r="I1929" s="22">
        <v>291140.56777788</v>
      </c>
      <c r="J1929" s="21" t="s">
        <v>1440</v>
      </c>
      <c r="K1929" s="21"/>
      <c r="L1929" s="22">
        <v>89882988</v>
      </c>
      <c r="M1929" s="22">
        <v>0</v>
      </c>
      <c r="N1929" s="21" t="s">
        <v>12522</v>
      </c>
      <c r="O1929" s="8">
        <v>44253</v>
      </c>
      <c r="P1929" s="21" t="s">
        <v>12510</v>
      </c>
      <c r="Q1929" s="22">
        <f>Table1_2[[#This Row],[Bank Deposit]]-Table1_2[[#This Row],[Saving Accounts]]</f>
        <v>365891.43222212</v>
      </c>
      <c r="R1929" s="22">
        <f>IF(AND(Table1_2[[#This Row],[Bank Deposit]]&gt;=500000),Table1_2[[#This Row],[Bank Deposit]]+Table1_2[[#This Row],[Bank Deposit]]*0.02,Table1_2[[#This Row],[Bank Deposit]])</f>
        <v>670172.64</v>
      </c>
    </row>
    <row r="1930" spans="1:18" x14ac:dyDescent="0.25">
      <c r="A1930" s="21" t="s">
        <v>5370</v>
      </c>
      <c r="B1930">
        <v>103348505</v>
      </c>
      <c r="C1930">
        <v>81</v>
      </c>
      <c r="D1930" s="8">
        <v>15120.75</v>
      </c>
      <c r="E1930" s="21" t="s">
        <v>1094</v>
      </c>
      <c r="F1930" s="21" t="s">
        <v>2602</v>
      </c>
      <c r="G1930" s="21" t="s">
        <v>4062</v>
      </c>
      <c r="H1930" s="22">
        <v>2192805</v>
      </c>
      <c r="I1930" s="22">
        <v>497671.36732800002</v>
      </c>
      <c r="J1930" s="21" t="s">
        <v>5372</v>
      </c>
      <c r="K1930" s="21"/>
      <c r="L1930" s="22">
        <v>42235024</v>
      </c>
      <c r="M1930" s="22">
        <v>0</v>
      </c>
      <c r="N1930" s="21" t="s">
        <v>12522</v>
      </c>
      <c r="O1930" s="8">
        <v>44496</v>
      </c>
      <c r="P1930" s="21" t="s">
        <v>12510</v>
      </c>
      <c r="Q1930" s="22">
        <f>Table1_2[[#This Row],[Bank Deposit]]-Table1_2[[#This Row],[Saving Accounts]]</f>
        <v>1695133.632672</v>
      </c>
      <c r="R1930" s="22">
        <f>IF(AND(Table1_2[[#This Row],[Bank Deposit]]&gt;=500000),Table1_2[[#This Row],[Bank Deposit]]+Table1_2[[#This Row],[Bank Deposit]]*0.02,Table1_2[[#This Row],[Bank Deposit]])</f>
        <v>2236661.1</v>
      </c>
    </row>
    <row r="1931" spans="1:18" x14ac:dyDescent="0.25">
      <c r="A1931" s="21" t="s">
        <v>3604</v>
      </c>
      <c r="B1931">
        <v>86568311</v>
      </c>
      <c r="C1931">
        <v>66</v>
      </c>
      <c r="D1931" s="8">
        <v>20599.5</v>
      </c>
      <c r="E1931" s="21" t="s">
        <v>1094</v>
      </c>
      <c r="F1931" s="21" t="s">
        <v>1076</v>
      </c>
      <c r="G1931" s="21" t="s">
        <v>3583</v>
      </c>
      <c r="H1931" s="22">
        <v>299267</v>
      </c>
      <c r="I1931" s="22">
        <v>169299.74121984001</v>
      </c>
      <c r="J1931" s="21" t="s">
        <v>3606</v>
      </c>
      <c r="K1931" s="21"/>
      <c r="L1931" s="22">
        <v>75923904</v>
      </c>
      <c r="M1931" s="22">
        <v>0</v>
      </c>
      <c r="N1931" s="21" t="s">
        <v>12525</v>
      </c>
      <c r="O1931" s="8">
        <v>44533</v>
      </c>
      <c r="P1931" s="21" t="s">
        <v>12561</v>
      </c>
      <c r="Q1931" s="22">
        <f>Table1_2[[#This Row],[Bank Deposit]]-Table1_2[[#This Row],[Saving Accounts]]</f>
        <v>129967.25878015999</v>
      </c>
      <c r="R1931" s="22">
        <f>IF(AND(Table1_2[[#This Row],[Bank Deposit]]&gt;=500000),Table1_2[[#This Row],[Bank Deposit]]+Table1_2[[#This Row],[Bank Deposit]]*0.02,Table1_2[[#This Row],[Bank Deposit]])</f>
        <v>299267</v>
      </c>
    </row>
    <row r="1932" spans="1:18" x14ac:dyDescent="0.25">
      <c r="A1932" s="21" t="s">
        <v>2342</v>
      </c>
      <c r="B1932">
        <v>484515047</v>
      </c>
      <c r="C1932">
        <v>22</v>
      </c>
      <c r="D1932" s="8">
        <v>36670.5</v>
      </c>
      <c r="E1932" s="21" t="s">
        <v>1094</v>
      </c>
      <c r="F1932" s="21" t="s">
        <v>1277</v>
      </c>
      <c r="G1932" s="21" t="s">
        <v>1964</v>
      </c>
      <c r="H1932" s="22">
        <v>484220</v>
      </c>
      <c r="I1932" s="22">
        <v>134562.07010400001</v>
      </c>
      <c r="J1932" s="21" t="s">
        <v>2344</v>
      </c>
      <c r="K1932" s="21"/>
      <c r="L1932" s="22">
        <v>2140188052</v>
      </c>
      <c r="M1932" s="22">
        <v>0</v>
      </c>
      <c r="N1932" s="21" t="s">
        <v>12505</v>
      </c>
      <c r="O1932" s="8">
        <v>44593</v>
      </c>
      <c r="P1932" s="21" t="s">
        <v>12510</v>
      </c>
      <c r="Q1932" s="22">
        <f>Table1_2[[#This Row],[Bank Deposit]]-Table1_2[[#This Row],[Saving Accounts]]</f>
        <v>349657.92989599996</v>
      </c>
      <c r="R1932" s="22">
        <f>IF(AND(Table1_2[[#This Row],[Bank Deposit]]&gt;=500000),Table1_2[[#This Row],[Bank Deposit]]+Table1_2[[#This Row],[Bank Deposit]]*0.02,Table1_2[[#This Row],[Bank Deposit]])</f>
        <v>484220</v>
      </c>
    </row>
    <row r="1933" spans="1:18" x14ac:dyDescent="0.25">
      <c r="A1933" s="21" t="s">
        <v>4484</v>
      </c>
      <c r="B1933">
        <v>625287378</v>
      </c>
      <c r="C1933">
        <v>66</v>
      </c>
      <c r="D1933" s="8">
        <v>20599.5</v>
      </c>
      <c r="E1933" s="21" t="s">
        <v>1094</v>
      </c>
      <c r="F1933" s="21" t="s">
        <v>1220</v>
      </c>
      <c r="G1933" s="21" t="s">
        <v>4058</v>
      </c>
      <c r="H1933" s="22">
        <v>367936</v>
      </c>
      <c r="I1933" s="22">
        <v>108454.547034</v>
      </c>
      <c r="J1933" s="21" t="s">
        <v>4486</v>
      </c>
      <c r="K1933" s="21"/>
      <c r="L1933" s="22">
        <v>2239891836</v>
      </c>
      <c r="M1933" s="22">
        <v>0</v>
      </c>
      <c r="N1933" s="21" t="s">
        <v>12525</v>
      </c>
      <c r="O1933" s="8">
        <v>44546</v>
      </c>
      <c r="P1933" s="21" t="s">
        <v>12564</v>
      </c>
      <c r="Q1933" s="22">
        <f>Table1_2[[#This Row],[Bank Deposit]]-Table1_2[[#This Row],[Saving Accounts]]</f>
        <v>259481.45296600001</v>
      </c>
      <c r="R1933" s="22">
        <f>IF(AND(Table1_2[[#This Row],[Bank Deposit]]&gt;=500000),Table1_2[[#This Row],[Bank Deposit]]+Table1_2[[#This Row],[Bank Deposit]]*0.02,Table1_2[[#This Row],[Bank Deposit]])</f>
        <v>367936</v>
      </c>
    </row>
    <row r="1934" spans="1:18" x14ac:dyDescent="0.25">
      <c r="A1934" s="21" t="s">
        <v>3920</v>
      </c>
      <c r="B1934">
        <v>683652420</v>
      </c>
      <c r="C1934">
        <v>59</v>
      </c>
      <c r="D1934" s="8">
        <v>23156.25</v>
      </c>
      <c r="E1934" s="21" t="s">
        <v>1094</v>
      </c>
      <c r="F1934" s="21" t="s">
        <v>1517</v>
      </c>
      <c r="G1934" s="21" t="s">
        <v>3820</v>
      </c>
      <c r="H1934" s="22">
        <v>391853</v>
      </c>
      <c r="I1934" s="22">
        <v>31293.060765120001</v>
      </c>
      <c r="J1934" s="21" t="s">
        <v>3922</v>
      </c>
      <c r="K1934" s="21"/>
      <c r="L1934" s="22">
        <v>1574807991</v>
      </c>
      <c r="M1934" s="22">
        <v>0</v>
      </c>
      <c r="N1934" s="21" t="s">
        <v>12505</v>
      </c>
      <c r="O1934" s="8">
        <v>44410</v>
      </c>
      <c r="P1934" s="21" t="s">
        <v>12506</v>
      </c>
      <c r="Q1934" s="22">
        <f>Table1_2[[#This Row],[Bank Deposit]]-Table1_2[[#This Row],[Saving Accounts]]</f>
        <v>360559.93923487997</v>
      </c>
      <c r="R1934" s="22">
        <f>IF(AND(Table1_2[[#This Row],[Bank Deposit]]&gt;=500000),Table1_2[[#This Row],[Bank Deposit]]+Table1_2[[#This Row],[Bank Deposit]]*0.02,Table1_2[[#This Row],[Bank Deposit]])</f>
        <v>391853</v>
      </c>
    </row>
    <row r="1935" spans="1:18" x14ac:dyDescent="0.25">
      <c r="A1935" s="21" t="s">
        <v>5881</v>
      </c>
      <c r="B1935">
        <v>704250488</v>
      </c>
      <c r="C1935">
        <v>73</v>
      </c>
      <c r="D1935" s="8">
        <v>18042.75</v>
      </c>
      <c r="E1935" s="21" t="s">
        <v>12</v>
      </c>
      <c r="F1935" s="21" t="s">
        <v>675</v>
      </c>
      <c r="G1935" s="21" t="s">
        <v>4070</v>
      </c>
      <c r="J1935" s="21" t="s">
        <v>5883</v>
      </c>
      <c r="K1935" s="21"/>
      <c r="L1935" s="22">
        <v>812439072</v>
      </c>
      <c r="M1935" s="22">
        <v>0</v>
      </c>
      <c r="N1935" s="21" t="s">
        <v>12522</v>
      </c>
      <c r="O1935" s="8">
        <v>44389</v>
      </c>
      <c r="P1935" s="21" t="s">
        <v>12510</v>
      </c>
      <c r="Q1935" s="22">
        <f>Table1_2[[#This Row],[Bank Deposit]]-Table1_2[[#This Row],[Saving Accounts]]</f>
        <v>0</v>
      </c>
      <c r="R1935" s="22">
        <f>IF(AND(Table1_2[[#This Row],[Bank Deposit]]&gt;=500000),Table1_2[[#This Row],[Bank Deposit]]+Table1_2[[#This Row],[Bank Deposit]]*0.02,Table1_2[[#This Row],[Bank Deposit]])</f>
        <v>0</v>
      </c>
    </row>
    <row r="1936" spans="1:18" x14ac:dyDescent="0.25">
      <c r="A1936" s="21" t="s">
        <v>6868</v>
      </c>
      <c r="B1936">
        <v>516035467</v>
      </c>
      <c r="C1936">
        <v>76</v>
      </c>
      <c r="D1936" s="8">
        <v>16947</v>
      </c>
      <c r="E1936" s="21" t="s">
        <v>12</v>
      </c>
      <c r="F1936" s="21" t="s">
        <v>699</v>
      </c>
      <c r="G1936" s="21" t="s">
        <v>4112</v>
      </c>
      <c r="H1936" s="22">
        <v>594755</v>
      </c>
      <c r="I1936" s="22">
        <v>301806.35806860001</v>
      </c>
      <c r="J1936" s="21" t="s">
        <v>6870</v>
      </c>
      <c r="K1936" s="21"/>
      <c r="L1936" s="22">
        <v>1849159287</v>
      </c>
      <c r="M1936" s="22">
        <v>0</v>
      </c>
      <c r="N1936" s="21" t="s">
        <v>12525</v>
      </c>
      <c r="O1936" s="8">
        <v>44255</v>
      </c>
      <c r="P1936" s="21" t="s">
        <v>12564</v>
      </c>
      <c r="Q1936" s="22">
        <f>Table1_2[[#This Row],[Bank Deposit]]-Table1_2[[#This Row],[Saving Accounts]]</f>
        <v>292948.64193139999</v>
      </c>
      <c r="R1936" s="22">
        <f>IF(AND(Table1_2[[#This Row],[Bank Deposit]]&gt;=500000),Table1_2[[#This Row],[Bank Deposit]]+Table1_2[[#This Row],[Bank Deposit]]*0.02,Table1_2[[#This Row],[Bank Deposit]])</f>
        <v>606650.1</v>
      </c>
    </row>
    <row r="1937" spans="1:18" x14ac:dyDescent="0.25">
      <c r="A1937" s="21" t="s">
        <v>1569</v>
      </c>
      <c r="B1937">
        <v>812543923</v>
      </c>
      <c r="C1937">
        <v>27</v>
      </c>
      <c r="D1937" s="8">
        <v>34844.25</v>
      </c>
      <c r="E1937" s="21" t="s">
        <v>1094</v>
      </c>
      <c r="F1937" s="21" t="s">
        <v>1308</v>
      </c>
      <c r="G1937" s="21" t="s">
        <v>14</v>
      </c>
      <c r="H1937" s="22">
        <v>332126</v>
      </c>
      <c r="I1937" s="22">
        <v>65109.858362999999</v>
      </c>
      <c r="J1937" s="21" t="s">
        <v>1571</v>
      </c>
      <c r="K1937" s="21"/>
      <c r="L1937" s="22">
        <v>3710471131</v>
      </c>
      <c r="M1937" s="22">
        <v>0</v>
      </c>
      <c r="N1937" s="21" t="s">
        <v>12522</v>
      </c>
      <c r="O1937" s="8">
        <v>44606</v>
      </c>
      <c r="P1937" s="21" t="s">
        <v>12510</v>
      </c>
      <c r="Q1937" s="22">
        <f>Table1_2[[#This Row],[Bank Deposit]]-Table1_2[[#This Row],[Saving Accounts]]</f>
        <v>267016.14163700002</v>
      </c>
      <c r="R1937" s="22">
        <f>IF(AND(Table1_2[[#This Row],[Bank Deposit]]&gt;=500000),Table1_2[[#This Row],[Bank Deposit]]+Table1_2[[#This Row],[Bank Deposit]]*0.02,Table1_2[[#This Row],[Bank Deposit]])</f>
        <v>332126</v>
      </c>
    </row>
    <row r="1938" spans="1:18" x14ac:dyDescent="0.25">
      <c r="A1938" s="21" t="s">
        <v>8322</v>
      </c>
      <c r="B1938">
        <v>322098693</v>
      </c>
      <c r="C1938">
        <v>83</v>
      </c>
      <c r="D1938" s="8">
        <v>14390.25</v>
      </c>
      <c r="E1938" s="21" t="s">
        <v>12</v>
      </c>
      <c r="F1938" s="21" t="s">
        <v>965</v>
      </c>
      <c r="G1938" s="21" t="s">
        <v>3331</v>
      </c>
      <c r="H1938" s="22">
        <v>147943</v>
      </c>
      <c r="I1938" s="22">
        <v>50664.832709399998</v>
      </c>
      <c r="J1938" s="21" t="s">
        <v>8324</v>
      </c>
      <c r="K1938" s="21"/>
      <c r="L1938" s="22">
        <v>2649136875</v>
      </c>
      <c r="M1938" s="22">
        <v>0</v>
      </c>
      <c r="N1938" s="21" t="s">
        <v>12522</v>
      </c>
      <c r="O1938" s="8">
        <v>44525</v>
      </c>
      <c r="P1938" s="21" t="s">
        <v>12510</v>
      </c>
      <c r="Q1938" s="22">
        <f>Table1_2[[#This Row],[Bank Deposit]]-Table1_2[[#This Row],[Saving Accounts]]</f>
        <v>97278.167290600002</v>
      </c>
      <c r="R1938" s="22">
        <f>IF(AND(Table1_2[[#This Row],[Bank Deposit]]&gt;=500000),Table1_2[[#This Row],[Bank Deposit]]+Table1_2[[#This Row],[Bank Deposit]]*0.02,Table1_2[[#This Row],[Bank Deposit]])</f>
        <v>147943</v>
      </c>
    </row>
    <row r="1939" spans="1:18" x14ac:dyDescent="0.25">
      <c r="A1939" s="21" t="s">
        <v>2354</v>
      </c>
      <c r="B1939">
        <v>536974720</v>
      </c>
      <c r="C1939">
        <v>18</v>
      </c>
      <c r="D1939" s="8">
        <v>38131.5</v>
      </c>
      <c r="E1939" s="21" t="s">
        <v>1094</v>
      </c>
      <c r="F1939" s="21" t="s">
        <v>314</v>
      </c>
      <c r="G1939" s="21" t="s">
        <v>1964</v>
      </c>
      <c r="H1939" s="22">
        <v>205810</v>
      </c>
      <c r="I1939" s="22">
        <v>29765.934659999999</v>
      </c>
      <c r="J1939" s="21" t="s">
        <v>2356</v>
      </c>
      <c r="K1939" s="21"/>
      <c r="L1939" s="22">
        <v>4846909968</v>
      </c>
      <c r="M1939" s="22">
        <v>0</v>
      </c>
      <c r="N1939" s="21" t="s">
        <v>12509</v>
      </c>
      <c r="O1939" s="8">
        <v>44368</v>
      </c>
      <c r="P1939" s="21" t="s">
        <v>12519</v>
      </c>
      <c r="Q1939" s="22">
        <f>Table1_2[[#This Row],[Bank Deposit]]-Table1_2[[#This Row],[Saving Accounts]]</f>
        <v>176044.06534</v>
      </c>
      <c r="R1939" s="22">
        <f>IF(AND(Table1_2[[#This Row],[Bank Deposit]]&gt;=500000),Table1_2[[#This Row],[Bank Deposit]]+Table1_2[[#This Row],[Bank Deposit]]*0.02,Table1_2[[#This Row],[Bank Deposit]])</f>
        <v>205810</v>
      </c>
    </row>
    <row r="1940" spans="1:18" x14ac:dyDescent="0.25">
      <c r="A1940" s="21" t="s">
        <v>8022</v>
      </c>
      <c r="B1940">
        <v>840048564</v>
      </c>
      <c r="C1940">
        <v>79</v>
      </c>
      <c r="D1940" s="8">
        <v>15851.25</v>
      </c>
      <c r="E1940" s="21" t="s">
        <v>12</v>
      </c>
      <c r="F1940" s="21" t="s">
        <v>509</v>
      </c>
      <c r="G1940" s="21" t="s">
        <v>3583</v>
      </c>
      <c r="H1940" s="22">
        <v>96741</v>
      </c>
      <c r="I1940" s="22">
        <v>41222.347994880001</v>
      </c>
      <c r="J1940" s="21" t="s">
        <v>8024</v>
      </c>
      <c r="K1940" s="21"/>
      <c r="L1940" s="22">
        <v>824571264</v>
      </c>
      <c r="M1940" s="22">
        <v>0</v>
      </c>
      <c r="N1940" s="21" t="s">
        <v>12505</v>
      </c>
      <c r="O1940" s="8">
        <v>44469</v>
      </c>
      <c r="P1940" s="21" t="s">
        <v>12506</v>
      </c>
      <c r="Q1940" s="22">
        <f>Table1_2[[#This Row],[Bank Deposit]]-Table1_2[[#This Row],[Saving Accounts]]</f>
        <v>55518.652005119999</v>
      </c>
      <c r="R1940" s="22">
        <f>IF(AND(Table1_2[[#This Row],[Bank Deposit]]&gt;=500000),Table1_2[[#This Row],[Bank Deposit]]+Table1_2[[#This Row],[Bank Deposit]]*0.02,Table1_2[[#This Row],[Bank Deposit]])</f>
        <v>96741</v>
      </c>
    </row>
    <row r="1941" spans="1:18" x14ac:dyDescent="0.25">
      <c r="A1941" s="21" t="s">
        <v>5140</v>
      </c>
      <c r="B1941">
        <v>609723600</v>
      </c>
      <c r="C1941">
        <v>48</v>
      </c>
      <c r="D1941" s="8">
        <v>27174</v>
      </c>
      <c r="E1941" s="21" t="s">
        <v>1094</v>
      </c>
      <c r="F1941" s="21" t="s">
        <v>1426</v>
      </c>
      <c r="G1941" s="21" t="s">
        <v>4062</v>
      </c>
      <c r="H1941" s="22">
        <v>1234873</v>
      </c>
      <c r="I1941" s="22">
        <v>630804.72954239999</v>
      </c>
      <c r="J1941" s="21" t="s">
        <v>5142</v>
      </c>
      <c r="K1941" s="21"/>
      <c r="L1941" s="22">
        <v>475305012</v>
      </c>
      <c r="M1941" s="22">
        <v>0</v>
      </c>
      <c r="N1941" s="21" t="s">
        <v>12509</v>
      </c>
      <c r="O1941" s="8">
        <v>44324</v>
      </c>
      <c r="P1941" s="21" t="s">
        <v>12519</v>
      </c>
      <c r="Q1941" s="22">
        <f>Table1_2[[#This Row],[Bank Deposit]]-Table1_2[[#This Row],[Saving Accounts]]</f>
        <v>604068.27045760001</v>
      </c>
      <c r="R1941" s="22">
        <f>IF(AND(Table1_2[[#This Row],[Bank Deposit]]&gt;=500000),Table1_2[[#This Row],[Bank Deposit]]+Table1_2[[#This Row],[Bank Deposit]]*0.02,Table1_2[[#This Row],[Bank Deposit]])</f>
        <v>1259570.46</v>
      </c>
    </row>
    <row r="1942" spans="1:18" x14ac:dyDescent="0.25">
      <c r="A1942" s="21" t="s">
        <v>5337</v>
      </c>
      <c r="B1942">
        <v>8590073</v>
      </c>
      <c r="C1942">
        <v>45</v>
      </c>
      <c r="D1942" s="8">
        <v>28269.75</v>
      </c>
      <c r="E1942" s="21" t="s">
        <v>1094</v>
      </c>
      <c r="F1942" s="21" t="s">
        <v>73</v>
      </c>
      <c r="G1942" s="21" t="s">
        <v>4099</v>
      </c>
      <c r="H1942" s="22">
        <v>2027878</v>
      </c>
      <c r="I1942" s="22">
        <v>246092.79969449999</v>
      </c>
      <c r="J1942" s="21" t="s">
        <v>5339</v>
      </c>
      <c r="K1942" s="21"/>
      <c r="L1942" s="22">
        <v>754342933</v>
      </c>
      <c r="M1942" s="22">
        <v>0</v>
      </c>
      <c r="N1942" s="21" t="s">
        <v>12539</v>
      </c>
      <c r="O1942" s="8">
        <v>44632</v>
      </c>
      <c r="P1942" s="21" t="s">
        <v>12512</v>
      </c>
      <c r="Q1942" s="22">
        <f>Table1_2[[#This Row],[Bank Deposit]]-Table1_2[[#This Row],[Saving Accounts]]</f>
        <v>1781785.2003055001</v>
      </c>
      <c r="R1942" s="22">
        <f>IF(AND(Table1_2[[#This Row],[Bank Deposit]]&gt;=500000),Table1_2[[#This Row],[Bank Deposit]]+Table1_2[[#This Row],[Bank Deposit]]*0.02,Table1_2[[#This Row],[Bank Deposit]])</f>
        <v>2068435.56</v>
      </c>
    </row>
    <row r="1943" spans="1:18" x14ac:dyDescent="0.25">
      <c r="A1943" s="21" t="s">
        <v>5715</v>
      </c>
      <c r="B1943">
        <v>511755861</v>
      </c>
      <c r="C1943">
        <v>24</v>
      </c>
      <c r="D1943" s="8">
        <v>35940</v>
      </c>
      <c r="E1943" s="21" t="s">
        <v>1094</v>
      </c>
      <c r="F1943" s="21" t="s">
        <v>1372</v>
      </c>
      <c r="G1943" s="21" t="s">
        <v>4095</v>
      </c>
      <c r="H1943" s="22">
        <v>544808</v>
      </c>
      <c r="I1943" s="22">
        <v>176381.592072</v>
      </c>
      <c r="J1943" s="21" t="s">
        <v>5717</v>
      </c>
      <c r="K1943" s="21"/>
      <c r="L1943" s="22">
        <v>1894186539</v>
      </c>
      <c r="M1943" s="22">
        <v>0</v>
      </c>
      <c r="N1943" s="21" t="s">
        <v>12505</v>
      </c>
      <c r="O1943" s="8">
        <v>44209</v>
      </c>
      <c r="P1943" s="21" t="s">
        <v>12506</v>
      </c>
      <c r="Q1943" s="22">
        <f>Table1_2[[#This Row],[Bank Deposit]]-Table1_2[[#This Row],[Saving Accounts]]</f>
        <v>368426.40792799997</v>
      </c>
      <c r="R1943" s="22">
        <f>IF(AND(Table1_2[[#This Row],[Bank Deposit]]&gt;=500000),Table1_2[[#This Row],[Bank Deposit]]+Table1_2[[#This Row],[Bank Deposit]]*0.02,Table1_2[[#This Row],[Bank Deposit]])</f>
        <v>555704.16</v>
      </c>
    </row>
    <row r="1944" spans="1:18" x14ac:dyDescent="0.25">
      <c r="A1944" s="21" t="s">
        <v>5810</v>
      </c>
      <c r="B1944">
        <v>597698472</v>
      </c>
      <c r="C1944">
        <v>44</v>
      </c>
      <c r="D1944" s="8">
        <v>28635</v>
      </c>
      <c r="E1944" s="21" t="s">
        <v>1094</v>
      </c>
      <c r="F1944" s="21" t="s">
        <v>442</v>
      </c>
      <c r="G1944" s="21" t="s">
        <v>4058</v>
      </c>
      <c r="H1944" s="22">
        <v>430925</v>
      </c>
      <c r="I1944" s="22">
        <v>281220.52589400002</v>
      </c>
      <c r="J1944" s="21" t="s">
        <v>5812</v>
      </c>
      <c r="K1944" s="21"/>
      <c r="L1944" s="22">
        <v>2259307089</v>
      </c>
      <c r="M1944" s="22">
        <v>0</v>
      </c>
      <c r="N1944" s="21" t="s">
        <v>12525</v>
      </c>
      <c r="O1944" s="8">
        <v>44383</v>
      </c>
      <c r="P1944" s="21" t="s">
        <v>12564</v>
      </c>
      <c r="Q1944" s="22">
        <f>Table1_2[[#This Row],[Bank Deposit]]-Table1_2[[#This Row],[Saving Accounts]]</f>
        <v>149704.47410599998</v>
      </c>
      <c r="R1944" s="22">
        <f>IF(AND(Table1_2[[#This Row],[Bank Deposit]]&gt;=500000),Table1_2[[#This Row],[Bank Deposit]]+Table1_2[[#This Row],[Bank Deposit]]*0.02,Table1_2[[#This Row],[Bank Deposit]])</f>
        <v>430925</v>
      </c>
    </row>
    <row r="1945" spans="1:18" x14ac:dyDescent="0.25">
      <c r="A1945" s="21" t="s">
        <v>4436</v>
      </c>
      <c r="B1945">
        <v>633845603</v>
      </c>
      <c r="C1945">
        <v>62</v>
      </c>
      <c r="D1945" s="8">
        <v>22060.5</v>
      </c>
      <c r="E1945" s="21" t="s">
        <v>1094</v>
      </c>
      <c r="F1945" s="21" t="s">
        <v>574</v>
      </c>
      <c r="G1945" s="21" t="s">
        <v>4148</v>
      </c>
      <c r="H1945" s="22">
        <v>537083</v>
      </c>
      <c r="I1945" s="22">
        <v>90707.330304000003</v>
      </c>
      <c r="J1945" s="21" t="s">
        <v>4438</v>
      </c>
      <c r="K1945" s="21"/>
      <c r="L1945" s="22">
        <v>14819715</v>
      </c>
      <c r="M1945" s="22">
        <v>0</v>
      </c>
      <c r="N1945" s="21" t="s">
        <v>12539</v>
      </c>
      <c r="O1945" s="8">
        <v>44450</v>
      </c>
      <c r="P1945" s="21" t="s">
        <v>12566</v>
      </c>
      <c r="Q1945" s="22">
        <f>Table1_2[[#This Row],[Bank Deposit]]-Table1_2[[#This Row],[Saving Accounts]]</f>
        <v>446375.669696</v>
      </c>
      <c r="R1945" s="22">
        <f>IF(AND(Table1_2[[#This Row],[Bank Deposit]]&gt;=500000),Table1_2[[#This Row],[Bank Deposit]]+Table1_2[[#This Row],[Bank Deposit]]*0.02,Table1_2[[#This Row],[Bank Deposit]])</f>
        <v>547824.66</v>
      </c>
    </row>
    <row r="1946" spans="1:18" x14ac:dyDescent="0.25">
      <c r="A1946" s="21" t="s">
        <v>2586</v>
      </c>
      <c r="B1946">
        <v>767138580</v>
      </c>
      <c r="C1946">
        <v>85</v>
      </c>
      <c r="D1946" s="8">
        <v>13659.75</v>
      </c>
      <c r="E1946" s="21" t="s">
        <v>12</v>
      </c>
      <c r="F1946" s="21" t="s">
        <v>874</v>
      </c>
      <c r="G1946" s="21" t="s">
        <v>1964</v>
      </c>
      <c r="H1946" s="22">
        <v>173411</v>
      </c>
      <c r="I1946" s="22">
        <v>94741.615001600003</v>
      </c>
      <c r="J1946" s="21" t="s">
        <v>2588</v>
      </c>
      <c r="K1946" s="21"/>
      <c r="L1946" s="22">
        <v>102452224</v>
      </c>
      <c r="M1946" s="22">
        <v>0</v>
      </c>
      <c r="N1946" s="21" t="s">
        <v>12539</v>
      </c>
      <c r="O1946" s="8">
        <v>44264</v>
      </c>
      <c r="P1946" s="21" t="s">
        <v>12512</v>
      </c>
      <c r="Q1946" s="22">
        <f>Table1_2[[#This Row],[Bank Deposit]]-Table1_2[[#This Row],[Saving Accounts]]</f>
        <v>78669.384998399997</v>
      </c>
      <c r="R1946" s="22">
        <f>IF(AND(Table1_2[[#This Row],[Bank Deposit]]&gt;=500000),Table1_2[[#This Row],[Bank Deposit]]+Table1_2[[#This Row],[Bank Deposit]]*0.02,Table1_2[[#This Row],[Bank Deposit]])</f>
        <v>173411</v>
      </c>
    </row>
    <row r="1947" spans="1:18" x14ac:dyDescent="0.25">
      <c r="A1947" s="21" t="s">
        <v>6322</v>
      </c>
      <c r="B1947">
        <v>383229683</v>
      </c>
      <c r="C1947">
        <v>21</v>
      </c>
      <c r="D1947" s="8">
        <v>37035.75</v>
      </c>
      <c r="E1947" s="21" t="s">
        <v>12</v>
      </c>
      <c r="F1947" s="21" t="s">
        <v>561</v>
      </c>
      <c r="G1947" s="21" t="s">
        <v>4105</v>
      </c>
      <c r="H1947" s="22">
        <v>39450</v>
      </c>
      <c r="I1947" s="22">
        <v>13352.353300000001</v>
      </c>
      <c r="J1947" s="21" t="s">
        <v>6324</v>
      </c>
      <c r="K1947" s="21"/>
      <c r="L1947" s="22">
        <v>52826778</v>
      </c>
      <c r="M1947" s="22">
        <v>0</v>
      </c>
      <c r="N1947" s="21" t="s">
        <v>12505</v>
      </c>
      <c r="O1947" s="8">
        <v>44457</v>
      </c>
      <c r="P1947" s="21" t="s">
        <v>12506</v>
      </c>
      <c r="Q1947" s="22">
        <f>Table1_2[[#This Row],[Bank Deposit]]-Table1_2[[#This Row],[Saving Accounts]]</f>
        <v>26097.646699999998</v>
      </c>
      <c r="R1947" s="22">
        <f>IF(AND(Table1_2[[#This Row],[Bank Deposit]]&gt;=500000),Table1_2[[#This Row],[Bank Deposit]]+Table1_2[[#This Row],[Bank Deposit]]*0.02,Table1_2[[#This Row],[Bank Deposit]])</f>
        <v>39450</v>
      </c>
    </row>
    <row r="1948" spans="1:18" x14ac:dyDescent="0.25">
      <c r="A1948" s="21" t="s">
        <v>5155</v>
      </c>
      <c r="B1948">
        <v>959261982</v>
      </c>
      <c r="C1948">
        <v>38</v>
      </c>
      <c r="D1948" s="8">
        <v>30826.5</v>
      </c>
      <c r="E1948" s="21" t="s">
        <v>1094</v>
      </c>
      <c r="F1948" s="21" t="s">
        <v>1426</v>
      </c>
      <c r="G1948" s="21" t="s">
        <v>4095</v>
      </c>
      <c r="H1948" s="22">
        <v>430064</v>
      </c>
      <c r="I1948" s="22">
        <v>284050.20243599999</v>
      </c>
      <c r="J1948" s="21" t="s">
        <v>5157</v>
      </c>
      <c r="K1948" s="21"/>
      <c r="L1948" s="22">
        <v>122753346</v>
      </c>
      <c r="M1948" s="22">
        <v>5646514278</v>
      </c>
      <c r="N1948" s="21" t="s">
        <v>12515</v>
      </c>
      <c r="O1948" s="8">
        <v>44469</v>
      </c>
      <c r="P1948" s="21" t="s">
        <v>12516</v>
      </c>
      <c r="Q1948" s="22">
        <f>Table1_2[[#This Row],[Bank Deposit]]-Table1_2[[#This Row],[Saving Accounts]]</f>
        <v>146013.79756400001</v>
      </c>
      <c r="R1948" s="22">
        <f>IF(AND(Table1_2[[#This Row],[Bank Deposit]]&gt;=500000),Table1_2[[#This Row],[Bank Deposit]]+Table1_2[[#This Row],[Bank Deposit]]*0.02,Table1_2[[#This Row],[Bank Deposit]])</f>
        <v>430064</v>
      </c>
    </row>
    <row r="1949" spans="1:18" x14ac:dyDescent="0.25">
      <c r="A1949" s="21" t="s">
        <v>6811</v>
      </c>
      <c r="B1949">
        <v>687320422</v>
      </c>
      <c r="C1949">
        <v>37</v>
      </c>
      <c r="D1949" s="8">
        <v>31191.75</v>
      </c>
      <c r="E1949" s="21" t="s">
        <v>12</v>
      </c>
      <c r="F1949" s="21" t="s">
        <v>195</v>
      </c>
      <c r="G1949" s="21" t="s">
        <v>4084</v>
      </c>
      <c r="H1949" s="22">
        <v>296880</v>
      </c>
      <c r="I1949" s="22">
        <v>80097.475848720002</v>
      </c>
      <c r="J1949" s="21" t="s">
        <v>6813</v>
      </c>
      <c r="K1949" s="21"/>
      <c r="L1949" s="22">
        <v>3174796812</v>
      </c>
      <c r="M1949" s="22">
        <v>0</v>
      </c>
      <c r="N1949" s="21" t="s">
        <v>12522</v>
      </c>
      <c r="O1949" s="8">
        <v>44218</v>
      </c>
      <c r="P1949" s="21" t="s">
        <v>12510</v>
      </c>
      <c r="Q1949" s="22">
        <f>Table1_2[[#This Row],[Bank Deposit]]-Table1_2[[#This Row],[Saving Accounts]]</f>
        <v>216782.52415128</v>
      </c>
      <c r="R1949" s="22">
        <f>IF(AND(Table1_2[[#This Row],[Bank Deposit]]&gt;=500000),Table1_2[[#This Row],[Bank Deposit]]+Table1_2[[#This Row],[Bank Deposit]]*0.02,Table1_2[[#This Row],[Bank Deposit]])</f>
        <v>296880</v>
      </c>
    </row>
    <row r="1950" spans="1:18" x14ac:dyDescent="0.25">
      <c r="A1950" s="21" t="s">
        <v>5307</v>
      </c>
      <c r="B1950">
        <v>423317349</v>
      </c>
      <c r="C1950">
        <v>85</v>
      </c>
      <c r="D1950" s="8">
        <v>13659.75</v>
      </c>
      <c r="E1950" s="21" t="s">
        <v>1094</v>
      </c>
      <c r="F1950" s="21" t="s">
        <v>587</v>
      </c>
      <c r="G1950" s="21" t="s">
        <v>4220</v>
      </c>
      <c r="H1950" s="22">
        <v>653232</v>
      </c>
      <c r="I1950" s="22">
        <v>376189.03235340002</v>
      </c>
      <c r="J1950" s="21" t="s">
        <v>5309</v>
      </c>
      <c r="K1950" s="21"/>
      <c r="L1950" s="22">
        <v>1827695619</v>
      </c>
      <c r="M1950" s="22">
        <v>0</v>
      </c>
      <c r="N1950" s="21" t="s">
        <v>12539</v>
      </c>
      <c r="O1950" s="8">
        <v>44592</v>
      </c>
      <c r="P1950" s="21" t="s">
        <v>12510</v>
      </c>
      <c r="Q1950" s="22">
        <f>Table1_2[[#This Row],[Bank Deposit]]-Table1_2[[#This Row],[Saving Accounts]]</f>
        <v>277042.96764659998</v>
      </c>
      <c r="R1950" s="22">
        <f>IF(AND(Table1_2[[#This Row],[Bank Deposit]]&gt;=500000),Table1_2[[#This Row],[Bank Deposit]]+Table1_2[[#This Row],[Bank Deposit]]*0.02,Table1_2[[#This Row],[Bank Deposit]])</f>
        <v>666296.64</v>
      </c>
    </row>
    <row r="1951" spans="1:18" x14ac:dyDescent="0.25">
      <c r="A1951" s="21" t="s">
        <v>1161</v>
      </c>
      <c r="B1951">
        <v>142378480</v>
      </c>
      <c r="C1951">
        <v>73</v>
      </c>
      <c r="D1951" s="8">
        <v>18042.75</v>
      </c>
      <c r="E1951" s="21" t="s">
        <v>1094</v>
      </c>
      <c r="F1951" s="21" t="s">
        <v>68</v>
      </c>
      <c r="G1951" s="21" t="s">
        <v>14</v>
      </c>
      <c r="H1951" s="22">
        <v>142522</v>
      </c>
      <c r="I1951" s="22">
        <v>54827.528744800002</v>
      </c>
      <c r="J1951" s="21" t="s">
        <v>1163</v>
      </c>
      <c r="K1951" s="21"/>
      <c r="L1951" s="22">
        <v>1583903922</v>
      </c>
      <c r="M1951" s="22">
        <v>0</v>
      </c>
      <c r="N1951" s="21" t="s">
        <v>12525</v>
      </c>
      <c r="O1951" s="8">
        <v>44339</v>
      </c>
      <c r="P1951" s="21" t="s">
        <v>12564</v>
      </c>
      <c r="Q1951" s="22">
        <f>Table1_2[[#This Row],[Bank Deposit]]-Table1_2[[#This Row],[Saving Accounts]]</f>
        <v>87694.471255199998</v>
      </c>
      <c r="R1951" s="22">
        <f>IF(AND(Table1_2[[#This Row],[Bank Deposit]]&gt;=500000),Table1_2[[#This Row],[Bank Deposit]]+Table1_2[[#This Row],[Bank Deposit]]*0.02,Table1_2[[#This Row],[Bank Deposit]])</f>
        <v>142522</v>
      </c>
    </row>
    <row r="1952" spans="1:18" x14ac:dyDescent="0.25">
      <c r="A1952" s="21" t="s">
        <v>8258</v>
      </c>
      <c r="B1952">
        <v>651511456</v>
      </c>
      <c r="C1952">
        <v>50</v>
      </c>
      <c r="D1952" s="8">
        <v>26443.5</v>
      </c>
      <c r="E1952" s="21" t="s">
        <v>12</v>
      </c>
      <c r="F1952" s="21" t="s">
        <v>290</v>
      </c>
      <c r="G1952" s="21" t="s">
        <v>3331</v>
      </c>
      <c r="H1952" s="22">
        <v>985149</v>
      </c>
      <c r="I1952" s="22">
        <v>415800.65514240001</v>
      </c>
      <c r="J1952" s="21" t="s">
        <v>8260</v>
      </c>
      <c r="K1952" s="21"/>
      <c r="L1952" s="22">
        <v>1114850457</v>
      </c>
      <c r="M1952" s="22">
        <v>0</v>
      </c>
      <c r="N1952" s="21" t="s">
        <v>12522</v>
      </c>
      <c r="O1952" s="8">
        <v>44370</v>
      </c>
      <c r="P1952" s="21" t="s">
        <v>12510</v>
      </c>
      <c r="Q1952" s="22">
        <f>Table1_2[[#This Row],[Bank Deposit]]-Table1_2[[#This Row],[Saving Accounts]]</f>
        <v>569348.34485760005</v>
      </c>
      <c r="R1952" s="22">
        <f>IF(AND(Table1_2[[#This Row],[Bank Deposit]]&gt;=500000),Table1_2[[#This Row],[Bank Deposit]]+Table1_2[[#This Row],[Bank Deposit]]*0.02,Table1_2[[#This Row],[Bank Deposit]])</f>
        <v>1004851.98</v>
      </c>
    </row>
    <row r="1953" spans="1:18" x14ac:dyDescent="0.25">
      <c r="A1953" s="21" t="s">
        <v>3343</v>
      </c>
      <c r="B1953">
        <v>842115961</v>
      </c>
      <c r="C1953">
        <v>58</v>
      </c>
      <c r="D1953" s="8">
        <v>23521.5</v>
      </c>
      <c r="E1953" s="21" t="s">
        <v>1094</v>
      </c>
      <c r="F1953" s="21" t="s">
        <v>509</v>
      </c>
      <c r="G1953" s="21" t="s">
        <v>3331</v>
      </c>
      <c r="H1953" s="22">
        <v>127319</v>
      </c>
      <c r="I1953" s="22">
        <v>80997.505575839998</v>
      </c>
      <c r="J1953" s="21" t="s">
        <v>2389</v>
      </c>
      <c r="K1953" s="21"/>
      <c r="L1953" s="22">
        <v>1383666648</v>
      </c>
      <c r="M1953" s="22">
        <v>0</v>
      </c>
      <c r="N1953" s="21" t="s">
        <v>12505</v>
      </c>
      <c r="O1953" s="8">
        <v>44485</v>
      </c>
      <c r="P1953" s="21" t="s">
        <v>12564</v>
      </c>
      <c r="Q1953" s="22">
        <f>Table1_2[[#This Row],[Bank Deposit]]-Table1_2[[#This Row],[Saving Accounts]]</f>
        <v>46321.494424160002</v>
      </c>
      <c r="R1953" s="22">
        <f>IF(AND(Table1_2[[#This Row],[Bank Deposit]]&gt;=500000),Table1_2[[#This Row],[Bank Deposit]]+Table1_2[[#This Row],[Bank Deposit]]*0.02,Table1_2[[#This Row],[Bank Deposit]])</f>
        <v>127319</v>
      </c>
    </row>
    <row r="1954" spans="1:18" x14ac:dyDescent="0.25">
      <c r="A1954" s="21" t="s">
        <v>7971</v>
      </c>
      <c r="B1954">
        <v>549122786</v>
      </c>
      <c r="C1954">
        <v>46</v>
      </c>
      <c r="D1954" s="8">
        <v>27904.5</v>
      </c>
      <c r="E1954" s="21" t="s">
        <v>12</v>
      </c>
      <c r="F1954" s="21" t="s">
        <v>310</v>
      </c>
      <c r="G1954" s="21" t="s">
        <v>3583</v>
      </c>
      <c r="H1954" s="22">
        <v>763218</v>
      </c>
      <c r="I1954" s="22">
        <v>110708.513916</v>
      </c>
      <c r="J1954" s="21" t="s">
        <v>7973</v>
      </c>
      <c r="K1954" s="21"/>
      <c r="L1954" s="22">
        <v>5908695</v>
      </c>
      <c r="M1954" s="22">
        <v>0</v>
      </c>
      <c r="N1954" s="21" t="s">
        <v>12522</v>
      </c>
      <c r="O1954" s="8">
        <v>44578</v>
      </c>
      <c r="P1954" s="21" t="s">
        <v>12510</v>
      </c>
      <c r="Q1954" s="22">
        <f>Table1_2[[#This Row],[Bank Deposit]]-Table1_2[[#This Row],[Saving Accounts]]</f>
        <v>652509.48608399997</v>
      </c>
      <c r="R1954" s="22">
        <f>IF(AND(Table1_2[[#This Row],[Bank Deposit]]&gt;=500000),Table1_2[[#This Row],[Bank Deposit]]+Table1_2[[#This Row],[Bank Deposit]]*0.02,Table1_2[[#This Row],[Bank Deposit]])</f>
        <v>778482.36</v>
      </c>
    </row>
    <row r="1955" spans="1:18" x14ac:dyDescent="0.25">
      <c r="A1955" s="21" t="s">
        <v>1317</v>
      </c>
      <c r="B1955">
        <v>900757172</v>
      </c>
      <c r="C1955">
        <v>61</v>
      </c>
      <c r="D1955" s="8">
        <v>22425.75</v>
      </c>
      <c r="E1955" s="21" t="s">
        <v>1094</v>
      </c>
      <c r="F1955" s="21" t="s">
        <v>699</v>
      </c>
      <c r="G1955" s="21" t="s">
        <v>14</v>
      </c>
      <c r="H1955" s="22">
        <v>209516</v>
      </c>
      <c r="I1955" s="22">
        <v>248338.62387945</v>
      </c>
      <c r="J1955" s="21" t="s">
        <v>1319</v>
      </c>
      <c r="K1955" s="21"/>
      <c r="L1955" s="22">
        <v>514866408</v>
      </c>
      <c r="M1955" s="22">
        <v>77234031</v>
      </c>
      <c r="N1955" s="21" t="s">
        <v>12515</v>
      </c>
      <c r="O1955" s="8">
        <v>44320</v>
      </c>
      <c r="P1955" s="21" t="s">
        <v>12527</v>
      </c>
      <c r="Q1955" s="22">
        <f>Table1_2[[#This Row],[Bank Deposit]]-Table1_2[[#This Row],[Saving Accounts]]</f>
        <v>-38822.623879449995</v>
      </c>
      <c r="R1955" s="22">
        <f>IF(AND(Table1_2[[#This Row],[Bank Deposit]]&gt;=500000),Table1_2[[#This Row],[Bank Deposit]]+Table1_2[[#This Row],[Bank Deposit]]*0.02,Table1_2[[#This Row],[Bank Deposit]])</f>
        <v>209516</v>
      </c>
    </row>
    <row r="1956" spans="1:18" x14ac:dyDescent="0.25">
      <c r="A1956" s="21" t="s">
        <v>4214</v>
      </c>
      <c r="B1956">
        <v>967501251</v>
      </c>
      <c r="C1956">
        <v>79</v>
      </c>
      <c r="D1956" s="8">
        <v>15851.25</v>
      </c>
      <c r="E1956" s="21" t="s">
        <v>1094</v>
      </c>
      <c r="F1956" s="21" t="s">
        <v>852</v>
      </c>
      <c r="G1956" s="21" t="s">
        <v>4148</v>
      </c>
      <c r="H1956" s="22">
        <v>128811</v>
      </c>
      <c r="I1956" s="22">
        <v>124256.61644256</v>
      </c>
      <c r="J1956" s="21" t="s">
        <v>4216</v>
      </c>
      <c r="K1956" s="21"/>
      <c r="L1956" s="22">
        <v>2008071</v>
      </c>
      <c r="M1956" s="22">
        <v>0</v>
      </c>
      <c r="N1956" s="21" t="s">
        <v>12505</v>
      </c>
      <c r="O1956" s="8">
        <v>44228</v>
      </c>
      <c r="P1956" s="21" t="s">
        <v>12506</v>
      </c>
      <c r="Q1956" s="22">
        <f>Table1_2[[#This Row],[Bank Deposit]]-Table1_2[[#This Row],[Saving Accounts]]</f>
        <v>4554.38355744</v>
      </c>
      <c r="R1956" s="22">
        <f>IF(AND(Table1_2[[#This Row],[Bank Deposit]]&gt;=500000),Table1_2[[#This Row],[Bank Deposit]]+Table1_2[[#This Row],[Bank Deposit]]*0.02,Table1_2[[#This Row],[Bank Deposit]])</f>
        <v>128811</v>
      </c>
    </row>
    <row r="1957" spans="1:18" x14ac:dyDescent="0.25">
      <c r="A1957" s="21" t="s">
        <v>4283</v>
      </c>
      <c r="B1957">
        <v>993487260</v>
      </c>
      <c r="C1957">
        <v>37</v>
      </c>
      <c r="D1957" s="8">
        <v>31191.75</v>
      </c>
      <c r="E1957" s="21" t="s">
        <v>1094</v>
      </c>
      <c r="F1957" s="21" t="s">
        <v>163</v>
      </c>
      <c r="G1957" s="21" t="s">
        <v>4105</v>
      </c>
      <c r="H1957" s="22">
        <v>104155</v>
      </c>
      <c r="I1957" s="22">
        <v>25081.562610720001</v>
      </c>
      <c r="J1957" s="21" t="s">
        <v>4285</v>
      </c>
      <c r="K1957" s="21"/>
      <c r="L1957" s="22">
        <v>2543768178</v>
      </c>
      <c r="M1957" s="22">
        <v>3904154694</v>
      </c>
      <c r="N1957" s="21" t="s">
        <v>12515</v>
      </c>
      <c r="O1957" s="8">
        <v>44382</v>
      </c>
      <c r="P1957" s="21" t="s">
        <v>12516</v>
      </c>
      <c r="Q1957" s="22">
        <f>Table1_2[[#This Row],[Bank Deposit]]-Table1_2[[#This Row],[Saving Accounts]]</f>
        <v>79073.437389280007</v>
      </c>
      <c r="R1957" s="22">
        <f>IF(AND(Table1_2[[#This Row],[Bank Deposit]]&gt;=500000),Table1_2[[#This Row],[Bank Deposit]]+Table1_2[[#This Row],[Bank Deposit]]*0.02,Table1_2[[#This Row],[Bank Deposit]])</f>
        <v>104155</v>
      </c>
    </row>
    <row r="1958" spans="1:18" x14ac:dyDescent="0.25">
      <c r="A1958" s="21" t="s">
        <v>1164</v>
      </c>
      <c r="B1958">
        <v>526690732</v>
      </c>
      <c r="C1958">
        <v>27</v>
      </c>
      <c r="D1958" s="8">
        <v>34844.25</v>
      </c>
      <c r="E1958" s="21" t="s">
        <v>1094</v>
      </c>
      <c r="F1958" s="21" t="s">
        <v>176</v>
      </c>
      <c r="G1958" s="21" t="s">
        <v>14</v>
      </c>
      <c r="H1958" s="22">
        <v>309362</v>
      </c>
      <c r="I1958" s="22">
        <v>135307.81161576</v>
      </c>
      <c r="J1958" s="21" t="s">
        <v>1166</v>
      </c>
      <c r="K1958" s="21"/>
      <c r="L1958" s="22">
        <v>3506250425</v>
      </c>
      <c r="M1958" s="22">
        <v>0</v>
      </c>
      <c r="N1958" s="21" t="s">
        <v>12525</v>
      </c>
      <c r="O1958" s="8">
        <v>44306</v>
      </c>
      <c r="P1958" s="21" t="s">
        <v>12561</v>
      </c>
      <c r="Q1958" s="22">
        <f>Table1_2[[#This Row],[Bank Deposit]]-Table1_2[[#This Row],[Saving Accounts]]</f>
        <v>174054.18838424</v>
      </c>
      <c r="R1958" s="22">
        <f>IF(AND(Table1_2[[#This Row],[Bank Deposit]]&gt;=500000),Table1_2[[#This Row],[Bank Deposit]]+Table1_2[[#This Row],[Bank Deposit]]*0.02,Table1_2[[#This Row],[Bank Deposit]])</f>
        <v>309362</v>
      </c>
    </row>
    <row r="1959" spans="1:18" x14ac:dyDescent="0.25">
      <c r="A1959" s="21" t="s">
        <v>2154</v>
      </c>
      <c r="B1959">
        <v>767656466</v>
      </c>
      <c r="C1959">
        <v>51</v>
      </c>
      <c r="D1959" s="8">
        <v>26078.25</v>
      </c>
      <c r="E1959" s="21" t="s">
        <v>1094</v>
      </c>
      <c r="F1959" s="21" t="s">
        <v>314</v>
      </c>
      <c r="G1959" s="21" t="s">
        <v>1964</v>
      </c>
      <c r="H1959" s="22">
        <v>532978</v>
      </c>
      <c r="I1959" s="22">
        <v>145394.79375564001</v>
      </c>
      <c r="J1959" s="21" t="s">
        <v>2156</v>
      </c>
      <c r="K1959" s="21"/>
      <c r="L1959" s="22">
        <v>308438512</v>
      </c>
      <c r="M1959" s="22">
        <v>0</v>
      </c>
      <c r="N1959" s="21" t="s">
        <v>12522</v>
      </c>
      <c r="O1959" s="8">
        <v>44206</v>
      </c>
      <c r="P1959" s="21" t="s">
        <v>12510</v>
      </c>
      <c r="Q1959" s="22">
        <f>Table1_2[[#This Row],[Bank Deposit]]-Table1_2[[#This Row],[Saving Accounts]]</f>
        <v>387583.20624435996</v>
      </c>
      <c r="R1959" s="22">
        <f>IF(AND(Table1_2[[#This Row],[Bank Deposit]]&gt;=500000),Table1_2[[#This Row],[Bank Deposit]]+Table1_2[[#This Row],[Bank Deposit]]*0.02,Table1_2[[#This Row],[Bank Deposit]])</f>
        <v>543637.56000000006</v>
      </c>
    </row>
    <row r="1960" spans="1:18" x14ac:dyDescent="0.25">
      <c r="A1960" s="21" t="s">
        <v>3030</v>
      </c>
      <c r="B1960">
        <v>409970645</v>
      </c>
      <c r="C1960">
        <v>39</v>
      </c>
      <c r="D1960" s="8">
        <v>30461.25</v>
      </c>
      <c r="E1960" s="21" t="s">
        <v>1094</v>
      </c>
      <c r="F1960" s="21" t="s">
        <v>97</v>
      </c>
      <c r="G1960" s="21" t="s">
        <v>2773</v>
      </c>
      <c r="H1960" s="22">
        <v>980087</v>
      </c>
      <c r="I1960" s="22">
        <v>443739.19379579998</v>
      </c>
      <c r="J1960" s="21" t="s">
        <v>3032</v>
      </c>
      <c r="K1960" s="21"/>
      <c r="L1960" s="22">
        <v>103516876</v>
      </c>
      <c r="M1960" s="22">
        <v>0</v>
      </c>
      <c r="N1960" s="21" t="s">
        <v>12525</v>
      </c>
      <c r="O1960" s="8">
        <v>44286</v>
      </c>
      <c r="P1960" s="21" t="s">
        <v>12506</v>
      </c>
      <c r="Q1960" s="22">
        <f>Table1_2[[#This Row],[Bank Deposit]]-Table1_2[[#This Row],[Saving Accounts]]</f>
        <v>536347.80620420002</v>
      </c>
      <c r="R1960" s="22">
        <f>IF(AND(Table1_2[[#This Row],[Bank Deposit]]&gt;=500000),Table1_2[[#This Row],[Bank Deposit]]+Table1_2[[#This Row],[Bank Deposit]]*0.02,Table1_2[[#This Row],[Bank Deposit]])</f>
        <v>999688.74</v>
      </c>
    </row>
    <row r="1961" spans="1:18" x14ac:dyDescent="0.25">
      <c r="A1961" s="21" t="s">
        <v>5397</v>
      </c>
      <c r="B1961">
        <v>952440210</v>
      </c>
      <c r="C1961">
        <v>44</v>
      </c>
      <c r="D1961" s="8">
        <v>28635</v>
      </c>
      <c r="E1961" s="21" t="s">
        <v>1094</v>
      </c>
      <c r="F1961" s="21" t="s">
        <v>852</v>
      </c>
      <c r="G1961" s="21" t="s">
        <v>4084</v>
      </c>
      <c r="H1961" s="22">
        <v>157898</v>
      </c>
      <c r="I1961" s="22">
        <v>64909.649087999998</v>
      </c>
      <c r="J1961" s="21" t="s">
        <v>5399</v>
      </c>
      <c r="K1961" s="21"/>
      <c r="L1961" s="22">
        <v>4059683126</v>
      </c>
      <c r="M1961" s="22">
        <v>0</v>
      </c>
      <c r="N1961" s="21" t="s">
        <v>12525</v>
      </c>
      <c r="O1961" s="8">
        <v>44439</v>
      </c>
      <c r="P1961" s="21" t="s">
        <v>12506</v>
      </c>
      <c r="Q1961" s="22">
        <f>Table1_2[[#This Row],[Bank Deposit]]-Table1_2[[#This Row],[Saving Accounts]]</f>
        <v>92988.350911999994</v>
      </c>
      <c r="R1961" s="22">
        <f>IF(AND(Table1_2[[#This Row],[Bank Deposit]]&gt;=500000),Table1_2[[#This Row],[Bank Deposit]]+Table1_2[[#This Row],[Bank Deposit]]*0.02,Table1_2[[#This Row],[Bank Deposit]])</f>
        <v>157898</v>
      </c>
    </row>
    <row r="1962" spans="1:18" x14ac:dyDescent="0.25">
      <c r="A1962" s="21" t="s">
        <v>6913</v>
      </c>
      <c r="B1962">
        <v>499740854</v>
      </c>
      <c r="C1962">
        <v>36</v>
      </c>
      <c r="D1962" s="8">
        <v>31557</v>
      </c>
      <c r="E1962" s="21" t="s">
        <v>12</v>
      </c>
      <c r="F1962" s="21" t="s">
        <v>471</v>
      </c>
      <c r="G1962" s="21" t="s">
        <v>4074</v>
      </c>
      <c r="H1962" s="22">
        <v>131689</v>
      </c>
      <c r="I1962" s="22">
        <v>38355.8157345</v>
      </c>
      <c r="J1962" s="21" t="s">
        <v>6915</v>
      </c>
      <c r="K1962" s="21"/>
      <c r="L1962" s="22">
        <v>811628928</v>
      </c>
      <c r="M1962" s="22">
        <v>4157745312</v>
      </c>
      <c r="N1962" s="21" t="s">
        <v>12515</v>
      </c>
      <c r="O1962" s="8">
        <v>44600</v>
      </c>
      <c r="P1962" s="21" t="s">
        <v>12516</v>
      </c>
      <c r="Q1962" s="22">
        <f>Table1_2[[#This Row],[Bank Deposit]]-Table1_2[[#This Row],[Saving Accounts]]</f>
        <v>93333.184265499993</v>
      </c>
      <c r="R1962" s="22">
        <f>IF(AND(Table1_2[[#This Row],[Bank Deposit]]&gt;=500000),Table1_2[[#This Row],[Bank Deposit]]+Table1_2[[#This Row],[Bank Deposit]]*0.02,Table1_2[[#This Row],[Bank Deposit]])</f>
        <v>131689</v>
      </c>
    </row>
    <row r="1963" spans="1:18" x14ac:dyDescent="0.25">
      <c r="A1963" s="21" t="s">
        <v>7903</v>
      </c>
      <c r="B1963">
        <v>990925853</v>
      </c>
      <c r="C1963">
        <v>30</v>
      </c>
      <c r="D1963" s="8">
        <v>33748.5</v>
      </c>
      <c r="E1963" s="21" t="s">
        <v>12</v>
      </c>
      <c r="F1963" s="21" t="s">
        <v>120</v>
      </c>
      <c r="G1963" s="21" t="s">
        <v>3583</v>
      </c>
      <c r="H1963" s="22">
        <v>638054</v>
      </c>
      <c r="I1963" s="22">
        <v>214811.34744419999</v>
      </c>
      <c r="J1963" s="21" t="s">
        <v>7905</v>
      </c>
      <c r="K1963" s="21"/>
      <c r="L1963" s="22">
        <v>741227112</v>
      </c>
      <c r="M1963" s="22">
        <v>0</v>
      </c>
      <c r="N1963" s="21" t="s">
        <v>12522</v>
      </c>
      <c r="O1963" s="8">
        <v>44425</v>
      </c>
      <c r="P1963" s="21" t="s">
        <v>12512</v>
      </c>
      <c r="Q1963" s="22">
        <f>Table1_2[[#This Row],[Bank Deposit]]-Table1_2[[#This Row],[Saving Accounts]]</f>
        <v>423242.65255580004</v>
      </c>
      <c r="R1963" s="22">
        <f>IF(AND(Table1_2[[#This Row],[Bank Deposit]]&gt;=500000),Table1_2[[#This Row],[Bank Deposit]]+Table1_2[[#This Row],[Bank Deposit]]*0.02,Table1_2[[#This Row],[Bank Deposit]])</f>
        <v>650815.07999999996</v>
      </c>
    </row>
    <row r="1964" spans="1:18" x14ac:dyDescent="0.25">
      <c r="A1964" s="21" t="s">
        <v>5908</v>
      </c>
      <c r="B1964">
        <v>642473211</v>
      </c>
      <c r="C1964">
        <v>53</v>
      </c>
      <c r="D1964" s="8">
        <v>25347.75</v>
      </c>
      <c r="E1964" s="21" t="s">
        <v>12</v>
      </c>
      <c r="F1964" s="21" t="s">
        <v>989</v>
      </c>
      <c r="G1964" s="21" t="s">
        <v>4119</v>
      </c>
      <c r="H1964" s="22">
        <v>773797</v>
      </c>
      <c r="I1964" s="22">
        <v>368212.18795956002</v>
      </c>
      <c r="J1964" s="21" t="s">
        <v>5910</v>
      </c>
      <c r="K1964" s="21"/>
      <c r="L1964" s="22">
        <v>913254537</v>
      </c>
      <c r="M1964" s="22">
        <v>0</v>
      </c>
      <c r="N1964" s="21" t="s">
        <v>12525</v>
      </c>
      <c r="O1964" s="8">
        <v>44622</v>
      </c>
      <c r="P1964" s="21" t="s">
        <v>12564</v>
      </c>
      <c r="Q1964" s="22">
        <f>Table1_2[[#This Row],[Bank Deposit]]-Table1_2[[#This Row],[Saving Accounts]]</f>
        <v>405584.81204043998</v>
      </c>
      <c r="R1964" s="22">
        <f>IF(AND(Table1_2[[#This Row],[Bank Deposit]]&gt;=500000),Table1_2[[#This Row],[Bank Deposit]]+Table1_2[[#This Row],[Bank Deposit]]*0.02,Table1_2[[#This Row],[Bank Deposit]])</f>
        <v>789272.94</v>
      </c>
    </row>
    <row r="1965" spans="1:18" x14ac:dyDescent="0.25">
      <c r="A1965" s="21" t="s">
        <v>3695</v>
      </c>
      <c r="B1965">
        <v>58064170</v>
      </c>
      <c r="C1965">
        <v>41</v>
      </c>
      <c r="D1965" s="8">
        <v>29730.75</v>
      </c>
      <c r="E1965" s="21" t="s">
        <v>1094</v>
      </c>
      <c r="F1965" s="21" t="s">
        <v>438</v>
      </c>
      <c r="G1965" s="21" t="s">
        <v>3583</v>
      </c>
      <c r="H1965" s="22">
        <v>1356429</v>
      </c>
      <c r="I1965" s="22">
        <v>176932.89366684001</v>
      </c>
      <c r="J1965" s="21" t="s">
        <v>3697</v>
      </c>
      <c r="K1965" s="21"/>
      <c r="L1965" s="22">
        <v>2285075625</v>
      </c>
      <c r="M1965" s="22">
        <v>0</v>
      </c>
      <c r="N1965" s="21" t="s">
        <v>12522</v>
      </c>
      <c r="O1965" s="8">
        <v>44622</v>
      </c>
      <c r="P1965" s="21" t="s">
        <v>12510</v>
      </c>
      <c r="Q1965" s="22">
        <f>Table1_2[[#This Row],[Bank Deposit]]-Table1_2[[#This Row],[Saving Accounts]]</f>
        <v>1179496.1063331601</v>
      </c>
      <c r="R1965" s="22">
        <f>IF(AND(Table1_2[[#This Row],[Bank Deposit]]&gt;=500000),Table1_2[[#This Row],[Bank Deposit]]+Table1_2[[#This Row],[Bank Deposit]]*0.02,Table1_2[[#This Row],[Bank Deposit]])</f>
        <v>1383557.58</v>
      </c>
    </row>
    <row r="1966" spans="1:18" x14ac:dyDescent="0.25">
      <c r="A1966" s="21" t="s">
        <v>6568</v>
      </c>
      <c r="B1966">
        <v>258831671</v>
      </c>
      <c r="C1966">
        <v>30</v>
      </c>
      <c r="D1966" s="8">
        <v>33748.5</v>
      </c>
      <c r="E1966" s="21" t="s">
        <v>12</v>
      </c>
      <c r="F1966" s="21" t="s">
        <v>1304</v>
      </c>
      <c r="G1966" s="21" t="s">
        <v>4105</v>
      </c>
      <c r="H1966" s="22">
        <v>36372</v>
      </c>
      <c r="I1966" s="22">
        <v>24082.118062379999</v>
      </c>
      <c r="J1966" s="21" t="s">
        <v>6570</v>
      </c>
      <c r="K1966" s="21"/>
      <c r="L1966" s="22">
        <v>145503585</v>
      </c>
      <c r="M1966" s="22">
        <v>0</v>
      </c>
      <c r="N1966" s="21" t="s">
        <v>12522</v>
      </c>
      <c r="O1966" s="8">
        <v>44595</v>
      </c>
      <c r="P1966" s="21" t="s">
        <v>12510</v>
      </c>
      <c r="Q1966" s="22">
        <f>Table1_2[[#This Row],[Bank Deposit]]-Table1_2[[#This Row],[Saving Accounts]]</f>
        <v>12289.881937620001</v>
      </c>
      <c r="R1966" s="22">
        <f>IF(AND(Table1_2[[#This Row],[Bank Deposit]]&gt;=500000),Table1_2[[#This Row],[Bank Deposit]]+Table1_2[[#This Row],[Bank Deposit]]*0.02,Table1_2[[#This Row],[Bank Deposit]])</f>
        <v>36372</v>
      </c>
    </row>
    <row r="1967" spans="1:18" x14ac:dyDescent="0.25">
      <c r="A1967" s="21" t="s">
        <v>3303</v>
      </c>
      <c r="B1967">
        <v>677896146</v>
      </c>
      <c r="C1967">
        <v>56</v>
      </c>
      <c r="D1967" s="8">
        <v>24252</v>
      </c>
      <c r="E1967" s="21" t="s">
        <v>1094</v>
      </c>
      <c r="F1967" s="21" t="s">
        <v>135</v>
      </c>
      <c r="G1967" s="21" t="s">
        <v>3058</v>
      </c>
      <c r="H1967" s="22">
        <v>117731</v>
      </c>
      <c r="I1967" s="22">
        <v>21087.438518080002</v>
      </c>
      <c r="J1967" s="21" t="s">
        <v>3305</v>
      </c>
      <c r="K1967" s="21"/>
      <c r="L1967" s="22">
        <v>876873175</v>
      </c>
      <c r="M1967" s="22">
        <v>0</v>
      </c>
      <c r="N1967" s="21" t="s">
        <v>12509</v>
      </c>
      <c r="O1967" s="8">
        <v>44443</v>
      </c>
      <c r="P1967" s="21" t="s">
        <v>12510</v>
      </c>
      <c r="Q1967" s="22">
        <f>Table1_2[[#This Row],[Bank Deposit]]-Table1_2[[#This Row],[Saving Accounts]]</f>
        <v>96643.561481919998</v>
      </c>
      <c r="R1967" s="22">
        <f>IF(AND(Table1_2[[#This Row],[Bank Deposit]]&gt;=500000),Table1_2[[#This Row],[Bank Deposit]]+Table1_2[[#This Row],[Bank Deposit]]*0.02,Table1_2[[#This Row],[Bank Deposit]])</f>
        <v>117731</v>
      </c>
    </row>
    <row r="1968" spans="1:18" x14ac:dyDescent="0.25">
      <c r="A1968" s="21" t="s">
        <v>3054</v>
      </c>
      <c r="B1968">
        <v>410815863</v>
      </c>
      <c r="C1968">
        <v>39</v>
      </c>
      <c r="D1968" s="8">
        <v>30461.25</v>
      </c>
      <c r="E1968" s="21" t="s">
        <v>1094</v>
      </c>
      <c r="F1968" s="21" t="s">
        <v>370</v>
      </c>
      <c r="G1968" s="21" t="s">
        <v>2773</v>
      </c>
      <c r="H1968" s="22">
        <v>941649</v>
      </c>
      <c r="I1968" s="22">
        <v>362411.03948400001</v>
      </c>
      <c r="J1968" s="21" t="s">
        <v>3056</v>
      </c>
      <c r="K1968" s="21"/>
      <c r="L1968" s="22">
        <v>835364853</v>
      </c>
      <c r="M1968" s="22">
        <v>0</v>
      </c>
      <c r="N1968" s="21" t="s">
        <v>12522</v>
      </c>
      <c r="O1968" s="8">
        <v>44434</v>
      </c>
      <c r="P1968" s="21" t="s">
        <v>12510</v>
      </c>
      <c r="Q1968" s="22">
        <f>Table1_2[[#This Row],[Bank Deposit]]-Table1_2[[#This Row],[Saving Accounts]]</f>
        <v>579237.96051599993</v>
      </c>
      <c r="R1968" s="22">
        <f>IF(AND(Table1_2[[#This Row],[Bank Deposit]]&gt;=500000),Table1_2[[#This Row],[Bank Deposit]]+Table1_2[[#This Row],[Bank Deposit]]*0.02,Table1_2[[#This Row],[Bank Deposit]])</f>
        <v>960481.98</v>
      </c>
    </row>
    <row r="1969" spans="1:18" x14ac:dyDescent="0.25">
      <c r="A1969" s="21" t="s">
        <v>171</v>
      </c>
      <c r="B1969">
        <v>743549968</v>
      </c>
      <c r="C1969">
        <v>27</v>
      </c>
      <c r="D1969" s="8">
        <v>34844.25</v>
      </c>
      <c r="E1969" s="21" t="s">
        <v>12</v>
      </c>
      <c r="F1969" s="21" t="s">
        <v>172</v>
      </c>
      <c r="G1969" s="21" t="s">
        <v>14</v>
      </c>
      <c r="H1969" s="22">
        <v>1264219</v>
      </c>
      <c r="I1969" s="22">
        <v>416295.12862079998</v>
      </c>
      <c r="J1969" s="21" t="s">
        <v>174</v>
      </c>
      <c r="K1969" s="21"/>
      <c r="L1969" s="22">
        <v>915947175</v>
      </c>
      <c r="M1969" s="22">
        <v>0</v>
      </c>
      <c r="N1969" s="21" t="s">
        <v>12505</v>
      </c>
      <c r="O1969" s="8">
        <v>44483</v>
      </c>
      <c r="P1969" s="21" t="s">
        <v>12512</v>
      </c>
      <c r="Q1969" s="22">
        <f>Table1_2[[#This Row],[Bank Deposit]]-Table1_2[[#This Row],[Saving Accounts]]</f>
        <v>847923.87137920002</v>
      </c>
      <c r="R1969" s="22">
        <f>IF(AND(Table1_2[[#This Row],[Bank Deposit]]&gt;=500000),Table1_2[[#This Row],[Bank Deposit]]+Table1_2[[#This Row],[Bank Deposit]]*0.02,Table1_2[[#This Row],[Bank Deposit]])</f>
        <v>1289503.3799999999</v>
      </c>
    </row>
    <row r="1970" spans="1:18" x14ac:dyDescent="0.25">
      <c r="A1970" s="21" t="s">
        <v>376</v>
      </c>
      <c r="B1970">
        <v>222579986</v>
      </c>
      <c r="C1970">
        <v>27</v>
      </c>
      <c r="D1970" s="8">
        <v>34844.25</v>
      </c>
      <c r="E1970" s="21" t="s">
        <v>12</v>
      </c>
      <c r="F1970" s="21" t="s">
        <v>110</v>
      </c>
      <c r="G1970" s="21" t="s">
        <v>14</v>
      </c>
      <c r="H1970" s="22">
        <v>385892</v>
      </c>
      <c r="I1970" s="22">
        <v>211567.48922399999</v>
      </c>
      <c r="J1970" s="21" t="s">
        <v>378</v>
      </c>
      <c r="K1970" s="21"/>
      <c r="L1970" s="22">
        <v>39080448</v>
      </c>
      <c r="M1970" s="22">
        <v>0</v>
      </c>
      <c r="N1970" s="21" t="s">
        <v>12505</v>
      </c>
      <c r="O1970" s="8">
        <v>44591</v>
      </c>
      <c r="P1970" s="21" t="s">
        <v>12506</v>
      </c>
      <c r="Q1970" s="22">
        <f>Table1_2[[#This Row],[Bank Deposit]]-Table1_2[[#This Row],[Saving Accounts]]</f>
        <v>174324.51077600001</v>
      </c>
      <c r="R1970" s="22">
        <f>IF(AND(Table1_2[[#This Row],[Bank Deposit]]&gt;=500000),Table1_2[[#This Row],[Bank Deposit]]+Table1_2[[#This Row],[Bank Deposit]]*0.02,Table1_2[[#This Row],[Bank Deposit]])</f>
        <v>385892</v>
      </c>
    </row>
    <row r="1971" spans="1:18" x14ac:dyDescent="0.25">
      <c r="A1971" s="21" t="s">
        <v>4073</v>
      </c>
      <c r="B1971">
        <v>394316664</v>
      </c>
      <c r="C1971">
        <v>40</v>
      </c>
      <c r="D1971" s="8">
        <v>30096</v>
      </c>
      <c r="E1971" s="21" t="s">
        <v>1094</v>
      </c>
      <c r="F1971" s="21" t="s">
        <v>602</v>
      </c>
      <c r="G1971" s="21" t="s">
        <v>4074</v>
      </c>
      <c r="H1971" s="22">
        <v>3170634</v>
      </c>
      <c r="I1971" s="22">
        <v>497267.80030619999</v>
      </c>
      <c r="J1971" s="21" t="s">
        <v>4076</v>
      </c>
      <c r="K1971" s="21"/>
      <c r="L1971" s="22">
        <v>969489915</v>
      </c>
      <c r="M1971" s="22">
        <v>0</v>
      </c>
      <c r="N1971" s="21" t="s">
        <v>12525</v>
      </c>
      <c r="O1971" s="8">
        <v>44494</v>
      </c>
      <c r="P1971" s="21" t="s">
        <v>12506</v>
      </c>
      <c r="Q1971" s="22">
        <f>Table1_2[[#This Row],[Bank Deposit]]-Table1_2[[#This Row],[Saving Accounts]]</f>
        <v>2673366.1996938</v>
      </c>
      <c r="R1971" s="22">
        <f>IF(AND(Table1_2[[#This Row],[Bank Deposit]]&gt;=500000),Table1_2[[#This Row],[Bank Deposit]]+Table1_2[[#This Row],[Bank Deposit]]*0.02,Table1_2[[#This Row],[Bank Deposit]])</f>
        <v>3234046.68</v>
      </c>
    </row>
    <row r="1972" spans="1:18" x14ac:dyDescent="0.25">
      <c r="A1972" s="21" t="s">
        <v>711</v>
      </c>
      <c r="B1972">
        <v>288175420</v>
      </c>
      <c r="C1972">
        <v>45</v>
      </c>
      <c r="D1972" s="8">
        <v>28269.75</v>
      </c>
      <c r="E1972" s="21" t="s">
        <v>12</v>
      </c>
      <c r="F1972" s="21" t="s">
        <v>483</v>
      </c>
      <c r="G1972" s="21" t="s">
        <v>14</v>
      </c>
      <c r="H1972" s="22">
        <v>27640</v>
      </c>
      <c r="I1972" s="22">
        <v>10034.7544206</v>
      </c>
      <c r="J1972" s="21" t="s">
        <v>713</v>
      </c>
      <c r="K1972" s="21"/>
      <c r="L1972" s="22">
        <v>3288100608</v>
      </c>
      <c r="M1972" s="22">
        <v>942311232</v>
      </c>
      <c r="N1972" s="21" t="s">
        <v>12515</v>
      </c>
      <c r="O1972" s="8">
        <v>44339</v>
      </c>
      <c r="P1972" s="21" t="s">
        <v>12516</v>
      </c>
      <c r="Q1972" s="22">
        <f>Table1_2[[#This Row],[Bank Deposit]]-Table1_2[[#This Row],[Saving Accounts]]</f>
        <v>17605.245579399998</v>
      </c>
      <c r="R1972" s="22">
        <f>IF(AND(Table1_2[[#This Row],[Bank Deposit]]&gt;=500000),Table1_2[[#This Row],[Bank Deposit]]+Table1_2[[#This Row],[Bank Deposit]]*0.02,Table1_2[[#This Row],[Bank Deposit]])</f>
        <v>27640</v>
      </c>
    </row>
    <row r="1973" spans="1:18" x14ac:dyDescent="0.25">
      <c r="A1973" s="21" t="s">
        <v>711</v>
      </c>
      <c r="B1973">
        <v>439347146</v>
      </c>
      <c r="C1973">
        <v>59</v>
      </c>
      <c r="D1973" s="8">
        <v>23156.25</v>
      </c>
      <c r="E1973" s="21" t="s">
        <v>1094</v>
      </c>
      <c r="F1973" s="21" t="s">
        <v>951</v>
      </c>
      <c r="G1973" s="21" t="s">
        <v>3583</v>
      </c>
      <c r="H1973" s="22">
        <v>160457</v>
      </c>
      <c r="I1973" s="22">
        <v>79100.773539839996</v>
      </c>
      <c r="J1973" s="21" t="s">
        <v>3611</v>
      </c>
      <c r="K1973" s="21"/>
      <c r="L1973" s="22">
        <v>3288100608</v>
      </c>
      <c r="M1973" s="22">
        <v>942311232</v>
      </c>
      <c r="N1973" s="21" t="s">
        <v>12505</v>
      </c>
      <c r="O1973" s="8">
        <v>44440</v>
      </c>
      <c r="P1973" s="21" t="s">
        <v>12564</v>
      </c>
      <c r="Q1973" s="22">
        <f>Table1_2[[#This Row],[Bank Deposit]]-Table1_2[[#This Row],[Saving Accounts]]</f>
        <v>81356.226460160004</v>
      </c>
      <c r="R1973" s="22">
        <f>IF(AND(Table1_2[[#This Row],[Bank Deposit]]&gt;=500000),Table1_2[[#This Row],[Bank Deposit]]+Table1_2[[#This Row],[Bank Deposit]]*0.02,Table1_2[[#This Row],[Bank Deposit]])</f>
        <v>160457</v>
      </c>
    </row>
    <row r="1974" spans="1:18" x14ac:dyDescent="0.25">
      <c r="A1974" s="21" t="s">
        <v>1625</v>
      </c>
      <c r="B1974">
        <v>665456622</v>
      </c>
      <c r="C1974">
        <v>62</v>
      </c>
      <c r="D1974" s="8">
        <v>22060.5</v>
      </c>
      <c r="E1974" s="21" t="s">
        <v>1094</v>
      </c>
      <c r="F1974" s="21" t="s">
        <v>1626</v>
      </c>
      <c r="G1974" s="21" t="s">
        <v>14</v>
      </c>
      <c r="H1974" s="22">
        <v>396540</v>
      </c>
      <c r="I1974" s="22">
        <v>144853.68817152001</v>
      </c>
      <c r="J1974" s="21" t="s">
        <v>1628</v>
      </c>
      <c r="K1974" s="21"/>
      <c r="L1974" s="22">
        <v>451992592</v>
      </c>
      <c r="M1974" s="22">
        <v>0</v>
      </c>
      <c r="N1974" s="21" t="s">
        <v>12522</v>
      </c>
      <c r="O1974" s="8">
        <v>44342</v>
      </c>
      <c r="P1974" s="21" t="s">
        <v>12510</v>
      </c>
      <c r="Q1974" s="22">
        <f>Table1_2[[#This Row],[Bank Deposit]]-Table1_2[[#This Row],[Saving Accounts]]</f>
        <v>251686.31182847999</v>
      </c>
      <c r="R1974" s="22">
        <f>IF(AND(Table1_2[[#This Row],[Bank Deposit]]&gt;=500000),Table1_2[[#This Row],[Bank Deposit]]+Table1_2[[#This Row],[Bank Deposit]]*0.02,Table1_2[[#This Row],[Bank Deposit]])</f>
        <v>396540</v>
      </c>
    </row>
    <row r="1975" spans="1:18" x14ac:dyDescent="0.25">
      <c r="A1975" s="21" t="s">
        <v>5807</v>
      </c>
      <c r="B1975">
        <v>581950676</v>
      </c>
      <c r="C1975">
        <v>43</v>
      </c>
      <c r="D1975" s="8">
        <v>29000.25</v>
      </c>
      <c r="E1975" s="21" t="s">
        <v>1094</v>
      </c>
      <c r="F1975" s="21" t="s">
        <v>978</v>
      </c>
      <c r="G1975" s="21" t="s">
        <v>4112</v>
      </c>
      <c r="H1975" s="22">
        <v>195433</v>
      </c>
      <c r="I1975" s="22">
        <v>111594.32765712</v>
      </c>
      <c r="J1975" s="21" t="s">
        <v>5809</v>
      </c>
      <c r="K1975" s="21"/>
      <c r="L1975" s="22">
        <v>542901744</v>
      </c>
      <c r="M1975" s="22">
        <v>0</v>
      </c>
      <c r="N1975" s="21" t="s">
        <v>12505</v>
      </c>
      <c r="O1975" s="8">
        <v>44224</v>
      </c>
      <c r="P1975" s="21" t="s">
        <v>12512</v>
      </c>
      <c r="Q1975" s="22">
        <f>Table1_2[[#This Row],[Bank Deposit]]-Table1_2[[#This Row],[Saving Accounts]]</f>
        <v>83838.672342880003</v>
      </c>
      <c r="R1975" s="22">
        <f>IF(AND(Table1_2[[#This Row],[Bank Deposit]]&gt;=500000),Table1_2[[#This Row],[Bank Deposit]]+Table1_2[[#This Row],[Bank Deposit]]*0.02,Table1_2[[#This Row],[Bank Deposit]])</f>
        <v>195433</v>
      </c>
    </row>
    <row r="1976" spans="1:18" x14ac:dyDescent="0.25">
      <c r="A1976" s="21" t="s">
        <v>3819</v>
      </c>
      <c r="B1976">
        <v>591586123</v>
      </c>
      <c r="C1976">
        <v>45</v>
      </c>
      <c r="D1976" s="8">
        <v>28269.75</v>
      </c>
      <c r="E1976" s="21" t="s">
        <v>1094</v>
      </c>
      <c r="F1976" s="21" t="s">
        <v>1308</v>
      </c>
      <c r="G1976" s="21" t="s">
        <v>3820</v>
      </c>
      <c r="H1976" s="22">
        <v>58476</v>
      </c>
      <c r="I1976" s="22">
        <v>34734.696479999999</v>
      </c>
      <c r="J1976" s="21" t="s">
        <v>3822</v>
      </c>
      <c r="K1976" s="21"/>
      <c r="L1976" s="22">
        <v>601752375</v>
      </c>
      <c r="M1976" s="22">
        <v>0</v>
      </c>
      <c r="N1976" s="21" t="s">
        <v>12509</v>
      </c>
      <c r="O1976" s="8">
        <v>44625</v>
      </c>
      <c r="P1976" s="21" t="s">
        <v>12519</v>
      </c>
      <c r="Q1976" s="22">
        <f>Table1_2[[#This Row],[Bank Deposit]]-Table1_2[[#This Row],[Saving Accounts]]</f>
        <v>23741.303520000001</v>
      </c>
      <c r="R1976" s="22">
        <f>IF(AND(Table1_2[[#This Row],[Bank Deposit]]&gt;=500000),Table1_2[[#This Row],[Bank Deposit]]+Table1_2[[#This Row],[Bank Deposit]]*0.02,Table1_2[[#This Row],[Bank Deposit]])</f>
        <v>58476</v>
      </c>
    </row>
    <row r="1977" spans="1:18" x14ac:dyDescent="0.25">
      <c r="A1977" s="21" t="s">
        <v>8269</v>
      </c>
      <c r="B1977">
        <v>742981884</v>
      </c>
      <c r="C1977">
        <v>78</v>
      </c>
      <c r="D1977" s="8">
        <v>16216.5</v>
      </c>
      <c r="E1977" s="21" t="s">
        <v>12</v>
      </c>
      <c r="F1977" s="21" t="s">
        <v>282</v>
      </c>
      <c r="G1977" s="21" t="s">
        <v>3331</v>
      </c>
      <c r="H1977" s="22">
        <v>294577</v>
      </c>
      <c r="I1977" s="22">
        <v>95148.510019199995</v>
      </c>
      <c r="J1977" s="21" t="s">
        <v>8271</v>
      </c>
      <c r="K1977" s="21"/>
      <c r="L1977" s="22">
        <v>2129628528</v>
      </c>
      <c r="M1977" s="22">
        <v>0</v>
      </c>
      <c r="N1977" s="21" t="s">
        <v>12509</v>
      </c>
      <c r="O1977" s="8">
        <v>44662</v>
      </c>
      <c r="P1977" s="21" t="s">
        <v>12519</v>
      </c>
      <c r="Q1977" s="22">
        <f>Table1_2[[#This Row],[Bank Deposit]]-Table1_2[[#This Row],[Saving Accounts]]</f>
        <v>199428.48998080002</v>
      </c>
      <c r="R1977" s="22">
        <f>IF(AND(Table1_2[[#This Row],[Bank Deposit]]&gt;=500000),Table1_2[[#This Row],[Bank Deposit]]+Table1_2[[#This Row],[Bank Deposit]]*0.02,Table1_2[[#This Row],[Bank Deposit]])</f>
        <v>294577</v>
      </c>
    </row>
    <row r="1978" spans="1:18" x14ac:dyDescent="0.25">
      <c r="A1978" s="21" t="s">
        <v>4567</v>
      </c>
      <c r="B1978">
        <v>523582688</v>
      </c>
      <c r="C1978">
        <v>75</v>
      </c>
      <c r="D1978" s="8">
        <v>17312.25</v>
      </c>
      <c r="E1978" s="21" t="s">
        <v>1094</v>
      </c>
      <c r="F1978" s="21" t="s">
        <v>438</v>
      </c>
      <c r="G1978" s="21" t="s">
        <v>4070</v>
      </c>
      <c r="H1978" s="22">
        <v>923025</v>
      </c>
      <c r="I1978" s="22">
        <v>356023.84212360001</v>
      </c>
      <c r="J1978" s="21" t="s">
        <v>4569</v>
      </c>
      <c r="K1978" s="21"/>
      <c r="L1978" s="22">
        <v>1358312328</v>
      </c>
      <c r="M1978" s="22">
        <v>0</v>
      </c>
      <c r="N1978" s="21" t="s">
        <v>12525</v>
      </c>
      <c r="O1978" s="8">
        <v>44479</v>
      </c>
      <c r="P1978" s="21" t="s">
        <v>12506</v>
      </c>
      <c r="Q1978" s="22">
        <f>Table1_2[[#This Row],[Bank Deposit]]-Table1_2[[#This Row],[Saving Accounts]]</f>
        <v>567001.15787640004</v>
      </c>
      <c r="R1978" s="22">
        <f>IF(AND(Table1_2[[#This Row],[Bank Deposit]]&gt;=500000),Table1_2[[#This Row],[Bank Deposit]]+Table1_2[[#This Row],[Bank Deposit]]*0.02,Table1_2[[#This Row],[Bank Deposit]])</f>
        <v>941485.5</v>
      </c>
    </row>
    <row r="1979" spans="1:18" x14ac:dyDescent="0.25">
      <c r="A1979" s="21" t="s">
        <v>858</v>
      </c>
      <c r="B1979">
        <v>858485094</v>
      </c>
      <c r="C1979">
        <v>72</v>
      </c>
      <c r="D1979" s="8">
        <v>18408</v>
      </c>
      <c r="E1979" s="21" t="s">
        <v>12</v>
      </c>
      <c r="F1979" s="21" t="s">
        <v>125</v>
      </c>
      <c r="G1979" s="21" t="s">
        <v>14</v>
      </c>
      <c r="H1979" s="22">
        <v>779074</v>
      </c>
      <c r="I1979" s="22">
        <v>277968.92397300003</v>
      </c>
      <c r="J1979" s="21" t="s">
        <v>860</v>
      </c>
      <c r="K1979" s="21"/>
      <c r="L1979" s="22">
        <v>885185664</v>
      </c>
      <c r="M1979" s="22">
        <v>0</v>
      </c>
      <c r="N1979" s="21" t="s">
        <v>12539</v>
      </c>
      <c r="O1979" s="8">
        <v>44496</v>
      </c>
      <c r="P1979" s="21" t="s">
        <v>12510</v>
      </c>
      <c r="Q1979" s="22">
        <f>Table1_2[[#This Row],[Bank Deposit]]-Table1_2[[#This Row],[Saving Accounts]]</f>
        <v>501105.07602699997</v>
      </c>
      <c r="R1979" s="22">
        <f>IF(AND(Table1_2[[#This Row],[Bank Deposit]]&gt;=500000),Table1_2[[#This Row],[Bank Deposit]]+Table1_2[[#This Row],[Bank Deposit]]*0.02,Table1_2[[#This Row],[Bank Deposit]])</f>
        <v>794655.48</v>
      </c>
    </row>
    <row r="1980" spans="1:18" x14ac:dyDescent="0.25">
      <c r="A1980" s="21" t="s">
        <v>6922</v>
      </c>
      <c r="B1980">
        <v>768030363</v>
      </c>
      <c r="C1980">
        <v>25</v>
      </c>
      <c r="D1980" s="8">
        <v>35574.75</v>
      </c>
      <c r="E1980" s="21" t="s">
        <v>12</v>
      </c>
      <c r="F1980" s="21" t="s">
        <v>665</v>
      </c>
      <c r="G1980" s="21" t="s">
        <v>4088</v>
      </c>
      <c r="H1980" s="22">
        <v>637260</v>
      </c>
      <c r="I1980" s="22">
        <v>227480.90781</v>
      </c>
      <c r="J1980" s="21" t="s">
        <v>6924</v>
      </c>
      <c r="K1980" s="21"/>
      <c r="L1980" s="22">
        <v>62305625</v>
      </c>
      <c r="M1980" s="22">
        <v>0</v>
      </c>
      <c r="N1980" s="21" t="s">
        <v>12505</v>
      </c>
      <c r="O1980" s="8">
        <v>44369</v>
      </c>
      <c r="P1980" s="21" t="s">
        <v>12564</v>
      </c>
      <c r="Q1980" s="22">
        <f>Table1_2[[#This Row],[Bank Deposit]]-Table1_2[[#This Row],[Saving Accounts]]</f>
        <v>409779.09219</v>
      </c>
      <c r="R1980" s="22">
        <f>IF(AND(Table1_2[[#This Row],[Bank Deposit]]&gt;=500000),Table1_2[[#This Row],[Bank Deposit]]+Table1_2[[#This Row],[Bank Deposit]]*0.02,Table1_2[[#This Row],[Bank Deposit]])</f>
        <v>650005.19999999995</v>
      </c>
    </row>
    <row r="1981" spans="1:18" x14ac:dyDescent="0.25">
      <c r="A1981" s="21" t="s">
        <v>5468</v>
      </c>
      <c r="B1981">
        <v>804925979</v>
      </c>
      <c r="C1981">
        <v>82</v>
      </c>
      <c r="D1981" s="8">
        <v>14755.5</v>
      </c>
      <c r="E1981" s="21" t="s">
        <v>1094</v>
      </c>
      <c r="F1981" s="21" t="s">
        <v>172</v>
      </c>
      <c r="G1981" s="21" t="s">
        <v>4084</v>
      </c>
      <c r="H1981" s="22">
        <v>721993</v>
      </c>
      <c r="I1981" s="22">
        <v>192996.07186319999</v>
      </c>
      <c r="J1981" s="21" t="s">
        <v>5470</v>
      </c>
      <c r="K1981" s="21"/>
      <c r="L1981" s="22">
        <v>39277602</v>
      </c>
      <c r="M1981" s="22">
        <v>0</v>
      </c>
      <c r="N1981" s="21" t="s">
        <v>12505</v>
      </c>
      <c r="O1981" s="8">
        <v>44662</v>
      </c>
      <c r="P1981" s="21" t="s">
        <v>12506</v>
      </c>
      <c r="Q1981" s="22">
        <f>Table1_2[[#This Row],[Bank Deposit]]-Table1_2[[#This Row],[Saving Accounts]]</f>
        <v>528996.92813679995</v>
      </c>
      <c r="R1981" s="22">
        <f>IF(AND(Table1_2[[#This Row],[Bank Deposit]]&gt;=500000),Table1_2[[#This Row],[Bank Deposit]]+Table1_2[[#This Row],[Bank Deposit]]*0.02,Table1_2[[#This Row],[Bank Deposit]])</f>
        <v>736432.86</v>
      </c>
    </row>
    <row r="1982" spans="1:18" x14ac:dyDescent="0.25">
      <c r="A1982" s="21" t="s">
        <v>5257</v>
      </c>
      <c r="B1982">
        <v>870982324</v>
      </c>
      <c r="C1982">
        <v>33</v>
      </c>
      <c r="D1982" s="8">
        <v>32652.75</v>
      </c>
      <c r="E1982" s="21" t="s">
        <v>1094</v>
      </c>
      <c r="F1982" s="21" t="s">
        <v>947</v>
      </c>
      <c r="G1982" s="21" t="s">
        <v>4088</v>
      </c>
      <c r="H1982" s="22">
        <v>384534</v>
      </c>
      <c r="I1982" s="22">
        <v>145980.36010799999</v>
      </c>
      <c r="J1982" s="21" t="s">
        <v>5259</v>
      </c>
      <c r="K1982" s="21"/>
      <c r="L1982" s="22">
        <v>3885505169</v>
      </c>
      <c r="M1982" s="22">
        <v>0</v>
      </c>
      <c r="N1982" s="21" t="s">
        <v>12522</v>
      </c>
      <c r="O1982" s="8">
        <v>44665</v>
      </c>
      <c r="P1982" s="21" t="s">
        <v>12510</v>
      </c>
      <c r="Q1982" s="22">
        <f>Table1_2[[#This Row],[Bank Deposit]]-Table1_2[[#This Row],[Saving Accounts]]</f>
        <v>238553.63989200001</v>
      </c>
      <c r="R1982" s="22">
        <f>IF(AND(Table1_2[[#This Row],[Bank Deposit]]&gt;=500000),Table1_2[[#This Row],[Bank Deposit]]+Table1_2[[#This Row],[Bank Deposit]]*0.02,Table1_2[[#This Row],[Bank Deposit]])</f>
        <v>384534</v>
      </c>
    </row>
    <row r="1983" spans="1:18" x14ac:dyDescent="0.25">
      <c r="A1983" s="21" t="s">
        <v>5929</v>
      </c>
      <c r="B1983">
        <v>763609555</v>
      </c>
      <c r="C1983">
        <v>62</v>
      </c>
      <c r="D1983" s="8">
        <v>22060.5</v>
      </c>
      <c r="E1983" s="21" t="s">
        <v>12</v>
      </c>
      <c r="F1983" s="21" t="s">
        <v>794</v>
      </c>
      <c r="G1983" s="21" t="s">
        <v>4148</v>
      </c>
      <c r="H1983" s="22">
        <v>1843726</v>
      </c>
      <c r="I1983" s="22">
        <v>394217.70569999999</v>
      </c>
      <c r="J1983" s="21" t="s">
        <v>5931</v>
      </c>
      <c r="K1983" s="21"/>
      <c r="L1983" s="22">
        <v>2627236832</v>
      </c>
      <c r="M1983" s="22">
        <v>0</v>
      </c>
      <c r="N1983" s="21" t="s">
        <v>12505</v>
      </c>
      <c r="O1983" s="8">
        <v>44236</v>
      </c>
      <c r="P1983" s="21" t="s">
        <v>12564</v>
      </c>
      <c r="Q1983" s="22">
        <f>Table1_2[[#This Row],[Bank Deposit]]-Table1_2[[#This Row],[Saving Accounts]]</f>
        <v>1449508.2943</v>
      </c>
      <c r="R1983" s="22">
        <f>IF(AND(Table1_2[[#This Row],[Bank Deposit]]&gt;=500000),Table1_2[[#This Row],[Bank Deposit]]+Table1_2[[#This Row],[Bank Deposit]]*0.02,Table1_2[[#This Row],[Bank Deposit]])</f>
        <v>1880600.52</v>
      </c>
    </row>
    <row r="1984" spans="1:18" x14ac:dyDescent="0.25">
      <c r="A1984" s="21" t="s">
        <v>109</v>
      </c>
      <c r="B1984">
        <v>887006605</v>
      </c>
      <c r="C1984">
        <v>76</v>
      </c>
      <c r="D1984" s="8">
        <v>16947</v>
      </c>
      <c r="E1984" s="21" t="s">
        <v>12</v>
      </c>
      <c r="F1984" s="21" t="s">
        <v>110</v>
      </c>
      <c r="G1984" s="21" t="s">
        <v>14</v>
      </c>
      <c r="H1984" s="22">
        <v>224402</v>
      </c>
      <c r="I1984" s="22">
        <v>217060.6662336</v>
      </c>
      <c r="J1984" s="21" t="s">
        <v>112</v>
      </c>
      <c r="K1984" s="21"/>
      <c r="L1984" s="22">
        <v>11131758</v>
      </c>
      <c r="M1984" s="22">
        <v>0</v>
      </c>
      <c r="N1984" s="21" t="s">
        <v>12525</v>
      </c>
      <c r="O1984" s="8">
        <v>44560</v>
      </c>
      <c r="P1984" s="21" t="s">
        <v>12506</v>
      </c>
      <c r="Q1984" s="22">
        <f>Table1_2[[#This Row],[Bank Deposit]]-Table1_2[[#This Row],[Saving Accounts]]</f>
        <v>7341.3337663999991</v>
      </c>
      <c r="R1984" s="22">
        <f>IF(AND(Table1_2[[#This Row],[Bank Deposit]]&gt;=500000),Table1_2[[#This Row],[Bank Deposit]]+Table1_2[[#This Row],[Bank Deposit]]*0.02,Table1_2[[#This Row],[Bank Deposit]])</f>
        <v>224402</v>
      </c>
    </row>
    <row r="1985" spans="1:18" x14ac:dyDescent="0.25">
      <c r="A1985" s="21" t="s">
        <v>2521</v>
      </c>
      <c r="B1985">
        <v>309510957</v>
      </c>
      <c r="C1985">
        <v>23</v>
      </c>
      <c r="D1985" s="8">
        <v>36305.25</v>
      </c>
      <c r="E1985" s="21" t="s">
        <v>12</v>
      </c>
      <c r="F1985" s="21" t="s">
        <v>852</v>
      </c>
      <c r="G1985" s="21" t="s">
        <v>1964</v>
      </c>
      <c r="H1985" s="22">
        <v>74432</v>
      </c>
      <c r="I1985" s="22">
        <v>55824.020640000002</v>
      </c>
      <c r="J1985" s="21" t="s">
        <v>2523</v>
      </c>
      <c r="K1985" s="21"/>
      <c r="L1985" s="22">
        <v>924876506</v>
      </c>
      <c r="M1985" s="22">
        <v>0</v>
      </c>
      <c r="N1985" s="21" t="s">
        <v>12505</v>
      </c>
      <c r="O1985" s="8">
        <v>44652</v>
      </c>
      <c r="P1985" s="21" t="s">
        <v>12512</v>
      </c>
      <c r="Q1985" s="22">
        <f>Table1_2[[#This Row],[Bank Deposit]]-Table1_2[[#This Row],[Saving Accounts]]</f>
        <v>18607.979359999998</v>
      </c>
      <c r="R1985" s="22">
        <f>IF(AND(Table1_2[[#This Row],[Bank Deposit]]&gt;=500000),Table1_2[[#This Row],[Bank Deposit]]+Table1_2[[#This Row],[Bank Deposit]]*0.02,Table1_2[[#This Row],[Bank Deposit]])</f>
        <v>74432</v>
      </c>
    </row>
    <row r="1986" spans="1:18" x14ac:dyDescent="0.25">
      <c r="A1986" s="21" t="s">
        <v>3897</v>
      </c>
      <c r="B1986">
        <v>6178667</v>
      </c>
      <c r="C1986">
        <v>54</v>
      </c>
      <c r="D1986" s="8">
        <v>24982.5</v>
      </c>
      <c r="E1986" s="21" t="s">
        <v>1094</v>
      </c>
      <c r="F1986" s="21" t="s">
        <v>231</v>
      </c>
      <c r="G1986" s="21" t="s">
        <v>3820</v>
      </c>
      <c r="H1986" s="22">
        <v>272918</v>
      </c>
      <c r="I1986" s="22">
        <v>68229.395239499994</v>
      </c>
      <c r="J1986" s="21" t="s">
        <v>3899</v>
      </c>
      <c r="K1986" s="21"/>
      <c r="L1986" s="22">
        <v>13818123</v>
      </c>
      <c r="M1986" s="22">
        <v>0</v>
      </c>
      <c r="N1986" s="21" t="s">
        <v>12522</v>
      </c>
      <c r="O1986" s="8">
        <v>44476</v>
      </c>
      <c r="P1986" s="21" t="s">
        <v>12510</v>
      </c>
      <c r="Q1986" s="22">
        <f>Table1_2[[#This Row],[Bank Deposit]]-Table1_2[[#This Row],[Saving Accounts]]</f>
        <v>204688.60476050002</v>
      </c>
      <c r="R1986" s="22">
        <f>IF(AND(Table1_2[[#This Row],[Bank Deposit]]&gt;=500000),Table1_2[[#This Row],[Bank Deposit]]+Table1_2[[#This Row],[Bank Deposit]]*0.02,Table1_2[[#This Row],[Bank Deposit]])</f>
        <v>272918</v>
      </c>
    </row>
    <row r="1987" spans="1:18" x14ac:dyDescent="0.25">
      <c r="A1987" s="21" t="s">
        <v>3897</v>
      </c>
      <c r="B1987">
        <v>463217730</v>
      </c>
      <c r="C1987">
        <v>85</v>
      </c>
      <c r="D1987" s="8">
        <v>13659.75</v>
      </c>
      <c r="E1987" s="21" t="s">
        <v>12</v>
      </c>
      <c r="F1987" s="21" t="s">
        <v>39</v>
      </c>
      <c r="G1987" s="21" t="s">
        <v>4058</v>
      </c>
      <c r="H1987" s="22">
        <v>240123</v>
      </c>
      <c r="I1987" s="22">
        <v>57926.512612799997</v>
      </c>
      <c r="J1987" s="21" t="s">
        <v>7306</v>
      </c>
      <c r="K1987" s="21"/>
      <c r="L1987" s="22">
        <v>13818123</v>
      </c>
      <c r="M1987" s="22">
        <v>0</v>
      </c>
      <c r="N1987" s="21" t="s">
        <v>12525</v>
      </c>
      <c r="O1987" s="8">
        <v>44264</v>
      </c>
      <c r="P1987" s="21" t="s">
        <v>12561</v>
      </c>
      <c r="Q1987" s="22">
        <f>Table1_2[[#This Row],[Bank Deposit]]-Table1_2[[#This Row],[Saving Accounts]]</f>
        <v>182196.4873872</v>
      </c>
      <c r="R1987" s="22">
        <f>IF(AND(Table1_2[[#This Row],[Bank Deposit]]&gt;=500000),Table1_2[[#This Row],[Bank Deposit]]+Table1_2[[#This Row],[Bank Deposit]]*0.02,Table1_2[[#This Row],[Bank Deposit]])</f>
        <v>240123</v>
      </c>
    </row>
    <row r="1988" spans="1:18" x14ac:dyDescent="0.25">
      <c r="A1988" s="21" t="s">
        <v>1861</v>
      </c>
      <c r="B1988">
        <v>62120508</v>
      </c>
      <c r="C1988">
        <v>85</v>
      </c>
      <c r="D1988" s="8">
        <v>13659.75</v>
      </c>
      <c r="E1988" s="21" t="s">
        <v>1094</v>
      </c>
      <c r="F1988" s="21" t="s">
        <v>73</v>
      </c>
      <c r="G1988" s="21" t="s">
        <v>14</v>
      </c>
      <c r="H1988" s="22">
        <v>198995</v>
      </c>
      <c r="I1988" s="22">
        <v>68530.235289599994</v>
      </c>
      <c r="J1988" s="21" t="s">
        <v>117</v>
      </c>
      <c r="K1988" s="21"/>
      <c r="L1988" s="22">
        <v>158603634</v>
      </c>
      <c r="M1988" s="22">
        <v>0</v>
      </c>
      <c r="N1988" s="21" t="s">
        <v>12539</v>
      </c>
      <c r="O1988" s="8">
        <v>44251</v>
      </c>
      <c r="P1988" s="21" t="s">
        <v>12512</v>
      </c>
      <c r="Q1988" s="22">
        <f>Table1_2[[#This Row],[Bank Deposit]]-Table1_2[[#This Row],[Saving Accounts]]</f>
        <v>130464.76471040001</v>
      </c>
      <c r="R1988" s="22">
        <f>IF(AND(Table1_2[[#This Row],[Bank Deposit]]&gt;=500000),Table1_2[[#This Row],[Bank Deposit]]+Table1_2[[#This Row],[Bank Deposit]]*0.02,Table1_2[[#This Row],[Bank Deposit]])</f>
        <v>198995</v>
      </c>
    </row>
    <row r="1989" spans="1:18" x14ac:dyDescent="0.25">
      <c r="A1989" s="21" t="s">
        <v>4351</v>
      </c>
      <c r="B1989">
        <v>809971306</v>
      </c>
      <c r="C1989">
        <v>51</v>
      </c>
      <c r="D1989" s="8">
        <v>26078.25</v>
      </c>
      <c r="E1989" s="21" t="s">
        <v>1094</v>
      </c>
      <c r="F1989" s="21" t="s">
        <v>1400</v>
      </c>
      <c r="G1989" s="21" t="s">
        <v>4070</v>
      </c>
      <c r="H1989" s="22">
        <v>230097</v>
      </c>
      <c r="I1989" s="22">
        <v>163888.69330943999</v>
      </c>
      <c r="J1989" s="21" t="s">
        <v>4353</v>
      </c>
      <c r="K1989" s="21"/>
      <c r="L1989" s="22">
        <v>729975675</v>
      </c>
      <c r="M1989" s="22">
        <v>0</v>
      </c>
      <c r="N1989" s="21" t="s">
        <v>12525</v>
      </c>
      <c r="O1989" s="8">
        <v>44532</v>
      </c>
      <c r="P1989" s="21" t="s">
        <v>12506</v>
      </c>
      <c r="Q1989" s="22">
        <f>Table1_2[[#This Row],[Bank Deposit]]-Table1_2[[#This Row],[Saving Accounts]]</f>
        <v>66208.306690560014</v>
      </c>
      <c r="R1989" s="22">
        <f>IF(AND(Table1_2[[#This Row],[Bank Deposit]]&gt;=500000),Table1_2[[#This Row],[Bank Deposit]]+Table1_2[[#This Row],[Bank Deposit]]*0.02,Table1_2[[#This Row],[Bank Deposit]])</f>
        <v>230097</v>
      </c>
    </row>
    <row r="1990" spans="1:18" x14ac:dyDescent="0.25">
      <c r="A1990" s="21" t="s">
        <v>2865</v>
      </c>
      <c r="B1990">
        <v>567668389</v>
      </c>
      <c r="C1990">
        <v>31</v>
      </c>
      <c r="D1990" s="8">
        <v>33383.25</v>
      </c>
      <c r="E1990" s="21" t="s">
        <v>1094</v>
      </c>
      <c r="F1990" s="21" t="s">
        <v>574</v>
      </c>
      <c r="G1990" s="21" t="s">
        <v>2773</v>
      </c>
      <c r="H1990" s="22">
        <v>92759</v>
      </c>
      <c r="I1990" s="22">
        <v>50481.115176959996</v>
      </c>
      <c r="J1990" s="21" t="s">
        <v>2867</v>
      </c>
      <c r="K1990" s="21"/>
      <c r="L1990" s="22">
        <v>758073572</v>
      </c>
      <c r="M1990" s="22">
        <v>6475207348</v>
      </c>
      <c r="N1990" s="21" t="s">
        <v>12515</v>
      </c>
      <c r="O1990" s="8">
        <v>44512</v>
      </c>
      <c r="P1990" s="21" t="s">
        <v>12527</v>
      </c>
      <c r="Q1990" s="22">
        <f>Table1_2[[#This Row],[Bank Deposit]]-Table1_2[[#This Row],[Saving Accounts]]</f>
        <v>42277.884823040004</v>
      </c>
      <c r="R1990" s="22">
        <f>IF(AND(Table1_2[[#This Row],[Bank Deposit]]&gt;=500000),Table1_2[[#This Row],[Bank Deposit]]+Table1_2[[#This Row],[Bank Deposit]]*0.02,Table1_2[[#This Row],[Bank Deposit]])</f>
        <v>92759</v>
      </c>
    </row>
    <row r="1991" spans="1:18" x14ac:dyDescent="0.25">
      <c r="A1991" s="21" t="s">
        <v>3321</v>
      </c>
      <c r="B1991">
        <v>232806399</v>
      </c>
      <c r="C1991">
        <v>17</v>
      </c>
      <c r="D1991" s="8">
        <v>38496.75</v>
      </c>
      <c r="E1991" s="21" t="s">
        <v>1094</v>
      </c>
      <c r="F1991" s="21" t="s">
        <v>1308</v>
      </c>
      <c r="G1991" s="21" t="s">
        <v>3058</v>
      </c>
      <c r="H1991" s="22">
        <v>822290</v>
      </c>
      <c r="I1991" s="22">
        <v>240779.3195704</v>
      </c>
      <c r="J1991" s="21" t="s">
        <v>3323</v>
      </c>
      <c r="K1991" s="21"/>
      <c r="L1991" s="22">
        <v>253515328</v>
      </c>
      <c r="M1991" s="22">
        <v>0</v>
      </c>
      <c r="N1991" s="21" t="s">
        <v>12509</v>
      </c>
      <c r="O1991" s="8">
        <v>44276</v>
      </c>
      <c r="P1991" s="21" t="s">
        <v>12519</v>
      </c>
      <c r="Q1991" s="22">
        <f>Table1_2[[#This Row],[Bank Deposit]]-Table1_2[[#This Row],[Saving Accounts]]</f>
        <v>581510.68042959995</v>
      </c>
      <c r="R1991" s="22">
        <f>IF(AND(Table1_2[[#This Row],[Bank Deposit]]&gt;=500000),Table1_2[[#This Row],[Bank Deposit]]+Table1_2[[#This Row],[Bank Deposit]]*0.02,Table1_2[[#This Row],[Bank Deposit]])</f>
        <v>838735.8</v>
      </c>
    </row>
    <row r="1992" spans="1:18" x14ac:dyDescent="0.25">
      <c r="A1992" s="21" t="s">
        <v>8973</v>
      </c>
      <c r="B1992">
        <v>114607143</v>
      </c>
      <c r="C1992">
        <v>68</v>
      </c>
      <c r="D1992" s="8">
        <v>36305.75</v>
      </c>
      <c r="E1992" s="21" t="s">
        <v>12</v>
      </c>
      <c r="F1992" s="21" t="s">
        <v>15539</v>
      </c>
      <c r="G1992" s="21" t="s">
        <v>2773</v>
      </c>
      <c r="H1992" s="22">
        <v>53290</v>
      </c>
      <c r="I1992" s="22">
        <v>583454.13945630542</v>
      </c>
      <c r="J1992" s="21" t="s">
        <v>8975</v>
      </c>
      <c r="K1992" s="21"/>
      <c r="L1992" s="22">
        <v>826308621</v>
      </c>
      <c r="M1992" s="22">
        <v>0</v>
      </c>
      <c r="N1992" s="21" t="s">
        <v>12522</v>
      </c>
      <c r="O1992" s="8">
        <v>44494</v>
      </c>
      <c r="P1992" s="21" t="s">
        <v>12510</v>
      </c>
      <c r="Q1992" s="22">
        <f>Table1_2[[#This Row],[Bank Deposit]]-Table1_2[[#This Row],[Saving Accounts]]</f>
        <v>-530164.13945630542</v>
      </c>
      <c r="R1992" s="22">
        <f>IF(AND(Table1_2[[#This Row],[Bank Deposit]]&gt;=500000),Table1_2[[#This Row],[Bank Deposit]]+Table1_2[[#This Row],[Bank Deposit]]*0.02,Table1_2[[#This Row],[Bank Deposit]])</f>
        <v>53290</v>
      </c>
    </row>
    <row r="1993" spans="1:18" x14ac:dyDescent="0.25">
      <c r="A1993" s="21" t="s">
        <v>4755</v>
      </c>
      <c r="B1993">
        <v>717666940</v>
      </c>
      <c r="C1993">
        <v>55</v>
      </c>
      <c r="D1993" s="8">
        <v>24617.25</v>
      </c>
      <c r="E1993" s="21" t="s">
        <v>1094</v>
      </c>
      <c r="F1993" s="21" t="s">
        <v>763</v>
      </c>
      <c r="G1993" s="21" t="s">
        <v>4084</v>
      </c>
      <c r="H1993" s="22">
        <v>80956</v>
      </c>
      <c r="I1993" s="22">
        <v>61526.641826159997</v>
      </c>
      <c r="J1993" s="21" t="s">
        <v>4757</v>
      </c>
      <c r="K1993" s="21"/>
      <c r="L1993" s="22">
        <v>1094287425</v>
      </c>
      <c r="M1993" s="22">
        <v>0</v>
      </c>
      <c r="N1993" s="21" t="s">
        <v>12539</v>
      </c>
      <c r="O1993" s="8">
        <v>44243</v>
      </c>
      <c r="P1993" s="21" t="s">
        <v>12510</v>
      </c>
      <c r="Q1993" s="22">
        <f>Table1_2[[#This Row],[Bank Deposit]]-Table1_2[[#This Row],[Saving Accounts]]</f>
        <v>19429.358173840003</v>
      </c>
      <c r="R1993" s="22">
        <f>IF(AND(Table1_2[[#This Row],[Bank Deposit]]&gt;=500000),Table1_2[[#This Row],[Bank Deposit]]+Table1_2[[#This Row],[Bank Deposit]]*0.02,Table1_2[[#This Row],[Bank Deposit]])</f>
        <v>80956</v>
      </c>
    </row>
    <row r="1994" spans="1:18" x14ac:dyDescent="0.25">
      <c r="A1994" s="21" t="s">
        <v>2207</v>
      </c>
      <c r="B1994">
        <v>984694071</v>
      </c>
      <c r="C1994">
        <v>67</v>
      </c>
      <c r="D1994" s="8">
        <v>20234.25</v>
      </c>
      <c r="E1994" s="21" t="s">
        <v>1094</v>
      </c>
      <c r="F1994" s="21" t="s">
        <v>2176</v>
      </c>
      <c r="G1994" s="21" t="s">
        <v>1964</v>
      </c>
      <c r="H1994" s="22">
        <v>606505</v>
      </c>
      <c r="I1994" s="22">
        <v>321804.621897</v>
      </c>
      <c r="J1994" s="21" t="s">
        <v>2209</v>
      </c>
      <c r="K1994" s="21"/>
      <c r="L1994" s="22">
        <v>17991372</v>
      </c>
      <c r="M1994" s="22">
        <v>0</v>
      </c>
      <c r="N1994" s="21" t="s">
        <v>12522</v>
      </c>
      <c r="O1994" s="8">
        <v>44437</v>
      </c>
      <c r="P1994" s="21" t="s">
        <v>12510</v>
      </c>
      <c r="Q1994" s="22">
        <f>Table1_2[[#This Row],[Bank Deposit]]-Table1_2[[#This Row],[Saving Accounts]]</f>
        <v>284700.378103</v>
      </c>
      <c r="R1994" s="22">
        <f>IF(AND(Table1_2[[#This Row],[Bank Deposit]]&gt;=500000),Table1_2[[#This Row],[Bank Deposit]]+Table1_2[[#This Row],[Bank Deposit]]*0.02,Table1_2[[#This Row],[Bank Deposit]])</f>
        <v>618635.1</v>
      </c>
    </row>
    <row r="1995" spans="1:18" x14ac:dyDescent="0.25">
      <c r="A1995" s="21" t="s">
        <v>4012</v>
      </c>
      <c r="B1995">
        <v>137444563</v>
      </c>
      <c r="C1995">
        <v>85</v>
      </c>
      <c r="D1995" s="8">
        <v>13659.75</v>
      </c>
      <c r="E1995" s="21" t="s">
        <v>1094</v>
      </c>
      <c r="F1995" s="21" t="s">
        <v>1789</v>
      </c>
      <c r="G1995" s="21" t="s">
        <v>3820</v>
      </c>
      <c r="H1995" s="22">
        <v>0</v>
      </c>
      <c r="J1995" s="21" t="s">
        <v>4013</v>
      </c>
      <c r="K1995" s="21"/>
      <c r="L1995" s="22">
        <v>177985983</v>
      </c>
      <c r="M1995" s="22">
        <v>9316630101</v>
      </c>
      <c r="N1995" s="21" t="s">
        <v>12515</v>
      </c>
      <c r="O1995" s="8">
        <v>44389</v>
      </c>
      <c r="P1995" s="21" t="s">
        <v>12516</v>
      </c>
      <c r="Q1995" s="22">
        <f>Table1_2[[#This Row],[Bank Deposit]]-Table1_2[[#This Row],[Saving Accounts]]</f>
        <v>0</v>
      </c>
      <c r="R1995" s="22">
        <f>IF(AND(Table1_2[[#This Row],[Bank Deposit]]&gt;=500000),Table1_2[[#This Row],[Bank Deposit]]+Table1_2[[#This Row],[Bank Deposit]]*0.02,Table1_2[[#This Row],[Bank Deposit]])</f>
        <v>0</v>
      </c>
    </row>
    <row r="1996" spans="1:18" x14ac:dyDescent="0.25">
      <c r="A1996" s="21" t="s">
        <v>5287</v>
      </c>
      <c r="B1996">
        <v>913004392</v>
      </c>
      <c r="C1996">
        <v>43</v>
      </c>
      <c r="D1996" s="8">
        <v>29000.25</v>
      </c>
      <c r="E1996" s="21" t="s">
        <v>1094</v>
      </c>
      <c r="F1996" s="21" t="s">
        <v>53</v>
      </c>
      <c r="G1996" s="21" t="s">
        <v>4095</v>
      </c>
      <c r="H1996" s="22">
        <v>557126</v>
      </c>
      <c r="I1996" s="22">
        <v>75324.923960159998</v>
      </c>
      <c r="J1996" s="21" t="s">
        <v>5289</v>
      </c>
      <c r="K1996" s="21"/>
      <c r="L1996" s="22">
        <v>724426395</v>
      </c>
      <c r="M1996" s="22">
        <v>0</v>
      </c>
      <c r="N1996" s="21" t="s">
        <v>12539</v>
      </c>
      <c r="O1996" s="8">
        <v>44527</v>
      </c>
      <c r="P1996" s="21" t="s">
        <v>12566</v>
      </c>
      <c r="Q1996" s="22">
        <f>Table1_2[[#This Row],[Bank Deposit]]-Table1_2[[#This Row],[Saving Accounts]]</f>
        <v>481801.07603984</v>
      </c>
      <c r="R1996" s="22">
        <f>IF(AND(Table1_2[[#This Row],[Bank Deposit]]&gt;=500000),Table1_2[[#This Row],[Bank Deposit]]+Table1_2[[#This Row],[Bank Deposit]]*0.02,Table1_2[[#This Row],[Bank Deposit]])</f>
        <v>568268.52</v>
      </c>
    </row>
    <row r="1997" spans="1:18" x14ac:dyDescent="0.25">
      <c r="A1997" s="21" t="s">
        <v>4982</v>
      </c>
      <c r="B1997">
        <v>751503306</v>
      </c>
      <c r="C1997">
        <v>53</v>
      </c>
      <c r="D1997" s="8">
        <v>25347.75</v>
      </c>
      <c r="E1997" s="21" t="s">
        <v>1094</v>
      </c>
      <c r="F1997" s="21" t="s">
        <v>1815</v>
      </c>
      <c r="G1997" s="21" t="s">
        <v>4095</v>
      </c>
      <c r="H1997" s="22">
        <v>495106</v>
      </c>
      <c r="I1997" s="22">
        <v>214820.94466800001</v>
      </c>
      <c r="J1997" s="21" t="s">
        <v>4984</v>
      </c>
      <c r="K1997" s="21"/>
      <c r="L1997" s="22">
        <v>515672325</v>
      </c>
      <c r="M1997" s="22">
        <v>0</v>
      </c>
      <c r="N1997" s="21" t="s">
        <v>12505</v>
      </c>
      <c r="O1997" s="8">
        <v>44547</v>
      </c>
      <c r="P1997" s="21" t="s">
        <v>12506</v>
      </c>
      <c r="Q1997" s="22">
        <f>Table1_2[[#This Row],[Bank Deposit]]-Table1_2[[#This Row],[Saving Accounts]]</f>
        <v>280285.05533200002</v>
      </c>
      <c r="R1997" s="22">
        <f>IF(AND(Table1_2[[#This Row],[Bank Deposit]]&gt;=500000),Table1_2[[#This Row],[Bank Deposit]]+Table1_2[[#This Row],[Bank Deposit]]*0.02,Table1_2[[#This Row],[Bank Deposit]])</f>
        <v>495106</v>
      </c>
    </row>
    <row r="1998" spans="1:18" x14ac:dyDescent="0.25">
      <c r="A1998" s="21" t="s">
        <v>6171</v>
      </c>
      <c r="B1998">
        <v>883329390</v>
      </c>
      <c r="C1998">
        <v>60</v>
      </c>
      <c r="D1998" s="8">
        <v>22791</v>
      </c>
      <c r="E1998" s="21" t="s">
        <v>12</v>
      </c>
      <c r="F1998" s="21" t="s">
        <v>381</v>
      </c>
      <c r="G1998" s="21" t="s">
        <v>4066</v>
      </c>
      <c r="H1998" s="22">
        <v>679741</v>
      </c>
      <c r="I1998" s="22">
        <v>239268.67668</v>
      </c>
      <c r="J1998" s="21" t="s">
        <v>6173</v>
      </c>
      <c r="K1998" s="21"/>
      <c r="L1998" s="22">
        <v>3196112256</v>
      </c>
      <c r="M1998" s="22">
        <v>0</v>
      </c>
      <c r="N1998" s="21" t="s">
        <v>12525</v>
      </c>
      <c r="O1998" s="8">
        <v>44269</v>
      </c>
      <c r="P1998" s="21" t="s">
        <v>12506</v>
      </c>
      <c r="Q1998" s="22">
        <f>Table1_2[[#This Row],[Bank Deposit]]-Table1_2[[#This Row],[Saving Accounts]]</f>
        <v>440472.32331999997</v>
      </c>
      <c r="R1998" s="22">
        <f>IF(AND(Table1_2[[#This Row],[Bank Deposit]]&gt;=500000),Table1_2[[#This Row],[Bank Deposit]]+Table1_2[[#This Row],[Bank Deposit]]*0.02,Table1_2[[#This Row],[Bank Deposit]])</f>
        <v>693335.82</v>
      </c>
    </row>
    <row r="1999" spans="1:18" x14ac:dyDescent="0.25">
      <c r="A1999" s="21" t="s">
        <v>4924</v>
      </c>
      <c r="B1999">
        <v>771715932</v>
      </c>
      <c r="C1999">
        <v>74</v>
      </c>
      <c r="D1999" s="8">
        <v>17677.5</v>
      </c>
      <c r="E1999" s="21" t="s">
        <v>1094</v>
      </c>
      <c r="F1999" s="21" t="s">
        <v>1536</v>
      </c>
      <c r="G1999" s="21" t="s">
        <v>4084</v>
      </c>
      <c r="H1999" s="22">
        <v>250481</v>
      </c>
      <c r="I1999" s="22">
        <v>232264.577655</v>
      </c>
      <c r="J1999" s="21" t="s">
        <v>4926</v>
      </c>
      <c r="K1999" s="21"/>
      <c r="L1999" s="22">
        <v>50180067</v>
      </c>
      <c r="M1999" s="22">
        <v>0</v>
      </c>
      <c r="N1999" s="21" t="s">
        <v>12522</v>
      </c>
      <c r="O1999" s="8">
        <v>44518</v>
      </c>
      <c r="P1999" s="21" t="s">
        <v>12510</v>
      </c>
      <c r="Q1999" s="22">
        <f>Table1_2[[#This Row],[Bank Deposit]]-Table1_2[[#This Row],[Saving Accounts]]</f>
        <v>18216.422344999999</v>
      </c>
      <c r="R1999" s="22">
        <f>IF(AND(Table1_2[[#This Row],[Bank Deposit]]&gt;=500000),Table1_2[[#This Row],[Bank Deposit]]+Table1_2[[#This Row],[Bank Deposit]]*0.02,Table1_2[[#This Row],[Bank Deposit]])</f>
        <v>250481</v>
      </c>
    </row>
    <row r="2000" spans="1:18" x14ac:dyDescent="0.25">
      <c r="A2000" s="21" t="s">
        <v>847</v>
      </c>
      <c r="B2000">
        <v>95833293</v>
      </c>
      <c r="C2000">
        <v>54</v>
      </c>
      <c r="D2000" s="8">
        <v>24982.5</v>
      </c>
      <c r="E2000" s="21" t="s">
        <v>12</v>
      </c>
      <c r="F2000" s="21" t="s">
        <v>848</v>
      </c>
      <c r="G2000" s="21" t="s">
        <v>14</v>
      </c>
      <c r="H2000" s="22">
        <v>852991</v>
      </c>
      <c r="I2000" s="22">
        <v>115570.70316288</v>
      </c>
      <c r="J2000" s="21" t="s">
        <v>850</v>
      </c>
      <c r="K2000" s="21"/>
      <c r="L2000" s="22">
        <v>39264108</v>
      </c>
      <c r="M2000" s="22">
        <v>0</v>
      </c>
      <c r="N2000" s="21" t="s">
        <v>12525</v>
      </c>
      <c r="O2000" s="8">
        <v>44645</v>
      </c>
      <c r="P2000" s="21" t="s">
        <v>12506</v>
      </c>
      <c r="Q2000" s="22">
        <f>Table1_2[[#This Row],[Bank Deposit]]-Table1_2[[#This Row],[Saving Accounts]]</f>
        <v>737420.29683711997</v>
      </c>
      <c r="R2000" s="22">
        <f>IF(AND(Table1_2[[#This Row],[Bank Deposit]]&gt;=500000),Table1_2[[#This Row],[Bank Deposit]]+Table1_2[[#This Row],[Bank Deposit]]*0.02,Table1_2[[#This Row],[Bank Deposit]])</f>
        <v>870050.82</v>
      </c>
    </row>
    <row r="2001" spans="1:18" x14ac:dyDescent="0.25">
      <c r="A2001" s="21" t="s">
        <v>4773</v>
      </c>
      <c r="B2001">
        <v>9780747</v>
      </c>
      <c r="C2001">
        <v>17</v>
      </c>
      <c r="D2001" s="8">
        <v>38496.75</v>
      </c>
      <c r="E2001" s="21" t="s">
        <v>1094</v>
      </c>
      <c r="F2001" s="21" t="s">
        <v>227</v>
      </c>
      <c r="G2001" s="21" t="s">
        <v>4074</v>
      </c>
      <c r="H2001" s="22">
        <v>410359</v>
      </c>
      <c r="I2001" s="22">
        <v>249553.76197751999</v>
      </c>
      <c r="J2001" s="21" t="s">
        <v>4775</v>
      </c>
      <c r="K2001" s="21"/>
      <c r="L2001" s="22">
        <v>2458758015</v>
      </c>
      <c r="M2001" s="22">
        <v>0</v>
      </c>
      <c r="N2001" s="21" t="s">
        <v>12505</v>
      </c>
      <c r="O2001" s="8">
        <v>44234</v>
      </c>
      <c r="P2001" s="21" t="s">
        <v>12512</v>
      </c>
      <c r="Q2001" s="22">
        <f>Table1_2[[#This Row],[Bank Deposit]]-Table1_2[[#This Row],[Saving Accounts]]</f>
        <v>160805.23802248001</v>
      </c>
      <c r="R2001" s="22">
        <f>IF(AND(Table1_2[[#This Row],[Bank Deposit]]&gt;=500000),Table1_2[[#This Row],[Bank Deposit]]+Table1_2[[#This Row],[Bank Deposit]]*0.02,Table1_2[[#This Row],[Bank Deposit]])</f>
        <v>410359</v>
      </c>
    </row>
    <row r="2002" spans="1:18" x14ac:dyDescent="0.25">
      <c r="A2002" s="21" t="s">
        <v>8602</v>
      </c>
      <c r="B2002">
        <v>619053523</v>
      </c>
      <c r="C2002">
        <v>28</v>
      </c>
      <c r="D2002" s="8">
        <v>34479</v>
      </c>
      <c r="E2002" s="21" t="s">
        <v>12</v>
      </c>
      <c r="F2002" s="21" t="s">
        <v>353</v>
      </c>
      <c r="G2002" s="21" t="s">
        <v>2773</v>
      </c>
      <c r="H2002" s="22">
        <v>390050</v>
      </c>
      <c r="I2002" s="22">
        <v>135217.368468</v>
      </c>
      <c r="J2002" s="21" t="s">
        <v>8604</v>
      </c>
      <c r="K2002" s="21"/>
      <c r="L2002" s="22">
        <v>157737216</v>
      </c>
      <c r="M2002" s="22">
        <v>0</v>
      </c>
      <c r="N2002" s="21" t="s">
        <v>12522</v>
      </c>
      <c r="O2002" s="8">
        <v>44225</v>
      </c>
      <c r="P2002" s="21" t="s">
        <v>12510</v>
      </c>
      <c r="Q2002" s="22">
        <f>Table1_2[[#This Row],[Bank Deposit]]-Table1_2[[#This Row],[Saving Accounts]]</f>
        <v>254832.631532</v>
      </c>
      <c r="R2002" s="22">
        <f>IF(AND(Table1_2[[#This Row],[Bank Deposit]]&gt;=500000),Table1_2[[#This Row],[Bank Deposit]]+Table1_2[[#This Row],[Bank Deposit]]*0.02,Table1_2[[#This Row],[Bank Deposit]])</f>
        <v>390050</v>
      </c>
    </row>
    <row r="2003" spans="1:18" x14ac:dyDescent="0.25">
      <c r="A2003" s="21" t="s">
        <v>4723</v>
      </c>
      <c r="B2003">
        <v>25918402</v>
      </c>
      <c r="C2003">
        <v>76</v>
      </c>
      <c r="D2003" s="8">
        <v>16947</v>
      </c>
      <c r="E2003" s="21" t="s">
        <v>1094</v>
      </c>
      <c r="F2003" s="21" t="s">
        <v>130</v>
      </c>
      <c r="G2003" s="21" t="s">
        <v>4084</v>
      </c>
      <c r="H2003" s="22">
        <v>135131</v>
      </c>
      <c r="I2003" s="22">
        <v>98342.391742559994</v>
      </c>
      <c r="J2003" s="21" t="s">
        <v>4725</v>
      </c>
      <c r="K2003" s="21"/>
      <c r="L2003" s="22">
        <v>816454548</v>
      </c>
      <c r="M2003" s="22">
        <v>0</v>
      </c>
      <c r="N2003" s="21" t="s">
        <v>12522</v>
      </c>
      <c r="O2003" s="8">
        <v>44425</v>
      </c>
      <c r="P2003" s="21" t="s">
        <v>12510</v>
      </c>
      <c r="Q2003" s="22">
        <f>Table1_2[[#This Row],[Bank Deposit]]-Table1_2[[#This Row],[Saving Accounts]]</f>
        <v>36788.608257440006</v>
      </c>
      <c r="R2003" s="22">
        <f>IF(AND(Table1_2[[#This Row],[Bank Deposit]]&gt;=500000),Table1_2[[#This Row],[Bank Deposit]]+Table1_2[[#This Row],[Bank Deposit]]*0.02,Table1_2[[#This Row],[Bank Deposit]])</f>
        <v>135131</v>
      </c>
    </row>
    <row r="2004" spans="1:18" x14ac:dyDescent="0.25">
      <c r="A2004" s="21" t="s">
        <v>5518</v>
      </c>
      <c r="B2004">
        <v>105425657</v>
      </c>
      <c r="C2004">
        <v>32</v>
      </c>
      <c r="D2004" s="8">
        <v>33018</v>
      </c>
      <c r="E2004" s="21" t="s">
        <v>1094</v>
      </c>
      <c r="F2004" s="21" t="s">
        <v>2311</v>
      </c>
      <c r="G2004" s="21" t="s">
        <v>4220</v>
      </c>
      <c r="H2004" s="22">
        <v>30172</v>
      </c>
      <c r="I2004" s="22">
        <v>11964.663342</v>
      </c>
      <c r="J2004" s="21" t="s">
        <v>5520</v>
      </c>
      <c r="K2004" s="21"/>
      <c r="L2004" s="22">
        <v>5475375</v>
      </c>
      <c r="M2004" s="22">
        <v>0</v>
      </c>
      <c r="N2004" s="21" t="s">
        <v>12525</v>
      </c>
      <c r="O2004" s="8">
        <v>44405</v>
      </c>
      <c r="P2004" s="21" t="s">
        <v>12561</v>
      </c>
      <c r="Q2004" s="22">
        <f>Table1_2[[#This Row],[Bank Deposit]]-Table1_2[[#This Row],[Saving Accounts]]</f>
        <v>18207.336658</v>
      </c>
      <c r="R2004" s="22">
        <f>IF(AND(Table1_2[[#This Row],[Bank Deposit]]&gt;=500000),Table1_2[[#This Row],[Bank Deposit]]+Table1_2[[#This Row],[Bank Deposit]]*0.02,Table1_2[[#This Row],[Bank Deposit]])</f>
        <v>30172</v>
      </c>
    </row>
    <row r="2005" spans="1:18" x14ac:dyDescent="0.25">
      <c r="A2005" s="21" t="s">
        <v>7270</v>
      </c>
      <c r="B2005">
        <v>961508732</v>
      </c>
      <c r="C2005">
        <v>69</v>
      </c>
      <c r="D2005" s="8">
        <v>19503.75</v>
      </c>
      <c r="E2005" s="21" t="s">
        <v>12</v>
      </c>
      <c r="F2005" s="21" t="s">
        <v>2602</v>
      </c>
      <c r="G2005" s="21" t="s">
        <v>4058</v>
      </c>
      <c r="H2005" s="22">
        <v>1209300</v>
      </c>
      <c r="I2005" s="22">
        <v>552041.12891357997</v>
      </c>
      <c r="J2005" s="21" t="s">
        <v>7272</v>
      </c>
      <c r="K2005" s="21"/>
      <c r="L2005" s="22">
        <v>859189095</v>
      </c>
      <c r="M2005" s="22">
        <v>0</v>
      </c>
      <c r="N2005" s="21" t="s">
        <v>12522</v>
      </c>
      <c r="O2005" s="8">
        <v>44333</v>
      </c>
      <c r="P2005" s="21" t="s">
        <v>12510</v>
      </c>
      <c r="Q2005" s="22">
        <f>Table1_2[[#This Row],[Bank Deposit]]-Table1_2[[#This Row],[Saving Accounts]]</f>
        <v>657258.87108642003</v>
      </c>
      <c r="R2005" s="22">
        <f>IF(AND(Table1_2[[#This Row],[Bank Deposit]]&gt;=500000),Table1_2[[#This Row],[Bank Deposit]]+Table1_2[[#This Row],[Bank Deposit]]*0.02,Table1_2[[#This Row],[Bank Deposit]])</f>
        <v>1233486</v>
      </c>
    </row>
    <row r="2006" spans="1:18" x14ac:dyDescent="0.25">
      <c r="A2006" s="21" t="s">
        <v>8683</v>
      </c>
      <c r="B2006">
        <v>652862459</v>
      </c>
      <c r="C2006">
        <v>75</v>
      </c>
      <c r="D2006" s="8">
        <v>17312.25</v>
      </c>
      <c r="E2006" s="21" t="s">
        <v>12</v>
      </c>
      <c r="F2006" s="21" t="s">
        <v>2278</v>
      </c>
      <c r="G2006" s="21" t="s">
        <v>3820</v>
      </c>
      <c r="H2006" s="22">
        <v>70178</v>
      </c>
      <c r="I2006" s="22">
        <v>42305.389774199997</v>
      </c>
      <c r="J2006" s="21" t="s">
        <v>8685</v>
      </c>
      <c r="K2006" s="21"/>
      <c r="L2006" s="22">
        <v>1644566275</v>
      </c>
      <c r="M2006" s="22">
        <v>0</v>
      </c>
      <c r="N2006" s="21" t="s">
        <v>12539</v>
      </c>
      <c r="O2006" s="8">
        <v>44251</v>
      </c>
      <c r="P2006" s="21" t="s">
        <v>12512</v>
      </c>
      <c r="Q2006" s="22">
        <f>Table1_2[[#This Row],[Bank Deposit]]-Table1_2[[#This Row],[Saving Accounts]]</f>
        <v>27872.610225800003</v>
      </c>
      <c r="R2006" s="22">
        <f>IF(AND(Table1_2[[#This Row],[Bank Deposit]]&gt;=500000),Table1_2[[#This Row],[Bank Deposit]]+Table1_2[[#This Row],[Bank Deposit]]*0.02,Table1_2[[#This Row],[Bank Deposit]])</f>
        <v>70178</v>
      </c>
    </row>
    <row r="2007" spans="1:18" x14ac:dyDescent="0.25">
      <c r="A2007" s="21" t="s">
        <v>6135</v>
      </c>
      <c r="B2007">
        <v>143782117</v>
      </c>
      <c r="C2007">
        <v>59</v>
      </c>
      <c r="D2007" s="8">
        <v>23156.25</v>
      </c>
      <c r="E2007" s="21" t="s">
        <v>12</v>
      </c>
      <c r="F2007" s="21" t="s">
        <v>814</v>
      </c>
      <c r="G2007" s="21" t="s">
        <v>4099</v>
      </c>
      <c r="H2007" s="22">
        <v>384271</v>
      </c>
      <c r="I2007" s="22">
        <v>124336.41425852</v>
      </c>
      <c r="J2007" s="21" t="s">
        <v>6137</v>
      </c>
      <c r="K2007" s="21"/>
      <c r="L2007" s="22">
        <v>1055099904</v>
      </c>
      <c r="M2007" s="22">
        <v>0</v>
      </c>
      <c r="N2007" s="21" t="s">
        <v>12505</v>
      </c>
      <c r="O2007" s="8">
        <v>44339</v>
      </c>
      <c r="P2007" s="21" t="s">
        <v>12564</v>
      </c>
      <c r="Q2007" s="22">
        <f>Table1_2[[#This Row],[Bank Deposit]]-Table1_2[[#This Row],[Saving Accounts]]</f>
        <v>259934.58574148</v>
      </c>
      <c r="R2007" s="22">
        <f>IF(AND(Table1_2[[#This Row],[Bank Deposit]]&gt;=500000),Table1_2[[#This Row],[Bank Deposit]]+Table1_2[[#This Row],[Bank Deposit]]*0.02,Table1_2[[#This Row],[Bank Deposit]])</f>
        <v>384271</v>
      </c>
    </row>
    <row r="2008" spans="1:18" x14ac:dyDescent="0.25">
      <c r="A2008" s="21" t="s">
        <v>4124</v>
      </c>
      <c r="B2008">
        <v>881946883</v>
      </c>
      <c r="C2008">
        <v>40</v>
      </c>
      <c r="D2008" s="8">
        <v>30096</v>
      </c>
      <c r="E2008" s="21" t="s">
        <v>1094</v>
      </c>
      <c r="F2008" s="21" t="s">
        <v>120</v>
      </c>
      <c r="G2008" s="21" t="s">
        <v>4084</v>
      </c>
      <c r="H2008" s="22">
        <v>1542258</v>
      </c>
      <c r="I2008" s="22">
        <v>359860.1997312</v>
      </c>
      <c r="J2008" s="21" t="s">
        <v>4126</v>
      </c>
      <c r="K2008" s="21"/>
      <c r="L2008" s="22">
        <v>2349213324</v>
      </c>
      <c r="M2008" s="22">
        <v>0</v>
      </c>
      <c r="N2008" s="21" t="s">
        <v>12522</v>
      </c>
      <c r="O2008" s="8">
        <v>44640</v>
      </c>
      <c r="P2008" s="21" t="s">
        <v>12512</v>
      </c>
      <c r="Q2008" s="22">
        <f>Table1_2[[#This Row],[Bank Deposit]]-Table1_2[[#This Row],[Saving Accounts]]</f>
        <v>1182397.8002688</v>
      </c>
      <c r="R2008" s="22">
        <f>IF(AND(Table1_2[[#This Row],[Bank Deposit]]&gt;=500000),Table1_2[[#This Row],[Bank Deposit]]+Table1_2[[#This Row],[Bank Deposit]]*0.02,Table1_2[[#This Row],[Bank Deposit]])</f>
        <v>1573103.16</v>
      </c>
    </row>
    <row r="2009" spans="1:18" x14ac:dyDescent="0.25">
      <c r="A2009" s="21" t="s">
        <v>1655</v>
      </c>
      <c r="B2009">
        <v>982975265</v>
      </c>
      <c r="C2009">
        <v>85</v>
      </c>
      <c r="D2009" s="8">
        <v>13659.75</v>
      </c>
      <c r="E2009" s="21" t="s">
        <v>1094</v>
      </c>
      <c r="F2009" s="21" t="s">
        <v>825</v>
      </c>
      <c r="G2009" s="21" t="s">
        <v>14</v>
      </c>
      <c r="H2009" s="22">
        <v>374675</v>
      </c>
      <c r="I2009" s="22">
        <v>337207.48185600003</v>
      </c>
      <c r="J2009" s="21" t="s">
        <v>1657</v>
      </c>
      <c r="K2009" s="21"/>
      <c r="L2009" s="22">
        <v>568613682</v>
      </c>
      <c r="M2009" s="22">
        <v>0</v>
      </c>
      <c r="N2009" s="21" t="s">
        <v>12505</v>
      </c>
      <c r="O2009" s="8">
        <v>44656</v>
      </c>
      <c r="P2009" s="21" t="s">
        <v>12506</v>
      </c>
      <c r="Q2009" s="22">
        <f>Table1_2[[#This Row],[Bank Deposit]]-Table1_2[[#This Row],[Saving Accounts]]</f>
        <v>37467.518143999972</v>
      </c>
      <c r="R2009" s="22">
        <f>IF(AND(Table1_2[[#This Row],[Bank Deposit]]&gt;=500000),Table1_2[[#This Row],[Bank Deposit]]+Table1_2[[#This Row],[Bank Deposit]]*0.02,Table1_2[[#This Row],[Bank Deposit]])</f>
        <v>374675</v>
      </c>
    </row>
    <row r="2010" spans="1:18" x14ac:dyDescent="0.25">
      <c r="A2010" s="21" t="s">
        <v>8304</v>
      </c>
      <c r="B2010">
        <v>780027230</v>
      </c>
      <c r="C2010">
        <v>37</v>
      </c>
      <c r="D2010" s="8">
        <v>31191.75</v>
      </c>
      <c r="E2010" s="21" t="s">
        <v>12</v>
      </c>
      <c r="F2010" s="21" t="s">
        <v>93</v>
      </c>
      <c r="G2010" s="21" t="s">
        <v>3331</v>
      </c>
      <c r="H2010" s="22">
        <v>135603</v>
      </c>
      <c r="I2010" s="22">
        <v>32193.930291119999</v>
      </c>
      <c r="J2010" s="21" t="s">
        <v>8306</v>
      </c>
      <c r="K2010" s="21"/>
      <c r="L2010" s="22">
        <v>2155914628</v>
      </c>
      <c r="M2010" s="22">
        <v>0</v>
      </c>
      <c r="N2010" s="21" t="s">
        <v>12509</v>
      </c>
      <c r="O2010" s="8">
        <v>44322</v>
      </c>
      <c r="P2010" s="21" t="s">
        <v>12519</v>
      </c>
      <c r="Q2010" s="22">
        <f>Table1_2[[#This Row],[Bank Deposit]]-Table1_2[[#This Row],[Saving Accounts]]</f>
        <v>103409.06970888001</v>
      </c>
      <c r="R2010" s="22">
        <f>IF(AND(Table1_2[[#This Row],[Bank Deposit]]&gt;=500000),Table1_2[[#This Row],[Bank Deposit]]+Table1_2[[#This Row],[Bank Deposit]]*0.02,Table1_2[[#This Row],[Bank Deposit]])</f>
        <v>135603</v>
      </c>
    </row>
    <row r="2011" spans="1:18" x14ac:dyDescent="0.25">
      <c r="A2011" s="21" t="s">
        <v>2182</v>
      </c>
      <c r="B2011">
        <v>728731078</v>
      </c>
      <c r="C2011">
        <v>80</v>
      </c>
      <c r="D2011" s="8">
        <v>15486</v>
      </c>
      <c r="E2011" s="21" t="s">
        <v>1094</v>
      </c>
      <c r="F2011" s="21" t="s">
        <v>774</v>
      </c>
      <c r="G2011" s="21" t="s">
        <v>1964</v>
      </c>
      <c r="H2011" s="22">
        <v>1838374</v>
      </c>
      <c r="I2011" s="22">
        <v>594795.53251439997</v>
      </c>
      <c r="J2011" s="21" t="s">
        <v>2184</v>
      </c>
      <c r="K2011" s="21"/>
      <c r="L2011" s="22">
        <v>697027968</v>
      </c>
      <c r="M2011" s="22">
        <v>1821347632</v>
      </c>
      <c r="N2011" s="21" t="s">
        <v>12515</v>
      </c>
      <c r="O2011" s="8">
        <v>44387</v>
      </c>
      <c r="P2011" s="21" t="s">
        <v>12516</v>
      </c>
      <c r="Q2011" s="22">
        <f>Table1_2[[#This Row],[Bank Deposit]]-Table1_2[[#This Row],[Saving Accounts]]</f>
        <v>1243578.4674856002</v>
      </c>
      <c r="R2011" s="22">
        <f>IF(AND(Table1_2[[#This Row],[Bank Deposit]]&gt;=500000),Table1_2[[#This Row],[Bank Deposit]]+Table1_2[[#This Row],[Bank Deposit]]*0.02,Table1_2[[#This Row],[Bank Deposit]])</f>
        <v>1875141.48</v>
      </c>
    </row>
    <row r="2012" spans="1:18" x14ac:dyDescent="0.25">
      <c r="A2012" s="21" t="s">
        <v>2595</v>
      </c>
      <c r="B2012">
        <v>551016266</v>
      </c>
      <c r="C2012">
        <v>21</v>
      </c>
      <c r="D2012" s="8">
        <v>37035.75</v>
      </c>
      <c r="E2012" s="21" t="s">
        <v>12</v>
      </c>
      <c r="F2012" s="21" t="s">
        <v>53</v>
      </c>
      <c r="G2012" s="21" t="s">
        <v>1964</v>
      </c>
      <c r="H2012" s="22">
        <v>207162</v>
      </c>
      <c r="I2012" s="22">
        <v>115792.89613056</v>
      </c>
      <c r="J2012" s="21" t="s">
        <v>2597</v>
      </c>
      <c r="K2012" s="21"/>
      <c r="L2012" s="22">
        <v>495037683</v>
      </c>
      <c r="M2012" s="22">
        <v>0</v>
      </c>
      <c r="N2012" s="21" t="s">
        <v>12522</v>
      </c>
      <c r="O2012" s="8">
        <v>44369</v>
      </c>
      <c r="P2012" s="21" t="s">
        <v>12510</v>
      </c>
      <c r="Q2012" s="22">
        <f>Table1_2[[#This Row],[Bank Deposit]]-Table1_2[[#This Row],[Saving Accounts]]</f>
        <v>91369.103869440005</v>
      </c>
      <c r="R2012" s="22">
        <f>IF(AND(Table1_2[[#This Row],[Bank Deposit]]&gt;=500000),Table1_2[[#This Row],[Bank Deposit]]+Table1_2[[#This Row],[Bank Deposit]]*0.02,Table1_2[[#This Row],[Bank Deposit]])</f>
        <v>207162</v>
      </c>
    </row>
    <row r="2013" spans="1:18" x14ac:dyDescent="0.25">
      <c r="A2013" s="21" t="s">
        <v>4930</v>
      </c>
      <c r="B2013">
        <v>714119030</v>
      </c>
      <c r="C2013">
        <v>32</v>
      </c>
      <c r="D2013" s="8">
        <v>33018</v>
      </c>
      <c r="E2013" s="21" t="s">
        <v>1094</v>
      </c>
      <c r="F2013" s="21" t="s">
        <v>985</v>
      </c>
      <c r="G2013" s="21" t="s">
        <v>4119</v>
      </c>
      <c r="H2013" s="22">
        <v>195183</v>
      </c>
      <c r="I2013" s="22">
        <v>99887.902156800003</v>
      </c>
      <c r="J2013" s="21" t="s">
        <v>4366</v>
      </c>
      <c r="K2013" s="21"/>
      <c r="L2013" s="22">
        <v>2155945204</v>
      </c>
      <c r="M2013" s="22">
        <v>0</v>
      </c>
      <c r="N2013" s="21" t="s">
        <v>12509</v>
      </c>
      <c r="O2013" s="8">
        <v>44658</v>
      </c>
      <c r="P2013" s="21" t="s">
        <v>12519</v>
      </c>
      <c r="Q2013" s="22">
        <f>Table1_2[[#This Row],[Bank Deposit]]-Table1_2[[#This Row],[Saving Accounts]]</f>
        <v>95295.097843199997</v>
      </c>
      <c r="R2013" s="22">
        <f>IF(AND(Table1_2[[#This Row],[Bank Deposit]]&gt;=500000),Table1_2[[#This Row],[Bank Deposit]]+Table1_2[[#This Row],[Bank Deposit]]*0.02,Table1_2[[#This Row],[Bank Deposit]])</f>
        <v>195183</v>
      </c>
    </row>
    <row r="2014" spans="1:18" x14ac:dyDescent="0.25">
      <c r="A2014" s="21" t="s">
        <v>2440</v>
      </c>
      <c r="B2014">
        <v>144814850</v>
      </c>
      <c r="C2014">
        <v>38</v>
      </c>
      <c r="D2014" s="8">
        <v>30826.5</v>
      </c>
      <c r="E2014" s="21" t="s">
        <v>12</v>
      </c>
      <c r="F2014" s="21" t="s">
        <v>1426</v>
      </c>
      <c r="G2014" s="21" t="s">
        <v>1964</v>
      </c>
      <c r="H2014" s="22">
        <v>584732</v>
      </c>
      <c r="I2014" s="22">
        <v>35983.534579200001</v>
      </c>
      <c r="J2014" s="21" t="s">
        <v>2442</v>
      </c>
      <c r="K2014" s="21"/>
      <c r="L2014" s="22">
        <v>655803148</v>
      </c>
      <c r="M2014" s="22">
        <v>0</v>
      </c>
      <c r="N2014" s="21" t="s">
        <v>12539</v>
      </c>
      <c r="O2014" s="8">
        <v>44266</v>
      </c>
      <c r="P2014" s="21" t="s">
        <v>12512</v>
      </c>
      <c r="Q2014" s="22">
        <f>Table1_2[[#This Row],[Bank Deposit]]-Table1_2[[#This Row],[Saving Accounts]]</f>
        <v>548748.46542080003</v>
      </c>
      <c r="R2014" s="22">
        <f>IF(AND(Table1_2[[#This Row],[Bank Deposit]]&gt;=500000),Table1_2[[#This Row],[Bank Deposit]]+Table1_2[[#This Row],[Bank Deposit]]*0.02,Table1_2[[#This Row],[Bank Deposit]])</f>
        <v>596426.64</v>
      </c>
    </row>
    <row r="2015" spans="1:18" x14ac:dyDescent="0.25">
      <c r="A2015" s="21" t="s">
        <v>5202</v>
      </c>
      <c r="B2015">
        <v>497461477</v>
      </c>
      <c r="C2015">
        <v>50</v>
      </c>
      <c r="D2015" s="8">
        <v>26443.5</v>
      </c>
      <c r="E2015" s="21" t="s">
        <v>1094</v>
      </c>
      <c r="F2015" s="21" t="s">
        <v>814</v>
      </c>
      <c r="G2015" s="21" t="s">
        <v>4148</v>
      </c>
      <c r="H2015" s="22">
        <v>2065708</v>
      </c>
      <c r="I2015" s="22">
        <v>405935.60322510003</v>
      </c>
      <c r="J2015" s="21" t="s">
        <v>5204</v>
      </c>
      <c r="K2015" s="21"/>
      <c r="L2015" s="22">
        <v>2534848512</v>
      </c>
      <c r="M2015" s="22">
        <v>0</v>
      </c>
      <c r="N2015" s="21" t="s">
        <v>12539</v>
      </c>
      <c r="O2015" s="8">
        <v>44523</v>
      </c>
      <c r="P2015" s="21" t="s">
        <v>12566</v>
      </c>
      <c r="Q2015" s="22">
        <f>Table1_2[[#This Row],[Bank Deposit]]-Table1_2[[#This Row],[Saving Accounts]]</f>
        <v>1659772.3967748999</v>
      </c>
      <c r="R2015" s="22">
        <f>IF(AND(Table1_2[[#This Row],[Bank Deposit]]&gt;=500000),Table1_2[[#This Row],[Bank Deposit]]+Table1_2[[#This Row],[Bank Deposit]]*0.02,Table1_2[[#This Row],[Bank Deposit]])</f>
        <v>2107022.16</v>
      </c>
    </row>
    <row r="2016" spans="1:18" x14ac:dyDescent="0.25">
      <c r="A2016" s="21" t="s">
        <v>1652</v>
      </c>
      <c r="B2016">
        <v>435160243</v>
      </c>
      <c r="C2016">
        <v>59</v>
      </c>
      <c r="D2016" s="8">
        <v>23156.25</v>
      </c>
      <c r="E2016" s="21" t="s">
        <v>1094</v>
      </c>
      <c r="F2016" s="21" t="s">
        <v>1450</v>
      </c>
      <c r="G2016" s="21" t="s">
        <v>14</v>
      </c>
      <c r="H2016" s="22">
        <v>1089442</v>
      </c>
      <c r="I2016" s="22">
        <v>601104.39949440002</v>
      </c>
      <c r="J2016" s="21" t="s">
        <v>1654</v>
      </c>
      <c r="K2016" s="21"/>
      <c r="L2016" s="22">
        <v>202863468</v>
      </c>
      <c r="M2016" s="22">
        <v>0</v>
      </c>
      <c r="N2016" s="21" t="s">
        <v>12539</v>
      </c>
      <c r="O2016" s="8">
        <v>44351</v>
      </c>
      <c r="P2016" s="21" t="s">
        <v>12512</v>
      </c>
      <c r="Q2016" s="22">
        <f>Table1_2[[#This Row],[Bank Deposit]]-Table1_2[[#This Row],[Saving Accounts]]</f>
        <v>488337.60050559998</v>
      </c>
      <c r="R2016" s="22">
        <f>IF(AND(Table1_2[[#This Row],[Bank Deposit]]&gt;=500000),Table1_2[[#This Row],[Bank Deposit]]+Table1_2[[#This Row],[Bank Deposit]]*0.02,Table1_2[[#This Row],[Bank Deposit]])</f>
        <v>1111230.8400000001</v>
      </c>
    </row>
    <row r="2017" spans="1:18" x14ac:dyDescent="0.25">
      <c r="A2017" s="21" t="s">
        <v>1926</v>
      </c>
      <c r="B2017">
        <v>447178999</v>
      </c>
      <c r="C2017">
        <v>23</v>
      </c>
      <c r="D2017" s="8">
        <v>36305.25</v>
      </c>
      <c r="E2017" s="21" t="s">
        <v>1094</v>
      </c>
      <c r="F2017" s="21" t="s">
        <v>1927</v>
      </c>
      <c r="G2017" s="21" t="s">
        <v>14</v>
      </c>
      <c r="H2017" s="22">
        <v>44044</v>
      </c>
      <c r="I2017" s="22">
        <v>18783.595799999999</v>
      </c>
      <c r="J2017" s="21" t="s">
        <v>1929</v>
      </c>
      <c r="K2017" s="21"/>
      <c r="L2017" s="22">
        <v>987643383</v>
      </c>
      <c r="M2017" s="22">
        <v>0</v>
      </c>
      <c r="N2017" s="21" t="s">
        <v>12539</v>
      </c>
      <c r="O2017" s="8">
        <v>44457</v>
      </c>
      <c r="P2017" s="21" t="s">
        <v>12566</v>
      </c>
      <c r="Q2017" s="22">
        <f>Table1_2[[#This Row],[Bank Deposit]]-Table1_2[[#This Row],[Saving Accounts]]</f>
        <v>25260.404200000001</v>
      </c>
      <c r="R2017" s="22">
        <f>IF(AND(Table1_2[[#This Row],[Bank Deposit]]&gt;=500000),Table1_2[[#This Row],[Bank Deposit]]+Table1_2[[#This Row],[Bank Deposit]]*0.02,Table1_2[[#This Row],[Bank Deposit]])</f>
        <v>44044</v>
      </c>
    </row>
    <row r="2018" spans="1:18" x14ac:dyDescent="0.25">
      <c r="A2018" s="21" t="s">
        <v>2426</v>
      </c>
      <c r="B2018">
        <v>895923214</v>
      </c>
      <c r="C2018">
        <v>21</v>
      </c>
      <c r="D2018" s="8">
        <v>37035.75</v>
      </c>
      <c r="E2018" s="21" t="s">
        <v>12</v>
      </c>
      <c r="F2018" s="21" t="s">
        <v>294</v>
      </c>
      <c r="G2018" s="21" t="s">
        <v>1964</v>
      </c>
      <c r="J2018" s="21" t="s">
        <v>2427</v>
      </c>
      <c r="K2018" s="21"/>
      <c r="L2018" s="22">
        <v>490431277</v>
      </c>
      <c r="M2018" s="22">
        <v>0</v>
      </c>
      <c r="N2018" s="21" t="s">
        <v>12505</v>
      </c>
      <c r="O2018" s="8">
        <v>44454</v>
      </c>
      <c r="P2018" s="21" t="s">
        <v>12506</v>
      </c>
      <c r="Q2018" s="22">
        <f>Table1_2[[#This Row],[Bank Deposit]]-Table1_2[[#This Row],[Saving Accounts]]</f>
        <v>0</v>
      </c>
      <c r="R2018" s="22">
        <f>IF(AND(Table1_2[[#This Row],[Bank Deposit]]&gt;=500000),Table1_2[[#This Row],[Bank Deposit]]+Table1_2[[#This Row],[Bank Deposit]]*0.02,Table1_2[[#This Row],[Bank Deposit]])</f>
        <v>0</v>
      </c>
    </row>
    <row r="2019" spans="1:18" x14ac:dyDescent="0.25">
      <c r="A2019" s="21" t="s">
        <v>490</v>
      </c>
      <c r="B2019">
        <v>424349749</v>
      </c>
      <c r="C2019">
        <v>79</v>
      </c>
      <c r="D2019" s="8">
        <v>15851.25</v>
      </c>
      <c r="E2019" s="21" t="s">
        <v>12</v>
      </c>
      <c r="F2019" s="21" t="s">
        <v>491</v>
      </c>
      <c r="G2019" s="21" t="s">
        <v>14</v>
      </c>
      <c r="H2019" s="22">
        <v>532750</v>
      </c>
      <c r="I2019" s="22">
        <v>260897.49832608001</v>
      </c>
      <c r="J2019" s="21" t="s">
        <v>493</v>
      </c>
      <c r="K2019" s="21"/>
      <c r="L2019" s="22">
        <v>1579867328</v>
      </c>
      <c r="M2019" s="22">
        <v>0</v>
      </c>
      <c r="N2019" s="21" t="s">
        <v>12525</v>
      </c>
      <c r="O2019" s="8">
        <v>44515</v>
      </c>
      <c r="P2019" s="21" t="s">
        <v>12564</v>
      </c>
      <c r="Q2019" s="22">
        <f>Table1_2[[#This Row],[Bank Deposit]]-Table1_2[[#This Row],[Saving Accounts]]</f>
        <v>271852.50167391996</v>
      </c>
      <c r="R2019" s="22">
        <f>IF(AND(Table1_2[[#This Row],[Bank Deposit]]&gt;=500000),Table1_2[[#This Row],[Bank Deposit]]+Table1_2[[#This Row],[Bank Deposit]]*0.02,Table1_2[[#This Row],[Bank Deposit]])</f>
        <v>543405</v>
      </c>
    </row>
    <row r="2020" spans="1:18" x14ac:dyDescent="0.25">
      <c r="A2020" s="21" t="s">
        <v>2461</v>
      </c>
      <c r="B2020">
        <v>740796578</v>
      </c>
      <c r="C2020">
        <v>75</v>
      </c>
      <c r="D2020" s="8">
        <v>17312.25</v>
      </c>
      <c r="E2020" s="21" t="s">
        <v>12</v>
      </c>
      <c r="F2020" s="21" t="s">
        <v>527</v>
      </c>
      <c r="G2020" s="21" t="s">
        <v>1964</v>
      </c>
      <c r="H2020" s="22">
        <v>104336</v>
      </c>
      <c r="I2020" s="22">
        <v>25584.136765439998</v>
      </c>
      <c r="J2020" s="21" t="s">
        <v>2463</v>
      </c>
      <c r="K2020" s="21"/>
      <c r="L2020" s="22">
        <v>5211599844</v>
      </c>
      <c r="M2020" s="22">
        <v>0</v>
      </c>
      <c r="N2020" s="21" t="s">
        <v>12539</v>
      </c>
      <c r="O2020" s="8">
        <v>44262</v>
      </c>
      <c r="P2020" s="21" t="s">
        <v>12566</v>
      </c>
      <c r="Q2020" s="22">
        <f>Table1_2[[#This Row],[Bank Deposit]]-Table1_2[[#This Row],[Saving Accounts]]</f>
        <v>78751.863234560005</v>
      </c>
      <c r="R2020" s="22">
        <f>IF(AND(Table1_2[[#This Row],[Bank Deposit]]&gt;=500000),Table1_2[[#This Row],[Bank Deposit]]+Table1_2[[#This Row],[Bank Deposit]]*0.02,Table1_2[[#This Row],[Bank Deposit]])</f>
        <v>104336</v>
      </c>
    </row>
    <row r="2021" spans="1:18" x14ac:dyDescent="0.25">
      <c r="A2021" s="21" t="s">
        <v>2504</v>
      </c>
      <c r="B2021">
        <v>341172486</v>
      </c>
      <c r="C2021">
        <v>37</v>
      </c>
      <c r="D2021" s="8">
        <v>31191.75</v>
      </c>
      <c r="E2021" s="21" t="s">
        <v>12</v>
      </c>
      <c r="F2021" s="21" t="s">
        <v>110</v>
      </c>
      <c r="G2021" s="21" t="s">
        <v>1964</v>
      </c>
      <c r="H2021" s="22">
        <v>81662</v>
      </c>
      <c r="I2021" s="22">
        <v>25142.458473899998</v>
      </c>
      <c r="J2021" s="21" t="s">
        <v>2506</v>
      </c>
      <c r="K2021" s="21"/>
      <c r="L2021" s="22">
        <v>28088118</v>
      </c>
      <c r="M2021" s="22">
        <v>0</v>
      </c>
      <c r="N2021" s="21" t="s">
        <v>12539</v>
      </c>
      <c r="O2021" s="8">
        <v>44564</v>
      </c>
      <c r="P2021" s="21" t="s">
        <v>12512</v>
      </c>
      <c r="Q2021" s="22">
        <f>Table1_2[[#This Row],[Bank Deposit]]-Table1_2[[#This Row],[Saving Accounts]]</f>
        <v>56519.541526100002</v>
      </c>
      <c r="R2021" s="22">
        <f>IF(AND(Table1_2[[#This Row],[Bank Deposit]]&gt;=500000),Table1_2[[#This Row],[Bank Deposit]]+Table1_2[[#This Row],[Bank Deposit]]*0.02,Table1_2[[#This Row],[Bank Deposit]])</f>
        <v>81662</v>
      </c>
    </row>
    <row r="2022" spans="1:18" x14ac:dyDescent="0.25">
      <c r="A2022" s="21" t="s">
        <v>1226</v>
      </c>
      <c r="B2022">
        <v>506875531</v>
      </c>
      <c r="C2022">
        <v>38</v>
      </c>
      <c r="D2022" s="8">
        <v>30826.5</v>
      </c>
      <c r="E2022" s="21" t="s">
        <v>1094</v>
      </c>
      <c r="F2022" s="21" t="s">
        <v>636</v>
      </c>
      <c r="G2022" s="21" t="s">
        <v>14</v>
      </c>
      <c r="H2022" s="22">
        <v>144974</v>
      </c>
      <c r="I2022" s="22">
        <v>37512.085063680002</v>
      </c>
      <c r="J2022" s="21" t="s">
        <v>1228</v>
      </c>
      <c r="K2022" s="21"/>
      <c r="L2022" s="22">
        <v>1693688832</v>
      </c>
      <c r="M2022" s="22">
        <v>0</v>
      </c>
      <c r="N2022" s="21" t="s">
        <v>12539</v>
      </c>
      <c r="O2022" s="8">
        <v>44339</v>
      </c>
      <c r="P2022" s="21" t="s">
        <v>12512</v>
      </c>
      <c r="Q2022" s="22">
        <f>Table1_2[[#This Row],[Bank Deposit]]-Table1_2[[#This Row],[Saving Accounts]]</f>
        <v>107461.91493632</v>
      </c>
      <c r="R2022" s="22">
        <f>IF(AND(Table1_2[[#This Row],[Bank Deposit]]&gt;=500000),Table1_2[[#This Row],[Bank Deposit]]+Table1_2[[#This Row],[Bank Deposit]]*0.02,Table1_2[[#This Row],[Bank Deposit]])</f>
        <v>144974</v>
      </c>
    </row>
    <row r="2023" spans="1:18" x14ac:dyDescent="0.25">
      <c r="A2023" s="21" t="s">
        <v>5751</v>
      </c>
      <c r="B2023">
        <v>481645956</v>
      </c>
      <c r="C2023">
        <v>27</v>
      </c>
      <c r="D2023" s="8">
        <v>34844.25</v>
      </c>
      <c r="E2023" s="21" t="s">
        <v>1094</v>
      </c>
      <c r="F2023" s="21" t="s">
        <v>370</v>
      </c>
      <c r="G2023" s="21" t="s">
        <v>4084</v>
      </c>
      <c r="H2023" s="22">
        <v>2822699</v>
      </c>
      <c r="I2023" s="22">
        <v>1332313.7328280001</v>
      </c>
      <c r="J2023" s="21" t="s">
        <v>5753</v>
      </c>
      <c r="K2023" s="21"/>
      <c r="L2023" s="22">
        <v>743352336</v>
      </c>
      <c r="M2023" s="22">
        <v>0</v>
      </c>
      <c r="N2023" s="21" t="s">
        <v>12505</v>
      </c>
      <c r="O2023" s="8">
        <v>44660</v>
      </c>
      <c r="P2023" s="21" t="s">
        <v>12506</v>
      </c>
      <c r="Q2023" s="22">
        <f>Table1_2[[#This Row],[Bank Deposit]]-Table1_2[[#This Row],[Saving Accounts]]</f>
        <v>1490385.2671719999</v>
      </c>
      <c r="R2023" s="22">
        <f>IF(AND(Table1_2[[#This Row],[Bank Deposit]]&gt;=500000),Table1_2[[#This Row],[Bank Deposit]]+Table1_2[[#This Row],[Bank Deposit]]*0.02,Table1_2[[#This Row],[Bank Deposit]])</f>
        <v>2879152.98</v>
      </c>
    </row>
    <row r="2024" spans="1:18" x14ac:dyDescent="0.25">
      <c r="A2024" s="21" t="s">
        <v>1619</v>
      </c>
      <c r="B2024">
        <v>120568684</v>
      </c>
      <c r="C2024">
        <v>37</v>
      </c>
      <c r="D2024" s="8">
        <v>31191.75</v>
      </c>
      <c r="E2024" s="21" t="s">
        <v>1094</v>
      </c>
      <c r="F2024" s="21" t="s">
        <v>807</v>
      </c>
      <c r="G2024" s="21" t="s">
        <v>14</v>
      </c>
      <c r="H2024" s="22">
        <v>65264</v>
      </c>
      <c r="I2024" s="22">
        <v>46324.804897800001</v>
      </c>
      <c r="J2024" s="21" t="s">
        <v>1621</v>
      </c>
      <c r="K2024" s="21"/>
      <c r="L2024" s="22">
        <v>3880725</v>
      </c>
      <c r="M2024" s="22">
        <v>0</v>
      </c>
      <c r="N2024" s="21" t="s">
        <v>12539</v>
      </c>
      <c r="O2024" s="8">
        <v>44312</v>
      </c>
      <c r="P2024" s="21" t="s">
        <v>12512</v>
      </c>
      <c r="Q2024" s="22">
        <f>Table1_2[[#This Row],[Bank Deposit]]-Table1_2[[#This Row],[Saving Accounts]]</f>
        <v>18939.195102199999</v>
      </c>
      <c r="R2024" s="22">
        <f>IF(AND(Table1_2[[#This Row],[Bank Deposit]]&gt;=500000),Table1_2[[#This Row],[Bank Deposit]]+Table1_2[[#This Row],[Bank Deposit]]*0.02,Table1_2[[#This Row],[Bank Deposit]])</f>
        <v>65264</v>
      </c>
    </row>
    <row r="2025" spans="1:18" x14ac:dyDescent="0.25">
      <c r="A2025" s="21" t="s">
        <v>1963</v>
      </c>
      <c r="B2025">
        <v>336343604</v>
      </c>
      <c r="C2025">
        <v>71</v>
      </c>
      <c r="D2025" s="8">
        <v>18773.25</v>
      </c>
      <c r="E2025" s="21" t="s">
        <v>1094</v>
      </c>
      <c r="F2025" s="21" t="s">
        <v>264</v>
      </c>
      <c r="G2025" s="21" t="s">
        <v>1964</v>
      </c>
      <c r="H2025" s="22">
        <v>2066781</v>
      </c>
      <c r="I2025" s="22">
        <v>395554.64584368002</v>
      </c>
      <c r="J2025" s="21" t="s">
        <v>1966</v>
      </c>
      <c r="K2025" s="21"/>
      <c r="L2025" s="22">
        <v>5246304</v>
      </c>
      <c r="M2025" s="22">
        <v>0</v>
      </c>
      <c r="N2025" s="21" t="s">
        <v>12525</v>
      </c>
      <c r="O2025" s="8">
        <v>44406</v>
      </c>
      <c r="P2025" s="21" t="s">
        <v>12564</v>
      </c>
      <c r="Q2025" s="22">
        <f>Table1_2[[#This Row],[Bank Deposit]]-Table1_2[[#This Row],[Saving Accounts]]</f>
        <v>1671226.35415632</v>
      </c>
      <c r="R2025" s="22">
        <f>IF(AND(Table1_2[[#This Row],[Bank Deposit]]&gt;=500000),Table1_2[[#This Row],[Bank Deposit]]+Table1_2[[#This Row],[Bank Deposit]]*0.02,Table1_2[[#This Row],[Bank Deposit]])</f>
        <v>2108116.62</v>
      </c>
    </row>
    <row r="2026" spans="1:18" x14ac:dyDescent="0.25">
      <c r="A2026" s="21" t="s">
        <v>6972</v>
      </c>
      <c r="B2026">
        <v>904896985</v>
      </c>
      <c r="C2026">
        <v>31</v>
      </c>
      <c r="D2026" s="8">
        <v>33383.25</v>
      </c>
      <c r="E2026" s="21" t="s">
        <v>12</v>
      </c>
      <c r="F2026" s="21" t="s">
        <v>274</v>
      </c>
      <c r="G2026" s="21" t="s">
        <v>4062</v>
      </c>
      <c r="H2026" s="22">
        <v>287836</v>
      </c>
      <c r="I2026" s="22">
        <v>251025.34379039999</v>
      </c>
      <c r="J2026" s="21" t="s">
        <v>6974</v>
      </c>
      <c r="K2026" s="21"/>
      <c r="L2026" s="22">
        <v>890410752</v>
      </c>
      <c r="M2026" s="22">
        <v>0</v>
      </c>
      <c r="N2026" s="21" t="s">
        <v>12539</v>
      </c>
      <c r="O2026" s="8">
        <v>44621</v>
      </c>
      <c r="P2026" s="21" t="s">
        <v>12510</v>
      </c>
      <c r="Q2026" s="22">
        <f>Table1_2[[#This Row],[Bank Deposit]]-Table1_2[[#This Row],[Saving Accounts]]</f>
        <v>36810.656209600013</v>
      </c>
      <c r="R2026" s="22">
        <f>IF(AND(Table1_2[[#This Row],[Bank Deposit]]&gt;=500000),Table1_2[[#This Row],[Bank Deposit]]+Table1_2[[#This Row],[Bank Deposit]]*0.02,Table1_2[[#This Row],[Bank Deposit]])</f>
        <v>287836</v>
      </c>
    </row>
    <row r="2027" spans="1:18" x14ac:dyDescent="0.25">
      <c r="A2027" s="21" t="s">
        <v>3513</v>
      </c>
      <c r="B2027">
        <v>86849828</v>
      </c>
      <c r="C2027">
        <v>65</v>
      </c>
      <c r="D2027" s="8">
        <v>20964.75</v>
      </c>
      <c r="E2027" s="21" t="s">
        <v>1094</v>
      </c>
      <c r="F2027" s="21" t="s">
        <v>310</v>
      </c>
      <c r="G2027" s="21" t="s">
        <v>3331</v>
      </c>
      <c r="H2027" s="22">
        <v>86683</v>
      </c>
      <c r="I2027" s="22">
        <v>25658.167408000001</v>
      </c>
      <c r="J2027" s="21" t="s">
        <v>3515</v>
      </c>
      <c r="K2027" s="21"/>
      <c r="L2027" s="22">
        <v>3089892</v>
      </c>
      <c r="M2027" s="22">
        <v>0</v>
      </c>
      <c r="N2027" s="21" t="s">
        <v>12539</v>
      </c>
      <c r="O2027" s="8">
        <v>44284</v>
      </c>
      <c r="P2027" s="21" t="s">
        <v>12510</v>
      </c>
      <c r="Q2027" s="22">
        <f>Table1_2[[#This Row],[Bank Deposit]]-Table1_2[[#This Row],[Saving Accounts]]</f>
        <v>61024.832591999999</v>
      </c>
      <c r="R2027" s="22">
        <f>IF(AND(Table1_2[[#This Row],[Bank Deposit]]&gt;=500000),Table1_2[[#This Row],[Bank Deposit]]+Table1_2[[#This Row],[Bank Deposit]]*0.02,Table1_2[[#This Row],[Bank Deposit]])</f>
        <v>86683</v>
      </c>
    </row>
    <row r="2028" spans="1:18" x14ac:dyDescent="0.25">
      <c r="A2028" s="21" t="s">
        <v>1034</v>
      </c>
      <c r="B2028">
        <v>866698786</v>
      </c>
      <c r="C2028">
        <v>53</v>
      </c>
      <c r="D2028" s="8">
        <v>25347.75</v>
      </c>
      <c r="E2028" s="21" t="s">
        <v>12</v>
      </c>
      <c r="F2028" s="21" t="s">
        <v>155</v>
      </c>
      <c r="G2028" s="21" t="s">
        <v>14</v>
      </c>
      <c r="H2028" s="22">
        <v>1308503</v>
      </c>
      <c r="I2028" s="22">
        <v>287037.11277359998</v>
      </c>
      <c r="J2028" s="21" t="s">
        <v>1036</v>
      </c>
      <c r="K2028" s="21"/>
      <c r="L2028" s="22">
        <v>1695036306</v>
      </c>
      <c r="M2028" s="22">
        <v>0</v>
      </c>
      <c r="N2028" s="21" t="s">
        <v>12505</v>
      </c>
      <c r="O2028" s="8">
        <v>44444</v>
      </c>
      <c r="P2028" s="21" t="s">
        <v>12510</v>
      </c>
      <c r="Q2028" s="22">
        <f>Table1_2[[#This Row],[Bank Deposit]]-Table1_2[[#This Row],[Saving Accounts]]</f>
        <v>1021465.8872264</v>
      </c>
      <c r="R2028" s="22">
        <f>IF(AND(Table1_2[[#This Row],[Bank Deposit]]&gt;=500000),Table1_2[[#This Row],[Bank Deposit]]+Table1_2[[#This Row],[Bank Deposit]]*0.02,Table1_2[[#This Row],[Bank Deposit]])</f>
        <v>1334673.06</v>
      </c>
    </row>
    <row r="2029" spans="1:18" x14ac:dyDescent="0.25">
      <c r="A2029" s="21" t="s">
        <v>2896</v>
      </c>
      <c r="B2029">
        <v>113165911</v>
      </c>
      <c r="C2029">
        <v>67</v>
      </c>
      <c r="D2029" s="8">
        <v>20234.25</v>
      </c>
      <c r="E2029" s="21" t="s">
        <v>1094</v>
      </c>
      <c r="F2029" s="21" t="s">
        <v>106</v>
      </c>
      <c r="G2029" s="21" t="s">
        <v>2773</v>
      </c>
      <c r="H2029" s="22">
        <v>132716</v>
      </c>
      <c r="I2029" s="22">
        <v>87052.087916639997</v>
      </c>
      <c r="J2029" s="21" t="s">
        <v>2898</v>
      </c>
      <c r="K2029" s="21"/>
      <c r="L2029" s="22">
        <v>761719106</v>
      </c>
      <c r="M2029" s="22">
        <v>0</v>
      </c>
      <c r="N2029" s="21" t="s">
        <v>12522</v>
      </c>
      <c r="O2029" s="8">
        <v>44649</v>
      </c>
      <c r="P2029" s="21" t="s">
        <v>12510</v>
      </c>
      <c r="Q2029" s="22">
        <f>Table1_2[[#This Row],[Bank Deposit]]-Table1_2[[#This Row],[Saving Accounts]]</f>
        <v>45663.912083360003</v>
      </c>
      <c r="R2029" s="22">
        <f>IF(AND(Table1_2[[#This Row],[Bank Deposit]]&gt;=500000),Table1_2[[#This Row],[Bank Deposit]]+Table1_2[[#This Row],[Bank Deposit]]*0.02,Table1_2[[#This Row],[Bank Deposit]])</f>
        <v>132716</v>
      </c>
    </row>
    <row r="2030" spans="1:18" x14ac:dyDescent="0.25">
      <c r="A2030" s="21" t="s">
        <v>2623</v>
      </c>
      <c r="B2030">
        <v>333256287</v>
      </c>
      <c r="C2030">
        <v>51</v>
      </c>
      <c r="D2030" s="8">
        <v>26078.25</v>
      </c>
      <c r="E2030" s="21" t="s">
        <v>12</v>
      </c>
      <c r="F2030" s="21" t="s">
        <v>106</v>
      </c>
      <c r="G2030" s="21" t="s">
        <v>1964</v>
      </c>
      <c r="H2030" s="22">
        <v>665784</v>
      </c>
      <c r="I2030" s="22">
        <v>290972.29036500002</v>
      </c>
      <c r="J2030" s="21" t="s">
        <v>2625</v>
      </c>
      <c r="K2030" s="21"/>
      <c r="L2030" s="22">
        <v>255576672</v>
      </c>
      <c r="M2030" s="22">
        <v>174909072</v>
      </c>
      <c r="N2030" s="21" t="s">
        <v>12515</v>
      </c>
      <c r="O2030" s="8">
        <v>44547</v>
      </c>
      <c r="P2030" s="21" t="s">
        <v>12516</v>
      </c>
      <c r="Q2030" s="22">
        <f>Table1_2[[#This Row],[Bank Deposit]]-Table1_2[[#This Row],[Saving Accounts]]</f>
        <v>374811.70963499998</v>
      </c>
      <c r="R2030" s="22">
        <f>IF(AND(Table1_2[[#This Row],[Bank Deposit]]&gt;=500000),Table1_2[[#This Row],[Bank Deposit]]+Table1_2[[#This Row],[Bank Deposit]]*0.02,Table1_2[[#This Row],[Bank Deposit]])</f>
        <v>679099.68</v>
      </c>
    </row>
    <row r="2031" spans="1:18" x14ac:dyDescent="0.25">
      <c r="A2031" s="21" t="s">
        <v>7810</v>
      </c>
      <c r="B2031">
        <v>464445114</v>
      </c>
      <c r="C2031">
        <v>76</v>
      </c>
      <c r="D2031" s="8">
        <v>16947</v>
      </c>
      <c r="E2031" s="21" t="s">
        <v>12</v>
      </c>
      <c r="F2031" s="21" t="s">
        <v>1746</v>
      </c>
      <c r="G2031" s="21" t="s">
        <v>3058</v>
      </c>
      <c r="H2031" s="22">
        <v>70904</v>
      </c>
      <c r="I2031" s="22">
        <v>35990.648325000002</v>
      </c>
      <c r="J2031" s="21" t="s">
        <v>7812</v>
      </c>
      <c r="K2031" s="21"/>
      <c r="L2031" s="22">
        <v>315981666</v>
      </c>
      <c r="M2031" s="22">
        <v>0</v>
      </c>
      <c r="N2031" s="21" t="s">
        <v>12509</v>
      </c>
      <c r="O2031" s="8">
        <v>44469</v>
      </c>
      <c r="P2031" s="21" t="s">
        <v>12519</v>
      </c>
      <c r="Q2031" s="22">
        <f>Table1_2[[#This Row],[Bank Deposit]]-Table1_2[[#This Row],[Saving Accounts]]</f>
        <v>34913.351674999998</v>
      </c>
      <c r="R2031" s="22">
        <f>IF(AND(Table1_2[[#This Row],[Bank Deposit]]&gt;=500000),Table1_2[[#This Row],[Bank Deposit]]+Table1_2[[#This Row],[Bank Deposit]]*0.02,Table1_2[[#This Row],[Bank Deposit]])</f>
        <v>70904</v>
      </c>
    </row>
    <row r="2032" spans="1:18" x14ac:dyDescent="0.25">
      <c r="A2032" s="21" t="s">
        <v>2856</v>
      </c>
      <c r="B2032">
        <v>854144068</v>
      </c>
      <c r="C2032">
        <v>54</v>
      </c>
      <c r="D2032" s="8">
        <v>24982.5</v>
      </c>
      <c r="E2032" s="21" t="s">
        <v>1094</v>
      </c>
      <c r="F2032" s="21" t="s">
        <v>784</v>
      </c>
      <c r="G2032" s="21" t="s">
        <v>2773</v>
      </c>
      <c r="H2032" s="22">
        <v>827480</v>
      </c>
      <c r="I2032" s="22">
        <v>770161.71929471998</v>
      </c>
      <c r="J2032" s="21" t="s">
        <v>2858</v>
      </c>
      <c r="K2032" s="21"/>
      <c r="L2032" s="22">
        <v>805364224</v>
      </c>
      <c r="M2032" s="22">
        <v>0</v>
      </c>
      <c r="N2032" s="21" t="s">
        <v>12539</v>
      </c>
      <c r="O2032" s="8">
        <v>44471</v>
      </c>
      <c r="P2032" s="21" t="s">
        <v>12512</v>
      </c>
      <c r="Q2032" s="22">
        <f>Table1_2[[#This Row],[Bank Deposit]]-Table1_2[[#This Row],[Saving Accounts]]</f>
        <v>57318.28070528002</v>
      </c>
      <c r="R2032" s="22">
        <f>IF(AND(Table1_2[[#This Row],[Bank Deposit]]&gt;=500000),Table1_2[[#This Row],[Bank Deposit]]+Table1_2[[#This Row],[Bank Deposit]]*0.02,Table1_2[[#This Row],[Bank Deposit]])</f>
        <v>844029.6</v>
      </c>
    </row>
    <row r="2033" spans="1:18" x14ac:dyDescent="0.25">
      <c r="A2033" s="21" t="s">
        <v>1127</v>
      </c>
      <c r="B2033">
        <v>843963225</v>
      </c>
      <c r="C2033">
        <v>38</v>
      </c>
      <c r="D2033" s="8">
        <v>30826.5</v>
      </c>
      <c r="E2033" s="21" t="s">
        <v>1094</v>
      </c>
      <c r="F2033" s="21" t="s">
        <v>1054</v>
      </c>
      <c r="G2033" s="21" t="s">
        <v>14</v>
      </c>
      <c r="H2033" s="22">
        <v>768909</v>
      </c>
      <c r="I2033" s="22">
        <v>352445.31831599999</v>
      </c>
      <c r="J2033" s="21" t="s">
        <v>1129</v>
      </c>
      <c r="K2033" s="21"/>
      <c r="L2033" s="22">
        <v>714113253</v>
      </c>
      <c r="M2033" s="22">
        <v>0</v>
      </c>
      <c r="N2033" s="21" t="s">
        <v>12539</v>
      </c>
      <c r="O2033" s="8">
        <v>44218</v>
      </c>
      <c r="P2033" s="21" t="s">
        <v>12512</v>
      </c>
      <c r="Q2033" s="22">
        <f>Table1_2[[#This Row],[Bank Deposit]]-Table1_2[[#This Row],[Saving Accounts]]</f>
        <v>416463.68168400001</v>
      </c>
      <c r="R2033" s="22">
        <f>IF(AND(Table1_2[[#This Row],[Bank Deposit]]&gt;=500000),Table1_2[[#This Row],[Bank Deposit]]+Table1_2[[#This Row],[Bank Deposit]]*0.02,Table1_2[[#This Row],[Bank Deposit]])</f>
        <v>784287.18</v>
      </c>
    </row>
    <row r="2034" spans="1:18" x14ac:dyDescent="0.25">
      <c r="A2034" s="21" t="s">
        <v>6960</v>
      </c>
      <c r="B2034">
        <v>212687695</v>
      </c>
      <c r="C2034">
        <v>82</v>
      </c>
      <c r="D2034" s="8">
        <v>14755.5</v>
      </c>
      <c r="E2034" s="21" t="s">
        <v>12</v>
      </c>
      <c r="F2034" s="21" t="s">
        <v>399</v>
      </c>
      <c r="G2034" s="21" t="s">
        <v>4112</v>
      </c>
      <c r="H2034" s="22">
        <v>219285</v>
      </c>
      <c r="I2034" s="22">
        <v>99416.292518400005</v>
      </c>
      <c r="J2034" s="21" t="s">
        <v>6962</v>
      </c>
      <c r="K2034" s="21"/>
      <c r="L2034" s="22">
        <v>142413</v>
      </c>
      <c r="M2034" s="22">
        <v>57183065</v>
      </c>
      <c r="N2034" s="21" t="s">
        <v>12515</v>
      </c>
      <c r="O2034" s="8">
        <v>44488</v>
      </c>
      <c r="P2034" s="21" t="s">
        <v>12527</v>
      </c>
      <c r="Q2034" s="22">
        <f>Table1_2[[#This Row],[Bank Deposit]]-Table1_2[[#This Row],[Saving Accounts]]</f>
        <v>119868.70748159999</v>
      </c>
      <c r="R2034" s="22">
        <f>IF(AND(Table1_2[[#This Row],[Bank Deposit]]&gt;=500000),Table1_2[[#This Row],[Bank Deposit]]+Table1_2[[#This Row],[Bank Deposit]]*0.02,Table1_2[[#This Row],[Bank Deposit]])</f>
        <v>219285</v>
      </c>
    </row>
    <row r="2035" spans="1:18" x14ac:dyDescent="0.25">
      <c r="A2035" s="21" t="s">
        <v>3051</v>
      </c>
      <c r="B2035">
        <v>298078818</v>
      </c>
      <c r="C2035">
        <v>52</v>
      </c>
      <c r="D2035" s="8">
        <v>25713</v>
      </c>
      <c r="E2035" s="21" t="s">
        <v>1094</v>
      </c>
      <c r="F2035" s="21" t="s">
        <v>213</v>
      </c>
      <c r="G2035" s="21" t="s">
        <v>2773</v>
      </c>
      <c r="H2035" s="22">
        <v>173532</v>
      </c>
      <c r="I2035" s="22">
        <v>50588.475114000001</v>
      </c>
      <c r="J2035" s="21" t="s">
        <v>3053</v>
      </c>
      <c r="K2035" s="21"/>
      <c r="L2035" s="22">
        <v>116733045</v>
      </c>
      <c r="M2035" s="22">
        <v>1369673318</v>
      </c>
      <c r="N2035" s="21" t="s">
        <v>12515</v>
      </c>
      <c r="O2035" s="8">
        <v>44636</v>
      </c>
      <c r="P2035" s="21" t="s">
        <v>12516</v>
      </c>
      <c r="Q2035" s="22">
        <f>Table1_2[[#This Row],[Bank Deposit]]-Table1_2[[#This Row],[Saving Accounts]]</f>
        <v>122943.524886</v>
      </c>
      <c r="R2035" s="22">
        <f>IF(AND(Table1_2[[#This Row],[Bank Deposit]]&gt;=500000),Table1_2[[#This Row],[Bank Deposit]]+Table1_2[[#This Row],[Bank Deposit]]*0.02,Table1_2[[#This Row],[Bank Deposit]])</f>
        <v>173532</v>
      </c>
    </row>
    <row r="2036" spans="1:18" x14ac:dyDescent="0.25">
      <c r="A2036" s="21" t="s">
        <v>1776</v>
      </c>
      <c r="B2036">
        <v>794996007</v>
      </c>
      <c r="C2036">
        <v>49</v>
      </c>
      <c r="D2036" s="8">
        <v>26808.75</v>
      </c>
      <c r="E2036" s="21" t="s">
        <v>1094</v>
      </c>
      <c r="F2036" s="21" t="s">
        <v>385</v>
      </c>
      <c r="G2036" s="21" t="s">
        <v>14</v>
      </c>
      <c r="H2036" s="22">
        <v>2206730</v>
      </c>
      <c r="I2036" s="22">
        <v>892479.7413312</v>
      </c>
      <c r="J2036" s="21" t="s">
        <v>1778</v>
      </c>
      <c r="K2036" s="21"/>
      <c r="L2036" s="22">
        <v>1700208174</v>
      </c>
      <c r="M2036" s="22">
        <v>0</v>
      </c>
      <c r="N2036" s="21" t="s">
        <v>12522</v>
      </c>
      <c r="O2036" s="8">
        <v>44640</v>
      </c>
      <c r="P2036" s="21" t="s">
        <v>12512</v>
      </c>
      <c r="Q2036" s="22">
        <f>Table1_2[[#This Row],[Bank Deposit]]-Table1_2[[#This Row],[Saving Accounts]]</f>
        <v>1314250.2586687999</v>
      </c>
      <c r="R2036" s="22">
        <f>IF(AND(Table1_2[[#This Row],[Bank Deposit]]&gt;=500000),Table1_2[[#This Row],[Bank Deposit]]+Table1_2[[#This Row],[Bank Deposit]]*0.02,Table1_2[[#This Row],[Bank Deposit]])</f>
        <v>2250864.6</v>
      </c>
    </row>
    <row r="2037" spans="1:18" x14ac:dyDescent="0.25">
      <c r="A2037" s="21" t="s">
        <v>7851</v>
      </c>
      <c r="B2037">
        <v>695715836</v>
      </c>
      <c r="C2037">
        <v>22</v>
      </c>
      <c r="D2037" s="8">
        <v>36670.5</v>
      </c>
      <c r="E2037" s="21" t="s">
        <v>12</v>
      </c>
      <c r="F2037" s="21" t="s">
        <v>587</v>
      </c>
      <c r="G2037" s="21" t="s">
        <v>3058</v>
      </c>
      <c r="H2037" s="22">
        <v>198247</v>
      </c>
      <c r="I2037" s="22">
        <v>63213.63960912</v>
      </c>
      <c r="J2037" s="21" t="s">
        <v>7853</v>
      </c>
      <c r="K2037" s="21"/>
      <c r="L2037" s="22">
        <v>81361422</v>
      </c>
      <c r="M2037" s="22">
        <v>0</v>
      </c>
      <c r="N2037" s="21" t="s">
        <v>12522</v>
      </c>
      <c r="O2037" s="8">
        <v>44337</v>
      </c>
      <c r="P2037" s="21" t="s">
        <v>12510</v>
      </c>
      <c r="Q2037" s="22">
        <f>Table1_2[[#This Row],[Bank Deposit]]-Table1_2[[#This Row],[Saving Accounts]]</f>
        <v>135033.36039088</v>
      </c>
      <c r="R2037" s="22">
        <f>IF(AND(Table1_2[[#This Row],[Bank Deposit]]&gt;=500000),Table1_2[[#This Row],[Bank Deposit]]+Table1_2[[#This Row],[Bank Deposit]]*0.02,Table1_2[[#This Row],[Bank Deposit]])</f>
        <v>198247</v>
      </c>
    </row>
    <row r="2038" spans="1:18" x14ac:dyDescent="0.25">
      <c r="A2038" s="21" t="s">
        <v>7071</v>
      </c>
      <c r="B2038">
        <v>331061325</v>
      </c>
      <c r="C2038">
        <v>58</v>
      </c>
      <c r="D2038" s="8">
        <v>23521.5</v>
      </c>
      <c r="E2038" s="21" t="s">
        <v>12</v>
      </c>
      <c r="F2038" s="21" t="s">
        <v>767</v>
      </c>
      <c r="G2038" s="21" t="s">
        <v>4066</v>
      </c>
      <c r="H2038" s="22">
        <v>322882</v>
      </c>
      <c r="I2038" s="22">
        <v>298979.35961256002</v>
      </c>
      <c r="J2038" s="21" t="s">
        <v>7073</v>
      </c>
      <c r="K2038" s="21"/>
      <c r="L2038" s="22">
        <v>874755</v>
      </c>
      <c r="M2038" s="22">
        <v>25484228</v>
      </c>
      <c r="N2038" s="21" t="s">
        <v>12515</v>
      </c>
      <c r="O2038" s="8">
        <v>44306</v>
      </c>
      <c r="P2038" s="21" t="s">
        <v>12527</v>
      </c>
      <c r="Q2038" s="22">
        <f>Table1_2[[#This Row],[Bank Deposit]]-Table1_2[[#This Row],[Saving Accounts]]</f>
        <v>23902.640387439984</v>
      </c>
      <c r="R2038" s="22">
        <f>IF(AND(Table1_2[[#This Row],[Bank Deposit]]&gt;=500000),Table1_2[[#This Row],[Bank Deposit]]+Table1_2[[#This Row],[Bank Deposit]]*0.02,Table1_2[[#This Row],[Bank Deposit]])</f>
        <v>322882</v>
      </c>
    </row>
    <row r="2039" spans="1:18" x14ac:dyDescent="0.25">
      <c r="A2039" s="21" t="s">
        <v>2776</v>
      </c>
      <c r="B2039">
        <v>26700503</v>
      </c>
      <c r="C2039">
        <v>80</v>
      </c>
      <c r="D2039" s="8">
        <v>15486</v>
      </c>
      <c r="E2039" s="21" t="s">
        <v>1094</v>
      </c>
      <c r="F2039" s="21" t="s">
        <v>893</v>
      </c>
      <c r="G2039" s="21" t="s">
        <v>2773</v>
      </c>
      <c r="H2039" s="22">
        <v>228420</v>
      </c>
      <c r="I2039" s="22">
        <v>50252.39949312</v>
      </c>
      <c r="J2039" s="21" t="s">
        <v>2778</v>
      </c>
      <c r="K2039" s="21"/>
      <c r="L2039" s="22">
        <v>353372166</v>
      </c>
      <c r="M2039" s="22">
        <v>0</v>
      </c>
      <c r="N2039" s="21" t="s">
        <v>12525</v>
      </c>
      <c r="O2039" s="8">
        <v>44533</v>
      </c>
      <c r="P2039" s="21" t="s">
        <v>12561</v>
      </c>
      <c r="Q2039" s="22">
        <f>Table1_2[[#This Row],[Bank Deposit]]-Table1_2[[#This Row],[Saving Accounts]]</f>
        <v>178167.60050688</v>
      </c>
      <c r="R2039" s="22">
        <f>IF(AND(Table1_2[[#This Row],[Bank Deposit]]&gt;=500000),Table1_2[[#This Row],[Bank Deposit]]+Table1_2[[#This Row],[Bank Deposit]]*0.02,Table1_2[[#This Row],[Bank Deposit]])</f>
        <v>228420</v>
      </c>
    </row>
    <row r="2040" spans="1:18" x14ac:dyDescent="0.25">
      <c r="A2040" s="21" t="s">
        <v>2262</v>
      </c>
      <c r="B2040">
        <v>325519065</v>
      </c>
      <c r="C2040">
        <v>60</v>
      </c>
      <c r="D2040" s="8">
        <v>22791</v>
      </c>
      <c r="E2040" s="21" t="s">
        <v>1094</v>
      </c>
      <c r="F2040" s="21" t="s">
        <v>1610</v>
      </c>
      <c r="G2040" s="21" t="s">
        <v>1964</v>
      </c>
      <c r="H2040" s="22">
        <v>201447</v>
      </c>
      <c r="I2040" s="22">
        <v>66016.926990000007</v>
      </c>
      <c r="J2040" s="21" t="s">
        <v>2264</v>
      </c>
      <c r="K2040" s="21"/>
      <c r="L2040" s="22">
        <v>2810977338</v>
      </c>
      <c r="M2040" s="22">
        <v>0</v>
      </c>
      <c r="N2040" s="21" t="s">
        <v>12539</v>
      </c>
      <c r="O2040" s="8">
        <v>44620</v>
      </c>
      <c r="P2040" s="21" t="s">
        <v>12510</v>
      </c>
      <c r="Q2040" s="22">
        <f>Table1_2[[#This Row],[Bank Deposit]]-Table1_2[[#This Row],[Saving Accounts]]</f>
        <v>135430.07300999999</v>
      </c>
      <c r="R2040" s="22">
        <f>IF(AND(Table1_2[[#This Row],[Bank Deposit]]&gt;=500000),Table1_2[[#This Row],[Bank Deposit]]+Table1_2[[#This Row],[Bank Deposit]]*0.02,Table1_2[[#This Row],[Bank Deposit]])</f>
        <v>201447</v>
      </c>
    </row>
    <row r="2041" spans="1:18" x14ac:dyDescent="0.25">
      <c r="A2041" s="21" t="s">
        <v>8052</v>
      </c>
      <c r="B2041">
        <v>530898822</v>
      </c>
      <c r="C2041">
        <v>40</v>
      </c>
      <c r="D2041" s="8">
        <v>30096</v>
      </c>
      <c r="E2041" s="21" t="s">
        <v>12</v>
      </c>
      <c r="F2041" s="21" t="s">
        <v>774</v>
      </c>
      <c r="G2041" s="21" t="s">
        <v>3583</v>
      </c>
      <c r="H2041" s="22">
        <v>1528492</v>
      </c>
      <c r="I2041" s="22">
        <v>567070.64003520005</v>
      </c>
      <c r="J2041" s="21" t="s">
        <v>4677</v>
      </c>
      <c r="K2041" s="21"/>
      <c r="L2041" s="22">
        <v>669598632</v>
      </c>
      <c r="M2041" s="22">
        <v>0</v>
      </c>
      <c r="N2041" s="21" t="s">
        <v>12505</v>
      </c>
      <c r="O2041" s="8">
        <v>44223</v>
      </c>
      <c r="P2041" s="21" t="s">
        <v>12506</v>
      </c>
      <c r="Q2041" s="22">
        <f>Table1_2[[#This Row],[Bank Deposit]]-Table1_2[[#This Row],[Saving Accounts]]</f>
        <v>961421.35996479995</v>
      </c>
      <c r="R2041" s="22">
        <f>IF(AND(Table1_2[[#This Row],[Bank Deposit]]&gt;=500000),Table1_2[[#This Row],[Bank Deposit]]+Table1_2[[#This Row],[Bank Deposit]]*0.02,Table1_2[[#This Row],[Bank Deposit]])</f>
        <v>1559061.84</v>
      </c>
    </row>
    <row r="2042" spans="1:18" x14ac:dyDescent="0.25">
      <c r="A2042" s="21" t="s">
        <v>8052</v>
      </c>
      <c r="B2042">
        <v>523976534</v>
      </c>
      <c r="C2042">
        <v>83</v>
      </c>
      <c r="D2042" s="8">
        <v>14390.25</v>
      </c>
      <c r="E2042" s="21" t="s">
        <v>12</v>
      </c>
      <c r="F2042" s="21" t="s">
        <v>115</v>
      </c>
      <c r="G2042" s="21" t="s">
        <v>3820</v>
      </c>
      <c r="H2042" s="22">
        <v>382719</v>
      </c>
      <c r="I2042" s="22">
        <v>155041.78292736001</v>
      </c>
      <c r="J2042" s="21" t="s">
        <v>8803</v>
      </c>
      <c r="K2042" s="21"/>
      <c r="L2042" s="22">
        <v>669598632</v>
      </c>
      <c r="M2042" s="22">
        <v>0</v>
      </c>
      <c r="N2042" s="21" t="s">
        <v>12505</v>
      </c>
      <c r="O2042" s="8">
        <v>44672</v>
      </c>
      <c r="P2042" s="21" t="s">
        <v>12512</v>
      </c>
      <c r="Q2042" s="22">
        <f>Table1_2[[#This Row],[Bank Deposit]]-Table1_2[[#This Row],[Saving Accounts]]</f>
        <v>227677.21707263999</v>
      </c>
      <c r="R2042" s="22">
        <f>IF(AND(Table1_2[[#This Row],[Bank Deposit]]&gt;=500000),Table1_2[[#This Row],[Bank Deposit]]+Table1_2[[#This Row],[Bank Deposit]]*0.02,Table1_2[[#This Row],[Bank Deposit]])</f>
        <v>382719</v>
      </c>
    </row>
    <row r="2043" spans="1:18" x14ac:dyDescent="0.25">
      <c r="A2043" s="21" t="s">
        <v>7464</v>
      </c>
      <c r="B2043">
        <v>998295516</v>
      </c>
      <c r="C2043">
        <v>47</v>
      </c>
      <c r="D2043" s="8">
        <v>27539.25</v>
      </c>
      <c r="E2043" s="21" t="s">
        <v>12</v>
      </c>
      <c r="F2043" s="21" t="s">
        <v>185</v>
      </c>
      <c r="G2043" s="21" t="s">
        <v>4220</v>
      </c>
      <c r="H2043" s="22">
        <v>1050537</v>
      </c>
      <c r="I2043" s="22">
        <v>237200.27438250001</v>
      </c>
      <c r="J2043" s="21" t="s">
        <v>7466</v>
      </c>
      <c r="K2043" s="21"/>
      <c r="L2043" s="22">
        <v>1965880884</v>
      </c>
      <c r="M2043" s="22">
        <v>0</v>
      </c>
      <c r="N2043" s="21" t="s">
        <v>12539</v>
      </c>
      <c r="O2043" s="8">
        <v>44533</v>
      </c>
      <c r="P2043" s="21" t="s">
        <v>12512</v>
      </c>
      <c r="Q2043" s="22">
        <f>Table1_2[[#This Row],[Bank Deposit]]-Table1_2[[#This Row],[Saving Accounts]]</f>
        <v>813336.72561750002</v>
      </c>
      <c r="R2043" s="22">
        <f>IF(AND(Table1_2[[#This Row],[Bank Deposit]]&gt;=500000),Table1_2[[#This Row],[Bank Deposit]]+Table1_2[[#This Row],[Bank Deposit]]*0.02,Table1_2[[#This Row],[Bank Deposit]])</f>
        <v>1071547.74</v>
      </c>
    </row>
    <row r="2044" spans="1:18" x14ac:dyDescent="0.25">
      <c r="A2044" s="21" t="s">
        <v>2268</v>
      </c>
      <c r="B2044">
        <v>892482644</v>
      </c>
      <c r="C2044">
        <v>37</v>
      </c>
      <c r="D2044" s="8">
        <v>31191.75</v>
      </c>
      <c r="E2044" s="21" t="s">
        <v>1094</v>
      </c>
      <c r="F2044" s="21" t="s">
        <v>1840</v>
      </c>
      <c r="G2044" s="21" t="s">
        <v>1964</v>
      </c>
      <c r="H2044" s="22">
        <v>2258828</v>
      </c>
      <c r="I2044" s="22">
        <v>234406.7210925</v>
      </c>
      <c r="J2044" s="21" t="s">
        <v>2270</v>
      </c>
      <c r="K2044" s="21"/>
      <c r="L2044" s="22">
        <v>30942074</v>
      </c>
      <c r="M2044" s="22">
        <v>0</v>
      </c>
      <c r="N2044" s="21" t="s">
        <v>12505</v>
      </c>
      <c r="O2044" s="8">
        <v>44274</v>
      </c>
      <c r="P2044" s="21" t="s">
        <v>12506</v>
      </c>
      <c r="Q2044" s="22">
        <f>Table1_2[[#This Row],[Bank Deposit]]-Table1_2[[#This Row],[Saving Accounts]]</f>
        <v>2024421.2789075</v>
      </c>
      <c r="R2044" s="22">
        <f>IF(AND(Table1_2[[#This Row],[Bank Deposit]]&gt;=500000),Table1_2[[#This Row],[Bank Deposit]]+Table1_2[[#This Row],[Bank Deposit]]*0.02,Table1_2[[#This Row],[Bank Deposit]])</f>
        <v>2304004.56</v>
      </c>
    </row>
    <row r="2045" spans="1:18" x14ac:dyDescent="0.25">
      <c r="A2045" s="21" t="s">
        <v>2794</v>
      </c>
      <c r="B2045">
        <v>885905521</v>
      </c>
      <c r="C2045">
        <v>61</v>
      </c>
      <c r="D2045" s="8">
        <v>22425.75</v>
      </c>
      <c r="E2045" s="21" t="s">
        <v>1094</v>
      </c>
      <c r="F2045" s="21" t="s">
        <v>682</v>
      </c>
      <c r="G2045" s="21" t="s">
        <v>2773</v>
      </c>
      <c r="H2045" s="22">
        <v>492770</v>
      </c>
      <c r="I2045" s="22">
        <v>138770.376777</v>
      </c>
      <c r="J2045" s="21" t="s">
        <v>2796</v>
      </c>
      <c r="K2045" s="21"/>
      <c r="L2045" s="22">
        <v>50793897</v>
      </c>
      <c r="M2045" s="22">
        <v>0</v>
      </c>
      <c r="N2045" s="21" t="s">
        <v>12509</v>
      </c>
      <c r="O2045" s="8">
        <v>44386</v>
      </c>
      <c r="P2045" s="21" t="s">
        <v>12519</v>
      </c>
      <c r="Q2045" s="22">
        <f>Table1_2[[#This Row],[Bank Deposit]]-Table1_2[[#This Row],[Saving Accounts]]</f>
        <v>353999.62322299997</v>
      </c>
      <c r="R2045" s="22">
        <f>IF(AND(Table1_2[[#This Row],[Bank Deposit]]&gt;=500000),Table1_2[[#This Row],[Bank Deposit]]+Table1_2[[#This Row],[Bank Deposit]]*0.02,Table1_2[[#This Row],[Bank Deposit]])</f>
        <v>492770</v>
      </c>
    </row>
    <row r="2046" spans="1:18" x14ac:dyDescent="0.25">
      <c r="A2046" s="21" t="s">
        <v>1539</v>
      </c>
      <c r="B2046">
        <v>557237783</v>
      </c>
      <c r="C2046">
        <v>78</v>
      </c>
      <c r="D2046" s="8">
        <v>16216.5</v>
      </c>
      <c r="E2046" s="21" t="s">
        <v>1094</v>
      </c>
      <c r="F2046" s="21" t="s">
        <v>993</v>
      </c>
      <c r="G2046" s="21" t="s">
        <v>14</v>
      </c>
      <c r="H2046" s="22">
        <v>388804</v>
      </c>
      <c r="I2046" s="22">
        <v>152281.492344</v>
      </c>
      <c r="J2046" s="21" t="s">
        <v>1541</v>
      </c>
      <c r="K2046" s="21"/>
      <c r="L2046" s="22">
        <v>700303616</v>
      </c>
      <c r="M2046" s="22">
        <v>16713932672</v>
      </c>
      <c r="N2046" s="21" t="s">
        <v>12515</v>
      </c>
      <c r="O2046" s="8">
        <v>44639</v>
      </c>
      <c r="P2046" s="21" t="s">
        <v>12516</v>
      </c>
      <c r="Q2046" s="22">
        <f>Table1_2[[#This Row],[Bank Deposit]]-Table1_2[[#This Row],[Saving Accounts]]</f>
        <v>236522.507656</v>
      </c>
      <c r="R2046" s="22">
        <f>IF(AND(Table1_2[[#This Row],[Bank Deposit]]&gt;=500000),Table1_2[[#This Row],[Bank Deposit]]+Table1_2[[#This Row],[Bank Deposit]]*0.02,Table1_2[[#This Row],[Bank Deposit]])</f>
        <v>388804</v>
      </c>
    </row>
    <row r="2047" spans="1:18" x14ac:dyDescent="0.25">
      <c r="A2047" s="21" t="s">
        <v>4208</v>
      </c>
      <c r="B2047">
        <v>593922000</v>
      </c>
      <c r="C2047">
        <v>33</v>
      </c>
      <c r="D2047" s="8">
        <v>32652.75</v>
      </c>
      <c r="E2047" s="21" t="s">
        <v>1094</v>
      </c>
      <c r="F2047" s="21" t="s">
        <v>1702</v>
      </c>
      <c r="G2047" s="21" t="s">
        <v>4084</v>
      </c>
      <c r="H2047" s="22">
        <v>414812</v>
      </c>
      <c r="I2047" s="22">
        <v>381286.85649768001</v>
      </c>
      <c r="J2047" s="21" t="s">
        <v>4210</v>
      </c>
      <c r="K2047" s="21"/>
      <c r="L2047" s="22">
        <v>567517548</v>
      </c>
      <c r="M2047" s="22">
        <v>0</v>
      </c>
      <c r="N2047" s="21" t="s">
        <v>12522</v>
      </c>
      <c r="O2047" s="8">
        <v>44595</v>
      </c>
      <c r="P2047" s="21" t="s">
        <v>12510</v>
      </c>
      <c r="Q2047" s="22">
        <f>Table1_2[[#This Row],[Bank Deposit]]-Table1_2[[#This Row],[Saving Accounts]]</f>
        <v>33525.143502319988</v>
      </c>
      <c r="R2047" s="22">
        <f>IF(AND(Table1_2[[#This Row],[Bank Deposit]]&gt;=500000),Table1_2[[#This Row],[Bank Deposit]]+Table1_2[[#This Row],[Bank Deposit]]*0.02,Table1_2[[#This Row],[Bank Deposit]])</f>
        <v>414812</v>
      </c>
    </row>
    <row r="2048" spans="1:18" x14ac:dyDescent="0.25">
      <c r="A2048" s="21" t="s">
        <v>421</v>
      </c>
      <c r="B2048">
        <v>402211440</v>
      </c>
      <c r="C2048">
        <v>37</v>
      </c>
      <c r="D2048" s="8">
        <v>31191.75</v>
      </c>
      <c r="E2048" s="21" t="s">
        <v>12</v>
      </c>
      <c r="F2048" s="21" t="s">
        <v>422</v>
      </c>
      <c r="G2048" s="21" t="s">
        <v>14</v>
      </c>
      <c r="H2048" s="22">
        <v>369235</v>
      </c>
      <c r="I2048" s="22">
        <v>115318.06040474999</v>
      </c>
      <c r="J2048" s="21" t="s">
        <v>424</v>
      </c>
      <c r="K2048" s="21"/>
      <c r="L2048" s="22">
        <v>840894678</v>
      </c>
      <c r="M2048" s="22">
        <v>0</v>
      </c>
      <c r="N2048" s="21" t="s">
        <v>12539</v>
      </c>
      <c r="O2048" s="8">
        <v>44264</v>
      </c>
      <c r="P2048" s="21" t="s">
        <v>12512</v>
      </c>
      <c r="Q2048" s="22">
        <f>Table1_2[[#This Row],[Bank Deposit]]-Table1_2[[#This Row],[Saving Accounts]]</f>
        <v>253916.93959525001</v>
      </c>
      <c r="R2048" s="22">
        <f>IF(AND(Table1_2[[#This Row],[Bank Deposit]]&gt;=500000),Table1_2[[#This Row],[Bank Deposit]]+Table1_2[[#This Row],[Bank Deposit]]*0.02,Table1_2[[#This Row],[Bank Deposit]])</f>
        <v>369235</v>
      </c>
    </row>
    <row r="2049" spans="1:18" x14ac:dyDescent="0.25">
      <c r="A2049" s="21" t="s">
        <v>2700</v>
      </c>
      <c r="B2049">
        <v>824314669</v>
      </c>
      <c r="C2049">
        <v>55</v>
      </c>
      <c r="D2049" s="8">
        <v>24617.25</v>
      </c>
      <c r="E2049" s="21" t="s">
        <v>12</v>
      </c>
      <c r="F2049" s="21" t="s">
        <v>438</v>
      </c>
      <c r="G2049" s="21" t="s">
        <v>1964</v>
      </c>
      <c r="H2049" s="22">
        <v>1166847</v>
      </c>
      <c r="I2049" s="22">
        <v>363970.60343199997</v>
      </c>
      <c r="J2049" s="21" t="s">
        <v>2702</v>
      </c>
      <c r="K2049" s="21"/>
      <c r="L2049" s="22">
        <v>1441484352</v>
      </c>
      <c r="M2049" s="22">
        <v>0</v>
      </c>
      <c r="N2049" s="21" t="s">
        <v>12525</v>
      </c>
      <c r="O2049" s="8">
        <v>44416</v>
      </c>
      <c r="P2049" s="21" t="s">
        <v>12506</v>
      </c>
      <c r="Q2049" s="22">
        <f>Table1_2[[#This Row],[Bank Deposit]]-Table1_2[[#This Row],[Saving Accounts]]</f>
        <v>802876.39656800008</v>
      </c>
      <c r="R2049" s="22">
        <f>IF(AND(Table1_2[[#This Row],[Bank Deposit]]&gt;=500000),Table1_2[[#This Row],[Bank Deposit]]+Table1_2[[#This Row],[Bank Deposit]]*0.02,Table1_2[[#This Row],[Bank Deposit]])</f>
        <v>1190183.94</v>
      </c>
    </row>
    <row r="2050" spans="1:18" x14ac:dyDescent="0.25">
      <c r="A2050" s="21" t="s">
        <v>6740</v>
      </c>
      <c r="B2050">
        <v>113298775</v>
      </c>
      <c r="C2050">
        <v>85</v>
      </c>
      <c r="D2050" s="8">
        <v>13659.75</v>
      </c>
      <c r="E2050" s="21" t="s">
        <v>12</v>
      </c>
      <c r="F2050" s="21" t="s">
        <v>2176</v>
      </c>
      <c r="G2050" s="21" t="s">
        <v>4054</v>
      </c>
      <c r="H2050" s="22">
        <v>599817</v>
      </c>
      <c r="I2050" s="22">
        <v>206879.48920529999</v>
      </c>
      <c r="J2050" s="21" t="s">
        <v>6742</v>
      </c>
      <c r="K2050" s="21"/>
      <c r="L2050" s="22">
        <v>161123826</v>
      </c>
      <c r="M2050" s="22">
        <v>0</v>
      </c>
      <c r="N2050" s="21" t="s">
        <v>12522</v>
      </c>
      <c r="O2050" s="8">
        <v>44310</v>
      </c>
      <c r="P2050" s="21" t="s">
        <v>12510</v>
      </c>
      <c r="Q2050" s="22">
        <f>Table1_2[[#This Row],[Bank Deposit]]-Table1_2[[#This Row],[Saving Accounts]]</f>
        <v>392937.51079470001</v>
      </c>
      <c r="R2050" s="22">
        <f>IF(AND(Table1_2[[#This Row],[Bank Deposit]]&gt;=500000),Table1_2[[#This Row],[Bank Deposit]]+Table1_2[[#This Row],[Bank Deposit]]*0.02,Table1_2[[#This Row],[Bank Deposit]])</f>
        <v>611813.34</v>
      </c>
    </row>
    <row r="2051" spans="1:18" x14ac:dyDescent="0.25">
      <c r="A2051" s="21" t="s">
        <v>6770</v>
      </c>
      <c r="B2051">
        <v>329720299</v>
      </c>
      <c r="C2051">
        <v>65</v>
      </c>
      <c r="D2051" s="8">
        <v>20964.75</v>
      </c>
      <c r="E2051" s="21" t="s">
        <v>12</v>
      </c>
      <c r="F2051" s="21" t="s">
        <v>125</v>
      </c>
      <c r="G2051" s="21" t="s">
        <v>4119</v>
      </c>
      <c r="H2051" s="22">
        <v>1827640</v>
      </c>
      <c r="I2051" s="22">
        <v>649827.57980159996</v>
      </c>
      <c r="J2051" s="21" t="s">
        <v>6772</v>
      </c>
      <c r="K2051" s="21"/>
      <c r="L2051" s="22">
        <v>3999765504</v>
      </c>
      <c r="M2051" s="22">
        <v>0</v>
      </c>
      <c r="N2051" s="21" t="s">
        <v>12505</v>
      </c>
      <c r="O2051" s="8">
        <v>44591</v>
      </c>
      <c r="P2051" s="21" t="s">
        <v>12564</v>
      </c>
      <c r="Q2051" s="22">
        <f>Table1_2[[#This Row],[Bank Deposit]]-Table1_2[[#This Row],[Saving Accounts]]</f>
        <v>1177812.4201984</v>
      </c>
      <c r="R2051" s="22">
        <f>IF(AND(Table1_2[[#This Row],[Bank Deposit]]&gt;=500000),Table1_2[[#This Row],[Bank Deposit]]+Table1_2[[#This Row],[Bank Deposit]]*0.02,Table1_2[[#This Row],[Bank Deposit]])</f>
        <v>1864192.8</v>
      </c>
    </row>
    <row r="2052" spans="1:18" x14ac:dyDescent="0.25">
      <c r="A2052" s="21" t="s">
        <v>2733</v>
      </c>
      <c r="B2052">
        <v>716638231</v>
      </c>
      <c r="C2052">
        <v>56</v>
      </c>
      <c r="D2052" s="8">
        <v>24252</v>
      </c>
      <c r="E2052" s="21" t="s">
        <v>12</v>
      </c>
      <c r="F2052" s="21" t="s">
        <v>163</v>
      </c>
      <c r="G2052" s="21" t="s">
        <v>1964</v>
      </c>
      <c r="H2052" s="22">
        <v>585929</v>
      </c>
      <c r="I2052" s="22">
        <v>282214.51694127999</v>
      </c>
      <c r="J2052" s="21" t="s">
        <v>2735</v>
      </c>
      <c r="K2052" s="21"/>
      <c r="L2052" s="22">
        <v>1225629704</v>
      </c>
      <c r="M2052" s="22">
        <v>0</v>
      </c>
      <c r="N2052" s="21" t="s">
        <v>12505</v>
      </c>
      <c r="O2052" s="8">
        <v>44240</v>
      </c>
      <c r="P2052" s="21" t="s">
        <v>12506</v>
      </c>
      <c r="Q2052" s="22">
        <f>Table1_2[[#This Row],[Bank Deposit]]-Table1_2[[#This Row],[Saving Accounts]]</f>
        <v>303714.48305872001</v>
      </c>
      <c r="R2052" s="22">
        <f>IF(AND(Table1_2[[#This Row],[Bank Deposit]]&gt;=500000),Table1_2[[#This Row],[Bank Deposit]]+Table1_2[[#This Row],[Bank Deposit]]*0.02,Table1_2[[#This Row],[Bank Deposit]])</f>
        <v>597647.57999999996</v>
      </c>
    </row>
    <row r="2053" spans="1:18" x14ac:dyDescent="0.25">
      <c r="A2053" s="21" t="s">
        <v>3953</v>
      </c>
      <c r="B2053">
        <v>843771917</v>
      </c>
      <c r="C2053">
        <v>64</v>
      </c>
      <c r="D2053" s="8">
        <v>21330</v>
      </c>
      <c r="E2053" s="21" t="s">
        <v>1094</v>
      </c>
      <c r="F2053" s="21" t="s">
        <v>1498</v>
      </c>
      <c r="G2053" s="21" t="s">
        <v>3820</v>
      </c>
      <c r="H2053" s="22">
        <v>72129</v>
      </c>
      <c r="I2053" s="22">
        <v>22322.978772120001</v>
      </c>
      <c r="J2053" s="21" t="s">
        <v>3955</v>
      </c>
      <c r="K2053" s="21"/>
      <c r="L2053" s="22">
        <v>334310168</v>
      </c>
      <c r="M2053" s="22">
        <v>1385634776</v>
      </c>
      <c r="N2053" s="21" t="s">
        <v>12515</v>
      </c>
      <c r="O2053" s="8">
        <v>44679</v>
      </c>
      <c r="P2053" s="21" t="s">
        <v>12516</v>
      </c>
      <c r="Q2053" s="22">
        <f>Table1_2[[#This Row],[Bank Deposit]]-Table1_2[[#This Row],[Saving Accounts]]</f>
        <v>49806.021227880003</v>
      </c>
      <c r="R2053" s="22">
        <f>IF(AND(Table1_2[[#This Row],[Bank Deposit]]&gt;=500000),Table1_2[[#This Row],[Bank Deposit]]+Table1_2[[#This Row],[Bank Deposit]]*0.02,Table1_2[[#This Row],[Bank Deposit]])</f>
        <v>72129</v>
      </c>
    </row>
    <row r="2054" spans="1:18" x14ac:dyDescent="0.25">
      <c r="A2054" s="21" t="s">
        <v>3953</v>
      </c>
      <c r="B2054">
        <v>261085420</v>
      </c>
      <c r="C2054">
        <v>73</v>
      </c>
      <c r="D2054" s="8">
        <v>18042.75</v>
      </c>
      <c r="E2054" s="21" t="s">
        <v>12</v>
      </c>
      <c r="F2054" s="21" t="s">
        <v>774</v>
      </c>
      <c r="G2054" s="21" t="s">
        <v>4058</v>
      </c>
      <c r="H2054" s="22">
        <v>677675</v>
      </c>
      <c r="I2054" s="22">
        <v>477418.16922360001</v>
      </c>
      <c r="J2054" s="21" t="s">
        <v>7314</v>
      </c>
      <c r="K2054" s="21"/>
      <c r="L2054" s="22">
        <v>334310168</v>
      </c>
      <c r="M2054" s="22">
        <v>1385634776</v>
      </c>
      <c r="N2054" s="21" t="s">
        <v>12522</v>
      </c>
      <c r="O2054" s="8">
        <v>44322</v>
      </c>
      <c r="P2054" s="21" t="s">
        <v>12510</v>
      </c>
      <c r="Q2054" s="22">
        <f>Table1_2[[#This Row],[Bank Deposit]]-Table1_2[[#This Row],[Saving Accounts]]</f>
        <v>200256.83077639999</v>
      </c>
      <c r="R2054" s="22">
        <f>IF(AND(Table1_2[[#This Row],[Bank Deposit]]&gt;=500000),Table1_2[[#This Row],[Bank Deposit]]+Table1_2[[#This Row],[Bank Deposit]]*0.02,Table1_2[[#This Row],[Bank Deposit]])</f>
        <v>691228.5</v>
      </c>
    </row>
    <row r="2055" spans="1:18" x14ac:dyDescent="0.25">
      <c r="A2055" s="21" t="s">
        <v>2980</v>
      </c>
      <c r="B2055">
        <v>852265287</v>
      </c>
      <c r="C2055">
        <v>31</v>
      </c>
      <c r="D2055" s="8">
        <v>33383.25</v>
      </c>
      <c r="E2055" s="21" t="s">
        <v>1094</v>
      </c>
      <c r="F2055" s="21" t="s">
        <v>222</v>
      </c>
      <c r="G2055" s="21" t="s">
        <v>2773</v>
      </c>
      <c r="H2055" s="22">
        <v>1016710</v>
      </c>
      <c r="I2055" s="22">
        <v>93171.931269120003</v>
      </c>
      <c r="J2055" s="21" t="s">
        <v>2982</v>
      </c>
      <c r="K2055" s="21"/>
      <c r="L2055" s="22">
        <v>832589706</v>
      </c>
      <c r="M2055" s="22">
        <v>0</v>
      </c>
      <c r="N2055" s="21" t="s">
        <v>12505</v>
      </c>
      <c r="O2055" s="8">
        <v>44324</v>
      </c>
      <c r="P2055" s="21" t="s">
        <v>12510</v>
      </c>
      <c r="Q2055" s="22">
        <f>Table1_2[[#This Row],[Bank Deposit]]-Table1_2[[#This Row],[Saving Accounts]]</f>
        <v>923538.06873088004</v>
      </c>
      <c r="R2055" s="22">
        <f>IF(AND(Table1_2[[#This Row],[Bank Deposit]]&gt;=500000),Table1_2[[#This Row],[Bank Deposit]]+Table1_2[[#This Row],[Bank Deposit]]*0.02,Table1_2[[#This Row],[Bank Deposit]])</f>
        <v>1037044.2</v>
      </c>
    </row>
    <row r="2056" spans="1:18" x14ac:dyDescent="0.25">
      <c r="A2056" s="21" t="s">
        <v>4550</v>
      </c>
      <c r="B2056">
        <v>894404158</v>
      </c>
      <c r="C2056">
        <v>21</v>
      </c>
      <c r="D2056" s="8">
        <v>37035.75</v>
      </c>
      <c r="E2056" s="21" t="s">
        <v>1094</v>
      </c>
      <c r="F2056" s="21" t="s">
        <v>587</v>
      </c>
      <c r="G2056" s="21" t="s">
        <v>4112</v>
      </c>
      <c r="H2056" s="22">
        <v>2220189</v>
      </c>
      <c r="I2056" s="22">
        <v>1195123.1672556</v>
      </c>
      <c r="J2056" s="21" t="s">
        <v>4552</v>
      </c>
      <c r="K2056" s="21"/>
      <c r="L2056" s="22">
        <v>39235647</v>
      </c>
      <c r="M2056" s="22">
        <v>0</v>
      </c>
      <c r="N2056" s="21" t="s">
        <v>12509</v>
      </c>
      <c r="O2056" s="8">
        <v>44358</v>
      </c>
      <c r="P2056" s="21" t="s">
        <v>12519</v>
      </c>
      <c r="Q2056" s="22">
        <f>Table1_2[[#This Row],[Bank Deposit]]-Table1_2[[#This Row],[Saving Accounts]]</f>
        <v>1025065.8327444</v>
      </c>
      <c r="R2056" s="22">
        <f>IF(AND(Table1_2[[#This Row],[Bank Deposit]]&gt;=500000),Table1_2[[#This Row],[Bank Deposit]]+Table1_2[[#This Row],[Bank Deposit]]*0.02,Table1_2[[#This Row],[Bank Deposit]])</f>
        <v>2264592.7799999998</v>
      </c>
    </row>
    <row r="2057" spans="1:18" x14ac:dyDescent="0.25">
      <c r="A2057" s="21" t="s">
        <v>9098</v>
      </c>
      <c r="B2057">
        <v>343407440</v>
      </c>
      <c r="C2057">
        <v>81</v>
      </c>
      <c r="D2057" s="8">
        <v>33474.75</v>
      </c>
      <c r="E2057" s="21" t="s">
        <v>1094</v>
      </c>
      <c r="F2057" s="21" t="s">
        <v>15539</v>
      </c>
      <c r="G2057" s="21" t="s">
        <v>4084</v>
      </c>
      <c r="H2057" s="22">
        <v>924994</v>
      </c>
      <c r="I2057" s="22">
        <v>375717.97826925432</v>
      </c>
      <c r="J2057" s="21" t="s">
        <v>9100</v>
      </c>
      <c r="K2057" s="21"/>
      <c r="L2057" s="22">
        <v>28616328</v>
      </c>
      <c r="M2057" s="22">
        <v>0</v>
      </c>
      <c r="N2057" s="21" t="s">
        <v>12509</v>
      </c>
      <c r="O2057" s="8">
        <v>44635</v>
      </c>
      <c r="P2057" s="21" t="s">
        <v>12510</v>
      </c>
      <c r="Q2057" s="22">
        <f>Table1_2[[#This Row],[Bank Deposit]]-Table1_2[[#This Row],[Saving Accounts]]</f>
        <v>549276.02173074568</v>
      </c>
      <c r="R2057" s="22">
        <f>IF(AND(Table1_2[[#This Row],[Bank Deposit]]&gt;=500000),Table1_2[[#This Row],[Bank Deposit]]+Table1_2[[#This Row],[Bank Deposit]]*0.02,Table1_2[[#This Row],[Bank Deposit]])</f>
        <v>943493.88</v>
      </c>
    </row>
    <row r="2058" spans="1:18" x14ac:dyDescent="0.25">
      <c r="A2058" s="21" t="s">
        <v>7428</v>
      </c>
      <c r="B2058">
        <v>177401884</v>
      </c>
      <c r="C2058">
        <v>44</v>
      </c>
      <c r="D2058" s="8">
        <v>28635</v>
      </c>
      <c r="E2058" s="21" t="s">
        <v>12</v>
      </c>
      <c r="F2058" s="21" t="s">
        <v>106</v>
      </c>
      <c r="G2058" s="21" t="s">
        <v>4220</v>
      </c>
      <c r="H2058" s="22">
        <v>177801</v>
      </c>
      <c r="I2058" s="22">
        <v>96817.519344</v>
      </c>
      <c r="J2058" s="21" t="s">
        <v>7430</v>
      </c>
      <c r="K2058" s="21"/>
      <c r="L2058" s="22">
        <v>4701708462</v>
      </c>
      <c r="M2058" s="22">
        <v>0</v>
      </c>
      <c r="N2058" s="21" t="s">
        <v>12509</v>
      </c>
      <c r="O2058" s="8">
        <v>44285</v>
      </c>
      <c r="P2058" s="21" t="s">
        <v>12519</v>
      </c>
      <c r="Q2058" s="22">
        <f>Table1_2[[#This Row],[Bank Deposit]]-Table1_2[[#This Row],[Saving Accounts]]</f>
        <v>80983.480656</v>
      </c>
      <c r="R2058" s="22">
        <f>IF(AND(Table1_2[[#This Row],[Bank Deposit]]&gt;=500000),Table1_2[[#This Row],[Bank Deposit]]+Table1_2[[#This Row],[Bank Deposit]]*0.02,Table1_2[[#This Row],[Bank Deposit]])</f>
        <v>177801</v>
      </c>
    </row>
    <row r="2059" spans="1:18" x14ac:dyDescent="0.25">
      <c r="A2059" s="21" t="s">
        <v>2006</v>
      </c>
      <c r="B2059">
        <v>320612377</v>
      </c>
      <c r="C2059">
        <v>31</v>
      </c>
      <c r="D2059" s="8">
        <v>33383.25</v>
      </c>
      <c r="E2059" s="21" t="s">
        <v>1094</v>
      </c>
      <c r="F2059" s="21" t="s">
        <v>147</v>
      </c>
      <c r="G2059" s="21" t="s">
        <v>1964</v>
      </c>
      <c r="H2059" s="22">
        <v>3667387</v>
      </c>
      <c r="I2059" s="22">
        <v>1507703.6585951999</v>
      </c>
      <c r="J2059" s="21" t="s">
        <v>2008</v>
      </c>
      <c r="K2059" s="21"/>
      <c r="L2059" s="22">
        <v>1560917501</v>
      </c>
      <c r="M2059" s="22">
        <v>0</v>
      </c>
      <c r="N2059" s="21" t="s">
        <v>12522</v>
      </c>
      <c r="O2059" s="8">
        <v>44503</v>
      </c>
      <c r="P2059" s="21" t="s">
        <v>12512</v>
      </c>
      <c r="Q2059" s="22">
        <f>Table1_2[[#This Row],[Bank Deposit]]-Table1_2[[#This Row],[Saving Accounts]]</f>
        <v>2159683.3414048003</v>
      </c>
      <c r="R2059" s="22">
        <f>IF(AND(Table1_2[[#This Row],[Bank Deposit]]&gt;=500000),Table1_2[[#This Row],[Bank Deposit]]+Table1_2[[#This Row],[Bank Deposit]]*0.02,Table1_2[[#This Row],[Bank Deposit]])</f>
        <v>3740734.74</v>
      </c>
    </row>
    <row r="2060" spans="1:18" x14ac:dyDescent="0.25">
      <c r="A2060" s="21" t="s">
        <v>8487</v>
      </c>
      <c r="B2060">
        <v>223898357</v>
      </c>
      <c r="C2060">
        <v>72</v>
      </c>
      <c r="D2060" s="8">
        <v>18408</v>
      </c>
      <c r="E2060" s="21" t="s">
        <v>12</v>
      </c>
      <c r="F2060" s="21" t="s">
        <v>323</v>
      </c>
      <c r="G2060" s="21" t="s">
        <v>2773</v>
      </c>
      <c r="H2060" s="22">
        <v>116331</v>
      </c>
      <c r="I2060" s="22">
        <v>16547.104200000002</v>
      </c>
      <c r="J2060" s="21" t="s">
        <v>8489</v>
      </c>
      <c r="K2060" s="21"/>
      <c r="L2060" s="22">
        <v>1579033902</v>
      </c>
      <c r="M2060" s="22">
        <v>0</v>
      </c>
      <c r="N2060" s="21" t="s">
        <v>12505</v>
      </c>
      <c r="O2060" s="8">
        <v>44278</v>
      </c>
      <c r="P2060" s="21" t="s">
        <v>12564</v>
      </c>
      <c r="Q2060" s="22">
        <f>Table1_2[[#This Row],[Bank Deposit]]-Table1_2[[#This Row],[Saving Accounts]]</f>
        <v>99783.895799999998</v>
      </c>
      <c r="R2060" s="22">
        <f>IF(AND(Table1_2[[#This Row],[Bank Deposit]]&gt;=500000),Table1_2[[#This Row],[Bank Deposit]]+Table1_2[[#This Row],[Bank Deposit]]*0.02,Table1_2[[#This Row],[Bank Deposit]])</f>
        <v>116331</v>
      </c>
    </row>
    <row r="2061" spans="1:18" x14ac:dyDescent="0.25">
      <c r="A2061" s="21" t="s">
        <v>7869</v>
      </c>
      <c r="B2061">
        <v>1432805</v>
      </c>
      <c r="C2061">
        <v>58</v>
      </c>
      <c r="D2061" s="8">
        <v>23521.5</v>
      </c>
      <c r="E2061" s="21" t="s">
        <v>12</v>
      </c>
      <c r="F2061" s="21" t="s">
        <v>4500</v>
      </c>
      <c r="G2061" s="21" t="s">
        <v>3583</v>
      </c>
      <c r="H2061" s="22">
        <v>470476</v>
      </c>
      <c r="I2061" s="22">
        <v>61487.994585599998</v>
      </c>
      <c r="J2061" s="21" t="s">
        <v>7871</v>
      </c>
      <c r="K2061" s="21"/>
      <c r="L2061" s="22">
        <v>662834532</v>
      </c>
      <c r="M2061" s="22">
        <v>0</v>
      </c>
      <c r="N2061" s="21" t="s">
        <v>12539</v>
      </c>
      <c r="O2061" s="8">
        <v>44231</v>
      </c>
      <c r="P2061" s="21" t="s">
        <v>12510</v>
      </c>
      <c r="Q2061" s="22">
        <f>Table1_2[[#This Row],[Bank Deposit]]-Table1_2[[#This Row],[Saving Accounts]]</f>
        <v>408988.00541440002</v>
      </c>
      <c r="R2061" s="22">
        <f>IF(AND(Table1_2[[#This Row],[Bank Deposit]]&gt;=500000),Table1_2[[#This Row],[Bank Deposit]]+Table1_2[[#This Row],[Bank Deposit]]*0.02,Table1_2[[#This Row],[Bank Deposit]])</f>
        <v>470476</v>
      </c>
    </row>
    <row r="2062" spans="1:18" x14ac:dyDescent="0.25">
      <c r="A2062" s="21" t="s">
        <v>1688</v>
      </c>
      <c r="B2062">
        <v>205617031</v>
      </c>
      <c r="C2062">
        <v>42</v>
      </c>
      <c r="D2062" s="8">
        <v>29365.5</v>
      </c>
      <c r="E2062" s="21" t="s">
        <v>1094</v>
      </c>
      <c r="F2062" s="21" t="s">
        <v>1146</v>
      </c>
      <c r="G2062" s="21" t="s">
        <v>14</v>
      </c>
      <c r="H2062" s="22">
        <v>264558</v>
      </c>
      <c r="I2062" s="22">
        <v>181323.67002749999</v>
      </c>
      <c r="J2062" s="21" t="s">
        <v>1690</v>
      </c>
      <c r="K2062" s="21"/>
      <c r="L2062" s="22">
        <v>900518528</v>
      </c>
      <c r="M2062" s="22">
        <v>0</v>
      </c>
      <c r="N2062" s="21" t="s">
        <v>12505</v>
      </c>
      <c r="O2062" s="8">
        <v>44521</v>
      </c>
      <c r="P2062" s="21" t="s">
        <v>12506</v>
      </c>
      <c r="Q2062" s="22">
        <f>Table1_2[[#This Row],[Bank Deposit]]-Table1_2[[#This Row],[Saving Accounts]]</f>
        <v>83234.329972500011</v>
      </c>
      <c r="R2062" s="22">
        <f>IF(AND(Table1_2[[#This Row],[Bank Deposit]]&gt;=500000),Table1_2[[#This Row],[Bank Deposit]]+Table1_2[[#This Row],[Bank Deposit]]*0.02,Table1_2[[#This Row],[Bank Deposit]])</f>
        <v>264558</v>
      </c>
    </row>
    <row r="2063" spans="1:18" x14ac:dyDescent="0.25">
      <c r="A2063" s="21" t="s">
        <v>5439</v>
      </c>
      <c r="B2063">
        <v>896649727</v>
      </c>
      <c r="C2063">
        <v>73</v>
      </c>
      <c r="D2063" s="8">
        <v>18042.75</v>
      </c>
      <c r="E2063" s="21" t="s">
        <v>1094</v>
      </c>
      <c r="F2063" s="21" t="s">
        <v>527</v>
      </c>
      <c r="G2063" s="21" t="s">
        <v>4062</v>
      </c>
      <c r="H2063" s="22">
        <v>59108</v>
      </c>
      <c r="I2063" s="22">
        <v>61763.383500000004</v>
      </c>
      <c r="J2063" s="21" t="s">
        <v>1424</v>
      </c>
      <c r="K2063" s="21"/>
      <c r="L2063" s="22">
        <v>549201408</v>
      </c>
      <c r="M2063" s="22">
        <v>183537816</v>
      </c>
      <c r="N2063" s="21" t="s">
        <v>12515</v>
      </c>
      <c r="O2063" s="8">
        <v>44460</v>
      </c>
      <c r="P2063" s="21" t="s">
        <v>12527</v>
      </c>
      <c r="Q2063" s="22">
        <f>Table1_2[[#This Row],[Bank Deposit]]-Table1_2[[#This Row],[Saving Accounts]]</f>
        <v>-2655.3835000000036</v>
      </c>
      <c r="R2063" s="22">
        <f>IF(AND(Table1_2[[#This Row],[Bank Deposit]]&gt;=500000),Table1_2[[#This Row],[Bank Deposit]]+Table1_2[[#This Row],[Bank Deposit]]*0.02,Table1_2[[#This Row],[Bank Deposit]])</f>
        <v>59108</v>
      </c>
    </row>
    <row r="2064" spans="1:18" x14ac:dyDescent="0.25">
      <c r="A2064" s="21" t="s">
        <v>7196</v>
      </c>
      <c r="B2064">
        <v>68152684</v>
      </c>
      <c r="C2064">
        <v>73</v>
      </c>
      <c r="D2064" s="8">
        <v>18042.75</v>
      </c>
      <c r="E2064" s="21" t="s">
        <v>12</v>
      </c>
      <c r="F2064" s="21" t="s">
        <v>1517</v>
      </c>
      <c r="G2064" s="21" t="s">
        <v>4105</v>
      </c>
      <c r="H2064" s="22">
        <v>206648</v>
      </c>
      <c r="I2064" s="22">
        <v>161400.0947328</v>
      </c>
      <c r="J2064" s="21" t="s">
        <v>7198</v>
      </c>
      <c r="K2064" s="21"/>
      <c r="L2064" s="22">
        <v>409671262</v>
      </c>
      <c r="M2064" s="22">
        <v>0</v>
      </c>
      <c r="N2064" s="21" t="s">
        <v>12522</v>
      </c>
      <c r="O2064" s="8">
        <v>44319</v>
      </c>
      <c r="P2064" s="21" t="s">
        <v>12510</v>
      </c>
      <c r="Q2064" s="22">
        <f>Table1_2[[#This Row],[Bank Deposit]]-Table1_2[[#This Row],[Saving Accounts]]</f>
        <v>45247.905267199996</v>
      </c>
      <c r="R2064" s="22">
        <f>IF(AND(Table1_2[[#This Row],[Bank Deposit]]&gt;=500000),Table1_2[[#This Row],[Bank Deposit]]+Table1_2[[#This Row],[Bank Deposit]]*0.02,Table1_2[[#This Row],[Bank Deposit]])</f>
        <v>206648</v>
      </c>
    </row>
    <row r="2065" spans="1:18" x14ac:dyDescent="0.25">
      <c r="A2065" s="21" t="s">
        <v>2638</v>
      </c>
      <c r="B2065">
        <v>739195463</v>
      </c>
      <c r="C2065">
        <v>49</v>
      </c>
      <c r="D2065" s="8">
        <v>26808.75</v>
      </c>
      <c r="E2065" s="21" t="s">
        <v>12</v>
      </c>
      <c r="F2065" s="21" t="s">
        <v>587</v>
      </c>
      <c r="G2065" s="21" t="s">
        <v>1964</v>
      </c>
      <c r="H2065" s="22">
        <v>1429314</v>
      </c>
      <c r="I2065" s="22">
        <v>438288.84653400001</v>
      </c>
      <c r="J2065" s="21" t="s">
        <v>2640</v>
      </c>
      <c r="K2065" s="21"/>
      <c r="L2065" s="22">
        <v>7593417</v>
      </c>
      <c r="M2065" s="22">
        <v>78656823</v>
      </c>
      <c r="N2065" s="21" t="s">
        <v>12515</v>
      </c>
      <c r="O2065" s="8">
        <v>44601</v>
      </c>
      <c r="P2065" s="21" t="s">
        <v>12516</v>
      </c>
      <c r="Q2065" s="22">
        <f>Table1_2[[#This Row],[Bank Deposit]]-Table1_2[[#This Row],[Saving Accounts]]</f>
        <v>991025.15346599999</v>
      </c>
      <c r="R2065" s="22">
        <f>IF(AND(Table1_2[[#This Row],[Bank Deposit]]&gt;=500000),Table1_2[[#This Row],[Bank Deposit]]+Table1_2[[#This Row],[Bank Deposit]]*0.02,Table1_2[[#This Row],[Bank Deposit]])</f>
        <v>1457900.28</v>
      </c>
    </row>
    <row r="2066" spans="1:18" x14ac:dyDescent="0.25">
      <c r="A2066" s="21" t="s">
        <v>2384</v>
      </c>
      <c r="B2066">
        <v>223296755</v>
      </c>
      <c r="C2066">
        <v>36</v>
      </c>
      <c r="D2066" s="8">
        <v>31557</v>
      </c>
      <c r="E2066" s="21" t="s">
        <v>1094</v>
      </c>
      <c r="F2066" s="21" t="s">
        <v>130</v>
      </c>
      <c r="G2066" s="21" t="s">
        <v>1964</v>
      </c>
      <c r="H2066" s="22">
        <v>346860</v>
      </c>
      <c r="I2066" s="22">
        <v>190897.021224</v>
      </c>
      <c r="J2066" s="21" t="s">
        <v>2386</v>
      </c>
      <c r="K2066" s="21"/>
      <c r="L2066" s="22">
        <v>3740048424</v>
      </c>
      <c r="M2066" s="22">
        <v>0</v>
      </c>
      <c r="N2066" s="21" t="s">
        <v>12525</v>
      </c>
      <c r="O2066" s="8">
        <v>44236</v>
      </c>
      <c r="P2066" s="21" t="s">
        <v>12506</v>
      </c>
      <c r="Q2066" s="22">
        <f>Table1_2[[#This Row],[Bank Deposit]]-Table1_2[[#This Row],[Saving Accounts]]</f>
        <v>155962.978776</v>
      </c>
      <c r="R2066" s="22">
        <f>IF(AND(Table1_2[[#This Row],[Bank Deposit]]&gt;=500000),Table1_2[[#This Row],[Bank Deposit]]+Table1_2[[#This Row],[Bank Deposit]]*0.02,Table1_2[[#This Row],[Bank Deposit]])</f>
        <v>346860</v>
      </c>
    </row>
    <row r="2067" spans="1:18" x14ac:dyDescent="0.25">
      <c r="A2067" s="21" t="s">
        <v>6006</v>
      </c>
      <c r="B2067">
        <v>192781810</v>
      </c>
      <c r="C2067">
        <v>79</v>
      </c>
      <c r="D2067" s="8">
        <v>15851.25</v>
      </c>
      <c r="E2067" s="21" t="s">
        <v>12</v>
      </c>
      <c r="F2067" s="21" t="s">
        <v>818</v>
      </c>
      <c r="G2067" s="21" t="s">
        <v>4062</v>
      </c>
      <c r="H2067" s="22">
        <v>914427</v>
      </c>
      <c r="I2067" s="22">
        <v>245879.24156928001</v>
      </c>
      <c r="J2067" s="21" t="s">
        <v>6008</v>
      </c>
      <c r="K2067" s="21"/>
      <c r="L2067" s="22">
        <v>2109398829</v>
      </c>
      <c r="M2067" s="22">
        <v>806505549</v>
      </c>
      <c r="N2067" s="21" t="s">
        <v>12515</v>
      </c>
      <c r="O2067" s="8">
        <v>44440</v>
      </c>
      <c r="P2067" s="21" t="s">
        <v>12516</v>
      </c>
      <c r="Q2067" s="22">
        <f>Table1_2[[#This Row],[Bank Deposit]]-Table1_2[[#This Row],[Saving Accounts]]</f>
        <v>668547.75843071996</v>
      </c>
      <c r="R2067" s="22">
        <f>IF(AND(Table1_2[[#This Row],[Bank Deposit]]&gt;=500000),Table1_2[[#This Row],[Bank Deposit]]+Table1_2[[#This Row],[Bank Deposit]]*0.02,Table1_2[[#This Row],[Bank Deposit]])</f>
        <v>932715.54</v>
      </c>
    </row>
    <row r="2068" spans="1:18" x14ac:dyDescent="0.25">
      <c r="A2068" s="21" t="s">
        <v>4770</v>
      </c>
      <c r="B2068">
        <v>955904557</v>
      </c>
      <c r="C2068">
        <v>46</v>
      </c>
      <c r="D2068" s="8">
        <v>27904.5</v>
      </c>
      <c r="E2068" s="21" t="s">
        <v>1094</v>
      </c>
      <c r="F2068" s="21" t="s">
        <v>314</v>
      </c>
      <c r="G2068" s="21" t="s">
        <v>4070</v>
      </c>
      <c r="H2068" s="22">
        <v>154326</v>
      </c>
      <c r="I2068" s="22">
        <v>84364.608005999995</v>
      </c>
      <c r="J2068" s="21" t="s">
        <v>4772</v>
      </c>
      <c r="K2068" s="21"/>
      <c r="L2068" s="22">
        <v>3158795574</v>
      </c>
      <c r="M2068" s="22">
        <v>0</v>
      </c>
      <c r="N2068" s="21" t="s">
        <v>12505</v>
      </c>
      <c r="O2068" s="8">
        <v>44565</v>
      </c>
      <c r="P2068" s="21" t="s">
        <v>12506</v>
      </c>
      <c r="Q2068" s="22">
        <f>Table1_2[[#This Row],[Bank Deposit]]-Table1_2[[#This Row],[Saving Accounts]]</f>
        <v>69961.391994000005</v>
      </c>
      <c r="R2068" s="22">
        <f>IF(AND(Table1_2[[#This Row],[Bank Deposit]]&gt;=500000),Table1_2[[#This Row],[Bank Deposit]]+Table1_2[[#This Row],[Bank Deposit]]*0.02,Table1_2[[#This Row],[Bank Deposit]])</f>
        <v>154326</v>
      </c>
    </row>
    <row r="2069" spans="1:18" x14ac:dyDescent="0.25">
      <c r="A2069" s="21" t="s">
        <v>216</v>
      </c>
      <c r="B2069">
        <v>130429629</v>
      </c>
      <c r="C2069">
        <v>17</v>
      </c>
      <c r="D2069" s="8">
        <v>38496.75</v>
      </c>
      <c r="E2069" s="21" t="s">
        <v>12</v>
      </c>
      <c r="F2069" s="21" t="s">
        <v>213</v>
      </c>
      <c r="G2069" s="21" t="s">
        <v>14</v>
      </c>
      <c r="H2069" s="22">
        <v>1110462</v>
      </c>
      <c r="I2069" s="22">
        <v>521388.32501447998</v>
      </c>
      <c r="J2069" s="21" t="s">
        <v>219</v>
      </c>
      <c r="K2069" s="21"/>
      <c r="L2069" s="22">
        <v>1684902877</v>
      </c>
      <c r="M2069" s="22">
        <v>0</v>
      </c>
      <c r="N2069" s="21" t="s">
        <v>12509</v>
      </c>
      <c r="O2069" s="8">
        <v>44240</v>
      </c>
      <c r="P2069" s="21" t="s">
        <v>12510</v>
      </c>
      <c r="Q2069" s="22">
        <f>Table1_2[[#This Row],[Bank Deposit]]-Table1_2[[#This Row],[Saving Accounts]]</f>
        <v>589073.67498552008</v>
      </c>
      <c r="R2069" s="22">
        <f>IF(AND(Table1_2[[#This Row],[Bank Deposit]]&gt;=500000),Table1_2[[#This Row],[Bank Deposit]]+Table1_2[[#This Row],[Bank Deposit]]*0.02,Table1_2[[#This Row],[Bank Deposit]])</f>
        <v>1132671.24</v>
      </c>
    </row>
    <row r="2070" spans="1:18" x14ac:dyDescent="0.25">
      <c r="A2070" s="21" t="s">
        <v>1685</v>
      </c>
      <c r="B2070">
        <v>536372800</v>
      </c>
      <c r="C2070">
        <v>56</v>
      </c>
      <c r="D2070" s="8">
        <v>24252</v>
      </c>
      <c r="E2070" s="21" t="s">
        <v>1094</v>
      </c>
      <c r="F2070" s="21" t="s">
        <v>115</v>
      </c>
      <c r="G2070" s="21" t="s">
        <v>14</v>
      </c>
      <c r="H2070" s="22">
        <v>1418543</v>
      </c>
      <c r="I2070" s="22">
        <v>163266.2323076</v>
      </c>
      <c r="J2070" s="21" t="s">
        <v>1687</v>
      </c>
      <c r="K2070" s="21"/>
      <c r="L2070" s="22">
        <v>2587538044</v>
      </c>
      <c r="M2070" s="22">
        <v>0</v>
      </c>
      <c r="N2070" s="21" t="s">
        <v>12505</v>
      </c>
      <c r="O2070" s="8">
        <v>44656</v>
      </c>
      <c r="P2070" s="21" t="s">
        <v>12564</v>
      </c>
      <c r="Q2070" s="22">
        <f>Table1_2[[#This Row],[Bank Deposit]]-Table1_2[[#This Row],[Saving Accounts]]</f>
        <v>1255276.7676923999</v>
      </c>
      <c r="R2070" s="22">
        <f>IF(AND(Table1_2[[#This Row],[Bank Deposit]]&gt;=500000),Table1_2[[#This Row],[Bank Deposit]]+Table1_2[[#This Row],[Bank Deposit]]*0.02,Table1_2[[#This Row],[Bank Deposit]])</f>
        <v>1446913.86</v>
      </c>
    </row>
    <row r="2071" spans="1:18" x14ac:dyDescent="0.25">
      <c r="A2071" s="21" t="s">
        <v>5676</v>
      </c>
      <c r="B2071">
        <v>874582924</v>
      </c>
      <c r="C2071">
        <v>61</v>
      </c>
      <c r="D2071" s="8">
        <v>22425.75</v>
      </c>
      <c r="E2071" s="21" t="s">
        <v>1094</v>
      </c>
      <c r="F2071" s="21" t="s">
        <v>1016</v>
      </c>
      <c r="G2071" s="21" t="s">
        <v>4099</v>
      </c>
      <c r="H2071" s="22">
        <v>212194</v>
      </c>
      <c r="I2071" s="22">
        <v>79800.032239199994</v>
      </c>
      <c r="J2071" s="21" t="s">
        <v>5678</v>
      </c>
      <c r="K2071" s="21"/>
      <c r="L2071" s="22">
        <v>461480832</v>
      </c>
      <c r="M2071" s="22">
        <v>0</v>
      </c>
      <c r="N2071" s="21" t="s">
        <v>12522</v>
      </c>
      <c r="O2071" s="8">
        <v>44577</v>
      </c>
      <c r="P2071" s="21" t="s">
        <v>12512</v>
      </c>
      <c r="Q2071" s="22">
        <f>Table1_2[[#This Row],[Bank Deposit]]-Table1_2[[#This Row],[Saving Accounts]]</f>
        <v>132393.96776080001</v>
      </c>
      <c r="R2071" s="22">
        <f>IF(AND(Table1_2[[#This Row],[Bank Deposit]]&gt;=500000),Table1_2[[#This Row],[Bank Deposit]]+Table1_2[[#This Row],[Bank Deposit]]*0.02,Table1_2[[#This Row],[Bank Deposit]])</f>
        <v>212194</v>
      </c>
    </row>
    <row r="2072" spans="1:18" x14ac:dyDescent="0.25">
      <c r="A2072" s="21" t="s">
        <v>2034</v>
      </c>
      <c r="B2072">
        <v>903350842</v>
      </c>
      <c r="C2072">
        <v>35</v>
      </c>
      <c r="D2072" s="8">
        <v>31922.25</v>
      </c>
      <c r="E2072" s="21" t="s">
        <v>1094</v>
      </c>
      <c r="F2072" s="21" t="s">
        <v>361</v>
      </c>
      <c r="G2072" s="21" t="s">
        <v>1964</v>
      </c>
      <c r="H2072" s="22">
        <v>278287</v>
      </c>
      <c r="I2072" s="22">
        <v>269977.62797039998</v>
      </c>
      <c r="J2072" s="21" t="s">
        <v>2036</v>
      </c>
      <c r="K2072" s="21"/>
      <c r="L2072" s="22">
        <v>903497595</v>
      </c>
      <c r="M2072" s="22">
        <v>0</v>
      </c>
      <c r="N2072" s="21" t="s">
        <v>12505</v>
      </c>
      <c r="O2072" s="8">
        <v>44671</v>
      </c>
      <c r="P2072" s="21" t="s">
        <v>12506</v>
      </c>
      <c r="Q2072" s="22">
        <f>Table1_2[[#This Row],[Bank Deposit]]-Table1_2[[#This Row],[Saving Accounts]]</f>
        <v>8309.3720296000247</v>
      </c>
      <c r="R2072" s="22">
        <f>IF(AND(Table1_2[[#This Row],[Bank Deposit]]&gt;=500000),Table1_2[[#This Row],[Bank Deposit]]+Table1_2[[#This Row],[Bank Deposit]]*0.02,Table1_2[[#This Row],[Bank Deposit]])</f>
        <v>278287</v>
      </c>
    </row>
    <row r="2073" spans="1:18" x14ac:dyDescent="0.25">
      <c r="A2073" s="21" t="s">
        <v>8957</v>
      </c>
      <c r="B2073">
        <v>887871306</v>
      </c>
      <c r="C2073">
        <v>32</v>
      </c>
      <c r="D2073" s="8">
        <v>33388.75</v>
      </c>
      <c r="E2073" s="21" t="s">
        <v>12</v>
      </c>
      <c r="F2073" s="21" t="s">
        <v>15541</v>
      </c>
      <c r="G2073" s="21" t="s">
        <v>4062</v>
      </c>
      <c r="H2073" s="22">
        <v>557613</v>
      </c>
      <c r="I2073" s="22">
        <v>800854.83660954284</v>
      </c>
      <c r="J2073" s="21" t="s">
        <v>8959</v>
      </c>
      <c r="K2073" s="21"/>
      <c r="L2073" s="22">
        <v>2820117267</v>
      </c>
      <c r="M2073" s="22">
        <v>0</v>
      </c>
      <c r="N2073" s="21" t="s">
        <v>12509</v>
      </c>
      <c r="O2073" s="8">
        <v>44414</v>
      </c>
      <c r="P2073" s="21" t="s">
        <v>12519</v>
      </c>
      <c r="Q2073" s="22">
        <f>Table1_2[[#This Row],[Bank Deposit]]-Table1_2[[#This Row],[Saving Accounts]]</f>
        <v>-243241.83660954284</v>
      </c>
      <c r="R2073" s="22">
        <f>IF(AND(Table1_2[[#This Row],[Bank Deposit]]&gt;=500000),Table1_2[[#This Row],[Bank Deposit]]+Table1_2[[#This Row],[Bank Deposit]]*0.02,Table1_2[[#This Row],[Bank Deposit]])</f>
        <v>568765.26</v>
      </c>
    </row>
    <row r="2074" spans="1:18" x14ac:dyDescent="0.25">
      <c r="A2074" s="21" t="s">
        <v>3115</v>
      </c>
      <c r="B2074">
        <v>717625204</v>
      </c>
      <c r="C2074">
        <v>33</v>
      </c>
      <c r="D2074" s="8">
        <v>32652.75</v>
      </c>
      <c r="E2074" s="21" t="s">
        <v>1094</v>
      </c>
      <c r="F2074" s="21" t="s">
        <v>106</v>
      </c>
      <c r="G2074" s="21" t="s">
        <v>3058</v>
      </c>
      <c r="H2074" s="22">
        <v>484809</v>
      </c>
      <c r="I2074" s="22">
        <v>249833.88766335999</v>
      </c>
      <c r="J2074" s="21" t="s">
        <v>3117</v>
      </c>
      <c r="K2074" s="21"/>
      <c r="L2074" s="22">
        <v>705899264</v>
      </c>
      <c r="M2074" s="22">
        <v>0</v>
      </c>
      <c r="N2074" s="21" t="s">
        <v>12525</v>
      </c>
      <c r="O2074" s="8">
        <v>44670</v>
      </c>
      <c r="P2074" s="21" t="s">
        <v>12506</v>
      </c>
      <c r="Q2074" s="22">
        <f>Table1_2[[#This Row],[Bank Deposit]]-Table1_2[[#This Row],[Saving Accounts]]</f>
        <v>234975.11233664001</v>
      </c>
      <c r="R2074" s="22">
        <f>IF(AND(Table1_2[[#This Row],[Bank Deposit]]&gt;=500000),Table1_2[[#This Row],[Bank Deposit]]+Table1_2[[#This Row],[Bank Deposit]]*0.02,Table1_2[[#This Row],[Bank Deposit]])</f>
        <v>484809</v>
      </c>
    </row>
    <row r="2075" spans="1:18" x14ac:dyDescent="0.25">
      <c r="A2075" s="21" t="s">
        <v>2715</v>
      </c>
      <c r="B2075">
        <v>355991638</v>
      </c>
      <c r="C2075">
        <v>69</v>
      </c>
      <c r="D2075" s="8">
        <v>19503.75</v>
      </c>
      <c r="E2075" s="21" t="s">
        <v>12</v>
      </c>
      <c r="F2075" s="21" t="s">
        <v>58</v>
      </c>
      <c r="G2075" s="21" t="s">
        <v>1964</v>
      </c>
      <c r="H2075" s="22">
        <v>408105</v>
      </c>
      <c r="I2075" s="22">
        <v>90023.076360000006</v>
      </c>
      <c r="J2075" s="21" t="s">
        <v>2717</v>
      </c>
      <c r="K2075" s="21"/>
      <c r="L2075" s="22">
        <v>2515127356</v>
      </c>
      <c r="M2075" s="22">
        <v>3372505962</v>
      </c>
      <c r="N2075" s="21" t="s">
        <v>12515</v>
      </c>
      <c r="O2075" s="8">
        <v>44604</v>
      </c>
      <c r="P2075" s="21" t="s">
        <v>12527</v>
      </c>
      <c r="Q2075" s="22">
        <f>Table1_2[[#This Row],[Bank Deposit]]-Table1_2[[#This Row],[Saving Accounts]]</f>
        <v>318081.92363999999</v>
      </c>
      <c r="R2075" s="22">
        <f>IF(AND(Table1_2[[#This Row],[Bank Deposit]]&gt;=500000),Table1_2[[#This Row],[Bank Deposit]]+Table1_2[[#This Row],[Bank Deposit]]*0.02,Table1_2[[#This Row],[Bank Deposit]])</f>
        <v>408105</v>
      </c>
    </row>
    <row r="2076" spans="1:18" x14ac:dyDescent="0.25">
      <c r="A2076" s="21" t="s">
        <v>4174</v>
      </c>
      <c r="B2076">
        <v>491748531</v>
      </c>
      <c r="C2076">
        <v>36</v>
      </c>
      <c r="D2076" s="8">
        <v>31557</v>
      </c>
      <c r="E2076" s="21" t="s">
        <v>1094</v>
      </c>
      <c r="F2076" s="21" t="s">
        <v>509</v>
      </c>
      <c r="G2076" s="21" t="s">
        <v>4084</v>
      </c>
      <c r="H2076" s="22">
        <v>521012</v>
      </c>
      <c r="I2076" s="22">
        <v>169230.99432960001</v>
      </c>
      <c r="J2076" s="21" t="s">
        <v>4176</v>
      </c>
      <c r="K2076" s="21"/>
      <c r="L2076" s="22">
        <v>1102494211</v>
      </c>
      <c r="M2076" s="22">
        <v>0</v>
      </c>
      <c r="N2076" s="21" t="s">
        <v>12505</v>
      </c>
      <c r="O2076" s="8">
        <v>44463</v>
      </c>
      <c r="P2076" s="21" t="s">
        <v>12506</v>
      </c>
      <c r="Q2076" s="22">
        <f>Table1_2[[#This Row],[Bank Deposit]]-Table1_2[[#This Row],[Saving Accounts]]</f>
        <v>351781.00567039999</v>
      </c>
      <c r="R2076" s="22">
        <f>IF(AND(Table1_2[[#This Row],[Bank Deposit]]&gt;=500000),Table1_2[[#This Row],[Bank Deposit]]+Table1_2[[#This Row],[Bank Deposit]]*0.02,Table1_2[[#This Row],[Bank Deposit]])</f>
        <v>531432.24</v>
      </c>
    </row>
    <row r="2077" spans="1:18" x14ac:dyDescent="0.25">
      <c r="A2077" s="21" t="s">
        <v>1960</v>
      </c>
      <c r="B2077">
        <v>582912829</v>
      </c>
      <c r="C2077">
        <v>18</v>
      </c>
      <c r="D2077" s="8">
        <v>38131.5</v>
      </c>
      <c r="E2077" s="21" t="s">
        <v>1094</v>
      </c>
      <c r="F2077" s="21" t="s">
        <v>422</v>
      </c>
      <c r="G2077" s="21" t="s">
        <v>14</v>
      </c>
      <c r="H2077" s="22">
        <v>654671</v>
      </c>
      <c r="I2077" s="22">
        <v>129063.75148799999</v>
      </c>
      <c r="J2077" s="21" t="s">
        <v>1962</v>
      </c>
      <c r="K2077" s="21"/>
      <c r="L2077" s="22">
        <v>1168572636</v>
      </c>
      <c r="M2077" s="22">
        <v>289385838</v>
      </c>
      <c r="N2077" s="21" t="s">
        <v>12515</v>
      </c>
      <c r="O2077" s="8">
        <v>44405</v>
      </c>
      <c r="P2077" s="21" t="s">
        <v>12516</v>
      </c>
      <c r="Q2077" s="22">
        <f>Table1_2[[#This Row],[Bank Deposit]]-Table1_2[[#This Row],[Saving Accounts]]</f>
        <v>525607.24851199996</v>
      </c>
      <c r="R2077" s="22">
        <f>IF(AND(Table1_2[[#This Row],[Bank Deposit]]&gt;=500000),Table1_2[[#This Row],[Bank Deposit]]+Table1_2[[#This Row],[Bank Deposit]]*0.02,Table1_2[[#This Row],[Bank Deposit]])</f>
        <v>667764.42000000004</v>
      </c>
    </row>
    <row r="2078" spans="1:18" x14ac:dyDescent="0.25">
      <c r="A2078" s="21" t="s">
        <v>105</v>
      </c>
      <c r="B2078">
        <v>530427707</v>
      </c>
      <c r="C2078">
        <v>22</v>
      </c>
      <c r="D2078" s="8">
        <v>36670.5</v>
      </c>
      <c r="E2078" s="21" t="s">
        <v>12</v>
      </c>
      <c r="F2078" s="21" t="s">
        <v>106</v>
      </c>
      <c r="G2078" s="21" t="s">
        <v>14</v>
      </c>
      <c r="H2078" s="22">
        <v>235218</v>
      </c>
      <c r="I2078" s="22">
        <v>112904.61364224</v>
      </c>
      <c r="J2078" s="21" t="s">
        <v>108</v>
      </c>
      <c r="K2078" s="21"/>
      <c r="L2078" s="22">
        <v>1677844287</v>
      </c>
      <c r="M2078" s="22">
        <v>0</v>
      </c>
      <c r="N2078" s="21" t="s">
        <v>12525</v>
      </c>
      <c r="O2078" s="8">
        <v>44651</v>
      </c>
      <c r="P2078" s="21" t="s">
        <v>12561</v>
      </c>
      <c r="Q2078" s="22">
        <f>Table1_2[[#This Row],[Bank Deposit]]-Table1_2[[#This Row],[Saving Accounts]]</f>
        <v>122313.38635776</v>
      </c>
      <c r="R2078" s="22">
        <f>IF(AND(Table1_2[[#This Row],[Bank Deposit]]&gt;=500000),Table1_2[[#This Row],[Bank Deposit]]+Table1_2[[#This Row],[Bank Deposit]]*0.02,Table1_2[[#This Row],[Bank Deposit]])</f>
        <v>235218</v>
      </c>
    </row>
    <row r="2079" spans="1:18" x14ac:dyDescent="0.25">
      <c r="A2079" s="21" t="s">
        <v>4406</v>
      </c>
      <c r="B2079">
        <v>884381934</v>
      </c>
      <c r="C2079">
        <v>60</v>
      </c>
      <c r="D2079" s="8">
        <v>22791</v>
      </c>
      <c r="E2079" s="21" t="s">
        <v>1094</v>
      </c>
      <c r="F2079" s="21" t="s">
        <v>294</v>
      </c>
      <c r="G2079" s="21" t="s">
        <v>4054</v>
      </c>
      <c r="H2079" s="22">
        <v>806858</v>
      </c>
      <c r="I2079" s="22">
        <v>340952.17983039998</v>
      </c>
      <c r="J2079" s="21" t="s">
        <v>4408</v>
      </c>
      <c r="K2079" s="21"/>
      <c r="L2079" s="22">
        <v>2501930925</v>
      </c>
      <c r="M2079" s="22">
        <v>1603655328</v>
      </c>
      <c r="N2079" s="21" t="s">
        <v>12515</v>
      </c>
      <c r="O2079" s="8">
        <v>44437</v>
      </c>
      <c r="P2079" s="21" t="s">
        <v>12527</v>
      </c>
      <c r="Q2079" s="22">
        <f>Table1_2[[#This Row],[Bank Deposit]]-Table1_2[[#This Row],[Saving Accounts]]</f>
        <v>465905.82016960002</v>
      </c>
      <c r="R2079" s="22">
        <f>IF(AND(Table1_2[[#This Row],[Bank Deposit]]&gt;=500000),Table1_2[[#This Row],[Bank Deposit]]+Table1_2[[#This Row],[Bank Deposit]]*0.02,Table1_2[[#This Row],[Bank Deposit]])</f>
        <v>822995.16</v>
      </c>
    </row>
    <row r="2080" spans="1:18" x14ac:dyDescent="0.25">
      <c r="A2080" s="21" t="s">
        <v>7092</v>
      </c>
      <c r="B2080">
        <v>304859900</v>
      </c>
      <c r="C2080">
        <v>67</v>
      </c>
      <c r="D2080" s="8">
        <v>20234.25</v>
      </c>
      <c r="E2080" s="21" t="s">
        <v>12</v>
      </c>
      <c r="F2080" s="21" t="s">
        <v>610</v>
      </c>
      <c r="G2080" s="21" t="s">
        <v>4074</v>
      </c>
      <c r="H2080" s="22">
        <v>420518</v>
      </c>
      <c r="I2080" s="22">
        <v>140172.67063800001</v>
      </c>
      <c r="J2080" s="21" t="s">
        <v>7094</v>
      </c>
      <c r="K2080" s="21"/>
      <c r="L2080" s="22">
        <v>2609924044</v>
      </c>
      <c r="M2080" s="22">
        <v>0</v>
      </c>
      <c r="N2080" s="21" t="s">
        <v>12525</v>
      </c>
      <c r="O2080" s="8">
        <v>44233</v>
      </c>
      <c r="P2080" s="21" t="s">
        <v>12506</v>
      </c>
      <c r="Q2080" s="22">
        <f>Table1_2[[#This Row],[Bank Deposit]]-Table1_2[[#This Row],[Saving Accounts]]</f>
        <v>280345.32936199999</v>
      </c>
      <c r="R2080" s="22">
        <f>IF(AND(Table1_2[[#This Row],[Bank Deposit]]&gt;=500000),Table1_2[[#This Row],[Bank Deposit]]+Table1_2[[#This Row],[Bank Deposit]]*0.02,Table1_2[[#This Row],[Bank Deposit]])</f>
        <v>420518</v>
      </c>
    </row>
    <row r="2081" spans="1:18" x14ac:dyDescent="0.25">
      <c r="A2081" s="21" t="s">
        <v>4744</v>
      </c>
      <c r="B2081">
        <v>423730232</v>
      </c>
      <c r="C2081">
        <v>47</v>
      </c>
      <c r="D2081" s="8">
        <v>27539.25</v>
      </c>
      <c r="E2081" s="21" t="s">
        <v>1094</v>
      </c>
      <c r="F2081" s="21" t="s">
        <v>97</v>
      </c>
      <c r="G2081" s="21" t="s">
        <v>4119</v>
      </c>
      <c r="H2081" s="22">
        <v>197266</v>
      </c>
      <c r="I2081" s="22">
        <v>85081.575859200006</v>
      </c>
      <c r="J2081" s="21" t="s">
        <v>4746</v>
      </c>
      <c r="K2081" s="21"/>
      <c r="L2081" s="22">
        <v>741284196</v>
      </c>
      <c r="M2081" s="22">
        <v>0</v>
      </c>
      <c r="N2081" s="21" t="s">
        <v>12522</v>
      </c>
      <c r="O2081" s="8">
        <v>44603</v>
      </c>
      <c r="P2081" s="21" t="s">
        <v>12510</v>
      </c>
      <c r="Q2081" s="22">
        <f>Table1_2[[#This Row],[Bank Deposit]]-Table1_2[[#This Row],[Saving Accounts]]</f>
        <v>112184.42414079999</v>
      </c>
      <c r="R2081" s="22">
        <f>IF(AND(Table1_2[[#This Row],[Bank Deposit]]&gt;=500000),Table1_2[[#This Row],[Bank Deposit]]+Table1_2[[#This Row],[Bank Deposit]]*0.02,Table1_2[[#This Row],[Bank Deposit]])</f>
        <v>197266</v>
      </c>
    </row>
    <row r="2082" spans="1:18" x14ac:dyDescent="0.25">
      <c r="A2082" s="21" t="s">
        <v>2491</v>
      </c>
      <c r="B2082">
        <v>447232108</v>
      </c>
      <c r="C2082">
        <v>55</v>
      </c>
      <c r="D2082" s="8">
        <v>24617.25</v>
      </c>
      <c r="E2082" s="21" t="s">
        <v>12</v>
      </c>
      <c r="F2082" s="21" t="s">
        <v>794</v>
      </c>
      <c r="G2082" s="21" t="s">
        <v>1964</v>
      </c>
      <c r="H2082" s="22">
        <v>622135</v>
      </c>
      <c r="I2082" s="22">
        <v>182723.41983167999</v>
      </c>
      <c r="J2082" s="21" t="s">
        <v>2493</v>
      </c>
      <c r="K2082" s="21"/>
      <c r="L2082" s="22">
        <v>1426087768</v>
      </c>
      <c r="M2082" s="22">
        <v>0</v>
      </c>
      <c r="N2082" s="21" t="s">
        <v>12539</v>
      </c>
      <c r="O2082" s="8">
        <v>44625</v>
      </c>
      <c r="P2082" s="21" t="s">
        <v>12510</v>
      </c>
      <c r="Q2082" s="22">
        <f>Table1_2[[#This Row],[Bank Deposit]]-Table1_2[[#This Row],[Saving Accounts]]</f>
        <v>439411.58016831998</v>
      </c>
      <c r="R2082" s="22">
        <f>IF(AND(Table1_2[[#This Row],[Bank Deposit]]&gt;=500000),Table1_2[[#This Row],[Bank Deposit]]+Table1_2[[#This Row],[Bank Deposit]]*0.02,Table1_2[[#This Row],[Bank Deposit]])</f>
        <v>634577.69999999995</v>
      </c>
    </row>
    <row r="2083" spans="1:18" x14ac:dyDescent="0.25">
      <c r="A2083" s="21" t="s">
        <v>5345</v>
      </c>
      <c r="B2083">
        <v>876234305</v>
      </c>
      <c r="C2083">
        <v>31</v>
      </c>
      <c r="D2083" s="8">
        <v>33383.25</v>
      </c>
      <c r="E2083" s="21" t="s">
        <v>1094</v>
      </c>
      <c r="F2083" s="21" t="s">
        <v>569</v>
      </c>
      <c r="G2083" s="21" t="s">
        <v>4088</v>
      </c>
      <c r="H2083" s="22">
        <v>678378</v>
      </c>
      <c r="I2083" s="22">
        <v>413153.83424</v>
      </c>
      <c r="J2083" s="21" t="s">
        <v>5347</v>
      </c>
      <c r="K2083" s="21"/>
      <c r="L2083" s="22">
        <v>483398784</v>
      </c>
      <c r="M2083" s="22">
        <v>0</v>
      </c>
      <c r="N2083" s="21" t="s">
        <v>12539</v>
      </c>
      <c r="O2083" s="8">
        <v>44405</v>
      </c>
      <c r="P2083" s="21" t="s">
        <v>12512</v>
      </c>
      <c r="Q2083" s="22">
        <f>Table1_2[[#This Row],[Bank Deposit]]-Table1_2[[#This Row],[Saving Accounts]]</f>
        <v>265224.16576</v>
      </c>
      <c r="R2083" s="22">
        <f>IF(AND(Table1_2[[#This Row],[Bank Deposit]]&gt;=500000),Table1_2[[#This Row],[Bank Deposit]]+Table1_2[[#This Row],[Bank Deposit]]*0.02,Table1_2[[#This Row],[Bank Deposit]])</f>
        <v>691945.56</v>
      </c>
    </row>
    <row r="2084" spans="1:18" x14ac:dyDescent="0.25">
      <c r="A2084" s="21" t="s">
        <v>5515</v>
      </c>
      <c r="B2084">
        <v>754830246</v>
      </c>
      <c r="C2084">
        <v>23</v>
      </c>
      <c r="D2084" s="8">
        <v>36305.25</v>
      </c>
      <c r="E2084" s="21" t="s">
        <v>1094</v>
      </c>
      <c r="F2084" s="21" t="s">
        <v>125</v>
      </c>
      <c r="G2084" s="21" t="s">
        <v>4099</v>
      </c>
      <c r="H2084" s="22">
        <v>770470</v>
      </c>
      <c r="I2084" s="22">
        <v>352976.09172731999</v>
      </c>
      <c r="J2084" s="21" t="s">
        <v>5517</v>
      </c>
      <c r="K2084" s="21"/>
      <c r="L2084" s="22">
        <v>272444368</v>
      </c>
      <c r="M2084" s="22">
        <v>0</v>
      </c>
      <c r="N2084" s="21" t="s">
        <v>12522</v>
      </c>
      <c r="O2084" s="8">
        <v>44387</v>
      </c>
      <c r="P2084" s="21" t="s">
        <v>12510</v>
      </c>
      <c r="Q2084" s="22">
        <f>Table1_2[[#This Row],[Bank Deposit]]-Table1_2[[#This Row],[Saving Accounts]]</f>
        <v>417493.90827268001</v>
      </c>
      <c r="R2084" s="22">
        <f>IF(AND(Table1_2[[#This Row],[Bank Deposit]]&gt;=500000),Table1_2[[#This Row],[Bank Deposit]]+Table1_2[[#This Row],[Bank Deposit]]*0.02,Table1_2[[#This Row],[Bank Deposit]])</f>
        <v>785879.4</v>
      </c>
    </row>
    <row r="2085" spans="1:18" x14ac:dyDescent="0.25">
      <c r="A2085" s="21" t="s">
        <v>8244</v>
      </c>
      <c r="B2085">
        <v>534435443</v>
      </c>
      <c r="C2085">
        <v>41</v>
      </c>
      <c r="D2085" s="8">
        <v>29730.75</v>
      </c>
      <c r="E2085" s="21" t="s">
        <v>12</v>
      </c>
      <c r="F2085" s="21" t="s">
        <v>88</v>
      </c>
      <c r="G2085" s="21" t="s">
        <v>3331</v>
      </c>
      <c r="H2085" s="22">
        <v>413171</v>
      </c>
      <c r="I2085" s="22">
        <v>338505.44565375999</v>
      </c>
      <c r="J2085" s="21" t="s">
        <v>8246</v>
      </c>
      <c r="K2085" s="21"/>
      <c r="L2085" s="22">
        <v>13370024</v>
      </c>
      <c r="M2085" s="22">
        <v>0</v>
      </c>
      <c r="N2085" s="21" t="s">
        <v>12505</v>
      </c>
      <c r="O2085" s="8">
        <v>44566</v>
      </c>
      <c r="P2085" s="21" t="s">
        <v>12506</v>
      </c>
      <c r="Q2085" s="22">
        <f>Table1_2[[#This Row],[Bank Deposit]]-Table1_2[[#This Row],[Saving Accounts]]</f>
        <v>74665.554346240009</v>
      </c>
      <c r="R2085" s="22">
        <f>IF(AND(Table1_2[[#This Row],[Bank Deposit]]&gt;=500000),Table1_2[[#This Row],[Bank Deposit]]+Table1_2[[#This Row],[Bank Deposit]]*0.02,Table1_2[[#This Row],[Bank Deposit]])</f>
        <v>413171</v>
      </c>
    </row>
    <row r="2086" spans="1:18" x14ac:dyDescent="0.25">
      <c r="A2086" s="21" t="s">
        <v>5263</v>
      </c>
      <c r="B2086">
        <v>197184515</v>
      </c>
      <c r="C2086">
        <v>19</v>
      </c>
      <c r="D2086" s="8">
        <v>37766.25</v>
      </c>
      <c r="E2086" s="21" t="s">
        <v>1094</v>
      </c>
      <c r="F2086" s="21" t="s">
        <v>344</v>
      </c>
      <c r="G2086" s="21" t="s">
        <v>4220</v>
      </c>
      <c r="H2086" s="22">
        <v>1006135</v>
      </c>
      <c r="I2086" s="22">
        <v>239267.279664</v>
      </c>
      <c r="J2086" s="21" t="s">
        <v>5265</v>
      </c>
      <c r="K2086" s="21"/>
      <c r="L2086" s="22">
        <v>1102636272</v>
      </c>
      <c r="M2086" s="22">
        <v>0</v>
      </c>
      <c r="N2086" s="21" t="s">
        <v>12505</v>
      </c>
      <c r="O2086" s="8">
        <v>44399</v>
      </c>
      <c r="P2086" s="21" t="s">
        <v>12506</v>
      </c>
      <c r="Q2086" s="22">
        <f>Table1_2[[#This Row],[Bank Deposit]]-Table1_2[[#This Row],[Saving Accounts]]</f>
        <v>766867.72033599997</v>
      </c>
      <c r="R2086" s="22">
        <f>IF(AND(Table1_2[[#This Row],[Bank Deposit]]&gt;=500000),Table1_2[[#This Row],[Bank Deposit]]+Table1_2[[#This Row],[Bank Deposit]]*0.02,Table1_2[[#This Row],[Bank Deposit]])</f>
        <v>1026257.7</v>
      </c>
    </row>
    <row r="2087" spans="1:18" x14ac:dyDescent="0.25">
      <c r="A2087" s="21" t="s">
        <v>5459</v>
      </c>
      <c r="B2087">
        <v>419760890</v>
      </c>
      <c r="C2087">
        <v>51</v>
      </c>
      <c r="D2087" s="8">
        <v>26078.25</v>
      </c>
      <c r="E2087" s="21" t="s">
        <v>1094</v>
      </c>
      <c r="F2087" s="21" t="s">
        <v>955</v>
      </c>
      <c r="G2087" s="21" t="s">
        <v>4088</v>
      </c>
      <c r="H2087" s="22">
        <v>286280</v>
      </c>
      <c r="I2087" s="22">
        <v>116189.73169524</v>
      </c>
      <c r="J2087" s="21" t="s">
        <v>5461</v>
      </c>
      <c r="K2087" s="21"/>
      <c r="L2087" s="22">
        <v>3568081125</v>
      </c>
      <c r="M2087" s="22">
        <v>0</v>
      </c>
      <c r="N2087" s="21" t="s">
        <v>12505</v>
      </c>
      <c r="O2087" s="8">
        <v>44480</v>
      </c>
      <c r="P2087" s="21" t="s">
        <v>12506</v>
      </c>
      <c r="Q2087" s="22">
        <f>Table1_2[[#This Row],[Bank Deposit]]-Table1_2[[#This Row],[Saving Accounts]]</f>
        <v>170090.26830475999</v>
      </c>
      <c r="R2087" s="22">
        <f>IF(AND(Table1_2[[#This Row],[Bank Deposit]]&gt;=500000),Table1_2[[#This Row],[Bank Deposit]]+Table1_2[[#This Row],[Bank Deposit]]*0.02,Table1_2[[#This Row],[Bank Deposit]])</f>
        <v>286280</v>
      </c>
    </row>
    <row r="2088" spans="1:18" x14ac:dyDescent="0.25">
      <c r="A2088" s="21" t="s">
        <v>1846</v>
      </c>
      <c r="B2088">
        <v>821766918</v>
      </c>
      <c r="C2088">
        <v>43</v>
      </c>
      <c r="D2088" s="8">
        <v>29000.25</v>
      </c>
      <c r="E2088" s="21" t="s">
        <v>1094</v>
      </c>
      <c r="F2088" s="21" t="s">
        <v>231</v>
      </c>
      <c r="G2088" s="21" t="s">
        <v>14</v>
      </c>
      <c r="H2088" s="22">
        <v>281402</v>
      </c>
      <c r="I2088" s="22">
        <v>451930.92945</v>
      </c>
      <c r="J2088" s="21" t="s">
        <v>1848</v>
      </c>
      <c r="K2088" s="21"/>
      <c r="L2088" s="22">
        <v>357179522</v>
      </c>
      <c r="M2088" s="22">
        <v>0</v>
      </c>
      <c r="N2088" s="21" t="s">
        <v>12505</v>
      </c>
      <c r="O2088" s="8">
        <v>44397</v>
      </c>
      <c r="P2088" s="21" t="s">
        <v>12512</v>
      </c>
      <c r="Q2088" s="22">
        <f>Table1_2[[#This Row],[Bank Deposit]]-Table1_2[[#This Row],[Saving Accounts]]</f>
        <v>-170528.92945</v>
      </c>
      <c r="R2088" s="22">
        <f>IF(AND(Table1_2[[#This Row],[Bank Deposit]]&gt;=500000),Table1_2[[#This Row],[Bank Deposit]]+Table1_2[[#This Row],[Bank Deposit]]*0.02,Table1_2[[#This Row],[Bank Deposit]])</f>
        <v>281402</v>
      </c>
    </row>
    <row r="2089" spans="1:18" x14ac:dyDescent="0.25">
      <c r="A2089" s="21" t="s">
        <v>4681</v>
      </c>
      <c r="B2089">
        <v>689247857</v>
      </c>
      <c r="C2089">
        <v>28</v>
      </c>
      <c r="D2089" s="8">
        <v>34479</v>
      </c>
      <c r="E2089" s="21" t="s">
        <v>1094</v>
      </c>
      <c r="F2089" s="21" t="s">
        <v>190</v>
      </c>
      <c r="G2089" s="21" t="s">
        <v>4062</v>
      </c>
      <c r="H2089" s="22">
        <v>172941</v>
      </c>
      <c r="I2089" s="22">
        <v>21713.73988356</v>
      </c>
      <c r="J2089" s="21" t="s">
        <v>4683</v>
      </c>
      <c r="K2089" s="21"/>
      <c r="L2089" s="22">
        <v>3183204297</v>
      </c>
      <c r="M2089" s="22">
        <v>0</v>
      </c>
      <c r="N2089" s="21" t="s">
        <v>12505</v>
      </c>
      <c r="O2089" s="8">
        <v>44239</v>
      </c>
      <c r="P2089" s="21" t="s">
        <v>12564</v>
      </c>
      <c r="Q2089" s="22">
        <f>Table1_2[[#This Row],[Bank Deposit]]-Table1_2[[#This Row],[Saving Accounts]]</f>
        <v>151227.26011644001</v>
      </c>
      <c r="R2089" s="22">
        <f>IF(AND(Table1_2[[#This Row],[Bank Deposit]]&gt;=500000),Table1_2[[#This Row],[Bank Deposit]]+Table1_2[[#This Row],[Bank Deposit]]*0.02,Table1_2[[#This Row],[Bank Deposit]])</f>
        <v>172941</v>
      </c>
    </row>
    <row r="2090" spans="1:18" x14ac:dyDescent="0.25">
      <c r="A2090" s="21" t="s">
        <v>202</v>
      </c>
      <c r="B2090">
        <v>702195307</v>
      </c>
      <c r="C2090">
        <v>47</v>
      </c>
      <c r="D2090" s="8">
        <v>27539.25</v>
      </c>
      <c r="E2090" s="21" t="s">
        <v>12</v>
      </c>
      <c r="F2090" s="21" t="s">
        <v>204</v>
      </c>
      <c r="G2090" s="21" t="s">
        <v>14</v>
      </c>
      <c r="H2090" s="22">
        <v>2785993</v>
      </c>
      <c r="I2090" s="22">
        <v>949770.30455999996</v>
      </c>
      <c r="J2090" s="21" t="s">
        <v>206</v>
      </c>
      <c r="K2090" s="21"/>
      <c r="L2090" s="22">
        <v>5020622484</v>
      </c>
      <c r="M2090" s="22">
        <v>0</v>
      </c>
      <c r="N2090" s="21" t="s">
        <v>12539</v>
      </c>
      <c r="O2090" s="8">
        <v>44490</v>
      </c>
      <c r="P2090" s="21" t="s">
        <v>12512</v>
      </c>
      <c r="Q2090" s="22">
        <f>Table1_2[[#This Row],[Bank Deposit]]-Table1_2[[#This Row],[Saving Accounts]]</f>
        <v>1836222.6954399999</v>
      </c>
      <c r="R2090" s="22">
        <f>IF(AND(Table1_2[[#This Row],[Bank Deposit]]&gt;=500000),Table1_2[[#This Row],[Bank Deposit]]+Table1_2[[#This Row],[Bank Deposit]]*0.02,Table1_2[[#This Row],[Bank Deposit]])</f>
        <v>2841712.86</v>
      </c>
    </row>
    <row r="2091" spans="1:18" x14ac:dyDescent="0.25">
      <c r="A2091" s="21" t="s">
        <v>5026</v>
      </c>
      <c r="B2091">
        <v>701408949</v>
      </c>
      <c r="C2091">
        <v>37</v>
      </c>
      <c r="D2091" s="8">
        <v>31191.75</v>
      </c>
      <c r="E2091" s="21" t="s">
        <v>1094</v>
      </c>
      <c r="F2091" s="21" t="s">
        <v>139</v>
      </c>
      <c r="G2091" s="21" t="s">
        <v>4095</v>
      </c>
      <c r="H2091" s="22">
        <v>1032297</v>
      </c>
      <c r="I2091" s="22">
        <v>470234.31825215998</v>
      </c>
      <c r="J2091" s="21" t="s">
        <v>5028</v>
      </c>
      <c r="K2091" s="21"/>
      <c r="L2091" s="22">
        <v>4014126675</v>
      </c>
      <c r="M2091" s="22">
        <v>0</v>
      </c>
      <c r="N2091" s="21" t="s">
        <v>12505</v>
      </c>
      <c r="O2091" s="8">
        <v>44552</v>
      </c>
      <c r="P2091" s="21" t="s">
        <v>12506</v>
      </c>
      <c r="Q2091" s="22">
        <f>Table1_2[[#This Row],[Bank Deposit]]-Table1_2[[#This Row],[Saving Accounts]]</f>
        <v>562062.68174784002</v>
      </c>
      <c r="R2091" s="22">
        <f>IF(AND(Table1_2[[#This Row],[Bank Deposit]]&gt;=500000),Table1_2[[#This Row],[Bank Deposit]]+Table1_2[[#This Row],[Bank Deposit]]*0.02,Table1_2[[#This Row],[Bank Deposit]])</f>
        <v>1052942.94</v>
      </c>
    </row>
    <row r="2092" spans="1:18" x14ac:dyDescent="0.25">
      <c r="A2092" s="21" t="s">
        <v>1991</v>
      </c>
      <c r="B2092">
        <v>87668234</v>
      </c>
      <c r="C2092">
        <v>85</v>
      </c>
      <c r="D2092" s="8">
        <v>13659.75</v>
      </c>
      <c r="E2092" s="21" t="s">
        <v>1094</v>
      </c>
      <c r="F2092" s="21" t="s">
        <v>318</v>
      </c>
      <c r="G2092" s="21" t="s">
        <v>1964</v>
      </c>
      <c r="H2092" s="22">
        <v>433120</v>
      </c>
      <c r="I2092" s="22">
        <v>230904.92606999999</v>
      </c>
      <c r="J2092" s="21" t="s">
        <v>1993</v>
      </c>
      <c r="K2092" s="21"/>
      <c r="L2092" s="22">
        <v>1488079296</v>
      </c>
      <c r="M2092" s="22">
        <v>0</v>
      </c>
      <c r="N2092" s="21" t="s">
        <v>12509</v>
      </c>
      <c r="O2092" s="8">
        <v>44209</v>
      </c>
      <c r="P2092" s="21" t="s">
        <v>12510</v>
      </c>
      <c r="Q2092" s="22">
        <f>Table1_2[[#This Row],[Bank Deposit]]-Table1_2[[#This Row],[Saving Accounts]]</f>
        <v>202215.07393000001</v>
      </c>
      <c r="R2092" s="22">
        <f>IF(AND(Table1_2[[#This Row],[Bank Deposit]]&gt;=500000),Table1_2[[#This Row],[Bank Deposit]]+Table1_2[[#This Row],[Bank Deposit]]*0.02,Table1_2[[#This Row],[Bank Deposit]])</f>
        <v>433120</v>
      </c>
    </row>
    <row r="2093" spans="1:18" x14ac:dyDescent="0.25">
      <c r="A2093" s="21" t="s">
        <v>567</v>
      </c>
      <c r="B2093">
        <v>164529450</v>
      </c>
      <c r="C2093">
        <v>52</v>
      </c>
      <c r="D2093" s="8">
        <v>25713</v>
      </c>
      <c r="E2093" s="21" t="s">
        <v>12</v>
      </c>
      <c r="F2093" s="21" t="s">
        <v>569</v>
      </c>
      <c r="G2093" s="21" t="s">
        <v>14</v>
      </c>
      <c r="H2093" s="22">
        <v>369790</v>
      </c>
      <c r="I2093" s="22">
        <v>130488.61041664</v>
      </c>
      <c r="J2093" s="21" t="s">
        <v>571</v>
      </c>
      <c r="K2093" s="21"/>
      <c r="L2093" s="22">
        <v>223885116</v>
      </c>
      <c r="M2093" s="22">
        <v>0</v>
      </c>
      <c r="N2093" s="21" t="s">
        <v>12505</v>
      </c>
      <c r="O2093" s="8">
        <v>44256</v>
      </c>
      <c r="P2093" s="21" t="s">
        <v>12510</v>
      </c>
      <c r="Q2093" s="22">
        <f>Table1_2[[#This Row],[Bank Deposit]]-Table1_2[[#This Row],[Saving Accounts]]</f>
        <v>239301.38958336</v>
      </c>
      <c r="R2093" s="22">
        <f>IF(AND(Table1_2[[#This Row],[Bank Deposit]]&gt;=500000),Table1_2[[#This Row],[Bank Deposit]]+Table1_2[[#This Row],[Bank Deposit]]*0.02,Table1_2[[#This Row],[Bank Deposit]])</f>
        <v>369790</v>
      </c>
    </row>
    <row r="2094" spans="1:18" x14ac:dyDescent="0.25">
      <c r="A2094" s="21" t="s">
        <v>4791</v>
      </c>
      <c r="B2094">
        <v>772426267</v>
      </c>
      <c r="C2094">
        <v>75</v>
      </c>
      <c r="D2094" s="8">
        <v>17312.25</v>
      </c>
      <c r="E2094" s="21" t="s">
        <v>1094</v>
      </c>
      <c r="F2094" s="21" t="s">
        <v>814</v>
      </c>
      <c r="G2094" s="21" t="s">
        <v>4074</v>
      </c>
      <c r="H2094" s="22">
        <v>63984</v>
      </c>
      <c r="I2094" s="22">
        <v>49267.828569960002</v>
      </c>
      <c r="J2094" s="21" t="s">
        <v>4793</v>
      </c>
      <c r="K2094" s="21"/>
      <c r="L2094" s="22">
        <v>289247024</v>
      </c>
      <c r="M2094" s="22">
        <v>0</v>
      </c>
      <c r="N2094" s="21" t="s">
        <v>12539</v>
      </c>
      <c r="O2094" s="8">
        <v>44567</v>
      </c>
      <c r="P2094" s="21" t="s">
        <v>12566</v>
      </c>
      <c r="Q2094" s="22">
        <f>Table1_2[[#This Row],[Bank Deposit]]-Table1_2[[#This Row],[Saving Accounts]]</f>
        <v>14716.171430039998</v>
      </c>
      <c r="R2094" s="22">
        <f>IF(AND(Table1_2[[#This Row],[Bank Deposit]]&gt;=500000),Table1_2[[#This Row],[Bank Deposit]]+Table1_2[[#This Row],[Bank Deposit]]*0.02,Table1_2[[#This Row],[Bank Deposit]])</f>
        <v>63984</v>
      </c>
    </row>
    <row r="2095" spans="1:18" x14ac:dyDescent="0.25">
      <c r="A2095" s="21" t="s">
        <v>7950</v>
      </c>
      <c r="B2095">
        <v>765890343</v>
      </c>
      <c r="C2095">
        <v>31</v>
      </c>
      <c r="D2095" s="8">
        <v>33383.25</v>
      </c>
      <c r="E2095" s="21" t="s">
        <v>12</v>
      </c>
      <c r="F2095" s="21" t="s">
        <v>176</v>
      </c>
      <c r="G2095" s="21" t="s">
        <v>3583</v>
      </c>
      <c r="H2095" s="22">
        <v>423507</v>
      </c>
      <c r="I2095" s="22">
        <v>117180.66532032</v>
      </c>
      <c r="J2095" s="21" t="s">
        <v>7952</v>
      </c>
      <c r="K2095" s="21"/>
      <c r="L2095" s="22">
        <v>2991184</v>
      </c>
      <c r="M2095" s="22">
        <v>0</v>
      </c>
      <c r="N2095" s="21" t="s">
        <v>12509</v>
      </c>
      <c r="O2095" s="8">
        <v>44637</v>
      </c>
      <c r="P2095" s="21" t="s">
        <v>12519</v>
      </c>
      <c r="Q2095" s="22">
        <f>Table1_2[[#This Row],[Bank Deposit]]-Table1_2[[#This Row],[Saving Accounts]]</f>
        <v>306326.33467968</v>
      </c>
      <c r="R2095" s="22">
        <f>IF(AND(Table1_2[[#This Row],[Bank Deposit]]&gt;=500000),Table1_2[[#This Row],[Bank Deposit]]+Table1_2[[#This Row],[Bank Deposit]]*0.02,Table1_2[[#This Row],[Bank Deposit]])</f>
        <v>423507</v>
      </c>
    </row>
    <row r="2096" spans="1:18" x14ac:dyDescent="0.25">
      <c r="A2096" s="21" t="s">
        <v>3315</v>
      </c>
      <c r="B2096">
        <v>395085982</v>
      </c>
      <c r="C2096">
        <v>32</v>
      </c>
      <c r="D2096" s="8">
        <v>33018</v>
      </c>
      <c r="E2096" s="21" t="s">
        <v>1094</v>
      </c>
      <c r="F2096" s="21" t="s">
        <v>557</v>
      </c>
      <c r="G2096" s="21" t="s">
        <v>3058</v>
      </c>
      <c r="H2096" s="22">
        <v>999829</v>
      </c>
      <c r="I2096" s="22">
        <v>169196.44803264001</v>
      </c>
      <c r="J2096" s="21" t="s">
        <v>3317</v>
      </c>
      <c r="K2096" s="21"/>
      <c r="L2096" s="22">
        <v>1047953233</v>
      </c>
      <c r="M2096" s="22">
        <v>0</v>
      </c>
      <c r="N2096" s="21" t="s">
        <v>12539</v>
      </c>
      <c r="O2096" s="8">
        <v>44243</v>
      </c>
      <c r="P2096" s="21" t="s">
        <v>12510</v>
      </c>
      <c r="Q2096" s="22">
        <f>Table1_2[[#This Row],[Bank Deposit]]-Table1_2[[#This Row],[Saving Accounts]]</f>
        <v>830632.55196735996</v>
      </c>
      <c r="R2096" s="22">
        <f>IF(AND(Table1_2[[#This Row],[Bank Deposit]]&gt;=500000),Table1_2[[#This Row],[Bank Deposit]]+Table1_2[[#This Row],[Bank Deposit]]*0.02,Table1_2[[#This Row],[Bank Deposit]])</f>
        <v>1019825.58</v>
      </c>
    </row>
    <row r="2097" spans="1:18" x14ac:dyDescent="0.25">
      <c r="A2097" s="21" t="s">
        <v>3061</v>
      </c>
      <c r="B2097">
        <v>82561349</v>
      </c>
      <c r="C2097">
        <v>40</v>
      </c>
      <c r="D2097" s="8">
        <v>30096</v>
      </c>
      <c r="E2097" s="21" t="s">
        <v>1094</v>
      </c>
      <c r="F2097" s="21" t="s">
        <v>814</v>
      </c>
      <c r="G2097" s="21" t="s">
        <v>3058</v>
      </c>
      <c r="H2097" s="22">
        <v>609698</v>
      </c>
      <c r="I2097" s="22">
        <v>279851.44222079997</v>
      </c>
      <c r="J2097" s="21" t="s">
        <v>3063</v>
      </c>
      <c r="K2097" s="21"/>
      <c r="L2097" s="22">
        <v>572042925</v>
      </c>
      <c r="M2097" s="22">
        <v>0</v>
      </c>
      <c r="N2097" s="21" t="s">
        <v>12539</v>
      </c>
      <c r="O2097" s="8">
        <v>44558</v>
      </c>
      <c r="P2097" s="21" t="s">
        <v>12510</v>
      </c>
      <c r="Q2097" s="22">
        <f>Table1_2[[#This Row],[Bank Deposit]]-Table1_2[[#This Row],[Saving Accounts]]</f>
        <v>329846.55777920003</v>
      </c>
      <c r="R2097" s="22">
        <f>IF(AND(Table1_2[[#This Row],[Bank Deposit]]&gt;=500000),Table1_2[[#This Row],[Bank Deposit]]+Table1_2[[#This Row],[Bank Deposit]]*0.02,Table1_2[[#This Row],[Bank Deposit]])</f>
        <v>621891.96</v>
      </c>
    </row>
    <row r="2098" spans="1:18" x14ac:dyDescent="0.25">
      <c r="A2098" s="21" t="s">
        <v>1560</v>
      </c>
      <c r="B2098">
        <v>508621987</v>
      </c>
      <c r="C2098">
        <v>32</v>
      </c>
      <c r="D2098" s="8">
        <v>33018</v>
      </c>
      <c r="E2098" s="21" t="s">
        <v>1094</v>
      </c>
      <c r="F2098" s="21" t="s">
        <v>208</v>
      </c>
      <c r="G2098" s="21" t="s">
        <v>14</v>
      </c>
      <c r="H2098" s="22">
        <v>1218780</v>
      </c>
      <c r="I2098" s="22">
        <v>629134.168894</v>
      </c>
      <c r="J2098" s="21" t="s">
        <v>1562</v>
      </c>
      <c r="K2098" s="21"/>
      <c r="L2098" s="22">
        <v>1012850208</v>
      </c>
      <c r="M2098" s="22">
        <v>0</v>
      </c>
      <c r="N2098" s="21" t="s">
        <v>12522</v>
      </c>
      <c r="O2098" s="8">
        <v>44277</v>
      </c>
      <c r="P2098" s="21" t="s">
        <v>12512</v>
      </c>
      <c r="Q2098" s="22">
        <f>Table1_2[[#This Row],[Bank Deposit]]-Table1_2[[#This Row],[Saving Accounts]]</f>
        <v>589645.831106</v>
      </c>
      <c r="R2098" s="22">
        <f>IF(AND(Table1_2[[#This Row],[Bank Deposit]]&gt;=500000),Table1_2[[#This Row],[Bank Deposit]]+Table1_2[[#This Row],[Bank Deposit]]*0.02,Table1_2[[#This Row],[Bank Deposit]])</f>
        <v>1243155.6000000001</v>
      </c>
    </row>
    <row r="2099" spans="1:18" x14ac:dyDescent="0.25">
      <c r="A2099" s="21" t="s">
        <v>7026</v>
      </c>
      <c r="B2099">
        <v>513611430</v>
      </c>
      <c r="C2099">
        <v>48</v>
      </c>
      <c r="D2099" s="8">
        <v>27174</v>
      </c>
      <c r="E2099" s="21" t="s">
        <v>12</v>
      </c>
      <c r="F2099" s="21" t="s">
        <v>940</v>
      </c>
      <c r="G2099" s="21" t="s">
        <v>4095</v>
      </c>
      <c r="H2099" s="22">
        <v>118110</v>
      </c>
      <c r="I2099" s="22">
        <v>51538.824480000003</v>
      </c>
      <c r="J2099" s="21" t="s">
        <v>7028</v>
      </c>
      <c r="K2099" s="21"/>
      <c r="L2099" s="22">
        <v>1299813132</v>
      </c>
      <c r="M2099" s="22">
        <v>0</v>
      </c>
      <c r="N2099" s="21" t="s">
        <v>12525</v>
      </c>
      <c r="O2099" s="8">
        <v>44463</v>
      </c>
      <c r="P2099" s="21" t="s">
        <v>12564</v>
      </c>
      <c r="Q2099" s="22">
        <f>Table1_2[[#This Row],[Bank Deposit]]-Table1_2[[#This Row],[Saving Accounts]]</f>
        <v>66571.17551999999</v>
      </c>
      <c r="R2099" s="22">
        <f>IF(AND(Table1_2[[#This Row],[Bank Deposit]]&gt;=500000),Table1_2[[#This Row],[Bank Deposit]]+Table1_2[[#This Row],[Bank Deposit]]*0.02,Table1_2[[#This Row],[Bank Deposit]])</f>
        <v>118110</v>
      </c>
    </row>
    <row r="2100" spans="1:18" x14ac:dyDescent="0.25">
      <c r="A2100" s="21" t="s">
        <v>542</v>
      </c>
      <c r="B2100">
        <v>601592292</v>
      </c>
      <c r="C2100">
        <v>32</v>
      </c>
      <c r="D2100" s="8">
        <v>33018</v>
      </c>
      <c r="E2100" s="21" t="s">
        <v>12</v>
      </c>
      <c r="F2100" s="21" t="s">
        <v>130</v>
      </c>
      <c r="G2100" s="21" t="s">
        <v>14</v>
      </c>
      <c r="H2100" s="22">
        <v>894793</v>
      </c>
      <c r="I2100" s="22">
        <v>427861.53222984</v>
      </c>
      <c r="J2100" s="21" t="s">
        <v>544</v>
      </c>
      <c r="K2100" s="21"/>
      <c r="L2100" s="22">
        <v>1356682367</v>
      </c>
      <c r="M2100" s="22">
        <v>5721867072</v>
      </c>
      <c r="N2100" s="21" t="s">
        <v>12515</v>
      </c>
      <c r="O2100" s="8">
        <v>44262</v>
      </c>
      <c r="P2100" s="21" t="s">
        <v>12506</v>
      </c>
      <c r="Q2100" s="22">
        <f>Table1_2[[#This Row],[Bank Deposit]]-Table1_2[[#This Row],[Saving Accounts]]</f>
        <v>466931.46777016</v>
      </c>
      <c r="R2100" s="22">
        <f>IF(AND(Table1_2[[#This Row],[Bank Deposit]]&gt;=500000),Table1_2[[#This Row],[Bank Deposit]]+Table1_2[[#This Row],[Bank Deposit]]*0.02,Table1_2[[#This Row],[Bank Deposit]])</f>
        <v>912688.86</v>
      </c>
    </row>
    <row r="2101" spans="1:18" x14ac:dyDescent="0.25">
      <c r="A2101" s="21" t="s">
        <v>8519</v>
      </c>
      <c r="B2101">
        <v>306241973</v>
      </c>
      <c r="C2101">
        <v>78</v>
      </c>
      <c r="D2101" s="8">
        <v>16216.5</v>
      </c>
      <c r="E2101" s="21" t="s">
        <v>12</v>
      </c>
      <c r="F2101" s="21" t="s">
        <v>106</v>
      </c>
      <c r="G2101" s="21" t="s">
        <v>2773</v>
      </c>
      <c r="H2101" s="22">
        <v>1424891</v>
      </c>
      <c r="I2101" s="22">
        <v>151478.35414272</v>
      </c>
      <c r="J2101" s="21" t="s">
        <v>8521</v>
      </c>
      <c r="K2101" s="21"/>
      <c r="L2101" s="22">
        <v>4912948222</v>
      </c>
      <c r="M2101" s="22">
        <v>0</v>
      </c>
      <c r="N2101" s="21" t="s">
        <v>12539</v>
      </c>
      <c r="O2101" s="8">
        <v>44587</v>
      </c>
      <c r="P2101" s="21" t="s">
        <v>12512</v>
      </c>
      <c r="Q2101" s="22">
        <f>Table1_2[[#This Row],[Bank Deposit]]-Table1_2[[#This Row],[Saving Accounts]]</f>
        <v>1273412.6458572801</v>
      </c>
      <c r="R2101" s="22">
        <f>IF(AND(Table1_2[[#This Row],[Bank Deposit]]&gt;=500000),Table1_2[[#This Row],[Bank Deposit]]+Table1_2[[#This Row],[Bank Deposit]]*0.02,Table1_2[[#This Row],[Bank Deposit]])</f>
        <v>1453388.82</v>
      </c>
    </row>
    <row r="2102" spans="1:18" x14ac:dyDescent="0.25">
      <c r="A2102" s="21" t="s">
        <v>1057</v>
      </c>
      <c r="B2102">
        <v>110491505</v>
      </c>
      <c r="C2102">
        <v>75</v>
      </c>
      <c r="D2102" s="8">
        <v>17312.25</v>
      </c>
      <c r="E2102" s="21" t="s">
        <v>12</v>
      </c>
      <c r="F2102" s="21" t="s">
        <v>213</v>
      </c>
      <c r="G2102" s="21" t="s">
        <v>14</v>
      </c>
      <c r="H2102" s="22">
        <v>170837</v>
      </c>
      <c r="I2102" s="22">
        <v>121294.341</v>
      </c>
      <c r="J2102" s="21" t="s">
        <v>1059</v>
      </c>
      <c r="K2102" s="21"/>
      <c r="L2102" s="22">
        <v>309505875</v>
      </c>
      <c r="M2102" s="22">
        <v>0</v>
      </c>
      <c r="N2102" s="21" t="s">
        <v>12522</v>
      </c>
      <c r="O2102" s="8">
        <v>44400</v>
      </c>
      <c r="P2102" s="21" t="s">
        <v>12510</v>
      </c>
      <c r="Q2102" s="22">
        <f>Table1_2[[#This Row],[Bank Deposit]]-Table1_2[[#This Row],[Saving Accounts]]</f>
        <v>49542.659</v>
      </c>
      <c r="R2102" s="22">
        <f>IF(AND(Table1_2[[#This Row],[Bank Deposit]]&gt;=500000),Table1_2[[#This Row],[Bank Deposit]]+Table1_2[[#This Row],[Bank Deposit]]*0.02,Table1_2[[#This Row],[Bank Deposit]])</f>
        <v>170837</v>
      </c>
    </row>
    <row r="2103" spans="1:18" x14ac:dyDescent="0.25">
      <c r="A2103" s="21" t="s">
        <v>7753</v>
      </c>
      <c r="B2103">
        <v>906291581</v>
      </c>
      <c r="C2103">
        <v>53</v>
      </c>
      <c r="D2103" s="8">
        <v>25347.75</v>
      </c>
      <c r="E2103" s="21" t="s">
        <v>12</v>
      </c>
      <c r="F2103" s="21" t="s">
        <v>340</v>
      </c>
      <c r="G2103" s="21" t="s">
        <v>3058</v>
      </c>
      <c r="H2103" s="22">
        <v>58018</v>
      </c>
      <c r="I2103" s="22">
        <v>20257.316465399999</v>
      </c>
      <c r="J2103" s="21" t="s">
        <v>7755</v>
      </c>
      <c r="K2103" s="21"/>
      <c r="L2103" s="22">
        <v>842083584</v>
      </c>
      <c r="M2103" s="22">
        <v>0</v>
      </c>
      <c r="N2103" s="21" t="s">
        <v>12505</v>
      </c>
      <c r="O2103" s="8">
        <v>44299</v>
      </c>
      <c r="P2103" s="21" t="s">
        <v>12506</v>
      </c>
      <c r="Q2103" s="22">
        <f>Table1_2[[#This Row],[Bank Deposit]]-Table1_2[[#This Row],[Saving Accounts]]</f>
        <v>37760.683534600001</v>
      </c>
      <c r="R2103" s="22">
        <f>IF(AND(Table1_2[[#This Row],[Bank Deposit]]&gt;=500000),Table1_2[[#This Row],[Bank Deposit]]+Table1_2[[#This Row],[Bank Deposit]]*0.02,Table1_2[[#This Row],[Bank Deposit]])</f>
        <v>58018</v>
      </c>
    </row>
    <row r="2104" spans="1:18" x14ac:dyDescent="0.25">
      <c r="A2104" s="21" t="s">
        <v>46</v>
      </c>
      <c r="B2104">
        <v>975654580</v>
      </c>
      <c r="C2104">
        <v>37</v>
      </c>
      <c r="D2104" s="8">
        <v>31191.75</v>
      </c>
      <c r="E2104" s="21" t="s">
        <v>12</v>
      </c>
      <c r="F2104" s="21" t="s">
        <v>48</v>
      </c>
      <c r="G2104" s="21" t="s">
        <v>14</v>
      </c>
      <c r="H2104" s="22">
        <v>1192559</v>
      </c>
      <c r="I2104" s="22">
        <v>432509.25924854999</v>
      </c>
      <c r="J2104" s="21" t="s">
        <v>50</v>
      </c>
      <c r="K2104" s="21"/>
      <c r="L2104" s="22">
        <v>1130181384</v>
      </c>
      <c r="M2104" s="22">
        <v>0</v>
      </c>
      <c r="N2104" s="21" t="s">
        <v>12522</v>
      </c>
      <c r="O2104" s="8">
        <v>44221</v>
      </c>
      <c r="P2104" s="21" t="s">
        <v>12510</v>
      </c>
      <c r="Q2104" s="22">
        <f>Table1_2[[#This Row],[Bank Deposit]]-Table1_2[[#This Row],[Saving Accounts]]</f>
        <v>760049.74075144995</v>
      </c>
      <c r="R2104" s="22">
        <f>IF(AND(Table1_2[[#This Row],[Bank Deposit]]&gt;=500000),Table1_2[[#This Row],[Bank Deposit]]+Table1_2[[#This Row],[Bank Deposit]]*0.02,Table1_2[[#This Row],[Bank Deposit]])</f>
        <v>1216410.18</v>
      </c>
    </row>
    <row r="2105" spans="1:18" x14ac:dyDescent="0.25">
      <c r="A2105" s="21" t="s">
        <v>7449</v>
      </c>
      <c r="B2105">
        <v>912361340</v>
      </c>
      <c r="C2105">
        <v>36</v>
      </c>
      <c r="D2105" s="8">
        <v>31557</v>
      </c>
      <c r="E2105" s="21" t="s">
        <v>12</v>
      </c>
      <c r="F2105" s="21" t="s">
        <v>636</v>
      </c>
      <c r="G2105" s="21" t="s">
        <v>4220</v>
      </c>
      <c r="H2105" s="22">
        <v>192759</v>
      </c>
      <c r="I2105" s="22">
        <v>39899.460780000001</v>
      </c>
      <c r="J2105" s="21" t="s">
        <v>7451</v>
      </c>
      <c r="K2105" s="21"/>
      <c r="L2105" s="22">
        <v>2272508928</v>
      </c>
      <c r="M2105" s="22">
        <v>0</v>
      </c>
      <c r="N2105" s="21" t="s">
        <v>12522</v>
      </c>
      <c r="O2105" s="8">
        <v>44257</v>
      </c>
      <c r="P2105" s="21" t="s">
        <v>12510</v>
      </c>
      <c r="Q2105" s="22">
        <f>Table1_2[[#This Row],[Bank Deposit]]-Table1_2[[#This Row],[Saving Accounts]]</f>
        <v>152859.53922000001</v>
      </c>
      <c r="R2105" s="22">
        <f>IF(AND(Table1_2[[#This Row],[Bank Deposit]]&gt;=500000),Table1_2[[#This Row],[Bank Deposit]]+Table1_2[[#This Row],[Bank Deposit]]*0.02,Table1_2[[#This Row],[Bank Deposit]])</f>
        <v>192759</v>
      </c>
    </row>
    <row r="2106" spans="1:18" x14ac:dyDescent="0.25">
      <c r="A2106" s="21" t="s">
        <v>3156</v>
      </c>
      <c r="B2106">
        <v>685862122</v>
      </c>
      <c r="C2106">
        <v>70</v>
      </c>
      <c r="D2106" s="8">
        <v>19138.5</v>
      </c>
      <c r="E2106" s="21" t="s">
        <v>1094</v>
      </c>
      <c r="F2106" s="21" t="s">
        <v>610</v>
      </c>
      <c r="G2106" s="21" t="s">
        <v>3058</v>
      </c>
      <c r="H2106" s="22">
        <v>549059</v>
      </c>
      <c r="I2106" s="22">
        <v>193966.5141414</v>
      </c>
      <c r="J2106" s="21" t="s">
        <v>3158</v>
      </c>
      <c r="K2106" s="21"/>
      <c r="L2106" s="22">
        <v>1701962112</v>
      </c>
      <c r="M2106" s="22">
        <v>0</v>
      </c>
      <c r="N2106" s="21" t="s">
        <v>12525</v>
      </c>
      <c r="O2106" s="8">
        <v>44411</v>
      </c>
      <c r="P2106" s="21" t="s">
        <v>12506</v>
      </c>
      <c r="Q2106" s="22">
        <f>Table1_2[[#This Row],[Bank Deposit]]-Table1_2[[#This Row],[Saving Accounts]]</f>
        <v>355092.4858586</v>
      </c>
      <c r="R2106" s="22">
        <f>IF(AND(Table1_2[[#This Row],[Bank Deposit]]&gt;=500000),Table1_2[[#This Row],[Bank Deposit]]+Table1_2[[#This Row],[Bank Deposit]]*0.02,Table1_2[[#This Row],[Bank Deposit]])</f>
        <v>560040.18000000005</v>
      </c>
    </row>
    <row r="2107" spans="1:18" x14ac:dyDescent="0.25">
      <c r="A2107" s="21" t="s">
        <v>7217</v>
      </c>
      <c r="B2107">
        <v>368129271</v>
      </c>
      <c r="C2107">
        <v>57</v>
      </c>
      <c r="D2107" s="8">
        <v>23886.75</v>
      </c>
      <c r="E2107" s="21" t="s">
        <v>12</v>
      </c>
      <c r="F2107" s="21" t="s">
        <v>1799</v>
      </c>
      <c r="G2107" s="21" t="s">
        <v>4105</v>
      </c>
      <c r="H2107" s="22">
        <v>591197</v>
      </c>
      <c r="I2107" s="22">
        <v>132236.91786240001</v>
      </c>
      <c r="J2107" s="21" t="s">
        <v>7219</v>
      </c>
      <c r="K2107" s="21"/>
      <c r="L2107" s="22">
        <v>318803125</v>
      </c>
      <c r="M2107" s="22">
        <v>0</v>
      </c>
      <c r="N2107" s="21" t="s">
        <v>12522</v>
      </c>
      <c r="O2107" s="8">
        <v>44294</v>
      </c>
      <c r="P2107" s="21" t="s">
        <v>12510</v>
      </c>
      <c r="Q2107" s="22">
        <f>Table1_2[[#This Row],[Bank Deposit]]-Table1_2[[#This Row],[Saving Accounts]]</f>
        <v>458960.08213759999</v>
      </c>
      <c r="R2107" s="22">
        <f>IF(AND(Table1_2[[#This Row],[Bank Deposit]]&gt;=500000),Table1_2[[#This Row],[Bank Deposit]]+Table1_2[[#This Row],[Bank Deposit]]*0.02,Table1_2[[#This Row],[Bank Deposit]])</f>
        <v>603020.93999999994</v>
      </c>
    </row>
    <row r="2108" spans="1:18" x14ac:dyDescent="0.25">
      <c r="A2108" s="21" t="s">
        <v>8113</v>
      </c>
      <c r="B2108">
        <v>646448345</v>
      </c>
      <c r="C2108">
        <v>50</v>
      </c>
      <c r="D2108" s="8">
        <v>26443.5</v>
      </c>
      <c r="E2108" s="21" t="s">
        <v>12</v>
      </c>
      <c r="F2108" s="21" t="s">
        <v>176</v>
      </c>
      <c r="G2108" s="21" t="s">
        <v>3331</v>
      </c>
      <c r="H2108" s="22">
        <v>1453804</v>
      </c>
      <c r="I2108" s="22">
        <v>378382.04197055998</v>
      </c>
      <c r="J2108" s="21" t="s">
        <v>8115</v>
      </c>
      <c r="K2108" s="21"/>
      <c r="L2108" s="22">
        <v>25059615</v>
      </c>
      <c r="M2108" s="22">
        <v>0</v>
      </c>
      <c r="N2108" s="21" t="s">
        <v>12509</v>
      </c>
      <c r="O2108" s="8">
        <v>44461</v>
      </c>
      <c r="P2108" s="21" t="s">
        <v>12510</v>
      </c>
      <c r="Q2108" s="22">
        <f>Table1_2[[#This Row],[Bank Deposit]]-Table1_2[[#This Row],[Saving Accounts]]</f>
        <v>1075421.9580294401</v>
      </c>
      <c r="R2108" s="22">
        <f>IF(AND(Table1_2[[#This Row],[Bank Deposit]]&gt;=500000),Table1_2[[#This Row],[Bank Deposit]]+Table1_2[[#This Row],[Bank Deposit]]*0.02,Table1_2[[#This Row],[Bank Deposit]])</f>
        <v>1482880.08</v>
      </c>
    </row>
    <row r="2109" spans="1:18" x14ac:dyDescent="0.25">
      <c r="A2109" s="21" t="s">
        <v>3297</v>
      </c>
      <c r="B2109">
        <v>140511338</v>
      </c>
      <c r="C2109">
        <v>46</v>
      </c>
      <c r="D2109" s="8">
        <v>27904.5</v>
      </c>
      <c r="E2109" s="21" t="s">
        <v>1094</v>
      </c>
      <c r="F2109" s="21" t="s">
        <v>1576</v>
      </c>
      <c r="G2109" s="21" t="s">
        <v>3058</v>
      </c>
      <c r="H2109" s="22">
        <v>602428</v>
      </c>
      <c r="I2109" s="22">
        <v>98781.686451000001</v>
      </c>
      <c r="J2109" s="21" t="s">
        <v>3299</v>
      </c>
      <c r="K2109" s="21"/>
      <c r="L2109" s="22">
        <v>629734275</v>
      </c>
      <c r="M2109" s="22">
        <v>0</v>
      </c>
      <c r="N2109" s="21" t="s">
        <v>12539</v>
      </c>
      <c r="O2109" s="8">
        <v>44550</v>
      </c>
      <c r="P2109" s="21" t="s">
        <v>12566</v>
      </c>
      <c r="Q2109" s="22">
        <f>Table1_2[[#This Row],[Bank Deposit]]-Table1_2[[#This Row],[Saving Accounts]]</f>
        <v>503646.31354900001</v>
      </c>
      <c r="R2109" s="22">
        <f>IF(AND(Table1_2[[#This Row],[Bank Deposit]]&gt;=500000),Table1_2[[#This Row],[Bank Deposit]]+Table1_2[[#This Row],[Bank Deposit]]*0.02,Table1_2[[#This Row],[Bank Deposit]])</f>
        <v>614476.56000000006</v>
      </c>
    </row>
    <row r="2110" spans="1:18" x14ac:dyDescent="0.25">
      <c r="A2110" s="21" t="s">
        <v>7543</v>
      </c>
      <c r="B2110">
        <v>453758837</v>
      </c>
      <c r="C2110">
        <v>75</v>
      </c>
      <c r="D2110" s="8">
        <v>17312.25</v>
      </c>
      <c r="E2110" s="21" t="s">
        <v>12</v>
      </c>
      <c r="F2110" s="21" t="s">
        <v>24</v>
      </c>
      <c r="G2110" s="21" t="s">
        <v>4220</v>
      </c>
      <c r="H2110" s="22">
        <v>1769698</v>
      </c>
      <c r="I2110" s="22">
        <v>321053.81356799998</v>
      </c>
      <c r="J2110" s="21" t="s">
        <v>7545</v>
      </c>
      <c r="K2110" s="21"/>
      <c r="L2110" s="22">
        <v>3144473475</v>
      </c>
      <c r="M2110" s="22">
        <v>0</v>
      </c>
      <c r="N2110" s="21" t="s">
        <v>12522</v>
      </c>
      <c r="O2110" s="8">
        <v>44290</v>
      </c>
      <c r="P2110" s="21" t="s">
        <v>12510</v>
      </c>
      <c r="Q2110" s="22">
        <f>Table1_2[[#This Row],[Bank Deposit]]-Table1_2[[#This Row],[Saving Accounts]]</f>
        <v>1448644.186432</v>
      </c>
      <c r="R2110" s="22">
        <f>IF(AND(Table1_2[[#This Row],[Bank Deposit]]&gt;=500000),Table1_2[[#This Row],[Bank Deposit]]+Table1_2[[#This Row],[Bank Deposit]]*0.02,Table1_2[[#This Row],[Bank Deposit]])</f>
        <v>1805091.96</v>
      </c>
    </row>
    <row r="2111" spans="1:18" x14ac:dyDescent="0.25">
      <c r="A2111" s="21" t="s">
        <v>8632</v>
      </c>
      <c r="B2111">
        <v>156058632</v>
      </c>
      <c r="C2111">
        <v>18</v>
      </c>
      <c r="D2111" s="8">
        <v>38131.5</v>
      </c>
      <c r="E2111" s="21" t="s">
        <v>12</v>
      </c>
      <c r="F2111" s="21" t="s">
        <v>731</v>
      </c>
      <c r="G2111" s="21" t="s">
        <v>3820</v>
      </c>
      <c r="H2111" s="22">
        <v>280503</v>
      </c>
      <c r="I2111" s="22">
        <v>198801.54636864</v>
      </c>
      <c r="J2111" s="21" t="s">
        <v>8634</v>
      </c>
      <c r="K2111" s="21"/>
      <c r="L2111" s="22">
        <v>42453408</v>
      </c>
      <c r="M2111" s="22">
        <v>0</v>
      </c>
      <c r="N2111" s="21" t="s">
        <v>12509</v>
      </c>
      <c r="O2111" s="8">
        <v>44301</v>
      </c>
      <c r="P2111" s="21" t="s">
        <v>12510</v>
      </c>
      <c r="Q2111" s="22">
        <f>Table1_2[[#This Row],[Bank Deposit]]-Table1_2[[#This Row],[Saving Accounts]]</f>
        <v>81701.453631359997</v>
      </c>
      <c r="R2111" s="22">
        <f>IF(AND(Table1_2[[#This Row],[Bank Deposit]]&gt;=500000),Table1_2[[#This Row],[Bank Deposit]]+Table1_2[[#This Row],[Bank Deposit]]*0.02,Table1_2[[#This Row],[Bank Deposit]])</f>
        <v>280503</v>
      </c>
    </row>
    <row r="2112" spans="1:18" x14ac:dyDescent="0.25">
      <c r="A2112" s="21" t="s">
        <v>5524</v>
      </c>
      <c r="B2112">
        <v>417687954</v>
      </c>
      <c r="C2112">
        <v>68</v>
      </c>
      <c r="D2112" s="8">
        <v>19869</v>
      </c>
      <c r="E2112" s="21" t="s">
        <v>1094</v>
      </c>
      <c r="F2112" s="21" t="s">
        <v>3765</v>
      </c>
      <c r="G2112" s="21" t="s">
        <v>4084</v>
      </c>
      <c r="H2112" s="22">
        <v>435466</v>
      </c>
      <c r="I2112" s="22">
        <v>252896.8925088</v>
      </c>
      <c r="J2112" s="21" t="s">
        <v>5526</v>
      </c>
      <c r="K2112" s="21"/>
      <c r="L2112" s="22">
        <v>1487850312</v>
      </c>
      <c r="M2112" s="22">
        <v>0</v>
      </c>
      <c r="N2112" s="21" t="s">
        <v>12525</v>
      </c>
      <c r="O2112" s="8">
        <v>44309</v>
      </c>
      <c r="P2112" s="21" t="s">
        <v>12564</v>
      </c>
      <c r="Q2112" s="22">
        <f>Table1_2[[#This Row],[Bank Deposit]]-Table1_2[[#This Row],[Saving Accounts]]</f>
        <v>182569.1074912</v>
      </c>
      <c r="R2112" s="22">
        <f>IF(AND(Table1_2[[#This Row],[Bank Deposit]]&gt;=500000),Table1_2[[#This Row],[Bank Deposit]]+Table1_2[[#This Row],[Bank Deposit]]*0.02,Table1_2[[#This Row],[Bank Deposit]])</f>
        <v>435466</v>
      </c>
    </row>
    <row r="2113" spans="1:18" x14ac:dyDescent="0.25">
      <c r="A2113" s="21" t="s">
        <v>7455</v>
      </c>
      <c r="B2113">
        <v>829392885</v>
      </c>
      <c r="C2113">
        <v>69</v>
      </c>
      <c r="D2113" s="8">
        <v>19503.75</v>
      </c>
      <c r="E2113" s="21" t="s">
        <v>12</v>
      </c>
      <c r="F2113" s="21" t="s">
        <v>1426</v>
      </c>
      <c r="G2113" s="21" t="s">
        <v>4220</v>
      </c>
      <c r="H2113" s="22">
        <v>1324553</v>
      </c>
      <c r="I2113" s="22">
        <v>411757.52795631997</v>
      </c>
      <c r="J2113" s="21" t="s">
        <v>7457</v>
      </c>
      <c r="K2113" s="21"/>
      <c r="L2113" s="22">
        <v>1148613099</v>
      </c>
      <c r="M2113" s="22">
        <v>0</v>
      </c>
      <c r="N2113" s="21" t="s">
        <v>12522</v>
      </c>
      <c r="O2113" s="8">
        <v>44582</v>
      </c>
      <c r="P2113" s="21" t="s">
        <v>12510</v>
      </c>
      <c r="Q2113" s="22">
        <f>Table1_2[[#This Row],[Bank Deposit]]-Table1_2[[#This Row],[Saving Accounts]]</f>
        <v>912795.47204368003</v>
      </c>
      <c r="R2113" s="22">
        <f>IF(AND(Table1_2[[#This Row],[Bank Deposit]]&gt;=500000),Table1_2[[#This Row],[Bank Deposit]]+Table1_2[[#This Row],[Bank Deposit]]*0.02,Table1_2[[#This Row],[Bank Deposit]])</f>
        <v>1351044.06</v>
      </c>
    </row>
    <row r="2114" spans="1:18" x14ac:dyDescent="0.25">
      <c r="A2114" s="21" t="s">
        <v>7455</v>
      </c>
      <c r="B2114">
        <v>994777450</v>
      </c>
      <c r="C2114">
        <v>75</v>
      </c>
      <c r="D2114" s="8">
        <v>37778.5</v>
      </c>
      <c r="E2114" s="21" t="s">
        <v>1094</v>
      </c>
      <c r="F2114" s="21" t="s">
        <v>15541</v>
      </c>
      <c r="G2114" s="21" t="s">
        <v>14</v>
      </c>
      <c r="H2114" s="22">
        <v>879406</v>
      </c>
      <c r="I2114" s="22">
        <v>227263.85127902956</v>
      </c>
      <c r="J2114" s="21" t="s">
        <v>9082</v>
      </c>
      <c r="K2114" s="21"/>
      <c r="L2114" s="22">
        <v>1148613099</v>
      </c>
      <c r="M2114" s="22">
        <v>0</v>
      </c>
      <c r="N2114" s="21" t="s">
        <v>12525</v>
      </c>
      <c r="O2114" s="8">
        <v>44232</v>
      </c>
      <c r="P2114" s="21" t="s">
        <v>12564</v>
      </c>
      <c r="Q2114" s="22">
        <f>Table1_2[[#This Row],[Bank Deposit]]-Table1_2[[#This Row],[Saving Accounts]]</f>
        <v>652142.14872097038</v>
      </c>
      <c r="R2114" s="22">
        <f>IF(AND(Table1_2[[#This Row],[Bank Deposit]]&gt;=500000),Table1_2[[#This Row],[Bank Deposit]]+Table1_2[[#This Row],[Bank Deposit]]*0.02,Table1_2[[#This Row],[Bank Deposit]])</f>
        <v>896994.12</v>
      </c>
    </row>
    <row r="2115" spans="1:18" x14ac:dyDescent="0.25">
      <c r="A2115" s="21" t="s">
        <v>4023</v>
      </c>
      <c r="B2115">
        <v>844852319</v>
      </c>
      <c r="C2115">
        <v>28</v>
      </c>
      <c r="D2115" s="8">
        <v>34479</v>
      </c>
      <c r="E2115" s="21" t="s">
        <v>1094</v>
      </c>
      <c r="F2115" s="21" t="s">
        <v>636</v>
      </c>
      <c r="G2115" s="21" t="s">
        <v>3820</v>
      </c>
      <c r="H2115" s="22">
        <v>426926</v>
      </c>
      <c r="I2115" s="22">
        <v>92197.850611999995</v>
      </c>
      <c r="J2115" s="21" t="s">
        <v>4025</v>
      </c>
      <c r="K2115" s="21"/>
      <c r="L2115" s="22">
        <v>1250631525</v>
      </c>
      <c r="M2115" s="22">
        <v>0</v>
      </c>
      <c r="N2115" s="21" t="s">
        <v>12522</v>
      </c>
      <c r="O2115" s="8">
        <v>44359</v>
      </c>
      <c r="P2115" s="21" t="s">
        <v>12510</v>
      </c>
      <c r="Q2115" s="22">
        <f>Table1_2[[#This Row],[Bank Deposit]]-Table1_2[[#This Row],[Saving Accounts]]</f>
        <v>334728.14938800002</v>
      </c>
      <c r="R2115" s="22">
        <f>IF(AND(Table1_2[[#This Row],[Bank Deposit]]&gt;=500000),Table1_2[[#This Row],[Bank Deposit]]+Table1_2[[#This Row],[Bank Deposit]]*0.02,Table1_2[[#This Row],[Bank Deposit]])</f>
        <v>426926</v>
      </c>
    </row>
    <row r="2116" spans="1:18" x14ac:dyDescent="0.25">
      <c r="A2116" s="21" t="s">
        <v>8979</v>
      </c>
      <c r="B2116">
        <v>532704877</v>
      </c>
      <c r="C2116">
        <v>40</v>
      </c>
      <c r="D2116" s="8">
        <v>38063.25</v>
      </c>
      <c r="E2116" s="21" t="s">
        <v>1094</v>
      </c>
      <c r="F2116" s="21" t="s">
        <v>15540</v>
      </c>
      <c r="G2116" s="21" t="s">
        <v>4070</v>
      </c>
      <c r="H2116" s="22">
        <v>633523</v>
      </c>
      <c r="I2116" s="22">
        <v>606383.92167307227</v>
      </c>
      <c r="J2116" s="21" t="s">
        <v>8981</v>
      </c>
      <c r="K2116" s="21"/>
      <c r="L2116" s="22">
        <v>153473229</v>
      </c>
      <c r="M2116" s="22">
        <v>0</v>
      </c>
      <c r="N2116" s="21" t="s">
        <v>12505</v>
      </c>
      <c r="O2116" s="8">
        <v>44594</v>
      </c>
      <c r="P2116" s="21" t="s">
        <v>12512</v>
      </c>
      <c r="Q2116" s="22">
        <f>Table1_2[[#This Row],[Bank Deposit]]-Table1_2[[#This Row],[Saving Accounts]]</f>
        <v>27139.078326927731</v>
      </c>
      <c r="R2116" s="22">
        <f>IF(AND(Table1_2[[#This Row],[Bank Deposit]]&gt;=500000),Table1_2[[#This Row],[Bank Deposit]]+Table1_2[[#This Row],[Bank Deposit]]*0.02,Table1_2[[#This Row],[Bank Deposit]])</f>
        <v>646193.46</v>
      </c>
    </row>
    <row r="2117" spans="1:18" x14ac:dyDescent="0.25">
      <c r="A2117" s="21" t="s">
        <v>8899</v>
      </c>
      <c r="B2117">
        <v>900259264</v>
      </c>
      <c r="C2117">
        <v>27</v>
      </c>
      <c r="D2117" s="8">
        <v>34844.25</v>
      </c>
      <c r="E2117" s="21" t="s">
        <v>12</v>
      </c>
      <c r="F2117" s="21" t="s">
        <v>19</v>
      </c>
      <c r="G2117" s="21" t="s">
        <v>3820</v>
      </c>
      <c r="H2117" s="22">
        <v>1033402</v>
      </c>
      <c r="I2117" s="22">
        <v>203054.34817919999</v>
      </c>
      <c r="J2117" s="21" t="s">
        <v>8901</v>
      </c>
      <c r="K2117" s="21"/>
      <c r="L2117" s="22">
        <v>800856379</v>
      </c>
      <c r="M2117" s="22">
        <v>0</v>
      </c>
      <c r="N2117" s="21" t="s">
        <v>12525</v>
      </c>
      <c r="O2117" s="8">
        <v>44518</v>
      </c>
      <c r="P2117" s="21" t="s">
        <v>12506</v>
      </c>
      <c r="Q2117" s="22">
        <f>Table1_2[[#This Row],[Bank Deposit]]-Table1_2[[#This Row],[Saving Accounts]]</f>
        <v>830347.65182080003</v>
      </c>
      <c r="R2117" s="22">
        <f>IF(AND(Table1_2[[#This Row],[Bank Deposit]]&gt;=500000),Table1_2[[#This Row],[Bank Deposit]]+Table1_2[[#This Row],[Bank Deposit]]*0.02,Table1_2[[#This Row],[Bank Deposit]])</f>
        <v>1054070.04</v>
      </c>
    </row>
    <row r="2118" spans="1:18" x14ac:dyDescent="0.25">
      <c r="A2118" s="21" t="s">
        <v>681</v>
      </c>
      <c r="B2118">
        <v>86269444</v>
      </c>
      <c r="C2118">
        <v>31</v>
      </c>
      <c r="D2118" s="8">
        <v>33383.25</v>
      </c>
      <c r="E2118" s="21" t="s">
        <v>12</v>
      </c>
      <c r="F2118" s="21" t="s">
        <v>682</v>
      </c>
      <c r="G2118" s="21" t="s">
        <v>14</v>
      </c>
      <c r="H2118" s="22">
        <v>245077</v>
      </c>
      <c r="I2118" s="22">
        <v>85600.022674320004</v>
      </c>
      <c r="J2118" s="21" t="s">
        <v>684</v>
      </c>
      <c r="K2118" s="21"/>
      <c r="L2118" s="22">
        <v>279170892</v>
      </c>
      <c r="M2118" s="22">
        <v>0</v>
      </c>
      <c r="N2118" s="21" t="s">
        <v>12505</v>
      </c>
      <c r="O2118" s="8">
        <v>44404</v>
      </c>
      <c r="P2118" s="21" t="s">
        <v>12506</v>
      </c>
      <c r="Q2118" s="22">
        <f>Table1_2[[#This Row],[Bank Deposit]]-Table1_2[[#This Row],[Saving Accounts]]</f>
        <v>159476.97732568</v>
      </c>
      <c r="R2118" s="22">
        <f>IF(AND(Table1_2[[#This Row],[Bank Deposit]]&gt;=500000),Table1_2[[#This Row],[Bank Deposit]]+Table1_2[[#This Row],[Bank Deposit]]*0.02,Table1_2[[#This Row],[Bank Deposit]])</f>
        <v>245077</v>
      </c>
    </row>
    <row r="2119" spans="1:18" x14ac:dyDescent="0.25">
      <c r="A2119" s="21" t="s">
        <v>5059</v>
      </c>
      <c r="B2119">
        <v>858331470</v>
      </c>
      <c r="C2119">
        <v>35</v>
      </c>
      <c r="D2119" s="8">
        <v>31922.25</v>
      </c>
      <c r="E2119" s="21" t="s">
        <v>1094</v>
      </c>
      <c r="F2119" s="21" t="s">
        <v>807</v>
      </c>
      <c r="G2119" s="21" t="s">
        <v>4084</v>
      </c>
      <c r="H2119" s="22">
        <v>2844790</v>
      </c>
      <c r="I2119" s="22">
        <v>386732.26253375999</v>
      </c>
      <c r="J2119" s="21" t="s">
        <v>5061</v>
      </c>
      <c r="K2119" s="21"/>
      <c r="L2119" s="22">
        <v>3372874284</v>
      </c>
      <c r="M2119" s="22">
        <v>0</v>
      </c>
      <c r="N2119" s="21" t="s">
        <v>12525</v>
      </c>
      <c r="O2119" s="8">
        <v>44215</v>
      </c>
      <c r="P2119" s="21" t="s">
        <v>12564</v>
      </c>
      <c r="Q2119" s="22">
        <f>Table1_2[[#This Row],[Bank Deposit]]-Table1_2[[#This Row],[Saving Accounts]]</f>
        <v>2458057.7374662398</v>
      </c>
      <c r="R2119" s="22">
        <f>IF(AND(Table1_2[[#This Row],[Bank Deposit]]&gt;=500000),Table1_2[[#This Row],[Bank Deposit]]+Table1_2[[#This Row],[Bank Deposit]]*0.02,Table1_2[[#This Row],[Bank Deposit]])</f>
        <v>2901685.8</v>
      </c>
    </row>
    <row r="2120" spans="1:18" x14ac:dyDescent="0.25">
      <c r="A2120" s="21" t="s">
        <v>3237</v>
      </c>
      <c r="B2120">
        <v>612724567</v>
      </c>
      <c r="C2120">
        <v>35</v>
      </c>
      <c r="D2120" s="8">
        <v>31922.25</v>
      </c>
      <c r="E2120" s="21" t="s">
        <v>1094</v>
      </c>
      <c r="F2120" s="21" t="s">
        <v>1469</v>
      </c>
      <c r="G2120" s="21" t="s">
        <v>3058</v>
      </c>
      <c r="H2120" s="22">
        <v>442275</v>
      </c>
      <c r="I2120" s="22">
        <v>537088.27553280001</v>
      </c>
      <c r="J2120" s="21" t="s">
        <v>3239</v>
      </c>
      <c r="K2120" s="21"/>
      <c r="L2120" s="22">
        <v>622651392</v>
      </c>
      <c r="M2120" s="22">
        <v>0</v>
      </c>
      <c r="N2120" s="21" t="s">
        <v>12522</v>
      </c>
      <c r="O2120" s="8">
        <v>44642</v>
      </c>
      <c r="P2120" s="21" t="s">
        <v>12510</v>
      </c>
      <c r="Q2120" s="22">
        <f>Table1_2[[#This Row],[Bank Deposit]]-Table1_2[[#This Row],[Saving Accounts]]</f>
        <v>-94813.275532800006</v>
      </c>
      <c r="R2120" s="22">
        <f>IF(AND(Table1_2[[#This Row],[Bank Deposit]]&gt;=500000),Table1_2[[#This Row],[Bank Deposit]]+Table1_2[[#This Row],[Bank Deposit]]*0.02,Table1_2[[#This Row],[Bank Deposit]])</f>
        <v>442275</v>
      </c>
    </row>
    <row r="2121" spans="1:18" x14ac:dyDescent="0.25">
      <c r="A2121" s="21" t="s">
        <v>4918</v>
      </c>
      <c r="B2121">
        <v>274284636</v>
      </c>
      <c r="C2121">
        <v>53</v>
      </c>
      <c r="D2121" s="8">
        <v>25347.75</v>
      </c>
      <c r="E2121" s="21" t="s">
        <v>1094</v>
      </c>
      <c r="F2121" s="21" t="s">
        <v>39</v>
      </c>
      <c r="G2121" s="21" t="s">
        <v>4066</v>
      </c>
      <c r="H2121" s="22">
        <v>394023</v>
      </c>
      <c r="I2121" s="22">
        <v>276559.24996799999</v>
      </c>
      <c r="J2121" s="21" t="s">
        <v>4920</v>
      </c>
      <c r="K2121" s="21"/>
      <c r="L2121" s="22">
        <v>3168418032</v>
      </c>
      <c r="M2121" s="22">
        <v>0</v>
      </c>
      <c r="N2121" s="21" t="s">
        <v>12525</v>
      </c>
      <c r="O2121" s="8">
        <v>44565</v>
      </c>
      <c r="P2121" s="21" t="s">
        <v>12506</v>
      </c>
      <c r="Q2121" s="22">
        <f>Table1_2[[#This Row],[Bank Deposit]]-Table1_2[[#This Row],[Saving Accounts]]</f>
        <v>117463.75003200001</v>
      </c>
      <c r="R2121" s="22">
        <f>IF(AND(Table1_2[[#This Row],[Bank Deposit]]&gt;=500000),Table1_2[[#This Row],[Bank Deposit]]+Table1_2[[#This Row],[Bank Deposit]]*0.02,Table1_2[[#This Row],[Bank Deposit]])</f>
        <v>394023</v>
      </c>
    </row>
    <row r="2122" spans="1:18" x14ac:dyDescent="0.25">
      <c r="A2122" s="21" t="s">
        <v>6451</v>
      </c>
      <c r="B2122">
        <v>411380326</v>
      </c>
      <c r="C2122">
        <v>22</v>
      </c>
      <c r="D2122" s="8">
        <v>36670.5</v>
      </c>
      <c r="E2122" s="21" t="s">
        <v>12</v>
      </c>
      <c r="F2122" s="21" t="s">
        <v>3765</v>
      </c>
      <c r="G2122" s="21" t="s">
        <v>4119</v>
      </c>
      <c r="H2122" s="22">
        <v>64849</v>
      </c>
      <c r="I2122" s="22">
        <v>39140.859139200002</v>
      </c>
      <c r="J2122" s="21" t="s">
        <v>6453</v>
      </c>
      <c r="K2122" s="21"/>
      <c r="L2122" s="22">
        <v>1117932354</v>
      </c>
      <c r="M2122" s="22">
        <v>0</v>
      </c>
      <c r="N2122" s="21" t="s">
        <v>12522</v>
      </c>
      <c r="O2122" s="8">
        <v>44355</v>
      </c>
      <c r="P2122" s="21" t="s">
        <v>12510</v>
      </c>
      <c r="Q2122" s="22">
        <f>Table1_2[[#This Row],[Bank Deposit]]-Table1_2[[#This Row],[Saving Accounts]]</f>
        <v>25708.140860799998</v>
      </c>
      <c r="R2122" s="22">
        <f>IF(AND(Table1_2[[#This Row],[Bank Deposit]]&gt;=500000),Table1_2[[#This Row],[Bank Deposit]]+Table1_2[[#This Row],[Bank Deposit]]*0.02,Table1_2[[#This Row],[Bank Deposit]])</f>
        <v>64849</v>
      </c>
    </row>
    <row r="2123" spans="1:18" x14ac:dyDescent="0.25">
      <c r="A2123" s="21" t="s">
        <v>4547</v>
      </c>
      <c r="B2123">
        <v>381042871</v>
      </c>
      <c r="C2123">
        <v>17</v>
      </c>
      <c r="D2123" s="8">
        <v>38496.75</v>
      </c>
      <c r="E2123" s="21" t="s">
        <v>1094</v>
      </c>
      <c r="F2123" s="21" t="s">
        <v>340</v>
      </c>
      <c r="G2123" s="21" t="s">
        <v>4095</v>
      </c>
      <c r="H2123" s="22">
        <v>1667275</v>
      </c>
      <c r="I2123" s="22">
        <v>612547.612005</v>
      </c>
      <c r="J2123" s="21" t="s">
        <v>4549</v>
      </c>
      <c r="K2123" s="21"/>
      <c r="L2123" s="22">
        <v>3976669164</v>
      </c>
      <c r="M2123" s="22">
        <v>0</v>
      </c>
      <c r="N2123" s="21" t="s">
        <v>12539</v>
      </c>
      <c r="O2123" s="8">
        <v>44344</v>
      </c>
      <c r="P2123" s="21" t="s">
        <v>12512</v>
      </c>
      <c r="Q2123" s="22">
        <f>Table1_2[[#This Row],[Bank Deposit]]-Table1_2[[#This Row],[Saving Accounts]]</f>
        <v>1054727.387995</v>
      </c>
      <c r="R2123" s="22">
        <f>IF(AND(Table1_2[[#This Row],[Bank Deposit]]&gt;=500000),Table1_2[[#This Row],[Bank Deposit]]+Table1_2[[#This Row],[Bank Deposit]]*0.02,Table1_2[[#This Row],[Bank Deposit]])</f>
        <v>1700620.5</v>
      </c>
    </row>
    <row r="2124" spans="1:18" x14ac:dyDescent="0.25">
      <c r="A2124" s="21" t="s">
        <v>6065</v>
      </c>
      <c r="B2124">
        <v>294503809</v>
      </c>
      <c r="C2124">
        <v>21</v>
      </c>
      <c r="D2124" s="8">
        <v>37035.75</v>
      </c>
      <c r="E2124" s="21" t="s">
        <v>12</v>
      </c>
      <c r="F2124" s="21" t="s">
        <v>213</v>
      </c>
      <c r="G2124" s="21" t="s">
        <v>4074</v>
      </c>
      <c r="H2124" s="22">
        <v>953948</v>
      </c>
      <c r="I2124" s="22">
        <v>550957.84302330005</v>
      </c>
      <c r="J2124" s="21" t="s">
        <v>6067</v>
      </c>
      <c r="K2124" s="21"/>
      <c r="L2124" s="22">
        <v>2751226374</v>
      </c>
      <c r="M2124" s="22">
        <v>0</v>
      </c>
      <c r="N2124" s="21" t="s">
        <v>12539</v>
      </c>
      <c r="O2124" s="8">
        <v>44306</v>
      </c>
      <c r="P2124" s="21" t="s">
        <v>12510</v>
      </c>
      <c r="Q2124" s="22">
        <f>Table1_2[[#This Row],[Bank Deposit]]-Table1_2[[#This Row],[Saving Accounts]]</f>
        <v>402990.15697669995</v>
      </c>
      <c r="R2124" s="22">
        <f>IF(AND(Table1_2[[#This Row],[Bank Deposit]]&gt;=500000),Table1_2[[#This Row],[Bank Deposit]]+Table1_2[[#This Row],[Bank Deposit]]*0.02,Table1_2[[#This Row],[Bank Deposit]])</f>
        <v>973026.96</v>
      </c>
    </row>
    <row r="2125" spans="1:18" x14ac:dyDescent="0.25">
      <c r="A2125" s="21" t="s">
        <v>1295</v>
      </c>
      <c r="B2125">
        <v>804813466</v>
      </c>
      <c r="C2125">
        <v>56</v>
      </c>
      <c r="D2125" s="8">
        <v>24252</v>
      </c>
      <c r="E2125" s="21" t="s">
        <v>1094</v>
      </c>
      <c r="F2125" s="21" t="s">
        <v>1252</v>
      </c>
      <c r="G2125" s="21" t="s">
        <v>14</v>
      </c>
      <c r="H2125" s="22">
        <v>665273</v>
      </c>
      <c r="I2125" s="22">
        <v>142584.27484704001</v>
      </c>
      <c r="J2125" s="21" t="s">
        <v>1297</v>
      </c>
      <c r="K2125" s="21"/>
      <c r="L2125" s="22">
        <v>690362112</v>
      </c>
      <c r="M2125" s="22">
        <v>0</v>
      </c>
      <c r="N2125" s="21" t="s">
        <v>12505</v>
      </c>
      <c r="O2125" s="8">
        <v>44387</v>
      </c>
      <c r="P2125" s="21" t="s">
        <v>12564</v>
      </c>
      <c r="Q2125" s="22">
        <f>Table1_2[[#This Row],[Bank Deposit]]-Table1_2[[#This Row],[Saving Accounts]]</f>
        <v>522688.72515295999</v>
      </c>
      <c r="R2125" s="22">
        <f>IF(AND(Table1_2[[#This Row],[Bank Deposit]]&gt;=500000),Table1_2[[#This Row],[Bank Deposit]]+Table1_2[[#This Row],[Bank Deposit]]*0.02,Table1_2[[#This Row],[Bank Deposit]])</f>
        <v>678578.46</v>
      </c>
    </row>
    <row r="2126" spans="1:18" x14ac:dyDescent="0.25">
      <c r="A2126" s="21" t="s">
        <v>1945</v>
      </c>
      <c r="B2126">
        <v>988116148</v>
      </c>
      <c r="C2126">
        <v>74</v>
      </c>
      <c r="D2126" s="8">
        <v>17677.5</v>
      </c>
      <c r="E2126" s="21" t="s">
        <v>1094</v>
      </c>
      <c r="F2126" s="21" t="s">
        <v>442</v>
      </c>
      <c r="G2126" s="21" t="s">
        <v>14</v>
      </c>
      <c r="H2126" s="22">
        <v>243863</v>
      </c>
      <c r="I2126" s="22">
        <v>108722.2706304</v>
      </c>
      <c r="J2126" s="21" t="s">
        <v>1947</v>
      </c>
      <c r="K2126" s="21"/>
      <c r="L2126" s="22">
        <v>11781484</v>
      </c>
      <c r="M2126" s="22">
        <v>0</v>
      </c>
      <c r="N2126" s="21" t="s">
        <v>12525</v>
      </c>
      <c r="O2126" s="8">
        <v>44215</v>
      </c>
      <c r="P2126" s="21" t="s">
        <v>12564</v>
      </c>
      <c r="Q2126" s="22">
        <f>Table1_2[[#This Row],[Bank Deposit]]-Table1_2[[#This Row],[Saving Accounts]]</f>
        <v>135140.72936960001</v>
      </c>
      <c r="R2126" s="22">
        <f>IF(AND(Table1_2[[#This Row],[Bank Deposit]]&gt;=500000),Table1_2[[#This Row],[Bank Deposit]]+Table1_2[[#This Row],[Bank Deposit]]*0.02,Table1_2[[#This Row],[Bank Deposit]])</f>
        <v>243863</v>
      </c>
    </row>
    <row r="2127" spans="1:18" x14ac:dyDescent="0.25">
      <c r="A2127" s="21" t="s">
        <v>8799</v>
      </c>
      <c r="B2127">
        <v>43787692</v>
      </c>
      <c r="C2127">
        <v>43</v>
      </c>
      <c r="D2127" s="8">
        <v>29000.25</v>
      </c>
      <c r="E2127" s="21" t="s">
        <v>12</v>
      </c>
      <c r="F2127" s="21" t="s">
        <v>102</v>
      </c>
      <c r="G2127" s="21" t="s">
        <v>3820</v>
      </c>
      <c r="H2127" s="22">
        <v>120211</v>
      </c>
      <c r="I2127" s="22">
        <v>31254.956460000001</v>
      </c>
      <c r="J2127" s="21" t="s">
        <v>8801</v>
      </c>
      <c r="K2127" s="21"/>
      <c r="L2127" s="22">
        <v>15770475</v>
      </c>
      <c r="M2127" s="22">
        <v>0</v>
      </c>
      <c r="N2127" s="21" t="s">
        <v>12522</v>
      </c>
      <c r="O2127" s="8">
        <v>44269</v>
      </c>
      <c r="P2127" s="21" t="s">
        <v>12510</v>
      </c>
      <c r="Q2127" s="22">
        <f>Table1_2[[#This Row],[Bank Deposit]]-Table1_2[[#This Row],[Saving Accounts]]</f>
        <v>88956.043539999999</v>
      </c>
      <c r="R2127" s="22">
        <f>IF(AND(Table1_2[[#This Row],[Bank Deposit]]&gt;=500000),Table1_2[[#This Row],[Bank Deposit]]+Table1_2[[#This Row],[Bank Deposit]]*0.02,Table1_2[[#This Row],[Bank Deposit]])</f>
        <v>120211</v>
      </c>
    </row>
    <row r="2128" spans="1:18" x14ac:dyDescent="0.25">
      <c r="A2128" s="21" t="s">
        <v>8148</v>
      </c>
      <c r="B2128">
        <v>710014359</v>
      </c>
      <c r="C2128">
        <v>40</v>
      </c>
      <c r="D2128" s="8">
        <v>30096</v>
      </c>
      <c r="E2128" s="21" t="s">
        <v>12</v>
      </c>
      <c r="F2128" s="21" t="s">
        <v>269</v>
      </c>
      <c r="G2128" s="21" t="s">
        <v>3331</v>
      </c>
      <c r="H2128" s="22">
        <v>113709</v>
      </c>
      <c r="I2128" s="22">
        <v>47228.754820479997</v>
      </c>
      <c r="J2128" s="21" t="s">
        <v>8150</v>
      </c>
      <c r="K2128" s="21"/>
      <c r="L2128" s="22">
        <v>1551356928</v>
      </c>
      <c r="M2128" s="22">
        <v>0</v>
      </c>
      <c r="N2128" s="21" t="s">
        <v>12505</v>
      </c>
      <c r="O2128" s="8">
        <v>44662</v>
      </c>
      <c r="P2128" s="21" t="s">
        <v>12564</v>
      </c>
      <c r="Q2128" s="22">
        <f>Table1_2[[#This Row],[Bank Deposit]]-Table1_2[[#This Row],[Saving Accounts]]</f>
        <v>66480.245179520003</v>
      </c>
      <c r="R2128" s="22">
        <f>IF(AND(Table1_2[[#This Row],[Bank Deposit]]&gt;=500000),Table1_2[[#This Row],[Bank Deposit]]+Table1_2[[#This Row],[Bank Deposit]]*0.02,Table1_2[[#This Row],[Bank Deposit]])</f>
        <v>113709</v>
      </c>
    </row>
    <row r="2129" spans="1:18" x14ac:dyDescent="0.25">
      <c r="A2129" s="21" t="s">
        <v>616</v>
      </c>
      <c r="B2129">
        <v>434934382</v>
      </c>
      <c r="C2129">
        <v>63</v>
      </c>
      <c r="D2129" s="8">
        <v>21695.25</v>
      </c>
      <c r="E2129" s="21" t="s">
        <v>12</v>
      </c>
      <c r="F2129" s="21" t="s">
        <v>523</v>
      </c>
      <c r="G2129" s="21" t="s">
        <v>14</v>
      </c>
      <c r="H2129" s="22">
        <v>1136736</v>
      </c>
      <c r="I2129" s="22">
        <v>255466.50554879999</v>
      </c>
      <c r="J2129" s="21" t="s">
        <v>618</v>
      </c>
      <c r="K2129" s="21"/>
      <c r="L2129" s="22">
        <v>1674647457</v>
      </c>
      <c r="M2129" s="22">
        <v>0</v>
      </c>
      <c r="N2129" s="21" t="s">
        <v>12522</v>
      </c>
      <c r="O2129" s="8">
        <v>44296</v>
      </c>
      <c r="P2129" s="21" t="s">
        <v>12512</v>
      </c>
      <c r="Q2129" s="22">
        <f>Table1_2[[#This Row],[Bank Deposit]]-Table1_2[[#This Row],[Saving Accounts]]</f>
        <v>881269.49445120001</v>
      </c>
      <c r="R2129" s="22">
        <f>IF(AND(Table1_2[[#This Row],[Bank Deposit]]&gt;=500000),Table1_2[[#This Row],[Bank Deposit]]+Table1_2[[#This Row],[Bank Deposit]]*0.02,Table1_2[[#This Row],[Bank Deposit]])</f>
        <v>1159470.72</v>
      </c>
    </row>
    <row r="2130" spans="1:18" x14ac:dyDescent="0.25">
      <c r="A2130" s="21" t="s">
        <v>6111</v>
      </c>
      <c r="B2130">
        <v>451138029</v>
      </c>
      <c r="C2130">
        <v>30</v>
      </c>
      <c r="D2130" s="8">
        <v>33748.5</v>
      </c>
      <c r="E2130" s="21" t="s">
        <v>12</v>
      </c>
      <c r="F2130" s="21" t="s">
        <v>2602</v>
      </c>
      <c r="G2130" s="21" t="s">
        <v>4119</v>
      </c>
      <c r="H2130" s="22">
        <v>357420</v>
      </c>
      <c r="I2130" s="22">
        <v>240571.01250000001</v>
      </c>
      <c r="J2130" s="21" t="s">
        <v>6113</v>
      </c>
      <c r="K2130" s="21"/>
      <c r="L2130" s="22">
        <v>138843117</v>
      </c>
      <c r="M2130" s="22">
        <v>0</v>
      </c>
      <c r="N2130" s="21" t="s">
        <v>12525</v>
      </c>
      <c r="O2130" s="8">
        <v>44530</v>
      </c>
      <c r="P2130" s="21" t="s">
        <v>12506</v>
      </c>
      <c r="Q2130" s="22">
        <f>Table1_2[[#This Row],[Bank Deposit]]-Table1_2[[#This Row],[Saving Accounts]]</f>
        <v>116848.98749999999</v>
      </c>
      <c r="R2130" s="22">
        <f>IF(AND(Table1_2[[#This Row],[Bank Deposit]]&gt;=500000),Table1_2[[#This Row],[Bank Deposit]]+Table1_2[[#This Row],[Bank Deposit]]*0.02,Table1_2[[#This Row],[Bank Deposit]])</f>
        <v>357420</v>
      </c>
    </row>
    <row r="2131" spans="1:18" x14ac:dyDescent="0.25">
      <c r="A2131" s="21" t="s">
        <v>7713</v>
      </c>
      <c r="B2131">
        <v>582167795</v>
      </c>
      <c r="C2131">
        <v>56</v>
      </c>
      <c r="D2131" s="8">
        <v>24252</v>
      </c>
      <c r="E2131" s="21" t="s">
        <v>12</v>
      </c>
      <c r="F2131" s="21" t="s">
        <v>349</v>
      </c>
      <c r="G2131" s="21" t="s">
        <v>3058</v>
      </c>
      <c r="H2131" s="22">
        <v>677419</v>
      </c>
      <c r="I2131" s="22">
        <v>143665.631032</v>
      </c>
      <c r="J2131" s="21" t="s">
        <v>7715</v>
      </c>
      <c r="K2131" s="21"/>
      <c r="L2131" s="22">
        <v>3578369184</v>
      </c>
      <c r="M2131" s="22">
        <v>0</v>
      </c>
      <c r="N2131" s="21" t="s">
        <v>12505</v>
      </c>
      <c r="O2131" s="8">
        <v>44225</v>
      </c>
      <c r="P2131" s="21" t="s">
        <v>12512</v>
      </c>
      <c r="Q2131" s="22">
        <f>Table1_2[[#This Row],[Bank Deposit]]-Table1_2[[#This Row],[Saving Accounts]]</f>
        <v>533753.36896799994</v>
      </c>
      <c r="R2131" s="22">
        <f>IF(AND(Table1_2[[#This Row],[Bank Deposit]]&gt;=500000),Table1_2[[#This Row],[Bank Deposit]]+Table1_2[[#This Row],[Bank Deposit]]*0.02,Table1_2[[#This Row],[Bank Deposit]])</f>
        <v>690967.38</v>
      </c>
    </row>
    <row r="2132" spans="1:18" x14ac:dyDescent="0.25">
      <c r="A2132" s="21" t="s">
        <v>8160</v>
      </c>
      <c r="B2132">
        <v>870702609</v>
      </c>
      <c r="C2132">
        <v>25</v>
      </c>
      <c r="D2132" s="8">
        <v>35574.75</v>
      </c>
      <c r="E2132" s="21" t="s">
        <v>12</v>
      </c>
      <c r="F2132" s="21" t="s">
        <v>509</v>
      </c>
      <c r="G2132" s="21" t="s">
        <v>3331</v>
      </c>
      <c r="H2132" s="22">
        <v>188759</v>
      </c>
      <c r="I2132" s="22">
        <v>105704.95603135999</v>
      </c>
      <c r="J2132" s="21" t="s">
        <v>8162</v>
      </c>
      <c r="K2132" s="21"/>
      <c r="L2132" s="22">
        <v>1838000568</v>
      </c>
      <c r="M2132" s="22">
        <v>0</v>
      </c>
      <c r="N2132" s="21" t="s">
        <v>12525</v>
      </c>
      <c r="O2132" s="8">
        <v>44663</v>
      </c>
      <c r="P2132" s="21" t="s">
        <v>12561</v>
      </c>
      <c r="Q2132" s="22">
        <f>Table1_2[[#This Row],[Bank Deposit]]-Table1_2[[#This Row],[Saving Accounts]]</f>
        <v>83054.043968640006</v>
      </c>
      <c r="R2132" s="22">
        <f>IF(AND(Table1_2[[#This Row],[Bank Deposit]]&gt;=500000),Table1_2[[#This Row],[Bank Deposit]]+Table1_2[[#This Row],[Bank Deposit]]*0.02,Table1_2[[#This Row],[Bank Deposit]])</f>
        <v>188759</v>
      </c>
    </row>
    <row r="2133" spans="1:18" x14ac:dyDescent="0.25">
      <c r="A2133" s="21" t="s">
        <v>7044</v>
      </c>
      <c r="B2133">
        <v>358586957</v>
      </c>
      <c r="C2133">
        <v>45</v>
      </c>
      <c r="D2133" s="8">
        <v>28269.75</v>
      </c>
      <c r="E2133" s="21" t="s">
        <v>12</v>
      </c>
      <c r="F2133" s="21" t="s">
        <v>487</v>
      </c>
      <c r="G2133" s="21" t="s">
        <v>4105</v>
      </c>
      <c r="H2133" s="22">
        <v>1303677</v>
      </c>
      <c r="I2133" s="22">
        <v>441091.21865599998</v>
      </c>
      <c r="J2133" s="21" t="s">
        <v>7046</v>
      </c>
      <c r="K2133" s="21"/>
      <c r="L2133" s="22">
        <v>4287794688</v>
      </c>
      <c r="M2133" s="22">
        <v>0</v>
      </c>
      <c r="N2133" s="21" t="s">
        <v>12522</v>
      </c>
      <c r="O2133" s="8">
        <v>44256</v>
      </c>
      <c r="P2133" s="21" t="s">
        <v>12510</v>
      </c>
      <c r="Q2133" s="22">
        <f>Table1_2[[#This Row],[Bank Deposit]]-Table1_2[[#This Row],[Saving Accounts]]</f>
        <v>862585.78134400002</v>
      </c>
      <c r="R2133" s="22">
        <f>IF(AND(Table1_2[[#This Row],[Bank Deposit]]&gt;=500000),Table1_2[[#This Row],[Bank Deposit]]+Table1_2[[#This Row],[Bank Deposit]]*0.02,Table1_2[[#This Row],[Bank Deposit]])</f>
        <v>1329750.54</v>
      </c>
    </row>
    <row r="2134" spans="1:18" x14ac:dyDescent="0.25">
      <c r="A2134" s="21" t="s">
        <v>7795</v>
      </c>
      <c r="B2134">
        <v>482319919</v>
      </c>
      <c r="C2134">
        <v>81</v>
      </c>
      <c r="D2134" s="8">
        <v>15120.75</v>
      </c>
      <c r="E2134" s="21" t="s">
        <v>12</v>
      </c>
      <c r="F2134" s="21" t="s">
        <v>1016</v>
      </c>
      <c r="G2134" s="21" t="s">
        <v>3058</v>
      </c>
      <c r="H2134" s="22">
        <v>295731</v>
      </c>
      <c r="I2134" s="22">
        <v>157464.77988864001</v>
      </c>
      <c r="J2134" s="21" t="s">
        <v>7797</v>
      </c>
      <c r="K2134" s="21"/>
      <c r="L2134" s="22">
        <v>2747324682</v>
      </c>
      <c r="M2134" s="22">
        <v>0</v>
      </c>
      <c r="N2134" s="21" t="s">
        <v>12509</v>
      </c>
      <c r="O2134" s="8">
        <v>44531</v>
      </c>
      <c r="P2134" s="21" t="s">
        <v>12519</v>
      </c>
      <c r="Q2134" s="22">
        <f>Table1_2[[#This Row],[Bank Deposit]]-Table1_2[[#This Row],[Saving Accounts]]</f>
        <v>138266.22011135999</v>
      </c>
      <c r="R2134" s="22">
        <f>IF(AND(Table1_2[[#This Row],[Bank Deposit]]&gt;=500000),Table1_2[[#This Row],[Bank Deposit]]+Table1_2[[#This Row],[Bank Deposit]]*0.02,Table1_2[[#This Row],[Bank Deposit]])</f>
        <v>295731</v>
      </c>
    </row>
    <row r="2135" spans="1:18" x14ac:dyDescent="0.25">
      <c r="A2135" s="21" t="s">
        <v>4726</v>
      </c>
      <c r="B2135">
        <v>505743488</v>
      </c>
      <c r="C2135">
        <v>19</v>
      </c>
      <c r="D2135" s="8">
        <v>37766.25</v>
      </c>
      <c r="E2135" s="21" t="s">
        <v>1094</v>
      </c>
      <c r="F2135" s="21" t="s">
        <v>1517</v>
      </c>
      <c r="G2135" s="21" t="s">
        <v>4148</v>
      </c>
      <c r="H2135" s="22">
        <v>275057</v>
      </c>
      <c r="I2135" s="22">
        <v>76726.324817999994</v>
      </c>
      <c r="J2135" s="21" t="s">
        <v>4728</v>
      </c>
      <c r="K2135" s="21"/>
      <c r="L2135" s="22">
        <v>1482136215</v>
      </c>
      <c r="M2135" s="22">
        <v>0</v>
      </c>
      <c r="N2135" s="21" t="s">
        <v>12505</v>
      </c>
      <c r="O2135" s="8">
        <v>44293</v>
      </c>
      <c r="P2135" s="21" t="s">
        <v>12510</v>
      </c>
      <c r="Q2135" s="22">
        <f>Table1_2[[#This Row],[Bank Deposit]]-Table1_2[[#This Row],[Saving Accounts]]</f>
        <v>198330.67518200001</v>
      </c>
      <c r="R2135" s="22">
        <f>IF(AND(Table1_2[[#This Row],[Bank Deposit]]&gt;=500000),Table1_2[[#This Row],[Bank Deposit]]+Table1_2[[#This Row],[Bank Deposit]]*0.02,Table1_2[[#This Row],[Bank Deposit]])</f>
        <v>275057</v>
      </c>
    </row>
    <row r="2136" spans="1:18" x14ac:dyDescent="0.25">
      <c r="A2136" s="21" t="s">
        <v>6021</v>
      </c>
      <c r="B2136">
        <v>700058501</v>
      </c>
      <c r="C2136">
        <v>44</v>
      </c>
      <c r="D2136" s="8">
        <v>28635</v>
      </c>
      <c r="E2136" s="21" t="s">
        <v>12</v>
      </c>
      <c r="F2136" s="21" t="s">
        <v>602</v>
      </c>
      <c r="G2136" s="21" t="s">
        <v>4054</v>
      </c>
      <c r="H2136" s="22">
        <v>126048</v>
      </c>
      <c r="I2136" s="22">
        <v>17286.649551359998</v>
      </c>
      <c r="J2136" s="21" t="s">
        <v>6023</v>
      </c>
      <c r="K2136" s="21"/>
      <c r="L2136" s="22">
        <v>275146875</v>
      </c>
      <c r="M2136" s="22">
        <v>0</v>
      </c>
      <c r="N2136" s="21" t="s">
        <v>12539</v>
      </c>
      <c r="O2136" s="8">
        <v>44379</v>
      </c>
      <c r="P2136" s="21" t="s">
        <v>12510</v>
      </c>
      <c r="Q2136" s="22">
        <f>Table1_2[[#This Row],[Bank Deposit]]-Table1_2[[#This Row],[Saving Accounts]]</f>
        <v>108761.35044864001</v>
      </c>
      <c r="R2136" s="22">
        <f>IF(AND(Table1_2[[#This Row],[Bank Deposit]]&gt;=500000),Table1_2[[#This Row],[Bank Deposit]]+Table1_2[[#This Row],[Bank Deposit]]*0.02,Table1_2[[#This Row],[Bank Deposit]])</f>
        <v>126048</v>
      </c>
    </row>
    <row r="2137" spans="1:18" x14ac:dyDescent="0.25">
      <c r="A2137" s="21" t="s">
        <v>7584</v>
      </c>
      <c r="B2137">
        <v>678550692</v>
      </c>
      <c r="C2137">
        <v>52</v>
      </c>
      <c r="D2137" s="8">
        <v>25713</v>
      </c>
      <c r="E2137" s="21" t="s">
        <v>12</v>
      </c>
      <c r="F2137" s="21" t="s">
        <v>318</v>
      </c>
      <c r="G2137" s="21" t="s">
        <v>4220</v>
      </c>
      <c r="H2137" s="22">
        <v>681187</v>
      </c>
      <c r="I2137" s="22">
        <v>154455.09466725</v>
      </c>
      <c r="J2137" s="21" t="s">
        <v>7586</v>
      </c>
      <c r="K2137" s="21"/>
      <c r="L2137" s="22">
        <v>2306277597</v>
      </c>
      <c r="M2137" s="22">
        <v>0</v>
      </c>
      <c r="N2137" s="21" t="s">
        <v>12522</v>
      </c>
      <c r="O2137" s="8">
        <v>44568</v>
      </c>
      <c r="P2137" s="21" t="s">
        <v>12510</v>
      </c>
      <c r="Q2137" s="22">
        <f>Table1_2[[#This Row],[Bank Deposit]]-Table1_2[[#This Row],[Saving Accounts]]</f>
        <v>526731.90533274994</v>
      </c>
      <c r="R2137" s="22">
        <f>IF(AND(Table1_2[[#This Row],[Bank Deposit]]&gt;=500000),Table1_2[[#This Row],[Bank Deposit]]+Table1_2[[#This Row],[Bank Deposit]]*0.02,Table1_2[[#This Row],[Bank Deposit]])</f>
        <v>694810.74</v>
      </c>
    </row>
    <row r="2138" spans="1:18" x14ac:dyDescent="0.25">
      <c r="A2138" s="21" t="s">
        <v>6901</v>
      </c>
      <c r="B2138">
        <v>725128885</v>
      </c>
      <c r="C2138">
        <v>79</v>
      </c>
      <c r="D2138" s="8">
        <v>15851.25</v>
      </c>
      <c r="E2138" s="21" t="s">
        <v>12</v>
      </c>
      <c r="F2138" s="21" t="s">
        <v>509</v>
      </c>
      <c r="G2138" s="21" t="s">
        <v>4062</v>
      </c>
      <c r="H2138" s="22">
        <v>770258</v>
      </c>
      <c r="I2138" s="22">
        <v>279828.03020340001</v>
      </c>
      <c r="J2138" s="21" t="s">
        <v>6903</v>
      </c>
      <c r="K2138" s="21"/>
      <c r="L2138" s="22">
        <v>22472241</v>
      </c>
      <c r="M2138" s="22">
        <v>0</v>
      </c>
      <c r="N2138" s="21" t="s">
        <v>12505</v>
      </c>
      <c r="O2138" s="8">
        <v>44521</v>
      </c>
      <c r="P2138" s="21" t="s">
        <v>12506</v>
      </c>
      <c r="Q2138" s="22">
        <f>Table1_2[[#This Row],[Bank Deposit]]-Table1_2[[#This Row],[Saving Accounts]]</f>
        <v>490429.96979659999</v>
      </c>
      <c r="R2138" s="22">
        <f>IF(AND(Table1_2[[#This Row],[Bank Deposit]]&gt;=500000),Table1_2[[#This Row],[Bank Deposit]]+Table1_2[[#This Row],[Bank Deposit]]*0.02,Table1_2[[#This Row],[Bank Deposit]])</f>
        <v>785663.16</v>
      </c>
    </row>
    <row r="2139" spans="1:18" x14ac:dyDescent="0.25">
      <c r="A2139" s="21" t="s">
        <v>6963</v>
      </c>
      <c r="B2139">
        <v>543908956</v>
      </c>
      <c r="C2139">
        <v>73</v>
      </c>
      <c r="D2139" s="8">
        <v>18042.75</v>
      </c>
      <c r="E2139" s="21" t="s">
        <v>12</v>
      </c>
      <c r="F2139" s="21" t="s">
        <v>675</v>
      </c>
      <c r="G2139" s="21" t="s">
        <v>4099</v>
      </c>
      <c r="H2139" s="22">
        <v>137642</v>
      </c>
      <c r="I2139" s="22">
        <v>75465.599507999999</v>
      </c>
      <c r="J2139" s="21" t="s">
        <v>6965</v>
      </c>
      <c r="K2139" s="21"/>
      <c r="L2139" s="22">
        <v>1484771808</v>
      </c>
      <c r="M2139" s="22">
        <v>0</v>
      </c>
      <c r="N2139" s="21" t="s">
        <v>12505</v>
      </c>
      <c r="O2139" s="8">
        <v>44626</v>
      </c>
      <c r="P2139" s="21" t="s">
        <v>12510</v>
      </c>
      <c r="Q2139" s="22">
        <f>Table1_2[[#This Row],[Bank Deposit]]-Table1_2[[#This Row],[Saving Accounts]]</f>
        <v>62176.400492000001</v>
      </c>
      <c r="R2139" s="22">
        <f>IF(AND(Table1_2[[#This Row],[Bank Deposit]]&gt;=500000),Table1_2[[#This Row],[Bank Deposit]]+Table1_2[[#This Row],[Bank Deposit]]*0.02,Table1_2[[#This Row],[Bank Deposit]])</f>
        <v>137642</v>
      </c>
    </row>
    <row r="2140" spans="1:18" x14ac:dyDescent="0.25">
      <c r="A2140" s="21" t="s">
        <v>7578</v>
      </c>
      <c r="B2140">
        <v>760954225</v>
      </c>
      <c r="C2140">
        <v>64</v>
      </c>
      <c r="D2140" s="8">
        <v>21330</v>
      </c>
      <c r="E2140" s="21" t="s">
        <v>12</v>
      </c>
      <c r="F2140" s="21" t="s">
        <v>78</v>
      </c>
      <c r="G2140" s="21" t="s">
        <v>4220</v>
      </c>
      <c r="H2140" s="22">
        <v>196999</v>
      </c>
      <c r="I2140" s="22">
        <v>54451.527435000004</v>
      </c>
      <c r="J2140" s="21" t="s">
        <v>7580</v>
      </c>
      <c r="K2140" s="21"/>
      <c r="L2140" s="22">
        <v>2032604028</v>
      </c>
      <c r="M2140" s="22">
        <v>0</v>
      </c>
      <c r="N2140" s="21" t="s">
        <v>12539</v>
      </c>
      <c r="O2140" s="8">
        <v>44368</v>
      </c>
      <c r="P2140" s="21" t="s">
        <v>12566</v>
      </c>
      <c r="Q2140" s="22">
        <f>Table1_2[[#This Row],[Bank Deposit]]-Table1_2[[#This Row],[Saving Accounts]]</f>
        <v>142547.472565</v>
      </c>
      <c r="R2140" s="22">
        <f>IF(AND(Table1_2[[#This Row],[Bank Deposit]]&gt;=500000),Table1_2[[#This Row],[Bank Deposit]]+Table1_2[[#This Row],[Bank Deposit]]*0.02,Table1_2[[#This Row],[Bank Deposit]])</f>
        <v>196999</v>
      </c>
    </row>
    <row r="2141" spans="1:18" x14ac:dyDescent="0.25">
      <c r="A2141" s="21" t="s">
        <v>8253</v>
      </c>
      <c r="B2141">
        <v>488315193</v>
      </c>
      <c r="C2141">
        <v>66</v>
      </c>
      <c r="D2141" s="8">
        <v>20599.5</v>
      </c>
      <c r="E2141" s="21" t="s">
        <v>12</v>
      </c>
      <c r="F2141" s="21" t="s">
        <v>1146</v>
      </c>
      <c r="G2141" s="21" t="s">
        <v>3331</v>
      </c>
      <c r="H2141" s="22">
        <v>1508181</v>
      </c>
      <c r="I2141" s="22">
        <v>657136.17688319995</v>
      </c>
      <c r="J2141" s="21" t="s">
        <v>6933</v>
      </c>
      <c r="K2141" s="21"/>
      <c r="L2141" s="22">
        <v>124157088</v>
      </c>
      <c r="M2141" s="22">
        <v>0</v>
      </c>
      <c r="N2141" s="21" t="s">
        <v>12505</v>
      </c>
      <c r="O2141" s="8">
        <v>44463</v>
      </c>
      <c r="P2141" s="21" t="s">
        <v>12506</v>
      </c>
      <c r="Q2141" s="22">
        <f>Table1_2[[#This Row],[Bank Deposit]]-Table1_2[[#This Row],[Saving Accounts]]</f>
        <v>851044.82311680005</v>
      </c>
      <c r="R2141" s="22">
        <f>IF(AND(Table1_2[[#This Row],[Bank Deposit]]&gt;=500000),Table1_2[[#This Row],[Bank Deposit]]+Table1_2[[#This Row],[Bank Deposit]]*0.02,Table1_2[[#This Row],[Bank Deposit]])</f>
        <v>1538344.62</v>
      </c>
    </row>
    <row r="2142" spans="1:18" x14ac:dyDescent="0.25">
      <c r="A2142" s="21" t="s">
        <v>5846</v>
      </c>
      <c r="B2142">
        <v>841889132</v>
      </c>
      <c r="C2142">
        <v>66</v>
      </c>
      <c r="D2142" s="8">
        <v>20599.5</v>
      </c>
      <c r="E2142" s="21" t="s">
        <v>12</v>
      </c>
      <c r="F2142" s="21" t="s">
        <v>767</v>
      </c>
      <c r="G2142" s="21" t="s">
        <v>4112</v>
      </c>
      <c r="H2142" s="22">
        <v>778015</v>
      </c>
      <c r="I2142" s="22">
        <v>87591.130361000003</v>
      </c>
      <c r="J2142" s="21" t="s">
        <v>5848</v>
      </c>
      <c r="K2142" s="21"/>
      <c r="L2142" s="22">
        <v>749791536</v>
      </c>
      <c r="M2142" s="22">
        <v>7379551296</v>
      </c>
      <c r="N2142" s="21" t="s">
        <v>12515</v>
      </c>
      <c r="O2142" s="8">
        <v>44416</v>
      </c>
      <c r="P2142" s="21" t="s">
        <v>12516</v>
      </c>
      <c r="Q2142" s="22">
        <f>Table1_2[[#This Row],[Bank Deposit]]-Table1_2[[#This Row],[Saving Accounts]]</f>
        <v>690423.86963900004</v>
      </c>
      <c r="R2142" s="22">
        <f>IF(AND(Table1_2[[#This Row],[Bank Deposit]]&gt;=500000),Table1_2[[#This Row],[Bank Deposit]]+Table1_2[[#This Row],[Bank Deposit]]*0.02,Table1_2[[#This Row],[Bank Deposit]])</f>
        <v>793575.3</v>
      </c>
    </row>
    <row r="2143" spans="1:18" x14ac:dyDescent="0.25">
      <c r="A2143" s="21" t="s">
        <v>7479</v>
      </c>
      <c r="B2143">
        <v>860881991</v>
      </c>
      <c r="C2143">
        <v>56</v>
      </c>
      <c r="D2143" s="8">
        <v>24252</v>
      </c>
      <c r="E2143" s="21" t="s">
        <v>12</v>
      </c>
      <c r="F2143" s="21" t="s">
        <v>509</v>
      </c>
      <c r="G2143" s="21" t="s">
        <v>4220</v>
      </c>
      <c r="H2143" s="22">
        <v>1517817</v>
      </c>
      <c r="I2143" s="22">
        <v>181891.29676872</v>
      </c>
      <c r="J2143" s="21" t="s">
        <v>7481</v>
      </c>
      <c r="K2143" s="21"/>
      <c r="L2143" s="22">
        <v>2772530475</v>
      </c>
      <c r="M2143" s="22">
        <v>0</v>
      </c>
      <c r="N2143" s="21" t="s">
        <v>12505</v>
      </c>
      <c r="O2143" s="8">
        <v>44548</v>
      </c>
      <c r="P2143" s="21" t="s">
        <v>12512</v>
      </c>
      <c r="Q2143" s="22">
        <f>Table1_2[[#This Row],[Bank Deposit]]-Table1_2[[#This Row],[Saving Accounts]]</f>
        <v>1335925.70323128</v>
      </c>
      <c r="R2143" s="22">
        <f>IF(AND(Table1_2[[#This Row],[Bank Deposit]]&gt;=500000),Table1_2[[#This Row],[Bank Deposit]]+Table1_2[[#This Row],[Bank Deposit]]*0.02,Table1_2[[#This Row],[Bank Deposit]])</f>
        <v>1548173.34</v>
      </c>
    </row>
    <row r="2144" spans="1:18" x14ac:dyDescent="0.25">
      <c r="A2144" s="21" t="s">
        <v>7587</v>
      </c>
      <c r="B2144">
        <v>724574296</v>
      </c>
      <c r="C2144">
        <v>70</v>
      </c>
      <c r="D2144" s="8">
        <v>19138.5</v>
      </c>
      <c r="E2144" s="21" t="s">
        <v>12</v>
      </c>
      <c r="F2144" s="21" t="s">
        <v>675</v>
      </c>
      <c r="G2144" s="21" t="s">
        <v>4220</v>
      </c>
      <c r="H2144" s="22">
        <v>630730</v>
      </c>
      <c r="I2144" s="22">
        <v>357177.38313600002</v>
      </c>
      <c r="J2144" s="21" t="s">
        <v>7589</v>
      </c>
      <c r="K2144" s="21"/>
      <c r="L2144" s="22">
        <v>219709746</v>
      </c>
      <c r="M2144" s="22">
        <v>0</v>
      </c>
      <c r="N2144" s="21" t="s">
        <v>12539</v>
      </c>
      <c r="O2144" s="8">
        <v>44398</v>
      </c>
      <c r="P2144" s="21" t="s">
        <v>12512</v>
      </c>
      <c r="Q2144" s="22">
        <f>Table1_2[[#This Row],[Bank Deposit]]-Table1_2[[#This Row],[Saving Accounts]]</f>
        <v>273552.61686399998</v>
      </c>
      <c r="R2144" s="22">
        <f>IF(AND(Table1_2[[#This Row],[Bank Deposit]]&gt;=500000),Table1_2[[#This Row],[Bank Deposit]]+Table1_2[[#This Row],[Bank Deposit]]*0.02,Table1_2[[#This Row],[Bank Deposit]])</f>
        <v>643344.6</v>
      </c>
    </row>
    <row r="2145" spans="1:18" x14ac:dyDescent="0.25">
      <c r="A2145" s="21" t="s">
        <v>902</v>
      </c>
      <c r="B2145">
        <v>214763067</v>
      </c>
      <c r="C2145">
        <v>52</v>
      </c>
      <c r="D2145" s="8">
        <v>25713</v>
      </c>
      <c r="E2145" s="21" t="s">
        <v>12</v>
      </c>
      <c r="F2145" s="21" t="s">
        <v>172</v>
      </c>
      <c r="G2145" s="21" t="s">
        <v>14</v>
      </c>
      <c r="H2145" s="22">
        <v>0</v>
      </c>
      <c r="I2145" s="22">
        <v>0</v>
      </c>
      <c r="J2145" s="21" t="s">
        <v>904</v>
      </c>
      <c r="K2145" s="21"/>
      <c r="L2145" s="22">
        <v>788925201</v>
      </c>
      <c r="M2145" s="22">
        <v>0</v>
      </c>
      <c r="N2145" s="21" t="s">
        <v>12509</v>
      </c>
      <c r="O2145" s="8">
        <v>44330</v>
      </c>
      <c r="P2145" s="21" t="s">
        <v>12519</v>
      </c>
      <c r="Q2145" s="22">
        <f>Table1_2[[#This Row],[Bank Deposit]]-Table1_2[[#This Row],[Saving Accounts]]</f>
        <v>0</v>
      </c>
      <c r="R2145" s="22">
        <f>IF(AND(Table1_2[[#This Row],[Bank Deposit]]&gt;=500000),Table1_2[[#This Row],[Bank Deposit]]+Table1_2[[#This Row],[Bank Deposit]]*0.02,Table1_2[[#This Row],[Bank Deposit]])</f>
        <v>0</v>
      </c>
    </row>
    <row r="2146" spans="1:18" x14ac:dyDescent="0.25">
      <c r="A2146" s="21" t="s">
        <v>1664</v>
      </c>
      <c r="B2146">
        <v>72428400</v>
      </c>
      <c r="C2146">
        <v>72</v>
      </c>
      <c r="D2146" s="8">
        <v>18408</v>
      </c>
      <c r="E2146" s="21" t="s">
        <v>1094</v>
      </c>
      <c r="F2146" s="21" t="s">
        <v>602</v>
      </c>
      <c r="G2146" s="21" t="s">
        <v>14</v>
      </c>
      <c r="H2146" s="22">
        <v>398822</v>
      </c>
      <c r="I2146" s="22">
        <v>93876.662880000003</v>
      </c>
      <c r="J2146" s="21" t="s">
        <v>1666</v>
      </c>
      <c r="K2146" s="21"/>
      <c r="L2146" s="22">
        <v>1155670464</v>
      </c>
      <c r="M2146" s="22">
        <v>0</v>
      </c>
      <c r="N2146" s="21" t="s">
        <v>12509</v>
      </c>
      <c r="O2146" s="8">
        <v>44467</v>
      </c>
      <c r="P2146" s="21" t="s">
        <v>12519</v>
      </c>
      <c r="Q2146" s="22">
        <f>Table1_2[[#This Row],[Bank Deposit]]-Table1_2[[#This Row],[Saving Accounts]]</f>
        <v>304945.33711999998</v>
      </c>
      <c r="R2146" s="22">
        <f>IF(AND(Table1_2[[#This Row],[Bank Deposit]]&gt;=500000),Table1_2[[#This Row],[Bank Deposit]]+Table1_2[[#This Row],[Bank Deposit]]*0.02,Table1_2[[#This Row],[Bank Deposit]])</f>
        <v>398822</v>
      </c>
    </row>
    <row r="2147" spans="1:18" x14ac:dyDescent="0.25">
      <c r="A2147" s="21" t="s">
        <v>1664</v>
      </c>
      <c r="B2147">
        <v>394162382</v>
      </c>
      <c r="C2147">
        <v>70</v>
      </c>
      <c r="D2147" s="8">
        <v>19138.5</v>
      </c>
      <c r="E2147" s="21" t="s">
        <v>12</v>
      </c>
      <c r="F2147" s="21" t="s">
        <v>610</v>
      </c>
      <c r="G2147" s="21" t="s">
        <v>4084</v>
      </c>
      <c r="H2147" s="22">
        <v>599215</v>
      </c>
      <c r="I2147" s="22">
        <v>97707.861476899998</v>
      </c>
      <c r="J2147" s="21" t="s">
        <v>6709</v>
      </c>
      <c r="K2147" s="21"/>
      <c r="L2147" s="22">
        <v>1155670464</v>
      </c>
      <c r="M2147" s="22">
        <v>0</v>
      </c>
      <c r="N2147" s="21" t="s">
        <v>12525</v>
      </c>
      <c r="O2147" s="8">
        <v>44541</v>
      </c>
      <c r="P2147" s="21" t="s">
        <v>12506</v>
      </c>
      <c r="Q2147" s="22">
        <f>Table1_2[[#This Row],[Bank Deposit]]-Table1_2[[#This Row],[Saving Accounts]]</f>
        <v>501507.1385231</v>
      </c>
      <c r="R2147" s="22">
        <f>IF(AND(Table1_2[[#This Row],[Bank Deposit]]&gt;=500000),Table1_2[[#This Row],[Bank Deposit]]+Table1_2[[#This Row],[Bank Deposit]]*0.02,Table1_2[[#This Row],[Bank Deposit]])</f>
        <v>611199.30000000005</v>
      </c>
    </row>
    <row r="2148" spans="1:18" x14ac:dyDescent="0.25">
      <c r="A2148" s="21" t="s">
        <v>4412</v>
      </c>
      <c r="B2148">
        <v>796973356</v>
      </c>
      <c r="C2148">
        <v>63</v>
      </c>
      <c r="D2148" s="8">
        <v>21695.25</v>
      </c>
      <c r="E2148" s="21" t="s">
        <v>1094</v>
      </c>
      <c r="F2148" s="21" t="s">
        <v>665</v>
      </c>
      <c r="G2148" s="21" t="s">
        <v>4084</v>
      </c>
      <c r="H2148" s="22">
        <v>3017361</v>
      </c>
      <c r="I2148" s="22">
        <v>508084.69338900002</v>
      </c>
      <c r="J2148" s="21" t="s">
        <v>4414</v>
      </c>
      <c r="K2148" s="21"/>
      <c r="L2148" s="22">
        <v>16159671</v>
      </c>
      <c r="M2148" s="22">
        <v>0</v>
      </c>
      <c r="N2148" s="21" t="s">
        <v>12522</v>
      </c>
      <c r="O2148" s="8">
        <v>44254</v>
      </c>
      <c r="P2148" s="21" t="s">
        <v>12512</v>
      </c>
      <c r="Q2148" s="22">
        <f>Table1_2[[#This Row],[Bank Deposit]]-Table1_2[[#This Row],[Saving Accounts]]</f>
        <v>2509276.3066110001</v>
      </c>
      <c r="R2148" s="22">
        <f>IF(AND(Table1_2[[#This Row],[Bank Deposit]]&gt;=500000),Table1_2[[#This Row],[Bank Deposit]]+Table1_2[[#This Row],[Bank Deposit]]*0.02,Table1_2[[#This Row],[Bank Deposit]])</f>
        <v>3077708.22</v>
      </c>
    </row>
    <row r="2149" spans="1:18" x14ac:dyDescent="0.25">
      <c r="A2149" s="21" t="s">
        <v>1251</v>
      </c>
      <c r="B2149">
        <v>928702324</v>
      </c>
      <c r="C2149">
        <v>19</v>
      </c>
      <c r="D2149" s="8">
        <v>37766.25</v>
      </c>
      <c r="E2149" s="21" t="s">
        <v>1094</v>
      </c>
      <c r="F2149" s="21" t="s">
        <v>1252</v>
      </c>
      <c r="G2149" s="21" t="s">
        <v>14</v>
      </c>
      <c r="H2149" s="22">
        <v>133990</v>
      </c>
      <c r="I2149" s="22">
        <v>32637.658651199999</v>
      </c>
      <c r="J2149" s="21" t="s">
        <v>1254</v>
      </c>
      <c r="K2149" s="21"/>
      <c r="L2149" s="22">
        <v>910583892</v>
      </c>
      <c r="M2149" s="22">
        <v>0</v>
      </c>
      <c r="N2149" s="21" t="s">
        <v>12505</v>
      </c>
      <c r="O2149" s="8">
        <v>44269</v>
      </c>
      <c r="P2149" s="21" t="s">
        <v>12506</v>
      </c>
      <c r="Q2149" s="22">
        <f>Table1_2[[#This Row],[Bank Deposit]]-Table1_2[[#This Row],[Saving Accounts]]</f>
        <v>101352.34134879999</v>
      </c>
      <c r="R2149" s="22">
        <f>IF(AND(Table1_2[[#This Row],[Bank Deposit]]&gt;=500000),Table1_2[[#This Row],[Bank Deposit]]+Table1_2[[#This Row],[Bank Deposit]]*0.02,Table1_2[[#This Row],[Bank Deposit]])</f>
        <v>133990</v>
      </c>
    </row>
    <row r="2150" spans="1:18" x14ac:dyDescent="0.25">
      <c r="A2150" s="21" t="s">
        <v>4958</v>
      </c>
      <c r="B2150">
        <v>348264976</v>
      </c>
      <c r="C2150">
        <v>85</v>
      </c>
      <c r="D2150" s="8">
        <v>13659.75</v>
      </c>
      <c r="E2150" s="21" t="s">
        <v>1094</v>
      </c>
      <c r="F2150" s="21" t="s">
        <v>774</v>
      </c>
      <c r="G2150" s="21" t="s">
        <v>4058</v>
      </c>
      <c r="H2150" s="22">
        <v>671422</v>
      </c>
      <c r="I2150" s="22">
        <v>83659.243499999997</v>
      </c>
      <c r="J2150" s="21" t="s">
        <v>4960</v>
      </c>
      <c r="K2150" s="21"/>
      <c r="L2150" s="22">
        <v>3156259011</v>
      </c>
      <c r="M2150" s="22">
        <v>0</v>
      </c>
      <c r="N2150" s="21" t="s">
        <v>12522</v>
      </c>
      <c r="O2150" s="8">
        <v>44207</v>
      </c>
      <c r="P2150" s="21" t="s">
        <v>12512</v>
      </c>
      <c r="Q2150" s="22">
        <f>Table1_2[[#This Row],[Bank Deposit]]-Table1_2[[#This Row],[Saving Accounts]]</f>
        <v>587762.75650000002</v>
      </c>
      <c r="R2150" s="22">
        <f>IF(AND(Table1_2[[#This Row],[Bank Deposit]]&gt;=500000),Table1_2[[#This Row],[Bank Deposit]]+Table1_2[[#This Row],[Bank Deposit]]*0.02,Table1_2[[#This Row],[Bank Deposit]])</f>
        <v>684850.44</v>
      </c>
    </row>
    <row r="2151" spans="1:18" x14ac:dyDescent="0.25">
      <c r="A2151" s="21" t="s">
        <v>1362</v>
      </c>
      <c r="B2151">
        <v>7308307</v>
      </c>
      <c r="C2151">
        <v>36</v>
      </c>
      <c r="D2151" s="8">
        <v>31557</v>
      </c>
      <c r="E2151" s="21" t="s">
        <v>1094</v>
      </c>
      <c r="F2151" s="21" t="s">
        <v>13</v>
      </c>
      <c r="G2151" s="21" t="s">
        <v>14</v>
      </c>
      <c r="H2151" s="22">
        <v>668835</v>
      </c>
      <c r="I2151" s="22">
        <v>343972.50047999999</v>
      </c>
      <c r="J2151" s="21" t="s">
        <v>1364</v>
      </c>
      <c r="K2151" s="21"/>
      <c r="L2151" s="22">
        <v>19327584</v>
      </c>
      <c r="M2151" s="22">
        <v>0</v>
      </c>
      <c r="N2151" s="21" t="s">
        <v>12505</v>
      </c>
      <c r="O2151" s="8">
        <v>44575</v>
      </c>
      <c r="P2151" s="21" t="s">
        <v>12564</v>
      </c>
      <c r="Q2151" s="22">
        <f>Table1_2[[#This Row],[Bank Deposit]]-Table1_2[[#This Row],[Saving Accounts]]</f>
        <v>324862.49952000001</v>
      </c>
      <c r="R2151" s="22">
        <f>IF(AND(Table1_2[[#This Row],[Bank Deposit]]&gt;=500000),Table1_2[[#This Row],[Bank Deposit]]+Table1_2[[#This Row],[Bank Deposit]]*0.02,Table1_2[[#This Row],[Bank Deposit]])</f>
        <v>682211.7</v>
      </c>
    </row>
    <row r="2152" spans="1:18" x14ac:dyDescent="0.25">
      <c r="A2152" s="21" t="s">
        <v>1118</v>
      </c>
      <c r="B2152">
        <v>961950727</v>
      </c>
      <c r="C2152">
        <v>53</v>
      </c>
      <c r="D2152" s="8">
        <v>25347.75</v>
      </c>
      <c r="E2152" s="21" t="s">
        <v>1094</v>
      </c>
      <c r="F2152" s="21" t="s">
        <v>1004</v>
      </c>
      <c r="G2152" s="21" t="s">
        <v>14</v>
      </c>
      <c r="H2152" s="22">
        <v>1301698</v>
      </c>
      <c r="I2152" s="22">
        <v>306295.15556639998</v>
      </c>
      <c r="J2152" s="21" t="s">
        <v>1120</v>
      </c>
      <c r="K2152" s="21"/>
      <c r="L2152" s="22">
        <v>5501184</v>
      </c>
      <c r="M2152" s="22">
        <v>0</v>
      </c>
      <c r="N2152" s="21" t="s">
        <v>12505</v>
      </c>
      <c r="O2152" s="8">
        <v>44578</v>
      </c>
      <c r="P2152" s="21" t="s">
        <v>12506</v>
      </c>
      <c r="Q2152" s="22">
        <f>Table1_2[[#This Row],[Bank Deposit]]-Table1_2[[#This Row],[Saving Accounts]]</f>
        <v>995402.84443360008</v>
      </c>
      <c r="R2152" s="22">
        <f>IF(AND(Table1_2[[#This Row],[Bank Deposit]]&gt;=500000),Table1_2[[#This Row],[Bank Deposit]]+Table1_2[[#This Row],[Bank Deposit]]*0.02,Table1_2[[#This Row],[Bank Deposit]])</f>
        <v>1327731.96</v>
      </c>
    </row>
    <row r="2153" spans="1:18" x14ac:dyDescent="0.25">
      <c r="A2153" s="21" t="s">
        <v>1118</v>
      </c>
      <c r="B2153">
        <v>643127573</v>
      </c>
      <c r="C2153">
        <v>51</v>
      </c>
      <c r="D2153" s="8">
        <v>26078.25</v>
      </c>
      <c r="E2153" s="21" t="s">
        <v>1094</v>
      </c>
      <c r="F2153" s="21" t="s">
        <v>1083</v>
      </c>
      <c r="G2153" s="21" t="s">
        <v>4084</v>
      </c>
      <c r="H2153" s="22">
        <v>521113</v>
      </c>
      <c r="I2153" s="22">
        <v>108275.784804</v>
      </c>
      <c r="J2153" s="21" t="s">
        <v>4218</v>
      </c>
      <c r="K2153" s="21"/>
      <c r="L2153" s="22">
        <v>5501184</v>
      </c>
      <c r="M2153" s="22">
        <v>0</v>
      </c>
      <c r="N2153" s="21" t="s">
        <v>12505</v>
      </c>
      <c r="O2153" s="8">
        <v>44680</v>
      </c>
      <c r="P2153" s="21" t="s">
        <v>12506</v>
      </c>
      <c r="Q2153" s="22">
        <f>Table1_2[[#This Row],[Bank Deposit]]-Table1_2[[#This Row],[Saving Accounts]]</f>
        <v>412837.215196</v>
      </c>
      <c r="R2153" s="22">
        <f>IF(AND(Table1_2[[#This Row],[Bank Deposit]]&gt;=500000),Table1_2[[#This Row],[Bank Deposit]]+Table1_2[[#This Row],[Bank Deposit]]*0.02,Table1_2[[#This Row],[Bank Deposit]])</f>
        <v>531535.26</v>
      </c>
    </row>
    <row r="2154" spans="1:18" x14ac:dyDescent="0.25">
      <c r="A2154" s="21" t="s">
        <v>6699</v>
      </c>
      <c r="B2154">
        <v>202717733</v>
      </c>
      <c r="C2154">
        <v>49</v>
      </c>
      <c r="D2154" s="8">
        <v>26808.75</v>
      </c>
      <c r="E2154" s="21" t="s">
        <v>12</v>
      </c>
      <c r="F2154" s="21" t="s">
        <v>2176</v>
      </c>
      <c r="G2154" s="21" t="s">
        <v>4119</v>
      </c>
      <c r="H2154" s="22">
        <v>859290</v>
      </c>
      <c r="I2154" s="22">
        <v>266305.26443400001</v>
      </c>
      <c r="J2154" s="21" t="s">
        <v>6701</v>
      </c>
      <c r="K2154" s="21"/>
      <c r="L2154" s="22">
        <v>69280848</v>
      </c>
      <c r="M2154" s="22">
        <v>0</v>
      </c>
      <c r="N2154" s="21" t="s">
        <v>12539</v>
      </c>
      <c r="O2154" s="8">
        <v>44513</v>
      </c>
      <c r="P2154" s="21" t="s">
        <v>12566</v>
      </c>
      <c r="Q2154" s="22">
        <f>Table1_2[[#This Row],[Bank Deposit]]-Table1_2[[#This Row],[Saving Accounts]]</f>
        <v>592984.73556599999</v>
      </c>
      <c r="R2154" s="22">
        <f>IF(AND(Table1_2[[#This Row],[Bank Deposit]]&gt;=500000),Table1_2[[#This Row],[Bank Deposit]]+Table1_2[[#This Row],[Bank Deposit]]*0.02,Table1_2[[#This Row],[Bank Deposit]])</f>
        <v>876475.8</v>
      </c>
    </row>
    <row r="2155" spans="1:18" x14ac:dyDescent="0.25">
      <c r="A2155" s="21" t="s">
        <v>4997</v>
      </c>
      <c r="B2155">
        <v>602325417</v>
      </c>
      <c r="C2155">
        <v>24</v>
      </c>
      <c r="D2155" s="8">
        <v>35940</v>
      </c>
      <c r="E2155" s="21" t="s">
        <v>1094</v>
      </c>
      <c r="F2155" s="21" t="s">
        <v>519</v>
      </c>
      <c r="G2155" s="21" t="s">
        <v>4112</v>
      </c>
      <c r="H2155" s="22">
        <v>94180</v>
      </c>
      <c r="I2155" s="22">
        <v>26792.456228999999</v>
      </c>
      <c r="J2155" s="21" t="s">
        <v>4999</v>
      </c>
      <c r="K2155" s="21"/>
      <c r="L2155" s="22">
        <v>393650348</v>
      </c>
      <c r="M2155" s="22">
        <v>16615824</v>
      </c>
      <c r="N2155" s="21" t="s">
        <v>12515</v>
      </c>
      <c r="O2155" s="8">
        <v>44376</v>
      </c>
      <c r="P2155" s="21" t="s">
        <v>12506</v>
      </c>
      <c r="Q2155" s="22">
        <f>Table1_2[[#This Row],[Bank Deposit]]-Table1_2[[#This Row],[Saving Accounts]]</f>
        <v>67387.543770999997</v>
      </c>
      <c r="R2155" s="22">
        <f>IF(AND(Table1_2[[#This Row],[Bank Deposit]]&gt;=500000),Table1_2[[#This Row],[Bank Deposit]]+Table1_2[[#This Row],[Bank Deposit]]*0.02,Table1_2[[#This Row],[Bank Deposit]])</f>
        <v>94180</v>
      </c>
    </row>
    <row r="2156" spans="1:18" x14ac:dyDescent="0.25">
      <c r="A2156" s="21" t="s">
        <v>7736</v>
      </c>
      <c r="B2156">
        <v>301691876</v>
      </c>
      <c r="C2156">
        <v>45</v>
      </c>
      <c r="D2156" s="8">
        <v>28269.75</v>
      </c>
      <c r="E2156" s="21" t="s">
        <v>12</v>
      </c>
      <c r="F2156" s="21" t="s">
        <v>509</v>
      </c>
      <c r="G2156" s="21" t="s">
        <v>3058</v>
      </c>
      <c r="H2156" s="22">
        <v>1551056</v>
      </c>
      <c r="I2156" s="22">
        <v>840893.93011008005</v>
      </c>
      <c r="J2156" s="21" t="s">
        <v>7738</v>
      </c>
      <c r="K2156" s="21"/>
      <c r="L2156" s="22">
        <v>898353405</v>
      </c>
      <c r="M2156" s="22">
        <v>0</v>
      </c>
      <c r="N2156" s="21" t="s">
        <v>12525</v>
      </c>
      <c r="O2156" s="8">
        <v>44494</v>
      </c>
      <c r="P2156" s="21" t="s">
        <v>12506</v>
      </c>
      <c r="Q2156" s="22">
        <f>Table1_2[[#This Row],[Bank Deposit]]-Table1_2[[#This Row],[Saving Accounts]]</f>
        <v>710162.06988991995</v>
      </c>
      <c r="R2156" s="22">
        <f>IF(AND(Table1_2[[#This Row],[Bank Deposit]]&gt;=500000),Table1_2[[#This Row],[Bank Deposit]]+Table1_2[[#This Row],[Bank Deposit]]*0.02,Table1_2[[#This Row],[Bank Deposit]])</f>
        <v>1582077.12</v>
      </c>
    </row>
    <row r="2157" spans="1:18" x14ac:dyDescent="0.25">
      <c r="A2157" s="21" t="s">
        <v>5938</v>
      </c>
      <c r="B2157">
        <v>9114300</v>
      </c>
      <c r="C2157">
        <v>22</v>
      </c>
      <c r="D2157" s="8">
        <v>36670.5</v>
      </c>
      <c r="E2157" s="21" t="s">
        <v>12</v>
      </c>
      <c r="F2157" s="21" t="s">
        <v>569</v>
      </c>
      <c r="G2157" s="21" t="s">
        <v>4099</v>
      </c>
      <c r="H2157" s="22">
        <v>108744</v>
      </c>
      <c r="I2157" s="22">
        <v>13247.04601088</v>
      </c>
      <c r="J2157" s="21" t="s">
        <v>5940</v>
      </c>
      <c r="K2157" s="21"/>
      <c r="L2157" s="22">
        <v>2167221225</v>
      </c>
      <c r="M2157" s="22">
        <v>0</v>
      </c>
      <c r="N2157" s="21" t="s">
        <v>12515</v>
      </c>
      <c r="O2157" s="8">
        <v>44607</v>
      </c>
      <c r="P2157" s="21" t="s">
        <v>12527</v>
      </c>
      <c r="Q2157" s="22">
        <f>Table1_2[[#This Row],[Bank Deposit]]-Table1_2[[#This Row],[Saving Accounts]]</f>
        <v>95496.953989119997</v>
      </c>
      <c r="R2157" s="22">
        <f>IF(AND(Table1_2[[#This Row],[Bank Deposit]]&gt;=500000),Table1_2[[#This Row],[Bank Deposit]]+Table1_2[[#This Row],[Bank Deposit]]*0.02,Table1_2[[#This Row],[Bank Deposit]])</f>
        <v>108744</v>
      </c>
    </row>
    <row r="2158" spans="1:18" x14ac:dyDescent="0.25">
      <c r="A2158" s="21" t="s">
        <v>3377</v>
      </c>
      <c r="B2158">
        <v>164264097</v>
      </c>
      <c r="C2158">
        <v>40</v>
      </c>
      <c r="D2158" s="8">
        <v>30096</v>
      </c>
      <c r="E2158" s="21" t="s">
        <v>1094</v>
      </c>
      <c r="F2158" s="21" t="s">
        <v>340</v>
      </c>
      <c r="G2158" s="21" t="s">
        <v>3331</v>
      </c>
      <c r="H2158" s="22">
        <v>430835</v>
      </c>
      <c r="I2158" s="22">
        <v>146313.36635160001</v>
      </c>
      <c r="J2158" s="21" t="s">
        <v>3379</v>
      </c>
      <c r="K2158" s="21"/>
      <c r="L2158" s="22">
        <v>23638758</v>
      </c>
      <c r="M2158" s="22">
        <v>0</v>
      </c>
      <c r="N2158" s="21" t="s">
        <v>12522</v>
      </c>
      <c r="O2158" s="8">
        <v>44301</v>
      </c>
      <c r="P2158" s="21" t="s">
        <v>12510</v>
      </c>
      <c r="Q2158" s="22">
        <f>Table1_2[[#This Row],[Bank Deposit]]-Table1_2[[#This Row],[Saving Accounts]]</f>
        <v>284521.63364839996</v>
      </c>
      <c r="R2158" s="22">
        <f>IF(AND(Table1_2[[#This Row],[Bank Deposit]]&gt;=500000),Table1_2[[#This Row],[Bank Deposit]]+Table1_2[[#This Row],[Bank Deposit]]*0.02,Table1_2[[#This Row],[Bank Deposit]])</f>
        <v>430835</v>
      </c>
    </row>
    <row r="2159" spans="1:18" x14ac:dyDescent="0.25">
      <c r="A2159" s="21" t="s">
        <v>8913</v>
      </c>
      <c r="B2159">
        <v>576280999</v>
      </c>
      <c r="C2159">
        <v>45</v>
      </c>
      <c r="D2159" s="8">
        <v>28269.75</v>
      </c>
      <c r="E2159" s="21" t="s">
        <v>12</v>
      </c>
      <c r="F2159" s="21" t="s">
        <v>731</v>
      </c>
      <c r="G2159" s="21" t="s">
        <v>3820</v>
      </c>
      <c r="H2159" s="22">
        <v>284516</v>
      </c>
      <c r="I2159" s="22">
        <v>130625.32593123001</v>
      </c>
      <c r="J2159" s="21" t="s">
        <v>8915</v>
      </c>
      <c r="K2159" s="21"/>
      <c r="L2159" s="22">
        <v>3474620512</v>
      </c>
      <c r="M2159" s="22">
        <v>0</v>
      </c>
      <c r="N2159" s="21" t="s">
        <v>12525</v>
      </c>
      <c r="O2159" s="8">
        <v>44341</v>
      </c>
      <c r="P2159" s="21" t="s">
        <v>12506</v>
      </c>
      <c r="Q2159" s="22">
        <f>Table1_2[[#This Row],[Bank Deposit]]-Table1_2[[#This Row],[Saving Accounts]]</f>
        <v>153890.67406876999</v>
      </c>
      <c r="R2159" s="22">
        <f>IF(AND(Table1_2[[#This Row],[Bank Deposit]]&gt;=500000),Table1_2[[#This Row],[Bank Deposit]]+Table1_2[[#This Row],[Bank Deposit]]*0.02,Table1_2[[#This Row],[Bank Deposit]])</f>
        <v>284516</v>
      </c>
    </row>
    <row r="2160" spans="1:18" x14ac:dyDescent="0.25">
      <c r="A2160" s="21" t="s">
        <v>3882</v>
      </c>
      <c r="B2160">
        <v>545620904</v>
      </c>
      <c r="C2160">
        <v>36</v>
      </c>
      <c r="D2160" s="8">
        <v>31557</v>
      </c>
      <c r="E2160" s="21" t="s">
        <v>1094</v>
      </c>
      <c r="F2160" s="21" t="s">
        <v>2501</v>
      </c>
      <c r="G2160" s="21" t="s">
        <v>3820</v>
      </c>
      <c r="H2160" s="22">
        <v>361203</v>
      </c>
      <c r="I2160" s="22">
        <v>174982.80643200001</v>
      </c>
      <c r="J2160" s="21" t="s">
        <v>3884</v>
      </c>
      <c r="K2160" s="21"/>
      <c r="L2160" s="22">
        <v>402319764</v>
      </c>
      <c r="M2160" s="22">
        <v>0</v>
      </c>
      <c r="N2160" s="21" t="s">
        <v>12522</v>
      </c>
      <c r="O2160" s="8">
        <v>44643</v>
      </c>
      <c r="P2160" s="21" t="s">
        <v>12510</v>
      </c>
      <c r="Q2160" s="22">
        <f>Table1_2[[#This Row],[Bank Deposit]]-Table1_2[[#This Row],[Saving Accounts]]</f>
        <v>186220.19356799999</v>
      </c>
      <c r="R2160" s="22">
        <f>IF(AND(Table1_2[[#This Row],[Bank Deposit]]&gt;=500000),Table1_2[[#This Row],[Bank Deposit]]+Table1_2[[#This Row],[Bank Deposit]]*0.02,Table1_2[[#This Row],[Bank Deposit]])</f>
        <v>361203</v>
      </c>
    </row>
    <row r="2161" spans="1:18" x14ac:dyDescent="0.25">
      <c r="A2161" s="21" t="s">
        <v>3282</v>
      </c>
      <c r="B2161">
        <v>493486761</v>
      </c>
      <c r="C2161">
        <v>49</v>
      </c>
      <c r="D2161" s="8">
        <v>26808.75</v>
      </c>
      <c r="E2161" s="21" t="s">
        <v>1094</v>
      </c>
      <c r="F2161" s="21" t="s">
        <v>130</v>
      </c>
      <c r="G2161" s="21" t="s">
        <v>3058</v>
      </c>
      <c r="H2161" s="22">
        <v>300688</v>
      </c>
      <c r="I2161" s="22">
        <v>93473.477797440006</v>
      </c>
      <c r="J2161" s="21" t="s">
        <v>3284</v>
      </c>
      <c r="K2161" s="21"/>
      <c r="L2161" s="22">
        <v>345819232</v>
      </c>
      <c r="M2161" s="22">
        <v>2862007104</v>
      </c>
      <c r="N2161" s="21" t="s">
        <v>12515</v>
      </c>
      <c r="O2161" s="8">
        <v>44498</v>
      </c>
      <c r="P2161" s="21" t="s">
        <v>12516</v>
      </c>
      <c r="Q2161" s="22">
        <f>Table1_2[[#This Row],[Bank Deposit]]-Table1_2[[#This Row],[Saving Accounts]]</f>
        <v>207214.52220255998</v>
      </c>
      <c r="R2161" s="22">
        <f>IF(AND(Table1_2[[#This Row],[Bank Deposit]]&gt;=500000),Table1_2[[#This Row],[Bank Deposit]]+Table1_2[[#This Row],[Bank Deposit]]*0.02,Table1_2[[#This Row],[Bank Deposit]])</f>
        <v>300688</v>
      </c>
    </row>
    <row r="2162" spans="1:18" x14ac:dyDescent="0.25">
      <c r="A2162" s="21" t="s">
        <v>5056</v>
      </c>
      <c r="B2162">
        <v>803873323</v>
      </c>
      <c r="C2162">
        <v>70</v>
      </c>
      <c r="D2162" s="8">
        <v>19138.5</v>
      </c>
      <c r="E2162" s="21" t="s">
        <v>1094</v>
      </c>
      <c r="F2162" s="21" t="s">
        <v>130</v>
      </c>
      <c r="G2162" s="21" t="s">
        <v>4099</v>
      </c>
      <c r="H2162" s="22">
        <v>51067</v>
      </c>
      <c r="I2162" s="22">
        <v>5471.4791249999998</v>
      </c>
      <c r="J2162" s="21" t="s">
        <v>5058</v>
      </c>
      <c r="K2162" s="21"/>
      <c r="L2162" s="22">
        <v>3081710775</v>
      </c>
      <c r="M2162" s="22">
        <v>0</v>
      </c>
      <c r="N2162" s="21" t="s">
        <v>12525</v>
      </c>
      <c r="O2162" s="8">
        <v>44435</v>
      </c>
      <c r="P2162" s="21" t="s">
        <v>12561</v>
      </c>
      <c r="Q2162" s="22">
        <f>Table1_2[[#This Row],[Bank Deposit]]-Table1_2[[#This Row],[Saving Accounts]]</f>
        <v>45595.520875000002</v>
      </c>
      <c r="R2162" s="22">
        <f>IF(AND(Table1_2[[#This Row],[Bank Deposit]]&gt;=500000),Table1_2[[#This Row],[Bank Deposit]]+Table1_2[[#This Row],[Bank Deposit]]*0.02,Table1_2[[#This Row],[Bank Deposit]])</f>
        <v>51067</v>
      </c>
    </row>
    <row r="2163" spans="1:18" x14ac:dyDescent="0.25">
      <c r="A2163" s="21" t="s">
        <v>4663</v>
      </c>
      <c r="B2163">
        <v>976789119</v>
      </c>
      <c r="C2163">
        <v>70</v>
      </c>
      <c r="D2163" s="8">
        <v>19138.5</v>
      </c>
      <c r="E2163" s="21" t="s">
        <v>1094</v>
      </c>
      <c r="F2163" s="21" t="s">
        <v>2602</v>
      </c>
      <c r="G2163" s="21" t="s">
        <v>4058</v>
      </c>
      <c r="H2163" s="22">
        <v>279591</v>
      </c>
      <c r="I2163" s="22">
        <v>232569.08043599999</v>
      </c>
      <c r="J2163" s="21" t="s">
        <v>4665</v>
      </c>
      <c r="K2163" s="21"/>
      <c r="L2163" s="22">
        <v>405234666</v>
      </c>
      <c r="M2163" s="22">
        <v>0</v>
      </c>
      <c r="N2163" s="21" t="s">
        <v>12522</v>
      </c>
      <c r="O2163" s="8">
        <v>44427</v>
      </c>
      <c r="P2163" s="21" t="s">
        <v>12510</v>
      </c>
      <c r="Q2163" s="22">
        <f>Table1_2[[#This Row],[Bank Deposit]]-Table1_2[[#This Row],[Saving Accounts]]</f>
        <v>47021.919564000011</v>
      </c>
      <c r="R2163" s="22">
        <f>IF(AND(Table1_2[[#This Row],[Bank Deposit]]&gt;=500000),Table1_2[[#This Row],[Bank Deposit]]+Table1_2[[#This Row],[Bank Deposit]]*0.02,Table1_2[[#This Row],[Bank Deposit]])</f>
        <v>279591</v>
      </c>
    </row>
    <row r="2164" spans="1:18" x14ac:dyDescent="0.25">
      <c r="A2164" s="21" t="s">
        <v>91</v>
      </c>
      <c r="B2164">
        <v>25045676</v>
      </c>
      <c r="C2164">
        <v>43</v>
      </c>
      <c r="D2164" s="8">
        <v>29000.25</v>
      </c>
      <c r="E2164" s="21" t="s">
        <v>12</v>
      </c>
      <c r="F2164" s="21" t="s">
        <v>93</v>
      </c>
      <c r="G2164" s="21" t="s">
        <v>14</v>
      </c>
      <c r="H2164" s="22">
        <v>257445</v>
      </c>
      <c r="I2164" s="22">
        <v>46827.904031999999</v>
      </c>
      <c r="J2164" s="21" t="s">
        <v>95</v>
      </c>
      <c r="K2164" s="21"/>
      <c r="L2164" s="22">
        <v>1541727</v>
      </c>
      <c r="M2164" s="22">
        <v>0</v>
      </c>
      <c r="N2164" s="21" t="s">
        <v>12525</v>
      </c>
      <c r="O2164" s="8">
        <v>44551</v>
      </c>
      <c r="P2164" s="21" t="s">
        <v>12561</v>
      </c>
      <c r="Q2164" s="22">
        <f>Table1_2[[#This Row],[Bank Deposit]]-Table1_2[[#This Row],[Saving Accounts]]</f>
        <v>210617.09596800001</v>
      </c>
      <c r="R2164" s="22">
        <f>IF(AND(Table1_2[[#This Row],[Bank Deposit]]&gt;=500000),Table1_2[[#This Row],[Bank Deposit]]+Table1_2[[#This Row],[Bank Deposit]]*0.02,Table1_2[[#This Row],[Bank Deposit]])</f>
        <v>257445</v>
      </c>
    </row>
    <row r="2165" spans="1:18" x14ac:dyDescent="0.25">
      <c r="A2165" s="21" t="s">
        <v>6579</v>
      </c>
      <c r="B2165">
        <v>802815139</v>
      </c>
      <c r="C2165">
        <v>40</v>
      </c>
      <c r="D2165" s="8">
        <v>30096</v>
      </c>
      <c r="E2165" s="21" t="s">
        <v>12</v>
      </c>
      <c r="F2165" s="21" t="s">
        <v>2311</v>
      </c>
      <c r="G2165" s="21" t="s">
        <v>4148</v>
      </c>
      <c r="H2165" s="22">
        <v>46784</v>
      </c>
      <c r="I2165" s="22">
        <v>26755.79244714</v>
      </c>
      <c r="J2165" s="21" t="s">
        <v>6581</v>
      </c>
      <c r="K2165" s="21"/>
      <c r="L2165" s="22">
        <v>775677952</v>
      </c>
      <c r="M2165" s="22">
        <v>0</v>
      </c>
      <c r="N2165" s="21" t="s">
        <v>12539</v>
      </c>
      <c r="O2165" s="8">
        <v>44433</v>
      </c>
      <c r="P2165" s="21" t="s">
        <v>12566</v>
      </c>
      <c r="Q2165" s="22">
        <f>Table1_2[[#This Row],[Bank Deposit]]-Table1_2[[#This Row],[Saving Accounts]]</f>
        <v>20028.20755286</v>
      </c>
      <c r="R2165" s="22">
        <f>IF(AND(Table1_2[[#This Row],[Bank Deposit]]&gt;=500000),Table1_2[[#This Row],[Bank Deposit]]+Table1_2[[#This Row],[Bank Deposit]]*0.02,Table1_2[[#This Row],[Bank Deposit]])</f>
        <v>46784</v>
      </c>
    </row>
    <row r="2166" spans="1:18" x14ac:dyDescent="0.25">
      <c r="A2166" s="21" t="s">
        <v>6168</v>
      </c>
      <c r="B2166">
        <v>736928880</v>
      </c>
      <c r="C2166">
        <v>32</v>
      </c>
      <c r="D2166" s="8">
        <v>33018</v>
      </c>
      <c r="E2166" s="21" t="s">
        <v>12</v>
      </c>
      <c r="F2166" s="21" t="s">
        <v>874</v>
      </c>
      <c r="G2166" s="21" t="s">
        <v>4070</v>
      </c>
      <c r="H2166" s="22">
        <v>473972</v>
      </c>
      <c r="I2166" s="22">
        <v>149675.44500000001</v>
      </c>
      <c r="J2166" s="21" t="s">
        <v>6170</v>
      </c>
      <c r="K2166" s="21"/>
      <c r="L2166" s="22">
        <v>941004336</v>
      </c>
      <c r="M2166" s="22">
        <v>0</v>
      </c>
      <c r="N2166" s="21" t="s">
        <v>12525</v>
      </c>
      <c r="O2166" s="8">
        <v>44616</v>
      </c>
      <c r="P2166" s="21" t="s">
        <v>12561</v>
      </c>
      <c r="Q2166" s="22">
        <f>Table1_2[[#This Row],[Bank Deposit]]-Table1_2[[#This Row],[Saving Accounts]]</f>
        <v>324296.55499999999</v>
      </c>
      <c r="R2166" s="22">
        <f>IF(AND(Table1_2[[#This Row],[Bank Deposit]]&gt;=500000),Table1_2[[#This Row],[Bank Deposit]]+Table1_2[[#This Row],[Bank Deposit]]*0.02,Table1_2[[#This Row],[Bank Deposit]])</f>
        <v>473972</v>
      </c>
    </row>
    <row r="2167" spans="1:18" x14ac:dyDescent="0.25">
      <c r="A2167" s="21" t="s">
        <v>8025</v>
      </c>
      <c r="B2167">
        <v>959471211</v>
      </c>
      <c r="C2167">
        <v>64</v>
      </c>
      <c r="D2167" s="8">
        <v>21330</v>
      </c>
      <c r="E2167" s="21" t="s">
        <v>12</v>
      </c>
      <c r="F2167" s="21" t="s">
        <v>125</v>
      </c>
      <c r="G2167" s="21" t="s">
        <v>3583</v>
      </c>
      <c r="H2167" s="22">
        <v>489243</v>
      </c>
      <c r="I2167" s="22">
        <v>104306.582016</v>
      </c>
      <c r="J2167" s="21" t="s">
        <v>8027</v>
      </c>
      <c r="K2167" s="21"/>
      <c r="L2167" s="22">
        <v>298812481</v>
      </c>
      <c r="M2167" s="22">
        <v>0</v>
      </c>
      <c r="N2167" s="21" t="s">
        <v>12522</v>
      </c>
      <c r="O2167" s="8">
        <v>44593</v>
      </c>
      <c r="P2167" s="21" t="s">
        <v>12510</v>
      </c>
      <c r="Q2167" s="22">
        <f>Table1_2[[#This Row],[Bank Deposit]]-Table1_2[[#This Row],[Saving Accounts]]</f>
        <v>384936.417984</v>
      </c>
      <c r="R2167" s="22">
        <f>IF(AND(Table1_2[[#This Row],[Bank Deposit]]&gt;=500000),Table1_2[[#This Row],[Bank Deposit]]+Table1_2[[#This Row],[Bank Deposit]]*0.02,Table1_2[[#This Row],[Bank Deposit]])</f>
        <v>489243</v>
      </c>
    </row>
    <row r="2168" spans="1:18" x14ac:dyDescent="0.25">
      <c r="A2168" s="21" t="s">
        <v>3449</v>
      </c>
      <c r="B2168">
        <v>358235140</v>
      </c>
      <c r="C2168">
        <v>52</v>
      </c>
      <c r="D2168" s="8">
        <v>25713</v>
      </c>
      <c r="E2168" s="21" t="s">
        <v>1094</v>
      </c>
      <c r="F2168" s="21" t="s">
        <v>139</v>
      </c>
      <c r="G2168" s="21" t="s">
        <v>3331</v>
      </c>
      <c r="H2168" s="22">
        <v>205370</v>
      </c>
      <c r="I2168" s="22">
        <v>19000.186883999999</v>
      </c>
      <c r="J2168" s="21" t="s">
        <v>3451</v>
      </c>
      <c r="K2168" s="21"/>
      <c r="L2168" s="22">
        <v>779041065</v>
      </c>
      <c r="M2168" s="22">
        <v>0</v>
      </c>
      <c r="N2168" s="21" t="s">
        <v>12505</v>
      </c>
      <c r="O2168" s="8">
        <v>44430</v>
      </c>
      <c r="P2168" s="21" t="s">
        <v>12564</v>
      </c>
      <c r="Q2168" s="22">
        <f>Table1_2[[#This Row],[Bank Deposit]]-Table1_2[[#This Row],[Saving Accounts]]</f>
        <v>186369.813116</v>
      </c>
      <c r="R2168" s="22">
        <f>IF(AND(Table1_2[[#This Row],[Bank Deposit]]&gt;=500000),Table1_2[[#This Row],[Bank Deposit]]+Table1_2[[#This Row],[Bank Deposit]]*0.02,Table1_2[[#This Row],[Bank Deposit]])</f>
        <v>205370</v>
      </c>
    </row>
    <row r="2169" spans="1:18" x14ac:dyDescent="0.25">
      <c r="A2169" s="21" t="s">
        <v>918</v>
      </c>
      <c r="B2169">
        <v>439747446</v>
      </c>
      <c r="C2169">
        <v>29</v>
      </c>
      <c r="D2169" s="8">
        <v>34113.75</v>
      </c>
      <c r="E2169" s="21" t="s">
        <v>12</v>
      </c>
      <c r="F2169" s="21" t="s">
        <v>286</v>
      </c>
      <c r="G2169" s="21" t="s">
        <v>14</v>
      </c>
      <c r="H2169" s="22">
        <v>450709</v>
      </c>
      <c r="I2169" s="22">
        <v>108447.5698176</v>
      </c>
      <c r="J2169" s="21" t="s">
        <v>920</v>
      </c>
      <c r="K2169" s="21"/>
      <c r="L2169" s="22">
        <v>1114856</v>
      </c>
      <c r="M2169" s="22">
        <v>1095186906</v>
      </c>
      <c r="N2169" s="21" t="s">
        <v>12515</v>
      </c>
      <c r="O2169" s="8">
        <v>44258</v>
      </c>
      <c r="P2169" s="21" t="s">
        <v>12516</v>
      </c>
      <c r="Q2169" s="22">
        <f>Table1_2[[#This Row],[Bank Deposit]]-Table1_2[[#This Row],[Saving Accounts]]</f>
        <v>342261.43018239998</v>
      </c>
      <c r="R2169" s="22">
        <f>IF(AND(Table1_2[[#This Row],[Bank Deposit]]&gt;=500000),Table1_2[[#This Row],[Bank Deposit]]+Table1_2[[#This Row],[Bank Deposit]]*0.02,Table1_2[[#This Row],[Bank Deposit]])</f>
        <v>450709</v>
      </c>
    </row>
    <row r="2170" spans="1:18" x14ac:dyDescent="0.25">
      <c r="A2170" s="21" t="s">
        <v>4817</v>
      </c>
      <c r="B2170">
        <v>46822267</v>
      </c>
      <c r="C2170">
        <v>60</v>
      </c>
      <c r="D2170" s="8">
        <v>22791</v>
      </c>
      <c r="E2170" s="21" t="s">
        <v>1094</v>
      </c>
      <c r="F2170" s="21" t="s">
        <v>408</v>
      </c>
      <c r="G2170" s="21" t="s">
        <v>4074</v>
      </c>
      <c r="H2170" s="22">
        <v>229116</v>
      </c>
      <c r="I2170" s="22">
        <v>60715.791675</v>
      </c>
      <c r="J2170" s="21" t="s">
        <v>4819</v>
      </c>
      <c r="K2170" s="21"/>
      <c r="L2170" s="22">
        <v>242230661</v>
      </c>
      <c r="M2170" s="22">
        <v>224641419</v>
      </c>
      <c r="N2170" s="21" t="s">
        <v>12515</v>
      </c>
      <c r="O2170" s="8">
        <v>44397</v>
      </c>
      <c r="P2170" s="21" t="s">
        <v>12516</v>
      </c>
      <c r="Q2170" s="22">
        <f>Table1_2[[#This Row],[Bank Deposit]]-Table1_2[[#This Row],[Saving Accounts]]</f>
        <v>168400.20832500001</v>
      </c>
      <c r="R2170" s="22">
        <f>IF(AND(Table1_2[[#This Row],[Bank Deposit]]&gt;=500000),Table1_2[[#This Row],[Bank Deposit]]+Table1_2[[#This Row],[Bank Deposit]]*0.02,Table1_2[[#This Row],[Bank Deposit]])</f>
        <v>229116</v>
      </c>
    </row>
    <row r="2171" spans="1:18" x14ac:dyDescent="0.25">
      <c r="A2171" s="21" t="s">
        <v>7798</v>
      </c>
      <c r="B2171">
        <v>751352918</v>
      </c>
      <c r="C2171">
        <v>72</v>
      </c>
      <c r="D2171" s="8">
        <v>18408</v>
      </c>
      <c r="E2171" s="21" t="s">
        <v>12</v>
      </c>
      <c r="F2171" s="21" t="s">
        <v>2201</v>
      </c>
      <c r="G2171" s="21" t="s">
        <v>3058</v>
      </c>
      <c r="H2171" s="22">
        <v>1491077</v>
      </c>
      <c r="I2171" s="22">
        <v>226551.29474879999</v>
      </c>
      <c r="J2171" s="21" t="s">
        <v>7800</v>
      </c>
      <c r="K2171" s="21"/>
      <c r="L2171" s="22">
        <v>1573874452</v>
      </c>
      <c r="M2171" s="22">
        <v>0</v>
      </c>
      <c r="N2171" s="21" t="s">
        <v>12525</v>
      </c>
      <c r="O2171" s="8">
        <v>44547</v>
      </c>
      <c r="P2171" s="21" t="s">
        <v>12564</v>
      </c>
      <c r="Q2171" s="22">
        <f>Table1_2[[#This Row],[Bank Deposit]]-Table1_2[[#This Row],[Saving Accounts]]</f>
        <v>1264525.7052512001</v>
      </c>
      <c r="R2171" s="22">
        <f>IF(AND(Table1_2[[#This Row],[Bank Deposit]]&gt;=500000),Table1_2[[#This Row],[Bank Deposit]]+Table1_2[[#This Row],[Bank Deposit]]*0.02,Table1_2[[#This Row],[Bank Deposit]])</f>
        <v>1520898.54</v>
      </c>
    </row>
    <row r="2172" spans="1:18" x14ac:dyDescent="0.25">
      <c r="A2172" s="21" t="s">
        <v>9119</v>
      </c>
      <c r="B2172">
        <v>935902253</v>
      </c>
      <c r="C2172">
        <v>32</v>
      </c>
      <c r="D2172" s="8">
        <v>35427.75</v>
      </c>
      <c r="E2172" s="21" t="s">
        <v>12</v>
      </c>
      <c r="F2172" s="21" t="s">
        <v>15539</v>
      </c>
      <c r="G2172" s="21" t="s">
        <v>4099</v>
      </c>
      <c r="H2172" s="22">
        <v>567857</v>
      </c>
      <c r="I2172" s="22">
        <v>768763.86719936994</v>
      </c>
      <c r="J2172" s="21" t="s">
        <v>9121</v>
      </c>
      <c r="K2172" s="21"/>
      <c r="L2172" s="22">
        <v>14671488</v>
      </c>
      <c r="M2172" s="22">
        <v>0</v>
      </c>
      <c r="N2172" s="21" t="s">
        <v>12505</v>
      </c>
      <c r="O2172" s="8">
        <v>44319</v>
      </c>
      <c r="P2172" s="21" t="s">
        <v>12512</v>
      </c>
      <c r="Q2172" s="22">
        <f>Table1_2[[#This Row],[Bank Deposit]]-Table1_2[[#This Row],[Saving Accounts]]</f>
        <v>-200906.86719936994</v>
      </c>
      <c r="R2172" s="22">
        <f>IF(AND(Table1_2[[#This Row],[Bank Deposit]]&gt;=500000),Table1_2[[#This Row],[Bank Deposit]]+Table1_2[[#This Row],[Bank Deposit]]*0.02,Table1_2[[#This Row],[Bank Deposit]])</f>
        <v>579214.14</v>
      </c>
    </row>
    <row r="2173" spans="1:18" x14ac:dyDescent="0.25">
      <c r="A2173" s="21" t="s">
        <v>6865</v>
      </c>
      <c r="B2173">
        <v>900114788</v>
      </c>
      <c r="C2173">
        <v>81</v>
      </c>
      <c r="D2173" s="8">
        <v>15120.75</v>
      </c>
      <c r="E2173" s="21" t="s">
        <v>12</v>
      </c>
      <c r="F2173" s="21" t="s">
        <v>2211</v>
      </c>
      <c r="G2173" s="21" t="s">
        <v>4084</v>
      </c>
      <c r="H2173" s="22">
        <v>128238</v>
      </c>
      <c r="I2173" s="22">
        <v>97061.415486479993</v>
      </c>
      <c r="J2173" s="21" t="s">
        <v>6867</v>
      </c>
      <c r="K2173" s="21"/>
      <c r="L2173" s="22">
        <v>804082464</v>
      </c>
      <c r="M2173" s="22">
        <v>0</v>
      </c>
      <c r="N2173" s="21" t="s">
        <v>12525</v>
      </c>
      <c r="O2173" s="8">
        <v>44257</v>
      </c>
      <c r="P2173" s="21" t="s">
        <v>12561</v>
      </c>
      <c r="Q2173" s="22">
        <f>Table1_2[[#This Row],[Bank Deposit]]-Table1_2[[#This Row],[Saving Accounts]]</f>
        <v>31176.584513520007</v>
      </c>
      <c r="R2173" s="22">
        <f>IF(AND(Table1_2[[#This Row],[Bank Deposit]]&gt;=500000),Table1_2[[#This Row],[Bank Deposit]]+Table1_2[[#This Row],[Bank Deposit]]*0.02,Table1_2[[#This Row],[Bank Deposit]])</f>
        <v>128238</v>
      </c>
    </row>
    <row r="2174" spans="1:18" x14ac:dyDescent="0.25">
      <c r="A2174" s="21" t="s">
        <v>8083</v>
      </c>
      <c r="B2174">
        <v>158052066</v>
      </c>
      <c r="C2174">
        <v>77</v>
      </c>
      <c r="D2174" s="8">
        <v>16581.75</v>
      </c>
      <c r="E2174" s="21" t="s">
        <v>12</v>
      </c>
      <c r="F2174" s="21" t="s">
        <v>527</v>
      </c>
      <c r="G2174" s="21" t="s">
        <v>3583</v>
      </c>
      <c r="H2174" s="22">
        <v>225282</v>
      </c>
      <c r="I2174" s="22">
        <v>114977.09013336</v>
      </c>
      <c r="J2174" s="21" t="s">
        <v>8085</v>
      </c>
      <c r="K2174" s="21"/>
      <c r="L2174" s="22">
        <v>2097128619</v>
      </c>
      <c r="M2174" s="22">
        <v>0</v>
      </c>
      <c r="N2174" s="21" t="s">
        <v>12509</v>
      </c>
      <c r="O2174" s="8">
        <v>44375</v>
      </c>
      <c r="P2174" s="21" t="s">
        <v>12519</v>
      </c>
      <c r="Q2174" s="22">
        <f>Table1_2[[#This Row],[Bank Deposit]]-Table1_2[[#This Row],[Saving Accounts]]</f>
        <v>110304.90986664</v>
      </c>
      <c r="R2174" s="22">
        <f>IF(AND(Table1_2[[#This Row],[Bank Deposit]]&gt;=500000),Table1_2[[#This Row],[Bank Deposit]]+Table1_2[[#This Row],[Bank Deposit]]*0.02,Table1_2[[#This Row],[Bank Deposit]])</f>
        <v>225282</v>
      </c>
    </row>
    <row r="2175" spans="1:18" x14ac:dyDescent="0.25">
      <c r="A2175" s="21" t="s">
        <v>7184</v>
      </c>
      <c r="B2175">
        <v>537928168</v>
      </c>
      <c r="C2175">
        <v>54</v>
      </c>
      <c r="D2175" s="8">
        <v>24982.5</v>
      </c>
      <c r="E2175" s="21" t="s">
        <v>12</v>
      </c>
      <c r="F2175" s="21" t="s">
        <v>399</v>
      </c>
      <c r="G2175" s="21" t="s">
        <v>4112</v>
      </c>
      <c r="H2175" s="22">
        <v>1128623</v>
      </c>
      <c r="I2175" s="22">
        <v>225394.98653808</v>
      </c>
      <c r="J2175" s="21" t="s">
        <v>7186</v>
      </c>
      <c r="K2175" s="21"/>
      <c r="L2175" s="22">
        <v>32087952</v>
      </c>
      <c r="M2175" s="22">
        <v>0</v>
      </c>
      <c r="N2175" s="21" t="s">
        <v>12539</v>
      </c>
      <c r="O2175" s="8">
        <v>44362</v>
      </c>
      <c r="P2175" s="21" t="s">
        <v>12566</v>
      </c>
      <c r="Q2175" s="22">
        <f>Table1_2[[#This Row],[Bank Deposit]]-Table1_2[[#This Row],[Saving Accounts]]</f>
        <v>903228.01346191997</v>
      </c>
      <c r="R2175" s="22">
        <f>IF(AND(Table1_2[[#This Row],[Bank Deposit]]&gt;=500000),Table1_2[[#This Row],[Bank Deposit]]+Table1_2[[#This Row],[Bank Deposit]]*0.02,Table1_2[[#This Row],[Bank Deposit]])</f>
        <v>1151195.46</v>
      </c>
    </row>
    <row r="2176" spans="1:18" x14ac:dyDescent="0.25">
      <c r="A2176" s="21" t="s">
        <v>5730</v>
      </c>
      <c r="B2176">
        <v>109186210</v>
      </c>
      <c r="C2176">
        <v>45</v>
      </c>
      <c r="D2176" s="8">
        <v>28269.75</v>
      </c>
      <c r="E2176" s="21" t="s">
        <v>1094</v>
      </c>
      <c r="F2176" s="21" t="s">
        <v>814</v>
      </c>
      <c r="G2176" s="21" t="s">
        <v>4112</v>
      </c>
      <c r="H2176" s="22">
        <v>595997</v>
      </c>
      <c r="I2176" s="22">
        <v>317308.58052299998</v>
      </c>
      <c r="J2176" s="21" t="s">
        <v>5732</v>
      </c>
      <c r="K2176" s="21"/>
      <c r="L2176" s="22">
        <v>200436795</v>
      </c>
      <c r="M2176" s="22">
        <v>0</v>
      </c>
      <c r="N2176" s="21" t="s">
        <v>12525</v>
      </c>
      <c r="O2176" s="8">
        <v>44271</v>
      </c>
      <c r="P2176" s="21" t="s">
        <v>12506</v>
      </c>
      <c r="Q2176" s="22">
        <f>Table1_2[[#This Row],[Bank Deposit]]-Table1_2[[#This Row],[Saving Accounts]]</f>
        <v>278688.41947700002</v>
      </c>
      <c r="R2176" s="22">
        <f>IF(AND(Table1_2[[#This Row],[Bank Deposit]]&gt;=500000),Table1_2[[#This Row],[Bank Deposit]]+Table1_2[[#This Row],[Bank Deposit]]*0.02,Table1_2[[#This Row],[Bank Deposit]])</f>
        <v>607916.93999999994</v>
      </c>
    </row>
    <row r="2177" spans="1:18" x14ac:dyDescent="0.25">
      <c r="A2177" s="21" t="s">
        <v>4160</v>
      </c>
      <c r="B2177">
        <v>104083137</v>
      </c>
      <c r="C2177">
        <v>68</v>
      </c>
      <c r="D2177" s="8">
        <v>19869</v>
      </c>
      <c r="E2177" s="21" t="s">
        <v>1094</v>
      </c>
      <c r="F2177" s="21" t="s">
        <v>1626</v>
      </c>
      <c r="G2177" s="21" t="s">
        <v>4105</v>
      </c>
      <c r="H2177" s="22">
        <v>442832</v>
      </c>
      <c r="I2177" s="22">
        <v>349116.67774080002</v>
      </c>
      <c r="J2177" s="21" t="s">
        <v>4162</v>
      </c>
      <c r="K2177" s="21"/>
      <c r="L2177" s="22">
        <v>3012584367</v>
      </c>
      <c r="M2177" s="22">
        <v>0</v>
      </c>
      <c r="N2177" s="21" t="s">
        <v>12539</v>
      </c>
      <c r="O2177" s="8">
        <v>44641</v>
      </c>
      <c r="P2177" s="21" t="s">
        <v>12512</v>
      </c>
      <c r="Q2177" s="22">
        <f>Table1_2[[#This Row],[Bank Deposit]]-Table1_2[[#This Row],[Saving Accounts]]</f>
        <v>93715.32225919998</v>
      </c>
      <c r="R2177" s="22">
        <f>IF(AND(Table1_2[[#This Row],[Bank Deposit]]&gt;=500000),Table1_2[[#This Row],[Bank Deposit]]+Table1_2[[#This Row],[Bank Deposit]]*0.02,Table1_2[[#This Row],[Bank Deposit]])</f>
        <v>442832</v>
      </c>
    </row>
    <row r="2178" spans="1:18" x14ac:dyDescent="0.25">
      <c r="A2178" s="21" t="s">
        <v>4370</v>
      </c>
      <c r="B2178">
        <v>340449270</v>
      </c>
      <c r="C2178">
        <v>54</v>
      </c>
      <c r="D2178" s="8">
        <v>24982.5</v>
      </c>
      <c r="E2178" s="21" t="s">
        <v>1094</v>
      </c>
      <c r="F2178" s="21" t="s">
        <v>181</v>
      </c>
      <c r="G2178" s="21" t="s">
        <v>4112</v>
      </c>
      <c r="H2178" s="22">
        <v>1893592</v>
      </c>
      <c r="I2178" s="22">
        <v>573815.85360000003</v>
      </c>
      <c r="J2178" s="21" t="s">
        <v>4372</v>
      </c>
      <c r="K2178" s="21"/>
      <c r="L2178" s="22">
        <v>16797375</v>
      </c>
      <c r="M2178" s="22">
        <v>0</v>
      </c>
      <c r="N2178" s="21" t="s">
        <v>12505</v>
      </c>
      <c r="O2178" s="8">
        <v>44396</v>
      </c>
      <c r="P2178" s="21" t="s">
        <v>12506</v>
      </c>
      <c r="Q2178" s="22">
        <f>Table1_2[[#This Row],[Bank Deposit]]-Table1_2[[#This Row],[Saving Accounts]]</f>
        <v>1319776.1464</v>
      </c>
      <c r="R2178" s="22">
        <f>IF(AND(Table1_2[[#This Row],[Bank Deposit]]&gt;=500000),Table1_2[[#This Row],[Bank Deposit]]+Table1_2[[#This Row],[Bank Deposit]]*0.02,Table1_2[[#This Row],[Bank Deposit]])</f>
        <v>1931463.84</v>
      </c>
    </row>
    <row r="2179" spans="1:18" x14ac:dyDescent="0.25">
      <c r="A2179" s="21" t="s">
        <v>1375</v>
      </c>
      <c r="B2179">
        <v>104344203</v>
      </c>
      <c r="C2179">
        <v>65</v>
      </c>
      <c r="D2179" s="8">
        <v>20964.75</v>
      </c>
      <c r="E2179" s="21" t="s">
        <v>1094</v>
      </c>
      <c r="F2179" s="21" t="s">
        <v>181</v>
      </c>
      <c r="G2179" s="21" t="s">
        <v>14</v>
      </c>
      <c r="H2179" s="22">
        <v>1636294</v>
      </c>
      <c r="I2179" s="22">
        <v>809650.90944192</v>
      </c>
      <c r="J2179" s="21" t="s">
        <v>1377</v>
      </c>
      <c r="K2179" s="21"/>
      <c r="L2179" s="22">
        <v>1526056392</v>
      </c>
      <c r="M2179" s="22">
        <v>0</v>
      </c>
      <c r="N2179" s="21" t="s">
        <v>12539</v>
      </c>
      <c r="O2179" s="8">
        <v>44568</v>
      </c>
      <c r="P2179" s="21" t="s">
        <v>12566</v>
      </c>
      <c r="Q2179" s="22">
        <f>Table1_2[[#This Row],[Bank Deposit]]-Table1_2[[#This Row],[Saving Accounts]]</f>
        <v>826643.09055808</v>
      </c>
      <c r="R2179" s="22">
        <f>IF(AND(Table1_2[[#This Row],[Bank Deposit]]&gt;=500000),Table1_2[[#This Row],[Bank Deposit]]+Table1_2[[#This Row],[Bank Deposit]]*0.02,Table1_2[[#This Row],[Bank Deposit]])</f>
        <v>1669019.88</v>
      </c>
    </row>
    <row r="2180" spans="1:18" x14ac:dyDescent="0.25">
      <c r="A2180" s="21" t="s">
        <v>6880</v>
      </c>
      <c r="B2180">
        <v>332550519</v>
      </c>
      <c r="C2180">
        <v>72</v>
      </c>
      <c r="D2180" s="8">
        <v>18408</v>
      </c>
      <c r="E2180" s="21" t="s">
        <v>12</v>
      </c>
      <c r="F2180" s="21" t="s">
        <v>318</v>
      </c>
      <c r="G2180" s="21" t="s">
        <v>4066</v>
      </c>
      <c r="H2180" s="22">
        <v>483072</v>
      </c>
      <c r="I2180" s="22">
        <v>130429.480419</v>
      </c>
      <c r="J2180" s="21" t="s">
        <v>6882</v>
      </c>
      <c r="K2180" s="21"/>
      <c r="L2180" s="22">
        <v>2481909045</v>
      </c>
      <c r="M2180" s="22">
        <v>0</v>
      </c>
      <c r="N2180" s="21" t="s">
        <v>12525</v>
      </c>
      <c r="O2180" s="8">
        <v>44476</v>
      </c>
      <c r="P2180" s="21" t="s">
        <v>12564</v>
      </c>
      <c r="Q2180" s="22">
        <f>Table1_2[[#This Row],[Bank Deposit]]-Table1_2[[#This Row],[Saving Accounts]]</f>
        <v>352642.51958099997</v>
      </c>
      <c r="R2180" s="22">
        <f>IF(AND(Table1_2[[#This Row],[Bank Deposit]]&gt;=500000),Table1_2[[#This Row],[Bank Deposit]]+Table1_2[[#This Row],[Bank Deposit]]*0.02,Table1_2[[#This Row],[Bank Deposit]])</f>
        <v>483072</v>
      </c>
    </row>
    <row r="2181" spans="1:18" x14ac:dyDescent="0.25">
      <c r="A2181" s="21" t="s">
        <v>4038</v>
      </c>
      <c r="B2181">
        <v>721613645</v>
      </c>
      <c r="C2181">
        <v>38</v>
      </c>
      <c r="D2181" s="8">
        <v>30826.5</v>
      </c>
      <c r="E2181" s="21" t="s">
        <v>1094</v>
      </c>
      <c r="F2181" s="21" t="s">
        <v>349</v>
      </c>
      <c r="G2181" s="21" t="s">
        <v>3820</v>
      </c>
      <c r="H2181" s="22">
        <v>1472791</v>
      </c>
      <c r="I2181" s="22">
        <v>1076595.28925859</v>
      </c>
      <c r="J2181" s="21" t="s">
        <v>4040</v>
      </c>
      <c r="K2181" s="21"/>
      <c r="L2181" s="22">
        <v>1699363629</v>
      </c>
      <c r="M2181" s="22">
        <v>994804785</v>
      </c>
      <c r="N2181" s="21" t="s">
        <v>12515</v>
      </c>
      <c r="O2181" s="8">
        <v>44447</v>
      </c>
      <c r="P2181" s="21" t="s">
        <v>12506</v>
      </c>
      <c r="Q2181" s="22">
        <f>Table1_2[[#This Row],[Bank Deposit]]-Table1_2[[#This Row],[Saving Accounts]]</f>
        <v>396195.71074141003</v>
      </c>
      <c r="R2181" s="22">
        <f>IF(AND(Table1_2[[#This Row],[Bank Deposit]]&gt;=500000),Table1_2[[#This Row],[Bank Deposit]]+Table1_2[[#This Row],[Bank Deposit]]*0.02,Table1_2[[#This Row],[Bank Deposit]])</f>
        <v>1502246.82</v>
      </c>
    </row>
    <row r="2182" spans="1:18" x14ac:dyDescent="0.25">
      <c r="A2182" s="21" t="s">
        <v>9000</v>
      </c>
      <c r="B2182">
        <v>524608847</v>
      </c>
      <c r="C2182">
        <v>27</v>
      </c>
      <c r="D2182" s="8">
        <v>33790.5</v>
      </c>
      <c r="E2182" s="21" t="s">
        <v>1094</v>
      </c>
      <c r="F2182" s="21" t="s">
        <v>15541</v>
      </c>
      <c r="G2182" s="21" t="s">
        <v>4084</v>
      </c>
      <c r="H2182" s="22">
        <v>384041</v>
      </c>
      <c r="I2182" s="22">
        <v>372250.36213035637</v>
      </c>
      <c r="J2182" s="21" t="s">
        <v>9002</v>
      </c>
      <c r="K2182" s="21"/>
      <c r="L2182" s="22">
        <v>3562678656</v>
      </c>
      <c r="M2182" s="22">
        <v>2308525056</v>
      </c>
      <c r="N2182" s="21" t="s">
        <v>12515</v>
      </c>
      <c r="O2182" s="8">
        <v>44424</v>
      </c>
      <c r="P2182" s="21" t="s">
        <v>12516</v>
      </c>
      <c r="Q2182" s="22">
        <f>Table1_2[[#This Row],[Bank Deposit]]-Table1_2[[#This Row],[Saving Accounts]]</f>
        <v>11790.63786964363</v>
      </c>
      <c r="R2182" s="22">
        <f>IF(AND(Table1_2[[#This Row],[Bank Deposit]]&gt;=500000),Table1_2[[#This Row],[Bank Deposit]]+Table1_2[[#This Row],[Bank Deposit]]*0.02,Table1_2[[#This Row],[Bank Deposit]])</f>
        <v>384041</v>
      </c>
    </row>
    <row r="2183" spans="1:18" x14ac:dyDescent="0.25">
      <c r="A2183" s="21" t="s">
        <v>3838</v>
      </c>
      <c r="B2183">
        <v>453797642</v>
      </c>
      <c r="C2183">
        <v>57</v>
      </c>
      <c r="D2183" s="8">
        <v>23886.75</v>
      </c>
      <c r="E2183" s="21" t="s">
        <v>1094</v>
      </c>
      <c r="F2183" s="21" t="s">
        <v>204</v>
      </c>
      <c r="G2183" s="21" t="s">
        <v>3820</v>
      </c>
      <c r="H2183" s="22">
        <v>200745</v>
      </c>
      <c r="I2183" s="22">
        <v>223624.05111599999</v>
      </c>
      <c r="J2183" s="21" t="s">
        <v>3840</v>
      </c>
      <c r="K2183" s="21"/>
      <c r="L2183" s="22">
        <v>397676175</v>
      </c>
      <c r="M2183" s="22">
        <v>0</v>
      </c>
      <c r="N2183" s="21" t="s">
        <v>12522</v>
      </c>
      <c r="O2183" s="8">
        <v>44347</v>
      </c>
      <c r="P2183" s="21" t="s">
        <v>12510</v>
      </c>
      <c r="Q2183" s="22">
        <f>Table1_2[[#This Row],[Bank Deposit]]-Table1_2[[#This Row],[Saving Accounts]]</f>
        <v>-22879.051115999988</v>
      </c>
      <c r="R2183" s="22">
        <f>IF(AND(Table1_2[[#This Row],[Bank Deposit]]&gt;=500000),Table1_2[[#This Row],[Bank Deposit]]+Table1_2[[#This Row],[Bank Deposit]]*0.02,Table1_2[[#This Row],[Bank Deposit]])</f>
        <v>200745</v>
      </c>
    </row>
    <row r="2184" spans="1:18" x14ac:dyDescent="0.25">
      <c r="A2184" s="21" t="s">
        <v>8617</v>
      </c>
      <c r="B2184">
        <v>219307348</v>
      </c>
      <c r="C2184">
        <v>38</v>
      </c>
      <c r="D2184" s="8">
        <v>30826.5</v>
      </c>
      <c r="E2184" s="21" t="s">
        <v>12</v>
      </c>
      <c r="F2184" s="21" t="s">
        <v>602</v>
      </c>
      <c r="G2184" s="21" t="s">
        <v>2773</v>
      </c>
      <c r="H2184" s="22">
        <v>818115</v>
      </c>
      <c r="I2184" s="22">
        <v>310202.08127999998</v>
      </c>
      <c r="J2184" s="21" t="s">
        <v>8619</v>
      </c>
      <c r="K2184" s="21"/>
      <c r="L2184" s="22">
        <v>2829526752</v>
      </c>
      <c r="M2184" s="22">
        <v>0</v>
      </c>
      <c r="N2184" s="21" t="s">
        <v>12539</v>
      </c>
      <c r="O2184" s="8">
        <v>44567</v>
      </c>
      <c r="P2184" s="21" t="s">
        <v>12566</v>
      </c>
      <c r="Q2184" s="22">
        <f>Table1_2[[#This Row],[Bank Deposit]]-Table1_2[[#This Row],[Saving Accounts]]</f>
        <v>507912.91872000002</v>
      </c>
      <c r="R2184" s="22">
        <f>IF(AND(Table1_2[[#This Row],[Bank Deposit]]&gt;=500000),Table1_2[[#This Row],[Bank Deposit]]+Table1_2[[#This Row],[Bank Deposit]]*0.02,Table1_2[[#This Row],[Bank Deposit]])</f>
        <v>834477.3</v>
      </c>
    </row>
    <row r="2185" spans="1:18" x14ac:dyDescent="0.25">
      <c r="A2185" s="21" t="s">
        <v>1193</v>
      </c>
      <c r="B2185">
        <v>178706576</v>
      </c>
      <c r="C2185">
        <v>55</v>
      </c>
      <c r="D2185" s="8">
        <v>24617.25</v>
      </c>
      <c r="E2185" s="21" t="s">
        <v>1094</v>
      </c>
      <c r="F2185" s="21" t="s">
        <v>353</v>
      </c>
      <c r="G2185" s="21" t="s">
        <v>14</v>
      </c>
      <c r="H2185" s="22">
        <v>130152</v>
      </c>
      <c r="I2185" s="22">
        <v>36442.515375000003</v>
      </c>
      <c r="J2185" s="21" t="s">
        <v>1195</v>
      </c>
      <c r="K2185" s="21"/>
      <c r="L2185" s="22">
        <v>2293632775</v>
      </c>
      <c r="M2185" s="22">
        <v>1459530801</v>
      </c>
      <c r="N2185" s="21" t="s">
        <v>12515</v>
      </c>
      <c r="O2185" s="8">
        <v>44245</v>
      </c>
      <c r="P2185" s="21" t="s">
        <v>12506</v>
      </c>
      <c r="Q2185" s="22">
        <f>Table1_2[[#This Row],[Bank Deposit]]-Table1_2[[#This Row],[Saving Accounts]]</f>
        <v>93709.484624999997</v>
      </c>
      <c r="R2185" s="22">
        <f>IF(AND(Table1_2[[#This Row],[Bank Deposit]]&gt;=500000),Table1_2[[#This Row],[Bank Deposit]]+Table1_2[[#This Row],[Bank Deposit]]*0.02,Table1_2[[#This Row],[Bank Deposit]])</f>
        <v>130152</v>
      </c>
    </row>
    <row r="2186" spans="1:18" x14ac:dyDescent="0.25">
      <c r="A2186" s="21" t="s">
        <v>4859</v>
      </c>
      <c r="B2186">
        <v>526139831</v>
      </c>
      <c r="C2186">
        <v>63</v>
      </c>
      <c r="D2186" s="8">
        <v>21695.25</v>
      </c>
      <c r="E2186" s="21" t="s">
        <v>1094</v>
      </c>
      <c r="F2186" s="21" t="s">
        <v>491</v>
      </c>
      <c r="G2186" s="21" t="s">
        <v>4220</v>
      </c>
      <c r="H2186" s="22">
        <v>310315</v>
      </c>
      <c r="I2186" s="22">
        <v>40738.726379519998</v>
      </c>
      <c r="J2186" s="21" t="s">
        <v>4861</v>
      </c>
      <c r="K2186" s="21"/>
      <c r="L2186" s="22">
        <v>24717024</v>
      </c>
      <c r="M2186" s="22">
        <v>0</v>
      </c>
      <c r="N2186" s="21" t="s">
        <v>12505</v>
      </c>
      <c r="O2186" s="8">
        <v>44297</v>
      </c>
      <c r="P2186" s="21" t="s">
        <v>12510</v>
      </c>
      <c r="Q2186" s="22">
        <f>Table1_2[[#This Row],[Bank Deposit]]-Table1_2[[#This Row],[Saving Accounts]]</f>
        <v>269576.27362047997</v>
      </c>
      <c r="R2186" s="22">
        <f>IF(AND(Table1_2[[#This Row],[Bank Deposit]]&gt;=500000),Table1_2[[#This Row],[Bank Deposit]]+Table1_2[[#This Row],[Bank Deposit]]*0.02,Table1_2[[#This Row],[Bank Deposit]])</f>
        <v>310315</v>
      </c>
    </row>
    <row r="2187" spans="1:18" x14ac:dyDescent="0.25">
      <c r="A2187" s="21" t="s">
        <v>7488</v>
      </c>
      <c r="B2187">
        <v>660647388</v>
      </c>
      <c r="C2187">
        <v>22</v>
      </c>
      <c r="D2187" s="8">
        <v>36670.5</v>
      </c>
      <c r="E2187" s="21" t="s">
        <v>12</v>
      </c>
      <c r="F2187" s="21" t="s">
        <v>1252</v>
      </c>
      <c r="G2187" s="21" t="s">
        <v>4220</v>
      </c>
      <c r="H2187" s="22">
        <v>98976</v>
      </c>
      <c r="I2187" s="22">
        <v>20460.630549919999</v>
      </c>
      <c r="J2187" s="21" t="s">
        <v>7490</v>
      </c>
      <c r="K2187" s="21"/>
      <c r="L2187" s="22">
        <v>1498829475</v>
      </c>
      <c r="M2187" s="22">
        <v>0</v>
      </c>
      <c r="N2187" s="21" t="s">
        <v>12539</v>
      </c>
      <c r="O2187" s="8">
        <v>44527</v>
      </c>
      <c r="P2187" s="21" t="s">
        <v>12512</v>
      </c>
      <c r="Q2187" s="22">
        <f>Table1_2[[#This Row],[Bank Deposit]]-Table1_2[[#This Row],[Saving Accounts]]</f>
        <v>78515.369450080005</v>
      </c>
      <c r="R2187" s="22">
        <f>IF(AND(Table1_2[[#This Row],[Bank Deposit]]&gt;=500000),Table1_2[[#This Row],[Bank Deposit]]+Table1_2[[#This Row],[Bank Deposit]]*0.02,Table1_2[[#This Row],[Bank Deposit]])</f>
        <v>98976</v>
      </c>
    </row>
    <row r="2188" spans="1:18" x14ac:dyDescent="0.25">
      <c r="A2188" s="21" t="s">
        <v>7355</v>
      </c>
      <c r="B2188">
        <v>588258139</v>
      </c>
      <c r="C2188">
        <v>56</v>
      </c>
      <c r="D2188" s="8">
        <v>24252</v>
      </c>
      <c r="E2188" s="21" t="s">
        <v>12</v>
      </c>
      <c r="F2188" s="21" t="s">
        <v>699</v>
      </c>
      <c r="G2188" s="21" t="s">
        <v>4058</v>
      </c>
      <c r="H2188" s="22">
        <v>784411</v>
      </c>
      <c r="I2188" s="22">
        <v>168818.87484</v>
      </c>
      <c r="J2188" s="21" t="s">
        <v>7357</v>
      </c>
      <c r="K2188" s="21"/>
      <c r="L2188" s="22">
        <v>88221815</v>
      </c>
      <c r="M2188" s="22">
        <v>0</v>
      </c>
      <c r="N2188" s="21" t="s">
        <v>12522</v>
      </c>
      <c r="O2188" s="8">
        <v>44449</v>
      </c>
      <c r="P2188" s="21" t="s">
        <v>12510</v>
      </c>
      <c r="Q2188" s="22">
        <f>Table1_2[[#This Row],[Bank Deposit]]-Table1_2[[#This Row],[Saving Accounts]]</f>
        <v>615592.12516000005</v>
      </c>
      <c r="R2188" s="22">
        <f>IF(AND(Table1_2[[#This Row],[Bank Deposit]]&gt;=500000),Table1_2[[#This Row],[Bank Deposit]]+Table1_2[[#This Row],[Bank Deposit]]*0.02,Table1_2[[#This Row],[Bank Deposit]])</f>
        <v>800099.22</v>
      </c>
    </row>
    <row r="2189" spans="1:18" x14ac:dyDescent="0.25">
      <c r="A2189" s="21" t="s">
        <v>4615</v>
      </c>
      <c r="B2189">
        <v>6975495</v>
      </c>
      <c r="C2189">
        <v>24</v>
      </c>
      <c r="D2189" s="8">
        <v>35940</v>
      </c>
      <c r="E2189" s="21" t="s">
        <v>1094</v>
      </c>
      <c r="F2189" s="21" t="s">
        <v>1146</v>
      </c>
      <c r="G2189" s="21" t="s">
        <v>4148</v>
      </c>
      <c r="H2189" s="22">
        <v>262989</v>
      </c>
      <c r="I2189" s="22">
        <v>51169.557394019997</v>
      </c>
      <c r="J2189" s="21" t="s">
        <v>4617</v>
      </c>
      <c r="K2189" s="21"/>
      <c r="L2189" s="22">
        <v>3355268049</v>
      </c>
      <c r="M2189" s="22">
        <v>0</v>
      </c>
      <c r="N2189" s="21" t="s">
        <v>12525</v>
      </c>
      <c r="O2189" s="8">
        <v>44557</v>
      </c>
      <c r="P2189" s="21" t="s">
        <v>12564</v>
      </c>
      <c r="Q2189" s="22">
        <f>Table1_2[[#This Row],[Bank Deposit]]-Table1_2[[#This Row],[Saving Accounts]]</f>
        <v>211819.44260598</v>
      </c>
      <c r="R2189" s="22">
        <f>IF(AND(Table1_2[[#This Row],[Bank Deposit]]&gt;=500000),Table1_2[[#This Row],[Bank Deposit]]+Table1_2[[#This Row],[Bank Deposit]]*0.02,Table1_2[[#This Row],[Bank Deposit]])</f>
        <v>262989</v>
      </c>
    </row>
    <row r="2190" spans="1:18" x14ac:dyDescent="0.25">
      <c r="A2190" s="21" t="s">
        <v>1575</v>
      </c>
      <c r="B2190">
        <v>451599744</v>
      </c>
      <c r="C2190">
        <v>65</v>
      </c>
      <c r="D2190" s="8">
        <v>20964.75</v>
      </c>
      <c r="E2190" s="21" t="s">
        <v>1094</v>
      </c>
      <c r="F2190" s="21" t="s">
        <v>1576</v>
      </c>
      <c r="G2190" s="21" t="s">
        <v>14</v>
      </c>
      <c r="H2190" s="22">
        <v>1525936</v>
      </c>
      <c r="I2190" s="22">
        <v>194125.6538991</v>
      </c>
      <c r="J2190" s="21" t="s">
        <v>1578</v>
      </c>
      <c r="K2190" s="21"/>
      <c r="L2190" s="22">
        <v>1295869056</v>
      </c>
      <c r="M2190" s="22">
        <v>0</v>
      </c>
      <c r="N2190" s="21" t="s">
        <v>12505</v>
      </c>
      <c r="O2190" s="8">
        <v>44661</v>
      </c>
      <c r="P2190" s="21" t="s">
        <v>12506</v>
      </c>
      <c r="Q2190" s="22">
        <f>Table1_2[[#This Row],[Bank Deposit]]-Table1_2[[#This Row],[Saving Accounts]]</f>
        <v>1331810.3461009001</v>
      </c>
      <c r="R2190" s="22">
        <f>IF(AND(Table1_2[[#This Row],[Bank Deposit]]&gt;=500000),Table1_2[[#This Row],[Bank Deposit]]+Table1_2[[#This Row],[Bank Deposit]]*0.02,Table1_2[[#This Row],[Bank Deposit]])</f>
        <v>1556454.72</v>
      </c>
    </row>
    <row r="2191" spans="1:18" x14ac:dyDescent="0.25">
      <c r="A2191" s="21" t="s">
        <v>2169</v>
      </c>
      <c r="B2191">
        <v>266560704</v>
      </c>
      <c r="C2191">
        <v>59</v>
      </c>
      <c r="D2191" s="8">
        <v>23156.25</v>
      </c>
      <c r="E2191" s="21" t="s">
        <v>1094</v>
      </c>
      <c r="F2191" s="21" t="s">
        <v>130</v>
      </c>
      <c r="G2191" s="21" t="s">
        <v>1964</v>
      </c>
      <c r="H2191" s="22">
        <v>871637</v>
      </c>
      <c r="I2191" s="22">
        <v>138180.092512</v>
      </c>
      <c r="J2191" s="21" t="s">
        <v>2171</v>
      </c>
      <c r="K2191" s="21"/>
      <c r="L2191" s="22">
        <v>320625228</v>
      </c>
      <c r="M2191" s="22">
        <v>0</v>
      </c>
      <c r="N2191" s="21" t="s">
        <v>12522</v>
      </c>
      <c r="O2191" s="8">
        <v>44321</v>
      </c>
      <c r="P2191" s="21" t="s">
        <v>12510</v>
      </c>
      <c r="Q2191" s="22">
        <f>Table1_2[[#This Row],[Bank Deposit]]-Table1_2[[#This Row],[Saving Accounts]]</f>
        <v>733456.907488</v>
      </c>
      <c r="R2191" s="22">
        <f>IF(AND(Table1_2[[#This Row],[Bank Deposit]]&gt;=500000),Table1_2[[#This Row],[Bank Deposit]]+Table1_2[[#This Row],[Bank Deposit]]*0.02,Table1_2[[#This Row],[Bank Deposit]])</f>
        <v>889069.74</v>
      </c>
    </row>
    <row r="2192" spans="1:18" x14ac:dyDescent="0.25">
      <c r="A2192" s="21" t="s">
        <v>6442</v>
      </c>
      <c r="B2192">
        <v>721154580</v>
      </c>
      <c r="C2192">
        <v>21</v>
      </c>
      <c r="D2192" s="8">
        <v>37035.75</v>
      </c>
      <c r="E2192" s="21" t="s">
        <v>12</v>
      </c>
      <c r="F2192" s="21" t="s">
        <v>282</v>
      </c>
      <c r="G2192" s="21" t="s">
        <v>4099</v>
      </c>
      <c r="H2192" s="22">
        <v>268104</v>
      </c>
      <c r="I2192" s="22">
        <v>140838.17782144001</v>
      </c>
      <c r="J2192" s="21" t="s">
        <v>6444</v>
      </c>
      <c r="K2192" s="21"/>
      <c r="L2192" s="22">
        <v>1306871566</v>
      </c>
      <c r="M2192" s="22">
        <v>0</v>
      </c>
      <c r="N2192" s="21" t="s">
        <v>12539</v>
      </c>
      <c r="O2192" s="8">
        <v>44397</v>
      </c>
      <c r="P2192" s="21" t="s">
        <v>12566</v>
      </c>
      <c r="Q2192" s="22">
        <f>Table1_2[[#This Row],[Bank Deposit]]-Table1_2[[#This Row],[Saving Accounts]]</f>
        <v>127265.82217855999</v>
      </c>
      <c r="R2192" s="22">
        <f>IF(AND(Table1_2[[#This Row],[Bank Deposit]]&gt;=500000),Table1_2[[#This Row],[Bank Deposit]]+Table1_2[[#This Row],[Bank Deposit]]*0.02,Table1_2[[#This Row],[Bank Deposit]])</f>
        <v>268104</v>
      </c>
    </row>
    <row r="2193" spans="1:18" x14ac:dyDescent="0.25">
      <c r="A2193" s="21" t="s">
        <v>5691</v>
      </c>
      <c r="B2193">
        <v>68280294</v>
      </c>
      <c r="C2193">
        <v>55</v>
      </c>
      <c r="D2193" s="8">
        <v>24617.25</v>
      </c>
      <c r="E2193" s="21" t="s">
        <v>1094</v>
      </c>
      <c r="F2193" s="21" t="s">
        <v>818</v>
      </c>
      <c r="G2193" s="21" t="s">
        <v>4119</v>
      </c>
      <c r="H2193" s="22">
        <v>386699</v>
      </c>
      <c r="I2193" s="22">
        <v>170814.32356128001</v>
      </c>
      <c r="J2193" s="21" t="s">
        <v>5693</v>
      </c>
      <c r="K2193" s="21"/>
      <c r="L2193" s="22">
        <v>1283702784</v>
      </c>
      <c r="M2193" s="22">
        <v>0</v>
      </c>
      <c r="N2193" s="21" t="s">
        <v>12522</v>
      </c>
      <c r="O2193" s="8">
        <v>44491</v>
      </c>
      <c r="P2193" s="21" t="s">
        <v>12510</v>
      </c>
      <c r="Q2193" s="22">
        <f>Table1_2[[#This Row],[Bank Deposit]]-Table1_2[[#This Row],[Saving Accounts]]</f>
        <v>215884.67643871999</v>
      </c>
      <c r="R2193" s="22">
        <f>IF(AND(Table1_2[[#This Row],[Bank Deposit]]&gt;=500000),Table1_2[[#This Row],[Bank Deposit]]+Table1_2[[#This Row],[Bank Deposit]]*0.02,Table1_2[[#This Row],[Bank Deposit]])</f>
        <v>386699</v>
      </c>
    </row>
    <row r="2194" spans="1:18" x14ac:dyDescent="0.25">
      <c r="A2194" s="21" t="s">
        <v>8758</v>
      </c>
      <c r="B2194">
        <v>744442646</v>
      </c>
      <c r="C2194">
        <v>47</v>
      </c>
      <c r="D2194" s="8">
        <v>27539.25</v>
      </c>
      <c r="E2194" s="21" t="s">
        <v>12</v>
      </c>
      <c r="F2194" s="21" t="s">
        <v>115</v>
      </c>
      <c r="G2194" s="21" t="s">
        <v>3820</v>
      </c>
      <c r="H2194" s="22">
        <v>204193</v>
      </c>
      <c r="I2194" s="22">
        <v>119291.8292928</v>
      </c>
      <c r="J2194" s="21" t="s">
        <v>8760</v>
      </c>
      <c r="K2194" s="21"/>
      <c r="L2194" s="22">
        <v>3755895052</v>
      </c>
      <c r="M2194" s="22">
        <v>0</v>
      </c>
      <c r="N2194" s="21" t="s">
        <v>12525</v>
      </c>
      <c r="O2194" s="8">
        <v>44216</v>
      </c>
      <c r="P2194" s="21" t="s">
        <v>12561</v>
      </c>
      <c r="Q2194" s="22">
        <f>Table1_2[[#This Row],[Bank Deposit]]-Table1_2[[#This Row],[Saving Accounts]]</f>
        <v>84901.170707199999</v>
      </c>
      <c r="R2194" s="22">
        <f>IF(AND(Table1_2[[#This Row],[Bank Deposit]]&gt;=500000),Table1_2[[#This Row],[Bank Deposit]]+Table1_2[[#This Row],[Bank Deposit]]*0.02,Table1_2[[#This Row],[Bank Deposit]])</f>
        <v>204193</v>
      </c>
    </row>
    <row r="2195" spans="1:18" x14ac:dyDescent="0.25">
      <c r="A2195" s="21" t="s">
        <v>425</v>
      </c>
      <c r="B2195">
        <v>100369630</v>
      </c>
      <c r="C2195">
        <v>67</v>
      </c>
      <c r="D2195" s="8">
        <v>20234.25</v>
      </c>
      <c r="E2195" s="21" t="s">
        <v>12</v>
      </c>
      <c r="F2195" s="21" t="s">
        <v>426</v>
      </c>
      <c r="G2195" s="21" t="s">
        <v>14</v>
      </c>
      <c r="H2195" s="22">
        <v>884875</v>
      </c>
      <c r="I2195" s="22">
        <v>133071.53607540001</v>
      </c>
      <c r="J2195" s="21" t="s">
        <v>428</v>
      </c>
      <c r="K2195" s="21"/>
      <c r="L2195" s="22">
        <v>9107175</v>
      </c>
      <c r="M2195" s="22">
        <v>0</v>
      </c>
      <c r="N2195" s="21" t="s">
        <v>12505</v>
      </c>
      <c r="O2195" s="8">
        <v>44597</v>
      </c>
      <c r="P2195" s="21" t="s">
        <v>12506</v>
      </c>
      <c r="Q2195" s="22">
        <f>Table1_2[[#This Row],[Bank Deposit]]-Table1_2[[#This Row],[Saving Accounts]]</f>
        <v>751803.46392460004</v>
      </c>
      <c r="R2195" s="22">
        <f>IF(AND(Table1_2[[#This Row],[Bank Deposit]]&gt;=500000),Table1_2[[#This Row],[Bank Deposit]]+Table1_2[[#This Row],[Bank Deposit]]*0.02,Table1_2[[#This Row],[Bank Deposit]])</f>
        <v>902572.5</v>
      </c>
    </row>
    <row r="2196" spans="1:18" x14ac:dyDescent="0.25">
      <c r="A2196" s="21" t="s">
        <v>7038</v>
      </c>
      <c r="B2196">
        <v>807990242</v>
      </c>
      <c r="C2196">
        <v>82</v>
      </c>
      <c r="D2196" s="8">
        <v>14755.5</v>
      </c>
      <c r="E2196" s="21" t="s">
        <v>12</v>
      </c>
      <c r="F2196" s="21" t="s">
        <v>523</v>
      </c>
      <c r="G2196" s="21" t="s">
        <v>4074</v>
      </c>
      <c r="H2196" s="22">
        <v>302759</v>
      </c>
      <c r="I2196" s="22">
        <v>221230.58200319999</v>
      </c>
      <c r="J2196" s="21" t="s">
        <v>7040</v>
      </c>
      <c r="K2196" s="21"/>
      <c r="L2196" s="22">
        <v>11768274</v>
      </c>
      <c r="M2196" s="22">
        <v>0</v>
      </c>
      <c r="N2196" s="21" t="s">
        <v>12539</v>
      </c>
      <c r="O2196" s="8">
        <v>44298</v>
      </c>
      <c r="P2196" s="21" t="s">
        <v>12566</v>
      </c>
      <c r="Q2196" s="22">
        <f>Table1_2[[#This Row],[Bank Deposit]]-Table1_2[[#This Row],[Saving Accounts]]</f>
        <v>81528.41799680001</v>
      </c>
      <c r="R2196" s="22">
        <f>IF(AND(Table1_2[[#This Row],[Bank Deposit]]&gt;=500000),Table1_2[[#This Row],[Bank Deposit]]+Table1_2[[#This Row],[Bank Deposit]]*0.02,Table1_2[[#This Row],[Bank Deposit]])</f>
        <v>302759</v>
      </c>
    </row>
    <row r="2197" spans="1:18" x14ac:dyDescent="0.25">
      <c r="A2197" s="21" t="s">
        <v>6105</v>
      </c>
      <c r="B2197">
        <v>420739976</v>
      </c>
      <c r="C2197">
        <v>47</v>
      </c>
      <c r="D2197" s="8">
        <v>27539.25</v>
      </c>
      <c r="E2197" s="21" t="s">
        <v>12</v>
      </c>
      <c r="F2197" s="21" t="s">
        <v>514</v>
      </c>
      <c r="G2197" s="21" t="s">
        <v>4099</v>
      </c>
      <c r="H2197" s="22">
        <v>106873</v>
      </c>
      <c r="I2197" s="22">
        <v>17150.108104080002</v>
      </c>
      <c r="J2197" s="21" t="s">
        <v>6107</v>
      </c>
      <c r="K2197" s="21"/>
      <c r="L2197" s="22">
        <v>3848578125</v>
      </c>
      <c r="M2197" s="22">
        <v>0</v>
      </c>
      <c r="N2197" s="21" t="s">
        <v>12525</v>
      </c>
      <c r="O2197" s="8">
        <v>44251</v>
      </c>
      <c r="P2197" s="21" t="s">
        <v>12506</v>
      </c>
      <c r="Q2197" s="22">
        <f>Table1_2[[#This Row],[Bank Deposit]]-Table1_2[[#This Row],[Saving Accounts]]</f>
        <v>89722.891895919995</v>
      </c>
      <c r="R2197" s="22">
        <f>IF(AND(Table1_2[[#This Row],[Bank Deposit]]&gt;=500000),Table1_2[[#This Row],[Bank Deposit]]+Table1_2[[#This Row],[Bank Deposit]]*0.02,Table1_2[[#This Row],[Bank Deposit]])</f>
        <v>106873</v>
      </c>
    </row>
    <row r="2198" spans="1:18" x14ac:dyDescent="0.25">
      <c r="A2198" s="21" t="s">
        <v>6588</v>
      </c>
      <c r="B2198">
        <v>180113498</v>
      </c>
      <c r="C2198">
        <v>76</v>
      </c>
      <c r="D2198" s="8">
        <v>16947</v>
      </c>
      <c r="E2198" s="21" t="s">
        <v>12</v>
      </c>
      <c r="F2198" s="21" t="s">
        <v>331</v>
      </c>
      <c r="G2198" s="21" t="s">
        <v>4095</v>
      </c>
      <c r="H2198" s="22">
        <v>3760505</v>
      </c>
      <c r="I2198" s="22">
        <v>471906.56592000002</v>
      </c>
      <c r="J2198" s="21" t="s">
        <v>6590</v>
      </c>
      <c r="K2198" s="21"/>
      <c r="L2198" s="22">
        <v>1395965526</v>
      </c>
      <c r="M2198" s="22">
        <v>0</v>
      </c>
      <c r="N2198" s="21" t="s">
        <v>12509</v>
      </c>
      <c r="O2198" s="8">
        <v>44258</v>
      </c>
      <c r="P2198" s="21" t="s">
        <v>12519</v>
      </c>
      <c r="Q2198" s="22">
        <f>Table1_2[[#This Row],[Bank Deposit]]-Table1_2[[#This Row],[Saving Accounts]]</f>
        <v>3288598.43408</v>
      </c>
      <c r="R2198" s="22">
        <f>IF(AND(Table1_2[[#This Row],[Bank Deposit]]&gt;=500000),Table1_2[[#This Row],[Bank Deposit]]+Table1_2[[#This Row],[Bank Deposit]]*0.02,Table1_2[[#This Row],[Bank Deposit]])</f>
        <v>3835715.1</v>
      </c>
    </row>
    <row r="2199" spans="1:18" x14ac:dyDescent="0.25">
      <c r="A2199" s="21" t="s">
        <v>2485</v>
      </c>
      <c r="B2199">
        <v>102923023</v>
      </c>
      <c r="C2199">
        <v>26</v>
      </c>
      <c r="D2199" s="8">
        <v>35209.5</v>
      </c>
      <c r="E2199" s="21" t="s">
        <v>12</v>
      </c>
      <c r="F2199" s="21" t="s">
        <v>699</v>
      </c>
      <c r="G2199" s="21" t="s">
        <v>1964</v>
      </c>
      <c r="H2199" s="22">
        <v>606033</v>
      </c>
      <c r="I2199" s="22">
        <v>103025.5624</v>
      </c>
      <c r="J2199" s="21" t="s">
        <v>2487</v>
      </c>
      <c r="K2199" s="21"/>
      <c r="L2199" s="22">
        <v>122710896</v>
      </c>
      <c r="M2199" s="22">
        <v>0</v>
      </c>
      <c r="N2199" s="21" t="s">
        <v>12539</v>
      </c>
      <c r="O2199" s="8">
        <v>44362</v>
      </c>
      <c r="P2199" s="21" t="s">
        <v>12512</v>
      </c>
      <c r="Q2199" s="22">
        <f>Table1_2[[#This Row],[Bank Deposit]]-Table1_2[[#This Row],[Saving Accounts]]</f>
        <v>503007.4376</v>
      </c>
      <c r="R2199" s="22">
        <f>IF(AND(Table1_2[[#This Row],[Bank Deposit]]&gt;=500000),Table1_2[[#This Row],[Bank Deposit]]+Table1_2[[#This Row],[Bank Deposit]]*0.02,Table1_2[[#This Row],[Bank Deposit]])</f>
        <v>618153.66</v>
      </c>
    </row>
    <row r="2200" spans="1:18" x14ac:dyDescent="0.25">
      <c r="A2200" s="21" t="s">
        <v>8107</v>
      </c>
      <c r="B2200">
        <v>126955197</v>
      </c>
      <c r="C2200">
        <v>70</v>
      </c>
      <c r="D2200" s="8">
        <v>19138.5</v>
      </c>
      <c r="E2200" s="21" t="s">
        <v>12</v>
      </c>
      <c r="F2200" s="21" t="s">
        <v>1498</v>
      </c>
      <c r="G2200" s="21" t="s">
        <v>3331</v>
      </c>
      <c r="H2200" s="22">
        <v>672709</v>
      </c>
      <c r="I2200" s="22">
        <v>92280.471249959999</v>
      </c>
      <c r="J2200" s="21" t="s">
        <v>8109</v>
      </c>
      <c r="K2200" s="21"/>
      <c r="L2200" s="22">
        <v>1981445376</v>
      </c>
      <c r="M2200" s="22">
        <v>0</v>
      </c>
      <c r="N2200" s="21" t="s">
        <v>12522</v>
      </c>
      <c r="O2200" s="8">
        <v>44482</v>
      </c>
      <c r="P2200" s="21" t="s">
        <v>12512</v>
      </c>
      <c r="Q2200" s="22">
        <f>Table1_2[[#This Row],[Bank Deposit]]-Table1_2[[#This Row],[Saving Accounts]]</f>
        <v>580428.52875003999</v>
      </c>
      <c r="R2200" s="22">
        <f>IF(AND(Table1_2[[#This Row],[Bank Deposit]]&gt;=500000),Table1_2[[#This Row],[Bank Deposit]]+Table1_2[[#This Row],[Bank Deposit]]*0.02,Table1_2[[#This Row],[Bank Deposit]])</f>
        <v>686163.18</v>
      </c>
    </row>
    <row r="2201" spans="1:18" x14ac:dyDescent="0.25">
      <c r="A2201" s="21" t="s">
        <v>7572</v>
      </c>
      <c r="B2201">
        <v>537270977</v>
      </c>
      <c r="C2201">
        <v>75</v>
      </c>
      <c r="D2201" s="8">
        <v>17312.25</v>
      </c>
      <c r="E2201" s="21" t="s">
        <v>12</v>
      </c>
      <c r="F2201" s="21" t="s">
        <v>222</v>
      </c>
      <c r="G2201" s="21" t="s">
        <v>4220</v>
      </c>
      <c r="H2201" s="22">
        <v>1100759</v>
      </c>
      <c r="I2201" s="22">
        <v>525118.59280295996</v>
      </c>
      <c r="J2201" s="21" t="s">
        <v>7574</v>
      </c>
      <c r="K2201" s="21"/>
      <c r="L2201" s="22">
        <v>2175682761</v>
      </c>
      <c r="M2201" s="22">
        <v>0</v>
      </c>
      <c r="N2201" s="21" t="s">
        <v>12522</v>
      </c>
      <c r="O2201" s="8">
        <v>44406</v>
      </c>
      <c r="P2201" s="21" t="s">
        <v>12510</v>
      </c>
      <c r="Q2201" s="22">
        <f>Table1_2[[#This Row],[Bank Deposit]]-Table1_2[[#This Row],[Saving Accounts]]</f>
        <v>575640.40719704004</v>
      </c>
      <c r="R2201" s="22">
        <f>IF(AND(Table1_2[[#This Row],[Bank Deposit]]&gt;=500000),Table1_2[[#This Row],[Bank Deposit]]+Table1_2[[#This Row],[Bank Deposit]]*0.02,Table1_2[[#This Row],[Bank Deposit]])</f>
        <v>1122774.18</v>
      </c>
    </row>
    <row r="2202" spans="1:18" x14ac:dyDescent="0.25">
      <c r="A2202" s="21" t="s">
        <v>2417</v>
      </c>
      <c r="B2202">
        <v>764436046</v>
      </c>
      <c r="C2202">
        <v>49</v>
      </c>
      <c r="D2202" s="8">
        <v>26808.75</v>
      </c>
      <c r="E2202" s="21" t="s">
        <v>12</v>
      </c>
      <c r="F2202" s="21" t="s">
        <v>527</v>
      </c>
      <c r="G2202" s="21" t="s">
        <v>1964</v>
      </c>
      <c r="H2202" s="22">
        <v>106098</v>
      </c>
      <c r="I2202" s="22">
        <v>35341.565951999997</v>
      </c>
      <c r="J2202" s="21" t="s">
        <v>2419</v>
      </c>
      <c r="K2202" s="21"/>
      <c r="L2202" s="22">
        <v>3343318125</v>
      </c>
      <c r="M2202" s="22">
        <v>164253285</v>
      </c>
      <c r="N2202" s="21" t="s">
        <v>12515</v>
      </c>
      <c r="O2202" s="8">
        <v>44470</v>
      </c>
      <c r="P2202" s="21" t="s">
        <v>12527</v>
      </c>
      <c r="Q2202" s="22">
        <f>Table1_2[[#This Row],[Bank Deposit]]-Table1_2[[#This Row],[Saving Accounts]]</f>
        <v>70756.434047999996</v>
      </c>
      <c r="R2202" s="22">
        <f>IF(AND(Table1_2[[#This Row],[Bank Deposit]]&gt;=500000),Table1_2[[#This Row],[Bank Deposit]]+Table1_2[[#This Row],[Bank Deposit]]*0.02,Table1_2[[#This Row],[Bank Deposit]])</f>
        <v>106098</v>
      </c>
    </row>
    <row r="2203" spans="1:18" x14ac:dyDescent="0.25">
      <c r="A2203" s="21" t="s">
        <v>7440</v>
      </c>
      <c r="B2203">
        <v>277038324</v>
      </c>
      <c r="C2203">
        <v>69</v>
      </c>
      <c r="D2203" s="8">
        <v>19503.75</v>
      </c>
      <c r="E2203" s="21" t="s">
        <v>12</v>
      </c>
      <c r="F2203" s="21" t="s">
        <v>310</v>
      </c>
      <c r="G2203" s="21" t="s">
        <v>4220</v>
      </c>
      <c r="H2203" s="22">
        <v>54159</v>
      </c>
      <c r="I2203" s="22">
        <v>23452.744196</v>
      </c>
      <c r="J2203" s="21" t="s">
        <v>7442</v>
      </c>
      <c r="K2203" s="21"/>
      <c r="L2203" s="22">
        <v>749665125</v>
      </c>
      <c r="M2203" s="22">
        <v>0</v>
      </c>
      <c r="N2203" s="21" t="s">
        <v>12525</v>
      </c>
      <c r="O2203" s="8">
        <v>44494</v>
      </c>
      <c r="P2203" s="21" t="s">
        <v>12561</v>
      </c>
      <c r="Q2203" s="22">
        <f>Table1_2[[#This Row],[Bank Deposit]]-Table1_2[[#This Row],[Saving Accounts]]</f>
        <v>30706.255804</v>
      </c>
      <c r="R2203" s="22">
        <f>IF(AND(Table1_2[[#This Row],[Bank Deposit]]&gt;=500000),Table1_2[[#This Row],[Bank Deposit]]+Table1_2[[#This Row],[Bank Deposit]]*0.02,Table1_2[[#This Row],[Bank Deposit]])</f>
        <v>54159</v>
      </c>
    </row>
    <row r="2204" spans="1:18" x14ac:dyDescent="0.25">
      <c r="A2204" s="21" t="s">
        <v>4442</v>
      </c>
      <c r="B2204">
        <v>283340715</v>
      </c>
      <c r="C2204">
        <v>17</v>
      </c>
      <c r="D2204" s="8">
        <v>38496.75</v>
      </c>
      <c r="E2204" s="21" t="s">
        <v>1094</v>
      </c>
      <c r="F2204" s="21" t="s">
        <v>370</v>
      </c>
      <c r="G2204" s="21" t="s">
        <v>4084</v>
      </c>
      <c r="H2204" s="22">
        <v>195027</v>
      </c>
      <c r="I2204" s="22">
        <v>109410.41628</v>
      </c>
      <c r="J2204" s="21" t="s">
        <v>4444</v>
      </c>
      <c r="K2204" s="21"/>
      <c r="L2204" s="22">
        <v>724843008</v>
      </c>
      <c r="M2204" s="22">
        <v>0</v>
      </c>
      <c r="N2204" s="21" t="s">
        <v>12522</v>
      </c>
      <c r="O2204" s="8">
        <v>44610</v>
      </c>
      <c r="P2204" s="21" t="s">
        <v>12510</v>
      </c>
      <c r="Q2204" s="22">
        <f>Table1_2[[#This Row],[Bank Deposit]]-Table1_2[[#This Row],[Saving Accounts]]</f>
        <v>85616.583719999995</v>
      </c>
      <c r="R2204" s="22">
        <f>IF(AND(Table1_2[[#This Row],[Bank Deposit]]&gt;=500000),Table1_2[[#This Row],[Bank Deposit]]+Table1_2[[#This Row],[Bank Deposit]]*0.02,Table1_2[[#This Row],[Bank Deposit]])</f>
        <v>195027</v>
      </c>
    </row>
    <row r="2205" spans="1:18" x14ac:dyDescent="0.25">
      <c r="A2205" s="21" t="s">
        <v>2376</v>
      </c>
      <c r="B2205">
        <v>563739834</v>
      </c>
      <c r="C2205">
        <v>75</v>
      </c>
      <c r="D2205" s="8">
        <v>17312.25</v>
      </c>
      <c r="E2205" s="21" t="s">
        <v>1094</v>
      </c>
      <c r="F2205" s="21" t="s">
        <v>993</v>
      </c>
      <c r="G2205" s="21" t="s">
        <v>1964</v>
      </c>
      <c r="H2205" s="22">
        <v>119123</v>
      </c>
      <c r="I2205" s="22">
        <v>159426.75420540001</v>
      </c>
      <c r="J2205" s="21" t="s">
        <v>2378</v>
      </c>
      <c r="K2205" s="21"/>
      <c r="L2205" s="22">
        <v>2019681888</v>
      </c>
      <c r="M2205" s="22">
        <v>0</v>
      </c>
      <c r="N2205" s="21" t="s">
        <v>12539</v>
      </c>
      <c r="O2205" s="8">
        <v>44427</v>
      </c>
      <c r="P2205" s="21" t="s">
        <v>12566</v>
      </c>
      <c r="Q2205" s="22">
        <f>Table1_2[[#This Row],[Bank Deposit]]-Table1_2[[#This Row],[Saving Accounts]]</f>
        <v>-40303.754205400008</v>
      </c>
      <c r="R2205" s="22">
        <f>IF(AND(Table1_2[[#This Row],[Bank Deposit]]&gt;=500000),Table1_2[[#This Row],[Bank Deposit]]+Table1_2[[#This Row],[Bank Deposit]]*0.02,Table1_2[[#This Row],[Bank Deposit]])</f>
        <v>119123</v>
      </c>
    </row>
    <row r="2206" spans="1:18" x14ac:dyDescent="0.25">
      <c r="A2206" s="21" t="s">
        <v>3552</v>
      </c>
      <c r="B2206">
        <v>51357710</v>
      </c>
      <c r="C2206">
        <v>34</v>
      </c>
      <c r="D2206" s="8">
        <v>32287.5</v>
      </c>
      <c r="E2206" s="21" t="s">
        <v>1094</v>
      </c>
      <c r="F2206" s="21" t="s">
        <v>852</v>
      </c>
      <c r="G2206" s="21" t="s">
        <v>3331</v>
      </c>
      <c r="H2206" s="22">
        <v>1536138</v>
      </c>
      <c r="I2206" s="22">
        <v>777078.12759975996</v>
      </c>
      <c r="J2206" s="21" t="s">
        <v>3554</v>
      </c>
      <c r="K2206" s="21"/>
      <c r="L2206" s="22">
        <v>61901372</v>
      </c>
      <c r="M2206" s="22">
        <v>0</v>
      </c>
      <c r="N2206" s="21" t="s">
        <v>12505</v>
      </c>
      <c r="O2206" s="8">
        <v>44277</v>
      </c>
      <c r="P2206" s="21" t="s">
        <v>12564</v>
      </c>
      <c r="Q2206" s="22">
        <f>Table1_2[[#This Row],[Bank Deposit]]-Table1_2[[#This Row],[Saving Accounts]]</f>
        <v>759059.87240024004</v>
      </c>
      <c r="R2206" s="22">
        <f>IF(AND(Table1_2[[#This Row],[Bank Deposit]]&gt;=500000),Table1_2[[#This Row],[Bank Deposit]]+Table1_2[[#This Row],[Bank Deposit]]*0.02,Table1_2[[#This Row],[Bank Deposit]])</f>
        <v>1566860.76</v>
      </c>
    </row>
    <row r="2207" spans="1:18" x14ac:dyDescent="0.25">
      <c r="A2207" s="21" t="s">
        <v>3755</v>
      </c>
      <c r="B2207">
        <v>413318974</v>
      </c>
      <c r="C2207">
        <v>47</v>
      </c>
      <c r="D2207" s="8">
        <v>27539.25</v>
      </c>
      <c r="E2207" s="21" t="s">
        <v>1094</v>
      </c>
      <c r="F2207" s="21" t="s">
        <v>172</v>
      </c>
      <c r="G2207" s="21" t="s">
        <v>3583</v>
      </c>
      <c r="H2207" s="22">
        <v>946881</v>
      </c>
      <c r="I2207" s="22">
        <v>231128.39601</v>
      </c>
      <c r="J2207" s="21" t="s">
        <v>3757</v>
      </c>
      <c r="K2207" s="21"/>
      <c r="L2207" s="22">
        <v>790647</v>
      </c>
      <c r="M2207" s="22">
        <v>0</v>
      </c>
      <c r="N2207" s="21" t="s">
        <v>12525</v>
      </c>
      <c r="O2207" s="8">
        <v>44381</v>
      </c>
      <c r="P2207" s="21" t="s">
        <v>12506</v>
      </c>
      <c r="Q2207" s="22">
        <f>Table1_2[[#This Row],[Bank Deposit]]-Table1_2[[#This Row],[Saving Accounts]]</f>
        <v>715752.60398999997</v>
      </c>
      <c r="R2207" s="22">
        <f>IF(AND(Table1_2[[#This Row],[Bank Deposit]]&gt;=500000),Table1_2[[#This Row],[Bank Deposit]]+Table1_2[[#This Row],[Bank Deposit]]*0.02,Table1_2[[#This Row],[Bank Deposit]])</f>
        <v>965818.62</v>
      </c>
    </row>
    <row r="2208" spans="1:18" x14ac:dyDescent="0.25">
      <c r="A2208" s="21" t="s">
        <v>3976</v>
      </c>
      <c r="B2208">
        <v>674675698</v>
      </c>
      <c r="C2208">
        <v>56</v>
      </c>
      <c r="D2208" s="8">
        <v>24252</v>
      </c>
      <c r="E2208" s="21" t="s">
        <v>1094</v>
      </c>
      <c r="F2208" s="21" t="s">
        <v>985</v>
      </c>
      <c r="G2208" s="21" t="s">
        <v>3820</v>
      </c>
      <c r="H2208" s="22">
        <v>303467</v>
      </c>
      <c r="I2208" s="22">
        <v>194575.7444352</v>
      </c>
      <c r="J2208" s="21" t="s">
        <v>3978</v>
      </c>
      <c r="K2208" s="21"/>
      <c r="L2208" s="22">
        <v>269309495</v>
      </c>
      <c r="M2208" s="22">
        <v>0</v>
      </c>
      <c r="N2208" s="21" t="s">
        <v>12505</v>
      </c>
      <c r="O2208" s="8">
        <v>44578</v>
      </c>
      <c r="P2208" s="21" t="s">
        <v>12564</v>
      </c>
      <c r="Q2208" s="22">
        <f>Table1_2[[#This Row],[Bank Deposit]]-Table1_2[[#This Row],[Saving Accounts]]</f>
        <v>108891.2555648</v>
      </c>
      <c r="R2208" s="22">
        <f>IF(AND(Table1_2[[#This Row],[Bank Deposit]]&gt;=500000),Table1_2[[#This Row],[Bank Deposit]]+Table1_2[[#This Row],[Bank Deposit]]*0.02,Table1_2[[#This Row],[Bank Deposit]])</f>
        <v>303467</v>
      </c>
    </row>
    <row r="2209" spans="1:18" x14ac:dyDescent="0.25">
      <c r="A2209" s="21" t="s">
        <v>3947</v>
      </c>
      <c r="B2209">
        <v>787049222</v>
      </c>
      <c r="C2209">
        <v>82</v>
      </c>
      <c r="D2209" s="8">
        <v>14755.5</v>
      </c>
      <c r="E2209" s="21" t="s">
        <v>1094</v>
      </c>
      <c r="F2209" s="21" t="s">
        <v>1016</v>
      </c>
      <c r="G2209" s="21" t="s">
        <v>3820</v>
      </c>
      <c r="H2209" s="22">
        <v>1879473</v>
      </c>
      <c r="I2209" s="22">
        <v>238979.38026239999</v>
      </c>
      <c r="J2209" s="21" t="s">
        <v>3949</v>
      </c>
      <c r="K2209" s="21"/>
      <c r="L2209" s="22">
        <v>1465409556</v>
      </c>
      <c r="M2209" s="22">
        <v>0</v>
      </c>
      <c r="N2209" s="21" t="s">
        <v>12505</v>
      </c>
      <c r="O2209" s="8">
        <v>44577</v>
      </c>
      <c r="P2209" s="21" t="s">
        <v>12506</v>
      </c>
      <c r="Q2209" s="22">
        <f>Table1_2[[#This Row],[Bank Deposit]]-Table1_2[[#This Row],[Saving Accounts]]</f>
        <v>1640493.6197376</v>
      </c>
      <c r="R2209" s="22">
        <f>IF(AND(Table1_2[[#This Row],[Bank Deposit]]&gt;=500000),Table1_2[[#This Row],[Bank Deposit]]+Table1_2[[#This Row],[Bank Deposit]]*0.02,Table1_2[[#This Row],[Bank Deposit]])</f>
        <v>1917062.46</v>
      </c>
    </row>
    <row r="2210" spans="1:18" x14ac:dyDescent="0.25">
      <c r="A2210" s="21" t="s">
        <v>5322</v>
      </c>
      <c r="B2210">
        <v>394447146</v>
      </c>
      <c r="C2210">
        <v>31</v>
      </c>
      <c r="D2210" s="8">
        <v>33383.25</v>
      </c>
      <c r="E2210" s="21" t="s">
        <v>1094</v>
      </c>
      <c r="F2210" s="21" t="s">
        <v>366</v>
      </c>
      <c r="G2210" s="21" t="s">
        <v>4088</v>
      </c>
      <c r="H2210" s="22">
        <v>802405</v>
      </c>
      <c r="I2210" s="22">
        <v>213274.69391736001</v>
      </c>
      <c r="J2210" s="21" t="s">
        <v>5324</v>
      </c>
      <c r="K2210" s="21"/>
      <c r="L2210" s="22">
        <v>90996096</v>
      </c>
      <c r="M2210" s="22">
        <v>0</v>
      </c>
      <c r="N2210" s="21" t="s">
        <v>12525</v>
      </c>
      <c r="O2210" s="8">
        <v>44597</v>
      </c>
      <c r="P2210" s="21" t="s">
        <v>12506</v>
      </c>
      <c r="Q2210" s="22">
        <f>Table1_2[[#This Row],[Bank Deposit]]-Table1_2[[#This Row],[Saving Accounts]]</f>
        <v>589130.30608263996</v>
      </c>
      <c r="R2210" s="22">
        <f>IF(AND(Table1_2[[#This Row],[Bank Deposit]]&gt;=500000),Table1_2[[#This Row],[Bank Deposit]]+Table1_2[[#This Row],[Bank Deposit]]*0.02,Table1_2[[#This Row],[Bank Deposit]])</f>
        <v>818453.1</v>
      </c>
    </row>
    <row r="2211" spans="1:18" x14ac:dyDescent="0.25">
      <c r="A2211" s="21" t="s">
        <v>2547</v>
      </c>
      <c r="B2211">
        <v>993143234</v>
      </c>
      <c r="C2211">
        <v>42</v>
      </c>
      <c r="D2211" s="8">
        <v>29365.5</v>
      </c>
      <c r="E2211" s="21" t="s">
        <v>12</v>
      </c>
      <c r="F2211" s="21" t="s">
        <v>314</v>
      </c>
      <c r="G2211" s="21" t="s">
        <v>1964</v>
      </c>
      <c r="H2211" s="22">
        <v>72449</v>
      </c>
      <c r="I2211" s="22">
        <v>13914.94519008</v>
      </c>
      <c r="J2211" s="21" t="s">
        <v>2549</v>
      </c>
      <c r="K2211" s="21"/>
      <c r="L2211" s="22">
        <v>978623366</v>
      </c>
      <c r="M2211" s="22">
        <v>0</v>
      </c>
      <c r="N2211" s="21" t="s">
        <v>12509</v>
      </c>
      <c r="O2211" s="8">
        <v>44634</v>
      </c>
      <c r="P2211" s="21" t="s">
        <v>12519</v>
      </c>
      <c r="Q2211" s="22">
        <f>Table1_2[[#This Row],[Bank Deposit]]-Table1_2[[#This Row],[Saving Accounts]]</f>
        <v>58534.054809920002</v>
      </c>
      <c r="R2211" s="22">
        <f>IF(AND(Table1_2[[#This Row],[Bank Deposit]]&gt;=500000),Table1_2[[#This Row],[Bank Deposit]]+Table1_2[[#This Row],[Bank Deposit]]*0.02,Table1_2[[#This Row],[Bank Deposit]])</f>
        <v>72449</v>
      </c>
    </row>
    <row r="2212" spans="1:18" x14ac:dyDescent="0.25">
      <c r="A2212" s="21" t="s">
        <v>1773</v>
      </c>
      <c r="B2212">
        <v>662407649</v>
      </c>
      <c r="C2212">
        <v>70</v>
      </c>
      <c r="D2212" s="8">
        <v>19138.5</v>
      </c>
      <c r="E2212" s="21" t="s">
        <v>1094</v>
      </c>
      <c r="F2212" s="21" t="s">
        <v>381</v>
      </c>
      <c r="G2212" s="21" t="s">
        <v>14</v>
      </c>
      <c r="H2212" s="22">
        <v>125832</v>
      </c>
      <c r="I2212" s="22">
        <v>76036.377779999995</v>
      </c>
      <c r="J2212" s="21" t="s">
        <v>1775</v>
      </c>
      <c r="K2212" s="21"/>
      <c r="L2212" s="22">
        <v>4828944</v>
      </c>
      <c r="M2212" s="22">
        <v>0</v>
      </c>
      <c r="N2212" s="21" t="s">
        <v>12525</v>
      </c>
      <c r="O2212" s="8">
        <v>44651</v>
      </c>
      <c r="P2212" s="21" t="s">
        <v>12564</v>
      </c>
      <c r="Q2212" s="22">
        <f>Table1_2[[#This Row],[Bank Deposit]]-Table1_2[[#This Row],[Saving Accounts]]</f>
        <v>49795.622220000005</v>
      </c>
      <c r="R2212" s="22">
        <f>IF(AND(Table1_2[[#This Row],[Bank Deposit]]&gt;=500000),Table1_2[[#This Row],[Bank Deposit]]+Table1_2[[#This Row],[Bank Deposit]]*0.02,Table1_2[[#This Row],[Bank Deposit]])</f>
        <v>125832</v>
      </c>
    </row>
    <row r="2213" spans="1:18" x14ac:dyDescent="0.25">
      <c r="A2213" s="21" t="s">
        <v>5932</v>
      </c>
      <c r="B2213">
        <v>766407394</v>
      </c>
      <c r="C2213">
        <v>29</v>
      </c>
      <c r="D2213" s="8">
        <v>34113.75</v>
      </c>
      <c r="E2213" s="21" t="s">
        <v>12</v>
      </c>
      <c r="F2213" s="21" t="s">
        <v>4500</v>
      </c>
      <c r="G2213" s="21" t="s">
        <v>4148</v>
      </c>
      <c r="H2213" s="22">
        <v>1207274</v>
      </c>
      <c r="I2213" s="22">
        <v>575839.46141568001</v>
      </c>
      <c r="J2213" s="21" t="s">
        <v>5934</v>
      </c>
      <c r="K2213" s="21"/>
      <c r="L2213" s="22">
        <v>2024729784</v>
      </c>
      <c r="M2213" s="22">
        <v>0</v>
      </c>
      <c r="N2213" s="21" t="s">
        <v>12509</v>
      </c>
      <c r="O2213" s="8">
        <v>44290</v>
      </c>
      <c r="P2213" s="21" t="s">
        <v>12519</v>
      </c>
      <c r="Q2213" s="22">
        <f>Table1_2[[#This Row],[Bank Deposit]]-Table1_2[[#This Row],[Saving Accounts]]</f>
        <v>631434.53858431999</v>
      </c>
      <c r="R2213" s="22">
        <f>IF(AND(Table1_2[[#This Row],[Bank Deposit]]&gt;=500000),Table1_2[[#This Row],[Bank Deposit]]+Table1_2[[#This Row],[Bank Deposit]]*0.02,Table1_2[[#This Row],[Bank Deposit]])</f>
        <v>1231419.48</v>
      </c>
    </row>
    <row r="2214" spans="1:18" x14ac:dyDescent="0.25">
      <c r="A2214" s="21" t="s">
        <v>5175</v>
      </c>
      <c r="B2214">
        <v>386649200</v>
      </c>
      <c r="C2214">
        <v>21</v>
      </c>
      <c r="D2214" s="8">
        <v>37035.75</v>
      </c>
      <c r="E2214" s="21" t="s">
        <v>1094</v>
      </c>
      <c r="F2214" s="21" t="s">
        <v>2602</v>
      </c>
      <c r="G2214" s="21" t="s">
        <v>4148</v>
      </c>
      <c r="H2214" s="22">
        <v>254470</v>
      </c>
      <c r="I2214" s="22">
        <v>242841.007125</v>
      </c>
      <c r="J2214" s="21" t="s">
        <v>5177</v>
      </c>
      <c r="K2214" s="21"/>
      <c r="L2214" s="22">
        <v>171662004</v>
      </c>
      <c r="M2214" s="22">
        <v>0</v>
      </c>
      <c r="N2214" s="21" t="s">
        <v>12505</v>
      </c>
      <c r="O2214" s="8">
        <v>44382</v>
      </c>
      <c r="P2214" s="21" t="s">
        <v>12506</v>
      </c>
      <c r="Q2214" s="22">
        <f>Table1_2[[#This Row],[Bank Deposit]]-Table1_2[[#This Row],[Saving Accounts]]</f>
        <v>11628.992874999996</v>
      </c>
      <c r="R2214" s="22">
        <f>IF(AND(Table1_2[[#This Row],[Bank Deposit]]&gt;=500000),Table1_2[[#This Row],[Bank Deposit]]+Table1_2[[#This Row],[Bank Deposit]]*0.02,Table1_2[[#This Row],[Bank Deposit]])</f>
        <v>254470</v>
      </c>
    </row>
    <row r="2215" spans="1:18" x14ac:dyDescent="0.25">
      <c r="A2215" s="21" t="s">
        <v>5175</v>
      </c>
      <c r="B2215">
        <v>165962259</v>
      </c>
      <c r="C2215">
        <v>37</v>
      </c>
      <c r="D2215" s="8">
        <v>31191.75</v>
      </c>
      <c r="E2215" s="21" t="s">
        <v>12</v>
      </c>
      <c r="F2215" s="21" t="s">
        <v>1304</v>
      </c>
      <c r="G2215" s="21" t="s">
        <v>4066</v>
      </c>
      <c r="H2215" s="22">
        <v>1394833</v>
      </c>
      <c r="I2215" s="22">
        <v>365212.00909200002</v>
      </c>
      <c r="J2215" s="21" t="s">
        <v>7138</v>
      </c>
      <c r="K2215" s="21"/>
      <c r="L2215" s="22">
        <v>171662004</v>
      </c>
      <c r="M2215" s="22">
        <v>0</v>
      </c>
      <c r="N2215" s="21" t="s">
        <v>12522</v>
      </c>
      <c r="O2215" s="8">
        <v>44572</v>
      </c>
      <c r="P2215" s="21" t="s">
        <v>12510</v>
      </c>
      <c r="Q2215" s="22">
        <f>Table1_2[[#This Row],[Bank Deposit]]-Table1_2[[#This Row],[Saving Accounts]]</f>
        <v>1029620.9909079999</v>
      </c>
      <c r="R2215" s="22">
        <f>IF(AND(Table1_2[[#This Row],[Bank Deposit]]&gt;=500000),Table1_2[[#This Row],[Bank Deposit]]+Table1_2[[#This Row],[Bank Deposit]]*0.02,Table1_2[[#This Row],[Bank Deposit]])</f>
        <v>1422729.66</v>
      </c>
    </row>
    <row r="2216" spans="1:18" x14ac:dyDescent="0.25">
      <c r="A2216" s="21" t="s">
        <v>3097</v>
      </c>
      <c r="B2216">
        <v>500749732</v>
      </c>
      <c r="C2216">
        <v>40</v>
      </c>
      <c r="D2216" s="8">
        <v>30096</v>
      </c>
      <c r="E2216" s="21" t="s">
        <v>1094</v>
      </c>
      <c r="F2216" s="21" t="s">
        <v>13</v>
      </c>
      <c r="G2216" s="21" t="s">
        <v>3058</v>
      </c>
      <c r="H2216" s="22">
        <v>207152</v>
      </c>
      <c r="I2216" s="22">
        <v>97444.418399999995</v>
      </c>
      <c r="J2216" s="21" t="s">
        <v>3099</v>
      </c>
      <c r="K2216" s="21"/>
      <c r="L2216" s="22">
        <v>2883727</v>
      </c>
      <c r="M2216" s="22">
        <v>0</v>
      </c>
      <c r="N2216" s="21" t="s">
        <v>12522</v>
      </c>
      <c r="O2216" s="8">
        <v>44600</v>
      </c>
      <c r="P2216" s="21" t="s">
        <v>12512</v>
      </c>
      <c r="Q2216" s="22">
        <f>Table1_2[[#This Row],[Bank Deposit]]-Table1_2[[#This Row],[Saving Accounts]]</f>
        <v>109707.5816</v>
      </c>
      <c r="R2216" s="22">
        <f>IF(AND(Table1_2[[#This Row],[Bank Deposit]]&gt;=500000),Table1_2[[#This Row],[Bank Deposit]]+Table1_2[[#This Row],[Bank Deposit]]*0.02,Table1_2[[#This Row],[Bank Deposit]])</f>
        <v>207152</v>
      </c>
    </row>
    <row r="2217" spans="1:18" x14ac:dyDescent="0.25">
      <c r="A2217" s="21" t="s">
        <v>4104</v>
      </c>
      <c r="B2217">
        <v>295093225</v>
      </c>
      <c r="C2217">
        <v>63</v>
      </c>
      <c r="D2217" s="8">
        <v>21695.25</v>
      </c>
      <c r="E2217" s="21" t="s">
        <v>1094</v>
      </c>
      <c r="F2217" s="21" t="s">
        <v>155</v>
      </c>
      <c r="G2217" s="21" t="s">
        <v>4105</v>
      </c>
      <c r="H2217" s="22">
        <v>657337</v>
      </c>
      <c r="I2217" s="22">
        <v>430668.98174700001</v>
      </c>
      <c r="J2217" s="21" t="s">
        <v>4107</v>
      </c>
      <c r="K2217" s="21"/>
      <c r="L2217" s="22">
        <v>41855328</v>
      </c>
      <c r="M2217" s="22">
        <v>0</v>
      </c>
      <c r="N2217" s="21" t="s">
        <v>12539</v>
      </c>
      <c r="O2217" s="8">
        <v>44220</v>
      </c>
      <c r="P2217" s="21" t="s">
        <v>12510</v>
      </c>
      <c r="Q2217" s="22">
        <f>Table1_2[[#This Row],[Bank Deposit]]-Table1_2[[#This Row],[Saving Accounts]]</f>
        <v>226668.01825299999</v>
      </c>
      <c r="R2217" s="22">
        <f>IF(AND(Table1_2[[#This Row],[Bank Deposit]]&gt;=500000),Table1_2[[#This Row],[Bank Deposit]]+Table1_2[[#This Row],[Bank Deposit]]*0.02,Table1_2[[#This Row],[Bank Deposit]])</f>
        <v>670483.74</v>
      </c>
    </row>
    <row r="2218" spans="1:18" x14ac:dyDescent="0.25">
      <c r="A2218" s="21" t="s">
        <v>6823</v>
      </c>
      <c r="B2218">
        <v>8006740</v>
      </c>
      <c r="C2218">
        <v>33</v>
      </c>
      <c r="D2218" s="8">
        <v>32652.75</v>
      </c>
      <c r="E2218" s="21" t="s">
        <v>12</v>
      </c>
      <c r="F2218" s="21" t="s">
        <v>29</v>
      </c>
      <c r="G2218" s="21" t="s">
        <v>4074</v>
      </c>
      <c r="H2218" s="22">
        <v>1246002</v>
      </c>
      <c r="I2218" s="22">
        <v>582506.08992576005</v>
      </c>
      <c r="J2218" s="21" t="s">
        <v>6825</v>
      </c>
      <c r="K2218" s="21"/>
      <c r="L2218" s="22">
        <v>576049152</v>
      </c>
      <c r="M2218" s="22">
        <v>0</v>
      </c>
      <c r="N2218" s="21" t="s">
        <v>12509</v>
      </c>
      <c r="O2218" s="8">
        <v>44630</v>
      </c>
      <c r="P2218" s="21" t="s">
        <v>12519</v>
      </c>
      <c r="Q2218" s="22">
        <f>Table1_2[[#This Row],[Bank Deposit]]-Table1_2[[#This Row],[Saving Accounts]]</f>
        <v>663495.91007423995</v>
      </c>
      <c r="R2218" s="22">
        <f>IF(AND(Table1_2[[#This Row],[Bank Deposit]]&gt;=500000),Table1_2[[#This Row],[Bank Deposit]]+Table1_2[[#This Row],[Bank Deposit]]*0.02,Table1_2[[#This Row],[Bank Deposit]])</f>
        <v>1270922.04</v>
      </c>
    </row>
    <row r="2219" spans="1:18" x14ac:dyDescent="0.25">
      <c r="A2219" s="21" t="s">
        <v>3932</v>
      </c>
      <c r="B2219">
        <v>423463338</v>
      </c>
      <c r="C2219">
        <v>38</v>
      </c>
      <c r="D2219" s="8">
        <v>30826.5</v>
      </c>
      <c r="E2219" s="21" t="s">
        <v>1094</v>
      </c>
      <c r="F2219" s="21" t="s">
        <v>260</v>
      </c>
      <c r="G2219" s="21" t="s">
        <v>3820</v>
      </c>
      <c r="H2219" s="22">
        <v>995013</v>
      </c>
      <c r="I2219" s="22">
        <v>168867.8693856</v>
      </c>
      <c r="J2219" s="21" t="s">
        <v>3934</v>
      </c>
      <c r="K2219" s="21"/>
      <c r="L2219" s="22">
        <v>893842572</v>
      </c>
      <c r="M2219" s="22">
        <v>28392273</v>
      </c>
      <c r="N2219" s="21" t="s">
        <v>12515</v>
      </c>
      <c r="O2219" s="8">
        <v>44230</v>
      </c>
      <c r="P2219" s="21" t="s">
        <v>12516</v>
      </c>
      <c r="Q2219" s="22">
        <f>Table1_2[[#This Row],[Bank Deposit]]-Table1_2[[#This Row],[Saving Accounts]]</f>
        <v>826145.13061440003</v>
      </c>
      <c r="R2219" s="22">
        <f>IF(AND(Table1_2[[#This Row],[Bank Deposit]]&gt;=500000),Table1_2[[#This Row],[Bank Deposit]]+Table1_2[[#This Row],[Bank Deposit]]*0.02,Table1_2[[#This Row],[Bank Deposit]])</f>
        <v>1014913.26</v>
      </c>
    </row>
    <row r="2220" spans="1:18" x14ac:dyDescent="0.25">
      <c r="A2220" s="21" t="s">
        <v>8522</v>
      </c>
      <c r="B2220">
        <v>244618092</v>
      </c>
      <c r="C2220">
        <v>78</v>
      </c>
      <c r="D2220" s="8">
        <v>16216.5</v>
      </c>
      <c r="E2220" s="21" t="s">
        <v>12</v>
      </c>
      <c r="F2220" s="21" t="s">
        <v>1146</v>
      </c>
      <c r="G2220" s="21" t="s">
        <v>2773</v>
      </c>
      <c r="H2220" s="22">
        <v>0</v>
      </c>
      <c r="I2220" s="22">
        <v>0</v>
      </c>
      <c r="J2220" s="21" t="s">
        <v>5354</v>
      </c>
      <c r="K2220" s="21"/>
      <c r="L2220" s="22">
        <v>2664522625</v>
      </c>
      <c r="M2220" s="22">
        <v>0</v>
      </c>
      <c r="N2220" s="21" t="s">
        <v>12539</v>
      </c>
      <c r="O2220" s="8">
        <v>44251</v>
      </c>
      <c r="P2220" s="21" t="s">
        <v>12512</v>
      </c>
      <c r="Q2220" s="22">
        <f>Table1_2[[#This Row],[Bank Deposit]]-Table1_2[[#This Row],[Saving Accounts]]</f>
        <v>0</v>
      </c>
      <c r="R2220" s="22">
        <f>IF(AND(Table1_2[[#This Row],[Bank Deposit]]&gt;=500000),Table1_2[[#This Row],[Bank Deposit]]+Table1_2[[#This Row],[Bank Deposit]]*0.02,Table1_2[[#This Row],[Bank Deposit]])</f>
        <v>0</v>
      </c>
    </row>
    <row r="2221" spans="1:18" x14ac:dyDescent="0.25">
      <c r="A2221" s="21" t="s">
        <v>2724</v>
      </c>
      <c r="B2221">
        <v>417867882</v>
      </c>
      <c r="C2221">
        <v>32</v>
      </c>
      <c r="D2221" s="8">
        <v>33018</v>
      </c>
      <c r="E2221" s="21" t="s">
        <v>12</v>
      </c>
      <c r="F2221" s="21" t="s">
        <v>1304</v>
      </c>
      <c r="G2221" s="21" t="s">
        <v>1964</v>
      </c>
      <c r="H2221" s="22">
        <v>410883</v>
      </c>
      <c r="I2221" s="22">
        <v>303742.37821619998</v>
      </c>
      <c r="J2221" s="21" t="s">
        <v>2726</v>
      </c>
      <c r="K2221" s="21"/>
      <c r="L2221" s="22">
        <v>2533681916</v>
      </c>
      <c r="M2221" s="22">
        <v>0</v>
      </c>
      <c r="N2221" s="21" t="s">
        <v>12525</v>
      </c>
      <c r="O2221" s="8">
        <v>44348</v>
      </c>
      <c r="P2221" s="21" t="s">
        <v>12506</v>
      </c>
      <c r="Q2221" s="22">
        <f>Table1_2[[#This Row],[Bank Deposit]]-Table1_2[[#This Row],[Saving Accounts]]</f>
        <v>107140.62178380002</v>
      </c>
      <c r="R2221" s="22">
        <f>IF(AND(Table1_2[[#This Row],[Bank Deposit]]&gt;=500000),Table1_2[[#This Row],[Bank Deposit]]+Table1_2[[#This Row],[Bank Deposit]]*0.02,Table1_2[[#This Row],[Bank Deposit]])</f>
        <v>410883</v>
      </c>
    </row>
    <row r="2222" spans="1:18" x14ac:dyDescent="0.25">
      <c r="A2222" s="21" t="s">
        <v>8700</v>
      </c>
      <c r="B2222">
        <v>290965816</v>
      </c>
      <c r="C2222">
        <v>56</v>
      </c>
      <c r="D2222" s="8">
        <v>24252</v>
      </c>
      <c r="E2222" s="21" t="s">
        <v>12</v>
      </c>
      <c r="F2222" s="21" t="s">
        <v>1090</v>
      </c>
      <c r="G2222" s="21" t="s">
        <v>3820</v>
      </c>
      <c r="H2222" s="22">
        <v>129368</v>
      </c>
      <c r="I2222" s="22">
        <v>27178.236571320002</v>
      </c>
      <c r="J2222" s="21" t="s">
        <v>8702</v>
      </c>
      <c r="K2222" s="21"/>
      <c r="L2222" s="22">
        <v>1473178434</v>
      </c>
      <c r="M2222" s="22">
        <v>0</v>
      </c>
      <c r="N2222" s="21" t="s">
        <v>12539</v>
      </c>
      <c r="O2222" s="8">
        <v>44523</v>
      </c>
      <c r="P2222" s="21" t="s">
        <v>12566</v>
      </c>
      <c r="Q2222" s="22">
        <f>Table1_2[[#This Row],[Bank Deposit]]-Table1_2[[#This Row],[Saving Accounts]]</f>
        <v>102189.76342868</v>
      </c>
      <c r="R2222" s="22">
        <f>IF(AND(Table1_2[[#This Row],[Bank Deposit]]&gt;=500000),Table1_2[[#This Row],[Bank Deposit]]+Table1_2[[#This Row],[Bank Deposit]]*0.02,Table1_2[[#This Row],[Bank Deposit]])</f>
        <v>129368</v>
      </c>
    </row>
    <row r="2223" spans="1:18" x14ac:dyDescent="0.25">
      <c r="A2223" s="21" t="s">
        <v>1529</v>
      </c>
      <c r="B2223">
        <v>256372944</v>
      </c>
      <c r="C2223">
        <v>50</v>
      </c>
      <c r="D2223" s="8">
        <v>26443.5</v>
      </c>
      <c r="E2223" s="21" t="s">
        <v>1094</v>
      </c>
      <c r="F2223" s="21" t="s">
        <v>519</v>
      </c>
      <c r="G2223" s="21" t="s">
        <v>14</v>
      </c>
      <c r="H2223" s="22">
        <v>95426</v>
      </c>
      <c r="I2223" s="22">
        <v>39101.435402399999</v>
      </c>
      <c r="J2223" s="21" t="s">
        <v>1531</v>
      </c>
      <c r="K2223" s="21"/>
      <c r="L2223" s="22">
        <v>412588776</v>
      </c>
      <c r="M2223" s="22">
        <v>0</v>
      </c>
      <c r="N2223" s="21" t="s">
        <v>12525</v>
      </c>
      <c r="O2223" s="8">
        <v>44655</v>
      </c>
      <c r="P2223" s="21" t="s">
        <v>12561</v>
      </c>
      <c r="Q2223" s="22">
        <f>Table1_2[[#This Row],[Bank Deposit]]-Table1_2[[#This Row],[Saving Accounts]]</f>
        <v>56324.564597600001</v>
      </c>
      <c r="R2223" s="22">
        <f>IF(AND(Table1_2[[#This Row],[Bank Deposit]]&gt;=500000),Table1_2[[#This Row],[Bank Deposit]]+Table1_2[[#This Row],[Bank Deposit]]*0.02,Table1_2[[#This Row],[Bank Deposit]])</f>
        <v>95426</v>
      </c>
    </row>
    <row r="2224" spans="1:18" x14ac:dyDescent="0.25">
      <c r="A2224" s="21" t="s">
        <v>9089</v>
      </c>
      <c r="B2224">
        <v>318126840</v>
      </c>
      <c r="C2224">
        <v>48</v>
      </c>
      <c r="D2224" s="8">
        <v>36262.25</v>
      </c>
      <c r="E2224" s="21" t="s">
        <v>12</v>
      </c>
      <c r="F2224" s="21" t="s">
        <v>15541</v>
      </c>
      <c r="G2224" s="21" t="s">
        <v>4062</v>
      </c>
      <c r="H2224" s="22">
        <v>977166</v>
      </c>
      <c r="I2224" s="22">
        <v>201883.66450866198</v>
      </c>
      <c r="J2224" s="21" t="s">
        <v>9091</v>
      </c>
      <c r="K2224" s="21"/>
      <c r="L2224" s="22">
        <v>3578207643</v>
      </c>
      <c r="M2224" s="22">
        <v>0</v>
      </c>
      <c r="N2224" s="21" t="s">
        <v>12525</v>
      </c>
      <c r="O2224" s="8">
        <v>44513</v>
      </c>
      <c r="P2224" s="21" t="s">
        <v>12506</v>
      </c>
      <c r="Q2224" s="22">
        <f>Table1_2[[#This Row],[Bank Deposit]]-Table1_2[[#This Row],[Saving Accounts]]</f>
        <v>775282.33549133805</v>
      </c>
      <c r="R2224" s="22">
        <f>IF(AND(Table1_2[[#This Row],[Bank Deposit]]&gt;=500000),Table1_2[[#This Row],[Bank Deposit]]+Table1_2[[#This Row],[Bank Deposit]]*0.02,Table1_2[[#This Row],[Bank Deposit]])</f>
        <v>996709.32</v>
      </c>
    </row>
    <row r="2225" spans="1:18" x14ac:dyDescent="0.25">
      <c r="A2225" s="21" t="s">
        <v>2019</v>
      </c>
      <c r="B2225">
        <v>399764116</v>
      </c>
      <c r="C2225">
        <v>51</v>
      </c>
      <c r="D2225" s="8">
        <v>26078.25</v>
      </c>
      <c r="E2225" s="21" t="s">
        <v>1094</v>
      </c>
      <c r="F2225" s="21" t="s">
        <v>620</v>
      </c>
      <c r="G2225" s="21" t="s">
        <v>1964</v>
      </c>
      <c r="H2225" s="22">
        <v>917839</v>
      </c>
      <c r="I2225" s="22">
        <v>117279.40028805</v>
      </c>
      <c r="J2225" s="21" t="s">
        <v>2021</v>
      </c>
      <c r="K2225" s="21"/>
      <c r="L2225" s="22">
        <v>861723244</v>
      </c>
      <c r="M2225" s="22">
        <v>0</v>
      </c>
      <c r="N2225" s="21" t="s">
        <v>12525</v>
      </c>
      <c r="O2225" s="8">
        <v>44523</v>
      </c>
      <c r="P2225" s="21" t="s">
        <v>12506</v>
      </c>
      <c r="Q2225" s="22">
        <f>Table1_2[[#This Row],[Bank Deposit]]-Table1_2[[#This Row],[Saving Accounts]]</f>
        <v>800559.59971194994</v>
      </c>
      <c r="R2225" s="22">
        <f>IF(AND(Table1_2[[#This Row],[Bank Deposit]]&gt;=500000),Table1_2[[#This Row],[Bank Deposit]]+Table1_2[[#This Row],[Bank Deposit]]*0.02,Table1_2[[#This Row],[Bank Deposit]])</f>
        <v>936195.78</v>
      </c>
    </row>
    <row r="2226" spans="1:18" x14ac:dyDescent="0.25">
      <c r="A2226" s="21" t="s">
        <v>1097</v>
      </c>
      <c r="B2226">
        <v>328206610</v>
      </c>
      <c r="C2226">
        <v>50</v>
      </c>
      <c r="D2226" s="8">
        <v>26443.5</v>
      </c>
      <c r="E2226" s="21" t="s">
        <v>1094</v>
      </c>
      <c r="F2226" s="21" t="s">
        <v>366</v>
      </c>
      <c r="G2226" s="21" t="s">
        <v>14</v>
      </c>
      <c r="H2226" s="22">
        <v>107266</v>
      </c>
      <c r="I2226" s="22">
        <v>39493.3226688</v>
      </c>
      <c r="J2226" s="21" t="s">
        <v>1099</v>
      </c>
      <c r="K2226" s="21"/>
      <c r="L2226" s="22">
        <v>2012185728</v>
      </c>
      <c r="M2226" s="22">
        <v>0</v>
      </c>
      <c r="N2226" s="21" t="s">
        <v>12505</v>
      </c>
      <c r="O2226" s="8">
        <v>44471</v>
      </c>
      <c r="P2226" s="21" t="s">
        <v>12506</v>
      </c>
      <c r="Q2226" s="22">
        <f>Table1_2[[#This Row],[Bank Deposit]]-Table1_2[[#This Row],[Saving Accounts]]</f>
        <v>67772.6773312</v>
      </c>
      <c r="R2226" s="22">
        <f>IF(AND(Table1_2[[#This Row],[Bank Deposit]]&gt;=500000),Table1_2[[#This Row],[Bank Deposit]]+Table1_2[[#This Row],[Bank Deposit]]*0.02,Table1_2[[#This Row],[Bank Deposit]])</f>
        <v>107266</v>
      </c>
    </row>
    <row r="2227" spans="1:18" x14ac:dyDescent="0.25">
      <c r="A2227" s="21" t="s">
        <v>8376</v>
      </c>
      <c r="B2227">
        <v>200169181</v>
      </c>
      <c r="C2227">
        <v>41</v>
      </c>
      <c r="D2227" s="8">
        <v>29730.75</v>
      </c>
      <c r="E2227" s="21" t="s">
        <v>12</v>
      </c>
      <c r="F2227" s="21" t="s">
        <v>199</v>
      </c>
      <c r="G2227" s="21" t="s">
        <v>2773</v>
      </c>
      <c r="H2227" s="22">
        <v>202898</v>
      </c>
      <c r="I2227" s="22">
        <v>153043.06617599999</v>
      </c>
      <c r="J2227" s="21" t="s">
        <v>8378</v>
      </c>
      <c r="K2227" s="21"/>
      <c r="L2227" s="22">
        <v>1193192</v>
      </c>
      <c r="M2227" s="22">
        <v>0</v>
      </c>
      <c r="N2227" s="21" t="s">
        <v>12505</v>
      </c>
      <c r="O2227" s="8">
        <v>44678</v>
      </c>
      <c r="P2227" s="21" t="s">
        <v>12506</v>
      </c>
      <c r="Q2227" s="22">
        <f>Table1_2[[#This Row],[Bank Deposit]]-Table1_2[[#This Row],[Saving Accounts]]</f>
        <v>49854.933824000007</v>
      </c>
      <c r="R2227" s="22">
        <f>IF(AND(Table1_2[[#This Row],[Bank Deposit]]&gt;=500000),Table1_2[[#This Row],[Bank Deposit]]+Table1_2[[#This Row],[Bank Deposit]]*0.02,Table1_2[[#This Row],[Bank Deposit]])</f>
        <v>202898</v>
      </c>
    </row>
    <row r="2228" spans="1:18" x14ac:dyDescent="0.25">
      <c r="A2228" s="21" t="s">
        <v>6527</v>
      </c>
      <c r="B2228">
        <v>411531900</v>
      </c>
      <c r="C2228">
        <v>57</v>
      </c>
      <c r="D2228" s="8">
        <v>23886.75</v>
      </c>
      <c r="E2228" s="21" t="s">
        <v>12</v>
      </c>
      <c r="F2228" s="21" t="s">
        <v>2176</v>
      </c>
      <c r="G2228" s="21" t="s">
        <v>4105</v>
      </c>
      <c r="H2228" s="22">
        <v>75741</v>
      </c>
      <c r="I2228" s="22">
        <v>87806.585338079996</v>
      </c>
      <c r="J2228" s="21" t="s">
        <v>6529</v>
      </c>
      <c r="K2228" s="21"/>
      <c r="L2228" s="22">
        <v>1834424768</v>
      </c>
      <c r="M2228" s="22">
        <v>0</v>
      </c>
      <c r="N2228" s="21" t="s">
        <v>12522</v>
      </c>
      <c r="O2228" s="8">
        <v>44332</v>
      </c>
      <c r="P2228" s="21" t="s">
        <v>12510</v>
      </c>
      <c r="Q2228" s="22">
        <f>Table1_2[[#This Row],[Bank Deposit]]-Table1_2[[#This Row],[Saving Accounts]]</f>
        <v>-12065.585338079996</v>
      </c>
      <c r="R2228" s="22">
        <f>IF(AND(Table1_2[[#This Row],[Bank Deposit]]&gt;=500000),Table1_2[[#This Row],[Bank Deposit]]+Table1_2[[#This Row],[Bank Deposit]]*0.02,Table1_2[[#This Row],[Bank Deposit]])</f>
        <v>75741</v>
      </c>
    </row>
    <row r="2229" spans="1:18" x14ac:dyDescent="0.25">
      <c r="A2229" s="21" t="s">
        <v>5433</v>
      </c>
      <c r="B2229">
        <v>307328973</v>
      </c>
      <c r="C2229">
        <v>17</v>
      </c>
      <c r="D2229" s="8">
        <v>38496.75</v>
      </c>
      <c r="E2229" s="21" t="s">
        <v>1094</v>
      </c>
      <c r="F2229" s="21" t="s">
        <v>314</v>
      </c>
      <c r="G2229" s="21" t="s">
        <v>4105</v>
      </c>
      <c r="H2229" s="22">
        <v>147745</v>
      </c>
      <c r="I2229" s="22">
        <v>45669.712608000002</v>
      </c>
      <c r="J2229" s="21" t="s">
        <v>5435</v>
      </c>
      <c r="K2229" s="21"/>
      <c r="L2229" s="22">
        <v>298532438</v>
      </c>
      <c r="M2229" s="22">
        <v>0</v>
      </c>
      <c r="N2229" s="21" t="s">
        <v>12522</v>
      </c>
      <c r="O2229" s="8">
        <v>44486</v>
      </c>
      <c r="P2229" s="21" t="s">
        <v>12510</v>
      </c>
      <c r="Q2229" s="22">
        <f>Table1_2[[#This Row],[Bank Deposit]]-Table1_2[[#This Row],[Saving Accounts]]</f>
        <v>102075.287392</v>
      </c>
      <c r="R2229" s="22">
        <f>IF(AND(Table1_2[[#This Row],[Bank Deposit]]&gt;=500000),Table1_2[[#This Row],[Bank Deposit]]+Table1_2[[#This Row],[Bank Deposit]]*0.02,Table1_2[[#This Row],[Bank Deposit]])</f>
        <v>147745</v>
      </c>
    </row>
    <row r="2230" spans="1:18" x14ac:dyDescent="0.25">
      <c r="A2230" s="21" t="s">
        <v>8272</v>
      </c>
      <c r="B2230">
        <v>279824385</v>
      </c>
      <c r="C2230">
        <v>35</v>
      </c>
      <c r="D2230" s="8">
        <v>31922.25</v>
      </c>
      <c r="E2230" s="21" t="s">
        <v>12</v>
      </c>
      <c r="F2230" s="21" t="s">
        <v>1576</v>
      </c>
      <c r="G2230" s="21" t="s">
        <v>3331</v>
      </c>
      <c r="H2230" s="22">
        <v>609457</v>
      </c>
      <c r="I2230" s="22">
        <v>240914.58120576001</v>
      </c>
      <c r="J2230" s="21" t="s">
        <v>8274</v>
      </c>
      <c r="K2230" s="21"/>
      <c r="L2230" s="22">
        <v>12506112</v>
      </c>
      <c r="M2230" s="22">
        <v>0</v>
      </c>
      <c r="N2230" s="21" t="s">
        <v>12525</v>
      </c>
      <c r="O2230" s="8">
        <v>44677</v>
      </c>
      <c r="P2230" s="21" t="s">
        <v>12564</v>
      </c>
      <c r="Q2230" s="22">
        <f>Table1_2[[#This Row],[Bank Deposit]]-Table1_2[[#This Row],[Saving Accounts]]</f>
        <v>368542.41879423999</v>
      </c>
      <c r="R2230" s="22">
        <f>IF(AND(Table1_2[[#This Row],[Bank Deposit]]&gt;=500000),Table1_2[[#This Row],[Bank Deposit]]+Table1_2[[#This Row],[Bank Deposit]]*0.02,Table1_2[[#This Row],[Bank Deposit]])</f>
        <v>621646.14</v>
      </c>
    </row>
    <row r="2231" spans="1:18" x14ac:dyDescent="0.25">
      <c r="A2231" s="21" t="s">
        <v>2527</v>
      </c>
      <c r="B2231">
        <v>111973946</v>
      </c>
      <c r="C2231">
        <v>84</v>
      </c>
      <c r="D2231" s="8">
        <v>14025</v>
      </c>
      <c r="E2231" s="21" t="s">
        <v>12</v>
      </c>
      <c r="F2231" s="21" t="s">
        <v>1000</v>
      </c>
      <c r="G2231" s="21" t="s">
        <v>1964</v>
      </c>
      <c r="H2231" s="22">
        <v>313284</v>
      </c>
      <c r="I2231" s="22">
        <v>23433.661152000001</v>
      </c>
      <c r="J2231" s="21" t="s">
        <v>2529</v>
      </c>
      <c r="K2231" s="21"/>
      <c r="L2231" s="22">
        <v>1119564685</v>
      </c>
      <c r="M2231" s="22">
        <v>5567825416</v>
      </c>
      <c r="N2231" s="21" t="s">
        <v>12515</v>
      </c>
      <c r="O2231" s="8">
        <v>44269</v>
      </c>
      <c r="P2231" s="21" t="s">
        <v>12506</v>
      </c>
      <c r="Q2231" s="22">
        <f>Table1_2[[#This Row],[Bank Deposit]]-Table1_2[[#This Row],[Saving Accounts]]</f>
        <v>289850.33884799998</v>
      </c>
      <c r="R2231" s="22">
        <f>IF(AND(Table1_2[[#This Row],[Bank Deposit]]&gt;=500000),Table1_2[[#This Row],[Bank Deposit]]+Table1_2[[#This Row],[Bank Deposit]]*0.02,Table1_2[[#This Row],[Bank Deposit]])</f>
        <v>313284</v>
      </c>
    </row>
    <row r="2232" spans="1:18" x14ac:dyDescent="0.25">
      <c r="A2232" s="21" t="s">
        <v>1425</v>
      </c>
      <c r="B2232">
        <v>254483229</v>
      </c>
      <c r="C2232">
        <v>29</v>
      </c>
      <c r="D2232" s="8">
        <v>34113.75</v>
      </c>
      <c r="E2232" s="21" t="s">
        <v>1094</v>
      </c>
      <c r="F2232" s="21" t="s">
        <v>1426</v>
      </c>
      <c r="G2232" s="21" t="s">
        <v>14</v>
      </c>
      <c r="H2232" s="22">
        <v>1404992</v>
      </c>
      <c r="I2232" s="22">
        <v>780070.85170560004</v>
      </c>
      <c r="J2232" s="21" t="s">
        <v>1428</v>
      </c>
      <c r="K2232" s="21"/>
      <c r="L2232" s="22">
        <v>230267664</v>
      </c>
      <c r="M2232" s="22">
        <v>0</v>
      </c>
      <c r="N2232" s="21" t="s">
        <v>12505</v>
      </c>
      <c r="O2232" s="8">
        <v>44222</v>
      </c>
      <c r="P2232" s="21" t="s">
        <v>12512</v>
      </c>
      <c r="Q2232" s="22">
        <f>Table1_2[[#This Row],[Bank Deposit]]-Table1_2[[#This Row],[Saving Accounts]]</f>
        <v>624921.14829439996</v>
      </c>
      <c r="R2232" s="22">
        <f>IF(AND(Table1_2[[#This Row],[Bank Deposit]]&gt;=500000),Table1_2[[#This Row],[Bank Deposit]]+Table1_2[[#This Row],[Bank Deposit]]*0.02,Table1_2[[#This Row],[Bank Deposit]])</f>
        <v>1433091.84</v>
      </c>
    </row>
    <row r="2233" spans="1:18" x14ac:dyDescent="0.25">
      <c r="A2233" s="21" t="s">
        <v>123</v>
      </c>
      <c r="B2233">
        <v>875074831</v>
      </c>
      <c r="C2233">
        <v>84</v>
      </c>
      <c r="D2233" s="8">
        <v>14025</v>
      </c>
      <c r="E2233" s="21" t="s">
        <v>12</v>
      </c>
      <c r="F2233" s="21" t="s">
        <v>125</v>
      </c>
      <c r="G2233" s="21" t="s">
        <v>14</v>
      </c>
      <c r="H2233" s="22">
        <v>256500</v>
      </c>
      <c r="I2233" s="22">
        <v>186061.38636383999</v>
      </c>
      <c r="J2233" s="21" t="s">
        <v>127</v>
      </c>
      <c r="K2233" s="21"/>
      <c r="L2233" s="22">
        <v>786669696</v>
      </c>
      <c r="M2233" s="22">
        <v>0</v>
      </c>
      <c r="N2233" s="21" t="s">
        <v>12505</v>
      </c>
      <c r="O2233" s="8">
        <v>44255</v>
      </c>
      <c r="P2233" s="21" t="s">
        <v>12506</v>
      </c>
      <c r="Q2233" s="22">
        <f>Table1_2[[#This Row],[Bank Deposit]]-Table1_2[[#This Row],[Saving Accounts]]</f>
        <v>70438.613636160007</v>
      </c>
      <c r="R2233" s="22">
        <f>IF(AND(Table1_2[[#This Row],[Bank Deposit]]&gt;=500000),Table1_2[[#This Row],[Bank Deposit]]+Table1_2[[#This Row],[Bank Deposit]]*0.02,Table1_2[[#This Row],[Bank Deposit]])</f>
        <v>256500</v>
      </c>
    </row>
    <row r="2234" spans="1:18" x14ac:dyDescent="0.25">
      <c r="A2234" s="21" t="s">
        <v>360</v>
      </c>
      <c r="B2234">
        <v>894083615</v>
      </c>
      <c r="C2234">
        <v>37</v>
      </c>
      <c r="D2234" s="8">
        <v>31191.75</v>
      </c>
      <c r="E2234" s="21" t="s">
        <v>12</v>
      </c>
      <c r="F2234" s="21" t="s">
        <v>361</v>
      </c>
      <c r="G2234" s="21" t="s">
        <v>14</v>
      </c>
      <c r="H2234" s="22">
        <v>1756143</v>
      </c>
      <c r="I2234" s="22">
        <v>104684.340222</v>
      </c>
      <c r="J2234" s="21" t="s">
        <v>363</v>
      </c>
      <c r="K2234" s="21"/>
      <c r="L2234" s="22">
        <v>264138798</v>
      </c>
      <c r="M2234" s="22">
        <v>0</v>
      </c>
      <c r="N2234" s="21" t="s">
        <v>12522</v>
      </c>
      <c r="O2234" s="8">
        <v>44637</v>
      </c>
      <c r="P2234" s="21" t="s">
        <v>12512</v>
      </c>
      <c r="Q2234" s="22">
        <f>Table1_2[[#This Row],[Bank Deposit]]-Table1_2[[#This Row],[Saving Accounts]]</f>
        <v>1651458.6597780001</v>
      </c>
      <c r="R2234" s="22">
        <f>IF(AND(Table1_2[[#This Row],[Bank Deposit]]&gt;=500000),Table1_2[[#This Row],[Bank Deposit]]+Table1_2[[#This Row],[Bank Deposit]]*0.02,Table1_2[[#This Row],[Bank Deposit]])</f>
        <v>1791265.86</v>
      </c>
    </row>
    <row r="2235" spans="1:18" x14ac:dyDescent="0.25">
      <c r="A2235" s="21" t="s">
        <v>8255</v>
      </c>
      <c r="B2235">
        <v>608437004</v>
      </c>
      <c r="C2235">
        <v>53</v>
      </c>
      <c r="D2235" s="8">
        <v>25347.75</v>
      </c>
      <c r="E2235" s="21" t="s">
        <v>12</v>
      </c>
      <c r="F2235" s="21" t="s">
        <v>699</v>
      </c>
      <c r="G2235" s="21" t="s">
        <v>3331</v>
      </c>
      <c r="H2235" s="22">
        <v>302827</v>
      </c>
      <c r="I2235" s="22">
        <v>72267.870005760007</v>
      </c>
      <c r="J2235" s="21" t="s">
        <v>8257</v>
      </c>
      <c r="K2235" s="21"/>
      <c r="L2235" s="22">
        <v>3840401474</v>
      </c>
      <c r="M2235" s="22">
        <v>0</v>
      </c>
      <c r="N2235" s="21" t="s">
        <v>12509</v>
      </c>
      <c r="O2235" s="8">
        <v>44376</v>
      </c>
      <c r="P2235" s="21" t="s">
        <v>12519</v>
      </c>
      <c r="Q2235" s="22">
        <f>Table1_2[[#This Row],[Bank Deposit]]-Table1_2[[#This Row],[Saving Accounts]]</f>
        <v>230559.12999424001</v>
      </c>
      <c r="R2235" s="22">
        <f>IF(AND(Table1_2[[#This Row],[Bank Deposit]]&gt;=500000),Table1_2[[#This Row],[Bank Deposit]]+Table1_2[[#This Row],[Bank Deposit]]*0.02,Table1_2[[#This Row],[Bank Deposit]])</f>
        <v>302827</v>
      </c>
    </row>
    <row r="2236" spans="1:18" x14ac:dyDescent="0.25">
      <c r="A2236" s="21" t="s">
        <v>2574</v>
      </c>
      <c r="B2236">
        <v>336282253</v>
      </c>
      <c r="C2236">
        <v>19</v>
      </c>
      <c r="D2236" s="8">
        <v>37766.25</v>
      </c>
      <c r="E2236" s="21" t="s">
        <v>12</v>
      </c>
      <c r="F2236" s="21" t="s">
        <v>870</v>
      </c>
      <c r="G2236" s="21" t="s">
        <v>1964</v>
      </c>
      <c r="H2236" s="22">
        <v>396416</v>
      </c>
      <c r="I2236" s="22">
        <v>189398.8749312</v>
      </c>
      <c r="J2236" s="21" t="s">
        <v>2576</v>
      </c>
      <c r="K2236" s="21"/>
      <c r="L2236" s="22">
        <v>420527646</v>
      </c>
      <c r="M2236" s="22">
        <v>0</v>
      </c>
      <c r="N2236" s="21" t="s">
        <v>12505</v>
      </c>
      <c r="O2236" s="8">
        <v>44646</v>
      </c>
      <c r="P2236" s="21" t="s">
        <v>12506</v>
      </c>
      <c r="Q2236" s="22">
        <f>Table1_2[[#This Row],[Bank Deposit]]-Table1_2[[#This Row],[Saving Accounts]]</f>
        <v>207017.1250688</v>
      </c>
      <c r="R2236" s="22">
        <f>IF(AND(Table1_2[[#This Row],[Bank Deposit]]&gt;=500000),Table1_2[[#This Row],[Bank Deposit]]+Table1_2[[#This Row],[Bank Deposit]]*0.02,Table1_2[[#This Row],[Bank Deposit]])</f>
        <v>396416</v>
      </c>
    </row>
    <row r="2237" spans="1:18" x14ac:dyDescent="0.25">
      <c r="A2237" s="21" t="s">
        <v>5920</v>
      </c>
      <c r="B2237">
        <v>335464094</v>
      </c>
      <c r="C2237">
        <v>64</v>
      </c>
      <c r="D2237" s="8">
        <v>21330</v>
      </c>
      <c r="E2237" s="21" t="s">
        <v>12</v>
      </c>
      <c r="F2237" s="21" t="s">
        <v>274</v>
      </c>
      <c r="G2237" s="21" t="s">
        <v>4119</v>
      </c>
      <c r="H2237" s="22">
        <v>2568583</v>
      </c>
      <c r="I2237" s="22">
        <v>299423.4215616</v>
      </c>
      <c r="J2237" s="21" t="s">
        <v>5922</v>
      </c>
      <c r="K2237" s="21"/>
      <c r="L2237" s="22">
        <v>4029941279</v>
      </c>
      <c r="M2237" s="22">
        <v>0</v>
      </c>
      <c r="N2237" s="21" t="s">
        <v>12522</v>
      </c>
      <c r="O2237" s="8">
        <v>44401</v>
      </c>
      <c r="P2237" s="21" t="s">
        <v>12510</v>
      </c>
      <c r="Q2237" s="22">
        <f>Table1_2[[#This Row],[Bank Deposit]]-Table1_2[[#This Row],[Saving Accounts]]</f>
        <v>2269159.5784383998</v>
      </c>
      <c r="R2237" s="22">
        <f>IF(AND(Table1_2[[#This Row],[Bank Deposit]]&gt;=500000),Table1_2[[#This Row],[Bank Deposit]]+Table1_2[[#This Row],[Bank Deposit]]*0.02,Table1_2[[#This Row],[Bank Deposit]])</f>
        <v>2619954.66</v>
      </c>
    </row>
    <row r="2238" spans="1:18" x14ac:dyDescent="0.25">
      <c r="A2238" s="21" t="s">
        <v>8352</v>
      </c>
      <c r="B2238">
        <v>240225914</v>
      </c>
      <c r="C2238">
        <v>48</v>
      </c>
      <c r="D2238" s="8">
        <v>27174</v>
      </c>
      <c r="E2238" s="21" t="s">
        <v>12</v>
      </c>
      <c r="F2238" s="21" t="s">
        <v>587</v>
      </c>
      <c r="G2238" s="21" t="s">
        <v>2773</v>
      </c>
      <c r="H2238" s="22">
        <v>73467</v>
      </c>
      <c r="I2238" s="22">
        <v>60830.897903999998</v>
      </c>
      <c r="J2238" s="21" t="s">
        <v>8354</v>
      </c>
      <c r="K2238" s="21"/>
      <c r="L2238" s="22">
        <v>1292766612</v>
      </c>
      <c r="M2238" s="22">
        <v>0</v>
      </c>
      <c r="N2238" s="21" t="s">
        <v>12522</v>
      </c>
      <c r="O2238" s="8">
        <v>44469</v>
      </c>
      <c r="P2238" s="21" t="s">
        <v>12512</v>
      </c>
      <c r="Q2238" s="22">
        <f>Table1_2[[#This Row],[Bank Deposit]]-Table1_2[[#This Row],[Saving Accounts]]</f>
        <v>12636.102096000002</v>
      </c>
      <c r="R2238" s="22">
        <f>IF(AND(Table1_2[[#This Row],[Bank Deposit]]&gt;=500000),Table1_2[[#This Row],[Bank Deposit]]+Table1_2[[#This Row],[Bank Deposit]]*0.02,Table1_2[[#This Row],[Bank Deposit]])</f>
        <v>73467</v>
      </c>
    </row>
    <row r="2239" spans="1:18" x14ac:dyDescent="0.25">
      <c r="A2239" s="21" t="s">
        <v>5673</v>
      </c>
      <c r="B2239">
        <v>499411071</v>
      </c>
      <c r="C2239">
        <v>80</v>
      </c>
      <c r="D2239" s="8">
        <v>15486</v>
      </c>
      <c r="E2239" s="21" t="s">
        <v>1094</v>
      </c>
      <c r="F2239" s="21" t="s">
        <v>404</v>
      </c>
      <c r="G2239" s="21" t="s">
        <v>4058</v>
      </c>
      <c r="H2239" s="22">
        <v>290696</v>
      </c>
      <c r="I2239" s="22">
        <v>107602.85160703999</v>
      </c>
      <c r="J2239" s="21" t="s">
        <v>5675</v>
      </c>
      <c r="K2239" s="21"/>
      <c r="L2239" s="22">
        <v>179434368</v>
      </c>
      <c r="M2239" s="22">
        <v>0</v>
      </c>
      <c r="N2239" s="21" t="s">
        <v>12509</v>
      </c>
      <c r="O2239" s="8">
        <v>44585</v>
      </c>
      <c r="P2239" s="21" t="s">
        <v>12510</v>
      </c>
      <c r="Q2239" s="22">
        <f>Table1_2[[#This Row],[Bank Deposit]]-Table1_2[[#This Row],[Saving Accounts]]</f>
        <v>183093.14839296002</v>
      </c>
      <c r="R2239" s="22">
        <f>IF(AND(Table1_2[[#This Row],[Bank Deposit]]&gt;=500000),Table1_2[[#This Row],[Bank Deposit]]+Table1_2[[#This Row],[Bank Deposit]]*0.02,Table1_2[[#This Row],[Bank Deposit]])</f>
        <v>290696</v>
      </c>
    </row>
    <row r="2240" spans="1:18" x14ac:dyDescent="0.25">
      <c r="A2240" s="21" t="s">
        <v>943</v>
      </c>
      <c r="B2240">
        <v>594432656</v>
      </c>
      <c r="C2240">
        <v>57</v>
      </c>
      <c r="D2240" s="8">
        <v>23886.75</v>
      </c>
      <c r="E2240" s="21" t="s">
        <v>12</v>
      </c>
      <c r="F2240" s="21" t="s">
        <v>246</v>
      </c>
      <c r="G2240" s="21" t="s">
        <v>14</v>
      </c>
      <c r="H2240" s="22">
        <v>98392</v>
      </c>
      <c r="I2240" s="22">
        <v>15399.309203520001</v>
      </c>
      <c r="J2240" s="21" t="s">
        <v>945</v>
      </c>
      <c r="K2240" s="21"/>
      <c r="L2240" s="22">
        <v>704954394</v>
      </c>
      <c r="M2240" s="22">
        <v>0</v>
      </c>
      <c r="N2240" s="21" t="s">
        <v>12522</v>
      </c>
      <c r="O2240" s="8">
        <v>44678</v>
      </c>
      <c r="P2240" s="21" t="s">
        <v>12510</v>
      </c>
      <c r="Q2240" s="22">
        <f>Table1_2[[#This Row],[Bank Deposit]]-Table1_2[[#This Row],[Saving Accounts]]</f>
        <v>82992.690796480005</v>
      </c>
      <c r="R2240" s="22">
        <f>IF(AND(Table1_2[[#This Row],[Bank Deposit]]&gt;=500000),Table1_2[[#This Row],[Bank Deposit]]+Table1_2[[#This Row],[Bank Deposit]]*0.02,Table1_2[[#This Row],[Bank Deposit]])</f>
        <v>98392</v>
      </c>
    </row>
    <row r="2241" spans="1:18" x14ac:dyDescent="0.25">
      <c r="A2241" s="21" t="s">
        <v>8037</v>
      </c>
      <c r="B2241">
        <v>935027587</v>
      </c>
      <c r="C2241">
        <v>50</v>
      </c>
      <c r="D2241" s="8">
        <v>26443.5</v>
      </c>
      <c r="E2241" s="21" t="s">
        <v>12</v>
      </c>
      <c r="F2241" s="21" t="s">
        <v>569</v>
      </c>
      <c r="G2241" s="21" t="s">
        <v>3583</v>
      </c>
      <c r="H2241" s="22">
        <v>606081</v>
      </c>
      <c r="I2241" s="22">
        <v>65488.286223360003</v>
      </c>
      <c r="J2241" s="21" t="s">
        <v>8039</v>
      </c>
      <c r="K2241" s="21"/>
      <c r="L2241" s="22">
        <v>685405728</v>
      </c>
      <c r="M2241" s="22">
        <v>2087280468</v>
      </c>
      <c r="N2241" s="21" t="s">
        <v>12515</v>
      </c>
      <c r="O2241" s="8">
        <v>44371</v>
      </c>
      <c r="P2241" s="21" t="s">
        <v>12516</v>
      </c>
      <c r="Q2241" s="22">
        <f>Table1_2[[#This Row],[Bank Deposit]]-Table1_2[[#This Row],[Saving Accounts]]</f>
        <v>540592.71377664001</v>
      </c>
      <c r="R2241" s="22">
        <f>IF(AND(Table1_2[[#This Row],[Bank Deposit]]&gt;=500000),Table1_2[[#This Row],[Bank Deposit]]+Table1_2[[#This Row],[Bank Deposit]]*0.02,Table1_2[[#This Row],[Bank Deposit]])</f>
        <v>618202.62</v>
      </c>
    </row>
    <row r="2242" spans="1:18" x14ac:dyDescent="0.25">
      <c r="A2242" s="21" t="s">
        <v>2379</v>
      </c>
      <c r="B2242">
        <v>815025476</v>
      </c>
      <c r="C2242">
        <v>38</v>
      </c>
      <c r="D2242" s="8">
        <v>30826.5</v>
      </c>
      <c r="E2242" s="21" t="s">
        <v>1094</v>
      </c>
      <c r="F2242" s="21" t="s">
        <v>848</v>
      </c>
      <c r="G2242" s="21" t="s">
        <v>1964</v>
      </c>
      <c r="H2242" s="22">
        <v>701988</v>
      </c>
      <c r="I2242" s="22">
        <v>267555.94699680002</v>
      </c>
      <c r="J2242" s="21" t="s">
        <v>2381</v>
      </c>
      <c r="K2242" s="21"/>
      <c r="L2242" s="22">
        <v>1709204175</v>
      </c>
      <c r="M2242" s="22">
        <v>0</v>
      </c>
      <c r="N2242" s="21" t="s">
        <v>12525</v>
      </c>
      <c r="O2242" s="8">
        <v>44252</v>
      </c>
      <c r="P2242" s="21" t="s">
        <v>12561</v>
      </c>
      <c r="Q2242" s="22">
        <f>Table1_2[[#This Row],[Bank Deposit]]-Table1_2[[#This Row],[Saving Accounts]]</f>
        <v>434432.05300319998</v>
      </c>
      <c r="R2242" s="22">
        <f>IF(AND(Table1_2[[#This Row],[Bank Deposit]]&gt;=500000),Table1_2[[#This Row],[Bank Deposit]]+Table1_2[[#This Row],[Bank Deposit]]*0.02,Table1_2[[#This Row],[Bank Deposit]])</f>
        <v>716027.76</v>
      </c>
    </row>
    <row r="2243" spans="1:18" x14ac:dyDescent="0.25">
      <c r="A2243" s="21" t="s">
        <v>1416</v>
      </c>
      <c r="B2243">
        <v>763637230</v>
      </c>
      <c r="C2243">
        <v>81</v>
      </c>
      <c r="D2243" s="8">
        <v>15120.75</v>
      </c>
      <c r="E2243" s="21" t="s">
        <v>1094</v>
      </c>
      <c r="F2243" s="21" t="s">
        <v>102</v>
      </c>
      <c r="G2243" s="21" t="s">
        <v>14</v>
      </c>
      <c r="H2243" s="22">
        <v>553674</v>
      </c>
      <c r="I2243" s="22">
        <v>118725.94034080001</v>
      </c>
      <c r="J2243" s="21" t="s">
        <v>1418</v>
      </c>
      <c r="K2243" s="21"/>
      <c r="L2243" s="22">
        <v>13792408</v>
      </c>
      <c r="M2243" s="22">
        <v>0</v>
      </c>
      <c r="N2243" s="21" t="s">
        <v>12522</v>
      </c>
      <c r="O2243" s="8">
        <v>44255</v>
      </c>
      <c r="P2243" s="21" t="s">
        <v>12510</v>
      </c>
      <c r="Q2243" s="22">
        <f>Table1_2[[#This Row],[Bank Deposit]]-Table1_2[[#This Row],[Saving Accounts]]</f>
        <v>434948.05965920002</v>
      </c>
      <c r="R2243" s="22">
        <f>IF(AND(Table1_2[[#This Row],[Bank Deposit]]&gt;=500000),Table1_2[[#This Row],[Bank Deposit]]+Table1_2[[#This Row],[Bank Deposit]]*0.02,Table1_2[[#This Row],[Bank Deposit]])</f>
        <v>564747.48</v>
      </c>
    </row>
    <row r="2244" spans="1:18" x14ac:dyDescent="0.25">
      <c r="A2244" s="21" t="s">
        <v>3641</v>
      </c>
      <c r="B2244">
        <v>775848712</v>
      </c>
      <c r="C2244">
        <v>63</v>
      </c>
      <c r="D2244" s="8">
        <v>21695.25</v>
      </c>
      <c r="E2244" s="21" t="s">
        <v>1094</v>
      </c>
      <c r="F2244" s="21" t="s">
        <v>774</v>
      </c>
      <c r="G2244" s="21" t="s">
        <v>3583</v>
      </c>
      <c r="H2244" s="22">
        <v>478135</v>
      </c>
      <c r="I2244" s="22">
        <v>125510.37135</v>
      </c>
      <c r="J2244" s="21" t="s">
        <v>3643</v>
      </c>
      <c r="K2244" s="21"/>
      <c r="L2244" s="22">
        <v>1709989743</v>
      </c>
      <c r="M2244" s="22">
        <v>0</v>
      </c>
      <c r="N2244" s="21" t="s">
        <v>12525</v>
      </c>
      <c r="O2244" s="8">
        <v>44492</v>
      </c>
      <c r="P2244" s="21" t="s">
        <v>12564</v>
      </c>
      <c r="Q2244" s="22">
        <f>Table1_2[[#This Row],[Bank Deposit]]-Table1_2[[#This Row],[Saving Accounts]]</f>
        <v>352624.62864999997</v>
      </c>
      <c r="R2244" s="22">
        <f>IF(AND(Table1_2[[#This Row],[Bank Deposit]]&gt;=500000),Table1_2[[#This Row],[Bank Deposit]]+Table1_2[[#This Row],[Bank Deposit]]*0.02,Table1_2[[#This Row],[Bank Deposit]])</f>
        <v>478135</v>
      </c>
    </row>
    <row r="2245" spans="1:18" x14ac:dyDescent="0.25">
      <c r="A2245" s="21" t="s">
        <v>7443</v>
      </c>
      <c r="B2245">
        <v>825936254</v>
      </c>
      <c r="C2245">
        <v>65</v>
      </c>
      <c r="D2245" s="8">
        <v>20964.75</v>
      </c>
      <c r="E2245" s="21" t="s">
        <v>12</v>
      </c>
      <c r="F2245" s="21" t="s">
        <v>978</v>
      </c>
      <c r="G2245" s="21" t="s">
        <v>4220</v>
      </c>
      <c r="H2245" s="22">
        <v>130679</v>
      </c>
      <c r="I2245" s="22">
        <v>30989.660970239998</v>
      </c>
      <c r="J2245" s="21" t="s">
        <v>7445</v>
      </c>
      <c r="K2245" s="21"/>
      <c r="L2245" s="22">
        <v>867748992</v>
      </c>
      <c r="M2245" s="22">
        <v>0</v>
      </c>
      <c r="N2245" s="21" t="s">
        <v>12505</v>
      </c>
      <c r="O2245" s="8">
        <v>44590</v>
      </c>
      <c r="P2245" s="21" t="s">
        <v>12564</v>
      </c>
      <c r="Q2245" s="22">
        <f>Table1_2[[#This Row],[Bank Deposit]]-Table1_2[[#This Row],[Saving Accounts]]</f>
        <v>99689.339029759998</v>
      </c>
      <c r="R2245" s="22">
        <f>IF(AND(Table1_2[[#This Row],[Bank Deposit]]&gt;=500000),Table1_2[[#This Row],[Bank Deposit]]+Table1_2[[#This Row],[Bank Deposit]]*0.02,Table1_2[[#This Row],[Bank Deposit]])</f>
        <v>130679</v>
      </c>
    </row>
    <row r="2246" spans="1:18" x14ac:dyDescent="0.25">
      <c r="A2246" s="21" t="s">
        <v>4940</v>
      </c>
      <c r="B2246">
        <v>818514758</v>
      </c>
      <c r="C2246">
        <v>41</v>
      </c>
      <c r="D2246" s="8">
        <v>29730.75</v>
      </c>
      <c r="E2246" s="21" t="s">
        <v>1094</v>
      </c>
      <c r="F2246" s="21" t="s">
        <v>885</v>
      </c>
      <c r="G2246" s="21" t="s">
        <v>4112</v>
      </c>
      <c r="H2246" s="22">
        <v>213338</v>
      </c>
      <c r="I2246" s="22">
        <v>39376.133481999997</v>
      </c>
      <c r="J2246" s="21" t="s">
        <v>4942</v>
      </c>
      <c r="K2246" s="21"/>
      <c r="L2246" s="22">
        <v>409208415</v>
      </c>
      <c r="M2246" s="22">
        <v>0</v>
      </c>
      <c r="N2246" s="21" t="s">
        <v>12505</v>
      </c>
      <c r="O2246" s="8">
        <v>44659</v>
      </c>
      <c r="P2246" s="21" t="s">
        <v>12506</v>
      </c>
      <c r="Q2246" s="22">
        <f>Table1_2[[#This Row],[Bank Deposit]]-Table1_2[[#This Row],[Saving Accounts]]</f>
        <v>173961.866518</v>
      </c>
      <c r="R2246" s="22">
        <f>IF(AND(Table1_2[[#This Row],[Bank Deposit]]&gt;=500000),Table1_2[[#This Row],[Bank Deposit]]+Table1_2[[#This Row],[Bank Deposit]]*0.02,Table1_2[[#This Row],[Bank Deposit]])</f>
        <v>213338</v>
      </c>
    </row>
    <row r="2247" spans="1:18" x14ac:dyDescent="0.25">
      <c r="A2247" s="21" t="s">
        <v>4666</v>
      </c>
      <c r="B2247">
        <v>226392113</v>
      </c>
      <c r="C2247">
        <v>66</v>
      </c>
      <c r="D2247" s="8">
        <v>20599.5</v>
      </c>
      <c r="E2247" s="21" t="s">
        <v>1094</v>
      </c>
      <c r="F2247" s="21" t="s">
        <v>682</v>
      </c>
      <c r="G2247" s="21" t="s">
        <v>4074</v>
      </c>
      <c r="H2247" s="22">
        <v>947082</v>
      </c>
      <c r="I2247" s="22">
        <v>439233.25900860003</v>
      </c>
      <c r="J2247" s="21" t="s">
        <v>4668</v>
      </c>
      <c r="K2247" s="21"/>
      <c r="L2247" s="22">
        <v>3256753608</v>
      </c>
      <c r="M2247" s="22">
        <v>0</v>
      </c>
      <c r="N2247" s="21" t="s">
        <v>12522</v>
      </c>
      <c r="O2247" s="8">
        <v>44608</v>
      </c>
      <c r="P2247" s="21" t="s">
        <v>12510</v>
      </c>
      <c r="Q2247" s="22">
        <f>Table1_2[[#This Row],[Bank Deposit]]-Table1_2[[#This Row],[Saving Accounts]]</f>
        <v>507848.74099139997</v>
      </c>
      <c r="R2247" s="22">
        <f>IF(AND(Table1_2[[#This Row],[Bank Deposit]]&gt;=500000),Table1_2[[#This Row],[Bank Deposit]]+Table1_2[[#This Row],[Bank Deposit]]*0.02,Table1_2[[#This Row],[Bank Deposit]])</f>
        <v>966023.64</v>
      </c>
    </row>
    <row r="2248" spans="1:18" x14ac:dyDescent="0.25">
      <c r="A2248" s="21" t="s">
        <v>3982</v>
      </c>
      <c r="B2248">
        <v>420374851</v>
      </c>
      <c r="C2248">
        <v>28</v>
      </c>
      <c r="D2248" s="8">
        <v>34479</v>
      </c>
      <c r="E2248" s="21" t="s">
        <v>1094</v>
      </c>
      <c r="F2248" s="21" t="s">
        <v>814</v>
      </c>
      <c r="G2248" s="21" t="s">
        <v>3820</v>
      </c>
      <c r="H2248" s="22">
        <v>1708745</v>
      </c>
      <c r="I2248" s="22">
        <v>427186.35648000002</v>
      </c>
      <c r="J2248" s="21" t="s">
        <v>3984</v>
      </c>
      <c r="K2248" s="21"/>
      <c r="L2248" s="22">
        <v>175192752</v>
      </c>
      <c r="M2248" s="22">
        <v>0</v>
      </c>
      <c r="N2248" s="21" t="s">
        <v>12525</v>
      </c>
      <c r="O2248" s="8">
        <v>44205</v>
      </c>
      <c r="P2248" s="21" t="s">
        <v>12564</v>
      </c>
      <c r="Q2248" s="22">
        <f>Table1_2[[#This Row],[Bank Deposit]]-Table1_2[[#This Row],[Saving Accounts]]</f>
        <v>1281558.6435199999</v>
      </c>
      <c r="R2248" s="22">
        <f>IF(AND(Table1_2[[#This Row],[Bank Deposit]]&gt;=500000),Table1_2[[#This Row],[Bank Deposit]]+Table1_2[[#This Row],[Bank Deposit]]*0.02,Table1_2[[#This Row],[Bank Deposit]])</f>
        <v>1742919.9</v>
      </c>
    </row>
    <row r="2249" spans="1:18" x14ac:dyDescent="0.25">
      <c r="A2249" s="21" t="s">
        <v>1381</v>
      </c>
      <c r="B2249">
        <v>618776278</v>
      </c>
      <c r="C2249">
        <v>51</v>
      </c>
      <c r="D2249" s="8">
        <v>26078.25</v>
      </c>
      <c r="E2249" s="21" t="s">
        <v>1094</v>
      </c>
      <c r="F2249" s="21" t="s">
        <v>264</v>
      </c>
      <c r="G2249" s="21" t="s">
        <v>14</v>
      </c>
      <c r="H2249" s="22">
        <v>270037</v>
      </c>
      <c r="I2249" s="22">
        <v>219513.55023359999</v>
      </c>
      <c r="J2249" s="21" t="s">
        <v>1383</v>
      </c>
      <c r="K2249" s="21"/>
      <c r="L2249" s="22">
        <v>4463422304</v>
      </c>
      <c r="M2249" s="22">
        <v>0</v>
      </c>
      <c r="N2249" s="21" t="s">
        <v>12539</v>
      </c>
      <c r="O2249" s="8">
        <v>44542</v>
      </c>
      <c r="P2249" s="21" t="s">
        <v>12512</v>
      </c>
      <c r="Q2249" s="22">
        <f>Table1_2[[#This Row],[Bank Deposit]]-Table1_2[[#This Row],[Saving Accounts]]</f>
        <v>50523.449766400008</v>
      </c>
      <c r="R2249" s="22">
        <f>IF(AND(Table1_2[[#This Row],[Bank Deposit]]&gt;=500000),Table1_2[[#This Row],[Bank Deposit]]+Table1_2[[#This Row],[Bank Deposit]]*0.02,Table1_2[[#This Row],[Bank Deposit]])</f>
        <v>270037</v>
      </c>
    </row>
    <row r="2250" spans="1:18" x14ac:dyDescent="0.25">
      <c r="A2250" s="21" t="s">
        <v>7643</v>
      </c>
      <c r="B2250">
        <v>433268013</v>
      </c>
      <c r="C2250">
        <v>56</v>
      </c>
      <c r="D2250" s="8">
        <v>24252</v>
      </c>
      <c r="E2250" s="21" t="s">
        <v>12</v>
      </c>
      <c r="F2250" s="21" t="s">
        <v>3765</v>
      </c>
      <c r="G2250" s="21" t="s">
        <v>3058</v>
      </c>
      <c r="H2250" s="22">
        <v>260534</v>
      </c>
      <c r="I2250" s="22">
        <v>52270.863139039997</v>
      </c>
      <c r="J2250" s="21" t="s">
        <v>7645</v>
      </c>
      <c r="K2250" s="21"/>
      <c r="L2250" s="22">
        <v>3837804288</v>
      </c>
      <c r="M2250" s="22">
        <v>0</v>
      </c>
      <c r="N2250" s="21" t="s">
        <v>12509</v>
      </c>
      <c r="O2250" s="8">
        <v>44342</v>
      </c>
      <c r="P2250" s="21" t="s">
        <v>12510</v>
      </c>
      <c r="Q2250" s="22">
        <f>Table1_2[[#This Row],[Bank Deposit]]-Table1_2[[#This Row],[Saving Accounts]]</f>
        <v>208263.13686095999</v>
      </c>
      <c r="R2250" s="22">
        <f>IF(AND(Table1_2[[#This Row],[Bank Deposit]]&gt;=500000),Table1_2[[#This Row],[Bank Deposit]]+Table1_2[[#This Row],[Bank Deposit]]*0.02,Table1_2[[#This Row],[Bank Deposit]])</f>
        <v>260534</v>
      </c>
    </row>
    <row r="2251" spans="1:18" x14ac:dyDescent="0.25">
      <c r="A2251" s="21" t="s">
        <v>8735</v>
      </c>
      <c r="B2251">
        <v>921708705</v>
      </c>
      <c r="C2251">
        <v>81</v>
      </c>
      <c r="D2251" s="8">
        <v>15120.75</v>
      </c>
      <c r="E2251" s="21" t="s">
        <v>12</v>
      </c>
      <c r="F2251" s="21" t="s">
        <v>794</v>
      </c>
      <c r="G2251" s="21" t="s">
        <v>3820</v>
      </c>
      <c r="H2251" s="22">
        <v>346515</v>
      </c>
      <c r="I2251" s="22">
        <v>142071.01174799999</v>
      </c>
      <c r="J2251" s="21" t="s">
        <v>8737</v>
      </c>
      <c r="K2251" s="21"/>
      <c r="L2251" s="22">
        <v>48808704</v>
      </c>
      <c r="M2251" s="22">
        <v>0</v>
      </c>
      <c r="N2251" s="21" t="s">
        <v>12522</v>
      </c>
      <c r="O2251" s="8">
        <v>44656</v>
      </c>
      <c r="P2251" s="21" t="s">
        <v>12510</v>
      </c>
      <c r="Q2251" s="22">
        <f>Table1_2[[#This Row],[Bank Deposit]]-Table1_2[[#This Row],[Saving Accounts]]</f>
        <v>204443.98825200001</v>
      </c>
      <c r="R2251" s="22">
        <f>IF(AND(Table1_2[[#This Row],[Bank Deposit]]&gt;=500000),Table1_2[[#This Row],[Bank Deposit]]+Table1_2[[#This Row],[Bank Deposit]]*0.02,Table1_2[[#This Row],[Bank Deposit]])</f>
        <v>346515</v>
      </c>
    </row>
    <row r="2252" spans="1:18" x14ac:dyDescent="0.25">
      <c r="A2252" s="21" t="s">
        <v>512</v>
      </c>
      <c r="B2252">
        <v>120818084</v>
      </c>
      <c r="C2252">
        <v>34</v>
      </c>
      <c r="D2252" s="8">
        <v>32287.5</v>
      </c>
      <c r="E2252" s="21" t="s">
        <v>12</v>
      </c>
      <c r="F2252" s="21" t="s">
        <v>514</v>
      </c>
      <c r="G2252" s="21" t="s">
        <v>14</v>
      </c>
      <c r="H2252" s="22">
        <v>868648</v>
      </c>
      <c r="I2252" s="22">
        <v>304418.817171</v>
      </c>
      <c r="J2252" s="21" t="s">
        <v>516</v>
      </c>
      <c r="K2252" s="21"/>
      <c r="L2252" s="22">
        <v>1497064608</v>
      </c>
      <c r="M2252" s="22">
        <v>0</v>
      </c>
      <c r="N2252" s="21" t="s">
        <v>12525</v>
      </c>
      <c r="O2252" s="8">
        <v>44589</v>
      </c>
      <c r="P2252" s="21" t="s">
        <v>12561</v>
      </c>
      <c r="Q2252" s="22">
        <f>Table1_2[[#This Row],[Bank Deposit]]-Table1_2[[#This Row],[Saving Accounts]]</f>
        <v>564229.18282900006</v>
      </c>
      <c r="R2252" s="22">
        <f>IF(AND(Table1_2[[#This Row],[Bank Deposit]]&gt;=500000),Table1_2[[#This Row],[Bank Deposit]]+Table1_2[[#This Row],[Bank Deposit]]*0.02,Table1_2[[#This Row],[Bank Deposit]])</f>
        <v>886020.96</v>
      </c>
    </row>
    <row r="2253" spans="1:18" x14ac:dyDescent="0.25">
      <c r="A2253" s="21" t="s">
        <v>3189</v>
      </c>
      <c r="B2253">
        <v>561087774</v>
      </c>
      <c r="C2253">
        <v>71</v>
      </c>
      <c r="D2253" s="8">
        <v>18773.25</v>
      </c>
      <c r="E2253" s="21" t="s">
        <v>1094</v>
      </c>
      <c r="F2253" s="21" t="s">
        <v>323</v>
      </c>
      <c r="G2253" s="21" t="s">
        <v>3058</v>
      </c>
      <c r="H2253" s="22">
        <v>258168</v>
      </c>
      <c r="I2253" s="22">
        <v>78349.9009104</v>
      </c>
      <c r="J2253" s="21" t="s">
        <v>3191</v>
      </c>
      <c r="K2253" s="21"/>
      <c r="L2253" s="22">
        <v>359386368</v>
      </c>
      <c r="M2253" s="22">
        <v>15463784144</v>
      </c>
      <c r="N2253" s="21" t="s">
        <v>12515</v>
      </c>
      <c r="O2253" s="8">
        <v>44407</v>
      </c>
      <c r="P2253" s="21" t="s">
        <v>12516</v>
      </c>
      <c r="Q2253" s="22">
        <f>Table1_2[[#This Row],[Bank Deposit]]-Table1_2[[#This Row],[Saving Accounts]]</f>
        <v>179818.0990896</v>
      </c>
      <c r="R2253" s="22">
        <f>IF(AND(Table1_2[[#This Row],[Bank Deposit]]&gt;=500000),Table1_2[[#This Row],[Bank Deposit]]+Table1_2[[#This Row],[Bank Deposit]]*0.02,Table1_2[[#This Row],[Bank Deposit]])</f>
        <v>258168</v>
      </c>
    </row>
    <row r="2254" spans="1:18" x14ac:dyDescent="0.25">
      <c r="A2254" s="21" t="s">
        <v>780</v>
      </c>
      <c r="B2254">
        <v>340309780</v>
      </c>
      <c r="C2254">
        <v>84</v>
      </c>
      <c r="D2254" s="8">
        <v>14025</v>
      </c>
      <c r="E2254" s="21" t="s">
        <v>12</v>
      </c>
      <c r="F2254" s="21" t="s">
        <v>241</v>
      </c>
      <c r="G2254" s="21" t="s">
        <v>14</v>
      </c>
      <c r="H2254" s="22">
        <v>1146054</v>
      </c>
      <c r="I2254" s="22">
        <v>268606.49400000001</v>
      </c>
      <c r="J2254" s="21" t="s">
        <v>782</v>
      </c>
      <c r="K2254" s="21"/>
      <c r="L2254" s="22">
        <v>2248390718</v>
      </c>
      <c r="M2254" s="22">
        <v>8165904204</v>
      </c>
      <c r="N2254" s="21" t="s">
        <v>12515</v>
      </c>
      <c r="O2254" s="8">
        <v>44298</v>
      </c>
      <c r="P2254" s="21" t="s">
        <v>12516</v>
      </c>
      <c r="Q2254" s="22">
        <f>Table1_2[[#This Row],[Bank Deposit]]-Table1_2[[#This Row],[Saving Accounts]]</f>
        <v>877447.50600000005</v>
      </c>
      <c r="R2254" s="22">
        <f>IF(AND(Table1_2[[#This Row],[Bank Deposit]]&gt;=500000),Table1_2[[#This Row],[Bank Deposit]]+Table1_2[[#This Row],[Bank Deposit]]*0.02,Table1_2[[#This Row],[Bank Deposit]])</f>
        <v>1168975.08</v>
      </c>
    </row>
    <row r="2255" spans="1:18" x14ac:dyDescent="0.25">
      <c r="A2255" s="21" t="s">
        <v>502</v>
      </c>
      <c r="B2255">
        <v>568655976</v>
      </c>
      <c r="C2255">
        <v>82</v>
      </c>
      <c r="D2255" s="8">
        <v>14755.5</v>
      </c>
      <c r="E2255" s="21" t="s">
        <v>12</v>
      </c>
      <c r="F2255" s="21" t="s">
        <v>63</v>
      </c>
      <c r="G2255" s="21" t="s">
        <v>14</v>
      </c>
      <c r="H2255" s="22">
        <v>840090</v>
      </c>
      <c r="I2255" s="22">
        <v>266617.92575807997</v>
      </c>
      <c r="J2255" s="21" t="s">
        <v>504</v>
      </c>
      <c r="K2255" s="21"/>
      <c r="L2255" s="22">
        <v>615729324</v>
      </c>
      <c r="M2255" s="22">
        <v>0</v>
      </c>
      <c r="N2255" s="21" t="s">
        <v>12539</v>
      </c>
      <c r="O2255" s="8">
        <v>44460</v>
      </c>
      <c r="P2255" s="21" t="s">
        <v>12512</v>
      </c>
      <c r="Q2255" s="22">
        <f>Table1_2[[#This Row],[Bank Deposit]]-Table1_2[[#This Row],[Saving Accounts]]</f>
        <v>573472.07424192003</v>
      </c>
      <c r="R2255" s="22">
        <f>IF(AND(Table1_2[[#This Row],[Bank Deposit]]&gt;=500000),Table1_2[[#This Row],[Bank Deposit]]+Table1_2[[#This Row],[Bank Deposit]]*0.02,Table1_2[[#This Row],[Bank Deposit]])</f>
        <v>856891.8</v>
      </c>
    </row>
    <row r="2256" spans="1:18" x14ac:dyDescent="0.25">
      <c r="A2256" s="21" t="s">
        <v>1019</v>
      </c>
      <c r="B2256">
        <v>484947100</v>
      </c>
      <c r="C2256">
        <v>59</v>
      </c>
      <c r="D2256" s="8">
        <v>23156.25</v>
      </c>
      <c r="E2256" s="21" t="s">
        <v>12</v>
      </c>
      <c r="F2256" s="21" t="s">
        <v>139</v>
      </c>
      <c r="G2256" s="21" t="s">
        <v>14</v>
      </c>
      <c r="H2256" s="22">
        <v>380439</v>
      </c>
      <c r="I2256" s="22">
        <v>79680.821126399998</v>
      </c>
      <c r="J2256" s="21" t="s">
        <v>1021</v>
      </c>
      <c r="K2256" s="21"/>
      <c r="L2256" s="22">
        <v>2231564976</v>
      </c>
      <c r="M2256" s="22">
        <v>0</v>
      </c>
      <c r="N2256" s="21" t="s">
        <v>12522</v>
      </c>
      <c r="O2256" s="8">
        <v>44217</v>
      </c>
      <c r="P2256" s="21" t="s">
        <v>12510</v>
      </c>
      <c r="Q2256" s="22">
        <f>Table1_2[[#This Row],[Bank Deposit]]-Table1_2[[#This Row],[Saving Accounts]]</f>
        <v>300758.17887359997</v>
      </c>
      <c r="R2256" s="22">
        <f>IF(AND(Table1_2[[#This Row],[Bank Deposit]]&gt;=500000),Table1_2[[#This Row],[Bank Deposit]]+Table1_2[[#This Row],[Bank Deposit]]*0.02,Table1_2[[#This Row],[Bank Deposit]])</f>
        <v>380439</v>
      </c>
    </row>
    <row r="2257" spans="1:18" x14ac:dyDescent="0.25">
      <c r="A2257" s="21" t="s">
        <v>4521</v>
      </c>
      <c r="B2257">
        <v>491931973</v>
      </c>
      <c r="C2257">
        <v>60</v>
      </c>
      <c r="D2257" s="8">
        <v>22791</v>
      </c>
      <c r="E2257" s="21" t="s">
        <v>1094</v>
      </c>
      <c r="F2257" s="21" t="s">
        <v>381</v>
      </c>
      <c r="G2257" s="21" t="s">
        <v>4058</v>
      </c>
      <c r="H2257" s="22">
        <v>564498</v>
      </c>
      <c r="I2257" s="22">
        <v>384459.48525600001</v>
      </c>
      <c r="J2257" s="21" t="s">
        <v>4523</v>
      </c>
      <c r="K2257" s="21"/>
      <c r="L2257" s="22">
        <v>1685488086</v>
      </c>
      <c r="M2257" s="22">
        <v>479366238</v>
      </c>
      <c r="N2257" s="21" t="s">
        <v>12515</v>
      </c>
      <c r="O2257" s="8">
        <v>44486</v>
      </c>
      <c r="P2257" s="21" t="s">
        <v>12506</v>
      </c>
      <c r="Q2257" s="22">
        <f>Table1_2[[#This Row],[Bank Deposit]]-Table1_2[[#This Row],[Saving Accounts]]</f>
        <v>180038.51474399999</v>
      </c>
      <c r="R2257" s="22">
        <f>IF(AND(Table1_2[[#This Row],[Bank Deposit]]&gt;=500000),Table1_2[[#This Row],[Bank Deposit]]+Table1_2[[#This Row],[Bank Deposit]]*0.02,Table1_2[[#This Row],[Bank Deposit]])</f>
        <v>575787.96</v>
      </c>
    </row>
    <row r="2258" spans="1:18" x14ac:dyDescent="0.25">
      <c r="A2258" s="21" t="s">
        <v>7119</v>
      </c>
      <c r="B2258">
        <v>591739608</v>
      </c>
      <c r="C2258">
        <v>83</v>
      </c>
      <c r="D2258" s="8">
        <v>14390.25</v>
      </c>
      <c r="E2258" s="21" t="s">
        <v>12</v>
      </c>
      <c r="F2258" s="21" t="s">
        <v>260</v>
      </c>
      <c r="G2258" s="21" t="s">
        <v>4062</v>
      </c>
      <c r="H2258" s="22">
        <v>570531</v>
      </c>
      <c r="I2258" s="22">
        <v>168442.58460959999</v>
      </c>
      <c r="J2258" s="21" t="s">
        <v>7121</v>
      </c>
      <c r="K2258" s="21"/>
      <c r="L2258" s="22">
        <v>1074969585</v>
      </c>
      <c r="M2258" s="22">
        <v>0</v>
      </c>
      <c r="N2258" s="21" t="s">
        <v>12539</v>
      </c>
      <c r="O2258" s="8">
        <v>44639</v>
      </c>
      <c r="P2258" s="21" t="s">
        <v>12512</v>
      </c>
      <c r="Q2258" s="22">
        <f>Table1_2[[#This Row],[Bank Deposit]]-Table1_2[[#This Row],[Saving Accounts]]</f>
        <v>402088.41539039998</v>
      </c>
      <c r="R2258" s="22">
        <f>IF(AND(Table1_2[[#This Row],[Bank Deposit]]&gt;=500000),Table1_2[[#This Row],[Bank Deposit]]+Table1_2[[#This Row],[Bank Deposit]]*0.02,Table1_2[[#This Row],[Bank Deposit]])</f>
        <v>581941.62</v>
      </c>
    </row>
    <row r="2259" spans="1:18" x14ac:dyDescent="0.25">
      <c r="A2259" s="21" t="s">
        <v>2179</v>
      </c>
      <c r="B2259">
        <v>740423327</v>
      </c>
      <c r="C2259">
        <v>34</v>
      </c>
      <c r="D2259" s="8">
        <v>32287.5</v>
      </c>
      <c r="E2259" s="21" t="s">
        <v>1094</v>
      </c>
      <c r="F2259" s="21" t="s">
        <v>370</v>
      </c>
      <c r="G2259" s="21" t="s">
        <v>1964</v>
      </c>
      <c r="H2259" s="22">
        <v>185098</v>
      </c>
      <c r="I2259" s="22">
        <v>105814.222668</v>
      </c>
      <c r="J2259" s="21" t="s">
        <v>2181</v>
      </c>
      <c r="K2259" s="21"/>
      <c r="L2259" s="22">
        <v>702628521</v>
      </c>
      <c r="M2259" s="22">
        <v>0</v>
      </c>
      <c r="N2259" s="21" t="s">
        <v>12509</v>
      </c>
      <c r="O2259" s="8">
        <v>44296</v>
      </c>
      <c r="P2259" s="21" t="s">
        <v>12519</v>
      </c>
      <c r="Q2259" s="22">
        <f>Table1_2[[#This Row],[Bank Deposit]]-Table1_2[[#This Row],[Saving Accounts]]</f>
        <v>79283.777331999998</v>
      </c>
      <c r="R2259" s="22">
        <f>IF(AND(Table1_2[[#This Row],[Bank Deposit]]&gt;=500000),Table1_2[[#This Row],[Bank Deposit]]+Table1_2[[#This Row],[Bank Deposit]]*0.02,Table1_2[[#This Row],[Bank Deposit]])</f>
        <v>185098</v>
      </c>
    </row>
    <row r="2260" spans="1:18" x14ac:dyDescent="0.25">
      <c r="A2260" s="21" t="s">
        <v>445</v>
      </c>
      <c r="B2260">
        <v>684646968</v>
      </c>
      <c r="C2260">
        <v>24</v>
      </c>
      <c r="D2260" s="8">
        <v>35940</v>
      </c>
      <c r="E2260" s="21" t="s">
        <v>12</v>
      </c>
      <c r="F2260" s="21" t="s">
        <v>19</v>
      </c>
      <c r="G2260" s="21" t="s">
        <v>14</v>
      </c>
      <c r="H2260" s="22">
        <v>33252</v>
      </c>
      <c r="I2260" s="22">
        <v>36857.465199359998</v>
      </c>
      <c r="J2260" s="21" t="s">
        <v>447</v>
      </c>
      <c r="K2260" s="21"/>
      <c r="L2260" s="22">
        <v>1576403136</v>
      </c>
      <c r="M2260" s="22">
        <v>0</v>
      </c>
      <c r="N2260" s="21" t="s">
        <v>12505</v>
      </c>
      <c r="O2260" s="8">
        <v>44239</v>
      </c>
      <c r="P2260" s="21" t="s">
        <v>12506</v>
      </c>
      <c r="Q2260" s="22">
        <f>Table1_2[[#This Row],[Bank Deposit]]-Table1_2[[#This Row],[Saving Accounts]]</f>
        <v>-3605.4651993599982</v>
      </c>
      <c r="R2260" s="22">
        <f>IF(AND(Table1_2[[#This Row],[Bank Deposit]]&gt;=500000),Table1_2[[#This Row],[Bank Deposit]]+Table1_2[[#This Row],[Bank Deposit]]*0.02,Table1_2[[#This Row],[Bank Deposit]])</f>
        <v>33252</v>
      </c>
    </row>
    <row r="2261" spans="1:18" x14ac:dyDescent="0.25">
      <c r="A2261" s="21" t="s">
        <v>2319</v>
      </c>
      <c r="B2261">
        <v>29580855</v>
      </c>
      <c r="C2261">
        <v>71</v>
      </c>
      <c r="D2261" s="8">
        <v>18773.25</v>
      </c>
      <c r="E2261" s="21" t="s">
        <v>1094</v>
      </c>
      <c r="F2261" s="21" t="s">
        <v>1626</v>
      </c>
      <c r="G2261" s="21" t="s">
        <v>1964</v>
      </c>
      <c r="H2261" s="22">
        <v>1114278</v>
      </c>
      <c r="I2261" s="22">
        <v>453748.46706</v>
      </c>
      <c r="J2261" s="21" t="s">
        <v>2321</v>
      </c>
      <c r="K2261" s="21"/>
      <c r="L2261" s="22">
        <v>989275356</v>
      </c>
      <c r="M2261" s="22">
        <v>0</v>
      </c>
      <c r="N2261" s="21" t="s">
        <v>12539</v>
      </c>
      <c r="O2261" s="8">
        <v>44492</v>
      </c>
      <c r="P2261" s="21" t="s">
        <v>12512</v>
      </c>
      <c r="Q2261" s="22">
        <f>Table1_2[[#This Row],[Bank Deposit]]-Table1_2[[#This Row],[Saving Accounts]]</f>
        <v>660529.53294000006</v>
      </c>
      <c r="R2261" s="22">
        <f>IF(AND(Table1_2[[#This Row],[Bank Deposit]]&gt;=500000),Table1_2[[#This Row],[Bank Deposit]]+Table1_2[[#This Row],[Bank Deposit]]*0.02,Table1_2[[#This Row],[Bank Deposit]])</f>
        <v>1136563.56</v>
      </c>
    </row>
    <row r="2262" spans="1:18" x14ac:dyDescent="0.25">
      <c r="A2262" s="21" t="s">
        <v>3504</v>
      </c>
      <c r="B2262">
        <v>128139351</v>
      </c>
      <c r="C2262">
        <v>38</v>
      </c>
      <c r="D2262" s="8">
        <v>30826.5</v>
      </c>
      <c r="E2262" s="21" t="s">
        <v>1094</v>
      </c>
      <c r="F2262" s="21" t="s">
        <v>135</v>
      </c>
      <c r="G2262" s="21" t="s">
        <v>3331</v>
      </c>
      <c r="H2262" s="22">
        <v>19275</v>
      </c>
      <c r="I2262" s="22">
        <v>5698.7699472000004</v>
      </c>
      <c r="J2262" s="21" t="s">
        <v>3506</v>
      </c>
      <c r="K2262" s="21"/>
      <c r="L2262" s="22">
        <v>1408552212</v>
      </c>
      <c r="M2262" s="22">
        <v>0</v>
      </c>
      <c r="N2262" s="21" t="s">
        <v>12522</v>
      </c>
      <c r="O2262" s="8">
        <v>44678</v>
      </c>
      <c r="P2262" s="21" t="s">
        <v>12510</v>
      </c>
      <c r="Q2262" s="22">
        <f>Table1_2[[#This Row],[Bank Deposit]]-Table1_2[[#This Row],[Saving Accounts]]</f>
        <v>13576.2300528</v>
      </c>
      <c r="R2262" s="22">
        <f>IF(AND(Table1_2[[#This Row],[Bank Deposit]]&gt;=500000),Table1_2[[#This Row],[Bank Deposit]]+Table1_2[[#This Row],[Bank Deposit]]*0.02,Table1_2[[#This Row],[Bank Deposit]])</f>
        <v>19275</v>
      </c>
    </row>
    <row r="2263" spans="1:18" x14ac:dyDescent="0.25">
      <c r="A2263" s="21" t="s">
        <v>1905</v>
      </c>
      <c r="B2263">
        <v>918619771</v>
      </c>
      <c r="C2263">
        <v>42</v>
      </c>
      <c r="D2263" s="8">
        <v>29365.5</v>
      </c>
      <c r="E2263" s="21" t="s">
        <v>1094</v>
      </c>
      <c r="F2263" s="21" t="s">
        <v>1536</v>
      </c>
      <c r="G2263" s="21" t="s">
        <v>14</v>
      </c>
      <c r="H2263" s="22">
        <v>432455</v>
      </c>
      <c r="I2263" s="22">
        <v>253264.35138549999</v>
      </c>
      <c r="J2263" s="21" t="s">
        <v>1907</v>
      </c>
      <c r="K2263" s="21"/>
      <c r="L2263" s="22">
        <v>2570238279</v>
      </c>
      <c r="M2263" s="22">
        <v>0</v>
      </c>
      <c r="N2263" s="21" t="s">
        <v>12522</v>
      </c>
      <c r="O2263" s="8">
        <v>44403</v>
      </c>
      <c r="P2263" s="21" t="s">
        <v>12512</v>
      </c>
      <c r="Q2263" s="22">
        <f>Table1_2[[#This Row],[Bank Deposit]]-Table1_2[[#This Row],[Saving Accounts]]</f>
        <v>179190.64861450001</v>
      </c>
      <c r="R2263" s="22">
        <f>IF(AND(Table1_2[[#This Row],[Bank Deposit]]&gt;=500000),Table1_2[[#This Row],[Bank Deposit]]+Table1_2[[#This Row],[Bank Deposit]]*0.02,Table1_2[[#This Row],[Bank Deposit]])</f>
        <v>432455</v>
      </c>
    </row>
    <row r="2264" spans="1:18" x14ac:dyDescent="0.25">
      <c r="A2264" s="21" t="s">
        <v>5427</v>
      </c>
      <c r="B2264">
        <v>330644989</v>
      </c>
      <c r="C2264">
        <v>71</v>
      </c>
      <c r="D2264" s="8">
        <v>18773.25</v>
      </c>
      <c r="E2264" s="21" t="s">
        <v>1094</v>
      </c>
      <c r="F2264" s="21" t="s">
        <v>199</v>
      </c>
      <c r="G2264" s="21" t="s">
        <v>4105</v>
      </c>
      <c r="H2264" s="22">
        <v>1373914</v>
      </c>
      <c r="I2264" s="22">
        <v>170975.91294000001</v>
      </c>
      <c r="J2264" s="21" t="s">
        <v>5429</v>
      </c>
      <c r="K2264" s="21"/>
      <c r="L2264" s="22">
        <v>3481704564</v>
      </c>
      <c r="M2264" s="22">
        <v>0</v>
      </c>
      <c r="N2264" s="21" t="s">
        <v>12525</v>
      </c>
      <c r="O2264" s="8">
        <v>44600</v>
      </c>
      <c r="P2264" s="21" t="s">
        <v>12561</v>
      </c>
      <c r="Q2264" s="22">
        <f>Table1_2[[#This Row],[Bank Deposit]]-Table1_2[[#This Row],[Saving Accounts]]</f>
        <v>1202938.08706</v>
      </c>
      <c r="R2264" s="22">
        <f>IF(AND(Table1_2[[#This Row],[Bank Deposit]]&gt;=500000),Table1_2[[#This Row],[Bank Deposit]]+Table1_2[[#This Row],[Bank Deposit]]*0.02,Table1_2[[#This Row],[Bank Deposit]])</f>
        <v>1401392.28</v>
      </c>
    </row>
    <row r="2265" spans="1:18" x14ac:dyDescent="0.25">
      <c r="A2265" s="21" t="s">
        <v>2009</v>
      </c>
      <c r="B2265">
        <v>718505332</v>
      </c>
      <c r="C2265">
        <v>52</v>
      </c>
      <c r="D2265" s="8">
        <v>25713</v>
      </c>
      <c r="E2265" s="21" t="s">
        <v>1094</v>
      </c>
      <c r="F2265" s="21" t="s">
        <v>2010</v>
      </c>
      <c r="G2265" s="21" t="s">
        <v>1964</v>
      </c>
      <c r="H2265" s="22">
        <v>1201315</v>
      </c>
      <c r="I2265" s="22">
        <v>119731.0562448</v>
      </c>
      <c r="J2265" s="21" t="s">
        <v>2012</v>
      </c>
      <c r="K2265" s="21"/>
      <c r="L2265" s="22">
        <v>229771566</v>
      </c>
      <c r="M2265" s="22">
        <v>5632121664</v>
      </c>
      <c r="N2265" s="21" t="s">
        <v>12515</v>
      </c>
      <c r="O2265" s="8">
        <v>44299</v>
      </c>
      <c r="P2265" s="21" t="s">
        <v>12516</v>
      </c>
      <c r="Q2265" s="22">
        <f>Table1_2[[#This Row],[Bank Deposit]]-Table1_2[[#This Row],[Saving Accounts]]</f>
        <v>1081583.9437551999</v>
      </c>
      <c r="R2265" s="22">
        <f>IF(AND(Table1_2[[#This Row],[Bank Deposit]]&gt;=500000),Table1_2[[#This Row],[Bank Deposit]]+Table1_2[[#This Row],[Bank Deposit]]*0.02,Table1_2[[#This Row],[Bank Deposit]])</f>
        <v>1225341.3</v>
      </c>
    </row>
    <row r="2266" spans="1:18" x14ac:dyDescent="0.25">
      <c r="A2266" s="21" t="s">
        <v>3914</v>
      </c>
      <c r="B2266">
        <v>468361528</v>
      </c>
      <c r="C2266">
        <v>71</v>
      </c>
      <c r="D2266" s="8">
        <v>18773.25</v>
      </c>
      <c r="E2266" s="21" t="s">
        <v>1094</v>
      </c>
      <c r="F2266" s="21" t="s">
        <v>318</v>
      </c>
      <c r="G2266" s="21" t="s">
        <v>3820</v>
      </c>
      <c r="H2266" s="22">
        <v>342379</v>
      </c>
      <c r="I2266" s="22">
        <v>133994.80787615999</v>
      </c>
      <c r="J2266" s="21" t="s">
        <v>3916</v>
      </c>
      <c r="K2266" s="21"/>
      <c r="L2266" s="22">
        <v>1966272</v>
      </c>
      <c r="M2266" s="22">
        <v>0</v>
      </c>
      <c r="N2266" s="21" t="s">
        <v>12522</v>
      </c>
      <c r="O2266" s="8">
        <v>44426</v>
      </c>
      <c r="P2266" s="21" t="s">
        <v>12510</v>
      </c>
      <c r="Q2266" s="22">
        <f>Table1_2[[#This Row],[Bank Deposit]]-Table1_2[[#This Row],[Saving Accounts]]</f>
        <v>208384.19212384001</v>
      </c>
      <c r="R2266" s="22">
        <f>IF(AND(Table1_2[[#This Row],[Bank Deposit]]&gt;=500000),Table1_2[[#This Row],[Bank Deposit]]+Table1_2[[#This Row],[Bank Deposit]]*0.02,Table1_2[[#This Row],[Bank Deposit]])</f>
        <v>342379</v>
      </c>
    </row>
    <row r="2267" spans="1:18" x14ac:dyDescent="0.25">
      <c r="A2267" s="21" t="s">
        <v>1670</v>
      </c>
      <c r="B2267">
        <v>650260310</v>
      </c>
      <c r="C2267">
        <v>83</v>
      </c>
      <c r="D2267" s="8">
        <v>14390.25</v>
      </c>
      <c r="E2267" s="21" t="s">
        <v>1094</v>
      </c>
      <c r="F2267" s="21" t="s">
        <v>172</v>
      </c>
      <c r="G2267" s="21" t="s">
        <v>14</v>
      </c>
      <c r="H2267" s="22">
        <v>140284</v>
      </c>
      <c r="I2267" s="22">
        <v>29912.907024</v>
      </c>
      <c r="J2267" s="21" t="s">
        <v>1672</v>
      </c>
      <c r="K2267" s="21"/>
      <c r="L2267" s="22">
        <v>916446744</v>
      </c>
      <c r="M2267" s="22">
        <v>0</v>
      </c>
      <c r="N2267" s="21" t="s">
        <v>12505</v>
      </c>
      <c r="O2267" s="8">
        <v>44221</v>
      </c>
      <c r="P2267" s="21" t="s">
        <v>12506</v>
      </c>
      <c r="Q2267" s="22">
        <f>Table1_2[[#This Row],[Bank Deposit]]-Table1_2[[#This Row],[Saving Accounts]]</f>
        <v>110371.092976</v>
      </c>
      <c r="R2267" s="22">
        <f>IF(AND(Table1_2[[#This Row],[Bank Deposit]]&gt;=500000),Table1_2[[#This Row],[Bank Deposit]]+Table1_2[[#This Row],[Bank Deposit]]*0.02,Table1_2[[#This Row],[Bank Deposit]])</f>
        <v>140284</v>
      </c>
    </row>
    <row r="2268" spans="1:18" x14ac:dyDescent="0.25">
      <c r="A2268" s="21" t="s">
        <v>2971</v>
      </c>
      <c r="B2268">
        <v>790275661</v>
      </c>
      <c r="C2268">
        <v>79</v>
      </c>
      <c r="D2268" s="8">
        <v>15851.25</v>
      </c>
      <c r="E2268" s="21" t="s">
        <v>1094</v>
      </c>
      <c r="F2268" s="21" t="s">
        <v>331</v>
      </c>
      <c r="G2268" s="21" t="s">
        <v>2773</v>
      </c>
      <c r="H2268" s="22">
        <v>730384</v>
      </c>
      <c r="I2268" s="22">
        <v>144603.76082600001</v>
      </c>
      <c r="J2268" s="21" t="s">
        <v>2973</v>
      </c>
      <c r="K2268" s="21"/>
      <c r="L2268" s="22">
        <v>25623492</v>
      </c>
      <c r="M2268" s="22">
        <v>0</v>
      </c>
      <c r="N2268" s="21" t="s">
        <v>12509</v>
      </c>
      <c r="O2268" s="8">
        <v>44376</v>
      </c>
      <c r="P2268" s="21" t="s">
        <v>12519</v>
      </c>
      <c r="Q2268" s="22">
        <f>Table1_2[[#This Row],[Bank Deposit]]-Table1_2[[#This Row],[Saving Accounts]]</f>
        <v>585780.23917399999</v>
      </c>
      <c r="R2268" s="22">
        <f>IF(AND(Table1_2[[#This Row],[Bank Deposit]]&gt;=500000),Table1_2[[#This Row],[Bank Deposit]]+Table1_2[[#This Row],[Bank Deposit]]*0.02,Table1_2[[#This Row],[Bank Deposit]])</f>
        <v>744991.68</v>
      </c>
    </row>
    <row r="2269" spans="1:18" x14ac:dyDescent="0.25">
      <c r="A2269" s="21" t="s">
        <v>7807</v>
      </c>
      <c r="B2269">
        <v>871591571</v>
      </c>
      <c r="C2269">
        <v>58</v>
      </c>
      <c r="D2269" s="8">
        <v>23521.5</v>
      </c>
      <c r="E2269" s="21" t="s">
        <v>12</v>
      </c>
      <c r="F2269" s="21" t="s">
        <v>549</v>
      </c>
      <c r="G2269" s="21" t="s">
        <v>3058</v>
      </c>
      <c r="H2269" s="22">
        <v>151071</v>
      </c>
      <c r="I2269" s="22">
        <v>93293.015375999996</v>
      </c>
      <c r="J2269" s="21" t="s">
        <v>7809</v>
      </c>
      <c r="K2269" s="21"/>
      <c r="L2269" s="22">
        <v>3113526</v>
      </c>
      <c r="M2269" s="22">
        <v>0</v>
      </c>
      <c r="N2269" s="21" t="s">
        <v>12525</v>
      </c>
      <c r="O2269" s="8">
        <v>44647</v>
      </c>
      <c r="P2269" s="21" t="s">
        <v>12564</v>
      </c>
      <c r="Q2269" s="22">
        <f>Table1_2[[#This Row],[Bank Deposit]]-Table1_2[[#This Row],[Saving Accounts]]</f>
        <v>57777.984624000004</v>
      </c>
      <c r="R2269" s="22">
        <f>IF(AND(Table1_2[[#This Row],[Bank Deposit]]&gt;=500000),Table1_2[[#This Row],[Bank Deposit]]+Table1_2[[#This Row],[Bank Deposit]]*0.02,Table1_2[[#This Row],[Bank Deposit]])</f>
        <v>151071</v>
      </c>
    </row>
    <row r="2270" spans="1:18" x14ac:dyDescent="0.25">
      <c r="A2270" s="21" t="s">
        <v>2926</v>
      </c>
      <c r="B2270">
        <v>620633359</v>
      </c>
      <c r="C2270">
        <v>31</v>
      </c>
      <c r="D2270" s="8">
        <v>33383.25</v>
      </c>
      <c r="E2270" s="21" t="s">
        <v>1094</v>
      </c>
      <c r="F2270" s="21" t="s">
        <v>2278</v>
      </c>
      <c r="G2270" s="21" t="s">
        <v>2773</v>
      </c>
      <c r="H2270" s="22">
        <v>159082</v>
      </c>
      <c r="I2270" s="22">
        <v>131719.68900000001</v>
      </c>
      <c r="J2270" s="21" t="s">
        <v>2928</v>
      </c>
      <c r="K2270" s="21"/>
      <c r="L2270" s="22">
        <v>1688417004</v>
      </c>
      <c r="M2270" s="22">
        <v>0</v>
      </c>
      <c r="N2270" s="21" t="s">
        <v>12509</v>
      </c>
      <c r="O2270" s="8">
        <v>44523</v>
      </c>
      <c r="P2270" s="21" t="s">
        <v>12510</v>
      </c>
      <c r="Q2270" s="22">
        <f>Table1_2[[#This Row],[Bank Deposit]]-Table1_2[[#This Row],[Saving Accounts]]</f>
        <v>27362.310999999987</v>
      </c>
      <c r="R2270" s="22">
        <f>IF(AND(Table1_2[[#This Row],[Bank Deposit]]&gt;=500000),Table1_2[[#This Row],[Bank Deposit]]+Table1_2[[#This Row],[Bank Deposit]]*0.02,Table1_2[[#This Row],[Bank Deposit]])</f>
        <v>159082</v>
      </c>
    </row>
    <row r="2271" spans="1:18" x14ac:dyDescent="0.25">
      <c r="A2271" s="21" t="s">
        <v>259</v>
      </c>
      <c r="B2271">
        <v>957927989</v>
      </c>
      <c r="C2271">
        <v>79</v>
      </c>
      <c r="D2271" s="8">
        <v>15851.25</v>
      </c>
      <c r="E2271" s="21" t="s">
        <v>12</v>
      </c>
      <c r="F2271" s="21" t="s">
        <v>260</v>
      </c>
      <c r="G2271" s="21" t="s">
        <v>14</v>
      </c>
      <c r="H2271" s="22">
        <v>3179841</v>
      </c>
      <c r="I2271" s="22">
        <v>435594.62663999997</v>
      </c>
      <c r="J2271" s="21" t="s">
        <v>262</v>
      </c>
      <c r="K2271" s="21"/>
      <c r="L2271" s="22">
        <v>498321588</v>
      </c>
      <c r="M2271" s="22">
        <v>0</v>
      </c>
      <c r="N2271" s="21" t="s">
        <v>12505</v>
      </c>
      <c r="O2271" s="8">
        <v>44380</v>
      </c>
      <c r="P2271" s="21" t="s">
        <v>12512</v>
      </c>
      <c r="Q2271" s="22">
        <f>Table1_2[[#This Row],[Bank Deposit]]-Table1_2[[#This Row],[Saving Accounts]]</f>
        <v>2744246.3733600001</v>
      </c>
      <c r="R2271" s="22">
        <f>IF(AND(Table1_2[[#This Row],[Bank Deposit]]&gt;=500000),Table1_2[[#This Row],[Bank Deposit]]+Table1_2[[#This Row],[Bank Deposit]]*0.02,Table1_2[[#This Row],[Bank Deposit]])</f>
        <v>3243437.82</v>
      </c>
    </row>
    <row r="2272" spans="1:18" x14ac:dyDescent="0.25">
      <c r="A2272" s="21" t="s">
        <v>8813</v>
      </c>
      <c r="B2272">
        <v>934687474</v>
      </c>
      <c r="C2272">
        <v>22</v>
      </c>
      <c r="D2272" s="8">
        <v>36670.5</v>
      </c>
      <c r="E2272" s="21" t="s">
        <v>12</v>
      </c>
      <c r="F2272" s="21" t="s">
        <v>251</v>
      </c>
      <c r="G2272" s="21" t="s">
        <v>3820</v>
      </c>
      <c r="H2272" s="22">
        <v>704060</v>
      </c>
      <c r="I2272" s="22">
        <v>200144.93301770001</v>
      </c>
      <c r="J2272" s="21" t="s">
        <v>8815</v>
      </c>
      <c r="K2272" s="21"/>
      <c r="L2272" s="22">
        <v>1084473621</v>
      </c>
      <c r="M2272" s="22">
        <v>0</v>
      </c>
      <c r="N2272" s="21" t="s">
        <v>12525</v>
      </c>
      <c r="O2272" s="8">
        <v>44476</v>
      </c>
      <c r="P2272" s="21" t="s">
        <v>12506</v>
      </c>
      <c r="Q2272" s="22">
        <f>Table1_2[[#This Row],[Bank Deposit]]-Table1_2[[#This Row],[Saving Accounts]]</f>
        <v>503915.06698230002</v>
      </c>
      <c r="R2272" s="22">
        <f>IF(AND(Table1_2[[#This Row],[Bank Deposit]]&gt;=500000),Table1_2[[#This Row],[Bank Deposit]]+Table1_2[[#This Row],[Bank Deposit]]*0.02,Table1_2[[#This Row],[Bank Deposit]])</f>
        <v>718141.2</v>
      </c>
    </row>
    <row r="2273" spans="1:18" x14ac:dyDescent="0.25">
      <c r="A2273" s="21" t="s">
        <v>7395</v>
      </c>
      <c r="B2273">
        <v>396197673</v>
      </c>
      <c r="C2273">
        <v>31</v>
      </c>
      <c r="D2273" s="8">
        <v>33383.25</v>
      </c>
      <c r="E2273" s="21" t="s">
        <v>12</v>
      </c>
      <c r="F2273" s="21" t="s">
        <v>93</v>
      </c>
      <c r="G2273" s="21" t="s">
        <v>4058</v>
      </c>
      <c r="H2273" s="22">
        <v>252328</v>
      </c>
      <c r="I2273" s="22">
        <v>133397.33394000001</v>
      </c>
      <c r="J2273" s="21" t="s">
        <v>7397</v>
      </c>
      <c r="K2273" s="21"/>
      <c r="L2273" s="22">
        <v>269961138</v>
      </c>
      <c r="M2273" s="22">
        <v>0</v>
      </c>
      <c r="N2273" s="21" t="s">
        <v>12539</v>
      </c>
      <c r="O2273" s="8">
        <v>44391</v>
      </c>
      <c r="P2273" s="21" t="s">
        <v>12566</v>
      </c>
      <c r="Q2273" s="22">
        <f>Table1_2[[#This Row],[Bank Deposit]]-Table1_2[[#This Row],[Saving Accounts]]</f>
        <v>118930.66605999999</v>
      </c>
      <c r="R2273" s="22">
        <f>IF(AND(Table1_2[[#This Row],[Bank Deposit]]&gt;=500000),Table1_2[[#This Row],[Bank Deposit]]+Table1_2[[#This Row],[Bank Deposit]]*0.02,Table1_2[[#This Row],[Bank Deposit]])</f>
        <v>252328</v>
      </c>
    </row>
    <row r="2274" spans="1:18" x14ac:dyDescent="0.25">
      <c r="A2274" s="21" t="s">
        <v>8905</v>
      </c>
      <c r="B2274">
        <v>133479094</v>
      </c>
      <c r="C2274">
        <v>31</v>
      </c>
      <c r="D2274" s="8">
        <v>33383.25</v>
      </c>
      <c r="E2274" s="21" t="s">
        <v>12</v>
      </c>
      <c r="F2274" s="21" t="s">
        <v>475</v>
      </c>
      <c r="G2274" s="21" t="s">
        <v>3820</v>
      </c>
      <c r="H2274" s="22">
        <v>620850</v>
      </c>
      <c r="I2274" s="22">
        <v>204564.80290752</v>
      </c>
      <c r="J2274" s="21" t="s">
        <v>8907</v>
      </c>
      <c r="K2274" s="21"/>
      <c r="L2274" s="22">
        <v>430630965</v>
      </c>
      <c r="M2274" s="22">
        <v>0</v>
      </c>
      <c r="N2274" s="21" t="s">
        <v>12505</v>
      </c>
      <c r="O2274" s="8">
        <v>44434</v>
      </c>
      <c r="P2274" s="21" t="s">
        <v>12512</v>
      </c>
      <c r="Q2274" s="22">
        <f>Table1_2[[#This Row],[Bank Deposit]]-Table1_2[[#This Row],[Saving Accounts]]</f>
        <v>416285.19709248003</v>
      </c>
      <c r="R2274" s="22">
        <f>IF(AND(Table1_2[[#This Row],[Bank Deposit]]&gt;=500000),Table1_2[[#This Row],[Bank Deposit]]+Table1_2[[#This Row],[Bank Deposit]]*0.02,Table1_2[[#This Row],[Bank Deposit]])</f>
        <v>633267</v>
      </c>
    </row>
    <row r="2275" spans="1:18" x14ac:dyDescent="0.25">
      <c r="A2275" s="21" t="s">
        <v>999</v>
      </c>
      <c r="B2275">
        <v>767521408</v>
      </c>
      <c r="C2275">
        <v>48</v>
      </c>
      <c r="D2275" s="8">
        <v>27174</v>
      </c>
      <c r="E2275" s="21" t="s">
        <v>12</v>
      </c>
      <c r="F2275" s="21" t="s">
        <v>1000</v>
      </c>
      <c r="G2275" s="21" t="s">
        <v>14</v>
      </c>
      <c r="H2275" s="22">
        <v>222820</v>
      </c>
      <c r="I2275" s="22">
        <v>33423.001920000002</v>
      </c>
      <c r="J2275" s="21" t="s">
        <v>1002</v>
      </c>
      <c r="K2275" s="21"/>
      <c r="L2275" s="22">
        <v>964863756</v>
      </c>
      <c r="M2275" s="22">
        <v>5225742522</v>
      </c>
      <c r="N2275" s="21" t="s">
        <v>12515</v>
      </c>
      <c r="O2275" s="8">
        <v>44222</v>
      </c>
      <c r="P2275" s="21" t="s">
        <v>12516</v>
      </c>
      <c r="Q2275" s="22">
        <f>Table1_2[[#This Row],[Bank Deposit]]-Table1_2[[#This Row],[Saving Accounts]]</f>
        <v>189396.99807999999</v>
      </c>
      <c r="R2275" s="22">
        <f>IF(AND(Table1_2[[#This Row],[Bank Deposit]]&gt;=500000),Table1_2[[#This Row],[Bank Deposit]]+Table1_2[[#This Row],[Bank Deposit]]*0.02,Table1_2[[#This Row],[Bank Deposit]])</f>
        <v>222820</v>
      </c>
    </row>
    <row r="2276" spans="1:18" x14ac:dyDescent="0.25">
      <c r="A2276" s="21" t="s">
        <v>5950</v>
      </c>
      <c r="B2276">
        <v>432021484</v>
      </c>
      <c r="C2276">
        <v>78</v>
      </c>
      <c r="D2276" s="8">
        <v>16216.5</v>
      </c>
      <c r="E2276" s="21" t="s">
        <v>12</v>
      </c>
      <c r="F2276" s="21" t="s">
        <v>13</v>
      </c>
      <c r="G2276" s="21" t="s">
        <v>4099</v>
      </c>
      <c r="H2276" s="22">
        <v>53514</v>
      </c>
      <c r="I2276" s="22">
        <v>30324.471724800002</v>
      </c>
      <c r="J2276" s="21" t="s">
        <v>5952</v>
      </c>
      <c r="K2276" s="21"/>
      <c r="L2276" s="22">
        <v>317499064</v>
      </c>
      <c r="M2276" s="22">
        <v>0</v>
      </c>
      <c r="N2276" s="21" t="s">
        <v>12505</v>
      </c>
      <c r="O2276" s="8">
        <v>44306</v>
      </c>
      <c r="P2276" s="21" t="s">
        <v>12512</v>
      </c>
      <c r="Q2276" s="22">
        <f>Table1_2[[#This Row],[Bank Deposit]]-Table1_2[[#This Row],[Saving Accounts]]</f>
        <v>23189.528275199998</v>
      </c>
      <c r="R2276" s="22">
        <f>IF(AND(Table1_2[[#This Row],[Bank Deposit]]&gt;=500000),Table1_2[[#This Row],[Bank Deposit]]+Table1_2[[#This Row],[Bank Deposit]]*0.02,Table1_2[[#This Row],[Bank Deposit]])</f>
        <v>53514</v>
      </c>
    </row>
    <row r="2277" spans="1:18" x14ac:dyDescent="0.25">
      <c r="A2277" s="21" t="s">
        <v>1320</v>
      </c>
      <c r="B2277">
        <v>577319707</v>
      </c>
      <c r="C2277">
        <v>39</v>
      </c>
      <c r="D2277" s="8">
        <v>30461.25</v>
      </c>
      <c r="E2277" s="21" t="s">
        <v>1094</v>
      </c>
      <c r="F2277" s="21" t="s">
        <v>951</v>
      </c>
      <c r="G2277" s="21" t="s">
        <v>14</v>
      </c>
      <c r="H2277" s="22">
        <v>303063</v>
      </c>
      <c r="I2277" s="22">
        <v>38965.268764799999</v>
      </c>
      <c r="J2277" s="21" t="s">
        <v>1322</v>
      </c>
      <c r="K2277" s="21"/>
      <c r="L2277" s="22">
        <v>3456965512</v>
      </c>
      <c r="M2277" s="22">
        <v>0</v>
      </c>
      <c r="N2277" s="21" t="s">
        <v>12505</v>
      </c>
      <c r="O2277" s="8">
        <v>44458</v>
      </c>
      <c r="P2277" s="21" t="s">
        <v>12506</v>
      </c>
      <c r="Q2277" s="22">
        <f>Table1_2[[#This Row],[Bank Deposit]]-Table1_2[[#This Row],[Saving Accounts]]</f>
        <v>264097.73123520002</v>
      </c>
      <c r="R2277" s="22">
        <f>IF(AND(Table1_2[[#This Row],[Bank Deposit]]&gt;=500000),Table1_2[[#This Row],[Bank Deposit]]+Table1_2[[#This Row],[Bank Deposit]]*0.02,Table1_2[[#This Row],[Bank Deposit]])</f>
        <v>303063</v>
      </c>
    </row>
    <row r="2278" spans="1:18" x14ac:dyDescent="0.25">
      <c r="A2278" s="21" t="s">
        <v>7226</v>
      </c>
      <c r="B2278">
        <v>453980175</v>
      </c>
      <c r="C2278">
        <v>70</v>
      </c>
      <c r="D2278" s="8">
        <v>19138.5</v>
      </c>
      <c r="E2278" s="21" t="s">
        <v>12</v>
      </c>
      <c r="F2278" s="21" t="s">
        <v>430</v>
      </c>
      <c r="G2278" s="21" t="s">
        <v>4058</v>
      </c>
      <c r="H2278" s="22">
        <v>468513</v>
      </c>
      <c r="I2278" s="22">
        <v>194846.18532372001</v>
      </c>
      <c r="J2278" s="21" t="s">
        <v>7228</v>
      </c>
      <c r="K2278" s="21"/>
      <c r="L2278" s="22">
        <v>35709928</v>
      </c>
      <c r="M2278" s="22">
        <v>0</v>
      </c>
      <c r="N2278" s="21" t="s">
        <v>12522</v>
      </c>
      <c r="O2278" s="8">
        <v>44327</v>
      </c>
      <c r="P2278" s="21" t="s">
        <v>12510</v>
      </c>
      <c r="Q2278" s="22">
        <f>Table1_2[[#This Row],[Bank Deposit]]-Table1_2[[#This Row],[Saving Accounts]]</f>
        <v>273666.81467628002</v>
      </c>
      <c r="R2278" s="22">
        <f>IF(AND(Table1_2[[#This Row],[Bank Deposit]]&gt;=500000),Table1_2[[#This Row],[Bank Deposit]]+Table1_2[[#This Row],[Bank Deposit]]*0.02,Table1_2[[#This Row],[Bank Deposit]])</f>
        <v>468513</v>
      </c>
    </row>
    <row r="2279" spans="1:18" x14ac:dyDescent="0.25">
      <c r="A2279" s="21" t="s">
        <v>2345</v>
      </c>
      <c r="B2279">
        <v>74546346</v>
      </c>
      <c r="C2279">
        <v>23</v>
      </c>
      <c r="D2279" s="8">
        <v>36305.25</v>
      </c>
      <c r="E2279" s="21" t="s">
        <v>1094</v>
      </c>
      <c r="F2279" s="21" t="s">
        <v>366</v>
      </c>
      <c r="G2279" s="21" t="s">
        <v>1964</v>
      </c>
      <c r="H2279" s="22">
        <v>684283</v>
      </c>
      <c r="I2279" s="22">
        <v>128077.16753664</v>
      </c>
      <c r="J2279" s="21" t="s">
        <v>2347</v>
      </c>
      <c r="K2279" s="21"/>
      <c r="L2279" s="22">
        <v>2362974976</v>
      </c>
      <c r="M2279" s="22">
        <v>360708096</v>
      </c>
      <c r="N2279" s="21" t="s">
        <v>12515</v>
      </c>
      <c r="O2279" s="8">
        <v>44669</v>
      </c>
      <c r="P2279" s="21" t="s">
        <v>12527</v>
      </c>
      <c r="Q2279" s="22">
        <f>Table1_2[[#This Row],[Bank Deposit]]-Table1_2[[#This Row],[Saving Accounts]]</f>
        <v>556205.83246336004</v>
      </c>
      <c r="R2279" s="22">
        <f>IF(AND(Table1_2[[#This Row],[Bank Deposit]]&gt;=500000),Table1_2[[#This Row],[Bank Deposit]]+Table1_2[[#This Row],[Bank Deposit]]*0.02,Table1_2[[#This Row],[Bank Deposit]])</f>
        <v>697968.66</v>
      </c>
    </row>
    <row r="2280" spans="1:18" x14ac:dyDescent="0.25">
      <c r="A2280" s="21" t="s">
        <v>3249</v>
      </c>
      <c r="B2280">
        <v>588615194</v>
      </c>
      <c r="C2280">
        <v>36</v>
      </c>
      <c r="D2280" s="8">
        <v>31557</v>
      </c>
      <c r="E2280" s="21" t="s">
        <v>1094</v>
      </c>
      <c r="F2280" s="21" t="s">
        <v>509</v>
      </c>
      <c r="G2280" s="21" t="s">
        <v>3058</v>
      </c>
      <c r="H2280" s="22">
        <v>80408</v>
      </c>
      <c r="I2280" s="22">
        <v>37910.700872100002</v>
      </c>
      <c r="J2280" s="21" t="s">
        <v>3251</v>
      </c>
      <c r="K2280" s="21"/>
      <c r="L2280" s="22">
        <v>985776318</v>
      </c>
      <c r="M2280" s="22">
        <v>0</v>
      </c>
      <c r="N2280" s="21" t="s">
        <v>12505</v>
      </c>
      <c r="O2280" s="8">
        <v>44338</v>
      </c>
      <c r="P2280" s="21" t="s">
        <v>12506</v>
      </c>
      <c r="Q2280" s="22">
        <f>Table1_2[[#This Row],[Bank Deposit]]-Table1_2[[#This Row],[Saving Accounts]]</f>
        <v>42497.299127899998</v>
      </c>
      <c r="R2280" s="22">
        <f>IF(AND(Table1_2[[#This Row],[Bank Deposit]]&gt;=500000),Table1_2[[#This Row],[Bank Deposit]]+Table1_2[[#This Row],[Bank Deposit]]*0.02,Table1_2[[#This Row],[Bank Deposit]])</f>
        <v>80408</v>
      </c>
    </row>
    <row r="2281" spans="1:18" x14ac:dyDescent="0.25">
      <c r="A2281" s="21" t="s">
        <v>2565</v>
      </c>
      <c r="B2281">
        <v>307334489</v>
      </c>
      <c r="C2281">
        <v>53</v>
      </c>
      <c r="D2281" s="8">
        <v>25347.75</v>
      </c>
      <c r="E2281" s="21" t="s">
        <v>12</v>
      </c>
      <c r="F2281" s="21" t="s">
        <v>989</v>
      </c>
      <c r="G2281" s="21" t="s">
        <v>1964</v>
      </c>
      <c r="H2281" s="22">
        <v>748510</v>
      </c>
      <c r="I2281" s="22">
        <v>373656.16080000001</v>
      </c>
      <c r="J2281" s="21" t="s">
        <v>2567</v>
      </c>
      <c r="K2281" s="21"/>
      <c r="L2281" s="22">
        <v>839946624</v>
      </c>
      <c r="M2281" s="22">
        <v>0</v>
      </c>
      <c r="N2281" s="21" t="s">
        <v>12509</v>
      </c>
      <c r="O2281" s="8">
        <v>44550</v>
      </c>
      <c r="P2281" s="21" t="s">
        <v>12510</v>
      </c>
      <c r="Q2281" s="22">
        <f>Table1_2[[#This Row],[Bank Deposit]]-Table1_2[[#This Row],[Saving Accounts]]</f>
        <v>374853.83919999999</v>
      </c>
      <c r="R2281" s="22">
        <f>IF(AND(Table1_2[[#This Row],[Bank Deposit]]&gt;=500000),Table1_2[[#This Row],[Bank Deposit]]+Table1_2[[#This Row],[Bank Deposit]]*0.02,Table1_2[[#This Row],[Bank Deposit]])</f>
        <v>763480.2</v>
      </c>
    </row>
    <row r="2282" spans="1:18" x14ac:dyDescent="0.25">
      <c r="A2282" s="21" t="s">
        <v>8605</v>
      </c>
      <c r="B2282">
        <v>308158521</v>
      </c>
      <c r="C2282">
        <v>56</v>
      </c>
      <c r="D2282" s="8">
        <v>24252</v>
      </c>
      <c r="E2282" s="21" t="s">
        <v>12</v>
      </c>
      <c r="F2282" s="21" t="s">
        <v>1815</v>
      </c>
      <c r="G2282" s="21" t="s">
        <v>2773</v>
      </c>
      <c r="H2282" s="22">
        <v>244610</v>
      </c>
      <c r="I2282" s="22">
        <v>139343.07785216</v>
      </c>
      <c r="J2282" s="21" t="s">
        <v>8607</v>
      </c>
      <c r="K2282" s="21"/>
      <c r="L2282" s="22">
        <v>2732776011</v>
      </c>
      <c r="M2282" s="22">
        <v>0</v>
      </c>
      <c r="N2282" s="21" t="s">
        <v>12525</v>
      </c>
      <c r="O2282" s="8">
        <v>44389</v>
      </c>
      <c r="P2282" s="21" t="s">
        <v>12564</v>
      </c>
      <c r="Q2282" s="22">
        <f>Table1_2[[#This Row],[Bank Deposit]]-Table1_2[[#This Row],[Saving Accounts]]</f>
        <v>105266.92214784</v>
      </c>
      <c r="R2282" s="22">
        <f>IF(AND(Table1_2[[#This Row],[Bank Deposit]]&gt;=500000),Table1_2[[#This Row],[Bank Deposit]]+Table1_2[[#This Row],[Bank Deposit]]*0.02,Table1_2[[#This Row],[Bank Deposit]])</f>
        <v>244610</v>
      </c>
    </row>
    <row r="2283" spans="1:18" x14ac:dyDescent="0.25">
      <c r="A2283" s="21" t="s">
        <v>2691</v>
      </c>
      <c r="B2283">
        <v>331172887</v>
      </c>
      <c r="C2283">
        <v>82</v>
      </c>
      <c r="D2283" s="8">
        <v>14755.5</v>
      </c>
      <c r="E2283" s="21" t="s">
        <v>12</v>
      </c>
      <c r="F2283" s="21" t="s">
        <v>955</v>
      </c>
      <c r="G2283" s="21" t="s">
        <v>1964</v>
      </c>
      <c r="H2283" s="22">
        <v>638237</v>
      </c>
      <c r="I2283" s="22">
        <v>217056.97874699999</v>
      </c>
      <c r="J2283" s="21" t="s">
        <v>2693</v>
      </c>
      <c r="K2283" s="21"/>
      <c r="L2283" s="22">
        <v>3545542935</v>
      </c>
      <c r="M2283" s="22">
        <v>0</v>
      </c>
      <c r="N2283" s="21" t="s">
        <v>12522</v>
      </c>
      <c r="O2283" s="8">
        <v>44220</v>
      </c>
      <c r="P2283" s="21" t="s">
        <v>12510</v>
      </c>
      <c r="Q2283" s="22">
        <f>Table1_2[[#This Row],[Bank Deposit]]-Table1_2[[#This Row],[Saving Accounts]]</f>
        <v>421180.02125300001</v>
      </c>
      <c r="R2283" s="22">
        <f>IF(AND(Table1_2[[#This Row],[Bank Deposit]]&gt;=500000),Table1_2[[#This Row],[Bank Deposit]]+Table1_2[[#This Row],[Bank Deposit]]*0.02,Table1_2[[#This Row],[Bank Deposit]])</f>
        <v>651001.74</v>
      </c>
    </row>
    <row r="2284" spans="1:18" x14ac:dyDescent="0.25">
      <c r="A2284" s="21" t="s">
        <v>3589</v>
      </c>
      <c r="B2284">
        <v>377778135</v>
      </c>
      <c r="C2284">
        <v>77</v>
      </c>
      <c r="D2284" s="8">
        <v>16581.75</v>
      </c>
      <c r="E2284" s="21" t="s">
        <v>1094</v>
      </c>
      <c r="F2284" s="21" t="s">
        <v>290</v>
      </c>
      <c r="G2284" s="21" t="s">
        <v>3583</v>
      </c>
      <c r="H2284" s="22">
        <v>303144</v>
      </c>
      <c r="I2284" s="22">
        <v>107399.53348992</v>
      </c>
      <c r="J2284" s="21" t="s">
        <v>3591</v>
      </c>
      <c r="K2284" s="21"/>
      <c r="L2284" s="22">
        <v>1235226986</v>
      </c>
      <c r="M2284" s="22">
        <v>0</v>
      </c>
      <c r="N2284" s="21" t="s">
        <v>12522</v>
      </c>
      <c r="O2284" s="8">
        <v>44223</v>
      </c>
      <c r="P2284" s="21" t="s">
        <v>12510</v>
      </c>
      <c r="Q2284" s="22">
        <f>Table1_2[[#This Row],[Bank Deposit]]-Table1_2[[#This Row],[Saving Accounts]]</f>
        <v>195744.46651008</v>
      </c>
      <c r="R2284" s="22">
        <f>IF(AND(Table1_2[[#This Row],[Bank Deposit]]&gt;=500000),Table1_2[[#This Row],[Bank Deposit]]+Table1_2[[#This Row],[Bank Deposit]]*0.02,Table1_2[[#This Row],[Bank Deposit]])</f>
        <v>303144</v>
      </c>
    </row>
    <row r="2285" spans="1:18" x14ac:dyDescent="0.25">
      <c r="A2285" s="21" t="s">
        <v>2782</v>
      </c>
      <c r="B2285">
        <v>302636014</v>
      </c>
      <c r="C2285">
        <v>66</v>
      </c>
      <c r="D2285" s="8">
        <v>20599.5</v>
      </c>
      <c r="E2285" s="21" t="s">
        <v>1094</v>
      </c>
      <c r="F2285" s="21" t="s">
        <v>264</v>
      </c>
      <c r="G2285" s="21" t="s">
        <v>2773</v>
      </c>
      <c r="H2285" s="22">
        <v>192730</v>
      </c>
      <c r="I2285" s="22">
        <v>223391.32199999999</v>
      </c>
      <c r="J2285" s="21" t="s">
        <v>2784</v>
      </c>
      <c r="K2285" s="21"/>
      <c r="L2285" s="22">
        <v>2540499255</v>
      </c>
      <c r="M2285" s="22">
        <v>0</v>
      </c>
      <c r="N2285" s="21" t="s">
        <v>12505</v>
      </c>
      <c r="O2285" s="8">
        <v>44452</v>
      </c>
      <c r="P2285" s="21" t="s">
        <v>12506</v>
      </c>
      <c r="Q2285" s="22">
        <f>Table1_2[[#This Row],[Bank Deposit]]-Table1_2[[#This Row],[Saving Accounts]]</f>
        <v>-30661.321999999986</v>
      </c>
      <c r="R2285" s="22">
        <f>IF(AND(Table1_2[[#This Row],[Bank Deposit]]&gt;=500000),Table1_2[[#This Row],[Bank Deposit]]+Table1_2[[#This Row],[Bank Deposit]]*0.02,Table1_2[[#This Row],[Bank Deposit]])</f>
        <v>192730</v>
      </c>
    </row>
    <row r="2286" spans="1:18" x14ac:dyDescent="0.25">
      <c r="A2286" s="21" t="s">
        <v>1833</v>
      </c>
      <c r="B2286">
        <v>513949179</v>
      </c>
      <c r="C2286">
        <v>72</v>
      </c>
      <c r="D2286" s="8">
        <v>18408</v>
      </c>
      <c r="E2286" s="21" t="s">
        <v>1094</v>
      </c>
      <c r="F2286" s="21" t="s">
        <v>336</v>
      </c>
      <c r="G2286" s="21" t="s">
        <v>14</v>
      </c>
      <c r="H2286" s="22">
        <v>1233484</v>
      </c>
      <c r="I2286" s="22">
        <v>174577.81285620001</v>
      </c>
      <c r="J2286" s="21" t="s">
        <v>1835</v>
      </c>
      <c r="K2286" s="21"/>
      <c r="L2286" s="22">
        <v>2801424</v>
      </c>
      <c r="M2286" s="22">
        <v>0</v>
      </c>
      <c r="N2286" s="21" t="s">
        <v>12522</v>
      </c>
      <c r="O2286" s="8">
        <v>44432</v>
      </c>
      <c r="P2286" s="21" t="s">
        <v>12510</v>
      </c>
      <c r="Q2286" s="22">
        <f>Table1_2[[#This Row],[Bank Deposit]]-Table1_2[[#This Row],[Saving Accounts]]</f>
        <v>1058906.1871438001</v>
      </c>
      <c r="R2286" s="22">
        <f>IF(AND(Table1_2[[#This Row],[Bank Deposit]]&gt;=500000),Table1_2[[#This Row],[Bank Deposit]]+Table1_2[[#This Row],[Bank Deposit]]*0.02,Table1_2[[#This Row],[Bank Deposit]])</f>
        <v>1258153.68</v>
      </c>
    </row>
    <row r="2287" spans="1:18" x14ac:dyDescent="0.25">
      <c r="A2287" s="21" t="s">
        <v>4157</v>
      </c>
      <c r="B2287">
        <v>38705523</v>
      </c>
      <c r="C2287">
        <v>50</v>
      </c>
      <c r="D2287" s="8">
        <v>26443.5</v>
      </c>
      <c r="E2287" s="21" t="s">
        <v>1094</v>
      </c>
      <c r="F2287" s="21" t="s">
        <v>881</v>
      </c>
      <c r="G2287" s="21" t="s">
        <v>4070</v>
      </c>
      <c r="H2287" s="22">
        <v>289061</v>
      </c>
      <c r="I2287" s="22">
        <v>76154.406174000003</v>
      </c>
      <c r="J2287" s="21" t="s">
        <v>4159</v>
      </c>
      <c r="K2287" s="21"/>
      <c r="L2287" s="22">
        <v>1557296328</v>
      </c>
      <c r="M2287" s="22">
        <v>0</v>
      </c>
      <c r="N2287" s="21" t="s">
        <v>12509</v>
      </c>
      <c r="O2287" s="8">
        <v>44268</v>
      </c>
      <c r="P2287" s="21" t="s">
        <v>12519</v>
      </c>
      <c r="Q2287" s="22">
        <f>Table1_2[[#This Row],[Bank Deposit]]-Table1_2[[#This Row],[Saving Accounts]]</f>
        <v>212906.593826</v>
      </c>
      <c r="R2287" s="22">
        <f>IF(AND(Table1_2[[#This Row],[Bank Deposit]]&gt;=500000),Table1_2[[#This Row],[Bank Deposit]]+Table1_2[[#This Row],[Bank Deposit]]*0.02,Table1_2[[#This Row],[Bank Deposit]])</f>
        <v>289061</v>
      </c>
    </row>
    <row r="2288" spans="1:18" x14ac:dyDescent="0.25">
      <c r="A2288" s="21" t="s">
        <v>1548</v>
      </c>
      <c r="B2288">
        <v>683923673</v>
      </c>
      <c r="C2288">
        <v>54</v>
      </c>
      <c r="D2288" s="8">
        <v>24982.5</v>
      </c>
      <c r="E2288" s="21" t="s">
        <v>1094</v>
      </c>
      <c r="F2288" s="21" t="s">
        <v>763</v>
      </c>
      <c r="G2288" s="21" t="s">
        <v>14</v>
      </c>
      <c r="H2288" s="22">
        <v>1908522</v>
      </c>
      <c r="I2288" s="22">
        <v>672852.78991799999</v>
      </c>
      <c r="J2288" s="21" t="s">
        <v>1550</v>
      </c>
      <c r="K2288" s="21"/>
      <c r="L2288" s="22">
        <v>3472552512</v>
      </c>
      <c r="M2288" s="22">
        <v>0</v>
      </c>
      <c r="N2288" s="21" t="s">
        <v>12522</v>
      </c>
      <c r="O2288" s="8">
        <v>44450</v>
      </c>
      <c r="P2288" s="21" t="s">
        <v>12510</v>
      </c>
      <c r="Q2288" s="22">
        <f>Table1_2[[#This Row],[Bank Deposit]]-Table1_2[[#This Row],[Saving Accounts]]</f>
        <v>1235669.2100820001</v>
      </c>
      <c r="R2288" s="22">
        <f>IF(AND(Table1_2[[#This Row],[Bank Deposit]]&gt;=500000),Table1_2[[#This Row],[Bank Deposit]]+Table1_2[[#This Row],[Bank Deposit]]*0.02,Table1_2[[#This Row],[Bank Deposit]])</f>
        <v>1946692.44</v>
      </c>
    </row>
    <row r="2289" spans="1:18" x14ac:dyDescent="0.25">
      <c r="A2289" s="21" t="s">
        <v>5545</v>
      </c>
      <c r="B2289">
        <v>104483650</v>
      </c>
      <c r="C2289">
        <v>42</v>
      </c>
      <c r="D2289" s="8">
        <v>29365.5</v>
      </c>
      <c r="E2289" s="21" t="s">
        <v>1094</v>
      </c>
      <c r="F2289" s="21" t="s">
        <v>269</v>
      </c>
      <c r="G2289" s="21" t="s">
        <v>4066</v>
      </c>
      <c r="H2289" s="22">
        <v>1980490</v>
      </c>
      <c r="I2289" s="22">
        <v>809800.42381056002</v>
      </c>
      <c r="J2289" s="21" t="s">
        <v>5547</v>
      </c>
      <c r="K2289" s="21"/>
      <c r="L2289" s="22">
        <v>13942152</v>
      </c>
      <c r="M2289" s="22">
        <v>0</v>
      </c>
      <c r="N2289" s="21" t="s">
        <v>12505</v>
      </c>
      <c r="O2289" s="8">
        <v>44612</v>
      </c>
      <c r="P2289" s="21" t="s">
        <v>12512</v>
      </c>
      <c r="Q2289" s="22">
        <f>Table1_2[[#This Row],[Bank Deposit]]-Table1_2[[#This Row],[Saving Accounts]]</f>
        <v>1170689.57618944</v>
      </c>
      <c r="R2289" s="22">
        <f>IF(AND(Table1_2[[#This Row],[Bank Deposit]]&gt;=500000),Table1_2[[#This Row],[Bank Deposit]]+Table1_2[[#This Row],[Bank Deposit]]*0.02,Table1_2[[#This Row],[Bank Deposit]])</f>
        <v>2020099.8</v>
      </c>
    </row>
    <row r="2290" spans="1:18" x14ac:dyDescent="0.25">
      <c r="A2290" s="21" t="s">
        <v>6103</v>
      </c>
      <c r="B2290">
        <v>366358420</v>
      </c>
      <c r="C2290">
        <v>24</v>
      </c>
      <c r="D2290" s="8">
        <v>35940</v>
      </c>
      <c r="E2290" s="21" t="s">
        <v>12</v>
      </c>
      <c r="F2290" s="21" t="s">
        <v>1517</v>
      </c>
      <c r="G2290" s="21" t="s">
        <v>4088</v>
      </c>
      <c r="H2290" s="22">
        <v>2261814</v>
      </c>
      <c r="I2290" s="22">
        <v>431974.68050160003</v>
      </c>
      <c r="J2290" s="21" t="s">
        <v>3691</v>
      </c>
      <c r="K2290" s="21"/>
      <c r="L2290" s="22">
        <v>11832696</v>
      </c>
      <c r="M2290" s="22">
        <v>0</v>
      </c>
      <c r="N2290" s="21" t="s">
        <v>12522</v>
      </c>
      <c r="O2290" s="8">
        <v>44227</v>
      </c>
      <c r="P2290" s="21" t="s">
        <v>12510</v>
      </c>
      <c r="Q2290" s="22">
        <f>Table1_2[[#This Row],[Bank Deposit]]-Table1_2[[#This Row],[Saving Accounts]]</f>
        <v>1829839.3194984</v>
      </c>
      <c r="R2290" s="22">
        <f>IF(AND(Table1_2[[#This Row],[Bank Deposit]]&gt;=500000),Table1_2[[#This Row],[Bank Deposit]]+Table1_2[[#This Row],[Bank Deposit]]*0.02,Table1_2[[#This Row],[Bank Deposit]])</f>
        <v>2307050.2799999998</v>
      </c>
    </row>
    <row r="2291" spans="1:18" x14ac:dyDescent="0.25">
      <c r="A2291" s="21" t="s">
        <v>5406</v>
      </c>
      <c r="B2291">
        <v>153351376</v>
      </c>
      <c r="C2291">
        <v>33</v>
      </c>
      <c r="D2291" s="8">
        <v>32652.75</v>
      </c>
      <c r="E2291" s="21" t="s">
        <v>1094</v>
      </c>
      <c r="F2291" s="21" t="s">
        <v>1721</v>
      </c>
      <c r="G2291" s="21" t="s">
        <v>4062</v>
      </c>
      <c r="H2291" s="22">
        <v>505713</v>
      </c>
      <c r="I2291" s="22">
        <v>104848.58393856</v>
      </c>
      <c r="J2291" s="21" t="s">
        <v>5408</v>
      </c>
      <c r="K2291" s="21"/>
      <c r="L2291" s="22">
        <v>1604527104</v>
      </c>
      <c r="M2291" s="22">
        <v>0</v>
      </c>
      <c r="N2291" s="21" t="s">
        <v>12509</v>
      </c>
      <c r="O2291" s="8">
        <v>44263</v>
      </c>
      <c r="P2291" s="21" t="s">
        <v>12519</v>
      </c>
      <c r="Q2291" s="22">
        <f>Table1_2[[#This Row],[Bank Deposit]]-Table1_2[[#This Row],[Saving Accounts]]</f>
        <v>400864.41606144002</v>
      </c>
      <c r="R2291" s="22">
        <f>IF(AND(Table1_2[[#This Row],[Bank Deposit]]&gt;=500000),Table1_2[[#This Row],[Bank Deposit]]+Table1_2[[#This Row],[Bank Deposit]]*0.02,Table1_2[[#This Row],[Bank Deposit]])</f>
        <v>515827.26</v>
      </c>
    </row>
    <row r="2292" spans="1:18" x14ac:dyDescent="0.25">
      <c r="A2292" s="21" t="s">
        <v>6702</v>
      </c>
      <c r="B2292">
        <v>931693559</v>
      </c>
      <c r="C2292">
        <v>17</v>
      </c>
      <c r="D2292" s="8">
        <v>38496.75</v>
      </c>
      <c r="E2292" s="21" t="s">
        <v>12</v>
      </c>
      <c r="F2292" s="21" t="s">
        <v>591</v>
      </c>
      <c r="G2292" s="21" t="s">
        <v>4084</v>
      </c>
      <c r="H2292" s="22">
        <v>796059</v>
      </c>
      <c r="I2292" s="22">
        <v>299355.37081065</v>
      </c>
      <c r="J2292" s="21" t="s">
        <v>6704</v>
      </c>
      <c r="K2292" s="21"/>
      <c r="L2292" s="22">
        <v>59266748</v>
      </c>
      <c r="M2292" s="22">
        <v>0</v>
      </c>
      <c r="N2292" s="21" t="s">
        <v>12505</v>
      </c>
      <c r="O2292" s="8">
        <v>44350</v>
      </c>
      <c r="P2292" s="21" t="s">
        <v>12506</v>
      </c>
      <c r="Q2292" s="22">
        <f>Table1_2[[#This Row],[Bank Deposit]]-Table1_2[[#This Row],[Saving Accounts]]</f>
        <v>496703.62918935</v>
      </c>
      <c r="R2292" s="22">
        <f>IF(AND(Table1_2[[#This Row],[Bank Deposit]]&gt;=500000),Table1_2[[#This Row],[Bank Deposit]]+Table1_2[[#This Row],[Bank Deposit]]*0.02,Table1_2[[#This Row],[Bank Deposit]])</f>
        <v>811980.18</v>
      </c>
    </row>
    <row r="2293" spans="1:18" x14ac:dyDescent="0.25">
      <c r="A2293" s="21" t="s">
        <v>8653</v>
      </c>
      <c r="B2293">
        <v>876216916</v>
      </c>
      <c r="C2293">
        <v>40</v>
      </c>
      <c r="D2293" s="8">
        <v>30096</v>
      </c>
      <c r="E2293" s="21" t="s">
        <v>12</v>
      </c>
      <c r="F2293" s="21" t="s">
        <v>1388</v>
      </c>
      <c r="G2293" s="21" t="s">
        <v>3820</v>
      </c>
      <c r="H2293" s="22">
        <v>178785</v>
      </c>
      <c r="I2293" s="22">
        <v>45084.937203000001</v>
      </c>
      <c r="J2293" s="21" t="s">
        <v>8655</v>
      </c>
      <c r="K2293" s="21"/>
      <c r="L2293" s="22">
        <v>1259545584</v>
      </c>
      <c r="M2293" s="22">
        <v>0</v>
      </c>
      <c r="N2293" s="21" t="s">
        <v>12522</v>
      </c>
      <c r="O2293" s="8">
        <v>44669</v>
      </c>
      <c r="P2293" s="21" t="s">
        <v>12510</v>
      </c>
      <c r="Q2293" s="22">
        <f>Table1_2[[#This Row],[Bank Deposit]]-Table1_2[[#This Row],[Saving Accounts]]</f>
        <v>133700.06279699999</v>
      </c>
      <c r="R2293" s="22">
        <f>IF(AND(Table1_2[[#This Row],[Bank Deposit]]&gt;=500000),Table1_2[[#This Row],[Bank Deposit]]+Table1_2[[#This Row],[Bank Deposit]]*0.02,Table1_2[[#This Row],[Bank Deposit]])</f>
        <v>178785</v>
      </c>
    </row>
    <row r="2294" spans="1:18" x14ac:dyDescent="0.25">
      <c r="A2294" s="21" t="s">
        <v>508</v>
      </c>
      <c r="B2294">
        <v>273323924</v>
      </c>
      <c r="C2294">
        <v>73</v>
      </c>
      <c r="D2294" s="8">
        <v>18042.75</v>
      </c>
      <c r="E2294" s="21" t="s">
        <v>12</v>
      </c>
      <c r="F2294" s="21" t="s">
        <v>509</v>
      </c>
      <c r="G2294" s="21" t="s">
        <v>14</v>
      </c>
      <c r="H2294" s="22">
        <v>749008</v>
      </c>
      <c r="I2294" s="22">
        <v>513425.235048</v>
      </c>
      <c r="J2294" s="21" t="s">
        <v>511</v>
      </c>
      <c r="K2294" s="21"/>
      <c r="L2294" s="22">
        <v>524335248</v>
      </c>
      <c r="M2294" s="22">
        <v>0</v>
      </c>
      <c r="N2294" s="21" t="s">
        <v>12525</v>
      </c>
      <c r="O2294" s="8">
        <v>44478</v>
      </c>
      <c r="P2294" s="21" t="s">
        <v>12506</v>
      </c>
      <c r="Q2294" s="22">
        <f>Table1_2[[#This Row],[Bank Deposit]]-Table1_2[[#This Row],[Saving Accounts]]</f>
        <v>235582.764952</v>
      </c>
      <c r="R2294" s="22">
        <f>IF(AND(Table1_2[[#This Row],[Bank Deposit]]&gt;=500000),Table1_2[[#This Row],[Bank Deposit]]+Table1_2[[#This Row],[Bank Deposit]]*0.02,Table1_2[[#This Row],[Bank Deposit]])</f>
        <v>763988.16</v>
      </c>
    </row>
    <row r="2295" spans="1:18" x14ac:dyDescent="0.25">
      <c r="A2295" s="21" t="s">
        <v>5614</v>
      </c>
      <c r="B2295">
        <v>904970081</v>
      </c>
      <c r="C2295">
        <v>78</v>
      </c>
      <c r="D2295" s="8">
        <v>16216.5</v>
      </c>
      <c r="E2295" s="21" t="s">
        <v>1094</v>
      </c>
      <c r="F2295" s="21" t="s">
        <v>1426</v>
      </c>
      <c r="G2295" s="21" t="s">
        <v>4062</v>
      </c>
      <c r="H2295" s="22">
        <v>319216</v>
      </c>
      <c r="I2295" s="22">
        <v>63480.526339999997</v>
      </c>
      <c r="J2295" s="21" t="s">
        <v>5616</v>
      </c>
      <c r="K2295" s="21"/>
      <c r="L2295" s="22">
        <v>3487116948</v>
      </c>
      <c r="M2295" s="22">
        <v>0</v>
      </c>
      <c r="N2295" s="21" t="s">
        <v>12509</v>
      </c>
      <c r="O2295" s="8">
        <v>44539</v>
      </c>
      <c r="P2295" s="21" t="s">
        <v>12510</v>
      </c>
      <c r="Q2295" s="22">
        <f>Table1_2[[#This Row],[Bank Deposit]]-Table1_2[[#This Row],[Saving Accounts]]</f>
        <v>255735.47366000002</v>
      </c>
      <c r="R2295" s="22">
        <f>IF(AND(Table1_2[[#This Row],[Bank Deposit]]&gt;=500000),Table1_2[[#This Row],[Bank Deposit]]+Table1_2[[#This Row],[Bank Deposit]]*0.02,Table1_2[[#This Row],[Bank Deposit]])</f>
        <v>319216</v>
      </c>
    </row>
    <row r="2296" spans="1:18" x14ac:dyDescent="0.25">
      <c r="A2296" s="21" t="s">
        <v>1475</v>
      </c>
      <c r="B2296">
        <v>305329337</v>
      </c>
      <c r="C2296">
        <v>85</v>
      </c>
      <c r="D2296" s="8">
        <v>13659.75</v>
      </c>
      <c r="E2296" s="21" t="s">
        <v>1094</v>
      </c>
      <c r="F2296" s="21" t="s">
        <v>310</v>
      </c>
      <c r="G2296" s="21" t="s">
        <v>14</v>
      </c>
      <c r="H2296" s="22">
        <v>195008</v>
      </c>
      <c r="I2296" s="22">
        <v>102196.3048704</v>
      </c>
      <c r="J2296" s="21" t="s">
        <v>1477</v>
      </c>
      <c r="K2296" s="21"/>
      <c r="L2296" s="22">
        <v>1144306944</v>
      </c>
      <c r="M2296" s="22">
        <v>0</v>
      </c>
      <c r="N2296" s="21" t="s">
        <v>12509</v>
      </c>
      <c r="O2296" s="8">
        <v>44211</v>
      </c>
      <c r="P2296" s="21" t="s">
        <v>12519</v>
      </c>
      <c r="Q2296" s="22">
        <f>Table1_2[[#This Row],[Bank Deposit]]-Table1_2[[#This Row],[Saving Accounts]]</f>
        <v>92811.695129600004</v>
      </c>
      <c r="R2296" s="22">
        <f>IF(AND(Table1_2[[#This Row],[Bank Deposit]]&gt;=500000),Table1_2[[#This Row],[Bank Deposit]]+Table1_2[[#This Row],[Bank Deposit]]*0.02,Table1_2[[#This Row],[Bank Deposit]])</f>
        <v>195008</v>
      </c>
    </row>
    <row r="2297" spans="1:18" x14ac:dyDescent="0.25">
      <c r="A2297" s="21" t="s">
        <v>4433</v>
      </c>
      <c r="B2297">
        <v>449371390</v>
      </c>
      <c r="C2297">
        <v>84</v>
      </c>
      <c r="D2297" s="8">
        <v>14025</v>
      </c>
      <c r="E2297" s="21" t="s">
        <v>1094</v>
      </c>
      <c r="F2297" s="21" t="s">
        <v>767</v>
      </c>
      <c r="G2297" s="21" t="s">
        <v>4095</v>
      </c>
      <c r="H2297" s="22">
        <v>686462</v>
      </c>
      <c r="I2297" s="22">
        <v>311374.03694720002</v>
      </c>
      <c r="J2297" s="21" t="s">
        <v>4435</v>
      </c>
      <c r="K2297" s="21"/>
      <c r="L2297" s="22">
        <v>32432715</v>
      </c>
      <c r="M2297" s="22">
        <v>0</v>
      </c>
      <c r="N2297" s="21" t="s">
        <v>12522</v>
      </c>
      <c r="O2297" s="8">
        <v>44432</v>
      </c>
      <c r="P2297" s="21" t="s">
        <v>12510</v>
      </c>
      <c r="Q2297" s="22">
        <f>Table1_2[[#This Row],[Bank Deposit]]-Table1_2[[#This Row],[Saving Accounts]]</f>
        <v>375087.96305279998</v>
      </c>
      <c r="R2297" s="22">
        <f>IF(AND(Table1_2[[#This Row],[Bank Deposit]]&gt;=500000),Table1_2[[#This Row],[Bank Deposit]]+Table1_2[[#This Row],[Bank Deposit]]*0.02,Table1_2[[#This Row],[Bank Deposit]])</f>
        <v>700191.24</v>
      </c>
    </row>
    <row r="2298" spans="1:18" x14ac:dyDescent="0.25">
      <c r="A2298" s="21" t="s">
        <v>4633</v>
      </c>
      <c r="B2298">
        <v>100495274</v>
      </c>
      <c r="C2298">
        <v>57</v>
      </c>
      <c r="D2298" s="8">
        <v>23886.75</v>
      </c>
      <c r="E2298" s="21" t="s">
        <v>1094</v>
      </c>
      <c r="F2298" s="21" t="s">
        <v>130</v>
      </c>
      <c r="G2298" s="21" t="s">
        <v>4119</v>
      </c>
      <c r="H2298" s="22">
        <v>302699</v>
      </c>
      <c r="I2298" s="22">
        <v>211889.31831969999</v>
      </c>
      <c r="J2298" s="21" t="s">
        <v>4635</v>
      </c>
      <c r="K2298" s="21"/>
      <c r="L2298" s="22">
        <v>2463943008</v>
      </c>
      <c r="M2298" s="22">
        <v>0</v>
      </c>
      <c r="N2298" s="21" t="s">
        <v>12505</v>
      </c>
      <c r="O2298" s="8">
        <v>44633</v>
      </c>
      <c r="P2298" s="21" t="s">
        <v>12506</v>
      </c>
      <c r="Q2298" s="22">
        <f>Table1_2[[#This Row],[Bank Deposit]]-Table1_2[[#This Row],[Saving Accounts]]</f>
        <v>90809.681680300011</v>
      </c>
      <c r="R2298" s="22">
        <f>IF(AND(Table1_2[[#This Row],[Bank Deposit]]&gt;=500000),Table1_2[[#This Row],[Bank Deposit]]+Table1_2[[#This Row],[Bank Deposit]]*0.02,Table1_2[[#This Row],[Bank Deposit]])</f>
        <v>302699</v>
      </c>
    </row>
    <row r="2299" spans="1:18" x14ac:dyDescent="0.25">
      <c r="A2299" s="21" t="s">
        <v>2803</v>
      </c>
      <c r="B2299">
        <v>753849343</v>
      </c>
      <c r="C2299">
        <v>22</v>
      </c>
      <c r="D2299" s="8">
        <v>36670.5</v>
      </c>
      <c r="E2299" s="21" t="s">
        <v>1094</v>
      </c>
      <c r="F2299" s="21" t="s">
        <v>1789</v>
      </c>
      <c r="G2299" s="21" t="s">
        <v>2773</v>
      </c>
      <c r="H2299" s="22">
        <v>114549</v>
      </c>
      <c r="I2299" s="22">
        <v>108984.77716896</v>
      </c>
      <c r="J2299" s="21" t="s">
        <v>2805</v>
      </c>
      <c r="K2299" s="21"/>
      <c r="L2299" s="22">
        <v>642286443</v>
      </c>
      <c r="M2299" s="22">
        <v>0</v>
      </c>
      <c r="N2299" s="21" t="s">
        <v>12505</v>
      </c>
      <c r="O2299" s="8">
        <v>44615</v>
      </c>
      <c r="P2299" s="21" t="s">
        <v>12506</v>
      </c>
      <c r="Q2299" s="22">
        <f>Table1_2[[#This Row],[Bank Deposit]]-Table1_2[[#This Row],[Saving Accounts]]</f>
        <v>5564.2228310399951</v>
      </c>
      <c r="R2299" s="22">
        <f>IF(AND(Table1_2[[#This Row],[Bank Deposit]]&gt;=500000),Table1_2[[#This Row],[Bank Deposit]]+Table1_2[[#This Row],[Bank Deposit]]*0.02,Table1_2[[#This Row],[Bank Deposit]])</f>
        <v>114549</v>
      </c>
    </row>
    <row r="2300" spans="1:18" x14ac:dyDescent="0.25">
      <c r="A2300" s="21" t="s">
        <v>4478</v>
      </c>
      <c r="B2300">
        <v>966549788</v>
      </c>
      <c r="C2300">
        <v>18</v>
      </c>
      <c r="D2300" s="8">
        <v>38131.5</v>
      </c>
      <c r="E2300" s="21" t="s">
        <v>1094</v>
      </c>
      <c r="F2300" s="21" t="s">
        <v>587</v>
      </c>
      <c r="G2300" s="21" t="s">
        <v>4084</v>
      </c>
      <c r="H2300" s="22">
        <v>210336</v>
      </c>
      <c r="I2300" s="22">
        <v>99924.114343680005</v>
      </c>
      <c r="J2300" s="21" t="s">
        <v>4480</v>
      </c>
      <c r="K2300" s="21"/>
      <c r="L2300" s="22">
        <v>922572189</v>
      </c>
      <c r="M2300" s="22">
        <v>1888511592</v>
      </c>
      <c r="N2300" s="21" t="s">
        <v>12515</v>
      </c>
      <c r="O2300" s="8">
        <v>44370</v>
      </c>
      <c r="P2300" s="21" t="s">
        <v>12527</v>
      </c>
      <c r="Q2300" s="22">
        <f>Table1_2[[#This Row],[Bank Deposit]]-Table1_2[[#This Row],[Saving Accounts]]</f>
        <v>110411.88565632</v>
      </c>
      <c r="R2300" s="22">
        <f>IF(AND(Table1_2[[#This Row],[Bank Deposit]]&gt;=500000),Table1_2[[#This Row],[Bank Deposit]]+Table1_2[[#This Row],[Bank Deposit]]*0.02,Table1_2[[#This Row],[Bank Deposit]])</f>
        <v>210336</v>
      </c>
    </row>
    <row r="2301" spans="1:18" x14ac:dyDescent="0.25">
      <c r="A2301" s="21" t="s">
        <v>3871</v>
      </c>
      <c r="B2301">
        <v>750833059</v>
      </c>
      <c r="C2301">
        <v>18</v>
      </c>
      <c r="D2301" s="8">
        <v>38131.5</v>
      </c>
      <c r="E2301" s="21" t="s">
        <v>1094</v>
      </c>
      <c r="F2301" s="21" t="s">
        <v>2602</v>
      </c>
      <c r="G2301" s="21" t="s">
        <v>3820</v>
      </c>
      <c r="H2301" s="22">
        <v>1829963</v>
      </c>
      <c r="I2301" s="22">
        <v>624865.4118</v>
      </c>
      <c r="J2301" s="21" t="s">
        <v>3873</v>
      </c>
      <c r="K2301" s="21"/>
      <c r="L2301" s="22">
        <v>356648292</v>
      </c>
      <c r="M2301" s="22">
        <v>58257914</v>
      </c>
      <c r="N2301" s="21" t="s">
        <v>12515</v>
      </c>
      <c r="O2301" s="8">
        <v>44264</v>
      </c>
      <c r="P2301" s="21" t="s">
        <v>12527</v>
      </c>
      <c r="Q2301" s="22">
        <f>Table1_2[[#This Row],[Bank Deposit]]-Table1_2[[#This Row],[Saving Accounts]]</f>
        <v>1205097.5882000001</v>
      </c>
      <c r="R2301" s="22">
        <f>IF(AND(Table1_2[[#This Row],[Bank Deposit]]&gt;=500000),Table1_2[[#This Row],[Bank Deposit]]+Table1_2[[#This Row],[Bank Deposit]]*0.02,Table1_2[[#This Row],[Bank Deposit]])</f>
        <v>1866562.26</v>
      </c>
    </row>
    <row r="2302" spans="1:18" x14ac:dyDescent="0.25">
      <c r="A2302" s="21" t="s">
        <v>10</v>
      </c>
      <c r="B2302">
        <v>719704224</v>
      </c>
      <c r="C2302">
        <v>23</v>
      </c>
      <c r="D2302" s="8">
        <v>36305.25</v>
      </c>
      <c r="E2302" s="21" t="s">
        <v>12</v>
      </c>
      <c r="F2302" s="21" t="s">
        <v>13</v>
      </c>
      <c r="G2302" s="21" t="s">
        <v>14</v>
      </c>
      <c r="H2302" s="22">
        <v>455924</v>
      </c>
      <c r="I2302" s="22">
        <v>228189.8050432</v>
      </c>
      <c r="J2302" s="21" t="s">
        <v>16</v>
      </c>
      <c r="K2302" s="21"/>
      <c r="L2302" s="22">
        <v>981889467</v>
      </c>
      <c r="M2302" s="22">
        <v>0</v>
      </c>
      <c r="N2302" s="21" t="s">
        <v>12539</v>
      </c>
      <c r="O2302" s="8">
        <v>44234</v>
      </c>
      <c r="P2302" s="21" t="s">
        <v>12566</v>
      </c>
      <c r="Q2302" s="22">
        <f>Table1_2[[#This Row],[Bank Deposit]]-Table1_2[[#This Row],[Saving Accounts]]</f>
        <v>227734.1949568</v>
      </c>
      <c r="R2302" s="22">
        <f>IF(AND(Table1_2[[#This Row],[Bank Deposit]]&gt;=500000),Table1_2[[#This Row],[Bank Deposit]]+Table1_2[[#This Row],[Bank Deposit]]*0.02,Table1_2[[#This Row],[Bank Deposit]])</f>
        <v>455924</v>
      </c>
    </row>
    <row r="2303" spans="1:18" x14ac:dyDescent="0.25">
      <c r="A2303" s="21" t="s">
        <v>158</v>
      </c>
      <c r="B2303">
        <v>383800744</v>
      </c>
      <c r="C2303">
        <v>54</v>
      </c>
      <c r="D2303" s="8">
        <v>24982.5</v>
      </c>
      <c r="E2303" s="21" t="s">
        <v>12</v>
      </c>
      <c r="F2303" s="21" t="s">
        <v>29</v>
      </c>
      <c r="G2303" s="21" t="s">
        <v>14</v>
      </c>
      <c r="H2303" s="22">
        <v>108466</v>
      </c>
      <c r="I2303" s="22">
        <v>67179.861449279997</v>
      </c>
      <c r="J2303" s="21" t="s">
        <v>160</v>
      </c>
      <c r="K2303" s="21"/>
      <c r="L2303" s="22">
        <v>968370048</v>
      </c>
      <c r="M2303" s="22">
        <v>0</v>
      </c>
      <c r="N2303" s="21" t="s">
        <v>12539</v>
      </c>
      <c r="O2303" s="8">
        <v>44603</v>
      </c>
      <c r="P2303" s="21" t="s">
        <v>12512</v>
      </c>
      <c r="Q2303" s="22">
        <f>Table1_2[[#This Row],[Bank Deposit]]-Table1_2[[#This Row],[Saving Accounts]]</f>
        <v>41286.138550720003</v>
      </c>
      <c r="R2303" s="22">
        <f>IF(AND(Table1_2[[#This Row],[Bank Deposit]]&gt;=500000),Table1_2[[#This Row],[Bank Deposit]]+Table1_2[[#This Row],[Bank Deposit]]*0.02,Table1_2[[#This Row],[Bank Deposit]])</f>
        <v>108466</v>
      </c>
    </row>
    <row r="2304" spans="1:18" x14ac:dyDescent="0.25">
      <c r="A2304" s="21" t="s">
        <v>8437</v>
      </c>
      <c r="B2304">
        <v>588827907</v>
      </c>
      <c r="C2304">
        <v>72</v>
      </c>
      <c r="D2304" s="8">
        <v>18408</v>
      </c>
      <c r="E2304" s="21" t="s">
        <v>12</v>
      </c>
      <c r="F2304" s="21" t="s">
        <v>561</v>
      </c>
      <c r="G2304" s="21" t="s">
        <v>2773</v>
      </c>
      <c r="H2304" s="22">
        <v>85689</v>
      </c>
      <c r="I2304" s="22">
        <v>12050.0028</v>
      </c>
      <c r="J2304" s="21" t="s">
        <v>8439</v>
      </c>
      <c r="K2304" s="21"/>
      <c r="L2304" s="22">
        <v>846016596</v>
      </c>
      <c r="M2304" s="22">
        <v>0</v>
      </c>
      <c r="N2304" s="21" t="s">
        <v>12525</v>
      </c>
      <c r="O2304" s="8">
        <v>44417</v>
      </c>
      <c r="P2304" s="21" t="s">
        <v>12564</v>
      </c>
      <c r="Q2304" s="22">
        <f>Table1_2[[#This Row],[Bank Deposit]]-Table1_2[[#This Row],[Saving Accounts]]</f>
        <v>73638.997199999998</v>
      </c>
      <c r="R2304" s="22">
        <f>IF(AND(Table1_2[[#This Row],[Bank Deposit]]&gt;=500000),Table1_2[[#This Row],[Bank Deposit]]+Table1_2[[#This Row],[Bank Deposit]]*0.02,Table1_2[[#This Row],[Bank Deposit]])</f>
        <v>85689</v>
      </c>
    </row>
    <row r="2305" spans="1:18" x14ac:dyDescent="0.25">
      <c r="A2305" s="21" t="s">
        <v>2136</v>
      </c>
      <c r="B2305">
        <v>825405328</v>
      </c>
      <c r="C2305">
        <v>55</v>
      </c>
      <c r="D2305" s="8">
        <v>24617.25</v>
      </c>
      <c r="E2305" s="21" t="s">
        <v>1094</v>
      </c>
      <c r="F2305" s="21" t="s">
        <v>135</v>
      </c>
      <c r="G2305" s="21" t="s">
        <v>1964</v>
      </c>
      <c r="H2305" s="22">
        <v>635127</v>
      </c>
      <c r="I2305" s="22">
        <v>122791.1861106</v>
      </c>
      <c r="J2305" s="21" t="s">
        <v>2138</v>
      </c>
      <c r="K2305" s="21"/>
      <c r="L2305" s="22">
        <v>1487990244</v>
      </c>
      <c r="M2305" s="22">
        <v>0</v>
      </c>
      <c r="N2305" s="21" t="s">
        <v>12505</v>
      </c>
      <c r="O2305" s="8">
        <v>44376</v>
      </c>
      <c r="P2305" s="21" t="s">
        <v>12506</v>
      </c>
      <c r="Q2305" s="22">
        <f>Table1_2[[#This Row],[Bank Deposit]]-Table1_2[[#This Row],[Saving Accounts]]</f>
        <v>512335.81388939999</v>
      </c>
      <c r="R2305" s="22">
        <f>IF(AND(Table1_2[[#This Row],[Bank Deposit]]&gt;=500000),Table1_2[[#This Row],[Bank Deposit]]+Table1_2[[#This Row],[Bank Deposit]]*0.02,Table1_2[[#This Row],[Bank Deposit]])</f>
        <v>647829.54</v>
      </c>
    </row>
    <row r="2306" spans="1:18" x14ac:dyDescent="0.25">
      <c r="A2306" s="21" t="s">
        <v>9116</v>
      </c>
      <c r="B2306">
        <v>135044117</v>
      </c>
      <c r="C2306">
        <v>26</v>
      </c>
      <c r="D2306" s="8">
        <v>35320.75</v>
      </c>
      <c r="E2306" s="21" t="s">
        <v>12</v>
      </c>
      <c r="F2306" s="21" t="s">
        <v>15539</v>
      </c>
      <c r="G2306" s="21" t="s">
        <v>4084</v>
      </c>
      <c r="H2306" s="22">
        <v>314808</v>
      </c>
      <c r="I2306" s="22">
        <v>104681.16541182392</v>
      </c>
      <c r="J2306" s="21" t="s">
        <v>9118</v>
      </c>
      <c r="K2306" s="21"/>
      <c r="L2306" s="22">
        <v>2713681152</v>
      </c>
      <c r="M2306" s="22">
        <v>0</v>
      </c>
      <c r="N2306" s="21" t="s">
        <v>12525</v>
      </c>
      <c r="O2306" s="8">
        <v>44253</v>
      </c>
      <c r="P2306" s="21" t="s">
        <v>12564</v>
      </c>
      <c r="Q2306" s="22">
        <f>Table1_2[[#This Row],[Bank Deposit]]-Table1_2[[#This Row],[Saving Accounts]]</f>
        <v>210126.83458817608</v>
      </c>
      <c r="R2306" s="22">
        <f>IF(AND(Table1_2[[#This Row],[Bank Deposit]]&gt;=500000),Table1_2[[#This Row],[Bank Deposit]]+Table1_2[[#This Row],[Bank Deposit]]*0.02,Table1_2[[#This Row],[Bank Deposit]])</f>
        <v>314808</v>
      </c>
    </row>
    <row r="2307" spans="1:18" x14ac:dyDescent="0.25">
      <c r="A2307" s="21" t="s">
        <v>8960</v>
      </c>
      <c r="B2307">
        <v>753052435</v>
      </c>
      <c r="C2307">
        <v>28</v>
      </c>
      <c r="D2307" s="8">
        <v>33356</v>
      </c>
      <c r="E2307" s="21" t="s">
        <v>12</v>
      </c>
      <c r="F2307" s="21" t="s">
        <v>15540</v>
      </c>
      <c r="G2307" s="21" t="s">
        <v>4074</v>
      </c>
      <c r="H2307" s="22">
        <v>717894</v>
      </c>
      <c r="I2307" s="22">
        <v>838560.42215111351</v>
      </c>
      <c r="J2307" s="21" t="s">
        <v>8962</v>
      </c>
      <c r="K2307" s="21"/>
      <c r="L2307" s="22">
        <v>333079296</v>
      </c>
      <c r="M2307" s="22">
        <v>0</v>
      </c>
      <c r="N2307" s="21" t="s">
        <v>12522</v>
      </c>
      <c r="O2307" s="8">
        <v>44332</v>
      </c>
      <c r="P2307" s="21" t="s">
        <v>12510</v>
      </c>
      <c r="Q2307" s="22">
        <f>Table1_2[[#This Row],[Bank Deposit]]-Table1_2[[#This Row],[Saving Accounts]]</f>
        <v>-120666.42215111351</v>
      </c>
      <c r="R2307" s="22">
        <f>IF(AND(Table1_2[[#This Row],[Bank Deposit]]&gt;=500000),Table1_2[[#This Row],[Bank Deposit]]+Table1_2[[#This Row],[Bank Deposit]]*0.02,Table1_2[[#This Row],[Bank Deposit]])</f>
        <v>732251.88</v>
      </c>
    </row>
    <row r="2308" spans="1:18" x14ac:dyDescent="0.25">
      <c r="A2308" s="21" t="s">
        <v>3786</v>
      </c>
      <c r="B2308">
        <v>86444898</v>
      </c>
      <c r="C2308">
        <v>26</v>
      </c>
      <c r="D2308" s="8">
        <v>35209.5</v>
      </c>
      <c r="E2308" s="21" t="s">
        <v>1094</v>
      </c>
      <c r="F2308" s="21" t="s">
        <v>53</v>
      </c>
      <c r="G2308" s="21" t="s">
        <v>3583</v>
      </c>
      <c r="H2308" s="22">
        <v>226244</v>
      </c>
      <c r="I2308" s="22">
        <v>138353.99362048</v>
      </c>
      <c r="J2308" s="21" t="s">
        <v>3788</v>
      </c>
      <c r="K2308" s="21"/>
      <c r="L2308" s="22">
        <v>134574348</v>
      </c>
      <c r="M2308" s="22">
        <v>0</v>
      </c>
      <c r="N2308" s="21" t="s">
        <v>12522</v>
      </c>
      <c r="O2308" s="8">
        <v>44590</v>
      </c>
      <c r="P2308" s="21" t="s">
        <v>12510</v>
      </c>
      <c r="Q2308" s="22">
        <f>Table1_2[[#This Row],[Bank Deposit]]-Table1_2[[#This Row],[Saving Accounts]]</f>
        <v>87890.006379519997</v>
      </c>
      <c r="R2308" s="22">
        <f>IF(AND(Table1_2[[#This Row],[Bank Deposit]]&gt;=500000),Table1_2[[#This Row],[Bank Deposit]]+Table1_2[[#This Row],[Bank Deposit]]*0.02,Table1_2[[#This Row],[Bank Deposit]])</f>
        <v>226244</v>
      </c>
    </row>
    <row r="2309" spans="1:18" x14ac:dyDescent="0.25">
      <c r="A2309" s="21" t="s">
        <v>8890</v>
      </c>
      <c r="B2309">
        <v>46729591</v>
      </c>
      <c r="C2309">
        <v>71</v>
      </c>
      <c r="D2309" s="8">
        <v>18773.25</v>
      </c>
      <c r="E2309" s="21" t="s">
        <v>12</v>
      </c>
      <c r="F2309" s="21" t="s">
        <v>794</v>
      </c>
      <c r="G2309" s="21" t="s">
        <v>3820</v>
      </c>
      <c r="H2309" s="22">
        <v>1059119</v>
      </c>
      <c r="I2309" s="22">
        <v>333264.03213915002</v>
      </c>
      <c r="J2309" s="21" t="s">
        <v>8892</v>
      </c>
      <c r="K2309" s="21"/>
      <c r="L2309" s="22">
        <v>27417792</v>
      </c>
      <c r="M2309" s="22">
        <v>0</v>
      </c>
      <c r="N2309" s="21" t="s">
        <v>12509</v>
      </c>
      <c r="O2309" s="8">
        <v>44507</v>
      </c>
      <c r="P2309" s="21" t="s">
        <v>12519</v>
      </c>
      <c r="Q2309" s="22">
        <f>Table1_2[[#This Row],[Bank Deposit]]-Table1_2[[#This Row],[Saving Accounts]]</f>
        <v>725854.96786085004</v>
      </c>
      <c r="R2309" s="22">
        <f>IF(AND(Table1_2[[#This Row],[Bank Deposit]]&gt;=500000),Table1_2[[#This Row],[Bank Deposit]]+Table1_2[[#This Row],[Bank Deposit]]*0.02,Table1_2[[#This Row],[Bank Deposit]])</f>
        <v>1080301.3799999999</v>
      </c>
    </row>
    <row r="2310" spans="1:18" x14ac:dyDescent="0.25">
      <c r="A2310" s="21" t="s">
        <v>5275</v>
      </c>
      <c r="B2310">
        <v>188754874</v>
      </c>
      <c r="C2310">
        <v>52</v>
      </c>
      <c r="D2310" s="8">
        <v>25713</v>
      </c>
      <c r="E2310" s="21" t="s">
        <v>1094</v>
      </c>
      <c r="F2310" s="21" t="s">
        <v>3765</v>
      </c>
      <c r="G2310" s="21" t="s">
        <v>4088</v>
      </c>
      <c r="H2310" s="22">
        <v>2262409</v>
      </c>
      <c r="I2310" s="22">
        <v>147297.28571279999</v>
      </c>
      <c r="J2310" s="21" t="s">
        <v>5277</v>
      </c>
      <c r="K2310" s="21"/>
      <c r="L2310" s="22">
        <v>3433182304</v>
      </c>
      <c r="M2310" s="22">
        <v>0</v>
      </c>
      <c r="N2310" s="21" t="s">
        <v>12522</v>
      </c>
      <c r="O2310" s="8">
        <v>44366</v>
      </c>
      <c r="P2310" s="21" t="s">
        <v>12512</v>
      </c>
      <c r="Q2310" s="22">
        <f>Table1_2[[#This Row],[Bank Deposit]]-Table1_2[[#This Row],[Saving Accounts]]</f>
        <v>2115111.7142872</v>
      </c>
      <c r="R2310" s="22">
        <f>IF(AND(Table1_2[[#This Row],[Bank Deposit]]&gt;=500000),Table1_2[[#This Row],[Bank Deposit]]+Table1_2[[#This Row],[Bank Deposit]]*0.02,Table1_2[[#This Row],[Bank Deposit]])</f>
        <v>2307657.1800000002</v>
      </c>
    </row>
    <row r="2311" spans="1:18" x14ac:dyDescent="0.25">
      <c r="A2311" s="21" t="s">
        <v>5840</v>
      </c>
      <c r="B2311">
        <v>578781331</v>
      </c>
      <c r="C2311">
        <v>52</v>
      </c>
      <c r="D2311" s="8">
        <v>25713</v>
      </c>
      <c r="E2311" s="21" t="s">
        <v>1094</v>
      </c>
      <c r="F2311" s="21" t="s">
        <v>1308</v>
      </c>
      <c r="G2311" s="21" t="s">
        <v>4066</v>
      </c>
      <c r="H2311" s="22">
        <v>88272</v>
      </c>
      <c r="I2311" s="22">
        <v>46468.890997759998</v>
      </c>
      <c r="J2311" s="21" t="s">
        <v>5842</v>
      </c>
      <c r="K2311" s="21"/>
      <c r="L2311" s="22">
        <v>635317098</v>
      </c>
      <c r="M2311" s="22">
        <v>0</v>
      </c>
      <c r="N2311" s="21" t="s">
        <v>12505</v>
      </c>
      <c r="O2311" s="8">
        <v>44243</v>
      </c>
      <c r="P2311" s="21" t="s">
        <v>12506</v>
      </c>
      <c r="Q2311" s="22">
        <f>Table1_2[[#This Row],[Bank Deposit]]-Table1_2[[#This Row],[Saving Accounts]]</f>
        <v>41803.109002240002</v>
      </c>
      <c r="R2311" s="22">
        <f>IF(AND(Table1_2[[#This Row],[Bank Deposit]]&gt;=500000),Table1_2[[#This Row],[Bank Deposit]]+Table1_2[[#This Row],[Bank Deposit]]*0.02,Table1_2[[#This Row],[Bank Deposit]])</f>
        <v>88272</v>
      </c>
    </row>
    <row r="2312" spans="1:18" x14ac:dyDescent="0.25">
      <c r="A2312" s="21" t="s">
        <v>5635</v>
      </c>
      <c r="B2312">
        <v>346282943</v>
      </c>
      <c r="C2312">
        <v>55</v>
      </c>
      <c r="D2312" s="8">
        <v>24617.25</v>
      </c>
      <c r="E2312" s="21" t="s">
        <v>1094</v>
      </c>
      <c r="F2312" s="21" t="s">
        <v>1016</v>
      </c>
      <c r="G2312" s="21" t="s">
        <v>4105</v>
      </c>
      <c r="H2312" s="22">
        <v>2470523</v>
      </c>
      <c r="I2312" s="22">
        <v>397936.55764800002</v>
      </c>
      <c r="J2312" s="21" t="s">
        <v>1801</v>
      </c>
      <c r="K2312" s="21"/>
      <c r="L2312" s="22">
        <v>609866528</v>
      </c>
      <c r="M2312" s="22">
        <v>0</v>
      </c>
      <c r="N2312" s="21" t="s">
        <v>12525</v>
      </c>
      <c r="O2312" s="8">
        <v>44435</v>
      </c>
      <c r="P2312" s="21" t="s">
        <v>12561</v>
      </c>
      <c r="Q2312" s="22">
        <f>Table1_2[[#This Row],[Bank Deposit]]-Table1_2[[#This Row],[Saving Accounts]]</f>
        <v>2072586.4423519999</v>
      </c>
      <c r="R2312" s="22">
        <f>IF(AND(Table1_2[[#This Row],[Bank Deposit]]&gt;=500000),Table1_2[[#This Row],[Bank Deposit]]+Table1_2[[#This Row],[Bank Deposit]]*0.02,Table1_2[[#This Row],[Bank Deposit]])</f>
        <v>2519933.46</v>
      </c>
    </row>
    <row r="2313" spans="1:18" x14ac:dyDescent="0.25">
      <c r="A2313" s="21" t="s">
        <v>6916</v>
      </c>
      <c r="B2313">
        <v>342831656</v>
      </c>
      <c r="C2313">
        <v>82</v>
      </c>
      <c r="D2313" s="8">
        <v>14755.5</v>
      </c>
      <c r="E2313" s="21" t="s">
        <v>12</v>
      </c>
      <c r="F2313" s="21" t="s">
        <v>825</v>
      </c>
      <c r="G2313" s="21" t="s">
        <v>4105</v>
      </c>
      <c r="H2313" s="22">
        <v>163701</v>
      </c>
      <c r="I2313" s="22">
        <v>128132.90820792</v>
      </c>
      <c r="J2313" s="21" t="s">
        <v>6918</v>
      </c>
      <c r="K2313" s="21"/>
      <c r="L2313" s="22">
        <v>815645376</v>
      </c>
      <c r="M2313" s="22">
        <v>0</v>
      </c>
      <c r="N2313" s="21" t="s">
        <v>12509</v>
      </c>
      <c r="O2313" s="8">
        <v>44447</v>
      </c>
      <c r="P2313" s="21" t="s">
        <v>12519</v>
      </c>
      <c r="Q2313" s="22">
        <f>Table1_2[[#This Row],[Bank Deposit]]-Table1_2[[#This Row],[Saving Accounts]]</f>
        <v>35568.091792079998</v>
      </c>
      <c r="R2313" s="22">
        <f>IF(AND(Table1_2[[#This Row],[Bank Deposit]]&gt;=500000),Table1_2[[#This Row],[Bank Deposit]]+Table1_2[[#This Row],[Bank Deposit]]*0.02,Table1_2[[#This Row],[Bank Deposit]])</f>
        <v>163701</v>
      </c>
    </row>
    <row r="2314" spans="1:18" x14ac:dyDescent="0.25">
      <c r="A2314" s="21" t="s">
        <v>2292</v>
      </c>
      <c r="B2314">
        <v>638990797</v>
      </c>
      <c r="C2314">
        <v>61</v>
      </c>
      <c r="D2314" s="8">
        <v>22425.75</v>
      </c>
      <c r="E2314" s="21" t="s">
        <v>1094</v>
      </c>
      <c r="F2314" s="21" t="s">
        <v>73</v>
      </c>
      <c r="G2314" s="21" t="s">
        <v>1964</v>
      </c>
      <c r="H2314" s="22">
        <v>99958</v>
      </c>
      <c r="I2314" s="22">
        <v>37062.957524999998</v>
      </c>
      <c r="J2314" s="21" t="s">
        <v>2294</v>
      </c>
      <c r="K2314" s="21"/>
      <c r="L2314" s="22">
        <v>3490199232</v>
      </c>
      <c r="M2314" s="22">
        <v>3210413024</v>
      </c>
      <c r="N2314" s="21" t="s">
        <v>12515</v>
      </c>
      <c r="O2314" s="8">
        <v>44578</v>
      </c>
      <c r="P2314" s="21" t="s">
        <v>12527</v>
      </c>
      <c r="Q2314" s="22">
        <f>Table1_2[[#This Row],[Bank Deposit]]-Table1_2[[#This Row],[Saving Accounts]]</f>
        <v>62895.042475000002</v>
      </c>
      <c r="R2314" s="22">
        <f>IF(AND(Table1_2[[#This Row],[Bank Deposit]]&gt;=500000),Table1_2[[#This Row],[Bank Deposit]]+Table1_2[[#This Row],[Bank Deposit]]*0.02,Table1_2[[#This Row],[Bank Deposit]])</f>
        <v>99958</v>
      </c>
    </row>
    <row r="2315" spans="1:18" x14ac:dyDescent="0.25">
      <c r="A2315" s="21" t="s">
        <v>1075</v>
      </c>
      <c r="B2315">
        <v>711900223</v>
      </c>
      <c r="C2315">
        <v>53</v>
      </c>
      <c r="D2315" s="8">
        <v>25347.75</v>
      </c>
      <c r="E2315" s="21" t="s">
        <v>12</v>
      </c>
      <c r="F2315" s="21" t="s">
        <v>1076</v>
      </c>
      <c r="G2315" s="21" t="s">
        <v>14</v>
      </c>
      <c r="H2315" s="22">
        <v>327708</v>
      </c>
      <c r="I2315" s="22">
        <v>114264.91802880001</v>
      </c>
      <c r="J2315" s="21" t="s">
        <v>1078</v>
      </c>
      <c r="K2315" s="21"/>
      <c r="L2315" s="22">
        <v>883405117</v>
      </c>
      <c r="M2315" s="22">
        <v>0</v>
      </c>
      <c r="N2315" s="21" t="s">
        <v>12505</v>
      </c>
      <c r="O2315" s="8">
        <v>44412</v>
      </c>
      <c r="P2315" s="21" t="s">
        <v>12510</v>
      </c>
      <c r="Q2315" s="22">
        <f>Table1_2[[#This Row],[Bank Deposit]]-Table1_2[[#This Row],[Saving Accounts]]</f>
        <v>213443.08197120001</v>
      </c>
      <c r="R2315" s="22">
        <f>IF(AND(Table1_2[[#This Row],[Bank Deposit]]&gt;=500000),Table1_2[[#This Row],[Bank Deposit]]+Table1_2[[#This Row],[Bank Deposit]]*0.02,Table1_2[[#This Row],[Bank Deposit]])</f>
        <v>327708</v>
      </c>
    </row>
    <row r="2316" spans="1:18" x14ac:dyDescent="0.25">
      <c r="A2316" s="21" t="s">
        <v>7629</v>
      </c>
      <c r="B2316">
        <v>199698392</v>
      </c>
      <c r="C2316">
        <v>37</v>
      </c>
      <c r="D2316" s="8">
        <v>31191.75</v>
      </c>
      <c r="E2316" s="21" t="s">
        <v>12</v>
      </c>
      <c r="F2316" s="21" t="s">
        <v>286</v>
      </c>
      <c r="G2316" s="21" t="s">
        <v>4220</v>
      </c>
      <c r="H2316" s="22">
        <v>49719</v>
      </c>
      <c r="I2316" s="22">
        <v>17195.065397999999</v>
      </c>
      <c r="J2316" s="21" t="s">
        <v>7631</v>
      </c>
      <c r="K2316" s="21"/>
      <c r="L2316" s="22">
        <v>1648150889</v>
      </c>
      <c r="M2316" s="22">
        <v>0</v>
      </c>
      <c r="N2316" s="21" t="s">
        <v>12505</v>
      </c>
      <c r="O2316" s="8">
        <v>44409</v>
      </c>
      <c r="P2316" s="21" t="s">
        <v>12506</v>
      </c>
      <c r="Q2316" s="22">
        <f>Table1_2[[#This Row],[Bank Deposit]]-Table1_2[[#This Row],[Saving Accounts]]</f>
        <v>32523.934602000001</v>
      </c>
      <c r="R2316" s="22">
        <f>IF(AND(Table1_2[[#This Row],[Bank Deposit]]&gt;=500000),Table1_2[[#This Row],[Bank Deposit]]+Table1_2[[#This Row],[Bank Deposit]]*0.02,Table1_2[[#This Row],[Bank Deposit]])</f>
        <v>49719</v>
      </c>
    </row>
    <row r="2317" spans="1:18" x14ac:dyDescent="0.25">
      <c r="A2317" s="21" t="s">
        <v>6433</v>
      </c>
      <c r="B2317">
        <v>682734380</v>
      </c>
      <c r="C2317">
        <v>40</v>
      </c>
      <c r="D2317" s="8">
        <v>30096</v>
      </c>
      <c r="E2317" s="21" t="s">
        <v>12</v>
      </c>
      <c r="F2317" s="21" t="s">
        <v>1308</v>
      </c>
      <c r="G2317" s="21" t="s">
        <v>4084</v>
      </c>
      <c r="H2317" s="22">
        <v>448672</v>
      </c>
      <c r="I2317" s="22">
        <v>101359.10939</v>
      </c>
      <c r="J2317" s="21" t="s">
        <v>6435</v>
      </c>
      <c r="K2317" s="21"/>
      <c r="L2317" s="22">
        <v>854352495</v>
      </c>
      <c r="M2317" s="22">
        <v>0</v>
      </c>
      <c r="N2317" s="21" t="s">
        <v>12539</v>
      </c>
      <c r="O2317" s="8">
        <v>44374</v>
      </c>
      <c r="P2317" s="21" t="s">
        <v>12512</v>
      </c>
      <c r="Q2317" s="22">
        <f>Table1_2[[#This Row],[Bank Deposit]]-Table1_2[[#This Row],[Saving Accounts]]</f>
        <v>347312.89061</v>
      </c>
      <c r="R2317" s="22">
        <f>IF(AND(Table1_2[[#This Row],[Bank Deposit]]&gt;=500000),Table1_2[[#This Row],[Bank Deposit]]+Table1_2[[#This Row],[Bank Deposit]]*0.02,Table1_2[[#This Row],[Bank Deposit]])</f>
        <v>448672</v>
      </c>
    </row>
    <row r="2318" spans="1:18" x14ac:dyDescent="0.25">
      <c r="A2318" s="21" t="s">
        <v>6147</v>
      </c>
      <c r="B2318">
        <v>66714376</v>
      </c>
      <c r="C2318">
        <v>37</v>
      </c>
      <c r="D2318" s="8">
        <v>31191.75</v>
      </c>
      <c r="E2318" s="21" t="s">
        <v>12</v>
      </c>
      <c r="F2318" s="21" t="s">
        <v>172</v>
      </c>
      <c r="G2318" s="21" t="s">
        <v>4088</v>
      </c>
      <c r="H2318" s="22">
        <v>817932</v>
      </c>
      <c r="I2318" s="22">
        <v>268068.84075839998</v>
      </c>
      <c r="J2318" s="21" t="s">
        <v>6149</v>
      </c>
      <c r="K2318" s="21"/>
      <c r="L2318" s="22">
        <v>1500983736</v>
      </c>
      <c r="M2318" s="22">
        <v>95652144</v>
      </c>
      <c r="N2318" s="21" t="s">
        <v>12515</v>
      </c>
      <c r="O2318" s="8">
        <v>44489</v>
      </c>
      <c r="P2318" s="21" t="s">
        <v>12516</v>
      </c>
      <c r="Q2318" s="22">
        <f>Table1_2[[#This Row],[Bank Deposit]]-Table1_2[[#This Row],[Saving Accounts]]</f>
        <v>549863.15924159996</v>
      </c>
      <c r="R2318" s="22">
        <f>IF(AND(Table1_2[[#This Row],[Bank Deposit]]&gt;=500000),Table1_2[[#This Row],[Bank Deposit]]+Table1_2[[#This Row],[Bank Deposit]]*0.02,Table1_2[[#This Row],[Bank Deposit]])</f>
        <v>834290.64</v>
      </c>
    </row>
    <row r="2319" spans="1:18" x14ac:dyDescent="0.25">
      <c r="A2319" s="21" t="s">
        <v>8031</v>
      </c>
      <c r="B2319">
        <v>436095405</v>
      </c>
      <c r="C2319">
        <v>34</v>
      </c>
      <c r="D2319" s="8">
        <v>32287.5</v>
      </c>
      <c r="E2319" s="21" t="s">
        <v>12</v>
      </c>
      <c r="F2319" s="21" t="s">
        <v>463</v>
      </c>
      <c r="G2319" s="21" t="s">
        <v>3583</v>
      </c>
      <c r="H2319" s="22">
        <v>809741</v>
      </c>
      <c r="I2319" s="22">
        <v>447070.50994319998</v>
      </c>
      <c r="J2319" s="21" t="s">
        <v>8033</v>
      </c>
      <c r="K2319" s="21"/>
      <c r="L2319" s="22">
        <v>4835099808</v>
      </c>
      <c r="M2319" s="22">
        <v>0</v>
      </c>
      <c r="N2319" s="21" t="s">
        <v>12522</v>
      </c>
      <c r="O2319" s="8">
        <v>44359</v>
      </c>
      <c r="P2319" s="21" t="s">
        <v>12510</v>
      </c>
      <c r="Q2319" s="22">
        <f>Table1_2[[#This Row],[Bank Deposit]]-Table1_2[[#This Row],[Saving Accounts]]</f>
        <v>362670.49005680002</v>
      </c>
      <c r="R2319" s="22">
        <f>IF(AND(Table1_2[[#This Row],[Bank Deposit]]&gt;=500000),Table1_2[[#This Row],[Bank Deposit]]+Table1_2[[#This Row],[Bank Deposit]]*0.02,Table1_2[[#This Row],[Bank Deposit]])</f>
        <v>825935.82</v>
      </c>
    </row>
    <row r="2320" spans="1:18" x14ac:dyDescent="0.25">
      <c r="A2320" s="21" t="s">
        <v>3147</v>
      </c>
      <c r="B2320">
        <v>262721547</v>
      </c>
      <c r="C2320">
        <v>83</v>
      </c>
      <c r="D2320" s="8">
        <v>14390.25</v>
      </c>
      <c r="E2320" s="21" t="s">
        <v>1094</v>
      </c>
      <c r="F2320" s="21" t="s">
        <v>951</v>
      </c>
      <c r="G2320" s="21" t="s">
        <v>3058</v>
      </c>
      <c r="H2320" s="22">
        <v>868684</v>
      </c>
      <c r="I2320" s="22">
        <v>149828.00390879999</v>
      </c>
      <c r="J2320" s="21" t="s">
        <v>3149</v>
      </c>
      <c r="K2320" s="21"/>
      <c r="L2320" s="22">
        <v>418988259</v>
      </c>
      <c r="M2320" s="22">
        <v>0</v>
      </c>
      <c r="N2320" s="21" t="s">
        <v>12522</v>
      </c>
      <c r="O2320" s="8">
        <v>44641</v>
      </c>
      <c r="P2320" s="21" t="s">
        <v>12510</v>
      </c>
      <c r="Q2320" s="22">
        <f>Table1_2[[#This Row],[Bank Deposit]]-Table1_2[[#This Row],[Saving Accounts]]</f>
        <v>718855.99609120004</v>
      </c>
      <c r="R2320" s="22">
        <f>IF(AND(Table1_2[[#This Row],[Bank Deposit]]&gt;=500000),Table1_2[[#This Row],[Bank Deposit]]+Table1_2[[#This Row],[Bank Deposit]]*0.02,Table1_2[[#This Row],[Bank Deposit]])</f>
        <v>886057.68</v>
      </c>
    </row>
    <row r="2321" spans="1:18" x14ac:dyDescent="0.25">
      <c r="A2321" s="21" t="s">
        <v>7497</v>
      </c>
      <c r="B2321">
        <v>684228489</v>
      </c>
      <c r="C2321">
        <v>59</v>
      </c>
      <c r="D2321" s="8">
        <v>23156.25</v>
      </c>
      <c r="E2321" s="21" t="s">
        <v>12</v>
      </c>
      <c r="F2321" s="21" t="s">
        <v>784</v>
      </c>
      <c r="G2321" s="21" t="s">
        <v>4220</v>
      </c>
      <c r="H2321" s="22">
        <v>283228</v>
      </c>
      <c r="I2321" s="22">
        <v>152025.83744084</v>
      </c>
      <c r="J2321" s="21" t="s">
        <v>7499</v>
      </c>
      <c r="K2321" s="21"/>
      <c r="L2321" s="22">
        <v>1366042404</v>
      </c>
      <c r="M2321" s="22">
        <v>0</v>
      </c>
      <c r="N2321" s="21" t="s">
        <v>12522</v>
      </c>
      <c r="O2321" s="8">
        <v>44276</v>
      </c>
      <c r="P2321" s="21" t="s">
        <v>12510</v>
      </c>
      <c r="Q2321" s="22">
        <f>Table1_2[[#This Row],[Bank Deposit]]-Table1_2[[#This Row],[Saving Accounts]]</f>
        <v>131202.16255916</v>
      </c>
      <c r="R2321" s="22">
        <f>IF(AND(Table1_2[[#This Row],[Bank Deposit]]&gt;=500000),Table1_2[[#This Row],[Bank Deposit]]+Table1_2[[#This Row],[Bank Deposit]]*0.02,Table1_2[[#This Row],[Bank Deposit]])</f>
        <v>283228</v>
      </c>
    </row>
    <row r="2322" spans="1:18" x14ac:dyDescent="0.25">
      <c r="A2322" s="21" t="s">
        <v>5456</v>
      </c>
      <c r="B2322">
        <v>429506359</v>
      </c>
      <c r="C2322">
        <v>77</v>
      </c>
      <c r="D2322" s="8">
        <v>16581.75</v>
      </c>
      <c r="E2322" s="21" t="s">
        <v>1094</v>
      </c>
      <c r="F2322" s="21" t="s">
        <v>610</v>
      </c>
      <c r="G2322" s="21" t="s">
        <v>4066</v>
      </c>
      <c r="H2322" s="22">
        <v>111415</v>
      </c>
      <c r="I2322" s="22">
        <v>23659.265435400001</v>
      </c>
      <c r="J2322" s="21" t="s">
        <v>5458</v>
      </c>
      <c r="K2322" s="21"/>
      <c r="L2322" s="22">
        <v>947106945</v>
      </c>
      <c r="M2322" s="22">
        <v>0</v>
      </c>
      <c r="N2322" s="21" t="s">
        <v>12525</v>
      </c>
      <c r="O2322" s="8">
        <v>44245</v>
      </c>
      <c r="P2322" s="21" t="s">
        <v>12506</v>
      </c>
      <c r="Q2322" s="22">
        <f>Table1_2[[#This Row],[Bank Deposit]]-Table1_2[[#This Row],[Saving Accounts]]</f>
        <v>87755.734564600003</v>
      </c>
      <c r="R2322" s="22">
        <f>IF(AND(Table1_2[[#This Row],[Bank Deposit]]&gt;=500000),Table1_2[[#This Row],[Bank Deposit]]+Table1_2[[#This Row],[Bank Deposit]]*0.02,Table1_2[[#This Row],[Bank Deposit]])</f>
        <v>111415</v>
      </c>
    </row>
    <row r="2323" spans="1:18" x14ac:dyDescent="0.25">
      <c r="A2323" s="21" t="s">
        <v>7890</v>
      </c>
      <c r="B2323">
        <v>189387888</v>
      </c>
      <c r="C2323">
        <v>36</v>
      </c>
      <c r="D2323" s="8">
        <v>31557</v>
      </c>
      <c r="E2323" s="21" t="s">
        <v>12</v>
      </c>
      <c r="F2323" s="21" t="s">
        <v>323</v>
      </c>
      <c r="G2323" s="21" t="s">
        <v>3583</v>
      </c>
      <c r="H2323" s="22">
        <v>0</v>
      </c>
      <c r="I2323" s="22">
        <v>0</v>
      </c>
      <c r="J2323" s="21" t="s">
        <v>7891</v>
      </c>
      <c r="K2323" s="21"/>
      <c r="L2323" s="22">
        <v>1658473257</v>
      </c>
      <c r="M2323" s="22">
        <v>0</v>
      </c>
      <c r="N2323" s="21" t="s">
        <v>12525</v>
      </c>
      <c r="O2323" s="8">
        <v>44405</v>
      </c>
      <c r="P2323" s="21" t="s">
        <v>12561</v>
      </c>
      <c r="Q2323" s="22">
        <f>Table1_2[[#This Row],[Bank Deposit]]-Table1_2[[#This Row],[Saving Accounts]]</f>
        <v>0</v>
      </c>
      <c r="R2323" s="22">
        <f>IF(AND(Table1_2[[#This Row],[Bank Deposit]]&gt;=500000),Table1_2[[#This Row],[Bank Deposit]]+Table1_2[[#This Row],[Bank Deposit]]*0.02,Table1_2[[#This Row],[Bank Deposit]])</f>
        <v>0</v>
      </c>
    </row>
    <row r="2324" spans="1:18" x14ac:dyDescent="0.25">
      <c r="A2324" s="21" t="s">
        <v>6562</v>
      </c>
      <c r="B2324">
        <v>508139626</v>
      </c>
      <c r="C2324">
        <v>56</v>
      </c>
      <c r="D2324" s="8">
        <v>24252</v>
      </c>
      <c r="E2324" s="21" t="s">
        <v>12</v>
      </c>
      <c r="F2324" s="21" t="s">
        <v>1610</v>
      </c>
      <c r="G2324" s="21" t="s">
        <v>4054</v>
      </c>
      <c r="H2324" s="22">
        <v>699992</v>
      </c>
      <c r="I2324" s="22">
        <v>208160.140032</v>
      </c>
      <c r="J2324" s="21" t="s">
        <v>6564</v>
      </c>
      <c r="K2324" s="21"/>
      <c r="L2324" s="22">
        <v>1016423499</v>
      </c>
      <c r="M2324" s="22">
        <v>0</v>
      </c>
      <c r="N2324" s="21" t="s">
        <v>12505</v>
      </c>
      <c r="O2324" s="8">
        <v>44619</v>
      </c>
      <c r="P2324" s="21" t="s">
        <v>12506</v>
      </c>
      <c r="Q2324" s="22">
        <f>Table1_2[[#This Row],[Bank Deposit]]-Table1_2[[#This Row],[Saving Accounts]]</f>
        <v>491831.85996799998</v>
      </c>
      <c r="R2324" s="22">
        <f>IF(AND(Table1_2[[#This Row],[Bank Deposit]]&gt;=500000),Table1_2[[#This Row],[Bank Deposit]]+Table1_2[[#This Row],[Bank Deposit]]*0.02,Table1_2[[#This Row],[Bank Deposit]])</f>
        <v>713991.84</v>
      </c>
    </row>
    <row r="2325" spans="1:18" x14ac:dyDescent="0.25">
      <c r="A2325" s="21" t="s">
        <v>3570</v>
      </c>
      <c r="B2325">
        <v>941457744</v>
      </c>
      <c r="C2325">
        <v>35</v>
      </c>
      <c r="D2325" s="8">
        <v>31922.25</v>
      </c>
      <c r="E2325" s="21" t="s">
        <v>1094</v>
      </c>
      <c r="F2325" s="21" t="s">
        <v>1626</v>
      </c>
      <c r="G2325" s="21" t="s">
        <v>3331</v>
      </c>
      <c r="H2325" s="22">
        <v>53856</v>
      </c>
      <c r="I2325" s="22">
        <v>10275.493283440001</v>
      </c>
      <c r="J2325" s="21" t="s">
        <v>3572</v>
      </c>
      <c r="K2325" s="21"/>
      <c r="L2325" s="22">
        <v>221208064</v>
      </c>
      <c r="M2325" s="22">
        <v>0</v>
      </c>
      <c r="N2325" s="21" t="s">
        <v>12525</v>
      </c>
      <c r="O2325" s="8">
        <v>44409</v>
      </c>
      <c r="P2325" s="21" t="s">
        <v>12506</v>
      </c>
      <c r="Q2325" s="22">
        <f>Table1_2[[#This Row],[Bank Deposit]]-Table1_2[[#This Row],[Saving Accounts]]</f>
        <v>43580.506716559998</v>
      </c>
      <c r="R2325" s="22">
        <f>IF(AND(Table1_2[[#This Row],[Bank Deposit]]&gt;=500000),Table1_2[[#This Row],[Bank Deposit]]+Table1_2[[#This Row],[Bank Deposit]]*0.02,Table1_2[[#This Row],[Bank Deposit]])</f>
        <v>53856</v>
      </c>
    </row>
    <row r="2326" spans="1:18" x14ac:dyDescent="0.25">
      <c r="A2326" s="21" t="s">
        <v>1112</v>
      </c>
      <c r="B2326">
        <v>534752819</v>
      </c>
      <c r="C2326">
        <v>55</v>
      </c>
      <c r="D2326" s="8">
        <v>24617.25</v>
      </c>
      <c r="E2326" s="21" t="s">
        <v>1094</v>
      </c>
      <c r="F2326" s="21" t="s">
        <v>274</v>
      </c>
      <c r="G2326" s="21" t="s">
        <v>14</v>
      </c>
      <c r="H2326" s="22">
        <v>1638780</v>
      </c>
      <c r="I2326" s="22">
        <v>1025407.977552</v>
      </c>
      <c r="J2326" s="21" t="s">
        <v>1114</v>
      </c>
      <c r="K2326" s="21"/>
      <c r="L2326" s="22">
        <v>1104860952</v>
      </c>
      <c r="M2326" s="22">
        <v>0</v>
      </c>
      <c r="N2326" s="21" t="s">
        <v>12525</v>
      </c>
      <c r="O2326" s="8">
        <v>44572</v>
      </c>
      <c r="P2326" s="21" t="s">
        <v>12506</v>
      </c>
      <c r="Q2326" s="22">
        <f>Table1_2[[#This Row],[Bank Deposit]]-Table1_2[[#This Row],[Saving Accounts]]</f>
        <v>613372.02244800003</v>
      </c>
      <c r="R2326" s="22">
        <f>IF(AND(Table1_2[[#This Row],[Bank Deposit]]&gt;=500000),Table1_2[[#This Row],[Bank Deposit]]+Table1_2[[#This Row],[Bank Deposit]]*0.02,Table1_2[[#This Row],[Bank Deposit]])</f>
        <v>1671555.6</v>
      </c>
    </row>
    <row r="2327" spans="1:18" x14ac:dyDescent="0.25">
      <c r="A2327" s="21" t="s">
        <v>7208</v>
      </c>
      <c r="B2327">
        <v>718436887</v>
      </c>
      <c r="C2327">
        <v>31</v>
      </c>
      <c r="D2327" s="8">
        <v>33383.25</v>
      </c>
      <c r="E2327" s="21" t="s">
        <v>12</v>
      </c>
      <c r="F2327" s="21" t="s">
        <v>784</v>
      </c>
      <c r="G2327" s="21" t="s">
        <v>4070</v>
      </c>
      <c r="H2327" s="22">
        <v>563685</v>
      </c>
      <c r="I2327" s="22">
        <v>78915.895296000002</v>
      </c>
      <c r="J2327" s="21" t="s">
        <v>7210</v>
      </c>
      <c r="K2327" s="21"/>
      <c r="L2327" s="22">
        <v>154578814</v>
      </c>
      <c r="M2327" s="22">
        <v>0</v>
      </c>
      <c r="N2327" s="21" t="s">
        <v>12525</v>
      </c>
      <c r="O2327" s="8">
        <v>44446</v>
      </c>
      <c r="P2327" s="21" t="s">
        <v>12506</v>
      </c>
      <c r="Q2327" s="22">
        <f>Table1_2[[#This Row],[Bank Deposit]]-Table1_2[[#This Row],[Saving Accounts]]</f>
        <v>484769.104704</v>
      </c>
      <c r="R2327" s="22">
        <f>IF(AND(Table1_2[[#This Row],[Bank Deposit]]&gt;=500000),Table1_2[[#This Row],[Bank Deposit]]+Table1_2[[#This Row],[Bank Deposit]]*0.02,Table1_2[[#This Row],[Bank Deposit]])</f>
        <v>574958.69999999995</v>
      </c>
    </row>
    <row r="2328" spans="1:18" x14ac:dyDescent="0.25">
      <c r="A2328" s="21" t="s">
        <v>8764</v>
      </c>
      <c r="B2328">
        <v>930899737</v>
      </c>
      <c r="C2328">
        <v>18</v>
      </c>
      <c r="D2328" s="8">
        <v>38131.5</v>
      </c>
      <c r="E2328" s="21" t="s">
        <v>12</v>
      </c>
      <c r="F2328" s="21" t="s">
        <v>774</v>
      </c>
      <c r="G2328" s="21" t="s">
        <v>3820</v>
      </c>
      <c r="H2328" s="22">
        <v>447627</v>
      </c>
      <c r="I2328" s="22">
        <v>84937.205337599997</v>
      </c>
      <c r="J2328" s="21" t="s">
        <v>8766</v>
      </c>
      <c r="K2328" s="21"/>
      <c r="L2328" s="22">
        <v>1876014666</v>
      </c>
      <c r="M2328" s="22">
        <v>0</v>
      </c>
      <c r="N2328" s="21" t="s">
        <v>12505</v>
      </c>
      <c r="O2328" s="8">
        <v>44403</v>
      </c>
      <c r="P2328" s="21" t="s">
        <v>12506</v>
      </c>
      <c r="Q2328" s="22">
        <f>Table1_2[[#This Row],[Bank Deposit]]-Table1_2[[#This Row],[Saving Accounts]]</f>
        <v>362689.79466240003</v>
      </c>
      <c r="R2328" s="22">
        <f>IF(AND(Table1_2[[#This Row],[Bank Deposit]]&gt;=500000),Table1_2[[#This Row],[Bank Deposit]]+Table1_2[[#This Row],[Bank Deposit]]*0.02,Table1_2[[#This Row],[Bank Deposit]])</f>
        <v>447627</v>
      </c>
    </row>
    <row r="2329" spans="1:18" x14ac:dyDescent="0.25">
      <c r="A2329" s="21" t="s">
        <v>2145</v>
      </c>
      <c r="B2329">
        <v>227174666</v>
      </c>
      <c r="C2329">
        <v>51</v>
      </c>
      <c r="D2329" s="8">
        <v>26078.25</v>
      </c>
      <c r="E2329" s="21" t="s">
        <v>1094</v>
      </c>
      <c r="F2329" s="21" t="s">
        <v>527</v>
      </c>
      <c r="G2329" s="21" t="s">
        <v>1964</v>
      </c>
      <c r="H2329" s="22">
        <v>1378833</v>
      </c>
      <c r="I2329" s="22">
        <v>501866.96333676</v>
      </c>
      <c r="J2329" s="21" t="s">
        <v>2147</v>
      </c>
      <c r="K2329" s="21"/>
      <c r="L2329" s="22">
        <v>597628491</v>
      </c>
      <c r="M2329" s="22">
        <v>2569850892</v>
      </c>
      <c r="N2329" s="21" t="s">
        <v>12515</v>
      </c>
      <c r="O2329" s="8">
        <v>44669</v>
      </c>
      <c r="P2329" s="21" t="s">
        <v>12516</v>
      </c>
      <c r="Q2329" s="22">
        <f>Table1_2[[#This Row],[Bank Deposit]]-Table1_2[[#This Row],[Saving Accounts]]</f>
        <v>876966.03666324005</v>
      </c>
      <c r="R2329" s="22">
        <f>IF(AND(Table1_2[[#This Row],[Bank Deposit]]&gt;=500000),Table1_2[[#This Row],[Bank Deposit]]+Table1_2[[#This Row],[Bank Deposit]]*0.02,Table1_2[[#This Row],[Bank Deposit]])</f>
        <v>1406409.66</v>
      </c>
    </row>
    <row r="2330" spans="1:18" x14ac:dyDescent="0.25">
      <c r="A2330" s="21" t="s">
        <v>2022</v>
      </c>
      <c r="B2330">
        <v>159795410</v>
      </c>
      <c r="C2330">
        <v>56</v>
      </c>
      <c r="D2330" s="8">
        <v>24252</v>
      </c>
      <c r="E2330" s="21" t="s">
        <v>1094</v>
      </c>
      <c r="F2330" s="21" t="s">
        <v>83</v>
      </c>
      <c r="G2330" s="21" t="s">
        <v>1964</v>
      </c>
      <c r="H2330" s="22">
        <v>412699</v>
      </c>
      <c r="I2330" s="22">
        <v>210771.30814740001</v>
      </c>
      <c r="J2330" s="21" t="s">
        <v>2024</v>
      </c>
      <c r="K2330" s="21"/>
      <c r="L2330" s="22">
        <v>1839574736</v>
      </c>
      <c r="M2330" s="22">
        <v>0</v>
      </c>
      <c r="N2330" s="21" t="s">
        <v>12505</v>
      </c>
      <c r="O2330" s="8">
        <v>44578</v>
      </c>
      <c r="P2330" s="21" t="s">
        <v>12506</v>
      </c>
      <c r="Q2330" s="22">
        <f>Table1_2[[#This Row],[Bank Deposit]]-Table1_2[[#This Row],[Saving Accounts]]</f>
        <v>201927.69185259999</v>
      </c>
      <c r="R2330" s="22">
        <f>IF(AND(Table1_2[[#This Row],[Bank Deposit]]&gt;=500000),Table1_2[[#This Row],[Bank Deposit]]+Table1_2[[#This Row],[Bank Deposit]]*0.02,Table1_2[[#This Row],[Bank Deposit]])</f>
        <v>412699</v>
      </c>
    </row>
    <row r="2331" spans="1:18" x14ac:dyDescent="0.25">
      <c r="A2331" s="21" t="s">
        <v>1359</v>
      </c>
      <c r="B2331">
        <v>519706370</v>
      </c>
      <c r="C2331">
        <v>69</v>
      </c>
      <c r="D2331" s="8">
        <v>19503.75</v>
      </c>
      <c r="E2331" s="21" t="s">
        <v>1094</v>
      </c>
      <c r="F2331" s="21" t="s">
        <v>147</v>
      </c>
      <c r="G2331" s="21" t="s">
        <v>14</v>
      </c>
      <c r="H2331" s="22">
        <v>1866884</v>
      </c>
      <c r="I2331" s="22">
        <v>377737.50334320002</v>
      </c>
      <c r="J2331" s="21" t="s">
        <v>1361</v>
      </c>
      <c r="K2331" s="21"/>
      <c r="L2331" s="22">
        <v>213206395</v>
      </c>
      <c r="M2331" s="22">
        <v>0</v>
      </c>
      <c r="N2331" s="21" t="s">
        <v>12505</v>
      </c>
      <c r="O2331" s="8">
        <v>44487</v>
      </c>
      <c r="P2331" s="21" t="s">
        <v>12564</v>
      </c>
      <c r="Q2331" s="22">
        <f>Table1_2[[#This Row],[Bank Deposit]]-Table1_2[[#This Row],[Saving Accounts]]</f>
        <v>1489146.4966567999</v>
      </c>
      <c r="R2331" s="22">
        <f>IF(AND(Table1_2[[#This Row],[Bank Deposit]]&gt;=500000),Table1_2[[#This Row],[Bank Deposit]]+Table1_2[[#This Row],[Bank Deposit]]*0.02,Table1_2[[#This Row],[Bank Deposit]])</f>
        <v>1904221.68</v>
      </c>
    </row>
    <row r="2332" spans="1:18" x14ac:dyDescent="0.25">
      <c r="A2332" s="21" t="s">
        <v>1513</v>
      </c>
      <c r="B2332">
        <v>78979780</v>
      </c>
      <c r="C2332">
        <v>66</v>
      </c>
      <c r="D2332" s="8">
        <v>20599.5</v>
      </c>
      <c r="E2332" s="21" t="s">
        <v>1094</v>
      </c>
      <c r="F2332" s="21" t="s">
        <v>774</v>
      </c>
      <c r="G2332" s="21" t="s">
        <v>14</v>
      </c>
      <c r="H2332" s="22">
        <v>681504</v>
      </c>
      <c r="I2332" s="22">
        <v>142689.81959999999</v>
      </c>
      <c r="J2332" s="21" t="s">
        <v>1515</v>
      </c>
      <c r="K2332" s="21"/>
      <c r="L2332" s="22">
        <v>3271831452</v>
      </c>
      <c r="M2332" s="22">
        <v>0</v>
      </c>
      <c r="N2332" s="21" t="s">
        <v>12505</v>
      </c>
      <c r="O2332" s="8">
        <v>44450</v>
      </c>
      <c r="P2332" s="21" t="s">
        <v>12506</v>
      </c>
      <c r="Q2332" s="22">
        <f>Table1_2[[#This Row],[Bank Deposit]]-Table1_2[[#This Row],[Saving Accounts]]</f>
        <v>538814.18039999995</v>
      </c>
      <c r="R2332" s="22">
        <f>IF(AND(Table1_2[[#This Row],[Bank Deposit]]&gt;=500000),Table1_2[[#This Row],[Bank Deposit]]+Table1_2[[#This Row],[Bank Deposit]]*0.02,Table1_2[[#This Row],[Bank Deposit]])</f>
        <v>695134.08</v>
      </c>
    </row>
    <row r="2333" spans="1:18" x14ac:dyDescent="0.25">
      <c r="A2333" s="21" t="s">
        <v>4705</v>
      </c>
      <c r="B2333">
        <v>555382110</v>
      </c>
      <c r="C2333">
        <v>39</v>
      </c>
      <c r="D2333" s="8">
        <v>30461.25</v>
      </c>
      <c r="E2333" s="21" t="s">
        <v>1094</v>
      </c>
      <c r="F2333" s="21" t="s">
        <v>2211</v>
      </c>
      <c r="G2333" s="21" t="s">
        <v>4066</v>
      </c>
      <c r="H2333" s="22">
        <v>58858</v>
      </c>
      <c r="I2333" s="22">
        <v>21707.510789119999</v>
      </c>
      <c r="J2333" s="21" t="s">
        <v>4707</v>
      </c>
      <c r="K2333" s="21"/>
      <c r="L2333" s="22">
        <v>644323797</v>
      </c>
      <c r="M2333" s="22">
        <v>1716121056</v>
      </c>
      <c r="N2333" s="21" t="s">
        <v>12515</v>
      </c>
      <c r="O2333" s="8">
        <v>44290</v>
      </c>
      <c r="P2333" s="21" t="s">
        <v>12527</v>
      </c>
      <c r="Q2333" s="22">
        <f>Table1_2[[#This Row],[Bank Deposit]]-Table1_2[[#This Row],[Saving Accounts]]</f>
        <v>37150.489210879998</v>
      </c>
      <c r="R2333" s="22">
        <f>IF(AND(Table1_2[[#This Row],[Bank Deposit]]&gt;=500000),Table1_2[[#This Row],[Bank Deposit]]+Table1_2[[#This Row],[Bank Deposit]]*0.02,Table1_2[[#This Row],[Bank Deposit]])</f>
        <v>58858</v>
      </c>
    </row>
    <row r="2334" spans="1:18" x14ac:dyDescent="0.25">
      <c r="A2334" s="21" t="s">
        <v>6603</v>
      </c>
      <c r="B2334">
        <v>273442631</v>
      </c>
      <c r="C2334">
        <v>19</v>
      </c>
      <c r="D2334" s="8">
        <v>37766.25</v>
      </c>
      <c r="E2334" s="21" t="s">
        <v>12</v>
      </c>
      <c r="F2334" s="21" t="s">
        <v>318</v>
      </c>
      <c r="G2334" s="21" t="s">
        <v>4066</v>
      </c>
      <c r="H2334" s="22">
        <v>1838008</v>
      </c>
      <c r="I2334" s="22">
        <v>362031.90223200002</v>
      </c>
      <c r="J2334" s="21" t="s">
        <v>6605</v>
      </c>
      <c r="K2334" s="21"/>
      <c r="L2334" s="22">
        <v>567725301</v>
      </c>
      <c r="M2334" s="22">
        <v>0</v>
      </c>
      <c r="N2334" s="21" t="s">
        <v>12509</v>
      </c>
      <c r="O2334" s="8">
        <v>44588</v>
      </c>
      <c r="P2334" s="21" t="s">
        <v>12519</v>
      </c>
      <c r="Q2334" s="22">
        <f>Table1_2[[#This Row],[Bank Deposit]]-Table1_2[[#This Row],[Saving Accounts]]</f>
        <v>1475976.0977679999</v>
      </c>
      <c r="R2334" s="22">
        <f>IF(AND(Table1_2[[#This Row],[Bank Deposit]]&gt;=500000),Table1_2[[#This Row],[Bank Deposit]]+Table1_2[[#This Row],[Bank Deposit]]*0.02,Table1_2[[#This Row],[Bank Deposit]])</f>
        <v>1874768.16</v>
      </c>
    </row>
    <row r="2335" spans="1:18" x14ac:dyDescent="0.25">
      <c r="A2335" s="21" t="s">
        <v>8985</v>
      </c>
      <c r="B2335">
        <v>623575342</v>
      </c>
      <c r="C2335">
        <v>23</v>
      </c>
      <c r="D2335" s="8">
        <v>32613.5</v>
      </c>
      <c r="E2335" s="21" t="s">
        <v>12</v>
      </c>
      <c r="F2335" s="21" t="s">
        <v>190</v>
      </c>
      <c r="G2335" s="21" t="s">
        <v>4099</v>
      </c>
      <c r="H2335" s="22">
        <v>773273</v>
      </c>
      <c r="I2335" s="22">
        <v>485560.66863397229</v>
      </c>
      <c r="J2335" s="21" t="s">
        <v>8987</v>
      </c>
      <c r="K2335" s="21"/>
      <c r="L2335" s="22">
        <v>2853754887</v>
      </c>
      <c r="M2335" s="22">
        <v>0</v>
      </c>
      <c r="N2335" s="21" t="s">
        <v>12525</v>
      </c>
      <c r="O2335" s="8">
        <v>44590</v>
      </c>
      <c r="P2335" s="21" t="s">
        <v>12506</v>
      </c>
      <c r="Q2335" s="22">
        <f>Table1_2[[#This Row],[Bank Deposit]]-Table1_2[[#This Row],[Saving Accounts]]</f>
        <v>287712.33136602771</v>
      </c>
      <c r="R2335" s="22">
        <f>IF(AND(Table1_2[[#This Row],[Bank Deposit]]&gt;=500000),Table1_2[[#This Row],[Bank Deposit]]+Table1_2[[#This Row],[Bank Deposit]]*0.02,Table1_2[[#This Row],[Bank Deposit]])</f>
        <v>788738.46</v>
      </c>
    </row>
    <row r="2336" spans="1:18" x14ac:dyDescent="0.25">
      <c r="A2336" s="21" t="s">
        <v>5231</v>
      </c>
      <c r="B2336">
        <v>471142574</v>
      </c>
      <c r="C2336">
        <v>76</v>
      </c>
      <c r="D2336" s="8">
        <v>16947</v>
      </c>
      <c r="E2336" s="21" t="s">
        <v>1094</v>
      </c>
      <c r="F2336" s="21" t="s">
        <v>1576</v>
      </c>
      <c r="G2336" s="21" t="s">
        <v>4066</v>
      </c>
      <c r="H2336" s="22">
        <v>503728</v>
      </c>
      <c r="I2336" s="22">
        <v>119260.9652544</v>
      </c>
      <c r="J2336" s="21" t="s">
        <v>5233</v>
      </c>
      <c r="K2336" s="21"/>
      <c r="L2336" s="22">
        <v>37133184</v>
      </c>
      <c r="M2336" s="22">
        <v>0</v>
      </c>
      <c r="N2336" s="21" t="s">
        <v>12539</v>
      </c>
      <c r="O2336" s="8">
        <v>44644</v>
      </c>
      <c r="P2336" s="21" t="s">
        <v>12512</v>
      </c>
      <c r="Q2336" s="22">
        <f>Table1_2[[#This Row],[Bank Deposit]]-Table1_2[[#This Row],[Saving Accounts]]</f>
        <v>384467.03474560002</v>
      </c>
      <c r="R2336" s="22">
        <f>IF(AND(Table1_2[[#This Row],[Bank Deposit]]&gt;=500000),Table1_2[[#This Row],[Bank Deposit]]+Table1_2[[#This Row],[Bank Deposit]]*0.02,Table1_2[[#This Row],[Bank Deposit]])</f>
        <v>513802.56</v>
      </c>
    </row>
    <row r="2337" spans="1:18" x14ac:dyDescent="0.25">
      <c r="A2337" s="21" t="s">
        <v>6898</v>
      </c>
      <c r="B2337">
        <v>319128070</v>
      </c>
      <c r="C2337">
        <v>67</v>
      </c>
      <c r="D2337" s="8">
        <v>20234.25</v>
      </c>
      <c r="E2337" s="21" t="s">
        <v>12</v>
      </c>
      <c r="F2337" s="21" t="s">
        <v>1400</v>
      </c>
      <c r="G2337" s="21" t="s">
        <v>4088</v>
      </c>
      <c r="H2337" s="22">
        <v>727295</v>
      </c>
      <c r="I2337" s="22">
        <v>234789.94044000001</v>
      </c>
      <c r="J2337" s="21" t="s">
        <v>6900</v>
      </c>
      <c r="K2337" s="21"/>
      <c r="L2337" s="22">
        <v>1406144817</v>
      </c>
      <c r="M2337" s="22">
        <v>6295182894</v>
      </c>
      <c r="N2337" s="21" t="s">
        <v>12515</v>
      </c>
      <c r="O2337" s="8">
        <v>44289</v>
      </c>
      <c r="P2337" s="21" t="s">
        <v>12516</v>
      </c>
      <c r="Q2337" s="22">
        <f>Table1_2[[#This Row],[Bank Deposit]]-Table1_2[[#This Row],[Saving Accounts]]</f>
        <v>492505.05955999997</v>
      </c>
      <c r="R2337" s="22">
        <f>IF(AND(Table1_2[[#This Row],[Bank Deposit]]&gt;=500000),Table1_2[[#This Row],[Bank Deposit]]+Table1_2[[#This Row],[Bank Deposit]]*0.02,Table1_2[[#This Row],[Bank Deposit]])</f>
        <v>741840.9</v>
      </c>
    </row>
    <row r="2338" spans="1:18" x14ac:dyDescent="0.25">
      <c r="A2338" s="21" t="s">
        <v>8478</v>
      </c>
      <c r="B2338">
        <v>759998406</v>
      </c>
      <c r="C2338">
        <v>43</v>
      </c>
      <c r="D2338" s="8">
        <v>29000.25</v>
      </c>
      <c r="E2338" s="21" t="s">
        <v>12</v>
      </c>
      <c r="F2338" s="21" t="s">
        <v>349</v>
      </c>
      <c r="G2338" s="21" t="s">
        <v>2773</v>
      </c>
      <c r="H2338" s="22">
        <v>691699</v>
      </c>
      <c r="I2338" s="22">
        <v>359475.43129343999</v>
      </c>
      <c r="J2338" s="21" t="s">
        <v>8480</v>
      </c>
      <c r="K2338" s="21"/>
      <c r="L2338" s="22">
        <v>1329878865</v>
      </c>
      <c r="M2338" s="22">
        <v>0</v>
      </c>
      <c r="N2338" s="21" t="s">
        <v>12509</v>
      </c>
      <c r="O2338" s="8">
        <v>44269</v>
      </c>
      <c r="P2338" s="21" t="s">
        <v>12519</v>
      </c>
      <c r="Q2338" s="22">
        <f>Table1_2[[#This Row],[Bank Deposit]]-Table1_2[[#This Row],[Saving Accounts]]</f>
        <v>332223.56870656001</v>
      </c>
      <c r="R2338" s="22">
        <f>IF(AND(Table1_2[[#This Row],[Bank Deposit]]&gt;=500000),Table1_2[[#This Row],[Bank Deposit]]+Table1_2[[#This Row],[Bank Deposit]]*0.02,Table1_2[[#This Row],[Bank Deposit]])</f>
        <v>705532.98</v>
      </c>
    </row>
    <row r="2339" spans="1:18" x14ac:dyDescent="0.25">
      <c r="A2339" s="21" t="s">
        <v>8043</v>
      </c>
      <c r="B2339">
        <v>329863838</v>
      </c>
      <c r="C2339">
        <v>22</v>
      </c>
      <c r="D2339" s="8">
        <v>36670.5</v>
      </c>
      <c r="E2339" s="21" t="s">
        <v>12</v>
      </c>
      <c r="F2339" s="21" t="s">
        <v>1400</v>
      </c>
      <c r="G2339" s="21" t="s">
        <v>3583</v>
      </c>
      <c r="H2339" s="22">
        <v>1159375</v>
      </c>
      <c r="I2339" s="22">
        <v>326746.6570368</v>
      </c>
      <c r="J2339" s="21" t="s">
        <v>8045</v>
      </c>
      <c r="K2339" s="21"/>
      <c r="L2339" s="22">
        <v>2558127936</v>
      </c>
      <c r="M2339" s="22">
        <v>5146602048</v>
      </c>
      <c r="N2339" s="21" t="s">
        <v>12515</v>
      </c>
      <c r="O2339" s="8">
        <v>44315</v>
      </c>
      <c r="P2339" s="21" t="s">
        <v>12516</v>
      </c>
      <c r="Q2339" s="22">
        <f>Table1_2[[#This Row],[Bank Deposit]]-Table1_2[[#This Row],[Saving Accounts]]</f>
        <v>832628.34296320006</v>
      </c>
      <c r="R2339" s="22">
        <f>IF(AND(Table1_2[[#This Row],[Bank Deposit]]&gt;=500000),Table1_2[[#This Row],[Bank Deposit]]+Table1_2[[#This Row],[Bank Deposit]]*0.02,Table1_2[[#This Row],[Bank Deposit]])</f>
        <v>1182562.5</v>
      </c>
    </row>
    <row r="2340" spans="1:18" x14ac:dyDescent="0.25">
      <c r="A2340" s="21" t="s">
        <v>6114</v>
      </c>
      <c r="B2340">
        <v>392368542</v>
      </c>
      <c r="C2340">
        <v>31</v>
      </c>
      <c r="D2340" s="8">
        <v>33383.25</v>
      </c>
      <c r="E2340" s="21" t="s">
        <v>12</v>
      </c>
      <c r="F2340" s="21" t="s">
        <v>774</v>
      </c>
      <c r="G2340" s="21" t="s">
        <v>4074</v>
      </c>
      <c r="H2340" s="22">
        <v>816992</v>
      </c>
      <c r="I2340" s="22">
        <v>348296.638095</v>
      </c>
      <c r="J2340" s="21" t="s">
        <v>6116</v>
      </c>
      <c r="K2340" s="21"/>
      <c r="L2340" s="22">
        <v>272202645</v>
      </c>
      <c r="M2340" s="22">
        <v>0</v>
      </c>
      <c r="N2340" s="21" t="s">
        <v>12525</v>
      </c>
      <c r="O2340" s="8">
        <v>44399</v>
      </c>
      <c r="P2340" s="21" t="s">
        <v>12561</v>
      </c>
      <c r="Q2340" s="22">
        <f>Table1_2[[#This Row],[Bank Deposit]]-Table1_2[[#This Row],[Saving Accounts]]</f>
        <v>468695.361905</v>
      </c>
      <c r="R2340" s="22">
        <f>IF(AND(Table1_2[[#This Row],[Bank Deposit]]&gt;=500000),Table1_2[[#This Row],[Bank Deposit]]+Table1_2[[#This Row],[Bank Deposit]]*0.02,Table1_2[[#This Row],[Bank Deposit]])</f>
        <v>833331.84</v>
      </c>
    </row>
    <row r="2341" spans="1:18" x14ac:dyDescent="0.25">
      <c r="A2341" s="21" t="s">
        <v>5816</v>
      </c>
      <c r="B2341">
        <v>991561578</v>
      </c>
      <c r="C2341">
        <v>46</v>
      </c>
      <c r="D2341" s="8">
        <v>27904.5</v>
      </c>
      <c r="E2341" s="21" t="s">
        <v>1094</v>
      </c>
      <c r="F2341" s="21" t="s">
        <v>1576</v>
      </c>
      <c r="G2341" s="21" t="s">
        <v>4220</v>
      </c>
      <c r="H2341" s="22">
        <v>635577</v>
      </c>
      <c r="I2341" s="22">
        <v>404551.87194464001</v>
      </c>
      <c r="J2341" s="21" t="s">
        <v>5818</v>
      </c>
      <c r="K2341" s="21"/>
      <c r="L2341" s="22">
        <v>746145792</v>
      </c>
      <c r="M2341" s="22">
        <v>0</v>
      </c>
      <c r="N2341" s="21" t="s">
        <v>12505</v>
      </c>
      <c r="O2341" s="8">
        <v>44349</v>
      </c>
      <c r="P2341" s="21" t="s">
        <v>12512</v>
      </c>
      <c r="Q2341" s="22">
        <f>Table1_2[[#This Row],[Bank Deposit]]-Table1_2[[#This Row],[Saving Accounts]]</f>
        <v>231025.12805535999</v>
      </c>
      <c r="R2341" s="22">
        <f>IF(AND(Table1_2[[#This Row],[Bank Deposit]]&gt;=500000),Table1_2[[#This Row],[Bank Deposit]]+Table1_2[[#This Row],[Bank Deposit]]*0.02,Table1_2[[#This Row],[Bank Deposit]])</f>
        <v>648288.54</v>
      </c>
    </row>
    <row r="2342" spans="1:18" x14ac:dyDescent="0.25">
      <c r="A2342" s="21" t="s">
        <v>583</v>
      </c>
      <c r="B2342">
        <v>437840646</v>
      </c>
      <c r="C2342">
        <v>33</v>
      </c>
      <c r="D2342" s="8">
        <v>32652.75</v>
      </c>
      <c r="E2342" s="21" t="s">
        <v>12</v>
      </c>
      <c r="F2342" s="21" t="s">
        <v>78</v>
      </c>
      <c r="G2342" s="21" t="s">
        <v>14</v>
      </c>
      <c r="H2342" s="22">
        <v>743987</v>
      </c>
      <c r="I2342" s="22">
        <v>109418.67832896</v>
      </c>
      <c r="J2342" s="21" t="s">
        <v>585</v>
      </c>
      <c r="K2342" s="21"/>
      <c r="L2342" s="22">
        <v>648211968</v>
      </c>
      <c r="M2342" s="22">
        <v>0</v>
      </c>
      <c r="N2342" s="21" t="s">
        <v>12505</v>
      </c>
      <c r="O2342" s="8">
        <v>44390</v>
      </c>
      <c r="P2342" s="21" t="s">
        <v>12506</v>
      </c>
      <c r="Q2342" s="22">
        <f>Table1_2[[#This Row],[Bank Deposit]]-Table1_2[[#This Row],[Saving Accounts]]</f>
        <v>634568.32167104003</v>
      </c>
      <c r="R2342" s="22">
        <f>IF(AND(Table1_2[[#This Row],[Bank Deposit]]&gt;=500000),Table1_2[[#This Row],[Bank Deposit]]+Table1_2[[#This Row],[Bank Deposit]]*0.02,Table1_2[[#This Row],[Bank Deposit]])</f>
        <v>758866.74</v>
      </c>
    </row>
    <row r="2343" spans="1:18" x14ac:dyDescent="0.25">
      <c r="A2343" s="21" t="s">
        <v>2210</v>
      </c>
      <c r="B2343">
        <v>325234622</v>
      </c>
      <c r="C2343">
        <v>46</v>
      </c>
      <c r="D2343" s="8">
        <v>27904.5</v>
      </c>
      <c r="E2343" s="21" t="s">
        <v>1094</v>
      </c>
      <c r="F2343" s="21" t="s">
        <v>2211</v>
      </c>
      <c r="G2343" s="21" t="s">
        <v>1964</v>
      </c>
      <c r="H2343" s="22">
        <v>372283</v>
      </c>
      <c r="I2343" s="22">
        <v>45205.751606400001</v>
      </c>
      <c r="J2343" s="21" t="s">
        <v>2213</v>
      </c>
      <c r="K2343" s="21"/>
      <c r="L2343" s="22">
        <v>652490328</v>
      </c>
      <c r="M2343" s="22">
        <v>0</v>
      </c>
      <c r="N2343" s="21" t="s">
        <v>12539</v>
      </c>
      <c r="O2343" s="8">
        <v>44221</v>
      </c>
      <c r="P2343" s="21" t="s">
        <v>12512</v>
      </c>
      <c r="Q2343" s="22">
        <f>Table1_2[[#This Row],[Bank Deposit]]-Table1_2[[#This Row],[Saving Accounts]]</f>
        <v>327077.24839359999</v>
      </c>
      <c r="R2343" s="22">
        <f>IF(AND(Table1_2[[#This Row],[Bank Deposit]]&gt;=500000),Table1_2[[#This Row],[Bank Deposit]]+Table1_2[[#This Row],[Bank Deposit]]*0.02,Table1_2[[#This Row],[Bank Deposit]])</f>
        <v>372283</v>
      </c>
    </row>
    <row r="2344" spans="1:18" x14ac:dyDescent="0.25">
      <c r="A2344" s="21" t="s">
        <v>7947</v>
      </c>
      <c r="B2344">
        <v>664809064</v>
      </c>
      <c r="C2344">
        <v>52</v>
      </c>
      <c r="D2344" s="8">
        <v>25713</v>
      </c>
      <c r="E2344" s="21" t="s">
        <v>12</v>
      </c>
      <c r="F2344" s="21" t="s">
        <v>947</v>
      </c>
      <c r="G2344" s="21" t="s">
        <v>3583</v>
      </c>
      <c r="H2344" s="22">
        <v>1120244</v>
      </c>
      <c r="I2344" s="22">
        <v>546244.24128119997</v>
      </c>
      <c r="J2344" s="21" t="s">
        <v>7949</v>
      </c>
      <c r="K2344" s="21"/>
      <c r="L2344" s="22">
        <v>1242342681</v>
      </c>
      <c r="M2344" s="22">
        <v>0</v>
      </c>
      <c r="N2344" s="21" t="s">
        <v>12525</v>
      </c>
      <c r="O2344" s="8">
        <v>44678</v>
      </c>
      <c r="P2344" s="21" t="s">
        <v>12506</v>
      </c>
      <c r="Q2344" s="22">
        <f>Table1_2[[#This Row],[Bank Deposit]]-Table1_2[[#This Row],[Saving Accounts]]</f>
        <v>573999.75871880003</v>
      </c>
      <c r="R2344" s="22">
        <f>IF(AND(Table1_2[[#This Row],[Bank Deposit]]&gt;=500000),Table1_2[[#This Row],[Bank Deposit]]+Table1_2[[#This Row],[Bank Deposit]]*0.02,Table1_2[[#This Row],[Bank Deposit]])</f>
        <v>1142648.8799999999</v>
      </c>
    </row>
    <row r="2345" spans="1:18" x14ac:dyDescent="0.25">
      <c r="A2345" s="21" t="s">
        <v>6939</v>
      </c>
      <c r="B2345">
        <v>926617488</v>
      </c>
      <c r="C2345">
        <v>78</v>
      </c>
      <c r="D2345" s="8">
        <v>16216.5</v>
      </c>
      <c r="E2345" s="21" t="s">
        <v>12</v>
      </c>
      <c r="F2345" s="21" t="s">
        <v>1083</v>
      </c>
      <c r="G2345" s="21" t="s">
        <v>4066</v>
      </c>
      <c r="H2345" s="22">
        <v>140518</v>
      </c>
      <c r="I2345" s="22">
        <v>134896.93324799999</v>
      </c>
      <c r="J2345" s="21" t="s">
        <v>6941</v>
      </c>
      <c r="K2345" s="21"/>
      <c r="L2345" s="22">
        <v>2290599675</v>
      </c>
      <c r="M2345" s="22">
        <v>0</v>
      </c>
      <c r="N2345" s="21" t="s">
        <v>12505</v>
      </c>
      <c r="O2345" s="8">
        <v>44533</v>
      </c>
      <c r="P2345" s="21" t="s">
        <v>12512</v>
      </c>
      <c r="Q2345" s="22">
        <f>Table1_2[[#This Row],[Bank Deposit]]-Table1_2[[#This Row],[Saving Accounts]]</f>
        <v>5621.0667520000134</v>
      </c>
      <c r="R2345" s="22">
        <f>IF(AND(Table1_2[[#This Row],[Bank Deposit]]&gt;=500000),Table1_2[[#This Row],[Bank Deposit]]+Table1_2[[#This Row],[Bank Deposit]]*0.02,Table1_2[[#This Row],[Bank Deposit]])</f>
        <v>140518</v>
      </c>
    </row>
    <row r="2346" spans="1:18" x14ac:dyDescent="0.25">
      <c r="A2346" s="21" t="s">
        <v>3300</v>
      </c>
      <c r="B2346">
        <v>549557294</v>
      </c>
      <c r="C2346">
        <v>39</v>
      </c>
      <c r="D2346" s="8">
        <v>30461.25</v>
      </c>
      <c r="E2346" s="21" t="s">
        <v>1094</v>
      </c>
      <c r="F2346" s="21" t="s">
        <v>349</v>
      </c>
      <c r="G2346" s="21" t="s">
        <v>3058</v>
      </c>
      <c r="H2346" s="22">
        <v>372862</v>
      </c>
      <c r="I2346" s="22">
        <v>124959.1570624</v>
      </c>
      <c r="J2346" s="21" t="s">
        <v>3302</v>
      </c>
      <c r="K2346" s="21"/>
      <c r="L2346" s="22">
        <v>57690282</v>
      </c>
      <c r="M2346" s="22">
        <v>0</v>
      </c>
      <c r="N2346" s="21" t="s">
        <v>12509</v>
      </c>
      <c r="O2346" s="8">
        <v>44585</v>
      </c>
      <c r="P2346" s="21" t="s">
        <v>12519</v>
      </c>
      <c r="Q2346" s="22">
        <f>Table1_2[[#This Row],[Bank Deposit]]-Table1_2[[#This Row],[Saving Accounts]]</f>
        <v>247902.84293759998</v>
      </c>
      <c r="R2346" s="22">
        <f>IF(AND(Table1_2[[#This Row],[Bank Deposit]]&gt;=500000),Table1_2[[#This Row],[Bank Deposit]]+Table1_2[[#This Row],[Bank Deposit]]*0.02,Table1_2[[#This Row],[Bank Deposit]])</f>
        <v>372862</v>
      </c>
    </row>
    <row r="2347" spans="1:18" x14ac:dyDescent="0.25">
      <c r="A2347" s="21" t="s">
        <v>3300</v>
      </c>
      <c r="B2347">
        <v>915341022</v>
      </c>
      <c r="C2347">
        <v>37</v>
      </c>
      <c r="D2347" s="8">
        <v>31191.75</v>
      </c>
      <c r="E2347" s="21" t="s">
        <v>1094</v>
      </c>
      <c r="F2347" s="21" t="s">
        <v>63</v>
      </c>
      <c r="G2347" s="21" t="s">
        <v>4054</v>
      </c>
      <c r="H2347" s="22">
        <v>955896</v>
      </c>
      <c r="I2347" s="22">
        <v>384211.65718571999</v>
      </c>
      <c r="J2347" s="21" t="s">
        <v>5110</v>
      </c>
      <c r="K2347" s="21"/>
      <c r="L2347" s="22">
        <v>57690282</v>
      </c>
      <c r="M2347" s="22">
        <v>0</v>
      </c>
      <c r="N2347" s="21" t="s">
        <v>12505</v>
      </c>
      <c r="O2347" s="8">
        <v>44673</v>
      </c>
      <c r="P2347" s="21" t="s">
        <v>12564</v>
      </c>
      <c r="Q2347" s="22">
        <f>Table1_2[[#This Row],[Bank Deposit]]-Table1_2[[#This Row],[Saving Accounts]]</f>
        <v>571684.34281427995</v>
      </c>
      <c r="R2347" s="22">
        <f>IF(AND(Table1_2[[#This Row],[Bank Deposit]]&gt;=500000),Table1_2[[#This Row],[Bank Deposit]]+Table1_2[[#This Row],[Bank Deposit]]*0.02,Table1_2[[#This Row],[Bank Deposit]])</f>
        <v>975013.92</v>
      </c>
    </row>
    <row r="2348" spans="1:18" x14ac:dyDescent="0.25">
      <c r="A2348" s="21" t="s">
        <v>8034</v>
      </c>
      <c r="B2348">
        <v>955633879</v>
      </c>
      <c r="C2348">
        <v>76</v>
      </c>
      <c r="D2348" s="8">
        <v>16947</v>
      </c>
      <c r="E2348" s="21" t="s">
        <v>12</v>
      </c>
      <c r="F2348" s="21" t="s">
        <v>665</v>
      </c>
      <c r="G2348" s="21" t="s">
        <v>3583</v>
      </c>
      <c r="H2348" s="22">
        <v>980906</v>
      </c>
      <c r="I2348" s="22">
        <v>456684.24914720003</v>
      </c>
      <c r="J2348" s="21" t="s">
        <v>8036</v>
      </c>
      <c r="K2348" s="21"/>
      <c r="L2348" s="22">
        <v>527540968</v>
      </c>
      <c r="M2348" s="22">
        <v>0</v>
      </c>
      <c r="N2348" s="21" t="s">
        <v>12539</v>
      </c>
      <c r="O2348" s="8">
        <v>44406</v>
      </c>
      <c r="P2348" s="21" t="s">
        <v>12566</v>
      </c>
      <c r="Q2348" s="22">
        <f>Table1_2[[#This Row],[Bank Deposit]]-Table1_2[[#This Row],[Saving Accounts]]</f>
        <v>524221.75085279997</v>
      </c>
      <c r="R2348" s="22">
        <f>IF(AND(Table1_2[[#This Row],[Bank Deposit]]&gt;=500000),Table1_2[[#This Row],[Bank Deposit]]+Table1_2[[#This Row],[Bank Deposit]]*0.02,Table1_2[[#This Row],[Bank Deposit]])</f>
        <v>1000524.12</v>
      </c>
    </row>
    <row r="2349" spans="1:18" x14ac:dyDescent="0.25">
      <c r="A2349" s="21" t="s">
        <v>7187</v>
      </c>
      <c r="B2349">
        <v>996934429</v>
      </c>
      <c r="C2349">
        <v>82</v>
      </c>
      <c r="D2349" s="8">
        <v>14755.5</v>
      </c>
      <c r="E2349" s="21" t="s">
        <v>12</v>
      </c>
      <c r="F2349" s="21" t="s">
        <v>514</v>
      </c>
      <c r="G2349" s="21" t="s">
        <v>4119</v>
      </c>
      <c r="H2349" s="22">
        <v>276912</v>
      </c>
      <c r="I2349" s="22">
        <v>184869.10140295999</v>
      </c>
      <c r="J2349" s="21" t="s">
        <v>7189</v>
      </c>
      <c r="K2349" s="21"/>
      <c r="L2349" s="22">
        <v>577448396</v>
      </c>
      <c r="M2349" s="22">
        <v>0</v>
      </c>
      <c r="N2349" s="21" t="s">
        <v>12522</v>
      </c>
      <c r="O2349" s="8">
        <v>44222</v>
      </c>
      <c r="P2349" s="21" t="s">
        <v>12510</v>
      </c>
      <c r="Q2349" s="22">
        <f>Table1_2[[#This Row],[Bank Deposit]]-Table1_2[[#This Row],[Saving Accounts]]</f>
        <v>92042.89859704001</v>
      </c>
      <c r="R2349" s="22">
        <f>IF(AND(Table1_2[[#This Row],[Bank Deposit]]&gt;=500000),Table1_2[[#This Row],[Bank Deposit]]+Table1_2[[#This Row],[Bank Deposit]]*0.02,Table1_2[[#This Row],[Bank Deposit]])</f>
        <v>276912</v>
      </c>
    </row>
    <row r="2350" spans="1:18" x14ac:dyDescent="0.25">
      <c r="A2350" s="21" t="s">
        <v>623</v>
      </c>
      <c r="B2350">
        <v>637878422</v>
      </c>
      <c r="C2350">
        <v>21</v>
      </c>
      <c r="D2350" s="8">
        <v>37035.75</v>
      </c>
      <c r="E2350" s="21" t="s">
        <v>12</v>
      </c>
      <c r="F2350" s="21" t="s">
        <v>29</v>
      </c>
      <c r="G2350" s="21" t="s">
        <v>14</v>
      </c>
      <c r="H2350" s="22">
        <v>291883</v>
      </c>
      <c r="I2350" s="22">
        <v>86416.572359040001</v>
      </c>
      <c r="J2350" s="21" t="s">
        <v>625</v>
      </c>
      <c r="K2350" s="21"/>
      <c r="L2350" s="22">
        <v>360302976</v>
      </c>
      <c r="M2350" s="22">
        <v>530279442</v>
      </c>
      <c r="N2350" s="21" t="s">
        <v>12515</v>
      </c>
      <c r="O2350" s="8">
        <v>44338</v>
      </c>
      <c r="P2350" s="21" t="s">
        <v>12516</v>
      </c>
      <c r="Q2350" s="22">
        <f>Table1_2[[#This Row],[Bank Deposit]]-Table1_2[[#This Row],[Saving Accounts]]</f>
        <v>205466.42764096</v>
      </c>
      <c r="R2350" s="22">
        <f>IF(AND(Table1_2[[#This Row],[Bank Deposit]]&gt;=500000),Table1_2[[#This Row],[Bank Deposit]]+Table1_2[[#This Row],[Bank Deposit]]*0.02,Table1_2[[#This Row],[Bank Deposit]])</f>
        <v>291883</v>
      </c>
    </row>
    <row r="2351" spans="1:18" x14ac:dyDescent="0.25">
      <c r="A2351" s="21" t="s">
        <v>6334</v>
      </c>
      <c r="B2351">
        <v>64456357</v>
      </c>
      <c r="C2351">
        <v>60</v>
      </c>
      <c r="D2351" s="8">
        <v>22791</v>
      </c>
      <c r="E2351" s="21" t="s">
        <v>12</v>
      </c>
      <c r="F2351" s="21" t="s">
        <v>251</v>
      </c>
      <c r="G2351" s="21" t="s">
        <v>4066</v>
      </c>
      <c r="H2351" s="22">
        <v>2340902</v>
      </c>
      <c r="I2351" s="22">
        <v>578202.75368960004</v>
      </c>
      <c r="J2351" s="21" t="s">
        <v>6336</v>
      </c>
      <c r="K2351" s="21"/>
      <c r="L2351" s="22">
        <v>1388444094</v>
      </c>
      <c r="M2351" s="22">
        <v>0</v>
      </c>
      <c r="N2351" s="21" t="s">
        <v>12509</v>
      </c>
      <c r="O2351" s="8">
        <v>44215</v>
      </c>
      <c r="P2351" s="21" t="s">
        <v>12519</v>
      </c>
      <c r="Q2351" s="22">
        <f>Table1_2[[#This Row],[Bank Deposit]]-Table1_2[[#This Row],[Saving Accounts]]</f>
        <v>1762699.2463103998</v>
      </c>
      <c r="R2351" s="22">
        <f>IF(AND(Table1_2[[#This Row],[Bank Deposit]]&gt;=500000),Table1_2[[#This Row],[Bank Deposit]]+Table1_2[[#This Row],[Bank Deposit]]*0.02,Table1_2[[#This Row],[Bank Deposit]])</f>
        <v>2387720.04</v>
      </c>
    </row>
    <row r="2352" spans="1:18" x14ac:dyDescent="0.25">
      <c r="A2352" s="21" t="s">
        <v>4527</v>
      </c>
      <c r="B2352">
        <v>578792341</v>
      </c>
      <c r="C2352">
        <v>58</v>
      </c>
      <c r="D2352" s="8">
        <v>23521.5</v>
      </c>
      <c r="E2352" s="21" t="s">
        <v>1094</v>
      </c>
      <c r="F2352" s="21" t="s">
        <v>323</v>
      </c>
      <c r="G2352" s="21" t="s">
        <v>4220</v>
      </c>
      <c r="H2352" s="22">
        <v>423245</v>
      </c>
      <c r="I2352" s="22">
        <v>52905.676319999999</v>
      </c>
      <c r="J2352" s="21" t="s">
        <v>4529</v>
      </c>
      <c r="K2352" s="21"/>
      <c r="L2352" s="22">
        <v>8271471</v>
      </c>
      <c r="M2352" s="22">
        <v>0</v>
      </c>
      <c r="N2352" s="21" t="s">
        <v>12505</v>
      </c>
      <c r="O2352" s="8">
        <v>44280</v>
      </c>
      <c r="P2352" s="21" t="s">
        <v>12506</v>
      </c>
      <c r="Q2352" s="22">
        <f>Table1_2[[#This Row],[Bank Deposit]]-Table1_2[[#This Row],[Saving Accounts]]</f>
        <v>370339.32368000003</v>
      </c>
      <c r="R2352" s="22">
        <f>IF(AND(Table1_2[[#This Row],[Bank Deposit]]&gt;=500000),Table1_2[[#This Row],[Bank Deposit]]+Table1_2[[#This Row],[Bank Deposit]]*0.02,Table1_2[[#This Row],[Bank Deposit]])</f>
        <v>423245</v>
      </c>
    </row>
    <row r="2353" spans="1:18" x14ac:dyDescent="0.25">
      <c r="A2353" s="21" t="s">
        <v>3683</v>
      </c>
      <c r="B2353">
        <v>73715561</v>
      </c>
      <c r="C2353">
        <v>76</v>
      </c>
      <c r="D2353" s="8">
        <v>16947</v>
      </c>
      <c r="E2353" s="21" t="s">
        <v>1094</v>
      </c>
      <c r="F2353" s="21" t="s">
        <v>442</v>
      </c>
      <c r="G2353" s="21" t="s">
        <v>3583</v>
      </c>
      <c r="H2353" s="22">
        <v>257215</v>
      </c>
      <c r="I2353" s="22">
        <v>76064.626176000005</v>
      </c>
      <c r="J2353" s="21" t="s">
        <v>3685</v>
      </c>
      <c r="K2353" s="21"/>
      <c r="L2353" s="22">
        <v>3211197624</v>
      </c>
      <c r="M2353" s="22">
        <v>0</v>
      </c>
      <c r="N2353" s="21" t="s">
        <v>12522</v>
      </c>
      <c r="O2353" s="8">
        <v>44570</v>
      </c>
      <c r="P2353" s="21" t="s">
        <v>12510</v>
      </c>
      <c r="Q2353" s="22">
        <f>Table1_2[[#This Row],[Bank Deposit]]-Table1_2[[#This Row],[Saving Accounts]]</f>
        <v>181150.37382400001</v>
      </c>
      <c r="R2353" s="22">
        <f>IF(AND(Table1_2[[#This Row],[Bank Deposit]]&gt;=500000),Table1_2[[#This Row],[Bank Deposit]]+Table1_2[[#This Row],[Bank Deposit]]*0.02,Table1_2[[#This Row],[Bank Deposit]])</f>
        <v>257215</v>
      </c>
    </row>
    <row r="2354" spans="1:18" x14ac:dyDescent="0.25">
      <c r="A2354" s="21" t="s">
        <v>601</v>
      </c>
      <c r="B2354">
        <v>827410722</v>
      </c>
      <c r="C2354">
        <v>81</v>
      </c>
      <c r="D2354" s="8">
        <v>15120.75</v>
      </c>
      <c r="E2354" s="21" t="s">
        <v>12</v>
      </c>
      <c r="F2354" s="21" t="s">
        <v>602</v>
      </c>
      <c r="G2354" s="21" t="s">
        <v>14</v>
      </c>
      <c r="H2354" s="22">
        <v>540168</v>
      </c>
      <c r="I2354" s="22">
        <v>267365.0785</v>
      </c>
      <c r="J2354" s="21" t="s">
        <v>604</v>
      </c>
      <c r="K2354" s="21"/>
      <c r="L2354" s="22">
        <v>1326964716</v>
      </c>
      <c r="M2354" s="22">
        <v>0</v>
      </c>
      <c r="N2354" s="21" t="s">
        <v>12522</v>
      </c>
      <c r="O2354" s="8">
        <v>44404</v>
      </c>
      <c r="P2354" s="21" t="s">
        <v>12510</v>
      </c>
      <c r="Q2354" s="22">
        <f>Table1_2[[#This Row],[Bank Deposit]]-Table1_2[[#This Row],[Saving Accounts]]</f>
        <v>272802.9215</v>
      </c>
      <c r="R2354" s="22">
        <f>IF(AND(Table1_2[[#This Row],[Bank Deposit]]&gt;=500000),Table1_2[[#This Row],[Bank Deposit]]+Table1_2[[#This Row],[Bank Deposit]]*0.02,Table1_2[[#This Row],[Bank Deposit]])</f>
        <v>550971.36</v>
      </c>
    </row>
    <row r="2355" spans="1:18" x14ac:dyDescent="0.25">
      <c r="A2355" s="21" t="s">
        <v>3207</v>
      </c>
      <c r="B2355">
        <v>258310082</v>
      </c>
      <c r="C2355">
        <v>33</v>
      </c>
      <c r="D2355" s="8">
        <v>32652.75</v>
      </c>
      <c r="E2355" s="21" t="s">
        <v>1094</v>
      </c>
      <c r="F2355" s="21" t="s">
        <v>135</v>
      </c>
      <c r="G2355" s="21" t="s">
        <v>3058</v>
      </c>
      <c r="H2355" s="22">
        <v>350287</v>
      </c>
      <c r="I2355" s="22">
        <v>188024.90563584</v>
      </c>
      <c r="J2355" s="21" t="s">
        <v>3209</v>
      </c>
      <c r="K2355" s="21"/>
      <c r="L2355" s="22">
        <v>588736812</v>
      </c>
      <c r="M2355" s="22">
        <v>0</v>
      </c>
      <c r="N2355" s="21" t="s">
        <v>12539</v>
      </c>
      <c r="O2355" s="8">
        <v>44671</v>
      </c>
      <c r="P2355" s="21" t="s">
        <v>12510</v>
      </c>
      <c r="Q2355" s="22">
        <f>Table1_2[[#This Row],[Bank Deposit]]-Table1_2[[#This Row],[Saving Accounts]]</f>
        <v>162262.09436416</v>
      </c>
      <c r="R2355" s="22">
        <f>IF(AND(Table1_2[[#This Row],[Bank Deposit]]&gt;=500000),Table1_2[[#This Row],[Bank Deposit]]+Table1_2[[#This Row],[Bank Deposit]]*0.02,Table1_2[[#This Row],[Bank Deposit]])</f>
        <v>350287</v>
      </c>
    </row>
    <row r="2356" spans="1:18" x14ac:dyDescent="0.25">
      <c r="A2356" s="21" t="s">
        <v>6624</v>
      </c>
      <c r="B2356">
        <v>885948947</v>
      </c>
      <c r="C2356">
        <v>39</v>
      </c>
      <c r="D2356" s="8">
        <v>30461.25</v>
      </c>
      <c r="E2356" s="21" t="s">
        <v>12</v>
      </c>
      <c r="F2356" s="21" t="s">
        <v>519</v>
      </c>
      <c r="G2356" s="21" t="s">
        <v>4084</v>
      </c>
      <c r="H2356" s="22">
        <v>1418385</v>
      </c>
      <c r="I2356" s="22">
        <v>563747.99045040004</v>
      </c>
      <c r="J2356" s="21" t="s">
        <v>6626</v>
      </c>
      <c r="K2356" s="21"/>
      <c r="L2356" s="22">
        <v>1022088724</v>
      </c>
      <c r="M2356" s="22">
        <v>0</v>
      </c>
      <c r="N2356" s="21" t="s">
        <v>12505</v>
      </c>
      <c r="O2356" s="8">
        <v>44582</v>
      </c>
      <c r="P2356" s="21" t="s">
        <v>12564</v>
      </c>
      <c r="Q2356" s="22">
        <f>Table1_2[[#This Row],[Bank Deposit]]-Table1_2[[#This Row],[Saving Accounts]]</f>
        <v>854637.00954959996</v>
      </c>
      <c r="R2356" s="22">
        <f>IF(AND(Table1_2[[#This Row],[Bank Deposit]]&gt;=500000),Table1_2[[#This Row],[Bank Deposit]]+Table1_2[[#This Row],[Bank Deposit]]*0.02,Table1_2[[#This Row],[Bank Deposit]])</f>
        <v>1446752.7</v>
      </c>
    </row>
    <row r="2357" spans="1:18" x14ac:dyDescent="0.25">
      <c r="A2357" s="21" t="s">
        <v>3601</v>
      </c>
      <c r="B2357">
        <v>243026401</v>
      </c>
      <c r="C2357">
        <v>75</v>
      </c>
      <c r="D2357" s="8">
        <v>17312.25</v>
      </c>
      <c r="E2357" s="21" t="s">
        <v>1094</v>
      </c>
      <c r="F2357" s="21" t="s">
        <v>120</v>
      </c>
      <c r="G2357" s="21" t="s">
        <v>3583</v>
      </c>
      <c r="H2357" s="22">
        <v>75793</v>
      </c>
      <c r="I2357" s="22">
        <v>73050.023249279999</v>
      </c>
      <c r="J2357" s="21" t="s">
        <v>3603</v>
      </c>
      <c r="K2357" s="21"/>
      <c r="L2357" s="22">
        <v>1903819209</v>
      </c>
      <c r="M2357" s="22">
        <v>0</v>
      </c>
      <c r="N2357" s="21" t="s">
        <v>12509</v>
      </c>
      <c r="O2357" s="8">
        <v>44509</v>
      </c>
      <c r="P2357" s="21" t="s">
        <v>12519</v>
      </c>
      <c r="Q2357" s="22">
        <f>Table1_2[[#This Row],[Bank Deposit]]-Table1_2[[#This Row],[Saving Accounts]]</f>
        <v>2742.9767507200013</v>
      </c>
      <c r="R2357" s="22">
        <f>IF(AND(Table1_2[[#This Row],[Bank Deposit]]&gt;=500000),Table1_2[[#This Row],[Bank Deposit]]+Table1_2[[#This Row],[Bank Deposit]]*0.02,Table1_2[[#This Row],[Bank Deposit]])</f>
        <v>75793</v>
      </c>
    </row>
    <row r="2358" spans="1:18" x14ac:dyDescent="0.25">
      <c r="A2358" s="21" t="s">
        <v>4219</v>
      </c>
      <c r="B2358">
        <v>933105282</v>
      </c>
      <c r="C2358">
        <v>35</v>
      </c>
      <c r="D2358" s="8">
        <v>31922.25</v>
      </c>
      <c r="E2358" s="21" t="s">
        <v>1094</v>
      </c>
      <c r="F2358" s="21" t="s">
        <v>1047</v>
      </c>
      <c r="G2358" s="21" t="s">
        <v>4220</v>
      </c>
      <c r="H2358" s="22">
        <v>373371</v>
      </c>
      <c r="I2358" s="22">
        <v>57965.812725600001</v>
      </c>
      <c r="J2358" s="21" t="s">
        <v>4222</v>
      </c>
      <c r="K2358" s="21"/>
      <c r="L2358" s="22">
        <v>2473655733</v>
      </c>
      <c r="M2358" s="22">
        <v>0</v>
      </c>
      <c r="N2358" s="21" t="s">
        <v>12509</v>
      </c>
      <c r="O2358" s="8">
        <v>44586</v>
      </c>
      <c r="P2358" s="21" t="s">
        <v>12519</v>
      </c>
      <c r="Q2358" s="22">
        <f>Table1_2[[#This Row],[Bank Deposit]]-Table1_2[[#This Row],[Saving Accounts]]</f>
        <v>315405.18727440003</v>
      </c>
      <c r="R2358" s="22">
        <f>IF(AND(Table1_2[[#This Row],[Bank Deposit]]&gt;=500000),Table1_2[[#This Row],[Bank Deposit]]+Table1_2[[#This Row],[Bank Deposit]]*0.02,Table1_2[[#This Row],[Bank Deposit]])</f>
        <v>373371</v>
      </c>
    </row>
    <row r="2359" spans="1:18" x14ac:dyDescent="0.25">
      <c r="A2359" s="21" t="s">
        <v>9086</v>
      </c>
      <c r="B2359">
        <v>825826622</v>
      </c>
      <c r="C2359">
        <v>19</v>
      </c>
      <c r="D2359" s="8">
        <v>33790</v>
      </c>
      <c r="E2359" s="21" t="s">
        <v>12</v>
      </c>
      <c r="F2359" s="21" t="s">
        <v>190</v>
      </c>
      <c r="G2359" s="21" t="s">
        <v>4088</v>
      </c>
      <c r="H2359" s="22">
        <v>80335</v>
      </c>
      <c r="I2359" s="22">
        <v>331031.86792591057</v>
      </c>
      <c r="J2359" s="21" t="s">
        <v>9088</v>
      </c>
      <c r="K2359" s="21"/>
      <c r="L2359" s="22">
        <v>668022317</v>
      </c>
      <c r="M2359" s="22">
        <v>38642399</v>
      </c>
      <c r="N2359" s="21" t="s">
        <v>12515</v>
      </c>
      <c r="O2359" s="8">
        <v>44484</v>
      </c>
      <c r="P2359" s="21" t="s">
        <v>12506</v>
      </c>
      <c r="Q2359" s="22">
        <f>Table1_2[[#This Row],[Bank Deposit]]-Table1_2[[#This Row],[Saving Accounts]]</f>
        <v>-250696.86792591057</v>
      </c>
      <c r="R2359" s="22">
        <f>IF(AND(Table1_2[[#This Row],[Bank Deposit]]&gt;=500000),Table1_2[[#This Row],[Bank Deposit]]+Table1_2[[#This Row],[Bank Deposit]]*0.02,Table1_2[[#This Row],[Bank Deposit]])</f>
        <v>80335</v>
      </c>
    </row>
    <row r="2360" spans="1:18" x14ac:dyDescent="0.25">
      <c r="A2360" s="21" t="s">
        <v>4952</v>
      </c>
      <c r="B2360">
        <v>377745821</v>
      </c>
      <c r="C2360">
        <v>25</v>
      </c>
      <c r="D2360" s="8">
        <v>35574.75</v>
      </c>
      <c r="E2360" s="21" t="s">
        <v>1094</v>
      </c>
      <c r="F2360" s="21" t="s">
        <v>163</v>
      </c>
      <c r="G2360" s="21" t="s">
        <v>4058</v>
      </c>
      <c r="H2360" s="22">
        <v>135513</v>
      </c>
      <c r="I2360" s="22">
        <v>41406.8292</v>
      </c>
      <c r="J2360" s="21" t="s">
        <v>4954</v>
      </c>
      <c r="K2360" s="21"/>
      <c r="L2360" s="22">
        <v>2235955104</v>
      </c>
      <c r="M2360" s="22">
        <v>0</v>
      </c>
      <c r="N2360" s="21" t="s">
        <v>12525</v>
      </c>
      <c r="O2360" s="8">
        <v>44350</v>
      </c>
      <c r="P2360" s="21" t="s">
        <v>12561</v>
      </c>
      <c r="Q2360" s="22">
        <f>Table1_2[[#This Row],[Bank Deposit]]-Table1_2[[#This Row],[Saving Accounts]]</f>
        <v>94106.170799999993</v>
      </c>
      <c r="R2360" s="22">
        <f>IF(AND(Table1_2[[#This Row],[Bank Deposit]]&gt;=500000),Table1_2[[#This Row],[Bank Deposit]]+Table1_2[[#This Row],[Bank Deposit]]*0.02,Table1_2[[#This Row],[Bank Deposit]])</f>
        <v>135513</v>
      </c>
    </row>
    <row r="2361" spans="1:18" x14ac:dyDescent="0.25">
      <c r="A2361" s="21" t="s">
        <v>6024</v>
      </c>
      <c r="B2361">
        <v>629836594</v>
      </c>
      <c r="C2361">
        <v>63</v>
      </c>
      <c r="D2361" s="8">
        <v>21695.25</v>
      </c>
      <c r="E2361" s="21" t="s">
        <v>12</v>
      </c>
      <c r="F2361" s="21" t="s">
        <v>430</v>
      </c>
      <c r="G2361" s="21" t="s">
        <v>4084</v>
      </c>
      <c r="H2361" s="22">
        <v>636679</v>
      </c>
      <c r="I2361" s="22">
        <v>216815.07456000001</v>
      </c>
      <c r="J2361" s="21" t="s">
        <v>6026</v>
      </c>
      <c r="K2361" s="21"/>
      <c r="L2361" s="22">
        <v>956993466</v>
      </c>
      <c r="M2361" s="22">
        <v>113185116</v>
      </c>
      <c r="N2361" s="21" t="s">
        <v>12515</v>
      </c>
      <c r="O2361" s="8">
        <v>44218</v>
      </c>
      <c r="P2361" s="21" t="s">
        <v>12527</v>
      </c>
      <c r="Q2361" s="22">
        <f>Table1_2[[#This Row],[Bank Deposit]]-Table1_2[[#This Row],[Saving Accounts]]</f>
        <v>419863.92544000002</v>
      </c>
      <c r="R2361" s="22">
        <f>IF(AND(Table1_2[[#This Row],[Bank Deposit]]&gt;=500000),Table1_2[[#This Row],[Bank Deposit]]+Table1_2[[#This Row],[Bank Deposit]]*0.02,Table1_2[[#This Row],[Bank Deposit]])</f>
        <v>649412.57999999996</v>
      </c>
    </row>
    <row r="2362" spans="1:18" x14ac:dyDescent="0.25">
      <c r="A2362" s="21" t="s">
        <v>8355</v>
      </c>
      <c r="B2362">
        <v>441008899</v>
      </c>
      <c r="C2362">
        <v>70</v>
      </c>
      <c r="D2362" s="8">
        <v>19138.5</v>
      </c>
      <c r="E2362" s="21" t="s">
        <v>12</v>
      </c>
      <c r="F2362" s="21" t="s">
        <v>561</v>
      </c>
      <c r="G2362" s="21" t="s">
        <v>2773</v>
      </c>
      <c r="H2362" s="22">
        <v>327402</v>
      </c>
      <c r="I2362" s="22">
        <v>122280.724368</v>
      </c>
      <c r="J2362" s="21" t="s">
        <v>8357</v>
      </c>
      <c r="K2362" s="21"/>
      <c r="L2362" s="22">
        <v>770268492</v>
      </c>
      <c r="M2362" s="22">
        <v>0</v>
      </c>
      <c r="N2362" s="21" t="s">
        <v>12505</v>
      </c>
      <c r="O2362" s="8">
        <v>44251</v>
      </c>
      <c r="P2362" s="21" t="s">
        <v>12506</v>
      </c>
      <c r="Q2362" s="22">
        <f>Table1_2[[#This Row],[Bank Deposit]]-Table1_2[[#This Row],[Saving Accounts]]</f>
        <v>205121.275632</v>
      </c>
      <c r="R2362" s="22">
        <f>IF(AND(Table1_2[[#This Row],[Bank Deposit]]&gt;=500000),Table1_2[[#This Row],[Bank Deposit]]+Table1_2[[#This Row],[Bank Deposit]]*0.02,Table1_2[[#This Row],[Bank Deposit]])</f>
        <v>327402</v>
      </c>
    </row>
    <row r="2363" spans="1:18" x14ac:dyDescent="0.25">
      <c r="A2363" s="21" t="s">
        <v>7461</v>
      </c>
      <c r="B2363">
        <v>435481821</v>
      </c>
      <c r="C2363">
        <v>55</v>
      </c>
      <c r="D2363" s="8">
        <v>24617.25</v>
      </c>
      <c r="E2363" s="21" t="s">
        <v>12</v>
      </c>
      <c r="F2363" s="21" t="s">
        <v>172</v>
      </c>
      <c r="G2363" s="21" t="s">
        <v>4220</v>
      </c>
      <c r="H2363" s="22">
        <v>82808</v>
      </c>
      <c r="I2363" s="22">
        <v>55338.840691680001</v>
      </c>
      <c r="J2363" s="21" t="s">
        <v>7463</v>
      </c>
      <c r="K2363" s="21"/>
      <c r="L2363" s="22">
        <v>1568451642</v>
      </c>
      <c r="M2363" s="22">
        <v>0</v>
      </c>
      <c r="N2363" s="21" t="s">
        <v>12522</v>
      </c>
      <c r="O2363" s="8">
        <v>44382</v>
      </c>
      <c r="P2363" s="21" t="s">
        <v>12510</v>
      </c>
      <c r="Q2363" s="22">
        <f>Table1_2[[#This Row],[Bank Deposit]]-Table1_2[[#This Row],[Saving Accounts]]</f>
        <v>27469.159308319999</v>
      </c>
      <c r="R2363" s="22">
        <f>IF(AND(Table1_2[[#This Row],[Bank Deposit]]&gt;=500000),Table1_2[[#This Row],[Bank Deposit]]+Table1_2[[#This Row],[Bank Deposit]]*0.02,Table1_2[[#This Row],[Bank Deposit]])</f>
        <v>82808</v>
      </c>
    </row>
    <row r="2364" spans="1:18" x14ac:dyDescent="0.25">
      <c r="A2364" s="21" t="s">
        <v>1482</v>
      </c>
      <c r="B2364">
        <v>957223176</v>
      </c>
      <c r="C2364">
        <v>54</v>
      </c>
      <c r="D2364" s="8">
        <v>24982.5</v>
      </c>
      <c r="E2364" s="21" t="s">
        <v>1094</v>
      </c>
      <c r="F2364" s="21" t="s">
        <v>549</v>
      </c>
      <c r="G2364" s="21" t="s">
        <v>14</v>
      </c>
      <c r="H2364" s="22">
        <v>598410</v>
      </c>
      <c r="I2364" s="22">
        <v>303042.24101331999</v>
      </c>
      <c r="J2364" s="21" t="s">
        <v>1484</v>
      </c>
      <c r="K2364" s="21"/>
      <c r="L2364" s="22">
        <v>82543125</v>
      </c>
      <c r="M2364" s="22">
        <v>0</v>
      </c>
      <c r="N2364" s="21" t="s">
        <v>12505</v>
      </c>
      <c r="O2364" s="8">
        <v>44356</v>
      </c>
      <c r="P2364" s="21" t="s">
        <v>12506</v>
      </c>
      <c r="Q2364" s="22">
        <f>Table1_2[[#This Row],[Bank Deposit]]-Table1_2[[#This Row],[Saving Accounts]]</f>
        <v>295367.75898668001</v>
      </c>
      <c r="R2364" s="22">
        <f>IF(AND(Table1_2[[#This Row],[Bank Deposit]]&gt;=500000),Table1_2[[#This Row],[Bank Deposit]]+Table1_2[[#This Row],[Bank Deposit]]*0.02,Table1_2[[#This Row],[Bank Deposit]])</f>
        <v>610378.19999999995</v>
      </c>
    </row>
    <row r="2365" spans="1:18" x14ac:dyDescent="0.25">
      <c r="A2365" s="21" t="s">
        <v>3340</v>
      </c>
      <c r="B2365">
        <v>426567296</v>
      </c>
      <c r="C2365">
        <v>49</v>
      </c>
      <c r="D2365" s="8">
        <v>26808.75</v>
      </c>
      <c r="E2365" s="21" t="s">
        <v>1094</v>
      </c>
      <c r="F2365" s="21" t="s">
        <v>408</v>
      </c>
      <c r="G2365" s="21" t="s">
        <v>3331</v>
      </c>
      <c r="H2365" s="22">
        <v>202406</v>
      </c>
      <c r="I2365" s="22">
        <v>80786.5219296</v>
      </c>
      <c r="J2365" s="21" t="s">
        <v>3342</v>
      </c>
      <c r="K2365" s="21"/>
      <c r="L2365" s="22">
        <v>1103647116</v>
      </c>
      <c r="M2365" s="22">
        <v>0</v>
      </c>
      <c r="N2365" s="21" t="s">
        <v>12505</v>
      </c>
      <c r="O2365" s="8">
        <v>44436</v>
      </c>
      <c r="P2365" s="21" t="s">
        <v>12564</v>
      </c>
      <c r="Q2365" s="22">
        <f>Table1_2[[#This Row],[Bank Deposit]]-Table1_2[[#This Row],[Saving Accounts]]</f>
        <v>121619.4780704</v>
      </c>
      <c r="R2365" s="22">
        <f>IF(AND(Table1_2[[#This Row],[Bank Deposit]]&gt;=500000),Table1_2[[#This Row],[Bank Deposit]]+Table1_2[[#This Row],[Bank Deposit]]*0.02,Table1_2[[#This Row],[Bank Deposit]])</f>
        <v>202406</v>
      </c>
    </row>
    <row r="2366" spans="1:18" x14ac:dyDescent="0.25">
      <c r="A2366" s="21" t="s">
        <v>3421</v>
      </c>
      <c r="B2366">
        <v>961089566</v>
      </c>
      <c r="C2366">
        <v>67</v>
      </c>
      <c r="D2366" s="8">
        <v>20234.25</v>
      </c>
      <c r="E2366" s="21" t="s">
        <v>1094</v>
      </c>
      <c r="F2366" s="21" t="s">
        <v>68</v>
      </c>
      <c r="G2366" s="21" t="s">
        <v>3331</v>
      </c>
      <c r="H2366" s="22">
        <v>303726</v>
      </c>
      <c r="I2366" s="22">
        <v>66819.792568320001</v>
      </c>
      <c r="J2366" s="21" t="s">
        <v>3423</v>
      </c>
      <c r="K2366" s="21"/>
      <c r="L2366" s="22">
        <v>1505271825</v>
      </c>
      <c r="M2366" s="22">
        <v>0</v>
      </c>
      <c r="N2366" s="21" t="s">
        <v>12509</v>
      </c>
      <c r="O2366" s="8">
        <v>44252</v>
      </c>
      <c r="P2366" s="21" t="s">
        <v>12519</v>
      </c>
      <c r="Q2366" s="22">
        <f>Table1_2[[#This Row],[Bank Deposit]]-Table1_2[[#This Row],[Saving Accounts]]</f>
        <v>236906.20743168</v>
      </c>
      <c r="R2366" s="22">
        <f>IF(AND(Table1_2[[#This Row],[Bank Deposit]]&gt;=500000),Table1_2[[#This Row],[Bank Deposit]]+Table1_2[[#This Row],[Bank Deposit]]*0.02,Table1_2[[#This Row],[Bank Deposit]])</f>
        <v>303726</v>
      </c>
    </row>
    <row r="2367" spans="1:18" x14ac:dyDescent="0.25">
      <c r="A2367" s="21" t="s">
        <v>6299</v>
      </c>
      <c r="B2367">
        <v>953439153</v>
      </c>
      <c r="C2367">
        <v>39</v>
      </c>
      <c r="D2367" s="8">
        <v>30461.25</v>
      </c>
      <c r="E2367" s="21" t="s">
        <v>12</v>
      </c>
      <c r="F2367" s="21" t="s">
        <v>561</v>
      </c>
      <c r="G2367" s="21" t="s">
        <v>4074</v>
      </c>
      <c r="H2367" s="22">
        <v>782752</v>
      </c>
      <c r="I2367" s="22">
        <v>136712.69367184001</v>
      </c>
      <c r="J2367" s="21" t="s">
        <v>6301</v>
      </c>
      <c r="K2367" s="21"/>
      <c r="L2367" s="22">
        <v>1808740608</v>
      </c>
      <c r="M2367" s="22">
        <v>0</v>
      </c>
      <c r="N2367" s="21" t="s">
        <v>12539</v>
      </c>
      <c r="O2367" s="8">
        <v>44522</v>
      </c>
      <c r="P2367" s="21" t="s">
        <v>12510</v>
      </c>
      <c r="Q2367" s="22">
        <f>Table1_2[[#This Row],[Bank Deposit]]-Table1_2[[#This Row],[Saving Accounts]]</f>
        <v>646039.30632815999</v>
      </c>
      <c r="R2367" s="22">
        <f>IF(AND(Table1_2[[#This Row],[Bank Deposit]]&gt;=500000),Table1_2[[#This Row],[Bank Deposit]]+Table1_2[[#This Row],[Bank Deposit]]*0.02,Table1_2[[#This Row],[Bank Deposit]])</f>
        <v>798407.04</v>
      </c>
    </row>
    <row r="2368" spans="1:18" x14ac:dyDescent="0.25">
      <c r="A2368" s="21" t="s">
        <v>3141</v>
      </c>
      <c r="B2368">
        <v>919517989</v>
      </c>
      <c r="C2368">
        <v>24</v>
      </c>
      <c r="D2368" s="8">
        <v>35940</v>
      </c>
      <c r="E2368" s="21" t="s">
        <v>1094</v>
      </c>
      <c r="F2368" s="21" t="s">
        <v>763</v>
      </c>
      <c r="G2368" s="21" t="s">
        <v>3058</v>
      </c>
      <c r="H2368" s="22">
        <v>1236148</v>
      </c>
      <c r="I2368" s="22">
        <v>170534.33265960001</v>
      </c>
      <c r="J2368" s="21" t="s">
        <v>3143</v>
      </c>
      <c r="K2368" s="21"/>
      <c r="L2368" s="22">
        <v>1652934528</v>
      </c>
      <c r="M2368" s="22">
        <v>0</v>
      </c>
      <c r="N2368" s="21" t="s">
        <v>12522</v>
      </c>
      <c r="O2368" s="8">
        <v>44331</v>
      </c>
      <c r="P2368" s="21" t="s">
        <v>12510</v>
      </c>
      <c r="Q2368" s="22">
        <f>Table1_2[[#This Row],[Bank Deposit]]-Table1_2[[#This Row],[Saving Accounts]]</f>
        <v>1065613.6673403999</v>
      </c>
      <c r="R2368" s="22">
        <f>IF(AND(Table1_2[[#This Row],[Bank Deposit]]&gt;=500000),Table1_2[[#This Row],[Bank Deposit]]+Table1_2[[#This Row],[Bank Deposit]]*0.02,Table1_2[[#This Row],[Bank Deposit]])</f>
        <v>1260870.96</v>
      </c>
    </row>
    <row r="2369" spans="1:18" x14ac:dyDescent="0.25">
      <c r="A2369" s="21" t="s">
        <v>4904</v>
      </c>
      <c r="B2369">
        <v>947446211</v>
      </c>
      <c r="C2369">
        <v>28</v>
      </c>
      <c r="D2369" s="8">
        <v>34479</v>
      </c>
      <c r="E2369" s="21" t="s">
        <v>1094</v>
      </c>
      <c r="F2369" s="21" t="s">
        <v>1004</v>
      </c>
      <c r="G2369" s="21" t="s">
        <v>4058</v>
      </c>
      <c r="H2369" s="22">
        <v>123394</v>
      </c>
      <c r="I2369" s="22">
        <v>73656.595833600004</v>
      </c>
      <c r="J2369" s="21" t="s">
        <v>4906</v>
      </c>
      <c r="K2369" s="21"/>
      <c r="L2369" s="22">
        <v>305092972</v>
      </c>
      <c r="M2369" s="22">
        <v>0</v>
      </c>
      <c r="N2369" s="21" t="s">
        <v>12522</v>
      </c>
      <c r="O2369" s="8">
        <v>44247</v>
      </c>
      <c r="P2369" s="21" t="s">
        <v>12512</v>
      </c>
      <c r="Q2369" s="22">
        <f>Table1_2[[#This Row],[Bank Deposit]]-Table1_2[[#This Row],[Saving Accounts]]</f>
        <v>49737.404166399996</v>
      </c>
      <c r="R2369" s="22">
        <f>IF(AND(Table1_2[[#This Row],[Bank Deposit]]&gt;=500000),Table1_2[[#This Row],[Bank Deposit]]+Table1_2[[#This Row],[Bank Deposit]]*0.02,Table1_2[[#This Row],[Bank Deposit]])</f>
        <v>123394</v>
      </c>
    </row>
    <row r="2370" spans="1:18" x14ac:dyDescent="0.25">
      <c r="A2370" s="21" t="s">
        <v>2873</v>
      </c>
      <c r="B2370">
        <v>913488559</v>
      </c>
      <c r="C2370">
        <v>84</v>
      </c>
      <c r="D2370" s="8">
        <v>14025</v>
      </c>
      <c r="E2370" s="21" t="s">
        <v>1094</v>
      </c>
      <c r="F2370" s="21" t="s">
        <v>115</v>
      </c>
      <c r="G2370" s="21" t="s">
        <v>2773</v>
      </c>
      <c r="H2370" s="22">
        <v>178855</v>
      </c>
      <c r="I2370" s="22">
        <v>27436.312514000001</v>
      </c>
      <c r="J2370" s="21" t="s">
        <v>2484</v>
      </c>
      <c r="K2370" s="21"/>
      <c r="L2370" s="22">
        <v>1529114688</v>
      </c>
      <c r="M2370" s="22">
        <v>0</v>
      </c>
      <c r="N2370" s="21" t="s">
        <v>12539</v>
      </c>
      <c r="O2370" s="8">
        <v>44230</v>
      </c>
      <c r="P2370" s="21" t="s">
        <v>12510</v>
      </c>
      <c r="Q2370" s="22">
        <f>Table1_2[[#This Row],[Bank Deposit]]-Table1_2[[#This Row],[Saving Accounts]]</f>
        <v>151418.68748600001</v>
      </c>
      <c r="R2370" s="22">
        <f>IF(AND(Table1_2[[#This Row],[Bank Deposit]]&gt;=500000),Table1_2[[#This Row],[Bank Deposit]]+Table1_2[[#This Row],[Bank Deposit]]*0.02,Table1_2[[#This Row],[Bank Deposit]])</f>
        <v>178855</v>
      </c>
    </row>
    <row r="2371" spans="1:18" x14ac:dyDescent="0.25">
      <c r="A2371" s="21" t="s">
        <v>7593</v>
      </c>
      <c r="B2371">
        <v>823906903</v>
      </c>
      <c r="C2371">
        <v>19</v>
      </c>
      <c r="D2371" s="8">
        <v>37766.25</v>
      </c>
      <c r="E2371" s="21" t="s">
        <v>12</v>
      </c>
      <c r="F2371" s="21" t="s">
        <v>1047</v>
      </c>
      <c r="G2371" s="21" t="s">
        <v>4220</v>
      </c>
      <c r="H2371" s="22">
        <v>646434</v>
      </c>
      <c r="I2371" s="22">
        <v>94171.899191400007</v>
      </c>
      <c r="J2371" s="21" t="s">
        <v>7595</v>
      </c>
      <c r="K2371" s="21"/>
      <c r="L2371" s="22">
        <v>2634522624</v>
      </c>
      <c r="M2371" s="22">
        <v>0</v>
      </c>
      <c r="N2371" s="21" t="s">
        <v>12515</v>
      </c>
      <c r="O2371" s="8">
        <v>44212</v>
      </c>
      <c r="P2371" s="21" t="s">
        <v>12527</v>
      </c>
      <c r="Q2371" s="22">
        <f>Table1_2[[#This Row],[Bank Deposit]]-Table1_2[[#This Row],[Saving Accounts]]</f>
        <v>552262.10080859996</v>
      </c>
      <c r="R2371" s="22">
        <f>IF(AND(Table1_2[[#This Row],[Bank Deposit]]&gt;=500000),Table1_2[[#This Row],[Bank Deposit]]+Table1_2[[#This Row],[Bank Deposit]]*0.02,Table1_2[[#This Row],[Bank Deposit]])</f>
        <v>659362.68000000005</v>
      </c>
    </row>
    <row r="2372" spans="1:18" x14ac:dyDescent="0.25">
      <c r="A2372" s="21" t="s">
        <v>2920</v>
      </c>
      <c r="B2372">
        <v>502344094</v>
      </c>
      <c r="C2372">
        <v>72</v>
      </c>
      <c r="D2372" s="8">
        <v>18408</v>
      </c>
      <c r="E2372" s="21" t="s">
        <v>1094</v>
      </c>
      <c r="F2372" s="21" t="s">
        <v>353</v>
      </c>
      <c r="G2372" s="21" t="s">
        <v>2773</v>
      </c>
      <c r="H2372" s="22">
        <v>253759</v>
      </c>
      <c r="I2372" s="22">
        <v>167218.47531479999</v>
      </c>
      <c r="J2372" s="21" t="s">
        <v>2922</v>
      </c>
      <c r="K2372" s="21"/>
      <c r="L2372" s="22">
        <v>919231716</v>
      </c>
      <c r="M2372" s="22">
        <v>0</v>
      </c>
      <c r="N2372" s="21" t="s">
        <v>12505</v>
      </c>
      <c r="O2372" s="8">
        <v>44292</v>
      </c>
      <c r="P2372" s="21" t="s">
        <v>12510</v>
      </c>
      <c r="Q2372" s="22">
        <f>Table1_2[[#This Row],[Bank Deposit]]-Table1_2[[#This Row],[Saving Accounts]]</f>
        <v>86540.524685200013</v>
      </c>
      <c r="R2372" s="22">
        <f>IF(AND(Table1_2[[#This Row],[Bank Deposit]]&gt;=500000),Table1_2[[#This Row],[Bank Deposit]]+Table1_2[[#This Row],[Bank Deposit]]*0.02,Table1_2[[#This Row],[Bank Deposit]])</f>
        <v>253759</v>
      </c>
    </row>
    <row r="2373" spans="1:18" x14ac:dyDescent="0.25">
      <c r="A2373" s="21" t="s">
        <v>1982</v>
      </c>
      <c r="B2373">
        <v>528154145</v>
      </c>
      <c r="C2373">
        <v>29</v>
      </c>
      <c r="D2373" s="8">
        <v>34113.75</v>
      </c>
      <c r="E2373" s="21" t="s">
        <v>1094</v>
      </c>
      <c r="F2373" s="21" t="s">
        <v>471</v>
      </c>
      <c r="G2373" s="21" t="s">
        <v>1964</v>
      </c>
      <c r="H2373" s="22">
        <v>1619706</v>
      </c>
      <c r="I2373" s="22">
        <v>306437.94778752001</v>
      </c>
      <c r="J2373" s="21" t="s">
        <v>1984</v>
      </c>
      <c r="K2373" s="21"/>
      <c r="L2373" s="22">
        <v>856959488</v>
      </c>
      <c r="M2373" s="22">
        <v>0</v>
      </c>
      <c r="N2373" s="21" t="s">
        <v>12539</v>
      </c>
      <c r="O2373" s="8">
        <v>44635</v>
      </c>
      <c r="P2373" s="21" t="s">
        <v>12512</v>
      </c>
      <c r="Q2373" s="22">
        <f>Table1_2[[#This Row],[Bank Deposit]]-Table1_2[[#This Row],[Saving Accounts]]</f>
        <v>1313268.05221248</v>
      </c>
      <c r="R2373" s="22">
        <f>IF(AND(Table1_2[[#This Row],[Bank Deposit]]&gt;=500000),Table1_2[[#This Row],[Bank Deposit]]+Table1_2[[#This Row],[Bank Deposit]]*0.02,Table1_2[[#This Row],[Bank Deposit]])</f>
        <v>1652100.12</v>
      </c>
    </row>
    <row r="2374" spans="1:18" x14ac:dyDescent="0.25">
      <c r="A2374" s="21" t="s">
        <v>1818</v>
      </c>
      <c r="B2374">
        <v>595856727</v>
      </c>
      <c r="C2374">
        <v>39</v>
      </c>
      <c r="D2374" s="8">
        <v>30461.25</v>
      </c>
      <c r="E2374" s="21" t="s">
        <v>1094</v>
      </c>
      <c r="F2374" s="21" t="s">
        <v>1426</v>
      </c>
      <c r="G2374" s="21" t="s">
        <v>14</v>
      </c>
      <c r="H2374" s="22">
        <v>1607892</v>
      </c>
      <c r="I2374" s="22">
        <v>233144.32190400001</v>
      </c>
      <c r="J2374" s="21" t="s">
        <v>1820</v>
      </c>
      <c r="K2374" s="21"/>
      <c r="L2374" s="22">
        <v>347410784</v>
      </c>
      <c r="M2374" s="22">
        <v>0</v>
      </c>
      <c r="N2374" s="21" t="s">
        <v>12522</v>
      </c>
      <c r="O2374" s="8">
        <v>44620</v>
      </c>
      <c r="P2374" s="21" t="s">
        <v>12512</v>
      </c>
      <c r="Q2374" s="22">
        <f>Table1_2[[#This Row],[Bank Deposit]]-Table1_2[[#This Row],[Saving Accounts]]</f>
        <v>1374747.6780960001</v>
      </c>
      <c r="R2374" s="22">
        <f>IF(AND(Table1_2[[#This Row],[Bank Deposit]]&gt;=500000),Table1_2[[#This Row],[Bank Deposit]]+Table1_2[[#This Row],[Bank Deposit]]*0.02,Table1_2[[#This Row],[Bank Deposit]])</f>
        <v>1640049.84</v>
      </c>
    </row>
    <row r="2375" spans="1:18" x14ac:dyDescent="0.25">
      <c r="A2375" s="21" t="s">
        <v>619</v>
      </c>
      <c r="B2375">
        <v>400775260</v>
      </c>
      <c r="C2375">
        <v>36</v>
      </c>
      <c r="D2375" s="8">
        <v>31557</v>
      </c>
      <c r="E2375" s="21" t="s">
        <v>12</v>
      </c>
      <c r="F2375" s="21" t="s">
        <v>620</v>
      </c>
      <c r="G2375" s="21" t="s">
        <v>14</v>
      </c>
      <c r="H2375" s="22">
        <v>2077136</v>
      </c>
      <c r="I2375" s="22">
        <v>528029.81457408005</v>
      </c>
      <c r="J2375" s="21" t="s">
        <v>622</v>
      </c>
      <c r="K2375" s="21"/>
      <c r="L2375" s="22">
        <v>3120285969</v>
      </c>
      <c r="M2375" s="22">
        <v>0</v>
      </c>
      <c r="N2375" s="21" t="s">
        <v>12525</v>
      </c>
      <c r="O2375" s="8">
        <v>44254</v>
      </c>
      <c r="P2375" s="21" t="s">
        <v>12561</v>
      </c>
      <c r="Q2375" s="22">
        <f>Table1_2[[#This Row],[Bank Deposit]]-Table1_2[[#This Row],[Saving Accounts]]</f>
        <v>1549106.1854259199</v>
      </c>
      <c r="R2375" s="22">
        <f>IF(AND(Table1_2[[#This Row],[Bank Deposit]]&gt;=500000),Table1_2[[#This Row],[Bank Deposit]]+Table1_2[[#This Row],[Bank Deposit]]*0.02,Table1_2[[#This Row],[Bank Deposit]])</f>
        <v>2118678.7200000002</v>
      </c>
    </row>
    <row r="2376" spans="1:18" x14ac:dyDescent="0.25">
      <c r="A2376" s="21" t="s">
        <v>1516</v>
      </c>
      <c r="B2376">
        <v>233064658</v>
      </c>
      <c r="C2376">
        <v>20</v>
      </c>
      <c r="D2376" s="8">
        <v>37401</v>
      </c>
      <c r="E2376" s="21" t="s">
        <v>1094</v>
      </c>
      <c r="F2376" s="21" t="s">
        <v>1517</v>
      </c>
      <c r="G2376" s="21" t="s">
        <v>14</v>
      </c>
      <c r="H2376" s="22">
        <v>54932</v>
      </c>
      <c r="I2376" s="22">
        <v>21344.9948712</v>
      </c>
      <c r="J2376" s="21" t="s">
        <v>1519</v>
      </c>
      <c r="K2376" s="21"/>
      <c r="L2376" s="22">
        <v>2453018034</v>
      </c>
      <c r="M2376" s="22">
        <v>0</v>
      </c>
      <c r="N2376" s="21" t="s">
        <v>12509</v>
      </c>
      <c r="O2376" s="8">
        <v>44661</v>
      </c>
      <c r="P2376" s="21" t="s">
        <v>12510</v>
      </c>
      <c r="Q2376" s="22">
        <f>Table1_2[[#This Row],[Bank Deposit]]-Table1_2[[#This Row],[Saving Accounts]]</f>
        <v>33587.005128799996</v>
      </c>
      <c r="R2376" s="22">
        <f>IF(AND(Table1_2[[#This Row],[Bank Deposit]]&gt;=500000),Table1_2[[#This Row],[Bank Deposit]]+Table1_2[[#This Row],[Bank Deposit]]*0.02,Table1_2[[#This Row],[Bank Deposit]])</f>
        <v>54932</v>
      </c>
    </row>
    <row r="2377" spans="1:18" x14ac:dyDescent="0.25">
      <c r="A2377" s="21" t="s">
        <v>1516</v>
      </c>
      <c r="B2377">
        <v>22150365</v>
      </c>
      <c r="C2377">
        <v>78</v>
      </c>
      <c r="D2377" s="8">
        <v>16216.5</v>
      </c>
      <c r="E2377" s="21" t="s">
        <v>12</v>
      </c>
      <c r="F2377" s="21" t="s">
        <v>404</v>
      </c>
      <c r="G2377" s="21" t="s">
        <v>4105</v>
      </c>
      <c r="H2377" s="22">
        <v>226276</v>
      </c>
      <c r="I2377" s="22">
        <v>152815.09693823999</v>
      </c>
      <c r="J2377" s="21" t="s">
        <v>6669</v>
      </c>
      <c r="K2377" s="21"/>
      <c r="L2377" s="22">
        <v>2453018034</v>
      </c>
      <c r="M2377" s="22">
        <v>0</v>
      </c>
      <c r="N2377" s="21" t="s">
        <v>12509</v>
      </c>
      <c r="O2377" s="8">
        <v>44355</v>
      </c>
      <c r="P2377" s="21" t="s">
        <v>12519</v>
      </c>
      <c r="Q2377" s="22">
        <f>Table1_2[[#This Row],[Bank Deposit]]-Table1_2[[#This Row],[Saving Accounts]]</f>
        <v>73460.903061760007</v>
      </c>
      <c r="R2377" s="22">
        <f>IF(AND(Table1_2[[#This Row],[Bank Deposit]]&gt;=500000),Table1_2[[#This Row],[Bank Deposit]]+Table1_2[[#This Row],[Bank Deposit]]*0.02,Table1_2[[#This Row],[Bank Deposit]])</f>
        <v>226276</v>
      </c>
    </row>
    <row r="2378" spans="1:18" x14ac:dyDescent="0.25">
      <c r="A2378" s="21" t="s">
        <v>2541</v>
      </c>
      <c r="B2378">
        <v>22285799</v>
      </c>
      <c r="C2378">
        <v>73</v>
      </c>
      <c r="D2378" s="8">
        <v>18042.75</v>
      </c>
      <c r="E2378" s="21" t="s">
        <v>12</v>
      </c>
      <c r="F2378" s="21" t="s">
        <v>110</v>
      </c>
      <c r="G2378" s="21" t="s">
        <v>1964</v>
      </c>
      <c r="H2378" s="22">
        <v>1051951</v>
      </c>
      <c r="I2378" s="22">
        <v>624309.76826399995</v>
      </c>
      <c r="J2378" s="21" t="s">
        <v>2543</v>
      </c>
      <c r="K2378" s="21"/>
      <c r="L2378" s="22">
        <v>3430755072</v>
      </c>
      <c r="M2378" s="22">
        <v>0</v>
      </c>
      <c r="N2378" s="21" t="s">
        <v>12505</v>
      </c>
      <c r="O2378" s="8">
        <v>44521</v>
      </c>
      <c r="P2378" s="21" t="s">
        <v>12506</v>
      </c>
      <c r="Q2378" s="22">
        <f>Table1_2[[#This Row],[Bank Deposit]]-Table1_2[[#This Row],[Saving Accounts]]</f>
        <v>427641.23173600005</v>
      </c>
      <c r="R2378" s="22">
        <f>IF(AND(Table1_2[[#This Row],[Bank Deposit]]&gt;=500000),Table1_2[[#This Row],[Bank Deposit]]+Table1_2[[#This Row],[Bank Deposit]]*0.02,Table1_2[[#This Row],[Bank Deposit]])</f>
        <v>1072990.02</v>
      </c>
    </row>
    <row r="2379" spans="1:18" x14ac:dyDescent="0.25">
      <c r="A2379" s="21" t="s">
        <v>3716</v>
      </c>
      <c r="B2379">
        <v>837381379</v>
      </c>
      <c r="C2379">
        <v>40</v>
      </c>
      <c r="D2379" s="8">
        <v>30096</v>
      </c>
      <c r="E2379" s="21" t="s">
        <v>1094</v>
      </c>
      <c r="F2379" s="21" t="s">
        <v>825</v>
      </c>
      <c r="G2379" s="21" t="s">
        <v>3583</v>
      </c>
      <c r="H2379" s="22">
        <v>1119263</v>
      </c>
      <c r="I2379" s="22">
        <v>116403.3109044</v>
      </c>
      <c r="J2379" s="21" t="s">
        <v>3718</v>
      </c>
      <c r="K2379" s="21"/>
      <c r="L2379" s="22">
        <v>453808628</v>
      </c>
      <c r="M2379" s="22">
        <v>0</v>
      </c>
      <c r="N2379" s="21" t="s">
        <v>12509</v>
      </c>
      <c r="O2379" s="8">
        <v>44230</v>
      </c>
      <c r="P2379" s="21" t="s">
        <v>12519</v>
      </c>
      <c r="Q2379" s="22">
        <f>Table1_2[[#This Row],[Bank Deposit]]-Table1_2[[#This Row],[Saving Accounts]]</f>
        <v>1002859.6890956</v>
      </c>
      <c r="R2379" s="22">
        <f>IF(AND(Table1_2[[#This Row],[Bank Deposit]]&gt;=500000),Table1_2[[#This Row],[Bank Deposit]]+Table1_2[[#This Row],[Bank Deposit]]*0.02,Table1_2[[#This Row],[Bank Deposit]])</f>
        <v>1141648.26</v>
      </c>
    </row>
    <row r="2380" spans="1:18" x14ac:dyDescent="0.25">
      <c r="A2380" s="21" t="s">
        <v>7388</v>
      </c>
      <c r="B2380">
        <v>192118373</v>
      </c>
      <c r="C2380">
        <v>78</v>
      </c>
      <c r="D2380" s="8">
        <v>16216.5</v>
      </c>
      <c r="E2380" s="21" t="s">
        <v>12</v>
      </c>
      <c r="F2380" s="21" t="s">
        <v>408</v>
      </c>
      <c r="G2380" s="21" t="s">
        <v>4058</v>
      </c>
      <c r="H2380" s="22">
        <v>408649</v>
      </c>
      <c r="I2380" s="22">
        <v>188218.71988704</v>
      </c>
      <c r="J2380" s="21" t="s">
        <v>7390</v>
      </c>
      <c r="K2380" s="21"/>
      <c r="L2380" s="22">
        <v>30371537</v>
      </c>
      <c r="M2380" s="22">
        <v>0</v>
      </c>
      <c r="N2380" s="21" t="s">
        <v>12509</v>
      </c>
      <c r="O2380" s="8">
        <v>44265</v>
      </c>
      <c r="P2380" s="21" t="s">
        <v>12519</v>
      </c>
      <c r="Q2380" s="22">
        <f>Table1_2[[#This Row],[Bank Deposit]]-Table1_2[[#This Row],[Saving Accounts]]</f>
        <v>220430.28011296</v>
      </c>
      <c r="R2380" s="22">
        <f>IF(AND(Table1_2[[#This Row],[Bank Deposit]]&gt;=500000),Table1_2[[#This Row],[Bank Deposit]]+Table1_2[[#This Row],[Bank Deposit]]*0.02,Table1_2[[#This Row],[Bank Deposit]])</f>
        <v>408649</v>
      </c>
    </row>
    <row r="2381" spans="1:18" x14ac:dyDescent="0.25">
      <c r="A2381" s="21" t="s">
        <v>5234</v>
      </c>
      <c r="B2381">
        <v>258765158</v>
      </c>
      <c r="C2381">
        <v>80</v>
      </c>
      <c r="D2381" s="8">
        <v>15486</v>
      </c>
      <c r="E2381" s="21" t="s">
        <v>1094</v>
      </c>
      <c r="F2381" s="21" t="s">
        <v>574</v>
      </c>
      <c r="G2381" s="21" t="s">
        <v>4066</v>
      </c>
      <c r="H2381" s="22">
        <v>793480</v>
      </c>
      <c r="I2381" s="22">
        <v>451291.5384432</v>
      </c>
      <c r="J2381" s="21" t="s">
        <v>4644</v>
      </c>
      <c r="K2381" s="21"/>
      <c r="L2381" s="22">
        <v>753847686</v>
      </c>
      <c r="M2381" s="22">
        <v>0</v>
      </c>
      <c r="N2381" s="21" t="s">
        <v>12539</v>
      </c>
      <c r="O2381" s="8">
        <v>44445</v>
      </c>
      <c r="P2381" s="21" t="s">
        <v>12512</v>
      </c>
      <c r="Q2381" s="22">
        <f>Table1_2[[#This Row],[Bank Deposit]]-Table1_2[[#This Row],[Saving Accounts]]</f>
        <v>342188.4615568</v>
      </c>
      <c r="R2381" s="22">
        <f>IF(AND(Table1_2[[#This Row],[Bank Deposit]]&gt;=500000),Table1_2[[#This Row],[Bank Deposit]]+Table1_2[[#This Row],[Bank Deposit]]*0.02,Table1_2[[#This Row],[Bank Deposit]])</f>
        <v>809349.6</v>
      </c>
    </row>
    <row r="2382" spans="1:18" x14ac:dyDescent="0.25">
      <c r="A2382" s="21" t="s">
        <v>2938</v>
      </c>
      <c r="B2382">
        <v>97263710</v>
      </c>
      <c r="C2382">
        <v>47</v>
      </c>
      <c r="D2382" s="8">
        <v>27539.25</v>
      </c>
      <c r="E2382" s="21" t="s">
        <v>1094</v>
      </c>
      <c r="F2382" s="21" t="s">
        <v>83</v>
      </c>
      <c r="G2382" s="21" t="s">
        <v>2773</v>
      </c>
      <c r="H2382" s="22">
        <v>517296</v>
      </c>
      <c r="I2382" s="22">
        <v>324275.319648</v>
      </c>
      <c r="J2382" s="21" t="s">
        <v>2940</v>
      </c>
      <c r="K2382" s="21"/>
      <c r="L2382" s="22">
        <v>1864172646</v>
      </c>
      <c r="M2382" s="22">
        <v>5224433256</v>
      </c>
      <c r="N2382" s="21" t="s">
        <v>12515</v>
      </c>
      <c r="O2382" s="8">
        <v>44616</v>
      </c>
      <c r="P2382" s="21" t="s">
        <v>12516</v>
      </c>
      <c r="Q2382" s="22">
        <f>Table1_2[[#This Row],[Bank Deposit]]-Table1_2[[#This Row],[Saving Accounts]]</f>
        <v>193020.680352</v>
      </c>
      <c r="R2382" s="22">
        <f>IF(AND(Table1_2[[#This Row],[Bank Deposit]]&gt;=500000),Table1_2[[#This Row],[Bank Deposit]]+Table1_2[[#This Row],[Bank Deposit]]*0.02,Table1_2[[#This Row],[Bank Deposit]])</f>
        <v>527641.92000000004</v>
      </c>
    </row>
    <row r="2383" spans="1:18" x14ac:dyDescent="0.25">
      <c r="A2383" s="21" t="s">
        <v>5122</v>
      </c>
      <c r="B2383">
        <v>567334412</v>
      </c>
      <c r="C2383">
        <v>64</v>
      </c>
      <c r="D2383" s="8">
        <v>21330</v>
      </c>
      <c r="E2383" s="21" t="s">
        <v>1094</v>
      </c>
      <c r="F2383" s="21" t="s">
        <v>199</v>
      </c>
      <c r="G2383" s="21" t="s">
        <v>4062</v>
      </c>
      <c r="H2383" s="22">
        <v>879981</v>
      </c>
      <c r="I2383" s="22">
        <v>434270.55006719998</v>
      </c>
      <c r="J2383" s="21" t="s">
        <v>5124</v>
      </c>
      <c r="K2383" s="21"/>
      <c r="L2383" s="22">
        <v>1298508926</v>
      </c>
      <c r="M2383" s="22">
        <v>0</v>
      </c>
      <c r="N2383" s="21" t="s">
        <v>12509</v>
      </c>
      <c r="O2383" s="8">
        <v>44205</v>
      </c>
      <c r="P2383" s="21" t="s">
        <v>12510</v>
      </c>
      <c r="Q2383" s="22">
        <f>Table1_2[[#This Row],[Bank Deposit]]-Table1_2[[#This Row],[Saving Accounts]]</f>
        <v>445710.44993280002</v>
      </c>
      <c r="R2383" s="22">
        <f>IF(AND(Table1_2[[#This Row],[Bank Deposit]]&gt;=500000),Table1_2[[#This Row],[Bank Deposit]]+Table1_2[[#This Row],[Bank Deposit]]*0.02,Table1_2[[#This Row],[Bank Deposit]])</f>
        <v>897580.62</v>
      </c>
    </row>
    <row r="2384" spans="1:18" x14ac:dyDescent="0.25">
      <c r="A2384" s="21" t="s">
        <v>2507</v>
      </c>
      <c r="B2384">
        <v>52532596</v>
      </c>
      <c r="C2384">
        <v>59</v>
      </c>
      <c r="D2384" s="8">
        <v>23156.25</v>
      </c>
      <c r="E2384" s="21" t="s">
        <v>12</v>
      </c>
      <c r="F2384" s="21" t="s">
        <v>327</v>
      </c>
      <c r="G2384" s="21" t="s">
        <v>1964</v>
      </c>
      <c r="H2384" s="22">
        <v>321400</v>
      </c>
      <c r="I2384" s="22">
        <v>94176.805357639998</v>
      </c>
      <c r="J2384" s="21" t="s">
        <v>2509</v>
      </c>
      <c r="K2384" s="21"/>
      <c r="L2384" s="22">
        <v>4027181082</v>
      </c>
      <c r="M2384" s="22">
        <v>0</v>
      </c>
      <c r="N2384" s="21" t="s">
        <v>12525</v>
      </c>
      <c r="O2384" s="8">
        <v>44286</v>
      </c>
      <c r="P2384" s="21" t="s">
        <v>12506</v>
      </c>
      <c r="Q2384" s="22">
        <f>Table1_2[[#This Row],[Bank Deposit]]-Table1_2[[#This Row],[Saving Accounts]]</f>
        <v>227223.19464236</v>
      </c>
      <c r="R2384" s="22">
        <f>IF(AND(Table1_2[[#This Row],[Bank Deposit]]&gt;=500000),Table1_2[[#This Row],[Bank Deposit]]+Table1_2[[#This Row],[Bank Deposit]]*0.02,Table1_2[[#This Row],[Bank Deposit]])</f>
        <v>321400</v>
      </c>
    </row>
    <row r="2385" spans="1:18" x14ac:dyDescent="0.25">
      <c r="A2385" s="21" t="s">
        <v>5190</v>
      </c>
      <c r="B2385">
        <v>564569787</v>
      </c>
      <c r="C2385">
        <v>61</v>
      </c>
      <c r="D2385" s="8">
        <v>22425.75</v>
      </c>
      <c r="E2385" s="21" t="s">
        <v>1094</v>
      </c>
      <c r="F2385" s="21" t="s">
        <v>349</v>
      </c>
      <c r="G2385" s="21" t="s">
        <v>4074</v>
      </c>
      <c r="H2385" s="22">
        <v>745869</v>
      </c>
      <c r="I2385" s="22">
        <v>233155.25128349999</v>
      </c>
      <c r="J2385" s="21" t="s">
        <v>5192</v>
      </c>
      <c r="K2385" s="21"/>
      <c r="L2385" s="22">
        <v>4098549</v>
      </c>
      <c r="M2385" s="22">
        <v>0</v>
      </c>
      <c r="N2385" s="21" t="s">
        <v>12509</v>
      </c>
      <c r="O2385" s="8">
        <v>44596</v>
      </c>
      <c r="P2385" s="21" t="s">
        <v>12519</v>
      </c>
      <c r="Q2385" s="22">
        <f>Table1_2[[#This Row],[Bank Deposit]]-Table1_2[[#This Row],[Saving Accounts]]</f>
        <v>512713.74871650001</v>
      </c>
      <c r="R2385" s="22">
        <f>IF(AND(Table1_2[[#This Row],[Bank Deposit]]&gt;=500000),Table1_2[[#This Row],[Bank Deposit]]+Table1_2[[#This Row],[Bank Deposit]]*0.02,Table1_2[[#This Row],[Bank Deposit]])</f>
        <v>760786.38</v>
      </c>
    </row>
    <row r="2386" spans="1:18" x14ac:dyDescent="0.25">
      <c r="A2386" s="21" t="s">
        <v>4292</v>
      </c>
      <c r="B2386">
        <v>692862884</v>
      </c>
      <c r="C2386">
        <v>19</v>
      </c>
      <c r="D2386" s="8">
        <v>37766.25</v>
      </c>
      <c r="E2386" s="21" t="s">
        <v>1094</v>
      </c>
      <c r="F2386" s="21" t="s">
        <v>794</v>
      </c>
      <c r="G2386" s="21" t="s">
        <v>4105</v>
      </c>
      <c r="H2386" s="22">
        <v>243600</v>
      </c>
      <c r="I2386" s="22">
        <v>54417.428772300002</v>
      </c>
      <c r="J2386" s="21" t="s">
        <v>4294</v>
      </c>
      <c r="K2386" s="21"/>
      <c r="L2386" s="22">
        <v>3296786955</v>
      </c>
      <c r="M2386" s="22">
        <v>0</v>
      </c>
      <c r="N2386" s="21" t="s">
        <v>12505</v>
      </c>
      <c r="O2386" s="8">
        <v>44541</v>
      </c>
      <c r="P2386" s="21" t="s">
        <v>12506</v>
      </c>
      <c r="Q2386" s="22">
        <f>Table1_2[[#This Row],[Bank Deposit]]-Table1_2[[#This Row],[Saving Accounts]]</f>
        <v>189182.57122769998</v>
      </c>
      <c r="R2386" s="22">
        <f>IF(AND(Table1_2[[#This Row],[Bank Deposit]]&gt;=500000),Table1_2[[#This Row],[Bank Deposit]]+Table1_2[[#This Row],[Bank Deposit]]*0.02,Table1_2[[#This Row],[Bank Deposit]])</f>
        <v>243600</v>
      </c>
    </row>
    <row r="2387" spans="1:18" x14ac:dyDescent="0.25">
      <c r="A2387" s="21" t="s">
        <v>6144</v>
      </c>
      <c r="B2387">
        <v>908046732</v>
      </c>
      <c r="C2387">
        <v>60</v>
      </c>
      <c r="D2387" s="8">
        <v>22791</v>
      </c>
      <c r="E2387" s="21" t="s">
        <v>12</v>
      </c>
      <c r="F2387" s="21" t="s">
        <v>509</v>
      </c>
      <c r="G2387" s="21" t="s">
        <v>4084</v>
      </c>
      <c r="H2387" s="22">
        <v>590538</v>
      </c>
      <c r="I2387" s="22">
        <v>267598.289322</v>
      </c>
      <c r="J2387" s="21" t="s">
        <v>6146</v>
      </c>
      <c r="K2387" s="21"/>
      <c r="L2387" s="22">
        <v>2963772</v>
      </c>
      <c r="M2387" s="22">
        <v>0</v>
      </c>
      <c r="N2387" s="21" t="s">
        <v>12522</v>
      </c>
      <c r="O2387" s="8">
        <v>44526</v>
      </c>
      <c r="P2387" s="21" t="s">
        <v>12510</v>
      </c>
      <c r="Q2387" s="22">
        <f>Table1_2[[#This Row],[Bank Deposit]]-Table1_2[[#This Row],[Saving Accounts]]</f>
        <v>322939.710678</v>
      </c>
      <c r="R2387" s="22">
        <f>IF(AND(Table1_2[[#This Row],[Bank Deposit]]&gt;=500000),Table1_2[[#This Row],[Bank Deposit]]+Table1_2[[#This Row],[Bank Deposit]]*0.02,Table1_2[[#This Row],[Bank Deposit]])</f>
        <v>602348.76</v>
      </c>
    </row>
    <row r="2388" spans="1:18" x14ac:dyDescent="0.25">
      <c r="A2388" s="21" t="s">
        <v>8888</v>
      </c>
      <c r="B2388">
        <v>498794082</v>
      </c>
      <c r="C2388">
        <v>59</v>
      </c>
      <c r="D2388" s="8">
        <v>23156.25</v>
      </c>
      <c r="E2388" s="21" t="s">
        <v>12</v>
      </c>
      <c r="F2388" s="21" t="s">
        <v>130</v>
      </c>
      <c r="G2388" s="21" t="s">
        <v>3820</v>
      </c>
      <c r="H2388" s="22">
        <v>281810</v>
      </c>
      <c r="I2388" s="22">
        <v>60248.960486399999</v>
      </c>
      <c r="J2388" s="21" t="s">
        <v>1981</v>
      </c>
      <c r="K2388" s="21"/>
      <c r="L2388" s="22">
        <v>1819822368</v>
      </c>
      <c r="M2388" s="22">
        <v>0</v>
      </c>
      <c r="N2388" s="21" t="s">
        <v>12539</v>
      </c>
      <c r="O2388" s="8">
        <v>44458</v>
      </c>
      <c r="P2388" s="21" t="s">
        <v>12510</v>
      </c>
      <c r="Q2388" s="22">
        <f>Table1_2[[#This Row],[Bank Deposit]]-Table1_2[[#This Row],[Saving Accounts]]</f>
        <v>221561.0395136</v>
      </c>
      <c r="R2388" s="22">
        <f>IF(AND(Table1_2[[#This Row],[Bank Deposit]]&gt;=500000),Table1_2[[#This Row],[Bank Deposit]]+Table1_2[[#This Row],[Bank Deposit]]*0.02,Table1_2[[#This Row],[Bank Deposit]])</f>
        <v>281810</v>
      </c>
    </row>
    <row r="2389" spans="1:18" x14ac:dyDescent="0.25">
      <c r="A2389" s="21" t="s">
        <v>3330</v>
      </c>
      <c r="B2389">
        <v>585061240</v>
      </c>
      <c r="C2389">
        <v>23</v>
      </c>
      <c r="D2389" s="8">
        <v>36305.25</v>
      </c>
      <c r="E2389" s="21" t="s">
        <v>1094</v>
      </c>
      <c r="F2389" s="21" t="s">
        <v>483</v>
      </c>
      <c r="G2389" s="21" t="s">
        <v>3331</v>
      </c>
      <c r="H2389" s="22">
        <v>1307269</v>
      </c>
      <c r="I2389" s="22">
        <v>238310.37143100001</v>
      </c>
      <c r="J2389" s="21" t="s">
        <v>3333</v>
      </c>
      <c r="K2389" s="21"/>
      <c r="L2389" s="22">
        <v>942781875</v>
      </c>
      <c r="M2389" s="22">
        <v>0</v>
      </c>
      <c r="N2389" s="21" t="s">
        <v>12505</v>
      </c>
      <c r="O2389" s="8">
        <v>44311</v>
      </c>
      <c r="P2389" s="21" t="s">
        <v>12564</v>
      </c>
      <c r="Q2389" s="22">
        <f>Table1_2[[#This Row],[Bank Deposit]]-Table1_2[[#This Row],[Saving Accounts]]</f>
        <v>1068958.6285689999</v>
      </c>
      <c r="R2389" s="22">
        <f>IF(AND(Table1_2[[#This Row],[Bank Deposit]]&gt;=500000),Table1_2[[#This Row],[Bank Deposit]]+Table1_2[[#This Row],[Bank Deposit]]*0.02,Table1_2[[#This Row],[Bank Deposit]])</f>
        <v>1333414.3799999999</v>
      </c>
    </row>
    <row r="2390" spans="1:18" x14ac:dyDescent="0.25">
      <c r="A2390" s="21" t="s">
        <v>5091</v>
      </c>
      <c r="B2390">
        <v>316648932</v>
      </c>
      <c r="C2390">
        <v>80</v>
      </c>
      <c r="D2390" s="8">
        <v>15486</v>
      </c>
      <c r="E2390" s="21" t="s">
        <v>1094</v>
      </c>
      <c r="F2390" s="21" t="s">
        <v>1815</v>
      </c>
      <c r="G2390" s="21" t="s">
        <v>4105</v>
      </c>
      <c r="H2390" s="22">
        <v>1019191</v>
      </c>
      <c r="I2390" s="22">
        <v>387958.53620159999</v>
      </c>
      <c r="J2390" s="21" t="s">
        <v>5093</v>
      </c>
      <c r="K2390" s="21"/>
      <c r="L2390" s="22">
        <v>258577758</v>
      </c>
      <c r="M2390" s="22">
        <v>0</v>
      </c>
      <c r="N2390" s="21" t="s">
        <v>12525</v>
      </c>
      <c r="O2390" s="8">
        <v>44462</v>
      </c>
      <c r="P2390" s="21" t="s">
        <v>12506</v>
      </c>
      <c r="Q2390" s="22">
        <f>Table1_2[[#This Row],[Bank Deposit]]-Table1_2[[#This Row],[Saving Accounts]]</f>
        <v>631232.46379840001</v>
      </c>
      <c r="R2390" s="22">
        <f>IF(AND(Table1_2[[#This Row],[Bank Deposit]]&gt;=500000),Table1_2[[#This Row],[Bank Deposit]]+Table1_2[[#This Row],[Bank Deposit]]*0.02,Table1_2[[#This Row],[Bank Deposit]])</f>
        <v>1039574.82</v>
      </c>
    </row>
    <row r="2391" spans="1:18" x14ac:dyDescent="0.25">
      <c r="A2391" s="21" t="s">
        <v>8565</v>
      </c>
      <c r="B2391">
        <v>571268682</v>
      </c>
      <c r="C2391">
        <v>29</v>
      </c>
      <c r="D2391" s="8">
        <v>34113.75</v>
      </c>
      <c r="E2391" s="21" t="s">
        <v>12</v>
      </c>
      <c r="F2391" s="21" t="s">
        <v>721</v>
      </c>
      <c r="G2391" s="21" t="s">
        <v>2773</v>
      </c>
      <c r="H2391" s="22">
        <v>77377</v>
      </c>
      <c r="I2391" s="22">
        <v>32105.06712</v>
      </c>
      <c r="J2391" s="21" t="s">
        <v>8567</v>
      </c>
      <c r="K2391" s="21"/>
      <c r="L2391" s="22">
        <v>2389974528</v>
      </c>
      <c r="M2391" s="22">
        <v>0</v>
      </c>
      <c r="N2391" s="21" t="s">
        <v>12505</v>
      </c>
      <c r="O2391" s="8">
        <v>44218</v>
      </c>
      <c r="P2391" s="21" t="s">
        <v>12506</v>
      </c>
      <c r="Q2391" s="22">
        <f>Table1_2[[#This Row],[Bank Deposit]]-Table1_2[[#This Row],[Saving Accounts]]</f>
        <v>45271.93288</v>
      </c>
      <c r="R2391" s="22">
        <f>IF(AND(Table1_2[[#This Row],[Bank Deposit]]&gt;=500000),Table1_2[[#This Row],[Bank Deposit]]+Table1_2[[#This Row],[Bank Deposit]]*0.02,Table1_2[[#This Row],[Bank Deposit]])</f>
        <v>77377</v>
      </c>
    </row>
    <row r="2392" spans="1:18" x14ac:dyDescent="0.25">
      <c r="A2392" s="21" t="s">
        <v>1109</v>
      </c>
      <c r="B2392">
        <v>242987893</v>
      </c>
      <c r="C2392">
        <v>65</v>
      </c>
      <c r="D2392" s="8">
        <v>20964.75</v>
      </c>
      <c r="E2392" s="21" t="s">
        <v>1094</v>
      </c>
      <c r="F2392" s="21" t="s">
        <v>523</v>
      </c>
      <c r="G2392" s="21" t="s">
        <v>14</v>
      </c>
      <c r="H2392" s="22">
        <v>674893</v>
      </c>
      <c r="I2392" s="22">
        <v>152667.38044800001</v>
      </c>
      <c r="J2392" s="21" t="s">
        <v>1111</v>
      </c>
      <c r="K2392" s="21"/>
      <c r="L2392" s="22">
        <v>2042628108</v>
      </c>
      <c r="M2392" s="22">
        <v>0</v>
      </c>
      <c r="N2392" s="21" t="s">
        <v>12509</v>
      </c>
      <c r="O2392" s="8">
        <v>44531</v>
      </c>
      <c r="P2392" s="21" t="s">
        <v>12519</v>
      </c>
      <c r="Q2392" s="22">
        <f>Table1_2[[#This Row],[Bank Deposit]]-Table1_2[[#This Row],[Saving Accounts]]</f>
        <v>522225.61955199996</v>
      </c>
      <c r="R2392" s="22">
        <f>IF(AND(Table1_2[[#This Row],[Bank Deposit]]&gt;=500000),Table1_2[[#This Row],[Bank Deposit]]+Table1_2[[#This Row],[Bank Deposit]]*0.02,Table1_2[[#This Row],[Bank Deposit]])</f>
        <v>688390.86</v>
      </c>
    </row>
    <row r="2393" spans="1:18" x14ac:dyDescent="0.25">
      <c r="A2393" s="21" t="s">
        <v>1951</v>
      </c>
      <c r="B2393">
        <v>87812959</v>
      </c>
      <c r="C2393">
        <v>72</v>
      </c>
      <c r="D2393" s="8">
        <v>18408</v>
      </c>
      <c r="E2393" s="21" t="s">
        <v>1094</v>
      </c>
      <c r="F2393" s="21" t="s">
        <v>1054</v>
      </c>
      <c r="G2393" s="21" t="s">
        <v>14</v>
      </c>
      <c r="H2393" s="22">
        <v>1963839</v>
      </c>
      <c r="I2393" s="22">
        <v>194915.59680761999</v>
      </c>
      <c r="J2393" s="21" t="s">
        <v>1953</v>
      </c>
      <c r="K2393" s="21"/>
      <c r="L2393" s="22">
        <v>1291984512</v>
      </c>
      <c r="M2393" s="22">
        <v>0</v>
      </c>
      <c r="N2393" s="21" t="s">
        <v>12522</v>
      </c>
      <c r="O2393" s="8">
        <v>44381</v>
      </c>
      <c r="P2393" s="21" t="s">
        <v>12510</v>
      </c>
      <c r="Q2393" s="22">
        <f>Table1_2[[#This Row],[Bank Deposit]]-Table1_2[[#This Row],[Saving Accounts]]</f>
        <v>1768923.40319238</v>
      </c>
      <c r="R2393" s="22">
        <f>IF(AND(Table1_2[[#This Row],[Bank Deposit]]&gt;=500000),Table1_2[[#This Row],[Bank Deposit]]+Table1_2[[#This Row],[Bank Deposit]]*0.02,Table1_2[[#This Row],[Bank Deposit]])</f>
        <v>2003115.78</v>
      </c>
    </row>
    <row r="2394" spans="1:18" x14ac:dyDescent="0.25">
      <c r="A2394" s="21" t="s">
        <v>220</v>
      </c>
      <c r="B2394">
        <v>307335836</v>
      </c>
      <c r="C2394">
        <v>30</v>
      </c>
      <c r="D2394" s="8">
        <v>33748.5</v>
      </c>
      <c r="E2394" s="21" t="s">
        <v>12</v>
      </c>
      <c r="F2394" s="21" t="s">
        <v>222</v>
      </c>
      <c r="G2394" s="21" t="s">
        <v>14</v>
      </c>
      <c r="H2394" s="22">
        <v>312040</v>
      </c>
      <c r="I2394" s="22">
        <v>337705.80255359999</v>
      </c>
      <c r="J2394" s="21" t="s">
        <v>224</v>
      </c>
      <c r="K2394" s="21"/>
      <c r="L2394" s="22">
        <v>2812009122</v>
      </c>
      <c r="M2394" s="22">
        <v>0</v>
      </c>
      <c r="N2394" s="21" t="s">
        <v>12522</v>
      </c>
      <c r="O2394" s="8">
        <v>44521</v>
      </c>
      <c r="P2394" s="21" t="s">
        <v>12510</v>
      </c>
      <c r="Q2394" s="22">
        <f>Table1_2[[#This Row],[Bank Deposit]]-Table1_2[[#This Row],[Saving Accounts]]</f>
        <v>-25665.802553599991</v>
      </c>
      <c r="R2394" s="22">
        <f>IF(AND(Table1_2[[#This Row],[Bank Deposit]]&gt;=500000),Table1_2[[#This Row],[Bank Deposit]]+Table1_2[[#This Row],[Bank Deposit]]*0.02,Table1_2[[#This Row],[Bank Deposit]])</f>
        <v>312040</v>
      </c>
    </row>
    <row r="2395" spans="1:18" x14ac:dyDescent="0.25">
      <c r="A2395" s="21" t="s">
        <v>1908</v>
      </c>
      <c r="B2395">
        <v>485114841</v>
      </c>
      <c r="C2395">
        <v>45</v>
      </c>
      <c r="D2395" s="8">
        <v>28269.75</v>
      </c>
      <c r="E2395" s="21" t="s">
        <v>1094</v>
      </c>
      <c r="F2395" s="21" t="s">
        <v>893</v>
      </c>
      <c r="G2395" s="21" t="s">
        <v>14</v>
      </c>
      <c r="H2395" s="22">
        <v>439855</v>
      </c>
      <c r="I2395" s="22">
        <v>249837.38962559999</v>
      </c>
      <c r="J2395" s="21" t="s">
        <v>1910</v>
      </c>
      <c r="K2395" s="21"/>
      <c r="L2395" s="22">
        <v>1395359244</v>
      </c>
      <c r="M2395" s="22">
        <v>0</v>
      </c>
      <c r="N2395" s="21" t="s">
        <v>12509</v>
      </c>
      <c r="O2395" s="8">
        <v>44373</v>
      </c>
      <c r="P2395" s="21" t="s">
        <v>12519</v>
      </c>
      <c r="Q2395" s="22">
        <f>Table1_2[[#This Row],[Bank Deposit]]-Table1_2[[#This Row],[Saving Accounts]]</f>
        <v>190017.61037440001</v>
      </c>
      <c r="R2395" s="22">
        <f>IF(AND(Table1_2[[#This Row],[Bank Deposit]]&gt;=500000),Table1_2[[#This Row],[Bank Deposit]]+Table1_2[[#This Row],[Bank Deposit]]*0.02,Table1_2[[#This Row],[Bank Deposit]])</f>
        <v>439855</v>
      </c>
    </row>
    <row r="2396" spans="1:18" x14ac:dyDescent="0.25">
      <c r="A2396" s="21" t="s">
        <v>1292</v>
      </c>
      <c r="B2396">
        <v>385409761</v>
      </c>
      <c r="C2396">
        <v>54</v>
      </c>
      <c r="D2396" s="8">
        <v>24982.5</v>
      </c>
      <c r="E2396" s="21" t="s">
        <v>1094</v>
      </c>
      <c r="F2396" s="21" t="s">
        <v>874</v>
      </c>
      <c r="G2396" s="21" t="s">
        <v>14</v>
      </c>
      <c r="H2396" s="22">
        <v>194915</v>
      </c>
      <c r="I2396" s="22">
        <v>99759.150879840003</v>
      </c>
      <c r="J2396" s="21" t="s">
        <v>1294</v>
      </c>
      <c r="K2396" s="21"/>
      <c r="L2396" s="22">
        <v>3554163712</v>
      </c>
      <c r="M2396" s="22">
        <v>0</v>
      </c>
      <c r="N2396" s="21" t="s">
        <v>12539</v>
      </c>
      <c r="O2396" s="8">
        <v>44243</v>
      </c>
      <c r="P2396" s="21" t="s">
        <v>12512</v>
      </c>
      <c r="Q2396" s="22">
        <f>Table1_2[[#This Row],[Bank Deposit]]-Table1_2[[#This Row],[Saving Accounts]]</f>
        <v>95155.849120159997</v>
      </c>
      <c r="R2396" s="22">
        <f>IF(AND(Table1_2[[#This Row],[Bank Deposit]]&gt;=500000),Table1_2[[#This Row],[Bank Deposit]]+Table1_2[[#This Row],[Bank Deposit]]*0.02,Table1_2[[#This Row],[Bank Deposit]])</f>
        <v>194915</v>
      </c>
    </row>
    <row r="2397" spans="1:18" x14ac:dyDescent="0.25">
      <c r="A2397" s="21" t="s">
        <v>8119</v>
      </c>
      <c r="B2397">
        <v>873700581</v>
      </c>
      <c r="C2397">
        <v>30</v>
      </c>
      <c r="D2397" s="8">
        <v>33748.5</v>
      </c>
      <c r="E2397" s="21" t="s">
        <v>12</v>
      </c>
      <c r="F2397" s="21" t="s">
        <v>721</v>
      </c>
      <c r="G2397" s="21" t="s">
        <v>3331</v>
      </c>
      <c r="H2397" s="22">
        <v>370770</v>
      </c>
      <c r="I2397" s="22">
        <v>287852.300736</v>
      </c>
      <c r="J2397" s="21" t="s">
        <v>8121</v>
      </c>
      <c r="K2397" s="21"/>
      <c r="L2397" s="22">
        <v>3905432496</v>
      </c>
      <c r="M2397" s="22">
        <v>0</v>
      </c>
      <c r="N2397" s="21" t="s">
        <v>12522</v>
      </c>
      <c r="O2397" s="8">
        <v>44612</v>
      </c>
      <c r="P2397" s="21" t="s">
        <v>12510</v>
      </c>
      <c r="Q2397" s="22">
        <f>Table1_2[[#This Row],[Bank Deposit]]-Table1_2[[#This Row],[Saving Accounts]]</f>
        <v>82917.699263999995</v>
      </c>
      <c r="R2397" s="22">
        <f>IF(AND(Table1_2[[#This Row],[Bank Deposit]]&gt;=500000),Table1_2[[#This Row],[Bank Deposit]]+Table1_2[[#This Row],[Bank Deposit]]*0.02,Table1_2[[#This Row],[Bank Deposit]])</f>
        <v>370770</v>
      </c>
    </row>
    <row r="2398" spans="1:18" x14ac:dyDescent="0.25">
      <c r="A2398" s="21" t="s">
        <v>7887</v>
      </c>
      <c r="B2398">
        <v>169486428</v>
      </c>
      <c r="C2398">
        <v>71</v>
      </c>
      <c r="D2398" s="8">
        <v>18773.25</v>
      </c>
      <c r="E2398" s="21" t="s">
        <v>12</v>
      </c>
      <c r="F2398" s="21" t="s">
        <v>2364</v>
      </c>
      <c r="G2398" s="21" t="s">
        <v>3583</v>
      </c>
      <c r="H2398" s="22">
        <v>1334852</v>
      </c>
      <c r="I2398" s="22">
        <v>447821.23281999998</v>
      </c>
      <c r="J2398" s="21" t="s">
        <v>7889</v>
      </c>
      <c r="K2398" s="21"/>
      <c r="L2398" s="22">
        <v>2002693404</v>
      </c>
      <c r="M2398" s="22">
        <v>918056579</v>
      </c>
      <c r="N2398" s="21" t="s">
        <v>12515</v>
      </c>
      <c r="O2398" s="8">
        <v>44437</v>
      </c>
      <c r="P2398" s="21" t="s">
        <v>12506</v>
      </c>
      <c r="Q2398" s="22">
        <f>Table1_2[[#This Row],[Bank Deposit]]-Table1_2[[#This Row],[Saving Accounts]]</f>
        <v>887030.76717999997</v>
      </c>
      <c r="R2398" s="22">
        <f>IF(AND(Table1_2[[#This Row],[Bank Deposit]]&gt;=500000),Table1_2[[#This Row],[Bank Deposit]]+Table1_2[[#This Row],[Bank Deposit]]*0.02,Table1_2[[#This Row],[Bank Deposit]])</f>
        <v>1361549.04</v>
      </c>
    </row>
    <row r="2399" spans="1:18" x14ac:dyDescent="0.25">
      <c r="A2399" s="21" t="s">
        <v>7789</v>
      </c>
      <c r="B2399">
        <v>328792999</v>
      </c>
      <c r="C2399">
        <v>27</v>
      </c>
      <c r="D2399" s="8">
        <v>34844.25</v>
      </c>
      <c r="E2399" s="21" t="s">
        <v>12</v>
      </c>
      <c r="F2399" s="21" t="s">
        <v>574</v>
      </c>
      <c r="G2399" s="21" t="s">
        <v>3058</v>
      </c>
      <c r="H2399" s="22">
        <v>1993410</v>
      </c>
      <c r="I2399" s="22">
        <v>367673.35966199997</v>
      </c>
      <c r="J2399" s="21" t="s">
        <v>7791</v>
      </c>
      <c r="K2399" s="21"/>
      <c r="L2399" s="22">
        <v>13369725</v>
      </c>
      <c r="M2399" s="22">
        <v>0</v>
      </c>
      <c r="N2399" s="21" t="s">
        <v>12525</v>
      </c>
      <c r="O2399" s="8">
        <v>44346</v>
      </c>
      <c r="P2399" s="21" t="s">
        <v>12564</v>
      </c>
      <c r="Q2399" s="22">
        <f>Table1_2[[#This Row],[Bank Deposit]]-Table1_2[[#This Row],[Saving Accounts]]</f>
        <v>1625736.6403379999</v>
      </c>
      <c r="R2399" s="22">
        <f>IF(AND(Table1_2[[#This Row],[Bank Deposit]]&gt;=500000),Table1_2[[#This Row],[Bank Deposit]]+Table1_2[[#This Row],[Bank Deposit]]*0.02,Table1_2[[#This Row],[Bank Deposit]])</f>
        <v>2033278.2</v>
      </c>
    </row>
    <row r="2400" spans="1:18" x14ac:dyDescent="0.25">
      <c r="A2400" s="21" t="s">
        <v>6582</v>
      </c>
      <c r="B2400">
        <v>779440324</v>
      </c>
      <c r="C2400">
        <v>62</v>
      </c>
      <c r="D2400" s="8">
        <v>22060.5</v>
      </c>
      <c r="E2400" s="21" t="s">
        <v>12</v>
      </c>
      <c r="F2400" s="21" t="s">
        <v>829</v>
      </c>
      <c r="G2400" s="21" t="s">
        <v>4099</v>
      </c>
      <c r="H2400" s="22">
        <v>505043</v>
      </c>
      <c r="I2400" s="22">
        <v>81215.443476</v>
      </c>
      <c r="J2400" s="21" t="s">
        <v>6584</v>
      </c>
      <c r="K2400" s="21"/>
      <c r="L2400" s="22">
        <v>8977199</v>
      </c>
      <c r="M2400" s="22">
        <v>0</v>
      </c>
      <c r="N2400" s="21" t="s">
        <v>12525</v>
      </c>
      <c r="O2400" s="8">
        <v>44503</v>
      </c>
      <c r="P2400" s="21" t="s">
        <v>12564</v>
      </c>
      <c r="Q2400" s="22">
        <f>Table1_2[[#This Row],[Bank Deposit]]-Table1_2[[#This Row],[Saving Accounts]]</f>
        <v>423827.55652400001</v>
      </c>
      <c r="R2400" s="22">
        <f>IF(AND(Table1_2[[#This Row],[Bank Deposit]]&gt;=500000),Table1_2[[#This Row],[Bank Deposit]]+Table1_2[[#This Row],[Bank Deposit]]*0.02,Table1_2[[#This Row],[Bank Deposit]])</f>
        <v>515143.86</v>
      </c>
    </row>
    <row r="2401" spans="1:18" x14ac:dyDescent="0.25">
      <c r="A2401" s="21" t="s">
        <v>7211</v>
      </c>
      <c r="B2401">
        <v>899944761</v>
      </c>
      <c r="C2401">
        <v>22</v>
      </c>
      <c r="D2401" s="8">
        <v>36670.5</v>
      </c>
      <c r="E2401" s="21" t="s">
        <v>12</v>
      </c>
      <c r="F2401" s="21" t="s">
        <v>1450</v>
      </c>
      <c r="G2401" s="21" t="s">
        <v>4105</v>
      </c>
      <c r="H2401" s="22">
        <v>958606</v>
      </c>
      <c r="I2401" s="22">
        <v>222460.399278</v>
      </c>
      <c r="J2401" s="21" t="s">
        <v>7213</v>
      </c>
      <c r="K2401" s="21"/>
      <c r="L2401" s="22">
        <v>579924384</v>
      </c>
      <c r="M2401" s="22">
        <v>0</v>
      </c>
      <c r="N2401" s="21" t="s">
        <v>12525</v>
      </c>
      <c r="O2401" s="8">
        <v>44247</v>
      </c>
      <c r="P2401" s="21" t="s">
        <v>12561</v>
      </c>
      <c r="Q2401" s="22">
        <f>Table1_2[[#This Row],[Bank Deposit]]-Table1_2[[#This Row],[Saving Accounts]]</f>
        <v>736145.600722</v>
      </c>
      <c r="R2401" s="22">
        <f>IF(AND(Table1_2[[#This Row],[Bank Deposit]]&gt;=500000),Table1_2[[#This Row],[Bank Deposit]]+Table1_2[[#This Row],[Bank Deposit]]*0.02,Table1_2[[#This Row],[Bank Deposit]])</f>
        <v>977778.12</v>
      </c>
    </row>
    <row r="2402" spans="1:18" x14ac:dyDescent="0.25">
      <c r="A2402" s="21" t="s">
        <v>3486</v>
      </c>
      <c r="B2402">
        <v>484916169</v>
      </c>
      <c r="C2402">
        <v>69</v>
      </c>
      <c r="D2402" s="8">
        <v>19503.75</v>
      </c>
      <c r="E2402" s="21" t="s">
        <v>1094</v>
      </c>
      <c r="F2402" s="21" t="s">
        <v>361</v>
      </c>
      <c r="G2402" s="21" t="s">
        <v>3331</v>
      </c>
      <c r="H2402" s="22">
        <v>87415</v>
      </c>
      <c r="I2402" s="22">
        <v>23835.639324960001</v>
      </c>
      <c r="J2402" s="21" t="s">
        <v>3488</v>
      </c>
      <c r="K2402" s="21"/>
      <c r="L2402" s="22">
        <v>3299382948</v>
      </c>
      <c r="M2402" s="22">
        <v>0</v>
      </c>
      <c r="N2402" s="21" t="s">
        <v>12522</v>
      </c>
      <c r="O2402" s="8">
        <v>44386</v>
      </c>
      <c r="P2402" s="21" t="s">
        <v>12510</v>
      </c>
      <c r="Q2402" s="22">
        <f>Table1_2[[#This Row],[Bank Deposit]]-Table1_2[[#This Row],[Saving Accounts]]</f>
        <v>63579.360675039999</v>
      </c>
      <c r="R2402" s="22">
        <f>IF(AND(Table1_2[[#This Row],[Bank Deposit]]&gt;=500000),Table1_2[[#This Row],[Bank Deposit]]+Table1_2[[#This Row],[Bank Deposit]]*0.02,Table1_2[[#This Row],[Bank Deposit]])</f>
        <v>87415</v>
      </c>
    </row>
    <row r="2403" spans="1:18" x14ac:dyDescent="0.25">
      <c r="A2403" s="21" t="s">
        <v>5667</v>
      </c>
      <c r="B2403">
        <v>970303695</v>
      </c>
      <c r="C2403">
        <v>35</v>
      </c>
      <c r="D2403" s="8">
        <v>31922.25</v>
      </c>
      <c r="E2403" s="21" t="s">
        <v>1094</v>
      </c>
      <c r="F2403" s="21" t="s">
        <v>574</v>
      </c>
      <c r="G2403" s="21" t="s">
        <v>4148</v>
      </c>
      <c r="H2403" s="22">
        <v>209527</v>
      </c>
      <c r="I2403" s="22">
        <v>45600.393508560002</v>
      </c>
      <c r="J2403" s="21" t="s">
        <v>5669</v>
      </c>
      <c r="K2403" s="21"/>
      <c r="L2403" s="22">
        <v>51443616</v>
      </c>
      <c r="M2403" s="22">
        <v>0</v>
      </c>
      <c r="N2403" s="21" t="s">
        <v>12522</v>
      </c>
      <c r="O2403" s="8">
        <v>44437</v>
      </c>
      <c r="P2403" s="21" t="s">
        <v>12510</v>
      </c>
      <c r="Q2403" s="22">
        <f>Table1_2[[#This Row],[Bank Deposit]]-Table1_2[[#This Row],[Saving Accounts]]</f>
        <v>163926.60649144</v>
      </c>
      <c r="R2403" s="22">
        <f>IF(AND(Table1_2[[#This Row],[Bank Deposit]]&gt;=500000),Table1_2[[#This Row],[Bank Deposit]]+Table1_2[[#This Row],[Bank Deposit]]*0.02,Table1_2[[#This Row],[Bank Deposit]])</f>
        <v>209527</v>
      </c>
    </row>
    <row r="2404" spans="1:18" x14ac:dyDescent="0.25">
      <c r="A2404" s="21" t="s">
        <v>7407</v>
      </c>
      <c r="B2404">
        <v>961710120</v>
      </c>
      <c r="C2404">
        <v>28</v>
      </c>
      <c r="D2404" s="8">
        <v>34479</v>
      </c>
      <c r="E2404" s="21" t="s">
        <v>12</v>
      </c>
      <c r="F2404" s="21" t="s">
        <v>318</v>
      </c>
      <c r="G2404" s="21" t="s">
        <v>4058</v>
      </c>
      <c r="H2404" s="22">
        <v>370924</v>
      </c>
      <c r="I2404" s="22">
        <v>366623.71103160002</v>
      </c>
      <c r="J2404" s="21" t="s">
        <v>7409</v>
      </c>
      <c r="K2404" s="21"/>
      <c r="L2404" s="22">
        <v>286833792</v>
      </c>
      <c r="M2404" s="22">
        <v>689264796</v>
      </c>
      <c r="N2404" s="21" t="s">
        <v>12515</v>
      </c>
      <c r="O2404" s="8">
        <v>44482</v>
      </c>
      <c r="P2404" s="21" t="s">
        <v>12527</v>
      </c>
      <c r="Q2404" s="22">
        <f>Table1_2[[#This Row],[Bank Deposit]]-Table1_2[[#This Row],[Saving Accounts]]</f>
        <v>4300.288968399982</v>
      </c>
      <c r="R2404" s="22">
        <f>IF(AND(Table1_2[[#This Row],[Bank Deposit]]&gt;=500000),Table1_2[[#This Row],[Bank Deposit]]+Table1_2[[#This Row],[Bank Deposit]]*0.02,Table1_2[[#This Row],[Bank Deposit]])</f>
        <v>370924</v>
      </c>
    </row>
    <row r="2405" spans="1:18" x14ac:dyDescent="0.25">
      <c r="A2405" s="21" t="s">
        <v>8204</v>
      </c>
      <c r="B2405">
        <v>330193537</v>
      </c>
      <c r="C2405">
        <v>22</v>
      </c>
      <c r="D2405" s="8">
        <v>36670.5</v>
      </c>
      <c r="E2405" s="21" t="s">
        <v>12</v>
      </c>
      <c r="F2405" s="21" t="s">
        <v>327</v>
      </c>
      <c r="G2405" s="21" t="s">
        <v>3331</v>
      </c>
      <c r="H2405" s="22">
        <v>1035074</v>
      </c>
      <c r="I2405" s="22">
        <v>299398.96912607999</v>
      </c>
      <c r="J2405" s="21" t="s">
        <v>4891</v>
      </c>
      <c r="K2405" s="21"/>
      <c r="L2405" s="22">
        <v>1483237184</v>
      </c>
      <c r="M2405" s="22">
        <v>0</v>
      </c>
      <c r="N2405" s="21" t="s">
        <v>12525</v>
      </c>
      <c r="O2405" s="8">
        <v>44680</v>
      </c>
      <c r="P2405" s="21" t="s">
        <v>12564</v>
      </c>
      <c r="Q2405" s="22">
        <f>Table1_2[[#This Row],[Bank Deposit]]-Table1_2[[#This Row],[Saving Accounts]]</f>
        <v>735675.03087392007</v>
      </c>
      <c r="R2405" s="22">
        <f>IF(AND(Table1_2[[#This Row],[Bank Deposit]]&gt;=500000),Table1_2[[#This Row],[Bank Deposit]]+Table1_2[[#This Row],[Bank Deposit]]*0.02,Table1_2[[#This Row],[Bank Deposit]])</f>
        <v>1055775.48</v>
      </c>
    </row>
    <row r="2406" spans="1:18" x14ac:dyDescent="0.25">
      <c r="A2406" s="21" t="s">
        <v>2067</v>
      </c>
      <c r="B2406">
        <v>672369839</v>
      </c>
      <c r="C2406">
        <v>43</v>
      </c>
      <c r="D2406" s="8">
        <v>29000.25</v>
      </c>
      <c r="E2406" s="21" t="s">
        <v>1094</v>
      </c>
      <c r="F2406" s="21" t="s">
        <v>1016</v>
      </c>
      <c r="G2406" s="21" t="s">
        <v>1964</v>
      </c>
      <c r="H2406" s="22">
        <v>881346</v>
      </c>
      <c r="I2406" s="22">
        <v>501157.39294799999</v>
      </c>
      <c r="J2406" s="21" t="s">
        <v>2069</v>
      </c>
      <c r="K2406" s="21"/>
      <c r="L2406" s="22">
        <v>761105676</v>
      </c>
      <c r="M2406" s="22">
        <v>0</v>
      </c>
      <c r="N2406" s="21" t="s">
        <v>12522</v>
      </c>
      <c r="O2406" s="8">
        <v>44292</v>
      </c>
      <c r="P2406" s="21" t="s">
        <v>12510</v>
      </c>
      <c r="Q2406" s="22">
        <f>Table1_2[[#This Row],[Bank Deposit]]-Table1_2[[#This Row],[Saving Accounts]]</f>
        <v>380188.60705200001</v>
      </c>
      <c r="R2406" s="22">
        <f>IF(AND(Table1_2[[#This Row],[Bank Deposit]]&gt;=500000),Table1_2[[#This Row],[Bank Deposit]]+Table1_2[[#This Row],[Bank Deposit]]*0.02,Table1_2[[#This Row],[Bank Deposit]])</f>
        <v>898972.92</v>
      </c>
    </row>
    <row r="2407" spans="1:18" x14ac:dyDescent="0.25">
      <c r="A2407" s="21" t="s">
        <v>5798</v>
      </c>
      <c r="B2407">
        <v>6752491</v>
      </c>
      <c r="C2407">
        <v>53</v>
      </c>
      <c r="D2407" s="8">
        <v>25347.75</v>
      </c>
      <c r="E2407" s="21" t="s">
        <v>1094</v>
      </c>
      <c r="F2407" s="21" t="s">
        <v>909</v>
      </c>
      <c r="G2407" s="21" t="s">
        <v>4112</v>
      </c>
      <c r="H2407" s="22">
        <v>775590</v>
      </c>
      <c r="I2407" s="22">
        <v>236836.07728955999</v>
      </c>
      <c r="J2407" s="21" t="s">
        <v>5800</v>
      </c>
      <c r="K2407" s="21"/>
      <c r="L2407" s="22">
        <v>2170400232</v>
      </c>
      <c r="M2407" s="22">
        <v>0</v>
      </c>
      <c r="N2407" s="21" t="s">
        <v>12505</v>
      </c>
      <c r="O2407" s="8">
        <v>44479</v>
      </c>
      <c r="P2407" s="21" t="s">
        <v>12512</v>
      </c>
      <c r="Q2407" s="22">
        <f>Table1_2[[#This Row],[Bank Deposit]]-Table1_2[[#This Row],[Saving Accounts]]</f>
        <v>538753.92271044001</v>
      </c>
      <c r="R2407" s="22">
        <f>IF(AND(Table1_2[[#This Row],[Bank Deposit]]&gt;=500000),Table1_2[[#This Row],[Bank Deposit]]+Table1_2[[#This Row],[Bank Deposit]]*0.02,Table1_2[[#This Row],[Bank Deposit]])</f>
        <v>791101.8</v>
      </c>
    </row>
    <row r="2408" spans="1:18" x14ac:dyDescent="0.25">
      <c r="A2408" s="21" t="s">
        <v>5465</v>
      </c>
      <c r="B2408">
        <v>362436590</v>
      </c>
      <c r="C2408">
        <v>60</v>
      </c>
      <c r="D2408" s="8">
        <v>22791</v>
      </c>
      <c r="E2408" s="21" t="s">
        <v>1094</v>
      </c>
      <c r="F2408" s="21" t="s">
        <v>88</v>
      </c>
      <c r="G2408" s="21" t="s">
        <v>4070</v>
      </c>
      <c r="H2408" s="22">
        <v>676061</v>
      </c>
      <c r="I2408" s="22">
        <v>92927.6792136</v>
      </c>
      <c r="J2408" s="21" t="s">
        <v>5467</v>
      </c>
      <c r="K2408" s="21"/>
      <c r="L2408" s="22">
        <v>373315242</v>
      </c>
      <c r="M2408" s="22">
        <v>0</v>
      </c>
      <c r="N2408" s="21" t="s">
        <v>12525</v>
      </c>
      <c r="O2408" s="8">
        <v>44620</v>
      </c>
      <c r="P2408" s="21" t="s">
        <v>12506</v>
      </c>
      <c r="Q2408" s="22">
        <f>Table1_2[[#This Row],[Bank Deposit]]-Table1_2[[#This Row],[Saving Accounts]]</f>
        <v>583133.3207864</v>
      </c>
      <c r="R2408" s="22">
        <f>IF(AND(Table1_2[[#This Row],[Bank Deposit]]&gt;=500000),Table1_2[[#This Row],[Bank Deposit]]+Table1_2[[#This Row],[Bank Deposit]]*0.02,Table1_2[[#This Row],[Bank Deposit]])</f>
        <v>689582.22</v>
      </c>
    </row>
    <row r="2409" spans="1:18" x14ac:dyDescent="0.25">
      <c r="A2409" s="21" t="s">
        <v>5721</v>
      </c>
      <c r="B2409">
        <v>987786330</v>
      </c>
      <c r="C2409">
        <v>33</v>
      </c>
      <c r="D2409" s="8">
        <v>32652.75</v>
      </c>
      <c r="E2409" s="21" t="s">
        <v>1094</v>
      </c>
      <c r="F2409" s="21" t="s">
        <v>549</v>
      </c>
      <c r="G2409" s="21" t="s">
        <v>4066</v>
      </c>
      <c r="H2409" s="22">
        <v>1667021</v>
      </c>
      <c r="I2409" s="22">
        <v>321236.07436799997</v>
      </c>
      <c r="J2409" s="21" t="s">
        <v>5723</v>
      </c>
      <c r="K2409" s="21"/>
      <c r="L2409" s="22">
        <v>422305353</v>
      </c>
      <c r="M2409" s="22">
        <v>0</v>
      </c>
      <c r="N2409" s="21" t="s">
        <v>12539</v>
      </c>
      <c r="O2409" s="8">
        <v>44247</v>
      </c>
      <c r="P2409" s="21" t="s">
        <v>12512</v>
      </c>
      <c r="Q2409" s="22">
        <f>Table1_2[[#This Row],[Bank Deposit]]-Table1_2[[#This Row],[Saving Accounts]]</f>
        <v>1345784.925632</v>
      </c>
      <c r="R2409" s="22">
        <f>IF(AND(Table1_2[[#This Row],[Bank Deposit]]&gt;=500000),Table1_2[[#This Row],[Bank Deposit]]+Table1_2[[#This Row],[Bank Deposit]]*0.02,Table1_2[[#This Row],[Bank Deposit]])</f>
        <v>1700361.42</v>
      </c>
    </row>
    <row r="2410" spans="1:18" x14ac:dyDescent="0.25">
      <c r="A2410" s="21" t="s">
        <v>6319</v>
      </c>
      <c r="B2410">
        <v>399588315</v>
      </c>
      <c r="C2410">
        <v>35</v>
      </c>
      <c r="D2410" s="8">
        <v>31922.25</v>
      </c>
      <c r="E2410" s="21" t="s">
        <v>12</v>
      </c>
      <c r="F2410" s="21" t="s">
        <v>721</v>
      </c>
      <c r="G2410" s="21" t="s">
        <v>4066</v>
      </c>
      <c r="H2410" s="22">
        <v>203556</v>
      </c>
      <c r="I2410" s="22">
        <v>103732.017844</v>
      </c>
      <c r="J2410" s="21" t="s">
        <v>6321</v>
      </c>
      <c r="K2410" s="21"/>
      <c r="L2410" s="22">
        <v>13722852</v>
      </c>
      <c r="M2410" s="22">
        <v>0</v>
      </c>
      <c r="N2410" s="21" t="s">
        <v>12505</v>
      </c>
      <c r="O2410" s="8">
        <v>44402</v>
      </c>
      <c r="P2410" s="21" t="s">
        <v>12506</v>
      </c>
      <c r="Q2410" s="22">
        <f>Table1_2[[#This Row],[Bank Deposit]]-Table1_2[[#This Row],[Saving Accounts]]</f>
        <v>99823.982155999998</v>
      </c>
      <c r="R2410" s="22">
        <f>IF(AND(Table1_2[[#This Row],[Bank Deposit]]&gt;=500000),Table1_2[[#This Row],[Bank Deposit]]+Table1_2[[#This Row],[Bank Deposit]]*0.02,Table1_2[[#This Row],[Bank Deposit]])</f>
        <v>203556</v>
      </c>
    </row>
    <row r="2411" spans="1:18" x14ac:dyDescent="0.25">
      <c r="A2411" s="21" t="s">
        <v>6779</v>
      </c>
      <c r="B2411">
        <v>421773020</v>
      </c>
      <c r="C2411">
        <v>18</v>
      </c>
      <c r="D2411" s="8">
        <v>38131.5</v>
      </c>
      <c r="E2411" s="21" t="s">
        <v>12</v>
      </c>
      <c r="F2411" s="21" t="s">
        <v>598</v>
      </c>
      <c r="G2411" s="21" t="s">
        <v>4088</v>
      </c>
      <c r="H2411" s="22">
        <v>230628</v>
      </c>
      <c r="I2411" s="22">
        <v>102766.72595904001</v>
      </c>
      <c r="J2411" s="21" t="s">
        <v>6781</v>
      </c>
      <c r="K2411" s="21"/>
      <c r="L2411" s="22">
        <v>1881255537</v>
      </c>
      <c r="M2411" s="22">
        <v>0</v>
      </c>
      <c r="N2411" s="21" t="s">
        <v>12505</v>
      </c>
      <c r="O2411" s="8">
        <v>44669</v>
      </c>
      <c r="P2411" s="21" t="s">
        <v>12510</v>
      </c>
      <c r="Q2411" s="22">
        <f>Table1_2[[#This Row],[Bank Deposit]]-Table1_2[[#This Row],[Saving Accounts]]</f>
        <v>127861.27404095999</v>
      </c>
      <c r="R2411" s="22">
        <f>IF(AND(Table1_2[[#This Row],[Bank Deposit]]&gt;=500000),Table1_2[[#This Row],[Bank Deposit]]+Table1_2[[#This Row],[Bank Deposit]]*0.02,Table1_2[[#This Row],[Bank Deposit]])</f>
        <v>230628</v>
      </c>
    </row>
    <row r="2412" spans="1:18" x14ac:dyDescent="0.25">
      <c r="A2412" s="21" t="s">
        <v>3177</v>
      </c>
      <c r="B2412">
        <v>247238450</v>
      </c>
      <c r="C2412">
        <v>64</v>
      </c>
      <c r="D2412" s="8">
        <v>21330</v>
      </c>
      <c r="E2412" s="21" t="s">
        <v>1094</v>
      </c>
      <c r="F2412" s="21" t="s">
        <v>442</v>
      </c>
      <c r="G2412" s="21" t="s">
        <v>3058</v>
      </c>
      <c r="H2412" s="22">
        <v>204249</v>
      </c>
      <c r="I2412" s="22">
        <v>50869.563558000002</v>
      </c>
      <c r="J2412" s="21" t="s">
        <v>3179</v>
      </c>
      <c r="K2412" s="21"/>
      <c r="L2412" s="22">
        <v>131150237</v>
      </c>
      <c r="M2412" s="22">
        <v>0</v>
      </c>
      <c r="N2412" s="21" t="s">
        <v>12525</v>
      </c>
      <c r="O2412" s="8">
        <v>44241</v>
      </c>
      <c r="P2412" s="21" t="s">
        <v>12564</v>
      </c>
      <c r="Q2412" s="22">
        <f>Table1_2[[#This Row],[Bank Deposit]]-Table1_2[[#This Row],[Saving Accounts]]</f>
        <v>153379.43644200001</v>
      </c>
      <c r="R2412" s="22">
        <f>IF(AND(Table1_2[[#This Row],[Bank Deposit]]&gt;=500000),Table1_2[[#This Row],[Bank Deposit]]+Table1_2[[#This Row],[Bank Deposit]]*0.02,Table1_2[[#This Row],[Bank Deposit]])</f>
        <v>204249</v>
      </c>
    </row>
    <row r="2413" spans="1:18" x14ac:dyDescent="0.25">
      <c r="A2413" s="21" t="s">
        <v>6653</v>
      </c>
      <c r="B2413">
        <v>728217456</v>
      </c>
      <c r="C2413">
        <v>36</v>
      </c>
      <c r="D2413" s="8">
        <v>31557</v>
      </c>
      <c r="E2413" s="21" t="s">
        <v>12</v>
      </c>
      <c r="F2413" s="21" t="s">
        <v>1242</v>
      </c>
      <c r="G2413" s="21" t="s">
        <v>4066</v>
      </c>
      <c r="H2413" s="22">
        <v>472149</v>
      </c>
      <c r="I2413" s="22">
        <v>109569.73691664</v>
      </c>
      <c r="J2413" s="21" t="s">
        <v>6655</v>
      </c>
      <c r="K2413" s="21"/>
      <c r="L2413" s="22">
        <v>336482496</v>
      </c>
      <c r="M2413" s="22">
        <v>0</v>
      </c>
      <c r="N2413" s="21" t="s">
        <v>12525</v>
      </c>
      <c r="O2413" s="8">
        <v>44489</v>
      </c>
      <c r="P2413" s="21" t="s">
        <v>12506</v>
      </c>
      <c r="Q2413" s="22">
        <f>Table1_2[[#This Row],[Bank Deposit]]-Table1_2[[#This Row],[Saving Accounts]]</f>
        <v>362579.26308335998</v>
      </c>
      <c r="R2413" s="22">
        <f>IF(AND(Table1_2[[#This Row],[Bank Deposit]]&gt;=500000),Table1_2[[#This Row],[Bank Deposit]]+Table1_2[[#This Row],[Bank Deposit]]*0.02,Table1_2[[#This Row],[Bank Deposit]])</f>
        <v>472149</v>
      </c>
    </row>
    <row r="2414" spans="1:18" x14ac:dyDescent="0.25">
      <c r="A2414" s="21" t="s">
        <v>1988</v>
      </c>
      <c r="B2414">
        <v>23561794</v>
      </c>
      <c r="C2414">
        <v>42</v>
      </c>
      <c r="D2414" s="8">
        <v>29365.5</v>
      </c>
      <c r="E2414" s="21" t="s">
        <v>1094</v>
      </c>
      <c r="F2414" s="21" t="s">
        <v>549</v>
      </c>
      <c r="G2414" s="21" t="s">
        <v>1964</v>
      </c>
      <c r="H2414" s="22">
        <v>2150328</v>
      </c>
      <c r="I2414" s="22">
        <v>293878.13130000001</v>
      </c>
      <c r="J2414" s="21" t="s">
        <v>1990</v>
      </c>
      <c r="K2414" s="21"/>
      <c r="L2414" s="22">
        <v>473360384</v>
      </c>
      <c r="M2414" s="22">
        <v>0</v>
      </c>
      <c r="N2414" s="21" t="s">
        <v>12509</v>
      </c>
      <c r="O2414" s="8">
        <v>44604</v>
      </c>
      <c r="P2414" s="21" t="s">
        <v>12519</v>
      </c>
      <c r="Q2414" s="22">
        <f>Table1_2[[#This Row],[Bank Deposit]]-Table1_2[[#This Row],[Saving Accounts]]</f>
        <v>1856449.8687</v>
      </c>
      <c r="R2414" s="22">
        <f>IF(AND(Table1_2[[#This Row],[Bank Deposit]]&gt;=500000),Table1_2[[#This Row],[Bank Deposit]]+Table1_2[[#This Row],[Bank Deposit]]*0.02,Table1_2[[#This Row],[Bank Deposit]])</f>
        <v>2193334.56</v>
      </c>
    </row>
    <row r="2415" spans="1:18" x14ac:dyDescent="0.25">
      <c r="A2415" s="21" t="s">
        <v>1939</v>
      </c>
      <c r="B2415">
        <v>129520261</v>
      </c>
      <c r="C2415">
        <v>80</v>
      </c>
      <c r="D2415" s="8">
        <v>15486</v>
      </c>
      <c r="E2415" s="21" t="s">
        <v>1094</v>
      </c>
      <c r="F2415" s="21" t="s">
        <v>381</v>
      </c>
      <c r="G2415" s="21" t="s">
        <v>14</v>
      </c>
      <c r="H2415" s="22">
        <v>342138</v>
      </c>
      <c r="I2415" s="22">
        <v>174627.39501899999</v>
      </c>
      <c r="J2415" s="21" t="s">
        <v>1941</v>
      </c>
      <c r="K2415" s="21"/>
      <c r="L2415" s="22">
        <v>7805421</v>
      </c>
      <c r="M2415" s="22">
        <v>0</v>
      </c>
      <c r="N2415" s="21" t="s">
        <v>12505</v>
      </c>
      <c r="O2415" s="8">
        <v>44512</v>
      </c>
      <c r="P2415" s="21" t="s">
        <v>12512</v>
      </c>
      <c r="Q2415" s="22">
        <f>Table1_2[[#This Row],[Bank Deposit]]-Table1_2[[#This Row],[Saving Accounts]]</f>
        <v>167510.60498100001</v>
      </c>
      <c r="R2415" s="22">
        <f>IF(AND(Table1_2[[#This Row],[Bank Deposit]]&gt;=500000),Table1_2[[#This Row],[Bank Deposit]]+Table1_2[[#This Row],[Bank Deposit]]*0.02,Table1_2[[#This Row],[Bank Deposit]])</f>
        <v>342138</v>
      </c>
    </row>
    <row r="2416" spans="1:18" x14ac:dyDescent="0.25">
      <c r="A2416" s="21" t="s">
        <v>448</v>
      </c>
      <c r="B2416">
        <v>242755293</v>
      </c>
      <c r="C2416">
        <v>85</v>
      </c>
      <c r="D2416" s="8">
        <v>13659.75</v>
      </c>
      <c r="E2416" s="21" t="s">
        <v>12</v>
      </c>
      <c r="F2416" s="21" t="s">
        <v>442</v>
      </c>
      <c r="G2416" s="21" t="s">
        <v>14</v>
      </c>
      <c r="H2416" s="22">
        <v>372344</v>
      </c>
      <c r="I2416" s="22">
        <v>129973.00285200001</v>
      </c>
      <c r="J2416" s="21" t="s">
        <v>450</v>
      </c>
      <c r="K2416" s="21"/>
      <c r="L2416" s="22">
        <v>1010469852</v>
      </c>
      <c r="M2416" s="22">
        <v>0</v>
      </c>
      <c r="N2416" s="21" t="s">
        <v>12505</v>
      </c>
      <c r="O2416" s="8">
        <v>44660</v>
      </c>
      <c r="P2416" s="21" t="s">
        <v>12506</v>
      </c>
      <c r="Q2416" s="22">
        <f>Table1_2[[#This Row],[Bank Deposit]]-Table1_2[[#This Row],[Saving Accounts]]</f>
        <v>242370.99714799999</v>
      </c>
      <c r="R2416" s="22">
        <f>IF(AND(Table1_2[[#This Row],[Bank Deposit]]&gt;=500000),Table1_2[[#This Row],[Bank Deposit]]+Table1_2[[#This Row],[Bank Deposit]]*0.02,Table1_2[[#This Row],[Bank Deposit]])</f>
        <v>372344</v>
      </c>
    </row>
    <row r="2417" spans="1:18" x14ac:dyDescent="0.25">
      <c r="A2417" s="21" t="s">
        <v>1003</v>
      </c>
      <c r="B2417">
        <v>685292999</v>
      </c>
      <c r="C2417">
        <v>72</v>
      </c>
      <c r="D2417" s="8">
        <v>18408</v>
      </c>
      <c r="E2417" s="21" t="s">
        <v>12</v>
      </c>
      <c r="F2417" s="21" t="s">
        <v>1004</v>
      </c>
      <c r="G2417" s="21" t="s">
        <v>14</v>
      </c>
      <c r="H2417" s="22">
        <v>323204</v>
      </c>
      <c r="I2417" s="22">
        <v>191583.26553500001</v>
      </c>
      <c r="J2417" s="21" t="s">
        <v>1006</v>
      </c>
      <c r="K2417" s="21"/>
      <c r="L2417" s="22">
        <v>361269295</v>
      </c>
      <c r="M2417" s="22">
        <v>0</v>
      </c>
      <c r="N2417" s="21" t="s">
        <v>12525</v>
      </c>
      <c r="O2417" s="8">
        <v>44279</v>
      </c>
      <c r="P2417" s="21" t="s">
        <v>12561</v>
      </c>
      <c r="Q2417" s="22">
        <f>Table1_2[[#This Row],[Bank Deposit]]-Table1_2[[#This Row],[Saving Accounts]]</f>
        <v>131620.73446499999</v>
      </c>
      <c r="R2417" s="22">
        <f>IF(AND(Table1_2[[#This Row],[Bank Deposit]]&gt;=500000),Table1_2[[#This Row],[Bank Deposit]]+Table1_2[[#This Row],[Bank Deposit]]*0.02,Table1_2[[#This Row],[Bank Deposit]])</f>
        <v>323204</v>
      </c>
    </row>
    <row r="2418" spans="1:18" x14ac:dyDescent="0.25">
      <c r="A2418" s="21" t="s">
        <v>7059</v>
      </c>
      <c r="B2418">
        <v>128075328</v>
      </c>
      <c r="C2418">
        <v>39</v>
      </c>
      <c r="D2418" s="8">
        <v>30461.25</v>
      </c>
      <c r="E2418" s="21" t="s">
        <v>12</v>
      </c>
      <c r="F2418" s="21" t="s">
        <v>763</v>
      </c>
      <c r="G2418" s="21" t="s">
        <v>4066</v>
      </c>
      <c r="H2418" s="22">
        <v>1231356</v>
      </c>
      <c r="I2418" s="22">
        <v>560845.62046656001</v>
      </c>
      <c r="J2418" s="21" t="s">
        <v>7061</v>
      </c>
      <c r="K2418" s="21"/>
      <c r="L2418" s="22">
        <v>4368298368</v>
      </c>
      <c r="M2418" s="22">
        <v>0</v>
      </c>
      <c r="N2418" s="21" t="s">
        <v>12509</v>
      </c>
      <c r="O2418" s="8">
        <v>44574</v>
      </c>
      <c r="P2418" s="21" t="s">
        <v>12519</v>
      </c>
      <c r="Q2418" s="22">
        <f>Table1_2[[#This Row],[Bank Deposit]]-Table1_2[[#This Row],[Saving Accounts]]</f>
        <v>670510.37953343999</v>
      </c>
      <c r="R2418" s="22">
        <f>IF(AND(Table1_2[[#This Row],[Bank Deposit]]&gt;=500000),Table1_2[[#This Row],[Bank Deposit]]+Table1_2[[#This Row],[Bank Deposit]]*0.02,Table1_2[[#This Row],[Bank Deposit]])</f>
        <v>1255983.1200000001</v>
      </c>
    </row>
    <row r="2419" spans="1:18" x14ac:dyDescent="0.25">
      <c r="A2419" s="21" t="s">
        <v>6981</v>
      </c>
      <c r="B2419">
        <v>238684493</v>
      </c>
      <c r="C2419">
        <v>49</v>
      </c>
      <c r="D2419" s="8">
        <v>26808.75</v>
      </c>
      <c r="E2419" s="21" t="s">
        <v>12</v>
      </c>
      <c r="F2419" s="21" t="s">
        <v>561</v>
      </c>
      <c r="G2419" s="21" t="s">
        <v>4062</v>
      </c>
      <c r="H2419" s="22">
        <v>855645</v>
      </c>
      <c r="I2419" s="22">
        <v>259436.07707160001</v>
      </c>
      <c r="J2419" s="21" t="s">
        <v>6983</v>
      </c>
      <c r="K2419" s="21"/>
      <c r="L2419" s="22">
        <v>2699424</v>
      </c>
      <c r="M2419" s="22">
        <v>299906154</v>
      </c>
      <c r="N2419" s="21" t="s">
        <v>12515</v>
      </c>
      <c r="O2419" s="8">
        <v>44413</v>
      </c>
      <c r="P2419" s="21" t="s">
        <v>12506</v>
      </c>
      <c r="Q2419" s="22">
        <f>Table1_2[[#This Row],[Bank Deposit]]-Table1_2[[#This Row],[Saving Accounts]]</f>
        <v>596208.92292839999</v>
      </c>
      <c r="R2419" s="22">
        <f>IF(AND(Table1_2[[#This Row],[Bank Deposit]]&gt;=500000),Table1_2[[#This Row],[Bank Deposit]]+Table1_2[[#This Row],[Bank Deposit]]*0.02,Table1_2[[#This Row],[Bank Deposit]])</f>
        <v>872757.9</v>
      </c>
    </row>
    <row r="2420" spans="1:18" x14ac:dyDescent="0.25">
      <c r="A2420" s="21" t="s">
        <v>4229</v>
      </c>
      <c r="B2420">
        <v>807991662</v>
      </c>
      <c r="C2420">
        <v>37</v>
      </c>
      <c r="D2420" s="8">
        <v>31191.75</v>
      </c>
      <c r="E2420" s="21" t="s">
        <v>1094</v>
      </c>
      <c r="F2420" s="21" t="s">
        <v>909</v>
      </c>
      <c r="G2420" s="21" t="s">
        <v>4095</v>
      </c>
      <c r="H2420" s="22">
        <v>831510</v>
      </c>
      <c r="I2420" s="22">
        <v>392687.43358319998</v>
      </c>
      <c r="J2420" s="21" t="s">
        <v>4231</v>
      </c>
      <c r="K2420" s="21"/>
      <c r="L2420" s="22">
        <v>1650506319</v>
      </c>
      <c r="M2420" s="22">
        <v>0</v>
      </c>
      <c r="N2420" s="21" t="s">
        <v>12522</v>
      </c>
      <c r="O2420" s="8">
        <v>44424</v>
      </c>
      <c r="P2420" s="21" t="s">
        <v>12510</v>
      </c>
      <c r="Q2420" s="22">
        <f>Table1_2[[#This Row],[Bank Deposit]]-Table1_2[[#This Row],[Saving Accounts]]</f>
        <v>438822.56641680002</v>
      </c>
      <c r="R2420" s="22">
        <f>IF(AND(Table1_2[[#This Row],[Bank Deposit]]&gt;=500000),Table1_2[[#This Row],[Bank Deposit]]+Table1_2[[#This Row],[Bank Deposit]]*0.02,Table1_2[[#This Row],[Bank Deposit]])</f>
        <v>848140.2</v>
      </c>
    </row>
    <row r="2421" spans="1:18" x14ac:dyDescent="0.25">
      <c r="A2421" s="21" t="s">
        <v>3929</v>
      </c>
      <c r="B2421">
        <v>45676466</v>
      </c>
      <c r="C2421">
        <v>64</v>
      </c>
      <c r="D2421" s="8">
        <v>21330</v>
      </c>
      <c r="E2421" s="21" t="s">
        <v>1094</v>
      </c>
      <c r="F2421" s="21" t="s">
        <v>569</v>
      </c>
      <c r="G2421" s="21" t="s">
        <v>3820</v>
      </c>
      <c r="H2421" s="22">
        <v>289580</v>
      </c>
      <c r="I2421" s="22">
        <v>65651.857109999997</v>
      </c>
      <c r="J2421" s="21" t="s">
        <v>3931</v>
      </c>
      <c r="K2421" s="21"/>
      <c r="L2421" s="22">
        <v>2657504241</v>
      </c>
      <c r="M2421" s="22">
        <v>0</v>
      </c>
      <c r="N2421" s="21" t="s">
        <v>12522</v>
      </c>
      <c r="O2421" s="8">
        <v>44247</v>
      </c>
      <c r="P2421" s="21" t="s">
        <v>12510</v>
      </c>
      <c r="Q2421" s="22">
        <f>Table1_2[[#This Row],[Bank Deposit]]-Table1_2[[#This Row],[Saving Accounts]]</f>
        <v>223928.14289000002</v>
      </c>
      <c r="R2421" s="22">
        <f>IF(AND(Table1_2[[#This Row],[Bank Deposit]]&gt;=500000),Table1_2[[#This Row],[Bank Deposit]]+Table1_2[[#This Row],[Bank Deposit]]*0.02,Table1_2[[#This Row],[Bank Deposit]])</f>
        <v>289580</v>
      </c>
    </row>
    <row r="2422" spans="1:18" x14ac:dyDescent="0.25">
      <c r="A2422" s="21" t="s">
        <v>7250</v>
      </c>
      <c r="B2422">
        <v>220684499</v>
      </c>
      <c r="C2422">
        <v>27</v>
      </c>
      <c r="D2422" s="8">
        <v>34844.25</v>
      </c>
      <c r="E2422" s="21" t="s">
        <v>12</v>
      </c>
      <c r="F2422" s="21" t="s">
        <v>2501</v>
      </c>
      <c r="G2422" s="21" t="s">
        <v>4058</v>
      </c>
      <c r="H2422" s="22">
        <v>217031</v>
      </c>
      <c r="I2422" s="22">
        <v>209796.54149999999</v>
      </c>
      <c r="J2422" s="21" t="s">
        <v>6804</v>
      </c>
      <c r="K2422" s="21"/>
      <c r="L2422" s="22">
        <v>823853025</v>
      </c>
      <c r="M2422" s="22">
        <v>0</v>
      </c>
      <c r="N2422" s="21" t="s">
        <v>12539</v>
      </c>
      <c r="O2422" s="8">
        <v>44628</v>
      </c>
      <c r="P2422" s="21" t="s">
        <v>12512</v>
      </c>
      <c r="Q2422" s="22">
        <f>Table1_2[[#This Row],[Bank Deposit]]-Table1_2[[#This Row],[Saving Accounts]]</f>
        <v>7234.4585000000079</v>
      </c>
      <c r="R2422" s="22">
        <f>IF(AND(Table1_2[[#This Row],[Bank Deposit]]&gt;=500000),Table1_2[[#This Row],[Bank Deposit]]+Table1_2[[#This Row],[Bank Deposit]]*0.02,Table1_2[[#This Row],[Bank Deposit]])</f>
        <v>217031</v>
      </c>
    </row>
    <row r="2423" spans="1:18" x14ac:dyDescent="0.25">
      <c r="A2423" s="21" t="s">
        <v>4935</v>
      </c>
      <c r="B2423">
        <v>560683336</v>
      </c>
      <c r="C2423">
        <v>81</v>
      </c>
      <c r="D2423" s="8">
        <v>15120.75</v>
      </c>
      <c r="E2423" s="21" t="s">
        <v>1094</v>
      </c>
      <c r="F2423" s="21" t="s">
        <v>24</v>
      </c>
      <c r="G2423" s="21" t="s">
        <v>4074</v>
      </c>
      <c r="H2423" s="22">
        <v>86494</v>
      </c>
      <c r="I2423" s="22">
        <v>77788.863682919997</v>
      </c>
      <c r="J2423" s="21" t="s">
        <v>4766</v>
      </c>
      <c r="K2423" s="21"/>
      <c r="L2423" s="22">
        <v>2553927552</v>
      </c>
      <c r="M2423" s="22">
        <v>0</v>
      </c>
      <c r="N2423" s="21" t="s">
        <v>12505</v>
      </c>
      <c r="O2423" s="8">
        <v>44448</v>
      </c>
      <c r="P2423" s="21" t="s">
        <v>12506</v>
      </c>
      <c r="Q2423" s="22">
        <f>Table1_2[[#This Row],[Bank Deposit]]-Table1_2[[#This Row],[Saving Accounts]]</f>
        <v>8705.1363170800032</v>
      </c>
      <c r="R2423" s="22">
        <f>IF(AND(Table1_2[[#This Row],[Bank Deposit]]&gt;=500000),Table1_2[[#This Row],[Bank Deposit]]+Table1_2[[#This Row],[Bank Deposit]]*0.02,Table1_2[[#This Row],[Bank Deposit]])</f>
        <v>86494</v>
      </c>
    </row>
    <row r="2424" spans="1:18" x14ac:dyDescent="0.25">
      <c r="A2424" s="21" t="s">
        <v>22</v>
      </c>
      <c r="B2424">
        <v>17250555</v>
      </c>
      <c r="C2424">
        <v>80</v>
      </c>
      <c r="D2424" s="8">
        <v>15486</v>
      </c>
      <c r="E2424" s="21" t="s">
        <v>12</v>
      </c>
      <c r="F2424" s="21" t="s">
        <v>24</v>
      </c>
      <c r="G2424" s="21" t="s">
        <v>14</v>
      </c>
      <c r="H2424" s="22">
        <v>128076</v>
      </c>
      <c r="I2424" s="22">
        <v>142091.73444480001</v>
      </c>
      <c r="J2424" s="21" t="s">
        <v>26</v>
      </c>
      <c r="K2424" s="21"/>
      <c r="L2424" s="22">
        <v>49986846</v>
      </c>
      <c r="M2424" s="22">
        <v>0</v>
      </c>
      <c r="N2424" s="21" t="s">
        <v>12505</v>
      </c>
      <c r="O2424" s="8">
        <v>44473</v>
      </c>
      <c r="P2424" s="21" t="s">
        <v>12506</v>
      </c>
      <c r="Q2424" s="22">
        <f>Table1_2[[#This Row],[Bank Deposit]]-Table1_2[[#This Row],[Saving Accounts]]</f>
        <v>-14015.734444800008</v>
      </c>
      <c r="R2424" s="22">
        <f>IF(AND(Table1_2[[#This Row],[Bank Deposit]]&gt;=500000),Table1_2[[#This Row],[Bank Deposit]]+Table1_2[[#This Row],[Bank Deposit]]*0.02,Table1_2[[#This Row],[Bank Deposit]])</f>
        <v>128076</v>
      </c>
    </row>
    <row r="2425" spans="1:18" x14ac:dyDescent="0.25">
      <c r="A2425" s="21" t="s">
        <v>7566</v>
      </c>
      <c r="B2425">
        <v>873447667</v>
      </c>
      <c r="C2425">
        <v>26</v>
      </c>
      <c r="D2425" s="8">
        <v>35209.5</v>
      </c>
      <c r="E2425" s="21" t="s">
        <v>12</v>
      </c>
      <c r="F2425" s="21" t="s">
        <v>1576</v>
      </c>
      <c r="G2425" s="21" t="s">
        <v>4220</v>
      </c>
      <c r="H2425" s="22">
        <v>853648</v>
      </c>
      <c r="I2425" s="22">
        <v>549815.88627401995</v>
      </c>
      <c r="J2425" s="21" t="s">
        <v>7568</v>
      </c>
      <c r="K2425" s="21"/>
      <c r="L2425" s="22">
        <v>921168875</v>
      </c>
      <c r="M2425" s="22">
        <v>0</v>
      </c>
      <c r="N2425" s="21" t="s">
        <v>12522</v>
      </c>
      <c r="O2425" s="8">
        <v>44284</v>
      </c>
      <c r="P2425" s="21" t="s">
        <v>12510</v>
      </c>
      <c r="Q2425" s="22">
        <f>Table1_2[[#This Row],[Bank Deposit]]-Table1_2[[#This Row],[Saving Accounts]]</f>
        <v>303832.11372598005</v>
      </c>
      <c r="R2425" s="22">
        <f>IF(AND(Table1_2[[#This Row],[Bank Deposit]]&gt;=500000),Table1_2[[#This Row],[Bank Deposit]]+Table1_2[[#This Row],[Bank Deposit]]*0.02,Table1_2[[#This Row],[Bank Deposit]])</f>
        <v>870720.96</v>
      </c>
    </row>
    <row r="2426" spans="1:18" x14ac:dyDescent="0.25">
      <c r="A2426" s="21" t="s">
        <v>1923</v>
      </c>
      <c r="B2426">
        <v>718752181</v>
      </c>
      <c r="C2426">
        <v>43</v>
      </c>
      <c r="D2426" s="8">
        <v>29000.25</v>
      </c>
      <c r="E2426" s="21" t="s">
        <v>1094</v>
      </c>
      <c r="F2426" s="21" t="s">
        <v>418</v>
      </c>
      <c r="G2426" s="21" t="s">
        <v>14</v>
      </c>
      <c r="H2426" s="22">
        <v>981482</v>
      </c>
      <c r="I2426" s="22">
        <v>592273.77693749999</v>
      </c>
      <c r="J2426" s="21" t="s">
        <v>1925</v>
      </c>
      <c r="K2426" s="21"/>
      <c r="L2426" s="22">
        <v>2517046875</v>
      </c>
      <c r="M2426" s="22">
        <v>0</v>
      </c>
      <c r="N2426" s="21" t="s">
        <v>12539</v>
      </c>
      <c r="O2426" s="8">
        <v>44568</v>
      </c>
      <c r="P2426" s="21" t="s">
        <v>12512</v>
      </c>
      <c r="Q2426" s="22">
        <f>Table1_2[[#This Row],[Bank Deposit]]-Table1_2[[#This Row],[Saving Accounts]]</f>
        <v>389208.22306250001</v>
      </c>
      <c r="R2426" s="22">
        <f>IF(AND(Table1_2[[#This Row],[Bank Deposit]]&gt;=500000),Table1_2[[#This Row],[Bank Deposit]]+Table1_2[[#This Row],[Bank Deposit]]*0.02,Table1_2[[#This Row],[Bank Deposit]])</f>
        <v>1001111.64</v>
      </c>
    </row>
    <row r="2427" spans="1:18" x14ac:dyDescent="0.25">
      <c r="A2427" s="21" t="s">
        <v>8810</v>
      </c>
      <c r="B2427">
        <v>930170526</v>
      </c>
      <c r="C2427">
        <v>76</v>
      </c>
      <c r="D2427" s="8">
        <v>16947</v>
      </c>
      <c r="E2427" s="21" t="s">
        <v>12</v>
      </c>
      <c r="F2427" s="21" t="s">
        <v>574</v>
      </c>
      <c r="G2427" s="21" t="s">
        <v>3820</v>
      </c>
      <c r="H2427" s="22">
        <v>98877</v>
      </c>
      <c r="I2427" s="22">
        <v>90388.312296450007</v>
      </c>
      <c r="J2427" s="21" t="s">
        <v>8812</v>
      </c>
      <c r="K2427" s="21"/>
      <c r="L2427" s="22">
        <v>827650032</v>
      </c>
      <c r="M2427" s="22">
        <v>0</v>
      </c>
      <c r="N2427" s="21" t="s">
        <v>12539</v>
      </c>
      <c r="O2427" s="8">
        <v>44385</v>
      </c>
      <c r="P2427" s="21" t="s">
        <v>12566</v>
      </c>
      <c r="Q2427" s="22">
        <f>Table1_2[[#This Row],[Bank Deposit]]-Table1_2[[#This Row],[Saving Accounts]]</f>
        <v>8488.6877035499929</v>
      </c>
      <c r="R2427" s="22">
        <f>IF(AND(Table1_2[[#This Row],[Bank Deposit]]&gt;=500000),Table1_2[[#This Row],[Bank Deposit]]+Table1_2[[#This Row],[Bank Deposit]]*0.02,Table1_2[[#This Row],[Bank Deposit]])</f>
        <v>98877</v>
      </c>
    </row>
    <row r="2428" spans="1:18" x14ac:dyDescent="0.25">
      <c r="A2428" s="21" t="s">
        <v>3653</v>
      </c>
      <c r="B2428">
        <v>422111244</v>
      </c>
      <c r="C2428">
        <v>21</v>
      </c>
      <c r="D2428" s="8">
        <v>37035.75</v>
      </c>
      <c r="E2428" s="21" t="s">
        <v>1094</v>
      </c>
      <c r="F2428" s="21" t="s">
        <v>366</v>
      </c>
      <c r="G2428" s="21" t="s">
        <v>3583</v>
      </c>
      <c r="H2428" s="22">
        <v>449282</v>
      </c>
      <c r="I2428" s="22">
        <v>31824.1715946</v>
      </c>
      <c r="J2428" s="21" t="s">
        <v>3655</v>
      </c>
      <c r="K2428" s="21"/>
      <c r="L2428" s="22">
        <v>2016243636</v>
      </c>
      <c r="M2428" s="22">
        <v>2153253564</v>
      </c>
      <c r="N2428" s="21" t="s">
        <v>12515</v>
      </c>
      <c r="O2428" s="8">
        <v>44497</v>
      </c>
      <c r="P2428" s="21" t="s">
        <v>12506</v>
      </c>
      <c r="Q2428" s="22">
        <f>Table1_2[[#This Row],[Bank Deposit]]-Table1_2[[#This Row],[Saving Accounts]]</f>
        <v>417457.82840539998</v>
      </c>
      <c r="R2428" s="22">
        <f>IF(AND(Table1_2[[#This Row],[Bank Deposit]]&gt;=500000),Table1_2[[#This Row],[Bank Deposit]]+Table1_2[[#This Row],[Bank Deposit]]*0.02,Table1_2[[#This Row],[Bank Deposit]])</f>
        <v>449282</v>
      </c>
    </row>
    <row r="2429" spans="1:18" x14ac:dyDescent="0.25">
      <c r="A2429" s="21" t="s">
        <v>1175</v>
      </c>
      <c r="B2429">
        <v>872920936</v>
      </c>
      <c r="C2429">
        <v>73</v>
      </c>
      <c r="D2429" s="8">
        <v>18042.75</v>
      </c>
      <c r="E2429" s="21" t="s">
        <v>1094</v>
      </c>
      <c r="F2429" s="21" t="s">
        <v>63</v>
      </c>
      <c r="G2429" s="21" t="s">
        <v>14</v>
      </c>
      <c r="H2429" s="22">
        <v>709305</v>
      </c>
      <c r="I2429" s="22">
        <v>142284.43057920001</v>
      </c>
      <c r="J2429" s="21" t="s">
        <v>1177</v>
      </c>
      <c r="K2429" s="21"/>
      <c r="L2429" s="22">
        <v>2900034384</v>
      </c>
      <c r="M2429" s="22">
        <v>0</v>
      </c>
      <c r="N2429" s="21" t="s">
        <v>12525</v>
      </c>
      <c r="O2429" s="8">
        <v>44675</v>
      </c>
      <c r="P2429" s="21" t="s">
        <v>12506</v>
      </c>
      <c r="Q2429" s="22">
        <f>Table1_2[[#This Row],[Bank Deposit]]-Table1_2[[#This Row],[Saving Accounts]]</f>
        <v>567020.56942079996</v>
      </c>
      <c r="R2429" s="22">
        <f>IF(AND(Table1_2[[#This Row],[Bank Deposit]]&gt;=500000),Table1_2[[#This Row],[Bank Deposit]]+Table1_2[[#This Row],[Bank Deposit]]*0.02,Table1_2[[#This Row],[Bank Deposit]])</f>
        <v>723491.1</v>
      </c>
    </row>
    <row r="2430" spans="1:18" x14ac:dyDescent="0.25">
      <c r="A2430" s="21" t="s">
        <v>4823</v>
      </c>
      <c r="B2430">
        <v>55291105</v>
      </c>
      <c r="C2430">
        <v>77</v>
      </c>
      <c r="D2430" s="8">
        <v>16581.75</v>
      </c>
      <c r="E2430" s="21" t="s">
        <v>1094</v>
      </c>
      <c r="F2430" s="21" t="s">
        <v>682</v>
      </c>
      <c r="G2430" s="21" t="s">
        <v>4119</v>
      </c>
      <c r="H2430" s="22">
        <v>519360</v>
      </c>
      <c r="I2430" s="22">
        <v>80527.601076799998</v>
      </c>
      <c r="J2430" s="21" t="s">
        <v>4825</v>
      </c>
      <c r="K2430" s="21"/>
      <c r="L2430" s="22">
        <v>958196736</v>
      </c>
      <c r="M2430" s="22">
        <v>0</v>
      </c>
      <c r="N2430" s="21" t="s">
        <v>12522</v>
      </c>
      <c r="O2430" s="8">
        <v>44260</v>
      </c>
      <c r="P2430" s="21" t="s">
        <v>12510</v>
      </c>
      <c r="Q2430" s="22">
        <f>Table1_2[[#This Row],[Bank Deposit]]-Table1_2[[#This Row],[Saving Accounts]]</f>
        <v>438832.39892319997</v>
      </c>
      <c r="R2430" s="22">
        <f>IF(AND(Table1_2[[#This Row],[Bank Deposit]]&gt;=500000),Table1_2[[#This Row],[Bank Deposit]]+Table1_2[[#This Row],[Bank Deposit]]*0.02,Table1_2[[#This Row],[Bank Deposit]])</f>
        <v>529747.19999999995</v>
      </c>
    </row>
    <row r="2431" spans="1:18" x14ac:dyDescent="0.25">
      <c r="A2431" s="21" t="s">
        <v>3374</v>
      </c>
      <c r="B2431">
        <v>604247718</v>
      </c>
      <c r="C2431">
        <v>33</v>
      </c>
      <c r="D2431" s="8">
        <v>32652.75</v>
      </c>
      <c r="E2431" s="21" t="s">
        <v>1094</v>
      </c>
      <c r="F2431" s="21" t="s">
        <v>366</v>
      </c>
      <c r="G2431" s="21" t="s">
        <v>3331</v>
      </c>
      <c r="H2431" s="22">
        <v>914995</v>
      </c>
      <c r="I2431" s="22">
        <v>160092.49366400001</v>
      </c>
      <c r="J2431" s="21" t="s">
        <v>3376</v>
      </c>
      <c r="K2431" s="21"/>
      <c r="L2431" s="22">
        <v>1550164702</v>
      </c>
      <c r="M2431" s="22">
        <v>0</v>
      </c>
      <c r="N2431" s="21" t="s">
        <v>12525</v>
      </c>
      <c r="O2431" s="8">
        <v>44269</v>
      </c>
      <c r="P2431" s="21" t="s">
        <v>12564</v>
      </c>
      <c r="Q2431" s="22">
        <f>Table1_2[[#This Row],[Bank Deposit]]-Table1_2[[#This Row],[Saving Accounts]]</f>
        <v>754902.50633600005</v>
      </c>
      <c r="R2431" s="22">
        <f>IF(AND(Table1_2[[#This Row],[Bank Deposit]]&gt;=500000),Table1_2[[#This Row],[Bank Deposit]]+Table1_2[[#This Row],[Bank Deposit]]*0.02,Table1_2[[#This Row],[Bank Deposit]])</f>
        <v>933294.9</v>
      </c>
    </row>
    <row r="2432" spans="1:18" x14ac:dyDescent="0.25">
      <c r="A2432" s="21" t="s">
        <v>1121</v>
      </c>
      <c r="B2432">
        <v>219530629</v>
      </c>
      <c r="C2432">
        <v>79</v>
      </c>
      <c r="D2432" s="8">
        <v>15851.25</v>
      </c>
      <c r="E2432" s="21" t="s">
        <v>1094</v>
      </c>
      <c r="F2432" s="21" t="s">
        <v>256</v>
      </c>
      <c r="G2432" s="21" t="s">
        <v>14</v>
      </c>
      <c r="H2432" s="22">
        <v>532458</v>
      </c>
      <c r="I2432" s="22">
        <v>352361.6488125</v>
      </c>
      <c r="J2432" s="21" t="s">
        <v>1123</v>
      </c>
      <c r="K2432" s="21"/>
      <c r="L2432" s="22">
        <v>1967152236</v>
      </c>
      <c r="M2432" s="22">
        <v>0</v>
      </c>
      <c r="N2432" s="21" t="s">
        <v>12505</v>
      </c>
      <c r="O2432" s="8">
        <v>44587</v>
      </c>
      <c r="P2432" s="21" t="s">
        <v>12564</v>
      </c>
      <c r="Q2432" s="22">
        <f>Table1_2[[#This Row],[Bank Deposit]]-Table1_2[[#This Row],[Saving Accounts]]</f>
        <v>180096.3511875</v>
      </c>
      <c r="R2432" s="22">
        <f>IF(AND(Table1_2[[#This Row],[Bank Deposit]]&gt;=500000),Table1_2[[#This Row],[Bank Deposit]]+Table1_2[[#This Row],[Bank Deposit]]*0.02,Table1_2[[#This Row],[Bank Deposit]])</f>
        <v>543107.16</v>
      </c>
    </row>
    <row r="2433" spans="1:18" x14ac:dyDescent="0.25">
      <c r="A2433" s="21" t="s">
        <v>3877</v>
      </c>
      <c r="B2433">
        <v>710192330</v>
      </c>
      <c r="C2433">
        <v>84</v>
      </c>
      <c r="D2433" s="8">
        <v>14025</v>
      </c>
      <c r="E2433" s="21" t="s">
        <v>1094</v>
      </c>
      <c r="F2433" s="21" t="s">
        <v>491</v>
      </c>
      <c r="G2433" s="21" t="s">
        <v>3820</v>
      </c>
      <c r="H2433" s="22">
        <v>0</v>
      </c>
      <c r="J2433" s="21" t="s">
        <v>3878</v>
      </c>
      <c r="K2433" s="21"/>
      <c r="L2433" s="22">
        <v>20612163</v>
      </c>
      <c r="M2433" s="22">
        <v>112104993</v>
      </c>
      <c r="N2433" s="21" t="s">
        <v>12515</v>
      </c>
      <c r="O2433" s="8">
        <v>44258</v>
      </c>
      <c r="P2433" s="21" t="s">
        <v>12527</v>
      </c>
      <c r="Q2433" s="22">
        <f>Table1_2[[#This Row],[Bank Deposit]]-Table1_2[[#This Row],[Saving Accounts]]</f>
        <v>0</v>
      </c>
      <c r="R2433" s="22">
        <f>IF(AND(Table1_2[[#This Row],[Bank Deposit]]&gt;=500000),Table1_2[[#This Row],[Bank Deposit]]+Table1_2[[#This Row],[Bank Deposit]]*0.02,Table1_2[[#This Row],[Bank Deposit]])</f>
        <v>0</v>
      </c>
    </row>
    <row r="2434" spans="1:18" x14ac:dyDescent="0.25">
      <c r="A2434" s="21" t="s">
        <v>7632</v>
      </c>
      <c r="B2434">
        <v>518446998</v>
      </c>
      <c r="C2434">
        <v>31</v>
      </c>
      <c r="D2434" s="8">
        <v>33383.25</v>
      </c>
      <c r="E2434" s="21" t="s">
        <v>12</v>
      </c>
      <c r="F2434" s="21" t="s">
        <v>34</v>
      </c>
      <c r="G2434" s="21" t="s">
        <v>4220</v>
      </c>
      <c r="H2434" s="22">
        <v>1072739</v>
      </c>
      <c r="I2434" s="22">
        <v>130261.1683968</v>
      </c>
      <c r="J2434" s="21" t="s">
        <v>7634</v>
      </c>
      <c r="K2434" s="21"/>
      <c r="L2434" s="22">
        <v>1970522316</v>
      </c>
      <c r="M2434" s="22">
        <v>0</v>
      </c>
      <c r="N2434" s="21" t="s">
        <v>12522</v>
      </c>
      <c r="O2434" s="8">
        <v>44553</v>
      </c>
      <c r="P2434" s="21" t="s">
        <v>12512</v>
      </c>
      <c r="Q2434" s="22">
        <f>Table1_2[[#This Row],[Bank Deposit]]-Table1_2[[#This Row],[Saving Accounts]]</f>
        <v>942477.83160319994</v>
      </c>
      <c r="R2434" s="22">
        <f>IF(AND(Table1_2[[#This Row],[Bank Deposit]]&gt;=500000),Table1_2[[#This Row],[Bank Deposit]]+Table1_2[[#This Row],[Bank Deposit]]*0.02,Table1_2[[#This Row],[Bank Deposit]])</f>
        <v>1094193.78</v>
      </c>
    </row>
    <row r="2435" spans="1:18" x14ac:dyDescent="0.25">
      <c r="A2435" s="21" t="s">
        <v>2917</v>
      </c>
      <c r="B2435">
        <v>466881314</v>
      </c>
      <c r="C2435">
        <v>76</v>
      </c>
      <c r="D2435" s="8">
        <v>16947</v>
      </c>
      <c r="E2435" s="21" t="s">
        <v>1094</v>
      </c>
      <c r="F2435" s="21" t="s">
        <v>353</v>
      </c>
      <c r="G2435" s="21" t="s">
        <v>2773</v>
      </c>
      <c r="H2435" s="22">
        <v>198562</v>
      </c>
      <c r="I2435" s="22">
        <v>49013.391084839997</v>
      </c>
      <c r="J2435" s="21" t="s">
        <v>2919</v>
      </c>
      <c r="K2435" s="21"/>
      <c r="L2435" s="22">
        <v>129372999</v>
      </c>
      <c r="M2435" s="22">
        <v>0</v>
      </c>
      <c r="N2435" s="21" t="s">
        <v>12539</v>
      </c>
      <c r="O2435" s="8">
        <v>44311</v>
      </c>
      <c r="P2435" s="21" t="s">
        <v>12512</v>
      </c>
      <c r="Q2435" s="22">
        <f>Table1_2[[#This Row],[Bank Deposit]]-Table1_2[[#This Row],[Saving Accounts]]</f>
        <v>149548.60891516</v>
      </c>
      <c r="R2435" s="22">
        <f>IF(AND(Table1_2[[#This Row],[Bank Deposit]]&gt;=500000),Table1_2[[#This Row],[Bank Deposit]]+Table1_2[[#This Row],[Bank Deposit]]*0.02,Table1_2[[#This Row],[Bank Deposit]])</f>
        <v>198562</v>
      </c>
    </row>
    <row r="2436" spans="1:18" x14ac:dyDescent="0.25">
      <c r="A2436" s="21" t="s">
        <v>8054</v>
      </c>
      <c r="B2436">
        <v>828002445</v>
      </c>
      <c r="C2436">
        <v>65</v>
      </c>
      <c r="D2436" s="8">
        <v>20964.75</v>
      </c>
      <c r="E2436" s="21" t="s">
        <v>12</v>
      </c>
      <c r="F2436" s="21" t="s">
        <v>527</v>
      </c>
      <c r="G2436" s="21" t="s">
        <v>3583</v>
      </c>
      <c r="H2436" s="22">
        <v>1192095</v>
      </c>
      <c r="I2436" s="22">
        <v>424731.95827200002</v>
      </c>
      <c r="J2436" s="21" t="s">
        <v>7246</v>
      </c>
      <c r="K2436" s="21"/>
      <c r="L2436" s="22">
        <v>4191455488</v>
      </c>
      <c r="M2436" s="22">
        <v>0</v>
      </c>
      <c r="N2436" s="21" t="s">
        <v>12505</v>
      </c>
      <c r="O2436" s="8">
        <v>44345</v>
      </c>
      <c r="P2436" s="21" t="s">
        <v>12506</v>
      </c>
      <c r="Q2436" s="22">
        <f>Table1_2[[#This Row],[Bank Deposit]]-Table1_2[[#This Row],[Saving Accounts]]</f>
        <v>767363.04172799992</v>
      </c>
      <c r="R2436" s="22">
        <f>IF(AND(Table1_2[[#This Row],[Bank Deposit]]&gt;=500000),Table1_2[[#This Row],[Bank Deposit]]+Table1_2[[#This Row],[Bank Deposit]]*0.02,Table1_2[[#This Row],[Bank Deposit]])</f>
        <v>1215936.8999999999</v>
      </c>
    </row>
    <row r="2437" spans="1:18" x14ac:dyDescent="0.25">
      <c r="A2437" s="21" t="s">
        <v>4915</v>
      </c>
      <c r="B2437">
        <v>855530996</v>
      </c>
      <c r="C2437">
        <v>60</v>
      </c>
      <c r="D2437" s="8">
        <v>22791</v>
      </c>
      <c r="E2437" s="21" t="s">
        <v>1094</v>
      </c>
      <c r="F2437" s="21" t="s">
        <v>784</v>
      </c>
      <c r="G2437" s="21" t="s">
        <v>4220</v>
      </c>
      <c r="H2437" s="22">
        <v>123081</v>
      </c>
      <c r="I2437" s="22">
        <v>42295.224856499997</v>
      </c>
      <c r="J2437" s="21" t="s">
        <v>4917</v>
      </c>
      <c r="K2437" s="21"/>
      <c r="L2437" s="22">
        <v>442529913</v>
      </c>
      <c r="M2437" s="22">
        <v>0</v>
      </c>
      <c r="N2437" s="21" t="s">
        <v>12522</v>
      </c>
      <c r="O2437" s="8">
        <v>44549</v>
      </c>
      <c r="P2437" s="21" t="s">
        <v>12512</v>
      </c>
      <c r="Q2437" s="22">
        <f>Table1_2[[#This Row],[Bank Deposit]]-Table1_2[[#This Row],[Saving Accounts]]</f>
        <v>80785.77514350001</v>
      </c>
      <c r="R2437" s="22">
        <f>IF(AND(Table1_2[[#This Row],[Bank Deposit]]&gt;=500000),Table1_2[[#This Row],[Bank Deposit]]+Table1_2[[#This Row],[Bank Deposit]]*0.02,Table1_2[[#This Row],[Bank Deposit]])</f>
        <v>123081</v>
      </c>
    </row>
    <row r="2438" spans="1:18" x14ac:dyDescent="0.25">
      <c r="A2438" s="21" t="s">
        <v>4469</v>
      </c>
      <c r="B2438">
        <v>722370123</v>
      </c>
      <c r="C2438">
        <v>65</v>
      </c>
      <c r="D2438" s="8">
        <v>20964.75</v>
      </c>
      <c r="E2438" s="21" t="s">
        <v>1094</v>
      </c>
      <c r="F2438" s="21" t="s">
        <v>1799</v>
      </c>
      <c r="G2438" s="21" t="s">
        <v>4119</v>
      </c>
      <c r="H2438" s="22">
        <v>310811</v>
      </c>
      <c r="I2438" s="22">
        <v>149754.47542</v>
      </c>
      <c r="J2438" s="21" t="s">
        <v>4471</v>
      </c>
      <c r="K2438" s="21"/>
      <c r="L2438" s="22">
        <v>22559391</v>
      </c>
      <c r="M2438" s="22">
        <v>0</v>
      </c>
      <c r="N2438" s="21" t="s">
        <v>12505</v>
      </c>
      <c r="O2438" s="8">
        <v>44335</v>
      </c>
      <c r="P2438" s="21" t="s">
        <v>12506</v>
      </c>
      <c r="Q2438" s="22">
        <f>Table1_2[[#This Row],[Bank Deposit]]-Table1_2[[#This Row],[Saving Accounts]]</f>
        <v>161056.52458</v>
      </c>
      <c r="R2438" s="22">
        <f>IF(AND(Table1_2[[#This Row],[Bank Deposit]]&gt;=500000),Table1_2[[#This Row],[Bank Deposit]]+Table1_2[[#This Row],[Bank Deposit]]*0.02,Table1_2[[#This Row],[Bank Deposit]])</f>
        <v>310811</v>
      </c>
    </row>
    <row r="2439" spans="1:18" x14ac:dyDescent="0.25">
      <c r="A2439" s="21" t="s">
        <v>249</v>
      </c>
      <c r="B2439">
        <v>721447723</v>
      </c>
      <c r="C2439">
        <v>73</v>
      </c>
      <c r="D2439" s="8">
        <v>18042.75</v>
      </c>
      <c r="E2439" s="21" t="s">
        <v>12</v>
      </c>
      <c r="F2439" s="21" t="s">
        <v>251</v>
      </c>
      <c r="G2439" s="21" t="s">
        <v>14</v>
      </c>
      <c r="H2439" s="22">
        <v>556886</v>
      </c>
      <c r="I2439" s="22">
        <v>313248.1275</v>
      </c>
      <c r="J2439" s="21" t="s">
        <v>253</v>
      </c>
      <c r="K2439" s="21"/>
      <c r="L2439" s="22">
        <v>4656707328</v>
      </c>
      <c r="M2439" s="22">
        <v>0</v>
      </c>
      <c r="N2439" s="21" t="s">
        <v>12505</v>
      </c>
      <c r="O2439" s="8">
        <v>44295</v>
      </c>
      <c r="P2439" s="21" t="s">
        <v>12506</v>
      </c>
      <c r="Q2439" s="22">
        <f>Table1_2[[#This Row],[Bank Deposit]]-Table1_2[[#This Row],[Saving Accounts]]</f>
        <v>243637.8725</v>
      </c>
      <c r="R2439" s="22">
        <f>IF(AND(Table1_2[[#This Row],[Bank Deposit]]&gt;=500000),Table1_2[[#This Row],[Bank Deposit]]+Table1_2[[#This Row],[Bank Deposit]]*0.02,Table1_2[[#This Row],[Bank Deposit]])</f>
        <v>568023.72</v>
      </c>
    </row>
    <row r="2440" spans="1:18" x14ac:dyDescent="0.25">
      <c r="A2440" s="21" t="s">
        <v>7385</v>
      </c>
      <c r="B2440">
        <v>299668063</v>
      </c>
      <c r="C2440">
        <v>45</v>
      </c>
      <c r="D2440" s="8">
        <v>28269.75</v>
      </c>
      <c r="E2440" s="21" t="s">
        <v>12</v>
      </c>
      <c r="F2440" s="21" t="s">
        <v>323</v>
      </c>
      <c r="G2440" s="21" t="s">
        <v>4058</v>
      </c>
      <c r="H2440" s="22">
        <v>90492</v>
      </c>
      <c r="I2440" s="22">
        <v>33473.691417599999</v>
      </c>
      <c r="J2440" s="21" t="s">
        <v>7387</v>
      </c>
      <c r="K2440" s="21"/>
      <c r="L2440" s="22">
        <v>5679744</v>
      </c>
      <c r="M2440" s="22">
        <v>0</v>
      </c>
      <c r="N2440" s="21" t="s">
        <v>12522</v>
      </c>
      <c r="O2440" s="8">
        <v>44265</v>
      </c>
      <c r="P2440" s="21" t="s">
        <v>12510</v>
      </c>
      <c r="Q2440" s="22">
        <f>Table1_2[[#This Row],[Bank Deposit]]-Table1_2[[#This Row],[Saving Accounts]]</f>
        <v>57018.308582400001</v>
      </c>
      <c r="R2440" s="22">
        <f>IF(AND(Table1_2[[#This Row],[Bank Deposit]]&gt;=500000),Table1_2[[#This Row],[Bank Deposit]]+Table1_2[[#This Row],[Bank Deposit]]*0.02,Table1_2[[#This Row],[Bank Deposit]])</f>
        <v>90492</v>
      </c>
    </row>
    <row r="2441" spans="1:18" x14ac:dyDescent="0.25">
      <c r="A2441" s="21" t="s">
        <v>7942</v>
      </c>
      <c r="B2441">
        <v>341472312</v>
      </c>
      <c r="C2441">
        <v>57</v>
      </c>
      <c r="D2441" s="8">
        <v>23886.75</v>
      </c>
      <c r="E2441" s="21" t="s">
        <v>12</v>
      </c>
      <c r="F2441" s="21" t="s">
        <v>2501</v>
      </c>
      <c r="G2441" s="21" t="s">
        <v>3583</v>
      </c>
      <c r="H2441" s="22">
        <v>39461</v>
      </c>
      <c r="I2441" s="22">
        <v>27539.119238399999</v>
      </c>
      <c r="J2441" s="21" t="s">
        <v>7944</v>
      </c>
      <c r="K2441" s="21"/>
      <c r="L2441" s="22">
        <v>891075654</v>
      </c>
      <c r="M2441" s="22">
        <v>0</v>
      </c>
      <c r="N2441" s="21" t="s">
        <v>12522</v>
      </c>
      <c r="O2441" s="8">
        <v>44213</v>
      </c>
      <c r="P2441" s="21" t="s">
        <v>12512</v>
      </c>
      <c r="Q2441" s="22">
        <f>Table1_2[[#This Row],[Bank Deposit]]-Table1_2[[#This Row],[Saving Accounts]]</f>
        <v>11921.880761600001</v>
      </c>
      <c r="R2441" s="22">
        <f>IF(AND(Table1_2[[#This Row],[Bank Deposit]]&gt;=500000),Table1_2[[#This Row],[Bank Deposit]]+Table1_2[[#This Row],[Bank Deposit]]*0.02,Table1_2[[#This Row],[Bank Deposit]])</f>
        <v>39461</v>
      </c>
    </row>
    <row r="2442" spans="1:18" x14ac:dyDescent="0.25">
      <c r="A2442" s="21" t="s">
        <v>1504</v>
      </c>
      <c r="B2442">
        <v>997146843</v>
      </c>
      <c r="C2442">
        <v>36</v>
      </c>
      <c r="D2442" s="8">
        <v>31557</v>
      </c>
      <c r="E2442" s="21" t="s">
        <v>1094</v>
      </c>
      <c r="F2442" s="21" t="s">
        <v>251</v>
      </c>
      <c r="G2442" s="21" t="s">
        <v>14</v>
      </c>
      <c r="H2442" s="22">
        <v>247722</v>
      </c>
      <c r="I2442" s="22">
        <v>144330.58800071999</v>
      </c>
      <c r="J2442" s="21" t="s">
        <v>1506</v>
      </c>
      <c r="K2442" s="21"/>
      <c r="L2442" s="22">
        <v>2815723365</v>
      </c>
      <c r="M2442" s="22">
        <v>0</v>
      </c>
      <c r="N2442" s="21" t="s">
        <v>12505</v>
      </c>
      <c r="O2442" s="8">
        <v>44372</v>
      </c>
      <c r="P2442" s="21" t="s">
        <v>12506</v>
      </c>
      <c r="Q2442" s="22">
        <f>Table1_2[[#This Row],[Bank Deposit]]-Table1_2[[#This Row],[Saving Accounts]]</f>
        <v>103391.41199928001</v>
      </c>
      <c r="R2442" s="22">
        <f>IF(AND(Table1_2[[#This Row],[Bank Deposit]]&gt;=500000),Table1_2[[#This Row],[Bank Deposit]]+Table1_2[[#This Row],[Bank Deposit]]*0.02,Table1_2[[#This Row],[Bank Deposit]])</f>
        <v>247722</v>
      </c>
    </row>
    <row r="2443" spans="1:18" x14ac:dyDescent="0.25">
      <c r="A2443" s="21" t="s">
        <v>4573</v>
      </c>
      <c r="B2443">
        <v>729505202</v>
      </c>
      <c r="C2443">
        <v>53</v>
      </c>
      <c r="D2443" s="8">
        <v>25347.75</v>
      </c>
      <c r="E2443" s="21" t="s">
        <v>1094</v>
      </c>
      <c r="F2443" s="21" t="s">
        <v>1090</v>
      </c>
      <c r="G2443" s="21" t="s">
        <v>4066</v>
      </c>
      <c r="H2443" s="22">
        <v>687194</v>
      </c>
      <c r="I2443" s="22">
        <v>88288.099048799893</v>
      </c>
      <c r="J2443" s="21" t="s">
        <v>4575</v>
      </c>
      <c r="K2443" s="21"/>
      <c r="L2443" s="22">
        <v>549580896</v>
      </c>
      <c r="M2443" s="22">
        <v>0</v>
      </c>
      <c r="N2443" s="21" t="s">
        <v>12505</v>
      </c>
      <c r="O2443" s="8">
        <v>44589</v>
      </c>
      <c r="P2443" s="21" t="s">
        <v>12564</v>
      </c>
      <c r="Q2443" s="22">
        <f>Table1_2[[#This Row],[Bank Deposit]]-Table1_2[[#This Row],[Saving Accounts]]</f>
        <v>598905.90095120016</v>
      </c>
      <c r="R2443" s="22">
        <f>IF(AND(Table1_2[[#This Row],[Bank Deposit]]&gt;=500000),Table1_2[[#This Row],[Bank Deposit]]+Table1_2[[#This Row],[Bank Deposit]]*0.02,Table1_2[[#This Row],[Bank Deposit]])</f>
        <v>700937.88</v>
      </c>
    </row>
    <row r="2444" spans="1:18" x14ac:dyDescent="0.25">
      <c r="A2444" s="21" t="s">
        <v>3064</v>
      </c>
      <c r="B2444">
        <v>236168567</v>
      </c>
      <c r="C2444">
        <v>60</v>
      </c>
      <c r="D2444" s="8">
        <v>22791</v>
      </c>
      <c r="E2444" s="21" t="s">
        <v>1094</v>
      </c>
      <c r="F2444" s="21" t="s">
        <v>909</v>
      </c>
      <c r="G2444" s="21" t="s">
        <v>3058</v>
      </c>
      <c r="H2444" s="22">
        <v>623735</v>
      </c>
      <c r="I2444" s="22">
        <v>269907.171072</v>
      </c>
      <c r="J2444" s="21" t="s">
        <v>3066</v>
      </c>
      <c r="K2444" s="21"/>
      <c r="L2444" s="22">
        <v>1227239013</v>
      </c>
      <c r="M2444" s="22">
        <v>0</v>
      </c>
      <c r="N2444" s="21" t="s">
        <v>12522</v>
      </c>
      <c r="O2444" s="8">
        <v>44337</v>
      </c>
      <c r="P2444" s="21" t="s">
        <v>12510</v>
      </c>
      <c r="Q2444" s="22">
        <f>Table1_2[[#This Row],[Bank Deposit]]-Table1_2[[#This Row],[Saving Accounts]]</f>
        <v>353827.828928</v>
      </c>
      <c r="R2444" s="22">
        <f>IF(AND(Table1_2[[#This Row],[Bank Deposit]]&gt;=500000),Table1_2[[#This Row],[Bank Deposit]]+Table1_2[[#This Row],[Bank Deposit]]*0.02,Table1_2[[#This Row],[Bank Deposit]])</f>
        <v>636209.69999999995</v>
      </c>
    </row>
    <row r="2445" spans="1:18" x14ac:dyDescent="0.25">
      <c r="A2445" s="21" t="s">
        <v>1289</v>
      </c>
      <c r="B2445">
        <v>502376688</v>
      </c>
      <c r="C2445">
        <v>20</v>
      </c>
      <c r="D2445" s="8">
        <v>37401</v>
      </c>
      <c r="E2445" s="21" t="s">
        <v>1094</v>
      </c>
      <c r="F2445" s="21" t="s">
        <v>620</v>
      </c>
      <c r="G2445" s="21" t="s">
        <v>14</v>
      </c>
      <c r="H2445" s="22">
        <v>968531</v>
      </c>
      <c r="I2445" s="22">
        <v>357956.38859551999</v>
      </c>
      <c r="J2445" s="21" t="s">
        <v>1291</v>
      </c>
      <c r="K2445" s="21"/>
      <c r="L2445" s="22">
        <v>3068856</v>
      </c>
      <c r="M2445" s="22">
        <v>0</v>
      </c>
      <c r="N2445" s="21" t="s">
        <v>12525</v>
      </c>
      <c r="O2445" s="8">
        <v>44363</v>
      </c>
      <c r="P2445" s="21" t="s">
        <v>12506</v>
      </c>
      <c r="Q2445" s="22">
        <f>Table1_2[[#This Row],[Bank Deposit]]-Table1_2[[#This Row],[Saving Accounts]]</f>
        <v>610574.61140447995</v>
      </c>
      <c r="R2445" s="22">
        <f>IF(AND(Table1_2[[#This Row],[Bank Deposit]]&gt;=500000),Table1_2[[#This Row],[Bank Deposit]]+Table1_2[[#This Row],[Bank Deposit]]*0.02,Table1_2[[#This Row],[Bank Deposit]])</f>
        <v>987901.62</v>
      </c>
    </row>
    <row r="2446" spans="1:18" x14ac:dyDescent="0.25">
      <c r="A2446" s="21" t="s">
        <v>5837</v>
      </c>
      <c r="B2446">
        <v>64892733</v>
      </c>
      <c r="C2446">
        <v>77</v>
      </c>
      <c r="D2446" s="8">
        <v>16581.75</v>
      </c>
      <c r="E2446" s="21" t="s">
        <v>1094</v>
      </c>
      <c r="F2446" s="21" t="s">
        <v>370</v>
      </c>
      <c r="G2446" s="21" t="s">
        <v>4099</v>
      </c>
      <c r="H2446" s="22">
        <v>1868784</v>
      </c>
      <c r="I2446" s="22">
        <v>546515.45348400006</v>
      </c>
      <c r="J2446" s="21" t="s">
        <v>5839</v>
      </c>
      <c r="K2446" s="21"/>
      <c r="L2446" s="22">
        <v>1638695025</v>
      </c>
      <c r="M2446" s="22">
        <v>0</v>
      </c>
      <c r="N2446" s="21" t="s">
        <v>12505</v>
      </c>
      <c r="O2446" s="8">
        <v>44299</v>
      </c>
      <c r="P2446" s="21" t="s">
        <v>12506</v>
      </c>
      <c r="Q2446" s="22">
        <f>Table1_2[[#This Row],[Bank Deposit]]-Table1_2[[#This Row],[Saving Accounts]]</f>
        <v>1322268.5465159998</v>
      </c>
      <c r="R2446" s="22">
        <f>IF(AND(Table1_2[[#This Row],[Bank Deposit]]&gt;=500000),Table1_2[[#This Row],[Bank Deposit]]+Table1_2[[#This Row],[Bank Deposit]]*0.02,Table1_2[[#This Row],[Bank Deposit]])</f>
        <v>1906159.68</v>
      </c>
    </row>
    <row r="2447" spans="1:18" x14ac:dyDescent="0.25">
      <c r="A2447" s="21" t="s">
        <v>7467</v>
      </c>
      <c r="B2447">
        <v>33289021</v>
      </c>
      <c r="C2447">
        <v>79</v>
      </c>
      <c r="D2447" s="8">
        <v>15851.25</v>
      </c>
      <c r="E2447" s="21" t="s">
        <v>12</v>
      </c>
      <c r="F2447" s="21" t="s">
        <v>1610</v>
      </c>
      <c r="G2447" s="21" t="s">
        <v>4220</v>
      </c>
      <c r="H2447" s="22">
        <v>397287</v>
      </c>
      <c r="I2447" s="22">
        <v>84832.562360700002</v>
      </c>
      <c r="J2447" s="21" t="s">
        <v>7469</v>
      </c>
      <c r="K2447" s="21"/>
      <c r="L2447" s="22">
        <v>15383192</v>
      </c>
      <c r="M2447" s="22">
        <v>0</v>
      </c>
      <c r="N2447" s="21" t="s">
        <v>12522</v>
      </c>
      <c r="O2447" s="8">
        <v>44406</v>
      </c>
      <c r="P2447" s="21" t="s">
        <v>12510</v>
      </c>
      <c r="Q2447" s="22">
        <f>Table1_2[[#This Row],[Bank Deposit]]-Table1_2[[#This Row],[Saving Accounts]]</f>
        <v>312454.43763930001</v>
      </c>
      <c r="R2447" s="22">
        <f>IF(AND(Table1_2[[#This Row],[Bank Deposit]]&gt;=500000),Table1_2[[#This Row],[Bank Deposit]]+Table1_2[[#This Row],[Bank Deposit]]*0.02,Table1_2[[#This Row],[Bank Deposit]])</f>
        <v>397287</v>
      </c>
    </row>
    <row r="2448" spans="1:18" x14ac:dyDescent="0.25">
      <c r="A2448" s="21" t="s">
        <v>4394</v>
      </c>
      <c r="B2448">
        <v>921397735</v>
      </c>
      <c r="C2448">
        <v>65</v>
      </c>
      <c r="D2448" s="8">
        <v>20964.75</v>
      </c>
      <c r="E2448" s="21" t="s">
        <v>1094</v>
      </c>
      <c r="F2448" s="21" t="s">
        <v>587</v>
      </c>
      <c r="G2448" s="21" t="s">
        <v>4105</v>
      </c>
      <c r="H2448" s="22">
        <v>1492857</v>
      </c>
      <c r="I2448" s="22">
        <v>400821.90825600002</v>
      </c>
      <c r="J2448" s="21" t="s">
        <v>4396</v>
      </c>
      <c r="K2448" s="21"/>
      <c r="L2448" s="22">
        <v>1224837504</v>
      </c>
      <c r="M2448" s="22">
        <v>0</v>
      </c>
      <c r="N2448" s="21" t="s">
        <v>12539</v>
      </c>
      <c r="O2448" s="8">
        <v>44580</v>
      </c>
      <c r="P2448" s="21" t="s">
        <v>12512</v>
      </c>
      <c r="Q2448" s="22">
        <f>Table1_2[[#This Row],[Bank Deposit]]-Table1_2[[#This Row],[Saving Accounts]]</f>
        <v>1092035.0917440001</v>
      </c>
      <c r="R2448" s="22">
        <f>IF(AND(Table1_2[[#This Row],[Bank Deposit]]&gt;=500000),Table1_2[[#This Row],[Bank Deposit]]+Table1_2[[#This Row],[Bank Deposit]]*0.02,Table1_2[[#This Row],[Bank Deposit]])</f>
        <v>1522714.14</v>
      </c>
    </row>
    <row r="2449" spans="1:18" x14ac:dyDescent="0.25">
      <c r="A2449" s="21" t="s">
        <v>4898</v>
      </c>
      <c r="B2449">
        <v>249336167</v>
      </c>
      <c r="C2449">
        <v>34</v>
      </c>
      <c r="D2449" s="8">
        <v>32287.5</v>
      </c>
      <c r="E2449" s="21" t="s">
        <v>1094</v>
      </c>
      <c r="F2449" s="21" t="s">
        <v>1746</v>
      </c>
      <c r="G2449" s="21" t="s">
        <v>4066</v>
      </c>
      <c r="H2449" s="22">
        <v>762603</v>
      </c>
      <c r="I2449" s="22">
        <v>400790.44171584002</v>
      </c>
      <c r="J2449" s="21" t="s">
        <v>4900</v>
      </c>
      <c r="K2449" s="21"/>
      <c r="L2449" s="22">
        <v>2804978325</v>
      </c>
      <c r="M2449" s="22">
        <v>0</v>
      </c>
      <c r="N2449" s="21" t="s">
        <v>12505</v>
      </c>
      <c r="O2449" s="8">
        <v>44574</v>
      </c>
      <c r="P2449" s="21" t="s">
        <v>12506</v>
      </c>
      <c r="Q2449" s="22">
        <f>Table1_2[[#This Row],[Bank Deposit]]-Table1_2[[#This Row],[Saving Accounts]]</f>
        <v>361812.55828415998</v>
      </c>
      <c r="R2449" s="22">
        <f>IF(AND(Table1_2[[#This Row],[Bank Deposit]]&gt;=500000),Table1_2[[#This Row],[Bank Deposit]]+Table1_2[[#This Row],[Bank Deposit]]*0.02,Table1_2[[#This Row],[Bank Deposit]])</f>
        <v>777855.06</v>
      </c>
    </row>
    <row r="2450" spans="1:18" x14ac:dyDescent="0.25">
      <c r="A2450" s="21" t="s">
        <v>8125</v>
      </c>
      <c r="B2450">
        <v>20886327</v>
      </c>
      <c r="C2450">
        <v>76</v>
      </c>
      <c r="D2450" s="8">
        <v>16947</v>
      </c>
      <c r="E2450" s="21" t="s">
        <v>12</v>
      </c>
      <c r="F2450" s="21" t="s">
        <v>19</v>
      </c>
      <c r="G2450" s="21" t="s">
        <v>3331</v>
      </c>
      <c r="H2450" s="22">
        <v>814078</v>
      </c>
      <c r="I2450" s="22">
        <v>115318.700604</v>
      </c>
      <c r="J2450" s="21" t="s">
        <v>8127</v>
      </c>
      <c r="K2450" s="21"/>
      <c r="L2450" s="22">
        <v>214416</v>
      </c>
      <c r="M2450" s="22">
        <v>1622899728</v>
      </c>
      <c r="N2450" s="21" t="s">
        <v>12515</v>
      </c>
      <c r="O2450" s="8">
        <v>44322</v>
      </c>
      <c r="P2450" s="21" t="s">
        <v>12516</v>
      </c>
      <c r="Q2450" s="22">
        <f>Table1_2[[#This Row],[Bank Deposit]]-Table1_2[[#This Row],[Saving Accounts]]</f>
        <v>698759.29939599999</v>
      </c>
      <c r="R2450" s="22">
        <f>IF(AND(Table1_2[[#This Row],[Bank Deposit]]&gt;=500000),Table1_2[[#This Row],[Bank Deposit]]+Table1_2[[#This Row],[Bank Deposit]]*0.02,Table1_2[[#This Row],[Bank Deposit]])</f>
        <v>830359.56</v>
      </c>
    </row>
    <row r="2451" spans="1:18" x14ac:dyDescent="0.25">
      <c r="A2451" s="21" t="s">
        <v>7716</v>
      </c>
      <c r="B2451">
        <v>672830363</v>
      </c>
      <c r="C2451">
        <v>50</v>
      </c>
      <c r="D2451" s="8">
        <v>26443.5</v>
      </c>
      <c r="E2451" s="21" t="s">
        <v>12</v>
      </c>
      <c r="F2451" s="21" t="s">
        <v>1004</v>
      </c>
      <c r="G2451" s="21" t="s">
        <v>3058</v>
      </c>
      <c r="H2451" s="22">
        <v>520918</v>
      </c>
      <c r="I2451" s="22">
        <v>347071.35779712</v>
      </c>
      <c r="J2451" s="21" t="s">
        <v>7718</v>
      </c>
      <c r="K2451" s="21"/>
      <c r="L2451" s="22">
        <v>34993314</v>
      </c>
      <c r="M2451" s="22">
        <v>0</v>
      </c>
      <c r="N2451" s="21" t="s">
        <v>12522</v>
      </c>
      <c r="O2451" s="8">
        <v>44283</v>
      </c>
      <c r="P2451" s="21" t="s">
        <v>12510</v>
      </c>
      <c r="Q2451" s="22">
        <f>Table1_2[[#This Row],[Bank Deposit]]-Table1_2[[#This Row],[Saving Accounts]]</f>
        <v>173846.64220288</v>
      </c>
      <c r="R2451" s="22">
        <f>IF(AND(Table1_2[[#This Row],[Bank Deposit]]&gt;=500000),Table1_2[[#This Row],[Bank Deposit]]+Table1_2[[#This Row],[Bank Deposit]]*0.02,Table1_2[[#This Row],[Bank Deposit]])</f>
        <v>531336.36</v>
      </c>
    </row>
    <row r="2452" spans="1:18" x14ac:dyDescent="0.25">
      <c r="A2452" s="21" t="s">
        <v>3359</v>
      </c>
      <c r="B2452">
        <v>110539166</v>
      </c>
      <c r="C2452">
        <v>78</v>
      </c>
      <c r="D2452" s="8">
        <v>16216.5</v>
      </c>
      <c r="E2452" s="21" t="s">
        <v>1094</v>
      </c>
      <c r="F2452" s="21" t="s">
        <v>1388</v>
      </c>
      <c r="G2452" s="21" t="s">
        <v>3331</v>
      </c>
      <c r="H2452" s="22">
        <v>239051</v>
      </c>
      <c r="I2452" s="22">
        <v>31988.158821000001</v>
      </c>
      <c r="J2452" s="21" t="s">
        <v>3361</v>
      </c>
      <c r="K2452" s="21"/>
      <c r="L2452" s="22">
        <v>1192288125</v>
      </c>
      <c r="M2452" s="22">
        <v>0</v>
      </c>
      <c r="N2452" s="21" t="s">
        <v>12525</v>
      </c>
      <c r="O2452" s="8">
        <v>44418</v>
      </c>
      <c r="P2452" s="21" t="s">
        <v>12564</v>
      </c>
      <c r="Q2452" s="22">
        <f>Table1_2[[#This Row],[Bank Deposit]]-Table1_2[[#This Row],[Saving Accounts]]</f>
        <v>207062.84117900001</v>
      </c>
      <c r="R2452" s="22">
        <f>IF(AND(Table1_2[[#This Row],[Bank Deposit]]&gt;=500000),Table1_2[[#This Row],[Bank Deposit]]+Table1_2[[#This Row],[Bank Deposit]]*0.02,Table1_2[[#This Row],[Bank Deposit]])</f>
        <v>239051</v>
      </c>
    </row>
    <row r="2453" spans="1:18" x14ac:dyDescent="0.25">
      <c r="A2453" s="21" t="s">
        <v>1808</v>
      </c>
      <c r="B2453">
        <v>58914684</v>
      </c>
      <c r="C2453">
        <v>46</v>
      </c>
      <c r="D2453" s="8">
        <v>27904.5</v>
      </c>
      <c r="E2453" s="21" t="s">
        <v>1094</v>
      </c>
      <c r="F2453" s="21" t="s">
        <v>83</v>
      </c>
      <c r="G2453" s="21" t="s">
        <v>14</v>
      </c>
      <c r="H2453" s="22">
        <v>275578</v>
      </c>
      <c r="I2453" s="22">
        <v>89759.601792000001</v>
      </c>
      <c r="J2453" s="21" t="s">
        <v>1810</v>
      </c>
      <c r="K2453" s="21"/>
      <c r="L2453" s="22">
        <v>2343237408</v>
      </c>
      <c r="M2453" s="22">
        <v>0</v>
      </c>
      <c r="N2453" s="21" t="s">
        <v>12525</v>
      </c>
      <c r="O2453" s="8">
        <v>44524</v>
      </c>
      <c r="P2453" s="21" t="s">
        <v>12506</v>
      </c>
      <c r="Q2453" s="22">
        <f>Table1_2[[#This Row],[Bank Deposit]]-Table1_2[[#This Row],[Saving Accounts]]</f>
        <v>185818.398208</v>
      </c>
      <c r="R2453" s="22">
        <f>IF(AND(Table1_2[[#This Row],[Bank Deposit]]&gt;=500000),Table1_2[[#This Row],[Bank Deposit]]+Table1_2[[#This Row],[Bank Deposit]]*0.02,Table1_2[[#This Row],[Bank Deposit]])</f>
        <v>275578</v>
      </c>
    </row>
    <row r="2454" spans="1:18" x14ac:dyDescent="0.25">
      <c r="A2454" s="21" t="s">
        <v>5917</v>
      </c>
      <c r="B2454">
        <v>777386810</v>
      </c>
      <c r="C2454">
        <v>23</v>
      </c>
      <c r="D2454" s="8">
        <v>36305.25</v>
      </c>
      <c r="E2454" s="21" t="s">
        <v>12</v>
      </c>
      <c r="F2454" s="21" t="s">
        <v>366</v>
      </c>
      <c r="G2454" s="21" t="s">
        <v>4105</v>
      </c>
      <c r="H2454" s="22">
        <v>1233461</v>
      </c>
      <c r="I2454" s="22">
        <v>196049.07743616001</v>
      </c>
      <c r="J2454" s="21" t="s">
        <v>5919</v>
      </c>
      <c r="K2454" s="21"/>
      <c r="L2454" s="22">
        <v>217413757</v>
      </c>
      <c r="M2454" s="22">
        <v>0</v>
      </c>
      <c r="N2454" s="21" t="s">
        <v>12525</v>
      </c>
      <c r="O2454" s="8">
        <v>44672</v>
      </c>
      <c r="P2454" s="21" t="s">
        <v>12506</v>
      </c>
      <c r="Q2454" s="22">
        <f>Table1_2[[#This Row],[Bank Deposit]]-Table1_2[[#This Row],[Saving Accounts]]</f>
        <v>1037411.9225638399</v>
      </c>
      <c r="R2454" s="22">
        <f>IF(AND(Table1_2[[#This Row],[Bank Deposit]]&gt;=500000),Table1_2[[#This Row],[Bank Deposit]]+Table1_2[[#This Row],[Bank Deposit]]*0.02,Table1_2[[#This Row],[Bank Deposit]])</f>
        <v>1258130.22</v>
      </c>
    </row>
    <row r="2455" spans="1:18" x14ac:dyDescent="0.25">
      <c r="A2455" s="21" t="s">
        <v>8939</v>
      </c>
      <c r="B2455">
        <v>129117923</v>
      </c>
      <c r="C2455">
        <v>55</v>
      </c>
      <c r="D2455" s="8">
        <v>24617.25</v>
      </c>
      <c r="E2455" s="21" t="s">
        <v>12</v>
      </c>
      <c r="F2455" s="21" t="s">
        <v>264</v>
      </c>
      <c r="G2455" s="21" t="s">
        <v>3820</v>
      </c>
      <c r="H2455" s="22">
        <v>517758</v>
      </c>
      <c r="I2455" s="22">
        <v>47820.724560000002</v>
      </c>
      <c r="J2455" s="21" t="s">
        <v>8941</v>
      </c>
      <c r="K2455" s="21"/>
      <c r="L2455" s="22">
        <v>328563105</v>
      </c>
      <c r="M2455" s="22">
        <v>0</v>
      </c>
      <c r="N2455" s="21" t="s">
        <v>12505</v>
      </c>
      <c r="O2455" s="8">
        <v>44504</v>
      </c>
      <c r="P2455" s="21" t="s">
        <v>12512</v>
      </c>
      <c r="Q2455" s="22">
        <f>Table1_2[[#This Row],[Bank Deposit]]-Table1_2[[#This Row],[Saving Accounts]]</f>
        <v>469937.27544</v>
      </c>
      <c r="R2455" s="22">
        <f>IF(AND(Table1_2[[#This Row],[Bank Deposit]]&gt;=500000),Table1_2[[#This Row],[Bank Deposit]]+Table1_2[[#This Row],[Bank Deposit]]*0.02,Table1_2[[#This Row],[Bank Deposit]])</f>
        <v>528113.16</v>
      </c>
    </row>
    <row r="2456" spans="1:18" x14ac:dyDescent="0.25">
      <c r="A2456" s="21" t="s">
        <v>5444</v>
      </c>
      <c r="B2456">
        <v>157230926</v>
      </c>
      <c r="C2456">
        <v>48</v>
      </c>
      <c r="D2456" s="8">
        <v>27174</v>
      </c>
      <c r="E2456" s="21" t="s">
        <v>1094</v>
      </c>
      <c r="F2456" s="21" t="s">
        <v>125</v>
      </c>
      <c r="G2456" s="21" t="s">
        <v>4074</v>
      </c>
      <c r="H2456" s="22">
        <v>1153249</v>
      </c>
      <c r="I2456" s="22">
        <v>326415.72521250002</v>
      </c>
      <c r="J2456" s="21" t="s">
        <v>5446</v>
      </c>
      <c r="K2456" s="21"/>
      <c r="L2456" s="22">
        <v>2809186575</v>
      </c>
      <c r="M2456" s="22">
        <v>0</v>
      </c>
      <c r="N2456" s="21" t="s">
        <v>12522</v>
      </c>
      <c r="O2456" s="8">
        <v>44251</v>
      </c>
      <c r="P2456" s="21" t="s">
        <v>12512</v>
      </c>
      <c r="Q2456" s="22">
        <f>Table1_2[[#This Row],[Bank Deposit]]-Table1_2[[#This Row],[Saving Accounts]]</f>
        <v>826833.27478750004</v>
      </c>
      <c r="R2456" s="22">
        <f>IF(AND(Table1_2[[#This Row],[Bank Deposit]]&gt;=500000),Table1_2[[#This Row],[Bank Deposit]]+Table1_2[[#This Row],[Bank Deposit]]*0.02,Table1_2[[#This Row],[Bank Deposit]])</f>
        <v>1176313.98</v>
      </c>
    </row>
    <row r="2457" spans="1:18" x14ac:dyDescent="0.25">
      <c r="A2457" s="21" t="s">
        <v>8461</v>
      </c>
      <c r="B2457">
        <v>572588123</v>
      </c>
      <c r="C2457">
        <v>31</v>
      </c>
      <c r="D2457" s="8">
        <v>33383.25</v>
      </c>
      <c r="E2457" s="21" t="s">
        <v>12</v>
      </c>
      <c r="F2457" s="21" t="s">
        <v>881</v>
      </c>
      <c r="G2457" s="21" t="s">
        <v>2773</v>
      </c>
      <c r="H2457" s="22">
        <v>61043</v>
      </c>
      <c r="I2457" s="22">
        <v>25358.66388</v>
      </c>
      <c r="J2457" s="21" t="s">
        <v>8463</v>
      </c>
      <c r="K2457" s="21"/>
      <c r="L2457" s="22">
        <v>1070023095</v>
      </c>
      <c r="M2457" s="22">
        <v>0</v>
      </c>
      <c r="N2457" s="21" t="s">
        <v>12505</v>
      </c>
      <c r="O2457" s="8">
        <v>44455</v>
      </c>
      <c r="P2457" s="21" t="s">
        <v>12506</v>
      </c>
      <c r="Q2457" s="22">
        <f>Table1_2[[#This Row],[Bank Deposit]]-Table1_2[[#This Row],[Saving Accounts]]</f>
        <v>35684.33612</v>
      </c>
      <c r="R2457" s="22">
        <f>IF(AND(Table1_2[[#This Row],[Bank Deposit]]&gt;=500000),Table1_2[[#This Row],[Bank Deposit]]+Table1_2[[#This Row],[Bank Deposit]]*0.02,Table1_2[[#This Row],[Bank Deposit]])</f>
        <v>61043</v>
      </c>
    </row>
    <row r="2458" spans="1:18" x14ac:dyDescent="0.25">
      <c r="A2458" s="21" t="s">
        <v>2458</v>
      </c>
      <c r="B2458">
        <v>922352562</v>
      </c>
      <c r="C2458">
        <v>69</v>
      </c>
      <c r="D2458" s="8">
        <v>19503.75</v>
      </c>
      <c r="E2458" s="21" t="s">
        <v>12</v>
      </c>
      <c r="F2458" s="21" t="s">
        <v>1789</v>
      </c>
      <c r="G2458" s="21" t="s">
        <v>1964</v>
      </c>
      <c r="H2458" s="22">
        <v>2609170</v>
      </c>
      <c r="I2458" s="22">
        <v>397898.41279999999</v>
      </c>
      <c r="J2458" s="21" t="s">
        <v>2460</v>
      </c>
      <c r="K2458" s="21"/>
      <c r="L2458" s="22">
        <v>27745263</v>
      </c>
      <c r="M2458" s="22">
        <v>0</v>
      </c>
      <c r="N2458" s="21" t="s">
        <v>12539</v>
      </c>
      <c r="O2458" s="8">
        <v>44526</v>
      </c>
      <c r="P2458" s="21" t="s">
        <v>12566</v>
      </c>
      <c r="Q2458" s="22">
        <f>Table1_2[[#This Row],[Bank Deposit]]-Table1_2[[#This Row],[Saving Accounts]]</f>
        <v>2211271.5872</v>
      </c>
      <c r="R2458" s="22">
        <f>IF(AND(Table1_2[[#This Row],[Bank Deposit]]&gt;=500000),Table1_2[[#This Row],[Bank Deposit]]+Table1_2[[#This Row],[Bank Deposit]]*0.02,Table1_2[[#This Row],[Bank Deposit]])</f>
        <v>2661353.4</v>
      </c>
    </row>
    <row r="2459" spans="1:18" x14ac:dyDescent="0.25">
      <c r="A2459" s="21" t="s">
        <v>6041</v>
      </c>
      <c r="B2459">
        <v>718232501</v>
      </c>
      <c r="C2459">
        <v>82</v>
      </c>
      <c r="D2459" s="8">
        <v>14755.5</v>
      </c>
      <c r="E2459" s="21" t="s">
        <v>12</v>
      </c>
      <c r="F2459" s="21" t="s">
        <v>256</v>
      </c>
      <c r="G2459" s="21" t="s">
        <v>4095</v>
      </c>
      <c r="H2459" s="22">
        <v>150388</v>
      </c>
      <c r="I2459" s="22">
        <v>96334.480200000005</v>
      </c>
      <c r="J2459" s="21" t="s">
        <v>6043</v>
      </c>
      <c r="K2459" s="21"/>
      <c r="L2459" s="22">
        <v>84773475</v>
      </c>
      <c r="M2459" s="22">
        <v>0</v>
      </c>
      <c r="N2459" s="21" t="s">
        <v>12505</v>
      </c>
      <c r="O2459" s="8">
        <v>44644</v>
      </c>
      <c r="P2459" s="21" t="s">
        <v>12506</v>
      </c>
      <c r="Q2459" s="22">
        <f>Table1_2[[#This Row],[Bank Deposit]]-Table1_2[[#This Row],[Saving Accounts]]</f>
        <v>54053.519799999995</v>
      </c>
      <c r="R2459" s="22">
        <f>IF(AND(Table1_2[[#This Row],[Bank Deposit]]&gt;=500000),Table1_2[[#This Row],[Bank Deposit]]+Table1_2[[#This Row],[Bank Deposit]]*0.02,Table1_2[[#This Row],[Bank Deposit]])</f>
        <v>150388</v>
      </c>
    </row>
    <row r="2460" spans="1:18" x14ac:dyDescent="0.25">
      <c r="A2460" s="21" t="s">
        <v>2121</v>
      </c>
      <c r="B2460">
        <v>533584613</v>
      </c>
      <c r="C2460">
        <v>44</v>
      </c>
      <c r="D2460" s="8">
        <v>28635</v>
      </c>
      <c r="E2460" s="21" t="s">
        <v>1094</v>
      </c>
      <c r="F2460" s="21" t="s">
        <v>453</v>
      </c>
      <c r="G2460" s="21" t="s">
        <v>1964</v>
      </c>
      <c r="H2460" s="22">
        <v>491523</v>
      </c>
      <c r="I2460" s="22">
        <v>86508.006270400001</v>
      </c>
      <c r="J2460" s="21" t="s">
        <v>2123</v>
      </c>
      <c r="K2460" s="21"/>
      <c r="L2460" s="22">
        <v>5230875</v>
      </c>
      <c r="M2460" s="22">
        <v>0</v>
      </c>
      <c r="N2460" s="21" t="s">
        <v>12522</v>
      </c>
      <c r="O2460" s="8">
        <v>44199</v>
      </c>
      <c r="P2460" s="21" t="s">
        <v>12510</v>
      </c>
      <c r="Q2460" s="22">
        <f>Table1_2[[#This Row],[Bank Deposit]]-Table1_2[[#This Row],[Saving Accounts]]</f>
        <v>405014.99372959998</v>
      </c>
      <c r="R2460" s="22">
        <f>IF(AND(Table1_2[[#This Row],[Bank Deposit]]&gt;=500000),Table1_2[[#This Row],[Bank Deposit]]+Table1_2[[#This Row],[Bank Deposit]]*0.02,Table1_2[[#This Row],[Bank Deposit]])</f>
        <v>491523</v>
      </c>
    </row>
    <row r="2461" spans="1:18" x14ac:dyDescent="0.25">
      <c r="A2461" s="21" t="s">
        <v>1365</v>
      </c>
      <c r="B2461">
        <v>938249145</v>
      </c>
      <c r="C2461">
        <v>37</v>
      </c>
      <c r="D2461" s="8">
        <v>31191.75</v>
      </c>
      <c r="E2461" s="21" t="s">
        <v>1094</v>
      </c>
      <c r="F2461" s="21" t="s">
        <v>227</v>
      </c>
      <c r="G2461" s="21" t="s">
        <v>14</v>
      </c>
      <c r="H2461" s="22">
        <v>674389</v>
      </c>
      <c r="I2461" s="22">
        <v>396217.13543999998</v>
      </c>
      <c r="J2461" s="21" t="s">
        <v>1367</v>
      </c>
      <c r="K2461" s="21"/>
      <c r="L2461" s="22">
        <v>1628670144</v>
      </c>
      <c r="M2461" s="22">
        <v>0</v>
      </c>
      <c r="N2461" s="21" t="s">
        <v>12522</v>
      </c>
      <c r="O2461" s="8">
        <v>44512</v>
      </c>
      <c r="P2461" s="21" t="s">
        <v>12510</v>
      </c>
      <c r="Q2461" s="22">
        <f>Table1_2[[#This Row],[Bank Deposit]]-Table1_2[[#This Row],[Saving Accounts]]</f>
        <v>278171.86456000002</v>
      </c>
      <c r="R2461" s="22">
        <f>IF(AND(Table1_2[[#This Row],[Bank Deposit]]&gt;=500000),Table1_2[[#This Row],[Bank Deposit]]+Table1_2[[#This Row],[Bank Deposit]]*0.02,Table1_2[[#This Row],[Bank Deposit]])</f>
        <v>687876.78</v>
      </c>
    </row>
    <row r="2462" spans="1:18" x14ac:dyDescent="0.25">
      <c r="A2462" s="21" t="s">
        <v>6296</v>
      </c>
      <c r="B2462">
        <v>838153424</v>
      </c>
      <c r="C2462">
        <v>36</v>
      </c>
      <c r="D2462" s="8">
        <v>31557</v>
      </c>
      <c r="E2462" s="21" t="s">
        <v>12</v>
      </c>
      <c r="F2462" s="21" t="s">
        <v>68</v>
      </c>
      <c r="G2462" s="21" t="s">
        <v>4148</v>
      </c>
      <c r="H2462" s="22">
        <v>45081</v>
      </c>
      <c r="I2462" s="22">
        <v>15511.590528000001</v>
      </c>
      <c r="J2462" s="21" t="s">
        <v>6298</v>
      </c>
      <c r="K2462" s="21"/>
      <c r="L2462" s="22">
        <v>1353108825</v>
      </c>
      <c r="M2462" s="22">
        <v>0</v>
      </c>
      <c r="N2462" s="21" t="s">
        <v>12505</v>
      </c>
      <c r="O2462" s="8">
        <v>44463</v>
      </c>
      <c r="P2462" s="21" t="s">
        <v>12564</v>
      </c>
      <c r="Q2462" s="22">
        <f>Table1_2[[#This Row],[Bank Deposit]]-Table1_2[[#This Row],[Saving Accounts]]</f>
        <v>29569.409471999999</v>
      </c>
      <c r="R2462" s="22">
        <f>IF(AND(Table1_2[[#This Row],[Bank Deposit]]&gt;=500000),Table1_2[[#This Row],[Bank Deposit]]+Table1_2[[#This Row],[Bank Deposit]]*0.02,Table1_2[[#This Row],[Bank Deposit]])</f>
        <v>45081</v>
      </c>
    </row>
    <row r="2463" spans="1:18" x14ac:dyDescent="0.25">
      <c r="A2463" s="21" t="s">
        <v>1736</v>
      </c>
      <c r="B2463">
        <v>696887241</v>
      </c>
      <c r="C2463">
        <v>42</v>
      </c>
      <c r="D2463" s="8">
        <v>29365.5</v>
      </c>
      <c r="E2463" s="21" t="s">
        <v>1094</v>
      </c>
      <c r="F2463" s="21" t="s">
        <v>1576</v>
      </c>
      <c r="G2463" s="21" t="s">
        <v>14</v>
      </c>
      <c r="H2463" s="22">
        <v>1932208</v>
      </c>
      <c r="I2463" s="22">
        <v>436704.17662872002</v>
      </c>
      <c r="J2463" s="21" t="s">
        <v>1738</v>
      </c>
      <c r="K2463" s="21"/>
      <c r="L2463" s="22">
        <v>87282</v>
      </c>
      <c r="M2463" s="22">
        <v>0</v>
      </c>
      <c r="N2463" s="21" t="s">
        <v>12539</v>
      </c>
      <c r="O2463" s="8">
        <v>44284</v>
      </c>
      <c r="P2463" s="21" t="s">
        <v>12566</v>
      </c>
      <c r="Q2463" s="22">
        <f>Table1_2[[#This Row],[Bank Deposit]]-Table1_2[[#This Row],[Saving Accounts]]</f>
        <v>1495503.82337128</v>
      </c>
      <c r="R2463" s="22">
        <f>IF(AND(Table1_2[[#This Row],[Bank Deposit]]&gt;=500000),Table1_2[[#This Row],[Bank Deposit]]+Table1_2[[#This Row],[Bank Deposit]]*0.02,Table1_2[[#This Row],[Bank Deposit]])</f>
        <v>1970852.16</v>
      </c>
    </row>
    <row r="2464" spans="1:18" x14ac:dyDescent="0.25">
      <c r="A2464" s="21" t="s">
        <v>737</v>
      </c>
      <c r="B2464">
        <v>7396430</v>
      </c>
      <c r="C2464">
        <v>64</v>
      </c>
      <c r="D2464" s="8">
        <v>21330</v>
      </c>
      <c r="E2464" s="21" t="s">
        <v>12</v>
      </c>
      <c r="F2464" s="21" t="s">
        <v>519</v>
      </c>
      <c r="G2464" s="21" t="s">
        <v>14</v>
      </c>
      <c r="H2464" s="22">
        <v>1336149</v>
      </c>
      <c r="I2464" s="22">
        <v>210588.7187385</v>
      </c>
      <c r="J2464" s="21" t="s">
        <v>739</v>
      </c>
      <c r="K2464" s="21"/>
      <c r="L2464" s="22">
        <v>1554025296</v>
      </c>
      <c r="M2464" s="22">
        <v>4562527437</v>
      </c>
      <c r="N2464" s="21" t="s">
        <v>12515</v>
      </c>
      <c r="O2464" s="8">
        <v>44251</v>
      </c>
      <c r="P2464" s="21" t="s">
        <v>12506</v>
      </c>
      <c r="Q2464" s="22">
        <f>Table1_2[[#This Row],[Bank Deposit]]-Table1_2[[#This Row],[Saving Accounts]]</f>
        <v>1125560.2812615</v>
      </c>
      <c r="R2464" s="22">
        <f>IF(AND(Table1_2[[#This Row],[Bank Deposit]]&gt;=500000),Table1_2[[#This Row],[Bank Deposit]]+Table1_2[[#This Row],[Bank Deposit]]*0.02,Table1_2[[#This Row],[Bank Deposit]])</f>
        <v>1362871.98</v>
      </c>
    </row>
    <row r="2465" spans="1:18" x14ac:dyDescent="0.25">
      <c r="A2465" s="21" t="s">
        <v>4277</v>
      </c>
      <c r="B2465">
        <v>247215446</v>
      </c>
      <c r="C2465">
        <v>35</v>
      </c>
      <c r="D2465" s="8">
        <v>31922.25</v>
      </c>
      <c r="E2465" s="21" t="s">
        <v>1094</v>
      </c>
      <c r="F2465" s="21" t="s">
        <v>893</v>
      </c>
      <c r="G2465" s="21" t="s">
        <v>4084</v>
      </c>
      <c r="H2465" s="22">
        <v>477508</v>
      </c>
      <c r="I2465" s="22">
        <v>211602.70897427999</v>
      </c>
      <c r="J2465" s="21" t="s">
        <v>4279</v>
      </c>
      <c r="K2465" s="21"/>
      <c r="L2465" s="22">
        <v>2041705952</v>
      </c>
      <c r="M2465" s="22">
        <v>0</v>
      </c>
      <c r="N2465" s="21" t="s">
        <v>12539</v>
      </c>
      <c r="O2465" s="8">
        <v>44580</v>
      </c>
      <c r="P2465" s="21" t="s">
        <v>12566</v>
      </c>
      <c r="Q2465" s="22">
        <f>Table1_2[[#This Row],[Bank Deposit]]-Table1_2[[#This Row],[Saving Accounts]]</f>
        <v>265905.29102572001</v>
      </c>
      <c r="R2465" s="22">
        <f>IF(AND(Table1_2[[#This Row],[Bank Deposit]]&gt;=500000),Table1_2[[#This Row],[Bank Deposit]]+Table1_2[[#This Row],[Bank Deposit]]*0.02,Table1_2[[#This Row],[Bank Deposit]])</f>
        <v>477508</v>
      </c>
    </row>
    <row r="2466" spans="1:18" x14ac:dyDescent="0.25">
      <c r="A2466" s="21" t="s">
        <v>1641</v>
      </c>
      <c r="B2466">
        <v>327147302</v>
      </c>
      <c r="C2466">
        <v>27</v>
      </c>
      <c r="D2466" s="8">
        <v>34844.25</v>
      </c>
      <c r="E2466" s="21" t="s">
        <v>1094</v>
      </c>
      <c r="F2466" s="21" t="s">
        <v>213</v>
      </c>
      <c r="G2466" s="21" t="s">
        <v>14</v>
      </c>
      <c r="H2466" s="22">
        <v>364618</v>
      </c>
      <c r="I2466" s="22">
        <v>81565.507223199995</v>
      </c>
      <c r="J2466" s="21" t="s">
        <v>1643</v>
      </c>
      <c r="K2466" s="21"/>
      <c r="L2466" s="22">
        <v>2799873657</v>
      </c>
      <c r="M2466" s="22">
        <v>0</v>
      </c>
      <c r="N2466" s="21" t="s">
        <v>12505</v>
      </c>
      <c r="O2466" s="8">
        <v>44422</v>
      </c>
      <c r="P2466" s="21" t="s">
        <v>12506</v>
      </c>
      <c r="Q2466" s="22">
        <f>Table1_2[[#This Row],[Bank Deposit]]-Table1_2[[#This Row],[Saving Accounts]]</f>
        <v>283052.49277680001</v>
      </c>
      <c r="R2466" s="22">
        <f>IF(AND(Table1_2[[#This Row],[Bank Deposit]]&gt;=500000),Table1_2[[#This Row],[Bank Deposit]]+Table1_2[[#This Row],[Bank Deposit]]*0.02,Table1_2[[#This Row],[Bank Deposit]])</f>
        <v>364618</v>
      </c>
    </row>
    <row r="2467" spans="1:18" x14ac:dyDescent="0.25">
      <c r="A2467" s="21" t="s">
        <v>1449</v>
      </c>
      <c r="B2467">
        <v>301382196</v>
      </c>
      <c r="C2467">
        <v>50</v>
      </c>
      <c r="D2467" s="8">
        <v>26443.5</v>
      </c>
      <c r="E2467" s="21" t="s">
        <v>1094</v>
      </c>
      <c r="F2467" s="21" t="s">
        <v>1450</v>
      </c>
      <c r="G2467" s="21" t="s">
        <v>14</v>
      </c>
      <c r="H2467" s="22">
        <v>404576</v>
      </c>
      <c r="I2467" s="22">
        <v>37062.00888768</v>
      </c>
      <c r="J2467" s="21" t="s">
        <v>1452</v>
      </c>
      <c r="K2467" s="21"/>
      <c r="L2467" s="22">
        <v>828470272</v>
      </c>
      <c r="M2467" s="22">
        <v>0</v>
      </c>
      <c r="N2467" s="21" t="s">
        <v>12522</v>
      </c>
      <c r="O2467" s="8">
        <v>44207</v>
      </c>
      <c r="P2467" s="21" t="s">
        <v>12510</v>
      </c>
      <c r="Q2467" s="22">
        <f>Table1_2[[#This Row],[Bank Deposit]]-Table1_2[[#This Row],[Saving Accounts]]</f>
        <v>367513.99111231999</v>
      </c>
      <c r="R2467" s="22">
        <f>IF(AND(Table1_2[[#This Row],[Bank Deposit]]&gt;=500000),Table1_2[[#This Row],[Bank Deposit]]+Table1_2[[#This Row],[Bank Deposit]]*0.02,Table1_2[[#This Row],[Bank Deposit]])</f>
        <v>404576</v>
      </c>
    </row>
    <row r="2468" spans="1:18" x14ac:dyDescent="0.25">
      <c r="A2468" s="21" t="s">
        <v>555</v>
      </c>
      <c r="B2468">
        <v>992079733</v>
      </c>
      <c r="C2468">
        <v>48</v>
      </c>
      <c r="D2468" s="8">
        <v>27174</v>
      </c>
      <c r="E2468" s="21" t="s">
        <v>12</v>
      </c>
      <c r="F2468" s="21" t="s">
        <v>557</v>
      </c>
      <c r="G2468" s="21" t="s">
        <v>14</v>
      </c>
      <c r="H2468" s="22">
        <v>107356</v>
      </c>
      <c r="I2468" s="22">
        <v>62153.247221999998</v>
      </c>
      <c r="J2468" s="21" t="s">
        <v>559</v>
      </c>
      <c r="K2468" s="21"/>
      <c r="L2468" s="22">
        <v>151080</v>
      </c>
      <c r="M2468" s="22">
        <v>0</v>
      </c>
      <c r="N2468" s="21" t="s">
        <v>12522</v>
      </c>
      <c r="O2468" s="8">
        <v>44244</v>
      </c>
      <c r="P2468" s="21" t="s">
        <v>12512</v>
      </c>
      <c r="Q2468" s="22">
        <f>Table1_2[[#This Row],[Bank Deposit]]-Table1_2[[#This Row],[Saving Accounts]]</f>
        <v>45202.752778000002</v>
      </c>
      <c r="R2468" s="22">
        <f>IF(AND(Table1_2[[#This Row],[Bank Deposit]]&gt;=500000),Table1_2[[#This Row],[Bank Deposit]]+Table1_2[[#This Row],[Bank Deposit]]*0.02,Table1_2[[#This Row],[Bank Deposit]])</f>
        <v>107356</v>
      </c>
    </row>
    <row r="2469" spans="1:18" x14ac:dyDescent="0.25">
      <c r="A2469" s="21" t="s">
        <v>3276</v>
      </c>
      <c r="B2469">
        <v>7702909</v>
      </c>
      <c r="C2469">
        <v>63</v>
      </c>
      <c r="D2469" s="8">
        <v>21695.25</v>
      </c>
      <c r="E2469" s="21" t="s">
        <v>1094</v>
      </c>
      <c r="F2469" s="21" t="s">
        <v>852</v>
      </c>
      <c r="G2469" s="21" t="s">
        <v>3058</v>
      </c>
      <c r="H2469" s="22">
        <v>27281</v>
      </c>
      <c r="I2469" s="22">
        <v>14479.710375000001</v>
      </c>
      <c r="J2469" s="21" t="s">
        <v>3278</v>
      </c>
      <c r="K2469" s="21"/>
      <c r="L2469" s="22">
        <v>40812018</v>
      </c>
      <c r="M2469" s="22">
        <v>0</v>
      </c>
      <c r="N2469" s="21" t="s">
        <v>12509</v>
      </c>
      <c r="O2469" s="8">
        <v>44652</v>
      </c>
      <c r="P2469" s="21" t="s">
        <v>12519</v>
      </c>
      <c r="Q2469" s="22">
        <f>Table1_2[[#This Row],[Bank Deposit]]-Table1_2[[#This Row],[Saving Accounts]]</f>
        <v>12801.289624999999</v>
      </c>
      <c r="R2469" s="22">
        <f>IF(AND(Table1_2[[#This Row],[Bank Deposit]]&gt;=500000),Table1_2[[#This Row],[Bank Deposit]]+Table1_2[[#This Row],[Bank Deposit]]*0.02,Table1_2[[#This Row],[Bank Deposit]])</f>
        <v>27281</v>
      </c>
    </row>
    <row r="2470" spans="1:18" x14ac:dyDescent="0.25">
      <c r="A2470" s="21" t="s">
        <v>4785</v>
      </c>
      <c r="B2470">
        <v>707899037</v>
      </c>
      <c r="C2470">
        <v>48</v>
      </c>
      <c r="D2470" s="8">
        <v>27174</v>
      </c>
      <c r="E2470" s="21" t="s">
        <v>1094</v>
      </c>
      <c r="F2470" s="21" t="s">
        <v>870</v>
      </c>
      <c r="G2470" s="21" t="s">
        <v>4070</v>
      </c>
      <c r="H2470" s="22">
        <v>827447</v>
      </c>
      <c r="I2470" s="22">
        <v>399309.83282519999</v>
      </c>
      <c r="J2470" s="21" t="s">
        <v>4787</v>
      </c>
      <c r="K2470" s="21"/>
      <c r="L2470" s="22">
        <v>23771232</v>
      </c>
      <c r="M2470" s="22">
        <v>0</v>
      </c>
      <c r="N2470" s="21" t="s">
        <v>12525</v>
      </c>
      <c r="O2470" s="8">
        <v>44627</v>
      </c>
      <c r="P2470" s="21" t="s">
        <v>12564</v>
      </c>
      <c r="Q2470" s="22">
        <f>Table1_2[[#This Row],[Bank Deposit]]-Table1_2[[#This Row],[Saving Accounts]]</f>
        <v>428137.16717480001</v>
      </c>
      <c r="R2470" s="22">
        <f>IF(AND(Table1_2[[#This Row],[Bank Deposit]]&gt;=500000),Table1_2[[#This Row],[Bank Deposit]]+Table1_2[[#This Row],[Bank Deposit]]*0.02,Table1_2[[#This Row],[Bank Deposit]])</f>
        <v>843995.94</v>
      </c>
    </row>
    <row r="2471" spans="1:18" x14ac:dyDescent="0.25">
      <c r="A2471" s="21" t="s">
        <v>1264</v>
      </c>
      <c r="B2471">
        <v>231990058</v>
      </c>
      <c r="C2471">
        <v>23</v>
      </c>
      <c r="D2471" s="8">
        <v>36305.25</v>
      </c>
      <c r="E2471" s="21" t="s">
        <v>1094</v>
      </c>
      <c r="F2471" s="21" t="s">
        <v>340</v>
      </c>
      <c r="G2471" s="21" t="s">
        <v>14</v>
      </c>
      <c r="H2471" s="22">
        <v>211384</v>
      </c>
      <c r="I2471" s="22">
        <v>71354.189949899999</v>
      </c>
      <c r="J2471" s="21" t="s">
        <v>1266</v>
      </c>
      <c r="K2471" s="21"/>
      <c r="L2471" s="22">
        <v>465532125</v>
      </c>
      <c r="M2471" s="22">
        <v>818243624</v>
      </c>
      <c r="N2471" s="21" t="s">
        <v>12515</v>
      </c>
      <c r="O2471" s="8">
        <v>44397</v>
      </c>
      <c r="P2471" s="21" t="s">
        <v>12516</v>
      </c>
      <c r="Q2471" s="22">
        <f>Table1_2[[#This Row],[Bank Deposit]]-Table1_2[[#This Row],[Saving Accounts]]</f>
        <v>140029.8100501</v>
      </c>
      <c r="R2471" s="22">
        <f>IF(AND(Table1_2[[#This Row],[Bank Deposit]]&gt;=500000),Table1_2[[#This Row],[Bank Deposit]]+Table1_2[[#This Row],[Bank Deposit]]*0.02,Table1_2[[#This Row],[Bank Deposit]])</f>
        <v>211384</v>
      </c>
    </row>
    <row r="2472" spans="1:18" x14ac:dyDescent="0.25">
      <c r="A2472" s="21" t="s">
        <v>8209</v>
      </c>
      <c r="B2472">
        <v>872154878</v>
      </c>
      <c r="C2472">
        <v>77</v>
      </c>
      <c r="D2472" s="8">
        <v>16581.75</v>
      </c>
      <c r="E2472" s="21" t="s">
        <v>12</v>
      </c>
      <c r="F2472" s="21" t="s">
        <v>491</v>
      </c>
      <c r="G2472" s="21" t="s">
        <v>3331</v>
      </c>
      <c r="H2472" s="22">
        <v>238664</v>
      </c>
      <c r="I2472" s="22">
        <v>128275.25057893</v>
      </c>
      <c r="J2472" s="21" t="s">
        <v>8211</v>
      </c>
      <c r="K2472" s="21"/>
      <c r="L2472" s="22">
        <v>13881582</v>
      </c>
      <c r="M2472" s="22">
        <v>0</v>
      </c>
      <c r="N2472" s="21" t="s">
        <v>12509</v>
      </c>
      <c r="O2472" s="8">
        <v>44608</v>
      </c>
      <c r="P2472" s="21" t="s">
        <v>12510</v>
      </c>
      <c r="Q2472" s="22">
        <f>Table1_2[[#This Row],[Bank Deposit]]-Table1_2[[#This Row],[Saving Accounts]]</f>
        <v>110388.74942107</v>
      </c>
      <c r="R2472" s="22">
        <f>IF(AND(Table1_2[[#This Row],[Bank Deposit]]&gt;=500000),Table1_2[[#This Row],[Bank Deposit]]+Table1_2[[#This Row],[Bank Deposit]]*0.02,Table1_2[[#This Row],[Bank Deposit]])</f>
        <v>238664</v>
      </c>
    </row>
    <row r="2473" spans="1:18" x14ac:dyDescent="0.25">
      <c r="A2473" s="21" t="s">
        <v>2064</v>
      </c>
      <c r="B2473">
        <v>490762884</v>
      </c>
      <c r="C2473">
        <v>25</v>
      </c>
      <c r="D2473" s="8">
        <v>35574.75</v>
      </c>
      <c r="E2473" s="21" t="s">
        <v>1094</v>
      </c>
      <c r="F2473" s="21" t="s">
        <v>222</v>
      </c>
      <c r="G2473" s="21" t="s">
        <v>1964</v>
      </c>
      <c r="H2473" s="22">
        <v>94984</v>
      </c>
      <c r="I2473" s="22">
        <v>29128.337502720002</v>
      </c>
      <c r="J2473" s="21" t="s">
        <v>2066</v>
      </c>
      <c r="K2473" s="21"/>
      <c r="L2473" s="22">
        <v>162603456</v>
      </c>
      <c r="M2473" s="22">
        <v>0</v>
      </c>
      <c r="N2473" s="21" t="s">
        <v>12505</v>
      </c>
      <c r="O2473" s="8">
        <v>44271</v>
      </c>
      <c r="P2473" s="21" t="s">
        <v>12510</v>
      </c>
      <c r="Q2473" s="22">
        <f>Table1_2[[#This Row],[Bank Deposit]]-Table1_2[[#This Row],[Saving Accounts]]</f>
        <v>65855.662497279991</v>
      </c>
      <c r="R2473" s="22">
        <f>IF(AND(Table1_2[[#This Row],[Bank Deposit]]&gt;=500000),Table1_2[[#This Row],[Bank Deposit]]+Table1_2[[#This Row],[Bank Deposit]]*0.02,Table1_2[[#This Row],[Bank Deposit]])</f>
        <v>94984</v>
      </c>
    </row>
    <row r="2474" spans="1:18" x14ac:dyDescent="0.25">
      <c r="A2474" s="21" t="s">
        <v>1339</v>
      </c>
      <c r="B2474">
        <v>711108813</v>
      </c>
      <c r="C2474">
        <v>63</v>
      </c>
      <c r="D2474" s="8">
        <v>21695.25</v>
      </c>
      <c r="E2474" s="21" t="s">
        <v>1094</v>
      </c>
      <c r="F2474" s="21" t="s">
        <v>665</v>
      </c>
      <c r="G2474" s="21" t="s">
        <v>14</v>
      </c>
      <c r="H2474" s="22">
        <v>453953</v>
      </c>
      <c r="I2474" s="22">
        <v>301474.26904896001</v>
      </c>
      <c r="J2474" s="21" t="s">
        <v>1341</v>
      </c>
      <c r="K2474" s="21"/>
      <c r="L2474" s="22">
        <v>394230375</v>
      </c>
      <c r="M2474" s="22">
        <v>0</v>
      </c>
      <c r="N2474" s="21" t="s">
        <v>12539</v>
      </c>
      <c r="O2474" s="8">
        <v>44615</v>
      </c>
      <c r="P2474" s="21" t="s">
        <v>12512</v>
      </c>
      <c r="Q2474" s="22">
        <f>Table1_2[[#This Row],[Bank Deposit]]-Table1_2[[#This Row],[Saving Accounts]]</f>
        <v>152478.73095103999</v>
      </c>
      <c r="R2474" s="22">
        <f>IF(AND(Table1_2[[#This Row],[Bank Deposit]]&gt;=500000),Table1_2[[#This Row],[Bank Deposit]]+Table1_2[[#This Row],[Bank Deposit]]*0.02,Table1_2[[#This Row],[Bank Deposit]])</f>
        <v>453953</v>
      </c>
    </row>
    <row r="2475" spans="1:18" x14ac:dyDescent="0.25">
      <c r="A2475" s="21" t="s">
        <v>4588</v>
      </c>
      <c r="B2475">
        <v>606522640</v>
      </c>
      <c r="C2475">
        <v>34</v>
      </c>
      <c r="D2475" s="8">
        <v>32287.5</v>
      </c>
      <c r="E2475" s="21" t="s">
        <v>1094</v>
      </c>
      <c r="F2475" s="21" t="s">
        <v>19</v>
      </c>
      <c r="G2475" s="21" t="s">
        <v>4105</v>
      </c>
      <c r="H2475" s="22">
        <v>1724818</v>
      </c>
      <c r="I2475" s="22">
        <v>1168238.2748400001</v>
      </c>
      <c r="J2475" s="21" t="s">
        <v>4590</v>
      </c>
      <c r="K2475" s="21"/>
      <c r="L2475" s="22">
        <v>2918612416</v>
      </c>
      <c r="M2475" s="22">
        <v>0</v>
      </c>
      <c r="N2475" s="21" t="s">
        <v>12505</v>
      </c>
      <c r="O2475" s="8">
        <v>44333</v>
      </c>
      <c r="P2475" s="21" t="s">
        <v>12506</v>
      </c>
      <c r="Q2475" s="22">
        <f>Table1_2[[#This Row],[Bank Deposit]]-Table1_2[[#This Row],[Saving Accounts]]</f>
        <v>556579.72515999991</v>
      </c>
      <c r="R2475" s="22">
        <f>IF(AND(Table1_2[[#This Row],[Bank Deposit]]&gt;=500000),Table1_2[[#This Row],[Bank Deposit]]+Table1_2[[#This Row],[Bank Deposit]]*0.02,Table1_2[[#This Row],[Bank Deposit]])</f>
        <v>1759314.36</v>
      </c>
    </row>
    <row r="2476" spans="1:18" x14ac:dyDescent="0.25">
      <c r="A2476" s="21" t="s">
        <v>334</v>
      </c>
      <c r="B2476">
        <v>998201239</v>
      </c>
      <c r="C2476">
        <v>68</v>
      </c>
      <c r="D2476" s="8">
        <v>19869</v>
      </c>
      <c r="E2476" s="21" t="s">
        <v>12</v>
      </c>
      <c r="F2476" s="21" t="s">
        <v>336</v>
      </c>
      <c r="G2476" s="21" t="s">
        <v>14</v>
      </c>
      <c r="H2476" s="22">
        <v>359209</v>
      </c>
      <c r="I2476" s="22">
        <v>148579.100787</v>
      </c>
      <c r="J2476" s="21" t="s">
        <v>338</v>
      </c>
      <c r="K2476" s="21"/>
      <c r="L2476" s="22">
        <v>24459435</v>
      </c>
      <c r="M2476" s="22">
        <v>0</v>
      </c>
      <c r="N2476" s="21" t="s">
        <v>12539</v>
      </c>
      <c r="O2476" s="8">
        <v>44614</v>
      </c>
      <c r="P2476" s="21" t="s">
        <v>12566</v>
      </c>
      <c r="Q2476" s="22">
        <f>Table1_2[[#This Row],[Bank Deposit]]-Table1_2[[#This Row],[Saving Accounts]]</f>
        <v>210629.899213</v>
      </c>
      <c r="R2476" s="22">
        <f>IF(AND(Table1_2[[#This Row],[Bank Deposit]]&gt;=500000),Table1_2[[#This Row],[Bank Deposit]]+Table1_2[[#This Row],[Bank Deposit]]*0.02,Table1_2[[#This Row],[Bank Deposit]])</f>
        <v>359209</v>
      </c>
    </row>
    <row r="2477" spans="1:18" x14ac:dyDescent="0.25">
      <c r="A2477" s="21" t="s">
        <v>334</v>
      </c>
      <c r="B2477">
        <v>433389088</v>
      </c>
      <c r="C2477">
        <v>78</v>
      </c>
      <c r="D2477" s="8">
        <v>16216.5</v>
      </c>
      <c r="E2477" s="21" t="s">
        <v>12</v>
      </c>
      <c r="F2477" s="21" t="s">
        <v>463</v>
      </c>
      <c r="G2477" s="21" t="s">
        <v>14</v>
      </c>
      <c r="H2477" s="22">
        <v>956525</v>
      </c>
      <c r="I2477" s="22">
        <v>456290.78375826002</v>
      </c>
      <c r="J2477" s="21" t="s">
        <v>1011</v>
      </c>
      <c r="K2477" s="21"/>
      <c r="L2477" s="22">
        <v>24459435</v>
      </c>
      <c r="M2477" s="22">
        <v>0</v>
      </c>
      <c r="N2477" s="21" t="s">
        <v>12539</v>
      </c>
      <c r="O2477" s="8">
        <v>44299</v>
      </c>
      <c r="P2477" s="21" t="s">
        <v>12512</v>
      </c>
      <c r="Q2477" s="22">
        <f>Table1_2[[#This Row],[Bank Deposit]]-Table1_2[[#This Row],[Saving Accounts]]</f>
        <v>500234.21624173998</v>
      </c>
      <c r="R2477" s="22">
        <f>IF(AND(Table1_2[[#This Row],[Bank Deposit]]&gt;=500000),Table1_2[[#This Row],[Bank Deposit]]+Table1_2[[#This Row],[Bank Deposit]]*0.02,Table1_2[[#This Row],[Bank Deposit]])</f>
        <v>975655.5</v>
      </c>
    </row>
    <row r="2478" spans="1:18" x14ac:dyDescent="0.25">
      <c r="A2478" s="21" t="s">
        <v>3686</v>
      </c>
      <c r="B2478">
        <v>281357239</v>
      </c>
      <c r="C2478">
        <v>60</v>
      </c>
      <c r="D2478" s="8">
        <v>22791</v>
      </c>
      <c r="E2478" s="21" t="s">
        <v>1094</v>
      </c>
      <c r="F2478" s="21" t="s">
        <v>88</v>
      </c>
      <c r="G2478" s="21" t="s">
        <v>3583</v>
      </c>
      <c r="H2478" s="22">
        <v>31218</v>
      </c>
      <c r="I2478" s="22">
        <v>21988.216972800001</v>
      </c>
      <c r="J2478" s="21" t="s">
        <v>3688</v>
      </c>
      <c r="K2478" s="21"/>
      <c r="L2478" s="22">
        <v>2338808661</v>
      </c>
      <c r="M2478" s="22">
        <v>0</v>
      </c>
      <c r="N2478" s="21" t="s">
        <v>12522</v>
      </c>
      <c r="O2478" s="8">
        <v>44247</v>
      </c>
      <c r="P2478" s="21" t="s">
        <v>12512</v>
      </c>
      <c r="Q2478" s="22">
        <f>Table1_2[[#This Row],[Bank Deposit]]-Table1_2[[#This Row],[Saving Accounts]]</f>
        <v>9229.7830271999992</v>
      </c>
      <c r="R2478" s="22">
        <f>IF(AND(Table1_2[[#This Row],[Bank Deposit]]&gt;=500000),Table1_2[[#This Row],[Bank Deposit]]+Table1_2[[#This Row],[Bank Deposit]]*0.02,Table1_2[[#This Row],[Bank Deposit]])</f>
        <v>31218</v>
      </c>
    </row>
    <row r="2479" spans="1:18" x14ac:dyDescent="0.25">
      <c r="A2479" s="21" t="s">
        <v>2408</v>
      </c>
      <c r="B2479">
        <v>238742168</v>
      </c>
      <c r="C2479">
        <v>61</v>
      </c>
      <c r="D2479" s="8">
        <v>22425.75</v>
      </c>
      <c r="E2479" s="21" t="s">
        <v>12</v>
      </c>
      <c r="F2479" s="21" t="s">
        <v>39</v>
      </c>
      <c r="G2479" s="21" t="s">
        <v>1964</v>
      </c>
      <c r="H2479" s="22">
        <v>2446252</v>
      </c>
      <c r="I2479" s="22">
        <v>253337.83407072001</v>
      </c>
      <c r="J2479" s="21" t="s">
        <v>2410</v>
      </c>
      <c r="K2479" s="21"/>
      <c r="L2479" s="22">
        <v>546493248</v>
      </c>
      <c r="M2479" s="22">
        <v>0</v>
      </c>
      <c r="N2479" s="21" t="s">
        <v>12505</v>
      </c>
      <c r="O2479" s="8">
        <v>44506</v>
      </c>
      <c r="P2479" s="21" t="s">
        <v>12506</v>
      </c>
      <c r="Q2479" s="22">
        <f>Table1_2[[#This Row],[Bank Deposit]]-Table1_2[[#This Row],[Saving Accounts]]</f>
        <v>2192914.1659292802</v>
      </c>
      <c r="R2479" s="22">
        <f>IF(AND(Table1_2[[#This Row],[Bank Deposit]]&gt;=500000),Table1_2[[#This Row],[Bank Deposit]]+Table1_2[[#This Row],[Bank Deposit]]*0.02,Table1_2[[#This Row],[Bank Deposit]])</f>
        <v>2495177.04</v>
      </c>
    </row>
    <row r="2480" spans="1:18" x14ac:dyDescent="0.25">
      <c r="A2480" s="21" t="s">
        <v>2815</v>
      </c>
      <c r="B2480">
        <v>365392432</v>
      </c>
      <c r="C2480">
        <v>57</v>
      </c>
      <c r="D2480" s="8">
        <v>23886.75</v>
      </c>
      <c r="E2480" s="21" t="s">
        <v>1094</v>
      </c>
      <c r="F2480" s="21" t="s">
        <v>985</v>
      </c>
      <c r="G2480" s="21" t="s">
        <v>2773</v>
      </c>
      <c r="H2480" s="22">
        <v>188988</v>
      </c>
      <c r="I2480" s="22">
        <v>66145.745838550007</v>
      </c>
      <c r="J2480" s="21" t="s">
        <v>2817</v>
      </c>
      <c r="K2480" s="21"/>
      <c r="L2480" s="22">
        <v>1306410676</v>
      </c>
      <c r="M2480" s="22">
        <v>0</v>
      </c>
      <c r="N2480" s="21" t="s">
        <v>12509</v>
      </c>
      <c r="O2480" s="8">
        <v>44678</v>
      </c>
      <c r="P2480" s="21" t="s">
        <v>12510</v>
      </c>
      <c r="Q2480" s="22">
        <f>Table1_2[[#This Row],[Bank Deposit]]-Table1_2[[#This Row],[Saving Accounts]]</f>
        <v>122842.25416144999</v>
      </c>
      <c r="R2480" s="22">
        <f>IF(AND(Table1_2[[#This Row],[Bank Deposit]]&gt;=500000),Table1_2[[#This Row],[Bank Deposit]]+Table1_2[[#This Row],[Bank Deposit]]*0.02,Table1_2[[#This Row],[Bank Deposit]])</f>
        <v>188988</v>
      </c>
    </row>
    <row r="2481" spans="1:18" x14ac:dyDescent="0.25">
      <c r="A2481" s="21" t="s">
        <v>691</v>
      </c>
      <c r="B2481">
        <v>523904525</v>
      </c>
      <c r="C2481">
        <v>61</v>
      </c>
      <c r="D2481" s="8">
        <v>22425.75</v>
      </c>
      <c r="E2481" s="21" t="s">
        <v>12</v>
      </c>
      <c r="F2481" s="21" t="s">
        <v>361</v>
      </c>
      <c r="G2481" s="21" t="s">
        <v>14</v>
      </c>
      <c r="H2481" s="22">
        <v>645257</v>
      </c>
      <c r="I2481" s="22">
        <v>104255.17284</v>
      </c>
      <c r="J2481" s="21" t="s">
        <v>693</v>
      </c>
      <c r="K2481" s="21"/>
      <c r="L2481" s="22">
        <v>4829549568</v>
      </c>
      <c r="M2481" s="22">
        <v>0</v>
      </c>
      <c r="N2481" s="21" t="s">
        <v>12509</v>
      </c>
      <c r="O2481" s="8">
        <v>44247</v>
      </c>
      <c r="P2481" s="21" t="s">
        <v>12519</v>
      </c>
      <c r="Q2481" s="22">
        <f>Table1_2[[#This Row],[Bank Deposit]]-Table1_2[[#This Row],[Saving Accounts]]</f>
        <v>541001.82715999999</v>
      </c>
      <c r="R2481" s="22">
        <f>IF(AND(Table1_2[[#This Row],[Bank Deposit]]&gt;=500000),Table1_2[[#This Row],[Bank Deposit]]+Table1_2[[#This Row],[Bank Deposit]]*0.02,Table1_2[[#This Row],[Bank Deposit]])</f>
        <v>658162.14</v>
      </c>
    </row>
    <row r="2482" spans="1:18" x14ac:dyDescent="0.25">
      <c r="A2482" s="21" t="s">
        <v>1485</v>
      </c>
      <c r="B2482">
        <v>286598152</v>
      </c>
      <c r="C2482">
        <v>60</v>
      </c>
      <c r="D2482" s="8">
        <v>22791</v>
      </c>
      <c r="E2482" s="21" t="s">
        <v>1094</v>
      </c>
      <c r="F2482" s="21" t="s">
        <v>19</v>
      </c>
      <c r="G2482" s="21" t="s">
        <v>14</v>
      </c>
      <c r="H2482" s="22">
        <v>895457</v>
      </c>
      <c r="I2482" s="22">
        <v>359004.15740700002</v>
      </c>
      <c r="J2482" s="21" t="s">
        <v>1487</v>
      </c>
      <c r="K2482" s="21"/>
      <c r="L2482" s="22">
        <v>1431760512</v>
      </c>
      <c r="M2482" s="22">
        <v>865089008</v>
      </c>
      <c r="N2482" s="21" t="s">
        <v>12515</v>
      </c>
      <c r="O2482" s="8">
        <v>44632</v>
      </c>
      <c r="P2482" s="21" t="s">
        <v>12516</v>
      </c>
      <c r="Q2482" s="22">
        <f>Table1_2[[#This Row],[Bank Deposit]]-Table1_2[[#This Row],[Saving Accounts]]</f>
        <v>536452.84259300004</v>
      </c>
      <c r="R2482" s="22">
        <f>IF(AND(Table1_2[[#This Row],[Bank Deposit]]&gt;=500000),Table1_2[[#This Row],[Bank Deposit]]+Table1_2[[#This Row],[Bank Deposit]]*0.02,Table1_2[[#This Row],[Bank Deposit]])</f>
        <v>913366.14</v>
      </c>
    </row>
    <row r="2483" spans="1:18" x14ac:dyDescent="0.25">
      <c r="A2483" s="21" t="s">
        <v>8235</v>
      </c>
      <c r="B2483">
        <v>88247400</v>
      </c>
      <c r="C2483">
        <v>52</v>
      </c>
      <c r="D2483" s="8">
        <v>25713</v>
      </c>
      <c r="E2483" s="21" t="s">
        <v>12</v>
      </c>
      <c r="F2483" s="21" t="s">
        <v>442</v>
      </c>
      <c r="G2483" s="21" t="s">
        <v>3331</v>
      </c>
      <c r="H2483" s="22">
        <v>27368</v>
      </c>
      <c r="I2483" s="22">
        <v>6393.8235815999997</v>
      </c>
      <c r="J2483" s="21" t="s">
        <v>8237</v>
      </c>
      <c r="K2483" s="21"/>
      <c r="L2483" s="22">
        <v>645216</v>
      </c>
      <c r="M2483" s="22">
        <v>0</v>
      </c>
      <c r="N2483" s="21" t="s">
        <v>12522</v>
      </c>
      <c r="O2483" s="8">
        <v>44290</v>
      </c>
      <c r="P2483" s="21" t="s">
        <v>12512</v>
      </c>
      <c r="Q2483" s="22">
        <f>Table1_2[[#This Row],[Bank Deposit]]-Table1_2[[#This Row],[Saving Accounts]]</f>
        <v>20974.176418399999</v>
      </c>
      <c r="R2483" s="22">
        <f>IF(AND(Table1_2[[#This Row],[Bank Deposit]]&gt;=500000),Table1_2[[#This Row],[Bank Deposit]]+Table1_2[[#This Row],[Bank Deposit]]*0.02,Table1_2[[#This Row],[Bank Deposit]])</f>
        <v>27368</v>
      </c>
    </row>
    <row r="2484" spans="1:18" x14ac:dyDescent="0.25">
      <c r="A2484" s="21" t="s">
        <v>51</v>
      </c>
      <c r="B2484">
        <v>892979728</v>
      </c>
      <c r="C2484">
        <v>67</v>
      </c>
      <c r="D2484" s="8">
        <v>20234.25</v>
      </c>
      <c r="E2484" s="21" t="s">
        <v>12</v>
      </c>
      <c r="F2484" s="21" t="s">
        <v>53</v>
      </c>
      <c r="G2484" s="21" t="s">
        <v>14</v>
      </c>
      <c r="H2484" s="22">
        <v>994585</v>
      </c>
      <c r="I2484" s="22">
        <v>95929.331603040002</v>
      </c>
      <c r="J2484" s="21" t="s">
        <v>55</v>
      </c>
      <c r="K2484" s="21"/>
      <c r="L2484" s="22">
        <v>1283117979</v>
      </c>
      <c r="M2484" s="22">
        <v>0</v>
      </c>
      <c r="N2484" s="21" t="s">
        <v>12505</v>
      </c>
      <c r="O2484" s="8">
        <v>44499</v>
      </c>
      <c r="P2484" s="21" t="s">
        <v>12564</v>
      </c>
      <c r="Q2484" s="22">
        <f>Table1_2[[#This Row],[Bank Deposit]]-Table1_2[[#This Row],[Saving Accounts]]</f>
        <v>898655.66839696001</v>
      </c>
      <c r="R2484" s="22">
        <f>IF(AND(Table1_2[[#This Row],[Bank Deposit]]&gt;=500000),Table1_2[[#This Row],[Bank Deposit]]+Table1_2[[#This Row],[Bank Deposit]]*0.02,Table1_2[[#This Row],[Bank Deposit]])</f>
        <v>1014476.7</v>
      </c>
    </row>
    <row r="2485" spans="1:18" x14ac:dyDescent="0.25">
      <c r="A2485" s="21" t="s">
        <v>7534</v>
      </c>
      <c r="B2485">
        <v>513691723</v>
      </c>
      <c r="C2485">
        <v>18</v>
      </c>
      <c r="D2485" s="8">
        <v>38131.5</v>
      </c>
      <c r="E2485" s="21" t="s">
        <v>12</v>
      </c>
      <c r="F2485" s="21" t="s">
        <v>1517</v>
      </c>
      <c r="G2485" s="21" t="s">
        <v>4220</v>
      </c>
      <c r="H2485" s="22">
        <v>161814</v>
      </c>
      <c r="I2485" s="22">
        <v>79679.49076416</v>
      </c>
      <c r="J2485" s="21" t="s">
        <v>7536</v>
      </c>
      <c r="K2485" s="21"/>
      <c r="L2485" s="22">
        <v>262339074</v>
      </c>
      <c r="M2485" s="22">
        <v>0</v>
      </c>
      <c r="N2485" s="21" t="s">
        <v>12525</v>
      </c>
      <c r="O2485" s="8">
        <v>44530</v>
      </c>
      <c r="P2485" s="21" t="s">
        <v>12506</v>
      </c>
      <c r="Q2485" s="22">
        <f>Table1_2[[#This Row],[Bank Deposit]]-Table1_2[[#This Row],[Saving Accounts]]</f>
        <v>82134.50923584</v>
      </c>
      <c r="R2485" s="22">
        <f>IF(AND(Table1_2[[#This Row],[Bank Deposit]]&gt;=500000),Table1_2[[#This Row],[Bank Deposit]]+Table1_2[[#This Row],[Bank Deposit]]*0.02,Table1_2[[#This Row],[Bank Deposit]])</f>
        <v>161814</v>
      </c>
    </row>
    <row r="2486" spans="1:18" x14ac:dyDescent="0.25">
      <c r="A2486" s="21" t="s">
        <v>2788</v>
      </c>
      <c r="B2486">
        <v>25583562</v>
      </c>
      <c r="C2486">
        <v>33</v>
      </c>
      <c r="D2486" s="8">
        <v>32652.75</v>
      </c>
      <c r="E2486" s="21" t="s">
        <v>1094</v>
      </c>
      <c r="F2486" s="21" t="s">
        <v>1308</v>
      </c>
      <c r="G2486" s="21" t="s">
        <v>2773</v>
      </c>
      <c r="H2486" s="22">
        <v>52345</v>
      </c>
      <c r="I2486" s="22">
        <v>11676.8608866</v>
      </c>
      <c r="J2486" s="21" t="s">
        <v>2790</v>
      </c>
      <c r="K2486" s="21"/>
      <c r="L2486" s="22">
        <v>2552960256</v>
      </c>
      <c r="M2486" s="22">
        <v>0</v>
      </c>
      <c r="N2486" s="21" t="s">
        <v>12539</v>
      </c>
      <c r="O2486" s="8">
        <v>44295</v>
      </c>
      <c r="P2486" s="21" t="s">
        <v>12512</v>
      </c>
      <c r="Q2486" s="22">
        <f>Table1_2[[#This Row],[Bank Deposit]]-Table1_2[[#This Row],[Saving Accounts]]</f>
        <v>40668.1391134</v>
      </c>
      <c r="R2486" s="22">
        <f>IF(AND(Table1_2[[#This Row],[Bank Deposit]]&gt;=500000),Table1_2[[#This Row],[Bank Deposit]]+Table1_2[[#This Row],[Bank Deposit]]*0.02,Table1_2[[#This Row],[Bank Deposit]])</f>
        <v>52345</v>
      </c>
    </row>
    <row r="2487" spans="1:18" x14ac:dyDescent="0.25">
      <c r="A2487" s="21" t="s">
        <v>5208</v>
      </c>
      <c r="B2487">
        <v>771087014</v>
      </c>
      <c r="C2487">
        <v>72</v>
      </c>
      <c r="D2487" s="8">
        <v>18408</v>
      </c>
      <c r="E2487" s="21" t="s">
        <v>1094</v>
      </c>
      <c r="F2487" s="21" t="s">
        <v>282</v>
      </c>
      <c r="G2487" s="21" t="s">
        <v>4105</v>
      </c>
      <c r="H2487" s="22">
        <v>363561</v>
      </c>
      <c r="I2487" s="22">
        <v>73439.331695999994</v>
      </c>
      <c r="J2487" s="21" t="s">
        <v>5210</v>
      </c>
      <c r="K2487" s="21"/>
      <c r="L2487" s="22">
        <v>5145077925</v>
      </c>
      <c r="M2487" s="22">
        <v>1236855483</v>
      </c>
      <c r="N2487" s="21" t="s">
        <v>12515</v>
      </c>
      <c r="O2487" s="8">
        <v>44550</v>
      </c>
      <c r="P2487" s="21" t="s">
        <v>12506</v>
      </c>
      <c r="Q2487" s="22">
        <f>Table1_2[[#This Row],[Bank Deposit]]-Table1_2[[#This Row],[Saving Accounts]]</f>
        <v>290121.66830399999</v>
      </c>
      <c r="R2487" s="22">
        <f>IF(AND(Table1_2[[#This Row],[Bank Deposit]]&gt;=500000),Table1_2[[#This Row],[Bank Deposit]]+Table1_2[[#This Row],[Bank Deposit]]*0.02,Table1_2[[#This Row],[Bank Deposit]])</f>
        <v>363561</v>
      </c>
    </row>
    <row r="2488" spans="1:18" x14ac:dyDescent="0.25">
      <c r="A2488" s="21" t="s">
        <v>6871</v>
      </c>
      <c r="B2488">
        <v>195572040</v>
      </c>
      <c r="C2488">
        <v>34</v>
      </c>
      <c r="D2488" s="8">
        <v>32287.5</v>
      </c>
      <c r="E2488" s="21" t="s">
        <v>12</v>
      </c>
      <c r="F2488" s="21" t="s">
        <v>1004</v>
      </c>
      <c r="G2488" s="21" t="s">
        <v>4074</v>
      </c>
      <c r="H2488" s="22">
        <v>117544</v>
      </c>
      <c r="I2488" s="22">
        <v>91143.099661839995</v>
      </c>
      <c r="J2488" s="21" t="s">
        <v>6873</v>
      </c>
      <c r="K2488" s="21"/>
      <c r="L2488" s="22">
        <v>2345569407</v>
      </c>
      <c r="M2488" s="22">
        <v>0</v>
      </c>
      <c r="N2488" s="21" t="s">
        <v>12525</v>
      </c>
      <c r="O2488" s="8">
        <v>44312</v>
      </c>
      <c r="P2488" s="21" t="s">
        <v>12506</v>
      </c>
      <c r="Q2488" s="22">
        <f>Table1_2[[#This Row],[Bank Deposit]]-Table1_2[[#This Row],[Saving Accounts]]</f>
        <v>26400.900338160005</v>
      </c>
      <c r="R2488" s="22">
        <f>IF(AND(Table1_2[[#This Row],[Bank Deposit]]&gt;=500000),Table1_2[[#This Row],[Bank Deposit]]+Table1_2[[#This Row],[Bank Deposit]]*0.02,Table1_2[[#This Row],[Bank Deposit]])</f>
        <v>117544</v>
      </c>
    </row>
    <row r="2489" spans="1:18" x14ac:dyDescent="0.25">
      <c r="A2489" s="21" t="s">
        <v>8793</v>
      </c>
      <c r="B2489">
        <v>3816115</v>
      </c>
      <c r="C2489">
        <v>32</v>
      </c>
      <c r="D2489" s="8">
        <v>33018</v>
      </c>
      <c r="E2489" s="21" t="s">
        <v>12</v>
      </c>
      <c r="F2489" s="21" t="s">
        <v>1789</v>
      </c>
      <c r="G2489" s="21" t="s">
        <v>3820</v>
      </c>
      <c r="H2489" s="22">
        <v>288458</v>
      </c>
      <c r="I2489" s="22">
        <v>79108.502432959998</v>
      </c>
      <c r="J2489" s="21" t="s">
        <v>8795</v>
      </c>
      <c r="K2489" s="21"/>
      <c r="L2489" s="22">
        <v>35841087</v>
      </c>
      <c r="M2489" s="22">
        <v>0</v>
      </c>
      <c r="N2489" s="21" t="s">
        <v>12525</v>
      </c>
      <c r="O2489" s="8">
        <v>44376</v>
      </c>
      <c r="P2489" s="21" t="s">
        <v>12506</v>
      </c>
      <c r="Q2489" s="22">
        <f>Table1_2[[#This Row],[Bank Deposit]]-Table1_2[[#This Row],[Saving Accounts]]</f>
        <v>209349.49756704</v>
      </c>
      <c r="R2489" s="22">
        <f>IF(AND(Table1_2[[#This Row],[Bank Deposit]]&gt;=500000),Table1_2[[#This Row],[Bank Deposit]]+Table1_2[[#This Row],[Bank Deposit]]*0.02,Table1_2[[#This Row],[Bank Deposit]])</f>
        <v>288458</v>
      </c>
    </row>
    <row r="2490" spans="1:18" x14ac:dyDescent="0.25">
      <c r="A2490" s="21" t="s">
        <v>5596</v>
      </c>
      <c r="B2490">
        <v>843915301</v>
      </c>
      <c r="C2490">
        <v>43</v>
      </c>
      <c r="D2490" s="8">
        <v>29000.25</v>
      </c>
      <c r="E2490" s="21" t="s">
        <v>1094</v>
      </c>
      <c r="F2490" s="21" t="s">
        <v>227</v>
      </c>
      <c r="G2490" s="21" t="s">
        <v>4054</v>
      </c>
      <c r="H2490" s="22">
        <v>2057795</v>
      </c>
      <c r="I2490" s="22">
        <v>530641.31480359996</v>
      </c>
      <c r="J2490" s="21" t="s">
        <v>5598</v>
      </c>
      <c r="K2490" s="21"/>
      <c r="L2490" s="22">
        <v>1571674689</v>
      </c>
      <c r="M2490" s="22">
        <v>0</v>
      </c>
      <c r="N2490" s="21" t="s">
        <v>12539</v>
      </c>
      <c r="O2490" s="8">
        <v>44219</v>
      </c>
      <c r="P2490" s="21" t="s">
        <v>12512</v>
      </c>
      <c r="Q2490" s="22">
        <f>Table1_2[[#This Row],[Bank Deposit]]-Table1_2[[#This Row],[Saving Accounts]]</f>
        <v>1527153.6851964002</v>
      </c>
      <c r="R2490" s="22">
        <f>IF(AND(Table1_2[[#This Row],[Bank Deposit]]&gt;=500000),Table1_2[[#This Row],[Bank Deposit]]+Table1_2[[#This Row],[Bank Deposit]]*0.02,Table1_2[[#This Row],[Bank Deposit]])</f>
        <v>2098950.9</v>
      </c>
    </row>
    <row r="2491" spans="1:18" x14ac:dyDescent="0.25">
      <c r="A2491" s="21" t="s">
        <v>7649</v>
      </c>
      <c r="B2491">
        <v>233314261</v>
      </c>
      <c r="C2491">
        <v>52</v>
      </c>
      <c r="D2491" s="8">
        <v>25713</v>
      </c>
      <c r="E2491" s="21" t="s">
        <v>12</v>
      </c>
      <c r="F2491" s="21" t="s">
        <v>2211</v>
      </c>
      <c r="G2491" s="21" t="s">
        <v>3058</v>
      </c>
      <c r="H2491" s="22">
        <v>1500152</v>
      </c>
      <c r="I2491" s="22">
        <v>234298.5596523</v>
      </c>
      <c r="J2491" s="21" t="s">
        <v>7651</v>
      </c>
      <c r="K2491" s="21"/>
      <c r="L2491" s="22">
        <v>2976038793</v>
      </c>
      <c r="M2491" s="22">
        <v>0</v>
      </c>
      <c r="N2491" s="21" t="s">
        <v>12539</v>
      </c>
      <c r="O2491" s="8">
        <v>44614</v>
      </c>
      <c r="P2491" s="21" t="s">
        <v>12510</v>
      </c>
      <c r="Q2491" s="22">
        <f>Table1_2[[#This Row],[Bank Deposit]]-Table1_2[[#This Row],[Saving Accounts]]</f>
        <v>1265853.4403476999</v>
      </c>
      <c r="R2491" s="22">
        <f>IF(AND(Table1_2[[#This Row],[Bank Deposit]]&gt;=500000),Table1_2[[#This Row],[Bank Deposit]]+Table1_2[[#This Row],[Bank Deposit]]*0.02,Table1_2[[#This Row],[Bank Deposit]])</f>
        <v>1530155.04</v>
      </c>
    </row>
    <row r="2492" spans="1:18" x14ac:dyDescent="0.25">
      <c r="A2492" s="21" t="s">
        <v>668</v>
      </c>
      <c r="B2492">
        <v>385818767</v>
      </c>
      <c r="C2492">
        <v>34</v>
      </c>
      <c r="D2492" s="8">
        <v>32287.5</v>
      </c>
      <c r="E2492" s="21" t="s">
        <v>12</v>
      </c>
      <c r="F2492" s="21" t="s">
        <v>102</v>
      </c>
      <c r="G2492" s="21" t="s">
        <v>14</v>
      </c>
      <c r="H2492" s="22">
        <v>402601</v>
      </c>
      <c r="I2492" s="22">
        <v>251223.23466240001</v>
      </c>
      <c r="J2492" s="21" t="s">
        <v>670</v>
      </c>
      <c r="K2492" s="21"/>
      <c r="L2492" s="22">
        <v>1144409484</v>
      </c>
      <c r="M2492" s="22">
        <v>0</v>
      </c>
      <c r="N2492" s="21" t="s">
        <v>12525</v>
      </c>
      <c r="O2492" s="8">
        <v>44399</v>
      </c>
      <c r="P2492" s="21" t="s">
        <v>12506</v>
      </c>
      <c r="Q2492" s="22">
        <f>Table1_2[[#This Row],[Bank Deposit]]-Table1_2[[#This Row],[Saving Accounts]]</f>
        <v>151377.76533759999</v>
      </c>
      <c r="R2492" s="22">
        <f>IF(AND(Table1_2[[#This Row],[Bank Deposit]]&gt;=500000),Table1_2[[#This Row],[Bank Deposit]]+Table1_2[[#This Row],[Bank Deposit]]*0.02,Table1_2[[#This Row],[Bank Deposit]])</f>
        <v>402601</v>
      </c>
    </row>
    <row r="2493" spans="1:18" x14ac:dyDescent="0.25">
      <c r="A2493" s="21" t="s">
        <v>4797</v>
      </c>
      <c r="B2493">
        <v>282522462</v>
      </c>
      <c r="C2493">
        <v>72</v>
      </c>
      <c r="D2493" s="8">
        <v>18408</v>
      </c>
      <c r="E2493" s="21" t="s">
        <v>1094</v>
      </c>
      <c r="F2493" s="21" t="s">
        <v>1626</v>
      </c>
      <c r="G2493" s="21" t="s">
        <v>4084</v>
      </c>
      <c r="J2493" s="21" t="s">
        <v>4799</v>
      </c>
      <c r="K2493" s="21"/>
      <c r="L2493" s="22">
        <v>1115586483</v>
      </c>
      <c r="M2493" s="22">
        <v>0</v>
      </c>
      <c r="N2493" s="21" t="s">
        <v>12522</v>
      </c>
      <c r="O2493" s="8">
        <v>44475</v>
      </c>
      <c r="P2493" s="21" t="s">
        <v>12512</v>
      </c>
      <c r="Q2493" s="22">
        <f>Table1_2[[#This Row],[Bank Deposit]]-Table1_2[[#This Row],[Saving Accounts]]</f>
        <v>0</v>
      </c>
      <c r="R2493" s="22">
        <f>IF(AND(Table1_2[[#This Row],[Bank Deposit]]&gt;=500000),Table1_2[[#This Row],[Bank Deposit]]+Table1_2[[#This Row],[Bank Deposit]]*0.02,Table1_2[[#This Row],[Bank Deposit]])</f>
        <v>0</v>
      </c>
    </row>
    <row r="2494" spans="1:18" x14ac:dyDescent="0.25">
      <c r="A2494" s="21" t="s">
        <v>6030</v>
      </c>
      <c r="B2494">
        <v>120457380</v>
      </c>
      <c r="C2494">
        <v>64</v>
      </c>
      <c r="D2494" s="8">
        <v>21330</v>
      </c>
      <c r="E2494" s="21" t="s">
        <v>12</v>
      </c>
      <c r="F2494" s="21" t="s">
        <v>438</v>
      </c>
      <c r="G2494" s="21" t="s">
        <v>4062</v>
      </c>
      <c r="H2494" s="22">
        <v>61905</v>
      </c>
      <c r="I2494" s="22">
        <v>14615.51716768</v>
      </c>
      <c r="J2494" s="21" t="s">
        <v>6032</v>
      </c>
      <c r="K2494" s="21"/>
      <c r="L2494" s="22">
        <v>1283085041</v>
      </c>
      <c r="M2494" s="22">
        <v>0</v>
      </c>
      <c r="N2494" s="21" t="s">
        <v>12525</v>
      </c>
      <c r="O2494" s="8">
        <v>44502</v>
      </c>
      <c r="P2494" s="21" t="s">
        <v>12506</v>
      </c>
      <c r="Q2494" s="22">
        <f>Table1_2[[#This Row],[Bank Deposit]]-Table1_2[[#This Row],[Saving Accounts]]</f>
        <v>47289.482832319998</v>
      </c>
      <c r="R2494" s="22">
        <f>IF(AND(Table1_2[[#This Row],[Bank Deposit]]&gt;=500000),Table1_2[[#This Row],[Bank Deposit]]+Table1_2[[#This Row],[Bank Deposit]]*0.02,Table1_2[[#This Row],[Bank Deposit]])</f>
        <v>61905</v>
      </c>
    </row>
    <row r="2495" spans="1:18" x14ac:dyDescent="0.25">
      <c r="A2495" s="21" t="s">
        <v>6030</v>
      </c>
      <c r="B2495">
        <v>554023905</v>
      </c>
      <c r="C2495">
        <v>73</v>
      </c>
      <c r="D2495" s="8">
        <v>18042.75</v>
      </c>
      <c r="E2495" s="21" t="s">
        <v>12</v>
      </c>
      <c r="F2495" s="21" t="s">
        <v>336</v>
      </c>
      <c r="G2495" s="21" t="s">
        <v>3058</v>
      </c>
      <c r="H2495" s="22">
        <v>299302</v>
      </c>
      <c r="I2495" s="22">
        <v>125706.94270176</v>
      </c>
      <c r="J2495" s="21" t="s">
        <v>7740</v>
      </c>
      <c r="K2495" s="21"/>
      <c r="L2495" s="22">
        <v>1283085041</v>
      </c>
      <c r="M2495" s="22">
        <v>0</v>
      </c>
      <c r="N2495" s="21" t="s">
        <v>12539</v>
      </c>
      <c r="O2495" s="8">
        <v>44626</v>
      </c>
      <c r="P2495" s="21" t="s">
        <v>12512</v>
      </c>
      <c r="Q2495" s="22">
        <f>Table1_2[[#This Row],[Bank Deposit]]-Table1_2[[#This Row],[Saving Accounts]]</f>
        <v>173595.05729824002</v>
      </c>
      <c r="R2495" s="22">
        <f>IF(AND(Table1_2[[#This Row],[Bank Deposit]]&gt;=500000),Table1_2[[#This Row],[Bank Deposit]]+Table1_2[[#This Row],[Bank Deposit]]*0.02,Table1_2[[#This Row],[Bank Deposit]])</f>
        <v>299302</v>
      </c>
    </row>
    <row r="2496" spans="1:18" x14ac:dyDescent="0.25">
      <c r="A2496" s="21" t="s">
        <v>2824</v>
      </c>
      <c r="B2496">
        <v>102351529</v>
      </c>
      <c r="C2496">
        <v>83</v>
      </c>
      <c r="D2496" s="8">
        <v>14390.25</v>
      </c>
      <c r="E2496" s="21" t="s">
        <v>1094</v>
      </c>
      <c r="F2496" s="21" t="s">
        <v>1277</v>
      </c>
      <c r="G2496" s="21" t="s">
        <v>2773</v>
      </c>
      <c r="H2496" s="22">
        <v>253960</v>
      </c>
      <c r="I2496" s="22">
        <v>44136.497916</v>
      </c>
      <c r="J2496" s="21" t="s">
        <v>2826</v>
      </c>
      <c r="K2496" s="21"/>
      <c r="L2496" s="22">
        <v>20016825</v>
      </c>
      <c r="M2496" s="22">
        <v>64634085</v>
      </c>
      <c r="N2496" s="21" t="s">
        <v>12515</v>
      </c>
      <c r="O2496" s="8">
        <v>44327</v>
      </c>
      <c r="P2496" s="21" t="s">
        <v>12516</v>
      </c>
      <c r="Q2496" s="22">
        <f>Table1_2[[#This Row],[Bank Deposit]]-Table1_2[[#This Row],[Saving Accounts]]</f>
        <v>209823.50208400001</v>
      </c>
      <c r="R2496" s="22">
        <f>IF(AND(Table1_2[[#This Row],[Bank Deposit]]&gt;=500000),Table1_2[[#This Row],[Bank Deposit]]+Table1_2[[#This Row],[Bank Deposit]]*0.02,Table1_2[[#This Row],[Bank Deposit]])</f>
        <v>253960</v>
      </c>
    </row>
    <row r="2497" spans="1:18" x14ac:dyDescent="0.25">
      <c r="A2497" s="21" t="s">
        <v>3656</v>
      </c>
      <c r="B2497">
        <v>300991991</v>
      </c>
      <c r="C2497">
        <v>74</v>
      </c>
      <c r="D2497" s="8">
        <v>17677.5</v>
      </c>
      <c r="E2497" s="21" t="s">
        <v>1094</v>
      </c>
      <c r="F2497" s="21" t="s">
        <v>1721</v>
      </c>
      <c r="G2497" s="21" t="s">
        <v>3583</v>
      </c>
      <c r="H2497" s="22">
        <v>79099</v>
      </c>
      <c r="I2497" s="22">
        <v>29633.561099999999</v>
      </c>
      <c r="J2497" s="21" t="s">
        <v>3658</v>
      </c>
      <c r="K2497" s="21"/>
      <c r="L2497" s="22">
        <v>746075112</v>
      </c>
      <c r="M2497" s="22">
        <v>0</v>
      </c>
      <c r="N2497" s="21" t="s">
        <v>12505</v>
      </c>
      <c r="O2497" s="8">
        <v>44421</v>
      </c>
      <c r="P2497" s="21" t="s">
        <v>12564</v>
      </c>
      <c r="Q2497" s="22">
        <f>Table1_2[[#This Row],[Bank Deposit]]-Table1_2[[#This Row],[Saving Accounts]]</f>
        <v>49465.438900000001</v>
      </c>
      <c r="R2497" s="22">
        <f>IF(AND(Table1_2[[#This Row],[Bank Deposit]]&gt;=500000),Table1_2[[#This Row],[Bank Deposit]]+Table1_2[[#This Row],[Bank Deposit]]*0.02,Table1_2[[#This Row],[Bank Deposit]])</f>
        <v>79099</v>
      </c>
    </row>
    <row r="2498" spans="1:18" x14ac:dyDescent="0.25">
      <c r="A2498" s="21" t="s">
        <v>5477</v>
      </c>
      <c r="B2498">
        <v>649881744</v>
      </c>
      <c r="C2498">
        <v>74</v>
      </c>
      <c r="D2498" s="8">
        <v>17677.5</v>
      </c>
      <c r="E2498" s="21" t="s">
        <v>1094</v>
      </c>
      <c r="F2498" s="21" t="s">
        <v>471</v>
      </c>
      <c r="G2498" s="21" t="s">
        <v>4220</v>
      </c>
      <c r="H2498" s="22">
        <v>1588227</v>
      </c>
      <c r="I2498" s="22">
        <v>493118.81033800001</v>
      </c>
      <c r="J2498" s="21" t="s">
        <v>5479</v>
      </c>
      <c r="K2498" s="21"/>
      <c r="L2498" s="22">
        <v>1588741406</v>
      </c>
      <c r="M2498" s="22">
        <v>0</v>
      </c>
      <c r="N2498" s="21" t="s">
        <v>12505</v>
      </c>
      <c r="O2498" s="8">
        <v>44675</v>
      </c>
      <c r="P2498" s="21" t="s">
        <v>12564</v>
      </c>
      <c r="Q2498" s="22">
        <f>Table1_2[[#This Row],[Bank Deposit]]-Table1_2[[#This Row],[Saving Accounts]]</f>
        <v>1095108.1896619999</v>
      </c>
      <c r="R2498" s="22">
        <f>IF(AND(Table1_2[[#This Row],[Bank Deposit]]&gt;=500000),Table1_2[[#This Row],[Bank Deposit]]+Table1_2[[#This Row],[Bank Deposit]]*0.02,Table1_2[[#This Row],[Bank Deposit]])</f>
        <v>1619991.54</v>
      </c>
    </row>
    <row r="2499" spans="1:18" x14ac:dyDescent="0.25">
      <c r="A2499" s="21" t="s">
        <v>6204</v>
      </c>
      <c r="B2499">
        <v>443973508</v>
      </c>
      <c r="C2499">
        <v>28</v>
      </c>
      <c r="D2499" s="8">
        <v>34479</v>
      </c>
      <c r="E2499" s="21" t="s">
        <v>12</v>
      </c>
      <c r="F2499" s="21" t="s">
        <v>19</v>
      </c>
      <c r="G2499" s="21" t="s">
        <v>4062</v>
      </c>
      <c r="H2499" s="22">
        <v>1227072</v>
      </c>
      <c r="I2499" s="22">
        <v>396252.32000508002</v>
      </c>
      <c r="J2499" s="21" t="s">
        <v>6206</v>
      </c>
      <c r="K2499" s="21"/>
      <c r="L2499" s="22">
        <v>2884408065</v>
      </c>
      <c r="M2499" s="22">
        <v>0</v>
      </c>
      <c r="N2499" s="21" t="s">
        <v>12522</v>
      </c>
      <c r="O2499" s="8">
        <v>44245</v>
      </c>
      <c r="P2499" s="21" t="s">
        <v>12510</v>
      </c>
      <c r="Q2499" s="22">
        <f>Table1_2[[#This Row],[Bank Deposit]]-Table1_2[[#This Row],[Saving Accounts]]</f>
        <v>830819.67999492004</v>
      </c>
      <c r="R2499" s="22">
        <f>IF(AND(Table1_2[[#This Row],[Bank Deposit]]&gt;=500000),Table1_2[[#This Row],[Bank Deposit]]+Table1_2[[#This Row],[Bank Deposit]]*0.02,Table1_2[[#This Row],[Bank Deposit]])</f>
        <v>1251613.44</v>
      </c>
    </row>
    <row r="2500" spans="1:18" x14ac:dyDescent="0.25">
      <c r="A2500" s="21" t="s">
        <v>3789</v>
      </c>
      <c r="B2500">
        <v>316447593</v>
      </c>
      <c r="C2500">
        <v>31</v>
      </c>
      <c r="D2500" s="8">
        <v>33383.25</v>
      </c>
      <c r="E2500" s="21" t="s">
        <v>1094</v>
      </c>
      <c r="F2500" s="21" t="s">
        <v>2278</v>
      </c>
      <c r="G2500" s="21" t="s">
        <v>3583</v>
      </c>
      <c r="H2500" s="22">
        <v>191567</v>
      </c>
      <c r="I2500" s="22">
        <v>160072.40447079999</v>
      </c>
      <c r="J2500" s="21" t="s">
        <v>3791</v>
      </c>
      <c r="K2500" s="21"/>
      <c r="L2500" s="22">
        <v>13251224</v>
      </c>
      <c r="M2500" s="22">
        <v>0</v>
      </c>
      <c r="N2500" s="21" t="s">
        <v>12522</v>
      </c>
      <c r="O2500" s="8">
        <v>44338</v>
      </c>
      <c r="P2500" s="21" t="s">
        <v>12510</v>
      </c>
      <c r="Q2500" s="22">
        <f>Table1_2[[#This Row],[Bank Deposit]]-Table1_2[[#This Row],[Saving Accounts]]</f>
        <v>31494.595529200014</v>
      </c>
      <c r="R2500" s="22">
        <f>IF(AND(Table1_2[[#This Row],[Bank Deposit]]&gt;=500000),Table1_2[[#This Row],[Bank Deposit]]+Table1_2[[#This Row],[Bank Deposit]]*0.02,Table1_2[[#This Row],[Bank Deposit]])</f>
        <v>191567</v>
      </c>
    </row>
    <row r="2501" spans="1:18" x14ac:dyDescent="0.25">
      <c r="A2501" s="21" t="s">
        <v>3612</v>
      </c>
      <c r="B2501">
        <v>155187023</v>
      </c>
      <c r="C2501">
        <v>36</v>
      </c>
      <c r="D2501" s="8">
        <v>31557</v>
      </c>
      <c r="E2501" s="21" t="s">
        <v>1094</v>
      </c>
      <c r="F2501" s="21" t="s">
        <v>251</v>
      </c>
      <c r="G2501" s="21" t="s">
        <v>3583</v>
      </c>
      <c r="H2501" s="22">
        <v>319263</v>
      </c>
      <c r="I2501" s="22">
        <v>116636.0058864</v>
      </c>
      <c r="J2501" s="21" t="s">
        <v>3614</v>
      </c>
      <c r="K2501" s="21"/>
      <c r="L2501" s="22">
        <v>1092187008</v>
      </c>
      <c r="M2501" s="22">
        <v>0</v>
      </c>
      <c r="N2501" s="21" t="s">
        <v>12539</v>
      </c>
      <c r="O2501" s="8">
        <v>44607</v>
      </c>
      <c r="P2501" s="21" t="s">
        <v>12566</v>
      </c>
      <c r="Q2501" s="22">
        <f>Table1_2[[#This Row],[Bank Deposit]]-Table1_2[[#This Row],[Saving Accounts]]</f>
        <v>202626.9941136</v>
      </c>
      <c r="R2501" s="22">
        <f>IF(AND(Table1_2[[#This Row],[Bank Deposit]]&gt;=500000),Table1_2[[#This Row],[Bank Deposit]]+Table1_2[[#This Row],[Bank Deposit]]*0.02,Table1_2[[#This Row],[Bank Deposit]])</f>
        <v>319263</v>
      </c>
    </row>
    <row r="2502" spans="1:18" x14ac:dyDescent="0.25">
      <c r="A2502" s="21" t="s">
        <v>2673</v>
      </c>
      <c r="B2502">
        <v>45087532</v>
      </c>
      <c r="C2502">
        <v>38</v>
      </c>
      <c r="D2502" s="8">
        <v>30826.5</v>
      </c>
      <c r="E2502" s="21" t="s">
        <v>12</v>
      </c>
      <c r="F2502" s="21" t="s">
        <v>1076</v>
      </c>
      <c r="G2502" s="21" t="s">
        <v>1964</v>
      </c>
      <c r="H2502" s="22">
        <v>463600</v>
      </c>
      <c r="I2502" s="22">
        <v>58413.658275000002</v>
      </c>
      <c r="J2502" s="21" t="s">
        <v>2675</v>
      </c>
      <c r="K2502" s="21"/>
      <c r="L2502" s="22">
        <v>672753382</v>
      </c>
      <c r="M2502" s="22">
        <v>0</v>
      </c>
      <c r="N2502" s="21" t="s">
        <v>12522</v>
      </c>
      <c r="O2502" s="8">
        <v>44377</v>
      </c>
      <c r="P2502" s="21" t="s">
        <v>12510</v>
      </c>
      <c r="Q2502" s="22">
        <f>Table1_2[[#This Row],[Bank Deposit]]-Table1_2[[#This Row],[Saving Accounts]]</f>
        <v>405186.34172500001</v>
      </c>
      <c r="R2502" s="22">
        <f>IF(AND(Table1_2[[#This Row],[Bank Deposit]]&gt;=500000),Table1_2[[#This Row],[Bank Deposit]]+Table1_2[[#This Row],[Bank Deposit]]*0.02,Table1_2[[#This Row],[Bank Deposit]])</f>
        <v>463600</v>
      </c>
    </row>
    <row r="2503" spans="1:18" x14ac:dyDescent="0.25">
      <c r="A2503" s="21" t="s">
        <v>7047</v>
      </c>
      <c r="B2503">
        <v>695281</v>
      </c>
      <c r="C2503">
        <v>20</v>
      </c>
      <c r="D2503" s="8">
        <v>37401</v>
      </c>
      <c r="E2503" s="21" t="s">
        <v>12</v>
      </c>
      <c r="F2503" s="21" t="s">
        <v>163</v>
      </c>
      <c r="G2503" s="21" t="s">
        <v>4105</v>
      </c>
      <c r="H2503" s="22">
        <v>225096</v>
      </c>
      <c r="I2503" s="22">
        <v>51117.758644679998</v>
      </c>
      <c r="J2503" s="21" t="s">
        <v>7049</v>
      </c>
      <c r="K2503" s="21"/>
      <c r="L2503" s="22">
        <v>1084660032</v>
      </c>
      <c r="M2503" s="22">
        <v>0</v>
      </c>
      <c r="N2503" s="21" t="s">
        <v>12539</v>
      </c>
      <c r="O2503" s="8">
        <v>44549</v>
      </c>
      <c r="P2503" s="21" t="s">
        <v>12512</v>
      </c>
      <c r="Q2503" s="22">
        <f>Table1_2[[#This Row],[Bank Deposit]]-Table1_2[[#This Row],[Saving Accounts]]</f>
        <v>173978.24135532</v>
      </c>
      <c r="R2503" s="22">
        <f>IF(AND(Table1_2[[#This Row],[Bank Deposit]]&gt;=500000),Table1_2[[#This Row],[Bank Deposit]]+Table1_2[[#This Row],[Bank Deposit]]*0.02,Table1_2[[#This Row],[Bank Deposit]])</f>
        <v>225096</v>
      </c>
    </row>
    <row r="2504" spans="1:18" x14ac:dyDescent="0.25">
      <c r="A2504" s="21" t="s">
        <v>7974</v>
      </c>
      <c r="B2504">
        <v>473170824</v>
      </c>
      <c r="C2504">
        <v>80</v>
      </c>
      <c r="D2504" s="8">
        <v>15486</v>
      </c>
      <c r="E2504" s="21" t="s">
        <v>12</v>
      </c>
      <c r="F2504" s="21" t="s">
        <v>408</v>
      </c>
      <c r="G2504" s="21" t="s">
        <v>3583</v>
      </c>
      <c r="H2504" s="22">
        <v>172083</v>
      </c>
      <c r="I2504" s="22">
        <v>182025.40801536001</v>
      </c>
      <c r="J2504" s="21" t="s">
        <v>7976</v>
      </c>
      <c r="K2504" s="21"/>
      <c r="L2504" s="22">
        <v>1261280097</v>
      </c>
      <c r="M2504" s="22">
        <v>0</v>
      </c>
      <c r="N2504" s="21" t="s">
        <v>12522</v>
      </c>
      <c r="O2504" s="8">
        <v>44350</v>
      </c>
      <c r="P2504" s="21" t="s">
        <v>12512</v>
      </c>
      <c r="Q2504" s="22">
        <f>Table1_2[[#This Row],[Bank Deposit]]-Table1_2[[#This Row],[Saving Accounts]]</f>
        <v>-9942.408015360008</v>
      </c>
      <c r="R2504" s="22">
        <f>IF(AND(Table1_2[[#This Row],[Bank Deposit]]&gt;=500000),Table1_2[[#This Row],[Bank Deposit]]+Table1_2[[#This Row],[Bank Deposit]]*0.02,Table1_2[[#This Row],[Bank Deposit]])</f>
        <v>172083</v>
      </c>
    </row>
    <row r="2505" spans="1:18" x14ac:dyDescent="0.25">
      <c r="A2505" s="21" t="s">
        <v>865</v>
      </c>
      <c r="B2505">
        <v>276566478</v>
      </c>
      <c r="C2505">
        <v>26</v>
      </c>
      <c r="D2505" s="8">
        <v>35209.5</v>
      </c>
      <c r="E2505" s="21" t="s">
        <v>12</v>
      </c>
      <c r="F2505" s="21" t="s">
        <v>610</v>
      </c>
      <c r="G2505" s="21" t="s">
        <v>14</v>
      </c>
      <c r="H2505" s="22">
        <v>1553626</v>
      </c>
      <c r="I2505" s="22">
        <v>589817.83961436001</v>
      </c>
      <c r="J2505" s="21" t="s">
        <v>867</v>
      </c>
      <c r="K2505" s="21"/>
      <c r="L2505" s="22">
        <v>1213686144</v>
      </c>
      <c r="M2505" s="22">
        <v>7960843836</v>
      </c>
      <c r="N2505" s="21" t="s">
        <v>12515</v>
      </c>
      <c r="O2505" s="8">
        <v>44663</v>
      </c>
      <c r="P2505" s="21" t="s">
        <v>12516</v>
      </c>
      <c r="Q2505" s="22">
        <f>Table1_2[[#This Row],[Bank Deposit]]-Table1_2[[#This Row],[Saving Accounts]]</f>
        <v>963808.16038563999</v>
      </c>
      <c r="R2505" s="22">
        <f>IF(AND(Table1_2[[#This Row],[Bank Deposit]]&gt;=500000),Table1_2[[#This Row],[Bank Deposit]]+Table1_2[[#This Row],[Bank Deposit]]*0.02,Table1_2[[#This Row],[Bank Deposit]])</f>
        <v>1584698.52</v>
      </c>
    </row>
    <row r="2506" spans="1:18" x14ac:dyDescent="0.25">
      <c r="A2506" s="21" t="s">
        <v>4017</v>
      </c>
      <c r="B2506">
        <v>21780220</v>
      </c>
      <c r="C2506">
        <v>24</v>
      </c>
      <c r="D2506" s="8">
        <v>35940</v>
      </c>
      <c r="E2506" s="21" t="s">
        <v>1094</v>
      </c>
      <c r="F2506" s="21" t="s">
        <v>327</v>
      </c>
      <c r="G2506" s="21" t="s">
        <v>3820</v>
      </c>
      <c r="H2506" s="22">
        <v>424789</v>
      </c>
      <c r="I2506" s="22">
        <v>140851.20067200001</v>
      </c>
      <c r="J2506" s="21" t="s">
        <v>4019</v>
      </c>
      <c r="K2506" s="21"/>
      <c r="L2506" s="22">
        <v>4884439656</v>
      </c>
      <c r="M2506" s="22">
        <v>0</v>
      </c>
      <c r="N2506" s="21" t="s">
        <v>12522</v>
      </c>
      <c r="O2506" s="8">
        <v>44283</v>
      </c>
      <c r="P2506" s="21" t="s">
        <v>12510</v>
      </c>
      <c r="Q2506" s="22">
        <f>Table1_2[[#This Row],[Bank Deposit]]-Table1_2[[#This Row],[Saving Accounts]]</f>
        <v>283937.79932799999</v>
      </c>
      <c r="R2506" s="22">
        <f>IF(AND(Table1_2[[#This Row],[Bank Deposit]]&gt;=500000),Table1_2[[#This Row],[Bank Deposit]]+Table1_2[[#This Row],[Bank Deposit]]*0.02,Table1_2[[#This Row],[Bank Deposit]])</f>
        <v>424789</v>
      </c>
    </row>
    <row r="2507" spans="1:18" x14ac:dyDescent="0.25">
      <c r="A2507" s="21" t="s">
        <v>5911</v>
      </c>
      <c r="B2507">
        <v>394919381</v>
      </c>
      <c r="C2507">
        <v>45</v>
      </c>
      <c r="D2507" s="8">
        <v>28269.75</v>
      </c>
      <c r="E2507" s="21" t="s">
        <v>12</v>
      </c>
      <c r="F2507" s="21" t="s">
        <v>1054</v>
      </c>
      <c r="G2507" s="21" t="s">
        <v>4084</v>
      </c>
      <c r="H2507" s="22">
        <v>448115</v>
      </c>
      <c r="I2507" s="22">
        <v>85364.279885519994</v>
      </c>
      <c r="J2507" s="21" t="s">
        <v>5913</v>
      </c>
      <c r="K2507" s="21"/>
      <c r="L2507" s="22">
        <v>4399281796</v>
      </c>
      <c r="M2507" s="22">
        <v>1589129496</v>
      </c>
      <c r="N2507" s="21" t="s">
        <v>12515</v>
      </c>
      <c r="O2507" s="8">
        <v>44207</v>
      </c>
      <c r="P2507" s="21" t="s">
        <v>12527</v>
      </c>
      <c r="Q2507" s="22">
        <f>Table1_2[[#This Row],[Bank Deposit]]-Table1_2[[#This Row],[Saving Accounts]]</f>
        <v>362750.72011448001</v>
      </c>
      <c r="R2507" s="22">
        <f>IF(AND(Table1_2[[#This Row],[Bank Deposit]]&gt;=500000),Table1_2[[#This Row],[Bank Deposit]]+Table1_2[[#This Row],[Bank Deposit]]*0.02,Table1_2[[#This Row],[Bank Deposit]])</f>
        <v>448115</v>
      </c>
    </row>
    <row r="2508" spans="1:18" x14ac:dyDescent="0.25">
      <c r="A2508" s="21" t="s">
        <v>4503</v>
      </c>
      <c r="B2508">
        <v>600894200</v>
      </c>
      <c r="C2508">
        <v>68</v>
      </c>
      <c r="D2508" s="8">
        <v>19869</v>
      </c>
      <c r="E2508" s="21" t="s">
        <v>1094</v>
      </c>
      <c r="F2508" s="21" t="s">
        <v>246</v>
      </c>
      <c r="G2508" s="21" t="s">
        <v>4074</v>
      </c>
      <c r="H2508" s="22">
        <v>244487</v>
      </c>
      <c r="I2508" s="22">
        <v>79094.888923680002</v>
      </c>
      <c r="J2508" s="21" t="s">
        <v>4505</v>
      </c>
      <c r="K2508" s="21"/>
      <c r="L2508" s="22">
        <v>57359088</v>
      </c>
      <c r="M2508" s="22">
        <v>0</v>
      </c>
      <c r="N2508" s="21" t="s">
        <v>12505</v>
      </c>
      <c r="O2508" s="8">
        <v>44628</v>
      </c>
      <c r="P2508" s="21" t="s">
        <v>12506</v>
      </c>
      <c r="Q2508" s="22">
        <f>Table1_2[[#This Row],[Bank Deposit]]-Table1_2[[#This Row],[Saving Accounts]]</f>
        <v>165392.11107632</v>
      </c>
      <c r="R2508" s="22">
        <f>IF(AND(Table1_2[[#This Row],[Bank Deposit]]&gt;=500000),Table1_2[[#This Row],[Bank Deposit]]+Table1_2[[#This Row],[Bank Deposit]]*0.02,Table1_2[[#This Row],[Bank Deposit]])</f>
        <v>244487</v>
      </c>
    </row>
    <row r="2509" spans="1:18" x14ac:dyDescent="0.25">
      <c r="A2509" s="21" t="s">
        <v>7700</v>
      </c>
      <c r="B2509">
        <v>922739901</v>
      </c>
      <c r="C2509">
        <v>54</v>
      </c>
      <c r="D2509" s="8">
        <v>24982.5</v>
      </c>
      <c r="E2509" s="21" t="s">
        <v>12</v>
      </c>
      <c r="F2509" s="21" t="s">
        <v>569</v>
      </c>
      <c r="G2509" s="21" t="s">
        <v>3058</v>
      </c>
      <c r="H2509" s="22">
        <v>284338</v>
      </c>
      <c r="I2509" s="22">
        <v>168017.85</v>
      </c>
      <c r="J2509" s="21" t="s">
        <v>7702</v>
      </c>
      <c r="K2509" s="21"/>
      <c r="L2509" s="22">
        <v>2367259964</v>
      </c>
      <c r="M2509" s="22">
        <v>0</v>
      </c>
      <c r="N2509" s="21" t="s">
        <v>12522</v>
      </c>
      <c r="O2509" s="8">
        <v>44624</v>
      </c>
      <c r="P2509" s="21" t="s">
        <v>12510</v>
      </c>
      <c r="Q2509" s="22">
        <f>Table1_2[[#This Row],[Bank Deposit]]-Table1_2[[#This Row],[Saving Accounts]]</f>
        <v>116320.15</v>
      </c>
      <c r="R2509" s="22">
        <f>IF(AND(Table1_2[[#This Row],[Bank Deposit]]&gt;=500000),Table1_2[[#This Row],[Bank Deposit]]+Table1_2[[#This Row],[Bank Deposit]]*0.02,Table1_2[[#This Row],[Bank Deposit]])</f>
        <v>284338</v>
      </c>
    </row>
    <row r="2510" spans="1:18" x14ac:dyDescent="0.25">
      <c r="A2510" s="21" t="s">
        <v>4564</v>
      </c>
      <c r="B2510">
        <v>492145316</v>
      </c>
      <c r="C2510">
        <v>51</v>
      </c>
      <c r="D2510" s="8">
        <v>26078.25</v>
      </c>
      <c r="E2510" s="21" t="s">
        <v>1094</v>
      </c>
      <c r="F2510" s="21" t="s">
        <v>1016</v>
      </c>
      <c r="G2510" s="21" t="s">
        <v>4220</v>
      </c>
      <c r="H2510" s="22">
        <v>1484238</v>
      </c>
      <c r="I2510" s="22">
        <v>549910.24124400003</v>
      </c>
      <c r="J2510" s="21" t="s">
        <v>4566</v>
      </c>
      <c r="K2510" s="21"/>
      <c r="L2510" s="22">
        <v>2307648</v>
      </c>
      <c r="M2510" s="22">
        <v>0</v>
      </c>
      <c r="N2510" s="21" t="s">
        <v>12509</v>
      </c>
      <c r="O2510" s="8">
        <v>44237</v>
      </c>
      <c r="P2510" s="21" t="s">
        <v>12519</v>
      </c>
      <c r="Q2510" s="22">
        <f>Table1_2[[#This Row],[Bank Deposit]]-Table1_2[[#This Row],[Saving Accounts]]</f>
        <v>934327.75875599997</v>
      </c>
      <c r="R2510" s="22">
        <f>IF(AND(Table1_2[[#This Row],[Bank Deposit]]&gt;=500000),Table1_2[[#This Row],[Bank Deposit]]+Table1_2[[#This Row],[Bank Deposit]]*0.02,Table1_2[[#This Row],[Bank Deposit]])</f>
        <v>1513922.76</v>
      </c>
    </row>
    <row r="2511" spans="1:18" x14ac:dyDescent="0.25">
      <c r="A2511" s="21" t="s">
        <v>7906</v>
      </c>
      <c r="B2511">
        <v>80484276</v>
      </c>
      <c r="C2511">
        <v>39</v>
      </c>
      <c r="D2511" s="8">
        <v>30461.25</v>
      </c>
      <c r="E2511" s="21" t="s">
        <v>12</v>
      </c>
      <c r="F2511" s="21" t="s">
        <v>231</v>
      </c>
      <c r="G2511" s="21" t="s">
        <v>3583</v>
      </c>
      <c r="H2511" s="22">
        <v>1548130</v>
      </c>
      <c r="I2511" s="22">
        <v>266490.02678687999</v>
      </c>
      <c r="J2511" s="21" t="s">
        <v>7908</v>
      </c>
      <c r="K2511" s="21"/>
      <c r="L2511" s="22">
        <v>99114157</v>
      </c>
      <c r="M2511" s="22">
        <v>0</v>
      </c>
      <c r="N2511" s="21" t="s">
        <v>12525</v>
      </c>
      <c r="O2511" s="8">
        <v>44404</v>
      </c>
      <c r="P2511" s="21" t="s">
        <v>12506</v>
      </c>
      <c r="Q2511" s="22">
        <f>Table1_2[[#This Row],[Bank Deposit]]-Table1_2[[#This Row],[Saving Accounts]]</f>
        <v>1281639.9732131199</v>
      </c>
      <c r="R2511" s="22">
        <f>IF(AND(Table1_2[[#This Row],[Bank Deposit]]&gt;=500000),Table1_2[[#This Row],[Bank Deposit]]+Table1_2[[#This Row],[Bank Deposit]]*0.02,Table1_2[[#This Row],[Bank Deposit]])</f>
        <v>1579092.6</v>
      </c>
    </row>
    <row r="2512" spans="1:18" x14ac:dyDescent="0.25">
      <c r="A2512" s="21" t="s">
        <v>6524</v>
      </c>
      <c r="B2512">
        <v>360093656</v>
      </c>
      <c r="C2512">
        <v>65</v>
      </c>
      <c r="D2512" s="8">
        <v>20964.75</v>
      </c>
      <c r="E2512" s="21" t="s">
        <v>12</v>
      </c>
      <c r="F2512" s="21" t="s">
        <v>1000</v>
      </c>
      <c r="G2512" s="21" t="s">
        <v>4084</v>
      </c>
      <c r="H2512" s="22">
        <v>537259</v>
      </c>
      <c r="I2512" s="22">
        <v>233017.04182680001</v>
      </c>
      <c r="J2512" s="21" t="s">
        <v>6526</v>
      </c>
      <c r="K2512" s="21"/>
      <c r="L2512" s="22">
        <v>3463057017</v>
      </c>
      <c r="M2512" s="22">
        <v>0</v>
      </c>
      <c r="N2512" s="21" t="s">
        <v>12505</v>
      </c>
      <c r="O2512" s="8">
        <v>44271</v>
      </c>
      <c r="P2512" s="21" t="s">
        <v>12506</v>
      </c>
      <c r="Q2512" s="22">
        <f>Table1_2[[#This Row],[Bank Deposit]]-Table1_2[[#This Row],[Saving Accounts]]</f>
        <v>304241.95817320002</v>
      </c>
      <c r="R2512" s="22">
        <f>IF(AND(Table1_2[[#This Row],[Bank Deposit]]&gt;=500000),Table1_2[[#This Row],[Bank Deposit]]+Table1_2[[#This Row],[Bank Deposit]]*0.02,Table1_2[[#This Row],[Bank Deposit]])</f>
        <v>548004.18000000005</v>
      </c>
    </row>
    <row r="2513" spans="1:18" x14ac:dyDescent="0.25">
      <c r="A2513" s="21" t="s">
        <v>6524</v>
      </c>
      <c r="B2513">
        <v>540418090</v>
      </c>
      <c r="C2513">
        <v>43</v>
      </c>
      <c r="D2513" s="8">
        <v>29000.25</v>
      </c>
      <c r="E2513" s="21" t="s">
        <v>12</v>
      </c>
      <c r="F2513" s="21" t="s">
        <v>993</v>
      </c>
      <c r="G2513" s="21" t="s">
        <v>4099</v>
      </c>
      <c r="H2513" s="22">
        <v>335673</v>
      </c>
      <c r="I2513" s="22">
        <v>293349.00930749997</v>
      </c>
      <c r="J2513" s="21" t="s">
        <v>6846</v>
      </c>
      <c r="K2513" s="21"/>
      <c r="L2513" s="22">
        <v>3463057017</v>
      </c>
      <c r="M2513" s="22">
        <v>0</v>
      </c>
      <c r="N2513" s="21" t="s">
        <v>12505</v>
      </c>
      <c r="O2513" s="8">
        <v>44207</v>
      </c>
      <c r="P2513" s="21" t="s">
        <v>12506</v>
      </c>
      <c r="Q2513" s="22">
        <f>Table1_2[[#This Row],[Bank Deposit]]-Table1_2[[#This Row],[Saving Accounts]]</f>
        <v>42323.990692500025</v>
      </c>
      <c r="R2513" s="22">
        <f>IF(AND(Table1_2[[#This Row],[Bank Deposit]]&gt;=500000),Table1_2[[#This Row],[Bank Deposit]]+Table1_2[[#This Row],[Bank Deposit]]*0.02,Table1_2[[#This Row],[Bank Deposit]])</f>
        <v>335673</v>
      </c>
    </row>
    <row r="2514" spans="1:18" x14ac:dyDescent="0.25">
      <c r="A2514" s="21" t="s">
        <v>3309</v>
      </c>
      <c r="B2514">
        <v>87826690</v>
      </c>
      <c r="C2514">
        <v>65</v>
      </c>
      <c r="D2514" s="8">
        <v>20964.75</v>
      </c>
      <c r="E2514" s="21" t="s">
        <v>1094</v>
      </c>
      <c r="F2514" s="21" t="s">
        <v>251</v>
      </c>
      <c r="G2514" s="21" t="s">
        <v>3058</v>
      </c>
      <c r="H2514" s="22">
        <v>399400</v>
      </c>
      <c r="I2514" s="22">
        <v>61842.630360000003</v>
      </c>
      <c r="J2514" s="21" t="s">
        <v>3311</v>
      </c>
      <c r="K2514" s="21"/>
      <c r="L2514" s="22">
        <v>3164875374</v>
      </c>
      <c r="M2514" s="22">
        <v>0</v>
      </c>
      <c r="N2514" s="21" t="s">
        <v>12522</v>
      </c>
      <c r="O2514" s="8">
        <v>44275</v>
      </c>
      <c r="P2514" s="21" t="s">
        <v>12510</v>
      </c>
      <c r="Q2514" s="22">
        <f>Table1_2[[#This Row],[Bank Deposit]]-Table1_2[[#This Row],[Saving Accounts]]</f>
        <v>337557.36963999999</v>
      </c>
      <c r="R2514" s="22">
        <f>IF(AND(Table1_2[[#This Row],[Bank Deposit]]&gt;=500000),Table1_2[[#This Row],[Bank Deposit]]+Table1_2[[#This Row],[Bank Deposit]]*0.02,Table1_2[[#This Row],[Bank Deposit]])</f>
        <v>399400</v>
      </c>
    </row>
    <row r="2515" spans="1:18" x14ac:dyDescent="0.25">
      <c r="A2515" s="21" t="s">
        <v>4832</v>
      </c>
      <c r="B2515">
        <v>758880525</v>
      </c>
      <c r="C2515">
        <v>85</v>
      </c>
      <c r="D2515" s="8">
        <v>13659.75</v>
      </c>
      <c r="E2515" s="21" t="s">
        <v>1094</v>
      </c>
      <c r="F2515" s="21" t="s">
        <v>13</v>
      </c>
      <c r="G2515" s="21" t="s">
        <v>4220</v>
      </c>
      <c r="H2515" s="22">
        <v>955301</v>
      </c>
      <c r="I2515" s="22">
        <v>207918.3447288</v>
      </c>
      <c r="J2515" s="21" t="s">
        <v>4834</v>
      </c>
      <c r="K2515" s="21"/>
      <c r="L2515" s="22">
        <v>163857918</v>
      </c>
      <c r="M2515" s="22">
        <v>0</v>
      </c>
      <c r="N2515" s="21" t="s">
        <v>12525</v>
      </c>
      <c r="O2515" s="8">
        <v>44496</v>
      </c>
      <c r="P2515" s="21" t="s">
        <v>12561</v>
      </c>
      <c r="Q2515" s="22">
        <f>Table1_2[[#This Row],[Bank Deposit]]-Table1_2[[#This Row],[Saving Accounts]]</f>
        <v>747382.6552712</v>
      </c>
      <c r="R2515" s="22">
        <f>IF(AND(Table1_2[[#This Row],[Bank Deposit]]&gt;=500000),Table1_2[[#This Row],[Bank Deposit]]+Table1_2[[#This Row],[Bank Deposit]]*0.02,Table1_2[[#This Row],[Bank Deposit]])</f>
        <v>974407.02</v>
      </c>
    </row>
    <row r="2516" spans="1:18" x14ac:dyDescent="0.25">
      <c r="A2516" s="21" t="s">
        <v>2214</v>
      </c>
      <c r="B2516">
        <v>842658068</v>
      </c>
      <c r="C2516">
        <v>52</v>
      </c>
      <c r="D2516" s="8">
        <v>25713</v>
      </c>
      <c r="E2516" s="21" t="s">
        <v>1094</v>
      </c>
      <c r="F2516" s="21" t="s">
        <v>509</v>
      </c>
      <c r="G2516" s="21" t="s">
        <v>1964</v>
      </c>
      <c r="H2516" s="22">
        <v>457214</v>
      </c>
      <c r="I2516" s="22">
        <v>274328.66580000002</v>
      </c>
      <c r="J2516" s="21" t="s">
        <v>2216</v>
      </c>
      <c r="K2516" s="21"/>
      <c r="L2516" s="22">
        <v>895812198</v>
      </c>
      <c r="M2516" s="22">
        <v>0</v>
      </c>
      <c r="N2516" s="21" t="s">
        <v>12522</v>
      </c>
      <c r="O2516" s="8">
        <v>44476</v>
      </c>
      <c r="P2516" s="21" t="s">
        <v>12510</v>
      </c>
      <c r="Q2516" s="22">
        <f>Table1_2[[#This Row],[Bank Deposit]]-Table1_2[[#This Row],[Saving Accounts]]</f>
        <v>182885.33419999998</v>
      </c>
      <c r="R2516" s="22">
        <f>IF(AND(Table1_2[[#This Row],[Bank Deposit]]&gt;=500000),Table1_2[[#This Row],[Bank Deposit]]+Table1_2[[#This Row],[Bank Deposit]]*0.02,Table1_2[[#This Row],[Bank Deposit]])</f>
        <v>457214</v>
      </c>
    </row>
    <row r="2517" spans="1:18" x14ac:dyDescent="0.25">
      <c r="A2517" s="21" t="s">
        <v>8547</v>
      </c>
      <c r="B2517">
        <v>465801768</v>
      </c>
      <c r="C2517">
        <v>74</v>
      </c>
      <c r="D2517" s="8">
        <v>17677.5</v>
      </c>
      <c r="E2517" s="21" t="s">
        <v>12</v>
      </c>
      <c r="F2517" s="21" t="s">
        <v>2602</v>
      </c>
      <c r="G2517" s="21" t="s">
        <v>2773</v>
      </c>
      <c r="H2517" s="22">
        <v>502390</v>
      </c>
      <c r="I2517" s="22">
        <v>116349.66176112001</v>
      </c>
      <c r="J2517" s="21" t="s">
        <v>8549</v>
      </c>
      <c r="K2517" s="21"/>
      <c r="L2517" s="22">
        <v>5027421696</v>
      </c>
      <c r="M2517" s="22">
        <v>0</v>
      </c>
      <c r="N2517" s="21" t="s">
        <v>12522</v>
      </c>
      <c r="O2517" s="8">
        <v>44631</v>
      </c>
      <c r="P2517" s="21" t="s">
        <v>12510</v>
      </c>
      <c r="Q2517" s="22">
        <f>Table1_2[[#This Row],[Bank Deposit]]-Table1_2[[#This Row],[Saving Accounts]]</f>
        <v>386040.33823887998</v>
      </c>
      <c r="R2517" s="22">
        <f>IF(AND(Table1_2[[#This Row],[Bank Deposit]]&gt;=500000),Table1_2[[#This Row],[Bank Deposit]]+Table1_2[[#This Row],[Bank Deposit]]*0.02,Table1_2[[#This Row],[Bank Deposit]])</f>
        <v>512437.8</v>
      </c>
    </row>
    <row r="2518" spans="1:18" x14ac:dyDescent="0.25">
      <c r="A2518" s="21" t="s">
        <v>6716</v>
      </c>
      <c r="B2518">
        <v>475711203</v>
      </c>
      <c r="C2518">
        <v>62</v>
      </c>
      <c r="D2518" s="8">
        <v>22060.5</v>
      </c>
      <c r="E2518" s="21" t="s">
        <v>12</v>
      </c>
      <c r="F2518" s="21" t="s">
        <v>269</v>
      </c>
      <c r="G2518" s="21" t="s">
        <v>4148</v>
      </c>
      <c r="H2518" s="22">
        <v>837308</v>
      </c>
      <c r="I2518" s="22">
        <v>319541.59903679998</v>
      </c>
      <c r="J2518" s="21" t="s">
        <v>6718</v>
      </c>
      <c r="K2518" s="21"/>
      <c r="L2518" s="22">
        <v>1608976551</v>
      </c>
      <c r="M2518" s="22">
        <v>7255922401</v>
      </c>
      <c r="N2518" s="21" t="s">
        <v>12515</v>
      </c>
      <c r="O2518" s="8">
        <v>44586</v>
      </c>
      <c r="P2518" s="21" t="s">
        <v>12506</v>
      </c>
      <c r="Q2518" s="22">
        <f>Table1_2[[#This Row],[Bank Deposit]]-Table1_2[[#This Row],[Saving Accounts]]</f>
        <v>517766.40096320002</v>
      </c>
      <c r="R2518" s="22">
        <f>IF(AND(Table1_2[[#This Row],[Bank Deposit]]&gt;=500000),Table1_2[[#This Row],[Bank Deposit]]+Table1_2[[#This Row],[Bank Deposit]]*0.02,Table1_2[[#This Row],[Bank Deposit]])</f>
        <v>854054.16</v>
      </c>
    </row>
    <row r="2519" spans="1:18" x14ac:dyDescent="0.25">
      <c r="A2519" s="21" t="s">
        <v>3386</v>
      </c>
      <c r="B2519">
        <v>473113900</v>
      </c>
      <c r="C2519">
        <v>33</v>
      </c>
      <c r="D2519" s="8">
        <v>32652.75</v>
      </c>
      <c r="E2519" s="21" t="s">
        <v>1094</v>
      </c>
      <c r="F2519" s="21" t="s">
        <v>1815</v>
      </c>
      <c r="G2519" s="21" t="s">
        <v>3331</v>
      </c>
      <c r="H2519" s="22">
        <v>327206</v>
      </c>
      <c r="I2519" s="22">
        <v>216447.0208992</v>
      </c>
      <c r="J2519" s="21" t="s">
        <v>3388</v>
      </c>
      <c r="K2519" s="21"/>
      <c r="L2519" s="22">
        <v>2291316928</v>
      </c>
      <c r="M2519" s="22">
        <v>0</v>
      </c>
      <c r="N2519" s="21" t="s">
        <v>12539</v>
      </c>
      <c r="O2519" s="8">
        <v>44388</v>
      </c>
      <c r="P2519" s="21" t="s">
        <v>12512</v>
      </c>
      <c r="Q2519" s="22">
        <f>Table1_2[[#This Row],[Bank Deposit]]-Table1_2[[#This Row],[Saving Accounts]]</f>
        <v>110758.9791008</v>
      </c>
      <c r="R2519" s="22">
        <f>IF(AND(Table1_2[[#This Row],[Bank Deposit]]&gt;=500000),Table1_2[[#This Row],[Bank Deposit]]+Table1_2[[#This Row],[Bank Deposit]]*0.02,Table1_2[[#This Row],[Bank Deposit]])</f>
        <v>327206</v>
      </c>
    </row>
    <row r="2520" spans="1:18" x14ac:dyDescent="0.25">
      <c r="A2520" s="21" t="s">
        <v>1890</v>
      </c>
      <c r="B2520">
        <v>1830742</v>
      </c>
      <c r="C2520">
        <v>74</v>
      </c>
      <c r="D2520" s="8">
        <v>17677.5</v>
      </c>
      <c r="E2520" s="21" t="s">
        <v>1094</v>
      </c>
      <c r="F2520" s="21" t="s">
        <v>1479</v>
      </c>
      <c r="G2520" s="21" t="s">
        <v>14</v>
      </c>
      <c r="H2520" s="22">
        <v>856874</v>
      </c>
      <c r="I2520" s="22">
        <v>263982.97860480001</v>
      </c>
      <c r="J2520" s="21" t="s">
        <v>1892</v>
      </c>
      <c r="K2520" s="21"/>
      <c r="L2520" s="22">
        <v>1073558976</v>
      </c>
      <c r="M2520" s="22">
        <v>0</v>
      </c>
      <c r="N2520" s="21" t="s">
        <v>12505</v>
      </c>
      <c r="O2520" s="8">
        <v>44249</v>
      </c>
      <c r="P2520" s="21" t="s">
        <v>12512</v>
      </c>
      <c r="Q2520" s="22">
        <f>Table1_2[[#This Row],[Bank Deposit]]-Table1_2[[#This Row],[Saving Accounts]]</f>
        <v>592891.02139519993</v>
      </c>
      <c r="R2520" s="22">
        <f>IF(AND(Table1_2[[#This Row],[Bank Deposit]]&gt;=500000),Table1_2[[#This Row],[Bank Deposit]]+Table1_2[[#This Row],[Bank Deposit]]*0.02,Table1_2[[#This Row],[Bank Deposit]])</f>
        <v>874011.48</v>
      </c>
    </row>
    <row r="2521" spans="1:18" x14ac:dyDescent="0.25">
      <c r="A2521" s="21" t="s">
        <v>4348</v>
      </c>
      <c r="B2521">
        <v>759957</v>
      </c>
      <c r="C2521">
        <v>80</v>
      </c>
      <c r="D2521" s="8">
        <v>15486</v>
      </c>
      <c r="E2521" s="21" t="s">
        <v>1094</v>
      </c>
      <c r="F2521" s="21" t="s">
        <v>852</v>
      </c>
      <c r="G2521" s="21" t="s">
        <v>4112</v>
      </c>
      <c r="H2521" s="22">
        <v>272673</v>
      </c>
      <c r="I2521" s="22">
        <v>48750.668208000003</v>
      </c>
      <c r="J2521" s="21" t="s">
        <v>4350</v>
      </c>
      <c r="K2521" s="21"/>
      <c r="L2521" s="22">
        <v>2670038982</v>
      </c>
      <c r="M2521" s="22">
        <v>0</v>
      </c>
      <c r="N2521" s="21" t="s">
        <v>12525</v>
      </c>
      <c r="O2521" s="8">
        <v>44260</v>
      </c>
      <c r="P2521" s="21" t="s">
        <v>12564</v>
      </c>
      <c r="Q2521" s="22">
        <f>Table1_2[[#This Row],[Bank Deposit]]-Table1_2[[#This Row],[Saving Accounts]]</f>
        <v>223922.33179199998</v>
      </c>
      <c r="R2521" s="22">
        <f>IF(AND(Table1_2[[#This Row],[Bank Deposit]]&gt;=500000),Table1_2[[#This Row],[Bank Deposit]]+Table1_2[[#This Row],[Bank Deposit]]*0.02,Table1_2[[#This Row],[Bank Deposit]])</f>
        <v>272673</v>
      </c>
    </row>
    <row r="2522" spans="1:18" x14ac:dyDescent="0.25">
      <c r="A2522" s="21" t="s">
        <v>5225</v>
      </c>
      <c r="B2522">
        <v>213753946</v>
      </c>
      <c r="C2522">
        <v>44</v>
      </c>
      <c r="D2522" s="8">
        <v>28635</v>
      </c>
      <c r="E2522" s="21" t="s">
        <v>1094</v>
      </c>
      <c r="F2522" s="21" t="s">
        <v>1000</v>
      </c>
      <c r="G2522" s="21" t="s">
        <v>4074</v>
      </c>
      <c r="H2522" s="22">
        <v>439061</v>
      </c>
      <c r="I2522" s="22">
        <v>112033.00501848001</v>
      </c>
      <c r="J2522" s="21" t="s">
        <v>5227</v>
      </c>
      <c r="K2522" s="21"/>
      <c r="L2522" s="22">
        <v>3103753664</v>
      </c>
      <c r="M2522" s="22">
        <v>0</v>
      </c>
      <c r="N2522" s="21" t="s">
        <v>12522</v>
      </c>
      <c r="O2522" s="8">
        <v>44291</v>
      </c>
      <c r="P2522" s="21" t="s">
        <v>12510</v>
      </c>
      <c r="Q2522" s="22">
        <f>Table1_2[[#This Row],[Bank Deposit]]-Table1_2[[#This Row],[Saving Accounts]]</f>
        <v>327027.99498151999</v>
      </c>
      <c r="R2522" s="22">
        <f>IF(AND(Table1_2[[#This Row],[Bank Deposit]]&gt;=500000),Table1_2[[#This Row],[Bank Deposit]]+Table1_2[[#This Row],[Bank Deposit]]*0.02,Table1_2[[#This Row],[Bank Deposit]])</f>
        <v>439061</v>
      </c>
    </row>
    <row r="2523" spans="1:18" x14ac:dyDescent="0.25">
      <c r="A2523" s="21" t="s">
        <v>3483</v>
      </c>
      <c r="B2523">
        <v>949212330</v>
      </c>
      <c r="C2523">
        <v>31</v>
      </c>
      <c r="D2523" s="8">
        <v>33383.25</v>
      </c>
      <c r="E2523" s="21" t="s">
        <v>1094</v>
      </c>
      <c r="F2523" s="21" t="s">
        <v>636</v>
      </c>
      <c r="G2523" s="21" t="s">
        <v>3331</v>
      </c>
      <c r="H2523" s="22">
        <v>1620734</v>
      </c>
      <c r="I2523" s="22">
        <v>361322.40396000003</v>
      </c>
      <c r="J2523" s="21" t="s">
        <v>3485</v>
      </c>
      <c r="K2523" s="21"/>
      <c r="L2523" s="22">
        <v>910826644</v>
      </c>
      <c r="M2523" s="22">
        <v>0</v>
      </c>
      <c r="N2523" s="21" t="s">
        <v>12509</v>
      </c>
      <c r="O2523" s="8">
        <v>44315</v>
      </c>
      <c r="P2523" s="21" t="s">
        <v>12519</v>
      </c>
      <c r="Q2523" s="22">
        <f>Table1_2[[#This Row],[Bank Deposit]]-Table1_2[[#This Row],[Saving Accounts]]</f>
        <v>1259411.59604</v>
      </c>
      <c r="R2523" s="22">
        <f>IF(AND(Table1_2[[#This Row],[Bank Deposit]]&gt;=500000),Table1_2[[#This Row],[Bank Deposit]]+Table1_2[[#This Row],[Bank Deposit]]*0.02,Table1_2[[#This Row],[Bank Deposit]])</f>
        <v>1653148.68</v>
      </c>
    </row>
    <row r="2524" spans="1:18" x14ac:dyDescent="0.25">
      <c r="A2524" s="21" t="s">
        <v>3826</v>
      </c>
      <c r="B2524">
        <v>769276182</v>
      </c>
      <c r="C2524">
        <v>54</v>
      </c>
      <c r="D2524" s="8">
        <v>24982.5</v>
      </c>
      <c r="E2524" s="21" t="s">
        <v>1094</v>
      </c>
      <c r="F2524" s="21" t="s">
        <v>155</v>
      </c>
      <c r="G2524" s="21" t="s">
        <v>3820</v>
      </c>
      <c r="H2524" s="22">
        <v>826639</v>
      </c>
      <c r="I2524" s="22">
        <v>609559.24302000005</v>
      </c>
      <c r="J2524" s="21" t="s">
        <v>3828</v>
      </c>
      <c r="K2524" s="21"/>
      <c r="L2524" s="22">
        <v>558030528</v>
      </c>
      <c r="M2524" s="22">
        <v>0</v>
      </c>
      <c r="N2524" s="21" t="s">
        <v>12525</v>
      </c>
      <c r="O2524" s="8">
        <v>44611</v>
      </c>
      <c r="P2524" s="21" t="s">
        <v>12564</v>
      </c>
      <c r="Q2524" s="22">
        <f>Table1_2[[#This Row],[Bank Deposit]]-Table1_2[[#This Row],[Saving Accounts]]</f>
        <v>217079.75697999995</v>
      </c>
      <c r="R2524" s="22">
        <f>IF(AND(Table1_2[[#This Row],[Bank Deposit]]&gt;=500000),Table1_2[[#This Row],[Bank Deposit]]+Table1_2[[#This Row],[Bank Deposit]]*0.02,Table1_2[[#This Row],[Bank Deposit]])</f>
        <v>843171.78</v>
      </c>
    </row>
    <row r="2525" spans="1:18" x14ac:dyDescent="0.25">
      <c r="A2525" s="21" t="s">
        <v>5935</v>
      </c>
      <c r="B2525">
        <v>363285002</v>
      </c>
      <c r="C2525">
        <v>25</v>
      </c>
      <c r="D2525" s="8">
        <v>35574.75</v>
      </c>
      <c r="E2525" s="21" t="s">
        <v>12</v>
      </c>
      <c r="F2525" s="21" t="s">
        <v>750</v>
      </c>
      <c r="G2525" s="21" t="s">
        <v>4066</v>
      </c>
      <c r="H2525" s="22">
        <v>1136706</v>
      </c>
      <c r="I2525" s="22">
        <v>137194.0549056</v>
      </c>
      <c r="J2525" s="21" t="s">
        <v>5937</v>
      </c>
      <c r="K2525" s="21"/>
      <c r="L2525" s="22">
        <v>2607953376</v>
      </c>
      <c r="M2525" s="22">
        <v>3108766206</v>
      </c>
      <c r="N2525" s="21" t="s">
        <v>12515</v>
      </c>
      <c r="O2525" s="8">
        <v>44247</v>
      </c>
      <c r="P2525" s="21" t="s">
        <v>12527</v>
      </c>
      <c r="Q2525" s="22">
        <f>Table1_2[[#This Row],[Bank Deposit]]-Table1_2[[#This Row],[Saving Accounts]]</f>
        <v>999511.94509439997</v>
      </c>
      <c r="R2525" s="22">
        <f>IF(AND(Table1_2[[#This Row],[Bank Deposit]]&gt;=500000),Table1_2[[#This Row],[Bank Deposit]]+Table1_2[[#This Row],[Bank Deposit]]*0.02,Table1_2[[#This Row],[Bank Deposit]])</f>
        <v>1159440.1200000001</v>
      </c>
    </row>
    <row r="2526" spans="1:18" x14ac:dyDescent="0.25">
      <c r="A2526" s="21" t="s">
        <v>884</v>
      </c>
      <c r="B2526">
        <v>501536033</v>
      </c>
      <c r="C2526">
        <v>68</v>
      </c>
      <c r="D2526" s="8">
        <v>19869</v>
      </c>
      <c r="E2526" s="21" t="s">
        <v>12</v>
      </c>
      <c r="F2526" s="21" t="s">
        <v>885</v>
      </c>
      <c r="G2526" s="21" t="s">
        <v>14</v>
      </c>
      <c r="H2526" s="22">
        <v>841209</v>
      </c>
      <c r="I2526" s="22">
        <v>229988.32422072001</v>
      </c>
      <c r="J2526" s="21" t="s">
        <v>887</v>
      </c>
      <c r="K2526" s="21"/>
      <c r="L2526" s="22">
        <v>878068815</v>
      </c>
      <c r="M2526" s="22">
        <v>0</v>
      </c>
      <c r="N2526" s="21" t="s">
        <v>12525</v>
      </c>
      <c r="O2526" s="8">
        <v>44603</v>
      </c>
      <c r="P2526" s="21" t="s">
        <v>12564</v>
      </c>
      <c r="Q2526" s="22">
        <f>Table1_2[[#This Row],[Bank Deposit]]-Table1_2[[#This Row],[Saving Accounts]]</f>
        <v>611220.67577928002</v>
      </c>
      <c r="R2526" s="22">
        <f>IF(AND(Table1_2[[#This Row],[Bank Deposit]]&gt;=500000),Table1_2[[#This Row],[Bank Deposit]]+Table1_2[[#This Row],[Bank Deposit]]*0.02,Table1_2[[#This Row],[Bank Deposit]])</f>
        <v>858033.18</v>
      </c>
    </row>
    <row r="2527" spans="1:18" x14ac:dyDescent="0.25">
      <c r="A2527" s="21" t="s">
        <v>3749</v>
      </c>
      <c r="B2527">
        <v>221419824</v>
      </c>
      <c r="C2527">
        <v>61</v>
      </c>
      <c r="D2527" s="8">
        <v>22425.75</v>
      </c>
      <c r="E2527" s="21" t="s">
        <v>1094</v>
      </c>
      <c r="F2527" s="21" t="s">
        <v>985</v>
      </c>
      <c r="G2527" s="21" t="s">
        <v>3583</v>
      </c>
      <c r="H2527" s="22">
        <v>1486771</v>
      </c>
      <c r="I2527" s="22">
        <v>438798.30059519998</v>
      </c>
      <c r="J2527" s="21" t="s">
        <v>3751</v>
      </c>
      <c r="K2527" s="21"/>
      <c r="L2527" s="22">
        <v>412837035</v>
      </c>
      <c r="M2527" s="22">
        <v>0</v>
      </c>
      <c r="N2527" s="21" t="s">
        <v>12522</v>
      </c>
      <c r="O2527" s="8">
        <v>44582</v>
      </c>
      <c r="P2527" s="21" t="s">
        <v>12510</v>
      </c>
      <c r="Q2527" s="22">
        <f>Table1_2[[#This Row],[Bank Deposit]]-Table1_2[[#This Row],[Saving Accounts]]</f>
        <v>1047972.6994048001</v>
      </c>
      <c r="R2527" s="22">
        <f>IF(AND(Table1_2[[#This Row],[Bank Deposit]]&gt;=500000),Table1_2[[#This Row],[Bank Deposit]]+Table1_2[[#This Row],[Bank Deposit]]*0.02,Table1_2[[#This Row],[Bank Deposit]])</f>
        <v>1516506.42</v>
      </c>
    </row>
    <row r="2528" spans="1:18" x14ac:dyDescent="0.25">
      <c r="A2528" s="21" t="s">
        <v>3118</v>
      </c>
      <c r="B2528">
        <v>97710211</v>
      </c>
      <c r="C2528">
        <v>32</v>
      </c>
      <c r="D2528" s="8">
        <v>33018</v>
      </c>
      <c r="E2528" s="21" t="s">
        <v>1094</v>
      </c>
      <c r="F2528" s="21" t="s">
        <v>264</v>
      </c>
      <c r="G2528" s="21" t="s">
        <v>3058</v>
      </c>
      <c r="H2528" s="22">
        <v>350343</v>
      </c>
      <c r="I2528" s="22">
        <v>192916.2876256</v>
      </c>
      <c r="J2528" s="21" t="s">
        <v>3120</v>
      </c>
      <c r="K2528" s="21"/>
      <c r="L2528" s="22">
        <v>12435192</v>
      </c>
      <c r="M2528" s="22">
        <v>0</v>
      </c>
      <c r="N2528" s="21" t="s">
        <v>12525</v>
      </c>
      <c r="O2528" s="8">
        <v>44324</v>
      </c>
      <c r="P2528" s="21" t="s">
        <v>12506</v>
      </c>
      <c r="Q2528" s="22">
        <f>Table1_2[[#This Row],[Bank Deposit]]-Table1_2[[#This Row],[Saving Accounts]]</f>
        <v>157426.7123744</v>
      </c>
      <c r="R2528" s="22">
        <f>IF(AND(Table1_2[[#This Row],[Bank Deposit]]&gt;=500000),Table1_2[[#This Row],[Bank Deposit]]+Table1_2[[#This Row],[Bank Deposit]]*0.02,Table1_2[[#This Row],[Bank Deposit]])</f>
        <v>350343</v>
      </c>
    </row>
    <row r="2529" spans="1:18" x14ac:dyDescent="0.25">
      <c r="A2529" s="21" t="s">
        <v>5172</v>
      </c>
      <c r="B2529">
        <v>673790986</v>
      </c>
      <c r="C2529">
        <v>23</v>
      </c>
      <c r="D2529" s="8">
        <v>36305.25</v>
      </c>
      <c r="E2529" s="21" t="s">
        <v>1094</v>
      </c>
      <c r="F2529" s="21" t="s">
        <v>2201</v>
      </c>
      <c r="G2529" s="21" t="s">
        <v>4058</v>
      </c>
      <c r="H2529" s="22">
        <v>95899</v>
      </c>
      <c r="I2529" s="22">
        <v>31921.713823999999</v>
      </c>
      <c r="J2529" s="21" t="s">
        <v>5174</v>
      </c>
      <c r="K2529" s="21"/>
      <c r="L2529" s="22">
        <v>20884224</v>
      </c>
      <c r="M2529" s="22">
        <v>0</v>
      </c>
      <c r="N2529" s="21" t="s">
        <v>12505</v>
      </c>
      <c r="O2529" s="8">
        <v>44580</v>
      </c>
      <c r="P2529" s="21" t="s">
        <v>12510</v>
      </c>
      <c r="Q2529" s="22">
        <f>Table1_2[[#This Row],[Bank Deposit]]-Table1_2[[#This Row],[Saving Accounts]]</f>
        <v>63977.286176000001</v>
      </c>
      <c r="R2529" s="22">
        <f>IF(AND(Table1_2[[#This Row],[Bank Deposit]]&gt;=500000),Table1_2[[#This Row],[Bank Deposit]]+Table1_2[[#This Row],[Bank Deposit]]*0.02,Table1_2[[#This Row],[Bank Deposit]])</f>
        <v>95899</v>
      </c>
    </row>
    <row r="2530" spans="1:18" x14ac:dyDescent="0.25">
      <c r="A2530" s="21" t="s">
        <v>3495</v>
      </c>
      <c r="B2530">
        <v>753092163</v>
      </c>
      <c r="C2530">
        <v>69</v>
      </c>
      <c r="D2530" s="8">
        <v>19503.75</v>
      </c>
      <c r="E2530" s="21" t="s">
        <v>1094</v>
      </c>
      <c r="F2530" s="21" t="s">
        <v>241</v>
      </c>
      <c r="G2530" s="21" t="s">
        <v>3331</v>
      </c>
      <c r="H2530" s="22">
        <v>672474</v>
      </c>
      <c r="I2530" s="22">
        <v>339719.36870592</v>
      </c>
      <c r="J2530" s="21" t="s">
        <v>3497</v>
      </c>
      <c r="K2530" s="21"/>
      <c r="L2530" s="22">
        <v>665841792</v>
      </c>
      <c r="M2530" s="22">
        <v>0</v>
      </c>
      <c r="N2530" s="21" t="s">
        <v>12522</v>
      </c>
      <c r="O2530" s="8">
        <v>44500</v>
      </c>
      <c r="P2530" s="21" t="s">
        <v>12512</v>
      </c>
      <c r="Q2530" s="22">
        <f>Table1_2[[#This Row],[Bank Deposit]]-Table1_2[[#This Row],[Saving Accounts]]</f>
        <v>332754.63129408</v>
      </c>
      <c r="R2530" s="22">
        <f>IF(AND(Table1_2[[#This Row],[Bank Deposit]]&gt;=500000),Table1_2[[#This Row],[Bank Deposit]]+Table1_2[[#This Row],[Bank Deposit]]*0.02,Table1_2[[#This Row],[Bank Deposit]])</f>
        <v>685923.48</v>
      </c>
    </row>
    <row r="2531" spans="1:18" x14ac:dyDescent="0.25">
      <c r="A2531" s="21" t="s">
        <v>7154</v>
      </c>
      <c r="B2531">
        <v>381449213</v>
      </c>
      <c r="C2531">
        <v>54</v>
      </c>
      <c r="D2531" s="8">
        <v>24982.5</v>
      </c>
      <c r="E2531" s="21" t="s">
        <v>12</v>
      </c>
      <c r="F2531" s="21" t="s">
        <v>881</v>
      </c>
      <c r="G2531" s="21" t="s">
        <v>4119</v>
      </c>
      <c r="H2531" s="22">
        <v>242134</v>
      </c>
      <c r="I2531" s="22">
        <v>26689.7254536</v>
      </c>
      <c r="J2531" s="21" t="s">
        <v>7156</v>
      </c>
      <c r="K2531" s="21"/>
      <c r="L2531" s="22">
        <v>1810401666</v>
      </c>
      <c r="M2531" s="22">
        <v>0</v>
      </c>
      <c r="N2531" s="21" t="s">
        <v>12522</v>
      </c>
      <c r="O2531" s="8">
        <v>44659</v>
      </c>
      <c r="P2531" s="21" t="s">
        <v>12512</v>
      </c>
      <c r="Q2531" s="22">
        <f>Table1_2[[#This Row],[Bank Deposit]]-Table1_2[[#This Row],[Saving Accounts]]</f>
        <v>215444.2745464</v>
      </c>
      <c r="R2531" s="22">
        <f>IF(AND(Table1_2[[#This Row],[Bank Deposit]]&gt;=500000),Table1_2[[#This Row],[Bank Deposit]]+Table1_2[[#This Row],[Bank Deposit]]*0.02,Table1_2[[#This Row],[Bank Deposit]])</f>
        <v>242134</v>
      </c>
    </row>
    <row r="2532" spans="1:18" x14ac:dyDescent="0.25">
      <c r="A2532" s="21" t="s">
        <v>4385</v>
      </c>
      <c r="B2532">
        <v>267056850</v>
      </c>
      <c r="C2532">
        <v>28</v>
      </c>
      <c r="D2532" s="8">
        <v>34479</v>
      </c>
      <c r="E2532" s="21" t="s">
        <v>1094</v>
      </c>
      <c r="F2532" s="21" t="s">
        <v>487</v>
      </c>
      <c r="G2532" s="21" t="s">
        <v>4070</v>
      </c>
      <c r="H2532" s="22">
        <v>1962821</v>
      </c>
      <c r="I2532" s="22">
        <v>204912.97631999999</v>
      </c>
      <c r="J2532" s="21" t="s">
        <v>4387</v>
      </c>
      <c r="K2532" s="21"/>
      <c r="L2532" s="22">
        <v>933156975</v>
      </c>
      <c r="M2532" s="22">
        <v>0</v>
      </c>
      <c r="N2532" s="21" t="s">
        <v>12505</v>
      </c>
      <c r="O2532" s="8">
        <v>44216</v>
      </c>
      <c r="P2532" s="21" t="s">
        <v>12564</v>
      </c>
      <c r="Q2532" s="22">
        <f>Table1_2[[#This Row],[Bank Deposit]]-Table1_2[[#This Row],[Saving Accounts]]</f>
        <v>1757908.0236800001</v>
      </c>
      <c r="R2532" s="22">
        <f>IF(AND(Table1_2[[#This Row],[Bank Deposit]]&gt;=500000),Table1_2[[#This Row],[Bank Deposit]]+Table1_2[[#This Row],[Bank Deposit]]*0.02,Table1_2[[#This Row],[Bank Deposit]])</f>
        <v>2002077.42</v>
      </c>
    </row>
    <row r="2533" spans="1:18" x14ac:dyDescent="0.25">
      <c r="A2533" s="21" t="s">
        <v>3607</v>
      </c>
      <c r="B2533">
        <v>119496083</v>
      </c>
      <c r="C2533">
        <v>72</v>
      </c>
      <c r="D2533" s="8">
        <v>18408</v>
      </c>
      <c r="E2533" s="21" t="s">
        <v>1094</v>
      </c>
      <c r="F2533" s="21" t="s">
        <v>97</v>
      </c>
      <c r="G2533" s="21" t="s">
        <v>3583</v>
      </c>
      <c r="H2533" s="22">
        <v>902648</v>
      </c>
      <c r="I2533" s="22">
        <v>431125.96411007998</v>
      </c>
      <c r="J2533" s="21" t="s">
        <v>3609</v>
      </c>
      <c r="K2533" s="21"/>
      <c r="L2533" s="22">
        <v>5223302592</v>
      </c>
      <c r="M2533" s="22">
        <v>0</v>
      </c>
      <c r="N2533" s="21" t="s">
        <v>12525</v>
      </c>
      <c r="O2533" s="8">
        <v>44271</v>
      </c>
      <c r="P2533" s="21" t="s">
        <v>12506</v>
      </c>
      <c r="Q2533" s="22">
        <f>Table1_2[[#This Row],[Bank Deposit]]-Table1_2[[#This Row],[Saving Accounts]]</f>
        <v>471522.03588992002</v>
      </c>
      <c r="R2533" s="22">
        <f>IF(AND(Table1_2[[#This Row],[Bank Deposit]]&gt;=500000),Table1_2[[#This Row],[Bank Deposit]]+Table1_2[[#This Row],[Bank Deposit]]*0.02,Table1_2[[#This Row],[Bank Deposit]])</f>
        <v>920700.96</v>
      </c>
    </row>
    <row r="2534" spans="1:18" x14ac:dyDescent="0.25">
      <c r="A2534" s="21" t="s">
        <v>3607</v>
      </c>
      <c r="B2534">
        <v>934537140</v>
      </c>
      <c r="C2534">
        <v>70</v>
      </c>
      <c r="D2534" s="8">
        <v>19138.5</v>
      </c>
      <c r="E2534" s="21" t="s">
        <v>12</v>
      </c>
      <c r="F2534" s="21" t="s">
        <v>93</v>
      </c>
      <c r="G2534" s="21" t="s">
        <v>4220</v>
      </c>
      <c r="H2534" s="22">
        <v>2156888</v>
      </c>
      <c r="I2534" s="22">
        <v>1108161.3758076001</v>
      </c>
      <c r="J2534" s="21" t="s">
        <v>7527</v>
      </c>
      <c r="K2534" s="21"/>
      <c r="L2534" s="22">
        <v>5223302592</v>
      </c>
      <c r="M2534" s="22">
        <v>0</v>
      </c>
      <c r="N2534" s="21" t="s">
        <v>12509</v>
      </c>
      <c r="O2534" s="8">
        <v>44364</v>
      </c>
      <c r="P2534" s="21" t="s">
        <v>12519</v>
      </c>
      <c r="Q2534" s="22">
        <f>Table1_2[[#This Row],[Bank Deposit]]-Table1_2[[#This Row],[Saving Accounts]]</f>
        <v>1048726.6241923999</v>
      </c>
      <c r="R2534" s="22">
        <f>IF(AND(Table1_2[[#This Row],[Bank Deposit]]&gt;=500000),Table1_2[[#This Row],[Bank Deposit]]+Table1_2[[#This Row],[Bank Deposit]]*0.02,Table1_2[[#This Row],[Bank Deposit]])</f>
        <v>2200025.7599999998</v>
      </c>
    </row>
    <row r="2535" spans="1:18" x14ac:dyDescent="0.25">
      <c r="A2535" s="21" t="s">
        <v>1658</v>
      </c>
      <c r="B2535">
        <v>282834053</v>
      </c>
      <c r="C2535">
        <v>64</v>
      </c>
      <c r="D2535" s="8">
        <v>21330</v>
      </c>
      <c r="E2535" s="21" t="s">
        <v>1094</v>
      </c>
      <c r="F2535" s="21" t="s">
        <v>1197</v>
      </c>
      <c r="G2535" s="21" t="s">
        <v>14</v>
      </c>
      <c r="H2535" s="22">
        <v>502106</v>
      </c>
      <c r="I2535" s="22">
        <v>379375.57388544001</v>
      </c>
      <c r="J2535" s="21" t="s">
        <v>1660</v>
      </c>
      <c r="K2535" s="21"/>
      <c r="L2535" s="22">
        <v>4084760953</v>
      </c>
      <c r="M2535" s="22">
        <v>0</v>
      </c>
      <c r="N2535" s="21" t="s">
        <v>12522</v>
      </c>
      <c r="O2535" s="8">
        <v>44377</v>
      </c>
      <c r="P2535" s="21" t="s">
        <v>12510</v>
      </c>
      <c r="Q2535" s="22">
        <f>Table1_2[[#This Row],[Bank Deposit]]-Table1_2[[#This Row],[Saving Accounts]]</f>
        <v>122730.42611455999</v>
      </c>
      <c r="R2535" s="22">
        <f>IF(AND(Table1_2[[#This Row],[Bank Deposit]]&gt;=500000),Table1_2[[#This Row],[Bank Deposit]]+Table1_2[[#This Row],[Bank Deposit]]*0.02,Table1_2[[#This Row],[Bank Deposit]])</f>
        <v>512148.12</v>
      </c>
    </row>
    <row r="2536" spans="1:18" x14ac:dyDescent="0.25">
      <c r="A2536" s="21" t="s">
        <v>2830</v>
      </c>
      <c r="B2536">
        <v>710742690</v>
      </c>
      <c r="C2536">
        <v>40</v>
      </c>
      <c r="D2536" s="8">
        <v>30096</v>
      </c>
      <c r="E2536" s="21" t="s">
        <v>1094</v>
      </c>
      <c r="F2536" s="21" t="s">
        <v>430</v>
      </c>
      <c r="G2536" s="21" t="s">
        <v>2773</v>
      </c>
      <c r="H2536" s="22">
        <v>1395620</v>
      </c>
      <c r="I2536" s="22">
        <v>116883.177948</v>
      </c>
      <c r="J2536" s="21" t="s">
        <v>2832</v>
      </c>
      <c r="K2536" s="21"/>
      <c r="L2536" s="22">
        <v>714220416</v>
      </c>
      <c r="M2536" s="22">
        <v>0</v>
      </c>
      <c r="N2536" s="21" t="s">
        <v>12525</v>
      </c>
      <c r="O2536" s="8">
        <v>44535</v>
      </c>
      <c r="P2536" s="21" t="s">
        <v>12561</v>
      </c>
      <c r="Q2536" s="22">
        <f>Table1_2[[#This Row],[Bank Deposit]]-Table1_2[[#This Row],[Saving Accounts]]</f>
        <v>1278736.8220520001</v>
      </c>
      <c r="R2536" s="22">
        <f>IF(AND(Table1_2[[#This Row],[Bank Deposit]]&gt;=500000),Table1_2[[#This Row],[Bank Deposit]]+Table1_2[[#This Row],[Bank Deposit]]*0.02,Table1_2[[#This Row],[Bank Deposit]])</f>
        <v>1423532.4</v>
      </c>
    </row>
    <row r="2537" spans="1:18" x14ac:dyDescent="0.25">
      <c r="A2537" s="21" t="s">
        <v>5896</v>
      </c>
      <c r="B2537">
        <v>233272612</v>
      </c>
      <c r="C2537">
        <v>40</v>
      </c>
      <c r="D2537" s="8">
        <v>30096</v>
      </c>
      <c r="E2537" s="21" t="s">
        <v>12</v>
      </c>
      <c r="F2537" s="21" t="s">
        <v>475</v>
      </c>
      <c r="G2537" s="21" t="s">
        <v>4088</v>
      </c>
      <c r="H2537" s="22">
        <v>123043</v>
      </c>
      <c r="I2537" s="22">
        <v>127706.466888</v>
      </c>
      <c r="J2537" s="21" t="s">
        <v>5898</v>
      </c>
      <c r="K2537" s="21"/>
      <c r="L2537" s="22">
        <v>204369825</v>
      </c>
      <c r="M2537" s="22">
        <v>0</v>
      </c>
      <c r="N2537" s="21" t="s">
        <v>12522</v>
      </c>
      <c r="O2537" s="8">
        <v>44560</v>
      </c>
      <c r="P2537" s="21" t="s">
        <v>12510</v>
      </c>
      <c r="Q2537" s="22">
        <f>Table1_2[[#This Row],[Bank Deposit]]-Table1_2[[#This Row],[Saving Accounts]]</f>
        <v>-4663.4668879999954</v>
      </c>
      <c r="R2537" s="22">
        <f>IF(AND(Table1_2[[#This Row],[Bank Deposit]]&gt;=500000),Table1_2[[#This Row],[Bank Deposit]]+Table1_2[[#This Row],[Bank Deposit]]*0.02,Table1_2[[#This Row],[Bank Deposit]])</f>
        <v>123043</v>
      </c>
    </row>
    <row r="2538" spans="1:18" x14ac:dyDescent="0.25">
      <c r="A2538" s="21" t="s">
        <v>8635</v>
      </c>
      <c r="B2538">
        <v>158449315</v>
      </c>
      <c r="C2538">
        <v>85</v>
      </c>
      <c r="D2538" s="8">
        <v>13659.75</v>
      </c>
      <c r="E2538" s="21" t="s">
        <v>12</v>
      </c>
      <c r="F2538" s="21" t="s">
        <v>344</v>
      </c>
      <c r="G2538" s="21" t="s">
        <v>3820</v>
      </c>
      <c r="H2538" s="22">
        <v>584229</v>
      </c>
      <c r="I2538" s="22">
        <v>333930.29500320001</v>
      </c>
      <c r="J2538" s="21" t="s">
        <v>8637</v>
      </c>
      <c r="K2538" s="21"/>
      <c r="L2538" s="22">
        <v>1269354429</v>
      </c>
      <c r="M2538" s="22">
        <v>7484371149</v>
      </c>
      <c r="N2538" s="21" t="s">
        <v>12515</v>
      </c>
      <c r="O2538" s="8">
        <v>44581</v>
      </c>
      <c r="P2538" s="21" t="s">
        <v>12506</v>
      </c>
      <c r="Q2538" s="22">
        <f>Table1_2[[#This Row],[Bank Deposit]]-Table1_2[[#This Row],[Saving Accounts]]</f>
        <v>250298.70499679999</v>
      </c>
      <c r="R2538" s="22">
        <f>IF(AND(Table1_2[[#This Row],[Bank Deposit]]&gt;=500000),Table1_2[[#This Row],[Bank Deposit]]+Table1_2[[#This Row],[Bank Deposit]]*0.02,Table1_2[[#This Row],[Bank Deposit]])</f>
        <v>595913.57999999996</v>
      </c>
    </row>
    <row r="2539" spans="1:18" x14ac:dyDescent="0.25">
      <c r="A2539" s="21" t="s">
        <v>5649</v>
      </c>
      <c r="B2539">
        <v>831453431</v>
      </c>
      <c r="C2539">
        <v>54</v>
      </c>
      <c r="D2539" s="8">
        <v>24982.5</v>
      </c>
      <c r="E2539" s="21" t="s">
        <v>1094</v>
      </c>
      <c r="F2539" s="21" t="s">
        <v>1815</v>
      </c>
      <c r="G2539" s="21" t="s">
        <v>4088</v>
      </c>
      <c r="H2539" s="22">
        <v>487406</v>
      </c>
      <c r="I2539" s="22">
        <v>278721.34584839997</v>
      </c>
      <c r="J2539" s="21" t="s">
        <v>5651</v>
      </c>
      <c r="K2539" s="21"/>
      <c r="L2539" s="22">
        <v>910468772</v>
      </c>
      <c r="M2539" s="22">
        <v>2508489264</v>
      </c>
      <c r="N2539" s="21" t="s">
        <v>12515</v>
      </c>
      <c r="O2539" s="8">
        <v>44233</v>
      </c>
      <c r="P2539" s="21" t="s">
        <v>12516</v>
      </c>
      <c r="Q2539" s="22">
        <f>Table1_2[[#This Row],[Bank Deposit]]-Table1_2[[#This Row],[Saving Accounts]]</f>
        <v>208684.65415160003</v>
      </c>
      <c r="R2539" s="22">
        <f>IF(AND(Table1_2[[#This Row],[Bank Deposit]]&gt;=500000),Table1_2[[#This Row],[Bank Deposit]]+Table1_2[[#This Row],[Bank Deposit]]*0.02,Table1_2[[#This Row],[Bank Deposit]])</f>
        <v>487406</v>
      </c>
    </row>
    <row r="2540" spans="1:18" x14ac:dyDescent="0.25">
      <c r="A2540" s="21" t="s">
        <v>3534</v>
      </c>
      <c r="B2540">
        <v>957820001</v>
      </c>
      <c r="C2540">
        <v>27</v>
      </c>
      <c r="D2540" s="8">
        <v>34844.25</v>
      </c>
      <c r="E2540" s="21" t="s">
        <v>1094</v>
      </c>
      <c r="F2540" s="21" t="s">
        <v>587</v>
      </c>
      <c r="G2540" s="21" t="s">
        <v>3331</v>
      </c>
      <c r="H2540" s="22">
        <v>698949</v>
      </c>
      <c r="I2540" s="22">
        <v>335137.27104000002</v>
      </c>
      <c r="J2540" s="21" t="s">
        <v>3536</v>
      </c>
      <c r="K2540" s="21"/>
      <c r="L2540" s="22">
        <v>36603424</v>
      </c>
      <c r="M2540" s="22">
        <v>0</v>
      </c>
      <c r="N2540" s="21" t="s">
        <v>12522</v>
      </c>
      <c r="O2540" s="8">
        <v>44266</v>
      </c>
      <c r="P2540" s="21" t="s">
        <v>12510</v>
      </c>
      <c r="Q2540" s="22">
        <f>Table1_2[[#This Row],[Bank Deposit]]-Table1_2[[#This Row],[Saving Accounts]]</f>
        <v>363811.72895999998</v>
      </c>
      <c r="R2540" s="22">
        <f>IF(AND(Table1_2[[#This Row],[Bank Deposit]]&gt;=500000),Table1_2[[#This Row],[Bank Deposit]]+Table1_2[[#This Row],[Bank Deposit]]*0.02,Table1_2[[#This Row],[Bank Deposit]])</f>
        <v>712927.98</v>
      </c>
    </row>
    <row r="2541" spans="1:18" x14ac:dyDescent="0.25">
      <c r="A2541" s="21" t="s">
        <v>313</v>
      </c>
      <c r="B2541">
        <v>6783451</v>
      </c>
      <c r="C2541">
        <v>17</v>
      </c>
      <c r="D2541" s="8">
        <v>38496.75</v>
      </c>
      <c r="E2541" s="21" t="s">
        <v>12</v>
      </c>
      <c r="F2541" s="21" t="s">
        <v>314</v>
      </c>
      <c r="G2541" s="21" t="s">
        <v>14</v>
      </c>
      <c r="H2541" s="22">
        <v>27002</v>
      </c>
      <c r="I2541" s="22">
        <v>15477.7566384</v>
      </c>
      <c r="J2541" s="21" t="s">
        <v>316</v>
      </c>
      <c r="K2541" s="21"/>
      <c r="L2541" s="22">
        <v>19565175</v>
      </c>
      <c r="M2541" s="22">
        <v>0</v>
      </c>
      <c r="N2541" s="21" t="s">
        <v>12522</v>
      </c>
      <c r="O2541" s="8">
        <v>44504</v>
      </c>
      <c r="P2541" s="21" t="s">
        <v>12510</v>
      </c>
      <c r="Q2541" s="22">
        <f>Table1_2[[#This Row],[Bank Deposit]]-Table1_2[[#This Row],[Saving Accounts]]</f>
        <v>11524.2433616</v>
      </c>
      <c r="R2541" s="22">
        <f>IF(AND(Table1_2[[#This Row],[Bank Deposit]]&gt;=500000),Table1_2[[#This Row],[Bank Deposit]]+Table1_2[[#This Row],[Bank Deposit]]*0.02,Table1_2[[#This Row],[Bank Deposit]])</f>
        <v>27002</v>
      </c>
    </row>
    <row r="2542" spans="1:18" x14ac:dyDescent="0.25">
      <c r="A2542" s="21" t="s">
        <v>8677</v>
      </c>
      <c r="B2542">
        <v>337682362</v>
      </c>
      <c r="C2542">
        <v>57</v>
      </c>
      <c r="D2542" s="8">
        <v>23886.75</v>
      </c>
      <c r="E2542" s="21" t="s">
        <v>12</v>
      </c>
      <c r="F2542" s="21" t="s">
        <v>569</v>
      </c>
      <c r="G2542" s="21" t="s">
        <v>3820</v>
      </c>
      <c r="H2542" s="22">
        <v>284912</v>
      </c>
      <c r="I2542" s="22">
        <v>73869.802157800004</v>
      </c>
      <c r="J2542" s="21" t="s">
        <v>8679</v>
      </c>
      <c r="K2542" s="21"/>
      <c r="L2542" s="22">
        <v>1319627958</v>
      </c>
      <c r="M2542" s="22">
        <v>0</v>
      </c>
      <c r="N2542" s="21" t="s">
        <v>12525</v>
      </c>
      <c r="O2542" s="8">
        <v>44598</v>
      </c>
      <c r="P2542" s="21" t="s">
        <v>12561</v>
      </c>
      <c r="Q2542" s="22">
        <f>Table1_2[[#This Row],[Bank Deposit]]-Table1_2[[#This Row],[Saving Accounts]]</f>
        <v>211042.1978422</v>
      </c>
      <c r="R2542" s="22">
        <f>IF(AND(Table1_2[[#This Row],[Bank Deposit]]&gt;=500000),Table1_2[[#This Row],[Bank Deposit]]+Table1_2[[#This Row],[Bank Deposit]]*0.02,Table1_2[[#This Row],[Bank Deposit]])</f>
        <v>284912</v>
      </c>
    </row>
    <row r="2543" spans="1:18" x14ac:dyDescent="0.25">
      <c r="A2543" s="21" t="s">
        <v>6305</v>
      </c>
      <c r="B2543">
        <v>748608391</v>
      </c>
      <c r="C2543">
        <v>81</v>
      </c>
      <c r="D2543" s="8">
        <v>15120.75</v>
      </c>
      <c r="E2543" s="21" t="s">
        <v>12</v>
      </c>
      <c r="F2543" s="21" t="s">
        <v>1242</v>
      </c>
      <c r="G2543" s="21" t="s">
        <v>4088</v>
      </c>
      <c r="H2543" s="22">
        <v>725667</v>
      </c>
      <c r="I2543" s="22">
        <v>506302.24789170001</v>
      </c>
      <c r="J2543" s="21" t="s">
        <v>6307</v>
      </c>
      <c r="K2543" s="21"/>
      <c r="L2543" s="22">
        <v>22531392</v>
      </c>
      <c r="M2543" s="22">
        <v>0</v>
      </c>
      <c r="N2543" s="21" t="s">
        <v>12509</v>
      </c>
      <c r="O2543" s="8">
        <v>44461</v>
      </c>
      <c r="P2543" s="21" t="s">
        <v>12519</v>
      </c>
      <c r="Q2543" s="22">
        <f>Table1_2[[#This Row],[Bank Deposit]]-Table1_2[[#This Row],[Saving Accounts]]</f>
        <v>219364.75210829999</v>
      </c>
      <c r="R2543" s="22">
        <f>IF(AND(Table1_2[[#This Row],[Bank Deposit]]&gt;=500000),Table1_2[[#This Row],[Bank Deposit]]+Table1_2[[#This Row],[Bank Deposit]]*0.02,Table1_2[[#This Row],[Bank Deposit]])</f>
        <v>740180.34</v>
      </c>
    </row>
    <row r="2544" spans="1:18" x14ac:dyDescent="0.25">
      <c r="A2544" s="21" t="s">
        <v>7508</v>
      </c>
      <c r="B2544">
        <v>468039144</v>
      </c>
      <c r="C2544">
        <v>41</v>
      </c>
      <c r="D2544" s="8">
        <v>29730.75</v>
      </c>
      <c r="E2544" s="21" t="s">
        <v>12</v>
      </c>
      <c r="F2544" s="21" t="s">
        <v>1536</v>
      </c>
      <c r="G2544" s="21" t="s">
        <v>4220</v>
      </c>
      <c r="H2544" s="22">
        <v>850011</v>
      </c>
      <c r="I2544" s="22">
        <v>194096.96537399999</v>
      </c>
      <c r="J2544" s="21" t="s">
        <v>7510</v>
      </c>
      <c r="K2544" s="21"/>
      <c r="L2544" s="22">
        <v>559386486</v>
      </c>
      <c r="M2544" s="22">
        <v>214211088</v>
      </c>
      <c r="N2544" s="21" t="s">
        <v>12515</v>
      </c>
      <c r="O2544" s="8">
        <v>44572</v>
      </c>
      <c r="P2544" s="21" t="s">
        <v>12527</v>
      </c>
      <c r="Q2544" s="22">
        <f>Table1_2[[#This Row],[Bank Deposit]]-Table1_2[[#This Row],[Saving Accounts]]</f>
        <v>655914.03462599998</v>
      </c>
      <c r="R2544" s="22">
        <f>IF(AND(Table1_2[[#This Row],[Bank Deposit]]&gt;=500000),Table1_2[[#This Row],[Bank Deposit]]+Table1_2[[#This Row],[Bank Deposit]]*0.02,Table1_2[[#This Row],[Bank Deposit]])</f>
        <v>867011.22</v>
      </c>
    </row>
    <row r="2545" spans="1:18" x14ac:dyDescent="0.25">
      <c r="A2545" s="21" t="s">
        <v>4645</v>
      </c>
      <c r="B2545">
        <v>48131367</v>
      </c>
      <c r="C2545">
        <v>51</v>
      </c>
      <c r="D2545" s="8">
        <v>26078.25</v>
      </c>
      <c r="E2545" s="21" t="s">
        <v>1094</v>
      </c>
      <c r="F2545" s="21" t="s">
        <v>893</v>
      </c>
      <c r="G2545" s="21" t="s">
        <v>4084</v>
      </c>
      <c r="H2545" s="22">
        <v>600553</v>
      </c>
      <c r="I2545" s="22">
        <v>91260.480383999995</v>
      </c>
      <c r="J2545" s="21" t="s">
        <v>4647</v>
      </c>
      <c r="K2545" s="21"/>
      <c r="L2545" s="22">
        <v>460023075</v>
      </c>
      <c r="M2545" s="22">
        <v>0</v>
      </c>
      <c r="N2545" s="21" t="s">
        <v>12539</v>
      </c>
      <c r="O2545" s="8">
        <v>44534</v>
      </c>
      <c r="P2545" s="21" t="s">
        <v>12566</v>
      </c>
      <c r="Q2545" s="22">
        <f>Table1_2[[#This Row],[Bank Deposit]]-Table1_2[[#This Row],[Saving Accounts]]</f>
        <v>509292.51961600001</v>
      </c>
      <c r="R2545" s="22">
        <f>IF(AND(Table1_2[[#This Row],[Bank Deposit]]&gt;=500000),Table1_2[[#This Row],[Bank Deposit]]+Table1_2[[#This Row],[Bank Deposit]]*0.02,Table1_2[[#This Row],[Bank Deposit]])</f>
        <v>612564.06000000006</v>
      </c>
    </row>
    <row r="2546" spans="1:18" x14ac:dyDescent="0.25">
      <c r="A2546" s="21" t="s">
        <v>4735</v>
      </c>
      <c r="B2546">
        <v>777992746</v>
      </c>
      <c r="C2546">
        <v>37</v>
      </c>
      <c r="D2546" s="8">
        <v>31191.75</v>
      </c>
      <c r="E2546" s="21" t="s">
        <v>1094</v>
      </c>
      <c r="F2546" s="21" t="s">
        <v>721</v>
      </c>
      <c r="G2546" s="21" t="s">
        <v>4220</v>
      </c>
      <c r="H2546" s="22">
        <v>106658</v>
      </c>
      <c r="I2546" s="22">
        <v>99658.793000000005</v>
      </c>
      <c r="J2546" s="21" t="s">
        <v>4737</v>
      </c>
      <c r="K2546" s="21"/>
      <c r="L2546" s="22">
        <v>1241248525</v>
      </c>
      <c r="M2546" s="22">
        <v>0</v>
      </c>
      <c r="N2546" s="21" t="s">
        <v>12522</v>
      </c>
      <c r="O2546" s="8">
        <v>44210</v>
      </c>
      <c r="P2546" s="21" t="s">
        <v>12510</v>
      </c>
      <c r="Q2546" s="22">
        <f>Table1_2[[#This Row],[Bank Deposit]]-Table1_2[[#This Row],[Saving Accounts]]</f>
        <v>6999.2069999999949</v>
      </c>
      <c r="R2546" s="22">
        <f>IF(AND(Table1_2[[#This Row],[Bank Deposit]]&gt;=500000),Table1_2[[#This Row],[Bank Deposit]]+Table1_2[[#This Row],[Bank Deposit]]*0.02,Table1_2[[#This Row],[Bank Deposit]])</f>
        <v>106658</v>
      </c>
    </row>
    <row r="2547" spans="1:18" x14ac:dyDescent="0.25">
      <c r="A2547" s="21" t="s">
        <v>7398</v>
      </c>
      <c r="B2547">
        <v>549592626</v>
      </c>
      <c r="C2547">
        <v>79</v>
      </c>
      <c r="D2547" s="8">
        <v>15851.25</v>
      </c>
      <c r="E2547" s="21" t="s">
        <v>12</v>
      </c>
      <c r="F2547" s="21" t="s">
        <v>985</v>
      </c>
      <c r="G2547" s="21" t="s">
        <v>4058</v>
      </c>
      <c r="H2547" s="22">
        <v>152112</v>
      </c>
      <c r="I2547" s="22">
        <v>78678.679680000001</v>
      </c>
      <c r="J2547" s="21" t="s">
        <v>7400</v>
      </c>
      <c r="K2547" s="21"/>
      <c r="L2547" s="22">
        <v>3592896034</v>
      </c>
      <c r="M2547" s="22">
        <v>0</v>
      </c>
      <c r="N2547" s="21" t="s">
        <v>12539</v>
      </c>
      <c r="O2547" s="8">
        <v>44673</v>
      </c>
      <c r="P2547" s="21" t="s">
        <v>12512</v>
      </c>
      <c r="Q2547" s="22">
        <f>Table1_2[[#This Row],[Bank Deposit]]-Table1_2[[#This Row],[Saving Accounts]]</f>
        <v>73433.320319999999</v>
      </c>
      <c r="R2547" s="22">
        <f>IF(AND(Table1_2[[#This Row],[Bank Deposit]]&gt;=500000),Table1_2[[#This Row],[Bank Deposit]]+Table1_2[[#This Row],[Bank Deposit]]*0.02,Table1_2[[#This Row],[Bank Deposit]])</f>
        <v>152112</v>
      </c>
    </row>
    <row r="2548" spans="1:18" x14ac:dyDescent="0.25">
      <c r="A2548" s="21" t="s">
        <v>5974</v>
      </c>
      <c r="B2548">
        <v>590984003</v>
      </c>
      <c r="C2548">
        <v>85</v>
      </c>
      <c r="D2548" s="8">
        <v>13659.75</v>
      </c>
      <c r="E2548" s="21" t="s">
        <v>12</v>
      </c>
      <c r="F2548" s="21" t="s">
        <v>366</v>
      </c>
      <c r="G2548" s="21" t="s">
        <v>4066</v>
      </c>
      <c r="H2548" s="22">
        <v>124809</v>
      </c>
      <c r="I2548" s="22">
        <v>32508.1976454</v>
      </c>
      <c r="J2548" s="21" t="s">
        <v>5976</v>
      </c>
      <c r="K2548" s="21"/>
      <c r="L2548" s="22">
        <v>204822528</v>
      </c>
      <c r="M2548" s="22">
        <v>0</v>
      </c>
      <c r="N2548" s="21" t="s">
        <v>12505</v>
      </c>
      <c r="O2548" s="8">
        <v>44574</v>
      </c>
      <c r="P2548" s="21" t="s">
        <v>12564</v>
      </c>
      <c r="Q2548" s="22">
        <f>Table1_2[[#This Row],[Bank Deposit]]-Table1_2[[#This Row],[Saving Accounts]]</f>
        <v>92300.802354600004</v>
      </c>
      <c r="R2548" s="22">
        <f>IF(AND(Table1_2[[#This Row],[Bank Deposit]]&gt;=500000),Table1_2[[#This Row],[Bank Deposit]]+Table1_2[[#This Row],[Bank Deposit]]*0.02,Table1_2[[#This Row],[Bank Deposit]])</f>
        <v>124809</v>
      </c>
    </row>
    <row r="2549" spans="1:18" x14ac:dyDescent="0.25">
      <c r="A2549" s="21" t="s">
        <v>2524</v>
      </c>
      <c r="B2549">
        <v>72373489</v>
      </c>
      <c r="C2549">
        <v>58</v>
      </c>
      <c r="D2549" s="8">
        <v>23521.5</v>
      </c>
      <c r="E2549" s="21" t="s">
        <v>12</v>
      </c>
      <c r="F2549" s="21" t="s">
        <v>385</v>
      </c>
      <c r="G2549" s="21" t="s">
        <v>1964</v>
      </c>
      <c r="H2549" s="22">
        <v>77020</v>
      </c>
      <c r="I2549" s="22">
        <v>31433.379514880002</v>
      </c>
      <c r="J2549" s="21" t="s">
        <v>2526</v>
      </c>
      <c r="K2549" s="21"/>
      <c r="L2549" s="22">
        <v>1926086712</v>
      </c>
      <c r="M2549" s="22">
        <v>0</v>
      </c>
      <c r="N2549" s="21" t="s">
        <v>12505</v>
      </c>
      <c r="O2549" s="8">
        <v>44336</v>
      </c>
      <c r="P2549" s="21" t="s">
        <v>12506</v>
      </c>
      <c r="Q2549" s="22">
        <f>Table1_2[[#This Row],[Bank Deposit]]-Table1_2[[#This Row],[Saving Accounts]]</f>
        <v>45586.620485120002</v>
      </c>
      <c r="R2549" s="22">
        <f>IF(AND(Table1_2[[#This Row],[Bank Deposit]]&gt;=500000),Table1_2[[#This Row],[Bank Deposit]]+Table1_2[[#This Row],[Bank Deposit]]*0.02,Table1_2[[#This Row],[Bank Deposit]])</f>
        <v>77020</v>
      </c>
    </row>
    <row r="2550" spans="1:18" x14ac:dyDescent="0.25">
      <c r="A2550" s="21" t="s">
        <v>1594</v>
      </c>
      <c r="B2550">
        <v>868759038</v>
      </c>
      <c r="C2550">
        <v>48</v>
      </c>
      <c r="D2550" s="8">
        <v>27174</v>
      </c>
      <c r="E2550" s="21" t="s">
        <v>1094</v>
      </c>
      <c r="F2550" s="21" t="s">
        <v>807</v>
      </c>
      <c r="G2550" s="21" t="s">
        <v>14</v>
      </c>
      <c r="H2550" s="22">
        <v>97403</v>
      </c>
      <c r="I2550" s="22">
        <v>18434.822979</v>
      </c>
      <c r="J2550" s="21" t="s">
        <v>1596</v>
      </c>
      <c r="K2550" s="21"/>
      <c r="L2550" s="22">
        <v>4479675</v>
      </c>
      <c r="M2550" s="22">
        <v>0</v>
      </c>
      <c r="N2550" s="21" t="s">
        <v>12505</v>
      </c>
      <c r="O2550" s="8">
        <v>44459</v>
      </c>
      <c r="P2550" s="21" t="s">
        <v>12506</v>
      </c>
      <c r="Q2550" s="22">
        <f>Table1_2[[#This Row],[Bank Deposit]]-Table1_2[[#This Row],[Saving Accounts]]</f>
        <v>78968.177020999996</v>
      </c>
      <c r="R2550" s="22">
        <f>IF(AND(Table1_2[[#This Row],[Bank Deposit]]&gt;=500000),Table1_2[[#This Row],[Bank Deposit]]+Table1_2[[#This Row],[Bank Deposit]]*0.02,Table1_2[[#This Row],[Bank Deposit]])</f>
        <v>97403</v>
      </c>
    </row>
    <row r="2551" spans="1:18" x14ac:dyDescent="0.25">
      <c r="A2551" s="21" t="s">
        <v>7602</v>
      </c>
      <c r="B2551">
        <v>871526576</v>
      </c>
      <c r="C2551">
        <v>63</v>
      </c>
      <c r="D2551" s="8">
        <v>21695.25</v>
      </c>
      <c r="E2551" s="21" t="s">
        <v>12</v>
      </c>
      <c r="F2551" s="21" t="s">
        <v>874</v>
      </c>
      <c r="G2551" s="21" t="s">
        <v>4220</v>
      </c>
      <c r="H2551" s="22">
        <v>283113</v>
      </c>
      <c r="I2551" s="22">
        <v>365739.90953472001</v>
      </c>
      <c r="J2551" s="21" t="s">
        <v>7604</v>
      </c>
      <c r="K2551" s="21"/>
      <c r="L2551" s="22">
        <v>1112588928</v>
      </c>
      <c r="M2551" s="22">
        <v>0</v>
      </c>
      <c r="N2551" s="21" t="s">
        <v>12505</v>
      </c>
      <c r="O2551" s="8">
        <v>44464</v>
      </c>
      <c r="P2551" s="21" t="s">
        <v>12506</v>
      </c>
      <c r="Q2551" s="22">
        <f>Table1_2[[#This Row],[Bank Deposit]]-Table1_2[[#This Row],[Saving Accounts]]</f>
        <v>-82626.909534720005</v>
      </c>
      <c r="R2551" s="22">
        <f>IF(AND(Table1_2[[#This Row],[Bank Deposit]]&gt;=500000),Table1_2[[#This Row],[Bank Deposit]]+Table1_2[[#This Row],[Bank Deposit]]*0.02,Table1_2[[#This Row],[Bank Deposit]])</f>
        <v>283113</v>
      </c>
    </row>
    <row r="2552" spans="1:18" x14ac:dyDescent="0.25">
      <c r="A2552" s="21" t="s">
        <v>2556</v>
      </c>
      <c r="B2552">
        <v>345576680</v>
      </c>
      <c r="C2552">
        <v>32</v>
      </c>
      <c r="D2552" s="8">
        <v>33018</v>
      </c>
      <c r="E2552" s="21" t="s">
        <v>12</v>
      </c>
      <c r="F2552" s="21" t="s">
        <v>199</v>
      </c>
      <c r="G2552" s="21" t="s">
        <v>1964</v>
      </c>
      <c r="H2552" s="22">
        <v>670841</v>
      </c>
      <c r="I2552" s="22">
        <v>93765.212006400005</v>
      </c>
      <c r="J2552" s="21" t="s">
        <v>2558</v>
      </c>
      <c r="K2552" s="21"/>
      <c r="L2552" s="22">
        <v>4710523488</v>
      </c>
      <c r="M2552" s="22">
        <v>0</v>
      </c>
      <c r="N2552" s="21" t="s">
        <v>12509</v>
      </c>
      <c r="O2552" s="8">
        <v>44617</v>
      </c>
      <c r="P2552" s="21" t="s">
        <v>12510</v>
      </c>
      <c r="Q2552" s="22">
        <f>Table1_2[[#This Row],[Bank Deposit]]-Table1_2[[#This Row],[Saving Accounts]]</f>
        <v>577075.78799360001</v>
      </c>
      <c r="R2552" s="22">
        <f>IF(AND(Table1_2[[#This Row],[Bank Deposit]]&gt;=500000),Table1_2[[#This Row],[Bank Deposit]]+Table1_2[[#This Row],[Bank Deposit]]*0.02,Table1_2[[#This Row],[Bank Deposit]])</f>
        <v>684257.82</v>
      </c>
    </row>
    <row r="2553" spans="1:18" x14ac:dyDescent="0.25">
      <c r="A2553" s="21" t="s">
        <v>7520</v>
      </c>
      <c r="B2553">
        <v>223010951</v>
      </c>
      <c r="C2553">
        <v>81</v>
      </c>
      <c r="D2553" s="8">
        <v>15120.75</v>
      </c>
      <c r="E2553" s="21" t="s">
        <v>12</v>
      </c>
      <c r="F2553" s="21" t="s">
        <v>989</v>
      </c>
      <c r="G2553" s="21" t="s">
        <v>4220</v>
      </c>
      <c r="H2553" s="22">
        <v>365564</v>
      </c>
      <c r="I2553" s="22">
        <v>170325.78811560001</v>
      </c>
      <c r="J2553" s="21" t="s">
        <v>7522</v>
      </c>
      <c r="K2553" s="21"/>
      <c r="L2553" s="22">
        <v>1493328636</v>
      </c>
      <c r="M2553" s="22">
        <v>0</v>
      </c>
      <c r="N2553" s="21" t="s">
        <v>12525</v>
      </c>
      <c r="O2553" s="8">
        <v>44624</v>
      </c>
      <c r="P2553" s="21" t="s">
        <v>12506</v>
      </c>
      <c r="Q2553" s="22">
        <f>Table1_2[[#This Row],[Bank Deposit]]-Table1_2[[#This Row],[Saving Accounts]]</f>
        <v>195238.21188439999</v>
      </c>
      <c r="R2553" s="22">
        <f>IF(AND(Table1_2[[#This Row],[Bank Deposit]]&gt;=500000),Table1_2[[#This Row],[Bank Deposit]]+Table1_2[[#This Row],[Bank Deposit]]*0.02,Table1_2[[#This Row],[Bank Deposit]])</f>
        <v>365564</v>
      </c>
    </row>
    <row r="2554" spans="1:18" x14ac:dyDescent="0.25">
      <c r="A2554" s="21" t="s">
        <v>8571</v>
      </c>
      <c r="B2554">
        <v>241445901</v>
      </c>
      <c r="C2554">
        <v>19</v>
      </c>
      <c r="D2554" s="8">
        <v>37766.25</v>
      </c>
      <c r="E2554" s="21" t="s">
        <v>12</v>
      </c>
      <c r="F2554" s="21" t="s">
        <v>83</v>
      </c>
      <c r="G2554" s="21" t="s">
        <v>2773</v>
      </c>
      <c r="H2554" s="22">
        <v>25861</v>
      </c>
      <c r="I2554" s="22">
        <v>34813.386562500003</v>
      </c>
      <c r="J2554" s="21" t="s">
        <v>8573</v>
      </c>
      <c r="K2554" s="21"/>
      <c r="L2554" s="22">
        <v>4664020224</v>
      </c>
      <c r="M2554" s="22">
        <v>0</v>
      </c>
      <c r="N2554" s="21" t="s">
        <v>12522</v>
      </c>
      <c r="O2554" s="8">
        <v>44632</v>
      </c>
      <c r="P2554" s="21" t="s">
        <v>12510</v>
      </c>
      <c r="Q2554" s="22">
        <f>Table1_2[[#This Row],[Bank Deposit]]-Table1_2[[#This Row],[Saving Accounts]]</f>
        <v>-8952.3865625000035</v>
      </c>
      <c r="R2554" s="22">
        <f>IF(AND(Table1_2[[#This Row],[Bank Deposit]]&gt;=500000),Table1_2[[#This Row],[Bank Deposit]]+Table1_2[[#This Row],[Bank Deposit]]*0.02,Table1_2[[#This Row],[Bank Deposit]])</f>
        <v>25861</v>
      </c>
    </row>
    <row r="2555" spans="1:18" x14ac:dyDescent="0.25">
      <c r="A2555" s="21" t="s">
        <v>4877</v>
      </c>
      <c r="B2555">
        <v>506939356</v>
      </c>
      <c r="C2555">
        <v>67</v>
      </c>
      <c r="D2555" s="8">
        <v>20234.25</v>
      </c>
      <c r="E2555" s="21" t="s">
        <v>1094</v>
      </c>
      <c r="F2555" s="21" t="s">
        <v>1695</v>
      </c>
      <c r="G2555" s="21" t="s">
        <v>4220</v>
      </c>
      <c r="H2555" s="22">
        <v>170982</v>
      </c>
      <c r="I2555" s="22">
        <v>51535.932520800001</v>
      </c>
      <c r="J2555" s="21" t="s">
        <v>4879</v>
      </c>
      <c r="K2555" s="21"/>
      <c r="L2555" s="22">
        <v>708791175</v>
      </c>
      <c r="M2555" s="22">
        <v>0</v>
      </c>
      <c r="N2555" s="21" t="s">
        <v>12505</v>
      </c>
      <c r="O2555" s="8">
        <v>44532</v>
      </c>
      <c r="P2555" s="21" t="s">
        <v>12506</v>
      </c>
      <c r="Q2555" s="22">
        <f>Table1_2[[#This Row],[Bank Deposit]]-Table1_2[[#This Row],[Saving Accounts]]</f>
        <v>119446.06747919999</v>
      </c>
      <c r="R2555" s="22">
        <f>IF(AND(Table1_2[[#This Row],[Bank Deposit]]&gt;=500000),Table1_2[[#This Row],[Bank Deposit]]+Table1_2[[#This Row],[Bank Deposit]]*0.02,Table1_2[[#This Row],[Bank Deposit]])</f>
        <v>170982</v>
      </c>
    </row>
    <row r="2556" spans="1:18" x14ac:dyDescent="0.25">
      <c r="A2556" s="21" t="s">
        <v>7984</v>
      </c>
      <c r="B2556">
        <v>478667502</v>
      </c>
      <c r="C2556">
        <v>47</v>
      </c>
      <c r="D2556" s="8">
        <v>27539.25</v>
      </c>
      <c r="E2556" s="21" t="s">
        <v>12</v>
      </c>
      <c r="F2556" s="21" t="s">
        <v>231</v>
      </c>
      <c r="G2556" s="21" t="s">
        <v>3583</v>
      </c>
      <c r="H2556" s="22">
        <v>194305</v>
      </c>
      <c r="I2556" s="22">
        <v>71289.860382719999</v>
      </c>
      <c r="J2556" s="21" t="s">
        <v>7986</v>
      </c>
      <c r="K2556" s="21"/>
      <c r="L2556" s="22">
        <v>3526185</v>
      </c>
      <c r="M2556" s="22">
        <v>0</v>
      </c>
      <c r="N2556" s="21" t="s">
        <v>12539</v>
      </c>
      <c r="O2556" s="8">
        <v>44429</v>
      </c>
      <c r="P2556" s="21" t="s">
        <v>12512</v>
      </c>
      <c r="Q2556" s="22">
        <f>Table1_2[[#This Row],[Bank Deposit]]-Table1_2[[#This Row],[Saving Accounts]]</f>
        <v>123015.13961728</v>
      </c>
      <c r="R2556" s="22">
        <f>IF(AND(Table1_2[[#This Row],[Bank Deposit]]&gt;=500000),Table1_2[[#This Row],[Bank Deposit]]+Table1_2[[#This Row],[Bank Deposit]]*0.02,Table1_2[[#This Row],[Bank Deposit]])</f>
        <v>194305</v>
      </c>
    </row>
    <row r="2557" spans="1:18" x14ac:dyDescent="0.25">
      <c r="A2557" s="21" t="s">
        <v>4418</v>
      </c>
      <c r="B2557">
        <v>965121813</v>
      </c>
      <c r="C2557">
        <v>80</v>
      </c>
      <c r="D2557" s="8">
        <v>15486</v>
      </c>
      <c r="E2557" s="21" t="s">
        <v>1094</v>
      </c>
      <c r="F2557" s="21" t="s">
        <v>1388</v>
      </c>
      <c r="G2557" s="21" t="s">
        <v>4058</v>
      </c>
      <c r="H2557" s="22">
        <v>173285</v>
      </c>
      <c r="I2557" s="22">
        <v>62382.581100000003</v>
      </c>
      <c r="J2557" s="21" t="s">
        <v>4420</v>
      </c>
      <c r="K2557" s="21"/>
      <c r="L2557" s="22">
        <v>303730875</v>
      </c>
      <c r="M2557" s="22">
        <v>0</v>
      </c>
      <c r="N2557" s="21" t="s">
        <v>12539</v>
      </c>
      <c r="O2557" s="8">
        <v>44327</v>
      </c>
      <c r="P2557" s="21" t="s">
        <v>12510</v>
      </c>
      <c r="Q2557" s="22">
        <f>Table1_2[[#This Row],[Bank Deposit]]-Table1_2[[#This Row],[Saving Accounts]]</f>
        <v>110902.41889999999</v>
      </c>
      <c r="R2557" s="22">
        <f>IF(AND(Table1_2[[#This Row],[Bank Deposit]]&gt;=500000),Table1_2[[#This Row],[Bank Deposit]]+Table1_2[[#This Row],[Bank Deposit]]*0.02,Table1_2[[#This Row],[Bank Deposit]])</f>
        <v>173285</v>
      </c>
    </row>
    <row r="2558" spans="1:18" x14ac:dyDescent="0.25">
      <c r="A2558" s="21" t="s">
        <v>3415</v>
      </c>
      <c r="B2558">
        <v>791085065</v>
      </c>
      <c r="C2558">
        <v>41</v>
      </c>
      <c r="D2558" s="8">
        <v>29730.75</v>
      </c>
      <c r="E2558" s="21" t="s">
        <v>1094</v>
      </c>
      <c r="F2558" s="21" t="s">
        <v>29</v>
      </c>
      <c r="G2558" s="21" t="s">
        <v>3331</v>
      </c>
      <c r="H2558" s="22">
        <v>1061384</v>
      </c>
      <c r="I2558" s="22">
        <v>148593.745685</v>
      </c>
      <c r="J2558" s="21" t="s">
        <v>3417</v>
      </c>
      <c r="K2558" s="21"/>
      <c r="L2558" s="22">
        <v>18303156</v>
      </c>
      <c r="M2558" s="22">
        <v>0</v>
      </c>
      <c r="N2558" s="21" t="s">
        <v>12539</v>
      </c>
      <c r="O2558" s="8">
        <v>44284</v>
      </c>
      <c r="P2558" s="21" t="s">
        <v>12566</v>
      </c>
      <c r="Q2558" s="22">
        <f>Table1_2[[#This Row],[Bank Deposit]]-Table1_2[[#This Row],[Saving Accounts]]</f>
        <v>912790.25431500003</v>
      </c>
      <c r="R2558" s="22">
        <f>IF(AND(Table1_2[[#This Row],[Bank Deposit]]&gt;=500000),Table1_2[[#This Row],[Bank Deposit]]+Table1_2[[#This Row],[Bank Deposit]]*0.02,Table1_2[[#This Row],[Bank Deposit]])</f>
        <v>1082611.68</v>
      </c>
    </row>
    <row r="2559" spans="1:18" x14ac:dyDescent="0.25">
      <c r="A2559" s="21" t="s">
        <v>8415</v>
      </c>
      <c r="B2559">
        <v>983314375</v>
      </c>
      <c r="C2559">
        <v>71</v>
      </c>
      <c r="D2559" s="8">
        <v>18773.25</v>
      </c>
      <c r="E2559" s="21" t="s">
        <v>12</v>
      </c>
      <c r="F2559" s="21" t="s">
        <v>139</v>
      </c>
      <c r="G2559" s="21" t="s">
        <v>2773</v>
      </c>
      <c r="H2559" s="22">
        <v>426064</v>
      </c>
      <c r="I2559" s="22">
        <v>159518.25676799999</v>
      </c>
      <c r="J2559" s="21" t="s">
        <v>8417</v>
      </c>
      <c r="K2559" s="21"/>
      <c r="L2559" s="22">
        <v>211934375</v>
      </c>
      <c r="M2559" s="22">
        <v>0</v>
      </c>
      <c r="N2559" s="21" t="s">
        <v>12505</v>
      </c>
      <c r="O2559" s="8">
        <v>44311</v>
      </c>
      <c r="P2559" s="21" t="s">
        <v>12512</v>
      </c>
      <c r="Q2559" s="22">
        <f>Table1_2[[#This Row],[Bank Deposit]]-Table1_2[[#This Row],[Saving Accounts]]</f>
        <v>266545.74323200004</v>
      </c>
      <c r="R2559" s="22">
        <f>IF(AND(Table1_2[[#This Row],[Bank Deposit]]&gt;=500000),Table1_2[[#This Row],[Bank Deposit]]+Table1_2[[#This Row],[Bank Deposit]]*0.02,Table1_2[[#This Row],[Bank Deposit]])</f>
        <v>426064</v>
      </c>
    </row>
    <row r="2560" spans="1:18" x14ac:dyDescent="0.25">
      <c r="A2560" s="21" t="s">
        <v>2697</v>
      </c>
      <c r="B2560">
        <v>510476419</v>
      </c>
      <c r="C2560">
        <v>83</v>
      </c>
      <c r="D2560" s="8">
        <v>14390.25</v>
      </c>
      <c r="E2560" s="21" t="s">
        <v>12</v>
      </c>
      <c r="F2560" s="21" t="s">
        <v>893</v>
      </c>
      <c r="G2560" s="21" t="s">
        <v>1964</v>
      </c>
      <c r="H2560" s="22">
        <v>705780</v>
      </c>
      <c r="I2560" s="22">
        <v>181088.21203200001</v>
      </c>
      <c r="J2560" s="21" t="s">
        <v>2699</v>
      </c>
      <c r="K2560" s="21"/>
      <c r="L2560" s="22">
        <v>1033267941</v>
      </c>
      <c r="M2560" s="22">
        <v>0</v>
      </c>
      <c r="N2560" s="21" t="s">
        <v>12505</v>
      </c>
      <c r="O2560" s="8">
        <v>44414</v>
      </c>
      <c r="P2560" s="21" t="s">
        <v>12510</v>
      </c>
      <c r="Q2560" s="22">
        <f>Table1_2[[#This Row],[Bank Deposit]]-Table1_2[[#This Row],[Saving Accounts]]</f>
        <v>524691.78796799993</v>
      </c>
      <c r="R2560" s="22">
        <f>IF(AND(Table1_2[[#This Row],[Bank Deposit]]&gt;=500000),Table1_2[[#This Row],[Bank Deposit]]+Table1_2[[#This Row],[Bank Deposit]]*0.02,Table1_2[[#This Row],[Bank Deposit]])</f>
        <v>719895.6</v>
      </c>
    </row>
    <row r="2561" spans="1:18" x14ac:dyDescent="0.25">
      <c r="A2561" s="21" t="s">
        <v>5355</v>
      </c>
      <c r="B2561">
        <v>904452413</v>
      </c>
      <c r="C2561">
        <v>32</v>
      </c>
      <c r="D2561" s="8">
        <v>33018</v>
      </c>
      <c r="E2561" s="21" t="s">
        <v>1094</v>
      </c>
      <c r="F2561" s="21" t="s">
        <v>353</v>
      </c>
      <c r="G2561" s="21" t="s">
        <v>4148</v>
      </c>
      <c r="H2561" s="22">
        <v>786746</v>
      </c>
      <c r="I2561" s="22">
        <v>313488.06832979998</v>
      </c>
      <c r="J2561" s="21" t="s">
        <v>5357</v>
      </c>
      <c r="K2561" s="21"/>
      <c r="L2561" s="22">
        <v>2601840444</v>
      </c>
      <c r="M2561" s="22">
        <v>0</v>
      </c>
      <c r="N2561" s="21" t="s">
        <v>12525</v>
      </c>
      <c r="O2561" s="8">
        <v>44388</v>
      </c>
      <c r="P2561" s="21" t="s">
        <v>12564</v>
      </c>
      <c r="Q2561" s="22">
        <f>Table1_2[[#This Row],[Bank Deposit]]-Table1_2[[#This Row],[Saving Accounts]]</f>
        <v>473257.93167020002</v>
      </c>
      <c r="R2561" s="22">
        <f>IF(AND(Table1_2[[#This Row],[Bank Deposit]]&gt;=500000),Table1_2[[#This Row],[Bank Deposit]]+Table1_2[[#This Row],[Bank Deposit]]*0.02,Table1_2[[#This Row],[Bank Deposit]])</f>
        <v>802480.92</v>
      </c>
    </row>
    <row r="2562" spans="1:18" x14ac:dyDescent="0.25">
      <c r="A2562" s="21" t="s">
        <v>5355</v>
      </c>
      <c r="B2562">
        <v>684982134</v>
      </c>
      <c r="C2562">
        <v>46</v>
      </c>
      <c r="D2562" s="8">
        <v>27904.5</v>
      </c>
      <c r="E2562" s="21" t="s">
        <v>12</v>
      </c>
      <c r="F2562" s="21" t="s">
        <v>1083</v>
      </c>
      <c r="G2562" s="21" t="s">
        <v>4148</v>
      </c>
      <c r="H2562" s="22">
        <v>190656</v>
      </c>
      <c r="I2562" s="22">
        <v>51554.854511999998</v>
      </c>
      <c r="J2562" s="21" t="s">
        <v>6999</v>
      </c>
      <c r="K2562" s="21"/>
      <c r="L2562" s="22">
        <v>2601840444</v>
      </c>
      <c r="M2562" s="22">
        <v>0</v>
      </c>
      <c r="N2562" s="21" t="s">
        <v>12539</v>
      </c>
      <c r="O2562" s="8">
        <v>44531</v>
      </c>
      <c r="P2562" s="21" t="s">
        <v>12512</v>
      </c>
      <c r="Q2562" s="22">
        <f>Table1_2[[#This Row],[Bank Deposit]]-Table1_2[[#This Row],[Saving Accounts]]</f>
        <v>139101.14548800001</v>
      </c>
      <c r="R2562" s="22">
        <f>IF(AND(Table1_2[[#This Row],[Bank Deposit]]&gt;=500000),Table1_2[[#This Row],[Bank Deposit]]+Table1_2[[#This Row],[Bank Deposit]]*0.02,Table1_2[[#This Row],[Bank Deposit]])</f>
        <v>190656</v>
      </c>
    </row>
    <row r="2563" spans="1:18" x14ac:dyDescent="0.25">
      <c r="A2563" s="21" t="s">
        <v>1453</v>
      </c>
      <c r="B2563">
        <v>93214941</v>
      </c>
      <c r="C2563">
        <v>41</v>
      </c>
      <c r="D2563" s="8">
        <v>29730.75</v>
      </c>
      <c r="E2563" s="21" t="s">
        <v>1094</v>
      </c>
      <c r="F2563" s="21" t="s">
        <v>993</v>
      </c>
      <c r="G2563" s="21" t="s">
        <v>14</v>
      </c>
      <c r="H2563" s="22">
        <v>491905</v>
      </c>
      <c r="I2563" s="22">
        <v>255721.55202594001</v>
      </c>
      <c r="J2563" s="21" t="s">
        <v>1455</v>
      </c>
      <c r="K2563" s="21"/>
      <c r="L2563" s="22">
        <v>261310764</v>
      </c>
      <c r="M2563" s="22">
        <v>0</v>
      </c>
      <c r="N2563" s="21" t="s">
        <v>12522</v>
      </c>
      <c r="O2563" s="8">
        <v>44496</v>
      </c>
      <c r="P2563" s="21" t="s">
        <v>12510</v>
      </c>
      <c r="Q2563" s="22">
        <f>Table1_2[[#This Row],[Bank Deposit]]-Table1_2[[#This Row],[Saving Accounts]]</f>
        <v>236183.44797405999</v>
      </c>
      <c r="R2563" s="22">
        <f>IF(AND(Table1_2[[#This Row],[Bank Deposit]]&gt;=500000),Table1_2[[#This Row],[Bank Deposit]]+Table1_2[[#This Row],[Bank Deposit]]*0.02,Table1_2[[#This Row],[Bank Deposit]])</f>
        <v>491905</v>
      </c>
    </row>
    <row r="2564" spans="1:18" x14ac:dyDescent="0.25">
      <c r="A2564" s="21" t="s">
        <v>2500</v>
      </c>
      <c r="B2564">
        <v>870188039</v>
      </c>
      <c r="C2564">
        <v>34</v>
      </c>
      <c r="D2564" s="8">
        <v>32287.5</v>
      </c>
      <c r="E2564" s="21" t="s">
        <v>12</v>
      </c>
      <c r="F2564" s="21" t="s">
        <v>2501</v>
      </c>
      <c r="G2564" s="21" t="s">
        <v>1964</v>
      </c>
      <c r="H2564" s="22">
        <v>1013382</v>
      </c>
      <c r="I2564" s="22">
        <v>96473.966400000005</v>
      </c>
      <c r="J2564" s="21" t="s">
        <v>2503</v>
      </c>
      <c r="K2564" s="21"/>
      <c r="L2564" s="22">
        <v>1383406674</v>
      </c>
      <c r="M2564" s="22">
        <v>0</v>
      </c>
      <c r="N2564" s="21" t="s">
        <v>12525</v>
      </c>
      <c r="O2564" s="8">
        <v>44639</v>
      </c>
      <c r="P2564" s="21" t="s">
        <v>12506</v>
      </c>
      <c r="Q2564" s="22">
        <f>Table1_2[[#This Row],[Bank Deposit]]-Table1_2[[#This Row],[Saving Accounts]]</f>
        <v>916908.03359999997</v>
      </c>
      <c r="R2564" s="22">
        <f>IF(AND(Table1_2[[#This Row],[Bank Deposit]]&gt;=500000),Table1_2[[#This Row],[Bank Deposit]]+Table1_2[[#This Row],[Bank Deposit]]*0.02,Table1_2[[#This Row],[Bank Deposit]])</f>
        <v>1033649.64</v>
      </c>
    </row>
    <row r="2565" spans="1:18" x14ac:dyDescent="0.25">
      <c r="A2565" s="21" t="s">
        <v>5164</v>
      </c>
      <c r="B2565">
        <v>691813773</v>
      </c>
      <c r="C2565">
        <v>69</v>
      </c>
      <c r="D2565" s="8">
        <v>19503.75</v>
      </c>
      <c r="E2565" s="21" t="s">
        <v>1094</v>
      </c>
      <c r="F2565" s="21" t="s">
        <v>190</v>
      </c>
      <c r="G2565" s="21" t="s">
        <v>4105</v>
      </c>
      <c r="H2565" s="22">
        <v>1860597</v>
      </c>
      <c r="I2565" s="22">
        <v>818662.74766848003</v>
      </c>
      <c r="J2565" s="21" t="s">
        <v>1766</v>
      </c>
      <c r="K2565" s="21"/>
      <c r="L2565" s="22">
        <v>699834639</v>
      </c>
      <c r="M2565" s="22">
        <v>31841085</v>
      </c>
      <c r="N2565" s="21" t="s">
        <v>12515</v>
      </c>
      <c r="O2565" s="8">
        <v>44521</v>
      </c>
      <c r="P2565" s="21" t="s">
        <v>12516</v>
      </c>
      <c r="Q2565" s="22">
        <f>Table1_2[[#This Row],[Bank Deposit]]-Table1_2[[#This Row],[Saving Accounts]]</f>
        <v>1041934.25233152</v>
      </c>
      <c r="R2565" s="22">
        <f>IF(AND(Table1_2[[#This Row],[Bank Deposit]]&gt;=500000),Table1_2[[#This Row],[Bank Deposit]]+Table1_2[[#This Row],[Bank Deposit]]*0.02,Table1_2[[#This Row],[Bank Deposit]])</f>
        <v>1897808.94</v>
      </c>
    </row>
    <row r="2566" spans="1:18" x14ac:dyDescent="0.25">
      <c r="A2566" s="21" t="s">
        <v>1419</v>
      </c>
      <c r="B2566">
        <v>527024190</v>
      </c>
      <c r="C2566">
        <v>69</v>
      </c>
      <c r="D2566" s="8">
        <v>19503.75</v>
      </c>
      <c r="E2566" s="21" t="s">
        <v>1094</v>
      </c>
      <c r="F2566" s="21" t="s">
        <v>829</v>
      </c>
      <c r="G2566" s="21" t="s">
        <v>14</v>
      </c>
      <c r="H2566" s="22">
        <v>184050</v>
      </c>
      <c r="I2566" s="22">
        <v>63014.441570080002</v>
      </c>
      <c r="J2566" s="21" t="s">
        <v>1421</v>
      </c>
      <c r="K2566" s="21"/>
      <c r="L2566" s="22">
        <v>1190029764</v>
      </c>
      <c r="M2566" s="22">
        <v>0</v>
      </c>
      <c r="N2566" s="21" t="s">
        <v>12522</v>
      </c>
      <c r="O2566" s="8">
        <v>44283</v>
      </c>
      <c r="P2566" s="21" t="s">
        <v>12510</v>
      </c>
      <c r="Q2566" s="22">
        <f>Table1_2[[#This Row],[Bank Deposit]]-Table1_2[[#This Row],[Saving Accounts]]</f>
        <v>121035.55842992</v>
      </c>
      <c r="R2566" s="22">
        <f>IF(AND(Table1_2[[#This Row],[Bank Deposit]]&gt;=500000),Table1_2[[#This Row],[Bank Deposit]]+Table1_2[[#This Row],[Bank Deposit]]*0.02,Table1_2[[#This Row],[Bank Deposit]])</f>
        <v>184050</v>
      </c>
    </row>
    <row r="2567" spans="1:18" x14ac:dyDescent="0.25">
      <c r="A2567" s="21" t="s">
        <v>2694</v>
      </c>
      <c r="B2567">
        <v>85031129</v>
      </c>
      <c r="C2567">
        <v>69</v>
      </c>
      <c r="D2567" s="8">
        <v>19503.75</v>
      </c>
      <c r="E2567" s="21" t="s">
        <v>12</v>
      </c>
      <c r="F2567" s="21" t="s">
        <v>29</v>
      </c>
      <c r="G2567" s="21" t="s">
        <v>1964</v>
      </c>
      <c r="H2567" s="22">
        <v>509618</v>
      </c>
      <c r="I2567" s="22">
        <v>180326.383328</v>
      </c>
      <c r="J2567" s="21" t="s">
        <v>2696</v>
      </c>
      <c r="K2567" s="21"/>
      <c r="L2567" s="22">
        <v>102526035</v>
      </c>
      <c r="M2567" s="22">
        <v>0</v>
      </c>
      <c r="N2567" s="21" t="s">
        <v>12505</v>
      </c>
      <c r="O2567" s="8">
        <v>44604</v>
      </c>
      <c r="P2567" s="21" t="s">
        <v>12564</v>
      </c>
      <c r="Q2567" s="22">
        <f>Table1_2[[#This Row],[Bank Deposit]]-Table1_2[[#This Row],[Saving Accounts]]</f>
        <v>329291.61667200003</v>
      </c>
      <c r="R2567" s="22">
        <f>IF(AND(Table1_2[[#This Row],[Bank Deposit]]&gt;=500000),Table1_2[[#This Row],[Bank Deposit]]+Table1_2[[#This Row],[Bank Deposit]]*0.02,Table1_2[[#This Row],[Bank Deposit]])</f>
        <v>519810.36</v>
      </c>
    </row>
    <row r="2568" spans="1:18" x14ac:dyDescent="0.25">
      <c r="A2568" s="21" t="s">
        <v>5486</v>
      </c>
      <c r="B2568">
        <v>334024694</v>
      </c>
      <c r="C2568">
        <v>40</v>
      </c>
      <c r="D2568" s="8">
        <v>30096</v>
      </c>
      <c r="E2568" s="21" t="s">
        <v>1094</v>
      </c>
      <c r="F2568" s="21" t="s">
        <v>874</v>
      </c>
      <c r="G2568" s="21" t="s">
        <v>4066</v>
      </c>
      <c r="H2568" s="22">
        <v>500038</v>
      </c>
      <c r="I2568" s="22">
        <v>284824.20452616003</v>
      </c>
      <c r="J2568" s="21" t="s">
        <v>5488</v>
      </c>
      <c r="K2568" s="21"/>
      <c r="L2568" s="22">
        <v>635142848</v>
      </c>
      <c r="M2568" s="22">
        <v>0</v>
      </c>
      <c r="N2568" s="21" t="s">
        <v>12505</v>
      </c>
      <c r="O2568" s="8">
        <v>44626</v>
      </c>
      <c r="P2568" s="21" t="s">
        <v>12510</v>
      </c>
      <c r="Q2568" s="22">
        <f>Table1_2[[#This Row],[Bank Deposit]]-Table1_2[[#This Row],[Saving Accounts]]</f>
        <v>215213.79547383997</v>
      </c>
      <c r="R2568" s="22">
        <f>IF(AND(Table1_2[[#This Row],[Bank Deposit]]&gt;=500000),Table1_2[[#This Row],[Bank Deposit]]+Table1_2[[#This Row],[Bank Deposit]]*0.02,Table1_2[[#This Row],[Bank Deposit]])</f>
        <v>510038.76</v>
      </c>
    </row>
    <row r="2569" spans="1:18" x14ac:dyDescent="0.25">
      <c r="A2569" s="21" t="s">
        <v>7003</v>
      </c>
      <c r="B2569">
        <v>271740031</v>
      </c>
      <c r="C2569">
        <v>57</v>
      </c>
      <c r="D2569" s="8">
        <v>23886.75</v>
      </c>
      <c r="E2569" s="21" t="s">
        <v>12</v>
      </c>
      <c r="F2569" s="21" t="s">
        <v>366</v>
      </c>
      <c r="G2569" s="21" t="s">
        <v>4148</v>
      </c>
      <c r="H2569" s="22">
        <v>96496</v>
      </c>
      <c r="I2569" s="22">
        <v>88817.876344799995</v>
      </c>
      <c r="J2569" s="21" t="s">
        <v>7005</v>
      </c>
      <c r="K2569" s="21"/>
      <c r="L2569" s="22">
        <v>4410824844</v>
      </c>
      <c r="M2569" s="22">
        <v>0</v>
      </c>
      <c r="N2569" s="21" t="s">
        <v>12522</v>
      </c>
      <c r="O2569" s="8">
        <v>44570</v>
      </c>
      <c r="P2569" s="21" t="s">
        <v>12510</v>
      </c>
      <c r="Q2569" s="22">
        <f>Table1_2[[#This Row],[Bank Deposit]]-Table1_2[[#This Row],[Saving Accounts]]</f>
        <v>7678.1236552000046</v>
      </c>
      <c r="R2569" s="22">
        <f>IF(AND(Table1_2[[#This Row],[Bank Deposit]]&gt;=500000),Table1_2[[#This Row],[Bank Deposit]]+Table1_2[[#This Row],[Bank Deposit]]*0.02,Table1_2[[#This Row],[Bank Deposit]])</f>
        <v>96496</v>
      </c>
    </row>
    <row r="2570" spans="1:18" x14ac:dyDescent="0.25">
      <c r="A2570" s="21" t="s">
        <v>7557</v>
      </c>
      <c r="B2570">
        <v>48126440</v>
      </c>
      <c r="C2570">
        <v>68</v>
      </c>
      <c r="D2570" s="8">
        <v>19869</v>
      </c>
      <c r="E2570" s="21" t="s">
        <v>12</v>
      </c>
      <c r="F2570" s="21" t="s">
        <v>222</v>
      </c>
      <c r="G2570" s="21" t="s">
        <v>4220</v>
      </c>
      <c r="H2570" s="22">
        <v>720212</v>
      </c>
      <c r="I2570" s="22">
        <v>279467.92093696003</v>
      </c>
      <c r="J2570" s="21" t="s">
        <v>7559</v>
      </c>
      <c r="K2570" s="21"/>
      <c r="L2570" s="22">
        <v>2536498125</v>
      </c>
      <c r="M2570" s="22">
        <v>0</v>
      </c>
      <c r="N2570" s="21" t="s">
        <v>12522</v>
      </c>
      <c r="O2570" s="8">
        <v>44303</v>
      </c>
      <c r="P2570" s="21" t="s">
        <v>12510</v>
      </c>
      <c r="Q2570" s="22">
        <f>Table1_2[[#This Row],[Bank Deposit]]-Table1_2[[#This Row],[Saving Accounts]]</f>
        <v>440744.07906303997</v>
      </c>
      <c r="R2570" s="22">
        <f>IF(AND(Table1_2[[#This Row],[Bank Deposit]]&gt;=500000),Table1_2[[#This Row],[Bank Deposit]]+Table1_2[[#This Row],[Bank Deposit]]*0.02,Table1_2[[#This Row],[Bank Deposit]])</f>
        <v>734616.24</v>
      </c>
    </row>
    <row r="2571" spans="1:18" x14ac:dyDescent="0.25">
      <c r="A2571" s="21" t="s">
        <v>2845</v>
      </c>
      <c r="B2571">
        <v>862925892</v>
      </c>
      <c r="C2571">
        <v>56</v>
      </c>
      <c r="D2571" s="8">
        <v>24252</v>
      </c>
      <c r="E2571" s="21" t="s">
        <v>1094</v>
      </c>
      <c r="F2571" s="21" t="s">
        <v>395</v>
      </c>
      <c r="G2571" s="21" t="s">
        <v>2773</v>
      </c>
      <c r="H2571" s="22">
        <v>133212</v>
      </c>
      <c r="I2571" s="22">
        <v>83853.752411520007</v>
      </c>
      <c r="J2571" s="21" t="s">
        <v>2847</v>
      </c>
      <c r="K2571" s="21"/>
      <c r="L2571" s="22">
        <v>5976875</v>
      </c>
      <c r="M2571" s="22">
        <v>0</v>
      </c>
      <c r="N2571" s="21" t="s">
        <v>12522</v>
      </c>
      <c r="O2571" s="8">
        <v>44230</v>
      </c>
      <c r="P2571" s="21" t="s">
        <v>12510</v>
      </c>
      <c r="Q2571" s="22">
        <f>Table1_2[[#This Row],[Bank Deposit]]-Table1_2[[#This Row],[Saving Accounts]]</f>
        <v>49358.247588479993</v>
      </c>
      <c r="R2571" s="22">
        <f>IF(AND(Table1_2[[#This Row],[Bank Deposit]]&gt;=500000),Table1_2[[#This Row],[Bank Deposit]]+Table1_2[[#This Row],[Bank Deposit]]*0.02,Table1_2[[#This Row],[Bank Deposit]])</f>
        <v>133212</v>
      </c>
    </row>
    <row r="2572" spans="1:18" x14ac:dyDescent="0.25">
      <c r="A2572" s="21" t="s">
        <v>8338</v>
      </c>
      <c r="B2572">
        <v>57303665</v>
      </c>
      <c r="C2572">
        <v>55</v>
      </c>
      <c r="D2572" s="8">
        <v>24617.25</v>
      </c>
      <c r="E2572" s="21" t="s">
        <v>12</v>
      </c>
      <c r="F2572" s="21" t="s">
        <v>549</v>
      </c>
      <c r="G2572" s="21" t="s">
        <v>3331</v>
      </c>
      <c r="H2572" s="22">
        <v>2253059</v>
      </c>
      <c r="I2572" s="22">
        <v>699355.55679499998</v>
      </c>
      <c r="J2572" s="21" t="s">
        <v>8340</v>
      </c>
      <c r="K2572" s="21"/>
      <c r="L2572" s="22">
        <v>1595123829</v>
      </c>
      <c r="M2572" s="22">
        <v>0</v>
      </c>
      <c r="N2572" s="21" t="s">
        <v>12505</v>
      </c>
      <c r="O2572" s="8">
        <v>44599</v>
      </c>
      <c r="P2572" s="21" t="s">
        <v>12506</v>
      </c>
      <c r="Q2572" s="22">
        <f>Table1_2[[#This Row],[Bank Deposit]]-Table1_2[[#This Row],[Saving Accounts]]</f>
        <v>1553703.4432049999</v>
      </c>
      <c r="R2572" s="22">
        <f>IF(AND(Table1_2[[#This Row],[Bank Deposit]]&gt;=500000),Table1_2[[#This Row],[Bank Deposit]]+Table1_2[[#This Row],[Bank Deposit]]*0.02,Table1_2[[#This Row],[Bank Deposit]])</f>
        <v>2298120.1800000002</v>
      </c>
    </row>
    <row r="2573" spans="1:18" x14ac:dyDescent="0.25">
      <c r="A2573" s="21" t="s">
        <v>5790</v>
      </c>
      <c r="B2573">
        <v>654101246</v>
      </c>
      <c r="C2573">
        <v>76</v>
      </c>
      <c r="D2573" s="8">
        <v>16947</v>
      </c>
      <c r="E2573" s="21" t="s">
        <v>1094</v>
      </c>
      <c r="F2573" s="21" t="s">
        <v>48</v>
      </c>
      <c r="G2573" s="21" t="s">
        <v>4220</v>
      </c>
      <c r="H2573" s="22">
        <v>725322</v>
      </c>
      <c r="I2573" s="22">
        <v>375811.72447895998</v>
      </c>
      <c r="J2573" s="21" t="s">
        <v>5792</v>
      </c>
      <c r="K2573" s="21"/>
      <c r="L2573" s="22">
        <v>73964205</v>
      </c>
      <c r="M2573" s="22">
        <v>0</v>
      </c>
      <c r="N2573" s="21" t="s">
        <v>12505</v>
      </c>
      <c r="O2573" s="8">
        <v>44553</v>
      </c>
      <c r="P2573" s="21" t="s">
        <v>12564</v>
      </c>
      <c r="Q2573" s="22">
        <f>Table1_2[[#This Row],[Bank Deposit]]-Table1_2[[#This Row],[Saving Accounts]]</f>
        <v>349510.27552104002</v>
      </c>
      <c r="R2573" s="22">
        <f>IF(AND(Table1_2[[#This Row],[Bank Deposit]]&gt;=500000),Table1_2[[#This Row],[Bank Deposit]]+Table1_2[[#This Row],[Bank Deposit]]*0.02,Table1_2[[#This Row],[Bank Deposit]])</f>
        <v>739828.44</v>
      </c>
    </row>
    <row r="2574" spans="1:18" x14ac:dyDescent="0.25">
      <c r="A2574" s="21" t="s">
        <v>3434</v>
      </c>
      <c r="B2574">
        <v>649667256</v>
      </c>
      <c r="C2574">
        <v>49</v>
      </c>
      <c r="D2574" s="8">
        <v>26808.75</v>
      </c>
      <c r="E2574" s="21" t="s">
        <v>1094</v>
      </c>
      <c r="F2574" s="21" t="s">
        <v>874</v>
      </c>
      <c r="G2574" s="21" t="s">
        <v>3331</v>
      </c>
      <c r="H2574" s="22">
        <v>1808859</v>
      </c>
      <c r="I2574" s="22">
        <v>808666.17044040002</v>
      </c>
      <c r="J2574" s="21" t="s">
        <v>3436</v>
      </c>
      <c r="K2574" s="21"/>
      <c r="L2574" s="22">
        <v>4206836574</v>
      </c>
      <c r="M2574" s="22">
        <v>0</v>
      </c>
      <c r="N2574" s="21" t="s">
        <v>12522</v>
      </c>
      <c r="O2574" s="8">
        <v>44398</v>
      </c>
      <c r="P2574" s="21" t="s">
        <v>12510</v>
      </c>
      <c r="Q2574" s="22">
        <f>Table1_2[[#This Row],[Bank Deposit]]-Table1_2[[#This Row],[Saving Accounts]]</f>
        <v>1000192.8295596</v>
      </c>
      <c r="R2574" s="22">
        <f>IF(AND(Table1_2[[#This Row],[Bank Deposit]]&gt;=500000),Table1_2[[#This Row],[Bank Deposit]]+Table1_2[[#This Row],[Bank Deposit]]*0.02,Table1_2[[#This Row],[Bank Deposit]])</f>
        <v>1845036.18</v>
      </c>
    </row>
    <row r="2575" spans="1:18" x14ac:dyDescent="0.25">
      <c r="A2575" s="21" t="s">
        <v>6925</v>
      </c>
      <c r="B2575">
        <v>405009779</v>
      </c>
      <c r="C2575">
        <v>74</v>
      </c>
      <c r="D2575" s="8">
        <v>17677.5</v>
      </c>
      <c r="E2575" s="21" t="s">
        <v>12</v>
      </c>
      <c r="F2575" s="21" t="s">
        <v>318</v>
      </c>
      <c r="G2575" s="21" t="s">
        <v>4112</v>
      </c>
      <c r="H2575" s="22">
        <v>91304</v>
      </c>
      <c r="I2575" s="22">
        <v>55999.931903999997</v>
      </c>
      <c r="J2575" s="21" t="s">
        <v>6927</v>
      </c>
      <c r="K2575" s="21"/>
      <c r="L2575" s="22">
        <v>401375631</v>
      </c>
      <c r="M2575" s="22">
        <v>0</v>
      </c>
      <c r="N2575" s="21" t="s">
        <v>12539</v>
      </c>
      <c r="O2575" s="8">
        <v>44379</v>
      </c>
      <c r="P2575" s="21" t="s">
        <v>12566</v>
      </c>
      <c r="Q2575" s="22">
        <f>Table1_2[[#This Row],[Bank Deposit]]-Table1_2[[#This Row],[Saving Accounts]]</f>
        <v>35304.068096000003</v>
      </c>
      <c r="R2575" s="22">
        <f>IF(AND(Table1_2[[#This Row],[Bank Deposit]]&gt;=500000),Table1_2[[#This Row],[Bank Deposit]]+Table1_2[[#This Row],[Bank Deposit]]*0.02,Table1_2[[#This Row],[Bank Deposit]])</f>
        <v>91304</v>
      </c>
    </row>
    <row r="2576" spans="1:18" x14ac:dyDescent="0.25">
      <c r="A2576" s="21" t="s">
        <v>7930</v>
      </c>
      <c r="B2576">
        <v>362534601</v>
      </c>
      <c r="C2576">
        <v>82</v>
      </c>
      <c r="D2576" s="8">
        <v>14755.5</v>
      </c>
      <c r="E2576" s="21" t="s">
        <v>12</v>
      </c>
      <c r="F2576" s="21" t="s">
        <v>204</v>
      </c>
      <c r="G2576" s="21" t="s">
        <v>3583</v>
      </c>
      <c r="H2576" s="22">
        <v>1489199</v>
      </c>
      <c r="I2576" s="22">
        <v>285013.13969699998</v>
      </c>
      <c r="J2576" s="21" t="s">
        <v>7932</v>
      </c>
      <c r="K2576" s="21"/>
      <c r="L2576" s="22">
        <v>1592641248</v>
      </c>
      <c r="M2576" s="22">
        <v>0</v>
      </c>
      <c r="N2576" s="21" t="s">
        <v>12505</v>
      </c>
      <c r="O2576" s="8">
        <v>44556</v>
      </c>
      <c r="P2576" s="21" t="s">
        <v>12512</v>
      </c>
      <c r="Q2576" s="22">
        <f>Table1_2[[#This Row],[Bank Deposit]]-Table1_2[[#This Row],[Saving Accounts]]</f>
        <v>1204185.8603030001</v>
      </c>
      <c r="R2576" s="22">
        <f>IF(AND(Table1_2[[#This Row],[Bank Deposit]]&gt;=500000),Table1_2[[#This Row],[Bank Deposit]]+Table1_2[[#This Row],[Bank Deposit]]*0.02,Table1_2[[#This Row],[Bank Deposit]])</f>
        <v>1518982.98</v>
      </c>
    </row>
    <row r="2577" spans="1:18" x14ac:dyDescent="0.25">
      <c r="A2577" s="21" t="s">
        <v>4301</v>
      </c>
      <c r="B2577">
        <v>153838873</v>
      </c>
      <c r="C2577">
        <v>70</v>
      </c>
      <c r="D2577" s="8">
        <v>19138.5</v>
      </c>
      <c r="E2577" s="21" t="s">
        <v>1094</v>
      </c>
      <c r="F2577" s="21" t="s">
        <v>675</v>
      </c>
      <c r="G2577" s="21" t="s">
        <v>4054</v>
      </c>
      <c r="H2577" s="22">
        <v>251604</v>
      </c>
      <c r="I2577" s="22">
        <v>177662.47676724</v>
      </c>
      <c r="J2577" s="21" t="s">
        <v>4303</v>
      </c>
      <c r="K2577" s="21"/>
      <c r="L2577" s="22">
        <v>41005584</v>
      </c>
      <c r="M2577" s="22">
        <v>0</v>
      </c>
      <c r="N2577" s="21" t="s">
        <v>12505</v>
      </c>
      <c r="O2577" s="8">
        <v>44586</v>
      </c>
      <c r="P2577" s="21" t="s">
        <v>12506</v>
      </c>
      <c r="Q2577" s="22">
        <f>Table1_2[[#This Row],[Bank Deposit]]-Table1_2[[#This Row],[Saving Accounts]]</f>
        <v>73941.523232759995</v>
      </c>
      <c r="R2577" s="22">
        <f>IF(AND(Table1_2[[#This Row],[Bank Deposit]]&gt;=500000),Table1_2[[#This Row],[Bank Deposit]]+Table1_2[[#This Row],[Bank Deposit]]*0.02,Table1_2[[#This Row],[Bank Deposit]])</f>
        <v>251604</v>
      </c>
    </row>
    <row r="2578" spans="1:18" x14ac:dyDescent="0.25">
      <c r="A2578" s="21" t="s">
        <v>4136</v>
      </c>
      <c r="B2578">
        <v>803664316</v>
      </c>
      <c r="C2578">
        <v>42</v>
      </c>
      <c r="D2578" s="8">
        <v>29365.5</v>
      </c>
      <c r="E2578" s="21" t="s">
        <v>1094</v>
      </c>
      <c r="F2578" s="21" t="s">
        <v>574</v>
      </c>
      <c r="G2578" s="21" t="s">
        <v>4088</v>
      </c>
      <c r="H2578" s="22">
        <v>593331</v>
      </c>
      <c r="I2578" s="22">
        <v>281832.01150080003</v>
      </c>
      <c r="J2578" s="21" t="s">
        <v>507</v>
      </c>
      <c r="K2578" s="21"/>
      <c r="L2578" s="22">
        <v>179875053</v>
      </c>
      <c r="M2578" s="22">
        <v>0</v>
      </c>
      <c r="N2578" s="21" t="s">
        <v>12539</v>
      </c>
      <c r="O2578" s="8">
        <v>44446</v>
      </c>
      <c r="P2578" s="21" t="s">
        <v>12512</v>
      </c>
      <c r="Q2578" s="22">
        <f>Table1_2[[#This Row],[Bank Deposit]]-Table1_2[[#This Row],[Saving Accounts]]</f>
        <v>311498.98849919997</v>
      </c>
      <c r="R2578" s="22">
        <f>IF(AND(Table1_2[[#This Row],[Bank Deposit]]&gt;=500000),Table1_2[[#This Row],[Bank Deposit]]+Table1_2[[#This Row],[Bank Deposit]]*0.02,Table1_2[[#This Row],[Bank Deposit]])</f>
        <v>605197.62</v>
      </c>
    </row>
    <row r="2579" spans="1:18" x14ac:dyDescent="0.25">
      <c r="A2579" s="21" t="s">
        <v>817</v>
      </c>
      <c r="B2579">
        <v>285351921</v>
      </c>
      <c r="C2579">
        <v>42</v>
      </c>
      <c r="D2579" s="8">
        <v>29365.5</v>
      </c>
      <c r="E2579" s="21" t="s">
        <v>12</v>
      </c>
      <c r="F2579" s="21" t="s">
        <v>818</v>
      </c>
      <c r="G2579" s="21" t="s">
        <v>14</v>
      </c>
      <c r="H2579" s="22">
        <v>186230</v>
      </c>
      <c r="I2579" s="22">
        <v>27603.426815999999</v>
      </c>
      <c r="J2579" s="21" t="s">
        <v>820</v>
      </c>
      <c r="K2579" s="21"/>
      <c r="L2579" s="22">
        <v>28916562</v>
      </c>
      <c r="M2579" s="22">
        <v>4116633003</v>
      </c>
      <c r="N2579" s="21" t="s">
        <v>12515</v>
      </c>
      <c r="O2579" s="8">
        <v>44595</v>
      </c>
      <c r="P2579" s="21" t="s">
        <v>12516</v>
      </c>
      <c r="Q2579" s="22">
        <f>Table1_2[[#This Row],[Bank Deposit]]-Table1_2[[#This Row],[Saving Accounts]]</f>
        <v>158626.57318400001</v>
      </c>
      <c r="R2579" s="22">
        <f>IF(AND(Table1_2[[#This Row],[Bank Deposit]]&gt;=500000),Table1_2[[#This Row],[Bank Deposit]]+Table1_2[[#This Row],[Bank Deposit]]*0.02,Table1_2[[#This Row],[Bank Deposit]])</f>
        <v>186230</v>
      </c>
    </row>
    <row r="2580" spans="1:18" x14ac:dyDescent="0.25">
      <c r="A2580" s="21" t="s">
        <v>817</v>
      </c>
      <c r="B2580">
        <v>580251795</v>
      </c>
      <c r="C2580">
        <v>60</v>
      </c>
      <c r="D2580" s="8">
        <v>22791</v>
      </c>
      <c r="E2580" s="21" t="s">
        <v>1094</v>
      </c>
      <c r="F2580" s="21" t="s">
        <v>256</v>
      </c>
      <c r="G2580" s="21" t="s">
        <v>4066</v>
      </c>
      <c r="H2580" s="22">
        <v>878323</v>
      </c>
      <c r="I2580" s="22">
        <v>222191.86923648001</v>
      </c>
      <c r="J2580" s="21" t="s">
        <v>2955</v>
      </c>
      <c r="K2580" s="21"/>
      <c r="L2580" s="22">
        <v>28916562</v>
      </c>
      <c r="M2580" s="22">
        <v>4116633003</v>
      </c>
      <c r="N2580" s="21" t="s">
        <v>12505</v>
      </c>
      <c r="O2580" s="8">
        <v>44418</v>
      </c>
      <c r="P2580" s="21" t="s">
        <v>12506</v>
      </c>
      <c r="Q2580" s="22">
        <f>Table1_2[[#This Row],[Bank Deposit]]-Table1_2[[#This Row],[Saving Accounts]]</f>
        <v>656131.13076352002</v>
      </c>
      <c r="R2580" s="22">
        <f>IF(AND(Table1_2[[#This Row],[Bank Deposit]]&gt;=500000),Table1_2[[#This Row],[Bank Deposit]]+Table1_2[[#This Row],[Bank Deposit]]*0.02,Table1_2[[#This Row],[Bank Deposit]])</f>
        <v>895889.46</v>
      </c>
    </row>
    <row r="2581" spans="1:18" x14ac:dyDescent="0.25">
      <c r="A2581" s="21" t="s">
        <v>4794</v>
      </c>
      <c r="B2581">
        <v>164641310</v>
      </c>
      <c r="C2581">
        <v>56</v>
      </c>
      <c r="D2581" s="8">
        <v>24252</v>
      </c>
      <c r="E2581" s="21" t="s">
        <v>1094</v>
      </c>
      <c r="F2581" s="21" t="s">
        <v>73</v>
      </c>
      <c r="G2581" s="21" t="s">
        <v>4220</v>
      </c>
      <c r="H2581" s="22">
        <v>1904111</v>
      </c>
      <c r="I2581" s="22">
        <v>412736.07674592</v>
      </c>
      <c r="J2581" s="21" t="s">
        <v>4796</v>
      </c>
      <c r="K2581" s="21"/>
      <c r="L2581" s="22">
        <v>2765164437</v>
      </c>
      <c r="M2581" s="22">
        <v>0</v>
      </c>
      <c r="N2581" s="21" t="s">
        <v>12509</v>
      </c>
      <c r="O2581" s="8">
        <v>44558</v>
      </c>
      <c r="P2581" s="21" t="s">
        <v>12519</v>
      </c>
      <c r="Q2581" s="22">
        <f>Table1_2[[#This Row],[Bank Deposit]]-Table1_2[[#This Row],[Saving Accounts]]</f>
        <v>1491374.9232540801</v>
      </c>
      <c r="R2581" s="22">
        <f>IF(AND(Table1_2[[#This Row],[Bank Deposit]]&gt;=500000),Table1_2[[#This Row],[Bank Deposit]]+Table1_2[[#This Row],[Bank Deposit]]*0.02,Table1_2[[#This Row],[Bank Deposit]])</f>
        <v>1942193.22</v>
      </c>
    </row>
    <row r="2582" spans="1:18" x14ac:dyDescent="0.25">
      <c r="A2582" s="21" t="s">
        <v>6690</v>
      </c>
      <c r="B2582">
        <v>900493888</v>
      </c>
      <c r="C2582">
        <v>27</v>
      </c>
      <c r="D2582" s="8">
        <v>34844.25</v>
      </c>
      <c r="E2582" s="21" t="s">
        <v>12</v>
      </c>
      <c r="F2582" s="21" t="s">
        <v>208</v>
      </c>
      <c r="G2582" s="21" t="s">
        <v>4062</v>
      </c>
      <c r="H2582" s="22">
        <v>2674643</v>
      </c>
      <c r="I2582" s="22">
        <v>1166950.2676649999</v>
      </c>
      <c r="J2582" s="21" t="s">
        <v>6692</v>
      </c>
      <c r="K2582" s="21"/>
      <c r="L2582" s="22">
        <v>4529243904</v>
      </c>
      <c r="M2582" s="22">
        <v>0</v>
      </c>
      <c r="N2582" s="21" t="s">
        <v>12539</v>
      </c>
      <c r="O2582" s="8">
        <v>44382</v>
      </c>
      <c r="P2582" s="21" t="s">
        <v>12566</v>
      </c>
      <c r="Q2582" s="22">
        <f>Table1_2[[#This Row],[Bank Deposit]]-Table1_2[[#This Row],[Saving Accounts]]</f>
        <v>1507692.7323350001</v>
      </c>
      <c r="R2582" s="22">
        <f>IF(AND(Table1_2[[#This Row],[Bank Deposit]]&gt;=500000),Table1_2[[#This Row],[Bank Deposit]]+Table1_2[[#This Row],[Bank Deposit]]*0.02,Table1_2[[#This Row],[Bank Deposit]])</f>
        <v>2728135.86</v>
      </c>
    </row>
    <row r="2583" spans="1:18" x14ac:dyDescent="0.25">
      <c r="A2583" s="21" t="s">
        <v>1354</v>
      </c>
      <c r="B2583">
        <v>848268059</v>
      </c>
      <c r="C2583">
        <v>55</v>
      </c>
      <c r="D2583" s="8">
        <v>24617.25</v>
      </c>
      <c r="E2583" s="21" t="s">
        <v>1094</v>
      </c>
      <c r="F2583" s="21" t="s">
        <v>172</v>
      </c>
      <c r="G2583" s="21" t="s">
        <v>14</v>
      </c>
      <c r="H2583" s="22">
        <v>37777</v>
      </c>
      <c r="I2583" s="22">
        <v>12248.733879199999</v>
      </c>
      <c r="J2583" s="21" t="s">
        <v>1356</v>
      </c>
      <c r="K2583" s="21"/>
      <c r="L2583" s="22">
        <v>381528552</v>
      </c>
      <c r="M2583" s="22">
        <v>0</v>
      </c>
      <c r="N2583" s="21" t="s">
        <v>12522</v>
      </c>
      <c r="O2583" s="8">
        <v>44243</v>
      </c>
      <c r="P2583" s="21" t="s">
        <v>12510</v>
      </c>
      <c r="Q2583" s="22">
        <f>Table1_2[[#This Row],[Bank Deposit]]-Table1_2[[#This Row],[Saving Accounts]]</f>
        <v>25528.266120799999</v>
      </c>
      <c r="R2583" s="22">
        <f>IF(AND(Table1_2[[#This Row],[Bank Deposit]]&gt;=500000),Table1_2[[#This Row],[Bank Deposit]]+Table1_2[[#This Row],[Bank Deposit]]*0.02,Table1_2[[#This Row],[Bank Deposit]])</f>
        <v>37777</v>
      </c>
    </row>
    <row r="2584" spans="1:18" x14ac:dyDescent="0.25">
      <c r="A2584" s="21" t="s">
        <v>8828</v>
      </c>
      <c r="B2584">
        <v>212106903</v>
      </c>
      <c r="C2584">
        <v>19</v>
      </c>
      <c r="D2584" s="8">
        <v>37766.25</v>
      </c>
      <c r="E2584" s="21" t="s">
        <v>12</v>
      </c>
      <c r="F2584" s="21" t="s">
        <v>870</v>
      </c>
      <c r="G2584" s="21" t="s">
        <v>3820</v>
      </c>
      <c r="H2584" s="22">
        <v>610079</v>
      </c>
      <c r="I2584" s="22">
        <v>598986.51951599994</v>
      </c>
      <c r="J2584" s="21" t="s">
        <v>8830</v>
      </c>
      <c r="K2584" s="21"/>
      <c r="L2584" s="22">
        <v>14304768</v>
      </c>
      <c r="M2584" s="22">
        <v>0</v>
      </c>
      <c r="N2584" s="21" t="s">
        <v>12505</v>
      </c>
      <c r="O2584" s="8">
        <v>44291</v>
      </c>
      <c r="P2584" s="21" t="s">
        <v>12506</v>
      </c>
      <c r="Q2584" s="22">
        <f>Table1_2[[#This Row],[Bank Deposit]]-Table1_2[[#This Row],[Saving Accounts]]</f>
        <v>11092.480484000058</v>
      </c>
      <c r="R2584" s="22">
        <f>IF(AND(Table1_2[[#This Row],[Bank Deposit]]&gt;=500000),Table1_2[[#This Row],[Bank Deposit]]+Table1_2[[#This Row],[Bank Deposit]]*0.02,Table1_2[[#This Row],[Bank Deposit]])</f>
        <v>622280.57999999996</v>
      </c>
    </row>
    <row r="2585" spans="1:18" x14ac:dyDescent="0.25">
      <c r="A2585" s="21" t="s">
        <v>7205</v>
      </c>
      <c r="B2585">
        <v>941967865</v>
      </c>
      <c r="C2585">
        <v>44</v>
      </c>
      <c r="D2585" s="8">
        <v>28635</v>
      </c>
      <c r="E2585" s="21" t="s">
        <v>12</v>
      </c>
      <c r="F2585" s="21" t="s">
        <v>1047</v>
      </c>
      <c r="G2585" s="21" t="s">
        <v>4112</v>
      </c>
      <c r="H2585" s="22">
        <v>270776</v>
      </c>
      <c r="I2585" s="22">
        <v>123131.89733183999</v>
      </c>
      <c r="J2585" s="21" t="s">
        <v>7207</v>
      </c>
      <c r="K2585" s="21"/>
      <c r="L2585" s="22">
        <v>1235190828</v>
      </c>
      <c r="M2585" s="22">
        <v>0</v>
      </c>
      <c r="N2585" s="21" t="s">
        <v>12539</v>
      </c>
      <c r="O2585" s="8">
        <v>44645</v>
      </c>
      <c r="P2585" s="21" t="s">
        <v>12566</v>
      </c>
      <c r="Q2585" s="22">
        <f>Table1_2[[#This Row],[Bank Deposit]]-Table1_2[[#This Row],[Saving Accounts]]</f>
        <v>147644.10266815999</v>
      </c>
      <c r="R2585" s="22">
        <f>IF(AND(Table1_2[[#This Row],[Bank Deposit]]&gt;=500000),Table1_2[[#This Row],[Bank Deposit]]+Table1_2[[#This Row],[Bank Deposit]]*0.02,Table1_2[[#This Row],[Bank Deposit]])</f>
        <v>270776</v>
      </c>
    </row>
    <row r="2586" spans="1:18" x14ac:dyDescent="0.25">
      <c r="A2586" s="21" t="s">
        <v>1785</v>
      </c>
      <c r="B2586">
        <v>573219712</v>
      </c>
      <c r="C2586">
        <v>19</v>
      </c>
      <c r="D2586" s="8">
        <v>37766.25</v>
      </c>
      <c r="E2586" s="21" t="s">
        <v>1094</v>
      </c>
      <c r="F2586" s="21" t="s">
        <v>93</v>
      </c>
      <c r="G2586" s="21" t="s">
        <v>14</v>
      </c>
      <c r="H2586" s="22">
        <v>1168395</v>
      </c>
      <c r="I2586" s="22">
        <v>212728.52502</v>
      </c>
      <c r="J2586" s="21" t="s">
        <v>1787</v>
      </c>
      <c r="K2586" s="21"/>
      <c r="L2586" s="22">
        <v>330956046</v>
      </c>
      <c r="M2586" s="22">
        <v>0</v>
      </c>
      <c r="N2586" s="21" t="s">
        <v>12505</v>
      </c>
      <c r="O2586" s="8">
        <v>44263</v>
      </c>
      <c r="P2586" s="21" t="s">
        <v>12512</v>
      </c>
      <c r="Q2586" s="22">
        <f>Table1_2[[#This Row],[Bank Deposit]]-Table1_2[[#This Row],[Saving Accounts]]</f>
        <v>955666.47497999994</v>
      </c>
      <c r="R2586" s="22">
        <f>IF(AND(Table1_2[[#This Row],[Bank Deposit]]&gt;=500000),Table1_2[[#This Row],[Bank Deposit]]+Table1_2[[#This Row],[Bank Deposit]]*0.02,Table1_2[[#This Row],[Bank Deposit]])</f>
        <v>1191762.8999999999</v>
      </c>
    </row>
    <row r="2587" spans="1:18" x14ac:dyDescent="0.25">
      <c r="A2587" s="21" t="s">
        <v>8782</v>
      </c>
      <c r="B2587">
        <v>840468399</v>
      </c>
      <c r="C2587">
        <v>41</v>
      </c>
      <c r="D2587" s="8">
        <v>29730.75</v>
      </c>
      <c r="E2587" s="21" t="s">
        <v>12</v>
      </c>
      <c r="F2587" s="21" t="s">
        <v>487</v>
      </c>
      <c r="G2587" s="21" t="s">
        <v>3820</v>
      </c>
      <c r="J2587" s="21" t="s">
        <v>8783</v>
      </c>
      <c r="K2587" s="21"/>
      <c r="L2587" s="22">
        <v>11405946</v>
      </c>
      <c r="M2587" s="22">
        <v>0</v>
      </c>
      <c r="N2587" s="21" t="s">
        <v>12525</v>
      </c>
      <c r="O2587" s="8">
        <v>44636</v>
      </c>
      <c r="P2587" s="21" t="s">
        <v>12506</v>
      </c>
      <c r="Q2587" s="22">
        <f>Table1_2[[#This Row],[Bank Deposit]]-Table1_2[[#This Row],[Saving Accounts]]</f>
        <v>0</v>
      </c>
      <c r="R2587" s="22">
        <f>IF(AND(Table1_2[[#This Row],[Bank Deposit]]&gt;=500000),Table1_2[[#This Row],[Bank Deposit]]+Table1_2[[#This Row],[Bank Deposit]]*0.02,Table1_2[[#This Row],[Bank Deposit]])</f>
        <v>0</v>
      </c>
    </row>
    <row r="2588" spans="1:18" x14ac:dyDescent="0.25">
      <c r="A2588" s="21" t="s">
        <v>4047</v>
      </c>
      <c r="B2588">
        <v>599241201</v>
      </c>
      <c r="C2588">
        <v>23</v>
      </c>
      <c r="D2588" s="8">
        <v>36305.25</v>
      </c>
      <c r="E2588" s="21" t="s">
        <v>1094</v>
      </c>
      <c r="F2588" s="21" t="s">
        <v>385</v>
      </c>
      <c r="G2588" s="21" t="s">
        <v>3820</v>
      </c>
      <c r="H2588" s="22">
        <v>511215</v>
      </c>
      <c r="I2588" s="22">
        <v>341783.99433359999</v>
      </c>
      <c r="J2588" s="21" t="s">
        <v>4049</v>
      </c>
      <c r="K2588" s="21"/>
      <c r="L2588" s="22">
        <v>3790535385</v>
      </c>
      <c r="M2588" s="22">
        <v>0</v>
      </c>
      <c r="N2588" s="21" t="s">
        <v>12539</v>
      </c>
      <c r="O2588" s="8">
        <v>44507</v>
      </c>
      <c r="P2588" s="21" t="s">
        <v>12512</v>
      </c>
      <c r="Q2588" s="22">
        <f>Table1_2[[#This Row],[Bank Deposit]]-Table1_2[[#This Row],[Saving Accounts]]</f>
        <v>169431.00566640001</v>
      </c>
      <c r="R2588" s="22">
        <f>IF(AND(Table1_2[[#This Row],[Bank Deposit]]&gt;=500000),Table1_2[[#This Row],[Bank Deposit]]+Table1_2[[#This Row],[Bank Deposit]]*0.02,Table1_2[[#This Row],[Bank Deposit]])</f>
        <v>521439.3</v>
      </c>
    </row>
    <row r="2589" spans="1:18" x14ac:dyDescent="0.25">
      <c r="A2589" s="21" t="s">
        <v>7503</v>
      </c>
      <c r="B2589">
        <v>182801487</v>
      </c>
      <c r="C2589">
        <v>47</v>
      </c>
      <c r="D2589" s="8">
        <v>27539.25</v>
      </c>
      <c r="E2589" s="21" t="s">
        <v>12</v>
      </c>
      <c r="F2589" s="21" t="s">
        <v>286</v>
      </c>
      <c r="G2589" s="21" t="s">
        <v>4220</v>
      </c>
      <c r="H2589" s="22">
        <v>308030</v>
      </c>
      <c r="I2589" s="22">
        <v>122358.018126</v>
      </c>
      <c r="J2589" s="21" t="s">
        <v>7505</v>
      </c>
      <c r="K2589" s="21"/>
      <c r="L2589" s="22">
        <v>3389802</v>
      </c>
      <c r="M2589" s="22">
        <v>0</v>
      </c>
      <c r="N2589" s="21" t="s">
        <v>12539</v>
      </c>
      <c r="O2589" s="8">
        <v>44312</v>
      </c>
      <c r="P2589" s="21" t="s">
        <v>12512</v>
      </c>
      <c r="Q2589" s="22">
        <f>Table1_2[[#This Row],[Bank Deposit]]-Table1_2[[#This Row],[Saving Accounts]]</f>
        <v>185671.98187399999</v>
      </c>
      <c r="R2589" s="22">
        <f>IF(AND(Table1_2[[#This Row],[Bank Deposit]]&gt;=500000),Table1_2[[#This Row],[Bank Deposit]]+Table1_2[[#This Row],[Bank Deposit]]*0.02,Table1_2[[#This Row],[Bank Deposit]])</f>
        <v>308030</v>
      </c>
    </row>
    <row r="2590" spans="1:18" x14ac:dyDescent="0.25">
      <c r="A2590" s="21" t="s">
        <v>5421</v>
      </c>
      <c r="B2590">
        <v>75359038</v>
      </c>
      <c r="C2590">
        <v>22</v>
      </c>
      <c r="D2590" s="8">
        <v>36670.5</v>
      </c>
      <c r="E2590" s="21" t="s">
        <v>1094</v>
      </c>
      <c r="F2590" s="21" t="s">
        <v>404</v>
      </c>
      <c r="G2590" s="21" t="s">
        <v>4095</v>
      </c>
      <c r="H2590" s="22">
        <v>1100933</v>
      </c>
      <c r="I2590" s="22">
        <v>682089.08457599999</v>
      </c>
      <c r="J2590" s="21" t="s">
        <v>5423</v>
      </c>
      <c r="K2590" s="21"/>
      <c r="L2590" s="22">
        <v>1680357489</v>
      </c>
      <c r="M2590" s="22">
        <v>0</v>
      </c>
      <c r="N2590" s="21" t="s">
        <v>12539</v>
      </c>
      <c r="O2590" s="8">
        <v>44330</v>
      </c>
      <c r="P2590" s="21" t="s">
        <v>12512</v>
      </c>
      <c r="Q2590" s="22">
        <f>Table1_2[[#This Row],[Bank Deposit]]-Table1_2[[#This Row],[Saving Accounts]]</f>
        <v>418843.91542400001</v>
      </c>
      <c r="R2590" s="22">
        <f>IF(AND(Table1_2[[#This Row],[Bank Deposit]]&gt;=500000),Table1_2[[#This Row],[Bank Deposit]]+Table1_2[[#This Row],[Bank Deposit]]*0.02,Table1_2[[#This Row],[Bank Deposit]])</f>
        <v>1122951.6599999999</v>
      </c>
    </row>
    <row r="2591" spans="1:18" x14ac:dyDescent="0.25">
      <c r="A2591" s="21" t="s">
        <v>915</v>
      </c>
      <c r="B2591">
        <v>361894531</v>
      </c>
      <c r="C2591">
        <v>40</v>
      </c>
      <c r="D2591" s="8">
        <v>30096</v>
      </c>
      <c r="E2591" s="21" t="s">
        <v>12</v>
      </c>
      <c r="F2591" s="21" t="s">
        <v>120</v>
      </c>
      <c r="G2591" s="21" t="s">
        <v>14</v>
      </c>
      <c r="H2591" s="22">
        <v>524489</v>
      </c>
      <c r="I2591" s="22">
        <v>183112.09643999999</v>
      </c>
      <c r="J2591" s="21" t="s">
        <v>917</v>
      </c>
      <c r="K2591" s="21"/>
      <c r="L2591" s="22">
        <v>226151901</v>
      </c>
      <c r="M2591" s="22">
        <v>446679548</v>
      </c>
      <c r="N2591" s="21" t="s">
        <v>12515</v>
      </c>
      <c r="O2591" s="8">
        <v>44669</v>
      </c>
      <c r="P2591" s="21" t="s">
        <v>12527</v>
      </c>
      <c r="Q2591" s="22">
        <f>Table1_2[[#This Row],[Bank Deposit]]-Table1_2[[#This Row],[Saving Accounts]]</f>
        <v>341376.90356000001</v>
      </c>
      <c r="R2591" s="22">
        <f>IF(AND(Table1_2[[#This Row],[Bank Deposit]]&gt;=500000),Table1_2[[#This Row],[Bank Deposit]]+Table1_2[[#This Row],[Bank Deposit]]*0.02,Table1_2[[#This Row],[Bank Deposit]])</f>
        <v>534978.78</v>
      </c>
    </row>
    <row r="2592" spans="1:18" x14ac:dyDescent="0.25">
      <c r="A2592" s="21" t="s">
        <v>7148</v>
      </c>
      <c r="B2592">
        <v>307023024</v>
      </c>
      <c r="C2592">
        <v>32</v>
      </c>
      <c r="D2592" s="8">
        <v>33018</v>
      </c>
      <c r="E2592" s="21" t="s">
        <v>12</v>
      </c>
      <c r="F2592" s="21" t="s">
        <v>2211</v>
      </c>
      <c r="G2592" s="21" t="s">
        <v>4074</v>
      </c>
      <c r="H2592" s="22">
        <v>1568405</v>
      </c>
      <c r="I2592" s="22">
        <v>478805.42746500002</v>
      </c>
      <c r="J2592" s="21" t="s">
        <v>7150</v>
      </c>
      <c r="K2592" s="21"/>
      <c r="L2592" s="22">
        <v>75068868</v>
      </c>
      <c r="M2592" s="22">
        <v>4982534508</v>
      </c>
      <c r="N2592" s="21" t="s">
        <v>12515</v>
      </c>
      <c r="O2592" s="8">
        <v>44516</v>
      </c>
      <c r="P2592" s="21" t="s">
        <v>12506</v>
      </c>
      <c r="Q2592" s="22">
        <f>Table1_2[[#This Row],[Bank Deposit]]-Table1_2[[#This Row],[Saving Accounts]]</f>
        <v>1089599.572535</v>
      </c>
      <c r="R2592" s="22">
        <f>IF(AND(Table1_2[[#This Row],[Bank Deposit]]&gt;=500000),Table1_2[[#This Row],[Bank Deposit]]+Table1_2[[#This Row],[Bank Deposit]]*0.02,Table1_2[[#This Row],[Bank Deposit]])</f>
        <v>1599773.1</v>
      </c>
    </row>
    <row r="2593" spans="1:18" x14ac:dyDescent="0.25">
      <c r="A2593" s="21" t="s">
        <v>2247</v>
      </c>
      <c r="B2593">
        <v>219463777</v>
      </c>
      <c r="C2593">
        <v>35</v>
      </c>
      <c r="D2593" s="8">
        <v>31922.25</v>
      </c>
      <c r="E2593" s="21" t="s">
        <v>1094</v>
      </c>
      <c r="F2593" s="21" t="s">
        <v>422</v>
      </c>
      <c r="G2593" s="21" t="s">
        <v>1964</v>
      </c>
      <c r="H2593" s="22">
        <v>319806</v>
      </c>
      <c r="I2593" s="22">
        <v>79346.423750400005</v>
      </c>
      <c r="J2593" s="21" t="s">
        <v>2249</v>
      </c>
      <c r="K2593" s="21"/>
      <c r="L2593" s="22">
        <v>1545993372</v>
      </c>
      <c r="M2593" s="22">
        <v>0</v>
      </c>
      <c r="N2593" s="21" t="s">
        <v>12509</v>
      </c>
      <c r="O2593" s="8">
        <v>44476</v>
      </c>
      <c r="P2593" s="21" t="s">
        <v>12510</v>
      </c>
      <c r="Q2593" s="22">
        <f>Table1_2[[#This Row],[Bank Deposit]]-Table1_2[[#This Row],[Saving Accounts]]</f>
        <v>240459.57624959998</v>
      </c>
      <c r="R2593" s="22">
        <f>IF(AND(Table1_2[[#This Row],[Bank Deposit]]&gt;=500000),Table1_2[[#This Row],[Bank Deposit]]+Table1_2[[#This Row],[Bank Deposit]]*0.02,Table1_2[[#This Row],[Bank Deposit]])</f>
        <v>319806</v>
      </c>
    </row>
    <row r="2594" spans="1:18" x14ac:dyDescent="0.25">
      <c r="A2594" s="21" t="s">
        <v>7062</v>
      </c>
      <c r="B2594">
        <v>590936947</v>
      </c>
      <c r="C2594">
        <v>20</v>
      </c>
      <c r="D2594" s="8">
        <v>37401</v>
      </c>
      <c r="E2594" s="21" t="s">
        <v>12</v>
      </c>
      <c r="F2594" s="21" t="s">
        <v>885</v>
      </c>
      <c r="G2594" s="21" t="s">
        <v>4074</v>
      </c>
      <c r="H2594" s="22">
        <v>1184817</v>
      </c>
      <c r="I2594" s="22">
        <v>538822.32100223994</v>
      </c>
      <c r="J2594" s="21" t="s">
        <v>7064</v>
      </c>
      <c r="K2594" s="21"/>
      <c r="L2594" s="22">
        <v>96229965</v>
      </c>
      <c r="M2594" s="22">
        <v>0</v>
      </c>
      <c r="N2594" s="21" t="s">
        <v>12525</v>
      </c>
      <c r="O2594" s="8">
        <v>44299</v>
      </c>
      <c r="P2594" s="21" t="s">
        <v>12564</v>
      </c>
      <c r="Q2594" s="22">
        <f>Table1_2[[#This Row],[Bank Deposit]]-Table1_2[[#This Row],[Saving Accounts]]</f>
        <v>645994.67899776006</v>
      </c>
      <c r="R2594" s="22">
        <f>IF(AND(Table1_2[[#This Row],[Bank Deposit]]&gt;=500000),Table1_2[[#This Row],[Bank Deposit]]+Table1_2[[#This Row],[Bank Deposit]]*0.02,Table1_2[[#This Row],[Bank Deposit]])</f>
        <v>1208513.3400000001</v>
      </c>
    </row>
    <row r="2595" spans="1:18" x14ac:dyDescent="0.25">
      <c r="A2595" s="21" t="s">
        <v>5217</v>
      </c>
      <c r="B2595">
        <v>395904523</v>
      </c>
      <c r="C2595">
        <v>23</v>
      </c>
      <c r="D2595" s="8">
        <v>36305.25</v>
      </c>
      <c r="E2595" s="21" t="s">
        <v>1094</v>
      </c>
      <c r="F2595" s="21" t="s">
        <v>1426</v>
      </c>
      <c r="G2595" s="21" t="s">
        <v>4119</v>
      </c>
      <c r="J2595" s="21" t="s">
        <v>5218</v>
      </c>
      <c r="K2595" s="21"/>
      <c r="L2595" s="22">
        <v>1021813056</v>
      </c>
      <c r="M2595" s="22">
        <v>0</v>
      </c>
      <c r="N2595" s="21" t="s">
        <v>12525</v>
      </c>
      <c r="O2595" s="8">
        <v>44230</v>
      </c>
      <c r="P2595" s="21" t="s">
        <v>12506</v>
      </c>
      <c r="Q2595" s="22">
        <f>Table1_2[[#This Row],[Bank Deposit]]-Table1_2[[#This Row],[Saving Accounts]]</f>
        <v>0</v>
      </c>
      <c r="R2595" s="22">
        <f>IF(AND(Table1_2[[#This Row],[Bank Deposit]]&gt;=500000),Table1_2[[#This Row],[Bank Deposit]]+Table1_2[[#This Row],[Bank Deposit]]*0.02,Table1_2[[#This Row],[Bank Deposit]])</f>
        <v>0</v>
      </c>
    </row>
    <row r="2596" spans="1:18" x14ac:dyDescent="0.25">
      <c r="A2596" s="21" t="s">
        <v>3001</v>
      </c>
      <c r="B2596">
        <v>978531360</v>
      </c>
      <c r="C2596">
        <v>67</v>
      </c>
      <c r="D2596" s="8">
        <v>20234.25</v>
      </c>
      <c r="E2596" s="21" t="s">
        <v>1094</v>
      </c>
      <c r="F2596" s="21" t="s">
        <v>1626</v>
      </c>
      <c r="G2596" s="21" t="s">
        <v>2773</v>
      </c>
      <c r="H2596" s="22">
        <v>351614</v>
      </c>
      <c r="I2596" s="22">
        <v>134676.45153612</v>
      </c>
      <c r="J2596" s="21" t="s">
        <v>3003</v>
      </c>
      <c r="K2596" s="21"/>
      <c r="L2596" s="22">
        <v>956821294</v>
      </c>
      <c r="M2596" s="22">
        <v>0</v>
      </c>
      <c r="N2596" s="21" t="s">
        <v>12505</v>
      </c>
      <c r="O2596" s="8">
        <v>44661</v>
      </c>
      <c r="P2596" s="21" t="s">
        <v>12506</v>
      </c>
      <c r="Q2596" s="22">
        <f>Table1_2[[#This Row],[Bank Deposit]]-Table1_2[[#This Row],[Saving Accounts]]</f>
        <v>216937.54846388</v>
      </c>
      <c r="R2596" s="22">
        <f>IF(AND(Table1_2[[#This Row],[Bank Deposit]]&gt;=500000),Table1_2[[#This Row],[Bank Deposit]]+Table1_2[[#This Row],[Bank Deposit]]*0.02,Table1_2[[#This Row],[Bank Deposit]])</f>
        <v>351614</v>
      </c>
    </row>
    <row r="2597" spans="1:18" x14ac:dyDescent="0.25">
      <c r="A2597" s="21" t="s">
        <v>800</v>
      </c>
      <c r="B2597">
        <v>173356018</v>
      </c>
      <c r="C2597">
        <v>59</v>
      </c>
      <c r="D2597" s="8">
        <v>23156.25</v>
      </c>
      <c r="E2597" s="21" t="s">
        <v>12</v>
      </c>
      <c r="F2597" s="21" t="s">
        <v>176</v>
      </c>
      <c r="G2597" s="21" t="s">
        <v>14</v>
      </c>
      <c r="H2597" s="22">
        <v>78332</v>
      </c>
      <c r="I2597" s="22">
        <v>78074.947368180001</v>
      </c>
      <c r="J2597" s="21" t="s">
        <v>802</v>
      </c>
      <c r="K2597" s="21"/>
      <c r="L2597" s="22">
        <v>3256363341</v>
      </c>
      <c r="M2597" s="22">
        <v>11443091814</v>
      </c>
      <c r="N2597" s="21" t="s">
        <v>12515</v>
      </c>
      <c r="O2597" s="8">
        <v>44668</v>
      </c>
      <c r="P2597" s="21" t="s">
        <v>12516</v>
      </c>
      <c r="Q2597" s="22">
        <f>Table1_2[[#This Row],[Bank Deposit]]-Table1_2[[#This Row],[Saving Accounts]]</f>
        <v>257.05263181999908</v>
      </c>
      <c r="R2597" s="22">
        <f>IF(AND(Table1_2[[#This Row],[Bank Deposit]]&gt;=500000),Table1_2[[#This Row],[Bank Deposit]]+Table1_2[[#This Row],[Bank Deposit]]*0.02,Table1_2[[#This Row],[Bank Deposit]])</f>
        <v>78332</v>
      </c>
    </row>
    <row r="2598" spans="1:18" x14ac:dyDescent="0.25">
      <c r="A2598" s="21" t="s">
        <v>3813</v>
      </c>
      <c r="B2598">
        <v>988403910</v>
      </c>
      <c r="C2598">
        <v>43</v>
      </c>
      <c r="D2598" s="8">
        <v>29000.25</v>
      </c>
      <c r="E2598" s="21" t="s">
        <v>1094</v>
      </c>
      <c r="F2598" s="21" t="s">
        <v>147</v>
      </c>
      <c r="G2598" s="21" t="s">
        <v>3583</v>
      </c>
      <c r="H2598" s="22">
        <v>2463157</v>
      </c>
      <c r="I2598" s="22">
        <v>371744.49360384</v>
      </c>
      <c r="J2598" s="21" t="s">
        <v>3815</v>
      </c>
      <c r="K2598" s="21"/>
      <c r="L2598" s="22">
        <v>840366292</v>
      </c>
      <c r="M2598" s="22">
        <v>720377864</v>
      </c>
      <c r="N2598" s="21" t="s">
        <v>12515</v>
      </c>
      <c r="O2598" s="8">
        <v>44406</v>
      </c>
      <c r="P2598" s="21" t="s">
        <v>12527</v>
      </c>
      <c r="Q2598" s="22">
        <f>Table1_2[[#This Row],[Bank Deposit]]-Table1_2[[#This Row],[Saving Accounts]]</f>
        <v>2091412.50639616</v>
      </c>
      <c r="R2598" s="22">
        <f>IF(AND(Table1_2[[#This Row],[Bank Deposit]]&gt;=500000),Table1_2[[#This Row],[Bank Deposit]]+Table1_2[[#This Row],[Bank Deposit]]*0.02,Table1_2[[#This Row],[Bank Deposit]])</f>
        <v>2512420.14</v>
      </c>
    </row>
    <row r="2599" spans="1:18" x14ac:dyDescent="0.25">
      <c r="A2599" s="21" t="s">
        <v>2411</v>
      </c>
      <c r="B2599">
        <v>143713603</v>
      </c>
      <c r="C2599">
        <v>67</v>
      </c>
      <c r="D2599" s="8">
        <v>20234.25</v>
      </c>
      <c r="E2599" s="21" t="s">
        <v>12</v>
      </c>
      <c r="F2599" s="21" t="s">
        <v>665</v>
      </c>
      <c r="G2599" s="21" t="s">
        <v>1964</v>
      </c>
      <c r="H2599" s="22">
        <v>295346</v>
      </c>
      <c r="I2599" s="22">
        <v>86634.7131276</v>
      </c>
      <c r="J2599" s="21" t="s">
        <v>2413</v>
      </c>
      <c r="K2599" s="21"/>
      <c r="L2599" s="22">
        <v>568741971</v>
      </c>
      <c r="M2599" s="22">
        <v>0</v>
      </c>
      <c r="N2599" s="21" t="s">
        <v>12522</v>
      </c>
      <c r="O2599" s="8">
        <v>44362</v>
      </c>
      <c r="P2599" s="21" t="s">
        <v>12510</v>
      </c>
      <c r="Q2599" s="22">
        <f>Table1_2[[#This Row],[Bank Deposit]]-Table1_2[[#This Row],[Saving Accounts]]</f>
        <v>208711.2868724</v>
      </c>
      <c r="R2599" s="22">
        <f>IF(AND(Table1_2[[#This Row],[Bank Deposit]]&gt;=500000),Table1_2[[#This Row],[Bank Deposit]]+Table1_2[[#This Row],[Bank Deposit]]*0.02,Table1_2[[#This Row],[Bank Deposit]])</f>
        <v>295346</v>
      </c>
    </row>
    <row r="2600" spans="1:18" x14ac:dyDescent="0.25">
      <c r="A2600" s="21" t="s">
        <v>8969</v>
      </c>
      <c r="B2600">
        <v>860663910</v>
      </c>
      <c r="C2600">
        <v>88</v>
      </c>
      <c r="D2600" s="8">
        <v>38173.25</v>
      </c>
      <c r="E2600" s="21" t="s">
        <v>1094</v>
      </c>
      <c r="F2600" s="21" t="s">
        <v>15539</v>
      </c>
      <c r="G2600" s="21" t="s">
        <v>4074</v>
      </c>
      <c r="H2600" s="22">
        <v>868112</v>
      </c>
      <c r="I2600" s="22">
        <v>197222.04922918777</v>
      </c>
      <c r="J2600" s="21" t="s">
        <v>8972</v>
      </c>
      <c r="K2600" s="21"/>
      <c r="L2600" s="22">
        <v>24162768</v>
      </c>
      <c r="M2600" s="22">
        <v>0</v>
      </c>
      <c r="N2600" s="21" t="s">
        <v>12522</v>
      </c>
      <c r="O2600" s="8">
        <v>44357</v>
      </c>
      <c r="P2600" s="21" t="s">
        <v>12510</v>
      </c>
      <c r="Q2600" s="22">
        <f>Table1_2[[#This Row],[Bank Deposit]]-Table1_2[[#This Row],[Saving Accounts]]</f>
        <v>670889.95077081223</v>
      </c>
      <c r="R2600" s="22">
        <f>IF(AND(Table1_2[[#This Row],[Bank Deposit]]&gt;=500000),Table1_2[[#This Row],[Bank Deposit]]+Table1_2[[#This Row],[Bank Deposit]]*0.02,Table1_2[[#This Row],[Bank Deposit]])</f>
        <v>885474.24</v>
      </c>
    </row>
    <row r="2601" spans="1:18" x14ac:dyDescent="0.25">
      <c r="A2601" s="21" t="s">
        <v>8662</v>
      </c>
      <c r="B2601">
        <v>518915884</v>
      </c>
      <c r="C2601">
        <v>51</v>
      </c>
      <c r="D2601" s="8">
        <v>26078.25</v>
      </c>
      <c r="E2601" s="21" t="s">
        <v>12</v>
      </c>
      <c r="F2601" s="21" t="s">
        <v>251</v>
      </c>
      <c r="G2601" s="21" t="s">
        <v>3820</v>
      </c>
      <c r="H2601" s="22">
        <v>239454</v>
      </c>
      <c r="I2601" s="22">
        <v>44548.358025599999</v>
      </c>
      <c r="J2601" s="21" t="s">
        <v>8664</v>
      </c>
      <c r="K2601" s="21"/>
      <c r="L2601" s="22">
        <v>2151321795</v>
      </c>
      <c r="M2601" s="22">
        <v>0</v>
      </c>
      <c r="N2601" s="21" t="s">
        <v>12539</v>
      </c>
      <c r="O2601" s="8">
        <v>44465</v>
      </c>
      <c r="P2601" s="21" t="s">
        <v>12566</v>
      </c>
      <c r="Q2601" s="22">
        <f>Table1_2[[#This Row],[Bank Deposit]]-Table1_2[[#This Row],[Saving Accounts]]</f>
        <v>194905.6419744</v>
      </c>
      <c r="R2601" s="22">
        <f>IF(AND(Table1_2[[#This Row],[Bank Deposit]]&gt;=500000),Table1_2[[#This Row],[Bank Deposit]]+Table1_2[[#This Row],[Bank Deposit]]*0.02,Table1_2[[#This Row],[Bank Deposit]])</f>
        <v>239454</v>
      </c>
    </row>
    <row r="2602" spans="1:18" x14ac:dyDescent="0.25">
      <c r="A2602" s="21" t="s">
        <v>6489</v>
      </c>
      <c r="B2602">
        <v>413993051</v>
      </c>
      <c r="C2602">
        <v>41</v>
      </c>
      <c r="D2602" s="8">
        <v>29730.75</v>
      </c>
      <c r="E2602" s="21" t="s">
        <v>12</v>
      </c>
      <c r="F2602" s="21" t="s">
        <v>825</v>
      </c>
      <c r="G2602" s="21" t="s">
        <v>4066</v>
      </c>
      <c r="H2602" s="22">
        <v>437621</v>
      </c>
      <c r="I2602" s="22">
        <v>125699.70366</v>
      </c>
      <c r="J2602" s="21" t="s">
        <v>6491</v>
      </c>
      <c r="K2602" s="21"/>
      <c r="L2602" s="22">
        <v>3258666642</v>
      </c>
      <c r="M2602" s="22">
        <v>1364888448</v>
      </c>
      <c r="N2602" s="21" t="s">
        <v>12515</v>
      </c>
      <c r="O2602" s="8">
        <v>44417</v>
      </c>
      <c r="P2602" s="21" t="s">
        <v>12527</v>
      </c>
      <c r="Q2602" s="22">
        <f>Table1_2[[#This Row],[Bank Deposit]]-Table1_2[[#This Row],[Saving Accounts]]</f>
        <v>311921.29634</v>
      </c>
      <c r="R2602" s="22">
        <f>IF(AND(Table1_2[[#This Row],[Bank Deposit]]&gt;=500000),Table1_2[[#This Row],[Bank Deposit]]+Table1_2[[#This Row],[Bank Deposit]]*0.02,Table1_2[[#This Row],[Bank Deposit]])</f>
        <v>437621</v>
      </c>
    </row>
    <row r="2603" spans="1:18" x14ac:dyDescent="0.25">
      <c r="A2603" s="21" t="s">
        <v>1887</v>
      </c>
      <c r="B2603">
        <v>125926431</v>
      </c>
      <c r="C2603">
        <v>47</v>
      </c>
      <c r="D2603" s="8">
        <v>27539.25</v>
      </c>
      <c r="E2603" s="21" t="s">
        <v>1094</v>
      </c>
      <c r="F2603" s="21" t="s">
        <v>1146</v>
      </c>
      <c r="G2603" s="21" t="s">
        <v>14</v>
      </c>
      <c r="H2603" s="22">
        <v>277273</v>
      </c>
      <c r="I2603" s="22">
        <v>109324.940256</v>
      </c>
      <c r="J2603" s="21" t="s">
        <v>1889</v>
      </c>
      <c r="K2603" s="21"/>
      <c r="L2603" s="22">
        <v>2843712768</v>
      </c>
      <c r="M2603" s="22">
        <v>0</v>
      </c>
      <c r="N2603" s="21" t="s">
        <v>12525</v>
      </c>
      <c r="O2603" s="8">
        <v>44304</v>
      </c>
      <c r="P2603" s="21" t="s">
        <v>12564</v>
      </c>
      <c r="Q2603" s="22">
        <f>Table1_2[[#This Row],[Bank Deposit]]-Table1_2[[#This Row],[Saving Accounts]]</f>
        <v>167948.059744</v>
      </c>
      <c r="R2603" s="22">
        <f>IF(AND(Table1_2[[#This Row],[Bank Deposit]]&gt;=500000),Table1_2[[#This Row],[Bank Deposit]]+Table1_2[[#This Row],[Bank Deposit]]*0.02,Table1_2[[#This Row],[Bank Deposit]])</f>
        <v>277273</v>
      </c>
    </row>
    <row r="2604" spans="1:18" x14ac:dyDescent="0.25">
      <c r="A2604" s="21" t="s">
        <v>2351</v>
      </c>
      <c r="B2604">
        <v>356089885</v>
      </c>
      <c r="C2604">
        <v>75</v>
      </c>
      <c r="D2604" s="8">
        <v>17312.25</v>
      </c>
      <c r="E2604" s="21" t="s">
        <v>1094</v>
      </c>
      <c r="F2604" s="21" t="s">
        <v>1927</v>
      </c>
      <c r="G2604" s="21" t="s">
        <v>1964</v>
      </c>
      <c r="H2604" s="22">
        <v>274936</v>
      </c>
      <c r="I2604" s="22">
        <v>163641.75281999999</v>
      </c>
      <c r="J2604" s="21" t="s">
        <v>2353</v>
      </c>
      <c r="K2604" s="21"/>
      <c r="L2604" s="22">
        <v>1064689821</v>
      </c>
      <c r="M2604" s="22">
        <v>0</v>
      </c>
      <c r="N2604" s="21" t="s">
        <v>12505</v>
      </c>
      <c r="O2604" s="8">
        <v>44239</v>
      </c>
      <c r="P2604" s="21" t="s">
        <v>12512</v>
      </c>
      <c r="Q2604" s="22">
        <f>Table1_2[[#This Row],[Bank Deposit]]-Table1_2[[#This Row],[Saving Accounts]]</f>
        <v>111294.24718000001</v>
      </c>
      <c r="R2604" s="22">
        <f>IF(AND(Table1_2[[#This Row],[Bank Deposit]]&gt;=500000),Table1_2[[#This Row],[Bank Deposit]]+Table1_2[[#This Row],[Bank Deposit]]*0.02,Table1_2[[#This Row],[Bank Deposit]])</f>
        <v>274936</v>
      </c>
    </row>
    <row r="2605" spans="1:18" x14ac:dyDescent="0.25">
      <c r="A2605" s="21" t="s">
        <v>2351</v>
      </c>
      <c r="B2605">
        <v>576374245</v>
      </c>
      <c r="C2605">
        <v>36</v>
      </c>
      <c r="D2605" s="8">
        <v>31557</v>
      </c>
      <c r="E2605" s="21" t="s">
        <v>12</v>
      </c>
      <c r="F2605" s="21" t="s">
        <v>385</v>
      </c>
      <c r="G2605" s="21" t="s">
        <v>3583</v>
      </c>
      <c r="H2605" s="22">
        <v>1170584</v>
      </c>
      <c r="I2605" s="22">
        <v>366055.39948319999</v>
      </c>
      <c r="J2605" s="21" t="s">
        <v>7983</v>
      </c>
      <c r="K2605" s="21"/>
      <c r="L2605" s="22">
        <v>1064689821</v>
      </c>
      <c r="M2605" s="22">
        <v>0</v>
      </c>
      <c r="N2605" s="21" t="s">
        <v>12539</v>
      </c>
      <c r="O2605" s="8">
        <v>44573</v>
      </c>
      <c r="P2605" s="21" t="s">
        <v>12566</v>
      </c>
      <c r="Q2605" s="22">
        <f>Table1_2[[#This Row],[Bank Deposit]]-Table1_2[[#This Row],[Saving Accounts]]</f>
        <v>804528.60051680007</v>
      </c>
      <c r="R2605" s="22">
        <f>IF(AND(Table1_2[[#This Row],[Bank Deposit]]&gt;=500000),Table1_2[[#This Row],[Bank Deposit]]+Table1_2[[#This Row],[Bank Deposit]]*0.02,Table1_2[[#This Row],[Bank Deposit]])</f>
        <v>1193995.68</v>
      </c>
    </row>
    <row r="2606" spans="1:18" x14ac:dyDescent="0.25">
      <c r="A2606" s="21" t="s">
        <v>1597</v>
      </c>
      <c r="B2606">
        <v>266586720</v>
      </c>
      <c r="C2606">
        <v>46</v>
      </c>
      <c r="D2606" s="8">
        <v>27904.5</v>
      </c>
      <c r="E2606" s="21" t="s">
        <v>1094</v>
      </c>
      <c r="F2606" s="21" t="s">
        <v>139</v>
      </c>
      <c r="G2606" s="21" t="s">
        <v>14</v>
      </c>
      <c r="H2606" s="22">
        <v>776428</v>
      </c>
      <c r="I2606" s="22">
        <v>323312.57378784003</v>
      </c>
      <c r="J2606" s="21" t="s">
        <v>1599</v>
      </c>
      <c r="K2606" s="21"/>
      <c r="L2606" s="22">
        <v>3094688025</v>
      </c>
      <c r="M2606" s="22">
        <v>0</v>
      </c>
      <c r="N2606" s="21" t="s">
        <v>12525</v>
      </c>
      <c r="O2606" s="8">
        <v>44555</v>
      </c>
      <c r="P2606" s="21" t="s">
        <v>12564</v>
      </c>
      <c r="Q2606" s="22">
        <f>Table1_2[[#This Row],[Bank Deposit]]-Table1_2[[#This Row],[Saving Accounts]]</f>
        <v>453115.42621215997</v>
      </c>
      <c r="R2606" s="22">
        <f>IF(AND(Table1_2[[#This Row],[Bank Deposit]]&gt;=500000),Table1_2[[#This Row],[Bank Deposit]]+Table1_2[[#This Row],[Bank Deposit]]*0.02,Table1_2[[#This Row],[Bank Deposit]])</f>
        <v>791956.56</v>
      </c>
    </row>
    <row r="2607" spans="1:18" x14ac:dyDescent="0.25">
      <c r="A2607" s="21" t="s">
        <v>7098</v>
      </c>
      <c r="B2607">
        <v>400089203</v>
      </c>
      <c r="C2607">
        <v>40</v>
      </c>
      <c r="D2607" s="8">
        <v>30096</v>
      </c>
      <c r="E2607" s="21" t="s">
        <v>12</v>
      </c>
      <c r="F2607" s="21" t="s">
        <v>256</v>
      </c>
      <c r="G2607" s="21" t="s">
        <v>4148</v>
      </c>
      <c r="H2607" s="22">
        <v>381603</v>
      </c>
      <c r="I2607" s="22">
        <v>193079.48806800001</v>
      </c>
      <c r="J2607" s="21" t="s">
        <v>7100</v>
      </c>
      <c r="K2607" s="21"/>
      <c r="L2607" s="22">
        <v>3385927272</v>
      </c>
      <c r="M2607" s="22">
        <v>0</v>
      </c>
      <c r="N2607" s="21" t="s">
        <v>12505</v>
      </c>
      <c r="O2607" s="8">
        <v>44679</v>
      </c>
      <c r="P2607" s="21" t="s">
        <v>12510</v>
      </c>
      <c r="Q2607" s="22">
        <f>Table1_2[[#This Row],[Bank Deposit]]-Table1_2[[#This Row],[Saving Accounts]]</f>
        <v>188523.51193199999</v>
      </c>
      <c r="R2607" s="22">
        <f>IF(AND(Table1_2[[#This Row],[Bank Deposit]]&gt;=500000),Table1_2[[#This Row],[Bank Deposit]]+Table1_2[[#This Row],[Bank Deposit]]*0.02,Table1_2[[#This Row],[Bank Deposit]])</f>
        <v>381603</v>
      </c>
    </row>
    <row r="2608" spans="1:18" x14ac:dyDescent="0.25">
      <c r="A2608" s="21" t="s">
        <v>81</v>
      </c>
      <c r="B2608">
        <v>766319894</v>
      </c>
      <c r="C2608">
        <v>76</v>
      </c>
      <c r="D2608" s="8">
        <v>16947</v>
      </c>
      <c r="E2608" s="21" t="s">
        <v>12</v>
      </c>
      <c r="F2608" s="21" t="s">
        <v>83</v>
      </c>
      <c r="G2608" s="21" t="s">
        <v>14</v>
      </c>
      <c r="H2608" s="22">
        <v>682906</v>
      </c>
      <c r="I2608" s="22">
        <v>251640.38465280001</v>
      </c>
      <c r="J2608" s="21" t="s">
        <v>85</v>
      </c>
      <c r="K2608" s="21"/>
      <c r="L2608" s="22">
        <v>2809815912</v>
      </c>
      <c r="M2608" s="22">
        <v>0</v>
      </c>
      <c r="N2608" s="21" t="s">
        <v>12539</v>
      </c>
      <c r="O2608" s="8">
        <v>44235</v>
      </c>
      <c r="P2608" s="21" t="s">
        <v>12566</v>
      </c>
      <c r="Q2608" s="22">
        <f>Table1_2[[#This Row],[Bank Deposit]]-Table1_2[[#This Row],[Saving Accounts]]</f>
        <v>431265.61534719996</v>
      </c>
      <c r="R2608" s="22">
        <f>IF(AND(Table1_2[[#This Row],[Bank Deposit]]&gt;=500000),Table1_2[[#This Row],[Bank Deposit]]+Table1_2[[#This Row],[Bank Deposit]]*0.02,Table1_2[[#This Row],[Bank Deposit]])</f>
        <v>696564.12</v>
      </c>
    </row>
    <row r="2609" spans="1:18" x14ac:dyDescent="0.25">
      <c r="A2609" s="21" t="s">
        <v>7139</v>
      </c>
      <c r="B2609">
        <v>979458478</v>
      </c>
      <c r="C2609">
        <v>64</v>
      </c>
      <c r="D2609" s="8">
        <v>21330</v>
      </c>
      <c r="E2609" s="21" t="s">
        <v>12</v>
      </c>
      <c r="F2609" s="21" t="s">
        <v>523</v>
      </c>
      <c r="G2609" s="21" t="s">
        <v>4105</v>
      </c>
      <c r="H2609" s="22">
        <v>55302</v>
      </c>
      <c r="I2609" s="22">
        <v>71552.398679999998</v>
      </c>
      <c r="J2609" s="21" t="s">
        <v>7141</v>
      </c>
      <c r="K2609" s="21"/>
      <c r="L2609" s="22">
        <v>1353420969</v>
      </c>
      <c r="M2609" s="22">
        <v>0</v>
      </c>
      <c r="N2609" s="21" t="s">
        <v>12522</v>
      </c>
      <c r="O2609" s="8">
        <v>44617</v>
      </c>
      <c r="P2609" s="21" t="s">
        <v>12512</v>
      </c>
      <c r="Q2609" s="22">
        <f>Table1_2[[#This Row],[Bank Deposit]]-Table1_2[[#This Row],[Saving Accounts]]</f>
        <v>-16250.398679999998</v>
      </c>
      <c r="R2609" s="22">
        <f>IF(AND(Table1_2[[#This Row],[Bank Deposit]]&gt;=500000),Table1_2[[#This Row],[Bank Deposit]]+Table1_2[[#This Row],[Bank Deposit]]*0.02,Table1_2[[#This Row],[Bank Deposit]])</f>
        <v>55302</v>
      </c>
    </row>
    <row r="2610" spans="1:18" x14ac:dyDescent="0.25">
      <c r="A2610" s="21" t="s">
        <v>5793</v>
      </c>
      <c r="B2610">
        <v>398267060</v>
      </c>
      <c r="C2610">
        <v>28</v>
      </c>
      <c r="D2610" s="8">
        <v>34479</v>
      </c>
      <c r="E2610" s="21" t="s">
        <v>1094</v>
      </c>
      <c r="F2610" s="21" t="s">
        <v>246</v>
      </c>
      <c r="G2610" s="21" t="s">
        <v>4105</v>
      </c>
      <c r="H2610" s="22">
        <v>273886</v>
      </c>
      <c r="I2610" s="22">
        <v>171113.61141504001</v>
      </c>
      <c r="J2610" s="21" t="s">
        <v>5795</v>
      </c>
      <c r="K2610" s="21"/>
      <c r="L2610" s="22">
        <v>1959421728</v>
      </c>
      <c r="M2610" s="22">
        <v>17472947184</v>
      </c>
      <c r="N2610" s="21" t="s">
        <v>12515</v>
      </c>
      <c r="O2610" s="8">
        <v>44218</v>
      </c>
      <c r="P2610" s="21" t="s">
        <v>12516</v>
      </c>
      <c r="Q2610" s="22">
        <f>Table1_2[[#This Row],[Bank Deposit]]-Table1_2[[#This Row],[Saving Accounts]]</f>
        <v>102772.38858495999</v>
      </c>
      <c r="R2610" s="22">
        <f>IF(AND(Table1_2[[#This Row],[Bank Deposit]]&gt;=500000),Table1_2[[#This Row],[Bank Deposit]]+Table1_2[[#This Row],[Bank Deposit]]*0.02,Table1_2[[#This Row],[Bank Deposit]])</f>
        <v>273886</v>
      </c>
    </row>
    <row r="2611" spans="1:18" x14ac:dyDescent="0.25">
      <c r="A2611" s="21" t="s">
        <v>392</v>
      </c>
      <c r="B2611">
        <v>465242193</v>
      </c>
      <c r="C2611">
        <v>84</v>
      </c>
      <c r="D2611" s="8">
        <v>14025</v>
      </c>
      <c r="E2611" s="21" t="s">
        <v>12</v>
      </c>
      <c r="F2611" s="21" t="s">
        <v>256</v>
      </c>
      <c r="G2611" s="21" t="s">
        <v>14</v>
      </c>
      <c r="J2611" s="21" t="s">
        <v>393</v>
      </c>
      <c r="K2611" s="21"/>
      <c r="L2611" s="22">
        <v>2550973635</v>
      </c>
      <c r="M2611" s="22">
        <v>841410801</v>
      </c>
      <c r="N2611" s="21" t="s">
        <v>12515</v>
      </c>
      <c r="O2611" s="8">
        <v>44553</v>
      </c>
      <c r="P2611" s="21" t="s">
        <v>12527</v>
      </c>
      <c r="Q2611" s="22">
        <f>Table1_2[[#This Row],[Bank Deposit]]-Table1_2[[#This Row],[Saving Accounts]]</f>
        <v>0</v>
      </c>
      <c r="R2611" s="22">
        <f>IF(AND(Table1_2[[#This Row],[Bank Deposit]]&gt;=500000),Table1_2[[#This Row],[Bank Deposit]]+Table1_2[[#This Row],[Bank Deposit]]*0.02,Table1_2[[#This Row],[Bank Deposit]])</f>
        <v>0</v>
      </c>
    </row>
    <row r="2612" spans="1:18" x14ac:dyDescent="0.25">
      <c r="A2612" s="21" t="s">
        <v>8154</v>
      </c>
      <c r="B2612">
        <v>730137715</v>
      </c>
      <c r="C2612">
        <v>52</v>
      </c>
      <c r="D2612" s="8">
        <v>25713</v>
      </c>
      <c r="E2612" s="21" t="s">
        <v>12</v>
      </c>
      <c r="F2612" s="21" t="s">
        <v>399</v>
      </c>
      <c r="G2612" s="21" t="s">
        <v>3331</v>
      </c>
      <c r="H2612" s="22">
        <v>3386869</v>
      </c>
      <c r="I2612" s="22">
        <v>741795.45357060002</v>
      </c>
      <c r="J2612" s="21" t="s">
        <v>8156</v>
      </c>
      <c r="K2612" s="21"/>
      <c r="L2612" s="22">
        <v>1133451693</v>
      </c>
      <c r="M2612" s="22">
        <v>0</v>
      </c>
      <c r="N2612" s="21" t="s">
        <v>12525</v>
      </c>
      <c r="O2612" s="8">
        <v>44281</v>
      </c>
      <c r="P2612" s="21" t="s">
        <v>12564</v>
      </c>
      <c r="Q2612" s="22">
        <f>Table1_2[[#This Row],[Bank Deposit]]-Table1_2[[#This Row],[Saving Accounts]]</f>
        <v>2645073.5464293999</v>
      </c>
      <c r="R2612" s="22">
        <f>IF(AND(Table1_2[[#This Row],[Bank Deposit]]&gt;=500000),Table1_2[[#This Row],[Bank Deposit]]+Table1_2[[#This Row],[Bank Deposit]]*0.02,Table1_2[[#This Row],[Bank Deposit]])</f>
        <v>3454606.38</v>
      </c>
    </row>
    <row r="2613" spans="1:18" x14ac:dyDescent="0.25">
      <c r="A2613" s="21" t="s">
        <v>5646</v>
      </c>
      <c r="B2613">
        <v>756894845</v>
      </c>
      <c r="C2613">
        <v>26</v>
      </c>
      <c r="D2613" s="8">
        <v>35209.5</v>
      </c>
      <c r="E2613" s="21" t="s">
        <v>1094</v>
      </c>
      <c r="F2613" s="21" t="s">
        <v>155</v>
      </c>
      <c r="G2613" s="21" t="s">
        <v>4066</v>
      </c>
      <c r="H2613" s="22">
        <v>96517</v>
      </c>
      <c r="I2613" s="22">
        <v>66426.261056999996</v>
      </c>
      <c r="J2613" s="21" t="s">
        <v>5648</v>
      </c>
      <c r="K2613" s="21"/>
      <c r="L2613" s="22">
        <v>1441582296</v>
      </c>
      <c r="M2613" s="22">
        <v>0</v>
      </c>
      <c r="N2613" s="21" t="s">
        <v>12505</v>
      </c>
      <c r="O2613" s="8">
        <v>44453</v>
      </c>
      <c r="P2613" s="21" t="s">
        <v>12506</v>
      </c>
      <c r="Q2613" s="22">
        <f>Table1_2[[#This Row],[Bank Deposit]]-Table1_2[[#This Row],[Saving Accounts]]</f>
        <v>30090.738943000004</v>
      </c>
      <c r="R2613" s="22">
        <f>IF(AND(Table1_2[[#This Row],[Bank Deposit]]&gt;=500000),Table1_2[[#This Row],[Bank Deposit]]+Table1_2[[#This Row],[Bank Deposit]]*0.02,Table1_2[[#This Row],[Bank Deposit]])</f>
        <v>96517</v>
      </c>
    </row>
    <row r="2614" spans="1:18" x14ac:dyDescent="0.25">
      <c r="A2614" s="21" t="s">
        <v>3728</v>
      </c>
      <c r="B2614">
        <v>637508439</v>
      </c>
      <c r="C2614">
        <v>21</v>
      </c>
      <c r="D2614" s="8">
        <v>37035.75</v>
      </c>
      <c r="E2614" s="21" t="s">
        <v>1094</v>
      </c>
      <c r="F2614" s="21" t="s">
        <v>519</v>
      </c>
      <c r="G2614" s="21" t="s">
        <v>3583</v>
      </c>
      <c r="H2614" s="22">
        <v>1167759</v>
      </c>
      <c r="I2614" s="22">
        <v>441589.531005</v>
      </c>
      <c r="J2614" s="21" t="s">
        <v>3730</v>
      </c>
      <c r="K2614" s="21"/>
      <c r="L2614" s="22">
        <v>2925054153</v>
      </c>
      <c r="M2614" s="22">
        <v>0</v>
      </c>
      <c r="N2614" s="21" t="s">
        <v>12509</v>
      </c>
      <c r="O2614" s="8">
        <v>44216</v>
      </c>
      <c r="P2614" s="21" t="s">
        <v>12519</v>
      </c>
      <c r="Q2614" s="22">
        <f>Table1_2[[#This Row],[Bank Deposit]]-Table1_2[[#This Row],[Saving Accounts]]</f>
        <v>726169.468995</v>
      </c>
      <c r="R2614" s="22">
        <f>IF(AND(Table1_2[[#This Row],[Bank Deposit]]&gt;=500000),Table1_2[[#This Row],[Bank Deposit]]+Table1_2[[#This Row],[Bank Deposit]]*0.02,Table1_2[[#This Row],[Bank Deposit]])</f>
        <v>1191114.18</v>
      </c>
    </row>
    <row r="2615" spans="1:18" x14ac:dyDescent="0.25">
      <c r="A2615" s="21" t="s">
        <v>2037</v>
      </c>
      <c r="B2615">
        <v>920076730</v>
      </c>
      <c r="C2615">
        <v>42</v>
      </c>
      <c r="D2615" s="8">
        <v>29365.5</v>
      </c>
      <c r="E2615" s="21" t="s">
        <v>1094</v>
      </c>
      <c r="F2615" s="21" t="s">
        <v>881</v>
      </c>
      <c r="G2615" s="21" t="s">
        <v>1964</v>
      </c>
      <c r="H2615" s="22">
        <v>93662</v>
      </c>
      <c r="I2615" s="22">
        <v>40649.1453368</v>
      </c>
      <c r="J2615" s="21" t="s">
        <v>2039</v>
      </c>
      <c r="K2615" s="21"/>
      <c r="L2615" s="22">
        <v>1339621752</v>
      </c>
      <c r="M2615" s="22">
        <v>0</v>
      </c>
      <c r="N2615" s="21" t="s">
        <v>12522</v>
      </c>
      <c r="O2615" s="8">
        <v>44244</v>
      </c>
      <c r="P2615" s="21" t="s">
        <v>12510</v>
      </c>
      <c r="Q2615" s="22">
        <f>Table1_2[[#This Row],[Bank Deposit]]-Table1_2[[#This Row],[Saving Accounts]]</f>
        <v>53012.8546632</v>
      </c>
      <c r="R2615" s="22">
        <f>IF(AND(Table1_2[[#This Row],[Bank Deposit]]&gt;=500000),Table1_2[[#This Row],[Bank Deposit]]+Table1_2[[#This Row],[Bank Deposit]]*0.02,Table1_2[[#This Row],[Bank Deposit]])</f>
        <v>93662</v>
      </c>
    </row>
    <row r="2616" spans="1:18" x14ac:dyDescent="0.25">
      <c r="A2616" s="21" t="s">
        <v>2037</v>
      </c>
      <c r="B2616">
        <v>296279071</v>
      </c>
      <c r="C2616">
        <v>21</v>
      </c>
      <c r="D2616" s="8">
        <v>37035.75</v>
      </c>
      <c r="E2616" s="21" t="s">
        <v>1094</v>
      </c>
      <c r="F2616" s="21" t="s">
        <v>965</v>
      </c>
      <c r="G2616" s="21" t="s">
        <v>4088</v>
      </c>
      <c r="H2616" s="22">
        <v>1115098</v>
      </c>
      <c r="I2616" s="22">
        <v>721419.98241599998</v>
      </c>
      <c r="J2616" s="21" t="s">
        <v>4531</v>
      </c>
      <c r="K2616" s="21"/>
      <c r="L2616" s="22">
        <v>1339621752</v>
      </c>
      <c r="M2616" s="22">
        <v>0</v>
      </c>
      <c r="N2616" s="21" t="s">
        <v>12539</v>
      </c>
      <c r="O2616" s="8">
        <v>44197</v>
      </c>
      <c r="P2616" s="21" t="s">
        <v>12512</v>
      </c>
      <c r="Q2616" s="22">
        <f>Table1_2[[#This Row],[Bank Deposit]]-Table1_2[[#This Row],[Saving Accounts]]</f>
        <v>393678.01758400002</v>
      </c>
      <c r="R2616" s="22">
        <f>IF(AND(Table1_2[[#This Row],[Bank Deposit]]&gt;=500000),Table1_2[[#This Row],[Bank Deposit]]+Table1_2[[#This Row],[Bank Deposit]]*0.02,Table1_2[[#This Row],[Bank Deposit]])</f>
        <v>1137399.96</v>
      </c>
    </row>
    <row r="2617" spans="1:18" x14ac:dyDescent="0.25">
      <c r="A2617" s="21" t="s">
        <v>4856</v>
      </c>
      <c r="B2617">
        <v>547132319</v>
      </c>
      <c r="C2617">
        <v>75</v>
      </c>
      <c r="D2617" s="8">
        <v>17312.25</v>
      </c>
      <c r="E2617" s="21" t="s">
        <v>1094</v>
      </c>
      <c r="F2617" s="21" t="s">
        <v>610</v>
      </c>
      <c r="G2617" s="21" t="s">
        <v>4066</v>
      </c>
      <c r="H2617" s="22">
        <v>1030505</v>
      </c>
      <c r="I2617" s="22">
        <v>427659.77003007999</v>
      </c>
      <c r="J2617" s="21" t="s">
        <v>4858</v>
      </c>
      <c r="K2617" s="21"/>
      <c r="L2617" s="22">
        <v>252503568</v>
      </c>
      <c r="M2617" s="22">
        <v>0</v>
      </c>
      <c r="N2617" s="21" t="s">
        <v>12505</v>
      </c>
      <c r="O2617" s="8">
        <v>44256</v>
      </c>
      <c r="P2617" s="21" t="s">
        <v>12564</v>
      </c>
      <c r="Q2617" s="22">
        <f>Table1_2[[#This Row],[Bank Deposit]]-Table1_2[[#This Row],[Saving Accounts]]</f>
        <v>602845.22996992001</v>
      </c>
      <c r="R2617" s="22">
        <f>IF(AND(Table1_2[[#This Row],[Bank Deposit]]&gt;=500000),Table1_2[[#This Row],[Bank Deposit]]+Table1_2[[#This Row],[Bank Deposit]]*0.02,Table1_2[[#This Row],[Bank Deposit]])</f>
        <v>1051115.1000000001</v>
      </c>
    </row>
    <row r="2618" spans="1:18" x14ac:dyDescent="0.25">
      <c r="A2618" s="21" t="s">
        <v>5044</v>
      </c>
      <c r="B2618">
        <v>678546781</v>
      </c>
      <c r="C2618">
        <v>41</v>
      </c>
      <c r="D2618" s="8">
        <v>29730.75</v>
      </c>
      <c r="E2618" s="21" t="s">
        <v>1094</v>
      </c>
      <c r="F2618" s="21" t="s">
        <v>909</v>
      </c>
      <c r="G2618" s="21" t="s">
        <v>4220</v>
      </c>
      <c r="H2618" s="22">
        <v>192956</v>
      </c>
      <c r="I2618" s="22">
        <v>59707.128121599999</v>
      </c>
      <c r="J2618" s="21" t="s">
        <v>5046</v>
      </c>
      <c r="K2618" s="21"/>
      <c r="L2618" s="22">
        <v>2544943604</v>
      </c>
      <c r="M2618" s="22">
        <v>0</v>
      </c>
      <c r="N2618" s="21" t="s">
        <v>12525</v>
      </c>
      <c r="O2618" s="8">
        <v>44580</v>
      </c>
      <c r="P2618" s="21" t="s">
        <v>12506</v>
      </c>
      <c r="Q2618" s="22">
        <f>Table1_2[[#This Row],[Bank Deposit]]-Table1_2[[#This Row],[Saving Accounts]]</f>
        <v>133248.87187840001</v>
      </c>
      <c r="R2618" s="22">
        <f>IF(AND(Table1_2[[#This Row],[Bank Deposit]]&gt;=500000),Table1_2[[#This Row],[Bank Deposit]]+Table1_2[[#This Row],[Bank Deposit]]*0.02,Table1_2[[#This Row],[Bank Deposit]])</f>
        <v>192956</v>
      </c>
    </row>
    <row r="2619" spans="1:18" x14ac:dyDescent="0.25">
      <c r="A2619" s="21" t="s">
        <v>3082</v>
      </c>
      <c r="B2619">
        <v>962101713</v>
      </c>
      <c r="C2619">
        <v>26</v>
      </c>
      <c r="D2619" s="8">
        <v>35209.5</v>
      </c>
      <c r="E2619" s="21" t="s">
        <v>1094</v>
      </c>
      <c r="F2619" s="21" t="s">
        <v>874</v>
      </c>
      <c r="G2619" s="21" t="s">
        <v>3058</v>
      </c>
      <c r="H2619" s="22">
        <v>514862</v>
      </c>
      <c r="I2619" s="22">
        <v>154035.28260119999</v>
      </c>
      <c r="J2619" s="21" t="s">
        <v>3084</v>
      </c>
      <c r="K2619" s="21"/>
      <c r="L2619" s="22">
        <v>330687</v>
      </c>
      <c r="M2619" s="22">
        <v>0</v>
      </c>
      <c r="N2619" s="21" t="s">
        <v>12509</v>
      </c>
      <c r="O2619" s="8">
        <v>44530</v>
      </c>
      <c r="P2619" s="21" t="s">
        <v>12519</v>
      </c>
      <c r="Q2619" s="22">
        <f>Table1_2[[#This Row],[Bank Deposit]]-Table1_2[[#This Row],[Saving Accounts]]</f>
        <v>360826.71739880001</v>
      </c>
      <c r="R2619" s="22">
        <f>IF(AND(Table1_2[[#This Row],[Bank Deposit]]&gt;=500000),Table1_2[[#This Row],[Bank Deposit]]+Table1_2[[#This Row],[Bank Deposit]]*0.02,Table1_2[[#This Row],[Bank Deposit]])</f>
        <v>525159.24</v>
      </c>
    </row>
    <row r="2620" spans="1:18" x14ac:dyDescent="0.25">
      <c r="A2620" s="21" t="s">
        <v>5775</v>
      </c>
      <c r="B2620">
        <v>759678108</v>
      </c>
      <c r="C2620">
        <v>41</v>
      </c>
      <c r="D2620" s="8">
        <v>29730.75</v>
      </c>
      <c r="E2620" s="21" t="s">
        <v>1094</v>
      </c>
      <c r="F2620" s="21" t="s">
        <v>340</v>
      </c>
      <c r="G2620" s="21" t="s">
        <v>4105</v>
      </c>
      <c r="H2620" s="22">
        <v>78211</v>
      </c>
      <c r="I2620" s="22">
        <v>66917.650311000005</v>
      </c>
      <c r="J2620" s="21" t="s">
        <v>5777</v>
      </c>
      <c r="K2620" s="21"/>
      <c r="L2620" s="22">
        <v>10192959</v>
      </c>
      <c r="M2620" s="22">
        <v>0</v>
      </c>
      <c r="N2620" s="21" t="s">
        <v>12509</v>
      </c>
      <c r="O2620" s="8">
        <v>44268</v>
      </c>
      <c r="P2620" s="21" t="s">
        <v>12510</v>
      </c>
      <c r="Q2620" s="22">
        <f>Table1_2[[#This Row],[Bank Deposit]]-Table1_2[[#This Row],[Saving Accounts]]</f>
        <v>11293.349688999995</v>
      </c>
      <c r="R2620" s="22">
        <f>IF(AND(Table1_2[[#This Row],[Bank Deposit]]&gt;=500000),Table1_2[[#This Row],[Bank Deposit]]+Table1_2[[#This Row],[Bank Deposit]]*0.02,Table1_2[[#This Row],[Bank Deposit]])</f>
        <v>78211</v>
      </c>
    </row>
    <row r="2621" spans="1:18" x14ac:dyDescent="0.25">
      <c r="A2621" s="21" t="s">
        <v>905</v>
      </c>
      <c r="B2621">
        <v>182328587</v>
      </c>
      <c r="C2621">
        <v>17</v>
      </c>
      <c r="D2621" s="8">
        <v>38496.75</v>
      </c>
      <c r="E2621" s="21" t="s">
        <v>12</v>
      </c>
      <c r="F2621" s="21" t="s">
        <v>381</v>
      </c>
      <c r="G2621" s="21" t="s">
        <v>14</v>
      </c>
      <c r="H2621" s="22">
        <v>320802</v>
      </c>
      <c r="I2621" s="22">
        <v>228098.55218748</v>
      </c>
      <c r="J2621" s="21" t="s">
        <v>907</v>
      </c>
      <c r="K2621" s="21"/>
      <c r="L2621" s="22">
        <v>914205838</v>
      </c>
      <c r="M2621" s="22">
        <v>0</v>
      </c>
      <c r="N2621" s="21" t="s">
        <v>12522</v>
      </c>
      <c r="O2621" s="8">
        <v>44212</v>
      </c>
      <c r="P2621" s="21" t="s">
        <v>12510</v>
      </c>
      <c r="Q2621" s="22">
        <f>Table1_2[[#This Row],[Bank Deposit]]-Table1_2[[#This Row],[Saving Accounts]]</f>
        <v>92703.447812519997</v>
      </c>
      <c r="R2621" s="22">
        <f>IF(AND(Table1_2[[#This Row],[Bank Deposit]]&gt;=500000),Table1_2[[#This Row],[Bank Deposit]]+Table1_2[[#This Row],[Bank Deposit]]*0.02,Table1_2[[#This Row],[Bank Deposit]])</f>
        <v>320802</v>
      </c>
    </row>
    <row r="2622" spans="1:18" x14ac:dyDescent="0.25">
      <c r="A2622" s="21" t="s">
        <v>2839</v>
      </c>
      <c r="B2622">
        <v>462984968</v>
      </c>
      <c r="C2622">
        <v>51</v>
      </c>
      <c r="D2622" s="8">
        <v>26078.25</v>
      </c>
      <c r="E2622" s="21" t="s">
        <v>1094</v>
      </c>
      <c r="F2622" s="21" t="s">
        <v>1815</v>
      </c>
      <c r="G2622" s="21" t="s">
        <v>2773</v>
      </c>
      <c r="H2622" s="22">
        <v>317247</v>
      </c>
      <c r="I2622" s="22">
        <v>115869.3888</v>
      </c>
      <c r="J2622" s="21" t="s">
        <v>2841</v>
      </c>
      <c r="K2622" s="21"/>
      <c r="L2622" s="22">
        <v>1606626615</v>
      </c>
      <c r="M2622" s="22">
        <v>0</v>
      </c>
      <c r="N2622" s="21" t="s">
        <v>12525</v>
      </c>
      <c r="O2622" s="8">
        <v>44518</v>
      </c>
      <c r="P2622" s="21" t="s">
        <v>12506</v>
      </c>
      <c r="Q2622" s="22">
        <f>Table1_2[[#This Row],[Bank Deposit]]-Table1_2[[#This Row],[Saving Accounts]]</f>
        <v>201377.61119999998</v>
      </c>
      <c r="R2622" s="22">
        <f>IF(AND(Table1_2[[#This Row],[Bank Deposit]]&gt;=500000),Table1_2[[#This Row],[Bank Deposit]]+Table1_2[[#This Row],[Bank Deposit]]*0.02,Table1_2[[#This Row],[Bank Deposit]])</f>
        <v>317247</v>
      </c>
    </row>
    <row r="2623" spans="1:18" x14ac:dyDescent="0.25">
      <c r="A2623" s="21" t="s">
        <v>5328</v>
      </c>
      <c r="B2623">
        <v>202122706</v>
      </c>
      <c r="C2623">
        <v>75</v>
      </c>
      <c r="D2623" s="8">
        <v>17312.25</v>
      </c>
      <c r="E2623" s="21" t="s">
        <v>1094</v>
      </c>
      <c r="F2623" s="21" t="s">
        <v>269</v>
      </c>
      <c r="G2623" s="21" t="s">
        <v>4066</v>
      </c>
      <c r="H2623" s="22">
        <v>629108</v>
      </c>
      <c r="I2623" s="22">
        <v>96169.397951999999</v>
      </c>
      <c r="J2623" s="21" t="s">
        <v>5330</v>
      </c>
      <c r="K2623" s="21"/>
      <c r="L2623" s="22">
        <v>2297629152</v>
      </c>
      <c r="M2623" s="22">
        <v>0</v>
      </c>
      <c r="N2623" s="21" t="s">
        <v>12525</v>
      </c>
      <c r="O2623" s="8">
        <v>44489</v>
      </c>
      <c r="P2623" s="21" t="s">
        <v>12564</v>
      </c>
      <c r="Q2623" s="22">
        <f>Table1_2[[#This Row],[Bank Deposit]]-Table1_2[[#This Row],[Saving Accounts]]</f>
        <v>532938.60204799997</v>
      </c>
      <c r="R2623" s="22">
        <f>IF(AND(Table1_2[[#This Row],[Bank Deposit]]&gt;=500000),Table1_2[[#This Row],[Bank Deposit]]+Table1_2[[#This Row],[Bank Deposit]]*0.02,Table1_2[[#This Row],[Bank Deposit]])</f>
        <v>641690.16</v>
      </c>
    </row>
    <row r="2624" spans="1:18" x14ac:dyDescent="0.25">
      <c r="A2624" s="21" t="s">
        <v>4280</v>
      </c>
      <c r="B2624">
        <v>288258554</v>
      </c>
      <c r="C2624">
        <v>82</v>
      </c>
      <c r="D2624" s="8">
        <v>14755.5</v>
      </c>
      <c r="E2624" s="21" t="s">
        <v>1094</v>
      </c>
      <c r="F2624" s="21" t="s">
        <v>602</v>
      </c>
      <c r="G2624" s="21" t="s">
        <v>4074</v>
      </c>
      <c r="H2624" s="22">
        <v>279570</v>
      </c>
      <c r="I2624" s="22">
        <v>137243.4921</v>
      </c>
      <c r="J2624" s="21" t="s">
        <v>4282</v>
      </c>
      <c r="K2624" s="21"/>
      <c r="L2624" s="22">
        <v>837355008</v>
      </c>
      <c r="M2624" s="22">
        <v>0</v>
      </c>
      <c r="N2624" s="21" t="s">
        <v>12525</v>
      </c>
      <c r="O2624" s="8">
        <v>44604</v>
      </c>
      <c r="P2624" s="21" t="s">
        <v>12561</v>
      </c>
      <c r="Q2624" s="22">
        <f>Table1_2[[#This Row],[Bank Deposit]]-Table1_2[[#This Row],[Saving Accounts]]</f>
        <v>142326.5079</v>
      </c>
      <c r="R2624" s="22">
        <f>IF(AND(Table1_2[[#This Row],[Bank Deposit]]&gt;=500000),Table1_2[[#This Row],[Bank Deposit]]+Table1_2[[#This Row],[Bank Deposit]]*0.02,Table1_2[[#This Row],[Bank Deposit]])</f>
        <v>279570</v>
      </c>
    </row>
    <row r="2625" spans="1:18" x14ac:dyDescent="0.25">
      <c r="A2625" s="21" t="s">
        <v>5000</v>
      </c>
      <c r="B2625">
        <v>666601629</v>
      </c>
      <c r="C2625">
        <v>45</v>
      </c>
      <c r="D2625" s="8">
        <v>28269.75</v>
      </c>
      <c r="E2625" s="21" t="s">
        <v>1094</v>
      </c>
      <c r="F2625" s="21" t="s">
        <v>602</v>
      </c>
      <c r="G2625" s="21" t="s">
        <v>4066</v>
      </c>
      <c r="H2625" s="22">
        <v>1373494</v>
      </c>
      <c r="I2625" s="22">
        <v>202361.51557439999</v>
      </c>
      <c r="J2625" s="21" t="s">
        <v>5002</v>
      </c>
      <c r="K2625" s="21"/>
      <c r="L2625" s="22">
        <v>1384428903</v>
      </c>
      <c r="M2625" s="22">
        <v>0</v>
      </c>
      <c r="N2625" s="21" t="s">
        <v>12505</v>
      </c>
      <c r="O2625" s="8">
        <v>44463</v>
      </c>
      <c r="P2625" s="21" t="s">
        <v>12564</v>
      </c>
      <c r="Q2625" s="22">
        <f>Table1_2[[#This Row],[Bank Deposit]]-Table1_2[[#This Row],[Saving Accounts]]</f>
        <v>1171132.4844255999</v>
      </c>
      <c r="R2625" s="22">
        <f>IF(AND(Table1_2[[#This Row],[Bank Deposit]]&gt;=500000),Table1_2[[#This Row],[Bank Deposit]]+Table1_2[[#This Row],[Bank Deposit]]*0.02,Table1_2[[#This Row],[Bank Deposit]])</f>
        <v>1400963.88</v>
      </c>
    </row>
    <row r="2626" spans="1:18" x14ac:dyDescent="0.25">
      <c r="A2626" s="21" t="s">
        <v>605</v>
      </c>
      <c r="B2626">
        <v>561323360</v>
      </c>
      <c r="C2626">
        <v>57</v>
      </c>
      <c r="D2626" s="8">
        <v>23886.75</v>
      </c>
      <c r="E2626" s="21" t="s">
        <v>12</v>
      </c>
      <c r="F2626" s="21" t="s">
        <v>463</v>
      </c>
      <c r="G2626" s="21" t="s">
        <v>14</v>
      </c>
      <c r="H2626" s="22">
        <v>70249</v>
      </c>
      <c r="I2626" s="22">
        <v>54878.206319999998</v>
      </c>
      <c r="J2626" s="21" t="s">
        <v>608</v>
      </c>
      <c r="K2626" s="21"/>
      <c r="L2626" s="22">
        <v>555483885</v>
      </c>
      <c r="M2626" s="22">
        <v>0</v>
      </c>
      <c r="N2626" s="21" t="s">
        <v>12505</v>
      </c>
      <c r="O2626" s="8">
        <v>44349</v>
      </c>
      <c r="P2626" s="21" t="s">
        <v>12506</v>
      </c>
      <c r="Q2626" s="22">
        <f>Table1_2[[#This Row],[Bank Deposit]]-Table1_2[[#This Row],[Saving Accounts]]</f>
        <v>15370.793680000002</v>
      </c>
      <c r="R2626" s="22">
        <f>IF(AND(Table1_2[[#This Row],[Bank Deposit]]&gt;=500000),Table1_2[[#This Row],[Bank Deposit]]+Table1_2[[#This Row],[Bank Deposit]]*0.02,Table1_2[[#This Row],[Bank Deposit]])</f>
        <v>70249</v>
      </c>
    </row>
    <row r="2627" spans="1:18" x14ac:dyDescent="0.25">
      <c r="A2627" s="21" t="s">
        <v>8292</v>
      </c>
      <c r="B2627">
        <v>878130269</v>
      </c>
      <c r="C2627">
        <v>72</v>
      </c>
      <c r="D2627" s="8">
        <v>18408</v>
      </c>
      <c r="E2627" s="21" t="s">
        <v>12</v>
      </c>
      <c r="F2627" s="21" t="s">
        <v>63</v>
      </c>
      <c r="G2627" s="21" t="s">
        <v>3331</v>
      </c>
      <c r="H2627" s="22">
        <v>677319</v>
      </c>
      <c r="I2627" s="22">
        <v>242851.8101724</v>
      </c>
      <c r="J2627" s="21" t="s">
        <v>8294</v>
      </c>
      <c r="K2627" s="21"/>
      <c r="L2627" s="22">
        <v>501449721</v>
      </c>
      <c r="M2627" s="22">
        <v>321223397</v>
      </c>
      <c r="N2627" s="21" t="s">
        <v>12515</v>
      </c>
      <c r="O2627" s="8">
        <v>44388</v>
      </c>
      <c r="P2627" s="21" t="s">
        <v>12516</v>
      </c>
      <c r="Q2627" s="22">
        <f>Table1_2[[#This Row],[Bank Deposit]]-Table1_2[[#This Row],[Saving Accounts]]</f>
        <v>434467.18982760003</v>
      </c>
      <c r="R2627" s="22">
        <f>IF(AND(Table1_2[[#This Row],[Bank Deposit]]&gt;=500000),Table1_2[[#This Row],[Bank Deposit]]+Table1_2[[#This Row],[Bank Deposit]]*0.02,Table1_2[[#This Row],[Bank Deposit]])</f>
        <v>690865.38</v>
      </c>
    </row>
    <row r="2628" spans="1:18" x14ac:dyDescent="0.25">
      <c r="A2628" s="21" t="s">
        <v>5629</v>
      </c>
      <c r="B2628">
        <v>230466938</v>
      </c>
      <c r="C2628">
        <v>57</v>
      </c>
      <c r="D2628" s="8">
        <v>23886.75</v>
      </c>
      <c r="E2628" s="21" t="s">
        <v>1094</v>
      </c>
      <c r="F2628" s="21" t="s">
        <v>430</v>
      </c>
      <c r="G2628" s="21" t="s">
        <v>4066</v>
      </c>
      <c r="H2628" s="22">
        <v>12788</v>
      </c>
      <c r="I2628" s="22">
        <v>7831.8177292800001</v>
      </c>
      <c r="J2628" s="21" t="s">
        <v>5631</v>
      </c>
      <c r="K2628" s="21"/>
      <c r="L2628" s="22">
        <v>292010268</v>
      </c>
      <c r="M2628" s="22">
        <v>0</v>
      </c>
      <c r="N2628" s="21" t="s">
        <v>12505</v>
      </c>
      <c r="O2628" s="8">
        <v>44361</v>
      </c>
      <c r="P2628" s="21" t="s">
        <v>12510</v>
      </c>
      <c r="Q2628" s="22">
        <f>Table1_2[[#This Row],[Bank Deposit]]-Table1_2[[#This Row],[Saving Accounts]]</f>
        <v>4956.1822707199999</v>
      </c>
      <c r="R2628" s="22">
        <f>IF(AND(Table1_2[[#This Row],[Bank Deposit]]&gt;=500000),Table1_2[[#This Row],[Bank Deposit]]+Table1_2[[#This Row],[Bank Deposit]]*0.02,Table1_2[[#This Row],[Bank Deposit]])</f>
        <v>12788</v>
      </c>
    </row>
    <row r="2629" spans="1:18" x14ac:dyDescent="0.25">
      <c r="A2629" s="21" t="s">
        <v>5661</v>
      </c>
      <c r="B2629">
        <v>400502948</v>
      </c>
      <c r="C2629">
        <v>27</v>
      </c>
      <c r="D2629" s="8">
        <v>34844.25</v>
      </c>
      <c r="E2629" s="21" t="s">
        <v>1094</v>
      </c>
      <c r="F2629" s="21" t="s">
        <v>774</v>
      </c>
      <c r="G2629" s="21" t="s">
        <v>4070</v>
      </c>
      <c r="H2629" s="22">
        <v>201403</v>
      </c>
      <c r="I2629" s="22">
        <v>15435.38205</v>
      </c>
      <c r="J2629" s="21" t="s">
        <v>5663</v>
      </c>
      <c r="K2629" s="21"/>
      <c r="L2629" s="22">
        <v>213803968</v>
      </c>
      <c r="M2629" s="22">
        <v>0</v>
      </c>
      <c r="N2629" s="21" t="s">
        <v>12509</v>
      </c>
      <c r="O2629" s="8">
        <v>44460</v>
      </c>
      <c r="P2629" s="21" t="s">
        <v>12519</v>
      </c>
      <c r="Q2629" s="22">
        <f>Table1_2[[#This Row],[Bank Deposit]]-Table1_2[[#This Row],[Saving Accounts]]</f>
        <v>185967.61794999999</v>
      </c>
      <c r="R2629" s="22">
        <f>IF(AND(Table1_2[[#This Row],[Bank Deposit]]&gt;=500000),Table1_2[[#This Row],[Bank Deposit]]+Table1_2[[#This Row],[Bank Deposit]]*0.02,Table1_2[[#This Row],[Bank Deposit]])</f>
        <v>201403</v>
      </c>
    </row>
    <row r="2630" spans="1:18" x14ac:dyDescent="0.25">
      <c r="A2630" s="21" t="s">
        <v>8620</v>
      </c>
      <c r="B2630">
        <v>120932057</v>
      </c>
      <c r="C2630">
        <v>83</v>
      </c>
      <c r="D2630" s="8">
        <v>14390.25</v>
      </c>
      <c r="E2630" s="21" t="s">
        <v>12</v>
      </c>
      <c r="F2630" s="21" t="s">
        <v>1840</v>
      </c>
      <c r="G2630" s="21" t="s">
        <v>2773</v>
      </c>
      <c r="H2630" s="22">
        <v>244910</v>
      </c>
      <c r="I2630" s="22">
        <v>253073.67546239999</v>
      </c>
      <c r="J2630" s="21" t="s">
        <v>8622</v>
      </c>
      <c r="K2630" s="21"/>
      <c r="L2630" s="22">
        <v>250725561</v>
      </c>
      <c r="M2630" s="22">
        <v>0</v>
      </c>
      <c r="N2630" s="21" t="s">
        <v>12525</v>
      </c>
      <c r="O2630" s="8">
        <v>44374</v>
      </c>
      <c r="P2630" s="21" t="s">
        <v>12506</v>
      </c>
      <c r="Q2630" s="22">
        <f>Table1_2[[#This Row],[Bank Deposit]]-Table1_2[[#This Row],[Saving Accounts]]</f>
        <v>-8163.6754623999877</v>
      </c>
      <c r="R2630" s="22">
        <f>IF(AND(Table1_2[[#This Row],[Bank Deposit]]&gt;=500000),Table1_2[[#This Row],[Bank Deposit]]+Table1_2[[#This Row],[Bank Deposit]]*0.02,Table1_2[[#This Row],[Bank Deposit]])</f>
        <v>244910</v>
      </c>
    </row>
    <row r="2631" spans="1:18" x14ac:dyDescent="0.25">
      <c r="A2631" s="21" t="s">
        <v>1917</v>
      </c>
      <c r="B2631">
        <v>820706182</v>
      </c>
      <c r="C2631">
        <v>28</v>
      </c>
      <c r="D2631" s="8">
        <v>34479</v>
      </c>
      <c r="E2631" s="21" t="s">
        <v>1094</v>
      </c>
      <c r="F2631" s="21" t="s">
        <v>246</v>
      </c>
      <c r="G2631" s="21" t="s">
        <v>14</v>
      </c>
      <c r="H2631" s="22">
        <v>435821</v>
      </c>
      <c r="I2631" s="22">
        <v>77862.321935999993</v>
      </c>
      <c r="J2631" s="21" t="s">
        <v>1919</v>
      </c>
      <c r="K2631" s="21"/>
      <c r="L2631" s="22">
        <v>1238546619</v>
      </c>
      <c r="M2631" s="22">
        <v>0</v>
      </c>
      <c r="N2631" s="21" t="s">
        <v>12522</v>
      </c>
      <c r="O2631" s="8">
        <v>44418</v>
      </c>
      <c r="P2631" s="21" t="s">
        <v>12510</v>
      </c>
      <c r="Q2631" s="22">
        <f>Table1_2[[#This Row],[Bank Deposit]]-Table1_2[[#This Row],[Saving Accounts]]</f>
        <v>357958.67806399998</v>
      </c>
      <c r="R2631" s="22">
        <f>IF(AND(Table1_2[[#This Row],[Bank Deposit]]&gt;=500000),Table1_2[[#This Row],[Bank Deposit]]+Table1_2[[#This Row],[Bank Deposit]]*0.02,Table1_2[[#This Row],[Bank Deposit]])</f>
        <v>435821</v>
      </c>
    </row>
    <row r="2632" spans="1:18" x14ac:dyDescent="0.25">
      <c r="A2632" s="21" t="s">
        <v>1917</v>
      </c>
      <c r="B2632">
        <v>316783181</v>
      </c>
      <c r="C2632">
        <v>70</v>
      </c>
      <c r="D2632" s="8">
        <v>19138.5</v>
      </c>
      <c r="E2632" s="21" t="s">
        <v>1094</v>
      </c>
      <c r="F2632" s="21" t="s">
        <v>2112</v>
      </c>
      <c r="G2632" s="21" t="s">
        <v>1964</v>
      </c>
      <c r="H2632" s="22">
        <v>991058</v>
      </c>
      <c r="I2632" s="22">
        <v>233753.0415552</v>
      </c>
      <c r="J2632" s="21" t="s">
        <v>2114</v>
      </c>
      <c r="K2632" s="21"/>
      <c r="L2632" s="22">
        <v>1238546619</v>
      </c>
      <c r="M2632" s="22">
        <v>0</v>
      </c>
      <c r="N2632" s="21" t="s">
        <v>12539</v>
      </c>
      <c r="O2632" s="8">
        <v>44595</v>
      </c>
      <c r="P2632" s="21" t="s">
        <v>12510</v>
      </c>
      <c r="Q2632" s="22">
        <f>Table1_2[[#This Row],[Bank Deposit]]-Table1_2[[#This Row],[Saving Accounts]]</f>
        <v>757304.9584448</v>
      </c>
      <c r="R2632" s="22">
        <f>IF(AND(Table1_2[[#This Row],[Bank Deposit]]&gt;=500000),Table1_2[[#This Row],[Bank Deposit]]+Table1_2[[#This Row],[Bank Deposit]]*0.02,Table1_2[[#This Row],[Bank Deposit]])</f>
        <v>1010879.16</v>
      </c>
    </row>
    <row r="2633" spans="1:18" x14ac:dyDescent="0.25">
      <c r="A2633" s="21" t="s">
        <v>2289</v>
      </c>
      <c r="B2633">
        <v>133921993</v>
      </c>
      <c r="C2633">
        <v>32</v>
      </c>
      <c r="D2633" s="8">
        <v>33018</v>
      </c>
      <c r="E2633" s="21" t="s">
        <v>1094</v>
      </c>
      <c r="F2633" s="21" t="s">
        <v>989</v>
      </c>
      <c r="G2633" s="21" t="s">
        <v>1964</v>
      </c>
      <c r="H2633" s="22">
        <v>287771</v>
      </c>
      <c r="I2633" s="22">
        <v>53066.858803199997</v>
      </c>
      <c r="J2633" s="21" t="s">
        <v>2291</v>
      </c>
      <c r="K2633" s="21"/>
      <c r="L2633" s="22">
        <v>1595849204</v>
      </c>
      <c r="M2633" s="22">
        <v>0</v>
      </c>
      <c r="N2633" s="21" t="s">
        <v>12525</v>
      </c>
      <c r="O2633" s="8">
        <v>44633</v>
      </c>
      <c r="P2633" s="21" t="s">
        <v>12506</v>
      </c>
      <c r="Q2633" s="22">
        <f>Table1_2[[#This Row],[Bank Deposit]]-Table1_2[[#This Row],[Saving Accounts]]</f>
        <v>234704.14119679999</v>
      </c>
      <c r="R2633" s="22">
        <f>IF(AND(Table1_2[[#This Row],[Bank Deposit]]&gt;=500000),Table1_2[[#This Row],[Bank Deposit]]+Table1_2[[#This Row],[Bank Deposit]]*0.02,Table1_2[[#This Row],[Bank Deposit]])</f>
        <v>287771</v>
      </c>
    </row>
    <row r="2634" spans="1:18" x14ac:dyDescent="0.25">
      <c r="A2634" s="21" t="s">
        <v>6817</v>
      </c>
      <c r="B2634">
        <v>561127028</v>
      </c>
      <c r="C2634">
        <v>34</v>
      </c>
      <c r="D2634" s="8">
        <v>32287.5</v>
      </c>
      <c r="E2634" s="21" t="s">
        <v>12</v>
      </c>
      <c r="F2634" s="21" t="s">
        <v>471</v>
      </c>
      <c r="G2634" s="21" t="s">
        <v>4099</v>
      </c>
      <c r="H2634" s="22">
        <v>66858</v>
      </c>
      <c r="I2634" s="22">
        <v>62765.952153300001</v>
      </c>
      <c r="J2634" s="21" t="s">
        <v>6819</v>
      </c>
      <c r="K2634" s="21"/>
      <c r="L2634" s="22">
        <v>1120505568</v>
      </c>
      <c r="M2634" s="22">
        <v>0</v>
      </c>
      <c r="N2634" s="21" t="s">
        <v>12505</v>
      </c>
      <c r="O2634" s="8">
        <v>44559</v>
      </c>
      <c r="P2634" s="21" t="s">
        <v>12506</v>
      </c>
      <c r="Q2634" s="22">
        <f>Table1_2[[#This Row],[Bank Deposit]]-Table1_2[[#This Row],[Saving Accounts]]</f>
        <v>4092.0478466999994</v>
      </c>
      <c r="R2634" s="22">
        <f>IF(AND(Table1_2[[#This Row],[Bank Deposit]]&gt;=500000),Table1_2[[#This Row],[Bank Deposit]]+Table1_2[[#This Row],[Bank Deposit]]*0.02,Table1_2[[#This Row],[Bank Deposit]])</f>
        <v>66858</v>
      </c>
    </row>
    <row r="2635" spans="1:18" x14ac:dyDescent="0.25">
      <c r="A2635" s="21" t="s">
        <v>317</v>
      </c>
      <c r="B2635">
        <v>299454838</v>
      </c>
      <c r="C2635">
        <v>76</v>
      </c>
      <c r="D2635" s="8">
        <v>16947</v>
      </c>
      <c r="E2635" s="21" t="s">
        <v>12</v>
      </c>
      <c r="F2635" s="21" t="s">
        <v>318</v>
      </c>
      <c r="G2635" s="21" t="s">
        <v>14</v>
      </c>
      <c r="H2635" s="22">
        <v>1218185</v>
      </c>
      <c r="I2635" s="22">
        <v>719102.09075249999</v>
      </c>
      <c r="J2635" s="21" t="s">
        <v>320</v>
      </c>
      <c r="K2635" s="21"/>
      <c r="L2635" s="22">
        <v>208356327</v>
      </c>
      <c r="M2635" s="22">
        <v>3694697145</v>
      </c>
      <c r="N2635" s="21" t="s">
        <v>12515</v>
      </c>
      <c r="O2635" s="8">
        <v>44462</v>
      </c>
      <c r="P2635" s="21" t="s">
        <v>12527</v>
      </c>
      <c r="Q2635" s="22">
        <f>Table1_2[[#This Row],[Bank Deposit]]-Table1_2[[#This Row],[Saving Accounts]]</f>
        <v>499082.90924750001</v>
      </c>
      <c r="R2635" s="22">
        <f>IF(AND(Table1_2[[#This Row],[Bank Deposit]]&gt;=500000),Table1_2[[#This Row],[Bank Deposit]]+Table1_2[[#This Row],[Bank Deposit]]*0.02,Table1_2[[#This Row],[Bank Deposit]])</f>
        <v>1242548.7</v>
      </c>
    </row>
    <row r="2636" spans="1:18" x14ac:dyDescent="0.25">
      <c r="A2636" s="21" t="s">
        <v>4388</v>
      </c>
      <c r="B2636">
        <v>953566292</v>
      </c>
      <c r="C2636">
        <v>35</v>
      </c>
      <c r="D2636" s="8">
        <v>31922.25</v>
      </c>
      <c r="E2636" s="21" t="s">
        <v>1094</v>
      </c>
      <c r="F2636" s="21" t="s">
        <v>274</v>
      </c>
      <c r="G2636" s="21" t="s">
        <v>4058</v>
      </c>
      <c r="H2636" s="22">
        <v>687595</v>
      </c>
      <c r="I2636" s="22">
        <v>507980.00422080001</v>
      </c>
      <c r="J2636" s="21" t="s">
        <v>4390</v>
      </c>
      <c r="K2636" s="21"/>
      <c r="L2636" s="22">
        <v>4017978999</v>
      </c>
      <c r="M2636" s="22">
        <v>0</v>
      </c>
      <c r="N2636" s="21" t="s">
        <v>12539</v>
      </c>
      <c r="O2636" s="8">
        <v>44516</v>
      </c>
      <c r="P2636" s="21" t="s">
        <v>12512</v>
      </c>
      <c r="Q2636" s="22">
        <f>Table1_2[[#This Row],[Bank Deposit]]-Table1_2[[#This Row],[Saving Accounts]]</f>
        <v>179614.99577919999</v>
      </c>
      <c r="R2636" s="22">
        <f>IF(AND(Table1_2[[#This Row],[Bank Deposit]]&gt;=500000),Table1_2[[#This Row],[Bank Deposit]]+Table1_2[[#This Row],[Bank Deposit]]*0.02,Table1_2[[#This Row],[Bank Deposit]])</f>
        <v>701346.9</v>
      </c>
    </row>
    <row r="2637" spans="1:18" x14ac:dyDescent="0.25">
      <c r="A2637" s="21" t="s">
        <v>7235</v>
      </c>
      <c r="B2637">
        <v>274125874</v>
      </c>
      <c r="C2637">
        <v>29</v>
      </c>
      <c r="D2637" s="8">
        <v>34113.75</v>
      </c>
      <c r="E2637" s="21" t="s">
        <v>12</v>
      </c>
      <c r="F2637" s="21" t="s">
        <v>774</v>
      </c>
      <c r="G2637" s="21" t="s">
        <v>4058</v>
      </c>
      <c r="H2637" s="22">
        <v>1380431</v>
      </c>
      <c r="I2637" s="22">
        <v>353390.3649024</v>
      </c>
      <c r="J2637" s="21" t="s">
        <v>7237</v>
      </c>
      <c r="K2637" s="21"/>
      <c r="L2637" s="22">
        <v>415084375</v>
      </c>
      <c r="M2637" s="22">
        <v>0</v>
      </c>
      <c r="N2637" s="21" t="s">
        <v>12525</v>
      </c>
      <c r="O2637" s="8">
        <v>44390</v>
      </c>
      <c r="P2637" s="21" t="s">
        <v>12561</v>
      </c>
      <c r="Q2637" s="22">
        <f>Table1_2[[#This Row],[Bank Deposit]]-Table1_2[[#This Row],[Saving Accounts]]</f>
        <v>1027040.6350976001</v>
      </c>
      <c r="R2637" s="22">
        <f>IF(AND(Table1_2[[#This Row],[Bank Deposit]]&gt;=500000),Table1_2[[#This Row],[Bank Deposit]]+Table1_2[[#This Row],[Bank Deposit]]*0.02,Table1_2[[#This Row],[Bank Deposit]])</f>
        <v>1408039.62</v>
      </c>
    </row>
    <row r="2638" spans="1:18" x14ac:dyDescent="0.25">
      <c r="A2638" s="21" t="s">
        <v>8040</v>
      </c>
      <c r="B2638">
        <v>516644526</v>
      </c>
      <c r="C2638">
        <v>22</v>
      </c>
      <c r="D2638" s="8">
        <v>36670.5</v>
      </c>
      <c r="E2638" s="21" t="s">
        <v>12</v>
      </c>
      <c r="F2638" s="21" t="s">
        <v>58</v>
      </c>
      <c r="G2638" s="21" t="s">
        <v>3583</v>
      </c>
      <c r="H2638" s="22">
        <v>257681</v>
      </c>
      <c r="I2638" s="22">
        <v>294010.15206240001</v>
      </c>
      <c r="J2638" s="21" t="s">
        <v>8042</v>
      </c>
      <c r="K2638" s="21"/>
      <c r="L2638" s="22">
        <v>1513720164</v>
      </c>
      <c r="M2638" s="22">
        <v>0</v>
      </c>
      <c r="N2638" s="21" t="s">
        <v>12505</v>
      </c>
      <c r="O2638" s="8">
        <v>44474</v>
      </c>
      <c r="P2638" s="21" t="s">
        <v>12506</v>
      </c>
      <c r="Q2638" s="22">
        <f>Table1_2[[#This Row],[Bank Deposit]]-Table1_2[[#This Row],[Saving Accounts]]</f>
        <v>-36329.152062400011</v>
      </c>
      <c r="R2638" s="22">
        <f>IF(AND(Table1_2[[#This Row],[Bank Deposit]]&gt;=500000),Table1_2[[#This Row],[Bank Deposit]]+Table1_2[[#This Row],[Bank Deposit]]*0.02,Table1_2[[#This Row],[Bank Deposit]])</f>
        <v>257681</v>
      </c>
    </row>
    <row r="2639" spans="1:18" x14ac:dyDescent="0.25">
      <c r="A2639" s="21" t="s">
        <v>285</v>
      </c>
      <c r="B2639">
        <v>632415923</v>
      </c>
      <c r="C2639">
        <v>17</v>
      </c>
      <c r="D2639" s="8">
        <v>38496.75</v>
      </c>
      <c r="E2639" s="21" t="s">
        <v>12</v>
      </c>
      <c r="F2639" s="21" t="s">
        <v>286</v>
      </c>
      <c r="G2639" s="21" t="s">
        <v>14</v>
      </c>
      <c r="H2639" s="22">
        <v>392430</v>
      </c>
      <c r="I2639" s="22">
        <v>163979.5795092</v>
      </c>
      <c r="J2639" s="21" t="s">
        <v>288</v>
      </c>
      <c r="K2639" s="21"/>
      <c r="L2639" s="22">
        <v>25999182</v>
      </c>
      <c r="M2639" s="22">
        <v>0</v>
      </c>
      <c r="N2639" s="21" t="s">
        <v>12525</v>
      </c>
      <c r="O2639" s="8">
        <v>44309</v>
      </c>
      <c r="P2639" s="21" t="s">
        <v>12506</v>
      </c>
      <c r="Q2639" s="22">
        <f>Table1_2[[#This Row],[Bank Deposit]]-Table1_2[[#This Row],[Saving Accounts]]</f>
        <v>228450.4204908</v>
      </c>
      <c r="R2639" s="22">
        <f>IF(AND(Table1_2[[#This Row],[Bank Deposit]]&gt;=500000),Table1_2[[#This Row],[Bank Deposit]]+Table1_2[[#This Row],[Bank Deposit]]*0.02,Table1_2[[#This Row],[Bank Deposit]])</f>
        <v>392430</v>
      </c>
    </row>
    <row r="2640" spans="1:18" x14ac:dyDescent="0.25">
      <c r="A2640" s="21" t="s">
        <v>4621</v>
      </c>
      <c r="B2640">
        <v>59840529</v>
      </c>
      <c r="C2640">
        <v>43</v>
      </c>
      <c r="D2640" s="8">
        <v>29000.25</v>
      </c>
      <c r="E2640" s="21" t="s">
        <v>1094</v>
      </c>
      <c r="F2640" s="21" t="s">
        <v>404</v>
      </c>
      <c r="G2640" s="21" t="s">
        <v>4119</v>
      </c>
      <c r="H2640" s="22">
        <v>2834870</v>
      </c>
      <c r="I2640" s="22">
        <v>1549728.9252863999</v>
      </c>
      <c r="J2640" s="21" t="s">
        <v>4623</v>
      </c>
      <c r="K2640" s="21"/>
      <c r="L2640" s="22">
        <v>845608491</v>
      </c>
      <c r="M2640" s="22">
        <v>0</v>
      </c>
      <c r="N2640" s="21" t="s">
        <v>12505</v>
      </c>
      <c r="O2640" s="8">
        <v>44375</v>
      </c>
      <c r="P2640" s="21" t="s">
        <v>12510</v>
      </c>
      <c r="Q2640" s="22">
        <f>Table1_2[[#This Row],[Bank Deposit]]-Table1_2[[#This Row],[Saving Accounts]]</f>
        <v>1285141.0747136001</v>
      </c>
      <c r="R2640" s="22">
        <f>IF(AND(Table1_2[[#This Row],[Bank Deposit]]&gt;=500000),Table1_2[[#This Row],[Bank Deposit]]+Table1_2[[#This Row],[Bank Deposit]]*0.02,Table1_2[[#This Row],[Bank Deposit]])</f>
        <v>2891567.4</v>
      </c>
    </row>
    <row r="2641" spans="1:18" x14ac:dyDescent="0.25">
      <c r="A2641" s="21" t="s">
        <v>142</v>
      </c>
      <c r="B2641">
        <v>909830160</v>
      </c>
      <c r="C2641">
        <v>28</v>
      </c>
      <c r="D2641" s="8">
        <v>34479</v>
      </c>
      <c r="E2641" s="21" t="s">
        <v>12</v>
      </c>
      <c r="F2641" s="21" t="s">
        <v>93</v>
      </c>
      <c r="G2641" s="21" t="s">
        <v>14</v>
      </c>
      <c r="H2641" s="22">
        <v>320943</v>
      </c>
      <c r="I2641" s="22">
        <v>60687.424511999998</v>
      </c>
      <c r="J2641" s="21" t="s">
        <v>145</v>
      </c>
      <c r="K2641" s="21"/>
      <c r="L2641" s="22">
        <v>2871222784</v>
      </c>
      <c r="M2641" s="22">
        <v>0</v>
      </c>
      <c r="N2641" s="21" t="s">
        <v>12539</v>
      </c>
      <c r="O2641" s="8">
        <v>44428</v>
      </c>
      <c r="P2641" s="21" t="s">
        <v>12566</v>
      </c>
      <c r="Q2641" s="22">
        <f>Table1_2[[#This Row],[Bank Deposit]]-Table1_2[[#This Row],[Saving Accounts]]</f>
        <v>260255.575488</v>
      </c>
      <c r="R2641" s="22">
        <f>IF(AND(Table1_2[[#This Row],[Bank Deposit]]&gt;=500000),Table1_2[[#This Row],[Bank Deposit]]+Table1_2[[#This Row],[Bank Deposit]]*0.02,Table1_2[[#This Row],[Bank Deposit]])</f>
        <v>320943</v>
      </c>
    </row>
    <row r="2642" spans="1:18" x14ac:dyDescent="0.25">
      <c r="A2642" s="21" t="s">
        <v>5498</v>
      </c>
      <c r="B2642">
        <v>990560920</v>
      </c>
      <c r="C2642">
        <v>51</v>
      </c>
      <c r="D2642" s="8">
        <v>26078.25</v>
      </c>
      <c r="E2642" s="21" t="s">
        <v>1094</v>
      </c>
      <c r="F2642" s="21" t="s">
        <v>1016</v>
      </c>
      <c r="G2642" s="21" t="s">
        <v>4148</v>
      </c>
      <c r="H2642" s="22">
        <v>283792</v>
      </c>
      <c r="I2642" s="22">
        <v>75553.770927039994</v>
      </c>
      <c r="J2642" s="21" t="s">
        <v>5500</v>
      </c>
      <c r="K2642" s="21"/>
      <c r="L2642" s="22">
        <v>1250075806</v>
      </c>
      <c r="M2642" s="22">
        <v>0</v>
      </c>
      <c r="N2642" s="21" t="s">
        <v>12505</v>
      </c>
      <c r="O2642" s="8">
        <v>44639</v>
      </c>
      <c r="P2642" s="21" t="s">
        <v>12506</v>
      </c>
      <c r="Q2642" s="22">
        <f>Table1_2[[#This Row],[Bank Deposit]]-Table1_2[[#This Row],[Saving Accounts]]</f>
        <v>208238.22907296001</v>
      </c>
      <c r="R2642" s="22">
        <f>IF(AND(Table1_2[[#This Row],[Bank Deposit]]&gt;=500000),Table1_2[[#This Row],[Bank Deposit]]+Table1_2[[#This Row],[Bank Deposit]]*0.02,Table1_2[[#This Row],[Bank Deposit]])</f>
        <v>283792</v>
      </c>
    </row>
    <row r="2643" spans="1:18" x14ac:dyDescent="0.25">
      <c r="A2643" s="21" t="s">
        <v>3564</v>
      </c>
      <c r="B2643">
        <v>304491419</v>
      </c>
      <c r="C2643">
        <v>23</v>
      </c>
      <c r="D2643" s="8">
        <v>36305.25</v>
      </c>
      <c r="E2643" s="21" t="s">
        <v>1094</v>
      </c>
      <c r="F2643" s="21" t="s">
        <v>24</v>
      </c>
      <c r="G2643" s="21" t="s">
        <v>3331</v>
      </c>
      <c r="H2643" s="22">
        <v>541631</v>
      </c>
      <c r="I2643" s="22">
        <v>154816.14737232</v>
      </c>
      <c r="J2643" s="21" t="s">
        <v>3566</v>
      </c>
      <c r="K2643" s="21"/>
      <c r="L2643" s="22">
        <v>1070856</v>
      </c>
      <c r="M2643" s="22">
        <v>0</v>
      </c>
      <c r="N2643" s="21" t="s">
        <v>12509</v>
      </c>
      <c r="O2643" s="8">
        <v>44432</v>
      </c>
      <c r="P2643" s="21" t="s">
        <v>12519</v>
      </c>
      <c r="Q2643" s="22">
        <f>Table1_2[[#This Row],[Bank Deposit]]-Table1_2[[#This Row],[Saving Accounts]]</f>
        <v>386814.85262768</v>
      </c>
      <c r="R2643" s="22">
        <f>IF(AND(Table1_2[[#This Row],[Bank Deposit]]&gt;=500000),Table1_2[[#This Row],[Bank Deposit]]+Table1_2[[#This Row],[Bank Deposit]]*0.02,Table1_2[[#This Row],[Bank Deposit]])</f>
        <v>552463.62</v>
      </c>
    </row>
    <row r="2644" spans="1:18" x14ac:dyDescent="0.25">
      <c r="A2644" s="21" t="s">
        <v>2655</v>
      </c>
      <c r="B2644">
        <v>255843040</v>
      </c>
      <c r="C2644">
        <v>29</v>
      </c>
      <c r="D2644" s="8">
        <v>34113.75</v>
      </c>
      <c r="E2644" s="21" t="s">
        <v>12</v>
      </c>
      <c r="F2644" s="21" t="s">
        <v>591</v>
      </c>
      <c r="G2644" s="21" t="s">
        <v>1964</v>
      </c>
      <c r="H2644" s="22">
        <v>507311</v>
      </c>
      <c r="I2644" s="22">
        <v>145851.80520959999</v>
      </c>
      <c r="J2644" s="21" t="s">
        <v>2657</v>
      </c>
      <c r="K2644" s="21"/>
      <c r="L2644" s="22">
        <v>1845170514</v>
      </c>
      <c r="M2644" s="22">
        <v>0</v>
      </c>
      <c r="N2644" s="21" t="s">
        <v>12525</v>
      </c>
      <c r="O2644" s="8">
        <v>44408</v>
      </c>
      <c r="P2644" s="21" t="s">
        <v>12506</v>
      </c>
      <c r="Q2644" s="22">
        <f>Table1_2[[#This Row],[Bank Deposit]]-Table1_2[[#This Row],[Saving Accounts]]</f>
        <v>361459.19479039998</v>
      </c>
      <c r="R2644" s="22">
        <f>IF(AND(Table1_2[[#This Row],[Bank Deposit]]&gt;=500000),Table1_2[[#This Row],[Bank Deposit]]+Table1_2[[#This Row],[Bank Deposit]]*0.02,Table1_2[[#This Row],[Bank Deposit]])</f>
        <v>517457.22</v>
      </c>
    </row>
    <row r="2645" spans="1:18" x14ac:dyDescent="0.25">
      <c r="A2645" s="21" t="s">
        <v>4354</v>
      </c>
      <c r="B2645">
        <v>656674896</v>
      </c>
      <c r="C2645">
        <v>69</v>
      </c>
      <c r="D2645" s="8">
        <v>19503.75</v>
      </c>
      <c r="E2645" s="21" t="s">
        <v>1094</v>
      </c>
      <c r="F2645" s="21" t="s">
        <v>951</v>
      </c>
      <c r="G2645" s="21" t="s">
        <v>4074</v>
      </c>
      <c r="H2645" s="22">
        <v>160835</v>
      </c>
      <c r="I2645" s="22">
        <v>75032.893898099996</v>
      </c>
      <c r="J2645" s="21" t="s">
        <v>4356</v>
      </c>
      <c r="K2645" s="21"/>
      <c r="L2645" s="22">
        <v>157581375</v>
      </c>
      <c r="M2645" s="22">
        <v>0</v>
      </c>
      <c r="N2645" s="21" t="s">
        <v>12525</v>
      </c>
      <c r="O2645" s="8">
        <v>44664</v>
      </c>
      <c r="P2645" s="21" t="s">
        <v>12564</v>
      </c>
      <c r="Q2645" s="22">
        <f>Table1_2[[#This Row],[Bank Deposit]]-Table1_2[[#This Row],[Saving Accounts]]</f>
        <v>85802.106101900004</v>
      </c>
      <c r="R2645" s="22">
        <f>IF(AND(Table1_2[[#This Row],[Bank Deposit]]&gt;=500000),Table1_2[[#This Row],[Bank Deposit]]+Table1_2[[#This Row],[Bank Deposit]]*0.02,Table1_2[[#This Row],[Bank Deposit]])</f>
        <v>160835</v>
      </c>
    </row>
    <row r="2646" spans="1:18" x14ac:dyDescent="0.25">
      <c r="A2646" s="21" t="s">
        <v>8455</v>
      </c>
      <c r="B2646">
        <v>17592642</v>
      </c>
      <c r="C2646">
        <v>83</v>
      </c>
      <c r="D2646" s="8">
        <v>14390.25</v>
      </c>
      <c r="E2646" s="21" t="s">
        <v>12</v>
      </c>
      <c r="F2646" s="21" t="s">
        <v>2364</v>
      </c>
      <c r="G2646" s="21" t="s">
        <v>2773</v>
      </c>
      <c r="H2646" s="22">
        <v>1568223</v>
      </c>
      <c r="I2646" s="22">
        <v>250915.71455999999</v>
      </c>
      <c r="J2646" s="21" t="s">
        <v>8457</v>
      </c>
      <c r="K2646" s="21"/>
      <c r="L2646" s="22">
        <v>17723125</v>
      </c>
      <c r="M2646" s="22">
        <v>0</v>
      </c>
      <c r="N2646" s="21" t="s">
        <v>12509</v>
      </c>
      <c r="O2646" s="8">
        <v>44260</v>
      </c>
      <c r="P2646" s="21" t="s">
        <v>12519</v>
      </c>
      <c r="Q2646" s="22">
        <f>Table1_2[[#This Row],[Bank Deposit]]-Table1_2[[#This Row],[Saving Accounts]]</f>
        <v>1317307.28544</v>
      </c>
      <c r="R2646" s="22">
        <f>IF(AND(Table1_2[[#This Row],[Bank Deposit]]&gt;=500000),Table1_2[[#This Row],[Bank Deposit]]+Table1_2[[#This Row],[Bank Deposit]]*0.02,Table1_2[[#This Row],[Bank Deposit]])</f>
        <v>1599587.46</v>
      </c>
    </row>
    <row r="2647" spans="1:18" x14ac:dyDescent="0.25">
      <c r="A2647" s="21" t="s">
        <v>4327</v>
      </c>
      <c r="B2647">
        <v>34662039</v>
      </c>
      <c r="C2647">
        <v>44</v>
      </c>
      <c r="D2647" s="8">
        <v>28635</v>
      </c>
      <c r="E2647" s="21" t="s">
        <v>1094</v>
      </c>
      <c r="F2647" s="21" t="s">
        <v>370</v>
      </c>
      <c r="G2647" s="21" t="s">
        <v>4099</v>
      </c>
      <c r="H2647" s="22">
        <v>1157056</v>
      </c>
      <c r="I2647" s="22">
        <v>232527.58686449999</v>
      </c>
      <c r="J2647" s="21" t="s">
        <v>4329</v>
      </c>
      <c r="K2647" s="21"/>
      <c r="L2647" s="22">
        <v>1314970944</v>
      </c>
      <c r="M2647" s="22">
        <v>0</v>
      </c>
      <c r="N2647" s="21" t="s">
        <v>12539</v>
      </c>
      <c r="O2647" s="8">
        <v>44621</v>
      </c>
      <c r="P2647" s="21" t="s">
        <v>12512</v>
      </c>
      <c r="Q2647" s="22">
        <f>Table1_2[[#This Row],[Bank Deposit]]-Table1_2[[#This Row],[Saving Accounts]]</f>
        <v>924528.41313550004</v>
      </c>
      <c r="R2647" s="22">
        <f>IF(AND(Table1_2[[#This Row],[Bank Deposit]]&gt;=500000),Table1_2[[#This Row],[Bank Deposit]]+Table1_2[[#This Row],[Bank Deposit]]*0.02,Table1_2[[#This Row],[Bank Deposit]])</f>
        <v>1180197.1200000001</v>
      </c>
    </row>
    <row r="2648" spans="1:18" x14ac:dyDescent="0.25">
      <c r="A2648" s="21" t="s">
        <v>2142</v>
      </c>
      <c r="B2648">
        <v>204223409</v>
      </c>
      <c r="C2648">
        <v>81</v>
      </c>
      <c r="D2648" s="8">
        <v>15120.75</v>
      </c>
      <c r="E2648" s="21" t="s">
        <v>1094</v>
      </c>
      <c r="F2648" s="21" t="s">
        <v>1610</v>
      </c>
      <c r="G2648" s="21" t="s">
        <v>1964</v>
      </c>
      <c r="H2648" s="22">
        <v>94269</v>
      </c>
      <c r="I2648" s="22">
        <v>36351.662764560002</v>
      </c>
      <c r="J2648" s="21" t="s">
        <v>2144</v>
      </c>
      <c r="K2648" s="21"/>
      <c r="L2648" s="22">
        <v>316347876</v>
      </c>
      <c r="M2648" s="22">
        <v>0</v>
      </c>
      <c r="N2648" s="21" t="s">
        <v>12505</v>
      </c>
      <c r="O2648" s="8">
        <v>44263</v>
      </c>
      <c r="P2648" s="21" t="s">
        <v>12510</v>
      </c>
      <c r="Q2648" s="22">
        <f>Table1_2[[#This Row],[Bank Deposit]]-Table1_2[[#This Row],[Saving Accounts]]</f>
        <v>57917.337235439998</v>
      </c>
      <c r="R2648" s="22">
        <f>IF(AND(Table1_2[[#This Row],[Bank Deposit]]&gt;=500000),Table1_2[[#This Row],[Bank Deposit]]+Table1_2[[#This Row],[Bank Deposit]]*0.02,Table1_2[[#This Row],[Bank Deposit]])</f>
        <v>94269</v>
      </c>
    </row>
    <row r="2649" spans="1:18" x14ac:dyDescent="0.25">
      <c r="A2649" s="21" t="s">
        <v>6892</v>
      </c>
      <c r="B2649">
        <v>178262536</v>
      </c>
      <c r="C2649">
        <v>60</v>
      </c>
      <c r="D2649" s="8">
        <v>22791</v>
      </c>
      <c r="E2649" s="21" t="s">
        <v>12</v>
      </c>
      <c r="F2649" s="21" t="s">
        <v>951</v>
      </c>
      <c r="G2649" s="21" t="s">
        <v>4084</v>
      </c>
      <c r="H2649" s="22">
        <v>530296</v>
      </c>
      <c r="I2649" s="22">
        <v>196918.76825279999</v>
      </c>
      <c r="J2649" s="21" t="s">
        <v>6894</v>
      </c>
      <c r="K2649" s="21"/>
      <c r="L2649" s="22">
        <v>4487291904</v>
      </c>
      <c r="M2649" s="22">
        <v>0</v>
      </c>
      <c r="N2649" s="21" t="s">
        <v>12539</v>
      </c>
      <c r="O2649" s="8">
        <v>44319</v>
      </c>
      <c r="P2649" s="21" t="s">
        <v>12566</v>
      </c>
      <c r="Q2649" s="22">
        <f>Table1_2[[#This Row],[Bank Deposit]]-Table1_2[[#This Row],[Saving Accounts]]</f>
        <v>333377.23174720001</v>
      </c>
      <c r="R2649" s="22">
        <f>IF(AND(Table1_2[[#This Row],[Bank Deposit]]&gt;=500000),Table1_2[[#This Row],[Bank Deposit]]+Table1_2[[#This Row],[Bank Deposit]]*0.02,Table1_2[[#This Row],[Bank Deposit]])</f>
        <v>540901.92000000004</v>
      </c>
    </row>
    <row r="2650" spans="1:18" x14ac:dyDescent="0.25">
      <c r="A2650" s="21" t="s">
        <v>3868</v>
      </c>
      <c r="B2650">
        <v>828205412</v>
      </c>
      <c r="C2650">
        <v>35</v>
      </c>
      <c r="D2650" s="8">
        <v>31922.25</v>
      </c>
      <c r="E2650" s="21" t="s">
        <v>1094</v>
      </c>
      <c r="F2650" s="21" t="s">
        <v>1146</v>
      </c>
      <c r="G2650" s="21" t="s">
        <v>3820</v>
      </c>
      <c r="H2650" s="22">
        <v>788560</v>
      </c>
      <c r="I2650" s="22">
        <v>265646.00201216002</v>
      </c>
      <c r="J2650" s="21" t="s">
        <v>3870</v>
      </c>
      <c r="K2650" s="21"/>
      <c r="L2650" s="22">
        <v>97988765</v>
      </c>
      <c r="M2650" s="22">
        <v>0</v>
      </c>
      <c r="N2650" s="21" t="s">
        <v>12525</v>
      </c>
      <c r="O2650" s="8">
        <v>44225</v>
      </c>
      <c r="P2650" s="21" t="s">
        <v>12564</v>
      </c>
      <c r="Q2650" s="22">
        <f>Table1_2[[#This Row],[Bank Deposit]]-Table1_2[[#This Row],[Saving Accounts]]</f>
        <v>522913.99798783998</v>
      </c>
      <c r="R2650" s="22">
        <f>IF(AND(Table1_2[[#This Row],[Bank Deposit]]&gt;=500000),Table1_2[[#This Row],[Bank Deposit]]+Table1_2[[#This Row],[Bank Deposit]]*0.02,Table1_2[[#This Row],[Bank Deposit]])</f>
        <v>804331.2</v>
      </c>
    </row>
    <row r="2651" spans="1:18" x14ac:dyDescent="0.25">
      <c r="A2651" s="21" t="s">
        <v>1229</v>
      </c>
      <c r="B2651">
        <v>440841498</v>
      </c>
      <c r="C2651">
        <v>71</v>
      </c>
      <c r="D2651" s="8">
        <v>18773.25</v>
      </c>
      <c r="E2651" s="21" t="s">
        <v>1094</v>
      </c>
      <c r="F2651" s="21" t="s">
        <v>665</v>
      </c>
      <c r="G2651" s="21" t="s">
        <v>14</v>
      </c>
      <c r="H2651" s="22">
        <v>756164</v>
      </c>
      <c r="I2651" s="22">
        <v>363493.99063151999</v>
      </c>
      <c r="J2651" s="21" t="s">
        <v>1231</v>
      </c>
      <c r="K2651" s="21"/>
      <c r="L2651" s="22">
        <v>2898843108</v>
      </c>
      <c r="M2651" s="22">
        <v>11214572</v>
      </c>
      <c r="N2651" s="21" t="s">
        <v>12515</v>
      </c>
      <c r="O2651" s="8">
        <v>44642</v>
      </c>
      <c r="P2651" s="21" t="s">
        <v>12516</v>
      </c>
      <c r="Q2651" s="22">
        <f>Table1_2[[#This Row],[Bank Deposit]]-Table1_2[[#This Row],[Saving Accounts]]</f>
        <v>392670.00936848001</v>
      </c>
      <c r="R2651" s="22">
        <f>IF(AND(Table1_2[[#This Row],[Bank Deposit]]&gt;=500000),Table1_2[[#This Row],[Bank Deposit]]+Table1_2[[#This Row],[Bank Deposit]]*0.02,Table1_2[[#This Row],[Bank Deposit]])</f>
        <v>771287.28</v>
      </c>
    </row>
    <row r="2652" spans="1:18" x14ac:dyDescent="0.25">
      <c r="A2652" s="21" t="s">
        <v>1520</v>
      </c>
      <c r="B2652">
        <v>908541019</v>
      </c>
      <c r="C2652">
        <v>59</v>
      </c>
      <c r="D2652" s="8">
        <v>23156.25</v>
      </c>
      <c r="E2652" s="21" t="s">
        <v>1094</v>
      </c>
      <c r="F2652" s="21" t="s">
        <v>83</v>
      </c>
      <c r="G2652" s="21" t="s">
        <v>14</v>
      </c>
      <c r="H2652" s="22">
        <v>254106</v>
      </c>
      <c r="I2652" s="22">
        <v>179850.26771712</v>
      </c>
      <c r="J2652" s="21" t="s">
        <v>1522</v>
      </c>
      <c r="K2652" s="21"/>
      <c r="L2652" s="22">
        <v>854652414</v>
      </c>
      <c r="M2652" s="22">
        <v>0</v>
      </c>
      <c r="N2652" s="21" t="s">
        <v>12505</v>
      </c>
      <c r="O2652" s="8">
        <v>44197</v>
      </c>
      <c r="P2652" s="21" t="s">
        <v>12564</v>
      </c>
      <c r="Q2652" s="22">
        <f>Table1_2[[#This Row],[Bank Deposit]]-Table1_2[[#This Row],[Saving Accounts]]</f>
        <v>74255.732282879995</v>
      </c>
      <c r="R2652" s="22">
        <f>IF(AND(Table1_2[[#This Row],[Bank Deposit]]&gt;=500000),Table1_2[[#This Row],[Bank Deposit]]+Table1_2[[#This Row],[Bank Deposit]]*0.02,Table1_2[[#This Row],[Bank Deposit]])</f>
        <v>254106</v>
      </c>
    </row>
    <row r="2653" spans="1:18" x14ac:dyDescent="0.25">
      <c r="A2653" s="21" t="s">
        <v>939</v>
      </c>
      <c r="B2653">
        <v>542438679</v>
      </c>
      <c r="C2653">
        <v>58</v>
      </c>
      <c r="D2653" s="8">
        <v>23521.5</v>
      </c>
      <c r="E2653" s="21" t="s">
        <v>12</v>
      </c>
      <c r="F2653" s="21" t="s">
        <v>940</v>
      </c>
      <c r="G2653" s="21" t="s">
        <v>14</v>
      </c>
      <c r="H2653" s="22">
        <v>129196</v>
      </c>
      <c r="I2653" s="22">
        <v>19766.941029000001</v>
      </c>
      <c r="J2653" s="21" t="s">
        <v>942</v>
      </c>
      <c r="K2653" s="21"/>
      <c r="L2653" s="22">
        <v>3527129856</v>
      </c>
      <c r="M2653" s="22">
        <v>0</v>
      </c>
      <c r="N2653" s="21" t="s">
        <v>12522</v>
      </c>
      <c r="O2653" s="8">
        <v>44540</v>
      </c>
      <c r="P2653" s="21" t="s">
        <v>12510</v>
      </c>
      <c r="Q2653" s="22">
        <f>Table1_2[[#This Row],[Bank Deposit]]-Table1_2[[#This Row],[Saving Accounts]]</f>
        <v>109429.05897099999</v>
      </c>
      <c r="R2653" s="22">
        <f>IF(AND(Table1_2[[#This Row],[Bank Deposit]]&gt;=500000),Table1_2[[#This Row],[Bank Deposit]]+Table1_2[[#This Row],[Bank Deposit]]*0.02,Table1_2[[#This Row],[Bank Deposit]])</f>
        <v>129196</v>
      </c>
    </row>
    <row r="2654" spans="1:18" x14ac:dyDescent="0.25">
      <c r="A2654" s="21" t="s">
        <v>3406</v>
      </c>
      <c r="B2654">
        <v>26450599</v>
      </c>
      <c r="C2654">
        <v>50</v>
      </c>
      <c r="D2654" s="8">
        <v>26443.5</v>
      </c>
      <c r="E2654" s="21" t="s">
        <v>1094</v>
      </c>
      <c r="F2654" s="21" t="s">
        <v>344</v>
      </c>
      <c r="G2654" s="21" t="s">
        <v>3331</v>
      </c>
      <c r="H2654" s="22">
        <v>3252170</v>
      </c>
      <c r="I2654" s="22">
        <v>941053.3330176</v>
      </c>
      <c r="J2654" s="21" t="s">
        <v>3408</v>
      </c>
      <c r="K2654" s="21"/>
      <c r="L2654" s="22">
        <v>1755225084</v>
      </c>
      <c r="M2654" s="22">
        <v>0</v>
      </c>
      <c r="N2654" s="21" t="s">
        <v>12522</v>
      </c>
      <c r="O2654" s="8">
        <v>44621</v>
      </c>
      <c r="P2654" s="21" t="s">
        <v>12512</v>
      </c>
      <c r="Q2654" s="22">
        <f>Table1_2[[#This Row],[Bank Deposit]]-Table1_2[[#This Row],[Saving Accounts]]</f>
        <v>2311116.6669824002</v>
      </c>
      <c r="R2654" s="22">
        <f>IF(AND(Table1_2[[#This Row],[Bank Deposit]]&gt;=500000),Table1_2[[#This Row],[Bank Deposit]]+Table1_2[[#This Row],[Bank Deposit]]*0.02,Table1_2[[#This Row],[Bank Deposit]])</f>
        <v>3317213.4</v>
      </c>
    </row>
    <row r="2655" spans="1:18" x14ac:dyDescent="0.25">
      <c r="A2655" s="21" t="s">
        <v>8623</v>
      </c>
      <c r="B2655">
        <v>415890182</v>
      </c>
      <c r="C2655">
        <v>56</v>
      </c>
      <c r="D2655" s="8">
        <v>24252</v>
      </c>
      <c r="E2655" s="21" t="s">
        <v>12</v>
      </c>
      <c r="F2655" s="21" t="s">
        <v>557</v>
      </c>
      <c r="G2655" s="21" t="s">
        <v>2773</v>
      </c>
      <c r="H2655" s="22">
        <v>2438133</v>
      </c>
      <c r="I2655" s="22">
        <v>1422244.3725000001</v>
      </c>
      <c r="J2655" s="21" t="s">
        <v>8625</v>
      </c>
      <c r="K2655" s="21"/>
      <c r="L2655" s="22">
        <v>532962753</v>
      </c>
      <c r="M2655" s="22">
        <v>0</v>
      </c>
      <c r="N2655" s="21" t="s">
        <v>12505</v>
      </c>
      <c r="O2655" s="8">
        <v>44489</v>
      </c>
      <c r="P2655" s="21" t="s">
        <v>12564</v>
      </c>
      <c r="Q2655" s="22">
        <f>Table1_2[[#This Row],[Bank Deposit]]-Table1_2[[#This Row],[Saving Accounts]]</f>
        <v>1015888.6274999999</v>
      </c>
      <c r="R2655" s="22">
        <f>IF(AND(Table1_2[[#This Row],[Bank Deposit]]&gt;=500000),Table1_2[[#This Row],[Bank Deposit]]+Table1_2[[#This Row],[Bank Deposit]]*0.02,Table1_2[[#This Row],[Bank Deposit]])</f>
        <v>2486895.66</v>
      </c>
    </row>
    <row r="2656" spans="1:18" x14ac:dyDescent="0.25">
      <c r="A2656" s="21" t="s">
        <v>1488</v>
      </c>
      <c r="B2656">
        <v>253730021</v>
      </c>
      <c r="C2656">
        <v>21</v>
      </c>
      <c r="D2656" s="8">
        <v>37035.75</v>
      </c>
      <c r="E2656" s="21" t="s">
        <v>1094</v>
      </c>
      <c r="F2656" s="21" t="s">
        <v>83</v>
      </c>
      <c r="G2656" s="21" t="s">
        <v>14</v>
      </c>
      <c r="H2656" s="22">
        <v>248235</v>
      </c>
      <c r="I2656" s="22">
        <v>147006.74604</v>
      </c>
      <c r="J2656" s="21" t="s">
        <v>1490</v>
      </c>
      <c r="K2656" s="21"/>
      <c r="L2656" s="22">
        <v>1916650176</v>
      </c>
      <c r="M2656" s="22">
        <v>0</v>
      </c>
      <c r="N2656" s="21" t="s">
        <v>12505</v>
      </c>
      <c r="O2656" s="8">
        <v>44668</v>
      </c>
      <c r="P2656" s="21" t="s">
        <v>12506</v>
      </c>
      <c r="Q2656" s="22">
        <f>Table1_2[[#This Row],[Bank Deposit]]-Table1_2[[#This Row],[Saving Accounts]]</f>
        <v>101228.25396</v>
      </c>
      <c r="R2656" s="22">
        <f>IF(AND(Table1_2[[#This Row],[Bank Deposit]]&gt;=500000),Table1_2[[#This Row],[Bank Deposit]]+Table1_2[[#This Row],[Bank Deposit]]*0.02,Table1_2[[#This Row],[Bank Deposit]])</f>
        <v>248235</v>
      </c>
    </row>
    <row r="2657" spans="1:18" x14ac:dyDescent="0.25">
      <c r="A2657" s="21" t="s">
        <v>5242</v>
      </c>
      <c r="B2657">
        <v>964273354</v>
      </c>
      <c r="C2657">
        <v>54</v>
      </c>
      <c r="D2657" s="8">
        <v>24982.5</v>
      </c>
      <c r="E2657" s="21" t="s">
        <v>1094</v>
      </c>
      <c r="F2657" s="21" t="s">
        <v>172</v>
      </c>
      <c r="G2657" s="21" t="s">
        <v>4066</v>
      </c>
      <c r="H2657" s="22">
        <v>782701</v>
      </c>
      <c r="I2657" s="22">
        <v>443391.59483999998</v>
      </c>
      <c r="J2657" s="21" t="s">
        <v>5244</v>
      </c>
      <c r="K2657" s="21"/>
      <c r="L2657" s="22">
        <v>4606504</v>
      </c>
      <c r="M2657" s="22">
        <v>0</v>
      </c>
      <c r="N2657" s="21" t="s">
        <v>12539</v>
      </c>
      <c r="O2657" s="8">
        <v>44298</v>
      </c>
      <c r="P2657" s="21" t="s">
        <v>12512</v>
      </c>
      <c r="Q2657" s="22">
        <f>Table1_2[[#This Row],[Bank Deposit]]-Table1_2[[#This Row],[Saving Accounts]]</f>
        <v>339309.40516000002</v>
      </c>
      <c r="R2657" s="22">
        <f>IF(AND(Table1_2[[#This Row],[Bank Deposit]]&gt;=500000),Table1_2[[#This Row],[Bank Deposit]]+Table1_2[[#This Row],[Bank Deposit]]*0.02,Table1_2[[#This Row],[Bank Deposit]])</f>
        <v>798355.02</v>
      </c>
    </row>
    <row r="2658" spans="1:18" x14ac:dyDescent="0.25">
      <c r="A2658" s="21" t="s">
        <v>2076</v>
      </c>
      <c r="B2658">
        <v>954809761</v>
      </c>
      <c r="C2658">
        <v>50</v>
      </c>
      <c r="D2658" s="8">
        <v>26443.5</v>
      </c>
      <c r="E2658" s="21" t="s">
        <v>1094</v>
      </c>
      <c r="F2658" s="21" t="s">
        <v>172</v>
      </c>
      <c r="G2658" s="21" t="s">
        <v>1964</v>
      </c>
      <c r="H2658" s="22">
        <v>281503</v>
      </c>
      <c r="I2658" s="22">
        <v>66220.321003200006</v>
      </c>
      <c r="J2658" s="21" t="s">
        <v>2078</v>
      </c>
      <c r="K2658" s="21"/>
      <c r="L2658" s="22">
        <v>4348413243</v>
      </c>
      <c r="M2658" s="22">
        <v>0</v>
      </c>
      <c r="N2658" s="21" t="s">
        <v>12522</v>
      </c>
      <c r="O2658" s="8">
        <v>44432</v>
      </c>
      <c r="P2658" s="21" t="s">
        <v>12510</v>
      </c>
      <c r="Q2658" s="22">
        <f>Table1_2[[#This Row],[Bank Deposit]]-Table1_2[[#This Row],[Saving Accounts]]</f>
        <v>215282.67899679998</v>
      </c>
      <c r="R2658" s="22">
        <f>IF(AND(Table1_2[[#This Row],[Bank Deposit]]&gt;=500000),Table1_2[[#This Row],[Bank Deposit]]+Table1_2[[#This Row],[Bank Deposit]]*0.02,Table1_2[[#This Row],[Bank Deposit]])</f>
        <v>281503</v>
      </c>
    </row>
    <row r="2659" spans="1:18" x14ac:dyDescent="0.25">
      <c r="A2659" s="21" t="s">
        <v>3917</v>
      </c>
      <c r="B2659">
        <v>915663500</v>
      </c>
      <c r="C2659">
        <v>37</v>
      </c>
      <c r="D2659" s="8">
        <v>31191.75</v>
      </c>
      <c r="E2659" s="21" t="s">
        <v>1094</v>
      </c>
      <c r="F2659" s="21" t="s">
        <v>1400</v>
      </c>
      <c r="G2659" s="21" t="s">
        <v>3820</v>
      </c>
      <c r="H2659" s="22">
        <v>355411</v>
      </c>
      <c r="I2659" s="22">
        <v>112479.6113964</v>
      </c>
      <c r="J2659" s="21" t="s">
        <v>3919</v>
      </c>
      <c r="K2659" s="21"/>
      <c r="L2659" s="22">
        <v>2367224377</v>
      </c>
      <c r="M2659" s="22">
        <v>0</v>
      </c>
      <c r="N2659" s="21" t="s">
        <v>12505</v>
      </c>
      <c r="O2659" s="8">
        <v>44223</v>
      </c>
      <c r="P2659" s="21" t="s">
        <v>12510</v>
      </c>
      <c r="Q2659" s="22">
        <f>Table1_2[[#This Row],[Bank Deposit]]-Table1_2[[#This Row],[Saving Accounts]]</f>
        <v>242931.3886036</v>
      </c>
      <c r="R2659" s="22">
        <f>IF(AND(Table1_2[[#This Row],[Bank Deposit]]&gt;=500000),Table1_2[[#This Row],[Bank Deposit]]+Table1_2[[#This Row],[Bank Deposit]]*0.02,Table1_2[[#This Row],[Bank Deposit]])</f>
        <v>355411</v>
      </c>
    </row>
    <row r="2660" spans="1:18" x14ac:dyDescent="0.25">
      <c r="A2660" s="21" t="s">
        <v>4459</v>
      </c>
      <c r="B2660">
        <v>229963946</v>
      </c>
      <c r="C2660">
        <v>22</v>
      </c>
      <c r="D2660" s="8">
        <v>36670.5</v>
      </c>
      <c r="E2660" s="21" t="s">
        <v>1094</v>
      </c>
      <c r="F2660" s="21" t="s">
        <v>442</v>
      </c>
      <c r="G2660" s="21" t="s">
        <v>4148</v>
      </c>
      <c r="H2660" s="22">
        <v>214791</v>
      </c>
      <c r="I2660" s="22">
        <v>162054.4295608</v>
      </c>
      <c r="J2660" s="21" t="s">
        <v>4461</v>
      </c>
      <c r="K2660" s="21"/>
      <c r="L2660" s="22">
        <v>950921125</v>
      </c>
      <c r="M2660" s="22">
        <v>0</v>
      </c>
      <c r="N2660" s="21" t="s">
        <v>12505</v>
      </c>
      <c r="O2660" s="8">
        <v>44270</v>
      </c>
      <c r="P2660" s="21" t="s">
        <v>12506</v>
      </c>
      <c r="Q2660" s="22">
        <f>Table1_2[[#This Row],[Bank Deposit]]-Table1_2[[#This Row],[Saving Accounts]]</f>
        <v>52736.570439200004</v>
      </c>
      <c r="R2660" s="22">
        <f>IF(AND(Table1_2[[#This Row],[Bank Deposit]]&gt;=500000),Table1_2[[#This Row],[Bank Deposit]]+Table1_2[[#This Row],[Bank Deposit]]*0.02,Table1_2[[#This Row],[Bank Deposit]])</f>
        <v>214791</v>
      </c>
    </row>
    <row r="2661" spans="1:18" x14ac:dyDescent="0.25">
      <c r="A2661" s="21" t="s">
        <v>6189</v>
      </c>
      <c r="B2661">
        <v>354728422</v>
      </c>
      <c r="C2661">
        <v>84</v>
      </c>
      <c r="D2661" s="8">
        <v>14025</v>
      </c>
      <c r="E2661" s="21" t="s">
        <v>12</v>
      </c>
      <c r="F2661" s="21" t="s">
        <v>139</v>
      </c>
      <c r="G2661" s="21" t="s">
        <v>4105</v>
      </c>
      <c r="H2661" s="22">
        <v>1079136</v>
      </c>
      <c r="I2661" s="22">
        <v>299280.324096</v>
      </c>
      <c r="J2661" s="21" t="s">
        <v>6191</v>
      </c>
      <c r="K2661" s="21"/>
      <c r="L2661" s="22">
        <v>3746604436</v>
      </c>
      <c r="M2661" s="22">
        <v>5921858812</v>
      </c>
      <c r="N2661" s="21" t="s">
        <v>12515</v>
      </c>
      <c r="O2661" s="8">
        <v>44415</v>
      </c>
      <c r="P2661" s="21" t="s">
        <v>12516</v>
      </c>
      <c r="Q2661" s="22">
        <f>Table1_2[[#This Row],[Bank Deposit]]-Table1_2[[#This Row],[Saving Accounts]]</f>
        <v>779855.67590399995</v>
      </c>
      <c r="R2661" s="22">
        <f>IF(AND(Table1_2[[#This Row],[Bank Deposit]]&gt;=500000),Table1_2[[#This Row],[Bank Deposit]]+Table1_2[[#This Row],[Bank Deposit]]*0.02,Table1_2[[#This Row],[Bank Deposit]])</f>
        <v>1100718.72</v>
      </c>
    </row>
    <row r="2662" spans="1:18" x14ac:dyDescent="0.25">
      <c r="A2662" s="21" t="s">
        <v>8071</v>
      </c>
      <c r="B2662">
        <v>29584324</v>
      </c>
      <c r="C2662">
        <v>46</v>
      </c>
      <c r="D2662" s="8">
        <v>27904.5</v>
      </c>
      <c r="E2662" s="21" t="s">
        <v>12</v>
      </c>
      <c r="F2662" s="21" t="s">
        <v>78</v>
      </c>
      <c r="G2662" s="21" t="s">
        <v>3583</v>
      </c>
      <c r="H2662" s="22">
        <v>1120446</v>
      </c>
      <c r="I2662" s="22">
        <v>437538.33093072003</v>
      </c>
      <c r="J2662" s="21" t="s">
        <v>8073</v>
      </c>
      <c r="K2662" s="21"/>
      <c r="L2662" s="22">
        <v>423137735</v>
      </c>
      <c r="M2662" s="22">
        <v>0</v>
      </c>
      <c r="N2662" s="21" t="s">
        <v>12525</v>
      </c>
      <c r="O2662" s="8">
        <v>44478</v>
      </c>
      <c r="P2662" s="21" t="s">
        <v>12561</v>
      </c>
      <c r="Q2662" s="22">
        <f>Table1_2[[#This Row],[Bank Deposit]]-Table1_2[[#This Row],[Saving Accounts]]</f>
        <v>682907.66906927992</v>
      </c>
      <c r="R2662" s="22">
        <f>IF(AND(Table1_2[[#This Row],[Bank Deposit]]&gt;=500000),Table1_2[[#This Row],[Bank Deposit]]+Table1_2[[#This Row],[Bank Deposit]]*0.02,Table1_2[[#This Row],[Bank Deposit]])</f>
        <v>1142854.92</v>
      </c>
    </row>
    <row r="2663" spans="1:18" x14ac:dyDescent="0.25">
      <c r="A2663" s="21" t="s">
        <v>6705</v>
      </c>
      <c r="B2663">
        <v>563666327</v>
      </c>
      <c r="C2663">
        <v>20</v>
      </c>
      <c r="D2663" s="8">
        <v>37401</v>
      </c>
      <c r="E2663" s="21" t="s">
        <v>12</v>
      </c>
      <c r="F2663" s="21" t="s">
        <v>487</v>
      </c>
      <c r="G2663" s="21" t="s">
        <v>4148</v>
      </c>
      <c r="H2663" s="22">
        <v>781028</v>
      </c>
      <c r="I2663" s="22">
        <v>567065.48532480001</v>
      </c>
      <c r="J2663" s="21" t="s">
        <v>6707</v>
      </c>
      <c r="K2663" s="21"/>
      <c r="L2663" s="22">
        <v>79425624</v>
      </c>
      <c r="M2663" s="22">
        <v>0</v>
      </c>
      <c r="N2663" s="21" t="s">
        <v>12509</v>
      </c>
      <c r="O2663" s="8">
        <v>44378</v>
      </c>
      <c r="P2663" s="21" t="s">
        <v>12510</v>
      </c>
      <c r="Q2663" s="22">
        <f>Table1_2[[#This Row],[Bank Deposit]]-Table1_2[[#This Row],[Saving Accounts]]</f>
        <v>213962.51467519999</v>
      </c>
      <c r="R2663" s="22">
        <f>IF(AND(Table1_2[[#This Row],[Bank Deposit]]&gt;=500000),Table1_2[[#This Row],[Bank Deposit]]+Table1_2[[#This Row],[Bank Deposit]]*0.02,Table1_2[[#This Row],[Bank Deposit]])</f>
        <v>796648.56</v>
      </c>
    </row>
    <row r="2664" spans="1:18" x14ac:dyDescent="0.25">
      <c r="A2664" s="21" t="s">
        <v>7458</v>
      </c>
      <c r="B2664">
        <v>452295452</v>
      </c>
      <c r="C2664">
        <v>85</v>
      </c>
      <c r="D2664" s="8">
        <v>13659.75</v>
      </c>
      <c r="E2664" s="21" t="s">
        <v>12</v>
      </c>
      <c r="F2664" s="21" t="s">
        <v>527</v>
      </c>
      <c r="G2664" s="21" t="s">
        <v>4220</v>
      </c>
      <c r="H2664" s="22">
        <v>1248444</v>
      </c>
      <c r="I2664" s="22">
        <v>231548.92913880001</v>
      </c>
      <c r="J2664" s="21" t="s">
        <v>7460</v>
      </c>
      <c r="K2664" s="21"/>
      <c r="L2664" s="22">
        <v>1188361867</v>
      </c>
      <c r="M2664" s="22">
        <v>0</v>
      </c>
      <c r="N2664" s="21" t="s">
        <v>12539</v>
      </c>
      <c r="O2664" s="8">
        <v>44232</v>
      </c>
      <c r="P2664" s="21" t="s">
        <v>12512</v>
      </c>
      <c r="Q2664" s="22">
        <f>Table1_2[[#This Row],[Bank Deposit]]-Table1_2[[#This Row],[Saving Accounts]]</f>
        <v>1016895.0708612</v>
      </c>
      <c r="R2664" s="22">
        <f>IF(AND(Table1_2[[#This Row],[Bank Deposit]]&gt;=500000),Table1_2[[#This Row],[Bank Deposit]]+Table1_2[[#This Row],[Bank Deposit]]*0.02,Table1_2[[#This Row],[Bank Deposit]])</f>
        <v>1273412.8799999999</v>
      </c>
    </row>
    <row r="2665" spans="1:18" x14ac:dyDescent="0.25">
      <c r="A2665" s="21" t="s">
        <v>7884</v>
      </c>
      <c r="B2665">
        <v>483146030</v>
      </c>
      <c r="C2665">
        <v>34</v>
      </c>
      <c r="D2665" s="8">
        <v>32287.5</v>
      </c>
      <c r="E2665" s="21" t="s">
        <v>12</v>
      </c>
      <c r="F2665" s="21" t="s">
        <v>190</v>
      </c>
      <c r="G2665" s="21" t="s">
        <v>3583</v>
      </c>
      <c r="H2665" s="22">
        <v>901623</v>
      </c>
      <c r="I2665" s="22">
        <v>365193.24068749999</v>
      </c>
      <c r="J2665" s="21" t="s">
        <v>7886</v>
      </c>
      <c r="K2665" s="21"/>
      <c r="L2665" s="22">
        <v>8480004</v>
      </c>
      <c r="M2665" s="22">
        <v>0</v>
      </c>
      <c r="N2665" s="21" t="s">
        <v>12525</v>
      </c>
      <c r="O2665" s="8">
        <v>44508</v>
      </c>
      <c r="P2665" s="21" t="s">
        <v>12506</v>
      </c>
      <c r="Q2665" s="22">
        <f>Table1_2[[#This Row],[Bank Deposit]]-Table1_2[[#This Row],[Saving Accounts]]</f>
        <v>536429.75931250001</v>
      </c>
      <c r="R2665" s="22">
        <f>IF(AND(Table1_2[[#This Row],[Bank Deposit]]&gt;=500000),Table1_2[[#This Row],[Bank Deposit]]+Table1_2[[#This Row],[Bank Deposit]]*0.02,Table1_2[[#This Row],[Bank Deposit]])</f>
        <v>919655.46</v>
      </c>
    </row>
    <row r="2666" spans="1:18" x14ac:dyDescent="0.25">
      <c r="A2666" s="21" t="s">
        <v>2088</v>
      </c>
      <c r="B2666">
        <v>135088606</v>
      </c>
      <c r="C2666">
        <v>59</v>
      </c>
      <c r="D2666" s="8">
        <v>23156.25</v>
      </c>
      <c r="E2666" s="21" t="s">
        <v>1094</v>
      </c>
      <c r="F2666" s="21" t="s">
        <v>1799</v>
      </c>
      <c r="G2666" s="21" t="s">
        <v>1964</v>
      </c>
      <c r="H2666" s="22">
        <v>1087915</v>
      </c>
      <c r="I2666" s="22">
        <v>440605.77220422</v>
      </c>
      <c r="J2666" s="21" t="s">
        <v>2090</v>
      </c>
      <c r="K2666" s="21"/>
      <c r="L2666" s="22">
        <v>1090519315</v>
      </c>
      <c r="M2666" s="22">
        <v>0</v>
      </c>
      <c r="N2666" s="21" t="s">
        <v>12525</v>
      </c>
      <c r="O2666" s="8">
        <v>44307</v>
      </c>
      <c r="P2666" s="21" t="s">
        <v>12564</v>
      </c>
      <c r="Q2666" s="22">
        <f>Table1_2[[#This Row],[Bank Deposit]]-Table1_2[[#This Row],[Saving Accounts]]</f>
        <v>647309.22779577994</v>
      </c>
      <c r="R2666" s="22">
        <f>IF(AND(Table1_2[[#This Row],[Bank Deposit]]&gt;=500000),Table1_2[[#This Row],[Bank Deposit]]+Table1_2[[#This Row],[Bank Deposit]]*0.02,Table1_2[[#This Row],[Bank Deposit]])</f>
        <v>1109673.3</v>
      </c>
    </row>
    <row r="2667" spans="1:18" x14ac:dyDescent="0.25">
      <c r="A2667" s="21" t="s">
        <v>8852</v>
      </c>
      <c r="B2667">
        <v>467301386</v>
      </c>
      <c r="C2667">
        <v>30</v>
      </c>
      <c r="D2667" s="8">
        <v>33748.5</v>
      </c>
      <c r="E2667" s="21" t="s">
        <v>12</v>
      </c>
      <c r="F2667" s="21" t="s">
        <v>1469</v>
      </c>
      <c r="G2667" s="21" t="s">
        <v>3820</v>
      </c>
      <c r="H2667" s="22">
        <v>2735304</v>
      </c>
      <c r="I2667" s="22">
        <v>518543.74902330001</v>
      </c>
      <c r="J2667" s="21" t="s">
        <v>6879</v>
      </c>
      <c r="K2667" s="21"/>
      <c r="L2667" s="22">
        <v>921360384</v>
      </c>
      <c r="M2667" s="22">
        <v>0</v>
      </c>
      <c r="N2667" s="21" t="s">
        <v>12505</v>
      </c>
      <c r="O2667" s="8">
        <v>44660</v>
      </c>
      <c r="P2667" s="21" t="s">
        <v>12510</v>
      </c>
      <c r="Q2667" s="22">
        <f>Table1_2[[#This Row],[Bank Deposit]]-Table1_2[[#This Row],[Saving Accounts]]</f>
        <v>2216760.2509766999</v>
      </c>
      <c r="R2667" s="22">
        <f>IF(AND(Table1_2[[#This Row],[Bank Deposit]]&gt;=500000),Table1_2[[#This Row],[Bank Deposit]]+Table1_2[[#This Row],[Bank Deposit]]*0.02,Table1_2[[#This Row],[Bank Deposit]])</f>
        <v>2790010.08</v>
      </c>
    </row>
    <row r="2668" spans="1:18" x14ac:dyDescent="0.25">
      <c r="A2668" s="21" t="s">
        <v>6672</v>
      </c>
      <c r="B2668">
        <v>544798090</v>
      </c>
      <c r="C2668">
        <v>25</v>
      </c>
      <c r="D2668" s="8">
        <v>35574.75</v>
      </c>
      <c r="E2668" s="21" t="s">
        <v>12</v>
      </c>
      <c r="F2668" s="21" t="s">
        <v>1927</v>
      </c>
      <c r="G2668" s="21" t="s">
        <v>4105</v>
      </c>
      <c r="H2668" s="22">
        <v>871948</v>
      </c>
      <c r="I2668" s="22">
        <v>275820.19012799999</v>
      </c>
      <c r="J2668" s="21" t="s">
        <v>6674</v>
      </c>
      <c r="K2668" s="21"/>
      <c r="L2668" s="22">
        <v>2207708064</v>
      </c>
      <c r="M2668" s="22">
        <v>0</v>
      </c>
      <c r="N2668" s="21" t="s">
        <v>12505</v>
      </c>
      <c r="O2668" s="8">
        <v>44379</v>
      </c>
      <c r="P2668" s="21" t="s">
        <v>12506</v>
      </c>
      <c r="Q2668" s="22">
        <f>Table1_2[[#This Row],[Bank Deposit]]-Table1_2[[#This Row],[Saving Accounts]]</f>
        <v>596127.80987200001</v>
      </c>
      <c r="R2668" s="22">
        <f>IF(AND(Table1_2[[#This Row],[Bank Deposit]]&gt;=500000),Table1_2[[#This Row],[Bank Deposit]]+Table1_2[[#This Row],[Bank Deposit]]*0.02,Table1_2[[#This Row],[Bank Deposit]])</f>
        <v>889386.96</v>
      </c>
    </row>
    <row r="2669" spans="1:18" x14ac:dyDescent="0.25">
      <c r="A2669" s="21" t="s">
        <v>1241</v>
      </c>
      <c r="B2669">
        <v>73737578</v>
      </c>
      <c r="C2669">
        <v>81</v>
      </c>
      <c r="D2669" s="8">
        <v>15120.75</v>
      </c>
      <c r="E2669" s="21" t="s">
        <v>1094</v>
      </c>
      <c r="F2669" s="21" t="s">
        <v>1242</v>
      </c>
      <c r="G2669" s="21" t="s">
        <v>14</v>
      </c>
      <c r="H2669" s="22">
        <v>859188</v>
      </c>
      <c r="I2669" s="22">
        <v>298167.28668090003</v>
      </c>
      <c r="J2669" s="21" t="s">
        <v>1244</v>
      </c>
      <c r="K2669" s="21"/>
      <c r="L2669" s="22">
        <v>1311219894</v>
      </c>
      <c r="M2669" s="22">
        <v>0</v>
      </c>
      <c r="N2669" s="21" t="s">
        <v>12509</v>
      </c>
      <c r="O2669" s="8">
        <v>44400</v>
      </c>
      <c r="P2669" s="21" t="s">
        <v>12519</v>
      </c>
      <c r="Q2669" s="22">
        <f>Table1_2[[#This Row],[Bank Deposit]]-Table1_2[[#This Row],[Saving Accounts]]</f>
        <v>561020.71331909997</v>
      </c>
      <c r="R2669" s="22">
        <f>IF(AND(Table1_2[[#This Row],[Bank Deposit]]&gt;=500000),Table1_2[[#This Row],[Bank Deposit]]+Table1_2[[#This Row],[Bank Deposit]]*0.02,Table1_2[[#This Row],[Bank Deposit]])</f>
        <v>876371.76</v>
      </c>
    </row>
    <row r="2670" spans="1:18" x14ac:dyDescent="0.25">
      <c r="A2670" s="21" t="s">
        <v>1301</v>
      </c>
      <c r="B2670">
        <v>258712750</v>
      </c>
      <c r="C2670">
        <v>22</v>
      </c>
      <c r="D2670" s="8">
        <v>36670.5</v>
      </c>
      <c r="E2670" s="21" t="s">
        <v>1094</v>
      </c>
      <c r="F2670" s="21" t="s">
        <v>426</v>
      </c>
      <c r="G2670" s="21" t="s">
        <v>14</v>
      </c>
      <c r="J2670" s="21" t="s">
        <v>1302</v>
      </c>
      <c r="K2670" s="21"/>
      <c r="L2670" s="22">
        <v>7842168</v>
      </c>
      <c r="M2670" s="22">
        <v>0</v>
      </c>
      <c r="N2670" s="21" t="s">
        <v>12525</v>
      </c>
      <c r="O2670" s="8">
        <v>44477</v>
      </c>
      <c r="P2670" s="21" t="s">
        <v>12506</v>
      </c>
      <c r="Q2670" s="22">
        <f>Table1_2[[#This Row],[Bank Deposit]]-Table1_2[[#This Row],[Saving Accounts]]</f>
        <v>0</v>
      </c>
      <c r="R2670" s="22">
        <f>IF(AND(Table1_2[[#This Row],[Bank Deposit]]&gt;=500000),Table1_2[[#This Row],[Bank Deposit]]+Table1_2[[#This Row],[Bank Deposit]]*0.02,Table1_2[[#This Row],[Bank Deposit]])</f>
        <v>0</v>
      </c>
    </row>
    <row r="2671" spans="1:18" x14ac:dyDescent="0.25">
      <c r="A2671" s="21" t="s">
        <v>466</v>
      </c>
      <c r="B2671">
        <v>587004640</v>
      </c>
      <c r="C2671">
        <v>33</v>
      </c>
      <c r="D2671" s="8">
        <v>32652.75</v>
      </c>
      <c r="E2671" s="21" t="s">
        <v>12</v>
      </c>
      <c r="F2671" s="21" t="s">
        <v>190</v>
      </c>
      <c r="G2671" s="21" t="s">
        <v>14</v>
      </c>
      <c r="H2671" s="22">
        <v>1937546</v>
      </c>
      <c r="I2671" s="22">
        <v>564090.08006735996</v>
      </c>
      <c r="J2671" s="21" t="s">
        <v>468</v>
      </c>
      <c r="K2671" s="21"/>
      <c r="L2671" s="22">
        <v>4749089751</v>
      </c>
      <c r="M2671" s="22">
        <v>0</v>
      </c>
      <c r="N2671" s="21" t="s">
        <v>12522</v>
      </c>
      <c r="O2671" s="8">
        <v>44537</v>
      </c>
      <c r="P2671" s="21" t="s">
        <v>12510</v>
      </c>
      <c r="Q2671" s="22">
        <f>Table1_2[[#This Row],[Bank Deposit]]-Table1_2[[#This Row],[Saving Accounts]]</f>
        <v>1373455.9199326402</v>
      </c>
      <c r="R2671" s="22">
        <f>IF(AND(Table1_2[[#This Row],[Bank Deposit]]&gt;=500000),Table1_2[[#This Row],[Bank Deposit]]+Table1_2[[#This Row],[Bank Deposit]]*0.02,Table1_2[[#This Row],[Bank Deposit]])</f>
        <v>1976296.92</v>
      </c>
    </row>
    <row r="2672" spans="1:18" x14ac:dyDescent="0.25">
      <c r="A2672" s="21" t="s">
        <v>4202</v>
      </c>
      <c r="B2672">
        <v>673180431</v>
      </c>
      <c r="C2672">
        <v>38</v>
      </c>
      <c r="D2672" s="8">
        <v>30826.5</v>
      </c>
      <c r="E2672" s="21" t="s">
        <v>1094</v>
      </c>
      <c r="F2672" s="21" t="s">
        <v>147</v>
      </c>
      <c r="G2672" s="21" t="s">
        <v>4074</v>
      </c>
      <c r="H2672" s="22">
        <v>1339991</v>
      </c>
      <c r="I2672" s="22">
        <v>575586.88283250004</v>
      </c>
      <c r="J2672" s="21" t="s">
        <v>4204</v>
      </c>
      <c r="K2672" s="21"/>
      <c r="L2672" s="22">
        <v>920053248</v>
      </c>
      <c r="M2672" s="22">
        <v>0</v>
      </c>
      <c r="N2672" s="21" t="s">
        <v>12505</v>
      </c>
      <c r="O2672" s="8">
        <v>44289</v>
      </c>
      <c r="P2672" s="21" t="s">
        <v>12564</v>
      </c>
      <c r="Q2672" s="22">
        <f>Table1_2[[#This Row],[Bank Deposit]]-Table1_2[[#This Row],[Saving Accounts]]</f>
        <v>764404.11716749996</v>
      </c>
      <c r="R2672" s="22">
        <f>IF(AND(Table1_2[[#This Row],[Bank Deposit]]&gt;=500000),Table1_2[[#This Row],[Bank Deposit]]+Table1_2[[#This Row],[Bank Deposit]]*0.02,Table1_2[[#This Row],[Bank Deposit]])</f>
        <v>1366790.82</v>
      </c>
    </row>
    <row r="2673" spans="1:18" x14ac:dyDescent="0.25">
      <c r="A2673" s="21" t="s">
        <v>184</v>
      </c>
      <c r="B2673">
        <v>269910036</v>
      </c>
      <c r="C2673">
        <v>27</v>
      </c>
      <c r="D2673" s="8">
        <v>34844.25</v>
      </c>
      <c r="E2673" s="21" t="s">
        <v>12</v>
      </c>
      <c r="F2673" s="21" t="s">
        <v>185</v>
      </c>
      <c r="G2673" s="21" t="s">
        <v>14</v>
      </c>
      <c r="H2673" s="22">
        <v>965289</v>
      </c>
      <c r="I2673" s="22">
        <v>540561.68812800001</v>
      </c>
      <c r="J2673" s="21" t="s">
        <v>187</v>
      </c>
      <c r="K2673" s="21"/>
      <c r="L2673" s="22">
        <v>2836537275</v>
      </c>
      <c r="M2673" s="22">
        <v>0</v>
      </c>
      <c r="N2673" s="21" t="s">
        <v>12509</v>
      </c>
      <c r="O2673" s="8">
        <v>44339</v>
      </c>
      <c r="P2673" s="21" t="s">
        <v>12519</v>
      </c>
      <c r="Q2673" s="22">
        <f>Table1_2[[#This Row],[Bank Deposit]]-Table1_2[[#This Row],[Saving Accounts]]</f>
        <v>424727.31187199999</v>
      </c>
      <c r="R2673" s="22">
        <f>IF(AND(Table1_2[[#This Row],[Bank Deposit]]&gt;=500000),Table1_2[[#This Row],[Bank Deposit]]+Table1_2[[#This Row],[Bank Deposit]]*0.02,Table1_2[[#This Row],[Bank Deposit]])</f>
        <v>984594.78</v>
      </c>
    </row>
    <row r="2674" spans="1:18" x14ac:dyDescent="0.25">
      <c r="A2674" s="21" t="s">
        <v>2405</v>
      </c>
      <c r="B2674">
        <v>832256671</v>
      </c>
      <c r="C2674">
        <v>55</v>
      </c>
      <c r="D2674" s="8">
        <v>24617.25</v>
      </c>
      <c r="E2674" s="21" t="s">
        <v>12</v>
      </c>
      <c r="F2674" s="21" t="s">
        <v>385</v>
      </c>
      <c r="G2674" s="21" t="s">
        <v>1964</v>
      </c>
      <c r="H2674" s="22">
        <v>38472</v>
      </c>
      <c r="I2674" s="22">
        <v>8825.8732380000001</v>
      </c>
      <c r="J2674" s="21" t="s">
        <v>2407</v>
      </c>
      <c r="K2674" s="21"/>
      <c r="L2674" s="22">
        <v>486763956</v>
      </c>
      <c r="M2674" s="22">
        <v>0</v>
      </c>
      <c r="N2674" s="21" t="s">
        <v>12522</v>
      </c>
      <c r="O2674" s="8">
        <v>44597</v>
      </c>
      <c r="P2674" s="21" t="s">
        <v>12510</v>
      </c>
      <c r="Q2674" s="22">
        <f>Table1_2[[#This Row],[Bank Deposit]]-Table1_2[[#This Row],[Saving Accounts]]</f>
        <v>29646.126762</v>
      </c>
      <c r="R2674" s="22">
        <f>IF(AND(Table1_2[[#This Row],[Bank Deposit]]&gt;=500000),Table1_2[[#This Row],[Bank Deposit]]+Table1_2[[#This Row],[Bank Deposit]]*0.02,Table1_2[[#This Row],[Bank Deposit]])</f>
        <v>38472</v>
      </c>
    </row>
    <row r="2675" spans="1:18" x14ac:dyDescent="0.25">
      <c r="A2675" s="21" t="s">
        <v>5251</v>
      </c>
      <c r="B2675">
        <v>807287014</v>
      </c>
      <c r="C2675">
        <v>35</v>
      </c>
      <c r="D2675" s="8">
        <v>31922.25</v>
      </c>
      <c r="E2675" s="21" t="s">
        <v>1094</v>
      </c>
      <c r="F2675" s="21" t="s">
        <v>620</v>
      </c>
      <c r="G2675" s="21" t="s">
        <v>4112</v>
      </c>
      <c r="H2675" s="22">
        <v>398228</v>
      </c>
      <c r="I2675" s="22">
        <v>292751.46251520002</v>
      </c>
      <c r="J2675" s="21" t="s">
        <v>5253</v>
      </c>
      <c r="K2675" s="21"/>
      <c r="L2675" s="22">
        <v>31697223</v>
      </c>
      <c r="M2675" s="22">
        <v>0</v>
      </c>
      <c r="N2675" s="21" t="s">
        <v>12505</v>
      </c>
      <c r="O2675" s="8">
        <v>44368</v>
      </c>
      <c r="P2675" s="21" t="s">
        <v>12506</v>
      </c>
      <c r="Q2675" s="22">
        <f>Table1_2[[#This Row],[Bank Deposit]]-Table1_2[[#This Row],[Saving Accounts]]</f>
        <v>105476.53748479998</v>
      </c>
      <c r="R2675" s="22">
        <f>IF(AND(Table1_2[[#This Row],[Bank Deposit]]&gt;=500000),Table1_2[[#This Row],[Bank Deposit]]+Table1_2[[#This Row],[Bank Deposit]]*0.02,Table1_2[[#This Row],[Bank Deposit]])</f>
        <v>398228</v>
      </c>
    </row>
    <row r="2676" spans="1:18" x14ac:dyDescent="0.25">
      <c r="A2676" s="21" t="s">
        <v>1708</v>
      </c>
      <c r="B2676">
        <v>275932122</v>
      </c>
      <c r="C2676">
        <v>19</v>
      </c>
      <c r="D2676" s="8">
        <v>37766.25</v>
      </c>
      <c r="E2676" s="21" t="s">
        <v>1094</v>
      </c>
      <c r="F2676" s="21" t="s">
        <v>1498</v>
      </c>
      <c r="G2676" s="21" t="s">
        <v>14</v>
      </c>
      <c r="H2676" s="22">
        <v>71389</v>
      </c>
      <c r="I2676" s="22">
        <v>32658.578503199999</v>
      </c>
      <c r="J2676" s="21" t="s">
        <v>1710</v>
      </c>
      <c r="K2676" s="21"/>
      <c r="L2676" s="22">
        <v>79374204</v>
      </c>
      <c r="M2676" s="22">
        <v>0</v>
      </c>
      <c r="N2676" s="21" t="s">
        <v>12509</v>
      </c>
      <c r="O2676" s="8">
        <v>44451</v>
      </c>
      <c r="P2676" s="21" t="s">
        <v>12519</v>
      </c>
      <c r="Q2676" s="22">
        <f>Table1_2[[#This Row],[Bank Deposit]]-Table1_2[[#This Row],[Saving Accounts]]</f>
        <v>38730.421496800001</v>
      </c>
      <c r="R2676" s="22">
        <f>IF(AND(Table1_2[[#This Row],[Bank Deposit]]&gt;=500000),Table1_2[[#This Row],[Bank Deposit]]+Table1_2[[#This Row],[Bank Deposit]]*0.02,Table1_2[[#This Row],[Bank Deposit]])</f>
        <v>71389</v>
      </c>
    </row>
    <row r="2677" spans="1:18" x14ac:dyDescent="0.25">
      <c r="A2677" s="21" t="s">
        <v>3816</v>
      </c>
      <c r="B2677">
        <v>62293485</v>
      </c>
      <c r="C2677">
        <v>40</v>
      </c>
      <c r="D2677" s="8">
        <v>30096</v>
      </c>
      <c r="E2677" s="21" t="s">
        <v>1094</v>
      </c>
      <c r="F2677" s="21" t="s">
        <v>1016</v>
      </c>
      <c r="G2677" s="21" t="s">
        <v>3583</v>
      </c>
      <c r="H2677" s="22">
        <v>130298</v>
      </c>
      <c r="I2677" s="22">
        <v>41616.43204752</v>
      </c>
      <c r="J2677" s="21" t="s">
        <v>3818</v>
      </c>
      <c r="K2677" s="21"/>
      <c r="L2677" s="22">
        <v>245839902</v>
      </c>
      <c r="M2677" s="22">
        <v>0</v>
      </c>
      <c r="N2677" s="21" t="s">
        <v>12509</v>
      </c>
      <c r="O2677" s="8">
        <v>44600</v>
      </c>
      <c r="P2677" s="21" t="s">
        <v>12510</v>
      </c>
      <c r="Q2677" s="22">
        <f>Table1_2[[#This Row],[Bank Deposit]]-Table1_2[[#This Row],[Saving Accounts]]</f>
        <v>88681.567952479993</v>
      </c>
      <c r="R2677" s="22">
        <f>IF(AND(Table1_2[[#This Row],[Bank Deposit]]&gt;=500000),Table1_2[[#This Row],[Bank Deposit]]+Table1_2[[#This Row],[Bank Deposit]]*0.02,Table1_2[[#This Row],[Bank Deposit]])</f>
        <v>130298</v>
      </c>
    </row>
    <row r="2678" spans="1:18" x14ac:dyDescent="0.25">
      <c r="A2678" s="21" t="s">
        <v>1830</v>
      </c>
      <c r="B2678">
        <v>280454740</v>
      </c>
      <c r="C2678">
        <v>63</v>
      </c>
      <c r="D2678" s="8">
        <v>21695.25</v>
      </c>
      <c r="E2678" s="21" t="s">
        <v>1094</v>
      </c>
      <c r="F2678" s="21" t="s">
        <v>636</v>
      </c>
      <c r="G2678" s="21" t="s">
        <v>14</v>
      </c>
      <c r="H2678" s="22">
        <v>147522</v>
      </c>
      <c r="I2678" s="22">
        <v>46664.436718080004</v>
      </c>
      <c r="J2678" s="21" t="s">
        <v>1832</v>
      </c>
      <c r="K2678" s="21"/>
      <c r="L2678" s="22">
        <v>3079443147</v>
      </c>
      <c r="M2678" s="22">
        <v>13215385756</v>
      </c>
      <c r="N2678" s="21" t="s">
        <v>12515</v>
      </c>
      <c r="O2678" s="8">
        <v>44225</v>
      </c>
      <c r="P2678" s="21" t="s">
        <v>12527</v>
      </c>
      <c r="Q2678" s="22">
        <f>Table1_2[[#This Row],[Bank Deposit]]-Table1_2[[#This Row],[Saving Accounts]]</f>
        <v>100857.56328192</v>
      </c>
      <c r="R2678" s="22">
        <f>IF(AND(Table1_2[[#This Row],[Bank Deposit]]&gt;=500000),Table1_2[[#This Row],[Bank Deposit]]+Table1_2[[#This Row],[Bank Deposit]]*0.02,Table1_2[[#This Row],[Bank Deposit]])</f>
        <v>147522</v>
      </c>
    </row>
    <row r="2679" spans="1:18" x14ac:dyDescent="0.25">
      <c r="A2679" s="21" t="s">
        <v>1616</v>
      </c>
      <c r="B2679">
        <v>988169754</v>
      </c>
      <c r="C2679">
        <v>63</v>
      </c>
      <c r="D2679" s="8">
        <v>21695.25</v>
      </c>
      <c r="E2679" s="21" t="s">
        <v>1094</v>
      </c>
      <c r="F2679" s="21" t="s">
        <v>130</v>
      </c>
      <c r="G2679" s="21" t="s">
        <v>14</v>
      </c>
      <c r="H2679" s="22">
        <v>143852</v>
      </c>
      <c r="I2679" s="22">
        <v>103573.24361999999</v>
      </c>
      <c r="J2679" s="21" t="s">
        <v>1618</v>
      </c>
      <c r="K2679" s="21"/>
      <c r="L2679" s="22">
        <v>3903470508</v>
      </c>
      <c r="M2679" s="22">
        <v>0</v>
      </c>
      <c r="N2679" s="21" t="s">
        <v>12505</v>
      </c>
      <c r="O2679" s="8">
        <v>44370</v>
      </c>
      <c r="P2679" s="21" t="s">
        <v>12512</v>
      </c>
      <c r="Q2679" s="22">
        <f>Table1_2[[#This Row],[Bank Deposit]]-Table1_2[[#This Row],[Saving Accounts]]</f>
        <v>40278.756380000006</v>
      </c>
      <c r="R2679" s="22">
        <f>IF(AND(Table1_2[[#This Row],[Bank Deposit]]&gt;=500000),Table1_2[[#This Row],[Bank Deposit]]+Table1_2[[#This Row],[Bank Deposit]]*0.02,Table1_2[[#This Row],[Bank Deposit]])</f>
        <v>143852</v>
      </c>
    </row>
    <row r="2680" spans="1:18" x14ac:dyDescent="0.25">
      <c r="A2680" s="21" t="s">
        <v>8919</v>
      </c>
      <c r="B2680">
        <v>387908126</v>
      </c>
      <c r="C2680">
        <v>85</v>
      </c>
      <c r="D2680" s="8">
        <v>13659.75</v>
      </c>
      <c r="E2680" s="21" t="s">
        <v>12</v>
      </c>
      <c r="F2680" s="21" t="s">
        <v>807</v>
      </c>
      <c r="G2680" s="21" t="s">
        <v>3820</v>
      </c>
      <c r="H2680" s="22">
        <v>93106</v>
      </c>
      <c r="I2680" s="22">
        <v>32480.308528639998</v>
      </c>
      <c r="J2680" s="21" t="s">
        <v>8921</v>
      </c>
      <c r="K2680" s="21"/>
      <c r="L2680" s="22">
        <v>1904919264</v>
      </c>
      <c r="M2680" s="22">
        <v>13665945168</v>
      </c>
      <c r="N2680" s="21" t="s">
        <v>12515</v>
      </c>
      <c r="O2680" s="8">
        <v>44464</v>
      </c>
      <c r="P2680" s="21" t="s">
        <v>12506</v>
      </c>
      <c r="Q2680" s="22">
        <f>Table1_2[[#This Row],[Bank Deposit]]-Table1_2[[#This Row],[Saving Accounts]]</f>
        <v>60625.691471359998</v>
      </c>
      <c r="R2680" s="22">
        <f>IF(AND(Table1_2[[#This Row],[Bank Deposit]]&gt;=500000),Table1_2[[#This Row],[Bank Deposit]]+Table1_2[[#This Row],[Bank Deposit]]*0.02,Table1_2[[#This Row],[Bank Deposit]])</f>
        <v>93106</v>
      </c>
    </row>
    <row r="2681" spans="1:18" x14ac:dyDescent="0.25">
      <c r="A2681" s="21" t="s">
        <v>230</v>
      </c>
      <c r="B2681">
        <v>447333525</v>
      </c>
      <c r="C2681">
        <v>32</v>
      </c>
      <c r="D2681" s="8">
        <v>33018</v>
      </c>
      <c r="E2681" s="21" t="s">
        <v>12</v>
      </c>
      <c r="F2681" s="21" t="s">
        <v>231</v>
      </c>
      <c r="G2681" s="21" t="s">
        <v>14</v>
      </c>
      <c r="H2681" s="22">
        <v>405063</v>
      </c>
      <c r="I2681" s="22">
        <v>275910.21057599998</v>
      </c>
      <c r="J2681" s="21" t="s">
        <v>233</v>
      </c>
      <c r="K2681" s="21"/>
      <c r="L2681" s="22">
        <v>1841332436</v>
      </c>
      <c r="M2681" s="22">
        <v>0</v>
      </c>
      <c r="N2681" s="21" t="s">
        <v>12539</v>
      </c>
      <c r="O2681" s="8">
        <v>44680</v>
      </c>
      <c r="P2681" s="21" t="s">
        <v>12512</v>
      </c>
      <c r="Q2681" s="22">
        <f>Table1_2[[#This Row],[Bank Deposit]]-Table1_2[[#This Row],[Saving Accounts]]</f>
        <v>129152.78942400002</v>
      </c>
      <c r="R2681" s="22">
        <f>IF(AND(Table1_2[[#This Row],[Bank Deposit]]&gt;=500000),Table1_2[[#This Row],[Bank Deposit]]+Table1_2[[#This Row],[Bank Deposit]]*0.02,Table1_2[[#This Row],[Bank Deposit]])</f>
        <v>405063</v>
      </c>
    </row>
    <row r="2682" spans="1:18" x14ac:dyDescent="0.25">
      <c r="A2682" s="21" t="s">
        <v>4493</v>
      </c>
      <c r="B2682">
        <v>562393128</v>
      </c>
      <c r="C2682">
        <v>32</v>
      </c>
      <c r="D2682" s="8">
        <v>33018</v>
      </c>
      <c r="E2682" s="21" t="s">
        <v>1094</v>
      </c>
      <c r="F2682" s="21" t="s">
        <v>881</v>
      </c>
      <c r="G2682" s="21" t="s">
        <v>4058</v>
      </c>
      <c r="H2682" s="22">
        <v>580085</v>
      </c>
      <c r="I2682" s="22">
        <v>496253.48394960002</v>
      </c>
      <c r="J2682" s="21" t="s">
        <v>4495</v>
      </c>
      <c r="K2682" s="21"/>
      <c r="L2682" s="22">
        <v>3534677757</v>
      </c>
      <c r="M2682" s="22">
        <v>0</v>
      </c>
      <c r="N2682" s="21" t="s">
        <v>12525</v>
      </c>
      <c r="O2682" s="8">
        <v>44519</v>
      </c>
      <c r="P2682" s="21" t="s">
        <v>12564</v>
      </c>
      <c r="Q2682" s="22">
        <f>Table1_2[[#This Row],[Bank Deposit]]-Table1_2[[#This Row],[Saving Accounts]]</f>
        <v>83831.51605039998</v>
      </c>
      <c r="R2682" s="22">
        <f>IF(AND(Table1_2[[#This Row],[Bank Deposit]]&gt;=500000),Table1_2[[#This Row],[Bank Deposit]]+Table1_2[[#This Row],[Bank Deposit]]*0.02,Table1_2[[#This Row],[Bank Deposit]])</f>
        <v>591686.69999999995</v>
      </c>
    </row>
    <row r="2683" spans="1:18" x14ac:dyDescent="0.25">
      <c r="A2683" s="21" t="s">
        <v>244</v>
      </c>
      <c r="B2683">
        <v>937421561</v>
      </c>
      <c r="C2683">
        <v>69</v>
      </c>
      <c r="D2683" s="8">
        <v>19503.75</v>
      </c>
      <c r="E2683" s="21" t="s">
        <v>12</v>
      </c>
      <c r="F2683" s="21" t="s">
        <v>246</v>
      </c>
      <c r="G2683" s="21" t="s">
        <v>14</v>
      </c>
      <c r="H2683" s="22">
        <v>199186</v>
      </c>
      <c r="I2683" s="22">
        <v>81093.974623799993</v>
      </c>
      <c r="J2683" s="21" t="s">
        <v>248</v>
      </c>
      <c r="K2683" s="21"/>
      <c r="L2683" s="22">
        <v>2175072096</v>
      </c>
      <c r="M2683" s="22">
        <v>0</v>
      </c>
      <c r="N2683" s="21" t="s">
        <v>12505</v>
      </c>
      <c r="O2683" s="8">
        <v>44232</v>
      </c>
      <c r="P2683" s="21" t="s">
        <v>12510</v>
      </c>
      <c r="Q2683" s="22">
        <f>Table1_2[[#This Row],[Bank Deposit]]-Table1_2[[#This Row],[Saving Accounts]]</f>
        <v>118092.02537620001</v>
      </c>
      <c r="R2683" s="22">
        <f>IF(AND(Table1_2[[#This Row],[Bank Deposit]]&gt;=500000),Table1_2[[#This Row],[Bank Deposit]]+Table1_2[[#This Row],[Bank Deposit]]*0.02,Table1_2[[#This Row],[Bank Deposit]])</f>
        <v>199186</v>
      </c>
    </row>
    <row r="2684" spans="1:18" x14ac:dyDescent="0.25">
      <c r="A2684" s="21" t="s">
        <v>5754</v>
      </c>
      <c r="B2684">
        <v>768412649</v>
      </c>
      <c r="C2684">
        <v>58</v>
      </c>
      <c r="D2684" s="8">
        <v>23521.5</v>
      </c>
      <c r="E2684" s="21" t="s">
        <v>1094</v>
      </c>
      <c r="F2684" s="21" t="s">
        <v>1799</v>
      </c>
      <c r="G2684" s="21" t="s">
        <v>4070</v>
      </c>
      <c r="H2684" s="22">
        <v>1586143</v>
      </c>
      <c r="I2684" s="22">
        <v>455092.57528224</v>
      </c>
      <c r="J2684" s="21" t="s">
        <v>5756</v>
      </c>
      <c r="K2684" s="21"/>
      <c r="L2684" s="22">
        <v>116319105</v>
      </c>
      <c r="M2684" s="22">
        <v>197453585</v>
      </c>
      <c r="N2684" s="21" t="s">
        <v>12515</v>
      </c>
      <c r="O2684" s="8">
        <v>44351</v>
      </c>
      <c r="P2684" s="21" t="s">
        <v>12506</v>
      </c>
      <c r="Q2684" s="22">
        <f>Table1_2[[#This Row],[Bank Deposit]]-Table1_2[[#This Row],[Saving Accounts]]</f>
        <v>1131050.4247177599</v>
      </c>
      <c r="R2684" s="22">
        <f>IF(AND(Table1_2[[#This Row],[Bank Deposit]]&gt;=500000),Table1_2[[#This Row],[Bank Deposit]]+Table1_2[[#This Row],[Bank Deposit]]*0.02,Table1_2[[#This Row],[Bank Deposit]])</f>
        <v>1617865.86</v>
      </c>
    </row>
    <row r="2685" spans="1:18" x14ac:dyDescent="0.25">
      <c r="A2685" s="21" t="s">
        <v>1770</v>
      </c>
      <c r="B2685">
        <v>496470356</v>
      </c>
      <c r="C2685">
        <v>53</v>
      </c>
      <c r="D2685" s="8">
        <v>25347.75</v>
      </c>
      <c r="E2685" s="21" t="s">
        <v>1094</v>
      </c>
      <c r="F2685" s="21" t="s">
        <v>231</v>
      </c>
      <c r="G2685" s="21" t="s">
        <v>14</v>
      </c>
      <c r="H2685" s="22">
        <v>141946</v>
      </c>
      <c r="I2685" s="22">
        <v>196878.99797500001</v>
      </c>
      <c r="J2685" s="21" t="s">
        <v>1772</v>
      </c>
      <c r="K2685" s="21"/>
      <c r="L2685" s="22">
        <v>3027731076</v>
      </c>
      <c r="M2685" s="22">
        <v>0</v>
      </c>
      <c r="N2685" s="21" t="s">
        <v>12539</v>
      </c>
      <c r="O2685" s="8">
        <v>44406</v>
      </c>
      <c r="P2685" s="21" t="s">
        <v>12512</v>
      </c>
      <c r="Q2685" s="22">
        <f>Table1_2[[#This Row],[Bank Deposit]]-Table1_2[[#This Row],[Saving Accounts]]</f>
        <v>-54932.997975000006</v>
      </c>
      <c r="R2685" s="22">
        <f>IF(AND(Table1_2[[#This Row],[Bank Deposit]]&gt;=500000),Table1_2[[#This Row],[Bank Deposit]]+Table1_2[[#This Row],[Bank Deposit]]*0.02,Table1_2[[#This Row],[Bank Deposit]])</f>
        <v>141946</v>
      </c>
    </row>
    <row r="2686" spans="1:18" x14ac:dyDescent="0.25">
      <c r="A2686" s="21" t="s">
        <v>3159</v>
      </c>
      <c r="B2686">
        <v>844326792</v>
      </c>
      <c r="C2686">
        <v>66</v>
      </c>
      <c r="D2686" s="8">
        <v>20599.5</v>
      </c>
      <c r="E2686" s="21" t="s">
        <v>1094</v>
      </c>
      <c r="F2686" s="21" t="s">
        <v>331</v>
      </c>
      <c r="G2686" s="21" t="s">
        <v>3058</v>
      </c>
      <c r="H2686" s="22">
        <v>826021</v>
      </c>
      <c r="I2686" s="22">
        <v>441629.21146805998</v>
      </c>
      <c r="J2686" s="21" t="s">
        <v>3161</v>
      </c>
      <c r="K2686" s="21"/>
      <c r="L2686" s="22">
        <v>291252561</v>
      </c>
      <c r="M2686" s="22">
        <v>0</v>
      </c>
      <c r="N2686" s="21" t="s">
        <v>12522</v>
      </c>
      <c r="O2686" s="8">
        <v>44533</v>
      </c>
      <c r="P2686" s="21" t="s">
        <v>12510</v>
      </c>
      <c r="Q2686" s="22">
        <f>Table1_2[[#This Row],[Bank Deposit]]-Table1_2[[#This Row],[Saving Accounts]]</f>
        <v>384391.78853194002</v>
      </c>
      <c r="R2686" s="22">
        <f>IF(AND(Table1_2[[#This Row],[Bank Deposit]]&gt;=500000),Table1_2[[#This Row],[Bank Deposit]]+Table1_2[[#This Row],[Bank Deposit]]*0.02,Table1_2[[#This Row],[Bank Deposit]])</f>
        <v>842541.42</v>
      </c>
    </row>
    <row r="2687" spans="1:18" x14ac:dyDescent="0.25">
      <c r="A2687" s="21" t="s">
        <v>5640</v>
      </c>
      <c r="B2687">
        <v>48964941</v>
      </c>
      <c r="C2687">
        <v>25</v>
      </c>
      <c r="D2687" s="8">
        <v>35574.75</v>
      </c>
      <c r="E2687" s="21" t="s">
        <v>1094</v>
      </c>
      <c r="F2687" s="21" t="s">
        <v>794</v>
      </c>
      <c r="G2687" s="21" t="s">
        <v>4084</v>
      </c>
      <c r="H2687" s="22">
        <v>1529895</v>
      </c>
      <c r="I2687" s="22">
        <v>220393.61592191999</v>
      </c>
      <c r="J2687" s="21" t="s">
        <v>5642</v>
      </c>
      <c r="K2687" s="21"/>
      <c r="L2687" s="22">
        <v>3414324225</v>
      </c>
      <c r="M2687" s="22">
        <v>0</v>
      </c>
      <c r="N2687" s="21" t="s">
        <v>12539</v>
      </c>
      <c r="O2687" s="8">
        <v>44495</v>
      </c>
      <c r="P2687" s="21" t="s">
        <v>12566</v>
      </c>
      <c r="Q2687" s="22">
        <f>Table1_2[[#This Row],[Bank Deposit]]-Table1_2[[#This Row],[Saving Accounts]]</f>
        <v>1309501.3840780801</v>
      </c>
      <c r="R2687" s="22">
        <f>IF(AND(Table1_2[[#This Row],[Bank Deposit]]&gt;=500000),Table1_2[[#This Row],[Bank Deposit]]+Table1_2[[#This Row],[Bank Deposit]]*0.02,Table1_2[[#This Row],[Bank Deposit]])</f>
        <v>1560492.9</v>
      </c>
    </row>
    <row r="2688" spans="1:18" x14ac:dyDescent="0.25">
      <c r="A2688" s="21" t="s">
        <v>1985</v>
      </c>
      <c r="B2688">
        <v>576840266</v>
      </c>
      <c r="C2688">
        <v>73</v>
      </c>
      <c r="D2688" s="8">
        <v>18042.75</v>
      </c>
      <c r="E2688" s="21" t="s">
        <v>1094</v>
      </c>
      <c r="F2688" s="21" t="s">
        <v>1047</v>
      </c>
      <c r="G2688" s="21" t="s">
        <v>1964</v>
      </c>
      <c r="H2688" s="22">
        <v>373579</v>
      </c>
      <c r="I2688" s="22">
        <v>72776.96653392</v>
      </c>
      <c r="J2688" s="21" t="s">
        <v>1987</v>
      </c>
      <c r="K2688" s="21"/>
      <c r="L2688" s="22">
        <v>3372493575</v>
      </c>
      <c r="M2688" s="22">
        <v>0</v>
      </c>
      <c r="N2688" s="21" t="s">
        <v>12505</v>
      </c>
      <c r="O2688" s="8">
        <v>44607</v>
      </c>
      <c r="P2688" s="21" t="s">
        <v>12512</v>
      </c>
      <c r="Q2688" s="22">
        <f>Table1_2[[#This Row],[Bank Deposit]]-Table1_2[[#This Row],[Saving Accounts]]</f>
        <v>300802.03346607997</v>
      </c>
      <c r="R2688" s="22">
        <f>IF(AND(Table1_2[[#This Row],[Bank Deposit]]&gt;=500000),Table1_2[[#This Row],[Bank Deposit]]+Table1_2[[#This Row],[Bank Deposit]]*0.02,Table1_2[[#This Row],[Bank Deposit]])</f>
        <v>373579</v>
      </c>
    </row>
    <row r="2689" spans="1:18" x14ac:dyDescent="0.25">
      <c r="A2689" s="21" t="s">
        <v>2106</v>
      </c>
      <c r="B2689">
        <v>442507328</v>
      </c>
      <c r="C2689">
        <v>64</v>
      </c>
      <c r="D2689" s="8">
        <v>21330</v>
      </c>
      <c r="E2689" s="21" t="s">
        <v>1094</v>
      </c>
      <c r="F2689" s="21" t="s">
        <v>993</v>
      </c>
      <c r="G2689" s="21" t="s">
        <v>1964</v>
      </c>
      <c r="H2689" s="22">
        <v>199916</v>
      </c>
      <c r="I2689" s="22">
        <v>76994.851076999999</v>
      </c>
      <c r="J2689" s="21" t="s">
        <v>2108</v>
      </c>
      <c r="K2689" s="21"/>
      <c r="L2689" s="22">
        <v>306246875</v>
      </c>
      <c r="M2689" s="22">
        <v>0</v>
      </c>
      <c r="N2689" s="21" t="s">
        <v>12505</v>
      </c>
      <c r="O2689" s="8">
        <v>44664</v>
      </c>
      <c r="P2689" s="21" t="s">
        <v>12506</v>
      </c>
      <c r="Q2689" s="22">
        <f>Table1_2[[#This Row],[Bank Deposit]]-Table1_2[[#This Row],[Saving Accounts]]</f>
        <v>122921.148923</v>
      </c>
      <c r="R2689" s="22">
        <f>IF(AND(Table1_2[[#This Row],[Bank Deposit]]&gt;=500000),Table1_2[[#This Row],[Bank Deposit]]+Table1_2[[#This Row],[Bank Deposit]]*0.02,Table1_2[[#This Row],[Bank Deposit]])</f>
        <v>199916</v>
      </c>
    </row>
    <row r="2690" spans="1:18" x14ac:dyDescent="0.25">
      <c r="A2690" s="21" t="s">
        <v>6108</v>
      </c>
      <c r="B2690">
        <v>889085010</v>
      </c>
      <c r="C2690">
        <v>59</v>
      </c>
      <c r="D2690" s="8">
        <v>23156.25</v>
      </c>
      <c r="E2690" s="21" t="s">
        <v>12</v>
      </c>
      <c r="F2690" s="21" t="s">
        <v>78</v>
      </c>
      <c r="G2690" s="21" t="s">
        <v>4070</v>
      </c>
      <c r="H2690" s="22">
        <v>1016581</v>
      </c>
      <c r="I2690" s="22">
        <v>306506.24171999999</v>
      </c>
      <c r="J2690" s="21" t="s">
        <v>6110</v>
      </c>
      <c r="K2690" s="21"/>
      <c r="L2690" s="22">
        <v>646911096</v>
      </c>
      <c r="M2690" s="22">
        <v>0</v>
      </c>
      <c r="N2690" s="21" t="s">
        <v>12522</v>
      </c>
      <c r="O2690" s="8">
        <v>44244</v>
      </c>
      <c r="P2690" s="21" t="s">
        <v>12510</v>
      </c>
      <c r="Q2690" s="22">
        <f>Table1_2[[#This Row],[Bank Deposit]]-Table1_2[[#This Row],[Saving Accounts]]</f>
        <v>710074.75827999995</v>
      </c>
      <c r="R2690" s="22">
        <f>IF(AND(Table1_2[[#This Row],[Bank Deposit]]&gt;=500000),Table1_2[[#This Row],[Bank Deposit]]+Table1_2[[#This Row],[Bank Deposit]]*0.02,Table1_2[[#This Row],[Bank Deposit]])</f>
        <v>1036912.62</v>
      </c>
    </row>
    <row r="2691" spans="1:18" x14ac:dyDescent="0.25">
      <c r="A2691" s="21" t="s">
        <v>1136</v>
      </c>
      <c r="B2691">
        <v>513420727</v>
      </c>
      <c r="C2691">
        <v>76</v>
      </c>
      <c r="D2691" s="8">
        <v>16947</v>
      </c>
      <c r="E2691" s="21" t="s">
        <v>1094</v>
      </c>
      <c r="F2691" s="21" t="s">
        <v>870</v>
      </c>
      <c r="G2691" s="21" t="s">
        <v>14</v>
      </c>
      <c r="H2691" s="22">
        <v>67632</v>
      </c>
      <c r="I2691" s="22">
        <v>27278.323930440001</v>
      </c>
      <c r="J2691" s="21" t="s">
        <v>1138</v>
      </c>
      <c r="K2691" s="21"/>
      <c r="L2691" s="22">
        <v>206741449</v>
      </c>
      <c r="M2691" s="22">
        <v>0</v>
      </c>
      <c r="N2691" s="21" t="s">
        <v>12505</v>
      </c>
      <c r="O2691" s="8">
        <v>44641</v>
      </c>
      <c r="P2691" s="21" t="s">
        <v>12564</v>
      </c>
      <c r="Q2691" s="22">
        <f>Table1_2[[#This Row],[Bank Deposit]]-Table1_2[[#This Row],[Saving Accounts]]</f>
        <v>40353.676069559995</v>
      </c>
      <c r="R2691" s="22">
        <f>IF(AND(Table1_2[[#This Row],[Bank Deposit]]&gt;=500000),Table1_2[[#This Row],[Bank Deposit]]+Table1_2[[#This Row],[Bank Deposit]]*0.02,Table1_2[[#This Row],[Bank Deposit]])</f>
        <v>67632</v>
      </c>
    </row>
    <row r="2692" spans="1:18" x14ac:dyDescent="0.25">
      <c r="A2692" s="21" t="s">
        <v>6539</v>
      </c>
      <c r="B2692">
        <v>787970771</v>
      </c>
      <c r="C2692">
        <v>84</v>
      </c>
      <c r="D2692" s="8">
        <v>14025</v>
      </c>
      <c r="E2692" s="21" t="s">
        <v>12</v>
      </c>
      <c r="F2692" s="21" t="s">
        <v>985</v>
      </c>
      <c r="G2692" s="21" t="s">
        <v>4119</v>
      </c>
      <c r="H2692" s="22">
        <v>1589657</v>
      </c>
      <c r="I2692" s="22">
        <v>976377.38695181999</v>
      </c>
      <c r="J2692" s="21" t="s">
        <v>6541</v>
      </c>
      <c r="K2692" s="21"/>
      <c r="L2692" s="22">
        <v>572411392</v>
      </c>
      <c r="M2692" s="22">
        <v>0</v>
      </c>
      <c r="N2692" s="21" t="s">
        <v>12505</v>
      </c>
      <c r="O2692" s="8">
        <v>44314</v>
      </c>
      <c r="P2692" s="21" t="s">
        <v>12564</v>
      </c>
      <c r="Q2692" s="22">
        <f>Table1_2[[#This Row],[Bank Deposit]]-Table1_2[[#This Row],[Saving Accounts]]</f>
        <v>613279.61304818001</v>
      </c>
      <c r="R2692" s="22">
        <f>IF(AND(Table1_2[[#This Row],[Bank Deposit]]&gt;=500000),Table1_2[[#This Row],[Bank Deposit]]+Table1_2[[#This Row],[Bank Deposit]]*0.02,Table1_2[[#This Row],[Bank Deposit]])</f>
        <v>1621450.14</v>
      </c>
    </row>
    <row r="2693" spans="1:18" x14ac:dyDescent="0.25">
      <c r="A2693" s="21" t="s">
        <v>7193</v>
      </c>
      <c r="B2693">
        <v>60142149</v>
      </c>
      <c r="C2693">
        <v>72</v>
      </c>
      <c r="D2693" s="8">
        <v>18408</v>
      </c>
      <c r="E2693" s="21" t="s">
        <v>12</v>
      </c>
      <c r="F2693" s="21" t="s">
        <v>422</v>
      </c>
      <c r="G2693" s="21" t="s">
        <v>4054</v>
      </c>
      <c r="H2693" s="22">
        <v>603247</v>
      </c>
      <c r="I2693" s="22">
        <v>227377.60863999999</v>
      </c>
      <c r="J2693" s="21" t="s">
        <v>7195</v>
      </c>
      <c r="K2693" s="21"/>
      <c r="L2693" s="22">
        <v>74221728</v>
      </c>
      <c r="M2693" s="22">
        <v>0</v>
      </c>
      <c r="N2693" s="21" t="s">
        <v>12505</v>
      </c>
      <c r="O2693" s="8">
        <v>44413</v>
      </c>
      <c r="P2693" s="21" t="s">
        <v>12564</v>
      </c>
      <c r="Q2693" s="22">
        <f>Table1_2[[#This Row],[Bank Deposit]]-Table1_2[[#This Row],[Saving Accounts]]</f>
        <v>375869.39136000001</v>
      </c>
      <c r="R2693" s="22">
        <f>IF(AND(Table1_2[[#This Row],[Bank Deposit]]&gt;=500000),Table1_2[[#This Row],[Bank Deposit]]+Table1_2[[#This Row],[Bank Deposit]]*0.02,Table1_2[[#This Row],[Bank Deposit]])</f>
        <v>615311.93999999994</v>
      </c>
    </row>
    <row r="2694" spans="1:18" x14ac:dyDescent="0.25">
      <c r="A2694" s="21" t="s">
        <v>2769</v>
      </c>
      <c r="B2694">
        <v>582771873</v>
      </c>
      <c r="C2694">
        <v>41</v>
      </c>
      <c r="D2694" s="8">
        <v>29730.75</v>
      </c>
      <c r="E2694" s="21" t="s">
        <v>12</v>
      </c>
      <c r="F2694" s="21" t="s">
        <v>19</v>
      </c>
      <c r="G2694" s="21" t="s">
        <v>1964</v>
      </c>
      <c r="H2694" s="22">
        <v>660941</v>
      </c>
      <c r="I2694" s="22">
        <v>79312.898304000002</v>
      </c>
      <c r="J2694" s="21" t="s">
        <v>2771</v>
      </c>
      <c r="K2694" s="21"/>
      <c r="L2694" s="22">
        <v>499911489</v>
      </c>
      <c r="M2694" s="22">
        <v>0</v>
      </c>
      <c r="N2694" s="21" t="s">
        <v>12509</v>
      </c>
      <c r="O2694" s="8">
        <v>44555</v>
      </c>
      <c r="P2694" s="21" t="s">
        <v>12519</v>
      </c>
      <c r="Q2694" s="22">
        <f>Table1_2[[#This Row],[Bank Deposit]]-Table1_2[[#This Row],[Saving Accounts]]</f>
        <v>581628.10169599997</v>
      </c>
      <c r="R2694" s="22">
        <f>IF(AND(Table1_2[[#This Row],[Bank Deposit]]&gt;=500000),Table1_2[[#This Row],[Bank Deposit]]+Table1_2[[#This Row],[Bank Deposit]]*0.02,Table1_2[[#This Row],[Bank Deposit]])</f>
        <v>674159.82</v>
      </c>
    </row>
    <row r="2695" spans="1:18" x14ac:dyDescent="0.25">
      <c r="A2695" s="21" t="s">
        <v>4238</v>
      </c>
      <c r="B2695">
        <v>668485689</v>
      </c>
      <c r="C2695">
        <v>65</v>
      </c>
      <c r="D2695" s="8">
        <v>20964.75</v>
      </c>
      <c r="E2695" s="21" t="s">
        <v>1094</v>
      </c>
      <c r="F2695" s="21" t="s">
        <v>825</v>
      </c>
      <c r="G2695" s="21" t="s">
        <v>4088</v>
      </c>
      <c r="H2695" s="22">
        <v>162136</v>
      </c>
      <c r="I2695" s="22">
        <v>130994.87997024</v>
      </c>
      <c r="J2695" s="21" t="s">
        <v>4240</v>
      </c>
      <c r="K2695" s="21"/>
      <c r="L2695" s="22">
        <v>4870568844</v>
      </c>
      <c r="M2695" s="22">
        <v>0</v>
      </c>
      <c r="N2695" s="21" t="s">
        <v>12525</v>
      </c>
      <c r="O2695" s="8">
        <v>44252</v>
      </c>
      <c r="P2695" s="21" t="s">
        <v>12506</v>
      </c>
      <c r="Q2695" s="22">
        <f>Table1_2[[#This Row],[Bank Deposit]]-Table1_2[[#This Row],[Saving Accounts]]</f>
        <v>31141.120029760001</v>
      </c>
      <c r="R2695" s="22">
        <f>IF(AND(Table1_2[[#This Row],[Bank Deposit]]&gt;=500000),Table1_2[[#This Row],[Bank Deposit]]+Table1_2[[#This Row],[Bank Deposit]]*0.02,Table1_2[[#This Row],[Bank Deposit]])</f>
        <v>162136</v>
      </c>
    </row>
    <row r="2696" spans="1:18" x14ac:dyDescent="0.25">
      <c r="A2696" s="21" t="s">
        <v>8752</v>
      </c>
      <c r="B2696">
        <v>850215093</v>
      </c>
      <c r="C2696">
        <v>49</v>
      </c>
      <c r="D2696" s="8">
        <v>26808.75</v>
      </c>
      <c r="E2696" s="21" t="s">
        <v>12</v>
      </c>
      <c r="F2696" s="21" t="s">
        <v>282</v>
      </c>
      <c r="G2696" s="21" t="s">
        <v>3820</v>
      </c>
      <c r="H2696" s="22">
        <v>3000646</v>
      </c>
      <c r="I2696" s="22">
        <v>1132694.153535</v>
      </c>
      <c r="J2696" s="21" t="s">
        <v>8754</v>
      </c>
      <c r="K2696" s="21"/>
      <c r="L2696" s="22">
        <v>90295857</v>
      </c>
      <c r="M2696" s="22">
        <v>0</v>
      </c>
      <c r="N2696" s="21" t="s">
        <v>12505</v>
      </c>
      <c r="O2696" s="8">
        <v>44668</v>
      </c>
      <c r="P2696" s="21" t="s">
        <v>12564</v>
      </c>
      <c r="Q2696" s="22">
        <f>Table1_2[[#This Row],[Bank Deposit]]-Table1_2[[#This Row],[Saving Accounts]]</f>
        <v>1867951.846465</v>
      </c>
      <c r="R2696" s="22">
        <f>IF(AND(Table1_2[[#This Row],[Bank Deposit]]&gt;=500000),Table1_2[[#This Row],[Bank Deposit]]+Table1_2[[#This Row],[Bank Deposit]]*0.02,Table1_2[[#This Row],[Bank Deposit]])</f>
        <v>3060658.92</v>
      </c>
    </row>
    <row r="2697" spans="1:18" x14ac:dyDescent="0.25">
      <c r="A2697" s="21" t="s">
        <v>8452</v>
      </c>
      <c r="B2697">
        <v>223164846</v>
      </c>
      <c r="C2697">
        <v>34</v>
      </c>
      <c r="D2697" s="8">
        <v>32287.5</v>
      </c>
      <c r="E2697" s="21" t="s">
        <v>12</v>
      </c>
      <c r="F2697" s="21" t="s">
        <v>1146</v>
      </c>
      <c r="G2697" s="21" t="s">
        <v>2773</v>
      </c>
      <c r="H2697" s="22">
        <v>876584</v>
      </c>
      <c r="I2697" s="22">
        <v>274757.330793</v>
      </c>
      <c r="J2697" s="21" t="s">
        <v>8454</v>
      </c>
      <c r="K2697" s="21"/>
      <c r="L2697" s="22">
        <v>4731848226</v>
      </c>
      <c r="M2697" s="22">
        <v>0</v>
      </c>
      <c r="N2697" s="21" t="s">
        <v>12525</v>
      </c>
      <c r="O2697" s="8">
        <v>44286</v>
      </c>
      <c r="P2697" s="21" t="s">
        <v>12506</v>
      </c>
      <c r="Q2697" s="22">
        <f>Table1_2[[#This Row],[Bank Deposit]]-Table1_2[[#This Row],[Saving Accounts]]</f>
        <v>601826.66920699994</v>
      </c>
      <c r="R2697" s="22">
        <f>IF(AND(Table1_2[[#This Row],[Bank Deposit]]&gt;=500000),Table1_2[[#This Row],[Bank Deposit]]+Table1_2[[#This Row],[Bank Deposit]]*0.02,Table1_2[[#This Row],[Bank Deposit]])</f>
        <v>894115.68</v>
      </c>
    </row>
    <row r="2698" spans="1:18" x14ac:dyDescent="0.25">
      <c r="A2698" s="21" t="s">
        <v>8151</v>
      </c>
      <c r="B2698">
        <v>920922693</v>
      </c>
      <c r="C2698">
        <v>67</v>
      </c>
      <c r="D2698" s="8">
        <v>20234.25</v>
      </c>
      <c r="E2698" s="21" t="s">
        <v>12</v>
      </c>
      <c r="F2698" s="21" t="s">
        <v>147</v>
      </c>
      <c r="G2698" s="21" t="s">
        <v>3331</v>
      </c>
      <c r="H2698" s="22">
        <v>434861</v>
      </c>
      <c r="I2698" s="22">
        <v>85768.713139200001</v>
      </c>
      <c r="J2698" s="21" t="s">
        <v>8153</v>
      </c>
      <c r="K2698" s="21"/>
      <c r="L2698" s="22">
        <v>220066392</v>
      </c>
      <c r="M2698" s="22">
        <v>0</v>
      </c>
      <c r="N2698" s="21" t="s">
        <v>12525</v>
      </c>
      <c r="O2698" s="8">
        <v>44549</v>
      </c>
      <c r="P2698" s="21" t="s">
        <v>12506</v>
      </c>
      <c r="Q2698" s="22">
        <f>Table1_2[[#This Row],[Bank Deposit]]-Table1_2[[#This Row],[Saving Accounts]]</f>
        <v>349092.2868608</v>
      </c>
      <c r="R2698" s="22">
        <f>IF(AND(Table1_2[[#This Row],[Bank Deposit]]&gt;=500000),Table1_2[[#This Row],[Bank Deposit]]+Table1_2[[#This Row],[Bank Deposit]]*0.02,Table1_2[[#This Row],[Bank Deposit]])</f>
        <v>434861</v>
      </c>
    </row>
    <row r="2699" spans="1:18" x14ac:dyDescent="0.25">
      <c r="A2699" s="21" t="s">
        <v>388</v>
      </c>
      <c r="B2699">
        <v>670917515</v>
      </c>
      <c r="C2699">
        <v>42</v>
      </c>
      <c r="D2699" s="8">
        <v>29365.5</v>
      </c>
      <c r="E2699" s="21" t="s">
        <v>12</v>
      </c>
      <c r="F2699" s="21" t="s">
        <v>331</v>
      </c>
      <c r="G2699" s="21" t="s">
        <v>14</v>
      </c>
      <c r="H2699" s="22">
        <v>685716</v>
      </c>
      <c r="I2699" s="22">
        <v>233083.37969999999</v>
      </c>
      <c r="J2699" s="21" t="s">
        <v>391</v>
      </c>
      <c r="K2699" s="21"/>
      <c r="L2699" s="22">
        <v>1985535916</v>
      </c>
      <c r="M2699" s="22">
        <v>0</v>
      </c>
      <c r="N2699" s="21" t="s">
        <v>12522</v>
      </c>
      <c r="O2699" s="8">
        <v>44396</v>
      </c>
      <c r="P2699" s="21" t="s">
        <v>12510</v>
      </c>
      <c r="Q2699" s="22">
        <f>Table1_2[[#This Row],[Bank Deposit]]-Table1_2[[#This Row],[Saving Accounts]]</f>
        <v>452632.62030000001</v>
      </c>
      <c r="R2699" s="22">
        <f>IF(AND(Table1_2[[#This Row],[Bank Deposit]]&gt;=500000),Table1_2[[#This Row],[Bank Deposit]]+Table1_2[[#This Row],[Bank Deposit]]*0.02,Table1_2[[#This Row],[Bank Deposit]])</f>
        <v>699430.32</v>
      </c>
    </row>
    <row r="2700" spans="1:18" x14ac:dyDescent="0.25">
      <c r="A2700" s="21" t="s">
        <v>8703</v>
      </c>
      <c r="B2700">
        <v>27198565</v>
      </c>
      <c r="C2700">
        <v>44</v>
      </c>
      <c r="D2700" s="8">
        <v>28635</v>
      </c>
      <c r="E2700" s="21" t="s">
        <v>12</v>
      </c>
      <c r="F2700" s="21" t="s">
        <v>256</v>
      </c>
      <c r="G2700" s="21" t="s">
        <v>3820</v>
      </c>
      <c r="H2700" s="22">
        <v>136149</v>
      </c>
      <c r="I2700" s="22">
        <v>109541.86048408</v>
      </c>
      <c r="J2700" s="21" t="s">
        <v>4540</v>
      </c>
      <c r="K2700" s="21"/>
      <c r="L2700" s="22">
        <v>3128625545</v>
      </c>
      <c r="M2700" s="22">
        <v>0</v>
      </c>
      <c r="N2700" s="21" t="s">
        <v>12522</v>
      </c>
      <c r="O2700" s="8">
        <v>44264</v>
      </c>
      <c r="P2700" s="21" t="s">
        <v>12510</v>
      </c>
      <c r="Q2700" s="22">
        <f>Table1_2[[#This Row],[Bank Deposit]]-Table1_2[[#This Row],[Saving Accounts]]</f>
        <v>26607.139515920004</v>
      </c>
      <c r="R2700" s="22">
        <f>IF(AND(Table1_2[[#This Row],[Bank Deposit]]&gt;=500000),Table1_2[[#This Row],[Bank Deposit]]+Table1_2[[#This Row],[Bank Deposit]]*0.02,Table1_2[[#This Row],[Bank Deposit]])</f>
        <v>136149</v>
      </c>
    </row>
    <row r="2701" spans="1:18" x14ac:dyDescent="0.25">
      <c r="A2701" s="21" t="s">
        <v>1727</v>
      </c>
      <c r="B2701">
        <v>807694195</v>
      </c>
      <c r="C2701">
        <v>47</v>
      </c>
      <c r="D2701" s="8">
        <v>27539.25</v>
      </c>
      <c r="E2701" s="21" t="s">
        <v>1094</v>
      </c>
      <c r="F2701" s="21" t="s">
        <v>807</v>
      </c>
      <c r="G2701" s="21" t="s">
        <v>14</v>
      </c>
      <c r="H2701" s="22">
        <v>525947</v>
      </c>
      <c r="I2701" s="22">
        <v>165164.32790616</v>
      </c>
      <c r="J2701" s="21" t="s">
        <v>1729</v>
      </c>
      <c r="K2701" s="21"/>
      <c r="L2701" s="22">
        <v>5132928768</v>
      </c>
      <c r="M2701" s="22">
        <v>0</v>
      </c>
      <c r="N2701" s="21" t="s">
        <v>12509</v>
      </c>
      <c r="O2701" s="8">
        <v>44441</v>
      </c>
      <c r="P2701" s="21" t="s">
        <v>12519</v>
      </c>
      <c r="Q2701" s="22">
        <f>Table1_2[[#This Row],[Bank Deposit]]-Table1_2[[#This Row],[Saving Accounts]]</f>
        <v>360782.67209383997</v>
      </c>
      <c r="R2701" s="22">
        <f>IF(AND(Table1_2[[#This Row],[Bank Deposit]]&gt;=500000),Table1_2[[#This Row],[Bank Deposit]]+Table1_2[[#This Row],[Bank Deposit]]*0.02,Table1_2[[#This Row],[Bank Deposit]])</f>
        <v>536465.93999999994</v>
      </c>
    </row>
    <row r="2702" spans="1:18" x14ac:dyDescent="0.25">
      <c r="A2702" s="21" t="s">
        <v>7671</v>
      </c>
      <c r="B2702">
        <v>748875665</v>
      </c>
      <c r="C2702">
        <v>84</v>
      </c>
      <c r="D2702" s="8">
        <v>14025</v>
      </c>
      <c r="E2702" s="21" t="s">
        <v>12</v>
      </c>
      <c r="F2702" s="21" t="s">
        <v>1815</v>
      </c>
      <c r="G2702" s="21" t="s">
        <v>3058</v>
      </c>
      <c r="H2702" s="22">
        <v>811897</v>
      </c>
      <c r="I2702" s="22">
        <v>215679.5496036</v>
      </c>
      <c r="J2702" s="21" t="s">
        <v>7673</v>
      </c>
      <c r="K2702" s="21"/>
      <c r="L2702" s="22">
        <v>390391587</v>
      </c>
      <c r="M2702" s="22">
        <v>0</v>
      </c>
      <c r="N2702" s="21" t="s">
        <v>12505</v>
      </c>
      <c r="O2702" s="8">
        <v>44501</v>
      </c>
      <c r="P2702" s="21" t="s">
        <v>12564</v>
      </c>
      <c r="Q2702" s="22">
        <f>Table1_2[[#This Row],[Bank Deposit]]-Table1_2[[#This Row],[Saving Accounts]]</f>
        <v>596217.45039639995</v>
      </c>
      <c r="R2702" s="22">
        <f>IF(AND(Table1_2[[#This Row],[Bank Deposit]]&gt;=500000),Table1_2[[#This Row],[Bank Deposit]]+Table1_2[[#This Row],[Bank Deposit]]*0.02,Table1_2[[#This Row],[Bank Deposit]])</f>
        <v>828134.94</v>
      </c>
    </row>
    <row r="2703" spans="1:18" x14ac:dyDescent="0.25">
      <c r="A2703" s="21" t="s">
        <v>7422</v>
      </c>
      <c r="B2703">
        <v>204290788</v>
      </c>
      <c r="C2703">
        <v>17</v>
      </c>
      <c r="D2703" s="8">
        <v>38496.75</v>
      </c>
      <c r="E2703" s="21" t="s">
        <v>12</v>
      </c>
      <c r="F2703" s="21" t="s">
        <v>13</v>
      </c>
      <c r="G2703" s="21" t="s">
        <v>4220</v>
      </c>
      <c r="H2703" s="22">
        <v>75107</v>
      </c>
      <c r="I2703" s="22">
        <v>37222.341986879997</v>
      </c>
      <c r="J2703" s="21" t="s">
        <v>7424</v>
      </c>
      <c r="K2703" s="21"/>
      <c r="L2703" s="22">
        <v>18446064</v>
      </c>
      <c r="M2703" s="22">
        <v>0</v>
      </c>
      <c r="N2703" s="21" t="s">
        <v>12525</v>
      </c>
      <c r="O2703" s="8">
        <v>44600</v>
      </c>
      <c r="P2703" s="21" t="s">
        <v>12506</v>
      </c>
      <c r="Q2703" s="22">
        <f>Table1_2[[#This Row],[Bank Deposit]]-Table1_2[[#This Row],[Saving Accounts]]</f>
        <v>37884.658013120003</v>
      </c>
      <c r="R2703" s="22">
        <f>IF(AND(Table1_2[[#This Row],[Bank Deposit]]&gt;=500000),Table1_2[[#This Row],[Bank Deposit]]+Table1_2[[#This Row],[Bank Deposit]]*0.02,Table1_2[[#This Row],[Bank Deposit]])</f>
        <v>75107</v>
      </c>
    </row>
    <row r="2704" spans="1:18" x14ac:dyDescent="0.25">
      <c r="A2704" s="21" t="s">
        <v>9051</v>
      </c>
      <c r="B2704">
        <v>718195068</v>
      </c>
      <c r="C2704">
        <v>32</v>
      </c>
      <c r="D2704" s="8">
        <v>37995</v>
      </c>
      <c r="E2704" s="21" t="s">
        <v>12</v>
      </c>
      <c r="F2704" s="21" t="s">
        <v>15540</v>
      </c>
      <c r="G2704" s="21" t="s">
        <v>4062</v>
      </c>
      <c r="H2704" s="22">
        <v>933509</v>
      </c>
      <c r="I2704" s="22">
        <v>223311.49346936576</v>
      </c>
      <c r="J2704" s="21" t="s">
        <v>9053</v>
      </c>
      <c r="K2704" s="21"/>
      <c r="L2704" s="22">
        <v>2126369988</v>
      </c>
      <c r="M2704" s="22">
        <v>0</v>
      </c>
      <c r="N2704" s="21" t="s">
        <v>12505</v>
      </c>
      <c r="O2704" s="8">
        <v>44647</v>
      </c>
      <c r="P2704" s="21" t="s">
        <v>12506</v>
      </c>
      <c r="Q2704" s="22">
        <f>Table1_2[[#This Row],[Bank Deposit]]-Table1_2[[#This Row],[Saving Accounts]]</f>
        <v>710197.50653063424</v>
      </c>
      <c r="R2704" s="22">
        <f>IF(AND(Table1_2[[#This Row],[Bank Deposit]]&gt;=500000),Table1_2[[#This Row],[Bank Deposit]]+Table1_2[[#This Row],[Bank Deposit]]*0.02,Table1_2[[#This Row],[Bank Deposit]])</f>
        <v>952179.18</v>
      </c>
    </row>
    <row r="2705" spans="1:18" x14ac:dyDescent="0.25">
      <c r="A2705" s="21" t="s">
        <v>5769</v>
      </c>
      <c r="B2705">
        <v>620956361</v>
      </c>
      <c r="C2705">
        <v>34</v>
      </c>
      <c r="D2705" s="8">
        <v>32287.5</v>
      </c>
      <c r="E2705" s="21" t="s">
        <v>1094</v>
      </c>
      <c r="F2705" s="21" t="s">
        <v>561</v>
      </c>
      <c r="G2705" s="21" t="s">
        <v>4105</v>
      </c>
      <c r="H2705" s="22">
        <v>721069</v>
      </c>
      <c r="I2705" s="22">
        <v>249117.78044160001</v>
      </c>
      <c r="J2705" s="21" t="s">
        <v>5771</v>
      </c>
      <c r="K2705" s="21"/>
      <c r="L2705" s="22">
        <v>42726801</v>
      </c>
      <c r="M2705" s="22">
        <v>0</v>
      </c>
      <c r="N2705" s="21" t="s">
        <v>12505</v>
      </c>
      <c r="O2705" s="8">
        <v>44256</v>
      </c>
      <c r="P2705" s="21" t="s">
        <v>12506</v>
      </c>
      <c r="Q2705" s="22">
        <f>Table1_2[[#This Row],[Bank Deposit]]-Table1_2[[#This Row],[Saving Accounts]]</f>
        <v>471951.21955839999</v>
      </c>
      <c r="R2705" s="22">
        <f>IF(AND(Table1_2[[#This Row],[Bank Deposit]]&gt;=500000),Table1_2[[#This Row],[Bank Deposit]]+Table1_2[[#This Row],[Bank Deposit]]*0.02,Table1_2[[#This Row],[Bank Deposit]])</f>
        <v>735490.38</v>
      </c>
    </row>
    <row r="2706" spans="1:18" x14ac:dyDescent="0.25">
      <c r="A2706" s="21" t="s">
        <v>5236</v>
      </c>
      <c r="B2706">
        <v>63641638</v>
      </c>
      <c r="C2706">
        <v>34</v>
      </c>
      <c r="D2706" s="8">
        <v>32287.5</v>
      </c>
      <c r="E2706" s="21" t="s">
        <v>1094</v>
      </c>
      <c r="F2706" s="21" t="s">
        <v>408</v>
      </c>
      <c r="G2706" s="21" t="s">
        <v>4112</v>
      </c>
      <c r="H2706" s="22">
        <v>346491</v>
      </c>
      <c r="I2706" s="22">
        <v>193836.29879249999</v>
      </c>
      <c r="J2706" s="21" t="s">
        <v>5238</v>
      </c>
      <c r="K2706" s="21"/>
      <c r="L2706" s="22">
        <v>702200664</v>
      </c>
      <c r="M2706" s="22">
        <v>0</v>
      </c>
      <c r="N2706" s="21" t="s">
        <v>12539</v>
      </c>
      <c r="O2706" s="8">
        <v>44390</v>
      </c>
      <c r="P2706" s="21" t="s">
        <v>12510</v>
      </c>
      <c r="Q2706" s="22">
        <f>Table1_2[[#This Row],[Bank Deposit]]-Table1_2[[#This Row],[Saving Accounts]]</f>
        <v>152654.70120750001</v>
      </c>
      <c r="R2706" s="22">
        <f>IF(AND(Table1_2[[#This Row],[Bank Deposit]]&gt;=500000),Table1_2[[#This Row],[Bank Deposit]]+Table1_2[[#This Row],[Bank Deposit]]*0.02,Table1_2[[#This Row],[Bank Deposit]])</f>
        <v>346491</v>
      </c>
    </row>
    <row r="2707" spans="1:18" x14ac:dyDescent="0.25">
      <c r="A2707" s="21" t="s">
        <v>6311</v>
      </c>
      <c r="B2707">
        <v>547380411</v>
      </c>
      <c r="C2707">
        <v>58</v>
      </c>
      <c r="D2707" s="8">
        <v>23521.5</v>
      </c>
      <c r="E2707" s="21" t="s">
        <v>12</v>
      </c>
      <c r="F2707" s="21" t="s">
        <v>985</v>
      </c>
      <c r="G2707" s="21" t="s">
        <v>4148</v>
      </c>
      <c r="H2707" s="22">
        <v>185134</v>
      </c>
      <c r="I2707" s="22">
        <v>56465.768452080003</v>
      </c>
      <c r="J2707" s="21" t="s">
        <v>6313</v>
      </c>
      <c r="K2707" s="21"/>
      <c r="L2707" s="22">
        <v>59875578</v>
      </c>
      <c r="M2707" s="22">
        <v>0</v>
      </c>
      <c r="N2707" s="21" t="s">
        <v>12539</v>
      </c>
      <c r="O2707" s="8">
        <v>44612</v>
      </c>
      <c r="P2707" s="21" t="s">
        <v>12566</v>
      </c>
      <c r="Q2707" s="22">
        <f>Table1_2[[#This Row],[Bank Deposit]]-Table1_2[[#This Row],[Saving Accounts]]</f>
        <v>128668.23154792</v>
      </c>
      <c r="R2707" s="22">
        <f>IF(AND(Table1_2[[#This Row],[Bank Deposit]]&gt;=500000),Table1_2[[#This Row],[Bank Deposit]]+Table1_2[[#This Row],[Bank Deposit]]*0.02,Table1_2[[#This Row],[Bank Deposit]])</f>
        <v>185134</v>
      </c>
    </row>
    <row r="2708" spans="1:18" x14ac:dyDescent="0.25">
      <c r="A2708" s="21" t="s">
        <v>7554</v>
      </c>
      <c r="B2708">
        <v>15770503</v>
      </c>
      <c r="C2708">
        <v>46</v>
      </c>
      <c r="D2708" s="8">
        <v>27904.5</v>
      </c>
      <c r="E2708" s="21" t="s">
        <v>12</v>
      </c>
      <c r="F2708" s="21" t="s">
        <v>361</v>
      </c>
      <c r="G2708" s="21" t="s">
        <v>4220</v>
      </c>
      <c r="H2708" s="22">
        <v>573795</v>
      </c>
      <c r="I2708" s="22">
        <v>137859.7980375</v>
      </c>
      <c r="J2708" s="21" t="s">
        <v>7556</v>
      </c>
      <c r="K2708" s="21"/>
      <c r="L2708" s="22">
        <v>1062750294</v>
      </c>
      <c r="M2708" s="22">
        <v>0</v>
      </c>
      <c r="N2708" s="21" t="s">
        <v>12539</v>
      </c>
      <c r="O2708" s="8">
        <v>44324</v>
      </c>
      <c r="P2708" s="21" t="s">
        <v>12512</v>
      </c>
      <c r="Q2708" s="22">
        <f>Table1_2[[#This Row],[Bank Deposit]]-Table1_2[[#This Row],[Saving Accounts]]</f>
        <v>435935.2019625</v>
      </c>
      <c r="R2708" s="22">
        <f>IF(AND(Table1_2[[#This Row],[Bank Deposit]]&gt;=500000),Table1_2[[#This Row],[Bank Deposit]]+Table1_2[[#This Row],[Bank Deposit]]*0.02,Table1_2[[#This Row],[Bank Deposit]])</f>
        <v>585270.9</v>
      </c>
    </row>
    <row r="2709" spans="1:18" x14ac:dyDescent="0.25">
      <c r="A2709" s="21" t="s">
        <v>2679</v>
      </c>
      <c r="B2709">
        <v>968346736</v>
      </c>
      <c r="C2709">
        <v>28</v>
      </c>
      <c r="D2709" s="8">
        <v>34479</v>
      </c>
      <c r="E2709" s="21" t="s">
        <v>12</v>
      </c>
      <c r="F2709" s="21" t="s">
        <v>404</v>
      </c>
      <c r="G2709" s="21" t="s">
        <v>1964</v>
      </c>
      <c r="H2709" s="22">
        <v>607090</v>
      </c>
      <c r="I2709" s="22">
        <v>270462.97830720001</v>
      </c>
      <c r="J2709" s="21" t="s">
        <v>2681</v>
      </c>
      <c r="K2709" s="21"/>
      <c r="L2709" s="22">
        <v>1159166437</v>
      </c>
      <c r="M2709" s="22">
        <v>0</v>
      </c>
      <c r="N2709" s="21" t="s">
        <v>12522</v>
      </c>
      <c r="O2709" s="8">
        <v>44632</v>
      </c>
      <c r="P2709" s="21" t="s">
        <v>12510</v>
      </c>
      <c r="Q2709" s="22">
        <f>Table1_2[[#This Row],[Bank Deposit]]-Table1_2[[#This Row],[Saving Accounts]]</f>
        <v>336627.02169279999</v>
      </c>
      <c r="R2709" s="22">
        <f>IF(AND(Table1_2[[#This Row],[Bank Deposit]]&gt;=500000),Table1_2[[#This Row],[Bank Deposit]]+Table1_2[[#This Row],[Bank Deposit]]*0.02,Table1_2[[#This Row],[Bank Deposit]])</f>
        <v>619231.80000000005</v>
      </c>
    </row>
    <row r="2710" spans="1:18" x14ac:dyDescent="0.25">
      <c r="A2710" s="21" t="s">
        <v>9069</v>
      </c>
      <c r="B2710">
        <v>337589890</v>
      </c>
      <c r="C2710">
        <v>36</v>
      </c>
      <c r="D2710" s="8">
        <v>37718.25</v>
      </c>
      <c r="E2710" s="21" t="s">
        <v>12</v>
      </c>
      <c r="F2710" s="21" t="s">
        <v>190</v>
      </c>
      <c r="G2710" s="21" t="s">
        <v>3583</v>
      </c>
      <c r="H2710" s="22">
        <v>251356</v>
      </c>
      <c r="I2710" s="22">
        <v>281327.25879665045</v>
      </c>
      <c r="J2710" s="21" t="s">
        <v>9071</v>
      </c>
      <c r="K2710" s="21"/>
      <c r="L2710" s="22">
        <v>522962607</v>
      </c>
      <c r="M2710" s="22">
        <v>0</v>
      </c>
      <c r="N2710" s="21" t="s">
        <v>12505</v>
      </c>
      <c r="O2710" s="8">
        <v>44422</v>
      </c>
      <c r="P2710" s="21" t="s">
        <v>12506</v>
      </c>
      <c r="Q2710" s="22">
        <f>Table1_2[[#This Row],[Bank Deposit]]-Table1_2[[#This Row],[Saving Accounts]]</f>
        <v>-29971.258796650451</v>
      </c>
      <c r="R2710" s="22">
        <f>IF(AND(Table1_2[[#This Row],[Bank Deposit]]&gt;=500000),Table1_2[[#This Row],[Bank Deposit]]+Table1_2[[#This Row],[Bank Deposit]]*0.02,Table1_2[[#This Row],[Bank Deposit]])</f>
        <v>251356</v>
      </c>
    </row>
    <row r="2711" spans="1:18" x14ac:dyDescent="0.25">
      <c r="A2711" s="21" t="s">
        <v>6942</v>
      </c>
      <c r="B2711">
        <v>213343518</v>
      </c>
      <c r="C2711">
        <v>55</v>
      </c>
      <c r="D2711" s="8">
        <v>24617.25</v>
      </c>
      <c r="E2711" s="21" t="s">
        <v>12</v>
      </c>
      <c r="F2711" s="21" t="s">
        <v>598</v>
      </c>
      <c r="G2711" s="21" t="s">
        <v>4074</v>
      </c>
      <c r="H2711" s="22">
        <v>1084087</v>
      </c>
      <c r="I2711" s="22">
        <v>140931.27037548</v>
      </c>
      <c r="J2711" s="21" t="s">
        <v>6944</v>
      </c>
      <c r="K2711" s="21"/>
      <c r="L2711" s="22">
        <v>4390254</v>
      </c>
      <c r="M2711" s="22">
        <v>0</v>
      </c>
      <c r="N2711" s="21" t="s">
        <v>12505</v>
      </c>
      <c r="O2711" s="8">
        <v>44609</v>
      </c>
      <c r="P2711" s="21" t="s">
        <v>12506</v>
      </c>
      <c r="Q2711" s="22">
        <f>Table1_2[[#This Row],[Bank Deposit]]-Table1_2[[#This Row],[Saving Accounts]]</f>
        <v>943155.72962452006</v>
      </c>
      <c r="R2711" s="22">
        <f>IF(AND(Table1_2[[#This Row],[Bank Deposit]]&gt;=500000),Table1_2[[#This Row],[Bank Deposit]]+Table1_2[[#This Row],[Bank Deposit]]*0.02,Table1_2[[#This Row],[Bank Deposit]])</f>
        <v>1105768.74</v>
      </c>
    </row>
    <row r="2712" spans="1:18" x14ac:dyDescent="0.25">
      <c r="A2712" s="21" t="s">
        <v>8247</v>
      </c>
      <c r="B2712">
        <v>476009290</v>
      </c>
      <c r="C2712">
        <v>78</v>
      </c>
      <c r="D2712" s="8">
        <v>16216.5</v>
      </c>
      <c r="E2712" s="21" t="s">
        <v>12</v>
      </c>
      <c r="F2712" s="21" t="s">
        <v>395</v>
      </c>
      <c r="G2712" s="21" t="s">
        <v>3331</v>
      </c>
      <c r="H2712" s="22">
        <v>186712</v>
      </c>
      <c r="I2712" s="22">
        <v>47751.610368000001</v>
      </c>
      <c r="J2712" s="21" t="s">
        <v>8249</v>
      </c>
      <c r="K2712" s="21"/>
      <c r="L2712" s="22">
        <v>713682819</v>
      </c>
      <c r="M2712" s="22">
        <v>0</v>
      </c>
      <c r="N2712" s="21" t="s">
        <v>12525</v>
      </c>
      <c r="O2712" s="8">
        <v>44613</v>
      </c>
      <c r="P2712" s="21" t="s">
        <v>12506</v>
      </c>
      <c r="Q2712" s="22">
        <f>Table1_2[[#This Row],[Bank Deposit]]-Table1_2[[#This Row],[Saving Accounts]]</f>
        <v>138960.38963200001</v>
      </c>
      <c r="R2712" s="22">
        <f>IF(AND(Table1_2[[#This Row],[Bank Deposit]]&gt;=500000),Table1_2[[#This Row],[Bank Deposit]]+Table1_2[[#This Row],[Bank Deposit]]*0.02,Table1_2[[#This Row],[Bank Deposit]])</f>
        <v>186712</v>
      </c>
    </row>
    <row r="2713" spans="1:18" x14ac:dyDescent="0.25">
      <c r="A2713" s="21" t="s">
        <v>5003</v>
      </c>
      <c r="B2713">
        <v>316041087</v>
      </c>
      <c r="C2713">
        <v>34</v>
      </c>
      <c r="D2713" s="8">
        <v>32287.5</v>
      </c>
      <c r="E2713" s="21" t="s">
        <v>1094</v>
      </c>
      <c r="F2713" s="21" t="s">
        <v>282</v>
      </c>
      <c r="G2713" s="21" t="s">
        <v>4054</v>
      </c>
      <c r="H2713" s="22">
        <v>410334</v>
      </c>
      <c r="I2713" s="22">
        <v>195736.98764047999</v>
      </c>
      <c r="J2713" s="21" t="s">
        <v>5005</v>
      </c>
      <c r="K2713" s="21"/>
      <c r="L2713" s="22">
        <v>1411664112</v>
      </c>
      <c r="M2713" s="22">
        <v>0</v>
      </c>
      <c r="N2713" s="21" t="s">
        <v>12539</v>
      </c>
      <c r="O2713" s="8">
        <v>44255</v>
      </c>
      <c r="P2713" s="21" t="s">
        <v>12566</v>
      </c>
      <c r="Q2713" s="22">
        <f>Table1_2[[#This Row],[Bank Deposit]]-Table1_2[[#This Row],[Saving Accounts]]</f>
        <v>214597.01235952001</v>
      </c>
      <c r="R2713" s="22">
        <f>IF(AND(Table1_2[[#This Row],[Bank Deposit]]&gt;=500000),Table1_2[[#This Row],[Bank Deposit]]+Table1_2[[#This Row],[Bank Deposit]]*0.02,Table1_2[[#This Row],[Bank Deposit]])</f>
        <v>410334</v>
      </c>
    </row>
    <row r="2714" spans="1:18" x14ac:dyDescent="0.25">
      <c r="A2714" s="21" t="s">
        <v>3965</v>
      </c>
      <c r="B2714">
        <v>417849788</v>
      </c>
      <c r="C2714">
        <v>38</v>
      </c>
      <c r="D2714" s="8">
        <v>30826.5</v>
      </c>
      <c r="E2714" s="21" t="s">
        <v>1094</v>
      </c>
      <c r="F2714" s="21" t="s">
        <v>985</v>
      </c>
      <c r="G2714" s="21" t="s">
        <v>3820</v>
      </c>
      <c r="H2714" s="22">
        <v>206364</v>
      </c>
      <c r="I2714" s="22">
        <v>30129.085308000002</v>
      </c>
      <c r="J2714" s="21" t="s">
        <v>3967</v>
      </c>
      <c r="K2714" s="21"/>
      <c r="L2714" s="22">
        <v>1860494976</v>
      </c>
      <c r="M2714" s="22">
        <v>0</v>
      </c>
      <c r="N2714" s="21" t="s">
        <v>12525</v>
      </c>
      <c r="O2714" s="8">
        <v>44631</v>
      </c>
      <c r="P2714" s="21" t="s">
        <v>12506</v>
      </c>
      <c r="Q2714" s="22">
        <f>Table1_2[[#This Row],[Bank Deposit]]-Table1_2[[#This Row],[Saving Accounts]]</f>
        <v>176234.91469199999</v>
      </c>
      <c r="R2714" s="22">
        <f>IF(AND(Table1_2[[#This Row],[Bank Deposit]]&gt;=500000),Table1_2[[#This Row],[Bank Deposit]]+Table1_2[[#This Row],[Bank Deposit]]*0.02,Table1_2[[#This Row],[Bank Deposit]])</f>
        <v>206364</v>
      </c>
    </row>
    <row r="2715" spans="1:18" x14ac:dyDescent="0.25">
      <c r="A2715" s="21" t="s">
        <v>7821</v>
      </c>
      <c r="B2715">
        <v>132227571</v>
      </c>
      <c r="C2715">
        <v>34</v>
      </c>
      <c r="D2715" s="8">
        <v>32287.5</v>
      </c>
      <c r="E2715" s="21" t="s">
        <v>12</v>
      </c>
      <c r="F2715" s="21" t="s">
        <v>487</v>
      </c>
      <c r="G2715" s="21" t="s">
        <v>3058</v>
      </c>
      <c r="H2715" s="22">
        <v>149999</v>
      </c>
      <c r="I2715" s="22">
        <v>101664.11319012</v>
      </c>
      <c r="J2715" s="21" t="s">
        <v>7823</v>
      </c>
      <c r="K2715" s="21"/>
      <c r="L2715" s="22">
        <v>2915867136</v>
      </c>
      <c r="M2715" s="22">
        <v>0</v>
      </c>
      <c r="N2715" s="21" t="s">
        <v>12505</v>
      </c>
      <c r="O2715" s="8">
        <v>44355</v>
      </c>
      <c r="P2715" s="21" t="s">
        <v>12506</v>
      </c>
      <c r="Q2715" s="22">
        <f>Table1_2[[#This Row],[Bank Deposit]]-Table1_2[[#This Row],[Saving Accounts]]</f>
        <v>48334.886809880001</v>
      </c>
      <c r="R2715" s="22">
        <f>IF(AND(Table1_2[[#This Row],[Bank Deposit]]&gt;=500000),Table1_2[[#This Row],[Bank Deposit]]+Table1_2[[#This Row],[Bank Deposit]]*0.02,Table1_2[[#This Row],[Bank Deposit]])</f>
        <v>149999</v>
      </c>
    </row>
    <row r="2716" spans="1:18" x14ac:dyDescent="0.25">
      <c r="A2716" s="21" t="s">
        <v>2862</v>
      </c>
      <c r="B2716">
        <v>190990752</v>
      </c>
      <c r="C2716">
        <v>82</v>
      </c>
      <c r="D2716" s="8">
        <v>14755.5</v>
      </c>
      <c r="E2716" s="21" t="s">
        <v>1094</v>
      </c>
      <c r="F2716" s="21" t="s">
        <v>381</v>
      </c>
      <c r="G2716" s="21" t="s">
        <v>2773</v>
      </c>
      <c r="H2716" s="22">
        <v>572741</v>
      </c>
      <c r="I2716" s="22">
        <v>156634.0772724</v>
      </c>
      <c r="J2716" s="21" t="s">
        <v>2864</v>
      </c>
      <c r="K2716" s="21"/>
      <c r="L2716" s="22">
        <v>16972732</v>
      </c>
      <c r="M2716" s="22">
        <v>0</v>
      </c>
      <c r="N2716" s="21" t="s">
        <v>12525</v>
      </c>
      <c r="O2716" s="8">
        <v>44290</v>
      </c>
      <c r="P2716" s="21" t="s">
        <v>12561</v>
      </c>
      <c r="Q2716" s="22">
        <f>Table1_2[[#This Row],[Bank Deposit]]-Table1_2[[#This Row],[Saving Accounts]]</f>
        <v>416106.92272759997</v>
      </c>
      <c r="R2716" s="22">
        <f>IF(AND(Table1_2[[#This Row],[Bank Deposit]]&gt;=500000),Table1_2[[#This Row],[Bank Deposit]]+Table1_2[[#This Row],[Bank Deposit]]*0.02,Table1_2[[#This Row],[Bank Deposit]])</f>
        <v>584195.81999999995</v>
      </c>
    </row>
    <row r="2717" spans="1:18" x14ac:dyDescent="0.25">
      <c r="A2717" s="21" t="s">
        <v>3792</v>
      </c>
      <c r="B2717">
        <v>280609285</v>
      </c>
      <c r="C2717">
        <v>21</v>
      </c>
      <c r="D2717" s="8">
        <v>37035.75</v>
      </c>
      <c r="E2717" s="21" t="s">
        <v>1094</v>
      </c>
      <c r="F2717" s="21" t="s">
        <v>163</v>
      </c>
      <c r="G2717" s="21" t="s">
        <v>3583</v>
      </c>
      <c r="H2717" s="22">
        <v>343871</v>
      </c>
      <c r="I2717" s="22">
        <v>71046.717191999996</v>
      </c>
      <c r="J2717" s="21" t="s">
        <v>3794</v>
      </c>
      <c r="K2717" s="21"/>
      <c r="L2717" s="22">
        <v>1403875971</v>
      </c>
      <c r="M2717" s="22">
        <v>0</v>
      </c>
      <c r="N2717" s="21" t="s">
        <v>12522</v>
      </c>
      <c r="O2717" s="8">
        <v>44653</v>
      </c>
      <c r="P2717" s="21" t="s">
        <v>12510</v>
      </c>
      <c r="Q2717" s="22">
        <f>Table1_2[[#This Row],[Bank Deposit]]-Table1_2[[#This Row],[Saving Accounts]]</f>
        <v>272824.28280799999</v>
      </c>
      <c r="R2717" s="22">
        <f>IF(AND(Table1_2[[#This Row],[Bank Deposit]]&gt;=500000),Table1_2[[#This Row],[Bank Deposit]]+Table1_2[[#This Row],[Bank Deposit]]*0.02,Table1_2[[#This Row],[Bank Deposit]])</f>
        <v>343871</v>
      </c>
    </row>
    <row r="2718" spans="1:18" x14ac:dyDescent="0.25">
      <c r="A2718" s="21" t="s">
        <v>5050</v>
      </c>
      <c r="B2718">
        <v>216066747</v>
      </c>
      <c r="C2718">
        <v>53</v>
      </c>
      <c r="D2718" s="8">
        <v>25347.75</v>
      </c>
      <c r="E2718" s="21" t="s">
        <v>1094</v>
      </c>
      <c r="F2718" s="21" t="s">
        <v>438</v>
      </c>
      <c r="G2718" s="21" t="s">
        <v>4088</v>
      </c>
      <c r="H2718" s="22">
        <v>2695701</v>
      </c>
      <c r="I2718" s="22">
        <v>1368697.4562240001</v>
      </c>
      <c r="J2718" s="21" t="s">
        <v>5052</v>
      </c>
      <c r="K2718" s="21"/>
      <c r="L2718" s="22">
        <v>3548702856</v>
      </c>
      <c r="M2718" s="22">
        <v>0</v>
      </c>
      <c r="N2718" s="21" t="s">
        <v>12525</v>
      </c>
      <c r="O2718" s="8">
        <v>44563</v>
      </c>
      <c r="P2718" s="21" t="s">
        <v>12506</v>
      </c>
      <c r="Q2718" s="22">
        <f>Table1_2[[#This Row],[Bank Deposit]]-Table1_2[[#This Row],[Saving Accounts]]</f>
        <v>1327003.5437759999</v>
      </c>
      <c r="R2718" s="22">
        <f>IF(AND(Table1_2[[#This Row],[Bank Deposit]]&gt;=500000),Table1_2[[#This Row],[Bank Deposit]]+Table1_2[[#This Row],[Bank Deposit]]*0.02,Table1_2[[#This Row],[Bank Deposit]])</f>
        <v>2749615.02</v>
      </c>
    </row>
    <row r="2719" spans="1:18" x14ac:dyDescent="0.25">
      <c r="A2719" s="21" t="s">
        <v>8215</v>
      </c>
      <c r="B2719">
        <v>692276307</v>
      </c>
      <c r="C2719">
        <v>64</v>
      </c>
      <c r="D2719" s="8">
        <v>21330</v>
      </c>
      <c r="E2719" s="21" t="s">
        <v>12</v>
      </c>
      <c r="F2719" s="21" t="s">
        <v>1626</v>
      </c>
      <c r="G2719" s="21" t="s">
        <v>3331</v>
      </c>
      <c r="H2719" s="22">
        <v>1553375</v>
      </c>
      <c r="I2719" s="22">
        <v>354627.03307200002</v>
      </c>
      <c r="J2719" s="21" t="s">
        <v>8217</v>
      </c>
      <c r="K2719" s="21"/>
      <c r="L2719" s="22">
        <v>4706060544</v>
      </c>
      <c r="M2719" s="22">
        <v>0</v>
      </c>
      <c r="N2719" s="21" t="s">
        <v>12525</v>
      </c>
      <c r="O2719" s="8">
        <v>44353</v>
      </c>
      <c r="P2719" s="21" t="s">
        <v>12506</v>
      </c>
      <c r="Q2719" s="22">
        <f>Table1_2[[#This Row],[Bank Deposit]]-Table1_2[[#This Row],[Saving Accounts]]</f>
        <v>1198747.9669280001</v>
      </c>
      <c r="R2719" s="22">
        <f>IF(AND(Table1_2[[#This Row],[Bank Deposit]]&gt;=500000),Table1_2[[#This Row],[Bank Deposit]]+Table1_2[[#This Row],[Bank Deposit]]*0.02,Table1_2[[#This Row],[Bank Deposit]])</f>
        <v>1584442.5</v>
      </c>
    </row>
    <row r="2720" spans="1:18" x14ac:dyDescent="0.25">
      <c r="A2720" s="21" t="s">
        <v>5819</v>
      </c>
      <c r="B2720">
        <v>242262862</v>
      </c>
      <c r="C2720">
        <v>59</v>
      </c>
      <c r="D2720" s="8">
        <v>23156.25</v>
      </c>
      <c r="E2720" s="21" t="s">
        <v>1094</v>
      </c>
      <c r="F2720" s="21" t="s">
        <v>475</v>
      </c>
      <c r="G2720" s="21" t="s">
        <v>4088</v>
      </c>
      <c r="H2720" s="22">
        <v>653857</v>
      </c>
      <c r="I2720" s="22">
        <v>231203.94570000001</v>
      </c>
      <c r="J2720" s="21" t="s">
        <v>5821</v>
      </c>
      <c r="K2720" s="21"/>
      <c r="L2720" s="22">
        <v>1530428648</v>
      </c>
      <c r="M2720" s="22">
        <v>0</v>
      </c>
      <c r="N2720" s="21" t="s">
        <v>12509</v>
      </c>
      <c r="O2720" s="8">
        <v>44634</v>
      </c>
      <c r="P2720" s="21" t="s">
        <v>12519</v>
      </c>
      <c r="Q2720" s="22">
        <f>Table1_2[[#This Row],[Bank Deposit]]-Table1_2[[#This Row],[Saving Accounts]]</f>
        <v>422653.05429999996</v>
      </c>
      <c r="R2720" s="22">
        <f>IF(AND(Table1_2[[#This Row],[Bank Deposit]]&gt;=500000),Table1_2[[#This Row],[Bank Deposit]]+Table1_2[[#This Row],[Bank Deposit]]*0.02,Table1_2[[#This Row],[Bank Deposit]])</f>
        <v>666934.14</v>
      </c>
    </row>
    <row r="2721" spans="1:18" x14ac:dyDescent="0.25">
      <c r="A2721" s="21" t="s">
        <v>2779</v>
      </c>
      <c r="B2721">
        <v>788384508</v>
      </c>
      <c r="C2721">
        <v>30</v>
      </c>
      <c r="D2721" s="8">
        <v>33748.5</v>
      </c>
      <c r="E2721" s="21" t="s">
        <v>1094</v>
      </c>
      <c r="F2721" s="21" t="s">
        <v>24</v>
      </c>
      <c r="G2721" s="21" t="s">
        <v>2773</v>
      </c>
      <c r="H2721" s="22">
        <v>419518</v>
      </c>
      <c r="I2721" s="22">
        <v>104556.74475168</v>
      </c>
      <c r="J2721" s="21" t="s">
        <v>2781</v>
      </c>
      <c r="K2721" s="21"/>
      <c r="L2721" s="22">
        <v>599874912</v>
      </c>
      <c r="M2721" s="22">
        <v>0</v>
      </c>
      <c r="N2721" s="21" t="s">
        <v>12522</v>
      </c>
      <c r="O2721" s="8">
        <v>44208</v>
      </c>
      <c r="P2721" s="21" t="s">
        <v>12510</v>
      </c>
      <c r="Q2721" s="22">
        <f>Table1_2[[#This Row],[Bank Deposit]]-Table1_2[[#This Row],[Saving Accounts]]</f>
        <v>314961.25524832</v>
      </c>
      <c r="R2721" s="22">
        <f>IF(AND(Table1_2[[#This Row],[Bank Deposit]]&gt;=500000),Table1_2[[#This Row],[Bank Deposit]]+Table1_2[[#This Row],[Bank Deposit]]*0.02,Table1_2[[#This Row],[Bank Deposit]])</f>
        <v>419518</v>
      </c>
    </row>
    <row r="2722" spans="1:18" x14ac:dyDescent="0.25">
      <c r="A2722" s="21" t="s">
        <v>824</v>
      </c>
      <c r="B2722">
        <v>769373972</v>
      </c>
      <c r="C2722">
        <v>69</v>
      </c>
      <c r="D2722" s="8">
        <v>19503.75</v>
      </c>
      <c r="E2722" s="21" t="s">
        <v>12</v>
      </c>
      <c r="F2722" s="21" t="s">
        <v>825</v>
      </c>
      <c r="G2722" s="21" t="s">
        <v>14</v>
      </c>
      <c r="H2722" s="22">
        <v>467088</v>
      </c>
      <c r="I2722" s="22">
        <v>194702.04876671999</v>
      </c>
      <c r="J2722" s="21" t="s">
        <v>827</v>
      </c>
      <c r="K2722" s="21"/>
      <c r="L2722" s="22">
        <v>900612081</v>
      </c>
      <c r="M2722" s="22">
        <v>0</v>
      </c>
      <c r="N2722" s="21" t="s">
        <v>12505</v>
      </c>
      <c r="O2722" s="8">
        <v>44543</v>
      </c>
      <c r="P2722" s="21" t="s">
        <v>12506</v>
      </c>
      <c r="Q2722" s="22">
        <f>Table1_2[[#This Row],[Bank Deposit]]-Table1_2[[#This Row],[Saving Accounts]]</f>
        <v>272385.95123328001</v>
      </c>
      <c r="R2722" s="22">
        <f>IF(AND(Table1_2[[#This Row],[Bank Deposit]]&gt;=500000),Table1_2[[#This Row],[Bank Deposit]]+Table1_2[[#This Row],[Bank Deposit]]*0.02,Table1_2[[#This Row],[Bank Deposit]])</f>
        <v>467088</v>
      </c>
    </row>
    <row r="2723" spans="1:18" x14ac:dyDescent="0.25">
      <c r="A2723" s="21" t="s">
        <v>7560</v>
      </c>
      <c r="B2723">
        <v>723294343</v>
      </c>
      <c r="C2723">
        <v>51</v>
      </c>
      <c r="D2723" s="8">
        <v>26078.25</v>
      </c>
      <c r="E2723" s="21" t="s">
        <v>12</v>
      </c>
      <c r="F2723" s="21" t="s">
        <v>1702</v>
      </c>
      <c r="G2723" s="21" t="s">
        <v>4220</v>
      </c>
      <c r="H2723" s="22">
        <v>1568623</v>
      </c>
      <c r="I2723" s="22">
        <v>171268.00761105001</v>
      </c>
      <c r="J2723" s="21" t="s">
        <v>7562</v>
      </c>
      <c r="K2723" s="21"/>
      <c r="L2723" s="22">
        <v>351927093</v>
      </c>
      <c r="M2723" s="22">
        <v>0</v>
      </c>
      <c r="N2723" s="21" t="s">
        <v>12539</v>
      </c>
      <c r="O2723" s="8">
        <v>44481</v>
      </c>
      <c r="P2723" s="21" t="s">
        <v>12510</v>
      </c>
      <c r="Q2723" s="22">
        <f>Table1_2[[#This Row],[Bank Deposit]]-Table1_2[[#This Row],[Saving Accounts]]</f>
        <v>1397354.99238895</v>
      </c>
      <c r="R2723" s="22">
        <f>IF(AND(Table1_2[[#This Row],[Bank Deposit]]&gt;=500000),Table1_2[[#This Row],[Bank Deposit]]+Table1_2[[#This Row],[Bank Deposit]]*0.02,Table1_2[[#This Row],[Bank Deposit]])</f>
        <v>1599995.46</v>
      </c>
    </row>
    <row r="2724" spans="1:18" x14ac:dyDescent="0.25">
      <c r="A2724" s="21" t="s">
        <v>8137</v>
      </c>
      <c r="B2724">
        <v>448953982</v>
      </c>
      <c r="C2724">
        <v>35</v>
      </c>
      <c r="D2724" s="8">
        <v>31922.25</v>
      </c>
      <c r="E2724" s="21" t="s">
        <v>12</v>
      </c>
      <c r="F2724" s="21" t="s">
        <v>1746</v>
      </c>
      <c r="G2724" s="21" t="s">
        <v>3331</v>
      </c>
      <c r="H2724" s="22">
        <v>469039</v>
      </c>
      <c r="I2724" s="22">
        <v>98288.146344959998</v>
      </c>
      <c r="J2724" s="21" t="s">
        <v>8139</v>
      </c>
      <c r="K2724" s="21"/>
      <c r="L2724" s="22">
        <v>834413176</v>
      </c>
      <c r="M2724" s="22">
        <v>0</v>
      </c>
      <c r="N2724" s="21" t="s">
        <v>12525</v>
      </c>
      <c r="O2724" s="8">
        <v>44401</v>
      </c>
      <c r="P2724" s="21" t="s">
        <v>12564</v>
      </c>
      <c r="Q2724" s="22">
        <f>Table1_2[[#This Row],[Bank Deposit]]-Table1_2[[#This Row],[Saving Accounts]]</f>
        <v>370750.85365504003</v>
      </c>
      <c r="R2724" s="22">
        <f>IF(AND(Table1_2[[#This Row],[Bank Deposit]]&gt;=500000),Table1_2[[#This Row],[Bank Deposit]]+Table1_2[[#This Row],[Bank Deposit]]*0.02,Table1_2[[#This Row],[Bank Deposit]])</f>
        <v>469039</v>
      </c>
    </row>
    <row r="2725" spans="1:18" x14ac:dyDescent="0.25">
      <c r="A2725" s="21" t="s">
        <v>7364</v>
      </c>
      <c r="B2725">
        <v>529389770</v>
      </c>
      <c r="C2725">
        <v>62</v>
      </c>
      <c r="D2725" s="8">
        <v>22060.5</v>
      </c>
      <c r="E2725" s="21" t="s">
        <v>12</v>
      </c>
      <c r="F2725" s="21" t="s">
        <v>675</v>
      </c>
      <c r="G2725" s="21" t="s">
        <v>4058</v>
      </c>
      <c r="H2725" s="22">
        <v>499909</v>
      </c>
      <c r="I2725" s="22">
        <v>365131.26065051998</v>
      </c>
      <c r="J2725" s="21" t="s">
        <v>7366</v>
      </c>
      <c r="K2725" s="21"/>
      <c r="L2725" s="22">
        <v>3213749084</v>
      </c>
      <c r="M2725" s="22">
        <v>0</v>
      </c>
      <c r="N2725" s="21" t="s">
        <v>12525</v>
      </c>
      <c r="O2725" s="8">
        <v>44516</v>
      </c>
      <c r="P2725" s="21" t="s">
        <v>12564</v>
      </c>
      <c r="Q2725" s="22">
        <f>Table1_2[[#This Row],[Bank Deposit]]-Table1_2[[#This Row],[Saving Accounts]]</f>
        <v>134777.73934948002</v>
      </c>
      <c r="R2725" s="22">
        <f>IF(AND(Table1_2[[#This Row],[Bank Deposit]]&gt;=500000),Table1_2[[#This Row],[Bank Deposit]]+Table1_2[[#This Row],[Bank Deposit]]*0.02,Table1_2[[#This Row],[Bank Deposit]])</f>
        <v>499909</v>
      </c>
    </row>
    <row r="2726" spans="1:18" x14ac:dyDescent="0.25">
      <c r="A2726" s="21" t="s">
        <v>6465</v>
      </c>
      <c r="B2726">
        <v>54043829</v>
      </c>
      <c r="C2726">
        <v>63</v>
      </c>
      <c r="D2726" s="8">
        <v>21695.25</v>
      </c>
      <c r="E2726" s="21" t="s">
        <v>12</v>
      </c>
      <c r="F2726" s="21" t="s">
        <v>881</v>
      </c>
      <c r="G2726" s="21" t="s">
        <v>4070</v>
      </c>
      <c r="H2726" s="22">
        <v>963526</v>
      </c>
      <c r="I2726" s="22">
        <v>854483.32784879999</v>
      </c>
      <c r="J2726" s="21" t="s">
        <v>6467</v>
      </c>
      <c r="K2726" s="21"/>
      <c r="L2726" s="22">
        <v>3317598438</v>
      </c>
      <c r="M2726" s="22">
        <v>10009549935</v>
      </c>
      <c r="N2726" s="21" t="s">
        <v>12515</v>
      </c>
      <c r="O2726" s="8">
        <v>44359</v>
      </c>
      <c r="P2726" s="21" t="s">
        <v>12506</v>
      </c>
      <c r="Q2726" s="22">
        <f>Table1_2[[#This Row],[Bank Deposit]]-Table1_2[[#This Row],[Saving Accounts]]</f>
        <v>109042.67215120001</v>
      </c>
      <c r="R2726" s="22">
        <f>IF(AND(Table1_2[[#This Row],[Bank Deposit]]&gt;=500000),Table1_2[[#This Row],[Bank Deposit]]+Table1_2[[#This Row],[Bank Deposit]]*0.02,Table1_2[[#This Row],[Bank Deposit]])</f>
        <v>982796.52</v>
      </c>
    </row>
    <row r="2727" spans="1:18" x14ac:dyDescent="0.25">
      <c r="A2727" s="21" t="s">
        <v>4829</v>
      </c>
      <c r="B2727">
        <v>586460989</v>
      </c>
      <c r="C2727">
        <v>25</v>
      </c>
      <c r="D2727" s="8">
        <v>35574.75</v>
      </c>
      <c r="E2727" s="21" t="s">
        <v>1094</v>
      </c>
      <c r="F2727" s="21" t="s">
        <v>721</v>
      </c>
      <c r="G2727" s="21" t="s">
        <v>4070</v>
      </c>
      <c r="H2727" s="22">
        <v>2048429</v>
      </c>
      <c r="I2727" s="22">
        <v>479426.12956223998</v>
      </c>
      <c r="J2727" s="21" t="s">
        <v>4831</v>
      </c>
      <c r="K2727" s="21"/>
      <c r="L2727" s="22">
        <v>274699152</v>
      </c>
      <c r="M2727" s="22">
        <v>0</v>
      </c>
      <c r="N2727" s="21" t="s">
        <v>12539</v>
      </c>
      <c r="O2727" s="8">
        <v>44230</v>
      </c>
      <c r="P2727" s="21" t="s">
        <v>12566</v>
      </c>
      <c r="Q2727" s="22">
        <f>Table1_2[[#This Row],[Bank Deposit]]-Table1_2[[#This Row],[Saving Accounts]]</f>
        <v>1569002.8704377599</v>
      </c>
      <c r="R2727" s="22">
        <f>IF(AND(Table1_2[[#This Row],[Bank Deposit]]&gt;=500000),Table1_2[[#This Row],[Bank Deposit]]+Table1_2[[#This Row],[Bank Deposit]]*0.02,Table1_2[[#This Row],[Bank Deposit]])</f>
        <v>2089397.58</v>
      </c>
    </row>
    <row r="2728" spans="1:18" x14ac:dyDescent="0.25">
      <c r="A2728" s="21" t="s">
        <v>7848</v>
      </c>
      <c r="B2728">
        <v>925970293</v>
      </c>
      <c r="C2728">
        <v>72</v>
      </c>
      <c r="D2728" s="8">
        <v>18408</v>
      </c>
      <c r="E2728" s="21" t="s">
        <v>12</v>
      </c>
      <c r="F2728" s="21" t="s">
        <v>1469</v>
      </c>
      <c r="G2728" s="21" t="s">
        <v>3058</v>
      </c>
      <c r="H2728" s="22">
        <v>449640</v>
      </c>
      <c r="I2728" s="22">
        <v>435532.89215520001</v>
      </c>
      <c r="J2728" s="21" t="s">
        <v>7850</v>
      </c>
      <c r="K2728" s="21"/>
      <c r="L2728" s="22">
        <v>3109329888</v>
      </c>
      <c r="M2728" s="22">
        <v>0</v>
      </c>
      <c r="N2728" s="21" t="s">
        <v>12505</v>
      </c>
      <c r="O2728" s="8">
        <v>44233</v>
      </c>
      <c r="P2728" s="21" t="s">
        <v>12510</v>
      </c>
      <c r="Q2728" s="22">
        <f>Table1_2[[#This Row],[Bank Deposit]]-Table1_2[[#This Row],[Saving Accounts]]</f>
        <v>14107.10784479999</v>
      </c>
      <c r="R2728" s="22">
        <f>IF(AND(Table1_2[[#This Row],[Bank Deposit]]&gt;=500000),Table1_2[[#This Row],[Bank Deposit]]+Table1_2[[#This Row],[Bank Deposit]]*0.02,Table1_2[[#This Row],[Bank Deposit]])</f>
        <v>449640</v>
      </c>
    </row>
    <row r="2729" spans="1:18" x14ac:dyDescent="0.25">
      <c r="A2729" s="21" t="s">
        <v>3807</v>
      </c>
      <c r="B2729">
        <v>756553453</v>
      </c>
      <c r="C2729">
        <v>50</v>
      </c>
      <c r="D2729" s="8">
        <v>26443.5</v>
      </c>
      <c r="E2729" s="21" t="s">
        <v>1094</v>
      </c>
      <c r="F2729" s="21" t="s">
        <v>442</v>
      </c>
      <c r="G2729" s="21" t="s">
        <v>3583</v>
      </c>
      <c r="H2729" s="22">
        <v>284761</v>
      </c>
      <c r="I2729" s="22">
        <v>152892.57229946001</v>
      </c>
      <c r="J2729" s="21" t="s">
        <v>3809</v>
      </c>
      <c r="K2729" s="21"/>
      <c r="L2729" s="22">
        <v>466661475</v>
      </c>
      <c r="M2729" s="22">
        <v>0</v>
      </c>
      <c r="N2729" s="21" t="s">
        <v>12522</v>
      </c>
      <c r="O2729" s="8">
        <v>44494</v>
      </c>
      <c r="P2729" s="21" t="s">
        <v>12510</v>
      </c>
      <c r="Q2729" s="22">
        <f>Table1_2[[#This Row],[Bank Deposit]]-Table1_2[[#This Row],[Saving Accounts]]</f>
        <v>131868.42770053999</v>
      </c>
      <c r="R2729" s="22">
        <f>IF(AND(Table1_2[[#This Row],[Bank Deposit]]&gt;=500000),Table1_2[[#This Row],[Bank Deposit]]+Table1_2[[#This Row],[Bank Deposit]]*0.02,Table1_2[[#This Row],[Bank Deposit]])</f>
        <v>284761</v>
      </c>
    </row>
    <row r="2730" spans="1:18" x14ac:dyDescent="0.25">
      <c r="A2730" s="21" t="s">
        <v>3519</v>
      </c>
      <c r="B2730">
        <v>986667087</v>
      </c>
      <c r="C2730">
        <v>24</v>
      </c>
      <c r="D2730" s="8">
        <v>35940</v>
      </c>
      <c r="E2730" s="21" t="s">
        <v>1094</v>
      </c>
      <c r="F2730" s="21" t="s">
        <v>251</v>
      </c>
      <c r="G2730" s="21" t="s">
        <v>3331</v>
      </c>
      <c r="H2730" s="22">
        <v>1065152</v>
      </c>
      <c r="I2730" s="22">
        <v>405047.6528553</v>
      </c>
      <c r="J2730" s="21" t="s">
        <v>3521</v>
      </c>
      <c r="K2730" s="21"/>
      <c r="L2730" s="22">
        <v>8926983</v>
      </c>
      <c r="M2730" s="22">
        <v>0</v>
      </c>
      <c r="N2730" s="21" t="s">
        <v>12509</v>
      </c>
      <c r="O2730" s="8">
        <v>44623</v>
      </c>
      <c r="P2730" s="21" t="s">
        <v>12510</v>
      </c>
      <c r="Q2730" s="22">
        <f>Table1_2[[#This Row],[Bank Deposit]]-Table1_2[[#This Row],[Saving Accounts]]</f>
        <v>660104.3471447</v>
      </c>
      <c r="R2730" s="22">
        <f>IF(AND(Table1_2[[#This Row],[Bank Deposit]]&gt;=500000),Table1_2[[#This Row],[Bank Deposit]]+Table1_2[[#This Row],[Bank Deposit]]*0.02,Table1_2[[#This Row],[Bank Deposit]])</f>
        <v>1086455.04</v>
      </c>
    </row>
    <row r="2731" spans="1:18" x14ac:dyDescent="0.25">
      <c r="A2731" s="21" t="s">
        <v>756</v>
      </c>
      <c r="B2731">
        <v>748804136</v>
      </c>
      <c r="C2731">
        <v>20</v>
      </c>
      <c r="D2731" s="8">
        <v>37401</v>
      </c>
      <c r="E2731" s="21" t="s">
        <v>12</v>
      </c>
      <c r="F2731" s="21" t="s">
        <v>260</v>
      </c>
      <c r="G2731" s="21" t="s">
        <v>14</v>
      </c>
      <c r="H2731" s="22">
        <v>1976403</v>
      </c>
      <c r="I2731" s="22">
        <v>340889.91667499999</v>
      </c>
      <c r="J2731" s="21" t="s">
        <v>758</v>
      </c>
      <c r="K2731" s="21"/>
      <c r="L2731" s="22">
        <v>1680609375</v>
      </c>
      <c r="M2731" s="22">
        <v>0</v>
      </c>
      <c r="N2731" s="21" t="s">
        <v>12509</v>
      </c>
      <c r="O2731" s="8">
        <v>44201</v>
      </c>
      <c r="P2731" s="21" t="s">
        <v>12510</v>
      </c>
      <c r="Q2731" s="22">
        <f>Table1_2[[#This Row],[Bank Deposit]]-Table1_2[[#This Row],[Saving Accounts]]</f>
        <v>1635513.083325</v>
      </c>
      <c r="R2731" s="22">
        <f>IF(AND(Table1_2[[#This Row],[Bank Deposit]]&gt;=500000),Table1_2[[#This Row],[Bank Deposit]]+Table1_2[[#This Row],[Bank Deposit]]*0.02,Table1_2[[#This Row],[Bank Deposit]])</f>
        <v>2015931.06</v>
      </c>
    </row>
    <row r="2732" spans="1:18" x14ac:dyDescent="0.25">
      <c r="A2732" s="21" t="s">
        <v>7783</v>
      </c>
      <c r="B2732">
        <v>687970690</v>
      </c>
      <c r="C2732">
        <v>56</v>
      </c>
      <c r="D2732" s="8">
        <v>24252</v>
      </c>
      <c r="E2732" s="21" t="s">
        <v>12</v>
      </c>
      <c r="F2732" s="21" t="s">
        <v>2211</v>
      </c>
      <c r="G2732" s="21" t="s">
        <v>3058</v>
      </c>
      <c r="H2732" s="22">
        <v>55119</v>
      </c>
      <c r="I2732" s="22">
        <v>64095.36701568</v>
      </c>
      <c r="J2732" s="21" t="s">
        <v>7785</v>
      </c>
      <c r="K2732" s="21"/>
      <c r="L2732" s="22">
        <v>62681875</v>
      </c>
      <c r="M2732" s="22">
        <v>0</v>
      </c>
      <c r="N2732" s="21" t="s">
        <v>12525</v>
      </c>
      <c r="O2732" s="8">
        <v>44311</v>
      </c>
      <c r="P2732" s="21" t="s">
        <v>12564</v>
      </c>
      <c r="Q2732" s="22">
        <f>Table1_2[[#This Row],[Bank Deposit]]-Table1_2[[#This Row],[Saving Accounts]]</f>
        <v>-8976.3670156799999</v>
      </c>
      <c r="R2732" s="22">
        <f>IF(AND(Table1_2[[#This Row],[Bank Deposit]]&gt;=500000),Table1_2[[#This Row],[Bank Deposit]]+Table1_2[[#This Row],[Bank Deposit]]*0.02,Table1_2[[#This Row],[Bank Deposit]])</f>
        <v>55119</v>
      </c>
    </row>
    <row r="2733" spans="1:18" x14ac:dyDescent="0.25">
      <c r="A2733" s="21" t="s">
        <v>6984</v>
      </c>
      <c r="B2733">
        <v>44775441</v>
      </c>
      <c r="C2733">
        <v>23</v>
      </c>
      <c r="D2733" s="8">
        <v>36305.25</v>
      </c>
      <c r="E2733" s="21" t="s">
        <v>12</v>
      </c>
      <c r="F2733" s="21" t="s">
        <v>430</v>
      </c>
      <c r="G2733" s="21" t="s">
        <v>4084</v>
      </c>
      <c r="H2733" s="22">
        <v>1119287</v>
      </c>
      <c r="I2733" s="22">
        <v>401483.20617899997</v>
      </c>
      <c r="J2733" s="21" t="s">
        <v>6986</v>
      </c>
      <c r="K2733" s="21"/>
      <c r="L2733" s="22">
        <v>3452129202</v>
      </c>
      <c r="M2733" s="22">
        <v>0</v>
      </c>
      <c r="N2733" s="21" t="s">
        <v>12505</v>
      </c>
      <c r="O2733" s="8">
        <v>44593</v>
      </c>
      <c r="P2733" s="21" t="s">
        <v>12564</v>
      </c>
      <c r="Q2733" s="22">
        <f>Table1_2[[#This Row],[Bank Deposit]]-Table1_2[[#This Row],[Saving Accounts]]</f>
        <v>717803.79382100003</v>
      </c>
      <c r="R2733" s="22">
        <f>IF(AND(Table1_2[[#This Row],[Bank Deposit]]&gt;=500000),Table1_2[[#This Row],[Bank Deposit]]+Table1_2[[#This Row],[Bank Deposit]]*0.02,Table1_2[[#This Row],[Bank Deposit]])</f>
        <v>1141672.74</v>
      </c>
    </row>
    <row r="2734" spans="1:18" x14ac:dyDescent="0.25">
      <c r="A2734" s="21" t="s">
        <v>2166</v>
      </c>
      <c r="B2734">
        <v>780922230</v>
      </c>
      <c r="C2734">
        <v>26</v>
      </c>
      <c r="D2734" s="8">
        <v>35209.5</v>
      </c>
      <c r="E2734" s="21" t="s">
        <v>1094</v>
      </c>
      <c r="F2734" s="21" t="s">
        <v>331</v>
      </c>
      <c r="G2734" s="21" t="s">
        <v>1964</v>
      </c>
      <c r="H2734" s="22">
        <v>183434</v>
      </c>
      <c r="I2734" s="22">
        <v>57781.862649000002</v>
      </c>
      <c r="J2734" s="21" t="s">
        <v>2168</v>
      </c>
      <c r="K2734" s="21"/>
      <c r="L2734" s="22">
        <v>151936068</v>
      </c>
      <c r="M2734" s="22">
        <v>0</v>
      </c>
      <c r="N2734" s="21" t="s">
        <v>12539</v>
      </c>
      <c r="O2734" s="8">
        <v>44540</v>
      </c>
      <c r="P2734" s="21" t="s">
        <v>12512</v>
      </c>
      <c r="Q2734" s="22">
        <f>Table1_2[[#This Row],[Bank Deposit]]-Table1_2[[#This Row],[Saving Accounts]]</f>
        <v>125652.137351</v>
      </c>
      <c r="R2734" s="22">
        <f>IF(AND(Table1_2[[#This Row],[Bank Deposit]]&gt;=500000),Table1_2[[#This Row],[Bank Deposit]]+Table1_2[[#This Row],[Bank Deposit]]*0.02,Table1_2[[#This Row],[Bank Deposit]])</f>
        <v>183434</v>
      </c>
    </row>
    <row r="2735" spans="1:18" x14ac:dyDescent="0.25">
      <c r="A2735" s="21" t="s">
        <v>7707</v>
      </c>
      <c r="B2735">
        <v>151915052</v>
      </c>
      <c r="C2735">
        <v>31</v>
      </c>
      <c r="D2735" s="8">
        <v>33383.25</v>
      </c>
      <c r="E2735" s="21" t="s">
        <v>12</v>
      </c>
      <c r="F2735" s="21" t="s">
        <v>3765</v>
      </c>
      <c r="G2735" s="21" t="s">
        <v>3058</v>
      </c>
      <c r="H2735" s="22">
        <v>315219</v>
      </c>
      <c r="I2735" s="22">
        <v>55769.575680000002</v>
      </c>
      <c r="J2735" s="21" t="s">
        <v>7709</v>
      </c>
      <c r="K2735" s="21"/>
      <c r="L2735" s="22">
        <v>1430554356</v>
      </c>
      <c r="M2735" s="22">
        <v>0</v>
      </c>
      <c r="N2735" s="21" t="s">
        <v>12505</v>
      </c>
      <c r="O2735" s="8">
        <v>44511</v>
      </c>
      <c r="P2735" s="21" t="s">
        <v>12512</v>
      </c>
      <c r="Q2735" s="22">
        <f>Table1_2[[#This Row],[Bank Deposit]]-Table1_2[[#This Row],[Saving Accounts]]</f>
        <v>259449.42431999999</v>
      </c>
      <c r="R2735" s="22">
        <f>IF(AND(Table1_2[[#This Row],[Bank Deposit]]&gt;=500000),Table1_2[[#This Row],[Bank Deposit]]+Table1_2[[#This Row],[Bank Deposit]]*0.02,Table1_2[[#This Row],[Bank Deposit]])</f>
        <v>315219</v>
      </c>
    </row>
    <row r="2736" spans="1:18" x14ac:dyDescent="0.25">
      <c r="A2736" s="21" t="s">
        <v>2055</v>
      </c>
      <c r="B2736">
        <v>812197094</v>
      </c>
      <c r="C2736">
        <v>54</v>
      </c>
      <c r="D2736" s="8">
        <v>24982.5</v>
      </c>
      <c r="E2736" s="21" t="s">
        <v>1094</v>
      </c>
      <c r="F2736" s="21" t="s">
        <v>353</v>
      </c>
      <c r="G2736" s="21" t="s">
        <v>1964</v>
      </c>
      <c r="H2736" s="22">
        <v>189393</v>
      </c>
      <c r="I2736" s="22">
        <v>22037.079138360001</v>
      </c>
      <c r="J2736" s="21" t="s">
        <v>2057</v>
      </c>
      <c r="K2736" s="21"/>
      <c r="L2736" s="22">
        <v>1125056736</v>
      </c>
      <c r="M2736" s="22">
        <v>0</v>
      </c>
      <c r="N2736" s="21" t="s">
        <v>12525</v>
      </c>
      <c r="O2736" s="8">
        <v>44569</v>
      </c>
      <c r="P2736" s="21" t="s">
        <v>12564</v>
      </c>
      <c r="Q2736" s="22">
        <f>Table1_2[[#This Row],[Bank Deposit]]-Table1_2[[#This Row],[Saving Accounts]]</f>
        <v>167355.92086164001</v>
      </c>
      <c r="R2736" s="22">
        <f>IF(AND(Table1_2[[#This Row],[Bank Deposit]]&gt;=500000),Table1_2[[#This Row],[Bank Deposit]]+Table1_2[[#This Row],[Bank Deposit]]*0.02,Table1_2[[#This Row],[Bank Deposit]])</f>
        <v>189393</v>
      </c>
    </row>
    <row r="2737" spans="1:18" x14ac:dyDescent="0.25">
      <c r="A2737" s="21" t="s">
        <v>4289</v>
      </c>
      <c r="B2737">
        <v>925539542</v>
      </c>
      <c r="C2737">
        <v>78</v>
      </c>
      <c r="D2737" s="8">
        <v>16216.5</v>
      </c>
      <c r="E2737" s="21" t="s">
        <v>1094</v>
      </c>
      <c r="F2737" s="21" t="s">
        <v>1252</v>
      </c>
      <c r="G2737" s="21" t="s">
        <v>4084</v>
      </c>
      <c r="H2737" s="22">
        <v>519094</v>
      </c>
      <c r="I2737" s="22">
        <v>131672.57072320001</v>
      </c>
      <c r="J2737" s="21" t="s">
        <v>4291</v>
      </c>
      <c r="K2737" s="21"/>
      <c r="L2737" s="22">
        <v>9211496</v>
      </c>
      <c r="M2737" s="22">
        <v>0</v>
      </c>
      <c r="N2737" s="21" t="s">
        <v>12522</v>
      </c>
      <c r="O2737" s="8">
        <v>44643</v>
      </c>
      <c r="P2737" s="21" t="s">
        <v>12512</v>
      </c>
      <c r="Q2737" s="22">
        <f>Table1_2[[#This Row],[Bank Deposit]]-Table1_2[[#This Row],[Saving Accounts]]</f>
        <v>387421.42927680002</v>
      </c>
      <c r="R2737" s="22">
        <f>IF(AND(Table1_2[[#This Row],[Bank Deposit]]&gt;=500000),Table1_2[[#This Row],[Bank Deposit]]+Table1_2[[#This Row],[Bank Deposit]]*0.02,Table1_2[[#This Row],[Bank Deposit]])</f>
        <v>529475.88</v>
      </c>
    </row>
    <row r="2738" spans="1:18" x14ac:dyDescent="0.25">
      <c r="A2738" s="21" t="s">
        <v>7590</v>
      </c>
      <c r="B2738">
        <v>143602533</v>
      </c>
      <c r="C2738">
        <v>55</v>
      </c>
      <c r="D2738" s="8">
        <v>24617.25</v>
      </c>
      <c r="E2738" s="21" t="s">
        <v>12</v>
      </c>
      <c r="F2738" s="21" t="s">
        <v>1576</v>
      </c>
      <c r="G2738" s="21" t="s">
        <v>4220</v>
      </c>
      <c r="H2738" s="22">
        <v>334083</v>
      </c>
      <c r="I2738" s="22">
        <v>145958.24266039999</v>
      </c>
      <c r="J2738" s="21" t="s">
        <v>7592</v>
      </c>
      <c r="K2738" s="21"/>
      <c r="L2738" s="22">
        <v>534345525</v>
      </c>
      <c r="M2738" s="22">
        <v>0</v>
      </c>
      <c r="N2738" s="21" t="s">
        <v>12522</v>
      </c>
      <c r="O2738" s="8">
        <v>44364</v>
      </c>
      <c r="P2738" s="21" t="s">
        <v>12510</v>
      </c>
      <c r="Q2738" s="22">
        <f>Table1_2[[#This Row],[Bank Deposit]]-Table1_2[[#This Row],[Saving Accounts]]</f>
        <v>188124.75733960001</v>
      </c>
      <c r="R2738" s="22">
        <f>IF(AND(Table1_2[[#This Row],[Bank Deposit]]&gt;=500000),Table1_2[[#This Row],[Bank Deposit]]+Table1_2[[#This Row],[Bank Deposit]]*0.02,Table1_2[[#This Row],[Bank Deposit]])</f>
        <v>334083</v>
      </c>
    </row>
    <row r="2739" spans="1:18" x14ac:dyDescent="0.25">
      <c r="A2739" s="21" t="s">
        <v>2853</v>
      </c>
      <c r="B2739">
        <v>749620169</v>
      </c>
      <c r="C2739">
        <v>48</v>
      </c>
      <c r="D2739" s="8">
        <v>27174</v>
      </c>
      <c r="E2739" s="21" t="s">
        <v>1094</v>
      </c>
      <c r="F2739" s="21" t="s">
        <v>1927</v>
      </c>
      <c r="G2739" s="21" t="s">
        <v>2773</v>
      </c>
      <c r="H2739" s="22">
        <v>1735992</v>
      </c>
      <c r="I2739" s="22">
        <v>271014.53690220002</v>
      </c>
      <c r="J2739" s="21" t="s">
        <v>2855</v>
      </c>
      <c r="K2739" s="21"/>
      <c r="L2739" s="22">
        <v>2680229532</v>
      </c>
      <c r="M2739" s="22">
        <v>0</v>
      </c>
      <c r="N2739" s="21" t="s">
        <v>12505</v>
      </c>
      <c r="O2739" s="8">
        <v>44540</v>
      </c>
      <c r="P2739" s="21" t="s">
        <v>12564</v>
      </c>
      <c r="Q2739" s="22">
        <f>Table1_2[[#This Row],[Bank Deposit]]-Table1_2[[#This Row],[Saving Accounts]]</f>
        <v>1464977.4630978</v>
      </c>
      <c r="R2739" s="22">
        <f>IF(AND(Table1_2[[#This Row],[Bank Deposit]]&gt;=500000),Table1_2[[#This Row],[Bank Deposit]]+Table1_2[[#This Row],[Bank Deposit]]*0.02,Table1_2[[#This Row],[Bank Deposit]])</f>
        <v>1770711.84</v>
      </c>
    </row>
    <row r="2740" spans="1:18" x14ac:dyDescent="0.25">
      <c r="A2740" s="21" t="s">
        <v>705</v>
      </c>
      <c r="B2740">
        <v>99604138</v>
      </c>
      <c r="C2740">
        <v>60</v>
      </c>
      <c r="D2740" s="8">
        <v>22791</v>
      </c>
      <c r="E2740" s="21" t="s">
        <v>12</v>
      </c>
      <c r="F2740" s="21" t="s">
        <v>24</v>
      </c>
      <c r="G2740" s="21" t="s">
        <v>14</v>
      </c>
      <c r="H2740" s="22">
        <v>117721</v>
      </c>
      <c r="I2740" s="22">
        <v>52167.6820056</v>
      </c>
      <c r="J2740" s="21" t="s">
        <v>707</v>
      </c>
      <c r="K2740" s="21"/>
      <c r="L2740" s="22">
        <v>1455349297</v>
      </c>
      <c r="M2740" s="22">
        <v>11530581986</v>
      </c>
      <c r="N2740" s="21" t="s">
        <v>12515</v>
      </c>
      <c r="O2740" s="8">
        <v>44419</v>
      </c>
      <c r="P2740" s="21" t="s">
        <v>12527</v>
      </c>
      <c r="Q2740" s="22">
        <f>Table1_2[[#This Row],[Bank Deposit]]-Table1_2[[#This Row],[Saving Accounts]]</f>
        <v>65553.3179944</v>
      </c>
      <c r="R2740" s="22">
        <f>IF(AND(Table1_2[[#This Row],[Bank Deposit]]&gt;=500000),Table1_2[[#This Row],[Bank Deposit]]+Table1_2[[#This Row],[Bank Deposit]]*0.02,Table1_2[[#This Row],[Bank Deposit]])</f>
        <v>117721</v>
      </c>
    </row>
    <row r="2741" spans="1:18" x14ac:dyDescent="0.25">
      <c r="A2741" s="21" t="s">
        <v>1342</v>
      </c>
      <c r="B2741">
        <v>694422009</v>
      </c>
      <c r="C2741">
        <v>84</v>
      </c>
      <c r="D2741" s="8">
        <v>14025</v>
      </c>
      <c r="E2741" s="21" t="s">
        <v>1094</v>
      </c>
      <c r="F2741" s="21" t="s">
        <v>63</v>
      </c>
      <c r="G2741" s="21" t="s">
        <v>14</v>
      </c>
      <c r="H2741" s="22">
        <v>197646</v>
      </c>
      <c r="I2741" s="22">
        <v>205417.32925559999</v>
      </c>
      <c r="J2741" s="21" t="s">
        <v>1344</v>
      </c>
      <c r="K2741" s="21"/>
      <c r="L2741" s="22">
        <v>2048079316</v>
      </c>
      <c r="M2741" s="22">
        <v>1932345258</v>
      </c>
      <c r="N2741" s="21" t="s">
        <v>12515</v>
      </c>
      <c r="O2741" s="8">
        <v>44508</v>
      </c>
      <c r="P2741" s="21" t="s">
        <v>12506</v>
      </c>
      <c r="Q2741" s="22">
        <f>Table1_2[[#This Row],[Bank Deposit]]-Table1_2[[#This Row],[Saving Accounts]]</f>
        <v>-7771.3292555999942</v>
      </c>
      <c r="R2741" s="22">
        <f>IF(AND(Table1_2[[#This Row],[Bank Deposit]]&gt;=500000),Table1_2[[#This Row],[Bank Deposit]]+Table1_2[[#This Row],[Bank Deposit]]*0.02,Table1_2[[#This Row],[Bank Deposit]])</f>
        <v>197646</v>
      </c>
    </row>
    <row r="2742" spans="1:18" x14ac:dyDescent="0.25">
      <c r="A2742" s="21" t="s">
        <v>671</v>
      </c>
      <c r="B2742">
        <v>806261412</v>
      </c>
      <c r="C2742">
        <v>81</v>
      </c>
      <c r="D2742" s="8">
        <v>15120.75</v>
      </c>
      <c r="E2742" s="21" t="s">
        <v>12</v>
      </c>
      <c r="F2742" s="21" t="s">
        <v>58</v>
      </c>
      <c r="G2742" s="21" t="s">
        <v>14</v>
      </c>
      <c r="H2742" s="22">
        <v>557088</v>
      </c>
      <c r="I2742" s="22">
        <v>67066.939360799995</v>
      </c>
      <c r="J2742" s="21" t="s">
        <v>673</v>
      </c>
      <c r="K2742" s="21"/>
      <c r="L2742" s="22">
        <v>2199481536</v>
      </c>
      <c r="M2742" s="22">
        <v>0</v>
      </c>
      <c r="N2742" s="21" t="s">
        <v>12525</v>
      </c>
      <c r="O2742" s="8">
        <v>44448</v>
      </c>
      <c r="P2742" s="21" t="s">
        <v>12564</v>
      </c>
      <c r="Q2742" s="22">
        <f>Table1_2[[#This Row],[Bank Deposit]]-Table1_2[[#This Row],[Saving Accounts]]</f>
        <v>490021.06063920003</v>
      </c>
      <c r="R2742" s="22">
        <f>IF(AND(Table1_2[[#This Row],[Bank Deposit]]&gt;=500000),Table1_2[[#This Row],[Bank Deposit]]+Table1_2[[#This Row],[Bank Deposit]]*0.02,Table1_2[[#This Row],[Bank Deposit]])</f>
        <v>568229.76</v>
      </c>
    </row>
    <row r="2743" spans="1:18" x14ac:dyDescent="0.25">
      <c r="A2743" s="21" t="s">
        <v>5513</v>
      </c>
      <c r="B2743">
        <v>302762352</v>
      </c>
      <c r="C2743">
        <v>31</v>
      </c>
      <c r="D2743" s="8">
        <v>33383.25</v>
      </c>
      <c r="E2743" s="21" t="s">
        <v>1094</v>
      </c>
      <c r="F2743" s="21" t="s">
        <v>463</v>
      </c>
      <c r="G2743" s="21" t="s">
        <v>4105</v>
      </c>
      <c r="H2743" s="22">
        <v>258202</v>
      </c>
      <c r="I2743" s="22">
        <v>288060.08351119998</v>
      </c>
      <c r="J2743" s="21" t="s">
        <v>2555</v>
      </c>
      <c r="K2743" s="21"/>
      <c r="L2743" s="22">
        <v>2116641072</v>
      </c>
      <c r="M2743" s="22">
        <v>0</v>
      </c>
      <c r="N2743" s="21" t="s">
        <v>12539</v>
      </c>
      <c r="O2743" s="8">
        <v>44567</v>
      </c>
      <c r="P2743" s="21" t="s">
        <v>12512</v>
      </c>
      <c r="Q2743" s="22">
        <f>Table1_2[[#This Row],[Bank Deposit]]-Table1_2[[#This Row],[Saving Accounts]]</f>
        <v>-29858.083511199977</v>
      </c>
      <c r="R2743" s="22">
        <f>IF(AND(Table1_2[[#This Row],[Bank Deposit]]&gt;=500000),Table1_2[[#This Row],[Bank Deposit]]+Table1_2[[#This Row],[Bank Deposit]]*0.02,Table1_2[[#This Row],[Bank Deposit]])</f>
        <v>258202</v>
      </c>
    </row>
    <row r="2744" spans="1:18" x14ac:dyDescent="0.25">
      <c r="A2744" s="21" t="s">
        <v>6693</v>
      </c>
      <c r="B2744">
        <v>545977137</v>
      </c>
      <c r="C2744">
        <v>53</v>
      </c>
      <c r="D2744" s="8">
        <v>25347.75</v>
      </c>
      <c r="E2744" s="21" t="s">
        <v>12</v>
      </c>
      <c r="F2744" s="21" t="s">
        <v>2211</v>
      </c>
      <c r="G2744" s="21" t="s">
        <v>4070</v>
      </c>
      <c r="H2744" s="22">
        <v>2262232</v>
      </c>
      <c r="I2744" s="22">
        <v>385691.9961856</v>
      </c>
      <c r="J2744" s="21" t="s">
        <v>6695</v>
      </c>
      <c r="K2744" s="21"/>
      <c r="L2744" s="22">
        <v>5197125</v>
      </c>
      <c r="M2744" s="22">
        <v>0</v>
      </c>
      <c r="N2744" s="21" t="s">
        <v>12525</v>
      </c>
      <c r="O2744" s="8">
        <v>44217</v>
      </c>
      <c r="P2744" s="21" t="s">
        <v>12506</v>
      </c>
      <c r="Q2744" s="22">
        <f>Table1_2[[#This Row],[Bank Deposit]]-Table1_2[[#This Row],[Saving Accounts]]</f>
        <v>1876540.0038143999</v>
      </c>
      <c r="R2744" s="22">
        <f>IF(AND(Table1_2[[#This Row],[Bank Deposit]]&gt;=500000),Table1_2[[#This Row],[Bank Deposit]]+Table1_2[[#This Row],[Bank Deposit]]*0.02,Table1_2[[#This Row],[Bank Deposit]])</f>
        <v>2307476.64</v>
      </c>
    </row>
    <row r="2745" spans="1:18" x14ac:dyDescent="0.25">
      <c r="A2745" s="21" t="s">
        <v>6693</v>
      </c>
      <c r="B2745">
        <v>919543217</v>
      </c>
      <c r="C2745">
        <v>29</v>
      </c>
      <c r="D2745" s="8">
        <v>34113.75</v>
      </c>
      <c r="E2745" s="21" t="s">
        <v>12</v>
      </c>
      <c r="F2745" s="21" t="s">
        <v>241</v>
      </c>
      <c r="G2745" s="21" t="s">
        <v>3820</v>
      </c>
      <c r="H2745" s="22">
        <v>35563</v>
      </c>
      <c r="I2745" s="22">
        <v>15534.9577152</v>
      </c>
      <c r="J2745" s="21" t="s">
        <v>8926</v>
      </c>
      <c r="K2745" s="21"/>
      <c r="L2745" s="22">
        <v>5197125</v>
      </c>
      <c r="M2745" s="22">
        <v>0</v>
      </c>
      <c r="N2745" s="21" t="s">
        <v>12539</v>
      </c>
      <c r="O2745" s="8">
        <v>44385</v>
      </c>
      <c r="P2745" s="21" t="s">
        <v>12512</v>
      </c>
      <c r="Q2745" s="22">
        <f>Table1_2[[#This Row],[Bank Deposit]]-Table1_2[[#This Row],[Saving Accounts]]</f>
        <v>20028.042284800002</v>
      </c>
      <c r="R2745" s="22">
        <f>IF(AND(Table1_2[[#This Row],[Bank Deposit]]&gt;=500000),Table1_2[[#This Row],[Bank Deposit]]+Table1_2[[#This Row],[Bank Deposit]]*0.02,Table1_2[[#This Row],[Bank Deposit]])</f>
        <v>35563</v>
      </c>
    </row>
    <row r="2746" spans="1:18" x14ac:dyDescent="0.25">
      <c r="A2746" s="21" t="s">
        <v>6650</v>
      </c>
      <c r="B2746">
        <v>139612789</v>
      </c>
      <c r="C2746">
        <v>37</v>
      </c>
      <c r="D2746" s="8">
        <v>31191.75</v>
      </c>
      <c r="E2746" s="21" t="s">
        <v>12</v>
      </c>
      <c r="F2746" s="21" t="s">
        <v>1277</v>
      </c>
      <c r="G2746" s="21" t="s">
        <v>4074</v>
      </c>
      <c r="H2746" s="22">
        <v>352507</v>
      </c>
      <c r="I2746" s="22">
        <v>44944.650245880002</v>
      </c>
      <c r="J2746" s="21" t="s">
        <v>6652</v>
      </c>
      <c r="K2746" s="21"/>
      <c r="L2746" s="22">
        <v>1114965</v>
      </c>
      <c r="M2746" s="22">
        <v>0</v>
      </c>
      <c r="N2746" s="21" t="s">
        <v>12522</v>
      </c>
      <c r="O2746" s="8">
        <v>44380</v>
      </c>
      <c r="P2746" s="21" t="s">
        <v>12512</v>
      </c>
      <c r="Q2746" s="22">
        <f>Table1_2[[#This Row],[Bank Deposit]]-Table1_2[[#This Row],[Saving Accounts]]</f>
        <v>307562.34975411999</v>
      </c>
      <c r="R2746" s="22">
        <f>IF(AND(Table1_2[[#This Row],[Bank Deposit]]&gt;=500000),Table1_2[[#This Row],[Bank Deposit]]+Table1_2[[#This Row],[Bank Deposit]]*0.02,Table1_2[[#This Row],[Bank Deposit]])</f>
        <v>352507</v>
      </c>
    </row>
    <row r="2747" spans="1:18" x14ac:dyDescent="0.25">
      <c r="A2747" s="21" t="s">
        <v>3531</v>
      </c>
      <c r="B2747">
        <v>785304769</v>
      </c>
      <c r="C2747">
        <v>42</v>
      </c>
      <c r="D2747" s="8">
        <v>29365.5</v>
      </c>
      <c r="E2747" s="21" t="s">
        <v>1094</v>
      </c>
      <c r="F2747" s="21" t="s">
        <v>1047</v>
      </c>
      <c r="G2747" s="21" t="s">
        <v>3331</v>
      </c>
      <c r="H2747" s="22">
        <v>461900</v>
      </c>
      <c r="I2747" s="22">
        <v>227027.06923103999</v>
      </c>
      <c r="J2747" s="21" t="s">
        <v>3533</v>
      </c>
      <c r="K2747" s="21"/>
      <c r="L2747" s="22">
        <v>20602656</v>
      </c>
      <c r="M2747" s="22">
        <v>0</v>
      </c>
      <c r="N2747" s="21" t="s">
        <v>12505</v>
      </c>
      <c r="O2747" s="8">
        <v>44281</v>
      </c>
      <c r="P2747" s="21" t="s">
        <v>12510</v>
      </c>
      <c r="Q2747" s="22">
        <f>Table1_2[[#This Row],[Bank Deposit]]-Table1_2[[#This Row],[Saving Accounts]]</f>
        <v>234872.93076896001</v>
      </c>
      <c r="R2747" s="22">
        <f>IF(AND(Table1_2[[#This Row],[Bank Deposit]]&gt;=500000),Table1_2[[#This Row],[Bank Deposit]]+Table1_2[[#This Row],[Bank Deposit]]*0.02,Table1_2[[#This Row],[Bank Deposit]])</f>
        <v>461900</v>
      </c>
    </row>
    <row r="2748" spans="1:18" x14ac:dyDescent="0.25">
      <c r="A2748" s="21" t="s">
        <v>6397</v>
      </c>
      <c r="B2748">
        <v>290011943</v>
      </c>
      <c r="C2748">
        <v>18</v>
      </c>
      <c r="D2748" s="8">
        <v>38131.5</v>
      </c>
      <c r="E2748" s="21" t="s">
        <v>12</v>
      </c>
      <c r="F2748" s="21" t="s">
        <v>323</v>
      </c>
      <c r="G2748" s="21" t="s">
        <v>4062</v>
      </c>
      <c r="H2748" s="22">
        <v>761184</v>
      </c>
      <c r="I2748" s="22">
        <v>446450.78937984002</v>
      </c>
      <c r="J2748" s="21" t="s">
        <v>6399</v>
      </c>
      <c r="K2748" s="21"/>
      <c r="L2748" s="22">
        <v>3081829292</v>
      </c>
      <c r="M2748" s="22">
        <v>0</v>
      </c>
      <c r="N2748" s="21" t="s">
        <v>12505</v>
      </c>
      <c r="O2748" s="8">
        <v>44561</v>
      </c>
      <c r="P2748" s="21" t="s">
        <v>12564</v>
      </c>
      <c r="Q2748" s="22">
        <f>Table1_2[[#This Row],[Bank Deposit]]-Table1_2[[#This Row],[Saving Accounts]]</f>
        <v>314733.21062015998</v>
      </c>
      <c r="R2748" s="22">
        <f>IF(AND(Table1_2[[#This Row],[Bank Deposit]]&gt;=500000),Table1_2[[#This Row],[Bank Deposit]]+Table1_2[[#This Row],[Bank Deposit]]*0.02,Table1_2[[#This Row],[Bank Deposit]])</f>
        <v>776407.68</v>
      </c>
    </row>
    <row r="2749" spans="1:18" x14ac:dyDescent="0.25">
      <c r="A2749" s="21" t="s">
        <v>9078</v>
      </c>
      <c r="B2749">
        <v>260853016</v>
      </c>
      <c r="C2749">
        <v>22</v>
      </c>
      <c r="D2749" s="8">
        <v>32843.75</v>
      </c>
      <c r="E2749" s="21" t="s">
        <v>12</v>
      </c>
      <c r="F2749" s="21" t="s">
        <v>190</v>
      </c>
      <c r="G2749" s="21" t="s">
        <v>3820</v>
      </c>
      <c r="H2749" s="22">
        <v>820167</v>
      </c>
      <c r="I2749" s="22">
        <v>229263.24269529578</v>
      </c>
      <c r="J2749" s="21" t="s">
        <v>9080</v>
      </c>
      <c r="K2749" s="21"/>
      <c r="L2749" s="22">
        <v>12700521</v>
      </c>
      <c r="M2749" s="22">
        <v>0</v>
      </c>
      <c r="N2749" s="21" t="s">
        <v>12522</v>
      </c>
      <c r="O2749" s="8">
        <v>44245</v>
      </c>
      <c r="P2749" s="21" t="s">
        <v>12512</v>
      </c>
      <c r="Q2749" s="22">
        <f>Table1_2[[#This Row],[Bank Deposit]]-Table1_2[[#This Row],[Saving Accounts]]</f>
        <v>590903.75730470428</v>
      </c>
      <c r="R2749" s="22">
        <f>IF(AND(Table1_2[[#This Row],[Bank Deposit]]&gt;=500000),Table1_2[[#This Row],[Bank Deposit]]+Table1_2[[#This Row],[Bank Deposit]]*0.02,Table1_2[[#This Row],[Bank Deposit]])</f>
        <v>836570.34</v>
      </c>
    </row>
    <row r="2750" spans="1:18" x14ac:dyDescent="0.25">
      <c r="A2750" s="21" t="s">
        <v>7895</v>
      </c>
      <c r="B2750">
        <v>479441115</v>
      </c>
      <c r="C2750">
        <v>24</v>
      </c>
      <c r="D2750" s="8">
        <v>35940</v>
      </c>
      <c r="E2750" s="21" t="s">
        <v>12</v>
      </c>
      <c r="F2750" s="21" t="s">
        <v>274</v>
      </c>
      <c r="G2750" s="21" t="s">
        <v>3583</v>
      </c>
      <c r="H2750" s="22">
        <v>624747</v>
      </c>
      <c r="I2750" s="22">
        <v>120569.01646104</v>
      </c>
      <c r="J2750" s="21" t="s">
        <v>7897</v>
      </c>
      <c r="K2750" s="21"/>
      <c r="L2750" s="22">
        <v>566746992</v>
      </c>
      <c r="M2750" s="22">
        <v>0</v>
      </c>
      <c r="N2750" s="21" t="s">
        <v>12525</v>
      </c>
      <c r="O2750" s="8">
        <v>44651</v>
      </c>
      <c r="P2750" s="21" t="s">
        <v>12561</v>
      </c>
      <c r="Q2750" s="22">
        <f>Table1_2[[#This Row],[Bank Deposit]]-Table1_2[[#This Row],[Saving Accounts]]</f>
        <v>504177.98353895999</v>
      </c>
      <c r="R2750" s="22">
        <f>IF(AND(Table1_2[[#This Row],[Bank Deposit]]&gt;=500000),Table1_2[[#This Row],[Bank Deposit]]+Table1_2[[#This Row],[Bank Deposit]]*0.02,Table1_2[[#This Row],[Bank Deposit]])</f>
        <v>637241.93999999994</v>
      </c>
    </row>
    <row r="2751" spans="1:18" x14ac:dyDescent="0.25">
      <c r="A2751" s="21" t="s">
        <v>3567</v>
      </c>
      <c r="B2751">
        <v>395255433</v>
      </c>
      <c r="C2751">
        <v>65</v>
      </c>
      <c r="D2751" s="8">
        <v>20964.75</v>
      </c>
      <c r="E2751" s="21" t="s">
        <v>1094</v>
      </c>
      <c r="F2751" s="21" t="s">
        <v>290</v>
      </c>
      <c r="G2751" s="21" t="s">
        <v>3331</v>
      </c>
      <c r="H2751" s="22">
        <v>582515</v>
      </c>
      <c r="I2751" s="22">
        <v>113076.52435199999</v>
      </c>
      <c r="J2751" s="21" t="s">
        <v>3569</v>
      </c>
      <c r="K2751" s="21"/>
      <c r="L2751" s="22">
        <v>62546715</v>
      </c>
      <c r="M2751" s="22">
        <v>0</v>
      </c>
      <c r="N2751" s="21" t="s">
        <v>12509</v>
      </c>
      <c r="O2751" s="8">
        <v>44201</v>
      </c>
      <c r="P2751" s="21" t="s">
        <v>12519</v>
      </c>
      <c r="Q2751" s="22">
        <f>Table1_2[[#This Row],[Bank Deposit]]-Table1_2[[#This Row],[Saving Accounts]]</f>
        <v>469438.47564800002</v>
      </c>
      <c r="R2751" s="22">
        <f>IF(AND(Table1_2[[#This Row],[Bank Deposit]]&gt;=500000),Table1_2[[#This Row],[Bank Deposit]]+Table1_2[[#This Row],[Bank Deposit]]*0.02,Table1_2[[#This Row],[Bank Deposit]])</f>
        <v>594165.30000000005</v>
      </c>
    </row>
    <row r="2752" spans="1:18" x14ac:dyDescent="0.25">
      <c r="A2752" s="21" t="s">
        <v>2390</v>
      </c>
      <c r="B2752">
        <v>709825618</v>
      </c>
      <c r="C2752">
        <v>71</v>
      </c>
      <c r="D2752" s="8">
        <v>18773.25</v>
      </c>
      <c r="E2752" s="21" t="s">
        <v>1094</v>
      </c>
      <c r="F2752" s="21" t="s">
        <v>438</v>
      </c>
      <c r="G2752" s="21" t="s">
        <v>1964</v>
      </c>
      <c r="H2752" s="22">
        <v>97133</v>
      </c>
      <c r="I2752" s="22">
        <v>27793.126053</v>
      </c>
      <c r="J2752" s="21" t="s">
        <v>2392</v>
      </c>
      <c r="K2752" s="21"/>
      <c r="L2752" s="22">
        <v>1036451328</v>
      </c>
      <c r="M2752" s="22">
        <v>0</v>
      </c>
      <c r="N2752" s="21" t="s">
        <v>12522</v>
      </c>
      <c r="O2752" s="8">
        <v>44354</v>
      </c>
      <c r="P2752" s="21" t="s">
        <v>12510</v>
      </c>
      <c r="Q2752" s="22">
        <f>Table1_2[[#This Row],[Bank Deposit]]-Table1_2[[#This Row],[Saving Accounts]]</f>
        <v>69339.873947</v>
      </c>
      <c r="R2752" s="22">
        <f>IF(AND(Table1_2[[#This Row],[Bank Deposit]]&gt;=500000),Table1_2[[#This Row],[Bank Deposit]]+Table1_2[[#This Row],[Bank Deposit]]*0.02,Table1_2[[#This Row],[Bank Deposit]])</f>
        <v>97133</v>
      </c>
    </row>
    <row r="2753" spans="1:18" x14ac:dyDescent="0.25">
      <c r="A2753" s="21" t="s">
        <v>1178</v>
      </c>
      <c r="B2753">
        <v>105117708</v>
      </c>
      <c r="C2753">
        <v>76</v>
      </c>
      <c r="D2753" s="8">
        <v>16947</v>
      </c>
      <c r="E2753" s="21" t="s">
        <v>1094</v>
      </c>
      <c r="F2753" s="21" t="s">
        <v>1000</v>
      </c>
      <c r="G2753" s="21" t="s">
        <v>14</v>
      </c>
      <c r="H2753" s="22">
        <v>763101</v>
      </c>
      <c r="I2753" s="22">
        <v>514935.26172000001</v>
      </c>
      <c r="J2753" s="21" t="s">
        <v>1180</v>
      </c>
      <c r="K2753" s="21"/>
      <c r="L2753" s="22">
        <v>61398259</v>
      </c>
      <c r="M2753" s="22">
        <v>0</v>
      </c>
      <c r="N2753" s="21" t="s">
        <v>12525</v>
      </c>
      <c r="O2753" s="8">
        <v>44536</v>
      </c>
      <c r="P2753" s="21" t="s">
        <v>12506</v>
      </c>
      <c r="Q2753" s="22">
        <f>Table1_2[[#This Row],[Bank Deposit]]-Table1_2[[#This Row],[Saving Accounts]]</f>
        <v>248165.73827999999</v>
      </c>
      <c r="R2753" s="22">
        <f>IF(AND(Table1_2[[#This Row],[Bank Deposit]]&gt;=500000),Table1_2[[#This Row],[Bank Deposit]]+Table1_2[[#This Row],[Bank Deposit]]*0.02,Table1_2[[#This Row],[Bank Deposit]])</f>
        <v>778363.02</v>
      </c>
    </row>
    <row r="2754" spans="1:18" x14ac:dyDescent="0.25">
      <c r="A2754" s="21" t="s">
        <v>5521</v>
      </c>
      <c r="B2754">
        <v>844190003</v>
      </c>
      <c r="C2754">
        <v>68</v>
      </c>
      <c r="D2754" s="8">
        <v>19869</v>
      </c>
      <c r="E2754" s="21" t="s">
        <v>1094</v>
      </c>
      <c r="F2754" s="21" t="s">
        <v>636</v>
      </c>
      <c r="G2754" s="21" t="s">
        <v>4062</v>
      </c>
      <c r="H2754" s="22">
        <v>524301</v>
      </c>
      <c r="I2754" s="22">
        <v>163667.92861356001</v>
      </c>
      <c r="J2754" s="21" t="s">
        <v>5523</v>
      </c>
      <c r="K2754" s="21"/>
      <c r="L2754" s="22">
        <v>1916307393</v>
      </c>
      <c r="M2754" s="22">
        <v>13970290516</v>
      </c>
      <c r="N2754" s="21" t="s">
        <v>12515</v>
      </c>
      <c r="O2754" s="8">
        <v>44522</v>
      </c>
      <c r="P2754" s="21" t="s">
        <v>12516</v>
      </c>
      <c r="Q2754" s="22">
        <f>Table1_2[[#This Row],[Bank Deposit]]-Table1_2[[#This Row],[Saving Accounts]]</f>
        <v>360633.07138643996</v>
      </c>
      <c r="R2754" s="22">
        <f>IF(AND(Table1_2[[#This Row],[Bank Deposit]]&gt;=500000),Table1_2[[#This Row],[Bank Deposit]]+Table1_2[[#This Row],[Bank Deposit]]*0.02,Table1_2[[#This Row],[Bank Deposit]])</f>
        <v>534787.02</v>
      </c>
    </row>
    <row r="2755" spans="1:18" x14ac:dyDescent="0.25">
      <c r="A2755" s="21" t="s">
        <v>3480</v>
      </c>
      <c r="B2755">
        <v>174963334</v>
      </c>
      <c r="C2755">
        <v>29</v>
      </c>
      <c r="D2755" s="8">
        <v>34113.75</v>
      </c>
      <c r="E2755" s="21" t="s">
        <v>1094</v>
      </c>
      <c r="F2755" s="21" t="s">
        <v>509</v>
      </c>
      <c r="G2755" s="21" t="s">
        <v>3331</v>
      </c>
      <c r="H2755" s="22">
        <v>594522</v>
      </c>
      <c r="I2755" s="22">
        <v>251797.50396</v>
      </c>
      <c r="J2755" s="21" t="s">
        <v>3482</v>
      </c>
      <c r="K2755" s="21"/>
      <c r="L2755" s="22">
        <v>7578987</v>
      </c>
      <c r="M2755" s="22">
        <v>0</v>
      </c>
      <c r="N2755" s="21" t="s">
        <v>12525</v>
      </c>
      <c r="O2755" s="8">
        <v>44402</v>
      </c>
      <c r="P2755" s="21" t="s">
        <v>12564</v>
      </c>
      <c r="Q2755" s="22">
        <f>Table1_2[[#This Row],[Bank Deposit]]-Table1_2[[#This Row],[Saving Accounts]]</f>
        <v>342724.49604</v>
      </c>
      <c r="R2755" s="22">
        <f>IF(AND(Table1_2[[#This Row],[Bank Deposit]]&gt;=500000),Table1_2[[#This Row],[Bank Deposit]]+Table1_2[[#This Row],[Bank Deposit]]*0.02,Table1_2[[#This Row],[Bank Deposit]])</f>
        <v>606412.43999999994</v>
      </c>
    </row>
    <row r="2756" spans="1:18" x14ac:dyDescent="0.25">
      <c r="A2756" s="21" t="s">
        <v>1764</v>
      </c>
      <c r="B2756">
        <v>854757865</v>
      </c>
      <c r="C2756">
        <v>35</v>
      </c>
      <c r="D2756" s="8">
        <v>31922.25</v>
      </c>
      <c r="E2756" s="21" t="s">
        <v>1094</v>
      </c>
      <c r="F2756" s="21" t="s">
        <v>418</v>
      </c>
      <c r="G2756" s="21" t="s">
        <v>14</v>
      </c>
      <c r="H2756" s="22">
        <v>1689110</v>
      </c>
      <c r="I2756" s="22">
        <v>884436.81730560004</v>
      </c>
      <c r="J2756" s="21" t="s">
        <v>1766</v>
      </c>
      <c r="K2756" s="21"/>
      <c r="L2756" s="22">
        <v>1225794094</v>
      </c>
      <c r="M2756" s="22">
        <v>0</v>
      </c>
      <c r="N2756" s="21" t="s">
        <v>12505</v>
      </c>
      <c r="O2756" s="8">
        <v>44621</v>
      </c>
      <c r="P2756" s="21" t="s">
        <v>12506</v>
      </c>
      <c r="Q2756" s="22">
        <f>Table1_2[[#This Row],[Bank Deposit]]-Table1_2[[#This Row],[Saving Accounts]]</f>
        <v>804673.18269439996</v>
      </c>
      <c r="R2756" s="22">
        <f>IF(AND(Table1_2[[#This Row],[Bank Deposit]]&gt;=500000),Table1_2[[#This Row],[Bank Deposit]]+Table1_2[[#This Row],[Bank Deposit]]*0.02,Table1_2[[#This Row],[Bank Deposit]])</f>
        <v>1722892.2</v>
      </c>
    </row>
    <row r="2757" spans="1:18" x14ac:dyDescent="0.25">
      <c r="A2757" s="21" t="s">
        <v>5100</v>
      </c>
      <c r="B2757">
        <v>416014246</v>
      </c>
      <c r="C2757">
        <v>28</v>
      </c>
      <c r="D2757" s="8">
        <v>34479</v>
      </c>
      <c r="E2757" s="21" t="s">
        <v>1094</v>
      </c>
      <c r="F2757" s="21" t="s">
        <v>1840</v>
      </c>
      <c r="G2757" s="21" t="s">
        <v>4062</v>
      </c>
      <c r="H2757" s="22">
        <v>886832</v>
      </c>
      <c r="I2757" s="22">
        <v>116815.12710075</v>
      </c>
      <c r="J2757" s="21" t="s">
        <v>5102</v>
      </c>
      <c r="K2757" s="21"/>
      <c r="L2757" s="22">
        <v>91056082</v>
      </c>
      <c r="M2757" s="22">
        <v>0</v>
      </c>
      <c r="N2757" s="21" t="s">
        <v>12525</v>
      </c>
      <c r="O2757" s="8">
        <v>44586</v>
      </c>
      <c r="P2757" s="21" t="s">
        <v>12506</v>
      </c>
      <c r="Q2757" s="22">
        <f>Table1_2[[#This Row],[Bank Deposit]]-Table1_2[[#This Row],[Saving Accounts]]</f>
        <v>770016.87289925001</v>
      </c>
      <c r="R2757" s="22">
        <f>IF(AND(Table1_2[[#This Row],[Bank Deposit]]&gt;=500000),Table1_2[[#This Row],[Bank Deposit]]+Table1_2[[#This Row],[Bank Deposit]]*0.02,Table1_2[[#This Row],[Bank Deposit]])</f>
        <v>904568.64</v>
      </c>
    </row>
    <row r="2758" spans="1:18" x14ac:dyDescent="0.25">
      <c r="A2758" s="21" t="s">
        <v>2097</v>
      </c>
      <c r="B2758">
        <v>279669956</v>
      </c>
      <c r="C2758">
        <v>63</v>
      </c>
      <c r="D2758" s="8">
        <v>21695.25</v>
      </c>
      <c r="E2758" s="21" t="s">
        <v>1094</v>
      </c>
      <c r="F2758" s="21" t="s">
        <v>256</v>
      </c>
      <c r="G2758" s="21" t="s">
        <v>1964</v>
      </c>
      <c r="H2758" s="22">
        <v>934240</v>
      </c>
      <c r="I2758" s="22">
        <v>660641.46243479999</v>
      </c>
      <c r="J2758" s="21" t="s">
        <v>2099</v>
      </c>
      <c r="K2758" s="21"/>
      <c r="L2758" s="22">
        <v>2826584893</v>
      </c>
      <c r="M2758" s="22">
        <v>0</v>
      </c>
      <c r="N2758" s="21" t="s">
        <v>12539</v>
      </c>
      <c r="O2758" s="8">
        <v>44518</v>
      </c>
      <c r="P2758" s="21" t="s">
        <v>12512</v>
      </c>
      <c r="Q2758" s="22">
        <f>Table1_2[[#This Row],[Bank Deposit]]-Table1_2[[#This Row],[Saving Accounts]]</f>
        <v>273598.53756520001</v>
      </c>
      <c r="R2758" s="22">
        <f>IF(AND(Table1_2[[#This Row],[Bank Deposit]]&gt;=500000),Table1_2[[#This Row],[Bank Deposit]]+Table1_2[[#This Row],[Bank Deposit]]*0.02,Table1_2[[#This Row],[Bank Deposit]])</f>
        <v>952924.8</v>
      </c>
    </row>
    <row r="2759" spans="1:18" x14ac:dyDescent="0.25">
      <c r="A2759" s="21" t="s">
        <v>7596</v>
      </c>
      <c r="B2759">
        <v>212690234</v>
      </c>
      <c r="C2759">
        <v>41</v>
      </c>
      <c r="D2759" s="8">
        <v>29730.75</v>
      </c>
      <c r="E2759" s="21" t="s">
        <v>12</v>
      </c>
      <c r="F2759" s="21" t="s">
        <v>893</v>
      </c>
      <c r="G2759" s="21" t="s">
        <v>4220</v>
      </c>
      <c r="H2759" s="22">
        <v>756310</v>
      </c>
      <c r="I2759" s="22">
        <v>518244.23898720002</v>
      </c>
      <c r="J2759" s="21" t="s">
        <v>7598</v>
      </c>
      <c r="K2759" s="21"/>
      <c r="L2759" s="22">
        <v>1382885504</v>
      </c>
      <c r="M2759" s="22">
        <v>0</v>
      </c>
      <c r="N2759" s="21" t="s">
        <v>12522</v>
      </c>
      <c r="O2759" s="8">
        <v>44370</v>
      </c>
      <c r="P2759" s="21" t="s">
        <v>12512</v>
      </c>
      <c r="Q2759" s="22">
        <f>Table1_2[[#This Row],[Bank Deposit]]-Table1_2[[#This Row],[Saving Accounts]]</f>
        <v>238065.76101279998</v>
      </c>
      <c r="R2759" s="22">
        <f>IF(AND(Table1_2[[#This Row],[Bank Deposit]]&gt;=500000),Table1_2[[#This Row],[Bank Deposit]]+Table1_2[[#This Row],[Bank Deposit]]*0.02,Table1_2[[#This Row],[Bank Deposit]])</f>
        <v>771436.2</v>
      </c>
    </row>
    <row r="2760" spans="1:18" x14ac:dyDescent="0.25">
      <c r="A2760" s="21" t="s">
        <v>4472</v>
      </c>
      <c r="B2760">
        <v>56948709</v>
      </c>
      <c r="C2760">
        <v>60</v>
      </c>
      <c r="D2760" s="8">
        <v>22791</v>
      </c>
      <c r="E2760" s="21" t="s">
        <v>1094</v>
      </c>
      <c r="F2760" s="21" t="s">
        <v>874</v>
      </c>
      <c r="G2760" s="21" t="s">
        <v>4105</v>
      </c>
      <c r="H2760" s="22">
        <v>685540</v>
      </c>
      <c r="I2760" s="22">
        <v>227246.37141744001</v>
      </c>
      <c r="J2760" s="21" t="s">
        <v>4474</v>
      </c>
      <c r="K2760" s="21"/>
      <c r="L2760" s="22">
        <v>3001142931</v>
      </c>
      <c r="M2760" s="22">
        <v>1571582471</v>
      </c>
      <c r="N2760" s="21" t="s">
        <v>12515</v>
      </c>
      <c r="O2760" s="8">
        <v>44588</v>
      </c>
      <c r="P2760" s="21" t="s">
        <v>12516</v>
      </c>
      <c r="Q2760" s="22">
        <f>Table1_2[[#This Row],[Bank Deposit]]-Table1_2[[#This Row],[Saving Accounts]]</f>
        <v>458293.62858255999</v>
      </c>
      <c r="R2760" s="22">
        <f>IF(AND(Table1_2[[#This Row],[Bank Deposit]]&gt;=500000),Table1_2[[#This Row],[Bank Deposit]]+Table1_2[[#This Row],[Bank Deposit]]*0.02,Table1_2[[#This Row],[Bank Deposit]])</f>
        <v>699250.8</v>
      </c>
    </row>
    <row r="2761" spans="1:18" x14ac:dyDescent="0.25">
      <c r="A2761" s="21" t="s">
        <v>8516</v>
      </c>
      <c r="B2761">
        <v>412896275</v>
      </c>
      <c r="C2761">
        <v>70</v>
      </c>
      <c r="D2761" s="8">
        <v>19138.5</v>
      </c>
      <c r="E2761" s="21" t="s">
        <v>12</v>
      </c>
      <c r="F2761" s="21" t="s">
        <v>523</v>
      </c>
      <c r="G2761" s="21" t="s">
        <v>2773</v>
      </c>
      <c r="H2761" s="22">
        <v>683612</v>
      </c>
      <c r="I2761" s="22">
        <v>196678.619748</v>
      </c>
      <c r="J2761" s="21" t="s">
        <v>8518</v>
      </c>
      <c r="K2761" s="21"/>
      <c r="L2761" s="22">
        <v>1339801416</v>
      </c>
      <c r="M2761" s="22">
        <v>0</v>
      </c>
      <c r="N2761" s="21" t="s">
        <v>12525</v>
      </c>
      <c r="O2761" s="8">
        <v>44565</v>
      </c>
      <c r="P2761" s="21" t="s">
        <v>12506</v>
      </c>
      <c r="Q2761" s="22">
        <f>Table1_2[[#This Row],[Bank Deposit]]-Table1_2[[#This Row],[Saving Accounts]]</f>
        <v>486933.380252</v>
      </c>
      <c r="R2761" s="22">
        <f>IF(AND(Table1_2[[#This Row],[Bank Deposit]]&gt;=500000),Table1_2[[#This Row],[Bank Deposit]]+Table1_2[[#This Row],[Bank Deposit]]*0.02,Table1_2[[#This Row],[Bank Deposit]])</f>
        <v>697284.24</v>
      </c>
    </row>
    <row r="2762" spans="1:18" x14ac:dyDescent="0.25">
      <c r="A2762" s="21" t="s">
        <v>7437</v>
      </c>
      <c r="B2762">
        <v>83944774</v>
      </c>
      <c r="C2762">
        <v>43</v>
      </c>
      <c r="D2762" s="8">
        <v>29000.25</v>
      </c>
      <c r="E2762" s="21" t="s">
        <v>12</v>
      </c>
      <c r="F2762" s="21" t="s">
        <v>598</v>
      </c>
      <c r="G2762" s="21" t="s">
        <v>4220</v>
      </c>
      <c r="H2762" s="22">
        <v>226949</v>
      </c>
      <c r="I2762" s="22">
        <v>127718.28765696</v>
      </c>
      <c r="J2762" s="21" t="s">
        <v>7439</v>
      </c>
      <c r="K2762" s="21"/>
      <c r="L2762" s="22">
        <v>3418851429</v>
      </c>
      <c r="M2762" s="22">
        <v>0</v>
      </c>
      <c r="N2762" s="21" t="s">
        <v>12539</v>
      </c>
      <c r="O2762" s="8">
        <v>44571</v>
      </c>
      <c r="P2762" s="21" t="s">
        <v>12566</v>
      </c>
      <c r="Q2762" s="22">
        <f>Table1_2[[#This Row],[Bank Deposit]]-Table1_2[[#This Row],[Saving Accounts]]</f>
        <v>99230.712343039995</v>
      </c>
      <c r="R2762" s="22">
        <f>IF(AND(Table1_2[[#This Row],[Bank Deposit]]&gt;=500000),Table1_2[[#This Row],[Bank Deposit]]+Table1_2[[#This Row],[Bank Deposit]]*0.02,Table1_2[[#This Row],[Bank Deposit]])</f>
        <v>226949</v>
      </c>
    </row>
    <row r="2763" spans="1:18" x14ac:dyDescent="0.25">
      <c r="A2763" s="21" t="s">
        <v>6068</v>
      </c>
      <c r="B2763">
        <v>109266025</v>
      </c>
      <c r="C2763">
        <v>25</v>
      </c>
      <c r="D2763" s="8">
        <v>35574.75</v>
      </c>
      <c r="E2763" s="21" t="s">
        <v>12</v>
      </c>
      <c r="F2763" s="21" t="s">
        <v>88</v>
      </c>
      <c r="G2763" s="21" t="s">
        <v>4088</v>
      </c>
      <c r="H2763" s="22">
        <v>982426</v>
      </c>
      <c r="I2763" s="22">
        <v>311937.71707295999</v>
      </c>
      <c r="J2763" s="21" t="s">
        <v>6070</v>
      </c>
      <c r="K2763" s="21"/>
      <c r="L2763" s="22">
        <v>2740991211</v>
      </c>
      <c r="M2763" s="22">
        <v>0</v>
      </c>
      <c r="N2763" s="21" t="s">
        <v>12522</v>
      </c>
      <c r="O2763" s="8">
        <v>44301</v>
      </c>
      <c r="P2763" s="21" t="s">
        <v>12510</v>
      </c>
      <c r="Q2763" s="22">
        <f>Table1_2[[#This Row],[Bank Deposit]]-Table1_2[[#This Row],[Saving Accounts]]</f>
        <v>670488.28292704001</v>
      </c>
      <c r="R2763" s="22">
        <f>IF(AND(Table1_2[[#This Row],[Bank Deposit]]&gt;=500000),Table1_2[[#This Row],[Bank Deposit]]+Table1_2[[#This Row],[Bank Deposit]]*0.02,Table1_2[[#This Row],[Bank Deposit]])</f>
        <v>1002074.52</v>
      </c>
    </row>
    <row r="2764" spans="1:18" x14ac:dyDescent="0.25">
      <c r="A2764" s="21" t="s">
        <v>8562</v>
      </c>
      <c r="B2764">
        <v>330818890</v>
      </c>
      <c r="C2764">
        <v>34</v>
      </c>
      <c r="D2764" s="8">
        <v>32287.5</v>
      </c>
      <c r="E2764" s="21" t="s">
        <v>12</v>
      </c>
      <c r="F2764" s="21" t="s">
        <v>336</v>
      </c>
      <c r="G2764" s="21" t="s">
        <v>2773</v>
      </c>
      <c r="H2764" s="22">
        <v>168183</v>
      </c>
      <c r="I2764" s="22">
        <v>117451.1841552</v>
      </c>
      <c r="J2764" s="21" t="s">
        <v>8564</v>
      </c>
      <c r="K2764" s="21"/>
      <c r="L2764" s="22">
        <v>1895565516</v>
      </c>
      <c r="M2764" s="22">
        <v>0</v>
      </c>
      <c r="N2764" s="21" t="s">
        <v>12539</v>
      </c>
      <c r="O2764" s="8">
        <v>44413</v>
      </c>
      <c r="P2764" s="21" t="s">
        <v>12512</v>
      </c>
      <c r="Q2764" s="22">
        <f>Table1_2[[#This Row],[Bank Deposit]]-Table1_2[[#This Row],[Saving Accounts]]</f>
        <v>50731.815844800003</v>
      </c>
      <c r="R2764" s="22">
        <f>IF(AND(Table1_2[[#This Row],[Bank Deposit]]&gt;=500000),Table1_2[[#This Row],[Bank Deposit]]+Table1_2[[#This Row],[Bank Deposit]]*0.02,Table1_2[[#This Row],[Bank Deposit]])</f>
        <v>168183</v>
      </c>
    </row>
    <row r="2765" spans="1:18" x14ac:dyDescent="0.25">
      <c r="A2765" s="21" t="s">
        <v>118</v>
      </c>
      <c r="B2765">
        <v>225023213</v>
      </c>
      <c r="C2765">
        <v>54</v>
      </c>
      <c r="D2765" s="8">
        <v>24982.5</v>
      </c>
      <c r="E2765" s="21" t="s">
        <v>12</v>
      </c>
      <c r="F2765" s="21" t="s">
        <v>120</v>
      </c>
      <c r="G2765" s="21" t="s">
        <v>14</v>
      </c>
      <c r="H2765" s="22">
        <v>600058</v>
      </c>
      <c r="I2765" s="22">
        <v>621310.03263000003</v>
      </c>
      <c r="J2765" s="21" t="s">
        <v>122</v>
      </c>
      <c r="K2765" s="21"/>
      <c r="L2765" s="22">
        <v>3523455</v>
      </c>
      <c r="M2765" s="22">
        <v>144620706</v>
      </c>
      <c r="N2765" s="21" t="s">
        <v>12515</v>
      </c>
      <c r="O2765" s="8">
        <v>44306</v>
      </c>
      <c r="P2765" s="21" t="s">
        <v>12527</v>
      </c>
      <c r="Q2765" s="22">
        <f>Table1_2[[#This Row],[Bank Deposit]]-Table1_2[[#This Row],[Saving Accounts]]</f>
        <v>-21252.032630000031</v>
      </c>
      <c r="R2765" s="22">
        <f>IF(AND(Table1_2[[#This Row],[Bank Deposit]]&gt;=500000),Table1_2[[#This Row],[Bank Deposit]]+Table1_2[[#This Row],[Bank Deposit]]*0.02,Table1_2[[#This Row],[Bank Deposit]])</f>
        <v>612059.16</v>
      </c>
    </row>
    <row r="2766" spans="1:18" x14ac:dyDescent="0.25">
      <c r="A2766" s="21" t="s">
        <v>828</v>
      </c>
      <c r="B2766">
        <v>309305273</v>
      </c>
      <c r="C2766">
        <v>18</v>
      </c>
      <c r="D2766" s="8">
        <v>38131.5</v>
      </c>
      <c r="E2766" s="21" t="s">
        <v>12</v>
      </c>
      <c r="F2766" s="21" t="s">
        <v>829</v>
      </c>
      <c r="G2766" s="21" t="s">
        <v>14</v>
      </c>
      <c r="H2766" s="22">
        <v>600276</v>
      </c>
      <c r="I2766" s="22">
        <v>76391.77591584</v>
      </c>
      <c r="J2766" s="21" t="s">
        <v>831</v>
      </c>
      <c r="K2766" s="21"/>
      <c r="L2766" s="22">
        <v>1327365</v>
      </c>
      <c r="M2766" s="22">
        <v>0</v>
      </c>
      <c r="N2766" s="21" t="s">
        <v>12539</v>
      </c>
      <c r="O2766" s="8">
        <v>44379</v>
      </c>
      <c r="P2766" s="21" t="s">
        <v>12510</v>
      </c>
      <c r="Q2766" s="22">
        <f>Table1_2[[#This Row],[Bank Deposit]]-Table1_2[[#This Row],[Saving Accounts]]</f>
        <v>523884.22408416</v>
      </c>
      <c r="R2766" s="22">
        <f>IF(AND(Table1_2[[#This Row],[Bank Deposit]]&gt;=500000),Table1_2[[#This Row],[Bank Deposit]]+Table1_2[[#This Row],[Bank Deposit]]*0.02,Table1_2[[#This Row],[Bank Deposit]])</f>
        <v>612281.52</v>
      </c>
    </row>
    <row r="2767" spans="1:18" x14ac:dyDescent="0.25">
      <c r="A2767" s="21" t="s">
        <v>539</v>
      </c>
      <c r="B2767">
        <v>467556613</v>
      </c>
      <c r="C2767">
        <v>79</v>
      </c>
      <c r="D2767" s="8">
        <v>15851.25</v>
      </c>
      <c r="E2767" s="21" t="s">
        <v>12</v>
      </c>
      <c r="F2767" s="21" t="s">
        <v>426</v>
      </c>
      <c r="G2767" s="21" t="s">
        <v>14</v>
      </c>
      <c r="H2767" s="22">
        <v>51261</v>
      </c>
      <c r="I2767" s="22">
        <v>8308.1987788799997</v>
      </c>
      <c r="J2767" s="21" t="s">
        <v>541</v>
      </c>
      <c r="K2767" s="21"/>
      <c r="L2767" s="22">
        <v>84421463</v>
      </c>
      <c r="M2767" s="22">
        <v>15932791</v>
      </c>
      <c r="N2767" s="21" t="s">
        <v>12515</v>
      </c>
      <c r="O2767" s="8">
        <v>44303</v>
      </c>
      <c r="P2767" s="21" t="s">
        <v>12527</v>
      </c>
      <c r="Q2767" s="22">
        <f>Table1_2[[#This Row],[Bank Deposit]]-Table1_2[[#This Row],[Saving Accounts]]</f>
        <v>42952.801221119997</v>
      </c>
      <c r="R2767" s="22">
        <f>IF(AND(Table1_2[[#This Row],[Bank Deposit]]&gt;=500000),Table1_2[[#This Row],[Bank Deposit]]+Table1_2[[#This Row],[Bank Deposit]]*0.02,Table1_2[[#This Row],[Bank Deposit]])</f>
        <v>51261</v>
      </c>
    </row>
    <row r="2768" spans="1:18" x14ac:dyDescent="0.25">
      <c r="A2768" s="21" t="s">
        <v>8173</v>
      </c>
      <c r="B2768">
        <v>657148323</v>
      </c>
      <c r="C2768">
        <v>37</v>
      </c>
      <c r="D2768" s="8">
        <v>31191.75</v>
      </c>
      <c r="E2768" s="21" t="s">
        <v>12</v>
      </c>
      <c r="F2768" s="21" t="s">
        <v>53</v>
      </c>
      <c r="G2768" s="21" t="s">
        <v>3331</v>
      </c>
      <c r="H2768" s="22">
        <v>107268</v>
      </c>
      <c r="I2768" s="22">
        <v>108934.08645504</v>
      </c>
      <c r="J2768" s="21" t="s">
        <v>8175</v>
      </c>
      <c r="K2768" s="21"/>
      <c r="L2768" s="22">
        <v>10526775</v>
      </c>
      <c r="M2768" s="22">
        <v>0</v>
      </c>
      <c r="N2768" s="21" t="s">
        <v>12505</v>
      </c>
      <c r="O2768" s="8">
        <v>44301</v>
      </c>
      <c r="P2768" s="21" t="s">
        <v>12506</v>
      </c>
      <c r="Q2768" s="22">
        <f>Table1_2[[#This Row],[Bank Deposit]]-Table1_2[[#This Row],[Saving Accounts]]</f>
        <v>-1666.0864550400001</v>
      </c>
      <c r="R2768" s="22">
        <f>IF(AND(Table1_2[[#This Row],[Bank Deposit]]&gt;=500000),Table1_2[[#This Row],[Bank Deposit]]+Table1_2[[#This Row],[Bank Deposit]]*0.02,Table1_2[[#This Row],[Bank Deposit]])</f>
        <v>107268</v>
      </c>
    </row>
    <row r="2769" spans="1:18" x14ac:dyDescent="0.25">
      <c r="A2769" s="21" t="s">
        <v>5450</v>
      </c>
      <c r="B2769">
        <v>389283436</v>
      </c>
      <c r="C2769">
        <v>75</v>
      </c>
      <c r="D2769" s="8">
        <v>17312.25</v>
      </c>
      <c r="E2769" s="21" t="s">
        <v>1094</v>
      </c>
      <c r="F2769" s="21" t="s">
        <v>471</v>
      </c>
      <c r="G2769" s="21" t="s">
        <v>4220</v>
      </c>
      <c r="H2769" s="22">
        <v>200763</v>
      </c>
      <c r="I2769" s="22">
        <v>97003.318776</v>
      </c>
      <c r="J2769" s="21" t="s">
        <v>5452</v>
      </c>
      <c r="K2769" s="21"/>
      <c r="L2769" s="22">
        <v>2996414876</v>
      </c>
      <c r="M2769" s="22">
        <v>0</v>
      </c>
      <c r="N2769" s="21" t="s">
        <v>12539</v>
      </c>
      <c r="O2769" s="8">
        <v>44536</v>
      </c>
      <c r="P2769" s="21" t="s">
        <v>12512</v>
      </c>
      <c r="Q2769" s="22">
        <f>Table1_2[[#This Row],[Bank Deposit]]-Table1_2[[#This Row],[Saving Accounts]]</f>
        <v>103759.681224</v>
      </c>
      <c r="R2769" s="22">
        <f>IF(AND(Table1_2[[#This Row],[Bank Deposit]]&gt;=500000),Table1_2[[#This Row],[Bank Deposit]]+Table1_2[[#This Row],[Bank Deposit]]*0.02,Table1_2[[#This Row],[Bank Deposit]])</f>
        <v>200763</v>
      </c>
    </row>
    <row r="2770" spans="1:18" x14ac:dyDescent="0.25">
      <c r="A2770" s="21" t="s">
        <v>1348</v>
      </c>
      <c r="B2770">
        <v>66026445</v>
      </c>
      <c r="C2770">
        <v>28</v>
      </c>
      <c r="D2770" s="8">
        <v>34479</v>
      </c>
      <c r="E2770" s="21" t="s">
        <v>1094</v>
      </c>
      <c r="F2770" s="21" t="s">
        <v>951</v>
      </c>
      <c r="G2770" s="21" t="s">
        <v>14</v>
      </c>
      <c r="H2770" s="22">
        <v>342290</v>
      </c>
      <c r="I2770" s="22">
        <v>86583.816285120003</v>
      </c>
      <c r="J2770" s="21" t="s">
        <v>1350</v>
      </c>
      <c r="K2770" s="21"/>
      <c r="L2770" s="22">
        <v>78349893</v>
      </c>
      <c r="M2770" s="22">
        <v>0</v>
      </c>
      <c r="N2770" s="21" t="s">
        <v>12525</v>
      </c>
      <c r="O2770" s="8">
        <v>44598</v>
      </c>
      <c r="P2770" s="21" t="s">
        <v>12564</v>
      </c>
      <c r="Q2770" s="22">
        <f>Table1_2[[#This Row],[Bank Deposit]]-Table1_2[[#This Row],[Saving Accounts]]</f>
        <v>255706.18371488</v>
      </c>
      <c r="R2770" s="22">
        <f>IF(AND(Table1_2[[#This Row],[Bank Deposit]]&gt;=500000),Table1_2[[#This Row],[Bank Deposit]]+Table1_2[[#This Row],[Bank Deposit]]*0.02,Table1_2[[#This Row],[Bank Deposit]])</f>
        <v>342290</v>
      </c>
    </row>
    <row r="2771" spans="1:18" x14ac:dyDescent="0.25">
      <c r="A2771" s="21" t="s">
        <v>4163</v>
      </c>
      <c r="B2771">
        <v>680718153</v>
      </c>
      <c r="C2771">
        <v>32</v>
      </c>
      <c r="D2771" s="8">
        <v>33018</v>
      </c>
      <c r="E2771" s="21" t="s">
        <v>1094</v>
      </c>
      <c r="F2771" s="21" t="s">
        <v>1695</v>
      </c>
      <c r="G2771" s="21" t="s">
        <v>4095</v>
      </c>
      <c r="H2771" s="22">
        <v>663469</v>
      </c>
      <c r="I2771" s="22">
        <v>80112.715987500007</v>
      </c>
      <c r="J2771" s="21" t="s">
        <v>4165</v>
      </c>
      <c r="K2771" s="21"/>
      <c r="L2771" s="22">
        <v>2101343972</v>
      </c>
      <c r="M2771" s="22">
        <v>0</v>
      </c>
      <c r="N2771" s="21" t="s">
        <v>12525</v>
      </c>
      <c r="O2771" s="8">
        <v>44665</v>
      </c>
      <c r="P2771" s="21" t="s">
        <v>12506</v>
      </c>
      <c r="Q2771" s="22">
        <f>Table1_2[[#This Row],[Bank Deposit]]-Table1_2[[#This Row],[Saving Accounts]]</f>
        <v>583356.28401249996</v>
      </c>
      <c r="R2771" s="22">
        <f>IF(AND(Table1_2[[#This Row],[Bank Deposit]]&gt;=500000),Table1_2[[#This Row],[Bank Deposit]]+Table1_2[[#This Row],[Bank Deposit]]*0.02,Table1_2[[#This Row],[Bank Deposit]])</f>
        <v>676738.38</v>
      </c>
    </row>
    <row r="2772" spans="1:18" x14ac:dyDescent="0.25">
      <c r="A2772" s="21" t="s">
        <v>5193</v>
      </c>
      <c r="B2772">
        <v>30606504</v>
      </c>
      <c r="C2772">
        <v>48</v>
      </c>
      <c r="D2772" s="8">
        <v>27174</v>
      </c>
      <c r="E2772" s="21" t="s">
        <v>1094</v>
      </c>
      <c r="F2772" s="21" t="s">
        <v>1626</v>
      </c>
      <c r="G2772" s="21" t="s">
        <v>4074</v>
      </c>
      <c r="H2772" s="22">
        <v>869732</v>
      </c>
      <c r="I2772" s="22">
        <v>57619.776452320002</v>
      </c>
      <c r="J2772" s="21" t="s">
        <v>5195</v>
      </c>
      <c r="K2772" s="21"/>
      <c r="L2772" s="22">
        <v>8722155</v>
      </c>
      <c r="M2772" s="22">
        <v>0</v>
      </c>
      <c r="N2772" s="21" t="s">
        <v>12539</v>
      </c>
      <c r="O2772" s="8">
        <v>44570</v>
      </c>
      <c r="P2772" s="21" t="s">
        <v>12512</v>
      </c>
      <c r="Q2772" s="22">
        <f>Table1_2[[#This Row],[Bank Deposit]]-Table1_2[[#This Row],[Saving Accounts]]</f>
        <v>812112.22354767995</v>
      </c>
      <c r="R2772" s="22">
        <f>IF(AND(Table1_2[[#This Row],[Bank Deposit]]&gt;=500000),Table1_2[[#This Row],[Bank Deposit]]+Table1_2[[#This Row],[Bank Deposit]]*0.02,Table1_2[[#This Row],[Bank Deposit]])</f>
        <v>887126.64</v>
      </c>
    </row>
    <row r="2773" spans="1:18" x14ac:dyDescent="0.25">
      <c r="A2773" s="21" t="s">
        <v>8796</v>
      </c>
      <c r="B2773">
        <v>156648886</v>
      </c>
      <c r="C2773">
        <v>79</v>
      </c>
      <c r="D2773" s="8">
        <v>15851.25</v>
      </c>
      <c r="E2773" s="21" t="s">
        <v>12</v>
      </c>
      <c r="F2773" s="21" t="s">
        <v>399</v>
      </c>
      <c r="G2773" s="21" t="s">
        <v>3820</v>
      </c>
      <c r="H2773" s="22">
        <v>413227</v>
      </c>
      <c r="I2773" s="22">
        <v>63034.685028</v>
      </c>
      <c r="J2773" s="21" t="s">
        <v>8798</v>
      </c>
      <c r="K2773" s="21"/>
      <c r="L2773" s="22">
        <v>3054748446</v>
      </c>
      <c r="M2773" s="22">
        <v>0</v>
      </c>
      <c r="N2773" s="21" t="s">
        <v>12525</v>
      </c>
      <c r="O2773" s="8">
        <v>44484</v>
      </c>
      <c r="P2773" s="21" t="s">
        <v>12564</v>
      </c>
      <c r="Q2773" s="22">
        <f>Table1_2[[#This Row],[Bank Deposit]]-Table1_2[[#This Row],[Saving Accounts]]</f>
        <v>350192.31497200002</v>
      </c>
      <c r="R2773" s="22">
        <f>IF(AND(Table1_2[[#This Row],[Bank Deposit]]&gt;=500000),Table1_2[[#This Row],[Bank Deposit]]+Table1_2[[#This Row],[Bank Deposit]]*0.02,Table1_2[[#This Row],[Bank Deposit]])</f>
        <v>413227</v>
      </c>
    </row>
    <row r="2774" spans="1:18" x14ac:dyDescent="0.25">
      <c r="A2774" s="21" t="s">
        <v>3740</v>
      </c>
      <c r="B2774">
        <v>469919023</v>
      </c>
      <c r="C2774">
        <v>78</v>
      </c>
      <c r="D2774" s="8">
        <v>16216.5</v>
      </c>
      <c r="E2774" s="21" t="s">
        <v>1094</v>
      </c>
      <c r="F2774" s="21" t="s">
        <v>185</v>
      </c>
      <c r="G2774" s="21" t="s">
        <v>3583</v>
      </c>
      <c r="H2774" s="22">
        <v>154279</v>
      </c>
      <c r="I2774" s="22">
        <v>45145.606888200004</v>
      </c>
      <c r="J2774" s="21" t="s">
        <v>3742</v>
      </c>
      <c r="K2774" s="21"/>
      <c r="L2774" s="22">
        <v>965453676</v>
      </c>
      <c r="M2774" s="22">
        <v>0</v>
      </c>
      <c r="N2774" s="21" t="s">
        <v>12505</v>
      </c>
      <c r="O2774" s="8">
        <v>44501</v>
      </c>
      <c r="P2774" s="21" t="s">
        <v>12564</v>
      </c>
      <c r="Q2774" s="22">
        <f>Table1_2[[#This Row],[Bank Deposit]]-Table1_2[[#This Row],[Saving Accounts]]</f>
        <v>109133.39311179999</v>
      </c>
      <c r="R2774" s="22">
        <f>IF(AND(Table1_2[[#This Row],[Bank Deposit]]&gt;=500000),Table1_2[[#This Row],[Bank Deposit]]+Table1_2[[#This Row],[Bank Deposit]]*0.02,Table1_2[[#This Row],[Bank Deposit]])</f>
        <v>154279</v>
      </c>
    </row>
    <row r="2775" spans="1:18" x14ac:dyDescent="0.25">
      <c r="A2775" s="21" t="s">
        <v>2151</v>
      </c>
      <c r="B2775">
        <v>533272771</v>
      </c>
      <c r="C2775">
        <v>51</v>
      </c>
      <c r="D2775" s="8">
        <v>26078.25</v>
      </c>
      <c r="E2775" s="21" t="s">
        <v>1094</v>
      </c>
      <c r="F2775" s="21" t="s">
        <v>176</v>
      </c>
      <c r="G2775" s="21" t="s">
        <v>1964</v>
      </c>
      <c r="H2775" s="22">
        <v>687505</v>
      </c>
      <c r="I2775" s="22">
        <v>220755.66790095001</v>
      </c>
      <c r="J2775" s="21" t="s">
        <v>2153</v>
      </c>
      <c r="K2775" s="21"/>
      <c r="L2775" s="22">
        <v>616240012</v>
      </c>
      <c r="M2775" s="22">
        <v>0</v>
      </c>
      <c r="N2775" s="21" t="s">
        <v>12522</v>
      </c>
      <c r="O2775" s="8">
        <v>44472</v>
      </c>
      <c r="P2775" s="21" t="s">
        <v>12512</v>
      </c>
      <c r="Q2775" s="22">
        <f>Table1_2[[#This Row],[Bank Deposit]]-Table1_2[[#This Row],[Saving Accounts]]</f>
        <v>466749.33209904999</v>
      </c>
      <c r="R2775" s="22">
        <f>IF(AND(Table1_2[[#This Row],[Bank Deposit]]&gt;=500000),Table1_2[[#This Row],[Bank Deposit]]+Table1_2[[#This Row],[Bank Deposit]]*0.02,Table1_2[[#This Row],[Bank Deposit]])</f>
        <v>701255.1</v>
      </c>
    </row>
    <row r="2776" spans="1:18" x14ac:dyDescent="0.25">
      <c r="A2776" s="21" t="s">
        <v>8779</v>
      </c>
      <c r="B2776">
        <v>200545516</v>
      </c>
      <c r="C2776">
        <v>80</v>
      </c>
      <c r="D2776" s="8">
        <v>15486</v>
      </c>
      <c r="E2776" s="21" t="s">
        <v>12</v>
      </c>
      <c r="F2776" s="21" t="s">
        <v>48</v>
      </c>
      <c r="G2776" s="21" t="s">
        <v>3820</v>
      </c>
      <c r="H2776" s="22">
        <v>1312297</v>
      </c>
      <c r="I2776" s="22">
        <v>499085.9934186</v>
      </c>
      <c r="J2776" s="21" t="s">
        <v>8781</v>
      </c>
      <c r="K2776" s="21"/>
      <c r="L2776" s="22">
        <v>42638023</v>
      </c>
      <c r="M2776" s="22">
        <v>0</v>
      </c>
      <c r="N2776" s="21" t="s">
        <v>12525</v>
      </c>
      <c r="O2776" s="8">
        <v>44398</v>
      </c>
      <c r="P2776" s="21" t="s">
        <v>12564</v>
      </c>
      <c r="Q2776" s="22">
        <f>Table1_2[[#This Row],[Bank Deposit]]-Table1_2[[#This Row],[Saving Accounts]]</f>
        <v>813211.00658140006</v>
      </c>
      <c r="R2776" s="22">
        <f>IF(AND(Table1_2[[#This Row],[Bank Deposit]]&gt;=500000),Table1_2[[#This Row],[Bank Deposit]]+Table1_2[[#This Row],[Bank Deposit]]*0.02,Table1_2[[#This Row],[Bank Deposit]])</f>
        <v>1338542.94</v>
      </c>
    </row>
    <row r="2777" spans="1:18" x14ac:dyDescent="0.25">
      <c r="A2777" s="21" t="s">
        <v>5599</v>
      </c>
      <c r="B2777">
        <v>600449226</v>
      </c>
      <c r="C2777">
        <v>62</v>
      </c>
      <c r="D2777" s="8">
        <v>22060.5</v>
      </c>
      <c r="E2777" s="21" t="s">
        <v>1094</v>
      </c>
      <c r="F2777" s="21" t="s">
        <v>181</v>
      </c>
      <c r="G2777" s="21" t="s">
        <v>4058</v>
      </c>
      <c r="H2777" s="22">
        <v>103202</v>
      </c>
      <c r="I2777" s="22">
        <v>77183.950399289999</v>
      </c>
      <c r="J2777" s="21" t="s">
        <v>5601</v>
      </c>
      <c r="K2777" s="21"/>
      <c r="L2777" s="22">
        <v>134185023</v>
      </c>
      <c r="M2777" s="22">
        <v>0</v>
      </c>
      <c r="N2777" s="21" t="s">
        <v>12525</v>
      </c>
      <c r="O2777" s="8">
        <v>44606</v>
      </c>
      <c r="P2777" s="21" t="s">
        <v>12564</v>
      </c>
      <c r="Q2777" s="22">
        <f>Table1_2[[#This Row],[Bank Deposit]]-Table1_2[[#This Row],[Saving Accounts]]</f>
        <v>26018.049600710001</v>
      </c>
      <c r="R2777" s="22">
        <f>IF(AND(Table1_2[[#This Row],[Bank Deposit]]&gt;=500000),Table1_2[[#This Row],[Bank Deposit]]+Table1_2[[#This Row],[Bank Deposit]]*0.02,Table1_2[[#This Row],[Bank Deposit]])</f>
        <v>103202</v>
      </c>
    </row>
    <row r="2778" spans="1:18" x14ac:dyDescent="0.25">
      <c r="A2778" s="21" t="s">
        <v>642</v>
      </c>
      <c r="B2778">
        <v>724188941</v>
      </c>
      <c r="C2778">
        <v>20</v>
      </c>
      <c r="D2778" s="8">
        <v>37401</v>
      </c>
      <c r="E2778" s="21" t="s">
        <v>12</v>
      </c>
      <c r="F2778" s="21" t="s">
        <v>422</v>
      </c>
      <c r="G2778" s="21" t="s">
        <v>14</v>
      </c>
      <c r="H2778" s="22">
        <v>1088456</v>
      </c>
      <c r="I2778" s="22">
        <v>286662.758837</v>
      </c>
      <c r="J2778" s="21" t="s">
        <v>644</v>
      </c>
      <c r="K2778" s="21"/>
      <c r="L2778" s="22">
        <v>1517601672</v>
      </c>
      <c r="M2778" s="22">
        <v>0</v>
      </c>
      <c r="N2778" s="21" t="s">
        <v>12539</v>
      </c>
      <c r="O2778" s="8">
        <v>44505</v>
      </c>
      <c r="P2778" s="21" t="s">
        <v>12566</v>
      </c>
      <c r="Q2778" s="22">
        <f>Table1_2[[#This Row],[Bank Deposit]]-Table1_2[[#This Row],[Saving Accounts]]</f>
        <v>801793.241163</v>
      </c>
      <c r="R2778" s="22">
        <f>IF(AND(Table1_2[[#This Row],[Bank Deposit]]&gt;=500000),Table1_2[[#This Row],[Bank Deposit]]+Table1_2[[#This Row],[Bank Deposit]]*0.02,Table1_2[[#This Row],[Bank Deposit]])</f>
        <v>1110225.1200000001</v>
      </c>
    </row>
    <row r="2779" spans="1:18" x14ac:dyDescent="0.25">
      <c r="A2779" s="21" t="s">
        <v>5923</v>
      </c>
      <c r="B2779">
        <v>352435955</v>
      </c>
      <c r="C2779">
        <v>70</v>
      </c>
      <c r="D2779" s="8">
        <v>19138.5</v>
      </c>
      <c r="E2779" s="21" t="s">
        <v>12</v>
      </c>
      <c r="F2779" s="21" t="s">
        <v>115</v>
      </c>
      <c r="G2779" s="21" t="s">
        <v>4070</v>
      </c>
      <c r="H2779" s="22">
        <v>316285</v>
      </c>
      <c r="I2779" s="22">
        <v>240862.9158936</v>
      </c>
      <c r="J2779" s="21" t="s">
        <v>5925</v>
      </c>
      <c r="K2779" s="21"/>
      <c r="L2779" s="22">
        <v>574172421</v>
      </c>
      <c r="M2779" s="22">
        <v>0</v>
      </c>
      <c r="N2779" s="21" t="s">
        <v>12525</v>
      </c>
      <c r="O2779" s="8">
        <v>44292</v>
      </c>
      <c r="P2779" s="21" t="s">
        <v>12506</v>
      </c>
      <c r="Q2779" s="22">
        <f>Table1_2[[#This Row],[Bank Deposit]]-Table1_2[[#This Row],[Saving Accounts]]</f>
        <v>75422.084106399998</v>
      </c>
      <c r="R2779" s="22">
        <f>IF(AND(Table1_2[[#This Row],[Bank Deposit]]&gt;=500000),Table1_2[[#This Row],[Bank Deposit]]+Table1_2[[#This Row],[Bank Deposit]]*0.02,Table1_2[[#This Row],[Bank Deposit]])</f>
        <v>316285</v>
      </c>
    </row>
    <row r="2780" spans="1:18" x14ac:dyDescent="0.25">
      <c r="A2780" s="21" t="s">
        <v>4445</v>
      </c>
      <c r="B2780">
        <v>432055612</v>
      </c>
      <c r="C2780">
        <v>79</v>
      </c>
      <c r="D2780" s="8">
        <v>15851.25</v>
      </c>
      <c r="E2780" s="21" t="s">
        <v>1094</v>
      </c>
      <c r="F2780" s="21" t="s">
        <v>185</v>
      </c>
      <c r="G2780" s="21" t="s">
        <v>4062</v>
      </c>
      <c r="H2780" s="22">
        <v>1142056</v>
      </c>
      <c r="I2780" s="22">
        <v>216616.26089375999</v>
      </c>
      <c r="J2780" s="21" t="s">
        <v>4447</v>
      </c>
      <c r="K2780" s="21"/>
      <c r="L2780" s="22">
        <v>3043044375</v>
      </c>
      <c r="M2780" s="22">
        <v>0</v>
      </c>
      <c r="N2780" s="21" t="s">
        <v>12522</v>
      </c>
      <c r="O2780" s="8">
        <v>44651</v>
      </c>
      <c r="P2780" s="21" t="s">
        <v>12512</v>
      </c>
      <c r="Q2780" s="22">
        <f>Table1_2[[#This Row],[Bank Deposit]]-Table1_2[[#This Row],[Saving Accounts]]</f>
        <v>925439.73910623998</v>
      </c>
      <c r="R2780" s="22">
        <f>IF(AND(Table1_2[[#This Row],[Bank Deposit]]&gt;=500000),Table1_2[[#This Row],[Bank Deposit]]+Table1_2[[#This Row],[Bank Deposit]]*0.02,Table1_2[[#This Row],[Bank Deposit]])</f>
        <v>1164897.1200000001</v>
      </c>
    </row>
    <row r="2781" spans="1:18" x14ac:dyDescent="0.25">
      <c r="A2781" s="21" t="s">
        <v>6594</v>
      </c>
      <c r="B2781">
        <v>77112347</v>
      </c>
      <c r="C2781">
        <v>25</v>
      </c>
      <c r="D2781" s="8">
        <v>35574.75</v>
      </c>
      <c r="E2781" s="21" t="s">
        <v>12</v>
      </c>
      <c r="F2781" s="21" t="s">
        <v>1789</v>
      </c>
      <c r="G2781" s="21" t="s">
        <v>4095</v>
      </c>
      <c r="H2781" s="22">
        <v>37664</v>
      </c>
      <c r="I2781" s="22">
        <v>22403.772288</v>
      </c>
      <c r="J2781" s="21" t="s">
        <v>6596</v>
      </c>
      <c r="K2781" s="21"/>
      <c r="L2781" s="22">
        <v>1088474742</v>
      </c>
      <c r="M2781" s="22">
        <v>0</v>
      </c>
      <c r="N2781" s="21" t="s">
        <v>12505</v>
      </c>
      <c r="O2781" s="8">
        <v>44423</v>
      </c>
      <c r="P2781" s="21" t="s">
        <v>12512</v>
      </c>
      <c r="Q2781" s="22">
        <f>Table1_2[[#This Row],[Bank Deposit]]-Table1_2[[#This Row],[Saving Accounts]]</f>
        <v>15260.227712</v>
      </c>
      <c r="R2781" s="22">
        <f>IF(AND(Table1_2[[#This Row],[Bank Deposit]]&gt;=500000),Table1_2[[#This Row],[Bank Deposit]]+Table1_2[[#This Row],[Bank Deposit]]*0.02,Table1_2[[#This Row],[Bank Deposit]])</f>
        <v>37664</v>
      </c>
    </row>
    <row r="2782" spans="1:18" x14ac:dyDescent="0.25">
      <c r="A2782" s="21" t="s">
        <v>6255</v>
      </c>
      <c r="B2782">
        <v>545673047</v>
      </c>
      <c r="C2782">
        <v>70</v>
      </c>
      <c r="D2782" s="8">
        <v>19138.5</v>
      </c>
      <c r="E2782" s="21" t="s">
        <v>12</v>
      </c>
      <c r="F2782" s="21" t="s">
        <v>1450</v>
      </c>
      <c r="G2782" s="21" t="s">
        <v>4105</v>
      </c>
      <c r="H2782" s="22">
        <v>153422</v>
      </c>
      <c r="I2782" s="22">
        <v>46202.040145799998</v>
      </c>
      <c r="J2782" s="21" t="s">
        <v>6257</v>
      </c>
      <c r="K2782" s="21"/>
      <c r="L2782" s="22">
        <v>894643017</v>
      </c>
      <c r="M2782" s="22">
        <v>0</v>
      </c>
      <c r="N2782" s="21" t="s">
        <v>12525</v>
      </c>
      <c r="O2782" s="8">
        <v>44274</v>
      </c>
      <c r="P2782" s="21" t="s">
        <v>12506</v>
      </c>
      <c r="Q2782" s="22">
        <f>Table1_2[[#This Row],[Bank Deposit]]-Table1_2[[#This Row],[Saving Accounts]]</f>
        <v>107219.9598542</v>
      </c>
      <c r="R2782" s="22">
        <f>IF(AND(Table1_2[[#This Row],[Bank Deposit]]&gt;=500000),Table1_2[[#This Row],[Bank Deposit]]+Table1_2[[#This Row],[Bank Deposit]]*0.02,Table1_2[[#This Row],[Bank Deposit]])</f>
        <v>153422</v>
      </c>
    </row>
    <row r="2783" spans="1:18" x14ac:dyDescent="0.25">
      <c r="A2783" s="21" t="s">
        <v>2307</v>
      </c>
      <c r="B2783">
        <v>313931055</v>
      </c>
      <c r="C2783">
        <v>69</v>
      </c>
      <c r="D2783" s="8">
        <v>19503.75</v>
      </c>
      <c r="E2783" s="21" t="s">
        <v>1094</v>
      </c>
      <c r="F2783" s="21" t="s">
        <v>1536</v>
      </c>
      <c r="G2783" s="21" t="s">
        <v>1964</v>
      </c>
      <c r="H2783" s="22">
        <v>1388245</v>
      </c>
      <c r="I2783" s="22">
        <v>437981.54104320001</v>
      </c>
      <c r="J2783" s="21" t="s">
        <v>2309</v>
      </c>
      <c r="K2783" s="21"/>
      <c r="L2783" s="22">
        <v>1271826864</v>
      </c>
      <c r="M2783" s="22">
        <v>0</v>
      </c>
      <c r="N2783" s="21" t="s">
        <v>12539</v>
      </c>
      <c r="O2783" s="8">
        <v>44426</v>
      </c>
      <c r="P2783" s="21" t="s">
        <v>12510</v>
      </c>
      <c r="Q2783" s="22">
        <f>Table1_2[[#This Row],[Bank Deposit]]-Table1_2[[#This Row],[Saving Accounts]]</f>
        <v>950263.45895679994</v>
      </c>
      <c r="R2783" s="22">
        <f>IF(AND(Table1_2[[#This Row],[Bank Deposit]]&gt;=500000),Table1_2[[#This Row],[Bank Deposit]]+Table1_2[[#This Row],[Bank Deposit]]*0.02,Table1_2[[#This Row],[Bank Deposit]])</f>
        <v>1416009.9</v>
      </c>
    </row>
    <row r="2784" spans="1:18" x14ac:dyDescent="0.25">
      <c r="A2784" s="21" t="s">
        <v>7611</v>
      </c>
      <c r="B2784">
        <v>181194873</v>
      </c>
      <c r="C2784">
        <v>44</v>
      </c>
      <c r="D2784" s="8">
        <v>28635</v>
      </c>
      <c r="E2784" s="21" t="s">
        <v>12</v>
      </c>
      <c r="F2784" s="21" t="s">
        <v>721</v>
      </c>
      <c r="G2784" s="21" t="s">
        <v>4220</v>
      </c>
      <c r="H2784" s="22">
        <v>802863</v>
      </c>
      <c r="I2784" s="22">
        <v>174051.31522680001</v>
      </c>
      <c r="J2784" s="21" t="s">
        <v>7613</v>
      </c>
      <c r="K2784" s="21"/>
      <c r="L2784" s="22">
        <v>16294768</v>
      </c>
      <c r="M2784" s="22">
        <v>0</v>
      </c>
      <c r="N2784" s="21" t="s">
        <v>12539</v>
      </c>
      <c r="O2784" s="8">
        <v>44579</v>
      </c>
      <c r="P2784" s="21" t="s">
        <v>12510</v>
      </c>
      <c r="Q2784" s="22">
        <f>Table1_2[[#This Row],[Bank Deposit]]-Table1_2[[#This Row],[Saving Accounts]]</f>
        <v>628811.68477319996</v>
      </c>
      <c r="R2784" s="22">
        <f>IF(AND(Table1_2[[#This Row],[Bank Deposit]]&gt;=500000),Table1_2[[#This Row],[Bank Deposit]]+Table1_2[[#This Row],[Bank Deposit]]*0.02,Table1_2[[#This Row],[Bank Deposit]])</f>
        <v>818920.26</v>
      </c>
    </row>
    <row r="2785" spans="1:18" x14ac:dyDescent="0.25">
      <c r="A2785" s="21" t="s">
        <v>7611</v>
      </c>
      <c r="B2785">
        <v>155463503</v>
      </c>
      <c r="C2785">
        <v>75</v>
      </c>
      <c r="D2785" s="8">
        <v>17312.25</v>
      </c>
      <c r="E2785" s="21" t="s">
        <v>12</v>
      </c>
      <c r="F2785" s="21" t="s">
        <v>870</v>
      </c>
      <c r="G2785" s="21" t="s">
        <v>4220</v>
      </c>
      <c r="H2785" s="22">
        <v>469912</v>
      </c>
      <c r="I2785" s="22">
        <v>265362.28200000001</v>
      </c>
      <c r="J2785" s="21" t="s">
        <v>7636</v>
      </c>
      <c r="K2785" s="21"/>
      <c r="L2785" s="22">
        <v>16294768</v>
      </c>
      <c r="M2785" s="22">
        <v>0</v>
      </c>
      <c r="N2785" s="21" t="s">
        <v>12539</v>
      </c>
      <c r="O2785" s="8">
        <v>44253</v>
      </c>
      <c r="P2785" s="21" t="s">
        <v>12512</v>
      </c>
      <c r="Q2785" s="22">
        <f>Table1_2[[#This Row],[Bank Deposit]]-Table1_2[[#This Row],[Saving Accounts]]</f>
        <v>204549.71799999999</v>
      </c>
      <c r="R2785" s="22">
        <f>IF(AND(Table1_2[[#This Row],[Bank Deposit]]&gt;=500000),Table1_2[[#This Row],[Bank Deposit]]+Table1_2[[#This Row],[Bank Deposit]]*0.02,Table1_2[[#This Row],[Bank Deposit]])</f>
        <v>469912</v>
      </c>
    </row>
    <row r="2786" spans="1:18" x14ac:dyDescent="0.25">
      <c r="A2786" s="21" t="s">
        <v>4490</v>
      </c>
      <c r="B2786">
        <v>388752627</v>
      </c>
      <c r="C2786">
        <v>50</v>
      </c>
      <c r="D2786" s="8">
        <v>26443.5</v>
      </c>
      <c r="E2786" s="21" t="s">
        <v>1094</v>
      </c>
      <c r="F2786" s="21" t="s">
        <v>587</v>
      </c>
      <c r="G2786" s="21" t="s">
        <v>4105</v>
      </c>
      <c r="H2786" s="22">
        <v>963737</v>
      </c>
      <c r="I2786" s="22">
        <v>486543.37070460001</v>
      </c>
      <c r="J2786" s="21" t="s">
        <v>4492</v>
      </c>
      <c r="K2786" s="21"/>
      <c r="L2786" s="22">
        <v>855008506</v>
      </c>
      <c r="M2786" s="22">
        <v>0</v>
      </c>
      <c r="N2786" s="21" t="s">
        <v>12539</v>
      </c>
      <c r="O2786" s="8">
        <v>44357</v>
      </c>
      <c r="P2786" s="21" t="s">
        <v>12510</v>
      </c>
      <c r="Q2786" s="22">
        <f>Table1_2[[#This Row],[Bank Deposit]]-Table1_2[[#This Row],[Saving Accounts]]</f>
        <v>477193.62929539999</v>
      </c>
      <c r="R2786" s="22">
        <f>IF(AND(Table1_2[[#This Row],[Bank Deposit]]&gt;=500000),Table1_2[[#This Row],[Bank Deposit]]+Table1_2[[#This Row],[Bank Deposit]]*0.02,Table1_2[[#This Row],[Bank Deposit]])</f>
        <v>983011.74</v>
      </c>
    </row>
    <row r="2787" spans="1:18" x14ac:dyDescent="0.25">
      <c r="A2787" s="21" t="s">
        <v>4490</v>
      </c>
      <c r="B2787">
        <v>805761085</v>
      </c>
      <c r="C2787">
        <v>54</v>
      </c>
      <c r="D2787" s="8">
        <v>24982.5</v>
      </c>
      <c r="E2787" s="21" t="s">
        <v>12</v>
      </c>
      <c r="F2787" s="21" t="s">
        <v>1576</v>
      </c>
      <c r="G2787" s="21" t="s">
        <v>4088</v>
      </c>
      <c r="H2787" s="22">
        <v>194536</v>
      </c>
      <c r="I2787" s="22">
        <v>67931.918601750003</v>
      </c>
      <c r="J2787" s="21" t="s">
        <v>6766</v>
      </c>
      <c r="K2787" s="21"/>
      <c r="L2787" s="22">
        <v>855008506</v>
      </c>
      <c r="M2787" s="22">
        <v>0</v>
      </c>
      <c r="N2787" s="21" t="s">
        <v>12522</v>
      </c>
      <c r="O2787" s="8">
        <v>44418</v>
      </c>
      <c r="P2787" s="21" t="s">
        <v>12510</v>
      </c>
      <c r="Q2787" s="22">
        <f>Table1_2[[#This Row],[Bank Deposit]]-Table1_2[[#This Row],[Saving Accounts]]</f>
        <v>126604.08139825</v>
      </c>
      <c r="R2787" s="22">
        <f>IF(AND(Table1_2[[#This Row],[Bank Deposit]]&gt;=500000),Table1_2[[#This Row],[Bank Deposit]]+Table1_2[[#This Row],[Bank Deposit]]*0.02,Table1_2[[#This Row],[Bank Deposit]])</f>
        <v>194536</v>
      </c>
    </row>
    <row r="2788" spans="1:18" x14ac:dyDescent="0.25">
      <c r="A2788" s="21" t="s">
        <v>3180</v>
      </c>
      <c r="B2788">
        <v>741790644</v>
      </c>
      <c r="C2788">
        <v>60</v>
      </c>
      <c r="D2788" s="8">
        <v>22791</v>
      </c>
      <c r="E2788" s="21" t="s">
        <v>1094</v>
      </c>
      <c r="F2788" s="21" t="s">
        <v>331</v>
      </c>
      <c r="G2788" s="21" t="s">
        <v>3058</v>
      </c>
      <c r="H2788" s="22">
        <v>167606</v>
      </c>
      <c r="I2788" s="22">
        <v>84228.2551656</v>
      </c>
      <c r="J2788" s="21" t="s">
        <v>3182</v>
      </c>
      <c r="K2788" s="21"/>
      <c r="L2788" s="22">
        <v>319199244</v>
      </c>
      <c r="M2788" s="22">
        <v>0</v>
      </c>
      <c r="N2788" s="21" t="s">
        <v>12525</v>
      </c>
      <c r="O2788" s="8">
        <v>44411</v>
      </c>
      <c r="P2788" s="21" t="s">
        <v>12564</v>
      </c>
      <c r="Q2788" s="22">
        <f>Table1_2[[#This Row],[Bank Deposit]]-Table1_2[[#This Row],[Saving Accounts]]</f>
        <v>83377.7448344</v>
      </c>
      <c r="R2788" s="22">
        <f>IF(AND(Table1_2[[#This Row],[Bank Deposit]]&gt;=500000),Table1_2[[#This Row],[Bank Deposit]]+Table1_2[[#This Row],[Bank Deposit]]*0.02,Table1_2[[#This Row],[Bank Deposit]])</f>
        <v>167606</v>
      </c>
    </row>
    <row r="2789" spans="1:18" x14ac:dyDescent="0.25">
      <c r="A2789" s="21" t="s">
        <v>8694</v>
      </c>
      <c r="B2789">
        <v>388129904</v>
      </c>
      <c r="C2789">
        <v>42</v>
      </c>
      <c r="D2789" s="8">
        <v>29365.5</v>
      </c>
      <c r="E2789" s="21" t="s">
        <v>12</v>
      </c>
      <c r="F2789" s="21" t="s">
        <v>1146</v>
      </c>
      <c r="G2789" s="21" t="s">
        <v>3820</v>
      </c>
      <c r="H2789" s="22">
        <v>729016</v>
      </c>
      <c r="I2789" s="22">
        <v>190842.336048</v>
      </c>
      <c r="J2789" s="21" t="s">
        <v>8696</v>
      </c>
      <c r="K2789" s="21"/>
      <c r="L2789" s="22">
        <v>226527</v>
      </c>
      <c r="M2789" s="22">
        <v>0</v>
      </c>
      <c r="N2789" s="21" t="s">
        <v>12509</v>
      </c>
      <c r="O2789" s="8">
        <v>44365</v>
      </c>
      <c r="P2789" s="21" t="s">
        <v>12510</v>
      </c>
      <c r="Q2789" s="22">
        <f>Table1_2[[#This Row],[Bank Deposit]]-Table1_2[[#This Row],[Saving Accounts]]</f>
        <v>538173.66395199997</v>
      </c>
      <c r="R2789" s="22">
        <f>IF(AND(Table1_2[[#This Row],[Bank Deposit]]&gt;=500000),Table1_2[[#This Row],[Bank Deposit]]+Table1_2[[#This Row],[Bank Deposit]]*0.02,Table1_2[[#This Row],[Bank Deposit]])</f>
        <v>743596.32</v>
      </c>
    </row>
    <row r="2790" spans="1:18" x14ac:dyDescent="0.25">
      <c r="A2790" s="21" t="s">
        <v>1805</v>
      </c>
      <c r="B2790">
        <v>517725391</v>
      </c>
      <c r="C2790">
        <v>79</v>
      </c>
      <c r="D2790" s="8">
        <v>15851.25</v>
      </c>
      <c r="E2790" s="21" t="s">
        <v>1094</v>
      </c>
      <c r="F2790" s="21" t="s">
        <v>1242</v>
      </c>
      <c r="G2790" s="21" t="s">
        <v>14</v>
      </c>
      <c r="H2790" s="22">
        <v>108209</v>
      </c>
      <c r="I2790" s="22">
        <v>88082.288799999995</v>
      </c>
      <c r="J2790" s="21" t="s">
        <v>1807</v>
      </c>
      <c r="K2790" s="21"/>
      <c r="L2790" s="22">
        <v>70540204</v>
      </c>
      <c r="M2790" s="22">
        <v>634789316</v>
      </c>
      <c r="N2790" s="21" t="s">
        <v>12515</v>
      </c>
      <c r="O2790" s="8">
        <v>44667</v>
      </c>
      <c r="P2790" s="21" t="s">
        <v>12527</v>
      </c>
      <c r="Q2790" s="22">
        <f>Table1_2[[#This Row],[Bank Deposit]]-Table1_2[[#This Row],[Saving Accounts]]</f>
        <v>20126.711200000005</v>
      </c>
      <c r="R2790" s="22">
        <f>IF(AND(Table1_2[[#This Row],[Bank Deposit]]&gt;=500000),Table1_2[[#This Row],[Bank Deposit]]+Table1_2[[#This Row],[Bank Deposit]]*0.02,Table1_2[[#This Row],[Bank Deposit]])</f>
        <v>108209</v>
      </c>
    </row>
    <row r="2791" spans="1:18" x14ac:dyDescent="0.25">
      <c r="A2791" s="21" t="s">
        <v>8110</v>
      </c>
      <c r="B2791">
        <v>804272743</v>
      </c>
      <c r="C2791">
        <v>64</v>
      </c>
      <c r="D2791" s="8">
        <v>21330</v>
      </c>
      <c r="E2791" s="21" t="s">
        <v>12</v>
      </c>
      <c r="F2791" s="21" t="s">
        <v>2112</v>
      </c>
      <c r="G2791" s="21" t="s">
        <v>3331</v>
      </c>
      <c r="H2791" s="22">
        <v>676239</v>
      </c>
      <c r="I2791" s="22">
        <v>333242.64909000002</v>
      </c>
      <c r="J2791" s="21" t="s">
        <v>8112</v>
      </c>
      <c r="K2791" s="21"/>
      <c r="L2791" s="22">
        <v>1463324544</v>
      </c>
      <c r="M2791" s="22">
        <v>0</v>
      </c>
      <c r="N2791" s="21" t="s">
        <v>12505</v>
      </c>
      <c r="O2791" s="8">
        <v>44538</v>
      </c>
      <c r="P2791" s="21" t="s">
        <v>12510</v>
      </c>
      <c r="Q2791" s="22">
        <f>Table1_2[[#This Row],[Bank Deposit]]-Table1_2[[#This Row],[Saving Accounts]]</f>
        <v>342996.35090999998</v>
      </c>
      <c r="R2791" s="22">
        <f>IF(AND(Table1_2[[#This Row],[Bank Deposit]]&gt;=500000),Table1_2[[#This Row],[Bank Deposit]]+Table1_2[[#This Row],[Bank Deposit]]*0.02,Table1_2[[#This Row],[Bank Deposit]])</f>
        <v>689763.78</v>
      </c>
    </row>
    <row r="2792" spans="1:18" x14ac:dyDescent="0.25">
      <c r="A2792" s="21" t="s">
        <v>8988</v>
      </c>
      <c r="B2792">
        <v>800954188</v>
      </c>
      <c r="C2792">
        <v>30</v>
      </c>
      <c r="D2792" s="8">
        <v>38531</v>
      </c>
      <c r="E2792" s="21" t="s">
        <v>1094</v>
      </c>
      <c r="F2792" s="21" t="s">
        <v>15539</v>
      </c>
      <c r="G2792" s="21" t="s">
        <v>4074</v>
      </c>
      <c r="H2792" s="22">
        <v>853812</v>
      </c>
      <c r="I2792" s="22">
        <v>166195.89076950945</v>
      </c>
      <c r="J2792" s="21" t="s">
        <v>8990</v>
      </c>
      <c r="K2792" s="21"/>
      <c r="L2792" s="22">
        <v>999276306</v>
      </c>
      <c r="M2792" s="22">
        <v>0</v>
      </c>
      <c r="N2792" s="21" t="s">
        <v>12522</v>
      </c>
      <c r="O2792" s="8">
        <v>44429</v>
      </c>
      <c r="P2792" s="21" t="s">
        <v>12510</v>
      </c>
      <c r="Q2792" s="22">
        <f>Table1_2[[#This Row],[Bank Deposit]]-Table1_2[[#This Row],[Saving Accounts]]</f>
        <v>687616.10923049052</v>
      </c>
      <c r="R2792" s="22">
        <f>IF(AND(Table1_2[[#This Row],[Bank Deposit]]&gt;=500000),Table1_2[[#This Row],[Bank Deposit]]+Table1_2[[#This Row],[Bank Deposit]]*0.02,Table1_2[[#This Row],[Bank Deposit]])</f>
        <v>870888.24</v>
      </c>
    </row>
    <row r="2793" spans="1:18" x14ac:dyDescent="0.25">
      <c r="A2793" s="21" t="s">
        <v>3595</v>
      </c>
      <c r="B2793">
        <v>807793857</v>
      </c>
      <c r="C2793">
        <v>28</v>
      </c>
      <c r="D2793" s="8">
        <v>34479</v>
      </c>
      <c r="E2793" s="21" t="s">
        <v>1094</v>
      </c>
      <c r="F2793" s="21" t="s">
        <v>814</v>
      </c>
      <c r="G2793" s="21" t="s">
        <v>3583</v>
      </c>
      <c r="H2793" s="22">
        <v>1045398</v>
      </c>
      <c r="I2793" s="22">
        <v>210911.64412796</v>
      </c>
      <c r="J2793" s="21" t="s">
        <v>3597</v>
      </c>
      <c r="K2793" s="21"/>
      <c r="L2793" s="22">
        <v>3122129664</v>
      </c>
      <c r="M2793" s="22">
        <v>0</v>
      </c>
      <c r="N2793" s="21" t="s">
        <v>12525</v>
      </c>
      <c r="O2793" s="8">
        <v>44576</v>
      </c>
      <c r="P2793" s="21" t="s">
        <v>12564</v>
      </c>
      <c r="Q2793" s="22">
        <f>Table1_2[[#This Row],[Bank Deposit]]-Table1_2[[#This Row],[Saving Accounts]]</f>
        <v>834486.35587204003</v>
      </c>
      <c r="R2793" s="22">
        <f>IF(AND(Table1_2[[#This Row],[Bank Deposit]]&gt;=500000),Table1_2[[#This Row],[Bank Deposit]]+Table1_2[[#This Row],[Bank Deposit]]*0.02,Table1_2[[#This Row],[Bank Deposit]])</f>
        <v>1066305.96</v>
      </c>
    </row>
    <row r="2794" spans="1:18" x14ac:dyDescent="0.25">
      <c r="A2794" s="21" t="s">
        <v>3707</v>
      </c>
      <c r="B2794">
        <v>698278129</v>
      </c>
      <c r="C2794">
        <v>84</v>
      </c>
      <c r="D2794" s="8">
        <v>14025</v>
      </c>
      <c r="E2794" s="21" t="s">
        <v>1094</v>
      </c>
      <c r="F2794" s="21" t="s">
        <v>549</v>
      </c>
      <c r="G2794" s="21" t="s">
        <v>3583</v>
      </c>
      <c r="H2794" s="22">
        <v>364750</v>
      </c>
      <c r="I2794" s="22">
        <v>138695.346009</v>
      </c>
      <c r="J2794" s="21" t="s">
        <v>3709</v>
      </c>
      <c r="K2794" s="21"/>
      <c r="L2794" s="22">
        <v>3026532096</v>
      </c>
      <c r="M2794" s="22">
        <v>0</v>
      </c>
      <c r="N2794" s="21" t="s">
        <v>12509</v>
      </c>
      <c r="O2794" s="8">
        <v>44324</v>
      </c>
      <c r="P2794" s="21" t="s">
        <v>12519</v>
      </c>
      <c r="Q2794" s="22">
        <f>Table1_2[[#This Row],[Bank Deposit]]-Table1_2[[#This Row],[Saving Accounts]]</f>
        <v>226054.653991</v>
      </c>
      <c r="R2794" s="22">
        <f>IF(AND(Table1_2[[#This Row],[Bank Deposit]]&gt;=500000),Table1_2[[#This Row],[Bank Deposit]]+Table1_2[[#This Row],[Bank Deposit]]*0.02,Table1_2[[#This Row],[Bank Deposit]])</f>
        <v>364750</v>
      </c>
    </row>
    <row r="2795" spans="1:18" x14ac:dyDescent="0.25">
      <c r="A2795" s="21" t="s">
        <v>4274</v>
      </c>
      <c r="B2795">
        <v>38852546</v>
      </c>
      <c r="C2795">
        <v>76</v>
      </c>
      <c r="D2795" s="8">
        <v>16947</v>
      </c>
      <c r="E2795" s="21" t="s">
        <v>1094</v>
      </c>
      <c r="F2795" s="21" t="s">
        <v>1277</v>
      </c>
      <c r="G2795" s="21" t="s">
        <v>4105</v>
      </c>
      <c r="H2795" s="22">
        <v>390366</v>
      </c>
      <c r="I2795" s="22">
        <v>71054.51227182</v>
      </c>
      <c r="J2795" s="21" t="s">
        <v>4276</v>
      </c>
      <c r="K2795" s="21"/>
      <c r="L2795" s="22">
        <v>28140406</v>
      </c>
      <c r="M2795" s="22">
        <v>0</v>
      </c>
      <c r="N2795" s="21" t="s">
        <v>12539</v>
      </c>
      <c r="O2795" s="8">
        <v>44578</v>
      </c>
      <c r="P2795" s="21" t="s">
        <v>12512</v>
      </c>
      <c r="Q2795" s="22">
        <f>Table1_2[[#This Row],[Bank Deposit]]-Table1_2[[#This Row],[Saving Accounts]]</f>
        <v>319311.48772818001</v>
      </c>
      <c r="R2795" s="22">
        <f>IF(AND(Table1_2[[#This Row],[Bank Deposit]]&gt;=500000),Table1_2[[#This Row],[Bank Deposit]]+Table1_2[[#This Row],[Bank Deposit]]*0.02,Table1_2[[#This Row],[Bank Deposit]])</f>
        <v>390366</v>
      </c>
    </row>
    <row r="2796" spans="1:18" x14ac:dyDescent="0.25">
      <c r="A2796" s="21" t="s">
        <v>793</v>
      </c>
      <c r="B2796">
        <v>436529029</v>
      </c>
      <c r="C2796">
        <v>21</v>
      </c>
      <c r="D2796" s="8">
        <v>37035.75</v>
      </c>
      <c r="E2796" s="21" t="s">
        <v>12</v>
      </c>
      <c r="F2796" s="21" t="s">
        <v>794</v>
      </c>
      <c r="G2796" s="21" t="s">
        <v>14</v>
      </c>
      <c r="H2796" s="22">
        <v>122420</v>
      </c>
      <c r="I2796" s="22">
        <v>77124.420010260001</v>
      </c>
      <c r="J2796" s="21" t="s">
        <v>796</v>
      </c>
      <c r="K2796" s="21"/>
      <c r="L2796" s="22">
        <v>376004169</v>
      </c>
      <c r="M2796" s="22">
        <v>0</v>
      </c>
      <c r="N2796" s="21" t="s">
        <v>12522</v>
      </c>
      <c r="O2796" s="8">
        <v>44425</v>
      </c>
      <c r="P2796" s="21" t="s">
        <v>12512</v>
      </c>
      <c r="Q2796" s="22">
        <f>Table1_2[[#This Row],[Bank Deposit]]-Table1_2[[#This Row],[Saving Accounts]]</f>
        <v>45295.579989739999</v>
      </c>
      <c r="R2796" s="22">
        <f>IF(AND(Table1_2[[#This Row],[Bank Deposit]]&gt;=500000),Table1_2[[#This Row],[Bank Deposit]]+Table1_2[[#This Row],[Bank Deposit]]*0.02,Table1_2[[#This Row],[Bank Deposit]])</f>
        <v>122420</v>
      </c>
    </row>
    <row r="2797" spans="1:18" x14ac:dyDescent="0.25">
      <c r="A2797" s="21" t="s">
        <v>8418</v>
      </c>
      <c r="B2797">
        <v>234182203</v>
      </c>
      <c r="C2797">
        <v>83</v>
      </c>
      <c r="D2797" s="8">
        <v>14390.25</v>
      </c>
      <c r="E2797" s="21" t="s">
        <v>12</v>
      </c>
      <c r="F2797" s="21" t="s">
        <v>807</v>
      </c>
      <c r="G2797" s="21" t="s">
        <v>2773</v>
      </c>
      <c r="H2797" s="22">
        <v>103147</v>
      </c>
      <c r="I2797" s="22">
        <v>26368.184458</v>
      </c>
      <c r="J2797" s="21" t="s">
        <v>8420</v>
      </c>
      <c r="K2797" s="21"/>
      <c r="L2797" s="22">
        <v>260642532</v>
      </c>
      <c r="M2797" s="22">
        <v>0</v>
      </c>
      <c r="N2797" s="21" t="s">
        <v>12505</v>
      </c>
      <c r="O2797" s="8">
        <v>44436</v>
      </c>
      <c r="P2797" s="21" t="s">
        <v>12506</v>
      </c>
      <c r="Q2797" s="22">
        <f>Table1_2[[#This Row],[Bank Deposit]]-Table1_2[[#This Row],[Saving Accounts]]</f>
        <v>76778.815541999997</v>
      </c>
      <c r="R2797" s="22">
        <f>IF(AND(Table1_2[[#This Row],[Bank Deposit]]&gt;=500000),Table1_2[[#This Row],[Bank Deposit]]+Table1_2[[#This Row],[Bank Deposit]]*0.02,Table1_2[[#This Row],[Bank Deposit]])</f>
        <v>103147</v>
      </c>
    </row>
    <row r="2798" spans="1:18" x14ac:dyDescent="0.25">
      <c r="A2798" s="21" t="s">
        <v>5310</v>
      </c>
      <c r="B2798">
        <v>696247654</v>
      </c>
      <c r="C2798">
        <v>65</v>
      </c>
      <c r="D2798" s="8">
        <v>20964.75</v>
      </c>
      <c r="E2798" s="21" t="s">
        <v>1094</v>
      </c>
      <c r="F2798" s="21" t="s">
        <v>39</v>
      </c>
      <c r="G2798" s="21" t="s">
        <v>4099</v>
      </c>
      <c r="H2798" s="22">
        <v>589706</v>
      </c>
      <c r="I2798" s="22">
        <v>101662.00773264001</v>
      </c>
      <c r="J2798" s="21" t="s">
        <v>5312</v>
      </c>
      <c r="K2798" s="21"/>
      <c r="L2798" s="22">
        <v>327967488</v>
      </c>
      <c r="M2798" s="22">
        <v>1066131374</v>
      </c>
      <c r="N2798" s="21" t="s">
        <v>12515</v>
      </c>
      <c r="O2798" s="8">
        <v>44651</v>
      </c>
      <c r="P2798" s="21" t="s">
        <v>12527</v>
      </c>
      <c r="Q2798" s="22">
        <f>Table1_2[[#This Row],[Bank Deposit]]-Table1_2[[#This Row],[Saving Accounts]]</f>
        <v>488043.99226735998</v>
      </c>
      <c r="R2798" s="22">
        <f>IF(AND(Table1_2[[#This Row],[Bank Deposit]]&gt;=500000),Table1_2[[#This Row],[Bank Deposit]]+Table1_2[[#This Row],[Bank Deposit]]*0.02,Table1_2[[#This Row],[Bank Deposit]])</f>
        <v>601500.12</v>
      </c>
    </row>
    <row r="2799" spans="1:18" x14ac:dyDescent="0.25">
      <c r="A2799" s="21" t="s">
        <v>3036</v>
      </c>
      <c r="B2799">
        <v>399577975</v>
      </c>
      <c r="C2799">
        <v>59</v>
      </c>
      <c r="D2799" s="8">
        <v>23156.25</v>
      </c>
      <c r="E2799" s="21" t="s">
        <v>1094</v>
      </c>
      <c r="F2799" s="21" t="s">
        <v>598</v>
      </c>
      <c r="G2799" s="21" t="s">
        <v>2773</v>
      </c>
      <c r="H2799" s="22">
        <v>137449</v>
      </c>
      <c r="I2799" s="22">
        <v>52943.492160000002</v>
      </c>
      <c r="J2799" s="21" t="s">
        <v>3038</v>
      </c>
      <c r="K2799" s="21"/>
      <c r="L2799" s="22">
        <v>860073984</v>
      </c>
      <c r="M2799" s="22">
        <v>0</v>
      </c>
      <c r="N2799" s="21" t="s">
        <v>12539</v>
      </c>
      <c r="O2799" s="8">
        <v>44610</v>
      </c>
      <c r="P2799" s="21" t="s">
        <v>12512</v>
      </c>
      <c r="Q2799" s="22">
        <f>Table1_2[[#This Row],[Bank Deposit]]-Table1_2[[#This Row],[Saving Accounts]]</f>
        <v>84505.507840000006</v>
      </c>
      <c r="R2799" s="22">
        <f>IF(AND(Table1_2[[#This Row],[Bank Deposit]]&gt;=500000),Table1_2[[#This Row],[Bank Deposit]]+Table1_2[[#This Row],[Bank Deposit]]*0.02,Table1_2[[#This Row],[Bank Deposit]])</f>
        <v>137449</v>
      </c>
    </row>
    <row r="2800" spans="1:18" x14ac:dyDescent="0.25">
      <c r="A2800" s="21" t="s">
        <v>6050</v>
      </c>
      <c r="B2800">
        <v>104490023</v>
      </c>
      <c r="C2800">
        <v>24</v>
      </c>
      <c r="D2800" s="8">
        <v>35940</v>
      </c>
      <c r="E2800" s="21" t="s">
        <v>12</v>
      </c>
      <c r="F2800" s="21" t="s">
        <v>731</v>
      </c>
      <c r="G2800" s="21" t="s">
        <v>4070</v>
      </c>
      <c r="H2800" s="22">
        <v>357948</v>
      </c>
      <c r="I2800" s="22">
        <v>91734.570194219996</v>
      </c>
      <c r="J2800" s="21" t="s">
        <v>6052</v>
      </c>
      <c r="K2800" s="21"/>
      <c r="L2800" s="22">
        <v>3739976772</v>
      </c>
      <c r="M2800" s="22">
        <v>0</v>
      </c>
      <c r="N2800" s="21" t="s">
        <v>12539</v>
      </c>
      <c r="O2800" s="8">
        <v>44653</v>
      </c>
      <c r="P2800" s="21" t="s">
        <v>12512</v>
      </c>
      <c r="Q2800" s="22">
        <f>Table1_2[[#This Row],[Bank Deposit]]-Table1_2[[#This Row],[Saving Accounts]]</f>
        <v>266213.42980578</v>
      </c>
      <c r="R2800" s="22">
        <f>IF(AND(Table1_2[[#This Row],[Bank Deposit]]&gt;=500000),Table1_2[[#This Row],[Bank Deposit]]+Table1_2[[#This Row],[Bank Deposit]]*0.02,Table1_2[[#This Row],[Bank Deposit]])</f>
        <v>357948</v>
      </c>
    </row>
    <row r="2801" spans="1:18" x14ac:dyDescent="0.25">
      <c r="A2801" s="21" t="s">
        <v>7011</v>
      </c>
      <c r="B2801">
        <v>810104163</v>
      </c>
      <c r="C2801">
        <v>70</v>
      </c>
      <c r="D2801" s="8">
        <v>19138.5</v>
      </c>
      <c r="E2801" s="21" t="s">
        <v>12</v>
      </c>
      <c r="F2801" s="21" t="s">
        <v>361</v>
      </c>
      <c r="G2801" s="21" t="s">
        <v>4084</v>
      </c>
      <c r="H2801" s="22">
        <v>89361</v>
      </c>
      <c r="I2801" s="22">
        <v>16649.880271999999</v>
      </c>
      <c r="J2801" s="21" t="s">
        <v>7013</v>
      </c>
      <c r="K2801" s="21"/>
      <c r="L2801" s="22">
        <v>185133564</v>
      </c>
      <c r="M2801" s="22">
        <v>0</v>
      </c>
      <c r="N2801" s="21" t="s">
        <v>12522</v>
      </c>
      <c r="O2801" s="8">
        <v>44531</v>
      </c>
      <c r="P2801" s="21" t="s">
        <v>12510</v>
      </c>
      <c r="Q2801" s="22">
        <f>Table1_2[[#This Row],[Bank Deposit]]-Table1_2[[#This Row],[Saving Accounts]]</f>
        <v>72711.119728000005</v>
      </c>
      <c r="R2801" s="22">
        <f>IF(AND(Table1_2[[#This Row],[Bank Deposit]]&gt;=500000),Table1_2[[#This Row],[Bank Deposit]]+Table1_2[[#This Row],[Bank Deposit]]*0.02,Table1_2[[#This Row],[Bank Deposit]])</f>
        <v>89361</v>
      </c>
    </row>
    <row r="2802" spans="1:18" x14ac:dyDescent="0.25">
      <c r="A2802" s="21" t="s">
        <v>5953</v>
      </c>
      <c r="B2802">
        <v>242853921</v>
      </c>
      <c r="C2802">
        <v>41</v>
      </c>
      <c r="D2802" s="8">
        <v>29730.75</v>
      </c>
      <c r="E2802" s="21" t="s">
        <v>12</v>
      </c>
      <c r="F2802" s="21" t="s">
        <v>993</v>
      </c>
      <c r="G2802" s="21" t="s">
        <v>4062</v>
      </c>
      <c r="H2802" s="22">
        <v>174297</v>
      </c>
      <c r="I2802" s="22">
        <v>61447.199923200002</v>
      </c>
      <c r="J2802" s="21" t="s">
        <v>5955</v>
      </c>
      <c r="K2802" s="21"/>
      <c r="L2802" s="22">
        <v>3475068324</v>
      </c>
      <c r="M2802" s="22">
        <v>0</v>
      </c>
      <c r="N2802" s="21" t="s">
        <v>12505</v>
      </c>
      <c r="O2802" s="8">
        <v>44467</v>
      </c>
      <c r="P2802" s="21" t="s">
        <v>12506</v>
      </c>
      <c r="Q2802" s="22">
        <f>Table1_2[[#This Row],[Bank Deposit]]-Table1_2[[#This Row],[Saving Accounts]]</f>
        <v>112849.80007679999</v>
      </c>
      <c r="R2802" s="22">
        <f>IF(AND(Table1_2[[#This Row],[Bank Deposit]]&gt;=500000),Table1_2[[#This Row],[Bank Deposit]]+Table1_2[[#This Row],[Bank Deposit]]*0.02,Table1_2[[#This Row],[Bank Deposit]])</f>
        <v>174297</v>
      </c>
    </row>
    <row r="2803" spans="1:18" x14ac:dyDescent="0.25">
      <c r="A2803" s="21" t="s">
        <v>5278</v>
      </c>
      <c r="B2803">
        <v>9358210</v>
      </c>
      <c r="C2803">
        <v>59</v>
      </c>
      <c r="D2803" s="8">
        <v>23156.25</v>
      </c>
      <c r="E2803" s="21" t="s">
        <v>1094</v>
      </c>
      <c r="F2803" s="21" t="s">
        <v>73</v>
      </c>
      <c r="G2803" s="21" t="s">
        <v>4095</v>
      </c>
      <c r="H2803" s="22">
        <v>154796</v>
      </c>
      <c r="I2803" s="22">
        <v>33528.848255999997</v>
      </c>
      <c r="J2803" s="21" t="s">
        <v>5280</v>
      </c>
      <c r="K2803" s="21"/>
      <c r="L2803" s="22">
        <v>1032151572</v>
      </c>
      <c r="M2803" s="22">
        <v>2271164904</v>
      </c>
      <c r="N2803" s="21" t="s">
        <v>12515</v>
      </c>
      <c r="O2803" s="8">
        <v>44342</v>
      </c>
      <c r="P2803" s="21" t="s">
        <v>12516</v>
      </c>
      <c r="Q2803" s="22">
        <f>Table1_2[[#This Row],[Bank Deposit]]-Table1_2[[#This Row],[Saving Accounts]]</f>
        <v>121267.151744</v>
      </c>
      <c r="R2803" s="22">
        <f>IF(AND(Table1_2[[#This Row],[Bank Deposit]]&gt;=500000),Table1_2[[#This Row],[Bank Deposit]]+Table1_2[[#This Row],[Bank Deposit]]*0.02,Table1_2[[#This Row],[Bank Deposit]])</f>
        <v>154796</v>
      </c>
    </row>
    <row r="2804" spans="1:18" x14ac:dyDescent="0.25">
      <c r="A2804" s="21" t="s">
        <v>2172</v>
      </c>
      <c r="B2804">
        <v>363597849</v>
      </c>
      <c r="C2804">
        <v>34</v>
      </c>
      <c r="D2804" s="8">
        <v>32287.5</v>
      </c>
      <c r="E2804" s="21" t="s">
        <v>1094</v>
      </c>
      <c r="F2804" s="21" t="s">
        <v>1146</v>
      </c>
      <c r="G2804" s="21" t="s">
        <v>1964</v>
      </c>
      <c r="H2804" s="22">
        <v>590851</v>
      </c>
      <c r="I2804" s="22">
        <v>86607.367339200006</v>
      </c>
      <c r="J2804" s="21" t="s">
        <v>2174</v>
      </c>
      <c r="K2804" s="21"/>
      <c r="L2804" s="22">
        <v>616747968</v>
      </c>
      <c r="M2804" s="22">
        <v>0</v>
      </c>
      <c r="N2804" s="21" t="s">
        <v>12522</v>
      </c>
      <c r="O2804" s="8">
        <v>44414</v>
      </c>
      <c r="P2804" s="21" t="s">
        <v>12510</v>
      </c>
      <c r="Q2804" s="22">
        <f>Table1_2[[#This Row],[Bank Deposit]]-Table1_2[[#This Row],[Saving Accounts]]</f>
        <v>504243.63266080001</v>
      </c>
      <c r="R2804" s="22">
        <f>IF(AND(Table1_2[[#This Row],[Bank Deposit]]&gt;=500000),Table1_2[[#This Row],[Bank Deposit]]+Table1_2[[#This Row],[Bank Deposit]]*0.02,Table1_2[[#This Row],[Bank Deposit]])</f>
        <v>602668.02</v>
      </c>
    </row>
    <row r="2805" spans="1:18" x14ac:dyDescent="0.25">
      <c r="A2805" s="21" t="s">
        <v>3174</v>
      </c>
      <c r="B2805">
        <v>965515907</v>
      </c>
      <c r="C2805">
        <v>68</v>
      </c>
      <c r="D2805" s="8">
        <v>19869</v>
      </c>
      <c r="E2805" s="21" t="s">
        <v>1094</v>
      </c>
      <c r="F2805" s="21" t="s">
        <v>1252</v>
      </c>
      <c r="G2805" s="21" t="s">
        <v>3058</v>
      </c>
      <c r="H2805" s="22">
        <v>528116</v>
      </c>
      <c r="I2805" s="22">
        <v>211564.6428</v>
      </c>
      <c r="J2805" s="21" t="s">
        <v>3176</v>
      </c>
      <c r="K2805" s="21"/>
      <c r="L2805" s="22">
        <v>2188883088</v>
      </c>
      <c r="M2805" s="22">
        <v>14240139552</v>
      </c>
      <c r="N2805" s="21" t="s">
        <v>12515</v>
      </c>
      <c r="O2805" s="8">
        <v>44259</v>
      </c>
      <c r="P2805" s="21" t="s">
        <v>12516</v>
      </c>
      <c r="Q2805" s="22">
        <f>Table1_2[[#This Row],[Bank Deposit]]-Table1_2[[#This Row],[Saving Accounts]]</f>
        <v>316551.35719999997</v>
      </c>
      <c r="R2805" s="22">
        <f>IF(AND(Table1_2[[#This Row],[Bank Deposit]]&gt;=500000),Table1_2[[#This Row],[Bank Deposit]]+Table1_2[[#This Row],[Bank Deposit]]*0.02,Table1_2[[#This Row],[Bank Deposit]])</f>
        <v>538678.31999999995</v>
      </c>
    </row>
    <row r="2806" spans="1:18" x14ac:dyDescent="0.25">
      <c r="A2806" s="21" t="s">
        <v>5018</v>
      </c>
      <c r="B2806">
        <v>647826827</v>
      </c>
      <c r="C2806">
        <v>50</v>
      </c>
      <c r="D2806" s="8">
        <v>26443.5</v>
      </c>
      <c r="E2806" s="21" t="s">
        <v>1094</v>
      </c>
      <c r="F2806" s="21" t="s">
        <v>721</v>
      </c>
      <c r="G2806" s="21" t="s">
        <v>4220</v>
      </c>
      <c r="H2806" s="22">
        <v>269766</v>
      </c>
      <c r="I2806" s="22">
        <v>165883.9479264</v>
      </c>
      <c r="J2806" s="21" t="s">
        <v>5020</v>
      </c>
      <c r="K2806" s="21"/>
      <c r="L2806" s="22">
        <v>3383542404</v>
      </c>
      <c r="M2806" s="22">
        <v>0</v>
      </c>
      <c r="N2806" s="21" t="s">
        <v>12522</v>
      </c>
      <c r="O2806" s="8">
        <v>44429</v>
      </c>
      <c r="P2806" s="21" t="s">
        <v>12510</v>
      </c>
      <c r="Q2806" s="22">
        <f>Table1_2[[#This Row],[Bank Deposit]]-Table1_2[[#This Row],[Saving Accounts]]</f>
        <v>103882.0520736</v>
      </c>
      <c r="R2806" s="22">
        <f>IF(AND(Table1_2[[#This Row],[Bank Deposit]]&gt;=500000),Table1_2[[#This Row],[Bank Deposit]]+Table1_2[[#This Row],[Bank Deposit]]*0.02,Table1_2[[#This Row],[Bank Deposit]])</f>
        <v>269766</v>
      </c>
    </row>
    <row r="2807" spans="1:18" x14ac:dyDescent="0.25">
      <c r="A2807" s="21" t="s">
        <v>2983</v>
      </c>
      <c r="B2807">
        <v>921471761</v>
      </c>
      <c r="C2807">
        <v>67</v>
      </c>
      <c r="D2807" s="8">
        <v>20234.25</v>
      </c>
      <c r="E2807" s="21" t="s">
        <v>1094</v>
      </c>
      <c r="F2807" s="21" t="s">
        <v>172</v>
      </c>
      <c r="G2807" s="21" t="s">
        <v>2773</v>
      </c>
      <c r="H2807" s="22">
        <v>374513</v>
      </c>
      <c r="I2807" s="22">
        <v>297799.72185600002</v>
      </c>
      <c r="J2807" s="21" t="s">
        <v>2985</v>
      </c>
      <c r="K2807" s="21"/>
      <c r="L2807" s="22">
        <v>12912192</v>
      </c>
      <c r="M2807" s="22">
        <v>921744224</v>
      </c>
      <c r="N2807" s="21" t="s">
        <v>12515</v>
      </c>
      <c r="O2807" s="8">
        <v>44519</v>
      </c>
      <c r="P2807" s="21" t="s">
        <v>12506</v>
      </c>
      <c r="Q2807" s="22">
        <f>Table1_2[[#This Row],[Bank Deposit]]-Table1_2[[#This Row],[Saving Accounts]]</f>
        <v>76713.278143999982</v>
      </c>
      <c r="R2807" s="22">
        <f>IF(AND(Table1_2[[#This Row],[Bank Deposit]]&gt;=500000),Table1_2[[#This Row],[Bank Deposit]]+Table1_2[[#This Row],[Bank Deposit]]*0.02,Table1_2[[#This Row],[Bank Deposit]])</f>
        <v>374513</v>
      </c>
    </row>
    <row r="2808" spans="1:18" x14ac:dyDescent="0.25">
      <c r="A2808" s="21" t="s">
        <v>8201</v>
      </c>
      <c r="B2808">
        <v>646242159</v>
      </c>
      <c r="C2808">
        <v>70</v>
      </c>
      <c r="D2808" s="8">
        <v>19138.5</v>
      </c>
      <c r="E2808" s="21" t="s">
        <v>12</v>
      </c>
      <c r="F2808" s="21" t="s">
        <v>1404</v>
      </c>
      <c r="G2808" s="21" t="s">
        <v>3331</v>
      </c>
      <c r="H2808" s="22">
        <v>802755</v>
      </c>
      <c r="I2808" s="22">
        <v>378828.09594000003</v>
      </c>
      <c r="J2808" s="21" t="s">
        <v>8203</v>
      </c>
      <c r="K2808" s="21"/>
      <c r="L2808" s="22">
        <v>6112316</v>
      </c>
      <c r="M2808" s="22">
        <v>0</v>
      </c>
      <c r="N2808" s="21" t="s">
        <v>12522</v>
      </c>
      <c r="O2808" s="8">
        <v>44485</v>
      </c>
      <c r="P2808" s="21" t="s">
        <v>12510</v>
      </c>
      <c r="Q2808" s="22">
        <f>Table1_2[[#This Row],[Bank Deposit]]-Table1_2[[#This Row],[Saving Accounts]]</f>
        <v>423926.90405999997</v>
      </c>
      <c r="R2808" s="22">
        <f>IF(AND(Table1_2[[#This Row],[Bank Deposit]]&gt;=500000),Table1_2[[#This Row],[Bank Deposit]]+Table1_2[[#This Row],[Bank Deposit]]*0.02,Table1_2[[#This Row],[Bank Deposit]])</f>
        <v>818810.1</v>
      </c>
    </row>
    <row r="2809" spans="1:18" x14ac:dyDescent="0.25">
      <c r="A2809" s="21" t="s">
        <v>3288</v>
      </c>
      <c r="B2809">
        <v>795569153</v>
      </c>
      <c r="C2809">
        <v>79</v>
      </c>
      <c r="D2809" s="8">
        <v>15851.25</v>
      </c>
      <c r="E2809" s="21" t="s">
        <v>1094</v>
      </c>
      <c r="F2809" s="21" t="s">
        <v>2211</v>
      </c>
      <c r="G2809" s="21" t="s">
        <v>3058</v>
      </c>
      <c r="H2809" s="22">
        <v>794957</v>
      </c>
      <c r="I2809" s="22">
        <v>231097.30882559999</v>
      </c>
      <c r="J2809" s="21" t="s">
        <v>3290</v>
      </c>
      <c r="K2809" s="21"/>
      <c r="L2809" s="22">
        <v>1260306582</v>
      </c>
      <c r="M2809" s="22">
        <v>0</v>
      </c>
      <c r="N2809" s="21" t="s">
        <v>12522</v>
      </c>
      <c r="O2809" s="8">
        <v>44283</v>
      </c>
      <c r="P2809" s="21" t="s">
        <v>12510</v>
      </c>
      <c r="Q2809" s="22">
        <f>Table1_2[[#This Row],[Bank Deposit]]-Table1_2[[#This Row],[Saving Accounts]]</f>
        <v>563859.69117440004</v>
      </c>
      <c r="R2809" s="22">
        <f>IF(AND(Table1_2[[#This Row],[Bank Deposit]]&gt;=500000),Table1_2[[#This Row],[Bank Deposit]]+Table1_2[[#This Row],[Bank Deposit]]*0.02,Table1_2[[#This Row],[Bank Deposit]])</f>
        <v>810856.14</v>
      </c>
    </row>
    <row r="2810" spans="1:18" x14ac:dyDescent="0.25">
      <c r="A2810" s="21" t="s">
        <v>3752</v>
      </c>
      <c r="B2810">
        <v>569324298</v>
      </c>
      <c r="C2810">
        <v>37</v>
      </c>
      <c r="D2810" s="8">
        <v>31191.75</v>
      </c>
      <c r="E2810" s="21" t="s">
        <v>1094</v>
      </c>
      <c r="F2810" s="21" t="s">
        <v>893</v>
      </c>
      <c r="G2810" s="21" t="s">
        <v>3583</v>
      </c>
      <c r="H2810" s="22">
        <v>379436</v>
      </c>
      <c r="I2810" s="22">
        <v>104755.51011249999</v>
      </c>
      <c r="J2810" s="21" t="s">
        <v>3754</v>
      </c>
      <c r="K2810" s="21"/>
      <c r="L2810" s="22">
        <v>3684946626</v>
      </c>
      <c r="M2810" s="22">
        <v>0</v>
      </c>
      <c r="N2810" s="21" t="s">
        <v>12539</v>
      </c>
      <c r="O2810" s="8">
        <v>44209</v>
      </c>
      <c r="P2810" s="21" t="s">
        <v>12512</v>
      </c>
      <c r="Q2810" s="22">
        <f>Table1_2[[#This Row],[Bank Deposit]]-Table1_2[[#This Row],[Saving Accounts]]</f>
        <v>274680.48988750001</v>
      </c>
      <c r="R2810" s="22">
        <f>IF(AND(Table1_2[[#This Row],[Bank Deposit]]&gt;=500000),Table1_2[[#This Row],[Bank Deposit]]+Table1_2[[#This Row],[Bank Deposit]]*0.02,Table1_2[[#This Row],[Bank Deposit]])</f>
        <v>379436</v>
      </c>
    </row>
    <row r="2811" spans="1:18" x14ac:dyDescent="0.25">
      <c r="A2811" s="21" t="s">
        <v>3731</v>
      </c>
      <c r="B2811">
        <v>514324684</v>
      </c>
      <c r="C2811">
        <v>49</v>
      </c>
      <c r="D2811" s="8">
        <v>26808.75</v>
      </c>
      <c r="E2811" s="21" t="s">
        <v>1094</v>
      </c>
      <c r="F2811" s="21" t="s">
        <v>404</v>
      </c>
      <c r="G2811" s="21" t="s">
        <v>3583</v>
      </c>
      <c r="H2811" s="22">
        <v>413340</v>
      </c>
      <c r="I2811" s="22">
        <v>176358.48519168</v>
      </c>
      <c r="J2811" s="21" t="s">
        <v>3733</v>
      </c>
      <c r="K2811" s="21"/>
      <c r="L2811" s="22">
        <v>3684617181</v>
      </c>
      <c r="M2811" s="22">
        <v>0</v>
      </c>
      <c r="N2811" s="21" t="s">
        <v>12525</v>
      </c>
      <c r="O2811" s="8">
        <v>44303</v>
      </c>
      <c r="P2811" s="21" t="s">
        <v>12506</v>
      </c>
      <c r="Q2811" s="22">
        <f>Table1_2[[#This Row],[Bank Deposit]]-Table1_2[[#This Row],[Saving Accounts]]</f>
        <v>236981.51480832</v>
      </c>
      <c r="R2811" s="22">
        <f>IF(AND(Table1_2[[#This Row],[Bank Deposit]]&gt;=500000),Table1_2[[#This Row],[Bank Deposit]]+Table1_2[[#This Row],[Bank Deposit]]*0.02,Table1_2[[#This Row],[Bank Deposit]])</f>
        <v>413340</v>
      </c>
    </row>
    <row r="2812" spans="1:18" x14ac:dyDescent="0.25">
      <c r="A2812" s="21" t="s">
        <v>7694</v>
      </c>
      <c r="B2812">
        <v>453340583</v>
      </c>
      <c r="C2812">
        <v>51</v>
      </c>
      <c r="D2812" s="8">
        <v>26078.25</v>
      </c>
      <c r="E2812" s="21" t="s">
        <v>12</v>
      </c>
      <c r="F2812" s="21" t="s">
        <v>246</v>
      </c>
      <c r="G2812" s="21" t="s">
        <v>3058</v>
      </c>
      <c r="H2812" s="22">
        <v>615891</v>
      </c>
      <c r="I2812" s="22">
        <v>227763.50261279999</v>
      </c>
      <c r="J2812" s="21" t="s">
        <v>7696</v>
      </c>
      <c r="K2812" s="21"/>
      <c r="L2812" s="22">
        <v>11623809</v>
      </c>
      <c r="M2812" s="22">
        <v>0</v>
      </c>
      <c r="N2812" s="21" t="s">
        <v>12505</v>
      </c>
      <c r="O2812" s="8">
        <v>44639</v>
      </c>
      <c r="P2812" s="21" t="s">
        <v>12506</v>
      </c>
      <c r="Q2812" s="22">
        <f>Table1_2[[#This Row],[Bank Deposit]]-Table1_2[[#This Row],[Saving Accounts]]</f>
        <v>388127.49738720001</v>
      </c>
      <c r="R2812" s="22">
        <f>IF(AND(Table1_2[[#This Row],[Bank Deposit]]&gt;=500000),Table1_2[[#This Row],[Bank Deposit]]+Table1_2[[#This Row],[Bank Deposit]]*0.02,Table1_2[[#This Row],[Bank Deposit]])</f>
        <v>628208.81999999995</v>
      </c>
    </row>
    <row r="2813" spans="1:18" x14ac:dyDescent="0.25">
      <c r="A2813" s="21" t="s">
        <v>4044</v>
      </c>
      <c r="B2813">
        <v>634403569</v>
      </c>
      <c r="C2813">
        <v>69</v>
      </c>
      <c r="D2813" s="8">
        <v>19503.75</v>
      </c>
      <c r="E2813" s="21" t="s">
        <v>1094</v>
      </c>
      <c r="F2813" s="21" t="s">
        <v>83</v>
      </c>
      <c r="G2813" s="21" t="s">
        <v>3820</v>
      </c>
      <c r="H2813" s="22">
        <v>1030676</v>
      </c>
      <c r="I2813" s="22">
        <v>165774.24448200001</v>
      </c>
      <c r="J2813" s="21" t="s">
        <v>4046</v>
      </c>
      <c r="K2813" s="21"/>
      <c r="L2813" s="22">
        <v>43960509</v>
      </c>
      <c r="M2813" s="22">
        <v>0</v>
      </c>
      <c r="N2813" s="21" t="s">
        <v>12539</v>
      </c>
      <c r="O2813" s="8">
        <v>44327</v>
      </c>
      <c r="P2813" s="21" t="s">
        <v>12512</v>
      </c>
      <c r="Q2813" s="22">
        <f>Table1_2[[#This Row],[Bank Deposit]]-Table1_2[[#This Row],[Saving Accounts]]</f>
        <v>864901.75551799999</v>
      </c>
      <c r="R2813" s="22">
        <f>IF(AND(Table1_2[[#This Row],[Bank Deposit]]&gt;=500000),Table1_2[[#This Row],[Bank Deposit]]+Table1_2[[#This Row],[Bank Deposit]]*0.02,Table1_2[[#This Row],[Bank Deposit]])</f>
        <v>1051289.52</v>
      </c>
    </row>
    <row r="2814" spans="1:18" x14ac:dyDescent="0.25">
      <c r="A2814" s="21" t="s">
        <v>2709</v>
      </c>
      <c r="B2814">
        <v>479252612</v>
      </c>
      <c r="C2814">
        <v>38</v>
      </c>
      <c r="D2814" s="8">
        <v>30826.5</v>
      </c>
      <c r="E2814" s="21" t="s">
        <v>12</v>
      </c>
      <c r="F2814" s="21" t="s">
        <v>246</v>
      </c>
      <c r="G2814" s="21" t="s">
        <v>1964</v>
      </c>
      <c r="H2814" s="22">
        <v>656373</v>
      </c>
      <c r="I2814" s="22">
        <v>141350.11767345</v>
      </c>
      <c r="J2814" s="21" t="s">
        <v>2711</v>
      </c>
      <c r="K2814" s="21"/>
      <c r="L2814" s="22">
        <v>863987391</v>
      </c>
      <c r="M2814" s="22">
        <v>0</v>
      </c>
      <c r="N2814" s="21" t="s">
        <v>12522</v>
      </c>
      <c r="O2814" s="8">
        <v>44233</v>
      </c>
      <c r="P2814" s="21" t="s">
        <v>12510</v>
      </c>
      <c r="Q2814" s="22">
        <f>Table1_2[[#This Row],[Bank Deposit]]-Table1_2[[#This Row],[Saving Accounts]]</f>
        <v>515022.88232654997</v>
      </c>
      <c r="R2814" s="22">
        <f>IF(AND(Table1_2[[#This Row],[Bank Deposit]]&gt;=500000),Table1_2[[#This Row],[Bank Deposit]]+Table1_2[[#This Row],[Bank Deposit]]*0.02,Table1_2[[#This Row],[Bank Deposit]])</f>
        <v>669500.46</v>
      </c>
    </row>
    <row r="2815" spans="1:18" x14ac:dyDescent="0.25">
      <c r="A2815" s="21" t="s">
        <v>5125</v>
      </c>
      <c r="B2815">
        <v>701274382</v>
      </c>
      <c r="C2815">
        <v>84</v>
      </c>
      <c r="D2815" s="8">
        <v>14025</v>
      </c>
      <c r="E2815" s="21" t="s">
        <v>1094</v>
      </c>
      <c r="F2815" s="21" t="s">
        <v>499</v>
      </c>
      <c r="G2815" s="21" t="s">
        <v>4066</v>
      </c>
      <c r="H2815" s="22">
        <v>403463</v>
      </c>
      <c r="I2815" s="22">
        <v>121873.7796192</v>
      </c>
      <c r="J2815" s="21" t="s">
        <v>5127</v>
      </c>
      <c r="K2815" s="21"/>
      <c r="L2815" s="22">
        <v>749111188</v>
      </c>
      <c r="M2815" s="22">
        <v>0</v>
      </c>
      <c r="N2815" s="21" t="s">
        <v>12505</v>
      </c>
      <c r="O2815" s="8">
        <v>44249</v>
      </c>
      <c r="P2815" s="21" t="s">
        <v>12510</v>
      </c>
      <c r="Q2815" s="22">
        <f>Table1_2[[#This Row],[Bank Deposit]]-Table1_2[[#This Row],[Saving Accounts]]</f>
        <v>281589.22038080002</v>
      </c>
      <c r="R2815" s="22">
        <f>IF(AND(Table1_2[[#This Row],[Bank Deposit]]&gt;=500000),Table1_2[[#This Row],[Bank Deposit]]+Table1_2[[#This Row],[Bank Deposit]]*0.02,Table1_2[[#This Row],[Bank Deposit]])</f>
        <v>403463</v>
      </c>
    </row>
    <row r="2816" spans="1:18" x14ac:dyDescent="0.25">
      <c r="A2816" s="21" t="s">
        <v>2652</v>
      </c>
      <c r="B2816">
        <v>924626830</v>
      </c>
      <c r="C2816">
        <v>76</v>
      </c>
      <c r="D2816" s="8">
        <v>16947</v>
      </c>
      <c r="E2816" s="21" t="s">
        <v>12</v>
      </c>
      <c r="F2816" s="21" t="s">
        <v>130</v>
      </c>
      <c r="G2816" s="21" t="s">
        <v>1964</v>
      </c>
      <c r="H2816" s="22">
        <v>96969</v>
      </c>
      <c r="I2816" s="22">
        <v>124259.2801632</v>
      </c>
      <c r="J2816" s="21" t="s">
        <v>2654</v>
      </c>
      <c r="K2816" s="21"/>
      <c r="L2816" s="22">
        <v>1289598597</v>
      </c>
      <c r="M2816" s="22">
        <v>0</v>
      </c>
      <c r="N2816" s="21" t="s">
        <v>12522</v>
      </c>
      <c r="O2816" s="8">
        <v>44519</v>
      </c>
      <c r="P2816" s="21" t="s">
        <v>12510</v>
      </c>
      <c r="Q2816" s="22">
        <f>Table1_2[[#This Row],[Bank Deposit]]-Table1_2[[#This Row],[Saving Accounts]]</f>
        <v>-27290.280163200005</v>
      </c>
      <c r="R2816" s="22">
        <f>IF(AND(Table1_2[[#This Row],[Bank Deposit]]&gt;=500000),Table1_2[[#This Row],[Bank Deposit]]+Table1_2[[#This Row],[Bank Deposit]]*0.02,Table1_2[[#This Row],[Bank Deposit]])</f>
        <v>96969</v>
      </c>
    </row>
    <row r="2817" spans="1:18" x14ac:dyDescent="0.25">
      <c r="A2817" s="21" t="s">
        <v>3371</v>
      </c>
      <c r="B2817">
        <v>747064172</v>
      </c>
      <c r="C2817">
        <v>76</v>
      </c>
      <c r="D2817" s="8">
        <v>16947</v>
      </c>
      <c r="E2817" s="21" t="s">
        <v>1094</v>
      </c>
      <c r="F2817" s="21" t="s">
        <v>721</v>
      </c>
      <c r="G2817" s="21" t="s">
        <v>3331</v>
      </c>
      <c r="H2817" s="22">
        <v>268683</v>
      </c>
      <c r="I2817" s="22">
        <v>100717.741152</v>
      </c>
      <c r="J2817" s="21" t="s">
        <v>3373</v>
      </c>
      <c r="K2817" s="21"/>
      <c r="L2817" s="22">
        <v>597496116</v>
      </c>
      <c r="M2817" s="22">
        <v>0</v>
      </c>
      <c r="N2817" s="21" t="s">
        <v>12539</v>
      </c>
      <c r="O2817" s="8">
        <v>44401</v>
      </c>
      <c r="P2817" s="21" t="s">
        <v>12512</v>
      </c>
      <c r="Q2817" s="22">
        <f>Table1_2[[#This Row],[Bank Deposit]]-Table1_2[[#This Row],[Saving Accounts]]</f>
        <v>167965.258848</v>
      </c>
      <c r="R2817" s="22">
        <f>IF(AND(Table1_2[[#This Row],[Bank Deposit]]&gt;=500000),Table1_2[[#This Row],[Bank Deposit]]+Table1_2[[#This Row],[Bank Deposit]]*0.02,Table1_2[[#This Row],[Bank Deposit]])</f>
        <v>268683</v>
      </c>
    </row>
    <row r="2818" spans="1:18" x14ac:dyDescent="0.25">
      <c r="A2818" s="21" t="s">
        <v>3994</v>
      </c>
      <c r="B2818">
        <v>122103886</v>
      </c>
      <c r="C2818">
        <v>80</v>
      </c>
      <c r="D2818" s="8">
        <v>15486</v>
      </c>
      <c r="E2818" s="21" t="s">
        <v>1094</v>
      </c>
      <c r="F2818" s="21" t="s">
        <v>1372</v>
      </c>
      <c r="G2818" s="21" t="s">
        <v>3820</v>
      </c>
      <c r="H2818" s="22">
        <v>321886</v>
      </c>
      <c r="I2818" s="22">
        <v>29469.220290000001</v>
      </c>
      <c r="J2818" s="21" t="s">
        <v>3996</v>
      </c>
      <c r="K2818" s="21"/>
      <c r="L2818" s="22">
        <v>1600731</v>
      </c>
      <c r="M2818" s="22">
        <v>0</v>
      </c>
      <c r="N2818" s="21" t="s">
        <v>12539</v>
      </c>
      <c r="O2818" s="8">
        <v>44490</v>
      </c>
      <c r="P2818" s="21" t="s">
        <v>12512</v>
      </c>
      <c r="Q2818" s="22">
        <f>Table1_2[[#This Row],[Bank Deposit]]-Table1_2[[#This Row],[Saving Accounts]]</f>
        <v>292416.77970999997</v>
      </c>
      <c r="R2818" s="22">
        <f>IF(AND(Table1_2[[#This Row],[Bank Deposit]]&gt;=500000),Table1_2[[#This Row],[Bank Deposit]]+Table1_2[[#This Row],[Bank Deposit]]*0.02,Table1_2[[#This Row],[Bank Deposit]])</f>
        <v>321886</v>
      </c>
    </row>
    <row r="2819" spans="1:18" x14ac:dyDescent="0.25">
      <c r="A2819" s="21" t="s">
        <v>8656</v>
      </c>
      <c r="B2819">
        <v>295682322</v>
      </c>
      <c r="C2819">
        <v>18</v>
      </c>
      <c r="D2819" s="8">
        <v>38131.5</v>
      </c>
      <c r="E2819" s="21" t="s">
        <v>12</v>
      </c>
      <c r="F2819" s="21" t="s">
        <v>557</v>
      </c>
      <c r="G2819" s="21" t="s">
        <v>3820</v>
      </c>
      <c r="H2819" s="22">
        <v>687309</v>
      </c>
      <c r="I2819" s="22">
        <v>70105.541990400001</v>
      </c>
      <c r="J2819" s="21" t="s">
        <v>8658</v>
      </c>
      <c r="K2819" s="21"/>
      <c r="L2819" s="22">
        <v>261715038</v>
      </c>
      <c r="M2819" s="22">
        <v>0</v>
      </c>
      <c r="N2819" s="21" t="s">
        <v>12539</v>
      </c>
      <c r="O2819" s="8">
        <v>44361</v>
      </c>
      <c r="P2819" s="21" t="s">
        <v>12510</v>
      </c>
      <c r="Q2819" s="22">
        <f>Table1_2[[#This Row],[Bank Deposit]]-Table1_2[[#This Row],[Saving Accounts]]</f>
        <v>617203.45800959994</v>
      </c>
      <c r="R2819" s="22">
        <f>IF(AND(Table1_2[[#This Row],[Bank Deposit]]&gt;=500000),Table1_2[[#This Row],[Bank Deposit]]+Table1_2[[#This Row],[Bank Deposit]]*0.02,Table1_2[[#This Row],[Bank Deposit]])</f>
        <v>701055.18</v>
      </c>
    </row>
    <row r="2820" spans="1:18" x14ac:dyDescent="0.25">
      <c r="A2820" s="21" t="s">
        <v>8427</v>
      </c>
      <c r="B2820">
        <v>936259097</v>
      </c>
      <c r="C2820">
        <v>70</v>
      </c>
      <c r="D2820" s="8">
        <v>19138.5</v>
      </c>
      <c r="E2820" s="21" t="s">
        <v>12</v>
      </c>
      <c r="F2820" s="21" t="s">
        <v>807</v>
      </c>
      <c r="G2820" s="21" t="s">
        <v>2773</v>
      </c>
      <c r="H2820" s="22">
        <v>1563535</v>
      </c>
      <c r="I2820" s="22">
        <v>978422.45669280004</v>
      </c>
      <c r="J2820" s="21" t="s">
        <v>8429</v>
      </c>
      <c r="K2820" s="21"/>
      <c r="L2820" s="22">
        <v>770130804</v>
      </c>
      <c r="M2820" s="22">
        <v>0</v>
      </c>
      <c r="N2820" s="21" t="s">
        <v>12525</v>
      </c>
      <c r="O2820" s="8">
        <v>44542</v>
      </c>
      <c r="P2820" s="21" t="s">
        <v>12564</v>
      </c>
      <c r="Q2820" s="22">
        <f>Table1_2[[#This Row],[Bank Deposit]]-Table1_2[[#This Row],[Saving Accounts]]</f>
        <v>585112.54330719996</v>
      </c>
      <c r="R2820" s="22">
        <f>IF(AND(Table1_2[[#This Row],[Bank Deposit]]&gt;=500000),Table1_2[[#This Row],[Bank Deposit]]+Table1_2[[#This Row],[Bank Deposit]]*0.02,Table1_2[[#This Row],[Bank Deposit]])</f>
        <v>1594805.7</v>
      </c>
    </row>
    <row r="2821" spans="1:18" x14ac:dyDescent="0.25">
      <c r="A2821" s="21" t="s">
        <v>912</v>
      </c>
      <c r="B2821">
        <v>843491173</v>
      </c>
      <c r="C2821">
        <v>28</v>
      </c>
      <c r="D2821" s="8">
        <v>34479</v>
      </c>
      <c r="E2821" s="21" t="s">
        <v>12</v>
      </c>
      <c r="F2821" s="21" t="s">
        <v>68</v>
      </c>
      <c r="G2821" s="21" t="s">
        <v>14</v>
      </c>
      <c r="H2821" s="22">
        <v>717212</v>
      </c>
      <c r="I2821" s="22">
        <v>128291.3514504</v>
      </c>
      <c r="J2821" s="21" t="s">
        <v>914</v>
      </c>
      <c r="K2821" s="21"/>
      <c r="L2821" s="22">
        <v>1527585543</v>
      </c>
      <c r="M2821" s="22">
        <v>0</v>
      </c>
      <c r="N2821" s="21" t="s">
        <v>12525</v>
      </c>
      <c r="O2821" s="8">
        <v>44449</v>
      </c>
      <c r="P2821" s="21" t="s">
        <v>12506</v>
      </c>
      <c r="Q2821" s="22">
        <f>Table1_2[[#This Row],[Bank Deposit]]-Table1_2[[#This Row],[Saving Accounts]]</f>
        <v>588920.64854960004</v>
      </c>
      <c r="R2821" s="22">
        <f>IF(AND(Table1_2[[#This Row],[Bank Deposit]]&gt;=500000),Table1_2[[#This Row],[Bank Deposit]]+Table1_2[[#This Row],[Bank Deposit]]*0.02,Table1_2[[#This Row],[Bank Deposit]])</f>
        <v>731556.24</v>
      </c>
    </row>
    <row r="2822" spans="1:18" x14ac:dyDescent="0.25">
      <c r="A2822" s="21" t="s">
        <v>2348</v>
      </c>
      <c r="B2822">
        <v>343054136</v>
      </c>
      <c r="C2822">
        <v>73</v>
      </c>
      <c r="D2822" s="8">
        <v>18042.75</v>
      </c>
      <c r="E2822" s="21" t="s">
        <v>1094</v>
      </c>
      <c r="F2822" s="21" t="s">
        <v>1076</v>
      </c>
      <c r="G2822" s="21" t="s">
        <v>1964</v>
      </c>
      <c r="H2822" s="22">
        <v>1017632</v>
      </c>
      <c r="I2822" s="22">
        <v>264584.23102800001</v>
      </c>
      <c r="J2822" s="21" t="s">
        <v>2350</v>
      </c>
      <c r="K2822" s="21"/>
      <c r="L2822" s="22">
        <v>1371767709</v>
      </c>
      <c r="M2822" s="22">
        <v>0</v>
      </c>
      <c r="N2822" s="21" t="s">
        <v>12505</v>
      </c>
      <c r="O2822" s="8">
        <v>44324</v>
      </c>
      <c r="P2822" s="21" t="s">
        <v>12506</v>
      </c>
      <c r="Q2822" s="22">
        <f>Table1_2[[#This Row],[Bank Deposit]]-Table1_2[[#This Row],[Saving Accounts]]</f>
        <v>753047.76897199999</v>
      </c>
      <c r="R2822" s="22">
        <f>IF(AND(Table1_2[[#This Row],[Bank Deposit]]&gt;=500000),Table1_2[[#This Row],[Bank Deposit]]+Table1_2[[#This Row],[Bank Deposit]]*0.02,Table1_2[[#This Row],[Bank Deposit]])</f>
        <v>1037984.64</v>
      </c>
    </row>
    <row r="2823" spans="1:18" x14ac:dyDescent="0.25">
      <c r="A2823" s="21" t="s">
        <v>4820</v>
      </c>
      <c r="B2823">
        <v>57264897</v>
      </c>
      <c r="C2823">
        <v>51</v>
      </c>
      <c r="D2823" s="8">
        <v>26078.25</v>
      </c>
      <c r="E2823" s="21" t="s">
        <v>1094</v>
      </c>
      <c r="F2823" s="21" t="s">
        <v>251</v>
      </c>
      <c r="G2823" s="21" t="s">
        <v>4105</v>
      </c>
      <c r="H2823" s="22">
        <v>176252</v>
      </c>
      <c r="I2823" s="22">
        <v>57485.35320528</v>
      </c>
      <c r="J2823" s="21" t="s">
        <v>4822</v>
      </c>
      <c r="K2823" s="21"/>
      <c r="L2823" s="22">
        <v>1943898551</v>
      </c>
      <c r="M2823" s="22">
        <v>0</v>
      </c>
      <c r="N2823" s="21" t="s">
        <v>12539</v>
      </c>
      <c r="O2823" s="8">
        <v>44371</v>
      </c>
      <c r="P2823" s="21" t="s">
        <v>12566</v>
      </c>
      <c r="Q2823" s="22">
        <f>Table1_2[[#This Row],[Bank Deposit]]-Table1_2[[#This Row],[Saving Accounts]]</f>
        <v>118766.64679472</v>
      </c>
      <c r="R2823" s="22">
        <f>IF(AND(Table1_2[[#This Row],[Bank Deposit]]&gt;=500000),Table1_2[[#This Row],[Bank Deposit]]+Table1_2[[#This Row],[Bank Deposit]]*0.02,Table1_2[[#This Row],[Bank Deposit]])</f>
        <v>176252</v>
      </c>
    </row>
    <row r="2824" spans="1:18" x14ac:dyDescent="0.25">
      <c r="A2824" s="21" t="s">
        <v>2482</v>
      </c>
      <c r="B2824">
        <v>662985666</v>
      </c>
      <c r="C2824">
        <v>29</v>
      </c>
      <c r="D2824" s="8">
        <v>34113.75</v>
      </c>
      <c r="E2824" s="21" t="s">
        <v>12</v>
      </c>
      <c r="F2824" s="21" t="s">
        <v>93</v>
      </c>
      <c r="G2824" s="21" t="s">
        <v>1964</v>
      </c>
      <c r="H2824" s="22">
        <v>105528</v>
      </c>
      <c r="I2824" s="22">
        <v>68561.444145000001</v>
      </c>
      <c r="J2824" s="21" t="s">
        <v>2484</v>
      </c>
      <c r="K2824" s="21"/>
      <c r="L2824" s="22">
        <v>417117077</v>
      </c>
      <c r="M2824" s="22">
        <v>0</v>
      </c>
      <c r="N2824" s="21" t="s">
        <v>12539</v>
      </c>
      <c r="O2824" s="8">
        <v>44310</v>
      </c>
      <c r="P2824" s="21" t="s">
        <v>12566</v>
      </c>
      <c r="Q2824" s="22">
        <f>Table1_2[[#This Row],[Bank Deposit]]-Table1_2[[#This Row],[Saving Accounts]]</f>
        <v>36966.555854999999</v>
      </c>
      <c r="R2824" s="22">
        <f>IF(AND(Table1_2[[#This Row],[Bank Deposit]]&gt;=500000),Table1_2[[#This Row],[Bank Deposit]]+Table1_2[[#This Row],[Bank Deposit]]*0.02,Table1_2[[#This Row],[Bank Deposit]])</f>
        <v>105528</v>
      </c>
    </row>
    <row r="2825" spans="1:18" x14ac:dyDescent="0.25">
      <c r="A2825" s="21" t="s">
        <v>4133</v>
      </c>
      <c r="B2825">
        <v>175122483</v>
      </c>
      <c r="C2825">
        <v>37</v>
      </c>
      <c r="D2825" s="8">
        <v>31191.75</v>
      </c>
      <c r="E2825" s="21" t="s">
        <v>1094</v>
      </c>
      <c r="F2825" s="21" t="s">
        <v>130</v>
      </c>
      <c r="G2825" s="21" t="s">
        <v>4074</v>
      </c>
      <c r="H2825" s="22">
        <v>86517</v>
      </c>
      <c r="I2825" s="22">
        <v>27809.10468</v>
      </c>
      <c r="J2825" s="21" t="s">
        <v>4135</v>
      </c>
      <c r="K2825" s="21"/>
      <c r="L2825" s="22">
        <v>80380188</v>
      </c>
      <c r="M2825" s="22">
        <v>0</v>
      </c>
      <c r="N2825" s="21" t="s">
        <v>12539</v>
      </c>
      <c r="O2825" s="8">
        <v>44611</v>
      </c>
      <c r="P2825" s="21" t="s">
        <v>12512</v>
      </c>
      <c r="Q2825" s="22">
        <f>Table1_2[[#This Row],[Bank Deposit]]-Table1_2[[#This Row],[Saving Accounts]]</f>
        <v>58707.895319999996</v>
      </c>
      <c r="R2825" s="22">
        <f>IF(AND(Table1_2[[#This Row],[Bank Deposit]]&gt;=500000),Table1_2[[#This Row],[Bank Deposit]]+Table1_2[[#This Row],[Bank Deposit]]*0.02,Table1_2[[#This Row],[Bank Deposit]])</f>
        <v>86517</v>
      </c>
    </row>
    <row r="2826" spans="1:18" x14ac:dyDescent="0.25">
      <c r="A2826" s="21" t="s">
        <v>7830</v>
      </c>
      <c r="B2826">
        <v>379935005</v>
      </c>
      <c r="C2826">
        <v>46</v>
      </c>
      <c r="D2826" s="8">
        <v>27904.5</v>
      </c>
      <c r="E2826" s="21" t="s">
        <v>12</v>
      </c>
      <c r="F2826" s="21" t="s">
        <v>438</v>
      </c>
      <c r="G2826" s="21" t="s">
        <v>3058</v>
      </c>
      <c r="H2826" s="22">
        <v>1084093</v>
      </c>
      <c r="I2826" s="22">
        <v>423069.40110707999</v>
      </c>
      <c r="J2826" s="21" t="s">
        <v>7832</v>
      </c>
      <c r="K2826" s="21"/>
      <c r="L2826" s="22">
        <v>1902457675</v>
      </c>
      <c r="M2826" s="22">
        <v>0</v>
      </c>
      <c r="N2826" s="21" t="s">
        <v>12505</v>
      </c>
      <c r="O2826" s="8">
        <v>44585</v>
      </c>
      <c r="P2826" s="21" t="s">
        <v>12564</v>
      </c>
      <c r="Q2826" s="22">
        <f>Table1_2[[#This Row],[Bank Deposit]]-Table1_2[[#This Row],[Saving Accounts]]</f>
        <v>661023.59889291995</v>
      </c>
      <c r="R2826" s="22">
        <f>IF(AND(Table1_2[[#This Row],[Bank Deposit]]&gt;=500000),Table1_2[[#This Row],[Bank Deposit]]+Table1_2[[#This Row],[Bank Deposit]]*0.02,Table1_2[[#This Row],[Bank Deposit]])</f>
        <v>1105774.8600000001</v>
      </c>
    </row>
    <row r="2827" spans="1:18" x14ac:dyDescent="0.25">
      <c r="A2827" s="21" t="s">
        <v>4642</v>
      </c>
      <c r="B2827">
        <v>54092581</v>
      </c>
      <c r="C2827">
        <v>32</v>
      </c>
      <c r="D2827" s="8">
        <v>33018</v>
      </c>
      <c r="E2827" s="21" t="s">
        <v>1094</v>
      </c>
      <c r="F2827" s="21" t="s">
        <v>549</v>
      </c>
      <c r="G2827" s="21" t="s">
        <v>4074</v>
      </c>
      <c r="H2827" s="22">
        <v>859354</v>
      </c>
      <c r="I2827" s="22">
        <v>260285.04684</v>
      </c>
      <c r="J2827" s="21" t="s">
        <v>4644</v>
      </c>
      <c r="K2827" s="21"/>
      <c r="L2827" s="22">
        <v>723763287</v>
      </c>
      <c r="M2827" s="22">
        <v>0</v>
      </c>
      <c r="N2827" s="21" t="s">
        <v>12525</v>
      </c>
      <c r="O2827" s="8">
        <v>44217</v>
      </c>
      <c r="P2827" s="21" t="s">
        <v>12561</v>
      </c>
      <c r="Q2827" s="22">
        <f>Table1_2[[#This Row],[Bank Deposit]]-Table1_2[[#This Row],[Saving Accounts]]</f>
        <v>599068.95316000003</v>
      </c>
      <c r="R2827" s="22">
        <f>IF(AND(Table1_2[[#This Row],[Bank Deposit]]&gt;=500000),Table1_2[[#This Row],[Bank Deposit]]+Table1_2[[#This Row],[Bank Deposit]]*0.02,Table1_2[[#This Row],[Bank Deposit]])</f>
        <v>876541.08</v>
      </c>
    </row>
    <row r="2828" spans="1:18" x14ac:dyDescent="0.25">
      <c r="A2828" s="21" t="s">
        <v>8948</v>
      </c>
      <c r="B2828">
        <v>565277281</v>
      </c>
      <c r="C2828">
        <v>31</v>
      </c>
      <c r="D2828" s="8">
        <v>39033</v>
      </c>
      <c r="E2828" s="21" t="s">
        <v>12</v>
      </c>
      <c r="F2828" s="21" t="s">
        <v>15539</v>
      </c>
      <c r="G2828" s="21" t="s">
        <v>14</v>
      </c>
      <c r="H2828" s="22">
        <v>772857</v>
      </c>
      <c r="I2828" s="22">
        <v>801353.93403653649</v>
      </c>
      <c r="J2828" s="21" t="s">
        <v>8950</v>
      </c>
      <c r="K2828" s="21"/>
      <c r="L2828" s="22">
        <v>543398676</v>
      </c>
      <c r="M2828" s="22">
        <v>8705693064</v>
      </c>
      <c r="N2828" s="21" t="s">
        <v>12515</v>
      </c>
      <c r="O2828" s="8">
        <v>44442</v>
      </c>
      <c r="P2828" s="21" t="s">
        <v>12527</v>
      </c>
      <c r="Q2828" s="22">
        <f>Table1_2[[#This Row],[Bank Deposit]]-Table1_2[[#This Row],[Saving Accounts]]</f>
        <v>-28496.934036536491</v>
      </c>
      <c r="R2828" s="22">
        <f>IF(AND(Table1_2[[#This Row],[Bank Deposit]]&gt;=500000),Table1_2[[#This Row],[Bank Deposit]]+Table1_2[[#This Row],[Bank Deposit]]*0.02,Table1_2[[#This Row],[Bank Deposit]])</f>
        <v>788314.14</v>
      </c>
    </row>
    <row r="2829" spans="1:18" x14ac:dyDescent="0.25">
      <c r="A2829" s="21" t="s">
        <v>4943</v>
      </c>
      <c r="B2829">
        <v>757839652</v>
      </c>
      <c r="C2829">
        <v>17</v>
      </c>
      <c r="D2829" s="8">
        <v>38496.75</v>
      </c>
      <c r="E2829" s="21" t="s">
        <v>1094</v>
      </c>
      <c r="F2829" s="21" t="s">
        <v>636</v>
      </c>
      <c r="G2829" s="21" t="s">
        <v>4119</v>
      </c>
      <c r="H2829" s="22">
        <v>977415</v>
      </c>
      <c r="I2829" s="22">
        <v>140688.55231200001</v>
      </c>
      <c r="J2829" s="21" t="s">
        <v>4945</v>
      </c>
      <c r="K2829" s="21"/>
      <c r="L2829" s="22">
        <v>502195616</v>
      </c>
      <c r="M2829" s="22">
        <v>0</v>
      </c>
      <c r="N2829" s="21" t="s">
        <v>12509</v>
      </c>
      <c r="O2829" s="8">
        <v>44451</v>
      </c>
      <c r="P2829" s="21" t="s">
        <v>12510</v>
      </c>
      <c r="Q2829" s="22">
        <f>Table1_2[[#This Row],[Bank Deposit]]-Table1_2[[#This Row],[Saving Accounts]]</f>
        <v>836726.44768800004</v>
      </c>
      <c r="R2829" s="22">
        <f>IF(AND(Table1_2[[#This Row],[Bank Deposit]]&gt;=500000),Table1_2[[#This Row],[Bank Deposit]]+Table1_2[[#This Row],[Bank Deposit]]*0.02,Table1_2[[#This Row],[Bank Deposit]])</f>
        <v>996963.3</v>
      </c>
    </row>
    <row r="2830" spans="1:18" x14ac:dyDescent="0.25">
      <c r="A2830" s="21" t="s">
        <v>4003</v>
      </c>
      <c r="B2830">
        <v>985217845</v>
      </c>
      <c r="C2830">
        <v>24</v>
      </c>
      <c r="D2830" s="8">
        <v>35940</v>
      </c>
      <c r="E2830" s="21" t="s">
        <v>1094</v>
      </c>
      <c r="F2830" s="21" t="s">
        <v>241</v>
      </c>
      <c r="G2830" s="21" t="s">
        <v>3820</v>
      </c>
      <c r="H2830" s="22">
        <v>65947</v>
      </c>
      <c r="I2830" s="22">
        <v>52604.57389824</v>
      </c>
      <c r="J2830" s="21" t="s">
        <v>4005</v>
      </c>
      <c r="K2830" s="21"/>
      <c r="L2830" s="22">
        <v>62120595</v>
      </c>
      <c r="M2830" s="22">
        <v>0</v>
      </c>
      <c r="N2830" s="21" t="s">
        <v>12522</v>
      </c>
      <c r="O2830" s="8">
        <v>44267</v>
      </c>
      <c r="P2830" s="21" t="s">
        <v>12510</v>
      </c>
      <c r="Q2830" s="22">
        <f>Table1_2[[#This Row],[Bank Deposit]]-Table1_2[[#This Row],[Saving Accounts]]</f>
        <v>13342.42610176</v>
      </c>
      <c r="R2830" s="22">
        <f>IF(AND(Table1_2[[#This Row],[Bank Deposit]]&gt;=500000),Table1_2[[#This Row],[Bank Deposit]]+Table1_2[[#This Row],[Bank Deposit]]*0.02,Table1_2[[#This Row],[Bank Deposit]])</f>
        <v>65947</v>
      </c>
    </row>
    <row r="2831" spans="1:18" x14ac:dyDescent="0.25">
      <c r="A2831" s="21" t="s">
        <v>5088</v>
      </c>
      <c r="B2831">
        <v>532587167</v>
      </c>
      <c r="C2831">
        <v>51</v>
      </c>
      <c r="D2831" s="8">
        <v>26078.25</v>
      </c>
      <c r="E2831" s="21" t="s">
        <v>1094</v>
      </c>
      <c r="F2831" s="21" t="s">
        <v>763</v>
      </c>
      <c r="G2831" s="21" t="s">
        <v>4148</v>
      </c>
      <c r="H2831" s="22">
        <v>458925</v>
      </c>
      <c r="I2831" s="22">
        <v>173080.18728000001</v>
      </c>
      <c r="J2831" s="21" t="s">
        <v>5090</v>
      </c>
      <c r="K2831" s="21"/>
      <c r="L2831" s="22">
        <v>3338739657</v>
      </c>
      <c r="M2831" s="22">
        <v>0</v>
      </c>
      <c r="N2831" s="21" t="s">
        <v>12522</v>
      </c>
      <c r="O2831" s="8">
        <v>44530</v>
      </c>
      <c r="P2831" s="21" t="s">
        <v>12510</v>
      </c>
      <c r="Q2831" s="22">
        <f>Table1_2[[#This Row],[Bank Deposit]]-Table1_2[[#This Row],[Saving Accounts]]</f>
        <v>285844.81271999999</v>
      </c>
      <c r="R2831" s="22">
        <f>IF(AND(Table1_2[[#This Row],[Bank Deposit]]&gt;=500000),Table1_2[[#This Row],[Bank Deposit]]+Table1_2[[#This Row],[Bank Deposit]]*0.02,Table1_2[[#This Row],[Bank Deposit]])</f>
        <v>458925</v>
      </c>
    </row>
    <row r="2832" spans="1:18" x14ac:dyDescent="0.25">
      <c r="A2832" s="21" t="s">
        <v>7223</v>
      </c>
      <c r="B2832">
        <v>233708883</v>
      </c>
      <c r="C2832">
        <v>57</v>
      </c>
      <c r="D2832" s="8">
        <v>23886.75</v>
      </c>
      <c r="E2832" s="21" t="s">
        <v>12</v>
      </c>
      <c r="F2832" s="21" t="s">
        <v>2501</v>
      </c>
      <c r="G2832" s="21" t="s">
        <v>4148</v>
      </c>
      <c r="H2832" s="22">
        <v>405753</v>
      </c>
      <c r="I2832" s="22">
        <v>428694.07723037997</v>
      </c>
      <c r="J2832" s="21" t="s">
        <v>7225</v>
      </c>
      <c r="K2832" s="21"/>
      <c r="L2832" s="22">
        <v>4243943301</v>
      </c>
      <c r="M2832" s="22">
        <v>0</v>
      </c>
      <c r="N2832" s="21" t="s">
        <v>12505</v>
      </c>
      <c r="O2832" s="8">
        <v>44324</v>
      </c>
      <c r="P2832" s="21" t="s">
        <v>12506</v>
      </c>
      <c r="Q2832" s="22">
        <f>Table1_2[[#This Row],[Bank Deposit]]-Table1_2[[#This Row],[Saving Accounts]]</f>
        <v>-22941.077230379975</v>
      </c>
      <c r="R2832" s="22">
        <f>IF(AND(Table1_2[[#This Row],[Bank Deposit]]&gt;=500000),Table1_2[[#This Row],[Bank Deposit]]+Table1_2[[#This Row],[Bank Deposit]]*0.02,Table1_2[[#This Row],[Bank Deposit]])</f>
        <v>405753</v>
      </c>
    </row>
    <row r="2833" spans="1:18" x14ac:dyDescent="0.25">
      <c r="A2833" s="21" t="s">
        <v>958</v>
      </c>
      <c r="B2833">
        <v>748986889</v>
      </c>
      <c r="C2833">
        <v>44</v>
      </c>
      <c r="D2833" s="8">
        <v>28635</v>
      </c>
      <c r="E2833" s="21" t="s">
        <v>12</v>
      </c>
      <c r="F2833" s="21" t="s">
        <v>222</v>
      </c>
      <c r="G2833" s="21" t="s">
        <v>14</v>
      </c>
      <c r="H2833" s="22">
        <v>329165</v>
      </c>
      <c r="I2833" s="22">
        <v>217090.514046</v>
      </c>
      <c r="J2833" s="21" t="s">
        <v>960</v>
      </c>
      <c r="K2833" s="21"/>
      <c r="L2833" s="22">
        <v>1165089374</v>
      </c>
      <c r="M2833" s="22">
        <v>0</v>
      </c>
      <c r="N2833" s="21" t="s">
        <v>12509</v>
      </c>
      <c r="O2833" s="8">
        <v>44477</v>
      </c>
      <c r="P2833" s="21" t="s">
        <v>12519</v>
      </c>
      <c r="Q2833" s="22">
        <f>Table1_2[[#This Row],[Bank Deposit]]-Table1_2[[#This Row],[Saving Accounts]]</f>
        <v>112074.485954</v>
      </c>
      <c r="R2833" s="22">
        <f>IF(AND(Table1_2[[#This Row],[Bank Deposit]]&gt;=500000),Table1_2[[#This Row],[Bank Deposit]]+Table1_2[[#This Row],[Bank Deposit]]*0.02,Table1_2[[#This Row],[Bank Deposit]])</f>
        <v>329165</v>
      </c>
    </row>
    <row r="2834" spans="1:18" x14ac:dyDescent="0.25">
      <c r="A2834" s="21" t="s">
        <v>3324</v>
      </c>
      <c r="B2834">
        <v>260904080</v>
      </c>
      <c r="C2834">
        <v>68</v>
      </c>
      <c r="D2834" s="8">
        <v>19869</v>
      </c>
      <c r="E2834" s="21" t="s">
        <v>1094</v>
      </c>
      <c r="F2834" s="21" t="s">
        <v>366</v>
      </c>
      <c r="G2834" s="21" t="s">
        <v>3058</v>
      </c>
      <c r="H2834" s="22">
        <v>925053</v>
      </c>
      <c r="I2834" s="22">
        <v>383897.03311359999</v>
      </c>
      <c r="J2834" s="21" t="s">
        <v>3326</v>
      </c>
      <c r="K2834" s="21"/>
      <c r="L2834" s="22">
        <v>28369035</v>
      </c>
      <c r="M2834" s="22">
        <v>0</v>
      </c>
      <c r="N2834" s="21" t="s">
        <v>12539</v>
      </c>
      <c r="O2834" s="8">
        <v>44496</v>
      </c>
      <c r="P2834" s="21" t="s">
        <v>12566</v>
      </c>
      <c r="Q2834" s="22">
        <f>Table1_2[[#This Row],[Bank Deposit]]-Table1_2[[#This Row],[Saving Accounts]]</f>
        <v>541155.96688640001</v>
      </c>
      <c r="R2834" s="22">
        <f>IF(AND(Table1_2[[#This Row],[Bank Deposit]]&gt;=500000),Table1_2[[#This Row],[Bank Deposit]]+Table1_2[[#This Row],[Bank Deposit]]*0.02,Table1_2[[#This Row],[Bank Deposit]])</f>
        <v>943554.06</v>
      </c>
    </row>
    <row r="2835" spans="1:18" x14ac:dyDescent="0.25">
      <c r="A2835" s="21" t="s">
        <v>6483</v>
      </c>
      <c r="B2835">
        <v>903375773</v>
      </c>
      <c r="C2835">
        <v>58</v>
      </c>
      <c r="D2835" s="8">
        <v>23521.5</v>
      </c>
      <c r="E2835" s="21" t="s">
        <v>12</v>
      </c>
      <c r="F2835" s="21" t="s">
        <v>256</v>
      </c>
      <c r="G2835" s="21" t="s">
        <v>4084</v>
      </c>
      <c r="H2835" s="22">
        <v>592417</v>
      </c>
      <c r="I2835" s="22">
        <v>305050.61515199998</v>
      </c>
      <c r="J2835" s="21" t="s">
        <v>6485</v>
      </c>
      <c r="K2835" s="21"/>
      <c r="L2835" s="22">
        <v>2114397824</v>
      </c>
      <c r="M2835" s="22">
        <v>0</v>
      </c>
      <c r="N2835" s="21" t="s">
        <v>12539</v>
      </c>
      <c r="O2835" s="8">
        <v>44235</v>
      </c>
      <c r="P2835" s="21" t="s">
        <v>12510</v>
      </c>
      <c r="Q2835" s="22">
        <f>Table1_2[[#This Row],[Bank Deposit]]-Table1_2[[#This Row],[Saving Accounts]]</f>
        <v>287366.38484800002</v>
      </c>
      <c r="R2835" s="22">
        <f>IF(AND(Table1_2[[#This Row],[Bank Deposit]]&gt;=500000),Table1_2[[#This Row],[Bank Deposit]]+Table1_2[[#This Row],[Bank Deposit]]*0.02,Table1_2[[#This Row],[Bank Deposit]])</f>
        <v>604265.34</v>
      </c>
    </row>
    <row r="2836" spans="1:18" x14ac:dyDescent="0.25">
      <c r="A2836" s="21" t="s">
        <v>7302</v>
      </c>
      <c r="B2836">
        <v>219258652</v>
      </c>
      <c r="C2836">
        <v>69</v>
      </c>
      <c r="D2836" s="8">
        <v>19503.75</v>
      </c>
      <c r="E2836" s="21" t="s">
        <v>12</v>
      </c>
      <c r="F2836" s="21" t="s">
        <v>1076</v>
      </c>
      <c r="G2836" s="21" t="s">
        <v>4058</v>
      </c>
      <c r="H2836" s="22">
        <v>147843</v>
      </c>
      <c r="I2836" s="22">
        <v>73435.691647500003</v>
      </c>
      <c r="J2836" s="21" t="s">
        <v>7304</v>
      </c>
      <c r="K2836" s="21"/>
      <c r="L2836" s="22">
        <v>4080547608</v>
      </c>
      <c r="M2836" s="22">
        <v>0</v>
      </c>
      <c r="N2836" s="21" t="s">
        <v>12505</v>
      </c>
      <c r="O2836" s="8">
        <v>44426</v>
      </c>
      <c r="P2836" s="21" t="s">
        <v>12506</v>
      </c>
      <c r="Q2836" s="22">
        <f>Table1_2[[#This Row],[Bank Deposit]]-Table1_2[[#This Row],[Saving Accounts]]</f>
        <v>74407.308352499997</v>
      </c>
      <c r="R2836" s="22">
        <f>IF(AND(Table1_2[[#This Row],[Bank Deposit]]&gt;=500000),Table1_2[[#This Row],[Bank Deposit]]+Table1_2[[#This Row],[Bank Deposit]]*0.02,Table1_2[[#This Row],[Bank Deposit]])</f>
        <v>147843</v>
      </c>
    </row>
    <row r="2837" spans="1:18" x14ac:dyDescent="0.25">
      <c r="A2837" s="21" t="s">
        <v>1811</v>
      </c>
      <c r="B2837">
        <v>796857761</v>
      </c>
      <c r="C2837">
        <v>53</v>
      </c>
      <c r="D2837" s="8">
        <v>25347.75</v>
      </c>
      <c r="E2837" s="21" t="s">
        <v>1094</v>
      </c>
      <c r="F2837" s="21" t="s">
        <v>1016</v>
      </c>
      <c r="G2837" s="21" t="s">
        <v>14</v>
      </c>
      <c r="H2837" s="22">
        <v>313186</v>
      </c>
      <c r="I2837" s="22">
        <v>108026.5041072</v>
      </c>
      <c r="J2837" s="21" t="s">
        <v>1813</v>
      </c>
      <c r="K2837" s="21"/>
      <c r="L2837" s="22">
        <v>440500638</v>
      </c>
      <c r="M2837" s="22">
        <v>0</v>
      </c>
      <c r="N2837" s="21" t="s">
        <v>12509</v>
      </c>
      <c r="O2837" s="8">
        <v>44508</v>
      </c>
      <c r="P2837" s="21" t="s">
        <v>12519</v>
      </c>
      <c r="Q2837" s="22">
        <f>Table1_2[[#This Row],[Bank Deposit]]-Table1_2[[#This Row],[Saving Accounts]]</f>
        <v>205159.49589279998</v>
      </c>
      <c r="R2837" s="22">
        <f>IF(AND(Table1_2[[#This Row],[Bank Deposit]]&gt;=500000),Table1_2[[#This Row],[Bank Deposit]]+Table1_2[[#This Row],[Bank Deposit]]*0.02,Table1_2[[#This Row],[Bank Deposit]])</f>
        <v>313186</v>
      </c>
    </row>
    <row r="2838" spans="1:18" x14ac:dyDescent="0.25">
      <c r="A2838" s="21" t="s">
        <v>933</v>
      </c>
      <c r="B2838">
        <v>803923948</v>
      </c>
      <c r="C2838">
        <v>20</v>
      </c>
      <c r="D2838" s="8">
        <v>37401</v>
      </c>
      <c r="E2838" s="21" t="s">
        <v>12</v>
      </c>
      <c r="F2838" s="21" t="s">
        <v>610</v>
      </c>
      <c r="G2838" s="21" t="s">
        <v>14</v>
      </c>
      <c r="H2838" s="22">
        <v>476646</v>
      </c>
      <c r="I2838" s="22">
        <v>357648.76804608002</v>
      </c>
      <c r="J2838" s="21" t="s">
        <v>935</v>
      </c>
      <c r="K2838" s="21"/>
      <c r="L2838" s="22">
        <v>1141695126</v>
      </c>
      <c r="M2838" s="22">
        <v>0</v>
      </c>
      <c r="N2838" s="21" t="s">
        <v>12522</v>
      </c>
      <c r="O2838" s="8">
        <v>44274</v>
      </c>
      <c r="P2838" s="21" t="s">
        <v>12510</v>
      </c>
      <c r="Q2838" s="22">
        <f>Table1_2[[#This Row],[Bank Deposit]]-Table1_2[[#This Row],[Saving Accounts]]</f>
        <v>118997.23195391998</v>
      </c>
      <c r="R2838" s="22">
        <f>IF(AND(Table1_2[[#This Row],[Bank Deposit]]&gt;=500000),Table1_2[[#This Row],[Bank Deposit]]+Table1_2[[#This Row],[Bank Deposit]]*0.02,Table1_2[[#This Row],[Bank Deposit]])</f>
        <v>476646</v>
      </c>
    </row>
    <row r="2839" spans="1:18" x14ac:dyDescent="0.25">
      <c r="A2839" s="21" t="s">
        <v>8916</v>
      </c>
      <c r="B2839">
        <v>523429584</v>
      </c>
      <c r="C2839">
        <v>18</v>
      </c>
      <c r="D2839" s="8">
        <v>38131.5</v>
      </c>
      <c r="E2839" s="21" t="s">
        <v>12</v>
      </c>
      <c r="F2839" s="21" t="s">
        <v>893</v>
      </c>
      <c r="G2839" s="21" t="s">
        <v>3820</v>
      </c>
      <c r="H2839" s="22">
        <v>246783</v>
      </c>
      <c r="I2839" s="22">
        <v>170306.17199999999</v>
      </c>
      <c r="J2839" s="21" t="s">
        <v>8918</v>
      </c>
      <c r="K2839" s="21"/>
      <c r="L2839" s="22">
        <v>1970793088</v>
      </c>
      <c r="M2839" s="22">
        <v>0</v>
      </c>
      <c r="N2839" s="21" t="s">
        <v>12505</v>
      </c>
      <c r="O2839" s="8">
        <v>44218</v>
      </c>
      <c r="P2839" s="21" t="s">
        <v>12512</v>
      </c>
      <c r="Q2839" s="22">
        <f>Table1_2[[#This Row],[Bank Deposit]]-Table1_2[[#This Row],[Saving Accounts]]</f>
        <v>76476.828000000009</v>
      </c>
      <c r="R2839" s="22">
        <f>IF(AND(Table1_2[[#This Row],[Bank Deposit]]&gt;=500000),Table1_2[[#This Row],[Bank Deposit]]+Table1_2[[#This Row],[Bank Deposit]]*0.02,Table1_2[[#This Row],[Bank Deposit]])</f>
        <v>246783</v>
      </c>
    </row>
    <row r="2840" spans="1:18" x14ac:dyDescent="0.25">
      <c r="A2840" s="21" t="s">
        <v>8185</v>
      </c>
      <c r="B2840">
        <v>109535553</v>
      </c>
      <c r="C2840">
        <v>17</v>
      </c>
      <c r="D2840" s="8">
        <v>38496.75</v>
      </c>
      <c r="E2840" s="21" t="s">
        <v>12</v>
      </c>
      <c r="F2840" s="21" t="s">
        <v>246</v>
      </c>
      <c r="G2840" s="21" t="s">
        <v>3331</v>
      </c>
      <c r="H2840" s="22">
        <v>1102563</v>
      </c>
      <c r="I2840" s="22">
        <v>239807.488518</v>
      </c>
      <c r="J2840" s="21" t="s">
        <v>8187</v>
      </c>
      <c r="K2840" s="21"/>
      <c r="L2840" s="22">
        <v>2394513134</v>
      </c>
      <c r="M2840" s="22">
        <v>0</v>
      </c>
      <c r="N2840" s="21" t="s">
        <v>12509</v>
      </c>
      <c r="O2840" s="8">
        <v>44534</v>
      </c>
      <c r="P2840" s="21" t="s">
        <v>12519</v>
      </c>
      <c r="Q2840" s="22">
        <f>Table1_2[[#This Row],[Bank Deposit]]-Table1_2[[#This Row],[Saving Accounts]]</f>
        <v>862755.511482</v>
      </c>
      <c r="R2840" s="22">
        <f>IF(AND(Table1_2[[#This Row],[Bank Deposit]]&gt;=500000),Table1_2[[#This Row],[Bank Deposit]]+Table1_2[[#This Row],[Bank Deposit]]*0.02,Table1_2[[#This Row],[Bank Deposit]])</f>
        <v>1124614.26</v>
      </c>
    </row>
    <row r="2841" spans="1:18" x14ac:dyDescent="0.25">
      <c r="A2841" s="21" t="s">
        <v>746</v>
      </c>
      <c r="B2841">
        <v>269955394</v>
      </c>
      <c r="C2841">
        <v>28</v>
      </c>
      <c r="D2841" s="8">
        <v>34479</v>
      </c>
      <c r="E2841" s="21" t="s">
        <v>12</v>
      </c>
      <c r="F2841" s="21" t="s">
        <v>408</v>
      </c>
      <c r="G2841" s="21" t="s">
        <v>14</v>
      </c>
      <c r="H2841" s="22">
        <v>114657</v>
      </c>
      <c r="I2841" s="22">
        <v>90510.440679899999</v>
      </c>
      <c r="J2841" s="21" t="s">
        <v>748</v>
      </c>
      <c r="K2841" s="21"/>
      <c r="L2841" s="22">
        <v>2841858918</v>
      </c>
      <c r="M2841" s="22">
        <v>0</v>
      </c>
      <c r="N2841" s="21" t="s">
        <v>12525</v>
      </c>
      <c r="O2841" s="8">
        <v>44573</v>
      </c>
      <c r="P2841" s="21" t="s">
        <v>12506</v>
      </c>
      <c r="Q2841" s="22">
        <f>Table1_2[[#This Row],[Bank Deposit]]-Table1_2[[#This Row],[Saving Accounts]]</f>
        <v>24146.559320100001</v>
      </c>
      <c r="R2841" s="22">
        <f>IF(AND(Table1_2[[#This Row],[Bank Deposit]]&gt;=500000),Table1_2[[#This Row],[Bank Deposit]]+Table1_2[[#This Row],[Bank Deposit]]*0.02,Table1_2[[#This Row],[Bank Deposit]])</f>
        <v>114657</v>
      </c>
    </row>
    <row r="2842" spans="1:18" x14ac:dyDescent="0.25">
      <c r="A2842" s="21" t="s">
        <v>6662</v>
      </c>
      <c r="B2842">
        <v>742082111</v>
      </c>
      <c r="C2842">
        <v>76</v>
      </c>
      <c r="D2842" s="8">
        <v>16947</v>
      </c>
      <c r="E2842" s="21" t="s">
        <v>12</v>
      </c>
      <c r="F2842" s="21" t="s">
        <v>78</v>
      </c>
      <c r="G2842" s="21" t="s">
        <v>4066</v>
      </c>
      <c r="H2842" s="22">
        <v>855844</v>
      </c>
      <c r="I2842" s="22">
        <v>185162.13518400001</v>
      </c>
      <c r="J2842" s="21" t="s">
        <v>6664</v>
      </c>
      <c r="K2842" s="21"/>
      <c r="L2842" s="22">
        <v>1297524484</v>
      </c>
      <c r="M2842" s="22">
        <v>0</v>
      </c>
      <c r="N2842" s="21" t="s">
        <v>12522</v>
      </c>
      <c r="O2842" s="8">
        <v>44510</v>
      </c>
      <c r="P2842" s="21" t="s">
        <v>12510</v>
      </c>
      <c r="Q2842" s="22">
        <f>Table1_2[[#This Row],[Bank Deposit]]-Table1_2[[#This Row],[Saving Accounts]]</f>
        <v>670681.86481599999</v>
      </c>
      <c r="R2842" s="22">
        <f>IF(AND(Table1_2[[#This Row],[Bank Deposit]]&gt;=500000),Table1_2[[#This Row],[Bank Deposit]]+Table1_2[[#This Row],[Bank Deposit]]*0.02,Table1_2[[#This Row],[Bank Deposit]])</f>
        <v>872960.88</v>
      </c>
    </row>
    <row r="2843" spans="1:18" x14ac:dyDescent="0.25">
      <c r="A2843" s="21" t="s">
        <v>1152</v>
      </c>
      <c r="B2843">
        <v>925817645</v>
      </c>
      <c r="C2843">
        <v>72</v>
      </c>
      <c r="D2843" s="8">
        <v>18408</v>
      </c>
      <c r="E2843" s="21" t="s">
        <v>1094</v>
      </c>
      <c r="F2843" s="21" t="s">
        <v>241</v>
      </c>
      <c r="G2843" s="21" t="s">
        <v>14</v>
      </c>
      <c r="H2843" s="22">
        <v>618019</v>
      </c>
      <c r="I2843" s="22">
        <v>311392.12481760001</v>
      </c>
      <c r="J2843" s="21" t="s">
        <v>1154</v>
      </c>
      <c r="K2843" s="21"/>
      <c r="L2843" s="22">
        <v>580844352</v>
      </c>
      <c r="M2843" s="22">
        <v>0</v>
      </c>
      <c r="N2843" s="21" t="s">
        <v>12522</v>
      </c>
      <c r="O2843" s="8">
        <v>44220</v>
      </c>
      <c r="P2843" s="21" t="s">
        <v>12510</v>
      </c>
      <c r="Q2843" s="22">
        <f>Table1_2[[#This Row],[Bank Deposit]]-Table1_2[[#This Row],[Saving Accounts]]</f>
        <v>306626.87518239999</v>
      </c>
      <c r="R2843" s="22">
        <f>IF(AND(Table1_2[[#This Row],[Bank Deposit]]&gt;=500000),Table1_2[[#This Row],[Bank Deposit]]+Table1_2[[#This Row],[Bank Deposit]]*0.02,Table1_2[[#This Row],[Bank Deposit]])</f>
        <v>630379.38</v>
      </c>
    </row>
    <row r="2844" spans="1:18" x14ac:dyDescent="0.25">
      <c r="A2844" s="21" t="s">
        <v>8550</v>
      </c>
      <c r="B2844">
        <v>540646135</v>
      </c>
      <c r="C2844">
        <v>43</v>
      </c>
      <c r="D2844" s="8">
        <v>29000.25</v>
      </c>
      <c r="E2844" s="21" t="s">
        <v>12</v>
      </c>
      <c r="F2844" s="21" t="s">
        <v>1469</v>
      </c>
      <c r="G2844" s="21" t="s">
        <v>2773</v>
      </c>
      <c r="H2844" s="22">
        <v>370594</v>
      </c>
      <c r="I2844" s="22">
        <v>74588.001806400003</v>
      </c>
      <c r="J2844" s="21" t="s">
        <v>8552</v>
      </c>
      <c r="K2844" s="21"/>
      <c r="L2844" s="22">
        <v>940548804</v>
      </c>
      <c r="M2844" s="22">
        <v>0</v>
      </c>
      <c r="N2844" s="21" t="s">
        <v>12522</v>
      </c>
      <c r="O2844" s="8">
        <v>44211</v>
      </c>
      <c r="P2844" s="21" t="s">
        <v>12510</v>
      </c>
      <c r="Q2844" s="22">
        <f>Table1_2[[#This Row],[Bank Deposit]]-Table1_2[[#This Row],[Saving Accounts]]</f>
        <v>296005.99819359998</v>
      </c>
      <c r="R2844" s="22">
        <f>IF(AND(Table1_2[[#This Row],[Bank Deposit]]&gt;=500000),Table1_2[[#This Row],[Bank Deposit]]+Table1_2[[#This Row],[Bank Deposit]]*0.02,Table1_2[[#This Row],[Bank Deposit]])</f>
        <v>370594</v>
      </c>
    </row>
    <row r="2845" spans="1:18" x14ac:dyDescent="0.25">
      <c r="A2845" s="21" t="s">
        <v>5590</v>
      </c>
      <c r="B2845">
        <v>912042678</v>
      </c>
      <c r="C2845">
        <v>64</v>
      </c>
      <c r="D2845" s="8">
        <v>21330</v>
      </c>
      <c r="E2845" s="21" t="s">
        <v>1094</v>
      </c>
      <c r="F2845" s="21" t="s">
        <v>13</v>
      </c>
      <c r="G2845" s="21" t="s">
        <v>4054</v>
      </c>
      <c r="H2845" s="22">
        <v>380148</v>
      </c>
      <c r="I2845" s="22">
        <v>183999.75651832001</v>
      </c>
      <c r="J2845" s="21" t="s">
        <v>5592</v>
      </c>
      <c r="K2845" s="21"/>
      <c r="L2845" s="22">
        <v>154270545</v>
      </c>
      <c r="M2845" s="22">
        <v>0</v>
      </c>
      <c r="N2845" s="21" t="s">
        <v>12539</v>
      </c>
      <c r="O2845" s="8">
        <v>44229</v>
      </c>
      <c r="P2845" s="21" t="s">
        <v>12510</v>
      </c>
      <c r="Q2845" s="22">
        <f>Table1_2[[#This Row],[Bank Deposit]]-Table1_2[[#This Row],[Saving Accounts]]</f>
        <v>196148.24348167999</v>
      </c>
      <c r="R2845" s="22">
        <f>IF(AND(Table1_2[[#This Row],[Bank Deposit]]&gt;=500000),Table1_2[[#This Row],[Bank Deposit]]+Table1_2[[#This Row],[Bank Deposit]]*0.02,Table1_2[[#This Row],[Bank Deposit]])</f>
        <v>380148</v>
      </c>
    </row>
    <row r="2846" spans="1:18" x14ac:dyDescent="0.25">
      <c r="A2846" s="21" t="s">
        <v>6856</v>
      </c>
      <c r="B2846">
        <v>346081022</v>
      </c>
      <c r="C2846">
        <v>66</v>
      </c>
      <c r="D2846" s="8">
        <v>20599.5</v>
      </c>
      <c r="E2846" s="21" t="s">
        <v>12</v>
      </c>
      <c r="F2846" s="21" t="s">
        <v>2311</v>
      </c>
      <c r="G2846" s="21" t="s">
        <v>4084</v>
      </c>
      <c r="H2846" s="22">
        <v>448356</v>
      </c>
      <c r="I2846" s="22">
        <v>378131.88140000001</v>
      </c>
      <c r="J2846" s="21" t="s">
        <v>6858</v>
      </c>
      <c r="K2846" s="21"/>
      <c r="L2846" s="22">
        <v>3735283188</v>
      </c>
      <c r="M2846" s="22">
        <v>0</v>
      </c>
      <c r="N2846" s="21" t="s">
        <v>12539</v>
      </c>
      <c r="O2846" s="8">
        <v>44593</v>
      </c>
      <c r="P2846" s="21" t="s">
        <v>12566</v>
      </c>
      <c r="Q2846" s="22">
        <f>Table1_2[[#This Row],[Bank Deposit]]-Table1_2[[#This Row],[Saving Accounts]]</f>
        <v>70224.118599999987</v>
      </c>
      <c r="R2846" s="22">
        <f>IF(AND(Table1_2[[#This Row],[Bank Deposit]]&gt;=500000),Table1_2[[#This Row],[Bank Deposit]]+Table1_2[[#This Row],[Bank Deposit]]*0.02,Table1_2[[#This Row],[Bank Deposit]])</f>
        <v>448356</v>
      </c>
    </row>
    <row r="2847" spans="1:18" x14ac:dyDescent="0.25">
      <c r="A2847" s="21" t="s">
        <v>6246</v>
      </c>
      <c r="B2847">
        <v>144352360</v>
      </c>
      <c r="C2847">
        <v>83</v>
      </c>
      <c r="D2847" s="8">
        <v>14390.25</v>
      </c>
      <c r="E2847" s="21" t="s">
        <v>12</v>
      </c>
      <c r="F2847" s="21" t="s">
        <v>286</v>
      </c>
      <c r="G2847" s="21" t="s">
        <v>4066</v>
      </c>
      <c r="H2847" s="22">
        <v>211849</v>
      </c>
      <c r="I2847" s="22">
        <v>65815.876203000007</v>
      </c>
      <c r="J2847" s="21" t="s">
        <v>6248</v>
      </c>
      <c r="K2847" s="21"/>
      <c r="L2847" s="22">
        <v>8518104</v>
      </c>
      <c r="M2847" s="22">
        <v>57099328</v>
      </c>
      <c r="N2847" s="21" t="s">
        <v>12515</v>
      </c>
      <c r="O2847" s="8">
        <v>44481</v>
      </c>
      <c r="P2847" s="21" t="s">
        <v>12516</v>
      </c>
      <c r="Q2847" s="22">
        <f>Table1_2[[#This Row],[Bank Deposit]]-Table1_2[[#This Row],[Saving Accounts]]</f>
        <v>146033.12379699998</v>
      </c>
      <c r="R2847" s="22">
        <f>IF(AND(Table1_2[[#This Row],[Bank Deposit]]&gt;=500000),Table1_2[[#This Row],[Bank Deposit]]+Table1_2[[#This Row],[Bank Deposit]]*0.02,Table1_2[[#This Row],[Bank Deposit]])</f>
        <v>211849</v>
      </c>
    </row>
    <row r="2848" spans="1:18" x14ac:dyDescent="0.25">
      <c r="A2848" s="21" t="s">
        <v>4973</v>
      </c>
      <c r="B2848">
        <v>309373814</v>
      </c>
      <c r="C2848">
        <v>62</v>
      </c>
      <c r="D2848" s="8">
        <v>22060.5</v>
      </c>
      <c r="E2848" s="21" t="s">
        <v>1094</v>
      </c>
      <c r="F2848" s="21" t="s">
        <v>1054</v>
      </c>
      <c r="G2848" s="21" t="s">
        <v>4058</v>
      </c>
      <c r="H2848" s="22">
        <v>2939594</v>
      </c>
      <c r="I2848" s="22">
        <v>644540.55465986999</v>
      </c>
      <c r="J2848" s="21" t="s">
        <v>4975</v>
      </c>
      <c r="K2848" s="21"/>
      <c r="L2848" s="22">
        <v>622197912</v>
      </c>
      <c r="M2848" s="22">
        <v>0</v>
      </c>
      <c r="N2848" s="21" t="s">
        <v>12525</v>
      </c>
      <c r="O2848" s="8">
        <v>44405</v>
      </c>
      <c r="P2848" s="21" t="s">
        <v>12564</v>
      </c>
      <c r="Q2848" s="22">
        <f>Table1_2[[#This Row],[Bank Deposit]]-Table1_2[[#This Row],[Saving Accounts]]</f>
        <v>2295053.44534013</v>
      </c>
      <c r="R2848" s="22">
        <f>IF(AND(Table1_2[[#This Row],[Bank Deposit]]&gt;=500000),Table1_2[[#This Row],[Bank Deposit]]+Table1_2[[#This Row],[Bank Deposit]]*0.02,Table1_2[[#This Row],[Bank Deposit]])</f>
        <v>2998385.88</v>
      </c>
    </row>
    <row r="2849" spans="1:18" x14ac:dyDescent="0.25">
      <c r="A2849" s="21" t="s">
        <v>5899</v>
      </c>
      <c r="B2849">
        <v>788106278</v>
      </c>
      <c r="C2849">
        <v>35</v>
      </c>
      <c r="D2849" s="8">
        <v>31922.25</v>
      </c>
      <c r="E2849" s="21" t="s">
        <v>12</v>
      </c>
      <c r="F2849" s="21" t="s">
        <v>4364</v>
      </c>
      <c r="G2849" s="21" t="s">
        <v>4148</v>
      </c>
      <c r="H2849" s="22">
        <v>450525</v>
      </c>
      <c r="I2849" s="22">
        <v>169226.53687392001</v>
      </c>
      <c r="J2849" s="21" t="s">
        <v>5901</v>
      </c>
      <c r="K2849" s="21"/>
      <c r="L2849" s="22">
        <v>573364736</v>
      </c>
      <c r="M2849" s="22">
        <v>0</v>
      </c>
      <c r="N2849" s="21" t="s">
        <v>12509</v>
      </c>
      <c r="O2849" s="8">
        <v>44273</v>
      </c>
      <c r="P2849" s="21" t="s">
        <v>12510</v>
      </c>
      <c r="Q2849" s="22">
        <f>Table1_2[[#This Row],[Bank Deposit]]-Table1_2[[#This Row],[Saving Accounts]]</f>
        <v>281298.46312607999</v>
      </c>
      <c r="R2849" s="22">
        <f>IF(AND(Table1_2[[#This Row],[Bank Deposit]]&gt;=500000),Table1_2[[#This Row],[Bank Deposit]]+Table1_2[[#This Row],[Bank Deposit]]*0.02,Table1_2[[#This Row],[Bank Deposit]])</f>
        <v>450525</v>
      </c>
    </row>
    <row r="2850" spans="1:18" x14ac:dyDescent="0.25">
      <c r="A2850" s="21" t="s">
        <v>8481</v>
      </c>
      <c r="B2850">
        <v>582690079</v>
      </c>
      <c r="C2850">
        <v>73</v>
      </c>
      <c r="D2850" s="8">
        <v>18042.75</v>
      </c>
      <c r="E2850" s="21" t="s">
        <v>12</v>
      </c>
      <c r="F2850" s="21" t="s">
        <v>139</v>
      </c>
      <c r="G2850" s="21" t="s">
        <v>2773</v>
      </c>
      <c r="H2850" s="22">
        <v>336955</v>
      </c>
      <c r="I2850" s="22">
        <v>179949.13058751999</v>
      </c>
      <c r="J2850" s="21" t="s">
        <v>8483</v>
      </c>
      <c r="K2850" s="21"/>
      <c r="L2850" s="22">
        <v>11845197</v>
      </c>
      <c r="M2850" s="22">
        <v>0</v>
      </c>
      <c r="N2850" s="21" t="s">
        <v>12539</v>
      </c>
      <c r="O2850" s="8">
        <v>44342</v>
      </c>
      <c r="P2850" s="21" t="s">
        <v>12566</v>
      </c>
      <c r="Q2850" s="22">
        <f>Table1_2[[#This Row],[Bank Deposit]]-Table1_2[[#This Row],[Saving Accounts]]</f>
        <v>157005.86941248001</v>
      </c>
      <c r="R2850" s="22">
        <f>IF(AND(Table1_2[[#This Row],[Bank Deposit]]&gt;=500000),Table1_2[[#This Row],[Bank Deposit]]+Table1_2[[#This Row],[Bank Deposit]]*0.02,Table1_2[[#This Row],[Bank Deposit]])</f>
        <v>336955</v>
      </c>
    </row>
    <row r="2851" spans="1:18" x14ac:dyDescent="0.25">
      <c r="A2851" s="21" t="s">
        <v>3216</v>
      </c>
      <c r="B2851">
        <v>127626624</v>
      </c>
      <c r="C2851">
        <v>26</v>
      </c>
      <c r="D2851" s="8">
        <v>35209.5</v>
      </c>
      <c r="E2851" s="21" t="s">
        <v>1094</v>
      </c>
      <c r="F2851" s="21" t="s">
        <v>172</v>
      </c>
      <c r="G2851" s="21" t="s">
        <v>3058</v>
      </c>
      <c r="H2851" s="22">
        <v>556831</v>
      </c>
      <c r="I2851" s="22">
        <v>290498.52923699998</v>
      </c>
      <c r="J2851" s="21" t="s">
        <v>3218</v>
      </c>
      <c r="K2851" s="21"/>
      <c r="L2851" s="22">
        <v>791217</v>
      </c>
      <c r="M2851" s="22">
        <v>0</v>
      </c>
      <c r="N2851" s="21" t="s">
        <v>12525</v>
      </c>
      <c r="O2851" s="8">
        <v>44245</v>
      </c>
      <c r="P2851" s="21" t="s">
        <v>12506</v>
      </c>
      <c r="Q2851" s="22">
        <f>Table1_2[[#This Row],[Bank Deposit]]-Table1_2[[#This Row],[Saving Accounts]]</f>
        <v>266332.47076300002</v>
      </c>
      <c r="R2851" s="22">
        <f>IF(AND(Table1_2[[#This Row],[Bank Deposit]]&gt;=500000),Table1_2[[#This Row],[Bank Deposit]]+Table1_2[[#This Row],[Bank Deposit]]*0.02,Table1_2[[#This Row],[Bank Deposit]])</f>
        <v>567967.62</v>
      </c>
    </row>
    <row r="2852" spans="1:18" x14ac:dyDescent="0.25">
      <c r="A2852" s="21" t="s">
        <v>3879</v>
      </c>
      <c r="B2852">
        <v>598205796</v>
      </c>
      <c r="C2852">
        <v>51</v>
      </c>
      <c r="D2852" s="8">
        <v>26078.25</v>
      </c>
      <c r="E2852" s="21" t="s">
        <v>1094</v>
      </c>
      <c r="F2852" s="21" t="s">
        <v>1695</v>
      </c>
      <c r="G2852" s="21" t="s">
        <v>3820</v>
      </c>
      <c r="H2852" s="22">
        <v>141105</v>
      </c>
      <c r="I2852" s="22">
        <v>145355.31179519999</v>
      </c>
      <c r="J2852" s="21" t="s">
        <v>3881</v>
      </c>
      <c r="K2852" s="21"/>
      <c r="L2852" s="22">
        <v>2073959638</v>
      </c>
      <c r="M2852" s="22">
        <v>0</v>
      </c>
      <c r="N2852" s="21" t="s">
        <v>12505</v>
      </c>
      <c r="O2852" s="8">
        <v>44577</v>
      </c>
      <c r="P2852" s="21" t="s">
        <v>12506</v>
      </c>
      <c r="Q2852" s="22">
        <f>Table1_2[[#This Row],[Bank Deposit]]-Table1_2[[#This Row],[Saving Accounts]]</f>
        <v>-4250.3117951999884</v>
      </c>
      <c r="R2852" s="22">
        <f>IF(AND(Table1_2[[#This Row],[Bank Deposit]]&gt;=500000),Table1_2[[#This Row],[Bank Deposit]]+Table1_2[[#This Row],[Bank Deposit]]*0.02,Table1_2[[#This Row],[Bank Deposit]])</f>
        <v>141105</v>
      </c>
    </row>
    <row r="2853" spans="1:18" x14ac:dyDescent="0.25">
      <c r="A2853" s="21" t="s">
        <v>3835</v>
      </c>
      <c r="B2853">
        <v>241349621</v>
      </c>
      <c r="C2853">
        <v>29</v>
      </c>
      <c r="D2853" s="8">
        <v>34113.75</v>
      </c>
      <c r="E2853" s="21" t="s">
        <v>1094</v>
      </c>
      <c r="F2853" s="21" t="s">
        <v>251</v>
      </c>
      <c r="G2853" s="21" t="s">
        <v>3820</v>
      </c>
      <c r="H2853" s="22">
        <v>111513</v>
      </c>
      <c r="I2853" s="22">
        <v>87816.669695999997</v>
      </c>
      <c r="J2853" s="21" t="s">
        <v>3837</v>
      </c>
      <c r="K2853" s="21"/>
      <c r="L2853" s="22">
        <v>2205266274</v>
      </c>
      <c r="M2853" s="22">
        <v>0</v>
      </c>
      <c r="N2853" s="21" t="s">
        <v>12522</v>
      </c>
      <c r="O2853" s="8">
        <v>44414</v>
      </c>
      <c r="P2853" s="21" t="s">
        <v>12510</v>
      </c>
      <c r="Q2853" s="22">
        <f>Table1_2[[#This Row],[Bank Deposit]]-Table1_2[[#This Row],[Saving Accounts]]</f>
        <v>23696.330304000003</v>
      </c>
      <c r="R2853" s="22">
        <f>IF(AND(Table1_2[[#This Row],[Bank Deposit]]&gt;=500000),Table1_2[[#This Row],[Bank Deposit]]+Table1_2[[#This Row],[Bank Deposit]]*0.02,Table1_2[[#This Row],[Bank Deposit]])</f>
        <v>111513</v>
      </c>
    </row>
    <row r="2854" spans="1:18" x14ac:dyDescent="0.25">
      <c r="A2854" s="21" t="s">
        <v>5169</v>
      </c>
      <c r="B2854">
        <v>782785496</v>
      </c>
      <c r="C2854">
        <v>67</v>
      </c>
      <c r="D2854" s="8">
        <v>20234.25</v>
      </c>
      <c r="E2854" s="21" t="s">
        <v>1094</v>
      </c>
      <c r="F2854" s="21" t="s">
        <v>314</v>
      </c>
      <c r="G2854" s="21" t="s">
        <v>4148</v>
      </c>
      <c r="H2854" s="22">
        <v>764881</v>
      </c>
      <c r="I2854" s="22">
        <v>196319.54141184001</v>
      </c>
      <c r="J2854" s="21" t="s">
        <v>5171</v>
      </c>
      <c r="K2854" s="21"/>
      <c r="L2854" s="22">
        <v>718153074</v>
      </c>
      <c r="M2854" s="22">
        <v>0</v>
      </c>
      <c r="N2854" s="21" t="s">
        <v>12525</v>
      </c>
      <c r="O2854" s="8">
        <v>44606</v>
      </c>
      <c r="P2854" s="21" t="s">
        <v>12561</v>
      </c>
      <c r="Q2854" s="22">
        <f>Table1_2[[#This Row],[Bank Deposit]]-Table1_2[[#This Row],[Saving Accounts]]</f>
        <v>568561.45858815999</v>
      </c>
      <c r="R2854" s="22">
        <f>IF(AND(Table1_2[[#This Row],[Bank Deposit]]&gt;=500000),Table1_2[[#This Row],[Bank Deposit]]+Table1_2[[#This Row],[Bank Deposit]]*0.02,Table1_2[[#This Row],[Bank Deposit]])</f>
        <v>780178.62</v>
      </c>
    </row>
    <row r="2855" spans="1:18" x14ac:dyDescent="0.25">
      <c r="A2855" s="21" t="s">
        <v>6138</v>
      </c>
      <c r="B2855">
        <v>399531461</v>
      </c>
      <c r="C2855">
        <v>66</v>
      </c>
      <c r="D2855" s="8">
        <v>20599.5</v>
      </c>
      <c r="E2855" s="21" t="s">
        <v>12</v>
      </c>
      <c r="F2855" s="21" t="s">
        <v>1721</v>
      </c>
      <c r="G2855" s="21" t="s">
        <v>4105</v>
      </c>
      <c r="H2855" s="22">
        <v>757522</v>
      </c>
      <c r="I2855" s="22">
        <v>231388.54266527999</v>
      </c>
      <c r="J2855" s="21" t="s">
        <v>6140</v>
      </c>
      <c r="K2855" s="21"/>
      <c r="L2855" s="22">
        <v>2366801184</v>
      </c>
      <c r="M2855" s="22">
        <v>0</v>
      </c>
      <c r="N2855" s="21" t="s">
        <v>12522</v>
      </c>
      <c r="O2855" s="8">
        <v>44636</v>
      </c>
      <c r="P2855" s="21" t="s">
        <v>12510</v>
      </c>
      <c r="Q2855" s="22">
        <f>Table1_2[[#This Row],[Bank Deposit]]-Table1_2[[#This Row],[Saving Accounts]]</f>
        <v>526133.45733472006</v>
      </c>
      <c r="R2855" s="22">
        <f>IF(AND(Table1_2[[#This Row],[Bank Deposit]]&gt;=500000),Table1_2[[#This Row],[Bank Deposit]]+Table1_2[[#This Row],[Bank Deposit]]*0.02,Table1_2[[#This Row],[Bank Deposit]])</f>
        <v>772672.44</v>
      </c>
    </row>
    <row r="2856" spans="1:18" x14ac:dyDescent="0.25">
      <c r="A2856" s="21" t="s">
        <v>2443</v>
      </c>
      <c r="B2856">
        <v>838500892</v>
      </c>
      <c r="C2856">
        <v>40</v>
      </c>
      <c r="D2856" s="8">
        <v>30096</v>
      </c>
      <c r="E2856" s="21" t="s">
        <v>12</v>
      </c>
      <c r="F2856" s="21" t="s">
        <v>385</v>
      </c>
      <c r="G2856" s="21" t="s">
        <v>1964</v>
      </c>
      <c r="H2856" s="22">
        <v>604937</v>
      </c>
      <c r="I2856" s="22">
        <v>186717.86607936001</v>
      </c>
      <c r="J2856" s="21" t="s">
        <v>2445</v>
      </c>
      <c r="K2856" s="21"/>
      <c r="L2856" s="22">
        <v>769479228</v>
      </c>
      <c r="M2856" s="22">
        <v>0</v>
      </c>
      <c r="N2856" s="21" t="s">
        <v>12505</v>
      </c>
      <c r="O2856" s="8">
        <v>44662</v>
      </c>
      <c r="P2856" s="21" t="s">
        <v>12512</v>
      </c>
      <c r="Q2856" s="22">
        <f>Table1_2[[#This Row],[Bank Deposit]]-Table1_2[[#This Row],[Saving Accounts]]</f>
        <v>418219.13392063999</v>
      </c>
      <c r="R2856" s="22">
        <f>IF(AND(Table1_2[[#This Row],[Bank Deposit]]&gt;=500000),Table1_2[[#This Row],[Bank Deposit]]+Table1_2[[#This Row],[Bank Deposit]]*0.02,Table1_2[[#This Row],[Bank Deposit]])</f>
        <v>617035.74</v>
      </c>
    </row>
    <row r="2857" spans="1:18" x14ac:dyDescent="0.25">
      <c r="A2857" s="21" t="s">
        <v>5602</v>
      </c>
      <c r="B2857">
        <v>213205219</v>
      </c>
      <c r="C2857">
        <v>51</v>
      </c>
      <c r="D2857" s="8">
        <v>26078.25</v>
      </c>
      <c r="E2857" s="21" t="s">
        <v>1094</v>
      </c>
      <c r="F2857" s="21" t="s">
        <v>1304</v>
      </c>
      <c r="G2857" s="21" t="s">
        <v>4095</v>
      </c>
      <c r="H2857" s="22">
        <v>628660</v>
      </c>
      <c r="I2857" s="22">
        <v>352364.0412032</v>
      </c>
      <c r="J2857" s="21" t="s">
        <v>5604</v>
      </c>
      <c r="K2857" s="21"/>
      <c r="L2857" s="22">
        <v>36119475</v>
      </c>
      <c r="M2857" s="22">
        <v>0</v>
      </c>
      <c r="N2857" s="21" t="s">
        <v>12509</v>
      </c>
      <c r="O2857" s="8">
        <v>44443</v>
      </c>
      <c r="P2857" s="21" t="s">
        <v>12519</v>
      </c>
      <c r="Q2857" s="22">
        <f>Table1_2[[#This Row],[Bank Deposit]]-Table1_2[[#This Row],[Saving Accounts]]</f>
        <v>276295.9587968</v>
      </c>
      <c r="R2857" s="22">
        <f>IF(AND(Table1_2[[#This Row],[Bank Deposit]]&gt;=500000),Table1_2[[#This Row],[Bank Deposit]]+Table1_2[[#This Row],[Bank Deposit]]*0.02,Table1_2[[#This Row],[Bank Deposit]])</f>
        <v>641233.19999999995</v>
      </c>
    </row>
    <row r="2858" spans="1:18" x14ac:dyDescent="0.25">
      <c r="A2858" s="21" t="s">
        <v>1007</v>
      </c>
      <c r="B2858">
        <v>547781025</v>
      </c>
      <c r="C2858">
        <v>22</v>
      </c>
      <c r="D2858" s="8">
        <v>36670.5</v>
      </c>
      <c r="E2858" s="21" t="s">
        <v>12</v>
      </c>
      <c r="F2858" s="21" t="s">
        <v>422</v>
      </c>
      <c r="G2858" s="21" t="s">
        <v>14</v>
      </c>
      <c r="H2858" s="22">
        <v>707944</v>
      </c>
      <c r="I2858" s="22">
        <v>293291.2061604</v>
      </c>
      <c r="J2858" s="21" t="s">
        <v>1009</v>
      </c>
      <c r="K2858" s="21"/>
      <c r="L2858" s="22">
        <v>1852244415</v>
      </c>
      <c r="M2858" s="22">
        <v>22665436158</v>
      </c>
      <c r="N2858" s="21" t="s">
        <v>12515</v>
      </c>
      <c r="O2858" s="8">
        <v>44478</v>
      </c>
      <c r="P2858" s="21" t="s">
        <v>12527</v>
      </c>
      <c r="Q2858" s="22">
        <f>Table1_2[[#This Row],[Bank Deposit]]-Table1_2[[#This Row],[Saving Accounts]]</f>
        <v>414652.7938396</v>
      </c>
      <c r="R2858" s="22">
        <f>IF(AND(Table1_2[[#This Row],[Bank Deposit]]&gt;=500000),Table1_2[[#This Row],[Bank Deposit]]+Table1_2[[#This Row],[Bank Deposit]]*0.02,Table1_2[[#This Row],[Bank Deposit]])</f>
        <v>722102.88</v>
      </c>
    </row>
    <row r="2859" spans="1:18" x14ac:dyDescent="0.25">
      <c r="A2859" s="21" t="s">
        <v>2614</v>
      </c>
      <c r="B2859">
        <v>514798396</v>
      </c>
      <c r="C2859">
        <v>49</v>
      </c>
      <c r="D2859" s="8">
        <v>26808.75</v>
      </c>
      <c r="E2859" s="21" t="s">
        <v>12</v>
      </c>
      <c r="F2859" s="21" t="s">
        <v>499</v>
      </c>
      <c r="G2859" s="21" t="s">
        <v>1964</v>
      </c>
      <c r="H2859" s="22">
        <v>1988033</v>
      </c>
      <c r="I2859" s="22">
        <v>783688.37178239995</v>
      </c>
      <c r="J2859" s="21" t="s">
        <v>2616</v>
      </c>
      <c r="K2859" s="21"/>
      <c r="L2859" s="22">
        <v>258591243</v>
      </c>
      <c r="M2859" s="22">
        <v>0</v>
      </c>
      <c r="N2859" s="21" t="s">
        <v>12505</v>
      </c>
      <c r="O2859" s="8">
        <v>44202</v>
      </c>
      <c r="P2859" s="21" t="s">
        <v>12506</v>
      </c>
      <c r="Q2859" s="22">
        <f>Table1_2[[#This Row],[Bank Deposit]]-Table1_2[[#This Row],[Saving Accounts]]</f>
        <v>1204344.6282176001</v>
      </c>
      <c r="R2859" s="22">
        <f>IF(AND(Table1_2[[#This Row],[Bank Deposit]]&gt;=500000),Table1_2[[#This Row],[Bank Deposit]]+Table1_2[[#This Row],[Bank Deposit]]*0.02,Table1_2[[#This Row],[Bank Deposit]])</f>
        <v>2027793.66</v>
      </c>
    </row>
    <row r="2860" spans="1:18" x14ac:dyDescent="0.25">
      <c r="A2860" s="21" t="s">
        <v>4937</v>
      </c>
      <c r="B2860">
        <v>827906116</v>
      </c>
      <c r="C2860">
        <v>80</v>
      </c>
      <c r="D2860" s="8">
        <v>15486</v>
      </c>
      <c r="E2860" s="21" t="s">
        <v>1094</v>
      </c>
      <c r="F2860" s="21" t="s">
        <v>1047</v>
      </c>
      <c r="G2860" s="21" t="s">
        <v>4220</v>
      </c>
      <c r="H2860" s="22">
        <v>415274</v>
      </c>
      <c r="I2860" s="22">
        <v>58540.243335300001</v>
      </c>
      <c r="J2860" s="21" t="s">
        <v>4939</v>
      </c>
      <c r="K2860" s="21"/>
      <c r="L2860" s="22">
        <v>2558724012</v>
      </c>
      <c r="M2860" s="22">
        <v>0</v>
      </c>
      <c r="N2860" s="21" t="s">
        <v>12525</v>
      </c>
      <c r="O2860" s="8">
        <v>44212</v>
      </c>
      <c r="P2860" s="21" t="s">
        <v>12561</v>
      </c>
      <c r="Q2860" s="22">
        <f>Table1_2[[#This Row],[Bank Deposit]]-Table1_2[[#This Row],[Saving Accounts]]</f>
        <v>356733.75666469999</v>
      </c>
      <c r="R2860" s="22">
        <f>IF(AND(Table1_2[[#This Row],[Bank Deposit]]&gt;=500000),Table1_2[[#This Row],[Bank Deposit]]+Table1_2[[#This Row],[Bank Deposit]]*0.02,Table1_2[[#This Row],[Bank Deposit]])</f>
        <v>415274</v>
      </c>
    </row>
    <row r="2861" spans="1:18" x14ac:dyDescent="0.25">
      <c r="A2861" s="21" t="s">
        <v>2016</v>
      </c>
      <c r="B2861">
        <v>96082534</v>
      </c>
      <c r="C2861">
        <v>78</v>
      </c>
      <c r="D2861" s="8">
        <v>16216.5</v>
      </c>
      <c r="E2861" s="21" t="s">
        <v>1094</v>
      </c>
      <c r="F2861" s="21" t="s">
        <v>620</v>
      </c>
      <c r="G2861" s="21" t="s">
        <v>1964</v>
      </c>
      <c r="H2861" s="22">
        <v>367027</v>
      </c>
      <c r="I2861" s="22">
        <v>211869.9151212</v>
      </c>
      <c r="J2861" s="21" t="s">
        <v>2018</v>
      </c>
      <c r="K2861" s="21"/>
      <c r="L2861" s="22">
        <v>28761705</v>
      </c>
      <c r="M2861" s="22">
        <v>68106864</v>
      </c>
      <c r="N2861" s="21" t="s">
        <v>12515</v>
      </c>
      <c r="O2861" s="8">
        <v>44466</v>
      </c>
      <c r="P2861" s="21" t="s">
        <v>12506</v>
      </c>
      <c r="Q2861" s="22">
        <f>Table1_2[[#This Row],[Bank Deposit]]-Table1_2[[#This Row],[Saving Accounts]]</f>
        <v>155157.0848788</v>
      </c>
      <c r="R2861" s="22">
        <f>IF(AND(Table1_2[[#This Row],[Bank Deposit]]&gt;=500000),Table1_2[[#This Row],[Bank Deposit]]+Table1_2[[#This Row],[Bank Deposit]]*0.02,Table1_2[[#This Row],[Bank Deposit]])</f>
        <v>367027</v>
      </c>
    </row>
    <row r="2862" spans="1:18" x14ac:dyDescent="0.25">
      <c r="A2862" s="21" t="s">
        <v>4910</v>
      </c>
      <c r="B2862">
        <v>288641241</v>
      </c>
      <c r="C2862">
        <v>30</v>
      </c>
      <c r="D2862" s="8">
        <v>33748.5</v>
      </c>
      <c r="E2862" s="21" t="s">
        <v>1094</v>
      </c>
      <c r="F2862" s="21" t="s">
        <v>1799</v>
      </c>
      <c r="G2862" s="21" t="s">
        <v>4070</v>
      </c>
      <c r="H2862" s="22">
        <v>1309432</v>
      </c>
      <c r="I2862" s="22">
        <v>285210.56215040002</v>
      </c>
      <c r="J2862" s="21" t="s">
        <v>4912</v>
      </c>
      <c r="K2862" s="21"/>
      <c r="L2862" s="22">
        <v>1357965</v>
      </c>
      <c r="M2862" s="22">
        <v>0</v>
      </c>
      <c r="N2862" s="21" t="s">
        <v>12525</v>
      </c>
      <c r="O2862" s="8">
        <v>44213</v>
      </c>
      <c r="P2862" s="21" t="s">
        <v>12506</v>
      </c>
      <c r="Q2862" s="22">
        <f>Table1_2[[#This Row],[Bank Deposit]]-Table1_2[[#This Row],[Saving Accounts]]</f>
        <v>1024221.4378496</v>
      </c>
      <c r="R2862" s="22">
        <f>IF(AND(Table1_2[[#This Row],[Bank Deposit]]&gt;=500000),Table1_2[[#This Row],[Bank Deposit]]+Table1_2[[#This Row],[Bank Deposit]]*0.02,Table1_2[[#This Row],[Bank Deposit]])</f>
        <v>1335620.6399999999</v>
      </c>
    </row>
    <row r="2863" spans="1:18" x14ac:dyDescent="0.25">
      <c r="A2863" s="21" t="s">
        <v>4932</v>
      </c>
      <c r="B2863">
        <v>737120145</v>
      </c>
      <c r="C2863">
        <v>81</v>
      </c>
      <c r="D2863" s="8">
        <v>15120.75</v>
      </c>
      <c r="E2863" s="21" t="s">
        <v>1094</v>
      </c>
      <c r="F2863" s="21" t="s">
        <v>147</v>
      </c>
      <c r="G2863" s="21" t="s">
        <v>4088</v>
      </c>
      <c r="H2863" s="22">
        <v>166548</v>
      </c>
      <c r="I2863" s="22">
        <v>38909.700244799998</v>
      </c>
      <c r="J2863" s="21" t="s">
        <v>4934</v>
      </c>
      <c r="K2863" s="21"/>
      <c r="L2863" s="22">
        <v>5100663022</v>
      </c>
      <c r="M2863" s="22">
        <v>0</v>
      </c>
      <c r="N2863" s="21" t="s">
        <v>12539</v>
      </c>
      <c r="O2863" s="8">
        <v>44619</v>
      </c>
      <c r="P2863" s="21" t="s">
        <v>12566</v>
      </c>
      <c r="Q2863" s="22">
        <f>Table1_2[[#This Row],[Bank Deposit]]-Table1_2[[#This Row],[Saving Accounts]]</f>
        <v>127638.2997552</v>
      </c>
      <c r="R2863" s="22">
        <f>IF(AND(Table1_2[[#This Row],[Bank Deposit]]&gt;=500000),Table1_2[[#This Row],[Bank Deposit]]+Table1_2[[#This Row],[Bank Deposit]]*0.02,Table1_2[[#This Row],[Bank Deposit]])</f>
        <v>166548</v>
      </c>
    </row>
    <row r="2864" spans="1:18" x14ac:dyDescent="0.25">
      <c r="A2864" s="21" t="s">
        <v>7900</v>
      </c>
      <c r="B2864">
        <v>355200717</v>
      </c>
      <c r="C2864">
        <v>19</v>
      </c>
      <c r="D2864" s="8">
        <v>37766.25</v>
      </c>
      <c r="E2864" s="21" t="s">
        <v>12</v>
      </c>
      <c r="F2864" s="21" t="s">
        <v>2176</v>
      </c>
      <c r="G2864" s="21" t="s">
        <v>3583</v>
      </c>
      <c r="H2864" s="22">
        <v>61915</v>
      </c>
      <c r="I2864" s="22">
        <v>19924.529088800002</v>
      </c>
      <c r="J2864" s="21" t="s">
        <v>7902</v>
      </c>
      <c r="K2864" s="21"/>
      <c r="L2864" s="22">
        <v>3727893</v>
      </c>
      <c r="M2864" s="22">
        <v>0</v>
      </c>
      <c r="N2864" s="21" t="s">
        <v>12505</v>
      </c>
      <c r="O2864" s="8">
        <v>44581</v>
      </c>
      <c r="P2864" s="21" t="s">
        <v>12506</v>
      </c>
      <c r="Q2864" s="22">
        <f>Table1_2[[#This Row],[Bank Deposit]]-Table1_2[[#This Row],[Saving Accounts]]</f>
        <v>41990.470911199998</v>
      </c>
      <c r="R2864" s="22">
        <f>IF(AND(Table1_2[[#This Row],[Bank Deposit]]&gt;=500000),Table1_2[[#This Row],[Bank Deposit]]+Table1_2[[#This Row],[Bank Deposit]]*0.02,Table1_2[[#This Row],[Bank Deposit]])</f>
        <v>61915</v>
      </c>
    </row>
    <row r="2865" spans="1:18" x14ac:dyDescent="0.25">
      <c r="A2865" s="21" t="s">
        <v>254</v>
      </c>
      <c r="B2865">
        <v>124971917</v>
      </c>
      <c r="C2865">
        <v>53</v>
      </c>
      <c r="D2865" s="8">
        <v>25347.75</v>
      </c>
      <c r="E2865" s="21" t="s">
        <v>12</v>
      </c>
      <c r="F2865" s="21" t="s">
        <v>256</v>
      </c>
      <c r="G2865" s="21" t="s">
        <v>14</v>
      </c>
      <c r="H2865" s="22">
        <v>257313</v>
      </c>
      <c r="I2865" s="22">
        <v>104605.810344</v>
      </c>
      <c r="J2865" s="21" t="s">
        <v>258</v>
      </c>
      <c r="K2865" s="21"/>
      <c r="L2865" s="22">
        <v>1229470368</v>
      </c>
      <c r="M2865" s="22">
        <v>0</v>
      </c>
      <c r="N2865" s="21" t="s">
        <v>12539</v>
      </c>
      <c r="O2865" s="8">
        <v>44372</v>
      </c>
      <c r="P2865" s="21" t="s">
        <v>12512</v>
      </c>
      <c r="Q2865" s="22">
        <f>Table1_2[[#This Row],[Bank Deposit]]-Table1_2[[#This Row],[Saving Accounts]]</f>
        <v>152707.189656</v>
      </c>
      <c r="R2865" s="22">
        <f>IF(AND(Table1_2[[#This Row],[Bank Deposit]]&gt;=500000),Table1_2[[#This Row],[Bank Deposit]]+Table1_2[[#This Row],[Bank Deposit]]*0.02,Table1_2[[#This Row],[Bank Deposit]])</f>
        <v>257313</v>
      </c>
    </row>
    <row r="2866" spans="1:18" x14ac:dyDescent="0.25">
      <c r="A2866" s="21" t="s">
        <v>8367</v>
      </c>
      <c r="B2866">
        <v>107961266</v>
      </c>
      <c r="C2866">
        <v>75</v>
      </c>
      <c r="D2866" s="8">
        <v>17312.25</v>
      </c>
      <c r="E2866" s="21" t="s">
        <v>12</v>
      </c>
      <c r="F2866" s="21" t="s">
        <v>282</v>
      </c>
      <c r="G2866" s="21" t="s">
        <v>2773</v>
      </c>
      <c r="H2866" s="22">
        <v>229870</v>
      </c>
      <c r="I2866" s="22">
        <v>215158.76553599999</v>
      </c>
      <c r="J2866" s="21" t="s">
        <v>8369</v>
      </c>
      <c r="K2866" s="21"/>
      <c r="L2866" s="22">
        <v>849519216</v>
      </c>
      <c r="M2866" s="22">
        <v>0</v>
      </c>
      <c r="N2866" s="21" t="s">
        <v>12522</v>
      </c>
      <c r="O2866" s="8">
        <v>44344</v>
      </c>
      <c r="P2866" s="21" t="s">
        <v>12510</v>
      </c>
      <c r="Q2866" s="22">
        <f>Table1_2[[#This Row],[Bank Deposit]]-Table1_2[[#This Row],[Saving Accounts]]</f>
        <v>14711.234464000008</v>
      </c>
      <c r="R2866" s="22">
        <f>IF(AND(Table1_2[[#This Row],[Bank Deposit]]&gt;=500000),Table1_2[[#This Row],[Bank Deposit]]+Table1_2[[#This Row],[Bank Deposit]]*0.02,Table1_2[[#This Row],[Bank Deposit]])</f>
        <v>229870</v>
      </c>
    </row>
    <row r="2867" spans="1:18" x14ac:dyDescent="0.25">
      <c r="A2867" s="21" t="s">
        <v>4880</v>
      </c>
      <c r="B2867">
        <v>309942505</v>
      </c>
      <c r="C2867">
        <v>47</v>
      </c>
      <c r="D2867" s="8">
        <v>27539.25</v>
      </c>
      <c r="E2867" s="21" t="s">
        <v>1094</v>
      </c>
      <c r="F2867" s="21" t="s">
        <v>93</v>
      </c>
      <c r="G2867" s="21" t="s">
        <v>4058</v>
      </c>
      <c r="H2867" s="22">
        <v>229477</v>
      </c>
      <c r="I2867" s="22">
        <v>87840.434707199995</v>
      </c>
      <c r="J2867" s="21" t="s">
        <v>4882</v>
      </c>
      <c r="K2867" s="21"/>
      <c r="L2867" s="22">
        <v>372753381</v>
      </c>
      <c r="M2867" s="22">
        <v>756748224</v>
      </c>
      <c r="N2867" s="21" t="s">
        <v>12505</v>
      </c>
      <c r="O2867" s="8">
        <v>44327</v>
      </c>
      <c r="P2867" s="21" t="s">
        <v>12506</v>
      </c>
      <c r="Q2867" s="22">
        <f>Table1_2[[#This Row],[Bank Deposit]]-Table1_2[[#This Row],[Saving Accounts]]</f>
        <v>141636.56529280002</v>
      </c>
      <c r="R2867" s="22">
        <f>IF(AND(Table1_2[[#This Row],[Bank Deposit]]&gt;=500000),Table1_2[[#This Row],[Bank Deposit]]+Table1_2[[#This Row],[Bank Deposit]]*0.02,Table1_2[[#This Row],[Bank Deposit]])</f>
        <v>229477</v>
      </c>
    </row>
    <row r="2868" spans="1:18" x14ac:dyDescent="0.25">
      <c r="A2868" s="21" t="s">
        <v>4880</v>
      </c>
      <c r="B2868">
        <v>265615429</v>
      </c>
      <c r="C2868">
        <v>27</v>
      </c>
      <c r="D2868" s="8">
        <v>34844.25</v>
      </c>
      <c r="E2868" s="21" t="s">
        <v>12</v>
      </c>
      <c r="F2868" s="21" t="s">
        <v>172</v>
      </c>
      <c r="G2868" s="21" t="s">
        <v>3331</v>
      </c>
      <c r="H2868" s="22">
        <v>139803</v>
      </c>
      <c r="I2868" s="22">
        <v>58717.312335360002</v>
      </c>
      <c r="J2868" s="21" t="s">
        <v>8276</v>
      </c>
      <c r="K2868" s="21"/>
      <c r="L2868" s="22">
        <v>372753381</v>
      </c>
      <c r="M2868" s="22">
        <v>756748224</v>
      </c>
      <c r="N2868" s="21" t="s">
        <v>12515</v>
      </c>
      <c r="O2868" s="8">
        <v>44245</v>
      </c>
      <c r="P2868" s="21" t="s">
        <v>12516</v>
      </c>
      <c r="Q2868" s="22">
        <f>Table1_2[[#This Row],[Bank Deposit]]-Table1_2[[#This Row],[Saving Accounts]]</f>
        <v>81085.687664639991</v>
      </c>
      <c r="R2868" s="22">
        <f>IF(AND(Table1_2[[#This Row],[Bank Deposit]]&gt;=500000),Table1_2[[#This Row],[Bank Deposit]]+Table1_2[[#This Row],[Bank Deposit]]*0.02,Table1_2[[#This Row],[Bank Deposit]])</f>
        <v>139803</v>
      </c>
    </row>
    <row r="2869" spans="1:18" x14ac:dyDescent="0.25">
      <c r="A2869" s="21" t="s">
        <v>2601</v>
      </c>
      <c r="B2869">
        <v>136816964</v>
      </c>
      <c r="C2869">
        <v>47</v>
      </c>
      <c r="D2869" s="8">
        <v>27539.25</v>
      </c>
      <c r="E2869" s="21" t="s">
        <v>12</v>
      </c>
      <c r="F2869" s="21" t="s">
        <v>2602</v>
      </c>
      <c r="G2869" s="21" t="s">
        <v>1964</v>
      </c>
      <c r="H2869" s="22">
        <v>266295</v>
      </c>
      <c r="I2869" s="22">
        <v>303148.37783999997</v>
      </c>
      <c r="J2869" s="21" t="s">
        <v>2604</v>
      </c>
      <c r="K2869" s="21"/>
      <c r="L2869" s="22">
        <v>465503896</v>
      </c>
      <c r="M2869" s="22">
        <v>0</v>
      </c>
      <c r="N2869" s="21" t="s">
        <v>12522</v>
      </c>
      <c r="O2869" s="8">
        <v>44605</v>
      </c>
      <c r="P2869" s="21" t="s">
        <v>12512</v>
      </c>
      <c r="Q2869" s="22">
        <f>Table1_2[[#This Row],[Bank Deposit]]-Table1_2[[#This Row],[Saving Accounts]]</f>
        <v>-36853.377839999972</v>
      </c>
      <c r="R2869" s="22">
        <f>IF(AND(Table1_2[[#This Row],[Bank Deposit]]&gt;=500000),Table1_2[[#This Row],[Bank Deposit]]+Table1_2[[#This Row],[Bank Deposit]]*0.02,Table1_2[[#This Row],[Bank Deposit]])</f>
        <v>266295</v>
      </c>
    </row>
    <row r="2870" spans="1:18" x14ac:dyDescent="0.25">
      <c r="A2870" s="21" t="s">
        <v>7482</v>
      </c>
      <c r="B2870">
        <v>457442184</v>
      </c>
      <c r="C2870">
        <v>49</v>
      </c>
      <c r="D2870" s="8">
        <v>26808.75</v>
      </c>
      <c r="E2870" s="21" t="s">
        <v>12</v>
      </c>
      <c r="F2870" s="21" t="s">
        <v>1304</v>
      </c>
      <c r="G2870" s="21" t="s">
        <v>4220</v>
      </c>
      <c r="H2870" s="22">
        <v>522544</v>
      </c>
      <c r="I2870" s="22">
        <v>60404.164632</v>
      </c>
      <c r="J2870" s="21" t="s">
        <v>7484</v>
      </c>
      <c r="K2870" s="21"/>
      <c r="L2870" s="22">
        <v>561291115</v>
      </c>
      <c r="M2870" s="22">
        <v>0</v>
      </c>
      <c r="N2870" s="21" t="s">
        <v>12539</v>
      </c>
      <c r="O2870" s="8">
        <v>44549</v>
      </c>
      <c r="P2870" s="21" t="s">
        <v>12566</v>
      </c>
      <c r="Q2870" s="22">
        <f>Table1_2[[#This Row],[Bank Deposit]]-Table1_2[[#This Row],[Saving Accounts]]</f>
        <v>462139.83536799997</v>
      </c>
      <c r="R2870" s="22">
        <f>IF(AND(Table1_2[[#This Row],[Bank Deposit]]&gt;=500000),Table1_2[[#This Row],[Bank Deposit]]+Table1_2[[#This Row],[Bank Deposit]]*0.02,Table1_2[[#This Row],[Bank Deposit]])</f>
        <v>532994.88</v>
      </c>
    </row>
    <row r="2871" spans="1:18" x14ac:dyDescent="0.25">
      <c r="A2871" s="21" t="s">
        <v>6266</v>
      </c>
      <c r="B2871">
        <v>198335679</v>
      </c>
      <c r="C2871">
        <v>75</v>
      </c>
      <c r="D2871" s="8">
        <v>17312.25</v>
      </c>
      <c r="E2871" s="21" t="s">
        <v>12</v>
      </c>
      <c r="F2871" s="21" t="s">
        <v>336</v>
      </c>
      <c r="G2871" s="21" t="s">
        <v>4105</v>
      </c>
      <c r="H2871" s="22">
        <v>541415</v>
      </c>
      <c r="I2871" s="22">
        <v>215114.72926416001</v>
      </c>
      <c r="J2871" s="21" t="s">
        <v>6268</v>
      </c>
      <c r="K2871" s="21"/>
      <c r="L2871" s="22">
        <v>3420683712</v>
      </c>
      <c r="M2871" s="22">
        <v>834035832</v>
      </c>
      <c r="N2871" s="21" t="s">
        <v>12515</v>
      </c>
      <c r="O2871" s="8">
        <v>44643</v>
      </c>
      <c r="P2871" s="21" t="s">
        <v>12527</v>
      </c>
      <c r="Q2871" s="22">
        <f>Table1_2[[#This Row],[Bank Deposit]]-Table1_2[[#This Row],[Saving Accounts]]</f>
        <v>326300.27073583996</v>
      </c>
      <c r="R2871" s="22">
        <f>IF(AND(Table1_2[[#This Row],[Bank Deposit]]&gt;=500000),Table1_2[[#This Row],[Bank Deposit]]+Table1_2[[#This Row],[Bank Deposit]]*0.02,Table1_2[[#This Row],[Bank Deposit]])</f>
        <v>552243.30000000005</v>
      </c>
    </row>
    <row r="2872" spans="1:18" x14ac:dyDescent="0.25">
      <c r="A2872" s="21" t="s">
        <v>8472</v>
      </c>
      <c r="B2872">
        <v>826220444</v>
      </c>
      <c r="C2872">
        <v>75</v>
      </c>
      <c r="D2872" s="8">
        <v>17312.25</v>
      </c>
      <c r="E2872" s="21" t="s">
        <v>12</v>
      </c>
      <c r="F2872" s="21" t="s">
        <v>381</v>
      </c>
      <c r="G2872" s="21" t="s">
        <v>2773</v>
      </c>
      <c r="H2872" s="22">
        <v>821381</v>
      </c>
      <c r="I2872" s="22">
        <v>344331.76277159998</v>
      </c>
      <c r="J2872" s="21" t="s">
        <v>8474</v>
      </c>
      <c r="K2872" s="21"/>
      <c r="L2872" s="22">
        <v>1822703001</v>
      </c>
      <c r="M2872" s="22">
        <v>0</v>
      </c>
      <c r="N2872" s="21" t="s">
        <v>12505</v>
      </c>
      <c r="O2872" s="8">
        <v>44615</v>
      </c>
      <c r="P2872" s="21" t="s">
        <v>12564</v>
      </c>
      <c r="Q2872" s="22">
        <f>Table1_2[[#This Row],[Bank Deposit]]-Table1_2[[#This Row],[Saving Accounts]]</f>
        <v>477049.23722840002</v>
      </c>
      <c r="R2872" s="22">
        <f>IF(AND(Table1_2[[#This Row],[Bank Deposit]]&gt;=500000),Table1_2[[#This Row],[Bank Deposit]]+Table1_2[[#This Row],[Bank Deposit]]*0.02,Table1_2[[#This Row],[Bank Deposit]])</f>
        <v>837808.62</v>
      </c>
    </row>
    <row r="2873" spans="1:18" x14ac:dyDescent="0.25">
      <c r="A2873" s="21" t="s">
        <v>964</v>
      </c>
      <c r="B2873">
        <v>877065362</v>
      </c>
      <c r="C2873">
        <v>61</v>
      </c>
      <c r="D2873" s="8">
        <v>22425.75</v>
      </c>
      <c r="E2873" s="21" t="s">
        <v>12</v>
      </c>
      <c r="F2873" s="21" t="s">
        <v>965</v>
      </c>
      <c r="G2873" s="21" t="s">
        <v>14</v>
      </c>
      <c r="H2873" s="22">
        <v>443692</v>
      </c>
      <c r="I2873" s="22">
        <v>71372.346788159994</v>
      </c>
      <c r="J2873" s="21" t="s">
        <v>967</v>
      </c>
      <c r="K2873" s="21"/>
      <c r="L2873" s="22">
        <v>40765887</v>
      </c>
      <c r="M2873" s="22">
        <v>0</v>
      </c>
      <c r="N2873" s="21" t="s">
        <v>12505</v>
      </c>
      <c r="O2873" s="8">
        <v>44399</v>
      </c>
      <c r="P2873" s="21" t="s">
        <v>12506</v>
      </c>
      <c r="Q2873" s="22">
        <f>Table1_2[[#This Row],[Bank Deposit]]-Table1_2[[#This Row],[Saving Accounts]]</f>
        <v>372319.65321184002</v>
      </c>
      <c r="R2873" s="22">
        <f>IF(AND(Table1_2[[#This Row],[Bank Deposit]]&gt;=500000),Table1_2[[#This Row],[Bank Deposit]]+Table1_2[[#This Row],[Bank Deposit]]*0.02,Table1_2[[#This Row],[Bank Deposit]])</f>
        <v>443692</v>
      </c>
    </row>
    <row r="2874" spans="1:18" x14ac:dyDescent="0.25">
      <c r="A2874" s="21" t="s">
        <v>3926</v>
      </c>
      <c r="B2874">
        <v>177481325</v>
      </c>
      <c r="C2874">
        <v>61</v>
      </c>
      <c r="D2874" s="8">
        <v>22425.75</v>
      </c>
      <c r="E2874" s="21" t="s">
        <v>1094</v>
      </c>
      <c r="F2874" s="21" t="s">
        <v>620</v>
      </c>
      <c r="G2874" s="21" t="s">
        <v>3820</v>
      </c>
      <c r="H2874" s="22">
        <v>444258</v>
      </c>
      <c r="I2874" s="22">
        <v>148663.87913888</v>
      </c>
      <c r="J2874" s="21" t="s">
        <v>3928</v>
      </c>
      <c r="K2874" s="21"/>
      <c r="L2874" s="22">
        <v>69314128</v>
      </c>
      <c r="M2874" s="22">
        <v>0</v>
      </c>
      <c r="N2874" s="21" t="s">
        <v>12505</v>
      </c>
      <c r="O2874" s="8">
        <v>44443</v>
      </c>
      <c r="P2874" s="21" t="s">
        <v>12564</v>
      </c>
      <c r="Q2874" s="22">
        <f>Table1_2[[#This Row],[Bank Deposit]]-Table1_2[[#This Row],[Saving Accounts]]</f>
        <v>295594.12086112</v>
      </c>
      <c r="R2874" s="22">
        <f>IF(AND(Table1_2[[#This Row],[Bank Deposit]]&gt;=500000),Table1_2[[#This Row],[Bank Deposit]]+Table1_2[[#This Row],[Bank Deposit]]*0.02,Table1_2[[#This Row],[Bank Deposit]])</f>
        <v>444258</v>
      </c>
    </row>
    <row r="2875" spans="1:18" x14ac:dyDescent="0.25">
      <c r="A2875" s="21" t="s">
        <v>2185</v>
      </c>
      <c r="B2875">
        <v>936996307</v>
      </c>
      <c r="C2875">
        <v>71</v>
      </c>
      <c r="D2875" s="8">
        <v>18773.25</v>
      </c>
      <c r="E2875" s="21" t="s">
        <v>1094</v>
      </c>
      <c r="F2875" s="21" t="s">
        <v>1004</v>
      </c>
      <c r="G2875" s="21" t="s">
        <v>1964</v>
      </c>
      <c r="H2875" s="22">
        <v>635382</v>
      </c>
      <c r="I2875" s="22">
        <v>331559.38000224001</v>
      </c>
      <c r="J2875" s="21" t="s">
        <v>2187</v>
      </c>
      <c r="K2875" s="21"/>
      <c r="L2875" s="22">
        <v>3361207304</v>
      </c>
      <c r="M2875" s="22">
        <v>0</v>
      </c>
      <c r="N2875" s="21" t="s">
        <v>12509</v>
      </c>
      <c r="O2875" s="8">
        <v>44497</v>
      </c>
      <c r="P2875" s="21" t="s">
        <v>12519</v>
      </c>
      <c r="Q2875" s="22">
        <f>Table1_2[[#This Row],[Bank Deposit]]-Table1_2[[#This Row],[Saving Accounts]]</f>
        <v>303822.61999775999</v>
      </c>
      <c r="R2875" s="22">
        <f>IF(AND(Table1_2[[#This Row],[Bank Deposit]]&gt;=500000),Table1_2[[#This Row],[Bank Deposit]]+Table1_2[[#This Row],[Bank Deposit]]*0.02,Table1_2[[#This Row],[Bank Deposit]])</f>
        <v>648089.64</v>
      </c>
    </row>
    <row r="2876" spans="1:18" x14ac:dyDescent="0.25">
      <c r="A2876" s="21" t="s">
        <v>7968</v>
      </c>
      <c r="B2876">
        <v>172315859</v>
      </c>
      <c r="C2876">
        <v>18</v>
      </c>
      <c r="D2876" s="8">
        <v>38131.5</v>
      </c>
      <c r="E2876" s="21" t="s">
        <v>12</v>
      </c>
      <c r="F2876" s="21" t="s">
        <v>602</v>
      </c>
      <c r="G2876" s="21" t="s">
        <v>3583</v>
      </c>
      <c r="H2876" s="22">
        <v>115189</v>
      </c>
      <c r="I2876" s="22">
        <v>171290.24183700001</v>
      </c>
      <c r="J2876" s="21" t="s">
        <v>7970</v>
      </c>
      <c r="K2876" s="21"/>
      <c r="L2876" s="22">
        <v>931574952</v>
      </c>
      <c r="M2876" s="22">
        <v>0</v>
      </c>
      <c r="N2876" s="21" t="s">
        <v>12505</v>
      </c>
      <c r="O2876" s="8">
        <v>44365</v>
      </c>
      <c r="P2876" s="21" t="s">
        <v>12506</v>
      </c>
      <c r="Q2876" s="22">
        <f>Table1_2[[#This Row],[Bank Deposit]]-Table1_2[[#This Row],[Saving Accounts]]</f>
        <v>-56101.241837000009</v>
      </c>
      <c r="R2876" s="22">
        <f>IF(AND(Table1_2[[#This Row],[Bank Deposit]]&gt;=500000),Table1_2[[#This Row],[Bank Deposit]]+Table1_2[[#This Row],[Bank Deposit]]*0.02,Table1_2[[#This Row],[Bank Deposit]])</f>
        <v>115189</v>
      </c>
    </row>
    <row r="2877" spans="1:18" x14ac:dyDescent="0.25">
      <c r="A2877" s="21" t="s">
        <v>1082</v>
      </c>
      <c r="B2877">
        <v>553069848</v>
      </c>
      <c r="C2877">
        <v>28</v>
      </c>
      <c r="D2877" s="8">
        <v>34479</v>
      </c>
      <c r="E2877" s="21" t="s">
        <v>12</v>
      </c>
      <c r="F2877" s="21" t="s">
        <v>1083</v>
      </c>
      <c r="G2877" s="21" t="s">
        <v>14</v>
      </c>
      <c r="H2877" s="22">
        <v>28888</v>
      </c>
      <c r="I2877" s="22">
        <v>17332.734326400001</v>
      </c>
      <c r="J2877" s="21" t="s">
        <v>1085</v>
      </c>
      <c r="K2877" s="21"/>
      <c r="L2877" s="22">
        <v>1196080611</v>
      </c>
      <c r="M2877" s="22">
        <v>0</v>
      </c>
      <c r="N2877" s="21" t="s">
        <v>12509</v>
      </c>
      <c r="O2877" s="8">
        <v>44277</v>
      </c>
      <c r="P2877" s="21" t="s">
        <v>12519</v>
      </c>
      <c r="Q2877" s="22">
        <f>Table1_2[[#This Row],[Bank Deposit]]-Table1_2[[#This Row],[Saving Accounts]]</f>
        <v>11555.265673599999</v>
      </c>
      <c r="R2877" s="22">
        <f>IF(AND(Table1_2[[#This Row],[Bank Deposit]]&gt;=500000),Table1_2[[#This Row],[Bank Deposit]]+Table1_2[[#This Row],[Bank Deposit]]*0.02,Table1_2[[#This Row],[Bank Deposit]])</f>
        <v>28888</v>
      </c>
    </row>
    <row r="2878" spans="1:18" x14ac:dyDescent="0.25">
      <c r="A2878" s="21" t="s">
        <v>6418</v>
      </c>
      <c r="B2878">
        <v>461675878</v>
      </c>
      <c r="C2878">
        <v>29</v>
      </c>
      <c r="D2878" s="8">
        <v>34113.75</v>
      </c>
      <c r="E2878" s="21" t="s">
        <v>12</v>
      </c>
      <c r="F2878" s="21" t="s">
        <v>870</v>
      </c>
      <c r="G2878" s="21" t="s">
        <v>4084</v>
      </c>
      <c r="H2878" s="22">
        <v>976567</v>
      </c>
      <c r="I2878" s="22">
        <v>176792.29273125</v>
      </c>
      <c r="J2878" s="21" t="s">
        <v>6420</v>
      </c>
      <c r="K2878" s="21"/>
      <c r="L2878" s="22">
        <v>119065265</v>
      </c>
      <c r="M2878" s="22">
        <v>0</v>
      </c>
      <c r="N2878" s="21" t="s">
        <v>12522</v>
      </c>
      <c r="O2878" s="8">
        <v>44370</v>
      </c>
      <c r="P2878" s="21" t="s">
        <v>12510</v>
      </c>
      <c r="Q2878" s="22">
        <f>Table1_2[[#This Row],[Bank Deposit]]-Table1_2[[#This Row],[Saving Accounts]]</f>
        <v>799774.70726875006</v>
      </c>
      <c r="R2878" s="22">
        <f>IF(AND(Table1_2[[#This Row],[Bank Deposit]]&gt;=500000),Table1_2[[#This Row],[Bank Deposit]]+Table1_2[[#This Row],[Bank Deposit]]*0.02,Table1_2[[#This Row],[Bank Deposit]])</f>
        <v>996098.34</v>
      </c>
    </row>
    <row r="2879" spans="1:18" x14ac:dyDescent="0.25">
      <c r="A2879" s="21" t="s">
        <v>8608</v>
      </c>
      <c r="B2879">
        <v>456255247</v>
      </c>
      <c r="C2879">
        <v>81</v>
      </c>
      <c r="D2879" s="8">
        <v>15120.75</v>
      </c>
      <c r="E2879" s="21" t="s">
        <v>12</v>
      </c>
      <c r="F2879" s="21" t="s">
        <v>1277</v>
      </c>
      <c r="G2879" s="21" t="s">
        <v>2773</v>
      </c>
      <c r="H2879" s="22">
        <v>342668</v>
      </c>
      <c r="I2879" s="22">
        <v>177132.77618399999</v>
      </c>
      <c r="J2879" s="21" t="s">
        <v>8610</v>
      </c>
      <c r="K2879" s="21"/>
      <c r="L2879" s="22">
        <v>433576044</v>
      </c>
      <c r="M2879" s="22">
        <v>0</v>
      </c>
      <c r="N2879" s="21" t="s">
        <v>12539</v>
      </c>
      <c r="O2879" s="8">
        <v>44397</v>
      </c>
      <c r="P2879" s="21" t="s">
        <v>12512</v>
      </c>
      <c r="Q2879" s="22">
        <f>Table1_2[[#This Row],[Bank Deposit]]-Table1_2[[#This Row],[Saving Accounts]]</f>
        <v>165535.22381600001</v>
      </c>
      <c r="R2879" s="22">
        <f>IF(AND(Table1_2[[#This Row],[Bank Deposit]]&gt;=500000),Table1_2[[#This Row],[Bank Deposit]]+Table1_2[[#This Row],[Bank Deposit]]*0.02,Table1_2[[#This Row],[Bank Deposit]])</f>
        <v>342668</v>
      </c>
    </row>
    <row r="2880" spans="1:18" x14ac:dyDescent="0.25">
      <c r="A2880" s="21" t="s">
        <v>6409</v>
      </c>
      <c r="B2880">
        <v>80429347</v>
      </c>
      <c r="C2880">
        <v>25</v>
      </c>
      <c r="D2880" s="8">
        <v>35574.75</v>
      </c>
      <c r="E2880" s="21" t="s">
        <v>12</v>
      </c>
      <c r="F2880" s="21" t="s">
        <v>139</v>
      </c>
      <c r="G2880" s="21" t="s">
        <v>4070</v>
      </c>
      <c r="H2880" s="22">
        <v>673120</v>
      </c>
      <c r="I2880" s="22">
        <v>272419.61544720002</v>
      </c>
      <c r="J2880" s="21" t="s">
        <v>6411</v>
      </c>
      <c r="K2880" s="21"/>
      <c r="L2880" s="22">
        <v>687853125</v>
      </c>
      <c r="M2880" s="22">
        <v>0</v>
      </c>
      <c r="N2880" s="21" t="s">
        <v>12539</v>
      </c>
      <c r="O2880" s="8">
        <v>44628</v>
      </c>
      <c r="P2880" s="21" t="s">
        <v>12566</v>
      </c>
      <c r="Q2880" s="22">
        <f>Table1_2[[#This Row],[Bank Deposit]]-Table1_2[[#This Row],[Saving Accounts]]</f>
        <v>400700.38455279998</v>
      </c>
      <c r="R2880" s="22">
        <f>IF(AND(Table1_2[[#This Row],[Bank Deposit]]&gt;=500000),Table1_2[[#This Row],[Bank Deposit]]+Table1_2[[#This Row],[Bank Deposit]]*0.02,Table1_2[[#This Row],[Bank Deposit]])</f>
        <v>686582.4</v>
      </c>
    </row>
    <row r="2881" spans="1:18" x14ac:dyDescent="0.25">
      <c r="A2881" s="21" t="s">
        <v>6860</v>
      </c>
      <c r="B2881">
        <v>511686088</v>
      </c>
      <c r="C2881">
        <v>72</v>
      </c>
      <c r="D2881" s="8">
        <v>18408</v>
      </c>
      <c r="E2881" s="21" t="s">
        <v>12</v>
      </c>
      <c r="F2881" s="21" t="s">
        <v>750</v>
      </c>
      <c r="G2881" s="21" t="s">
        <v>4084</v>
      </c>
      <c r="H2881" s="22">
        <v>272225</v>
      </c>
      <c r="I2881" s="22">
        <v>239459.287056</v>
      </c>
      <c r="J2881" s="21" t="s">
        <v>6862</v>
      </c>
      <c r="K2881" s="21"/>
      <c r="L2881" s="22">
        <v>3900582735</v>
      </c>
      <c r="M2881" s="22">
        <v>0</v>
      </c>
      <c r="N2881" s="21" t="s">
        <v>12522</v>
      </c>
      <c r="O2881" s="8">
        <v>44498</v>
      </c>
      <c r="P2881" s="21" t="s">
        <v>12510</v>
      </c>
      <c r="Q2881" s="22">
        <f>Table1_2[[#This Row],[Bank Deposit]]-Table1_2[[#This Row],[Saving Accounts]]</f>
        <v>32765.712943999999</v>
      </c>
      <c r="R2881" s="22">
        <f>IF(AND(Table1_2[[#This Row],[Bank Deposit]]&gt;=500000),Table1_2[[#This Row],[Bank Deposit]]+Table1_2[[#This Row],[Bank Deposit]]*0.02,Table1_2[[#This Row],[Bank Deposit]])</f>
        <v>272225</v>
      </c>
    </row>
    <row r="2882" spans="1:18" x14ac:dyDescent="0.25">
      <c r="A2882" s="21" t="s">
        <v>6129</v>
      </c>
      <c r="B2882">
        <v>355247230</v>
      </c>
      <c r="C2882">
        <v>43</v>
      </c>
      <c r="D2882" s="8">
        <v>29000.25</v>
      </c>
      <c r="E2882" s="21" t="s">
        <v>12</v>
      </c>
      <c r="F2882" s="21" t="s">
        <v>1498</v>
      </c>
      <c r="G2882" s="21" t="s">
        <v>4074</v>
      </c>
      <c r="H2882" s="22">
        <v>74733</v>
      </c>
      <c r="I2882" s="22">
        <v>29965.276723200001</v>
      </c>
      <c r="J2882" s="21" t="s">
        <v>6131</v>
      </c>
      <c r="K2882" s="21"/>
      <c r="L2882" s="22">
        <v>912430464</v>
      </c>
      <c r="M2882" s="22">
        <v>0</v>
      </c>
      <c r="N2882" s="21" t="s">
        <v>12509</v>
      </c>
      <c r="O2882" s="8">
        <v>44351</v>
      </c>
      <c r="P2882" s="21" t="s">
        <v>12519</v>
      </c>
      <c r="Q2882" s="22">
        <f>Table1_2[[#This Row],[Bank Deposit]]-Table1_2[[#This Row],[Saving Accounts]]</f>
        <v>44767.723276799996</v>
      </c>
      <c r="R2882" s="22">
        <f>IF(AND(Table1_2[[#This Row],[Bank Deposit]]&gt;=500000),Table1_2[[#This Row],[Bank Deposit]]+Table1_2[[#This Row],[Bank Deposit]]*0.02,Table1_2[[#This Row],[Bank Deposit]])</f>
        <v>74733</v>
      </c>
    </row>
    <row r="2883" spans="1:18" x14ac:dyDescent="0.25">
      <c r="A2883" s="21" t="s">
        <v>7095</v>
      </c>
      <c r="B2883">
        <v>618755065</v>
      </c>
      <c r="C2883">
        <v>29</v>
      </c>
      <c r="D2883" s="8">
        <v>34113.75</v>
      </c>
      <c r="E2883" s="21" t="s">
        <v>12</v>
      </c>
      <c r="F2883" s="21" t="s">
        <v>58</v>
      </c>
      <c r="G2883" s="21" t="s">
        <v>4099</v>
      </c>
      <c r="H2883" s="22">
        <v>1098832</v>
      </c>
      <c r="I2883" s="22">
        <v>171672.51944303999</v>
      </c>
      <c r="J2883" s="21" t="s">
        <v>7097</v>
      </c>
      <c r="K2883" s="21"/>
      <c r="L2883" s="22">
        <v>276078131</v>
      </c>
      <c r="M2883" s="22">
        <v>0</v>
      </c>
      <c r="N2883" s="21" t="s">
        <v>12539</v>
      </c>
      <c r="O2883" s="8">
        <v>44349</v>
      </c>
      <c r="P2883" s="21" t="s">
        <v>12510</v>
      </c>
      <c r="Q2883" s="22">
        <f>Table1_2[[#This Row],[Bank Deposit]]-Table1_2[[#This Row],[Saving Accounts]]</f>
        <v>927159.48055695998</v>
      </c>
      <c r="R2883" s="22">
        <f>IF(AND(Table1_2[[#This Row],[Bank Deposit]]&gt;=500000),Table1_2[[#This Row],[Bank Deposit]]+Table1_2[[#This Row],[Bank Deposit]]*0.02,Table1_2[[#This Row],[Bank Deposit]])</f>
        <v>1120808.6399999999</v>
      </c>
    </row>
    <row r="2884" spans="1:18" x14ac:dyDescent="0.25">
      <c r="A2884" s="21" t="s">
        <v>7537</v>
      </c>
      <c r="B2884">
        <v>225676645</v>
      </c>
      <c r="C2884">
        <v>25</v>
      </c>
      <c r="D2884" s="8">
        <v>35574.75</v>
      </c>
      <c r="E2884" s="21" t="s">
        <v>12</v>
      </c>
      <c r="F2884" s="21" t="s">
        <v>909</v>
      </c>
      <c r="G2884" s="21" t="s">
        <v>4220</v>
      </c>
      <c r="H2884" s="22">
        <v>285012</v>
      </c>
      <c r="I2884" s="22">
        <v>157836.2751801</v>
      </c>
      <c r="J2884" s="21" t="s">
        <v>7539</v>
      </c>
      <c r="K2884" s="21"/>
      <c r="L2884" s="22">
        <v>1369453932</v>
      </c>
      <c r="M2884" s="22">
        <v>0</v>
      </c>
      <c r="N2884" s="21" t="s">
        <v>12539</v>
      </c>
      <c r="O2884" s="8">
        <v>44326</v>
      </c>
      <c r="P2884" s="21" t="s">
        <v>12512</v>
      </c>
      <c r="Q2884" s="22">
        <f>Table1_2[[#This Row],[Bank Deposit]]-Table1_2[[#This Row],[Saving Accounts]]</f>
        <v>127175.7248199</v>
      </c>
      <c r="R2884" s="22">
        <f>IF(AND(Table1_2[[#This Row],[Bank Deposit]]&gt;=500000),Table1_2[[#This Row],[Bank Deposit]]+Table1_2[[#This Row],[Bank Deposit]]*0.02,Table1_2[[#This Row],[Bank Deposit]])</f>
        <v>285012</v>
      </c>
    </row>
    <row r="2885" spans="1:18" x14ac:dyDescent="0.25">
      <c r="A2885" s="21" t="s">
        <v>161</v>
      </c>
      <c r="B2885">
        <v>263558066</v>
      </c>
      <c r="C2885">
        <v>79</v>
      </c>
      <c r="D2885" s="8">
        <v>15851.25</v>
      </c>
      <c r="E2885" s="21" t="s">
        <v>12</v>
      </c>
      <c r="F2885" s="21" t="s">
        <v>163</v>
      </c>
      <c r="G2885" s="21" t="s">
        <v>14</v>
      </c>
      <c r="H2885" s="22">
        <v>452217</v>
      </c>
      <c r="I2885" s="22">
        <v>394149.29700456001</v>
      </c>
      <c r="J2885" s="21" t="s">
        <v>165</v>
      </c>
      <c r="K2885" s="21"/>
      <c r="L2885" s="22">
        <v>1130380713</v>
      </c>
      <c r="M2885" s="22">
        <v>0</v>
      </c>
      <c r="N2885" s="21" t="s">
        <v>12505</v>
      </c>
      <c r="O2885" s="8">
        <v>44240</v>
      </c>
      <c r="P2885" s="21" t="s">
        <v>12506</v>
      </c>
      <c r="Q2885" s="22">
        <f>Table1_2[[#This Row],[Bank Deposit]]-Table1_2[[#This Row],[Saving Accounts]]</f>
        <v>58067.702995439991</v>
      </c>
      <c r="R2885" s="22">
        <f>IF(AND(Table1_2[[#This Row],[Bank Deposit]]&gt;=500000),Table1_2[[#This Row],[Bank Deposit]]+Table1_2[[#This Row],[Bank Deposit]]*0.02,Table1_2[[#This Row],[Bank Deposit]])</f>
        <v>452217</v>
      </c>
    </row>
    <row r="2886" spans="1:18" x14ac:dyDescent="0.25">
      <c r="A2886" s="21" t="s">
        <v>2049</v>
      </c>
      <c r="B2886">
        <v>238274446</v>
      </c>
      <c r="C2886">
        <v>24</v>
      </c>
      <c r="D2886" s="8">
        <v>35940</v>
      </c>
      <c r="E2886" s="21" t="s">
        <v>1094</v>
      </c>
      <c r="F2886" s="21" t="s">
        <v>163</v>
      </c>
      <c r="G2886" s="21" t="s">
        <v>1964</v>
      </c>
      <c r="H2886" s="22">
        <v>1229634</v>
      </c>
      <c r="I2886" s="22">
        <v>549058.36473488004</v>
      </c>
      <c r="J2886" s="21" t="s">
        <v>2051</v>
      </c>
      <c r="K2886" s="21"/>
      <c r="L2886" s="22">
        <v>3157691712</v>
      </c>
      <c r="M2886" s="22">
        <v>9237412968</v>
      </c>
      <c r="N2886" s="21" t="s">
        <v>12515</v>
      </c>
      <c r="O2886" s="8">
        <v>44679</v>
      </c>
      <c r="P2886" s="21" t="s">
        <v>12516</v>
      </c>
      <c r="Q2886" s="22">
        <f>Table1_2[[#This Row],[Bank Deposit]]-Table1_2[[#This Row],[Saving Accounts]]</f>
        <v>680575.63526511996</v>
      </c>
      <c r="R2886" s="22">
        <f>IF(AND(Table1_2[[#This Row],[Bank Deposit]]&gt;=500000),Table1_2[[#This Row],[Bank Deposit]]+Table1_2[[#This Row],[Bank Deposit]]*0.02,Table1_2[[#This Row],[Bank Deposit]])</f>
        <v>1254226.68</v>
      </c>
    </row>
    <row r="2887" spans="1:18" x14ac:dyDescent="0.25">
      <c r="A2887" s="21" t="s">
        <v>7178</v>
      </c>
      <c r="B2887">
        <v>284644944</v>
      </c>
      <c r="C2887">
        <v>38</v>
      </c>
      <c r="D2887" s="8">
        <v>30826.5</v>
      </c>
      <c r="E2887" s="21" t="s">
        <v>12</v>
      </c>
      <c r="F2887" s="21" t="s">
        <v>381</v>
      </c>
      <c r="G2887" s="21" t="s">
        <v>4112</v>
      </c>
      <c r="H2887" s="22">
        <v>727382</v>
      </c>
      <c r="I2887" s="22">
        <v>280225.23692624999</v>
      </c>
      <c r="J2887" s="21" t="s">
        <v>7180</v>
      </c>
      <c r="K2887" s="21"/>
      <c r="L2887" s="22">
        <v>1748894784</v>
      </c>
      <c r="M2887" s="22">
        <v>0</v>
      </c>
      <c r="N2887" s="21" t="s">
        <v>12509</v>
      </c>
      <c r="O2887" s="8">
        <v>44516</v>
      </c>
      <c r="P2887" s="21" t="s">
        <v>12510</v>
      </c>
      <c r="Q2887" s="22">
        <f>Table1_2[[#This Row],[Bank Deposit]]-Table1_2[[#This Row],[Saving Accounts]]</f>
        <v>447156.76307375001</v>
      </c>
      <c r="R2887" s="22">
        <f>IF(AND(Table1_2[[#This Row],[Bank Deposit]]&gt;=500000),Table1_2[[#This Row],[Bank Deposit]]+Table1_2[[#This Row],[Bank Deposit]]*0.02,Table1_2[[#This Row],[Bank Deposit]])</f>
        <v>741929.64</v>
      </c>
    </row>
    <row r="2888" spans="1:18" x14ac:dyDescent="0.25">
      <c r="A2888" s="21" t="s">
        <v>3127</v>
      </c>
      <c r="B2888">
        <v>191350100</v>
      </c>
      <c r="C2888">
        <v>47</v>
      </c>
      <c r="D2888" s="8">
        <v>27539.25</v>
      </c>
      <c r="E2888" s="21" t="s">
        <v>1094</v>
      </c>
      <c r="F2888" s="21" t="s">
        <v>807</v>
      </c>
      <c r="G2888" s="21" t="s">
        <v>3058</v>
      </c>
      <c r="H2888" s="22">
        <v>3123544</v>
      </c>
      <c r="I2888" s="22">
        <v>1712270.2842530999</v>
      </c>
      <c r="J2888" s="21" t="s">
        <v>3129</v>
      </c>
      <c r="K2888" s="21"/>
      <c r="L2888" s="22">
        <v>9242337</v>
      </c>
      <c r="M2888" s="22">
        <v>0</v>
      </c>
      <c r="N2888" s="21" t="s">
        <v>12522</v>
      </c>
      <c r="O2888" s="8">
        <v>44481</v>
      </c>
      <c r="P2888" s="21" t="s">
        <v>12512</v>
      </c>
      <c r="Q2888" s="22">
        <f>Table1_2[[#This Row],[Bank Deposit]]-Table1_2[[#This Row],[Saving Accounts]]</f>
        <v>1411273.7157469001</v>
      </c>
      <c r="R2888" s="22">
        <f>IF(AND(Table1_2[[#This Row],[Bank Deposit]]&gt;=500000),Table1_2[[#This Row],[Bank Deposit]]+Table1_2[[#This Row],[Bank Deposit]]*0.02,Table1_2[[#This Row],[Bank Deposit]])</f>
        <v>3186014.88</v>
      </c>
    </row>
    <row r="2889" spans="1:18" x14ac:dyDescent="0.25">
      <c r="A2889" s="21" t="s">
        <v>7122</v>
      </c>
      <c r="B2889">
        <v>760091027</v>
      </c>
      <c r="C2889">
        <v>79</v>
      </c>
      <c r="D2889" s="8">
        <v>15851.25</v>
      </c>
      <c r="E2889" s="21" t="s">
        <v>12</v>
      </c>
      <c r="F2889" s="21" t="s">
        <v>361</v>
      </c>
      <c r="G2889" s="21" t="s">
        <v>4066</v>
      </c>
      <c r="H2889" s="22">
        <v>223869</v>
      </c>
      <c r="I2889" s="22">
        <v>168088.33935935999</v>
      </c>
      <c r="J2889" s="21" t="s">
        <v>7124</v>
      </c>
      <c r="K2889" s="21"/>
      <c r="L2889" s="22">
        <v>2102479101</v>
      </c>
      <c r="M2889" s="22">
        <v>0</v>
      </c>
      <c r="N2889" s="21" t="s">
        <v>12525</v>
      </c>
      <c r="O2889" s="8">
        <v>44266</v>
      </c>
      <c r="P2889" s="21" t="s">
        <v>12564</v>
      </c>
      <c r="Q2889" s="22">
        <f>Table1_2[[#This Row],[Bank Deposit]]-Table1_2[[#This Row],[Saving Accounts]]</f>
        <v>55780.66064064001</v>
      </c>
      <c r="R2889" s="22">
        <f>IF(AND(Table1_2[[#This Row],[Bank Deposit]]&gt;=500000),Table1_2[[#This Row],[Bank Deposit]]+Table1_2[[#This Row],[Bank Deposit]]*0.02,Table1_2[[#This Row],[Bank Deposit]])</f>
        <v>223869</v>
      </c>
    </row>
    <row r="2890" spans="1:18" x14ac:dyDescent="0.25">
      <c r="A2890" s="21" t="s">
        <v>3204</v>
      </c>
      <c r="B2890">
        <v>128921572</v>
      </c>
      <c r="C2890">
        <v>61</v>
      </c>
      <c r="D2890" s="8">
        <v>22425.75</v>
      </c>
      <c r="E2890" s="21" t="s">
        <v>1094</v>
      </c>
      <c r="F2890" s="21" t="s">
        <v>1626</v>
      </c>
      <c r="G2890" s="21" t="s">
        <v>3058</v>
      </c>
      <c r="H2890" s="22">
        <v>139422</v>
      </c>
      <c r="I2890" s="22">
        <v>56955.503001600002</v>
      </c>
      <c r="J2890" s="21" t="s">
        <v>3206</v>
      </c>
      <c r="K2890" s="21"/>
      <c r="L2890" s="22">
        <v>889495425</v>
      </c>
      <c r="M2890" s="22">
        <v>0</v>
      </c>
      <c r="N2890" s="21" t="s">
        <v>12525</v>
      </c>
      <c r="O2890" s="8">
        <v>44386</v>
      </c>
      <c r="P2890" s="21" t="s">
        <v>12561</v>
      </c>
      <c r="Q2890" s="22">
        <f>Table1_2[[#This Row],[Bank Deposit]]-Table1_2[[#This Row],[Saving Accounts]]</f>
        <v>82466.496998399991</v>
      </c>
      <c r="R2890" s="22">
        <f>IF(AND(Table1_2[[#This Row],[Bank Deposit]]&gt;=500000),Table1_2[[#This Row],[Bank Deposit]]+Table1_2[[#This Row],[Bank Deposit]]*0.02,Table1_2[[#This Row],[Bank Deposit]])</f>
        <v>139422</v>
      </c>
    </row>
    <row r="2891" spans="1:18" x14ac:dyDescent="0.25">
      <c r="A2891" s="21" t="s">
        <v>6957</v>
      </c>
      <c r="B2891">
        <v>462697928</v>
      </c>
      <c r="C2891">
        <v>43</v>
      </c>
      <c r="D2891" s="8">
        <v>29000.25</v>
      </c>
      <c r="E2891" s="21" t="s">
        <v>12</v>
      </c>
      <c r="F2891" s="21" t="s">
        <v>561</v>
      </c>
      <c r="G2891" s="21" t="s">
        <v>4074</v>
      </c>
      <c r="H2891" s="22">
        <v>153846</v>
      </c>
      <c r="I2891" s="22">
        <v>56208.783449280003</v>
      </c>
      <c r="J2891" s="21" t="s">
        <v>6959</v>
      </c>
      <c r="K2891" s="21"/>
      <c r="L2891" s="22">
        <v>33534696</v>
      </c>
      <c r="M2891" s="22">
        <v>0</v>
      </c>
      <c r="N2891" s="21" t="s">
        <v>12505</v>
      </c>
      <c r="O2891" s="8">
        <v>44450</v>
      </c>
      <c r="P2891" s="21" t="s">
        <v>12512</v>
      </c>
      <c r="Q2891" s="22">
        <f>Table1_2[[#This Row],[Bank Deposit]]-Table1_2[[#This Row],[Saving Accounts]]</f>
        <v>97637.216550719997</v>
      </c>
      <c r="R2891" s="22">
        <f>IF(AND(Table1_2[[#This Row],[Bank Deposit]]&gt;=500000),Table1_2[[#This Row],[Bank Deposit]]+Table1_2[[#This Row],[Bank Deposit]]*0.02,Table1_2[[#This Row],[Bank Deposit]])</f>
        <v>153846</v>
      </c>
    </row>
    <row r="2892" spans="1:18" x14ac:dyDescent="0.25">
      <c r="A2892" s="21" t="s">
        <v>5358</v>
      </c>
      <c r="B2892">
        <v>802502024</v>
      </c>
      <c r="C2892">
        <v>58</v>
      </c>
      <c r="D2892" s="8">
        <v>23521.5</v>
      </c>
      <c r="E2892" s="21" t="s">
        <v>1094</v>
      </c>
      <c r="F2892" s="21" t="s">
        <v>825</v>
      </c>
      <c r="G2892" s="21" t="s">
        <v>4220</v>
      </c>
      <c r="H2892" s="22">
        <v>181466</v>
      </c>
      <c r="I2892" s="22">
        <v>100940.41800000001</v>
      </c>
      <c r="J2892" s="21" t="s">
        <v>5360</v>
      </c>
      <c r="K2892" s="21"/>
      <c r="L2892" s="22">
        <v>1089250792</v>
      </c>
      <c r="M2892" s="22">
        <v>0</v>
      </c>
      <c r="N2892" s="21" t="s">
        <v>12539</v>
      </c>
      <c r="O2892" s="8">
        <v>44217</v>
      </c>
      <c r="P2892" s="21" t="s">
        <v>12512</v>
      </c>
      <c r="Q2892" s="22">
        <f>Table1_2[[#This Row],[Bank Deposit]]-Table1_2[[#This Row],[Saving Accounts]]</f>
        <v>80525.581999999995</v>
      </c>
      <c r="R2892" s="22">
        <f>IF(AND(Table1_2[[#This Row],[Bank Deposit]]&gt;=500000),Table1_2[[#This Row],[Bank Deposit]]+Table1_2[[#This Row],[Bank Deposit]]*0.02,Table1_2[[#This Row],[Bank Deposit]])</f>
        <v>181466</v>
      </c>
    </row>
    <row r="2893" spans="1:18" x14ac:dyDescent="0.25">
      <c r="A2893" s="21" t="s">
        <v>3021</v>
      </c>
      <c r="B2893">
        <v>960613747</v>
      </c>
      <c r="C2893">
        <v>43</v>
      </c>
      <c r="D2893" s="8">
        <v>29000.25</v>
      </c>
      <c r="E2893" s="21" t="s">
        <v>1094</v>
      </c>
      <c r="F2893" s="21" t="s">
        <v>269</v>
      </c>
      <c r="G2893" s="21" t="s">
        <v>2773</v>
      </c>
      <c r="H2893" s="22">
        <v>687074</v>
      </c>
      <c r="I2893" s="22">
        <v>85884.196863999998</v>
      </c>
      <c r="J2893" s="21" t="s">
        <v>3023</v>
      </c>
      <c r="K2893" s="21"/>
      <c r="L2893" s="22">
        <v>745714452</v>
      </c>
      <c r="M2893" s="22">
        <v>0</v>
      </c>
      <c r="N2893" s="21" t="s">
        <v>12505</v>
      </c>
      <c r="O2893" s="8">
        <v>44496</v>
      </c>
      <c r="P2893" s="21" t="s">
        <v>12506</v>
      </c>
      <c r="Q2893" s="22">
        <f>Table1_2[[#This Row],[Bank Deposit]]-Table1_2[[#This Row],[Saving Accounts]]</f>
        <v>601189.80313599994</v>
      </c>
      <c r="R2893" s="22">
        <f>IF(AND(Table1_2[[#This Row],[Bank Deposit]]&gt;=500000),Table1_2[[#This Row],[Bank Deposit]]+Table1_2[[#This Row],[Bank Deposit]]*0.02,Table1_2[[#This Row],[Bank Deposit]])</f>
        <v>700815.48</v>
      </c>
    </row>
    <row r="2894" spans="1:18" x14ac:dyDescent="0.25">
      <c r="A2894" s="21" t="s">
        <v>7965</v>
      </c>
      <c r="B2894">
        <v>259747071</v>
      </c>
      <c r="C2894">
        <v>18</v>
      </c>
      <c r="D2894" s="8">
        <v>38131.5</v>
      </c>
      <c r="E2894" s="21" t="s">
        <v>12</v>
      </c>
      <c r="F2894" s="21" t="s">
        <v>763</v>
      </c>
      <c r="G2894" s="21" t="s">
        <v>3583</v>
      </c>
      <c r="H2894" s="22">
        <v>245247</v>
      </c>
      <c r="I2894" s="22">
        <v>168948.16542</v>
      </c>
      <c r="J2894" s="21" t="s">
        <v>7967</v>
      </c>
      <c r="K2894" s="21"/>
      <c r="L2894" s="22">
        <v>968225664</v>
      </c>
      <c r="M2894" s="22">
        <v>0</v>
      </c>
      <c r="N2894" s="21" t="s">
        <v>12522</v>
      </c>
      <c r="O2894" s="8">
        <v>44202</v>
      </c>
      <c r="P2894" s="21" t="s">
        <v>12510</v>
      </c>
      <c r="Q2894" s="22">
        <f>Table1_2[[#This Row],[Bank Deposit]]-Table1_2[[#This Row],[Saving Accounts]]</f>
        <v>76298.834579999995</v>
      </c>
      <c r="R2894" s="22">
        <f>IF(AND(Table1_2[[#This Row],[Bank Deposit]]&gt;=500000),Table1_2[[#This Row],[Bank Deposit]]+Table1_2[[#This Row],[Bank Deposit]]*0.02,Table1_2[[#This Row],[Bank Deposit]])</f>
        <v>245247</v>
      </c>
    </row>
    <row r="2895" spans="1:18" x14ac:dyDescent="0.25">
      <c r="A2895" s="21" t="s">
        <v>1798</v>
      </c>
      <c r="B2895">
        <v>369259451</v>
      </c>
      <c r="C2895">
        <v>75</v>
      </c>
      <c r="D2895" s="8">
        <v>17312.25</v>
      </c>
      <c r="E2895" s="21" t="s">
        <v>1094</v>
      </c>
      <c r="F2895" s="21" t="s">
        <v>1799</v>
      </c>
      <c r="G2895" s="21" t="s">
        <v>14</v>
      </c>
      <c r="H2895" s="22">
        <v>952782</v>
      </c>
      <c r="I2895" s="22">
        <v>313458.82544465997</v>
      </c>
      <c r="J2895" s="21" t="s">
        <v>1801</v>
      </c>
      <c r="K2895" s="21"/>
      <c r="L2895" s="22">
        <v>5129878047</v>
      </c>
      <c r="M2895" s="22">
        <v>0</v>
      </c>
      <c r="N2895" s="21" t="s">
        <v>12525</v>
      </c>
      <c r="O2895" s="8">
        <v>44551</v>
      </c>
      <c r="P2895" s="21" t="s">
        <v>12561</v>
      </c>
      <c r="Q2895" s="22">
        <f>Table1_2[[#This Row],[Bank Deposit]]-Table1_2[[#This Row],[Saving Accounts]]</f>
        <v>639323.17455534008</v>
      </c>
      <c r="R2895" s="22">
        <f>IF(AND(Table1_2[[#This Row],[Bank Deposit]]&gt;=500000),Table1_2[[#This Row],[Bank Deposit]]+Table1_2[[#This Row],[Bank Deposit]]*0.02,Table1_2[[#This Row],[Bank Deposit]])</f>
        <v>971837.64</v>
      </c>
    </row>
    <row r="2896" spans="1:18" x14ac:dyDescent="0.25">
      <c r="A2896" s="21" t="s">
        <v>1739</v>
      </c>
      <c r="B2896">
        <v>177114036</v>
      </c>
      <c r="C2896">
        <v>83</v>
      </c>
      <c r="D2896" s="8">
        <v>14390.25</v>
      </c>
      <c r="E2896" s="21" t="s">
        <v>1094</v>
      </c>
      <c r="F2896" s="21" t="s">
        <v>569</v>
      </c>
      <c r="G2896" s="21" t="s">
        <v>14</v>
      </c>
      <c r="H2896" s="22">
        <v>1099353</v>
      </c>
      <c r="I2896" s="22">
        <v>402363.13673159998</v>
      </c>
      <c r="J2896" s="21" t="s">
        <v>1741</v>
      </c>
      <c r="K2896" s="21"/>
      <c r="L2896" s="22">
        <v>21443205</v>
      </c>
      <c r="M2896" s="22">
        <v>0</v>
      </c>
      <c r="N2896" s="21" t="s">
        <v>12522</v>
      </c>
      <c r="O2896" s="8">
        <v>44514</v>
      </c>
      <c r="P2896" s="21" t="s">
        <v>12510</v>
      </c>
      <c r="Q2896" s="22">
        <f>Table1_2[[#This Row],[Bank Deposit]]-Table1_2[[#This Row],[Saving Accounts]]</f>
        <v>696989.86326840008</v>
      </c>
      <c r="R2896" s="22">
        <f>IF(AND(Table1_2[[#This Row],[Bank Deposit]]&gt;=500000),Table1_2[[#This Row],[Bank Deposit]]+Table1_2[[#This Row],[Bank Deposit]]*0.02,Table1_2[[#This Row],[Bank Deposit]])</f>
        <v>1121340.06</v>
      </c>
    </row>
    <row r="2897" spans="1:18" x14ac:dyDescent="0.25">
      <c r="A2897" s="21" t="s">
        <v>1635</v>
      </c>
      <c r="B2897">
        <v>674382707</v>
      </c>
      <c r="C2897">
        <v>31</v>
      </c>
      <c r="D2897" s="8">
        <v>33383.25</v>
      </c>
      <c r="E2897" s="21" t="s">
        <v>1094</v>
      </c>
      <c r="F2897" s="21" t="s">
        <v>874</v>
      </c>
      <c r="G2897" s="21" t="s">
        <v>14</v>
      </c>
      <c r="H2897" s="22">
        <v>81827</v>
      </c>
      <c r="I2897" s="22">
        <v>28247.197809599998</v>
      </c>
      <c r="J2897" s="21" t="s">
        <v>1637</v>
      </c>
      <c r="K2897" s="21"/>
      <c r="L2897" s="22">
        <v>1728383013</v>
      </c>
      <c r="M2897" s="22">
        <v>0</v>
      </c>
      <c r="N2897" s="21" t="s">
        <v>12539</v>
      </c>
      <c r="O2897" s="8">
        <v>44389</v>
      </c>
      <c r="P2897" s="21" t="s">
        <v>12510</v>
      </c>
      <c r="Q2897" s="22">
        <f>Table1_2[[#This Row],[Bank Deposit]]-Table1_2[[#This Row],[Saving Accounts]]</f>
        <v>53579.802190400005</v>
      </c>
      <c r="R2897" s="22">
        <f>IF(AND(Table1_2[[#This Row],[Bank Deposit]]&gt;=500000),Table1_2[[#This Row],[Bank Deposit]]+Table1_2[[#This Row],[Bank Deposit]]*0.02,Table1_2[[#This Row],[Bank Deposit]])</f>
        <v>81827</v>
      </c>
    </row>
    <row r="2898" spans="1:18" x14ac:dyDescent="0.25">
      <c r="A2898" s="21" t="s">
        <v>8206</v>
      </c>
      <c r="B2898">
        <v>929633638</v>
      </c>
      <c r="C2898">
        <v>49</v>
      </c>
      <c r="D2898" s="8">
        <v>26808.75</v>
      </c>
      <c r="E2898" s="21" t="s">
        <v>12</v>
      </c>
      <c r="F2898" s="21" t="s">
        <v>438</v>
      </c>
      <c r="G2898" s="21" t="s">
        <v>3331</v>
      </c>
      <c r="H2898" s="22">
        <v>684295</v>
      </c>
      <c r="I2898" s="22">
        <v>534461.09397604002</v>
      </c>
      <c r="J2898" s="21" t="s">
        <v>8208</v>
      </c>
      <c r="K2898" s="21"/>
      <c r="L2898" s="22">
        <v>563332224</v>
      </c>
      <c r="M2898" s="22">
        <v>0</v>
      </c>
      <c r="N2898" s="21" t="s">
        <v>12505</v>
      </c>
      <c r="O2898" s="8">
        <v>44220</v>
      </c>
      <c r="P2898" s="21" t="s">
        <v>12506</v>
      </c>
      <c r="Q2898" s="22">
        <f>Table1_2[[#This Row],[Bank Deposit]]-Table1_2[[#This Row],[Saving Accounts]]</f>
        <v>149833.90602395998</v>
      </c>
      <c r="R2898" s="22">
        <f>IF(AND(Table1_2[[#This Row],[Bank Deposit]]&gt;=500000),Table1_2[[#This Row],[Bank Deposit]]+Table1_2[[#This Row],[Bank Deposit]]*0.02,Table1_2[[#This Row],[Bank Deposit]])</f>
        <v>697980.9</v>
      </c>
    </row>
    <row r="2899" spans="1:18" x14ac:dyDescent="0.25">
      <c r="A2899" s="21" t="s">
        <v>4553</v>
      </c>
      <c r="B2899">
        <v>67197710</v>
      </c>
      <c r="C2899">
        <v>29</v>
      </c>
      <c r="D2899" s="8">
        <v>34113.75</v>
      </c>
      <c r="E2899" s="21" t="s">
        <v>1094</v>
      </c>
      <c r="F2899" s="21" t="s">
        <v>1576</v>
      </c>
      <c r="G2899" s="21" t="s">
        <v>4058</v>
      </c>
      <c r="H2899" s="22">
        <v>556188</v>
      </c>
      <c r="I2899" s="22">
        <v>65208.212345599997</v>
      </c>
      <c r="J2899" s="21" t="s">
        <v>4555</v>
      </c>
      <c r="K2899" s="21"/>
      <c r="L2899" s="22">
        <v>162714816</v>
      </c>
      <c r="M2899" s="22">
        <v>0</v>
      </c>
      <c r="N2899" s="21" t="s">
        <v>12525</v>
      </c>
      <c r="O2899" s="8">
        <v>44243</v>
      </c>
      <c r="P2899" s="21" t="s">
        <v>12564</v>
      </c>
      <c r="Q2899" s="22">
        <f>Table1_2[[#This Row],[Bank Deposit]]-Table1_2[[#This Row],[Saving Accounts]]</f>
        <v>490979.78765439999</v>
      </c>
      <c r="R2899" s="22">
        <f>IF(AND(Table1_2[[#This Row],[Bank Deposit]]&gt;=500000),Table1_2[[#This Row],[Bank Deposit]]+Table1_2[[#This Row],[Bank Deposit]]*0.02,Table1_2[[#This Row],[Bank Deposit]])</f>
        <v>567311.76</v>
      </c>
    </row>
    <row r="2900" spans="1:18" x14ac:dyDescent="0.25">
      <c r="A2900" s="21" t="s">
        <v>6240</v>
      </c>
      <c r="B2900">
        <v>819479045</v>
      </c>
      <c r="C2900">
        <v>43</v>
      </c>
      <c r="D2900" s="8">
        <v>29000.25</v>
      </c>
      <c r="E2900" s="21" t="s">
        <v>12</v>
      </c>
      <c r="F2900" s="21" t="s">
        <v>4500</v>
      </c>
      <c r="G2900" s="21" t="s">
        <v>4070</v>
      </c>
      <c r="H2900" s="22">
        <v>47812</v>
      </c>
      <c r="I2900" s="22">
        <v>34317.334022399999</v>
      </c>
      <c r="J2900" s="21" t="s">
        <v>6242</v>
      </c>
      <c r="K2900" s="21"/>
      <c r="L2900" s="22">
        <v>729899199</v>
      </c>
      <c r="M2900" s="22">
        <v>0</v>
      </c>
      <c r="N2900" s="21" t="s">
        <v>12505</v>
      </c>
      <c r="O2900" s="8">
        <v>44570</v>
      </c>
      <c r="P2900" s="21" t="s">
        <v>12506</v>
      </c>
      <c r="Q2900" s="22">
        <f>Table1_2[[#This Row],[Bank Deposit]]-Table1_2[[#This Row],[Saving Accounts]]</f>
        <v>13494.665977600001</v>
      </c>
      <c r="R2900" s="22">
        <f>IF(AND(Table1_2[[#This Row],[Bank Deposit]]&gt;=500000),Table1_2[[#This Row],[Bank Deposit]]+Table1_2[[#This Row],[Bank Deposit]]*0.02,Table1_2[[#This Row],[Bank Deposit]])</f>
        <v>47812</v>
      </c>
    </row>
    <row r="2901" spans="1:18" x14ac:dyDescent="0.25">
      <c r="A2901" s="21" t="s">
        <v>5801</v>
      </c>
      <c r="B2901">
        <v>836838522</v>
      </c>
      <c r="C2901">
        <v>23</v>
      </c>
      <c r="D2901" s="8">
        <v>36305.25</v>
      </c>
      <c r="E2901" s="21" t="s">
        <v>1094</v>
      </c>
      <c r="F2901" s="21" t="s">
        <v>58</v>
      </c>
      <c r="G2901" s="21" t="s">
        <v>4112</v>
      </c>
      <c r="H2901" s="22">
        <v>2077865</v>
      </c>
      <c r="I2901" s="22">
        <v>538488.84113920003</v>
      </c>
      <c r="J2901" s="21" t="s">
        <v>5803</v>
      </c>
      <c r="K2901" s="21"/>
      <c r="L2901" s="22">
        <v>16120573</v>
      </c>
      <c r="M2901" s="22">
        <v>780104619</v>
      </c>
      <c r="N2901" s="21" t="s">
        <v>12515</v>
      </c>
      <c r="O2901" s="8">
        <v>44552</v>
      </c>
      <c r="P2901" s="21" t="s">
        <v>12527</v>
      </c>
      <c r="Q2901" s="22">
        <f>Table1_2[[#This Row],[Bank Deposit]]-Table1_2[[#This Row],[Saving Accounts]]</f>
        <v>1539376.1588607999</v>
      </c>
      <c r="R2901" s="22">
        <f>IF(AND(Table1_2[[#This Row],[Bank Deposit]]&gt;=500000),Table1_2[[#This Row],[Bank Deposit]]+Table1_2[[#This Row],[Bank Deposit]]*0.02,Table1_2[[#This Row],[Bank Deposit]])</f>
        <v>2119422.2999999998</v>
      </c>
    </row>
    <row r="2902" spans="1:18" x14ac:dyDescent="0.25">
      <c r="A2902" s="21" t="s">
        <v>6177</v>
      </c>
      <c r="B2902">
        <v>198363891</v>
      </c>
      <c r="C2902">
        <v>39</v>
      </c>
      <c r="D2902" s="8">
        <v>30461.25</v>
      </c>
      <c r="E2902" s="21" t="s">
        <v>12</v>
      </c>
      <c r="F2902" s="21" t="s">
        <v>34</v>
      </c>
      <c r="G2902" s="21" t="s">
        <v>4119</v>
      </c>
      <c r="H2902" s="22">
        <v>390934</v>
      </c>
      <c r="I2902" s="22">
        <v>203705.552765</v>
      </c>
      <c r="J2902" s="21" t="s">
        <v>6179</v>
      </c>
      <c r="K2902" s="21"/>
      <c r="L2902" s="22">
        <v>1495172393</v>
      </c>
      <c r="M2902" s="22">
        <v>0</v>
      </c>
      <c r="N2902" s="21" t="s">
        <v>12509</v>
      </c>
      <c r="O2902" s="8">
        <v>44658</v>
      </c>
      <c r="P2902" s="21" t="s">
        <v>12519</v>
      </c>
      <c r="Q2902" s="22">
        <f>Table1_2[[#This Row],[Bank Deposit]]-Table1_2[[#This Row],[Saving Accounts]]</f>
        <v>187228.447235</v>
      </c>
      <c r="R2902" s="22">
        <f>IF(AND(Table1_2[[#This Row],[Bank Deposit]]&gt;=500000),Table1_2[[#This Row],[Bank Deposit]]+Table1_2[[#This Row],[Bank Deposit]]*0.02,Table1_2[[#This Row],[Bank Deposit]])</f>
        <v>390934</v>
      </c>
    </row>
    <row r="2903" spans="1:18" x14ac:dyDescent="0.25">
      <c r="A2903" s="21" t="s">
        <v>8991</v>
      </c>
      <c r="B2903">
        <v>802418265</v>
      </c>
      <c r="C2903">
        <v>77</v>
      </c>
      <c r="D2903" s="8">
        <v>34461.75</v>
      </c>
      <c r="E2903" s="21" t="s">
        <v>12</v>
      </c>
      <c r="F2903" s="21" t="s">
        <v>190</v>
      </c>
      <c r="G2903" s="21" t="s">
        <v>1964</v>
      </c>
      <c r="H2903" s="22">
        <v>499900</v>
      </c>
      <c r="I2903" s="22">
        <v>939701.55139518133</v>
      </c>
      <c r="J2903" s="21" t="s">
        <v>8993</v>
      </c>
      <c r="K2903" s="21"/>
      <c r="L2903" s="22">
        <v>1406520402</v>
      </c>
      <c r="M2903" s="22">
        <v>0</v>
      </c>
      <c r="N2903" s="21" t="s">
        <v>12509</v>
      </c>
      <c r="O2903" s="8">
        <v>44643</v>
      </c>
      <c r="P2903" s="21" t="s">
        <v>12519</v>
      </c>
      <c r="Q2903" s="22">
        <f>Table1_2[[#This Row],[Bank Deposit]]-Table1_2[[#This Row],[Saving Accounts]]</f>
        <v>-439801.55139518133</v>
      </c>
      <c r="R2903" s="22">
        <f>IF(AND(Table1_2[[#This Row],[Bank Deposit]]&gt;=500000),Table1_2[[#This Row],[Bank Deposit]]+Table1_2[[#This Row],[Bank Deposit]]*0.02,Table1_2[[#This Row],[Bank Deposit]])</f>
        <v>499900</v>
      </c>
    </row>
    <row r="2904" spans="1:18" x14ac:dyDescent="0.25">
      <c r="A2904" s="21" t="s">
        <v>7945</v>
      </c>
      <c r="B2904">
        <v>445339957</v>
      </c>
      <c r="C2904">
        <v>22</v>
      </c>
      <c r="D2904" s="8">
        <v>36670.5</v>
      </c>
      <c r="E2904" s="21" t="s">
        <v>12</v>
      </c>
      <c r="F2904" s="21" t="s">
        <v>475</v>
      </c>
      <c r="G2904" s="21" t="s">
        <v>3583</v>
      </c>
      <c r="H2904" s="22">
        <v>348716</v>
      </c>
      <c r="I2904" s="22">
        <v>107467.9408572</v>
      </c>
      <c r="J2904" s="21" t="s">
        <v>6727</v>
      </c>
      <c r="K2904" s="21"/>
      <c r="L2904" s="22">
        <v>8344512</v>
      </c>
      <c r="M2904" s="22">
        <v>0</v>
      </c>
      <c r="N2904" s="21" t="s">
        <v>12505</v>
      </c>
      <c r="O2904" s="8">
        <v>44498</v>
      </c>
      <c r="P2904" s="21" t="s">
        <v>12506</v>
      </c>
      <c r="Q2904" s="22">
        <f>Table1_2[[#This Row],[Bank Deposit]]-Table1_2[[#This Row],[Saving Accounts]]</f>
        <v>241248.05914279999</v>
      </c>
      <c r="R2904" s="22">
        <f>IF(AND(Table1_2[[#This Row],[Bank Deposit]]&gt;=500000),Table1_2[[#This Row],[Bank Deposit]]+Table1_2[[#This Row],[Bank Deposit]]*0.02,Table1_2[[#This Row],[Bank Deposit]])</f>
        <v>348716</v>
      </c>
    </row>
    <row r="2905" spans="1:18" x14ac:dyDescent="0.25">
      <c r="A2905" s="21" t="s">
        <v>6012</v>
      </c>
      <c r="B2905">
        <v>335718706</v>
      </c>
      <c r="C2905">
        <v>72</v>
      </c>
      <c r="D2905" s="8">
        <v>18408</v>
      </c>
      <c r="E2905" s="21" t="s">
        <v>12</v>
      </c>
      <c r="F2905" s="21" t="s">
        <v>442</v>
      </c>
      <c r="G2905" s="21" t="s">
        <v>4112</v>
      </c>
      <c r="H2905" s="22">
        <v>361620</v>
      </c>
      <c r="I2905" s="22">
        <v>139046.46142847999</v>
      </c>
      <c r="J2905" s="21" t="s">
        <v>6014</v>
      </c>
      <c r="K2905" s="21"/>
      <c r="L2905" s="22">
        <v>4558598875</v>
      </c>
      <c r="M2905" s="22">
        <v>0</v>
      </c>
      <c r="N2905" s="21" t="s">
        <v>12522</v>
      </c>
      <c r="O2905" s="8">
        <v>44629</v>
      </c>
      <c r="P2905" s="21" t="s">
        <v>12510</v>
      </c>
      <c r="Q2905" s="22">
        <f>Table1_2[[#This Row],[Bank Deposit]]-Table1_2[[#This Row],[Saving Accounts]]</f>
        <v>222573.53857152001</v>
      </c>
      <c r="R2905" s="22">
        <f>IF(AND(Table1_2[[#This Row],[Bank Deposit]]&gt;=500000),Table1_2[[#This Row],[Bank Deposit]]+Table1_2[[#This Row],[Bank Deposit]]*0.02,Table1_2[[#This Row],[Bank Deposit]])</f>
        <v>361620</v>
      </c>
    </row>
    <row r="2906" spans="1:18" x14ac:dyDescent="0.25">
      <c r="A2906" s="21" t="s">
        <v>2003</v>
      </c>
      <c r="B2906">
        <v>998638943</v>
      </c>
      <c r="C2906">
        <v>53</v>
      </c>
      <c r="D2906" s="8">
        <v>25347.75</v>
      </c>
      <c r="E2906" s="21" t="s">
        <v>1094</v>
      </c>
      <c r="F2906" s="21" t="s">
        <v>260</v>
      </c>
      <c r="G2906" s="21" t="s">
        <v>1964</v>
      </c>
      <c r="H2906" s="22">
        <v>723632</v>
      </c>
      <c r="I2906" s="22">
        <v>436826.86047000001</v>
      </c>
      <c r="J2906" s="21" t="s">
        <v>2005</v>
      </c>
      <c r="K2906" s="21"/>
      <c r="L2906" s="22">
        <v>579551148</v>
      </c>
      <c r="M2906" s="22">
        <v>0</v>
      </c>
      <c r="N2906" s="21" t="s">
        <v>12539</v>
      </c>
      <c r="O2906" s="8">
        <v>44282</v>
      </c>
      <c r="P2906" s="21" t="s">
        <v>12566</v>
      </c>
      <c r="Q2906" s="22">
        <f>Table1_2[[#This Row],[Bank Deposit]]-Table1_2[[#This Row],[Saving Accounts]]</f>
        <v>286805.13952999999</v>
      </c>
      <c r="R2906" s="22">
        <f>IF(AND(Table1_2[[#This Row],[Bank Deposit]]&gt;=500000),Table1_2[[#This Row],[Bank Deposit]]+Table1_2[[#This Row],[Bank Deposit]]*0.02,Table1_2[[#This Row],[Bank Deposit]])</f>
        <v>738104.64</v>
      </c>
    </row>
    <row r="2907" spans="1:18" x14ac:dyDescent="0.25">
      <c r="A2907" s="21" t="s">
        <v>9003</v>
      </c>
      <c r="B2907">
        <v>688516629</v>
      </c>
      <c r="C2907">
        <v>62</v>
      </c>
      <c r="D2907" s="8">
        <v>35037.5</v>
      </c>
      <c r="E2907" s="21" t="s">
        <v>12</v>
      </c>
      <c r="F2907" s="21" t="s">
        <v>190</v>
      </c>
      <c r="G2907" s="21" t="s">
        <v>4088</v>
      </c>
      <c r="H2907" s="22">
        <v>828094</v>
      </c>
      <c r="I2907" s="22">
        <v>781501.40242873563</v>
      </c>
      <c r="J2907" s="21" t="s">
        <v>9005</v>
      </c>
      <c r="K2907" s="21"/>
      <c r="L2907" s="22">
        <v>161007264</v>
      </c>
      <c r="M2907" s="22">
        <v>0</v>
      </c>
      <c r="N2907" s="21" t="s">
        <v>12522</v>
      </c>
      <c r="O2907" s="8">
        <v>44588</v>
      </c>
      <c r="P2907" s="21" t="s">
        <v>12510</v>
      </c>
      <c r="Q2907" s="22">
        <f>Table1_2[[#This Row],[Bank Deposit]]-Table1_2[[#This Row],[Saving Accounts]]</f>
        <v>46592.59757126437</v>
      </c>
      <c r="R2907" s="22">
        <f>IF(AND(Table1_2[[#This Row],[Bank Deposit]]&gt;=500000),Table1_2[[#This Row],[Bank Deposit]]+Table1_2[[#This Row],[Bank Deposit]]*0.02,Table1_2[[#This Row],[Bank Deposit]])</f>
        <v>844655.88</v>
      </c>
    </row>
    <row r="2908" spans="1:18" x14ac:dyDescent="0.25">
      <c r="A2908" s="21" t="s">
        <v>8594</v>
      </c>
      <c r="B2908">
        <v>694139298</v>
      </c>
      <c r="C2908">
        <v>81</v>
      </c>
      <c r="D2908" s="8">
        <v>15120.75</v>
      </c>
      <c r="E2908" s="21" t="s">
        <v>12</v>
      </c>
      <c r="F2908" s="21" t="s">
        <v>208</v>
      </c>
      <c r="G2908" s="21" t="s">
        <v>2773</v>
      </c>
      <c r="H2908" s="22">
        <v>1024648</v>
      </c>
      <c r="I2908" s="22">
        <v>413930.54070900002</v>
      </c>
      <c r="J2908" s="21" t="s">
        <v>1059</v>
      </c>
      <c r="K2908" s="21"/>
      <c r="L2908" s="22">
        <v>24307773</v>
      </c>
      <c r="M2908" s="22">
        <v>0</v>
      </c>
      <c r="N2908" s="21" t="s">
        <v>12525</v>
      </c>
      <c r="O2908" s="8">
        <v>44387</v>
      </c>
      <c r="P2908" s="21" t="s">
        <v>12506</v>
      </c>
      <c r="Q2908" s="22">
        <f>Table1_2[[#This Row],[Bank Deposit]]-Table1_2[[#This Row],[Saving Accounts]]</f>
        <v>610717.45929099992</v>
      </c>
      <c r="R2908" s="22">
        <f>IF(AND(Table1_2[[#This Row],[Bank Deposit]]&gt;=500000),Table1_2[[#This Row],[Bank Deposit]]+Table1_2[[#This Row],[Bank Deposit]]*0.02,Table1_2[[#This Row],[Bank Deposit]])</f>
        <v>1045140.96</v>
      </c>
    </row>
    <row r="2909" spans="1:18" x14ac:dyDescent="0.25">
      <c r="A2909" s="21" t="s">
        <v>6278</v>
      </c>
      <c r="B2909">
        <v>927583432</v>
      </c>
      <c r="C2909">
        <v>53</v>
      </c>
      <c r="D2909" s="8">
        <v>25347.75</v>
      </c>
      <c r="E2909" s="21" t="s">
        <v>12</v>
      </c>
      <c r="F2909" s="21" t="s">
        <v>587</v>
      </c>
      <c r="G2909" s="21" t="s">
        <v>4084</v>
      </c>
      <c r="H2909" s="22">
        <v>875103</v>
      </c>
      <c r="I2909" s="22">
        <v>536633.29874</v>
      </c>
      <c r="J2909" s="21" t="s">
        <v>6280</v>
      </c>
      <c r="K2909" s="21"/>
      <c r="L2909" s="22">
        <v>843767694</v>
      </c>
      <c r="M2909" s="22">
        <v>0</v>
      </c>
      <c r="N2909" s="21" t="s">
        <v>12522</v>
      </c>
      <c r="O2909" s="8">
        <v>44519</v>
      </c>
      <c r="P2909" s="21" t="s">
        <v>12510</v>
      </c>
      <c r="Q2909" s="22">
        <f>Table1_2[[#This Row],[Bank Deposit]]-Table1_2[[#This Row],[Saving Accounts]]</f>
        <v>338469.70126</v>
      </c>
      <c r="R2909" s="22">
        <f>IF(AND(Table1_2[[#This Row],[Bank Deposit]]&gt;=500000),Table1_2[[#This Row],[Bank Deposit]]+Table1_2[[#This Row],[Bank Deposit]]*0.02,Table1_2[[#This Row],[Bank Deposit]])</f>
        <v>892605.06</v>
      </c>
    </row>
    <row r="2910" spans="1:18" x14ac:dyDescent="0.25">
      <c r="A2910" s="21" t="s">
        <v>8705</v>
      </c>
      <c r="B2910">
        <v>171703363</v>
      </c>
      <c r="C2910">
        <v>82</v>
      </c>
      <c r="D2910" s="8">
        <v>14755.5</v>
      </c>
      <c r="E2910" s="21" t="s">
        <v>12</v>
      </c>
      <c r="F2910" s="21" t="s">
        <v>93</v>
      </c>
      <c r="G2910" s="21" t="s">
        <v>3820</v>
      </c>
      <c r="H2910" s="22">
        <v>2059978</v>
      </c>
      <c r="I2910" s="22">
        <v>252191.21568960001</v>
      </c>
      <c r="J2910" s="21" t="s">
        <v>8707</v>
      </c>
      <c r="K2910" s="21"/>
      <c r="L2910" s="22">
        <v>997910982</v>
      </c>
      <c r="M2910" s="22">
        <v>0</v>
      </c>
      <c r="N2910" s="21" t="s">
        <v>12505</v>
      </c>
      <c r="O2910" s="8">
        <v>44225</v>
      </c>
      <c r="P2910" s="21" t="s">
        <v>12510</v>
      </c>
      <c r="Q2910" s="22">
        <f>Table1_2[[#This Row],[Bank Deposit]]-Table1_2[[#This Row],[Saving Accounts]]</f>
        <v>1807786.7843104</v>
      </c>
      <c r="R2910" s="22">
        <f>IF(AND(Table1_2[[#This Row],[Bank Deposit]]&gt;=500000),Table1_2[[#This Row],[Bank Deposit]]+Table1_2[[#This Row],[Bank Deposit]]*0.02,Table1_2[[#This Row],[Bank Deposit]])</f>
        <v>2101177.56</v>
      </c>
    </row>
    <row r="2911" spans="1:18" x14ac:dyDescent="0.25">
      <c r="A2911" s="21" t="s">
        <v>113</v>
      </c>
      <c r="B2911">
        <v>861963432</v>
      </c>
      <c r="C2911">
        <v>66</v>
      </c>
      <c r="D2911" s="8">
        <v>20599.5</v>
      </c>
      <c r="E2911" s="21" t="s">
        <v>12</v>
      </c>
      <c r="F2911" s="21" t="s">
        <v>115</v>
      </c>
      <c r="G2911" s="21" t="s">
        <v>14</v>
      </c>
      <c r="H2911" s="22">
        <v>271006</v>
      </c>
      <c r="I2911" s="22">
        <v>72324.754432000002</v>
      </c>
      <c r="J2911" s="21" t="s">
        <v>117</v>
      </c>
      <c r="K2911" s="21"/>
      <c r="L2911" s="22">
        <v>2906465829</v>
      </c>
      <c r="M2911" s="22">
        <v>0</v>
      </c>
      <c r="N2911" s="21" t="s">
        <v>12505</v>
      </c>
      <c r="O2911" s="8">
        <v>44217</v>
      </c>
      <c r="P2911" s="21" t="s">
        <v>12506</v>
      </c>
      <c r="Q2911" s="22">
        <f>Table1_2[[#This Row],[Bank Deposit]]-Table1_2[[#This Row],[Saving Accounts]]</f>
        <v>198681.24556800001</v>
      </c>
      <c r="R2911" s="22">
        <f>IF(AND(Table1_2[[#This Row],[Bank Deposit]]&gt;=500000),Table1_2[[#This Row],[Bank Deposit]]+Table1_2[[#This Row],[Bank Deposit]]*0.02,Table1_2[[#This Row],[Bank Deposit]])</f>
        <v>271006</v>
      </c>
    </row>
    <row r="2912" spans="1:18" x14ac:dyDescent="0.25">
      <c r="A2912" s="21" t="s">
        <v>4582</v>
      </c>
      <c r="B2912">
        <v>910308583</v>
      </c>
      <c r="C2912">
        <v>36</v>
      </c>
      <c r="D2912" s="8">
        <v>31557</v>
      </c>
      <c r="E2912" s="21" t="s">
        <v>1094</v>
      </c>
      <c r="F2912" s="21" t="s">
        <v>2311</v>
      </c>
      <c r="G2912" s="21" t="s">
        <v>4066</v>
      </c>
      <c r="H2912" s="22">
        <v>207012</v>
      </c>
      <c r="I2912" s="22">
        <v>70116.806182500004</v>
      </c>
      <c r="J2912" s="21" t="s">
        <v>4584</v>
      </c>
      <c r="K2912" s="21"/>
      <c r="L2912" s="22">
        <v>3976011</v>
      </c>
      <c r="M2912" s="22">
        <v>0</v>
      </c>
      <c r="N2912" s="21" t="s">
        <v>12522</v>
      </c>
      <c r="O2912" s="8">
        <v>44522</v>
      </c>
      <c r="P2912" s="21" t="s">
        <v>12510</v>
      </c>
      <c r="Q2912" s="22">
        <f>Table1_2[[#This Row],[Bank Deposit]]-Table1_2[[#This Row],[Saving Accounts]]</f>
        <v>136895.1938175</v>
      </c>
      <c r="R2912" s="22">
        <f>IF(AND(Table1_2[[#This Row],[Bank Deposit]]&gt;=500000),Table1_2[[#This Row],[Bank Deposit]]+Table1_2[[#This Row],[Bank Deposit]]*0.02,Table1_2[[#This Row],[Bank Deposit]])</f>
        <v>207012</v>
      </c>
    </row>
    <row r="2913" spans="1:18" x14ac:dyDescent="0.25">
      <c r="A2913" s="21" t="s">
        <v>797</v>
      </c>
      <c r="B2913">
        <v>766253118</v>
      </c>
      <c r="C2913">
        <v>20</v>
      </c>
      <c r="D2913" s="8">
        <v>37401</v>
      </c>
      <c r="E2913" s="21" t="s">
        <v>12</v>
      </c>
      <c r="F2913" s="21" t="s">
        <v>68</v>
      </c>
      <c r="G2913" s="21" t="s">
        <v>14</v>
      </c>
      <c r="H2913" s="22">
        <v>1609057</v>
      </c>
      <c r="I2913" s="22">
        <v>382006.39207499998</v>
      </c>
      <c r="J2913" s="21" t="s">
        <v>799</v>
      </c>
      <c r="K2913" s="21"/>
      <c r="L2913" s="22">
        <v>717246524</v>
      </c>
      <c r="M2913" s="22">
        <v>0</v>
      </c>
      <c r="N2913" s="21" t="s">
        <v>12539</v>
      </c>
      <c r="O2913" s="8">
        <v>44619</v>
      </c>
      <c r="P2913" s="21" t="s">
        <v>12512</v>
      </c>
      <c r="Q2913" s="22">
        <f>Table1_2[[#This Row],[Bank Deposit]]-Table1_2[[#This Row],[Saving Accounts]]</f>
        <v>1227050.6079250001</v>
      </c>
      <c r="R2913" s="22">
        <f>IF(AND(Table1_2[[#This Row],[Bank Deposit]]&gt;=500000),Table1_2[[#This Row],[Bank Deposit]]+Table1_2[[#This Row],[Bank Deposit]]*0.02,Table1_2[[#This Row],[Bank Deposit]])</f>
        <v>1641238.14</v>
      </c>
    </row>
    <row r="2914" spans="1:18" x14ac:dyDescent="0.25">
      <c r="A2914" s="21" t="s">
        <v>133</v>
      </c>
      <c r="B2914">
        <v>932472175</v>
      </c>
      <c r="C2914">
        <v>20</v>
      </c>
      <c r="D2914" s="8">
        <v>37401</v>
      </c>
      <c r="E2914" s="21" t="s">
        <v>12</v>
      </c>
      <c r="F2914" s="21" t="s">
        <v>135</v>
      </c>
      <c r="G2914" s="21" t="s">
        <v>14</v>
      </c>
      <c r="J2914" s="21" t="s">
        <v>137</v>
      </c>
      <c r="K2914" s="21"/>
      <c r="L2914" s="22">
        <v>1091376864</v>
      </c>
      <c r="M2914" s="22">
        <v>0</v>
      </c>
      <c r="N2914" s="21" t="s">
        <v>12525</v>
      </c>
      <c r="O2914" s="8">
        <v>44354</v>
      </c>
      <c r="P2914" s="21" t="s">
        <v>12564</v>
      </c>
      <c r="Q2914" s="22">
        <f>Table1_2[[#This Row],[Bank Deposit]]-Table1_2[[#This Row],[Saving Accounts]]</f>
        <v>0</v>
      </c>
      <c r="R2914" s="22">
        <f>IF(AND(Table1_2[[#This Row],[Bank Deposit]]&gt;=500000),Table1_2[[#This Row],[Bank Deposit]]+Table1_2[[#This Row],[Bank Deposit]]*0.02,Table1_2[[#This Row],[Bank Deposit]])</f>
        <v>0</v>
      </c>
    </row>
    <row r="2915" spans="1:18" x14ac:dyDescent="0.25">
      <c r="A2915" s="21" t="s">
        <v>1103</v>
      </c>
      <c r="B2915">
        <v>194085026</v>
      </c>
      <c r="C2915">
        <v>38</v>
      </c>
      <c r="D2915" s="8">
        <v>30826.5</v>
      </c>
      <c r="E2915" s="21" t="s">
        <v>1094</v>
      </c>
      <c r="F2915" s="21" t="s">
        <v>34</v>
      </c>
      <c r="G2915" s="21" t="s">
        <v>14</v>
      </c>
      <c r="H2915" s="22">
        <v>615088</v>
      </c>
      <c r="I2915" s="22">
        <v>243895.755072</v>
      </c>
      <c r="J2915" s="21" t="s">
        <v>1105</v>
      </c>
      <c r="K2915" s="21"/>
      <c r="L2915" s="22">
        <v>1142185216</v>
      </c>
      <c r="M2915" s="22">
        <v>0</v>
      </c>
      <c r="N2915" s="21" t="s">
        <v>12522</v>
      </c>
      <c r="O2915" s="8">
        <v>44340</v>
      </c>
      <c r="P2915" s="21" t="s">
        <v>12510</v>
      </c>
      <c r="Q2915" s="22">
        <f>Table1_2[[#This Row],[Bank Deposit]]-Table1_2[[#This Row],[Saving Accounts]]</f>
        <v>371192.24492800003</v>
      </c>
      <c r="R2915" s="22">
        <f>IF(AND(Table1_2[[#This Row],[Bank Deposit]]&gt;=500000),Table1_2[[#This Row],[Bank Deposit]]+Table1_2[[#This Row],[Bank Deposit]]*0.02,Table1_2[[#This Row],[Bank Deposit]])</f>
        <v>627389.76</v>
      </c>
    </row>
    <row r="2916" spans="1:18" x14ac:dyDescent="0.25">
      <c r="A2916" s="21" t="s">
        <v>2875</v>
      </c>
      <c r="B2916">
        <v>822220105</v>
      </c>
      <c r="C2916">
        <v>55</v>
      </c>
      <c r="D2916" s="8">
        <v>24617.25</v>
      </c>
      <c r="E2916" s="21" t="s">
        <v>1094</v>
      </c>
      <c r="F2916" s="21" t="s">
        <v>1054</v>
      </c>
      <c r="G2916" s="21" t="s">
        <v>2773</v>
      </c>
      <c r="H2916" s="22">
        <v>879489</v>
      </c>
      <c r="I2916" s="22">
        <v>97762.199145599996</v>
      </c>
      <c r="J2916" s="21" t="s">
        <v>2877</v>
      </c>
      <c r="K2916" s="21"/>
      <c r="L2916" s="22">
        <v>439253264</v>
      </c>
      <c r="M2916" s="22">
        <v>0</v>
      </c>
      <c r="N2916" s="21" t="s">
        <v>12522</v>
      </c>
      <c r="O2916" s="8">
        <v>44237</v>
      </c>
      <c r="P2916" s="21" t="s">
        <v>12512</v>
      </c>
      <c r="Q2916" s="22">
        <f>Table1_2[[#This Row],[Bank Deposit]]-Table1_2[[#This Row],[Saving Accounts]]</f>
        <v>781726.80085440003</v>
      </c>
      <c r="R2916" s="22">
        <f>IF(AND(Table1_2[[#This Row],[Bank Deposit]]&gt;=500000),Table1_2[[#This Row],[Bank Deposit]]+Table1_2[[#This Row],[Bank Deposit]]*0.02,Table1_2[[#This Row],[Bank Deposit]])</f>
        <v>897078.78</v>
      </c>
    </row>
    <row r="2917" spans="1:18" x14ac:dyDescent="0.25">
      <c r="A2917" s="21" t="s">
        <v>2550</v>
      </c>
      <c r="B2917">
        <v>947182432</v>
      </c>
      <c r="C2917">
        <v>19</v>
      </c>
      <c r="D2917" s="8">
        <v>37766.25</v>
      </c>
      <c r="E2917" s="21" t="s">
        <v>12</v>
      </c>
      <c r="F2917" s="21" t="s">
        <v>569</v>
      </c>
      <c r="G2917" s="21" t="s">
        <v>1964</v>
      </c>
      <c r="H2917" s="22">
        <v>111179</v>
      </c>
      <c r="I2917" s="22">
        <v>67359.535776000004</v>
      </c>
      <c r="J2917" s="21" t="s">
        <v>2552</v>
      </c>
      <c r="K2917" s="21"/>
      <c r="L2917" s="22">
        <v>1401158304</v>
      </c>
      <c r="M2917" s="22">
        <v>0</v>
      </c>
      <c r="N2917" s="21" t="s">
        <v>12505</v>
      </c>
      <c r="O2917" s="8">
        <v>44488</v>
      </c>
      <c r="P2917" s="21" t="s">
        <v>12506</v>
      </c>
      <c r="Q2917" s="22">
        <f>Table1_2[[#This Row],[Bank Deposit]]-Table1_2[[#This Row],[Saving Accounts]]</f>
        <v>43819.464223999996</v>
      </c>
      <c r="R2917" s="22">
        <f>IF(AND(Table1_2[[#This Row],[Bank Deposit]]&gt;=500000),Table1_2[[#This Row],[Bank Deposit]]+Table1_2[[#This Row],[Bank Deposit]]*0.02,Table1_2[[#This Row],[Bank Deposit]])</f>
        <v>111179</v>
      </c>
    </row>
    <row r="2918" spans="1:18" x14ac:dyDescent="0.25">
      <c r="A2918" s="21" t="s">
        <v>3737</v>
      </c>
      <c r="B2918">
        <v>532531255</v>
      </c>
      <c r="C2918">
        <v>75</v>
      </c>
      <c r="D2918" s="8">
        <v>17312.25</v>
      </c>
      <c r="E2918" s="21" t="s">
        <v>1094</v>
      </c>
      <c r="F2918" s="21" t="s">
        <v>361</v>
      </c>
      <c r="G2918" s="21" t="s">
        <v>3583</v>
      </c>
      <c r="H2918" s="22">
        <v>1188541</v>
      </c>
      <c r="I2918" s="22">
        <v>410431.28256000002</v>
      </c>
      <c r="J2918" s="21" t="s">
        <v>3739</v>
      </c>
      <c r="K2918" s="21"/>
      <c r="L2918" s="22">
        <v>1916659458</v>
      </c>
      <c r="M2918" s="22">
        <v>0</v>
      </c>
      <c r="N2918" s="21" t="s">
        <v>12505</v>
      </c>
      <c r="O2918" s="8">
        <v>44276</v>
      </c>
      <c r="P2918" s="21" t="s">
        <v>12506</v>
      </c>
      <c r="Q2918" s="22">
        <f>Table1_2[[#This Row],[Bank Deposit]]-Table1_2[[#This Row],[Saving Accounts]]</f>
        <v>778109.71744000004</v>
      </c>
      <c r="R2918" s="22">
        <f>IF(AND(Table1_2[[#This Row],[Bank Deposit]]&gt;=500000),Table1_2[[#This Row],[Bank Deposit]]+Table1_2[[#This Row],[Bank Deposit]]*0.02,Table1_2[[#This Row],[Bank Deposit]])</f>
        <v>1212311.82</v>
      </c>
    </row>
    <row r="2919" spans="1:18" x14ac:dyDescent="0.25">
      <c r="A2919" s="21" t="s">
        <v>2124</v>
      </c>
      <c r="B2919">
        <v>908010774</v>
      </c>
      <c r="C2919">
        <v>49</v>
      </c>
      <c r="D2919" s="8">
        <v>26808.75</v>
      </c>
      <c r="E2919" s="21" t="s">
        <v>1094</v>
      </c>
      <c r="F2919" s="21" t="s">
        <v>1498</v>
      </c>
      <c r="G2919" s="21" t="s">
        <v>1964</v>
      </c>
      <c r="H2919" s="22">
        <v>589373</v>
      </c>
      <c r="I2919" s="22">
        <v>227428.63574256</v>
      </c>
      <c r="J2919" s="21" t="s">
        <v>2126</v>
      </c>
      <c r="K2919" s="21"/>
      <c r="L2919" s="22">
        <v>1116669312</v>
      </c>
      <c r="M2919" s="22">
        <v>0</v>
      </c>
      <c r="N2919" s="21" t="s">
        <v>12525</v>
      </c>
      <c r="O2919" s="8">
        <v>44583</v>
      </c>
      <c r="P2919" s="21" t="s">
        <v>12506</v>
      </c>
      <c r="Q2919" s="22">
        <f>Table1_2[[#This Row],[Bank Deposit]]-Table1_2[[#This Row],[Saving Accounts]]</f>
        <v>361944.36425743997</v>
      </c>
      <c r="R2919" s="22">
        <f>IF(AND(Table1_2[[#This Row],[Bank Deposit]]&gt;=500000),Table1_2[[#This Row],[Bank Deposit]]+Table1_2[[#This Row],[Bank Deposit]]*0.02,Table1_2[[#This Row],[Bank Deposit]])</f>
        <v>601160.46</v>
      </c>
    </row>
    <row r="2920" spans="1:18" x14ac:dyDescent="0.25">
      <c r="A2920" s="21" t="s">
        <v>2124</v>
      </c>
      <c r="B2920">
        <v>50810851</v>
      </c>
      <c r="C2920">
        <v>63</v>
      </c>
      <c r="D2920" s="8">
        <v>21695.25</v>
      </c>
      <c r="E2920" s="21" t="s">
        <v>12</v>
      </c>
      <c r="F2920" s="21" t="s">
        <v>172</v>
      </c>
      <c r="G2920" s="21" t="s">
        <v>3331</v>
      </c>
      <c r="H2920" s="22">
        <v>361646</v>
      </c>
      <c r="I2920" s="22">
        <v>141675.68575999999</v>
      </c>
      <c r="J2920" s="21" t="s">
        <v>8334</v>
      </c>
      <c r="K2920" s="21"/>
      <c r="L2920" s="22">
        <v>1116669312</v>
      </c>
      <c r="M2920" s="22">
        <v>0</v>
      </c>
      <c r="N2920" s="21" t="s">
        <v>12505</v>
      </c>
      <c r="O2920" s="8">
        <v>44612</v>
      </c>
      <c r="P2920" s="21" t="s">
        <v>12510</v>
      </c>
      <c r="Q2920" s="22">
        <f>Table1_2[[#This Row],[Bank Deposit]]-Table1_2[[#This Row],[Saving Accounts]]</f>
        <v>219970.31424000001</v>
      </c>
      <c r="R2920" s="22">
        <f>IF(AND(Table1_2[[#This Row],[Bank Deposit]]&gt;=500000),Table1_2[[#This Row],[Bank Deposit]]+Table1_2[[#This Row],[Bank Deposit]]*0.02,Table1_2[[#This Row],[Bank Deposit]])</f>
        <v>361646</v>
      </c>
    </row>
    <row r="2921" spans="1:18" x14ac:dyDescent="0.25">
      <c r="A2921" s="21" t="s">
        <v>3418</v>
      </c>
      <c r="B2921">
        <v>139492099</v>
      </c>
      <c r="C2921">
        <v>76</v>
      </c>
      <c r="D2921" s="8">
        <v>16947</v>
      </c>
      <c r="E2921" s="21" t="s">
        <v>1094</v>
      </c>
      <c r="F2921" s="21" t="s">
        <v>2311</v>
      </c>
      <c r="G2921" s="21" t="s">
        <v>3331</v>
      </c>
      <c r="H2921" s="22">
        <v>720791</v>
      </c>
      <c r="I2921" s="22">
        <v>484396.19771400001</v>
      </c>
      <c r="J2921" s="21" t="s">
        <v>3420</v>
      </c>
      <c r="K2921" s="21"/>
      <c r="L2921" s="22">
        <v>271079424</v>
      </c>
      <c r="M2921" s="22">
        <v>0</v>
      </c>
      <c r="N2921" s="21" t="s">
        <v>12505</v>
      </c>
      <c r="O2921" s="8">
        <v>44623</v>
      </c>
      <c r="P2921" s="21" t="s">
        <v>12564</v>
      </c>
      <c r="Q2921" s="22">
        <f>Table1_2[[#This Row],[Bank Deposit]]-Table1_2[[#This Row],[Saving Accounts]]</f>
        <v>236394.80228599999</v>
      </c>
      <c r="R2921" s="22">
        <f>IF(AND(Table1_2[[#This Row],[Bank Deposit]]&gt;=500000),Table1_2[[#This Row],[Bank Deposit]]+Table1_2[[#This Row],[Bank Deposit]]*0.02,Table1_2[[#This Row],[Bank Deposit]])</f>
        <v>735206.82</v>
      </c>
    </row>
    <row r="2922" spans="1:18" x14ac:dyDescent="0.25">
      <c r="A2922" s="21" t="s">
        <v>720</v>
      </c>
      <c r="B2922">
        <v>935203493</v>
      </c>
      <c r="C2922">
        <v>47</v>
      </c>
      <c r="D2922" s="8">
        <v>27539.25</v>
      </c>
      <c r="E2922" s="21" t="s">
        <v>12</v>
      </c>
      <c r="F2922" s="21" t="s">
        <v>721</v>
      </c>
      <c r="G2922" s="21" t="s">
        <v>14</v>
      </c>
      <c r="H2922" s="22">
        <v>157299</v>
      </c>
      <c r="I2922" s="22">
        <v>20948.656131</v>
      </c>
      <c r="J2922" s="21" t="s">
        <v>723</v>
      </c>
      <c r="K2922" s="21"/>
      <c r="L2922" s="22">
        <v>2492479044</v>
      </c>
      <c r="M2922" s="22">
        <v>0</v>
      </c>
      <c r="N2922" s="21" t="s">
        <v>12522</v>
      </c>
      <c r="O2922" s="8">
        <v>44234</v>
      </c>
      <c r="P2922" s="21" t="s">
        <v>12512</v>
      </c>
      <c r="Q2922" s="22">
        <f>Table1_2[[#This Row],[Bank Deposit]]-Table1_2[[#This Row],[Saving Accounts]]</f>
        <v>136350.343869</v>
      </c>
      <c r="R2922" s="22">
        <f>IF(AND(Table1_2[[#This Row],[Bank Deposit]]&gt;=500000),Table1_2[[#This Row],[Bank Deposit]]+Table1_2[[#This Row],[Bank Deposit]]*0.02,Table1_2[[#This Row],[Bank Deposit]])</f>
        <v>157299</v>
      </c>
    </row>
    <row r="2923" spans="1:18" x14ac:dyDescent="0.25">
      <c r="A2923" s="21" t="s">
        <v>770</v>
      </c>
      <c r="B2923">
        <v>199102976</v>
      </c>
      <c r="C2923">
        <v>46</v>
      </c>
      <c r="D2923" s="8">
        <v>27904.5</v>
      </c>
      <c r="E2923" s="21" t="s">
        <v>12</v>
      </c>
      <c r="F2923" s="21" t="s">
        <v>426</v>
      </c>
      <c r="G2923" s="21" t="s">
        <v>14</v>
      </c>
      <c r="H2923" s="22">
        <v>1168652</v>
      </c>
      <c r="I2923" s="22">
        <v>647997.37666559999</v>
      </c>
      <c r="J2923" s="21" t="s">
        <v>772</v>
      </c>
      <c r="K2923" s="21"/>
      <c r="L2923" s="22">
        <v>1962464367</v>
      </c>
      <c r="M2923" s="22">
        <v>0</v>
      </c>
      <c r="N2923" s="21" t="s">
        <v>12522</v>
      </c>
      <c r="O2923" s="8">
        <v>44618</v>
      </c>
      <c r="P2923" s="21" t="s">
        <v>12510</v>
      </c>
      <c r="Q2923" s="22">
        <f>Table1_2[[#This Row],[Bank Deposit]]-Table1_2[[#This Row],[Saving Accounts]]</f>
        <v>520654.62333440001</v>
      </c>
      <c r="R2923" s="22">
        <f>IF(AND(Table1_2[[#This Row],[Bank Deposit]]&gt;=500000),Table1_2[[#This Row],[Bank Deposit]]+Table1_2[[#This Row],[Bank Deposit]]*0.02,Table1_2[[#This Row],[Bank Deposit]])</f>
        <v>1192025.04</v>
      </c>
    </row>
    <row r="2924" spans="1:18" x14ac:dyDescent="0.25">
      <c r="A2924" s="21" t="s">
        <v>6445</v>
      </c>
      <c r="B2924">
        <v>828471777</v>
      </c>
      <c r="C2924">
        <v>66</v>
      </c>
      <c r="D2924" s="8">
        <v>20599.5</v>
      </c>
      <c r="E2924" s="21" t="s">
        <v>12</v>
      </c>
      <c r="F2924" s="21" t="s">
        <v>636</v>
      </c>
      <c r="G2924" s="21" t="s">
        <v>4105</v>
      </c>
      <c r="H2924" s="22">
        <v>696872</v>
      </c>
      <c r="I2924" s="22">
        <v>300767.39906975999</v>
      </c>
      <c r="J2924" s="21" t="s">
        <v>6447</v>
      </c>
      <c r="K2924" s="21"/>
      <c r="L2924" s="22">
        <v>92159489</v>
      </c>
      <c r="M2924" s="22">
        <v>0</v>
      </c>
      <c r="N2924" s="21" t="s">
        <v>12525</v>
      </c>
      <c r="O2924" s="8">
        <v>44614</v>
      </c>
      <c r="P2924" s="21" t="s">
        <v>12561</v>
      </c>
      <c r="Q2924" s="22">
        <f>Table1_2[[#This Row],[Bank Deposit]]-Table1_2[[#This Row],[Saving Accounts]]</f>
        <v>396104.60093024001</v>
      </c>
      <c r="R2924" s="22">
        <f>IF(AND(Table1_2[[#This Row],[Bank Deposit]]&gt;=500000),Table1_2[[#This Row],[Bank Deposit]]+Table1_2[[#This Row],[Bank Deposit]]*0.02,Table1_2[[#This Row],[Bank Deposit]])</f>
        <v>710809.44</v>
      </c>
    </row>
    <row r="2925" spans="1:18" x14ac:dyDescent="0.25">
      <c r="A2925" s="21" t="s">
        <v>8611</v>
      </c>
      <c r="B2925">
        <v>489162349</v>
      </c>
      <c r="C2925">
        <v>82</v>
      </c>
      <c r="D2925" s="8">
        <v>14755.5</v>
      </c>
      <c r="E2925" s="21" t="s">
        <v>12</v>
      </c>
      <c r="F2925" s="21" t="s">
        <v>731</v>
      </c>
      <c r="G2925" s="21" t="s">
        <v>2773</v>
      </c>
      <c r="H2925" s="22">
        <v>1089957</v>
      </c>
      <c r="I2925" s="22">
        <v>657849.61932479998</v>
      </c>
      <c r="J2925" s="21" t="s">
        <v>8613</v>
      </c>
      <c r="K2925" s="21"/>
      <c r="L2925" s="22">
        <v>1842908672</v>
      </c>
      <c r="M2925" s="22">
        <v>0</v>
      </c>
      <c r="N2925" s="21" t="s">
        <v>12505</v>
      </c>
      <c r="O2925" s="8">
        <v>44538</v>
      </c>
      <c r="P2925" s="21" t="s">
        <v>12512</v>
      </c>
      <c r="Q2925" s="22">
        <f>Table1_2[[#This Row],[Bank Deposit]]-Table1_2[[#This Row],[Saving Accounts]]</f>
        <v>432107.38067520002</v>
      </c>
      <c r="R2925" s="22">
        <f>IF(AND(Table1_2[[#This Row],[Bank Deposit]]&gt;=500000),Table1_2[[#This Row],[Bank Deposit]]+Table1_2[[#This Row],[Bank Deposit]]*0.02,Table1_2[[#This Row],[Bank Deposit]])</f>
        <v>1111756.1399999999</v>
      </c>
    </row>
    <row r="2926" spans="1:18" x14ac:dyDescent="0.25">
      <c r="A2926" s="21" t="s">
        <v>3988</v>
      </c>
      <c r="B2926">
        <v>682080114</v>
      </c>
      <c r="C2926">
        <v>57</v>
      </c>
      <c r="D2926" s="8">
        <v>23886.75</v>
      </c>
      <c r="E2926" s="21" t="s">
        <v>1094</v>
      </c>
      <c r="F2926" s="21" t="s">
        <v>366</v>
      </c>
      <c r="G2926" s="21" t="s">
        <v>3820</v>
      </c>
      <c r="H2926" s="22">
        <v>379582</v>
      </c>
      <c r="I2926" s="22">
        <v>67720.096886400002</v>
      </c>
      <c r="J2926" s="21" t="s">
        <v>3990</v>
      </c>
      <c r="K2926" s="21"/>
      <c r="L2926" s="22">
        <v>3979148964</v>
      </c>
      <c r="M2926" s="22">
        <v>0</v>
      </c>
      <c r="N2926" s="21" t="s">
        <v>12539</v>
      </c>
      <c r="O2926" s="8">
        <v>44669</v>
      </c>
      <c r="P2926" s="21" t="s">
        <v>12512</v>
      </c>
      <c r="Q2926" s="22">
        <f>Table1_2[[#This Row],[Bank Deposit]]-Table1_2[[#This Row],[Saving Accounts]]</f>
        <v>311861.90311359998</v>
      </c>
      <c r="R2926" s="22">
        <f>IF(AND(Table1_2[[#This Row],[Bank Deposit]]&gt;=500000),Table1_2[[#This Row],[Bank Deposit]]+Table1_2[[#This Row],[Bank Deposit]]*0.02,Table1_2[[#This Row],[Bank Deposit]])</f>
        <v>379582</v>
      </c>
    </row>
    <row r="2927" spans="1:18" x14ac:dyDescent="0.25">
      <c r="A2927" s="21" t="s">
        <v>5804</v>
      </c>
      <c r="B2927">
        <v>81148935</v>
      </c>
      <c r="C2927">
        <v>72</v>
      </c>
      <c r="D2927" s="8">
        <v>18408</v>
      </c>
      <c r="E2927" s="21" t="s">
        <v>1094</v>
      </c>
      <c r="F2927" s="21" t="s">
        <v>1746</v>
      </c>
      <c r="G2927" s="21" t="s">
        <v>4084</v>
      </c>
      <c r="H2927" s="22">
        <v>144825</v>
      </c>
      <c r="I2927" s="22">
        <v>79179.858225000004</v>
      </c>
      <c r="J2927" s="21" t="s">
        <v>5806</v>
      </c>
      <c r="K2927" s="21"/>
      <c r="L2927" s="22">
        <v>262422699</v>
      </c>
      <c r="M2927" s="22">
        <v>0</v>
      </c>
      <c r="N2927" s="21" t="s">
        <v>12525</v>
      </c>
      <c r="O2927" s="8">
        <v>44562</v>
      </c>
      <c r="P2927" s="21" t="s">
        <v>12561</v>
      </c>
      <c r="Q2927" s="22">
        <f>Table1_2[[#This Row],[Bank Deposit]]-Table1_2[[#This Row],[Saving Accounts]]</f>
        <v>65645.141774999996</v>
      </c>
      <c r="R2927" s="22">
        <f>IF(AND(Table1_2[[#This Row],[Bank Deposit]]&gt;=500000),Table1_2[[#This Row],[Bank Deposit]]+Table1_2[[#This Row],[Bank Deposit]]*0.02,Table1_2[[#This Row],[Bank Deposit]])</f>
        <v>144825</v>
      </c>
    </row>
    <row r="2928" spans="1:18" x14ac:dyDescent="0.25">
      <c r="A2928" s="21" t="s">
        <v>3018</v>
      </c>
      <c r="B2928">
        <v>237951204</v>
      </c>
      <c r="C2928">
        <v>51</v>
      </c>
      <c r="D2928" s="8">
        <v>26078.25</v>
      </c>
      <c r="E2928" s="21" t="s">
        <v>1094</v>
      </c>
      <c r="F2928" s="21" t="s">
        <v>102</v>
      </c>
      <c r="G2928" s="21" t="s">
        <v>2773</v>
      </c>
      <c r="H2928" s="22">
        <v>878002</v>
      </c>
      <c r="I2928" s="22">
        <v>278378.15617919998</v>
      </c>
      <c r="J2928" s="21" t="s">
        <v>3020</v>
      </c>
      <c r="K2928" s="21"/>
      <c r="L2928" s="22">
        <v>4333654875</v>
      </c>
      <c r="M2928" s="22">
        <v>0</v>
      </c>
      <c r="N2928" s="21" t="s">
        <v>12509</v>
      </c>
      <c r="O2928" s="8">
        <v>44342</v>
      </c>
      <c r="P2928" s="21" t="s">
        <v>12510</v>
      </c>
      <c r="Q2928" s="22">
        <f>Table1_2[[#This Row],[Bank Deposit]]-Table1_2[[#This Row],[Saving Accounts]]</f>
        <v>599623.84382080007</v>
      </c>
      <c r="R2928" s="22">
        <f>IF(AND(Table1_2[[#This Row],[Bank Deposit]]&gt;=500000),Table1_2[[#This Row],[Bank Deposit]]+Table1_2[[#This Row],[Bank Deposit]]*0.02,Table1_2[[#This Row],[Bank Deposit]])</f>
        <v>895562.04</v>
      </c>
    </row>
    <row r="2929" spans="1:18" x14ac:dyDescent="0.25">
      <c r="A2929" s="21" t="s">
        <v>8316</v>
      </c>
      <c r="B2929">
        <v>350042276</v>
      </c>
      <c r="C2929">
        <v>63</v>
      </c>
      <c r="D2929" s="8">
        <v>21695.25</v>
      </c>
      <c r="E2929" s="21" t="s">
        <v>12</v>
      </c>
      <c r="F2929" s="21" t="s">
        <v>344</v>
      </c>
      <c r="G2929" s="21" t="s">
        <v>3331</v>
      </c>
      <c r="H2929" s="22">
        <v>798970</v>
      </c>
      <c r="I2929" s="22">
        <v>143760.17426505001</v>
      </c>
      <c r="J2929" s="21" t="s">
        <v>8318</v>
      </c>
      <c r="K2929" s="21"/>
      <c r="L2929" s="22">
        <v>1337134344</v>
      </c>
      <c r="M2929" s="22">
        <v>0</v>
      </c>
      <c r="N2929" s="21" t="s">
        <v>12525</v>
      </c>
      <c r="O2929" s="8">
        <v>44528</v>
      </c>
      <c r="P2929" s="21" t="s">
        <v>12564</v>
      </c>
      <c r="Q2929" s="22">
        <f>Table1_2[[#This Row],[Bank Deposit]]-Table1_2[[#This Row],[Saving Accounts]]</f>
        <v>655209.82573495002</v>
      </c>
      <c r="R2929" s="22">
        <f>IF(AND(Table1_2[[#This Row],[Bank Deposit]]&gt;=500000),Table1_2[[#This Row],[Bank Deposit]]+Table1_2[[#This Row],[Bank Deposit]]*0.02,Table1_2[[#This Row],[Bank Deposit]])</f>
        <v>814949.4</v>
      </c>
    </row>
    <row r="2930" spans="1:18" x14ac:dyDescent="0.25">
      <c r="A2930" s="21" t="s">
        <v>1286</v>
      </c>
      <c r="B2930">
        <v>192928937</v>
      </c>
      <c r="C2930">
        <v>63</v>
      </c>
      <c r="D2930" s="8">
        <v>21695.25</v>
      </c>
      <c r="E2930" s="21" t="s">
        <v>1094</v>
      </c>
      <c r="F2930" s="21" t="s">
        <v>675</v>
      </c>
      <c r="G2930" s="21" t="s">
        <v>14</v>
      </c>
      <c r="H2930" s="22">
        <v>499696</v>
      </c>
      <c r="I2930" s="22">
        <v>367776.47772000002</v>
      </c>
      <c r="J2930" s="21" t="s">
        <v>1288</v>
      </c>
      <c r="K2930" s="21"/>
      <c r="L2930" s="22">
        <v>299285532</v>
      </c>
      <c r="M2930" s="22">
        <v>0</v>
      </c>
      <c r="N2930" s="21" t="s">
        <v>12505</v>
      </c>
      <c r="O2930" s="8">
        <v>44270</v>
      </c>
      <c r="P2930" s="21" t="s">
        <v>12506</v>
      </c>
      <c r="Q2930" s="22">
        <f>Table1_2[[#This Row],[Bank Deposit]]-Table1_2[[#This Row],[Saving Accounts]]</f>
        <v>131919.52227999998</v>
      </c>
      <c r="R2930" s="22">
        <f>IF(AND(Table1_2[[#This Row],[Bank Deposit]]&gt;=500000),Table1_2[[#This Row],[Bank Deposit]]+Table1_2[[#This Row],[Bank Deposit]]*0.02,Table1_2[[#This Row],[Bank Deposit]])</f>
        <v>499696</v>
      </c>
    </row>
    <row r="2931" spans="1:18" x14ac:dyDescent="0.25">
      <c r="A2931" s="21" t="s">
        <v>8443</v>
      </c>
      <c r="B2931">
        <v>899509209</v>
      </c>
      <c r="C2931">
        <v>50</v>
      </c>
      <c r="D2931" s="8">
        <v>26443.5</v>
      </c>
      <c r="E2931" s="21" t="s">
        <v>12</v>
      </c>
      <c r="F2931" s="21" t="s">
        <v>318</v>
      </c>
      <c r="G2931" s="21" t="s">
        <v>2773</v>
      </c>
      <c r="H2931" s="22">
        <v>107039</v>
      </c>
      <c r="I2931" s="22">
        <v>42557.568570000003</v>
      </c>
      <c r="J2931" s="21" t="s">
        <v>8445</v>
      </c>
      <c r="K2931" s="21"/>
      <c r="L2931" s="22">
        <v>2240077312</v>
      </c>
      <c r="M2931" s="22">
        <v>0</v>
      </c>
      <c r="N2931" s="21" t="s">
        <v>12505</v>
      </c>
      <c r="O2931" s="8">
        <v>44636</v>
      </c>
      <c r="P2931" s="21" t="s">
        <v>12510</v>
      </c>
      <c r="Q2931" s="22">
        <f>Table1_2[[#This Row],[Bank Deposit]]-Table1_2[[#This Row],[Saving Accounts]]</f>
        <v>64481.431429999997</v>
      </c>
      <c r="R2931" s="22">
        <f>IF(AND(Table1_2[[#This Row],[Bank Deposit]]&gt;=500000),Table1_2[[#This Row],[Bank Deposit]]+Table1_2[[#This Row],[Bank Deposit]]*0.02,Table1_2[[#This Row],[Bank Deposit]])</f>
        <v>107039</v>
      </c>
    </row>
    <row r="2932" spans="1:18" x14ac:dyDescent="0.25">
      <c r="A2932" s="21" t="s">
        <v>8496</v>
      </c>
      <c r="B2932">
        <v>191556823</v>
      </c>
      <c r="C2932">
        <v>61</v>
      </c>
      <c r="D2932" s="8">
        <v>22425.75</v>
      </c>
      <c r="E2932" s="21" t="s">
        <v>12</v>
      </c>
      <c r="F2932" s="21" t="s">
        <v>264</v>
      </c>
      <c r="G2932" s="21" t="s">
        <v>2773</v>
      </c>
      <c r="H2932" s="22">
        <v>989380</v>
      </c>
      <c r="I2932" s="22">
        <v>227346.98334480001</v>
      </c>
      <c r="J2932" s="21" t="s">
        <v>8498</v>
      </c>
      <c r="K2932" s="21"/>
      <c r="L2932" s="22">
        <v>788621676</v>
      </c>
      <c r="M2932" s="22">
        <v>0</v>
      </c>
      <c r="N2932" s="21" t="s">
        <v>12539</v>
      </c>
      <c r="O2932" s="8">
        <v>44615</v>
      </c>
      <c r="P2932" s="21" t="s">
        <v>12510</v>
      </c>
      <c r="Q2932" s="22">
        <f>Table1_2[[#This Row],[Bank Deposit]]-Table1_2[[#This Row],[Saving Accounts]]</f>
        <v>762033.01665519993</v>
      </c>
      <c r="R2932" s="22">
        <f>IF(AND(Table1_2[[#This Row],[Bank Deposit]]&gt;=500000),Table1_2[[#This Row],[Bank Deposit]]+Table1_2[[#This Row],[Bank Deposit]]*0.02,Table1_2[[#This Row],[Bank Deposit]])</f>
        <v>1009167.6</v>
      </c>
    </row>
    <row r="2933" spans="1:18" x14ac:dyDescent="0.25">
      <c r="A2933" s="21" t="s">
        <v>1661</v>
      </c>
      <c r="B2933">
        <v>326185806</v>
      </c>
      <c r="C2933">
        <v>29</v>
      </c>
      <c r="D2933" s="8">
        <v>34113.75</v>
      </c>
      <c r="E2933" s="21" t="s">
        <v>1094</v>
      </c>
      <c r="F2933" s="21" t="s">
        <v>636</v>
      </c>
      <c r="G2933" s="21" t="s">
        <v>14</v>
      </c>
      <c r="H2933" s="22">
        <v>186144</v>
      </c>
      <c r="I2933" s="22">
        <v>37333.115850000002</v>
      </c>
      <c r="J2933" s="21" t="s">
        <v>1663</v>
      </c>
      <c r="K2933" s="21"/>
      <c r="L2933" s="22">
        <v>833185278</v>
      </c>
      <c r="M2933" s="22">
        <v>0</v>
      </c>
      <c r="N2933" s="21" t="s">
        <v>12539</v>
      </c>
      <c r="O2933" s="8">
        <v>44200</v>
      </c>
      <c r="P2933" s="21" t="s">
        <v>12512</v>
      </c>
      <c r="Q2933" s="22">
        <f>Table1_2[[#This Row],[Bank Deposit]]-Table1_2[[#This Row],[Saving Accounts]]</f>
        <v>148810.88415</v>
      </c>
      <c r="R2933" s="22">
        <f>IF(AND(Table1_2[[#This Row],[Bank Deposit]]&gt;=500000),Table1_2[[#This Row],[Bank Deposit]]+Table1_2[[#This Row],[Bank Deposit]]*0.02,Table1_2[[#This Row],[Bank Deposit]])</f>
        <v>186144</v>
      </c>
    </row>
    <row r="2934" spans="1:18" x14ac:dyDescent="0.25">
      <c r="A2934" s="21" t="s">
        <v>5489</v>
      </c>
      <c r="B2934">
        <v>151586243</v>
      </c>
      <c r="C2934">
        <v>66</v>
      </c>
      <c r="D2934" s="8">
        <v>20599.5</v>
      </c>
      <c r="E2934" s="21" t="s">
        <v>1094</v>
      </c>
      <c r="F2934" s="21" t="s">
        <v>1789</v>
      </c>
      <c r="G2934" s="21" t="s">
        <v>4119</v>
      </c>
      <c r="H2934" s="22">
        <v>695971</v>
      </c>
      <c r="I2934" s="22">
        <v>293623.24288188003</v>
      </c>
      <c r="J2934" s="21" t="s">
        <v>5491</v>
      </c>
      <c r="K2934" s="21"/>
      <c r="L2934" s="22">
        <v>1076555181</v>
      </c>
      <c r="M2934" s="22">
        <v>0</v>
      </c>
      <c r="N2934" s="21" t="s">
        <v>12505</v>
      </c>
      <c r="O2934" s="8">
        <v>44406</v>
      </c>
      <c r="P2934" s="21" t="s">
        <v>12510</v>
      </c>
      <c r="Q2934" s="22">
        <f>Table1_2[[#This Row],[Bank Deposit]]-Table1_2[[#This Row],[Saving Accounts]]</f>
        <v>402347.75711811997</v>
      </c>
      <c r="R2934" s="22">
        <f>IF(AND(Table1_2[[#This Row],[Bank Deposit]]&gt;=500000),Table1_2[[#This Row],[Bank Deposit]]+Table1_2[[#This Row],[Bank Deposit]]*0.02,Table1_2[[#This Row],[Bank Deposit]])</f>
        <v>709890.42</v>
      </c>
    </row>
    <row r="2935" spans="1:18" x14ac:dyDescent="0.25">
      <c r="A2935" s="21" t="s">
        <v>4336</v>
      </c>
      <c r="B2935">
        <v>414440288</v>
      </c>
      <c r="C2935">
        <v>34</v>
      </c>
      <c r="D2935" s="8">
        <v>32287.5</v>
      </c>
      <c r="E2935" s="21" t="s">
        <v>1094</v>
      </c>
      <c r="F2935" s="21" t="s">
        <v>636</v>
      </c>
      <c r="G2935" s="21" t="s">
        <v>4066</v>
      </c>
      <c r="H2935" s="22">
        <v>365702</v>
      </c>
      <c r="I2935" s="22">
        <v>75225.459015</v>
      </c>
      <c r="J2935" s="21" t="s">
        <v>4338</v>
      </c>
      <c r="K2935" s="21"/>
      <c r="L2935" s="22">
        <v>86055552</v>
      </c>
      <c r="M2935" s="22">
        <v>0</v>
      </c>
      <c r="N2935" s="21" t="s">
        <v>12525</v>
      </c>
      <c r="O2935" s="8">
        <v>44394</v>
      </c>
      <c r="P2935" s="21" t="s">
        <v>12564</v>
      </c>
      <c r="Q2935" s="22">
        <f>Table1_2[[#This Row],[Bank Deposit]]-Table1_2[[#This Row],[Saving Accounts]]</f>
        <v>290476.54098499997</v>
      </c>
      <c r="R2935" s="22">
        <f>IF(AND(Table1_2[[#This Row],[Bank Deposit]]&gt;=500000),Table1_2[[#This Row],[Bank Deposit]]+Table1_2[[#This Row],[Bank Deposit]]*0.02,Table1_2[[#This Row],[Bank Deposit]])</f>
        <v>365702</v>
      </c>
    </row>
    <row r="2936" spans="1:18" x14ac:dyDescent="0.25">
      <c r="A2936" s="21" t="s">
        <v>1323</v>
      </c>
      <c r="B2936">
        <v>35553470</v>
      </c>
      <c r="C2936">
        <v>73</v>
      </c>
      <c r="D2936" s="8">
        <v>18042.75</v>
      </c>
      <c r="E2936" s="21" t="s">
        <v>1094</v>
      </c>
      <c r="F2936" s="21" t="s">
        <v>430</v>
      </c>
      <c r="G2936" s="21" t="s">
        <v>14</v>
      </c>
      <c r="H2936" s="22">
        <v>289254</v>
      </c>
      <c r="I2936" s="22">
        <v>101007.55791</v>
      </c>
      <c r="J2936" s="21" t="s">
        <v>1325</v>
      </c>
      <c r="K2936" s="21"/>
      <c r="L2936" s="22">
        <v>2369541383</v>
      </c>
      <c r="M2936" s="22">
        <v>0</v>
      </c>
      <c r="N2936" s="21" t="s">
        <v>12539</v>
      </c>
      <c r="O2936" s="8">
        <v>44232</v>
      </c>
      <c r="P2936" s="21" t="s">
        <v>12512</v>
      </c>
      <c r="Q2936" s="22">
        <f>Table1_2[[#This Row],[Bank Deposit]]-Table1_2[[#This Row],[Saving Accounts]]</f>
        <v>188246.44209</v>
      </c>
      <c r="R2936" s="22">
        <f>IF(AND(Table1_2[[#This Row],[Bank Deposit]]&gt;=500000),Table1_2[[#This Row],[Bank Deposit]]+Table1_2[[#This Row],[Bank Deposit]]*0.02,Table1_2[[#This Row],[Bank Deposit]])</f>
        <v>289254</v>
      </c>
    </row>
    <row r="2937" spans="1:18" x14ac:dyDescent="0.25">
      <c r="A2937" s="21" t="s">
        <v>6302</v>
      </c>
      <c r="B2937">
        <v>721822203</v>
      </c>
      <c r="C2937">
        <v>85</v>
      </c>
      <c r="D2937" s="8">
        <v>13659.75</v>
      </c>
      <c r="E2937" s="21" t="s">
        <v>12</v>
      </c>
      <c r="F2937" s="21" t="s">
        <v>305</v>
      </c>
      <c r="G2937" s="21" t="s">
        <v>4105</v>
      </c>
      <c r="H2937" s="22">
        <v>348672</v>
      </c>
      <c r="I2937" s="22">
        <v>76028.948195200006</v>
      </c>
      <c r="J2937" s="21" t="s">
        <v>6304</v>
      </c>
      <c r="K2937" s="21"/>
      <c r="L2937" s="22">
        <v>5031385344</v>
      </c>
      <c r="M2937" s="22">
        <v>0</v>
      </c>
      <c r="N2937" s="21" t="s">
        <v>12505</v>
      </c>
      <c r="O2937" s="8">
        <v>44226</v>
      </c>
      <c r="P2937" s="21" t="s">
        <v>12510</v>
      </c>
      <c r="Q2937" s="22">
        <f>Table1_2[[#This Row],[Bank Deposit]]-Table1_2[[#This Row],[Saving Accounts]]</f>
        <v>272643.05180479999</v>
      </c>
      <c r="R2937" s="22">
        <f>IF(AND(Table1_2[[#This Row],[Bank Deposit]]&gt;=500000),Table1_2[[#This Row],[Bank Deposit]]+Table1_2[[#This Row],[Bank Deposit]]*0.02,Table1_2[[#This Row],[Bank Deposit]])</f>
        <v>348672</v>
      </c>
    </row>
    <row r="2938" spans="1:18" x14ac:dyDescent="0.25">
      <c r="A2938" s="21" t="s">
        <v>6165</v>
      </c>
      <c r="B2938">
        <v>41784538</v>
      </c>
      <c r="C2938">
        <v>62</v>
      </c>
      <c r="D2938" s="8">
        <v>22060.5</v>
      </c>
      <c r="E2938" s="21" t="s">
        <v>12</v>
      </c>
      <c r="F2938" s="21" t="s">
        <v>794</v>
      </c>
      <c r="G2938" s="21" t="s">
        <v>4074</v>
      </c>
      <c r="H2938" s="22">
        <v>1238231</v>
      </c>
      <c r="I2938" s="22">
        <v>255967.16399999999</v>
      </c>
      <c r="J2938" s="21" t="s">
        <v>6167</v>
      </c>
      <c r="K2938" s="21"/>
      <c r="L2938" s="22">
        <v>1423929408</v>
      </c>
      <c r="M2938" s="22">
        <v>0</v>
      </c>
      <c r="N2938" s="21" t="s">
        <v>12509</v>
      </c>
      <c r="O2938" s="8">
        <v>44439</v>
      </c>
      <c r="P2938" s="21" t="s">
        <v>12519</v>
      </c>
      <c r="Q2938" s="22">
        <f>Table1_2[[#This Row],[Bank Deposit]]-Table1_2[[#This Row],[Saving Accounts]]</f>
        <v>982263.83600000001</v>
      </c>
      <c r="R2938" s="22">
        <f>IF(AND(Table1_2[[#This Row],[Bank Deposit]]&gt;=500000),Table1_2[[#This Row],[Bank Deposit]]+Table1_2[[#This Row],[Bank Deposit]]*0.02,Table1_2[[#This Row],[Bank Deposit]])</f>
        <v>1262995.6200000001</v>
      </c>
    </row>
    <row r="2939" spans="1:18" x14ac:dyDescent="0.25">
      <c r="A2939" s="21" t="s">
        <v>1155</v>
      </c>
      <c r="B2939">
        <v>529597969</v>
      </c>
      <c r="C2939">
        <v>84</v>
      </c>
      <c r="D2939" s="8">
        <v>14025</v>
      </c>
      <c r="E2939" s="21" t="s">
        <v>1094</v>
      </c>
      <c r="F2939" s="21" t="s">
        <v>199</v>
      </c>
      <c r="G2939" s="21" t="s">
        <v>14</v>
      </c>
      <c r="H2939" s="22">
        <v>2113374</v>
      </c>
      <c r="I2939" s="22">
        <v>445004.83050192002</v>
      </c>
      <c r="J2939" s="21" t="s">
        <v>1157</v>
      </c>
      <c r="K2939" s="21"/>
      <c r="L2939" s="22">
        <v>4631247423</v>
      </c>
      <c r="M2939" s="22">
        <v>0</v>
      </c>
      <c r="N2939" s="21" t="s">
        <v>12525</v>
      </c>
      <c r="O2939" s="8">
        <v>44284</v>
      </c>
      <c r="P2939" s="21" t="s">
        <v>12561</v>
      </c>
      <c r="Q2939" s="22">
        <f>Table1_2[[#This Row],[Bank Deposit]]-Table1_2[[#This Row],[Saving Accounts]]</f>
        <v>1668369.1694980799</v>
      </c>
      <c r="R2939" s="22">
        <f>IF(AND(Table1_2[[#This Row],[Bank Deposit]]&gt;=500000),Table1_2[[#This Row],[Bank Deposit]]+Table1_2[[#This Row],[Bank Deposit]]*0.02,Table1_2[[#This Row],[Bank Deposit]])</f>
        <v>2155641.48</v>
      </c>
    </row>
    <row r="2940" spans="1:18" x14ac:dyDescent="0.25">
      <c r="A2940" s="21" t="s">
        <v>8729</v>
      </c>
      <c r="B2940">
        <v>668226973</v>
      </c>
      <c r="C2940">
        <v>28</v>
      </c>
      <c r="D2940" s="8">
        <v>34479</v>
      </c>
      <c r="E2940" s="21" t="s">
        <v>12</v>
      </c>
      <c r="F2940" s="21" t="s">
        <v>519</v>
      </c>
      <c r="G2940" s="21" t="s">
        <v>3820</v>
      </c>
      <c r="H2940" s="22">
        <v>94039</v>
      </c>
      <c r="I2940" s="22">
        <v>62876.160916399996</v>
      </c>
      <c r="J2940" s="21" t="s">
        <v>8731</v>
      </c>
      <c r="K2940" s="21"/>
      <c r="L2940" s="22">
        <v>10579548</v>
      </c>
      <c r="M2940" s="22">
        <v>0</v>
      </c>
      <c r="N2940" s="21" t="s">
        <v>12509</v>
      </c>
      <c r="O2940" s="8">
        <v>44511</v>
      </c>
      <c r="P2940" s="21" t="s">
        <v>12519</v>
      </c>
      <c r="Q2940" s="22">
        <f>Table1_2[[#This Row],[Bank Deposit]]-Table1_2[[#This Row],[Saving Accounts]]</f>
        <v>31162.839083600004</v>
      </c>
      <c r="R2940" s="22">
        <f>IF(AND(Table1_2[[#This Row],[Bank Deposit]]&gt;=500000),Table1_2[[#This Row],[Bank Deposit]]+Table1_2[[#This Row],[Bank Deposit]]*0.02,Table1_2[[#This Row],[Bank Deposit]])</f>
        <v>94039</v>
      </c>
    </row>
    <row r="2941" spans="1:18" x14ac:dyDescent="0.25">
      <c r="A2941" s="21" t="s">
        <v>7163</v>
      </c>
      <c r="B2941">
        <v>601202545</v>
      </c>
      <c r="C2941">
        <v>50</v>
      </c>
      <c r="D2941" s="8">
        <v>26443.5</v>
      </c>
      <c r="E2941" s="21" t="s">
        <v>12</v>
      </c>
      <c r="F2941" s="21" t="s">
        <v>190</v>
      </c>
      <c r="G2941" s="21" t="s">
        <v>4088</v>
      </c>
      <c r="H2941" s="22">
        <v>474054</v>
      </c>
      <c r="I2941" s="22">
        <v>134802.88965197999</v>
      </c>
      <c r="J2941" s="21" t="s">
        <v>7165</v>
      </c>
      <c r="K2941" s="21"/>
      <c r="L2941" s="22">
        <v>1281547872</v>
      </c>
      <c r="M2941" s="22">
        <v>0</v>
      </c>
      <c r="N2941" s="21" t="s">
        <v>12505</v>
      </c>
      <c r="O2941" s="8">
        <v>44607</v>
      </c>
      <c r="P2941" s="21" t="s">
        <v>12506</v>
      </c>
      <c r="Q2941" s="22">
        <f>Table1_2[[#This Row],[Bank Deposit]]-Table1_2[[#This Row],[Saving Accounts]]</f>
        <v>339251.11034801998</v>
      </c>
      <c r="R2941" s="22">
        <f>IF(AND(Table1_2[[#This Row],[Bank Deposit]]&gt;=500000),Table1_2[[#This Row],[Bank Deposit]]+Table1_2[[#This Row],[Bank Deposit]]*0.02,Table1_2[[#This Row],[Bank Deposit]])</f>
        <v>474054</v>
      </c>
    </row>
    <row r="2942" spans="1:18" x14ac:dyDescent="0.25">
      <c r="A2942" s="21" t="s">
        <v>8896</v>
      </c>
      <c r="B2942">
        <v>893095503</v>
      </c>
      <c r="C2942">
        <v>71</v>
      </c>
      <c r="D2942" s="8">
        <v>18773.25</v>
      </c>
      <c r="E2942" s="21" t="s">
        <v>12</v>
      </c>
      <c r="F2942" s="21" t="s">
        <v>1197</v>
      </c>
      <c r="G2942" s="21" t="s">
        <v>3820</v>
      </c>
      <c r="H2942" s="22">
        <v>300311</v>
      </c>
      <c r="I2942" s="22">
        <v>144149.23464479999</v>
      </c>
      <c r="J2942" s="21" t="s">
        <v>8898</v>
      </c>
      <c r="K2942" s="21"/>
      <c r="L2942" s="22">
        <v>33838313</v>
      </c>
      <c r="M2942" s="22">
        <v>0</v>
      </c>
      <c r="N2942" s="21" t="s">
        <v>12539</v>
      </c>
      <c r="O2942" s="8">
        <v>44245</v>
      </c>
      <c r="P2942" s="21" t="s">
        <v>12510</v>
      </c>
      <c r="Q2942" s="22">
        <f>Table1_2[[#This Row],[Bank Deposit]]-Table1_2[[#This Row],[Saving Accounts]]</f>
        <v>156161.76535520001</v>
      </c>
      <c r="R2942" s="22">
        <f>IF(AND(Table1_2[[#This Row],[Bank Deposit]]&gt;=500000),Table1_2[[#This Row],[Bank Deposit]]+Table1_2[[#This Row],[Bank Deposit]]*0.02,Table1_2[[#This Row],[Bank Deposit]])</f>
        <v>300311</v>
      </c>
    </row>
    <row r="2943" spans="1:18" x14ac:dyDescent="0.25">
      <c r="A2943" s="21" t="s">
        <v>8013</v>
      </c>
      <c r="B2943">
        <v>255952093</v>
      </c>
      <c r="C2943">
        <v>47</v>
      </c>
      <c r="D2943" s="8">
        <v>27539.25</v>
      </c>
      <c r="E2943" s="21" t="s">
        <v>12</v>
      </c>
      <c r="F2943" s="21" t="s">
        <v>2201</v>
      </c>
      <c r="G2943" s="21" t="s">
        <v>3583</v>
      </c>
      <c r="H2943" s="22">
        <v>1047262</v>
      </c>
      <c r="I2943" s="22">
        <v>367705.48103999998</v>
      </c>
      <c r="J2943" s="21" t="s">
        <v>8015</v>
      </c>
      <c r="K2943" s="21"/>
      <c r="L2943" s="22">
        <v>909640875</v>
      </c>
      <c r="M2943" s="22">
        <v>0</v>
      </c>
      <c r="N2943" s="21" t="s">
        <v>12505</v>
      </c>
      <c r="O2943" s="8">
        <v>44198</v>
      </c>
      <c r="P2943" s="21" t="s">
        <v>12506</v>
      </c>
      <c r="Q2943" s="22">
        <f>Table1_2[[#This Row],[Bank Deposit]]-Table1_2[[#This Row],[Saving Accounts]]</f>
        <v>679556.51896000002</v>
      </c>
      <c r="R2943" s="22">
        <f>IF(AND(Table1_2[[#This Row],[Bank Deposit]]&gt;=500000),Table1_2[[#This Row],[Bank Deposit]]+Table1_2[[#This Row],[Bank Deposit]]*0.02,Table1_2[[#This Row],[Bank Deposit]])</f>
        <v>1068207.24</v>
      </c>
    </row>
    <row r="2944" spans="1:18" x14ac:dyDescent="0.25">
      <c r="A2944" s="21" t="s">
        <v>6760</v>
      </c>
      <c r="B2944">
        <v>57782975</v>
      </c>
      <c r="C2944">
        <v>51</v>
      </c>
      <c r="D2944" s="8">
        <v>26078.25</v>
      </c>
      <c r="E2944" s="21" t="s">
        <v>12</v>
      </c>
      <c r="F2944" s="21" t="s">
        <v>814</v>
      </c>
      <c r="G2944" s="21" t="s">
        <v>4084</v>
      </c>
      <c r="H2944" s="22">
        <v>476989</v>
      </c>
      <c r="I2944" s="22">
        <v>149745.65025420001</v>
      </c>
      <c r="J2944" s="21" t="s">
        <v>6762</v>
      </c>
      <c r="K2944" s="21"/>
      <c r="L2944" s="22">
        <v>270186794</v>
      </c>
      <c r="M2944" s="22">
        <v>0</v>
      </c>
      <c r="N2944" s="21" t="s">
        <v>12505</v>
      </c>
      <c r="O2944" s="8">
        <v>44574</v>
      </c>
      <c r="P2944" s="21" t="s">
        <v>12506</v>
      </c>
      <c r="Q2944" s="22">
        <f>Table1_2[[#This Row],[Bank Deposit]]-Table1_2[[#This Row],[Saving Accounts]]</f>
        <v>327243.34974580002</v>
      </c>
      <c r="R2944" s="22">
        <f>IF(AND(Table1_2[[#This Row],[Bank Deposit]]&gt;=500000),Table1_2[[#This Row],[Bank Deposit]]+Table1_2[[#This Row],[Bank Deposit]]*0.02,Table1_2[[#This Row],[Bank Deposit]])</f>
        <v>476989</v>
      </c>
    </row>
    <row r="2945" spans="1:18" x14ac:dyDescent="0.25">
      <c r="A2945" s="21" t="s">
        <v>4304</v>
      </c>
      <c r="B2945">
        <v>804060696</v>
      </c>
      <c r="C2945">
        <v>76</v>
      </c>
      <c r="D2945" s="8">
        <v>16947</v>
      </c>
      <c r="E2945" s="21" t="s">
        <v>1094</v>
      </c>
      <c r="F2945" s="21" t="s">
        <v>163</v>
      </c>
      <c r="G2945" s="21" t="s">
        <v>4095</v>
      </c>
      <c r="H2945" s="22">
        <v>98533</v>
      </c>
      <c r="I2945" s="22">
        <v>60967.226350800003</v>
      </c>
      <c r="J2945" s="21" t="s">
        <v>4306</v>
      </c>
      <c r="K2945" s="21"/>
      <c r="L2945" s="22">
        <v>1408467456</v>
      </c>
      <c r="M2945" s="22">
        <v>0</v>
      </c>
      <c r="N2945" s="21" t="s">
        <v>12522</v>
      </c>
      <c r="O2945" s="8">
        <v>44283</v>
      </c>
      <c r="P2945" s="21" t="s">
        <v>12510</v>
      </c>
      <c r="Q2945" s="22">
        <f>Table1_2[[#This Row],[Bank Deposit]]-Table1_2[[#This Row],[Saving Accounts]]</f>
        <v>37565.773649199997</v>
      </c>
      <c r="R2945" s="22">
        <f>IF(AND(Table1_2[[#This Row],[Bank Deposit]]&gt;=500000),Table1_2[[#This Row],[Bank Deposit]]+Table1_2[[#This Row],[Bank Deposit]]*0.02,Table1_2[[#This Row],[Bank Deposit]])</f>
        <v>98533</v>
      </c>
    </row>
    <row r="2946" spans="1:18" x14ac:dyDescent="0.25">
      <c r="A2946" s="21" t="s">
        <v>8665</v>
      </c>
      <c r="B2946">
        <v>926002607</v>
      </c>
      <c r="C2946">
        <v>75</v>
      </c>
      <c r="D2946" s="8">
        <v>17312.25</v>
      </c>
      <c r="E2946" s="21" t="s">
        <v>12</v>
      </c>
      <c r="F2946" s="21" t="s">
        <v>63</v>
      </c>
      <c r="G2946" s="21" t="s">
        <v>3820</v>
      </c>
      <c r="H2946" s="22">
        <v>1112281</v>
      </c>
      <c r="I2946" s="22">
        <v>677796.02841599996</v>
      </c>
      <c r="J2946" s="21" t="s">
        <v>8667</v>
      </c>
      <c r="K2946" s="21"/>
      <c r="L2946" s="22">
        <v>468818091</v>
      </c>
      <c r="M2946" s="22">
        <v>0</v>
      </c>
      <c r="N2946" s="21" t="s">
        <v>12509</v>
      </c>
      <c r="O2946" s="8">
        <v>44358</v>
      </c>
      <c r="P2946" s="21" t="s">
        <v>12519</v>
      </c>
      <c r="Q2946" s="22">
        <f>Table1_2[[#This Row],[Bank Deposit]]-Table1_2[[#This Row],[Saving Accounts]]</f>
        <v>434484.97158400004</v>
      </c>
      <c r="R2946" s="22">
        <f>IF(AND(Table1_2[[#This Row],[Bank Deposit]]&gt;=500000),Table1_2[[#This Row],[Bank Deposit]]+Table1_2[[#This Row],[Bank Deposit]]*0.02,Table1_2[[#This Row],[Bank Deposit]])</f>
        <v>1134526.6200000001</v>
      </c>
    </row>
    <row r="2947" spans="1:18" x14ac:dyDescent="0.25">
      <c r="A2947" s="21" t="s">
        <v>3136</v>
      </c>
      <c r="B2947">
        <v>914905766</v>
      </c>
      <c r="C2947">
        <v>36</v>
      </c>
      <c r="D2947" s="8">
        <v>31557</v>
      </c>
      <c r="E2947" s="21" t="s">
        <v>1094</v>
      </c>
      <c r="F2947" s="21" t="s">
        <v>1610</v>
      </c>
      <c r="G2947" s="21" t="s">
        <v>3058</v>
      </c>
      <c r="H2947" s="22">
        <v>66335</v>
      </c>
      <c r="I2947" s="22">
        <v>37557.157791999998</v>
      </c>
      <c r="J2947" s="21" t="s">
        <v>3138</v>
      </c>
      <c r="K2947" s="21"/>
      <c r="L2947" s="22">
        <v>941583252</v>
      </c>
      <c r="M2947" s="22">
        <v>0</v>
      </c>
      <c r="N2947" s="21" t="s">
        <v>12509</v>
      </c>
      <c r="O2947" s="8">
        <v>44257</v>
      </c>
      <c r="P2947" s="21" t="s">
        <v>12519</v>
      </c>
      <c r="Q2947" s="22">
        <f>Table1_2[[#This Row],[Bank Deposit]]-Table1_2[[#This Row],[Saving Accounts]]</f>
        <v>28777.842208000002</v>
      </c>
      <c r="R2947" s="22">
        <f>IF(AND(Table1_2[[#This Row],[Bank Deposit]]&gt;=500000),Table1_2[[#This Row],[Bank Deposit]]+Table1_2[[#This Row],[Bank Deposit]]*0.02,Table1_2[[#This Row],[Bank Deposit]])</f>
        <v>66335</v>
      </c>
    </row>
    <row r="2948" spans="1:18" x14ac:dyDescent="0.25">
      <c r="A2948" s="21" t="s">
        <v>402</v>
      </c>
      <c r="B2948">
        <v>249026203</v>
      </c>
      <c r="C2948">
        <v>35</v>
      </c>
      <c r="D2948" s="8">
        <v>31922.25</v>
      </c>
      <c r="E2948" s="21" t="s">
        <v>12</v>
      </c>
      <c r="F2948" s="21" t="s">
        <v>404</v>
      </c>
      <c r="G2948" s="21" t="s">
        <v>14</v>
      </c>
      <c r="H2948" s="22">
        <v>549848</v>
      </c>
      <c r="I2948" s="22">
        <v>181984.97296320001</v>
      </c>
      <c r="J2948" s="21" t="s">
        <v>406</v>
      </c>
      <c r="K2948" s="21"/>
      <c r="L2948" s="22">
        <v>8345708</v>
      </c>
      <c r="M2948" s="22">
        <v>0</v>
      </c>
      <c r="N2948" s="21" t="s">
        <v>12505</v>
      </c>
      <c r="O2948" s="8">
        <v>44356</v>
      </c>
      <c r="P2948" s="21" t="s">
        <v>12506</v>
      </c>
      <c r="Q2948" s="22">
        <f>Table1_2[[#This Row],[Bank Deposit]]-Table1_2[[#This Row],[Saving Accounts]]</f>
        <v>367863.02703679999</v>
      </c>
      <c r="R2948" s="22">
        <f>IF(AND(Table1_2[[#This Row],[Bank Deposit]]&gt;=500000),Table1_2[[#This Row],[Bank Deposit]]+Table1_2[[#This Row],[Bank Deposit]]*0.02,Table1_2[[#This Row],[Bank Deposit]])</f>
        <v>560844.96</v>
      </c>
    </row>
    <row r="2949" spans="1:18" x14ac:dyDescent="0.25">
      <c r="A2949" s="21" t="s">
        <v>7750</v>
      </c>
      <c r="B2949">
        <v>571443392</v>
      </c>
      <c r="C2949">
        <v>37</v>
      </c>
      <c r="D2949" s="8">
        <v>31191.75</v>
      </c>
      <c r="E2949" s="21" t="s">
        <v>12</v>
      </c>
      <c r="F2949" s="21" t="s">
        <v>442</v>
      </c>
      <c r="G2949" s="21" t="s">
        <v>3058</v>
      </c>
      <c r="H2949" s="22">
        <v>34504</v>
      </c>
      <c r="I2949" s="22">
        <v>8748.9253913600005</v>
      </c>
      <c r="J2949" s="21" t="s">
        <v>7752</v>
      </c>
      <c r="K2949" s="21"/>
      <c r="L2949" s="22">
        <v>890516385</v>
      </c>
      <c r="M2949" s="22">
        <v>0</v>
      </c>
      <c r="N2949" s="21" t="s">
        <v>12525</v>
      </c>
      <c r="O2949" s="8">
        <v>44663</v>
      </c>
      <c r="P2949" s="21" t="s">
        <v>12564</v>
      </c>
      <c r="Q2949" s="22">
        <f>Table1_2[[#This Row],[Bank Deposit]]-Table1_2[[#This Row],[Saving Accounts]]</f>
        <v>25755.074608639999</v>
      </c>
      <c r="R2949" s="22">
        <f>IF(AND(Table1_2[[#This Row],[Bank Deposit]]&gt;=500000),Table1_2[[#This Row],[Bank Deposit]]+Table1_2[[#This Row],[Bank Deposit]]*0.02,Table1_2[[#This Row],[Bank Deposit]])</f>
        <v>34504</v>
      </c>
    </row>
    <row r="2950" spans="1:18" x14ac:dyDescent="0.25">
      <c r="A2950" s="21" t="s">
        <v>6033</v>
      </c>
      <c r="B2950">
        <v>826973742</v>
      </c>
      <c r="C2950">
        <v>71</v>
      </c>
      <c r="D2950" s="8">
        <v>18773.25</v>
      </c>
      <c r="E2950" s="21" t="s">
        <v>12</v>
      </c>
      <c r="F2950" s="21" t="s">
        <v>955</v>
      </c>
      <c r="G2950" s="21" t="s">
        <v>4062</v>
      </c>
      <c r="H2950" s="22">
        <v>175235</v>
      </c>
      <c r="I2950" s="22">
        <v>86609.153334000002</v>
      </c>
      <c r="J2950" s="21" t="s">
        <v>6035</v>
      </c>
      <c r="K2950" s="21"/>
      <c r="L2950" s="22">
        <v>958289381</v>
      </c>
      <c r="M2950" s="22">
        <v>0</v>
      </c>
      <c r="N2950" s="21" t="s">
        <v>12539</v>
      </c>
      <c r="O2950" s="8">
        <v>44316</v>
      </c>
      <c r="P2950" s="21" t="s">
        <v>12512</v>
      </c>
      <c r="Q2950" s="22">
        <f>Table1_2[[#This Row],[Bank Deposit]]-Table1_2[[#This Row],[Saving Accounts]]</f>
        <v>88625.846665999998</v>
      </c>
      <c r="R2950" s="22">
        <f>IF(AND(Table1_2[[#This Row],[Bank Deposit]]&gt;=500000),Table1_2[[#This Row],[Bank Deposit]]+Table1_2[[#This Row],[Bank Deposit]]*0.02,Table1_2[[#This Row],[Bank Deposit]])</f>
        <v>175235</v>
      </c>
    </row>
    <row r="2951" spans="1:18" x14ac:dyDescent="0.25">
      <c r="A2951" s="21" t="s">
        <v>7549</v>
      </c>
      <c r="B2951">
        <v>679878638</v>
      </c>
      <c r="C2951">
        <v>76</v>
      </c>
      <c r="D2951" s="8">
        <v>16947</v>
      </c>
      <c r="E2951" s="21" t="s">
        <v>12</v>
      </c>
      <c r="F2951" s="21" t="s">
        <v>848</v>
      </c>
      <c r="G2951" s="21" t="s">
        <v>4220</v>
      </c>
      <c r="H2951" s="22">
        <v>211626</v>
      </c>
      <c r="I2951" s="22">
        <v>160835.57759999999</v>
      </c>
      <c r="J2951" s="21" t="s">
        <v>4737</v>
      </c>
      <c r="K2951" s="21"/>
      <c r="L2951" s="22">
        <v>1425266009</v>
      </c>
      <c r="M2951" s="22">
        <v>6445881261</v>
      </c>
      <c r="N2951" s="21" t="s">
        <v>12515</v>
      </c>
      <c r="O2951" s="8">
        <v>44395</v>
      </c>
      <c r="P2951" s="21" t="s">
        <v>12516</v>
      </c>
      <c r="Q2951" s="22">
        <f>Table1_2[[#This Row],[Bank Deposit]]-Table1_2[[#This Row],[Saving Accounts]]</f>
        <v>50790.42240000001</v>
      </c>
      <c r="R2951" s="22">
        <f>IF(AND(Table1_2[[#This Row],[Bank Deposit]]&gt;=500000),Table1_2[[#This Row],[Bank Deposit]]+Table1_2[[#This Row],[Bank Deposit]]*0.02,Table1_2[[#This Row],[Bank Deposit]])</f>
        <v>211626</v>
      </c>
    </row>
    <row r="2952" spans="1:18" x14ac:dyDescent="0.25">
      <c r="A2952" s="21" t="s">
        <v>5688</v>
      </c>
      <c r="B2952">
        <v>548730982</v>
      </c>
      <c r="C2952">
        <v>64</v>
      </c>
      <c r="D2952" s="8">
        <v>21330</v>
      </c>
      <c r="E2952" s="21" t="s">
        <v>1094</v>
      </c>
      <c r="F2952" s="21" t="s">
        <v>323</v>
      </c>
      <c r="G2952" s="21" t="s">
        <v>4220</v>
      </c>
      <c r="H2952" s="22">
        <v>1938117</v>
      </c>
      <c r="I2952" s="22">
        <v>537504.54750720004</v>
      </c>
      <c r="J2952" s="21" t="s">
        <v>5690</v>
      </c>
      <c r="K2952" s="21"/>
      <c r="L2952" s="22">
        <v>1764803619</v>
      </c>
      <c r="M2952" s="22">
        <v>0</v>
      </c>
      <c r="N2952" s="21" t="s">
        <v>12522</v>
      </c>
      <c r="O2952" s="8">
        <v>44584</v>
      </c>
      <c r="P2952" s="21" t="s">
        <v>12512</v>
      </c>
      <c r="Q2952" s="22">
        <f>Table1_2[[#This Row],[Bank Deposit]]-Table1_2[[#This Row],[Saving Accounts]]</f>
        <v>1400612.4524928001</v>
      </c>
      <c r="R2952" s="22">
        <f>IF(AND(Table1_2[[#This Row],[Bank Deposit]]&gt;=500000),Table1_2[[#This Row],[Bank Deposit]]+Table1_2[[#This Row],[Bank Deposit]]*0.02,Table1_2[[#This Row],[Bank Deposit]])</f>
        <v>1976879.34</v>
      </c>
    </row>
    <row r="2953" spans="1:18" x14ac:dyDescent="0.25">
      <c r="A2953" s="21" t="s">
        <v>597</v>
      </c>
      <c r="B2953">
        <v>848649546</v>
      </c>
      <c r="C2953">
        <v>46</v>
      </c>
      <c r="D2953" s="8">
        <v>27904.5</v>
      </c>
      <c r="E2953" s="21" t="s">
        <v>12</v>
      </c>
      <c r="F2953" s="21" t="s">
        <v>598</v>
      </c>
      <c r="G2953" s="21" t="s">
        <v>14</v>
      </c>
      <c r="H2953" s="22">
        <v>355419</v>
      </c>
      <c r="I2953" s="22">
        <v>92355.445486080003</v>
      </c>
      <c r="J2953" s="21" t="s">
        <v>600</v>
      </c>
      <c r="K2953" s="21"/>
      <c r="L2953" s="22">
        <v>50230908</v>
      </c>
      <c r="M2953" s="22">
        <v>0</v>
      </c>
      <c r="N2953" s="21" t="s">
        <v>12509</v>
      </c>
      <c r="O2953" s="8">
        <v>44425</v>
      </c>
      <c r="P2953" s="21" t="s">
        <v>12510</v>
      </c>
      <c r="Q2953" s="22">
        <f>Table1_2[[#This Row],[Bank Deposit]]-Table1_2[[#This Row],[Saving Accounts]]</f>
        <v>263063.55451391998</v>
      </c>
      <c r="R2953" s="22">
        <f>IF(AND(Table1_2[[#This Row],[Bank Deposit]]&gt;=500000),Table1_2[[#This Row],[Bank Deposit]]+Table1_2[[#This Row],[Bank Deposit]]*0.02,Table1_2[[#This Row],[Bank Deposit]])</f>
        <v>355419</v>
      </c>
    </row>
    <row r="2954" spans="1:18" x14ac:dyDescent="0.25">
      <c r="A2954" s="21" t="s">
        <v>1335</v>
      </c>
      <c r="B2954">
        <v>719348711</v>
      </c>
      <c r="C2954">
        <v>38</v>
      </c>
      <c r="D2954" s="8">
        <v>30826.5</v>
      </c>
      <c r="E2954" s="21" t="s">
        <v>1094</v>
      </c>
      <c r="F2954" s="21" t="s">
        <v>1336</v>
      </c>
      <c r="G2954" s="21" t="s">
        <v>14</v>
      </c>
      <c r="H2954" s="22">
        <v>1637696</v>
      </c>
      <c r="I2954" s="22">
        <v>282767.71668000001</v>
      </c>
      <c r="J2954" s="21" t="s">
        <v>1338</v>
      </c>
      <c r="K2954" s="21"/>
      <c r="L2954" s="22">
        <v>4409146368</v>
      </c>
      <c r="M2954" s="22">
        <v>0</v>
      </c>
      <c r="N2954" s="21" t="s">
        <v>12505</v>
      </c>
      <c r="O2954" s="8">
        <v>44337</v>
      </c>
      <c r="P2954" s="21" t="s">
        <v>12506</v>
      </c>
      <c r="Q2954" s="22">
        <f>Table1_2[[#This Row],[Bank Deposit]]-Table1_2[[#This Row],[Saving Accounts]]</f>
        <v>1354928.2833199999</v>
      </c>
      <c r="R2954" s="22">
        <f>IF(AND(Table1_2[[#This Row],[Bank Deposit]]&gt;=500000),Table1_2[[#This Row],[Bank Deposit]]+Table1_2[[#This Row],[Bank Deposit]]*0.02,Table1_2[[#This Row],[Bank Deposit]])</f>
        <v>1670449.92</v>
      </c>
    </row>
    <row r="2955" spans="1:18" x14ac:dyDescent="0.25">
      <c r="A2955" s="21" t="s">
        <v>5411</v>
      </c>
      <c r="B2955">
        <v>822827445</v>
      </c>
      <c r="C2955">
        <v>46</v>
      </c>
      <c r="D2955" s="8">
        <v>27904.5</v>
      </c>
      <c r="E2955" s="21" t="s">
        <v>1094</v>
      </c>
      <c r="F2955" s="21" t="s">
        <v>426</v>
      </c>
      <c r="G2955" s="21" t="s">
        <v>4066</v>
      </c>
      <c r="H2955" s="22">
        <v>78923</v>
      </c>
      <c r="I2955" s="22">
        <v>59770.945584000001</v>
      </c>
      <c r="J2955" s="21" t="s">
        <v>2315</v>
      </c>
      <c r="K2955" s="21"/>
      <c r="L2955" s="22">
        <v>884053876</v>
      </c>
      <c r="M2955" s="22">
        <v>0</v>
      </c>
      <c r="N2955" s="21" t="s">
        <v>12539</v>
      </c>
      <c r="O2955" s="8">
        <v>44428</v>
      </c>
      <c r="P2955" s="21" t="s">
        <v>12566</v>
      </c>
      <c r="Q2955" s="22">
        <f>Table1_2[[#This Row],[Bank Deposit]]-Table1_2[[#This Row],[Saving Accounts]]</f>
        <v>19152.054415999999</v>
      </c>
      <c r="R2955" s="22">
        <f>IF(AND(Table1_2[[#This Row],[Bank Deposit]]&gt;=500000),Table1_2[[#This Row],[Bank Deposit]]+Table1_2[[#This Row],[Bank Deposit]]*0.02,Table1_2[[#This Row],[Bank Deposit]])</f>
        <v>78923</v>
      </c>
    </row>
    <row r="2956" spans="1:18" x14ac:dyDescent="0.25">
      <c r="A2956" s="21" t="s">
        <v>6591</v>
      </c>
      <c r="B2956">
        <v>293263284</v>
      </c>
      <c r="C2956">
        <v>38</v>
      </c>
      <c r="D2956" s="8">
        <v>30826.5</v>
      </c>
      <c r="E2956" s="21" t="s">
        <v>12</v>
      </c>
      <c r="F2956" s="21" t="s">
        <v>115</v>
      </c>
      <c r="G2956" s="21" t="s">
        <v>4105</v>
      </c>
      <c r="H2956" s="22">
        <v>461513</v>
      </c>
      <c r="I2956" s="22">
        <v>265160.06060544</v>
      </c>
      <c r="J2956" s="21" t="s">
        <v>6593</v>
      </c>
      <c r="K2956" s="21"/>
      <c r="L2956" s="22">
        <v>924658788</v>
      </c>
      <c r="M2956" s="22">
        <v>0</v>
      </c>
      <c r="N2956" s="21" t="s">
        <v>12522</v>
      </c>
      <c r="O2956" s="8">
        <v>44261</v>
      </c>
      <c r="P2956" s="21" t="s">
        <v>12510</v>
      </c>
      <c r="Q2956" s="22">
        <f>Table1_2[[#This Row],[Bank Deposit]]-Table1_2[[#This Row],[Saving Accounts]]</f>
        <v>196352.93939456</v>
      </c>
      <c r="R2956" s="22">
        <f>IF(AND(Table1_2[[#This Row],[Bank Deposit]]&gt;=500000),Table1_2[[#This Row],[Bank Deposit]]+Table1_2[[#This Row],[Bank Deposit]]*0.02,Table1_2[[#This Row],[Bank Deposit]])</f>
        <v>461513</v>
      </c>
    </row>
    <row r="2957" spans="1:18" x14ac:dyDescent="0.25">
      <c r="A2957" s="21" t="s">
        <v>497</v>
      </c>
      <c r="B2957">
        <v>721820655</v>
      </c>
      <c r="C2957">
        <v>19</v>
      </c>
      <c r="D2957" s="8">
        <v>37766.25</v>
      </c>
      <c r="E2957" s="21" t="s">
        <v>12</v>
      </c>
      <c r="F2957" s="21" t="s">
        <v>499</v>
      </c>
      <c r="G2957" s="21" t="s">
        <v>14</v>
      </c>
      <c r="H2957" s="22">
        <v>2588381</v>
      </c>
      <c r="I2957" s="22">
        <v>320561.04356640001</v>
      </c>
      <c r="J2957" s="21" t="s">
        <v>501</v>
      </c>
      <c r="K2957" s="21"/>
      <c r="L2957" s="22">
        <v>47726442</v>
      </c>
      <c r="M2957" s="22">
        <v>0</v>
      </c>
      <c r="N2957" s="21" t="s">
        <v>12525</v>
      </c>
      <c r="O2957" s="8">
        <v>44483</v>
      </c>
      <c r="P2957" s="21" t="s">
        <v>12506</v>
      </c>
      <c r="Q2957" s="22">
        <f>Table1_2[[#This Row],[Bank Deposit]]-Table1_2[[#This Row],[Saving Accounts]]</f>
        <v>2267819.9564335998</v>
      </c>
      <c r="R2957" s="22">
        <f>IF(AND(Table1_2[[#This Row],[Bank Deposit]]&gt;=500000),Table1_2[[#This Row],[Bank Deposit]]+Table1_2[[#This Row],[Bank Deposit]]*0.02,Table1_2[[#This Row],[Bank Deposit]])</f>
        <v>2640148.62</v>
      </c>
    </row>
    <row r="2958" spans="1:18" x14ac:dyDescent="0.25">
      <c r="A2958" s="21" t="s">
        <v>5994</v>
      </c>
      <c r="B2958">
        <v>460865549</v>
      </c>
      <c r="C2958">
        <v>67</v>
      </c>
      <c r="D2958" s="8">
        <v>20234.25</v>
      </c>
      <c r="E2958" s="21" t="s">
        <v>12</v>
      </c>
      <c r="F2958" s="21" t="s">
        <v>395</v>
      </c>
      <c r="G2958" s="21" t="s">
        <v>4119</v>
      </c>
      <c r="H2958" s="22">
        <v>256902</v>
      </c>
      <c r="I2958" s="22">
        <v>56621.266920000002</v>
      </c>
      <c r="J2958" s="21" t="s">
        <v>5996</v>
      </c>
      <c r="K2958" s="21"/>
      <c r="L2958" s="22">
        <v>3617314536</v>
      </c>
      <c r="M2958" s="22">
        <v>0</v>
      </c>
      <c r="N2958" s="21" t="s">
        <v>12539</v>
      </c>
      <c r="O2958" s="8">
        <v>44483</v>
      </c>
      <c r="P2958" s="21" t="s">
        <v>12566</v>
      </c>
      <c r="Q2958" s="22">
        <f>Table1_2[[#This Row],[Bank Deposit]]-Table1_2[[#This Row],[Saving Accounts]]</f>
        <v>200280.73308000001</v>
      </c>
      <c r="R2958" s="22">
        <f>IF(AND(Table1_2[[#This Row],[Bank Deposit]]&gt;=500000),Table1_2[[#This Row],[Bank Deposit]]+Table1_2[[#This Row],[Bank Deposit]]*0.02,Table1_2[[#This Row],[Bank Deposit]])</f>
        <v>256902</v>
      </c>
    </row>
    <row r="2959" spans="1:18" x14ac:dyDescent="0.25">
      <c r="A2959" s="21" t="s">
        <v>6889</v>
      </c>
      <c r="B2959">
        <v>887422629</v>
      </c>
      <c r="C2959">
        <v>72</v>
      </c>
      <c r="D2959" s="8">
        <v>18408</v>
      </c>
      <c r="E2959" s="21" t="s">
        <v>12</v>
      </c>
      <c r="F2959" s="21" t="s">
        <v>269</v>
      </c>
      <c r="G2959" s="21" t="s">
        <v>4066</v>
      </c>
      <c r="H2959" s="22">
        <v>2640689</v>
      </c>
      <c r="I2959" s="22">
        <v>762865.77790800005</v>
      </c>
      <c r="J2959" s="21" t="s">
        <v>6891</v>
      </c>
      <c r="K2959" s="21"/>
      <c r="L2959" s="22">
        <v>1684189188</v>
      </c>
      <c r="M2959" s="22">
        <v>0</v>
      </c>
      <c r="N2959" s="21" t="s">
        <v>12522</v>
      </c>
      <c r="O2959" s="8">
        <v>44240</v>
      </c>
      <c r="P2959" s="21" t="s">
        <v>12510</v>
      </c>
      <c r="Q2959" s="22">
        <f>Table1_2[[#This Row],[Bank Deposit]]-Table1_2[[#This Row],[Saving Accounts]]</f>
        <v>1877823.2220919998</v>
      </c>
      <c r="R2959" s="22">
        <f>IF(AND(Table1_2[[#This Row],[Bank Deposit]]&gt;=500000),Table1_2[[#This Row],[Bank Deposit]]+Table1_2[[#This Row],[Bank Deposit]]*0.02,Table1_2[[#This Row],[Bank Deposit]])</f>
        <v>2693502.78</v>
      </c>
    </row>
    <row r="2960" spans="1:18" x14ac:dyDescent="0.25">
      <c r="A2960" s="21" t="s">
        <v>5373</v>
      </c>
      <c r="B2960">
        <v>44020042</v>
      </c>
      <c r="C2960">
        <v>69</v>
      </c>
      <c r="D2960" s="8">
        <v>19503.75</v>
      </c>
      <c r="E2960" s="21" t="s">
        <v>1094</v>
      </c>
      <c r="F2960" s="21" t="s">
        <v>4500</v>
      </c>
      <c r="G2960" s="21" t="s">
        <v>4084</v>
      </c>
      <c r="H2960" s="22">
        <v>1195910</v>
      </c>
      <c r="I2960" s="22">
        <v>409375.54605528002</v>
      </c>
      <c r="J2960" s="21" t="s">
        <v>5375</v>
      </c>
      <c r="K2960" s="21"/>
      <c r="L2960" s="22">
        <v>791605056</v>
      </c>
      <c r="M2960" s="22">
        <v>0</v>
      </c>
      <c r="N2960" s="21" t="s">
        <v>12505</v>
      </c>
      <c r="O2960" s="8">
        <v>44308</v>
      </c>
      <c r="P2960" s="21" t="s">
        <v>12506</v>
      </c>
      <c r="Q2960" s="22">
        <f>Table1_2[[#This Row],[Bank Deposit]]-Table1_2[[#This Row],[Saving Accounts]]</f>
        <v>786534.45394471998</v>
      </c>
      <c r="R2960" s="22">
        <f>IF(AND(Table1_2[[#This Row],[Bank Deposit]]&gt;=500000),Table1_2[[#This Row],[Bank Deposit]]+Table1_2[[#This Row],[Bank Deposit]]*0.02,Table1_2[[#This Row],[Bank Deposit]])</f>
        <v>1219828.2</v>
      </c>
    </row>
    <row r="2961" spans="1:18" x14ac:dyDescent="0.25">
      <c r="A2961" s="21" t="s">
        <v>8016</v>
      </c>
      <c r="B2961">
        <v>597989944</v>
      </c>
      <c r="C2961">
        <v>79</v>
      </c>
      <c r="D2961" s="8">
        <v>15851.25</v>
      </c>
      <c r="E2961" s="21" t="s">
        <v>12</v>
      </c>
      <c r="F2961" s="21" t="s">
        <v>1799</v>
      </c>
      <c r="G2961" s="21" t="s">
        <v>3583</v>
      </c>
      <c r="H2961" s="22">
        <v>780884</v>
      </c>
      <c r="I2961" s="22">
        <v>269405.01862344</v>
      </c>
      <c r="J2961" s="21" t="s">
        <v>8018</v>
      </c>
      <c r="K2961" s="21"/>
      <c r="L2961" s="22">
        <v>50620608</v>
      </c>
      <c r="M2961" s="22">
        <v>0</v>
      </c>
      <c r="N2961" s="21" t="s">
        <v>12505</v>
      </c>
      <c r="O2961" s="8">
        <v>44410</v>
      </c>
      <c r="P2961" s="21" t="s">
        <v>12510</v>
      </c>
      <c r="Q2961" s="22">
        <f>Table1_2[[#This Row],[Bank Deposit]]-Table1_2[[#This Row],[Saving Accounts]]</f>
        <v>511478.98137656</v>
      </c>
      <c r="R2961" s="22">
        <f>IF(AND(Table1_2[[#This Row],[Bank Deposit]]&gt;=500000),Table1_2[[#This Row],[Bank Deposit]]+Table1_2[[#This Row],[Bank Deposit]]*0.02,Table1_2[[#This Row],[Bank Deposit]])</f>
        <v>796501.68</v>
      </c>
    </row>
    <row r="2962" spans="1:18" x14ac:dyDescent="0.25">
      <c r="A2962" s="21" t="s">
        <v>1351</v>
      </c>
      <c r="B2962">
        <v>343908925</v>
      </c>
      <c r="C2962">
        <v>34</v>
      </c>
      <c r="D2962" s="8">
        <v>32287.5</v>
      </c>
      <c r="E2962" s="21" t="s">
        <v>1094</v>
      </c>
      <c r="F2962" s="21" t="s">
        <v>73</v>
      </c>
      <c r="G2962" s="21" t="s">
        <v>14</v>
      </c>
      <c r="H2962" s="22">
        <v>127719</v>
      </c>
      <c r="I2962" s="22">
        <v>169790.6424636</v>
      </c>
      <c r="J2962" s="21" t="s">
        <v>1353</v>
      </c>
      <c r="K2962" s="21"/>
      <c r="L2962" s="22">
        <v>15231198</v>
      </c>
      <c r="M2962" s="22">
        <v>0</v>
      </c>
      <c r="N2962" s="21" t="s">
        <v>12522</v>
      </c>
      <c r="O2962" s="8">
        <v>44332</v>
      </c>
      <c r="P2962" s="21" t="s">
        <v>12512</v>
      </c>
      <c r="Q2962" s="22">
        <f>Table1_2[[#This Row],[Bank Deposit]]-Table1_2[[#This Row],[Saving Accounts]]</f>
        <v>-42071.642463600001</v>
      </c>
      <c r="R2962" s="22">
        <f>IF(AND(Table1_2[[#This Row],[Bank Deposit]]&gt;=500000),Table1_2[[#This Row],[Bank Deposit]]+Table1_2[[#This Row],[Bank Deposit]]*0.02,Table1_2[[#This Row],[Bank Deposit]])</f>
        <v>127719</v>
      </c>
    </row>
    <row r="2963" spans="1:18" x14ac:dyDescent="0.25">
      <c r="A2963" s="21" t="s">
        <v>1139</v>
      </c>
      <c r="B2963">
        <v>384256484</v>
      </c>
      <c r="C2963">
        <v>49</v>
      </c>
      <c r="D2963" s="8">
        <v>26808.75</v>
      </c>
      <c r="E2963" s="21" t="s">
        <v>1094</v>
      </c>
      <c r="F2963" s="21" t="s">
        <v>63</v>
      </c>
      <c r="G2963" s="21" t="s">
        <v>14</v>
      </c>
      <c r="H2963" s="22">
        <v>1399302</v>
      </c>
      <c r="I2963" s="22">
        <v>252617.40745920001</v>
      </c>
      <c r="J2963" s="21" t="s">
        <v>1141</v>
      </c>
      <c r="K2963" s="21"/>
      <c r="L2963" s="22">
        <v>13106016</v>
      </c>
      <c r="M2963" s="22">
        <v>0</v>
      </c>
      <c r="N2963" s="21" t="s">
        <v>12509</v>
      </c>
      <c r="O2963" s="8">
        <v>44605</v>
      </c>
      <c r="P2963" s="21" t="s">
        <v>12519</v>
      </c>
      <c r="Q2963" s="22">
        <f>Table1_2[[#This Row],[Bank Deposit]]-Table1_2[[#This Row],[Saving Accounts]]</f>
        <v>1146684.5925408001</v>
      </c>
      <c r="R2963" s="22">
        <f>IF(AND(Table1_2[[#This Row],[Bank Deposit]]&gt;=500000),Table1_2[[#This Row],[Bank Deposit]]+Table1_2[[#This Row],[Bank Deposit]]*0.02,Table1_2[[#This Row],[Bank Deposit]])</f>
        <v>1427288.04</v>
      </c>
    </row>
    <row r="2964" spans="1:18" x14ac:dyDescent="0.25">
      <c r="A2964" s="21" t="s">
        <v>8493</v>
      </c>
      <c r="B2964">
        <v>774327809</v>
      </c>
      <c r="C2964">
        <v>64</v>
      </c>
      <c r="D2964" s="8">
        <v>21330</v>
      </c>
      <c r="E2964" s="21" t="s">
        <v>12</v>
      </c>
      <c r="F2964" s="21" t="s">
        <v>993</v>
      </c>
      <c r="G2964" s="21" t="s">
        <v>2773</v>
      </c>
      <c r="H2964" s="22">
        <v>1201704</v>
      </c>
      <c r="I2964" s="22">
        <v>202229.58772800001</v>
      </c>
      <c r="J2964" s="21" t="s">
        <v>8495</v>
      </c>
      <c r="K2964" s="21"/>
      <c r="L2964" s="22">
        <v>588253566</v>
      </c>
      <c r="M2964" s="22">
        <v>0</v>
      </c>
      <c r="N2964" s="21" t="s">
        <v>12505</v>
      </c>
      <c r="O2964" s="8">
        <v>44517</v>
      </c>
      <c r="P2964" s="21" t="s">
        <v>12510</v>
      </c>
      <c r="Q2964" s="22">
        <f>Table1_2[[#This Row],[Bank Deposit]]-Table1_2[[#This Row],[Saving Accounts]]</f>
        <v>999474.41227199999</v>
      </c>
      <c r="R2964" s="22">
        <f>IF(AND(Table1_2[[#This Row],[Bank Deposit]]&gt;=500000),Table1_2[[#This Row],[Bank Deposit]]+Table1_2[[#This Row],[Bank Deposit]]*0.02,Table1_2[[#This Row],[Bank Deposit]])</f>
        <v>1225738.08</v>
      </c>
    </row>
    <row r="2965" spans="1:18" x14ac:dyDescent="0.25">
      <c r="A2965" s="21" t="s">
        <v>441</v>
      </c>
      <c r="B2965">
        <v>375593872</v>
      </c>
      <c r="C2965">
        <v>59</v>
      </c>
      <c r="D2965" s="8">
        <v>23156.25</v>
      </c>
      <c r="E2965" s="21" t="s">
        <v>12</v>
      </c>
      <c r="F2965" s="21" t="s">
        <v>442</v>
      </c>
      <c r="G2965" s="21" t="s">
        <v>14</v>
      </c>
      <c r="H2965" s="22">
        <v>1199696</v>
      </c>
      <c r="I2965" s="22">
        <v>339262.77525696001</v>
      </c>
      <c r="J2965" s="21" t="s">
        <v>444</v>
      </c>
      <c r="K2965" s="21"/>
      <c r="L2965" s="22">
        <v>884924508</v>
      </c>
      <c r="M2965" s="22">
        <v>0</v>
      </c>
      <c r="N2965" s="21" t="s">
        <v>12505</v>
      </c>
      <c r="O2965" s="8">
        <v>44374</v>
      </c>
      <c r="P2965" s="21" t="s">
        <v>12510</v>
      </c>
      <c r="Q2965" s="22">
        <f>Table1_2[[#This Row],[Bank Deposit]]-Table1_2[[#This Row],[Saving Accounts]]</f>
        <v>860433.22474304005</v>
      </c>
      <c r="R2965" s="22">
        <f>IF(AND(Table1_2[[#This Row],[Bank Deposit]]&gt;=500000),Table1_2[[#This Row],[Bank Deposit]]+Table1_2[[#This Row],[Bank Deposit]]*0.02,Table1_2[[#This Row],[Bank Deposit]])</f>
        <v>1223689.92</v>
      </c>
    </row>
    <row r="2966" spans="1:18" x14ac:dyDescent="0.25">
      <c r="A2966" s="21" t="s">
        <v>8822</v>
      </c>
      <c r="B2966">
        <v>406401047</v>
      </c>
      <c r="C2966">
        <v>20</v>
      </c>
      <c r="D2966" s="8">
        <v>37401</v>
      </c>
      <c r="E2966" s="21" t="s">
        <v>12</v>
      </c>
      <c r="F2966" s="21" t="s">
        <v>39</v>
      </c>
      <c r="G2966" s="21" t="s">
        <v>3820</v>
      </c>
      <c r="H2966" s="22">
        <v>465097</v>
      </c>
      <c r="I2966" s="22">
        <v>52068.168316800002</v>
      </c>
      <c r="J2966" s="21" t="s">
        <v>8824</v>
      </c>
      <c r="K2966" s="21"/>
      <c r="L2966" s="22">
        <v>44231616</v>
      </c>
      <c r="M2966" s="22">
        <v>0</v>
      </c>
      <c r="N2966" s="21" t="s">
        <v>12539</v>
      </c>
      <c r="O2966" s="8">
        <v>44374</v>
      </c>
      <c r="P2966" s="21" t="s">
        <v>12510</v>
      </c>
      <c r="Q2966" s="22">
        <f>Table1_2[[#This Row],[Bank Deposit]]-Table1_2[[#This Row],[Saving Accounts]]</f>
        <v>413028.83168319997</v>
      </c>
      <c r="R2966" s="22">
        <f>IF(AND(Table1_2[[#This Row],[Bank Deposit]]&gt;=500000),Table1_2[[#This Row],[Bank Deposit]]+Table1_2[[#This Row],[Bank Deposit]]*0.02,Table1_2[[#This Row],[Bank Deposit]])</f>
        <v>465097</v>
      </c>
    </row>
    <row r="2967" spans="1:18" x14ac:dyDescent="0.25">
      <c r="A2967" s="21" t="s">
        <v>2658</v>
      </c>
      <c r="B2967">
        <v>601011399</v>
      </c>
      <c r="C2967">
        <v>52</v>
      </c>
      <c r="D2967" s="8">
        <v>25713</v>
      </c>
      <c r="E2967" s="21" t="s">
        <v>12</v>
      </c>
      <c r="F2967" s="21" t="s">
        <v>404</v>
      </c>
      <c r="G2967" s="21" t="s">
        <v>1964</v>
      </c>
      <c r="H2967" s="22">
        <v>738171</v>
      </c>
      <c r="I2967" s="22">
        <v>132558.958464</v>
      </c>
      <c r="J2967" s="21" t="s">
        <v>2660</v>
      </c>
      <c r="K2967" s="21"/>
      <c r="L2967" s="22">
        <v>1364554989</v>
      </c>
      <c r="M2967" s="22">
        <v>0</v>
      </c>
      <c r="N2967" s="21" t="s">
        <v>12525</v>
      </c>
      <c r="O2967" s="8">
        <v>44371</v>
      </c>
      <c r="P2967" s="21" t="s">
        <v>12506</v>
      </c>
      <c r="Q2967" s="22">
        <f>Table1_2[[#This Row],[Bank Deposit]]-Table1_2[[#This Row],[Saving Accounts]]</f>
        <v>605612.04153599998</v>
      </c>
      <c r="R2967" s="22">
        <f>IF(AND(Table1_2[[#This Row],[Bank Deposit]]&gt;=500000),Table1_2[[#This Row],[Bank Deposit]]+Table1_2[[#This Row],[Bank Deposit]]*0.02,Table1_2[[#This Row],[Bank Deposit]])</f>
        <v>752934.42</v>
      </c>
    </row>
    <row r="2968" spans="1:18" x14ac:dyDescent="0.25">
      <c r="A2968" s="21" t="s">
        <v>5718</v>
      </c>
      <c r="B2968">
        <v>183490219</v>
      </c>
      <c r="C2968">
        <v>21</v>
      </c>
      <c r="D2968" s="8">
        <v>37035.75</v>
      </c>
      <c r="E2968" s="21" t="s">
        <v>1094</v>
      </c>
      <c r="F2968" s="21" t="s">
        <v>1789</v>
      </c>
      <c r="G2968" s="21" t="s">
        <v>4220</v>
      </c>
      <c r="H2968" s="22">
        <v>375603</v>
      </c>
      <c r="I2968" s="22">
        <v>193167.36260640001</v>
      </c>
      <c r="J2968" s="21" t="s">
        <v>5720</v>
      </c>
      <c r="K2968" s="21"/>
      <c r="L2968" s="22">
        <v>17020896</v>
      </c>
      <c r="M2968" s="22">
        <v>0</v>
      </c>
      <c r="N2968" s="21" t="s">
        <v>12525</v>
      </c>
      <c r="O2968" s="8">
        <v>44623</v>
      </c>
      <c r="P2968" s="21" t="s">
        <v>12564</v>
      </c>
      <c r="Q2968" s="22">
        <f>Table1_2[[#This Row],[Bank Deposit]]-Table1_2[[#This Row],[Saving Accounts]]</f>
        <v>182435.63739359999</v>
      </c>
      <c r="R2968" s="22">
        <f>IF(AND(Table1_2[[#This Row],[Bank Deposit]]&gt;=500000),Table1_2[[#This Row],[Bank Deposit]]+Table1_2[[#This Row],[Bank Deposit]]*0.02,Table1_2[[#This Row],[Bank Deposit]])</f>
        <v>375603</v>
      </c>
    </row>
    <row r="2969" spans="1:18" x14ac:dyDescent="0.25">
      <c r="A2969" s="21" t="s">
        <v>2727</v>
      </c>
      <c r="B2969">
        <v>665812247</v>
      </c>
      <c r="C2969">
        <v>42</v>
      </c>
      <c r="D2969" s="8">
        <v>29365.5</v>
      </c>
      <c r="E2969" s="21" t="s">
        <v>12</v>
      </c>
      <c r="F2969" s="21" t="s">
        <v>1469</v>
      </c>
      <c r="G2969" s="21" t="s">
        <v>1964</v>
      </c>
      <c r="H2969" s="22">
        <v>403054</v>
      </c>
      <c r="I2969" s="22">
        <v>117057.0744252</v>
      </c>
      <c r="J2969" s="21" t="s">
        <v>2729</v>
      </c>
      <c r="K2969" s="21"/>
      <c r="L2969" s="22">
        <v>3800272</v>
      </c>
      <c r="M2969" s="22">
        <v>0</v>
      </c>
      <c r="N2969" s="21" t="s">
        <v>12505</v>
      </c>
      <c r="O2969" s="8">
        <v>44540</v>
      </c>
      <c r="P2969" s="21" t="s">
        <v>12564</v>
      </c>
      <c r="Q2969" s="22">
        <f>Table1_2[[#This Row],[Bank Deposit]]-Table1_2[[#This Row],[Saving Accounts]]</f>
        <v>285996.9255748</v>
      </c>
      <c r="R2969" s="22">
        <f>IF(AND(Table1_2[[#This Row],[Bank Deposit]]&gt;=500000),Table1_2[[#This Row],[Bank Deposit]]+Table1_2[[#This Row],[Bank Deposit]]*0.02,Table1_2[[#This Row],[Bank Deposit]])</f>
        <v>403054</v>
      </c>
    </row>
    <row r="2970" spans="1:18" x14ac:dyDescent="0.25">
      <c r="A2970" s="21" t="s">
        <v>1852</v>
      </c>
      <c r="B2970">
        <v>88801304</v>
      </c>
      <c r="C2970">
        <v>79</v>
      </c>
      <c r="D2970" s="8">
        <v>15851.25</v>
      </c>
      <c r="E2970" s="21" t="s">
        <v>1094</v>
      </c>
      <c r="F2970" s="21" t="s">
        <v>29</v>
      </c>
      <c r="G2970" s="21" t="s">
        <v>14</v>
      </c>
      <c r="H2970" s="22">
        <v>229652</v>
      </c>
      <c r="I2970" s="22">
        <v>67033.443455999994</v>
      </c>
      <c r="J2970" s="21" t="s">
        <v>1854</v>
      </c>
      <c r="K2970" s="21"/>
      <c r="L2970" s="22">
        <v>965075712</v>
      </c>
      <c r="M2970" s="22">
        <v>0</v>
      </c>
      <c r="N2970" s="21" t="s">
        <v>12522</v>
      </c>
      <c r="O2970" s="8">
        <v>44312</v>
      </c>
      <c r="P2970" s="21" t="s">
        <v>12510</v>
      </c>
      <c r="Q2970" s="22">
        <f>Table1_2[[#This Row],[Bank Deposit]]-Table1_2[[#This Row],[Saving Accounts]]</f>
        <v>162618.55654399999</v>
      </c>
      <c r="R2970" s="22">
        <f>IF(AND(Table1_2[[#This Row],[Bank Deposit]]&gt;=500000),Table1_2[[#This Row],[Bank Deposit]]+Table1_2[[#This Row],[Bank Deposit]]*0.02,Table1_2[[#This Row],[Bank Deposit]])</f>
        <v>229652</v>
      </c>
    </row>
    <row r="2971" spans="1:18" x14ac:dyDescent="0.25">
      <c r="A2971" s="21" t="s">
        <v>526</v>
      </c>
      <c r="B2971">
        <v>105024348</v>
      </c>
      <c r="C2971">
        <v>58</v>
      </c>
      <c r="D2971" s="8">
        <v>23521.5</v>
      </c>
      <c r="E2971" s="21" t="s">
        <v>12</v>
      </c>
      <c r="F2971" s="21" t="s">
        <v>527</v>
      </c>
      <c r="G2971" s="21" t="s">
        <v>14</v>
      </c>
      <c r="H2971" s="22">
        <v>1151166</v>
      </c>
      <c r="I2971" s="22">
        <v>126628.31383488</v>
      </c>
      <c r="J2971" s="21" t="s">
        <v>529</v>
      </c>
      <c r="K2971" s="21"/>
      <c r="L2971" s="22">
        <v>3408988401</v>
      </c>
      <c r="M2971" s="22">
        <v>0</v>
      </c>
      <c r="N2971" s="21" t="s">
        <v>12505</v>
      </c>
      <c r="O2971" s="8">
        <v>44313</v>
      </c>
      <c r="P2971" s="21" t="s">
        <v>12506</v>
      </c>
      <c r="Q2971" s="22">
        <f>Table1_2[[#This Row],[Bank Deposit]]-Table1_2[[#This Row],[Saving Accounts]]</f>
        <v>1024537.68616512</v>
      </c>
      <c r="R2971" s="22">
        <f>IF(AND(Table1_2[[#This Row],[Bank Deposit]]&gt;=500000),Table1_2[[#This Row],[Bank Deposit]]+Table1_2[[#This Row],[Bank Deposit]]*0.02,Table1_2[[#This Row],[Bank Deposit]])</f>
        <v>1174189.32</v>
      </c>
    </row>
    <row r="2972" spans="1:18" x14ac:dyDescent="0.25">
      <c r="A2972" s="21" t="s">
        <v>5015</v>
      </c>
      <c r="B2972">
        <v>598583929</v>
      </c>
      <c r="C2972">
        <v>31</v>
      </c>
      <c r="D2972" s="8">
        <v>33383.25</v>
      </c>
      <c r="E2972" s="21" t="s">
        <v>1094</v>
      </c>
      <c r="F2972" s="21" t="s">
        <v>784</v>
      </c>
      <c r="G2972" s="21" t="s">
        <v>4099</v>
      </c>
      <c r="H2972" s="22">
        <v>964151</v>
      </c>
      <c r="I2972" s="22">
        <v>203962.74945228</v>
      </c>
      <c r="J2972" s="21" t="s">
        <v>5017</v>
      </c>
      <c r="K2972" s="21"/>
      <c r="L2972" s="22">
        <v>10278576</v>
      </c>
      <c r="M2972" s="22">
        <v>0</v>
      </c>
      <c r="N2972" s="21" t="s">
        <v>12525</v>
      </c>
      <c r="O2972" s="8">
        <v>44681</v>
      </c>
      <c r="P2972" s="21" t="s">
        <v>12506</v>
      </c>
      <c r="Q2972" s="22">
        <f>Table1_2[[#This Row],[Bank Deposit]]-Table1_2[[#This Row],[Saving Accounts]]</f>
        <v>760188.25054772</v>
      </c>
      <c r="R2972" s="22">
        <f>IF(AND(Table1_2[[#This Row],[Bank Deposit]]&gt;=500000),Table1_2[[#This Row],[Bank Deposit]]+Table1_2[[#This Row],[Bank Deposit]]*0.02,Table1_2[[#This Row],[Bank Deposit]])</f>
        <v>983434.02</v>
      </c>
    </row>
    <row r="2973" spans="1:18" x14ac:dyDescent="0.25">
      <c r="A2973" s="21" t="s">
        <v>8659</v>
      </c>
      <c r="B2973">
        <v>371142420</v>
      </c>
      <c r="C2973">
        <v>38</v>
      </c>
      <c r="D2973" s="8">
        <v>30826.5</v>
      </c>
      <c r="E2973" s="21" t="s">
        <v>12</v>
      </c>
      <c r="F2973" s="21" t="s">
        <v>48</v>
      </c>
      <c r="G2973" s="21" t="s">
        <v>3820</v>
      </c>
      <c r="H2973" s="22">
        <v>32564</v>
      </c>
      <c r="I2973" s="22">
        <v>9544.1922575999997</v>
      </c>
      <c r="J2973" s="21" t="s">
        <v>8661</v>
      </c>
      <c r="K2973" s="21"/>
      <c r="L2973" s="22">
        <v>47528208</v>
      </c>
      <c r="M2973" s="22">
        <v>0</v>
      </c>
      <c r="N2973" s="21" t="s">
        <v>12522</v>
      </c>
      <c r="O2973" s="8">
        <v>44598</v>
      </c>
      <c r="P2973" s="21" t="s">
        <v>12510</v>
      </c>
      <c r="Q2973" s="22">
        <f>Table1_2[[#This Row],[Bank Deposit]]-Table1_2[[#This Row],[Saving Accounts]]</f>
        <v>23019.8077424</v>
      </c>
      <c r="R2973" s="22">
        <f>IF(AND(Table1_2[[#This Row],[Bank Deposit]]&gt;=500000),Table1_2[[#This Row],[Bank Deposit]]+Table1_2[[#This Row],[Bank Deposit]]*0.02,Table1_2[[#This Row],[Bank Deposit]])</f>
        <v>32564</v>
      </c>
    </row>
    <row r="2974" spans="1:18" x14ac:dyDescent="0.25">
      <c r="A2974" s="21" t="s">
        <v>7404</v>
      </c>
      <c r="B2974">
        <v>706239371</v>
      </c>
      <c r="C2974">
        <v>58</v>
      </c>
      <c r="D2974" s="8">
        <v>23521.5</v>
      </c>
      <c r="E2974" s="21" t="s">
        <v>12</v>
      </c>
      <c r="F2974" s="21" t="s">
        <v>241</v>
      </c>
      <c r="G2974" s="21" t="s">
        <v>4058</v>
      </c>
      <c r="H2974" s="22">
        <v>572521</v>
      </c>
      <c r="I2974" s="22">
        <v>330127.17620652</v>
      </c>
      <c r="J2974" s="21" t="s">
        <v>7406</v>
      </c>
      <c r="K2974" s="21"/>
      <c r="L2974" s="22">
        <v>31464855</v>
      </c>
      <c r="M2974" s="22">
        <v>0</v>
      </c>
      <c r="N2974" s="21" t="s">
        <v>12522</v>
      </c>
      <c r="O2974" s="8">
        <v>44639</v>
      </c>
      <c r="P2974" s="21" t="s">
        <v>12510</v>
      </c>
      <c r="Q2974" s="22">
        <f>Table1_2[[#This Row],[Bank Deposit]]-Table1_2[[#This Row],[Saving Accounts]]</f>
        <v>242393.82379348</v>
      </c>
      <c r="R2974" s="22">
        <f>IF(AND(Table1_2[[#This Row],[Bank Deposit]]&gt;=500000),Table1_2[[#This Row],[Bank Deposit]]+Table1_2[[#This Row],[Bank Deposit]]*0.02,Table1_2[[#This Row],[Bank Deposit]])</f>
        <v>583971.42000000004</v>
      </c>
    </row>
    <row r="2975" spans="1:18" x14ac:dyDescent="0.25">
      <c r="A2975" s="21" t="s">
        <v>280</v>
      </c>
      <c r="B2975">
        <v>784898711</v>
      </c>
      <c r="C2975">
        <v>63</v>
      </c>
      <c r="D2975" s="8">
        <v>21695.25</v>
      </c>
      <c r="E2975" s="21" t="s">
        <v>12</v>
      </c>
      <c r="F2975" s="21" t="s">
        <v>282</v>
      </c>
      <c r="G2975" s="21" t="s">
        <v>14</v>
      </c>
      <c r="H2975" s="22">
        <v>1244327</v>
      </c>
      <c r="I2975" s="22">
        <v>572390.41360600002</v>
      </c>
      <c r="J2975" s="21" t="s">
        <v>284</v>
      </c>
      <c r="K2975" s="21"/>
      <c r="L2975" s="22">
        <v>2211012384</v>
      </c>
      <c r="M2975" s="22">
        <v>0</v>
      </c>
      <c r="N2975" s="21" t="s">
        <v>12525</v>
      </c>
      <c r="O2975" s="8">
        <v>44553</v>
      </c>
      <c r="P2975" s="21" t="s">
        <v>12561</v>
      </c>
      <c r="Q2975" s="22">
        <f>Table1_2[[#This Row],[Bank Deposit]]-Table1_2[[#This Row],[Saving Accounts]]</f>
        <v>671936.58639399998</v>
      </c>
      <c r="R2975" s="22">
        <f>IF(AND(Table1_2[[#This Row],[Bank Deposit]]&gt;=500000),Table1_2[[#This Row],[Bank Deposit]]+Table1_2[[#This Row],[Bank Deposit]]*0.02,Table1_2[[#This Row],[Bank Deposit]])</f>
        <v>1269213.54</v>
      </c>
    </row>
    <row r="2976" spans="1:18" x14ac:dyDescent="0.25">
      <c r="A2976" s="21" t="s">
        <v>5222</v>
      </c>
      <c r="B2976">
        <v>74758408</v>
      </c>
      <c r="C2976">
        <v>37</v>
      </c>
      <c r="D2976" s="8">
        <v>31191.75</v>
      </c>
      <c r="E2976" s="21" t="s">
        <v>1094</v>
      </c>
      <c r="F2976" s="21" t="s">
        <v>318</v>
      </c>
      <c r="G2976" s="21" t="s">
        <v>4054</v>
      </c>
      <c r="H2976" s="22">
        <v>173962</v>
      </c>
      <c r="I2976" s="22">
        <v>101356.028865</v>
      </c>
      <c r="J2976" s="21" t="s">
        <v>5224</v>
      </c>
      <c r="K2976" s="21"/>
      <c r="L2976" s="22">
        <v>172604838</v>
      </c>
      <c r="M2976" s="22">
        <v>0</v>
      </c>
      <c r="N2976" s="21" t="s">
        <v>12505</v>
      </c>
      <c r="O2976" s="8">
        <v>44577</v>
      </c>
      <c r="P2976" s="21" t="s">
        <v>12506</v>
      </c>
      <c r="Q2976" s="22">
        <f>Table1_2[[#This Row],[Bank Deposit]]-Table1_2[[#This Row],[Saving Accounts]]</f>
        <v>72605.971135</v>
      </c>
      <c r="R2976" s="22">
        <f>IF(AND(Table1_2[[#This Row],[Bank Deposit]]&gt;=500000),Table1_2[[#This Row],[Bank Deposit]]+Table1_2[[#This Row],[Bank Deposit]]*0.02,Table1_2[[#This Row],[Bank Deposit]])</f>
        <v>173962</v>
      </c>
    </row>
    <row r="2977" spans="1:18" x14ac:dyDescent="0.25">
      <c r="A2977" s="21" t="s">
        <v>8440</v>
      </c>
      <c r="B2977">
        <v>16035727</v>
      </c>
      <c r="C2977">
        <v>52</v>
      </c>
      <c r="D2977" s="8">
        <v>25713</v>
      </c>
      <c r="E2977" s="21" t="s">
        <v>12</v>
      </c>
      <c r="F2977" s="21" t="s">
        <v>88</v>
      </c>
      <c r="G2977" s="21" t="s">
        <v>2773</v>
      </c>
      <c r="H2977" s="22">
        <v>104869</v>
      </c>
      <c r="I2977" s="22">
        <v>23815.298580480001</v>
      </c>
      <c r="J2977" s="21" t="s">
        <v>8442</v>
      </c>
      <c r="K2977" s="21"/>
      <c r="L2977" s="22">
        <v>235695735</v>
      </c>
      <c r="M2977" s="22">
        <v>0</v>
      </c>
      <c r="N2977" s="21" t="s">
        <v>12509</v>
      </c>
      <c r="O2977" s="8">
        <v>44241</v>
      </c>
      <c r="P2977" s="21" t="s">
        <v>12519</v>
      </c>
      <c r="Q2977" s="22">
        <f>Table1_2[[#This Row],[Bank Deposit]]-Table1_2[[#This Row],[Saving Accounts]]</f>
        <v>81053.701419520003</v>
      </c>
      <c r="R2977" s="22">
        <f>IF(AND(Table1_2[[#This Row],[Bank Deposit]]&gt;=500000),Table1_2[[#This Row],[Bank Deposit]]+Table1_2[[#This Row],[Bank Deposit]]*0.02,Table1_2[[#This Row],[Bank Deposit]])</f>
        <v>104869</v>
      </c>
    </row>
    <row r="2978" spans="1:18" x14ac:dyDescent="0.25">
      <c r="A2978" s="21" t="s">
        <v>1167</v>
      </c>
      <c r="B2978">
        <v>878940712</v>
      </c>
      <c r="C2978">
        <v>55</v>
      </c>
      <c r="D2978" s="8">
        <v>24617.25</v>
      </c>
      <c r="E2978" s="21" t="s">
        <v>1094</v>
      </c>
      <c r="F2978" s="21" t="s">
        <v>185</v>
      </c>
      <c r="G2978" s="21" t="s">
        <v>14</v>
      </c>
      <c r="H2978" s="22">
        <v>691790</v>
      </c>
      <c r="I2978" s="22">
        <v>297388.22296679998</v>
      </c>
      <c r="J2978" s="21" t="s">
        <v>850</v>
      </c>
      <c r="K2978" s="21"/>
      <c r="L2978" s="22">
        <v>1498784022</v>
      </c>
      <c r="M2978" s="22">
        <v>0</v>
      </c>
      <c r="N2978" s="21" t="s">
        <v>12522</v>
      </c>
      <c r="O2978" s="8">
        <v>44236</v>
      </c>
      <c r="P2978" s="21" t="s">
        <v>12510</v>
      </c>
      <c r="Q2978" s="22">
        <f>Table1_2[[#This Row],[Bank Deposit]]-Table1_2[[#This Row],[Saving Accounts]]</f>
        <v>394401.77703320002</v>
      </c>
      <c r="R2978" s="22">
        <f>IF(AND(Table1_2[[#This Row],[Bank Deposit]]&gt;=500000),Table1_2[[#This Row],[Bank Deposit]]+Table1_2[[#This Row],[Bank Deposit]]*0.02,Table1_2[[#This Row],[Bank Deposit]])</f>
        <v>705625.8</v>
      </c>
    </row>
    <row r="2979" spans="1:18" x14ac:dyDescent="0.25">
      <c r="A2979" s="21" t="s">
        <v>8951</v>
      </c>
      <c r="B2979">
        <v>806393261</v>
      </c>
      <c r="C2979">
        <v>64</v>
      </c>
      <c r="D2979" s="8">
        <v>37983</v>
      </c>
      <c r="E2979" s="21" t="s">
        <v>1094</v>
      </c>
      <c r="F2979" s="21" t="s">
        <v>15539</v>
      </c>
      <c r="G2979" s="21" t="s">
        <v>4058</v>
      </c>
      <c r="H2979" s="22">
        <v>745846</v>
      </c>
      <c r="I2979" s="22">
        <v>183616.92471378177</v>
      </c>
      <c r="J2979" s="21" t="s">
        <v>8953</v>
      </c>
      <c r="K2979" s="21"/>
      <c r="L2979" s="22">
        <v>722561008</v>
      </c>
      <c r="M2979" s="22">
        <v>0</v>
      </c>
      <c r="N2979" s="21" t="s">
        <v>12522</v>
      </c>
      <c r="O2979" s="8">
        <v>44393</v>
      </c>
      <c r="P2979" s="21" t="s">
        <v>12510</v>
      </c>
      <c r="Q2979" s="22">
        <f>Table1_2[[#This Row],[Bank Deposit]]-Table1_2[[#This Row],[Saving Accounts]]</f>
        <v>562229.0752862182</v>
      </c>
      <c r="R2979" s="22">
        <f>IF(AND(Table1_2[[#This Row],[Bank Deposit]]&gt;=500000),Table1_2[[#This Row],[Bank Deposit]]+Table1_2[[#This Row],[Bank Deposit]]*0.02,Table1_2[[#This Row],[Bank Deposit]])</f>
        <v>760762.92</v>
      </c>
    </row>
    <row r="2980" spans="1:18" x14ac:dyDescent="0.25">
      <c r="A2980" s="21" t="s">
        <v>3085</v>
      </c>
      <c r="B2980">
        <v>398534543</v>
      </c>
      <c r="C2980">
        <v>78</v>
      </c>
      <c r="D2980" s="8">
        <v>16216.5</v>
      </c>
      <c r="E2980" s="21" t="s">
        <v>1094</v>
      </c>
      <c r="F2980" s="21" t="s">
        <v>557</v>
      </c>
      <c r="G2980" s="21" t="s">
        <v>3058</v>
      </c>
      <c r="H2980" s="22">
        <v>2380127</v>
      </c>
      <c r="I2980" s="22">
        <v>537973.82324399997</v>
      </c>
      <c r="J2980" s="21" t="s">
        <v>3087</v>
      </c>
      <c r="K2980" s="21"/>
      <c r="L2980" s="22">
        <v>8939504</v>
      </c>
      <c r="M2980" s="22">
        <v>0</v>
      </c>
      <c r="N2980" s="21" t="s">
        <v>12505</v>
      </c>
      <c r="O2980" s="8">
        <v>44441</v>
      </c>
      <c r="P2980" s="21" t="s">
        <v>12506</v>
      </c>
      <c r="Q2980" s="22">
        <f>Table1_2[[#This Row],[Bank Deposit]]-Table1_2[[#This Row],[Saving Accounts]]</f>
        <v>1842153.1767560001</v>
      </c>
      <c r="R2980" s="22">
        <f>IF(AND(Table1_2[[#This Row],[Bank Deposit]]&gt;=500000),Table1_2[[#This Row],[Bank Deposit]]+Table1_2[[#This Row],[Bank Deposit]]*0.02,Table1_2[[#This Row],[Bank Deposit]])</f>
        <v>2427729.54</v>
      </c>
    </row>
    <row r="2981" spans="1:18" x14ac:dyDescent="0.25">
      <c r="A2981" s="21" t="s">
        <v>6477</v>
      </c>
      <c r="B2981">
        <v>800047910</v>
      </c>
      <c r="C2981">
        <v>43</v>
      </c>
      <c r="D2981" s="8">
        <v>29000.25</v>
      </c>
      <c r="E2981" s="21" t="s">
        <v>12</v>
      </c>
      <c r="F2981" s="21" t="s">
        <v>453</v>
      </c>
      <c r="G2981" s="21" t="s">
        <v>4099</v>
      </c>
      <c r="H2981" s="22">
        <v>46349</v>
      </c>
      <c r="I2981" s="22">
        <v>32536.744858800001</v>
      </c>
      <c r="J2981" s="21" t="s">
        <v>6479</v>
      </c>
      <c r="K2981" s="21"/>
      <c r="L2981" s="22">
        <v>1012803968</v>
      </c>
      <c r="M2981" s="22">
        <v>0</v>
      </c>
      <c r="N2981" s="21" t="s">
        <v>12505</v>
      </c>
      <c r="O2981" s="8">
        <v>44508</v>
      </c>
      <c r="P2981" s="21" t="s">
        <v>12506</v>
      </c>
      <c r="Q2981" s="22">
        <f>Table1_2[[#This Row],[Bank Deposit]]-Table1_2[[#This Row],[Saving Accounts]]</f>
        <v>13812.255141199999</v>
      </c>
      <c r="R2981" s="22">
        <f>IF(AND(Table1_2[[#This Row],[Bank Deposit]]&gt;=500000),Table1_2[[#This Row],[Bank Deposit]]+Table1_2[[#This Row],[Bank Deposit]]*0.02,Table1_2[[#This Row],[Bank Deposit]])</f>
        <v>46349</v>
      </c>
    </row>
    <row r="2982" spans="1:18" x14ac:dyDescent="0.25">
      <c r="A2982" s="21" t="s">
        <v>7771</v>
      </c>
      <c r="B2982">
        <v>386721027</v>
      </c>
      <c r="C2982">
        <v>74</v>
      </c>
      <c r="D2982" s="8">
        <v>17677.5</v>
      </c>
      <c r="E2982" s="21" t="s">
        <v>12</v>
      </c>
      <c r="F2982" s="21" t="s">
        <v>1840</v>
      </c>
      <c r="G2982" s="21" t="s">
        <v>3058</v>
      </c>
      <c r="H2982" s="22">
        <v>117928</v>
      </c>
      <c r="I2982" s="22">
        <v>40485.469701599999</v>
      </c>
      <c r="J2982" s="21" t="s">
        <v>7773</v>
      </c>
      <c r="K2982" s="21"/>
      <c r="L2982" s="22">
        <v>362819625</v>
      </c>
      <c r="M2982" s="22">
        <v>0</v>
      </c>
      <c r="N2982" s="21" t="s">
        <v>12505</v>
      </c>
      <c r="O2982" s="8">
        <v>44326</v>
      </c>
      <c r="P2982" s="21" t="s">
        <v>12564</v>
      </c>
      <c r="Q2982" s="22">
        <f>Table1_2[[#This Row],[Bank Deposit]]-Table1_2[[#This Row],[Saving Accounts]]</f>
        <v>77442.530298400001</v>
      </c>
      <c r="R2982" s="22">
        <f>IF(AND(Table1_2[[#This Row],[Bank Deposit]]&gt;=500000),Table1_2[[#This Row],[Bank Deposit]]+Table1_2[[#This Row],[Bank Deposit]]*0.02,Table1_2[[#This Row],[Bank Deposit]])</f>
        <v>117928</v>
      </c>
    </row>
    <row r="2983" spans="1:18" x14ac:dyDescent="0.25">
      <c r="A2983" s="21" t="s">
        <v>6615</v>
      </c>
      <c r="B2983">
        <v>72496093</v>
      </c>
      <c r="C2983">
        <v>36</v>
      </c>
      <c r="D2983" s="8">
        <v>31557</v>
      </c>
      <c r="E2983" s="21" t="s">
        <v>12</v>
      </c>
      <c r="F2983" s="21" t="s">
        <v>19</v>
      </c>
      <c r="G2983" s="21" t="s">
        <v>4148</v>
      </c>
      <c r="H2983" s="22">
        <v>811861</v>
      </c>
      <c r="I2983" s="22">
        <v>332664.94195200002</v>
      </c>
      <c r="J2983" s="21" t="s">
        <v>6617</v>
      </c>
      <c r="K2983" s="21"/>
      <c r="L2983" s="22">
        <v>779599808</v>
      </c>
      <c r="M2983" s="22">
        <v>0</v>
      </c>
      <c r="N2983" s="21" t="s">
        <v>12522</v>
      </c>
      <c r="O2983" s="8">
        <v>44611</v>
      </c>
      <c r="P2983" s="21" t="s">
        <v>12512</v>
      </c>
      <c r="Q2983" s="22">
        <f>Table1_2[[#This Row],[Bank Deposit]]-Table1_2[[#This Row],[Saving Accounts]]</f>
        <v>479196.05804799998</v>
      </c>
      <c r="R2983" s="22">
        <f>IF(AND(Table1_2[[#This Row],[Bank Deposit]]&gt;=500000),Table1_2[[#This Row],[Bank Deposit]]+Table1_2[[#This Row],[Bank Deposit]]*0.02,Table1_2[[#This Row],[Bank Deposit]])</f>
        <v>828098.22</v>
      </c>
    </row>
    <row r="2984" spans="1:18" x14ac:dyDescent="0.25">
      <c r="A2984" s="21" t="s">
        <v>3810</v>
      </c>
      <c r="B2984">
        <v>671026250</v>
      </c>
      <c r="C2984">
        <v>81</v>
      </c>
      <c r="D2984" s="8">
        <v>15120.75</v>
      </c>
      <c r="E2984" s="21" t="s">
        <v>1094</v>
      </c>
      <c r="F2984" s="21" t="s">
        <v>1083</v>
      </c>
      <c r="G2984" s="21" t="s">
        <v>3583</v>
      </c>
      <c r="H2984" s="22">
        <v>1009284</v>
      </c>
      <c r="I2984" s="22">
        <v>431784.22264832002</v>
      </c>
      <c r="J2984" s="21" t="s">
        <v>3812</v>
      </c>
      <c r="K2984" s="21"/>
      <c r="L2984" s="22">
        <v>1484336</v>
      </c>
      <c r="M2984" s="22">
        <v>0</v>
      </c>
      <c r="N2984" s="21" t="s">
        <v>12522</v>
      </c>
      <c r="O2984" s="8">
        <v>44241</v>
      </c>
      <c r="P2984" s="21" t="s">
        <v>12510</v>
      </c>
      <c r="Q2984" s="22">
        <f>Table1_2[[#This Row],[Bank Deposit]]-Table1_2[[#This Row],[Saving Accounts]]</f>
        <v>577499.77735167998</v>
      </c>
      <c r="R2984" s="22">
        <f>IF(AND(Table1_2[[#This Row],[Bank Deposit]]&gt;=500000),Table1_2[[#This Row],[Bank Deposit]]+Table1_2[[#This Row],[Bank Deposit]]*0.02,Table1_2[[#This Row],[Bank Deposit]])</f>
        <v>1029469.68</v>
      </c>
    </row>
    <row r="2985" spans="1:18" x14ac:dyDescent="0.25">
      <c r="A2985" s="21" t="s">
        <v>6659</v>
      </c>
      <c r="B2985">
        <v>590212625</v>
      </c>
      <c r="C2985">
        <v>53</v>
      </c>
      <c r="D2985" s="8">
        <v>25347.75</v>
      </c>
      <c r="E2985" s="21" t="s">
        <v>12</v>
      </c>
      <c r="F2985" s="21" t="s">
        <v>1576</v>
      </c>
      <c r="G2985" s="21" t="s">
        <v>4119</v>
      </c>
      <c r="H2985" s="22">
        <v>248083</v>
      </c>
      <c r="I2985" s="22">
        <v>59827.455567359997</v>
      </c>
      <c r="J2985" s="21" t="s">
        <v>6661</v>
      </c>
      <c r="K2985" s="21"/>
      <c r="L2985" s="22">
        <v>1255181625</v>
      </c>
      <c r="M2985" s="22">
        <v>0</v>
      </c>
      <c r="N2985" s="21" t="s">
        <v>12525</v>
      </c>
      <c r="O2985" s="8">
        <v>44445</v>
      </c>
      <c r="P2985" s="21" t="s">
        <v>12564</v>
      </c>
      <c r="Q2985" s="22">
        <f>Table1_2[[#This Row],[Bank Deposit]]-Table1_2[[#This Row],[Saving Accounts]]</f>
        <v>188255.54443264002</v>
      </c>
      <c r="R2985" s="22">
        <f>IF(AND(Table1_2[[#This Row],[Bank Deposit]]&gt;=500000),Table1_2[[#This Row],[Bank Deposit]]+Table1_2[[#This Row],[Bank Deposit]]*0.02,Table1_2[[#This Row],[Bank Deposit]])</f>
        <v>248083</v>
      </c>
    </row>
    <row r="2986" spans="1:18" x14ac:dyDescent="0.25">
      <c r="A2986" s="21" t="s">
        <v>2322</v>
      </c>
      <c r="B2986">
        <v>81969081</v>
      </c>
      <c r="C2986">
        <v>85</v>
      </c>
      <c r="D2986" s="8">
        <v>13659.75</v>
      </c>
      <c r="E2986" s="21" t="s">
        <v>1094</v>
      </c>
      <c r="F2986" s="21" t="s">
        <v>978</v>
      </c>
      <c r="G2986" s="21" t="s">
        <v>1964</v>
      </c>
      <c r="H2986" s="22">
        <v>942512</v>
      </c>
      <c r="I2986" s="22">
        <v>372569.55254399998</v>
      </c>
      <c r="J2986" s="21" t="s">
        <v>2324</v>
      </c>
      <c r="K2986" s="21"/>
      <c r="L2986" s="22">
        <v>2348296353</v>
      </c>
      <c r="M2986" s="22">
        <v>13612187214</v>
      </c>
      <c r="N2986" s="21" t="s">
        <v>12515</v>
      </c>
      <c r="O2986" s="8">
        <v>44416</v>
      </c>
      <c r="P2986" s="21" t="s">
        <v>12516</v>
      </c>
      <c r="Q2986" s="22">
        <f>Table1_2[[#This Row],[Bank Deposit]]-Table1_2[[#This Row],[Saving Accounts]]</f>
        <v>569942.44745600002</v>
      </c>
      <c r="R2986" s="22">
        <f>IF(AND(Table1_2[[#This Row],[Bank Deposit]]&gt;=500000),Table1_2[[#This Row],[Bank Deposit]]+Table1_2[[#This Row],[Bank Deposit]]*0.02,Table1_2[[#This Row],[Bank Deposit]])</f>
        <v>961362.24</v>
      </c>
    </row>
    <row r="2987" spans="1:18" x14ac:dyDescent="0.25">
      <c r="A2987" s="21" t="s">
        <v>5864</v>
      </c>
      <c r="B2987">
        <v>165383586</v>
      </c>
      <c r="C2987">
        <v>48</v>
      </c>
      <c r="D2987" s="8">
        <v>27174</v>
      </c>
      <c r="E2987" s="21" t="s">
        <v>12</v>
      </c>
      <c r="F2987" s="21" t="s">
        <v>1517</v>
      </c>
      <c r="G2987" s="21" t="s">
        <v>4148</v>
      </c>
      <c r="H2987" s="22">
        <v>391030</v>
      </c>
      <c r="I2987" s="22">
        <v>194913.39026016</v>
      </c>
      <c r="J2987" s="21" t="s">
        <v>5866</v>
      </c>
      <c r="K2987" s="21"/>
      <c r="L2987" s="22">
        <v>2099150625</v>
      </c>
      <c r="M2987" s="22">
        <v>3530715825</v>
      </c>
      <c r="N2987" s="21" t="s">
        <v>12515</v>
      </c>
      <c r="O2987" s="8">
        <v>44520</v>
      </c>
      <c r="P2987" s="21" t="s">
        <v>12516</v>
      </c>
      <c r="Q2987" s="22">
        <f>Table1_2[[#This Row],[Bank Deposit]]-Table1_2[[#This Row],[Saving Accounts]]</f>
        <v>196116.60973984</v>
      </c>
      <c r="R2987" s="22">
        <f>IF(AND(Table1_2[[#This Row],[Bank Deposit]]&gt;=500000),Table1_2[[#This Row],[Bank Deposit]]+Table1_2[[#This Row],[Bank Deposit]]*0.02,Table1_2[[#This Row],[Bank Deposit]])</f>
        <v>391030</v>
      </c>
    </row>
    <row r="2988" spans="1:18" x14ac:dyDescent="0.25">
      <c r="A2988" s="21" t="s">
        <v>8233</v>
      </c>
      <c r="B2988">
        <v>622899729</v>
      </c>
      <c r="C2988">
        <v>21</v>
      </c>
      <c r="D2988" s="8">
        <v>37035.75</v>
      </c>
      <c r="E2988" s="21" t="s">
        <v>12</v>
      </c>
      <c r="F2988" s="21" t="s">
        <v>909</v>
      </c>
      <c r="G2988" s="21" t="s">
        <v>3331</v>
      </c>
      <c r="H2988" s="22">
        <v>0</v>
      </c>
      <c r="I2988" s="22">
        <v>0</v>
      </c>
      <c r="J2988" s="21" t="s">
        <v>8234</v>
      </c>
      <c r="K2988" s="21"/>
      <c r="L2988" s="22">
        <v>2593706832</v>
      </c>
      <c r="M2988" s="22">
        <v>0</v>
      </c>
      <c r="N2988" s="21" t="s">
        <v>12509</v>
      </c>
      <c r="O2988" s="8">
        <v>44341</v>
      </c>
      <c r="P2988" s="21" t="s">
        <v>12519</v>
      </c>
      <c r="Q2988" s="22">
        <f>Table1_2[[#This Row],[Bank Deposit]]-Table1_2[[#This Row],[Saving Accounts]]</f>
        <v>0</v>
      </c>
      <c r="R2988" s="22">
        <f>IF(AND(Table1_2[[#This Row],[Bank Deposit]]&gt;=500000),Table1_2[[#This Row],[Bank Deposit]]+Table1_2[[#This Row],[Bank Deposit]]*0.02,Table1_2[[#This Row],[Bank Deposit]])</f>
        <v>0</v>
      </c>
    </row>
    <row r="2989" spans="1:18" x14ac:dyDescent="0.25">
      <c r="A2989" s="21" t="s">
        <v>783</v>
      </c>
      <c r="B2989">
        <v>3042125</v>
      </c>
      <c r="C2989">
        <v>67</v>
      </c>
      <c r="D2989" s="8">
        <v>20234.25</v>
      </c>
      <c r="E2989" s="21" t="s">
        <v>12</v>
      </c>
      <c r="F2989" s="21" t="s">
        <v>784</v>
      </c>
      <c r="G2989" s="21" t="s">
        <v>14</v>
      </c>
      <c r="H2989" s="22">
        <v>285198</v>
      </c>
      <c r="I2989" s="22">
        <v>108831.735675</v>
      </c>
      <c r="J2989" s="21" t="s">
        <v>786</v>
      </c>
      <c r="K2989" s="21"/>
      <c r="L2989" s="22">
        <v>835783476</v>
      </c>
      <c r="M2989" s="22">
        <v>0</v>
      </c>
      <c r="N2989" s="21" t="s">
        <v>12522</v>
      </c>
      <c r="O2989" s="8">
        <v>44226</v>
      </c>
      <c r="P2989" s="21" t="s">
        <v>12510</v>
      </c>
      <c r="Q2989" s="22">
        <f>Table1_2[[#This Row],[Bank Deposit]]-Table1_2[[#This Row],[Saving Accounts]]</f>
        <v>176366.264325</v>
      </c>
      <c r="R2989" s="22">
        <f>IF(AND(Table1_2[[#This Row],[Bank Deposit]]&gt;=500000),Table1_2[[#This Row],[Bank Deposit]]+Table1_2[[#This Row],[Bank Deposit]]*0.02,Table1_2[[#This Row],[Bank Deposit]])</f>
        <v>285198</v>
      </c>
    </row>
    <row r="2990" spans="1:18" x14ac:dyDescent="0.25">
      <c r="A2990" s="21" t="s">
        <v>2676</v>
      </c>
      <c r="B2990">
        <v>756575263</v>
      </c>
      <c r="C2990">
        <v>47</v>
      </c>
      <c r="D2990" s="8">
        <v>27539.25</v>
      </c>
      <c r="E2990" s="21" t="s">
        <v>12</v>
      </c>
      <c r="F2990" s="21" t="s">
        <v>286</v>
      </c>
      <c r="G2990" s="21" t="s">
        <v>1964</v>
      </c>
      <c r="H2990" s="22">
        <v>2181586</v>
      </c>
      <c r="I2990" s="22">
        <v>593637.31107071997</v>
      </c>
      <c r="J2990" s="21" t="s">
        <v>2678</v>
      </c>
      <c r="K2990" s="21"/>
      <c r="L2990" s="22">
        <v>1915104453</v>
      </c>
      <c r="M2990" s="22">
        <v>0</v>
      </c>
      <c r="N2990" s="21" t="s">
        <v>12539</v>
      </c>
      <c r="O2990" s="8">
        <v>44574</v>
      </c>
      <c r="P2990" s="21" t="s">
        <v>12566</v>
      </c>
      <c r="Q2990" s="22">
        <f>Table1_2[[#This Row],[Bank Deposit]]-Table1_2[[#This Row],[Saving Accounts]]</f>
        <v>1587948.68892928</v>
      </c>
      <c r="R2990" s="22">
        <f>IF(AND(Table1_2[[#This Row],[Bank Deposit]]&gt;=500000),Table1_2[[#This Row],[Bank Deposit]]+Table1_2[[#This Row],[Bank Deposit]]*0.02,Table1_2[[#This Row],[Bank Deposit]])</f>
        <v>2225217.7200000002</v>
      </c>
    </row>
    <row r="2991" spans="1:18" x14ac:dyDescent="0.25">
      <c r="A2991" s="21" t="s">
        <v>6439</v>
      </c>
      <c r="B2991">
        <v>528747128</v>
      </c>
      <c r="C2991">
        <v>24</v>
      </c>
      <c r="D2991" s="8">
        <v>35940</v>
      </c>
      <c r="E2991" s="21" t="s">
        <v>12</v>
      </c>
      <c r="F2991" s="21" t="s">
        <v>172</v>
      </c>
      <c r="G2991" s="21" t="s">
        <v>4095</v>
      </c>
      <c r="H2991" s="22">
        <v>1433364</v>
      </c>
      <c r="I2991" s="22">
        <v>375018.488832</v>
      </c>
      <c r="J2991" s="21" t="s">
        <v>6441</v>
      </c>
      <c r="K2991" s="21"/>
      <c r="L2991" s="22">
        <v>71863743</v>
      </c>
      <c r="M2991" s="22">
        <v>0</v>
      </c>
      <c r="N2991" s="21" t="s">
        <v>12539</v>
      </c>
      <c r="O2991" s="8">
        <v>44465</v>
      </c>
      <c r="P2991" s="21" t="s">
        <v>12566</v>
      </c>
      <c r="Q2991" s="22">
        <f>Table1_2[[#This Row],[Bank Deposit]]-Table1_2[[#This Row],[Saving Accounts]]</f>
        <v>1058345.5111680001</v>
      </c>
      <c r="R2991" s="22">
        <f>IF(AND(Table1_2[[#This Row],[Bank Deposit]]&gt;=500000),Table1_2[[#This Row],[Bank Deposit]]+Table1_2[[#This Row],[Bank Deposit]]*0.02,Table1_2[[#This Row],[Bank Deposit]])</f>
        <v>1462031.28</v>
      </c>
    </row>
    <row r="2992" spans="1:18" x14ac:dyDescent="0.25">
      <c r="A2992" s="21" t="s">
        <v>6281</v>
      </c>
      <c r="B2992">
        <v>374895648</v>
      </c>
      <c r="C2992">
        <v>68</v>
      </c>
      <c r="D2992" s="8">
        <v>19869</v>
      </c>
      <c r="E2992" s="21" t="s">
        <v>12</v>
      </c>
      <c r="F2992" s="21" t="s">
        <v>870</v>
      </c>
      <c r="G2992" s="21" t="s">
        <v>4105</v>
      </c>
      <c r="H2992" s="22">
        <v>924638</v>
      </c>
      <c r="I2992" s="22">
        <v>787734.8575866</v>
      </c>
      <c r="J2992" s="21" t="s">
        <v>6283</v>
      </c>
      <c r="K2992" s="21"/>
      <c r="L2992" s="22">
        <v>4087246436</v>
      </c>
      <c r="M2992" s="22">
        <v>0</v>
      </c>
      <c r="N2992" s="21" t="s">
        <v>12525</v>
      </c>
      <c r="O2992" s="8">
        <v>44358</v>
      </c>
      <c r="P2992" s="21" t="s">
        <v>12561</v>
      </c>
      <c r="Q2992" s="22">
        <f>Table1_2[[#This Row],[Bank Deposit]]-Table1_2[[#This Row],[Saving Accounts]]</f>
        <v>136903.1424134</v>
      </c>
      <c r="R2992" s="22">
        <f>IF(AND(Table1_2[[#This Row],[Bank Deposit]]&gt;=500000),Table1_2[[#This Row],[Bank Deposit]]+Table1_2[[#This Row],[Bank Deposit]]*0.02,Table1_2[[#This Row],[Bank Deposit]])</f>
        <v>943130.76</v>
      </c>
    </row>
    <row r="2993" spans="1:18" x14ac:dyDescent="0.25">
      <c r="A2993" s="21" t="s">
        <v>8644</v>
      </c>
      <c r="B2993">
        <v>172877992</v>
      </c>
      <c r="C2993">
        <v>59</v>
      </c>
      <c r="D2993" s="8">
        <v>23156.25</v>
      </c>
      <c r="E2993" s="21" t="s">
        <v>12</v>
      </c>
      <c r="F2993" s="21" t="s">
        <v>1815</v>
      </c>
      <c r="G2993" s="21" t="s">
        <v>3820</v>
      </c>
      <c r="H2993" s="22">
        <v>523536</v>
      </c>
      <c r="I2993" s="22">
        <v>390292.17485771998</v>
      </c>
      <c r="J2993" s="21" t="s">
        <v>8646</v>
      </c>
      <c r="K2993" s="21"/>
      <c r="L2993" s="22">
        <v>2830762809</v>
      </c>
      <c r="M2993" s="22">
        <v>0</v>
      </c>
      <c r="N2993" s="21" t="s">
        <v>12505</v>
      </c>
      <c r="O2993" s="8">
        <v>44627</v>
      </c>
      <c r="P2993" s="21" t="s">
        <v>12510</v>
      </c>
      <c r="Q2993" s="22">
        <f>Table1_2[[#This Row],[Bank Deposit]]-Table1_2[[#This Row],[Saving Accounts]]</f>
        <v>133243.82514228002</v>
      </c>
      <c r="R2993" s="22">
        <f>IF(AND(Table1_2[[#This Row],[Bank Deposit]]&gt;=500000),Table1_2[[#This Row],[Bank Deposit]]+Table1_2[[#This Row],[Bank Deposit]]*0.02,Table1_2[[#This Row],[Bank Deposit]])</f>
        <v>534006.72</v>
      </c>
    </row>
    <row r="2994" spans="1:18" x14ac:dyDescent="0.25">
      <c r="A2994" s="21" t="s">
        <v>2476</v>
      </c>
      <c r="B2994">
        <v>15136507</v>
      </c>
      <c r="C2994">
        <v>68</v>
      </c>
      <c r="D2994" s="8">
        <v>19869</v>
      </c>
      <c r="E2994" s="21" t="s">
        <v>12</v>
      </c>
      <c r="F2994" s="21" t="s">
        <v>344</v>
      </c>
      <c r="G2994" s="21" t="s">
        <v>1964</v>
      </c>
      <c r="H2994" s="22">
        <v>68640</v>
      </c>
      <c r="I2994" s="22">
        <v>49420.82329344</v>
      </c>
      <c r="J2994" s="21" t="s">
        <v>2478</v>
      </c>
      <c r="K2994" s="21"/>
      <c r="L2994" s="22">
        <v>437883804</v>
      </c>
      <c r="M2994" s="22">
        <v>8060292702</v>
      </c>
      <c r="N2994" s="21" t="s">
        <v>12515</v>
      </c>
      <c r="O2994" s="8">
        <v>44354</v>
      </c>
      <c r="P2994" s="21" t="s">
        <v>12516</v>
      </c>
      <c r="Q2994" s="22">
        <f>Table1_2[[#This Row],[Bank Deposit]]-Table1_2[[#This Row],[Saving Accounts]]</f>
        <v>19219.17670656</v>
      </c>
      <c r="R2994" s="22">
        <f>IF(AND(Table1_2[[#This Row],[Bank Deposit]]&gt;=500000),Table1_2[[#This Row],[Bank Deposit]]+Table1_2[[#This Row],[Bank Deposit]]*0.02,Table1_2[[#This Row],[Bank Deposit]])</f>
        <v>68640</v>
      </c>
    </row>
    <row r="2995" spans="1:18" x14ac:dyDescent="0.25">
      <c r="A2995" s="21" t="s">
        <v>2632</v>
      </c>
      <c r="B2995">
        <v>481741910</v>
      </c>
      <c r="C2995">
        <v>79</v>
      </c>
      <c r="D2995" s="8">
        <v>15851.25</v>
      </c>
      <c r="E2995" s="21" t="s">
        <v>12</v>
      </c>
      <c r="F2995" s="21" t="s">
        <v>1076</v>
      </c>
      <c r="G2995" s="21" t="s">
        <v>1964</v>
      </c>
      <c r="H2995" s="22">
        <v>758995</v>
      </c>
      <c r="I2995" s="22">
        <v>306509.38011848001</v>
      </c>
      <c r="J2995" s="21" t="s">
        <v>2634</v>
      </c>
      <c r="K2995" s="21"/>
      <c r="L2995" s="22">
        <v>47448225</v>
      </c>
      <c r="M2995" s="22">
        <v>0</v>
      </c>
      <c r="N2995" s="21" t="s">
        <v>12509</v>
      </c>
      <c r="O2995" s="8">
        <v>44626</v>
      </c>
      <c r="P2995" s="21" t="s">
        <v>12519</v>
      </c>
      <c r="Q2995" s="22">
        <f>Table1_2[[#This Row],[Bank Deposit]]-Table1_2[[#This Row],[Saving Accounts]]</f>
        <v>452485.61988151999</v>
      </c>
      <c r="R2995" s="22">
        <f>IF(AND(Table1_2[[#This Row],[Bank Deposit]]&gt;=500000),Table1_2[[#This Row],[Bank Deposit]]+Table1_2[[#This Row],[Bank Deposit]]*0.02,Table1_2[[#This Row],[Bank Deposit]])</f>
        <v>774174.9</v>
      </c>
    </row>
    <row r="2996" spans="1:18" x14ac:dyDescent="0.25">
      <c r="A2996" s="21" t="s">
        <v>6937</v>
      </c>
      <c r="B2996">
        <v>840052836</v>
      </c>
      <c r="C2996">
        <v>27</v>
      </c>
      <c r="D2996" s="8">
        <v>34844.25</v>
      </c>
      <c r="E2996" s="21" t="s">
        <v>12</v>
      </c>
      <c r="F2996" s="21" t="s">
        <v>1252</v>
      </c>
      <c r="G2996" s="21" t="s">
        <v>4095</v>
      </c>
      <c r="H2996" s="22">
        <v>0</v>
      </c>
      <c r="I2996" s="22">
        <v>0</v>
      </c>
      <c r="J2996" s="21" t="s">
        <v>6938</v>
      </c>
      <c r="K2996" s="21"/>
      <c r="L2996" s="22">
        <v>765959616</v>
      </c>
      <c r="M2996" s="22">
        <v>0</v>
      </c>
      <c r="N2996" s="21" t="s">
        <v>12539</v>
      </c>
      <c r="O2996" s="8">
        <v>44653</v>
      </c>
      <c r="P2996" s="21" t="s">
        <v>12566</v>
      </c>
      <c r="Q2996" s="22">
        <f>Table1_2[[#This Row],[Bank Deposit]]-Table1_2[[#This Row],[Saving Accounts]]</f>
        <v>0</v>
      </c>
      <c r="R2996" s="22">
        <f>IF(AND(Table1_2[[#This Row],[Bank Deposit]]&gt;=500000),Table1_2[[#This Row],[Bank Deposit]]+Table1_2[[#This Row],[Bank Deposit]]*0.02,Table1_2[[#This Row],[Bank Deposit]])</f>
        <v>0</v>
      </c>
    </row>
    <row r="2997" spans="1:18" x14ac:dyDescent="0.25">
      <c r="A2997" s="21" t="s">
        <v>1836</v>
      </c>
      <c r="B2997">
        <v>530144089</v>
      </c>
      <c r="C2997">
        <v>58</v>
      </c>
      <c r="D2997" s="8">
        <v>23521.5</v>
      </c>
      <c r="E2997" s="21" t="s">
        <v>1094</v>
      </c>
      <c r="F2997" s="21" t="s">
        <v>665</v>
      </c>
      <c r="G2997" s="21" t="s">
        <v>14</v>
      </c>
      <c r="H2997" s="22">
        <v>1053001</v>
      </c>
      <c r="I2997" s="22">
        <v>295704.81942786003</v>
      </c>
      <c r="J2997" s="21" t="s">
        <v>1838</v>
      </c>
      <c r="K2997" s="21"/>
      <c r="L2997" s="22">
        <v>1304684565</v>
      </c>
      <c r="M2997" s="22">
        <v>0</v>
      </c>
      <c r="N2997" s="21" t="s">
        <v>12509</v>
      </c>
      <c r="O2997" s="8">
        <v>44242</v>
      </c>
      <c r="P2997" s="21" t="s">
        <v>12519</v>
      </c>
      <c r="Q2997" s="22">
        <f>Table1_2[[#This Row],[Bank Deposit]]-Table1_2[[#This Row],[Saving Accounts]]</f>
        <v>757296.18057214003</v>
      </c>
      <c r="R2997" s="22">
        <f>IF(AND(Table1_2[[#This Row],[Bank Deposit]]&gt;=500000),Table1_2[[#This Row],[Bank Deposit]]+Table1_2[[#This Row],[Bank Deposit]]*0.02,Table1_2[[#This Row],[Bank Deposit]])</f>
        <v>1074061.02</v>
      </c>
    </row>
    <row r="2998" spans="1:18" x14ac:dyDescent="0.25">
      <c r="A2998" s="21" t="s">
        <v>5076</v>
      </c>
      <c r="B2998">
        <v>28995362</v>
      </c>
      <c r="C2998">
        <v>84</v>
      </c>
      <c r="D2998" s="8">
        <v>14025</v>
      </c>
      <c r="E2998" s="21" t="s">
        <v>1094</v>
      </c>
      <c r="F2998" s="21" t="s">
        <v>1076</v>
      </c>
      <c r="G2998" s="21" t="s">
        <v>4099</v>
      </c>
      <c r="H2998" s="22">
        <v>127418</v>
      </c>
      <c r="I2998" s="22">
        <v>46915.771141329998</v>
      </c>
      <c r="J2998" s="21" t="s">
        <v>5078</v>
      </c>
      <c r="K2998" s="21"/>
      <c r="L2998" s="22">
        <v>34775949</v>
      </c>
      <c r="M2998" s="22">
        <v>4049603376</v>
      </c>
      <c r="N2998" s="21" t="s">
        <v>12515</v>
      </c>
      <c r="O2998" s="8">
        <v>44463</v>
      </c>
      <c r="P2998" s="21" t="s">
        <v>12516</v>
      </c>
      <c r="Q2998" s="22">
        <f>Table1_2[[#This Row],[Bank Deposit]]-Table1_2[[#This Row],[Saving Accounts]]</f>
        <v>80502.228858670002</v>
      </c>
      <c r="R2998" s="22">
        <f>IF(AND(Table1_2[[#This Row],[Bank Deposit]]&gt;=500000),Table1_2[[#This Row],[Bank Deposit]]+Table1_2[[#This Row],[Bank Deposit]]*0.02,Table1_2[[#This Row],[Bank Deposit]])</f>
        <v>127418</v>
      </c>
    </row>
    <row r="2999" spans="1:18" x14ac:dyDescent="0.25">
      <c r="A2999" s="21" t="s">
        <v>2848</v>
      </c>
      <c r="B2999">
        <v>288127588</v>
      </c>
      <c r="C2999">
        <v>71</v>
      </c>
      <c r="D2999" s="8">
        <v>18773.25</v>
      </c>
      <c r="E2999" s="21" t="s">
        <v>1094</v>
      </c>
      <c r="F2999" s="21" t="s">
        <v>385</v>
      </c>
      <c r="G2999" s="21" t="s">
        <v>2773</v>
      </c>
      <c r="H2999" s="22">
        <v>24210</v>
      </c>
      <c r="I2999" s="22">
        <v>9006.0909840000004</v>
      </c>
      <c r="J2999" s="21" t="s">
        <v>1657</v>
      </c>
      <c r="K2999" s="21"/>
      <c r="L2999" s="22">
        <v>1404128544</v>
      </c>
      <c r="M2999" s="22">
        <v>0</v>
      </c>
      <c r="N2999" s="21" t="s">
        <v>12522</v>
      </c>
      <c r="O2999" s="8">
        <v>44239</v>
      </c>
      <c r="P2999" s="21" t="s">
        <v>12510</v>
      </c>
      <c r="Q2999" s="22">
        <f>Table1_2[[#This Row],[Bank Deposit]]-Table1_2[[#This Row],[Saving Accounts]]</f>
        <v>15203.909016</v>
      </c>
      <c r="R2999" s="22">
        <f>IF(AND(Table1_2[[#This Row],[Bank Deposit]]&gt;=500000),Table1_2[[#This Row],[Bank Deposit]]+Table1_2[[#This Row],[Bank Deposit]]*0.02,Table1_2[[#This Row],[Bank Deposit]])</f>
        <v>24210</v>
      </c>
    </row>
    <row r="3000" spans="1:18" x14ac:dyDescent="0.25">
      <c r="A3000" s="21" t="s">
        <v>7142</v>
      </c>
      <c r="B3000">
        <v>284354138</v>
      </c>
      <c r="C3000">
        <v>18</v>
      </c>
      <c r="D3000" s="8">
        <v>38131.5</v>
      </c>
      <c r="E3000" s="21" t="s">
        <v>12</v>
      </c>
      <c r="F3000" s="21" t="s">
        <v>2501</v>
      </c>
      <c r="G3000" s="21" t="s">
        <v>4112</v>
      </c>
      <c r="H3000" s="22">
        <v>976104</v>
      </c>
      <c r="I3000" s="22">
        <v>397786.63452192</v>
      </c>
      <c r="J3000" s="21" t="s">
        <v>7144</v>
      </c>
      <c r="K3000" s="21"/>
      <c r="L3000" s="22">
        <v>442113945</v>
      </c>
      <c r="M3000" s="22">
        <v>0</v>
      </c>
      <c r="N3000" s="21" t="s">
        <v>12505</v>
      </c>
      <c r="O3000" s="8">
        <v>44674</v>
      </c>
      <c r="P3000" s="21" t="s">
        <v>12506</v>
      </c>
      <c r="Q3000" s="22">
        <f>Table1_2[[#This Row],[Bank Deposit]]-Table1_2[[#This Row],[Saving Accounts]]</f>
        <v>578317.36547808</v>
      </c>
      <c r="R3000" s="22">
        <f>IF(AND(Table1_2[[#This Row],[Bank Deposit]]&gt;=500000),Table1_2[[#This Row],[Bank Deposit]]+Table1_2[[#This Row],[Bank Deposit]]*0.02,Table1_2[[#This Row],[Bank Deposit]])</f>
        <v>995626.08</v>
      </c>
    </row>
    <row r="3001" spans="1:18" x14ac:dyDescent="0.25">
      <c r="A3001" s="21" t="s">
        <v>3853</v>
      </c>
      <c r="B3001">
        <v>809277578</v>
      </c>
      <c r="C3001">
        <v>34</v>
      </c>
      <c r="D3001" s="8">
        <v>32287.5</v>
      </c>
      <c r="E3001" s="21" t="s">
        <v>1094</v>
      </c>
      <c r="F3001" s="21" t="s">
        <v>784</v>
      </c>
      <c r="G3001" s="21" t="s">
        <v>3820</v>
      </c>
      <c r="H3001" s="22">
        <v>1347838</v>
      </c>
      <c r="I3001" s="22">
        <v>1051691.2627848</v>
      </c>
      <c r="J3001" s="21" t="s">
        <v>3855</v>
      </c>
      <c r="K3001" s="21"/>
      <c r="L3001" s="22">
        <v>892002519</v>
      </c>
      <c r="M3001" s="22">
        <v>0</v>
      </c>
      <c r="N3001" s="21" t="s">
        <v>12509</v>
      </c>
      <c r="O3001" s="8">
        <v>44224</v>
      </c>
      <c r="P3001" s="21" t="s">
        <v>12510</v>
      </c>
      <c r="Q3001" s="22">
        <f>Table1_2[[#This Row],[Bank Deposit]]-Table1_2[[#This Row],[Saving Accounts]]</f>
        <v>296146.73721519997</v>
      </c>
      <c r="R3001" s="22">
        <f>IF(AND(Table1_2[[#This Row],[Bank Deposit]]&gt;=500000),Table1_2[[#This Row],[Bank Deposit]]+Table1_2[[#This Row],[Bank Deposit]]*0.02,Table1_2[[#This Row],[Bank Deposit]])</f>
        <v>1374794.76</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90BAA-F8D2-49E6-A16F-12714BDCB9EC}">
  <dimension ref="A1"/>
  <sheetViews>
    <sheetView tabSelected="1" zoomScale="55" zoomScaleNormal="55" workbookViewId="0">
      <selection activeCell="AH4" sqref="AH4"/>
    </sheetView>
  </sheetViews>
  <sheetFormatPr defaultRowHeight="15" x14ac:dyDescent="0.25"/>
  <cols>
    <col min="1" max="15" width="9.140625" style="26"/>
    <col min="16" max="16" width="8.140625" style="26" customWidth="1"/>
    <col min="17" max="30" width="9.140625" style="26"/>
    <col min="31" max="31" width="28.85546875" style="26" customWidth="1"/>
    <col min="32" max="16384" width="9.14062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83FF-314B-4EAA-95FA-E6BE0279579A}">
  <dimension ref="A1"/>
  <sheetViews>
    <sheetView zoomScaleNormal="100" workbookViewId="0"/>
  </sheetViews>
  <sheetFormatPr defaultRowHeight="15" x14ac:dyDescent="0.25"/>
  <cols>
    <col min="1" max="16384" width="9.140625" style="26"/>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DF49-6C20-4FC9-B8DE-0813AFE9F8A5}">
  <dimension ref="A1:P3001"/>
  <sheetViews>
    <sheetView topLeftCell="G1" workbookViewId="0">
      <selection activeCell="G2" sqref="G2"/>
    </sheetView>
  </sheetViews>
  <sheetFormatPr defaultRowHeight="15" x14ac:dyDescent="0.25"/>
  <cols>
    <col min="1" max="1" width="14.42578125" customWidth="1"/>
    <col min="2" max="2" width="21" customWidth="1"/>
    <col min="4" max="4" width="30.7109375" customWidth="1"/>
    <col min="6" max="6" width="40" customWidth="1"/>
    <col min="8" max="8" width="20" customWidth="1"/>
    <col min="9" max="9" width="17.28515625" customWidth="1"/>
    <col min="10" max="10" width="16.42578125" customWidth="1"/>
    <col min="11" max="11" width="14.28515625" bestFit="1" customWidth="1"/>
    <col min="12" max="12" width="25.7109375" customWidth="1"/>
    <col min="13" max="13" width="12.42578125" customWidth="1"/>
    <col min="14" max="14" width="20" customWidth="1"/>
    <col min="15" max="15" width="17.28515625" customWidth="1"/>
    <col min="16" max="16" width="21.42578125" customWidth="1"/>
  </cols>
  <sheetData>
    <row r="1" spans="1:16" x14ac:dyDescent="0.25">
      <c r="A1" s="1" t="s">
        <v>0</v>
      </c>
      <c r="B1" s="1" t="s">
        <v>1</v>
      </c>
      <c r="C1" s="1" t="s">
        <v>2</v>
      </c>
      <c r="D1" s="1" t="s">
        <v>3</v>
      </c>
      <c r="E1" s="1" t="s">
        <v>4</v>
      </c>
      <c r="F1" s="1" t="s">
        <v>5</v>
      </c>
      <c r="G1" s="1" t="s">
        <v>6</v>
      </c>
      <c r="H1" s="1" t="s">
        <v>7</v>
      </c>
      <c r="I1" s="1" t="s">
        <v>8</v>
      </c>
      <c r="J1" s="1" t="s">
        <v>9</v>
      </c>
      <c r="K1" t="s">
        <v>15533</v>
      </c>
      <c r="L1" s="1" t="s">
        <v>15534</v>
      </c>
      <c r="M1" s="1" t="s">
        <v>15535</v>
      </c>
      <c r="N1" s="1" t="s">
        <v>15536</v>
      </c>
      <c r="O1" s="1" t="s">
        <v>15537</v>
      </c>
      <c r="P1" s="1" t="s">
        <v>15538</v>
      </c>
    </row>
    <row r="2" spans="1:16" x14ac:dyDescent="0.25">
      <c r="A2" s="1" t="s">
        <v>8325</v>
      </c>
      <c r="B2" s="2">
        <v>259056326</v>
      </c>
      <c r="C2" s="2" t="s">
        <v>62</v>
      </c>
      <c r="D2" s="4">
        <v>22791</v>
      </c>
      <c r="E2" s="1" t="s">
        <v>12</v>
      </c>
      <c r="F2" s="1" t="s">
        <v>814</v>
      </c>
      <c r="G2" s="1" t="s">
        <v>3331</v>
      </c>
      <c r="H2" s="1" t="s">
        <v>8326</v>
      </c>
      <c r="I2" s="1">
        <v>137539.65551040001</v>
      </c>
      <c r="J2" s="1" t="s">
        <v>8327</v>
      </c>
      <c r="K2" t="str">
        <f>VLOOKUP(Table1[[#This Row],[Customer_id]],Table4[],5,FALSE)</f>
        <v>Current</v>
      </c>
      <c r="L2" s="1" t="str">
        <f>VLOOKUP(Table1[[#This Row],[Customer_id]],Table4[],7,FALSE)</f>
        <v>168781,1425</v>
      </c>
      <c r="M2" s="1" t="e">
        <f>VLOOKUP(Table1[[#This Row],[Customer_id]],Table2[],4,FALSE)</f>
        <v>#N/A</v>
      </c>
      <c r="N2" s="1" t="str">
        <f>INDEX(Table3[Transaction type],MATCH(Table1[[#This Row],[Account Number]],Table3[Account Number],0))</f>
        <v>Money Deposit</v>
      </c>
      <c r="O2" s="20">
        <f>INDEX(Table3[Date_of_transaction],MATCH(Table1[[#This Row],[Account Number]],Table3[Account Number],0))</f>
        <v>44353</v>
      </c>
      <c r="P2" s="19" t="str">
        <f>INDEX(Table3[Transaction Medium],MATCH(Table1[[#This Row],[Account Number]],Table3[Account Number],0))</f>
        <v>Bank</v>
      </c>
    </row>
    <row r="3" spans="1:16" x14ac:dyDescent="0.25">
      <c r="A3" s="1" t="s">
        <v>4451</v>
      </c>
      <c r="B3" s="2">
        <v>386289914</v>
      </c>
      <c r="C3" s="2" t="s">
        <v>33</v>
      </c>
      <c r="D3" s="4">
        <v>13659.75</v>
      </c>
      <c r="E3" s="1" t="s">
        <v>1094</v>
      </c>
      <c r="F3" s="1" t="s">
        <v>453</v>
      </c>
      <c r="G3" s="1" t="s">
        <v>4058</v>
      </c>
      <c r="H3" s="1" t="s">
        <v>4452</v>
      </c>
      <c r="I3" s="1">
        <v>344771.51674143999</v>
      </c>
      <c r="J3" s="1" t="s">
        <v>4453</v>
      </c>
      <c r="K3" t="str">
        <f>VLOOKUP(Table1[[#This Row],[Customer_id]],Table4[],5,FALSE)</f>
        <v>Corporate</v>
      </c>
      <c r="L3" s="1" t="str">
        <f>VLOOKUP(Table1[[#This Row],[Customer_id]],Table4[],7,FALSE)</f>
        <v>298198,7904</v>
      </c>
      <c r="M3" s="1" t="e">
        <f>VLOOKUP(Table1[[#This Row],[Customer_id]],Table2[],4,FALSE)</f>
        <v>#N/A</v>
      </c>
      <c r="N3" s="1" t="str">
        <f>INDEX(Table3[Transaction type],MATCH(Table1[[#This Row],[Account Number]],Table3[Account Number],0))</f>
        <v>Cash Withdrawal</v>
      </c>
      <c r="O3" s="20">
        <f>INDEX(Table3[Date_of_transaction],MATCH(Table1[[#This Row],[Account Number]],Table3[Account Number],0))</f>
        <v>44439</v>
      </c>
      <c r="P3" s="19" t="str">
        <f>INDEX(Table3[Transaction Medium],MATCH(Table1[[#This Row],[Account Number]],Table3[Account Number],0))</f>
        <v>ATM</v>
      </c>
    </row>
    <row r="4" spans="1:16" x14ac:dyDescent="0.25">
      <c r="A4" s="1" t="s">
        <v>981</v>
      </c>
      <c r="B4" s="2">
        <v>904665173</v>
      </c>
      <c r="C4" s="2" t="s">
        <v>143</v>
      </c>
      <c r="D4" s="4">
        <v>34479</v>
      </c>
      <c r="E4" s="1" t="s">
        <v>12</v>
      </c>
      <c r="F4" s="1" t="s">
        <v>125</v>
      </c>
      <c r="G4" s="1" t="s">
        <v>14</v>
      </c>
      <c r="H4" s="1" t="s">
        <v>982</v>
      </c>
      <c r="I4" s="1">
        <v>272317.05304128001</v>
      </c>
      <c r="J4" s="1" t="s">
        <v>983</v>
      </c>
      <c r="K4" t="str">
        <f>VLOOKUP(Table1[[#This Row],[Customer_id]],Table4[],5,FALSE)</f>
        <v>Joint</v>
      </c>
      <c r="L4" s="1" t="str">
        <f>VLOOKUP(Table1[[#This Row],[Customer_id]],Table4[],7,FALSE)</f>
        <v>480745,8621</v>
      </c>
      <c r="M4" s="1" t="e">
        <f>VLOOKUP(Table1[[#This Row],[Customer_id]],Table2[],4,FALSE)</f>
        <v>#N/A</v>
      </c>
      <c r="N4" s="1" t="str">
        <f>INDEX(Table3[Transaction type],MATCH(Table1[[#This Row],[Account Number]],Table3[Account Number],0))</f>
        <v>Money Transfer</v>
      </c>
      <c r="O4" s="20">
        <f>INDEX(Table3[Date_of_transaction],MATCH(Table1[[#This Row],[Account Number]],Table3[Account Number],0))</f>
        <v>44640</v>
      </c>
      <c r="P4" s="19" t="str">
        <f>INDEX(Table3[Transaction Medium],MATCH(Table1[[#This Row],[Account Number]],Table3[Account Number],0))</f>
        <v>Internet Banking</v>
      </c>
    </row>
    <row r="5" spans="1:16" x14ac:dyDescent="0.25">
      <c r="A5" s="1" t="s">
        <v>3246</v>
      </c>
      <c r="B5" s="2">
        <v>631528098</v>
      </c>
      <c r="C5" s="2" t="s">
        <v>212</v>
      </c>
      <c r="D5" s="4">
        <v>24252</v>
      </c>
      <c r="E5" s="1" t="s">
        <v>1094</v>
      </c>
      <c r="F5" s="1" t="s">
        <v>1840</v>
      </c>
      <c r="G5" s="1" t="s">
        <v>3058</v>
      </c>
      <c r="H5" s="1" t="s">
        <v>3247</v>
      </c>
      <c r="I5" s="1">
        <v>714332.35289856</v>
      </c>
      <c r="J5" s="1" t="s">
        <v>3248</v>
      </c>
      <c r="K5" t="str">
        <f>VLOOKUP(Table1[[#This Row],[Customer_id]],Table4[],5,FALSE)</f>
        <v>Domiciliary</v>
      </c>
      <c r="L5" s="18" t="str">
        <f>VLOOKUP(Table1[[#This Row],[Customer_id]],Table4[],7,FALSE)</f>
        <v>112254,768</v>
      </c>
      <c r="M5" s="1" t="e">
        <f>VLOOKUP(Table1[[#This Row],[Customer_id]],Table2[],4,FALSE)</f>
        <v>#N/A</v>
      </c>
      <c r="N5" s="1" t="str">
        <f>INDEX(Table3[Transaction type],MATCH(Table1[[#This Row],[Account Number]],Table3[Account Number],0))</f>
        <v>Money Transfer</v>
      </c>
      <c r="O5" s="20">
        <f>INDEX(Table3[Date_of_transaction],MATCH(Table1[[#This Row],[Account Number]],Table3[Account Number],0))</f>
        <v>44540</v>
      </c>
      <c r="P5" s="19" t="str">
        <f>INDEX(Table3[Transaction Medium],MATCH(Table1[[#This Row],[Account Number]],Table3[Account Number],0))</f>
        <v>ATM</v>
      </c>
    </row>
    <row r="6" spans="1:16" x14ac:dyDescent="0.25">
      <c r="A6" s="1" t="s">
        <v>2812</v>
      </c>
      <c r="B6" s="2">
        <v>373928798</v>
      </c>
      <c r="C6" s="2" t="s">
        <v>212</v>
      </c>
      <c r="D6" s="4">
        <v>24252</v>
      </c>
      <c r="E6" s="1" t="s">
        <v>1094</v>
      </c>
      <c r="F6" s="1" t="s">
        <v>2176</v>
      </c>
      <c r="G6" s="1" t="s">
        <v>2773</v>
      </c>
      <c r="H6" s="1" t="s">
        <v>2813</v>
      </c>
      <c r="I6" s="1">
        <v>87837.352693199995</v>
      </c>
      <c r="J6" s="1" t="s">
        <v>2814</v>
      </c>
      <c r="K6" t="str">
        <f>VLOOKUP(Table1[[#This Row],[Customer_id]],Table4[],5,FALSE)</f>
        <v>Domiciliary</v>
      </c>
      <c r="L6" s="1" t="str">
        <f>VLOOKUP(Table1[[#This Row],[Customer_id]],Table4[],7,FALSE)</f>
        <v>45810,9846</v>
      </c>
      <c r="M6" s="1" t="e">
        <f>VLOOKUP(Table1[[#This Row],[Customer_id]],Table2[],4,FALSE)</f>
        <v>#N/A</v>
      </c>
      <c r="N6" s="1" t="str">
        <f>INDEX(Table3[Transaction type],MATCH(Table1[[#This Row],[Account Number]],Table3[Account Number],0))</f>
        <v>Money Transfer</v>
      </c>
      <c r="O6" s="20">
        <f>INDEX(Table3[Date_of_transaction],MATCH(Table1[[#This Row],[Account Number]],Table3[Account Number],0))</f>
        <v>44270</v>
      </c>
      <c r="P6" s="19" t="str">
        <f>INDEX(Table3[Transaction Medium],MATCH(Table1[[#This Row],[Account Number]],Table3[Account Number],0))</f>
        <v>Bank</v>
      </c>
    </row>
    <row r="7" spans="1:16" x14ac:dyDescent="0.25">
      <c r="A7" s="1" t="s">
        <v>2664</v>
      </c>
      <c r="B7" s="2">
        <v>626802694</v>
      </c>
      <c r="C7" s="2" t="s">
        <v>518</v>
      </c>
      <c r="D7" s="4">
        <v>35574.75</v>
      </c>
      <c r="E7" s="1" t="s">
        <v>12</v>
      </c>
      <c r="F7" s="1" t="s">
        <v>1004</v>
      </c>
      <c r="G7" s="1" t="s">
        <v>1964</v>
      </c>
      <c r="H7" s="1" t="s">
        <v>2665</v>
      </c>
      <c r="I7" s="1">
        <v>70386.544091160002</v>
      </c>
      <c r="J7" s="1" t="s">
        <v>2666</v>
      </c>
      <c r="K7" t="str">
        <f>VLOOKUP(Table1[[#This Row],[Customer_id]],Table4[],5,FALSE)</f>
        <v>Joint</v>
      </c>
      <c r="L7" s="1" t="str">
        <f>VLOOKUP(Table1[[#This Row],[Customer_id]],Table4[],7,FALSE)</f>
        <v>127646,3108</v>
      </c>
      <c r="M7" s="1" t="e">
        <f>VLOOKUP(Table1[[#This Row],[Customer_id]],Table2[],4,FALSE)</f>
        <v>#N/A</v>
      </c>
      <c r="N7" s="1" t="str">
        <f>INDEX(Table3[Transaction type],MATCH(Table1[[#This Row],[Account Number]],Table3[Account Number],0))</f>
        <v>Money Deposit</v>
      </c>
      <c r="O7" s="20">
        <f>INDEX(Table3[Date_of_transaction],MATCH(Table1[[#This Row],[Account Number]],Table3[Account Number],0))</f>
        <v>44306</v>
      </c>
      <c r="P7" s="19" t="str">
        <f>INDEX(Table3[Transaction Medium],MATCH(Table1[[#This Row],[Account Number]],Table3[Account Number],0))</f>
        <v>Bank</v>
      </c>
    </row>
    <row r="8" spans="1:16" x14ac:dyDescent="0.25">
      <c r="A8" s="1" t="s">
        <v>8346</v>
      </c>
      <c r="B8" s="2">
        <v>67704835</v>
      </c>
      <c r="C8" s="2" t="s">
        <v>134</v>
      </c>
      <c r="D8" s="4">
        <v>37401</v>
      </c>
      <c r="E8" s="1" t="s">
        <v>12</v>
      </c>
      <c r="F8" s="1" t="s">
        <v>993</v>
      </c>
      <c r="G8" s="1" t="s">
        <v>3331</v>
      </c>
      <c r="H8" s="1" t="s">
        <v>8347</v>
      </c>
      <c r="I8" s="1">
        <v>107978.2060896</v>
      </c>
      <c r="J8" s="1" t="s">
        <v>8348</v>
      </c>
      <c r="K8" t="str">
        <f>VLOOKUP(Table1[[#This Row],[Customer_id]],Table4[],5,FALSE)</f>
        <v>Savings</v>
      </c>
      <c r="L8" s="1" t="str">
        <f>VLOOKUP(Table1[[#This Row],[Customer_id]],Table4[],7,FALSE)</f>
        <v>76005,2996</v>
      </c>
      <c r="M8" s="1" t="e">
        <f>VLOOKUP(Table1[[#This Row],[Customer_id]],Table2[],4,FALSE)</f>
        <v>#N/A</v>
      </c>
      <c r="N8" s="1" t="str">
        <f>INDEX(Table3[Transaction type],MATCH(Table1[[#This Row],[Account Number]],Table3[Account Number],0))</f>
        <v>Money Deposit</v>
      </c>
      <c r="O8" s="20">
        <f>INDEX(Table3[Date_of_transaction],MATCH(Table1[[#This Row],[Account Number]],Table3[Account Number],0))</f>
        <v>44397</v>
      </c>
      <c r="P8" s="19" t="str">
        <f>INDEX(Table3[Transaction Medium],MATCH(Table1[[#This Row],[Account Number]],Table3[Account Number],0))</f>
        <v>Bank</v>
      </c>
    </row>
    <row r="9" spans="1:16" x14ac:dyDescent="0.25">
      <c r="A9" s="1" t="s">
        <v>753</v>
      </c>
      <c r="B9" s="2">
        <v>439185918</v>
      </c>
      <c r="C9" s="2" t="s">
        <v>38</v>
      </c>
      <c r="D9" s="4">
        <v>21330</v>
      </c>
      <c r="E9" s="1" t="s">
        <v>12</v>
      </c>
      <c r="F9" s="1" t="s">
        <v>509</v>
      </c>
      <c r="G9" s="1" t="s">
        <v>14</v>
      </c>
      <c r="H9" s="1" t="s">
        <v>754</v>
      </c>
      <c r="I9" s="1">
        <v>17950.523904000001</v>
      </c>
      <c r="J9" s="1" t="s">
        <v>755</v>
      </c>
      <c r="K9" t="str">
        <f>VLOOKUP(Table1[[#This Row],[Customer_id]],Table4[],5,FALSE)</f>
        <v>Domiciliary</v>
      </c>
      <c r="L9" s="1" t="str">
        <f>VLOOKUP(Table1[[#This Row],[Customer_id]],Table4[],7,FALSE)</f>
        <v>126724,1871</v>
      </c>
      <c r="M9" s="1" t="e">
        <f>VLOOKUP(Table1[[#This Row],[Customer_id]],Table2[],4,FALSE)</f>
        <v>#N/A</v>
      </c>
      <c r="N9" s="1" t="str">
        <f>INDEX(Table3[Transaction type],MATCH(Table1[[#This Row],[Account Number]],Table3[Account Number],0))</f>
        <v>Cash Withdrawal</v>
      </c>
      <c r="O9" s="20">
        <f>INDEX(Table3[Date_of_transaction],MATCH(Table1[[#This Row],[Account Number]],Table3[Account Number],0))</f>
        <v>44498</v>
      </c>
      <c r="P9" s="19" t="str">
        <f>INDEX(Table3[Transaction Medium],MATCH(Table1[[#This Row],[Account Number]],Table3[Account Number],0))</f>
        <v>ATM</v>
      </c>
    </row>
    <row r="10" spans="1:16" x14ac:dyDescent="0.25">
      <c r="A10" s="1" t="s">
        <v>2223</v>
      </c>
      <c r="B10" s="2">
        <v>714735047</v>
      </c>
      <c r="C10" s="2" t="s">
        <v>114</v>
      </c>
      <c r="D10" s="4">
        <v>20599.5</v>
      </c>
      <c r="E10" s="1" t="s">
        <v>1094</v>
      </c>
      <c r="F10" s="1" t="s">
        <v>1815</v>
      </c>
      <c r="G10" s="1" t="s">
        <v>1964</v>
      </c>
      <c r="H10" s="1" t="s">
        <v>2224</v>
      </c>
      <c r="I10" s="1">
        <v>709354.89511128003</v>
      </c>
      <c r="J10" s="1" t="s">
        <v>2225</v>
      </c>
      <c r="K10" t="str">
        <f>VLOOKUP(Table1[[#This Row],[Customer_id]],Table4[],5,FALSE)</f>
        <v>Corporate</v>
      </c>
      <c r="L10" s="1" t="str">
        <f>VLOOKUP(Table1[[#This Row],[Customer_id]],Table4[],7,FALSE)</f>
        <v>202723,9466</v>
      </c>
      <c r="M10" s="1" t="e">
        <f>VLOOKUP(Table1[[#This Row],[Customer_id]],Table2[],4,FALSE)</f>
        <v>#N/A</v>
      </c>
      <c r="N10" s="1" t="str">
        <f>INDEX(Table3[Transaction type],MATCH(Table1[[#This Row],[Account Number]],Table3[Account Number],0))</f>
        <v>Checks</v>
      </c>
      <c r="O10" s="20">
        <f>INDEX(Table3[Date_of_transaction],MATCH(Table1[[#This Row],[Account Number]],Table3[Account Number],0))</f>
        <v>44416</v>
      </c>
      <c r="P10" s="19" t="str">
        <f>INDEX(Table3[Transaction Medium],MATCH(Table1[[#This Row],[Account Number]],Table3[Account Number],0))</f>
        <v>Informal Services</v>
      </c>
    </row>
    <row r="11" spans="1:16" x14ac:dyDescent="0.25">
      <c r="A11" s="1" t="s">
        <v>1459</v>
      </c>
      <c r="B11" s="2">
        <v>233834163</v>
      </c>
      <c r="C11" s="2" t="s">
        <v>518</v>
      </c>
      <c r="D11" s="4">
        <v>35574.75</v>
      </c>
      <c r="E11" s="1" t="s">
        <v>1094</v>
      </c>
      <c r="F11" s="1" t="s">
        <v>1197</v>
      </c>
      <c r="G11" s="1" t="s">
        <v>14</v>
      </c>
      <c r="H11" s="1" t="s">
        <v>1460</v>
      </c>
      <c r="I11" s="1">
        <v>111956.350842</v>
      </c>
      <c r="J11" s="1" t="s">
        <v>1461</v>
      </c>
      <c r="K11" t="str">
        <f>VLOOKUP(Table1[[#This Row],[Customer_id]],Table4[],5,FALSE)</f>
        <v>Savings</v>
      </c>
      <c r="L11" s="1" t="str">
        <f>VLOOKUP(Table1[[#This Row],[Customer_id]],Table4[],7,FALSE)</f>
        <v>121607,6928</v>
      </c>
      <c r="M11" s="1" t="e">
        <f>VLOOKUP(Table1[[#This Row],[Customer_id]],Table2[],4,FALSE)</f>
        <v>#N/A</v>
      </c>
      <c r="N11" s="1" t="str">
        <f>INDEX(Table3[Transaction type],MATCH(Table1[[#This Row],[Account Number]],Table3[Account Number],0))</f>
        <v>Cash Withdrawal</v>
      </c>
      <c r="O11" s="20">
        <f>INDEX(Table3[Date_of_transaction],MATCH(Table1[[#This Row],[Account Number]],Table3[Account Number],0))</f>
        <v>44631</v>
      </c>
      <c r="P11" s="19" t="str">
        <f>INDEX(Table3[Transaction Medium],MATCH(Table1[[#This Row],[Account Number]],Table3[Account Number],0))</f>
        <v>POS</v>
      </c>
    </row>
    <row r="12" spans="1:16" x14ac:dyDescent="0.25">
      <c r="A12" s="1" t="s">
        <v>4630</v>
      </c>
      <c r="B12" s="2">
        <v>671787046</v>
      </c>
      <c r="C12" s="2" t="s">
        <v>348</v>
      </c>
      <c r="D12" s="4">
        <v>28635</v>
      </c>
      <c r="E12" s="1" t="s">
        <v>1094</v>
      </c>
      <c r="F12" s="1" t="s">
        <v>286</v>
      </c>
      <c r="G12" s="1" t="s">
        <v>4070</v>
      </c>
      <c r="H12" s="1" t="s">
        <v>4631</v>
      </c>
      <c r="I12" s="1">
        <v>29260.276186679999</v>
      </c>
      <c r="J12" s="1" t="s">
        <v>4632</v>
      </c>
      <c r="K12" t="str">
        <f>VLOOKUP(Table1[[#This Row],[Customer_id]],Table4[],5,FALSE)</f>
        <v>Domiciliary</v>
      </c>
      <c r="L12" s="1" t="str">
        <f>VLOOKUP(Table1[[#This Row],[Customer_id]],Table4[],7,FALSE)</f>
        <v>358008</v>
      </c>
      <c r="M12" s="1" t="e">
        <f>VLOOKUP(Table1[[#This Row],[Customer_id]],Table2[],4,FALSE)</f>
        <v>#N/A</v>
      </c>
      <c r="N12" s="1" t="str">
        <f>INDEX(Table3[Transaction type],MATCH(Table1[[#This Row],[Account Number]],Table3[Account Number],0))</f>
        <v>Money Deposit</v>
      </c>
      <c r="O12" s="20">
        <f>INDEX(Table3[Date_of_transaction],MATCH(Table1[[#This Row],[Account Number]],Table3[Account Number],0))</f>
        <v>44652</v>
      </c>
      <c r="P12" s="19" t="str">
        <f>INDEX(Table3[Transaction Medium],MATCH(Table1[[#This Row],[Account Number]],Table3[Account Number],0))</f>
        <v>ATM</v>
      </c>
    </row>
    <row r="13" spans="1:16" x14ac:dyDescent="0.25">
      <c r="A13" s="1" t="s">
        <v>2953</v>
      </c>
      <c r="B13" s="2">
        <v>872982431</v>
      </c>
      <c r="C13" s="2" t="s">
        <v>203</v>
      </c>
      <c r="D13" s="4">
        <v>27539.25</v>
      </c>
      <c r="E13" s="1" t="s">
        <v>1094</v>
      </c>
      <c r="F13" s="1" t="s">
        <v>491</v>
      </c>
      <c r="G13" s="1" t="s">
        <v>2773</v>
      </c>
      <c r="H13" s="1" t="s">
        <v>2954</v>
      </c>
      <c r="I13" s="1">
        <v>52963.392622079999</v>
      </c>
      <c r="J13" s="1" t="s">
        <v>2955</v>
      </c>
      <c r="K13" t="str">
        <f>VLOOKUP(Table1[[#This Row],[Customer_id]],Table4[],5,FALSE)</f>
        <v>Savings</v>
      </c>
      <c r="L13" s="1" t="str">
        <f>VLOOKUP(Table1[[#This Row],[Customer_id]],Table4[],7,FALSE)</f>
        <v>184725,6459</v>
      </c>
      <c r="M13" s="1" t="e">
        <f>VLOOKUP(Table1[[#This Row],[Customer_id]],Table2[],4,FALSE)</f>
        <v>#N/A</v>
      </c>
      <c r="N13" s="1" t="str">
        <f>INDEX(Table3[Transaction type],MATCH(Table1[[#This Row],[Account Number]],Table3[Account Number],0))</f>
        <v>Money Deposit</v>
      </c>
      <c r="O13" s="20">
        <f>INDEX(Table3[Date_of_transaction],MATCH(Table1[[#This Row],[Account Number]],Table3[Account Number],0))</f>
        <v>44546</v>
      </c>
      <c r="P13" s="19" t="str">
        <f>INDEX(Table3[Transaction Medium],MATCH(Table1[[#This Row],[Account Number]],Table3[Account Number],0))</f>
        <v>Bank</v>
      </c>
    </row>
    <row r="14" spans="1:16" x14ac:dyDescent="0.25">
      <c r="A14" s="1" t="s">
        <v>8535</v>
      </c>
      <c r="B14" s="2">
        <v>763927329</v>
      </c>
      <c r="C14" s="2" t="s">
        <v>162</v>
      </c>
      <c r="D14" s="4">
        <v>15851.25</v>
      </c>
      <c r="E14" s="1" t="s">
        <v>12</v>
      </c>
      <c r="F14" s="1" t="s">
        <v>199</v>
      </c>
      <c r="G14" s="1" t="s">
        <v>2773</v>
      </c>
      <c r="H14" s="1" t="s">
        <v>8536</v>
      </c>
      <c r="I14" s="1">
        <v>197728.5868128</v>
      </c>
      <c r="J14" s="1" t="s">
        <v>8537</v>
      </c>
      <c r="K14" t="str">
        <f>VLOOKUP(Table1[[#This Row],[Customer_id]],Table4[],5,FALSE)</f>
        <v>Current</v>
      </c>
      <c r="L14" s="1" t="str">
        <f>VLOOKUP(Table1[[#This Row],[Customer_id]],Table4[],7,FALSE)</f>
        <v>296513,3472</v>
      </c>
      <c r="M14" s="1" t="e">
        <f>VLOOKUP(Table1[[#This Row],[Customer_id]],Table2[],4,FALSE)</f>
        <v>#N/A</v>
      </c>
      <c r="N14" s="1" t="str">
        <f>INDEX(Table3[Transaction type],MATCH(Table1[[#This Row],[Account Number]],Table3[Account Number],0))</f>
        <v>Money Deposit</v>
      </c>
      <c r="O14" s="20">
        <f>INDEX(Table3[Date_of_transaction],MATCH(Table1[[#This Row],[Account Number]],Table3[Account Number],0))</f>
        <v>44322</v>
      </c>
      <c r="P14" s="19" t="str">
        <f>INDEX(Table3[Transaction Medium],MATCH(Table1[[#This Row],[Account Number]],Table3[Account Number],0))</f>
        <v>ATM</v>
      </c>
    </row>
    <row r="15" spans="1:16" x14ac:dyDescent="0.25">
      <c r="A15" s="1" t="s">
        <v>5281</v>
      </c>
      <c r="B15" s="2">
        <v>101206409</v>
      </c>
      <c r="C15" s="2" t="s">
        <v>180</v>
      </c>
      <c r="D15" s="4">
        <v>35940</v>
      </c>
      <c r="E15" s="1" t="s">
        <v>1094</v>
      </c>
      <c r="F15" s="1" t="s">
        <v>195</v>
      </c>
      <c r="G15" s="1" t="s">
        <v>4054</v>
      </c>
      <c r="H15" s="1" t="s">
        <v>5282</v>
      </c>
      <c r="I15" s="1">
        <v>33298.129596799998</v>
      </c>
      <c r="J15" s="1" t="s">
        <v>5283</v>
      </c>
      <c r="K15" t="str">
        <f>VLOOKUP(Table1[[#This Row],[Customer_id]],Table4[],5,FALSE)</f>
        <v>Current</v>
      </c>
      <c r="L15" s="1" t="str">
        <f>VLOOKUP(Table1[[#This Row],[Customer_id]],Table4[],7,FALSE)</f>
        <v>127319,9132</v>
      </c>
      <c r="M15" s="1" t="e">
        <f>VLOOKUP(Table1[[#This Row],[Customer_id]],Table2[],4,FALSE)</f>
        <v>#N/A</v>
      </c>
      <c r="N15" s="1" t="str">
        <f>INDEX(Table3[Transaction type],MATCH(Table1[[#This Row],[Account Number]],Table3[Account Number],0))</f>
        <v>Online Payment</v>
      </c>
      <c r="O15" s="20">
        <f>INDEX(Table3[Date_of_transaction],MATCH(Table1[[#This Row],[Account Number]],Table3[Account Number],0))</f>
        <v>44597</v>
      </c>
      <c r="P15" s="19" t="str">
        <f>INDEX(Table3[Transaction Medium],MATCH(Table1[[#This Row],[Account Number]],Table3[Account Number],0))</f>
        <v>Mobile</v>
      </c>
    </row>
    <row r="16" spans="1:16" x14ac:dyDescent="0.25">
      <c r="A16" s="1" t="s">
        <v>5181</v>
      </c>
      <c r="B16" s="2">
        <v>125415238</v>
      </c>
      <c r="C16" s="2" t="s">
        <v>281</v>
      </c>
      <c r="D16" s="4">
        <v>21695.25</v>
      </c>
      <c r="E16" s="1" t="s">
        <v>1094</v>
      </c>
      <c r="F16" s="1" t="s">
        <v>349</v>
      </c>
      <c r="G16" s="1" t="s">
        <v>4054</v>
      </c>
      <c r="H16" s="1" t="s">
        <v>5182</v>
      </c>
      <c r="I16" s="1">
        <v>78037.423253999994</v>
      </c>
      <c r="J16" s="1" t="s">
        <v>5183</v>
      </c>
      <c r="K16" t="str">
        <f>VLOOKUP(Table1[[#This Row],[Customer_id]],Table4[],5,FALSE)</f>
        <v>Joint</v>
      </c>
      <c r="L16" s="1" t="str">
        <f>VLOOKUP(Table1[[#This Row],[Customer_id]],Table4[],7,FALSE)</f>
        <v>97698,8922</v>
      </c>
      <c r="M16" s="1" t="e">
        <f>VLOOKUP(Table1[[#This Row],[Customer_id]],Table2[],4,FALSE)</f>
        <v>#N/A</v>
      </c>
      <c r="N16" s="1" t="str">
        <f>INDEX(Table3[Transaction type],MATCH(Table1[[#This Row],[Account Number]],Table3[Account Number],0))</f>
        <v>Online Payment</v>
      </c>
      <c r="O16" s="20">
        <f>INDEX(Table3[Date_of_transaction],MATCH(Table1[[#This Row],[Account Number]],Table3[Account Number],0))</f>
        <v>44197</v>
      </c>
      <c r="P16" s="19" t="str">
        <f>INDEX(Table3[Transaction Medium],MATCH(Table1[[#This Row],[Account Number]],Table3[Account Number],0))</f>
        <v>Card</v>
      </c>
    </row>
    <row r="17" spans="1:16" x14ac:dyDescent="0.25">
      <c r="A17" s="1" t="s">
        <v>4803</v>
      </c>
      <c r="B17" s="2">
        <v>938793950</v>
      </c>
      <c r="C17" s="2" t="s">
        <v>72</v>
      </c>
      <c r="D17" s="4">
        <v>34844.25</v>
      </c>
      <c r="E17" s="1" t="s">
        <v>1094</v>
      </c>
      <c r="F17" s="1" t="s">
        <v>2311</v>
      </c>
      <c r="G17" s="1" t="s">
        <v>4148</v>
      </c>
      <c r="H17" s="1" t="s">
        <v>4804</v>
      </c>
      <c r="I17" s="1">
        <v>239203.440558</v>
      </c>
      <c r="J17" s="1" t="s">
        <v>4805</v>
      </c>
      <c r="K17" t="str">
        <f>VLOOKUP(Table1[[#This Row],[Customer_id]],Table4[],5,FALSE)</f>
        <v>Domiciliary</v>
      </c>
      <c r="L17" s="1" t="str">
        <f>VLOOKUP(Table1[[#This Row],[Customer_id]],Table4[],7,FALSE)</f>
        <v>290163,8025</v>
      </c>
      <c r="M17" s="1" t="e">
        <f>VLOOKUP(Table1[[#This Row],[Customer_id]],Table2[],4,FALSE)</f>
        <v>#N/A</v>
      </c>
      <c r="N17" s="1" t="str">
        <f>INDEX(Table3[Transaction type],MATCH(Table1[[#This Row],[Account Number]],Table3[Account Number],0))</f>
        <v>Money Transfer</v>
      </c>
      <c r="O17" s="20">
        <f>INDEX(Table3[Date_of_transaction],MATCH(Table1[[#This Row],[Account Number]],Table3[Account Number],0))</f>
        <v>44561</v>
      </c>
      <c r="P17" s="19" t="str">
        <f>INDEX(Table3[Transaction Medium],MATCH(Table1[[#This Row],[Account Number]],Table3[Account Number],0))</f>
        <v>Mobile</v>
      </c>
    </row>
    <row r="18" spans="1:16" x14ac:dyDescent="0.25">
      <c r="A18" s="1" t="s">
        <v>8936</v>
      </c>
      <c r="B18" s="2">
        <v>200706423</v>
      </c>
      <c r="C18" s="2" t="s">
        <v>203</v>
      </c>
      <c r="D18" s="4">
        <v>27539.25</v>
      </c>
      <c r="E18" s="1" t="s">
        <v>12</v>
      </c>
      <c r="F18" s="1" t="s">
        <v>549</v>
      </c>
      <c r="G18" s="1" t="s">
        <v>3820</v>
      </c>
      <c r="H18" s="1" t="s">
        <v>8937</v>
      </c>
      <c r="I18" s="1">
        <v>226210.58697599999</v>
      </c>
      <c r="J18" s="1" t="s">
        <v>8938</v>
      </c>
      <c r="K18" t="str">
        <f>VLOOKUP(Table1[[#This Row],[Customer_id]],Table4[],5,FALSE)</f>
        <v>Current</v>
      </c>
      <c r="L18" s="1" t="str">
        <f>VLOOKUP(Table1[[#This Row],[Customer_id]],Table4[],7,FALSE)</f>
        <v>67646,5625</v>
      </c>
      <c r="M18" s="1" t="e">
        <f>VLOOKUP(Table1[[#This Row],[Customer_id]],Table2[],4,FALSE)</f>
        <v>#N/A</v>
      </c>
      <c r="N18" s="1" t="str">
        <f>INDEX(Table3[Transaction type],MATCH(Table1[[#This Row],[Account Number]],Table3[Account Number],0))</f>
        <v>Money Transfer</v>
      </c>
      <c r="O18" s="20">
        <f>INDEX(Table3[Date_of_transaction],MATCH(Table1[[#This Row],[Account Number]],Table3[Account Number],0))</f>
        <v>44347</v>
      </c>
      <c r="P18" s="19" t="str">
        <f>INDEX(Table3[Transaction Medium],MATCH(Table1[[#This Row],[Account Number]],Table3[Account Number],0))</f>
        <v>Mobile</v>
      </c>
    </row>
    <row r="19" spans="1:16" x14ac:dyDescent="0.25">
      <c r="A19" s="1" t="s">
        <v>6633</v>
      </c>
      <c r="B19" s="2">
        <v>672710860</v>
      </c>
      <c r="C19" s="2" t="s">
        <v>255</v>
      </c>
      <c r="D19" s="4">
        <v>25347.75</v>
      </c>
      <c r="E19" s="1" t="s">
        <v>12</v>
      </c>
      <c r="F19" s="1" t="s">
        <v>135</v>
      </c>
      <c r="G19" s="1" t="s">
        <v>4095</v>
      </c>
      <c r="H19" s="1" t="s">
        <v>6634</v>
      </c>
      <c r="I19" s="1">
        <v>14446.51501888</v>
      </c>
      <c r="J19" s="1" t="s">
        <v>6635</v>
      </c>
      <c r="K19" t="str">
        <f>VLOOKUP(Table1[[#This Row],[Customer_id]],Table4[],5,FALSE)</f>
        <v>Current</v>
      </c>
      <c r="L19" s="1" t="str">
        <f>VLOOKUP(Table1[[#This Row],[Customer_id]],Table4[],7,FALSE)</f>
        <v>216833,8491</v>
      </c>
      <c r="M19" s="1" t="str">
        <f>VLOOKUP(Table1[[#This Row],[Customer_id]],Table2[],4,FALSE)</f>
        <v>N530725888</v>
      </c>
      <c r="N19" s="1" t="str">
        <f>INDEX(Table3[Transaction type],MATCH(Table1[[#This Row],[Account Number]],Table3[Account Number],0))</f>
        <v>Loan Payment</v>
      </c>
      <c r="O19" s="20">
        <f>INDEX(Table3[Date_of_transaction],MATCH(Table1[[#This Row],[Account Number]],Table3[Account Number],0))</f>
        <v>44515</v>
      </c>
      <c r="P19" s="19" t="str">
        <f>INDEX(Table3[Transaction Medium],MATCH(Table1[[#This Row],[Account Number]],Table3[Account Number],0))</f>
        <v>AFT</v>
      </c>
    </row>
    <row r="20" spans="1:16" x14ac:dyDescent="0.25">
      <c r="A20" s="1" t="s">
        <v>8966</v>
      </c>
      <c r="B20" s="2">
        <v>632742319</v>
      </c>
      <c r="C20" s="2" t="s">
        <v>434</v>
      </c>
      <c r="D20" s="8">
        <v>36599.75</v>
      </c>
      <c r="E20" s="1" t="str">
        <f ca="1">CHOOSE(RANDBETWEEN(1, 2), "Male","Female")</f>
        <v>Female</v>
      </c>
      <c r="F20" s="1" t="str">
        <f ca="1">CHOOSE(RANDBETWEEN(1, 5), "Farmer","Tailor","Student","Professor","Welder")</f>
        <v>Professor</v>
      </c>
      <c r="G20" s="1" t="str">
        <f ca="1">CHOOSE(RANDBETWEEN(1, 22), "Kano","Kwara","Imo","Lagos","Adamawa","Delta","Sokoto","Oyo","Osun","Abia","Cross River","Kaduna","Plateau","River","Abuja","Kogi","Edo","Anambra","Bayelsa","Benue","Ogun","Enugu")</f>
        <v>Abuja</v>
      </c>
      <c r="H20" s="9" t="s">
        <v>8967</v>
      </c>
      <c r="I20" s="9">
        <v>328364.20801755355</v>
      </c>
      <c r="J20" t="s">
        <v>8968</v>
      </c>
      <c r="K20" t="str">
        <f>VLOOKUP(Table1[[#This Row],[Customer_id]],Table4[],5,FALSE)</f>
        <v>Domiciliary</v>
      </c>
      <c r="L20" s="1" t="str">
        <f>VLOOKUP(Table1[[#This Row],[Customer_id]],Table4[],7,FALSE)</f>
        <v>128380,3059</v>
      </c>
      <c r="M20" s="1" t="e">
        <f>VLOOKUP(Table1[[#This Row],[Customer_id]],Table2[],4,FALSE)</f>
        <v>#N/A</v>
      </c>
      <c r="N20" s="1" t="str">
        <f>INDEX(Table3[Transaction type],MATCH(Table1[[#This Row],[Account Number]],Table3[Account Number],0))</f>
        <v>Money Transfer</v>
      </c>
      <c r="O20" s="20">
        <f>INDEX(Table3[Date_of_transaction],MATCH(Table1[[#This Row],[Account Number]],Table3[Account Number],0))</f>
        <v>44320</v>
      </c>
      <c r="P20" s="19" t="str">
        <f>INDEX(Table3[Transaction Medium],MATCH(Table1[[#This Row],[Account Number]],Table3[Account Number],0))</f>
        <v>Mobile</v>
      </c>
    </row>
    <row r="21" spans="1:16" x14ac:dyDescent="0.25">
      <c r="A21" s="1" t="s">
        <v>5637</v>
      </c>
      <c r="B21" s="2">
        <v>903996598</v>
      </c>
      <c r="C21" s="2" t="s">
        <v>101</v>
      </c>
      <c r="D21" s="4">
        <v>19138.5</v>
      </c>
      <c r="E21" s="1" t="s">
        <v>1094</v>
      </c>
      <c r="F21" s="1" t="s">
        <v>1336</v>
      </c>
      <c r="G21" s="1" t="s">
        <v>4220</v>
      </c>
      <c r="H21" s="1" t="s">
        <v>5638</v>
      </c>
      <c r="I21" s="1">
        <v>58671.936987840003</v>
      </c>
      <c r="J21" s="1" t="s">
        <v>5639</v>
      </c>
      <c r="K21" t="str">
        <f>VLOOKUP(Table1[[#This Row],[Customer_id]],Table4[],5,FALSE)</f>
        <v>Corporate</v>
      </c>
      <c r="L21" s="1" t="str">
        <f>VLOOKUP(Table1[[#This Row],[Customer_id]],Table4[],7,FALSE)</f>
        <v>169548,0585</v>
      </c>
      <c r="M21" s="1" t="e">
        <f>VLOOKUP(Table1[[#This Row],[Customer_id]],Table2[],4,FALSE)</f>
        <v>#N/A</v>
      </c>
      <c r="N21" s="1" t="str">
        <f>INDEX(Table3[Transaction type],MATCH(Table1[[#This Row],[Account Number]],Table3[Account Number],0))</f>
        <v>Online Payment</v>
      </c>
      <c r="O21" s="20">
        <f>INDEX(Table3[Date_of_transaction],MATCH(Table1[[#This Row],[Account Number]],Table3[Account Number],0))</f>
        <v>44603</v>
      </c>
      <c r="P21" s="19" t="str">
        <f>INDEX(Table3[Transaction Medium],MATCH(Table1[[#This Row],[Account Number]],Table3[Account Number],0))</f>
        <v>Internet Banking</v>
      </c>
    </row>
    <row r="22" spans="1:16" x14ac:dyDescent="0.25">
      <c r="A22" s="1" t="s">
        <v>8541</v>
      </c>
      <c r="B22" s="2">
        <v>21129169</v>
      </c>
      <c r="C22" s="2" t="s">
        <v>556</v>
      </c>
      <c r="D22" s="4">
        <v>27174</v>
      </c>
      <c r="E22" s="1" t="s">
        <v>12</v>
      </c>
      <c r="F22" s="1" t="s">
        <v>1517</v>
      </c>
      <c r="G22" s="1" t="s">
        <v>2773</v>
      </c>
      <c r="H22" s="1" t="s">
        <v>8542</v>
      </c>
      <c r="I22" s="1">
        <v>208032.91621247999</v>
      </c>
      <c r="J22" s="1" t="s">
        <v>8543</v>
      </c>
      <c r="K22" t="str">
        <f>VLOOKUP(Table1[[#This Row],[Customer_id]],Table4[],5,FALSE)</f>
        <v>Domiciliary</v>
      </c>
      <c r="L22" s="1" t="str">
        <f>VLOOKUP(Table1[[#This Row],[Customer_id]],Table4[],7,FALSE)</f>
        <v>280286,6409</v>
      </c>
      <c r="M22" s="1" t="e">
        <f>VLOOKUP(Table1[[#This Row],[Customer_id]],Table2[],4,FALSE)</f>
        <v>#N/A</v>
      </c>
      <c r="N22" s="1" t="str">
        <f>INDEX(Table3[Transaction type],MATCH(Table1[[#This Row],[Account Number]],Table3[Account Number],0))</f>
        <v>Money Deposit</v>
      </c>
      <c r="O22" s="20">
        <f>INDEX(Table3[Date_of_transaction],MATCH(Table1[[#This Row],[Account Number]],Table3[Account Number],0))</f>
        <v>44624</v>
      </c>
      <c r="P22" s="19" t="str">
        <f>INDEX(Table3[Transaction Medium],MATCH(Table1[[#This Row],[Account Number]],Table3[Account Number],0))</f>
        <v>Bank</v>
      </c>
    </row>
    <row r="23" spans="1:16" x14ac:dyDescent="0.25">
      <c r="A23" s="1" t="s">
        <v>6053</v>
      </c>
      <c r="B23" s="2">
        <v>931903128</v>
      </c>
      <c r="C23" s="2" t="s">
        <v>389</v>
      </c>
      <c r="D23" s="4">
        <v>29365.5</v>
      </c>
      <c r="E23" s="1" t="s">
        <v>12</v>
      </c>
      <c r="F23" s="1" t="s">
        <v>39</v>
      </c>
      <c r="G23" s="1" t="s">
        <v>4099</v>
      </c>
      <c r="H23" s="1" t="s">
        <v>6054</v>
      </c>
      <c r="I23" s="1">
        <v>382298.04769535997</v>
      </c>
      <c r="J23" s="1" t="s">
        <v>6055</v>
      </c>
      <c r="K23" t="str">
        <f>VLOOKUP(Table1[[#This Row],[Customer_id]],Table4[],5,FALSE)</f>
        <v>Domiciliary</v>
      </c>
      <c r="L23" s="1" t="str">
        <f>VLOOKUP(Table1[[#This Row],[Customer_id]],Table4[],7,FALSE)</f>
        <v>472444,6986</v>
      </c>
      <c r="M23" s="1" t="e">
        <f>VLOOKUP(Table1[[#This Row],[Customer_id]],Table2[],4,FALSE)</f>
        <v>#N/A</v>
      </c>
      <c r="N23" s="1" t="str">
        <f>INDEX(Table3[Transaction type],MATCH(Table1[[#This Row],[Account Number]],Table3[Account Number],0))</f>
        <v>Checks</v>
      </c>
      <c r="O23" s="20">
        <f>INDEX(Table3[Date_of_transaction],MATCH(Table1[[#This Row],[Account Number]],Table3[Account Number],0))</f>
        <v>44652</v>
      </c>
      <c r="P23" s="19" t="str">
        <f>INDEX(Table3[Transaction Medium],MATCH(Table1[[#This Row],[Account Number]],Table3[Account Number],0))</f>
        <v>Informal Services</v>
      </c>
    </row>
    <row r="24" spans="1:16" x14ac:dyDescent="0.25">
      <c r="A24" s="1" t="s">
        <v>8726</v>
      </c>
      <c r="B24" s="2">
        <v>847601515</v>
      </c>
      <c r="C24" s="2" t="s">
        <v>250</v>
      </c>
      <c r="D24" s="4">
        <v>18042.75</v>
      </c>
      <c r="E24" s="1" t="s">
        <v>12</v>
      </c>
      <c r="F24" s="1" t="s">
        <v>602</v>
      </c>
      <c r="G24" s="1" t="s">
        <v>3820</v>
      </c>
      <c r="H24" s="1" t="s">
        <v>8727</v>
      </c>
      <c r="I24" s="1">
        <v>414853.3978875</v>
      </c>
      <c r="J24" s="1" t="s">
        <v>8728</v>
      </c>
      <c r="K24" t="str">
        <f>VLOOKUP(Table1[[#This Row],[Customer_id]],Table4[],5,FALSE)</f>
        <v>Joint</v>
      </c>
      <c r="L24" s="1" t="str">
        <f>VLOOKUP(Table1[[#This Row],[Customer_id]],Table4[],7,FALSE)</f>
        <v>364513,86</v>
      </c>
      <c r="M24" s="1" t="str">
        <f>VLOOKUP(Table1[[#This Row],[Customer_id]],Table2[],4,FALSE)</f>
        <v>N63118152</v>
      </c>
      <c r="N24" s="1" t="str">
        <f>INDEX(Table3[Transaction type],MATCH(Table1[[#This Row],[Account Number]],Table3[Account Number],0))</f>
        <v>Loan Payment</v>
      </c>
      <c r="O24" s="20">
        <f>INDEX(Table3[Date_of_transaction],MATCH(Table1[[#This Row],[Account Number]],Table3[Account Number],0))</f>
        <v>44197</v>
      </c>
      <c r="P24" s="19" t="str">
        <f>INDEX(Table3[Transaction Medium],MATCH(Table1[[#This Row],[Account Number]],Table3[Account Number],0))</f>
        <v>ACH</v>
      </c>
    </row>
    <row r="25" spans="1:16" x14ac:dyDescent="0.25">
      <c r="A25" s="1" t="s">
        <v>3991</v>
      </c>
      <c r="B25" s="2">
        <v>42504617</v>
      </c>
      <c r="C25" s="2" t="s">
        <v>255</v>
      </c>
      <c r="D25" s="4">
        <v>25347.75</v>
      </c>
      <c r="E25" s="1" t="s">
        <v>1094</v>
      </c>
      <c r="F25" s="1" t="s">
        <v>1220</v>
      </c>
      <c r="G25" s="1" t="s">
        <v>3820</v>
      </c>
      <c r="H25" s="1" t="s">
        <v>3992</v>
      </c>
      <c r="I25" s="1">
        <v>215821.45399815001</v>
      </c>
      <c r="J25" s="1" t="s">
        <v>3993</v>
      </c>
      <c r="K25" t="str">
        <f>VLOOKUP(Table1[[#This Row],[Customer_id]],Table4[],5,FALSE)</f>
        <v>Current</v>
      </c>
      <c r="L25" s="1" t="str">
        <f>VLOOKUP(Table1[[#This Row],[Customer_id]],Table4[],7,FALSE)</f>
        <v>202929,5525</v>
      </c>
      <c r="M25" s="1" t="e">
        <f>VLOOKUP(Table1[[#This Row],[Customer_id]],Table2[],4,FALSE)</f>
        <v>#N/A</v>
      </c>
      <c r="N25" s="1" t="str">
        <f>INDEX(Table3[Transaction type],MATCH(Table1[[#This Row],[Account Number]],Table3[Account Number],0))</f>
        <v>Checks</v>
      </c>
      <c r="O25" s="20">
        <f>INDEX(Table3[Date_of_transaction],MATCH(Table1[[#This Row],[Account Number]],Table3[Account Number],0))</f>
        <v>44411</v>
      </c>
      <c r="P25" s="19" t="str">
        <f>INDEX(Table3[Transaction Medium],MATCH(Table1[[#This Row],[Account Number]],Table3[Account Number],0))</f>
        <v>Bank</v>
      </c>
    </row>
    <row r="26" spans="1:16" x14ac:dyDescent="0.25">
      <c r="A26" s="1" t="s">
        <v>5763</v>
      </c>
      <c r="B26" s="2">
        <v>261988651</v>
      </c>
      <c r="C26" s="2" t="s">
        <v>143</v>
      </c>
      <c r="D26" s="4">
        <v>34479</v>
      </c>
      <c r="E26" s="1" t="s">
        <v>1094</v>
      </c>
      <c r="F26" s="1" t="s">
        <v>955</v>
      </c>
      <c r="G26" s="1" t="s">
        <v>4084</v>
      </c>
      <c r="H26" s="1" t="s">
        <v>5764</v>
      </c>
      <c r="I26" s="1">
        <v>70825.537698300002</v>
      </c>
      <c r="J26" s="1" t="s">
        <v>5765</v>
      </c>
      <c r="K26" t="str">
        <f>VLOOKUP(Table1[[#This Row],[Customer_id]],Table4[],5,FALSE)</f>
        <v>Domiciliary</v>
      </c>
      <c r="L26" s="1" t="str">
        <f>VLOOKUP(Table1[[#This Row],[Customer_id]],Table4[],7,FALSE)</f>
        <v>84509,075</v>
      </c>
      <c r="M26" s="1" t="e">
        <f>VLOOKUP(Table1[[#This Row],[Customer_id]],Table2[],4,FALSE)</f>
        <v>#N/A</v>
      </c>
      <c r="N26" s="1" t="str">
        <f>INDEX(Table3[Transaction type],MATCH(Table1[[#This Row],[Account Number]],Table3[Account Number],0))</f>
        <v>Checks</v>
      </c>
      <c r="O26" s="20">
        <f>INDEX(Table3[Date_of_transaction],MATCH(Table1[[#This Row],[Account Number]],Table3[Account Number],0))</f>
        <v>44245</v>
      </c>
      <c r="P26" s="19" t="str">
        <f>INDEX(Table3[Transaction Medium],MATCH(Table1[[#This Row],[Account Number]],Table3[Account Number],0))</f>
        <v>Informal Services</v>
      </c>
    </row>
    <row r="27" spans="1:16" x14ac:dyDescent="0.25">
      <c r="A27" s="1" t="s">
        <v>2304</v>
      </c>
      <c r="B27" s="2">
        <v>983282046</v>
      </c>
      <c r="C27" s="2" t="s">
        <v>403</v>
      </c>
      <c r="D27" s="4">
        <v>31922.25</v>
      </c>
      <c r="E27" s="1" t="s">
        <v>1094</v>
      </c>
      <c r="F27" s="1" t="s">
        <v>102</v>
      </c>
      <c r="G27" s="1" t="s">
        <v>1964</v>
      </c>
      <c r="H27" s="1" t="s">
        <v>2305</v>
      </c>
      <c r="I27" s="1">
        <v>320999.4046368</v>
      </c>
      <c r="J27" s="1" t="s">
        <v>2306</v>
      </c>
      <c r="K27" t="str">
        <f>VLOOKUP(Table1[[#This Row],[Customer_id]],Table4[],5,FALSE)</f>
        <v>Joint</v>
      </c>
      <c r="L27" s="1" t="str">
        <f>VLOOKUP(Table1[[#This Row],[Customer_id]],Table4[],7,FALSE)</f>
        <v>151820,916</v>
      </c>
      <c r="M27" s="1" t="e">
        <f>VLOOKUP(Table1[[#This Row],[Customer_id]],Table2[],4,FALSE)</f>
        <v>#N/A</v>
      </c>
      <c r="N27" s="1" t="str">
        <f>INDEX(Table3[Transaction type],MATCH(Table1[[#This Row],[Account Number]],Table3[Account Number],0))</f>
        <v>Cash Withdrawal</v>
      </c>
      <c r="O27" s="20">
        <f>INDEX(Table3[Date_of_transaction],MATCH(Table1[[#This Row],[Account Number]],Table3[Account Number],0))</f>
        <v>44436</v>
      </c>
      <c r="P27" s="19" t="str">
        <f>INDEX(Table3[Transaction Medium],MATCH(Table1[[#This Row],[Account Number]],Table3[Account Number],0))</f>
        <v>POS</v>
      </c>
    </row>
    <row r="28" spans="1:16" x14ac:dyDescent="0.25">
      <c r="A28" s="1" t="s">
        <v>2284</v>
      </c>
      <c r="B28" s="2">
        <v>876221030</v>
      </c>
      <c r="C28" s="2" t="s">
        <v>309</v>
      </c>
      <c r="D28" s="4">
        <v>27904.5</v>
      </c>
      <c r="E28" s="1" t="s">
        <v>1094</v>
      </c>
      <c r="F28" s="1" t="s">
        <v>19</v>
      </c>
      <c r="G28" s="1" t="s">
        <v>1964</v>
      </c>
      <c r="H28" s="1" t="s">
        <v>2285</v>
      </c>
      <c r="I28" s="1">
        <v>133457.15479599999</v>
      </c>
      <c r="J28" s="1" t="s">
        <v>2286</v>
      </c>
      <c r="K28" t="str">
        <f>VLOOKUP(Table1[[#This Row],[Customer_id]],Table4[],5,FALSE)</f>
        <v>Domiciliary</v>
      </c>
      <c r="L28" s="1" t="str">
        <f>VLOOKUP(Table1[[#This Row],[Customer_id]],Table4[],7,FALSE)</f>
        <v>66498,894</v>
      </c>
      <c r="M28" s="1" t="e">
        <f>VLOOKUP(Table1[[#This Row],[Customer_id]],Table2[],4,FALSE)</f>
        <v>#N/A</v>
      </c>
      <c r="N28" s="1" t="str">
        <f>INDEX(Table3[Transaction type],MATCH(Table1[[#This Row],[Account Number]],Table3[Account Number],0))</f>
        <v>Cash Withdrawal</v>
      </c>
      <c r="O28" s="20">
        <f>INDEX(Table3[Date_of_transaction],MATCH(Table1[[#This Row],[Account Number]],Table3[Account Number],0))</f>
        <v>44555</v>
      </c>
      <c r="P28" s="19" t="str">
        <f>INDEX(Table3[Transaction Medium],MATCH(Table1[[#This Row],[Account Number]],Table3[Account Number],0))</f>
        <v>Bank</v>
      </c>
    </row>
    <row r="29" spans="1:16" x14ac:dyDescent="0.25">
      <c r="A29" s="1" t="s">
        <v>4357</v>
      </c>
      <c r="B29" s="2">
        <v>15764858</v>
      </c>
      <c r="C29" s="2" t="s">
        <v>281</v>
      </c>
      <c r="D29" s="4">
        <v>21695.25</v>
      </c>
      <c r="E29" s="1" t="s">
        <v>1094</v>
      </c>
      <c r="F29" s="1" t="s">
        <v>190</v>
      </c>
      <c r="G29" s="1" t="s">
        <v>4054</v>
      </c>
      <c r="H29" s="1" t="s">
        <v>4358</v>
      </c>
      <c r="I29" s="1">
        <v>133223.119488</v>
      </c>
      <c r="J29" s="1" t="s">
        <v>4359</v>
      </c>
      <c r="K29" t="str">
        <f>VLOOKUP(Table1[[#This Row],[Customer_id]],Table4[],5,FALSE)</f>
        <v>Domiciliary</v>
      </c>
      <c r="L29" s="1" t="str">
        <f>VLOOKUP(Table1[[#This Row],[Customer_id]],Table4[],7,FALSE)</f>
        <v>89675,551</v>
      </c>
      <c r="M29" s="1" t="str">
        <f>VLOOKUP(Table1[[#This Row],[Customer_id]],Table2[],4,FALSE)</f>
        <v>N9895652532</v>
      </c>
      <c r="N29" s="1" t="str">
        <f>INDEX(Table3[Transaction type],MATCH(Table1[[#This Row],[Account Number]],Table3[Account Number],0))</f>
        <v>Loan Payment</v>
      </c>
      <c r="O29" s="20">
        <f>INDEX(Table3[Date_of_transaction],MATCH(Table1[[#This Row],[Account Number]],Table3[Account Number],0))</f>
        <v>44479</v>
      </c>
      <c r="P29" s="19" t="str">
        <f>INDEX(Table3[Transaction Medium],MATCH(Table1[[#This Row],[Account Number]],Table3[Account Number],0))</f>
        <v>ACH</v>
      </c>
    </row>
    <row r="30" spans="1:16" x14ac:dyDescent="0.25">
      <c r="A30" s="1" t="s">
        <v>3537</v>
      </c>
      <c r="B30" s="2">
        <v>59456070</v>
      </c>
      <c r="C30" s="2" t="s">
        <v>57</v>
      </c>
      <c r="D30" s="4">
        <v>34113.75</v>
      </c>
      <c r="E30" s="1" t="s">
        <v>1094</v>
      </c>
      <c r="F30" s="1" t="s">
        <v>665</v>
      </c>
      <c r="G30" s="1" t="s">
        <v>3331</v>
      </c>
      <c r="H30" s="1" t="s">
        <v>3538</v>
      </c>
      <c r="I30" s="1">
        <v>492563.70889920002</v>
      </c>
      <c r="J30" s="1" t="s">
        <v>3539</v>
      </c>
      <c r="K30" t="str">
        <f>VLOOKUP(Table1[[#This Row],[Customer_id]],Table4[],5,FALSE)</f>
        <v>Joint</v>
      </c>
      <c r="L30" s="1" t="str">
        <f>VLOOKUP(Table1[[#This Row],[Customer_id]],Table4[],7,FALSE)</f>
        <v>87849,4734</v>
      </c>
      <c r="M30" s="1" t="e">
        <f>VLOOKUP(Table1[[#This Row],[Customer_id]],Table2[],4,FALSE)</f>
        <v>#N/A</v>
      </c>
      <c r="N30" s="1" t="str">
        <f>INDEX(Table3[Transaction type],MATCH(Table1[[#This Row],[Account Number]],Table3[Account Number],0))</f>
        <v>Money Deposit</v>
      </c>
      <c r="O30" s="20">
        <f>INDEX(Table3[Date_of_transaction],MATCH(Table1[[#This Row],[Account Number]],Table3[Account Number],0))</f>
        <v>44450</v>
      </c>
      <c r="P30" s="19" t="str">
        <f>INDEX(Table3[Transaction Medium],MATCH(Table1[[#This Row],[Account Number]],Table3[Account Number],0))</f>
        <v>ATM</v>
      </c>
    </row>
    <row r="31" spans="1:16" x14ac:dyDescent="0.25">
      <c r="A31" s="1" t="s">
        <v>7881</v>
      </c>
      <c r="B31" s="2">
        <v>992015771</v>
      </c>
      <c r="C31" s="2" t="s">
        <v>250</v>
      </c>
      <c r="D31" s="4">
        <v>18042.75</v>
      </c>
      <c r="E31" s="1" t="s">
        <v>12</v>
      </c>
      <c r="F31" s="1" t="s">
        <v>185</v>
      </c>
      <c r="G31" s="1" t="s">
        <v>3583</v>
      </c>
      <c r="H31" s="1" t="s">
        <v>7882</v>
      </c>
      <c r="I31" s="1">
        <v>178041.311644</v>
      </c>
      <c r="J31" s="1" t="s">
        <v>7883</v>
      </c>
      <c r="K31" t="str">
        <f>VLOOKUP(Table1[[#This Row],[Customer_id]],Table4[],5,FALSE)</f>
        <v>Savings</v>
      </c>
      <c r="L31" s="1" t="str">
        <f>VLOOKUP(Table1[[#This Row],[Customer_id]],Table4[],7,FALSE)</f>
        <v>381103,3044</v>
      </c>
      <c r="M31" s="1" t="e">
        <f>VLOOKUP(Table1[[#This Row],[Customer_id]],Table2[],4,FALSE)</f>
        <v>#N/A</v>
      </c>
      <c r="N31" s="1" t="str">
        <f>INDEX(Table3[Transaction type],MATCH(Table1[[#This Row],[Account Number]],Table3[Account Number],0))</f>
        <v>Cash Withdrawal</v>
      </c>
      <c r="O31" s="20">
        <f>INDEX(Table3[Date_of_transaction],MATCH(Table1[[#This Row],[Account Number]],Table3[Account Number],0))</f>
        <v>44274</v>
      </c>
      <c r="P31" s="19" t="str">
        <f>INDEX(Table3[Transaction Medium],MATCH(Table1[[#This Row],[Account Number]],Table3[Account Number],0))</f>
        <v>ATM</v>
      </c>
    </row>
    <row r="32" spans="1:16" x14ac:dyDescent="0.25">
      <c r="A32" s="1" t="s">
        <v>2736</v>
      </c>
      <c r="B32" s="2">
        <v>600924230</v>
      </c>
      <c r="C32" s="2" t="s">
        <v>513</v>
      </c>
      <c r="D32" s="4">
        <v>32287.5</v>
      </c>
      <c r="E32" s="1" t="s">
        <v>12</v>
      </c>
      <c r="F32" s="1" t="s">
        <v>176</v>
      </c>
      <c r="G32" s="1" t="s">
        <v>1964</v>
      </c>
      <c r="H32" s="1" t="s">
        <v>2737</v>
      </c>
      <c r="I32" s="1">
        <v>179262.46899024001</v>
      </c>
      <c r="J32" s="1" t="s">
        <v>2738</v>
      </c>
      <c r="K32" t="str">
        <f>VLOOKUP(Table1[[#This Row],[Customer_id]],Table4[],5,FALSE)</f>
        <v>Savings</v>
      </c>
      <c r="L32" s="1" t="str">
        <f>VLOOKUP(Table1[[#This Row],[Customer_id]],Table4[],7,FALSE)</f>
        <v>56742,3657</v>
      </c>
      <c r="M32" s="1" t="e">
        <f>VLOOKUP(Table1[[#This Row],[Customer_id]],Table2[],4,FALSE)</f>
        <v>#N/A</v>
      </c>
      <c r="N32" s="1" t="str">
        <f>INDEX(Table3[Transaction type],MATCH(Table1[[#This Row],[Account Number]],Table3[Account Number],0))</f>
        <v>Money Deposit</v>
      </c>
      <c r="O32" s="20">
        <f>INDEX(Table3[Date_of_transaction],MATCH(Table1[[#This Row],[Account Number]],Table3[Account Number],0))</f>
        <v>44432</v>
      </c>
      <c r="P32" s="19" t="str">
        <f>INDEX(Table3[Transaction Medium],MATCH(Table1[[#This Row],[Account Number]],Table3[Account Number],0))</f>
        <v>Bank</v>
      </c>
    </row>
    <row r="33" spans="1:16" x14ac:dyDescent="0.25">
      <c r="A33" s="1" t="s">
        <v>6100</v>
      </c>
      <c r="B33" s="2">
        <v>986967108</v>
      </c>
      <c r="C33" s="2" t="s">
        <v>389</v>
      </c>
      <c r="D33" s="4">
        <v>29365.5</v>
      </c>
      <c r="E33" s="1" t="s">
        <v>12</v>
      </c>
      <c r="F33" s="1" t="s">
        <v>314</v>
      </c>
      <c r="G33" s="1" t="s">
        <v>4062</v>
      </c>
      <c r="H33" s="1" t="s">
        <v>6101</v>
      </c>
      <c r="I33" s="1">
        <v>276331.90237730002</v>
      </c>
      <c r="J33" s="1" t="s">
        <v>6102</v>
      </c>
      <c r="K33" t="str">
        <f>VLOOKUP(Table1[[#This Row],[Customer_id]],Table4[],5,FALSE)</f>
        <v>Joint</v>
      </c>
      <c r="L33" s="1" t="str">
        <f>VLOOKUP(Table1[[#This Row],[Customer_id]],Table4[],7,FALSE)</f>
        <v>42385,1616</v>
      </c>
      <c r="M33" s="1" t="e">
        <f>VLOOKUP(Table1[[#This Row],[Customer_id]],Table2[],4,FALSE)</f>
        <v>#N/A</v>
      </c>
      <c r="N33" s="1" t="str">
        <f>INDEX(Table3[Transaction type],MATCH(Table1[[#This Row],[Account Number]],Table3[Account Number],0))</f>
        <v>Money Transfer</v>
      </c>
      <c r="O33" s="20">
        <f>INDEX(Table3[Date_of_transaction],MATCH(Table1[[#This Row],[Account Number]],Table3[Account Number],0))</f>
        <v>44249</v>
      </c>
      <c r="P33" s="19" t="str">
        <f>INDEX(Table3[Transaction Medium],MATCH(Table1[[#This Row],[Account Number]],Table3[Account Number],0))</f>
        <v>Mobile</v>
      </c>
    </row>
    <row r="34" spans="1:16" x14ac:dyDescent="0.25">
      <c r="A34" s="1" t="s">
        <v>3761</v>
      </c>
      <c r="B34" s="2">
        <v>636582864</v>
      </c>
      <c r="C34" s="2" t="s">
        <v>217</v>
      </c>
      <c r="D34" s="4">
        <v>38496.75</v>
      </c>
      <c r="E34" s="1" t="s">
        <v>1094</v>
      </c>
      <c r="F34" s="1" t="s">
        <v>256</v>
      </c>
      <c r="G34" s="1" t="s">
        <v>3583</v>
      </c>
      <c r="H34" s="1" t="s">
        <v>3762</v>
      </c>
      <c r="I34" s="1">
        <v>159826.97153472001</v>
      </c>
      <c r="J34" s="1" t="s">
        <v>3763</v>
      </c>
      <c r="K34" t="str">
        <f>VLOOKUP(Table1[[#This Row],[Customer_id]],Table4[],5,FALSE)</f>
        <v>Corporate</v>
      </c>
      <c r="L34" s="1" t="str">
        <f>VLOOKUP(Table1[[#This Row],[Customer_id]],Table4[],7,FALSE)</f>
        <v>51068,556</v>
      </c>
      <c r="M34" s="1" t="e">
        <f>VLOOKUP(Table1[[#This Row],[Customer_id]],Table2[],4,FALSE)</f>
        <v>#N/A</v>
      </c>
      <c r="N34" s="1" t="str">
        <f>INDEX(Table3[Transaction type],MATCH(Table1[[#This Row],[Account Number]],Table3[Account Number],0))</f>
        <v>Cash Withdrawal</v>
      </c>
      <c r="O34" s="20">
        <f>INDEX(Table3[Date_of_transaction],MATCH(Table1[[#This Row],[Account Number]],Table3[Account Number],0))</f>
        <v>44307</v>
      </c>
      <c r="P34" s="19" t="str">
        <f>INDEX(Table3[Transaction Medium],MATCH(Table1[[#This Row],[Account Number]],Table3[Account Number],0))</f>
        <v>ATM</v>
      </c>
    </row>
    <row r="35" spans="1:16" x14ac:dyDescent="0.25">
      <c r="A35" s="1" t="s">
        <v>773</v>
      </c>
      <c r="B35" s="2">
        <v>404799265</v>
      </c>
      <c r="C35" s="2" t="s">
        <v>62</v>
      </c>
      <c r="D35" s="4">
        <v>22791</v>
      </c>
      <c r="E35" s="1" t="s">
        <v>12</v>
      </c>
      <c r="F35" s="1" t="s">
        <v>774</v>
      </c>
      <c r="G35" s="1" t="s">
        <v>14</v>
      </c>
      <c r="H35" s="1" t="s">
        <v>775</v>
      </c>
      <c r="I35" s="1">
        <v>14355.95016832</v>
      </c>
      <c r="J35" s="1" t="s">
        <v>776</v>
      </c>
      <c r="K35" t="str">
        <f>VLOOKUP(Table1[[#This Row],[Customer_id]],Table4[],5,FALSE)</f>
        <v>Savings</v>
      </c>
      <c r="L35" s="1" t="str">
        <f>VLOOKUP(Table1[[#This Row],[Customer_id]],Table4[],7,FALSE)</f>
        <v>198366,9912</v>
      </c>
      <c r="M35" s="1" t="e">
        <f>VLOOKUP(Table1[[#This Row],[Customer_id]],Table2[],4,FALSE)</f>
        <v>#N/A</v>
      </c>
      <c r="N35" s="1" t="str">
        <f>INDEX(Table3[Transaction type],MATCH(Table1[[#This Row],[Account Number]],Table3[Account Number],0))</f>
        <v>Online Payment</v>
      </c>
      <c r="O35" s="20">
        <f>INDEX(Table3[Date_of_transaction],MATCH(Table1[[#This Row],[Account Number]],Table3[Account Number],0))</f>
        <v>44207</v>
      </c>
      <c r="P35" s="19" t="str">
        <f>INDEX(Table3[Transaction Medium],MATCH(Table1[[#This Row],[Account Number]],Table3[Account Number],0))</f>
        <v>Mobile</v>
      </c>
    </row>
    <row r="36" spans="1:16" x14ac:dyDescent="0.25">
      <c r="A36" s="1" t="s">
        <v>8860</v>
      </c>
      <c r="B36" s="2">
        <v>147534688</v>
      </c>
      <c r="C36" s="2" t="s">
        <v>281</v>
      </c>
      <c r="D36" s="4">
        <v>21695.25</v>
      </c>
      <c r="E36" s="1" t="s">
        <v>12</v>
      </c>
      <c r="F36" s="1" t="s">
        <v>1695</v>
      </c>
      <c r="G36" s="1" t="s">
        <v>3820</v>
      </c>
      <c r="H36" s="1" t="s">
        <v>8861</v>
      </c>
      <c r="I36" s="1">
        <v>138701.7982056</v>
      </c>
      <c r="J36" s="1" t="s">
        <v>8862</v>
      </c>
      <c r="K36" t="str">
        <f>VLOOKUP(Table1[[#This Row],[Customer_id]],Table4[],5,FALSE)</f>
        <v>Domiciliary</v>
      </c>
      <c r="L36" s="1" t="str">
        <f>VLOOKUP(Table1[[#This Row],[Customer_id]],Table4[],7,FALSE)</f>
        <v>194156,82</v>
      </c>
      <c r="M36" s="1" t="e">
        <f>VLOOKUP(Table1[[#This Row],[Customer_id]],Table2[],4,FALSE)</f>
        <v>#N/A</v>
      </c>
      <c r="N36" s="1" t="str">
        <f>INDEX(Table3[Transaction type],MATCH(Table1[[#This Row],[Account Number]],Table3[Account Number],0))</f>
        <v>Money Deposit</v>
      </c>
      <c r="O36" s="20">
        <f>INDEX(Table3[Date_of_transaction],MATCH(Table1[[#This Row],[Account Number]],Table3[Account Number],0))</f>
        <v>44536</v>
      </c>
      <c r="P36" s="19" t="str">
        <f>INDEX(Table3[Transaction Medium],MATCH(Table1[[#This Row],[Account Number]],Table3[Account Number],0))</f>
        <v>ATM</v>
      </c>
    </row>
    <row r="37" spans="1:16" x14ac:dyDescent="0.25">
      <c r="A37" s="1" t="s">
        <v>7258</v>
      </c>
      <c r="B37" s="2">
        <v>454422255</v>
      </c>
      <c r="C37" s="2" t="s">
        <v>309</v>
      </c>
      <c r="D37" s="4">
        <v>27904.5</v>
      </c>
      <c r="E37" s="1" t="s">
        <v>12</v>
      </c>
      <c r="F37" s="1" t="s">
        <v>784</v>
      </c>
      <c r="G37" s="1" t="s">
        <v>4058</v>
      </c>
      <c r="H37" s="1" t="s">
        <v>7259</v>
      </c>
      <c r="I37" s="1">
        <v>180854.97121620001</v>
      </c>
      <c r="J37" s="1" t="s">
        <v>7260</v>
      </c>
      <c r="K37" t="str">
        <f>VLOOKUP(Table1[[#This Row],[Customer_id]],Table4[],5,FALSE)</f>
        <v>Current</v>
      </c>
      <c r="L37" s="1" t="str">
        <f>VLOOKUP(Table1[[#This Row],[Customer_id]],Table4[],7,FALSE)</f>
        <v>125706,3462</v>
      </c>
      <c r="M37" s="1" t="str">
        <f>VLOOKUP(Table1[[#This Row],[Customer_id]],Table2[],4,FALSE)</f>
        <v>N16177442391</v>
      </c>
      <c r="N37" s="1" t="str">
        <f>INDEX(Table3[Transaction type],MATCH(Table1[[#This Row],[Account Number]],Table3[Account Number],0))</f>
        <v>Loan Payment</v>
      </c>
      <c r="O37" s="20">
        <f>INDEX(Table3[Date_of_transaction],MATCH(Table1[[#This Row],[Account Number]],Table3[Account Number],0))</f>
        <v>44605</v>
      </c>
      <c r="P37" s="19" t="str">
        <f>INDEX(Table3[Transaction Medium],MATCH(Table1[[#This Row],[Account Number]],Table3[Account Number],0))</f>
        <v>AFT</v>
      </c>
    </row>
    <row r="38" spans="1:16" x14ac:dyDescent="0.25">
      <c r="A38" s="1" t="s">
        <v>5825</v>
      </c>
      <c r="B38" s="2">
        <v>484725064</v>
      </c>
      <c r="C38" s="2" t="s">
        <v>245</v>
      </c>
      <c r="D38" s="4">
        <v>19503.75</v>
      </c>
      <c r="E38" s="1" t="s">
        <v>1094</v>
      </c>
      <c r="F38" s="1" t="s">
        <v>514</v>
      </c>
      <c r="G38" s="1" t="s">
        <v>4095</v>
      </c>
      <c r="H38" s="1" t="s">
        <v>5826</v>
      </c>
      <c r="I38" s="1">
        <v>166567.43609999999</v>
      </c>
      <c r="J38" s="1" t="s">
        <v>5827</v>
      </c>
      <c r="K38" t="str">
        <f>VLOOKUP(Table1[[#This Row],[Customer_id]],Table4[],5,FALSE)</f>
        <v>Savings</v>
      </c>
      <c r="L38" s="1" t="str">
        <f>VLOOKUP(Table1[[#This Row],[Customer_id]],Table4[],7,FALSE)</f>
        <v>75764,5824</v>
      </c>
      <c r="M38" s="1" t="e">
        <f>VLOOKUP(Table1[[#This Row],[Customer_id]],Table2[],4,FALSE)</f>
        <v>#N/A</v>
      </c>
      <c r="N38" s="1" t="str">
        <f>INDEX(Table3[Transaction type],MATCH(Table1[[#This Row],[Account Number]],Table3[Account Number],0))</f>
        <v>Online Payment</v>
      </c>
      <c r="O38" s="20">
        <f>INDEX(Table3[Date_of_transaction],MATCH(Table1[[#This Row],[Account Number]],Table3[Account Number],0))</f>
        <v>44593</v>
      </c>
      <c r="P38" s="19" t="str">
        <f>INDEX(Table3[Transaction Medium],MATCH(Table1[[#This Row],[Account Number]],Table3[Account Number],0))</f>
        <v>Internet Banking</v>
      </c>
    </row>
    <row r="39" spans="1:16" x14ac:dyDescent="0.25">
      <c r="A39" s="1" t="s">
        <v>1145</v>
      </c>
      <c r="B39" s="2">
        <v>844409210</v>
      </c>
      <c r="C39" s="2" t="s">
        <v>240</v>
      </c>
      <c r="D39" s="4">
        <v>22060.5</v>
      </c>
      <c r="E39" s="1" t="s">
        <v>1094</v>
      </c>
      <c r="F39" s="1" t="s">
        <v>1146</v>
      </c>
      <c r="G39" s="1" t="s">
        <v>14</v>
      </c>
      <c r="H39" s="1" t="s">
        <v>1147</v>
      </c>
      <c r="I39" s="1">
        <v>1021939.896384</v>
      </c>
      <c r="J39" s="1" t="s">
        <v>1148</v>
      </c>
      <c r="K39" t="str">
        <f>VLOOKUP(Table1[[#This Row],[Customer_id]],Table4[],5,FALSE)</f>
        <v>Joint</v>
      </c>
      <c r="L39" s="1" t="str">
        <f>VLOOKUP(Table1[[#This Row],[Customer_id]],Table4[],7,FALSE)</f>
        <v>240590,16</v>
      </c>
      <c r="M39" s="1" t="e">
        <f>VLOOKUP(Table1[[#This Row],[Customer_id]],Table2[],4,FALSE)</f>
        <v>#N/A</v>
      </c>
      <c r="N39" s="1" t="str">
        <f>INDEX(Table3[Transaction type],MATCH(Table1[[#This Row],[Account Number]],Table3[Account Number],0))</f>
        <v>Online Payment</v>
      </c>
      <c r="O39" s="20">
        <f>INDEX(Table3[Date_of_transaction],MATCH(Table1[[#This Row],[Account Number]],Table3[Account Number],0))</f>
        <v>44299</v>
      </c>
      <c r="P39" s="19" t="str">
        <f>INDEX(Table3[Transaction Medium],MATCH(Table1[[#This Row],[Account Number]],Table3[Account Number],0))</f>
        <v>Mobile</v>
      </c>
    </row>
    <row r="40" spans="1:16" x14ac:dyDescent="0.25">
      <c r="A40" s="1" t="s">
        <v>8430</v>
      </c>
      <c r="B40" s="2">
        <v>645643840</v>
      </c>
      <c r="C40" s="2" t="s">
        <v>273</v>
      </c>
      <c r="D40" s="4">
        <v>20964.75</v>
      </c>
      <c r="E40" s="1" t="s">
        <v>12</v>
      </c>
      <c r="F40" s="1" t="s">
        <v>475</v>
      </c>
      <c r="G40" s="1" t="s">
        <v>2773</v>
      </c>
      <c r="H40" s="1" t="s">
        <v>8431</v>
      </c>
      <c r="I40" s="1">
        <v>467720.86287464999</v>
      </c>
      <c r="J40" s="1" t="s">
        <v>8432</v>
      </c>
      <c r="K40" t="str">
        <f>VLOOKUP(Table1[[#This Row],[Customer_id]],Table4[],5,FALSE)</f>
        <v>Current</v>
      </c>
      <c r="L40" s="1" t="str">
        <f>VLOOKUP(Table1[[#This Row],[Customer_id]],Table4[],7,FALSE)</f>
        <v>77407,7451</v>
      </c>
      <c r="M40" s="1" t="e">
        <f>VLOOKUP(Table1[[#This Row],[Customer_id]],Table2[],4,FALSE)</f>
        <v>#N/A</v>
      </c>
      <c r="N40" s="1" t="str">
        <f>INDEX(Table3[Transaction type],MATCH(Table1[[#This Row],[Account Number]],Table3[Account Number],0))</f>
        <v>Cash Withdrawal</v>
      </c>
      <c r="O40" s="20">
        <f>INDEX(Table3[Date_of_transaction],MATCH(Table1[[#This Row],[Account Number]],Table3[Account Number],0))</f>
        <v>44419</v>
      </c>
      <c r="P40" s="19" t="str">
        <f>INDEX(Table3[Transaction Medium],MATCH(Table1[[#This Row],[Account Number]],Table3[Account Number],0))</f>
        <v>ATM</v>
      </c>
    </row>
    <row r="41" spans="1:16" x14ac:dyDescent="0.25">
      <c r="A41" s="1" t="s">
        <v>7833</v>
      </c>
      <c r="B41" s="2">
        <v>669511197</v>
      </c>
      <c r="C41" s="2" t="s">
        <v>194</v>
      </c>
      <c r="D41" s="4">
        <v>30826.5</v>
      </c>
      <c r="E41" s="1" t="s">
        <v>12</v>
      </c>
      <c r="F41" s="1" t="s">
        <v>2176</v>
      </c>
      <c r="G41" s="1" t="s">
        <v>3058</v>
      </c>
      <c r="H41" s="1" t="s">
        <v>7834</v>
      </c>
      <c r="I41" s="1">
        <v>874221.58027776005</v>
      </c>
      <c r="J41" s="1" t="s">
        <v>7835</v>
      </c>
      <c r="K41" t="str">
        <f>VLOOKUP(Table1[[#This Row],[Customer_id]],Table4[],5,FALSE)</f>
        <v>Fixed Deposit</v>
      </c>
      <c r="L41" s="1" t="str">
        <f>VLOOKUP(Table1[[#This Row],[Customer_id]],Table4[],7,FALSE)</f>
        <v>372641,0625</v>
      </c>
      <c r="M41" s="1" t="e">
        <f>VLOOKUP(Table1[[#This Row],[Customer_id]],Table2[],4,FALSE)</f>
        <v>#N/A</v>
      </c>
      <c r="N41" s="1" t="str">
        <f>INDEX(Table3[Transaction type],MATCH(Table1[[#This Row],[Account Number]],Table3[Account Number],0))</f>
        <v>Money Transfer</v>
      </c>
      <c r="O41" s="20">
        <f>INDEX(Table3[Date_of_transaction],MATCH(Table1[[#This Row],[Account Number]],Table3[Account Number],0))</f>
        <v>44540</v>
      </c>
      <c r="P41" s="19" t="str">
        <f>INDEX(Table3[Transaction Medium],MATCH(Table1[[#This Row],[Account Number]],Table3[Account Number],0))</f>
        <v>Mobile</v>
      </c>
    </row>
    <row r="42" spans="1:16" x14ac:dyDescent="0.25">
      <c r="A42" s="1" t="s">
        <v>5047</v>
      </c>
      <c r="B42" s="2">
        <v>264240684</v>
      </c>
      <c r="C42" s="2" t="s">
        <v>134</v>
      </c>
      <c r="D42" s="4">
        <v>37401</v>
      </c>
      <c r="E42" s="1" t="s">
        <v>1094</v>
      </c>
      <c r="F42" s="1" t="s">
        <v>814</v>
      </c>
      <c r="G42" s="1" t="s">
        <v>4112</v>
      </c>
      <c r="H42" s="1" t="s">
        <v>5048</v>
      </c>
      <c r="I42" s="1">
        <v>56504.177921920003</v>
      </c>
      <c r="J42" s="1" t="s">
        <v>5049</v>
      </c>
      <c r="K42" t="str">
        <f>VLOOKUP(Table1[[#This Row],[Customer_id]],Table4[],5,FALSE)</f>
        <v>Current</v>
      </c>
      <c r="L42" s="1" t="str">
        <f>VLOOKUP(Table1[[#This Row],[Customer_id]],Table4[],7,FALSE)</f>
        <v>33840,7524</v>
      </c>
      <c r="M42" s="1" t="e">
        <f>VLOOKUP(Table1[[#This Row],[Customer_id]],Table2[],4,FALSE)</f>
        <v>#N/A</v>
      </c>
      <c r="N42" s="1" t="str">
        <f>INDEX(Table3[Transaction type],MATCH(Table1[[#This Row],[Account Number]],Table3[Account Number],0))</f>
        <v>Money Transfer</v>
      </c>
      <c r="O42" s="20">
        <f>INDEX(Table3[Date_of_transaction],MATCH(Table1[[#This Row],[Account Number]],Table3[Account Number],0))</f>
        <v>44432</v>
      </c>
      <c r="P42" s="19" t="str">
        <f>INDEX(Table3[Transaction Medium],MATCH(Table1[[#This Row],[Account Number]],Table3[Account Number],0))</f>
        <v>Mobile</v>
      </c>
    </row>
    <row r="43" spans="1:16" x14ac:dyDescent="0.25">
      <c r="A43" s="1" t="s">
        <v>6074</v>
      </c>
      <c r="B43" s="2">
        <v>664315003</v>
      </c>
      <c r="C43" s="2" t="s">
        <v>11</v>
      </c>
      <c r="D43" s="4">
        <v>36305.25</v>
      </c>
      <c r="E43" s="1" t="s">
        <v>12</v>
      </c>
      <c r="F43" s="1" t="s">
        <v>274</v>
      </c>
      <c r="G43" s="1" t="s">
        <v>4066</v>
      </c>
      <c r="H43" s="1" t="s">
        <v>6075</v>
      </c>
      <c r="I43" s="1">
        <v>252054.8107376</v>
      </c>
      <c r="J43" s="1" t="s">
        <v>6076</v>
      </c>
      <c r="K43" t="str">
        <f>VLOOKUP(Table1[[#This Row],[Customer_id]],Table4[],5,FALSE)</f>
        <v>Fixed Deposit</v>
      </c>
      <c r="L43" s="1" t="str">
        <f>VLOOKUP(Table1[[#This Row],[Customer_id]],Table4[],7,FALSE)</f>
        <v>108075,2832</v>
      </c>
      <c r="M43" s="1" t="e">
        <f>VLOOKUP(Table1[[#This Row],[Customer_id]],Table2[],4,FALSE)</f>
        <v>#N/A</v>
      </c>
      <c r="N43" s="1" t="str">
        <f>INDEX(Table3[Transaction type],MATCH(Table1[[#This Row],[Account Number]],Table3[Account Number],0))</f>
        <v>Money Transfer</v>
      </c>
      <c r="O43" s="20">
        <f>INDEX(Table3[Date_of_transaction],MATCH(Table1[[#This Row],[Account Number]],Table3[Account Number],0))</f>
        <v>44237</v>
      </c>
      <c r="P43" s="19" t="str">
        <f>INDEX(Table3[Transaction Medium],MATCH(Table1[[#This Row],[Account Number]],Table3[Account Number],0))</f>
        <v>Mobile</v>
      </c>
    </row>
    <row r="44" spans="1:16" x14ac:dyDescent="0.25">
      <c r="A44" s="1" t="s">
        <v>6471</v>
      </c>
      <c r="B44" s="2">
        <v>189397842</v>
      </c>
      <c r="C44" s="2" t="s">
        <v>82</v>
      </c>
      <c r="D44" s="4">
        <v>16947</v>
      </c>
      <c r="E44" s="1" t="s">
        <v>12</v>
      </c>
      <c r="F44" s="1" t="s">
        <v>463</v>
      </c>
      <c r="G44" s="1" t="s">
        <v>4084</v>
      </c>
      <c r="H44" s="1" t="s">
        <v>6472</v>
      </c>
      <c r="I44" s="1">
        <v>97608.223087199993</v>
      </c>
      <c r="J44" s="1" t="s">
        <v>6473</v>
      </c>
      <c r="K44" t="str">
        <f>VLOOKUP(Table1[[#This Row],[Customer_id]],Table4[],5,FALSE)</f>
        <v>Current</v>
      </c>
      <c r="L44" s="1" t="str">
        <f>VLOOKUP(Table1[[#This Row],[Customer_id]],Table4[],7,FALSE)</f>
        <v>162807,39</v>
      </c>
      <c r="M44" s="1" t="e">
        <f>VLOOKUP(Table1[[#This Row],[Customer_id]],Table2[],4,FALSE)</f>
        <v>#N/A</v>
      </c>
      <c r="N44" s="1" t="str">
        <f>INDEX(Table3[Transaction type],MATCH(Table1[[#This Row],[Account Number]],Table3[Account Number],0))</f>
        <v>Money Transfer</v>
      </c>
      <c r="O44" s="20">
        <f>INDEX(Table3[Date_of_transaction],MATCH(Table1[[#This Row],[Account Number]],Table3[Account Number],0))</f>
        <v>44274</v>
      </c>
      <c r="P44" s="19" t="str">
        <f>INDEX(Table3[Transaction Medium],MATCH(Table1[[#This Row],[Account Number]],Table3[Account Number],0))</f>
        <v>ATM</v>
      </c>
    </row>
    <row r="45" spans="1:16" x14ac:dyDescent="0.25">
      <c r="A45" s="1" t="s">
        <v>2644</v>
      </c>
      <c r="B45" s="2">
        <v>1668456</v>
      </c>
      <c r="C45" s="2" t="s">
        <v>357</v>
      </c>
      <c r="D45" s="4">
        <v>35209.5</v>
      </c>
      <c r="E45" s="1" t="s">
        <v>12</v>
      </c>
      <c r="F45" s="1" t="s">
        <v>591</v>
      </c>
      <c r="G45" s="1" t="s">
        <v>1964</v>
      </c>
      <c r="H45" s="1" t="s">
        <v>2645</v>
      </c>
      <c r="I45" s="1">
        <v>133711.12062</v>
      </c>
      <c r="J45" s="1" t="s">
        <v>2646</v>
      </c>
      <c r="K45" t="str">
        <f>VLOOKUP(Table1[[#This Row],[Customer_id]],Table4[],5,FALSE)</f>
        <v>Domiciliary</v>
      </c>
      <c r="L45" s="1" t="str">
        <f>VLOOKUP(Table1[[#This Row],[Customer_id]],Table4[],7,FALSE)</f>
        <v>160941,0825</v>
      </c>
      <c r="M45" s="1" t="e">
        <f>VLOOKUP(Table1[[#This Row],[Customer_id]],Table2[],4,FALSE)</f>
        <v>#N/A</v>
      </c>
      <c r="N45" s="1" t="str">
        <f>INDEX(Table3[Transaction type],MATCH(Table1[[#This Row],[Account Number]],Table3[Account Number],0))</f>
        <v>Money Transfer</v>
      </c>
      <c r="O45" s="20">
        <f>INDEX(Table3[Date_of_transaction],MATCH(Table1[[#This Row],[Account Number]],Table3[Account Number],0))</f>
        <v>44291</v>
      </c>
      <c r="P45" s="19" t="str">
        <f>INDEX(Table3[Transaction Medium],MATCH(Table1[[#This Row],[Account Number]],Table3[Account Number],0))</f>
        <v>Mobile</v>
      </c>
    </row>
    <row r="46" spans="1:16" x14ac:dyDescent="0.25">
      <c r="A46" s="1" t="s">
        <v>6746</v>
      </c>
      <c r="B46" s="2">
        <v>488680309</v>
      </c>
      <c r="C46" s="2" t="s">
        <v>348</v>
      </c>
      <c r="D46" s="4">
        <v>28635</v>
      </c>
      <c r="E46" s="1" t="s">
        <v>12</v>
      </c>
      <c r="F46" s="1" t="s">
        <v>767</v>
      </c>
      <c r="G46" s="1" t="s">
        <v>4095</v>
      </c>
      <c r="H46" s="1" t="s">
        <v>6747</v>
      </c>
      <c r="I46" s="1">
        <v>195798.26662452001</v>
      </c>
      <c r="J46" s="1" t="s">
        <v>6748</v>
      </c>
      <c r="K46" t="str">
        <f>VLOOKUP(Table1[[#This Row],[Customer_id]],Table4[],5,FALSE)</f>
        <v>Current</v>
      </c>
      <c r="L46" s="1" t="str">
        <f>VLOOKUP(Table1[[#This Row],[Customer_id]],Table4[],7,FALSE)</f>
        <v>316420,5312</v>
      </c>
      <c r="M46" s="1" t="str">
        <f>VLOOKUP(Table1[[#This Row],[Customer_id]],Table2[],4,FALSE)</f>
        <v>N7954946704</v>
      </c>
      <c r="N46" s="1" t="str">
        <f>INDEX(Table3[Transaction type],MATCH(Table1[[#This Row],[Account Number]],Table3[Account Number],0))</f>
        <v>Loan Payment</v>
      </c>
      <c r="O46" s="20">
        <f>INDEX(Table3[Date_of_transaction],MATCH(Table1[[#This Row],[Account Number]],Table3[Account Number],0))</f>
        <v>44324</v>
      </c>
      <c r="P46" s="19" t="str">
        <f>INDEX(Table3[Transaction Medium],MATCH(Table1[[#This Row],[Account Number]],Table3[Account Number],0))</f>
        <v>ACH</v>
      </c>
    </row>
    <row r="47" spans="1:16" x14ac:dyDescent="0.25">
      <c r="A47" s="1" t="s">
        <v>76</v>
      </c>
      <c r="B47" s="2">
        <v>747666123</v>
      </c>
      <c r="C47" s="2" t="s">
        <v>77</v>
      </c>
      <c r="D47" s="4">
        <v>23521.5</v>
      </c>
      <c r="E47" s="1" t="s">
        <v>12</v>
      </c>
      <c r="F47" s="1" t="s">
        <v>78</v>
      </c>
      <c r="G47" s="1" t="s">
        <v>14</v>
      </c>
      <c r="H47" s="1" t="s">
        <v>79</v>
      </c>
      <c r="I47" s="1">
        <v>60476.180385599997</v>
      </c>
      <c r="J47" s="1" t="s">
        <v>80</v>
      </c>
      <c r="K47" t="str">
        <f>VLOOKUP(Table1[[#This Row],[Customer_id]],Table4[],5,FALSE)</f>
        <v>Domiciliary</v>
      </c>
      <c r="L47" s="1" t="str">
        <f>VLOOKUP(Table1[[#This Row],[Customer_id]],Table4[],7,FALSE)</f>
        <v>68236,5</v>
      </c>
      <c r="M47" s="1" t="e">
        <f>VLOOKUP(Table1[[#This Row],[Customer_id]],Table2[],4,FALSE)</f>
        <v>#N/A</v>
      </c>
      <c r="N47" s="1" t="str">
        <f>INDEX(Table3[Transaction type],MATCH(Table1[[#This Row],[Account Number]],Table3[Account Number],0))</f>
        <v>Online Payment</v>
      </c>
      <c r="O47" s="20">
        <f>INDEX(Table3[Date_of_transaction],MATCH(Table1[[#This Row],[Account Number]],Table3[Account Number],0))</f>
        <v>44334</v>
      </c>
      <c r="P47" s="19" t="str">
        <f>INDEX(Table3[Transaction Medium],MATCH(Table1[[#This Row],[Account Number]],Table3[Account Number],0))</f>
        <v>Internet Banking</v>
      </c>
    </row>
    <row r="48" spans="1:16" x14ac:dyDescent="0.25">
      <c r="A48" s="1" t="s">
        <v>8056</v>
      </c>
      <c r="B48" s="2">
        <v>228702655</v>
      </c>
      <c r="C48" s="2" t="s">
        <v>143</v>
      </c>
      <c r="D48" s="4">
        <v>34479</v>
      </c>
      <c r="E48" s="1" t="s">
        <v>12</v>
      </c>
      <c r="F48" s="1" t="s">
        <v>1815</v>
      </c>
      <c r="G48" s="1" t="s">
        <v>3583</v>
      </c>
      <c r="H48" s="1" t="s">
        <v>8057</v>
      </c>
      <c r="I48" s="1">
        <v>98728.006464000006</v>
      </c>
      <c r="J48" s="1" t="s">
        <v>8058</v>
      </c>
      <c r="K48" t="str">
        <f>VLOOKUP(Table1[[#This Row],[Customer_id]],Table4[],5,FALSE)</f>
        <v>Current</v>
      </c>
      <c r="L48" s="1" t="str">
        <f>VLOOKUP(Table1[[#This Row],[Customer_id]],Table4[],7,FALSE)</f>
        <v>181394,4132</v>
      </c>
      <c r="M48" s="1" t="str">
        <f>VLOOKUP(Table1[[#This Row],[Customer_id]],Table2[],4,FALSE)</f>
        <v>N7557332076</v>
      </c>
      <c r="N48" s="1" t="str">
        <f>INDEX(Table3[Transaction type],MATCH(Table1[[#This Row],[Account Number]],Table3[Account Number],0))</f>
        <v>Loan Payment</v>
      </c>
      <c r="O48" s="20">
        <f>INDEX(Table3[Date_of_transaction],MATCH(Table1[[#This Row],[Account Number]],Table3[Account Number],0))</f>
        <v>44539</v>
      </c>
      <c r="P48" s="19" t="str">
        <f>INDEX(Table3[Transaction Medium],MATCH(Table1[[#This Row],[Account Number]],Table3[Account Number],0))</f>
        <v>Mobile</v>
      </c>
    </row>
    <row r="49" spans="1:16" x14ac:dyDescent="0.25">
      <c r="A49" s="1" t="s">
        <v>7491</v>
      </c>
      <c r="B49" s="2">
        <v>693757324</v>
      </c>
      <c r="C49" s="2" t="s">
        <v>62</v>
      </c>
      <c r="D49" s="4">
        <v>22791</v>
      </c>
      <c r="E49" s="1" t="s">
        <v>12</v>
      </c>
      <c r="F49" s="1" t="s">
        <v>88</v>
      </c>
      <c r="G49" s="1" t="s">
        <v>4220</v>
      </c>
      <c r="H49" s="1" t="s">
        <v>7492</v>
      </c>
      <c r="I49" s="1">
        <v>48728.275714559997</v>
      </c>
      <c r="J49" s="1" t="s">
        <v>7493</v>
      </c>
      <c r="K49" t="str">
        <f>VLOOKUP(Table1[[#This Row],[Customer_id]],Table4[],5,FALSE)</f>
        <v>Domiciliary</v>
      </c>
      <c r="L49" s="1" t="str">
        <f>VLOOKUP(Table1[[#This Row],[Customer_id]],Table4[],7,FALSE)</f>
        <v>110074,9824</v>
      </c>
      <c r="M49" s="1" t="e">
        <f>VLOOKUP(Table1[[#This Row],[Customer_id]],Table2[],4,FALSE)</f>
        <v>#N/A</v>
      </c>
      <c r="N49" s="1" t="str">
        <f>INDEX(Table3[Transaction type],MATCH(Table1[[#This Row],[Account Number]],Table3[Account Number],0))</f>
        <v>Money Deposit</v>
      </c>
      <c r="O49" s="20">
        <f>INDEX(Table3[Date_of_transaction],MATCH(Table1[[#This Row],[Account Number]],Table3[Account Number],0))</f>
        <v>44243</v>
      </c>
      <c r="P49" s="19" t="str">
        <f>INDEX(Table3[Transaction Medium],MATCH(Table1[[#This Row],[Account Number]],Table3[Account Number],0))</f>
        <v>Bank</v>
      </c>
    </row>
    <row r="50" spans="1:16" x14ac:dyDescent="0.25">
      <c r="A50" s="1" t="s">
        <v>3365</v>
      </c>
      <c r="B50" s="2">
        <v>854450415</v>
      </c>
      <c r="C50" s="2" t="s">
        <v>114</v>
      </c>
      <c r="D50" s="4">
        <v>20599.5</v>
      </c>
      <c r="E50" s="1" t="s">
        <v>1094</v>
      </c>
      <c r="F50" s="1" t="s">
        <v>24</v>
      </c>
      <c r="G50" s="1" t="s">
        <v>3331</v>
      </c>
      <c r="H50" s="1" t="s">
        <v>3366</v>
      </c>
      <c r="I50" s="1">
        <v>252028.82011944</v>
      </c>
      <c r="J50" s="1" t="s">
        <v>3367</v>
      </c>
      <c r="K50" t="str">
        <f>VLOOKUP(Table1[[#This Row],[Customer_id]],Table4[],5,FALSE)</f>
        <v>Domiciliary</v>
      </c>
      <c r="L50" s="1" t="str">
        <f>VLOOKUP(Table1[[#This Row],[Customer_id]],Table4[],7,FALSE)</f>
        <v>268503,696</v>
      </c>
      <c r="M50" s="1" t="e">
        <f>VLOOKUP(Table1[[#This Row],[Customer_id]],Table2[],4,FALSE)</f>
        <v>#N/A</v>
      </c>
      <c r="N50" s="1" t="str">
        <f>INDEX(Table3[Transaction type],MATCH(Table1[[#This Row],[Account Number]],Table3[Account Number],0))</f>
        <v>Money Transfer</v>
      </c>
      <c r="O50" s="20">
        <f>INDEX(Table3[Date_of_transaction],MATCH(Table1[[#This Row],[Account Number]],Table3[Account Number],0))</f>
        <v>44296</v>
      </c>
      <c r="P50" s="19" t="str">
        <f>INDEX(Table3[Transaction Medium],MATCH(Table1[[#This Row],[Account Number]],Table3[Account Number],0))</f>
        <v>Mobile</v>
      </c>
    </row>
    <row r="51" spans="1:16" x14ac:dyDescent="0.25">
      <c r="A51" s="1" t="s">
        <v>9057</v>
      </c>
      <c r="B51" s="2">
        <v>497837231</v>
      </c>
      <c r="C51" s="2" t="s">
        <v>452</v>
      </c>
      <c r="D51" s="8">
        <v>35887.25</v>
      </c>
      <c r="E51" s="1" t="str">
        <f ca="1">CHOOSE(RANDBETWEEN(1, 2), "Male","Female")</f>
        <v>Male</v>
      </c>
      <c r="F51" s="1" t="str">
        <f ca="1">CHOOSE(RANDBETWEEN(1, 5), "Farmer","Tailor","Student","Professor","Welder")</f>
        <v>Tailor</v>
      </c>
      <c r="G51" s="1" t="str">
        <f ca="1">CHOOSE(RANDBETWEEN(1, 22), "Kano","Kwara","Imo","Lagos","Adamawa","Delta","Sokoto","Oyo","Osun","Abia","Cross River","Kaduna","Plateau","River","Abuja","Kogi","Edo","Anambra","Bayelsa","Benue","Ogun","Enugu")</f>
        <v>Osun</v>
      </c>
      <c r="H51" s="9" t="s">
        <v>9058</v>
      </c>
      <c r="I51" s="9">
        <v>904789.52055840101</v>
      </c>
      <c r="J51" t="s">
        <v>9059</v>
      </c>
      <c r="K51" t="str">
        <f>VLOOKUP(Table1[[#This Row],[Customer_id]],Table4[],5,FALSE)</f>
        <v>Domiciliary</v>
      </c>
      <c r="L51" s="1" t="str">
        <f>VLOOKUP(Table1[[#This Row],[Customer_id]],Table4[],7,FALSE)</f>
        <v>217808,5707</v>
      </c>
      <c r="M51" s="1" t="e">
        <f>VLOOKUP(Table1[[#This Row],[Customer_id]],Table2[],4,FALSE)</f>
        <v>#N/A</v>
      </c>
      <c r="N51" s="1" t="str">
        <f>INDEX(Table3[Transaction type],MATCH(Table1[[#This Row],[Account Number]],Table3[Account Number],0))</f>
        <v>Cash Withdrawal</v>
      </c>
      <c r="O51" s="20">
        <f>INDEX(Table3[Date_of_transaction],MATCH(Table1[[#This Row],[Account Number]],Table3[Account Number],0))</f>
        <v>44566</v>
      </c>
      <c r="P51" s="19" t="str">
        <f>INDEX(Table3[Transaction Medium],MATCH(Table1[[#This Row],[Account Number]],Table3[Account Number],0))</f>
        <v>Bank</v>
      </c>
    </row>
    <row r="52" spans="1:16" x14ac:dyDescent="0.25">
      <c r="A52" s="1" t="s">
        <v>6989</v>
      </c>
      <c r="B52" s="2">
        <v>235255097</v>
      </c>
      <c r="C52" s="2" t="s">
        <v>273</v>
      </c>
      <c r="D52" s="4">
        <v>20964.75</v>
      </c>
      <c r="E52" s="1" t="s">
        <v>12</v>
      </c>
      <c r="F52" s="1" t="s">
        <v>620</v>
      </c>
      <c r="G52" s="1" t="s">
        <v>4074</v>
      </c>
      <c r="H52" s="1" t="s">
        <v>6990</v>
      </c>
      <c r="I52" s="1">
        <v>229963.05675419999</v>
      </c>
      <c r="J52" s="1" t="s">
        <v>6991</v>
      </c>
      <c r="K52" t="str">
        <f>VLOOKUP(Table1[[#This Row],[Customer_id]],Table4[],5,FALSE)</f>
        <v>Savings</v>
      </c>
      <c r="L52" s="1" t="str">
        <f>VLOOKUP(Table1[[#This Row],[Customer_id]],Table4[],7,FALSE)</f>
        <v>31668,5824</v>
      </c>
      <c r="M52" s="1" t="e">
        <f>VLOOKUP(Table1[[#This Row],[Customer_id]],Table2[],4,FALSE)</f>
        <v>#N/A</v>
      </c>
      <c r="N52" s="1" t="str">
        <f>INDEX(Table3[Transaction type],MATCH(Table1[[#This Row],[Account Number]],Table3[Account Number],0))</f>
        <v>Online Payment</v>
      </c>
      <c r="O52" s="20">
        <f>INDEX(Table3[Date_of_transaction],MATCH(Table1[[#This Row],[Account Number]],Table3[Account Number],0))</f>
        <v>44361</v>
      </c>
      <c r="P52" s="19" t="str">
        <f>INDEX(Table3[Transaction Medium],MATCH(Table1[[#This Row],[Account Number]],Table3[Account Number],0))</f>
        <v>Internet Banking</v>
      </c>
    </row>
    <row r="53" spans="1:16" x14ac:dyDescent="0.25">
      <c r="A53" s="1" t="s">
        <v>8095</v>
      </c>
      <c r="B53" s="2">
        <v>451149977</v>
      </c>
      <c r="C53" s="2" t="s">
        <v>23</v>
      </c>
      <c r="D53" s="4">
        <v>15486</v>
      </c>
      <c r="E53" s="1" t="s">
        <v>12</v>
      </c>
      <c r="F53" s="1" t="s">
        <v>989</v>
      </c>
      <c r="G53" s="1" t="s">
        <v>3583</v>
      </c>
      <c r="H53" s="1" t="s">
        <v>8096</v>
      </c>
      <c r="I53" s="1">
        <v>1173793.9161312</v>
      </c>
      <c r="J53" s="1" t="s">
        <v>8097</v>
      </c>
      <c r="K53" t="str">
        <f>VLOOKUP(Table1[[#This Row],[Customer_id]],Table4[],5,FALSE)</f>
        <v>Corporate</v>
      </c>
      <c r="L53" s="1" t="str">
        <f>VLOOKUP(Table1[[#This Row],[Customer_id]],Table4[],7,FALSE)</f>
        <v>56683,77</v>
      </c>
      <c r="M53" s="1" t="e">
        <f>VLOOKUP(Table1[[#This Row],[Customer_id]],Table2[],4,FALSE)</f>
        <v>#N/A</v>
      </c>
      <c r="N53" s="1" t="str">
        <f>INDEX(Table3[Transaction type],MATCH(Table1[[#This Row],[Account Number]],Table3[Account Number],0))</f>
        <v>Money Transfer</v>
      </c>
      <c r="O53" s="20">
        <f>INDEX(Table3[Date_of_transaction],MATCH(Table1[[#This Row],[Account Number]],Table3[Account Number],0))</f>
        <v>44549</v>
      </c>
      <c r="P53" s="19" t="str">
        <f>INDEX(Table3[Transaction Medium],MATCH(Table1[[#This Row],[Account Number]],Table3[Account Number],0))</f>
        <v>Mobile</v>
      </c>
    </row>
    <row r="54" spans="1:16" x14ac:dyDescent="0.25">
      <c r="A54" s="1" t="s">
        <v>8668</v>
      </c>
      <c r="B54" s="2">
        <v>834478667</v>
      </c>
      <c r="C54" s="2" t="s">
        <v>479</v>
      </c>
      <c r="D54" s="4">
        <v>33383.25</v>
      </c>
      <c r="E54" s="1" t="s">
        <v>12</v>
      </c>
      <c r="F54" s="1" t="s">
        <v>53</v>
      </c>
      <c r="G54" s="1" t="s">
        <v>3820</v>
      </c>
      <c r="H54" s="1" t="s">
        <v>8669</v>
      </c>
      <c r="I54" s="1">
        <v>121695.762204</v>
      </c>
      <c r="J54" s="1" t="s">
        <v>8670</v>
      </c>
      <c r="K54" t="str">
        <f>VLOOKUP(Table1[[#This Row],[Customer_id]],Table4[],5,FALSE)</f>
        <v>Joint</v>
      </c>
      <c r="L54" s="1" t="str">
        <f>VLOOKUP(Table1[[#This Row],[Customer_id]],Table4[],7,FALSE)</f>
        <v>78017,16</v>
      </c>
      <c r="M54" s="1" t="e">
        <f>VLOOKUP(Table1[[#This Row],[Customer_id]],Table2[],4,FALSE)</f>
        <v>#N/A</v>
      </c>
      <c r="N54" s="1" t="str">
        <f>INDEX(Table3[Transaction type],MATCH(Table1[[#This Row],[Account Number]],Table3[Account Number],0))</f>
        <v>Online Payment</v>
      </c>
      <c r="O54" s="20">
        <f>INDEX(Table3[Date_of_transaction],MATCH(Table1[[#This Row],[Account Number]],Table3[Account Number],0))</f>
        <v>44231</v>
      </c>
      <c r="P54" s="19" t="str">
        <f>INDEX(Table3[Transaction Medium],MATCH(Table1[[#This Row],[Account Number]],Table3[Account Number],0))</f>
        <v>Mobile</v>
      </c>
    </row>
    <row r="55" spans="1:16" x14ac:dyDescent="0.25">
      <c r="A55" s="1" t="s">
        <v>5038</v>
      </c>
      <c r="B55" s="2">
        <v>478857998</v>
      </c>
      <c r="C55" s="2" t="s">
        <v>380</v>
      </c>
      <c r="D55" s="4">
        <v>14390.25</v>
      </c>
      <c r="E55" s="1" t="s">
        <v>1094</v>
      </c>
      <c r="F55" s="1" t="s">
        <v>1000</v>
      </c>
      <c r="G55" s="1" t="s">
        <v>4058</v>
      </c>
      <c r="H55" s="1" t="s">
        <v>5039</v>
      </c>
      <c r="I55" s="1">
        <v>65913.441519</v>
      </c>
      <c r="J55" s="1" t="s">
        <v>5040</v>
      </c>
      <c r="K55" t="str">
        <f>VLOOKUP(Table1[[#This Row],[Customer_id]],Table4[],5,FALSE)</f>
        <v>Savings</v>
      </c>
      <c r="L55" s="1" t="str">
        <f>VLOOKUP(Table1[[#This Row],[Customer_id]],Table4[],7,FALSE)</f>
        <v>130987,3644</v>
      </c>
      <c r="M55" s="1" t="e">
        <f>VLOOKUP(Table1[[#This Row],[Customer_id]],Table2[],4,FALSE)</f>
        <v>#N/A</v>
      </c>
      <c r="N55" s="1" t="str">
        <f>INDEX(Table3[Transaction type],MATCH(Table1[[#This Row],[Account Number]],Table3[Account Number],0))</f>
        <v>Cash Withdrawal</v>
      </c>
      <c r="O55" s="20">
        <f>INDEX(Table3[Date_of_transaction],MATCH(Table1[[#This Row],[Account Number]],Table3[Account Number],0))</f>
        <v>44287</v>
      </c>
      <c r="P55" s="19" t="str">
        <f>INDEX(Table3[Transaction Medium],MATCH(Table1[[#This Row],[Account Number]],Table3[Account Number],0))</f>
        <v>Bank</v>
      </c>
    </row>
    <row r="56" spans="1:16" x14ac:dyDescent="0.25">
      <c r="A56" s="1" t="s">
        <v>2739</v>
      </c>
      <c r="B56" s="2">
        <v>877103671</v>
      </c>
      <c r="C56" s="2" t="s">
        <v>57</v>
      </c>
      <c r="D56" s="4">
        <v>34113.75</v>
      </c>
      <c r="E56" s="1" t="s">
        <v>12</v>
      </c>
      <c r="F56" s="1" t="s">
        <v>491</v>
      </c>
      <c r="G56" s="1" t="s">
        <v>1964</v>
      </c>
      <c r="H56" s="1" t="s">
        <v>2740</v>
      </c>
      <c r="I56" s="1">
        <v>36406.831581999999</v>
      </c>
      <c r="J56" s="1" t="s">
        <v>2741</v>
      </c>
      <c r="K56" t="str">
        <f>VLOOKUP(Table1[[#This Row],[Customer_id]],Table4[],5,FALSE)</f>
        <v>Corporate</v>
      </c>
      <c r="L56" s="1" t="str">
        <f>VLOOKUP(Table1[[#This Row],[Customer_id]],Table4[],7,FALSE)</f>
        <v>177519,5136</v>
      </c>
      <c r="M56" s="1" t="e">
        <f>VLOOKUP(Table1[[#This Row],[Customer_id]],Table2[],4,FALSE)</f>
        <v>#N/A</v>
      </c>
      <c r="N56" s="1" t="str">
        <f>INDEX(Table3[Transaction type],MATCH(Table1[[#This Row],[Account Number]],Table3[Account Number],0))</f>
        <v>Cash Withdrawal</v>
      </c>
      <c r="O56" s="20">
        <f>INDEX(Table3[Date_of_transaction],MATCH(Table1[[#This Row],[Account Number]],Table3[Account Number],0))</f>
        <v>44272</v>
      </c>
      <c r="P56" s="19" t="str">
        <f>INDEX(Table3[Transaction Medium],MATCH(Table1[[#This Row],[Account Number]],Table3[Account Number],0))</f>
        <v>Bank</v>
      </c>
    </row>
    <row r="57" spans="1:16" x14ac:dyDescent="0.25">
      <c r="A57" s="1" t="s">
        <v>8588</v>
      </c>
      <c r="B57" s="2">
        <v>387078888</v>
      </c>
      <c r="C57" s="2" t="s">
        <v>226</v>
      </c>
      <c r="D57" s="4">
        <v>31557</v>
      </c>
      <c r="E57" s="1" t="s">
        <v>12</v>
      </c>
      <c r="F57" s="1" t="s">
        <v>1242</v>
      </c>
      <c r="G57" s="1" t="s">
        <v>2773</v>
      </c>
      <c r="H57" s="1" t="s">
        <v>8589</v>
      </c>
      <c r="I57" s="1">
        <v>75959.089919999999</v>
      </c>
      <c r="J57" s="1" t="s">
        <v>8590</v>
      </c>
      <c r="K57" t="str">
        <f>VLOOKUP(Table1[[#This Row],[Customer_id]],Table4[],5,FALSE)</f>
        <v>Domiciliary</v>
      </c>
      <c r="L57" s="1" t="str">
        <f>VLOOKUP(Table1[[#This Row],[Customer_id]],Table4[],7,FALSE)</f>
        <v>109316,4396</v>
      </c>
      <c r="M57" s="1" t="e">
        <f>VLOOKUP(Table1[[#This Row],[Customer_id]],Table2[],4,FALSE)</f>
        <v>#N/A</v>
      </c>
      <c r="N57" s="1" t="str">
        <f>INDEX(Table3[Transaction type],MATCH(Table1[[#This Row],[Account Number]],Table3[Account Number],0))</f>
        <v>Money Transfer</v>
      </c>
      <c r="O57" s="20">
        <f>INDEX(Table3[Date_of_transaction],MATCH(Table1[[#This Row],[Account Number]],Table3[Account Number],0))</f>
        <v>44586</v>
      </c>
      <c r="P57" s="19" t="str">
        <f>INDEX(Table3[Transaction Medium],MATCH(Table1[[#This Row],[Account Number]],Table3[Account Number],0))</f>
        <v>Mobile</v>
      </c>
    </row>
    <row r="58" spans="1:16" x14ac:dyDescent="0.25">
      <c r="A58" s="1" t="s">
        <v>5085</v>
      </c>
      <c r="B58" s="2">
        <v>773420811</v>
      </c>
      <c r="C58" s="2" t="s">
        <v>129</v>
      </c>
      <c r="D58" s="4">
        <v>15120.75</v>
      </c>
      <c r="E58" s="1" t="s">
        <v>1094</v>
      </c>
      <c r="F58" s="1" t="s">
        <v>527</v>
      </c>
      <c r="G58" s="1" t="s">
        <v>4084</v>
      </c>
      <c r="H58" s="1" t="s">
        <v>5086</v>
      </c>
      <c r="I58" s="1">
        <v>775409.08989279997</v>
      </c>
      <c r="J58" s="1" t="s">
        <v>5087</v>
      </c>
      <c r="K58" t="str">
        <f>VLOOKUP(Table1[[#This Row],[Customer_id]],Table4[],5,FALSE)</f>
        <v>Domiciliary</v>
      </c>
      <c r="L58" s="1" t="str">
        <f>VLOOKUP(Table1[[#This Row],[Customer_id]],Table4[],7,FALSE)</f>
        <v>268215,696</v>
      </c>
      <c r="M58" s="1" t="e">
        <f>VLOOKUP(Table1[[#This Row],[Customer_id]],Table2[],4,FALSE)</f>
        <v>#N/A</v>
      </c>
      <c r="N58" s="1" t="str">
        <f>INDEX(Table3[Transaction type],MATCH(Table1[[#This Row],[Account Number]],Table3[Account Number],0))</f>
        <v>Cash Withdrawal</v>
      </c>
      <c r="O58" s="20">
        <f>INDEX(Table3[Date_of_transaction],MATCH(Table1[[#This Row],[Account Number]],Table3[Account Number],0))</f>
        <v>44316</v>
      </c>
      <c r="P58" s="19" t="str">
        <f>INDEX(Table3[Transaction Medium],MATCH(Table1[[#This Row],[Account Number]],Table3[Account Number],0))</f>
        <v>ATM</v>
      </c>
    </row>
    <row r="59" spans="1:16" x14ac:dyDescent="0.25">
      <c r="A59" s="1" t="s">
        <v>5643</v>
      </c>
      <c r="B59" s="2">
        <v>5209569</v>
      </c>
      <c r="C59" s="2" t="s">
        <v>47</v>
      </c>
      <c r="D59" s="4">
        <v>31191.75</v>
      </c>
      <c r="E59" s="1" t="s">
        <v>1094</v>
      </c>
      <c r="F59" s="1" t="s">
        <v>636</v>
      </c>
      <c r="G59" s="1" t="s">
        <v>4058</v>
      </c>
      <c r="H59" s="1" t="s">
        <v>5644</v>
      </c>
      <c r="I59" s="1">
        <v>447638.40955679998</v>
      </c>
      <c r="J59" s="1" t="s">
        <v>5645</v>
      </c>
      <c r="K59" t="str">
        <f>VLOOKUP(Table1[[#This Row],[Customer_id]],Table4[],5,FALSE)</f>
        <v>Corporate</v>
      </c>
      <c r="L59" s="1" t="str">
        <f>VLOOKUP(Table1[[#This Row],[Customer_id]],Table4[],7,FALSE)</f>
        <v>19637,7777</v>
      </c>
      <c r="M59" s="1" t="str">
        <f>VLOOKUP(Table1[[#This Row],[Customer_id]],Table2[],4,FALSE)</f>
        <v>N243312676</v>
      </c>
      <c r="N59" s="1" t="str">
        <f>INDEX(Table3[Transaction type],MATCH(Table1[[#This Row],[Account Number]],Table3[Account Number],0))</f>
        <v>Loan Payment</v>
      </c>
      <c r="O59" s="20">
        <f>INDEX(Table3[Date_of_transaction],MATCH(Table1[[#This Row],[Account Number]],Table3[Account Number],0))</f>
        <v>44261</v>
      </c>
      <c r="P59" s="19" t="str">
        <f>INDEX(Table3[Transaction Medium],MATCH(Table1[[#This Row],[Account Number]],Table3[Account Number],0))</f>
        <v>ACH</v>
      </c>
    </row>
    <row r="60" spans="1:16" x14ac:dyDescent="0.25">
      <c r="A60" s="1" t="s">
        <v>3746</v>
      </c>
      <c r="B60" s="2">
        <v>231227309</v>
      </c>
      <c r="C60" s="2" t="s">
        <v>162</v>
      </c>
      <c r="D60" s="4">
        <v>15851.25</v>
      </c>
      <c r="E60" s="1" t="s">
        <v>1094</v>
      </c>
      <c r="F60" s="1" t="s">
        <v>340</v>
      </c>
      <c r="G60" s="1" t="s">
        <v>3583</v>
      </c>
      <c r="H60" s="1" t="s">
        <v>3747</v>
      </c>
      <c r="I60" s="1">
        <v>675057.55500000005</v>
      </c>
      <c r="J60" s="1" t="s">
        <v>3748</v>
      </c>
      <c r="K60" t="str">
        <f>VLOOKUP(Table1[[#This Row],[Customer_id]],Table4[],5,FALSE)</f>
        <v>Current</v>
      </c>
      <c r="L60" s="1" t="str">
        <f>VLOOKUP(Table1[[#This Row],[Customer_id]],Table4[],7,FALSE)</f>
        <v>123570,3744</v>
      </c>
      <c r="M60" s="1" t="e">
        <f>VLOOKUP(Table1[[#This Row],[Customer_id]],Table2[],4,FALSE)</f>
        <v>#N/A</v>
      </c>
      <c r="N60" s="1" t="str">
        <f>INDEX(Table3[Transaction type],MATCH(Table1[[#This Row],[Account Number]],Table3[Account Number],0))</f>
        <v>Money Transfer</v>
      </c>
      <c r="O60" s="20">
        <f>INDEX(Table3[Date_of_transaction],MATCH(Table1[[#This Row],[Account Number]],Table3[Account Number],0))</f>
        <v>44433</v>
      </c>
      <c r="P60" s="19" t="str">
        <f>INDEX(Table3[Transaction Medium],MATCH(Table1[[#This Row],[Account Number]],Table3[Account Number],0))</f>
        <v>Mobile</v>
      </c>
    </row>
    <row r="61" spans="1:16" x14ac:dyDescent="0.25">
      <c r="A61" s="1" t="s">
        <v>8341</v>
      </c>
      <c r="B61" s="2">
        <v>244198901</v>
      </c>
      <c r="C61" s="2" t="s">
        <v>365</v>
      </c>
      <c r="D61" s="4">
        <v>37035.75</v>
      </c>
      <c r="E61" s="1" t="s">
        <v>12</v>
      </c>
      <c r="F61" s="1" t="s">
        <v>63</v>
      </c>
      <c r="G61" s="1" t="s">
        <v>3331</v>
      </c>
      <c r="H61" s="1" t="s">
        <v>8342</v>
      </c>
      <c r="I61" s="1">
        <v>163440.22247462001</v>
      </c>
      <c r="J61" s="1" t="s">
        <v>8343</v>
      </c>
      <c r="K61" t="str">
        <f>VLOOKUP(Table1[[#This Row],[Customer_id]],Table4[],5,FALSE)</f>
        <v>Domiciliary</v>
      </c>
      <c r="L61" s="1" t="str">
        <f>VLOOKUP(Table1[[#This Row],[Customer_id]],Table4[],7,FALSE)</f>
        <v>88363,5896</v>
      </c>
      <c r="M61" s="1" t="e">
        <f>VLOOKUP(Table1[[#This Row],[Customer_id]],Table2[],4,FALSE)</f>
        <v>#N/A</v>
      </c>
      <c r="N61" s="1" t="str">
        <f>INDEX(Table3[Transaction type],MATCH(Table1[[#This Row],[Account Number]],Table3[Account Number],0))</f>
        <v>Cash Withdrawal</v>
      </c>
      <c r="O61" s="20">
        <f>INDEX(Table3[Date_of_transaction],MATCH(Table1[[#This Row],[Account Number]],Table3[Account Number],0))</f>
        <v>44502</v>
      </c>
      <c r="P61" s="19" t="str">
        <f>INDEX(Table3[Transaction Medium],MATCH(Table1[[#This Row],[Account Number]],Table3[Account Number],0))</f>
        <v>ATM</v>
      </c>
    </row>
    <row r="62" spans="1:16" x14ac:dyDescent="0.25">
      <c r="A62" s="1" t="s">
        <v>6062</v>
      </c>
      <c r="B62" s="2">
        <v>744373219</v>
      </c>
      <c r="C62" s="2" t="s">
        <v>389</v>
      </c>
      <c r="D62" s="4">
        <v>29365.5</v>
      </c>
      <c r="E62" s="1" t="s">
        <v>12</v>
      </c>
      <c r="F62" s="1" t="s">
        <v>39</v>
      </c>
      <c r="G62" s="1" t="s">
        <v>4119</v>
      </c>
      <c r="H62" s="1" t="s">
        <v>6063</v>
      </c>
      <c r="I62" s="1">
        <v>10674.258416639999</v>
      </c>
      <c r="J62" s="1" t="s">
        <v>6064</v>
      </c>
      <c r="K62" t="str">
        <f>VLOOKUP(Table1[[#This Row],[Customer_id]],Table4[],5,FALSE)</f>
        <v>Current</v>
      </c>
      <c r="L62" s="1" t="str">
        <f>VLOOKUP(Table1[[#This Row],[Customer_id]],Table4[],7,FALSE)</f>
        <v>253872,85</v>
      </c>
      <c r="M62" s="1" t="e">
        <f>VLOOKUP(Table1[[#This Row],[Customer_id]],Table2[],4,FALSE)</f>
        <v>#N/A</v>
      </c>
      <c r="N62" s="1" t="str">
        <f>INDEX(Table3[Transaction type],MATCH(Table1[[#This Row],[Account Number]],Table3[Account Number],0))</f>
        <v>Cash Withdrawal</v>
      </c>
      <c r="O62" s="20">
        <f>INDEX(Table3[Date_of_transaction],MATCH(Table1[[#This Row],[Account Number]],Table3[Account Number],0))</f>
        <v>44493</v>
      </c>
      <c r="P62" s="19" t="str">
        <f>INDEX(Table3[Transaction Medium],MATCH(Table1[[#This Row],[Account Number]],Table3[Account Number],0))</f>
        <v>ATM</v>
      </c>
    </row>
    <row r="63" spans="1:16" x14ac:dyDescent="0.25">
      <c r="A63" s="1" t="s">
        <v>1050</v>
      </c>
      <c r="B63" s="2">
        <v>684470860</v>
      </c>
      <c r="C63" s="2" t="s">
        <v>11</v>
      </c>
      <c r="D63" s="4">
        <v>36305.25</v>
      </c>
      <c r="E63" s="1" t="s">
        <v>12</v>
      </c>
      <c r="F63" s="1" t="s">
        <v>475</v>
      </c>
      <c r="G63" s="1" t="s">
        <v>14</v>
      </c>
      <c r="H63" s="1" t="s">
        <v>1051</v>
      </c>
      <c r="I63" s="1">
        <v>54616.363730639998</v>
      </c>
      <c r="J63" s="1" t="s">
        <v>1052</v>
      </c>
      <c r="K63" t="str">
        <f>VLOOKUP(Table1[[#This Row],[Customer_id]],Table4[],5,FALSE)</f>
        <v>Joint</v>
      </c>
      <c r="L63" s="1" t="str">
        <f>VLOOKUP(Table1[[#This Row],[Customer_id]],Table4[],7,FALSE)</f>
        <v>282954,63</v>
      </c>
      <c r="M63" s="1" t="e">
        <f>VLOOKUP(Table1[[#This Row],[Customer_id]],Table2[],4,FALSE)</f>
        <v>#N/A</v>
      </c>
      <c r="N63" s="1" t="str">
        <f>INDEX(Table3[Transaction type],MATCH(Table1[[#This Row],[Account Number]],Table3[Account Number],0))</f>
        <v>Cash Withdrawal</v>
      </c>
      <c r="O63" s="20">
        <f>INDEX(Table3[Date_of_transaction],MATCH(Table1[[#This Row],[Account Number]],Table3[Account Number],0))</f>
        <v>44381</v>
      </c>
      <c r="P63" s="19" t="str">
        <f>INDEX(Table3[Transaction Medium],MATCH(Table1[[#This Row],[Account Number]],Table3[Account Number],0))</f>
        <v>ATM</v>
      </c>
    </row>
    <row r="64" spans="1:16" x14ac:dyDescent="0.25">
      <c r="A64" s="1" t="s">
        <v>5560</v>
      </c>
      <c r="B64" s="2">
        <v>236046688</v>
      </c>
      <c r="C64" s="2" t="s">
        <v>518</v>
      </c>
      <c r="D64" s="4">
        <v>35574.75</v>
      </c>
      <c r="E64" s="1" t="s">
        <v>1094</v>
      </c>
      <c r="F64" s="1" t="s">
        <v>88</v>
      </c>
      <c r="G64" s="1" t="s">
        <v>4074</v>
      </c>
      <c r="H64" s="1" t="s">
        <v>5561</v>
      </c>
      <c r="I64" s="1">
        <v>732073.62426704995</v>
      </c>
      <c r="J64" s="1" t="s">
        <v>5562</v>
      </c>
      <c r="K64" t="str">
        <f>VLOOKUP(Table1[[#This Row],[Customer_id]],Table4[],5,FALSE)</f>
        <v>Corporate</v>
      </c>
      <c r="L64" s="1" t="str">
        <f>VLOOKUP(Table1[[#This Row],[Customer_id]],Table4[],7,FALSE)</f>
        <v>38204,32</v>
      </c>
      <c r="M64" s="1" t="e">
        <f>VLOOKUP(Table1[[#This Row],[Customer_id]],Table2[],4,FALSE)</f>
        <v>#N/A</v>
      </c>
      <c r="N64" s="1" t="str">
        <f>INDEX(Table3[Transaction type],MATCH(Table1[[#This Row],[Account Number]],Table3[Account Number],0))</f>
        <v>Cash Withdrawal</v>
      </c>
      <c r="O64" s="20">
        <f>INDEX(Table3[Date_of_transaction],MATCH(Table1[[#This Row],[Account Number]],Table3[Account Number],0))</f>
        <v>44393</v>
      </c>
      <c r="P64" s="19" t="str">
        <f>INDEX(Table3[Transaction Medium],MATCH(Table1[[#This Row],[Account Number]],Table3[Account Number],0))</f>
        <v>ATM</v>
      </c>
    </row>
    <row r="65" spans="1:16" x14ac:dyDescent="0.25">
      <c r="A65" s="1" t="s">
        <v>2647</v>
      </c>
      <c r="B65" s="2">
        <v>761624255</v>
      </c>
      <c r="C65" s="2" t="s">
        <v>194</v>
      </c>
      <c r="D65" s="4">
        <v>30826.5</v>
      </c>
      <c r="E65" s="1" t="s">
        <v>12</v>
      </c>
      <c r="F65" s="1" t="s">
        <v>527</v>
      </c>
      <c r="G65" s="1" t="s">
        <v>1964</v>
      </c>
      <c r="H65" s="1" t="s">
        <v>2648</v>
      </c>
      <c r="I65" s="1">
        <v>188455.57479727999</v>
      </c>
      <c r="J65" s="1" t="s">
        <v>1959</v>
      </c>
      <c r="K65" t="str">
        <f>VLOOKUP(Table1[[#This Row],[Customer_id]],Table4[],5,FALSE)</f>
        <v>Domiciliary</v>
      </c>
      <c r="L65" s="1" t="str">
        <f>VLOOKUP(Table1[[#This Row],[Customer_id]],Table4[],7,FALSE)</f>
        <v>133280,5287</v>
      </c>
      <c r="M65" s="1" t="e">
        <f>VLOOKUP(Table1[[#This Row],[Customer_id]],Table2[],4,FALSE)</f>
        <v>#N/A</v>
      </c>
      <c r="N65" s="1" t="str">
        <f>INDEX(Table3[Transaction type],MATCH(Table1[[#This Row],[Account Number]],Table3[Account Number],0))</f>
        <v>Checks</v>
      </c>
      <c r="O65" s="20">
        <f>INDEX(Table3[Date_of_transaction],MATCH(Table1[[#This Row],[Account Number]],Table3[Account Number],0))</f>
        <v>44605</v>
      </c>
      <c r="P65" s="19" t="str">
        <f>INDEX(Table3[Transaction Medium],MATCH(Table1[[#This Row],[Account Number]],Table3[Account Number],0))</f>
        <v>Informal Services</v>
      </c>
    </row>
    <row r="66" spans="1:16" x14ac:dyDescent="0.25">
      <c r="A66" s="1" t="s">
        <v>8449</v>
      </c>
      <c r="B66" s="2">
        <v>644201182</v>
      </c>
      <c r="C66" s="2" t="s">
        <v>498</v>
      </c>
      <c r="D66" s="4">
        <v>37766.25</v>
      </c>
      <c r="E66" s="1" t="s">
        <v>12</v>
      </c>
      <c r="F66" s="1" t="s">
        <v>438</v>
      </c>
      <c r="G66" s="1" t="s">
        <v>2773</v>
      </c>
      <c r="H66" s="1" t="s">
        <v>8450</v>
      </c>
      <c r="I66" s="1">
        <v>197601.8911146</v>
      </c>
      <c r="J66" s="1" t="s">
        <v>8451</v>
      </c>
      <c r="K66" t="str">
        <f>VLOOKUP(Table1[[#This Row],[Customer_id]],Table4[],5,FALSE)</f>
        <v>Joint</v>
      </c>
      <c r="L66" s="1" t="str">
        <f>VLOOKUP(Table1[[#This Row],[Customer_id]],Table4[],7,FALSE)</f>
        <v>140671,7235</v>
      </c>
      <c r="M66" s="1" t="str">
        <f>VLOOKUP(Table1[[#This Row],[Customer_id]],Table2[],4,FALSE)</f>
        <v>N528083556</v>
      </c>
      <c r="N66" s="1" t="str">
        <f>INDEX(Table3[Transaction type],MATCH(Table1[[#This Row],[Account Number]],Table3[Account Number],0))</f>
        <v>Loan Payment</v>
      </c>
      <c r="O66" s="20">
        <f>INDEX(Table3[Date_of_transaction],MATCH(Table1[[#This Row],[Account Number]],Table3[Account Number],0))</f>
        <v>44346</v>
      </c>
      <c r="P66" s="19" t="str">
        <f>INDEX(Table3[Transaction Medium],MATCH(Table1[[#This Row],[Account Number]],Table3[Account Number],0))</f>
        <v>AFT</v>
      </c>
    </row>
    <row r="67" spans="1:16" x14ac:dyDescent="0.25">
      <c r="A67" s="1" t="s">
        <v>5196</v>
      </c>
      <c r="B67" s="2">
        <v>62019148</v>
      </c>
      <c r="C67" s="2" t="s">
        <v>143</v>
      </c>
      <c r="D67" s="4">
        <v>34479</v>
      </c>
      <c r="E67" s="1" t="s">
        <v>1094</v>
      </c>
      <c r="F67" s="1" t="s">
        <v>774</v>
      </c>
      <c r="G67" s="1" t="s">
        <v>4074</v>
      </c>
      <c r="H67" s="1" t="s">
        <v>5197</v>
      </c>
      <c r="I67" s="1">
        <v>437157.77429999999</v>
      </c>
      <c r="J67" s="1" t="s">
        <v>5198</v>
      </c>
      <c r="K67" t="str">
        <f>VLOOKUP(Table1[[#This Row],[Customer_id]],Table4[],5,FALSE)</f>
        <v>Domiciliary</v>
      </c>
      <c r="L67" s="1" t="str">
        <f>VLOOKUP(Table1[[#This Row],[Customer_id]],Table4[],7,FALSE)</f>
        <v>116881,2344</v>
      </c>
      <c r="M67" s="1" t="e">
        <f>VLOOKUP(Table1[[#This Row],[Customer_id]],Table2[],4,FALSE)</f>
        <v>#N/A</v>
      </c>
      <c r="N67" s="1" t="str">
        <f>INDEX(Table3[Transaction type],MATCH(Table1[[#This Row],[Account Number]],Table3[Account Number],0))</f>
        <v>Online Payment</v>
      </c>
      <c r="O67" s="20">
        <f>INDEX(Table3[Date_of_transaction],MATCH(Table1[[#This Row],[Account Number]],Table3[Account Number],0))</f>
        <v>44420</v>
      </c>
      <c r="P67" s="19" t="str">
        <f>INDEX(Table3[Transaction Medium],MATCH(Table1[[#This Row],[Account Number]],Table3[Account Number],0))</f>
        <v>Mobile</v>
      </c>
    </row>
    <row r="68" spans="1:16" x14ac:dyDescent="0.25">
      <c r="A68" s="1" t="s">
        <v>2085</v>
      </c>
      <c r="B68" s="2">
        <v>507007205</v>
      </c>
      <c r="C68" s="2" t="s">
        <v>268</v>
      </c>
      <c r="D68" s="4">
        <v>17677.5</v>
      </c>
      <c r="E68" s="1" t="s">
        <v>1094</v>
      </c>
      <c r="F68" s="1" t="s">
        <v>399</v>
      </c>
      <c r="G68" s="1" t="s">
        <v>1964</v>
      </c>
      <c r="H68" s="1" t="s">
        <v>2086</v>
      </c>
      <c r="I68" s="1">
        <v>162254.48663423999</v>
      </c>
      <c r="J68" s="1" t="s">
        <v>2087</v>
      </c>
      <c r="K68" t="str">
        <f>VLOOKUP(Table1[[#This Row],[Customer_id]],Table4[],5,FALSE)</f>
        <v>Corporate</v>
      </c>
      <c r="L68" s="1" t="str">
        <f>VLOOKUP(Table1[[#This Row],[Customer_id]],Table4[],7,FALSE)</f>
        <v>158341,7079</v>
      </c>
      <c r="M68" s="1" t="str">
        <f>VLOOKUP(Table1[[#This Row],[Customer_id]],Table2[],4,FALSE)</f>
        <v>N2096196048</v>
      </c>
      <c r="N68" s="1" t="str">
        <f>INDEX(Table3[Transaction type],MATCH(Table1[[#This Row],[Account Number]],Table3[Account Number],0))</f>
        <v>Loan Payment</v>
      </c>
      <c r="O68" s="20">
        <f>INDEX(Table3[Date_of_transaction],MATCH(Table1[[#This Row],[Account Number]],Table3[Account Number],0))</f>
        <v>44615</v>
      </c>
      <c r="P68" s="19" t="str">
        <f>INDEX(Table3[Transaction Medium],MATCH(Table1[[#This Row],[Account Number]],Table3[Account Number],0))</f>
        <v>ACH</v>
      </c>
    </row>
    <row r="69" spans="1:16" x14ac:dyDescent="0.25">
      <c r="A69" s="1" t="s">
        <v>3829</v>
      </c>
      <c r="B69" s="2">
        <v>84076632</v>
      </c>
      <c r="C69" s="2" t="s">
        <v>92</v>
      </c>
      <c r="D69" s="4">
        <v>29000.25</v>
      </c>
      <c r="E69" s="1" t="s">
        <v>1094</v>
      </c>
      <c r="F69" s="1" t="s">
        <v>269</v>
      </c>
      <c r="G69" s="1" t="s">
        <v>3820</v>
      </c>
      <c r="H69" s="1" t="s">
        <v>3830</v>
      </c>
      <c r="I69" s="1">
        <v>190216.40601599999</v>
      </c>
      <c r="J69" s="1" t="s">
        <v>3831</v>
      </c>
      <c r="K69" t="str">
        <f>VLOOKUP(Table1[[#This Row],[Customer_id]],Table4[],5,FALSE)</f>
        <v>Current</v>
      </c>
      <c r="L69" s="1" t="str">
        <f>VLOOKUP(Table1[[#This Row],[Customer_id]],Table4[],7,FALSE)</f>
        <v>396219,0141</v>
      </c>
      <c r="M69" s="1" t="e">
        <f>VLOOKUP(Table1[[#This Row],[Customer_id]],Table2[],4,FALSE)</f>
        <v>#N/A</v>
      </c>
      <c r="N69" s="1" t="str">
        <f>INDEX(Table3[Transaction type],MATCH(Table1[[#This Row],[Account Number]],Table3[Account Number],0))</f>
        <v>Money Transfer</v>
      </c>
      <c r="O69" s="20">
        <f>INDEX(Table3[Date_of_transaction],MATCH(Table1[[#This Row],[Account Number]],Table3[Account Number],0))</f>
        <v>44354</v>
      </c>
      <c r="P69" s="19" t="str">
        <f>INDEX(Table3[Transaction Medium],MATCH(Table1[[#This Row],[Account Number]],Table3[Account Number],0))</f>
        <v>Mobile</v>
      </c>
    </row>
    <row r="70" spans="1:16" x14ac:dyDescent="0.25">
      <c r="A70" s="1" t="s">
        <v>364</v>
      </c>
      <c r="B70" s="2">
        <v>529183206</v>
      </c>
      <c r="C70" s="2" t="s">
        <v>365</v>
      </c>
      <c r="D70" s="4">
        <v>37035.75</v>
      </c>
      <c r="E70" s="1" t="s">
        <v>12</v>
      </c>
      <c r="F70" s="1" t="s">
        <v>366</v>
      </c>
      <c r="G70" s="1" t="s">
        <v>14</v>
      </c>
      <c r="H70" s="1" t="s">
        <v>367</v>
      </c>
      <c r="I70" s="1">
        <v>79496.589682799997</v>
      </c>
      <c r="J70" s="1" t="s">
        <v>368</v>
      </c>
      <c r="K70" t="str">
        <f>VLOOKUP(Table1[[#This Row],[Customer_id]],Table4[],5,FALSE)</f>
        <v>Domiciliary</v>
      </c>
      <c r="L70" s="1" t="str">
        <f>VLOOKUP(Table1[[#This Row],[Customer_id]],Table4[],7,FALSE)</f>
        <v>74824,1676</v>
      </c>
      <c r="M70" s="1" t="e">
        <f>VLOOKUP(Table1[[#This Row],[Customer_id]],Table2[],4,FALSE)</f>
        <v>#N/A</v>
      </c>
      <c r="N70" s="1" t="str">
        <f>INDEX(Table3[Transaction type],MATCH(Table1[[#This Row],[Account Number]],Table3[Account Number],0))</f>
        <v>Money Transfer</v>
      </c>
      <c r="O70" s="20">
        <f>INDEX(Table3[Date_of_transaction],MATCH(Table1[[#This Row],[Account Number]],Table3[Account Number],0))</f>
        <v>44622</v>
      </c>
      <c r="P70" s="19" t="str">
        <f>INDEX(Table3[Transaction Medium],MATCH(Table1[[#This Row],[Account Number]],Table3[Account Number],0))</f>
        <v>Mobile</v>
      </c>
    </row>
    <row r="71" spans="1:16" x14ac:dyDescent="0.25">
      <c r="A71" s="1" t="s">
        <v>3201</v>
      </c>
      <c r="B71" s="2">
        <v>360188989</v>
      </c>
      <c r="C71" s="2" t="s">
        <v>167</v>
      </c>
      <c r="D71" s="4">
        <v>18773.25</v>
      </c>
      <c r="E71" s="1" t="s">
        <v>1094</v>
      </c>
      <c r="F71" s="1" t="s">
        <v>305</v>
      </c>
      <c r="G71" s="1" t="s">
        <v>3058</v>
      </c>
      <c r="H71" s="1" t="s">
        <v>3202</v>
      </c>
      <c r="I71" s="1">
        <v>773983.59748200001</v>
      </c>
      <c r="J71" s="1" t="s">
        <v>3203</v>
      </c>
      <c r="K71" t="str">
        <f>VLOOKUP(Table1[[#This Row],[Customer_id]],Table4[],5,FALSE)</f>
        <v>Corporate</v>
      </c>
      <c r="L71" s="1" t="str">
        <f>VLOOKUP(Table1[[#This Row],[Customer_id]],Table4[],7,FALSE)</f>
        <v>140152,038</v>
      </c>
      <c r="M71" s="1" t="e">
        <f>VLOOKUP(Table1[[#This Row],[Customer_id]],Table2[],4,FALSE)</f>
        <v>#N/A</v>
      </c>
      <c r="N71" s="1" t="str">
        <f>INDEX(Table3[Transaction type],MATCH(Table1[[#This Row],[Account Number]],Table3[Account Number],0))</f>
        <v>Checks</v>
      </c>
      <c r="O71" s="20">
        <f>INDEX(Table3[Date_of_transaction],MATCH(Table1[[#This Row],[Account Number]],Table3[Account Number],0))</f>
        <v>44274</v>
      </c>
      <c r="P71" s="19" t="str">
        <f>INDEX(Table3[Transaction Medium],MATCH(Table1[[#This Row],[Account Number]],Table3[Account Number],0))</f>
        <v>Informal Services</v>
      </c>
    </row>
    <row r="72" spans="1:16" x14ac:dyDescent="0.25">
      <c r="A72" s="1" t="s">
        <v>4779</v>
      </c>
      <c r="B72" s="2">
        <v>923530907</v>
      </c>
      <c r="C72" s="2" t="s">
        <v>250</v>
      </c>
      <c r="D72" s="4">
        <v>18042.75</v>
      </c>
      <c r="E72" s="1" t="s">
        <v>1094</v>
      </c>
      <c r="F72" s="1" t="s">
        <v>636</v>
      </c>
      <c r="G72" s="1" t="s">
        <v>4105</v>
      </c>
      <c r="H72" s="1" t="s">
        <v>4780</v>
      </c>
      <c r="I72" s="1">
        <v>1141100.37405</v>
      </c>
      <c r="J72" s="1" t="s">
        <v>4781</v>
      </c>
      <c r="K72" t="str">
        <f>VLOOKUP(Table1[[#This Row],[Customer_id]],Table4[],5,FALSE)</f>
        <v>Domiciliary</v>
      </c>
      <c r="L72" s="1" t="str">
        <f>VLOOKUP(Table1[[#This Row],[Customer_id]],Table4[],7,FALSE)</f>
        <v>67454,4423</v>
      </c>
      <c r="M72" s="1" t="e">
        <f>VLOOKUP(Table1[[#This Row],[Customer_id]],Table2[],4,FALSE)</f>
        <v>#N/A</v>
      </c>
      <c r="N72" s="1" t="str">
        <f>INDEX(Table3[Transaction type],MATCH(Table1[[#This Row],[Account Number]],Table3[Account Number],0))</f>
        <v>Cash Withdrawal</v>
      </c>
      <c r="O72" s="20">
        <f>INDEX(Table3[Date_of_transaction],MATCH(Table1[[#This Row],[Account Number]],Table3[Account Number],0))</f>
        <v>44630</v>
      </c>
      <c r="P72" s="19" t="str">
        <f>INDEX(Table3[Transaction Medium],MATCH(Table1[[#This Row],[Account Number]],Table3[Account Number],0))</f>
        <v>POS</v>
      </c>
    </row>
    <row r="73" spans="1:16" x14ac:dyDescent="0.25">
      <c r="A73" s="1" t="s">
        <v>4779</v>
      </c>
      <c r="B73" s="2">
        <v>699468373</v>
      </c>
      <c r="C73" s="2" t="s">
        <v>255</v>
      </c>
      <c r="D73" s="4">
        <v>25347.75</v>
      </c>
      <c r="E73" s="1" t="s">
        <v>12</v>
      </c>
      <c r="F73" s="1" t="s">
        <v>523</v>
      </c>
      <c r="G73" s="1" t="s">
        <v>3058</v>
      </c>
      <c r="H73" s="1" t="s">
        <v>7703</v>
      </c>
      <c r="I73" s="1">
        <v>15960.032923999999</v>
      </c>
      <c r="J73" s="1" t="s">
        <v>7704</v>
      </c>
      <c r="K73" t="str">
        <f>VLOOKUP(Table1[[#This Row],[Customer_id]],Table4[],5,FALSE)</f>
        <v>Domiciliary</v>
      </c>
      <c r="L73" s="1" t="str">
        <f>VLOOKUP(Table1[[#This Row],[Customer_id]],Table4[],7,FALSE)</f>
        <v>67454,4423</v>
      </c>
      <c r="M73" s="1" t="e">
        <f>VLOOKUP(Table1[[#This Row],[Customer_id]],Table2[],4,FALSE)</f>
        <v>#N/A</v>
      </c>
      <c r="N73" s="1" t="str">
        <f>INDEX(Table3[Transaction type],MATCH(Table1[[#This Row],[Account Number]],Table3[Account Number],0))</f>
        <v>Money Deposit</v>
      </c>
      <c r="O73" s="20">
        <f>INDEX(Table3[Date_of_transaction],MATCH(Table1[[#This Row],[Account Number]],Table3[Account Number],0))</f>
        <v>44337</v>
      </c>
      <c r="P73" s="19" t="str">
        <f>INDEX(Table3[Transaction Medium],MATCH(Table1[[#This Row],[Account Number]],Table3[Account Number],0))</f>
        <v>Bank</v>
      </c>
    </row>
    <row r="74" spans="1:16" x14ac:dyDescent="0.25">
      <c r="A74" s="1" t="s">
        <v>6237</v>
      </c>
      <c r="B74" s="2">
        <v>467841414</v>
      </c>
      <c r="C74" s="2" t="s">
        <v>1201</v>
      </c>
      <c r="D74" s="4">
        <v>30461.25</v>
      </c>
      <c r="E74" s="1" t="s">
        <v>12</v>
      </c>
      <c r="F74" s="1" t="s">
        <v>774</v>
      </c>
      <c r="G74" s="1" t="s">
        <v>4088</v>
      </c>
      <c r="H74" s="1" t="s">
        <v>6238</v>
      </c>
      <c r="I74" s="1">
        <v>317213.31643452001</v>
      </c>
      <c r="J74" s="1" t="s">
        <v>6239</v>
      </c>
      <c r="K74" t="str">
        <f>VLOOKUP(Table1[[#This Row],[Customer_id]],Table4[],5,FALSE)</f>
        <v>Domiciliary</v>
      </c>
      <c r="L74" s="1" t="str">
        <f>VLOOKUP(Table1[[#This Row],[Customer_id]],Table4[],7,FALSE)</f>
        <v>210595,728</v>
      </c>
      <c r="M74" s="1" t="e">
        <f>VLOOKUP(Table1[[#This Row],[Customer_id]],Table2[],4,FALSE)</f>
        <v>#N/A</v>
      </c>
      <c r="N74" s="1" t="str">
        <f>INDEX(Table3[Transaction type],MATCH(Table1[[#This Row],[Account Number]],Table3[Account Number],0))</f>
        <v>Cash Withdrawal</v>
      </c>
      <c r="O74" s="20">
        <f>INDEX(Table3[Date_of_transaction],MATCH(Table1[[#This Row],[Account Number]],Table3[Account Number],0))</f>
        <v>44406</v>
      </c>
      <c r="P74" s="19" t="str">
        <f>INDEX(Table3[Transaction Medium],MATCH(Table1[[#This Row],[Account Number]],Table3[Account Number],0))</f>
        <v>POS</v>
      </c>
    </row>
    <row r="75" spans="1:16" x14ac:dyDescent="0.25">
      <c r="A75" s="1" t="s">
        <v>7255</v>
      </c>
      <c r="B75" s="2">
        <v>853947202</v>
      </c>
      <c r="C75" s="2" t="s">
        <v>72</v>
      </c>
      <c r="D75" s="4">
        <v>34844.25</v>
      </c>
      <c r="E75" s="1" t="s">
        <v>12</v>
      </c>
      <c r="F75" s="1" t="s">
        <v>305</v>
      </c>
      <c r="G75" s="1" t="s">
        <v>4058</v>
      </c>
      <c r="H75" s="1" t="s">
        <v>7256</v>
      </c>
      <c r="I75" s="1">
        <v>182798.39711232</v>
      </c>
      <c r="J75" s="1" t="s">
        <v>7257</v>
      </c>
      <c r="K75" t="str">
        <f>VLOOKUP(Table1[[#This Row],[Customer_id]],Table4[],5,FALSE)</f>
        <v>Domiciliary</v>
      </c>
      <c r="L75" s="1" t="str">
        <f>VLOOKUP(Table1[[#This Row],[Customer_id]],Table4[],7,FALSE)</f>
        <v>346235,3076</v>
      </c>
      <c r="M75" s="1" t="e">
        <f>VLOOKUP(Table1[[#This Row],[Customer_id]],Table2[],4,FALSE)</f>
        <v>#N/A</v>
      </c>
      <c r="N75" s="1" t="str">
        <f>INDEX(Table3[Transaction type],MATCH(Table1[[#This Row],[Account Number]],Table3[Account Number],0))</f>
        <v>Checks</v>
      </c>
      <c r="O75" s="20">
        <f>INDEX(Table3[Date_of_transaction],MATCH(Table1[[#This Row],[Account Number]],Table3[Account Number],0))</f>
        <v>44561</v>
      </c>
      <c r="P75" s="19" t="str">
        <f>INDEX(Table3[Transaction Medium],MATCH(Table1[[#This Row],[Account Number]],Table3[Account Number],0))</f>
        <v>Informal Services</v>
      </c>
    </row>
    <row r="76" spans="1:16" x14ac:dyDescent="0.25">
      <c r="A76" s="1" t="s">
        <v>8963</v>
      </c>
      <c r="B76" s="2">
        <v>268424217</v>
      </c>
      <c r="C76" s="2" t="s">
        <v>221</v>
      </c>
      <c r="D76" s="8">
        <v>36685.5</v>
      </c>
      <c r="E76" s="1" t="str">
        <f ca="1">CHOOSE(RANDBETWEEN(1, 2), "Male","Female")</f>
        <v>Female</v>
      </c>
      <c r="F76" s="1" t="str">
        <f ca="1">CHOOSE(RANDBETWEEN(1, 5), "Farmer","Tailor","Student","Professor","Welder")</f>
        <v>Welder</v>
      </c>
      <c r="G76" s="1" t="str">
        <f ca="1">CHOOSE(RANDBETWEEN(1, 22), "Kano","Kwara","Imo","Lagos","Adamawa","Delta","Sokoto","Oyo","Osun","Abia","Cross River","Kaduna","Plateau","River","Abuja","Kogi","Edo","Anambra","Bayelsa","Benue","Ogun","Enugu")</f>
        <v>Kogi</v>
      </c>
      <c r="H76" s="9" t="s">
        <v>8964</v>
      </c>
      <c r="I76" s="9">
        <v>587185.79420699319</v>
      </c>
      <c r="J76" t="s">
        <v>8965</v>
      </c>
      <c r="K76" t="str">
        <f>VLOOKUP(Table1[[#This Row],[Customer_id]],Table4[],5,FALSE)</f>
        <v>Joint</v>
      </c>
      <c r="L76" s="1" t="str">
        <f>VLOOKUP(Table1[[#This Row],[Customer_id]],Table4[],7,FALSE)</f>
        <v>446286,7227</v>
      </c>
      <c r="M76" s="1" t="e">
        <f>VLOOKUP(Table1[[#This Row],[Customer_id]],Table2[],4,FALSE)</f>
        <v>#N/A</v>
      </c>
      <c r="N76" s="1" t="str">
        <f>INDEX(Table3[Transaction type],MATCH(Table1[[#This Row],[Account Number]],Table3[Account Number],0))</f>
        <v>Online Payment</v>
      </c>
      <c r="O76" s="20">
        <f>INDEX(Table3[Date_of_transaction],MATCH(Table1[[#This Row],[Account Number]],Table3[Account Number],0))</f>
        <v>44209</v>
      </c>
      <c r="P76" s="19" t="str">
        <f>INDEX(Table3[Transaction Medium],MATCH(Table1[[#This Row],[Account Number]],Table3[Account Number],0))</f>
        <v>Card</v>
      </c>
    </row>
    <row r="77" spans="1:16" x14ac:dyDescent="0.25">
      <c r="A77" s="1" t="s">
        <v>5166</v>
      </c>
      <c r="B77" s="2">
        <v>512435426</v>
      </c>
      <c r="C77" s="2" t="s">
        <v>189</v>
      </c>
      <c r="D77" s="4">
        <v>22425.75</v>
      </c>
      <c r="E77" s="1" t="s">
        <v>1094</v>
      </c>
      <c r="F77" s="1" t="s">
        <v>176</v>
      </c>
      <c r="G77" s="1" t="s">
        <v>4220</v>
      </c>
      <c r="H77" s="1" t="s">
        <v>5167</v>
      </c>
      <c r="I77" s="1">
        <v>703861.40591249999</v>
      </c>
      <c r="J77" s="1" t="s">
        <v>5168</v>
      </c>
      <c r="K77" t="str">
        <f>VLOOKUP(Table1[[#This Row],[Customer_id]],Table4[],5,FALSE)</f>
        <v>Current</v>
      </c>
      <c r="L77" s="1" t="str">
        <f>VLOOKUP(Table1[[#This Row],[Customer_id]],Table4[],7,FALSE)</f>
        <v>218904,1336</v>
      </c>
      <c r="M77" s="1" t="e">
        <f>VLOOKUP(Table1[[#This Row],[Customer_id]],Table2[],4,FALSE)</f>
        <v>#N/A</v>
      </c>
      <c r="N77" s="1" t="str">
        <f>INDEX(Table3[Transaction type],MATCH(Table1[[#This Row],[Account Number]],Table3[Account Number],0))</f>
        <v>Online Payment</v>
      </c>
      <c r="O77" s="20">
        <f>INDEX(Table3[Date_of_transaction],MATCH(Table1[[#This Row],[Account Number]],Table3[Account Number],0))</f>
        <v>44239</v>
      </c>
      <c r="P77" s="19" t="str">
        <f>INDEX(Table3[Transaction Medium],MATCH(Table1[[#This Row],[Account Number]],Table3[Account Number],0))</f>
        <v>Internet Banking</v>
      </c>
    </row>
    <row r="78" spans="1:16" x14ac:dyDescent="0.25">
      <c r="A78" s="1" t="s">
        <v>8686</v>
      </c>
      <c r="B78" s="2">
        <v>998752321</v>
      </c>
      <c r="C78" s="2" t="s">
        <v>189</v>
      </c>
      <c r="D78" s="4">
        <v>22425.75</v>
      </c>
      <c r="E78" s="1" t="s">
        <v>12</v>
      </c>
      <c r="F78" s="1" t="s">
        <v>399</v>
      </c>
      <c r="G78" s="1" t="s">
        <v>3820</v>
      </c>
      <c r="H78" s="1" t="s">
        <v>8687</v>
      </c>
      <c r="I78" s="1">
        <v>145258.32384</v>
      </c>
      <c r="J78" s="1" t="s">
        <v>8688</v>
      </c>
      <c r="K78" t="str">
        <f>VLOOKUP(Table1[[#This Row],[Customer_id]],Table4[],5,FALSE)</f>
        <v>Current</v>
      </c>
      <c r="L78" s="1" t="str">
        <f>VLOOKUP(Table1[[#This Row],[Customer_id]],Table4[],7,FALSE)</f>
        <v>113585,6925</v>
      </c>
      <c r="M78" s="1" t="e">
        <f>VLOOKUP(Table1[[#This Row],[Customer_id]],Table2[],4,FALSE)</f>
        <v>#N/A</v>
      </c>
      <c r="N78" s="1" t="str">
        <f>INDEX(Table3[Transaction type],MATCH(Table1[[#This Row],[Account Number]],Table3[Account Number],0))</f>
        <v>Money Transfer</v>
      </c>
      <c r="O78" s="20">
        <f>INDEX(Table3[Date_of_transaction],MATCH(Table1[[#This Row],[Account Number]],Table3[Account Number],0))</f>
        <v>44654</v>
      </c>
      <c r="P78" s="19" t="str">
        <f>INDEX(Table3[Transaction Medium],MATCH(Table1[[#This Row],[Account Number]],Table3[Account Number],0))</f>
        <v>Mobile</v>
      </c>
    </row>
    <row r="79" spans="1:16" x14ac:dyDescent="0.25">
      <c r="A79" s="1" t="s">
        <v>6618</v>
      </c>
      <c r="B79" s="2">
        <v>302995517</v>
      </c>
      <c r="C79" s="2" t="s">
        <v>869</v>
      </c>
      <c r="D79" s="4">
        <v>17312.25</v>
      </c>
      <c r="E79" s="1" t="s">
        <v>12</v>
      </c>
      <c r="F79" s="1" t="s">
        <v>1469</v>
      </c>
      <c r="G79" s="1" t="s">
        <v>4062</v>
      </c>
      <c r="H79" s="1" t="s">
        <v>6619</v>
      </c>
      <c r="I79" s="1">
        <v>469209.6669056</v>
      </c>
      <c r="J79" s="1" t="s">
        <v>6620</v>
      </c>
      <c r="K79" t="str">
        <f>VLOOKUP(Table1[[#This Row],[Customer_id]],Table4[],5,FALSE)</f>
        <v>Savings</v>
      </c>
      <c r="L79" s="1" t="str">
        <f>VLOOKUP(Table1[[#This Row],[Customer_id]],Table4[],7,FALSE)</f>
        <v>242808,6928</v>
      </c>
      <c r="M79" s="1" t="e">
        <f>VLOOKUP(Table1[[#This Row],[Customer_id]],Table2[],4,FALSE)</f>
        <v>#N/A</v>
      </c>
      <c r="N79" s="1" t="str">
        <f>INDEX(Table3[Transaction type],MATCH(Table1[[#This Row],[Account Number]],Table3[Account Number],0))</f>
        <v>Money Deposit</v>
      </c>
      <c r="O79" s="20">
        <f>INDEX(Table3[Date_of_transaction],MATCH(Table1[[#This Row],[Account Number]],Table3[Account Number],0))</f>
        <v>44451</v>
      </c>
      <c r="P79" s="19" t="str">
        <f>INDEX(Table3[Transaction Medium],MATCH(Table1[[#This Row],[Account Number]],Table3[Account Number],0))</f>
        <v>ATM</v>
      </c>
    </row>
    <row r="80" spans="1:16" x14ac:dyDescent="0.25">
      <c r="A80" s="1" t="s">
        <v>4111</v>
      </c>
      <c r="B80" s="2">
        <v>464585211</v>
      </c>
      <c r="C80" s="2" t="s">
        <v>380</v>
      </c>
      <c r="D80" s="4">
        <v>14390.25</v>
      </c>
      <c r="E80" s="1" t="s">
        <v>1094</v>
      </c>
      <c r="F80" s="1" t="s">
        <v>246</v>
      </c>
      <c r="G80" s="1" t="s">
        <v>4112</v>
      </c>
      <c r="H80" s="1" t="s">
        <v>4113</v>
      </c>
      <c r="I80" s="1">
        <v>15045.6081204</v>
      </c>
      <c r="J80" s="1" t="s">
        <v>4114</v>
      </c>
      <c r="K80" t="str">
        <f>VLOOKUP(Table1[[#This Row],[Customer_id]],Table4[],5,FALSE)</f>
        <v>Joint</v>
      </c>
      <c r="L80" s="1" t="str">
        <f>VLOOKUP(Table1[[#This Row],[Customer_id]],Table4[],7,FALSE)</f>
        <v>36326,8633</v>
      </c>
      <c r="M80" s="1" t="e">
        <f>VLOOKUP(Table1[[#This Row],[Customer_id]],Table2[],4,FALSE)</f>
        <v>#N/A</v>
      </c>
      <c r="N80" s="1" t="str">
        <f>INDEX(Table3[Transaction type],MATCH(Table1[[#This Row],[Account Number]],Table3[Account Number],0))</f>
        <v>Money Transfer</v>
      </c>
      <c r="O80" s="20">
        <f>INDEX(Table3[Date_of_transaction],MATCH(Table1[[#This Row],[Account Number]],Table3[Account Number],0))</f>
        <v>44568</v>
      </c>
      <c r="P80" s="19" t="str">
        <f>INDEX(Table3[Transaction Medium],MATCH(Table1[[#This Row],[Account Number]],Table3[Account Number],0))</f>
        <v>Mobile</v>
      </c>
    </row>
    <row r="81" spans="1:16" x14ac:dyDescent="0.25">
      <c r="A81" s="1" t="s">
        <v>2617</v>
      </c>
      <c r="B81" s="2">
        <v>542215836</v>
      </c>
      <c r="C81" s="2" t="s">
        <v>124</v>
      </c>
      <c r="D81" s="4">
        <v>14025</v>
      </c>
      <c r="E81" s="1" t="s">
        <v>12</v>
      </c>
      <c r="F81" s="1" t="s">
        <v>1336</v>
      </c>
      <c r="G81" s="1" t="s">
        <v>1964</v>
      </c>
      <c r="H81" s="1" t="s">
        <v>2618</v>
      </c>
      <c r="I81" s="1">
        <v>81560.594707199998</v>
      </c>
      <c r="J81" s="1" t="s">
        <v>2619</v>
      </c>
      <c r="K81" t="str">
        <f>VLOOKUP(Table1[[#This Row],[Customer_id]],Table4[],5,FALSE)</f>
        <v>Savings</v>
      </c>
      <c r="L81" s="1" t="str">
        <f>VLOOKUP(Table1[[#This Row],[Customer_id]],Table4[],7,FALSE)</f>
        <v>60765,1956</v>
      </c>
      <c r="M81" s="1" t="e">
        <f>VLOOKUP(Table1[[#This Row],[Customer_id]],Table2[],4,FALSE)</f>
        <v>#N/A</v>
      </c>
      <c r="N81" s="1" t="str">
        <f>INDEX(Table3[Transaction type],MATCH(Table1[[#This Row],[Account Number]],Table3[Account Number],0))</f>
        <v>Money Deposit</v>
      </c>
      <c r="O81" s="20">
        <f>INDEX(Table3[Date_of_transaction],MATCH(Table1[[#This Row],[Account Number]],Table3[Account Number],0))</f>
        <v>44459</v>
      </c>
      <c r="P81" s="19" t="str">
        <f>INDEX(Table3[Transaction Medium],MATCH(Table1[[#This Row],[Account Number]],Table3[Account Number],0))</f>
        <v>Bank</v>
      </c>
    </row>
    <row r="82" spans="1:16" x14ac:dyDescent="0.25">
      <c r="A82" s="1" t="s">
        <v>7898</v>
      </c>
      <c r="B82" s="2">
        <v>772851714</v>
      </c>
      <c r="C82" s="2" t="s">
        <v>129</v>
      </c>
      <c r="D82" s="4">
        <v>15120.75</v>
      </c>
      <c r="E82" s="1" t="s">
        <v>12</v>
      </c>
      <c r="F82" s="1" t="s">
        <v>814</v>
      </c>
      <c r="G82" s="1" t="s">
        <v>3583</v>
      </c>
      <c r="H82" s="1" t="s">
        <v>7899</v>
      </c>
      <c r="I82" s="1">
        <v>38213.683411680002</v>
      </c>
      <c r="J82" s="1" t="s">
        <v>4876</v>
      </c>
      <c r="K82" t="str">
        <f>VLOOKUP(Table1[[#This Row],[Customer_id]],Table4[],5,FALSE)</f>
        <v>Domiciliary</v>
      </c>
      <c r="L82" s="1" t="str">
        <f>VLOOKUP(Table1[[#This Row],[Customer_id]],Table4[],7,FALSE)</f>
        <v>227427,2964</v>
      </c>
      <c r="M82" s="1" t="e">
        <f>VLOOKUP(Table1[[#This Row],[Customer_id]],Table2[],4,FALSE)</f>
        <v>#N/A</v>
      </c>
      <c r="N82" s="1" t="str">
        <f>INDEX(Table3[Transaction type],MATCH(Table1[[#This Row],[Account Number]],Table3[Account Number],0))</f>
        <v>Cash Withdrawal</v>
      </c>
      <c r="O82" s="20">
        <f>INDEX(Table3[Date_of_transaction],MATCH(Table1[[#This Row],[Account Number]],Table3[Account Number],0))</f>
        <v>44496</v>
      </c>
      <c r="P82" s="19" t="str">
        <f>INDEX(Table3[Transaction Medium],MATCH(Table1[[#This Row],[Account Number]],Table3[Account Number],0))</f>
        <v>Bank</v>
      </c>
    </row>
    <row r="83" spans="1:16" x14ac:dyDescent="0.25">
      <c r="A83" s="1" t="s">
        <v>2025</v>
      </c>
      <c r="B83" s="2">
        <v>228862962</v>
      </c>
      <c r="C83" s="2" t="s">
        <v>298</v>
      </c>
      <c r="D83" s="4">
        <v>38131.5</v>
      </c>
      <c r="E83" s="1" t="s">
        <v>1094</v>
      </c>
      <c r="F83" s="1" t="s">
        <v>24</v>
      </c>
      <c r="G83" s="1" t="s">
        <v>1964</v>
      </c>
      <c r="H83" s="1" t="s">
        <v>2026</v>
      </c>
      <c r="I83" s="1">
        <v>890617.08801296004</v>
      </c>
      <c r="J83" s="1" t="s">
        <v>2027</v>
      </c>
      <c r="K83" t="str">
        <f>VLOOKUP(Table1[[#This Row],[Customer_id]],Table4[],5,FALSE)</f>
        <v>Joint</v>
      </c>
      <c r="L83" s="1" t="str">
        <f>VLOOKUP(Table1[[#This Row],[Customer_id]],Table4[],7,FALSE)</f>
        <v>66477,6801</v>
      </c>
      <c r="M83" s="1" t="e">
        <f>VLOOKUP(Table1[[#This Row],[Customer_id]],Table2[],4,FALSE)</f>
        <v>#N/A</v>
      </c>
      <c r="N83" s="1" t="str">
        <f>INDEX(Table3[Transaction type],MATCH(Table1[[#This Row],[Account Number]],Table3[Account Number],0))</f>
        <v>Online Payment</v>
      </c>
      <c r="O83" s="20">
        <f>INDEX(Table3[Date_of_transaction],MATCH(Table1[[#This Row],[Account Number]],Table3[Account Number],0))</f>
        <v>44381</v>
      </c>
      <c r="P83" s="19" t="str">
        <f>INDEX(Table3[Transaction Medium],MATCH(Table1[[#This Row],[Account Number]],Table3[Account Number],0))</f>
        <v>Card</v>
      </c>
    </row>
    <row r="84" spans="1:16" x14ac:dyDescent="0.25">
      <c r="A84" s="1" t="s">
        <v>7581</v>
      </c>
      <c r="B84" s="2">
        <v>924740704</v>
      </c>
      <c r="C84" s="2" t="s">
        <v>167</v>
      </c>
      <c r="D84" s="4">
        <v>18773.25</v>
      </c>
      <c r="E84" s="1" t="s">
        <v>12</v>
      </c>
      <c r="F84" s="1" t="s">
        <v>774</v>
      </c>
      <c r="G84" s="1" t="s">
        <v>4220</v>
      </c>
      <c r="H84" s="1" t="s">
        <v>7582</v>
      </c>
      <c r="I84" s="1">
        <v>57091.94712656</v>
      </c>
      <c r="J84" s="1" t="s">
        <v>7583</v>
      </c>
      <c r="K84" t="str">
        <f>VLOOKUP(Table1[[#This Row],[Customer_id]],Table4[],5,FALSE)</f>
        <v>Fixed Deposit</v>
      </c>
      <c r="L84" s="1" t="str">
        <f>VLOOKUP(Table1[[#This Row],[Customer_id]],Table4[],7,FALSE)</f>
        <v>146380,608</v>
      </c>
      <c r="M84" s="1" t="e">
        <f>VLOOKUP(Table1[[#This Row],[Customer_id]],Table2[],4,FALSE)</f>
        <v>#N/A</v>
      </c>
      <c r="N84" s="1" t="str">
        <f>INDEX(Table3[Transaction type],MATCH(Table1[[#This Row],[Account Number]],Table3[Account Number],0))</f>
        <v>Cash Withdrawal</v>
      </c>
      <c r="O84" s="20">
        <f>INDEX(Table3[Date_of_transaction],MATCH(Table1[[#This Row],[Account Number]],Table3[Account Number],0))</f>
        <v>44254</v>
      </c>
      <c r="P84" s="19" t="str">
        <f>INDEX(Table3[Transaction Medium],MATCH(Table1[[#This Row],[Account Number]],Table3[Account Number],0))</f>
        <v>ATM</v>
      </c>
    </row>
    <row r="85" spans="1:16" x14ac:dyDescent="0.25">
      <c r="A85" s="1" t="s">
        <v>6009</v>
      </c>
      <c r="B85" s="2">
        <v>151570772</v>
      </c>
      <c r="C85" s="2" t="s">
        <v>194</v>
      </c>
      <c r="D85" s="4">
        <v>30826.5</v>
      </c>
      <c r="E85" s="1" t="s">
        <v>12</v>
      </c>
      <c r="F85" s="1" t="s">
        <v>852</v>
      </c>
      <c r="G85" s="1" t="s">
        <v>4105</v>
      </c>
      <c r="H85" s="1" t="s">
        <v>6010</v>
      </c>
      <c r="I85" s="1">
        <v>576086.31507200003</v>
      </c>
      <c r="J85" s="1" t="s">
        <v>6011</v>
      </c>
      <c r="K85" t="str">
        <f>VLOOKUP(Table1[[#This Row],[Customer_id]],Table4[],5,FALSE)</f>
        <v>Domiciliary</v>
      </c>
      <c r="L85" s="1" t="str">
        <f>VLOOKUP(Table1[[#This Row],[Customer_id]],Table4[],7,FALSE)</f>
        <v>55235,7</v>
      </c>
      <c r="M85" s="1" t="e">
        <f>VLOOKUP(Table1[[#This Row],[Customer_id]],Table2[],4,FALSE)</f>
        <v>#N/A</v>
      </c>
      <c r="N85" s="1" t="str">
        <f>INDEX(Table3[Transaction type],MATCH(Table1[[#This Row],[Account Number]],Table3[Account Number],0))</f>
        <v>Money Deposit</v>
      </c>
      <c r="O85" s="20">
        <f>INDEX(Table3[Date_of_transaction],MATCH(Table1[[#This Row],[Account Number]],Table3[Account Number],0))</f>
        <v>44281</v>
      </c>
      <c r="P85" s="19" t="str">
        <f>INDEX(Table3[Transaction Medium],MATCH(Table1[[#This Row],[Account Number]],Table3[Account Number],0))</f>
        <v>Bank</v>
      </c>
    </row>
    <row r="86" spans="1:16" x14ac:dyDescent="0.25">
      <c r="A86" s="1" t="s">
        <v>5447</v>
      </c>
      <c r="B86" s="2">
        <v>174833834</v>
      </c>
      <c r="C86" s="2" t="s">
        <v>162</v>
      </c>
      <c r="D86" s="4">
        <v>15851.25</v>
      </c>
      <c r="E86" s="1" t="s">
        <v>1094</v>
      </c>
      <c r="F86" s="1" t="s">
        <v>1242</v>
      </c>
      <c r="G86" s="1" t="s">
        <v>4095</v>
      </c>
      <c r="H86" s="1" t="s">
        <v>5448</v>
      </c>
      <c r="I86" s="1">
        <v>74694.929759999999</v>
      </c>
      <c r="J86" s="1" t="s">
        <v>5449</v>
      </c>
      <c r="K86" t="str">
        <f>VLOOKUP(Table1[[#This Row],[Customer_id]],Table4[],5,FALSE)</f>
        <v>Savings</v>
      </c>
      <c r="L86" s="1" t="str">
        <f>VLOOKUP(Table1[[#This Row],[Customer_id]],Table4[],7,FALSE)</f>
        <v>95229,75</v>
      </c>
      <c r="M86" s="1" t="str">
        <f>VLOOKUP(Table1[[#This Row],[Customer_id]],Table2[],4,FALSE)</f>
        <v>N552450375</v>
      </c>
      <c r="N86" s="1" t="str">
        <f>INDEX(Table3[Transaction type],MATCH(Table1[[#This Row],[Account Number]],Table3[Account Number],0))</f>
        <v>Loan Payment</v>
      </c>
      <c r="O86" s="20">
        <f>INDEX(Table3[Date_of_transaction],MATCH(Table1[[#This Row],[Account Number]],Table3[Account Number],0))</f>
        <v>44213</v>
      </c>
      <c r="P86" s="19" t="str">
        <f>INDEX(Table3[Transaction Medium],MATCH(Table1[[#This Row],[Account Number]],Table3[Account Number],0))</f>
        <v>ACH</v>
      </c>
    </row>
    <row r="87" spans="1:16" x14ac:dyDescent="0.25">
      <c r="A87" s="1" t="s">
        <v>2277</v>
      </c>
      <c r="B87" s="2">
        <v>992396243</v>
      </c>
      <c r="C87" s="2" t="s">
        <v>57</v>
      </c>
      <c r="D87" s="4">
        <v>34113.75</v>
      </c>
      <c r="E87" s="1" t="s">
        <v>1094</v>
      </c>
      <c r="F87" s="1" t="s">
        <v>2278</v>
      </c>
      <c r="G87" s="1" t="s">
        <v>1964</v>
      </c>
      <c r="H87" s="1" t="s">
        <v>2279</v>
      </c>
      <c r="I87" s="1">
        <v>135325.34901599999</v>
      </c>
      <c r="J87" s="1" t="s">
        <v>2280</v>
      </c>
      <c r="K87" t="str">
        <f>VLOOKUP(Table1[[#This Row],[Customer_id]],Table4[],5,FALSE)</f>
        <v>Domiciliary</v>
      </c>
      <c r="L87" s="1" t="str">
        <f>VLOOKUP(Table1[[#This Row],[Customer_id]],Table4[],7,FALSE)</f>
        <v>60079,8848</v>
      </c>
      <c r="M87" s="1" t="e">
        <f>VLOOKUP(Table1[[#This Row],[Customer_id]],Table2[],4,FALSE)</f>
        <v>#N/A</v>
      </c>
      <c r="N87" s="1" t="str">
        <f>INDEX(Table3[Transaction type],MATCH(Table1[[#This Row],[Account Number]],Table3[Account Number],0))</f>
        <v>Money Transfer</v>
      </c>
      <c r="O87" s="20">
        <f>INDEX(Table3[Date_of_transaction],MATCH(Table1[[#This Row],[Account Number]],Table3[Account Number],0))</f>
        <v>44209</v>
      </c>
      <c r="P87" s="19" t="str">
        <f>INDEX(Table3[Transaction Medium],MATCH(Table1[[#This Row],[Account Number]],Table3[Account Number],0))</f>
        <v>Mobile</v>
      </c>
    </row>
    <row r="88" spans="1:16" x14ac:dyDescent="0.25">
      <c r="A88" s="1" t="s">
        <v>5655</v>
      </c>
      <c r="B88" s="2">
        <v>719469045</v>
      </c>
      <c r="C88" s="2" t="s">
        <v>101</v>
      </c>
      <c r="D88" s="4">
        <v>19138.5</v>
      </c>
      <c r="E88" s="1" t="s">
        <v>1094</v>
      </c>
      <c r="F88" s="1" t="s">
        <v>246</v>
      </c>
      <c r="G88" s="1" t="s">
        <v>4058</v>
      </c>
      <c r="H88" s="1" t="s">
        <v>5656</v>
      </c>
      <c r="I88" s="1">
        <v>323394.786792</v>
      </c>
      <c r="J88" s="1" t="s">
        <v>5657</v>
      </c>
      <c r="K88" t="str">
        <f>VLOOKUP(Table1[[#This Row],[Customer_id]],Table4[],5,FALSE)</f>
        <v>Joint</v>
      </c>
      <c r="L88" s="1" t="str">
        <f>VLOOKUP(Table1[[#This Row],[Customer_id]],Table4[],7,FALSE)</f>
        <v>121206,4908</v>
      </c>
      <c r="M88" s="1" t="e">
        <f>VLOOKUP(Table1[[#This Row],[Customer_id]],Table2[],4,FALSE)</f>
        <v>#N/A</v>
      </c>
      <c r="N88" s="1" t="str">
        <f>INDEX(Table3[Transaction type],MATCH(Table1[[#This Row],[Account Number]],Table3[Account Number],0))</f>
        <v>Money Transfer</v>
      </c>
      <c r="O88" s="20">
        <f>INDEX(Table3[Date_of_transaction],MATCH(Table1[[#This Row],[Account Number]],Table3[Account Number],0))</f>
        <v>44277</v>
      </c>
      <c r="P88" s="19" t="str">
        <f>INDEX(Table3[Transaction Medium],MATCH(Table1[[#This Row],[Account Number]],Table3[Account Number],0))</f>
        <v>ATM</v>
      </c>
    </row>
    <row r="89" spans="1:16" x14ac:dyDescent="0.25">
      <c r="A89" s="1" t="s">
        <v>924</v>
      </c>
      <c r="B89" s="2">
        <v>160327357</v>
      </c>
      <c r="C89" s="2" t="s">
        <v>180</v>
      </c>
      <c r="D89" s="4">
        <v>35940</v>
      </c>
      <c r="E89" s="1" t="s">
        <v>12</v>
      </c>
      <c r="F89" s="1" t="s">
        <v>340</v>
      </c>
      <c r="G89" s="1" t="s">
        <v>14</v>
      </c>
      <c r="H89" s="1" t="s">
        <v>925</v>
      </c>
      <c r="I89" s="1">
        <v>174471.51143688001</v>
      </c>
      <c r="J89" s="1" t="s">
        <v>926</v>
      </c>
      <c r="K89" t="str">
        <f>VLOOKUP(Table1[[#This Row],[Customer_id]],Table4[],5,FALSE)</f>
        <v>Joint</v>
      </c>
      <c r="L89" s="1" t="str">
        <f>VLOOKUP(Table1[[#This Row],[Customer_id]],Table4[],7,FALSE)</f>
        <v>252385,9107</v>
      </c>
      <c r="M89" s="1" t="e">
        <f>VLOOKUP(Table1[[#This Row],[Customer_id]],Table2[],4,FALSE)</f>
        <v>#N/A</v>
      </c>
      <c r="N89" s="1" t="str">
        <f>INDEX(Table3[Transaction type],MATCH(Table1[[#This Row],[Account Number]],Table3[Account Number],0))</f>
        <v>Online Payment</v>
      </c>
      <c r="O89" s="20">
        <f>INDEX(Table3[Date_of_transaction],MATCH(Table1[[#This Row],[Account Number]],Table3[Account Number],0))</f>
        <v>44342</v>
      </c>
      <c r="P89" s="19" t="str">
        <f>INDEX(Table3[Transaction Medium],MATCH(Table1[[#This Row],[Account Number]],Table3[Account Number],0))</f>
        <v>Mobile</v>
      </c>
    </row>
    <row r="90" spans="1:16" x14ac:dyDescent="0.25">
      <c r="A90" s="1" t="s">
        <v>2238</v>
      </c>
      <c r="B90" s="2">
        <v>101979748</v>
      </c>
      <c r="C90" s="2" t="s">
        <v>11</v>
      </c>
      <c r="D90" s="4">
        <v>36305.25</v>
      </c>
      <c r="E90" s="1" t="s">
        <v>1094</v>
      </c>
      <c r="F90" s="1" t="s">
        <v>591</v>
      </c>
      <c r="G90" s="1" t="s">
        <v>1964</v>
      </c>
      <c r="H90" s="1" t="s">
        <v>2239</v>
      </c>
      <c r="I90" s="1">
        <v>454672.41514464002</v>
      </c>
      <c r="J90" s="1" t="s">
        <v>2240</v>
      </c>
      <c r="K90" t="str">
        <f>VLOOKUP(Table1[[#This Row],[Customer_id]],Table4[],5,FALSE)</f>
        <v>Savings</v>
      </c>
      <c r="L90" s="1" t="str">
        <f>VLOOKUP(Table1[[#This Row],[Customer_id]],Table4[],7,FALSE)</f>
        <v>352957,968</v>
      </c>
      <c r="M90" s="1" t="str">
        <f>VLOOKUP(Table1[[#This Row],[Customer_id]],Table2[],4,FALSE)</f>
        <v>N882153624</v>
      </c>
      <c r="N90" s="1" t="str">
        <f>INDEX(Table3[Transaction type],MATCH(Table1[[#This Row],[Account Number]],Table3[Account Number],0))</f>
        <v>Loan Payment</v>
      </c>
      <c r="O90" s="20">
        <f>INDEX(Table3[Date_of_transaction],MATCH(Table1[[#This Row],[Account Number]],Table3[Account Number],0))</f>
        <v>44441</v>
      </c>
      <c r="P90" s="19" t="str">
        <f>INDEX(Table3[Transaction Medium],MATCH(Table1[[#This Row],[Account Number]],Table3[Account Number],0))</f>
        <v>ACH</v>
      </c>
    </row>
    <row r="91" spans="1:16" x14ac:dyDescent="0.25">
      <c r="A91" s="1" t="s">
        <v>4921</v>
      </c>
      <c r="B91" s="2">
        <v>466022540</v>
      </c>
      <c r="C91" s="2" t="s">
        <v>434</v>
      </c>
      <c r="D91" s="4">
        <v>28269.75</v>
      </c>
      <c r="E91" s="1" t="s">
        <v>1094</v>
      </c>
      <c r="F91" s="1" t="s">
        <v>1016</v>
      </c>
      <c r="G91" s="1" t="s">
        <v>4105</v>
      </c>
      <c r="H91" s="1" t="s">
        <v>4922</v>
      </c>
      <c r="I91" s="1">
        <v>373931.52372575999</v>
      </c>
      <c r="J91" s="1" t="s">
        <v>4923</v>
      </c>
      <c r="K91" t="str">
        <f>VLOOKUP(Table1[[#This Row],[Customer_id]],Table4[],5,FALSE)</f>
        <v>Current</v>
      </c>
      <c r="L91" s="1" t="str">
        <f>VLOOKUP(Table1[[#This Row],[Customer_id]],Table4[],7,FALSE)</f>
        <v>491409,5169</v>
      </c>
      <c r="M91" s="1" t="e">
        <f>VLOOKUP(Table1[[#This Row],[Customer_id]],Table2[],4,FALSE)</f>
        <v>#N/A</v>
      </c>
      <c r="N91" s="1" t="str">
        <f>INDEX(Table3[Transaction type],MATCH(Table1[[#This Row],[Account Number]],Table3[Account Number],0))</f>
        <v>Checks</v>
      </c>
      <c r="O91" s="20">
        <f>INDEX(Table3[Date_of_transaction],MATCH(Table1[[#This Row],[Account Number]],Table3[Account Number],0))</f>
        <v>44284</v>
      </c>
      <c r="P91" s="19" t="str">
        <f>INDEX(Table3[Transaction Medium],MATCH(Table1[[#This Row],[Account Number]],Table3[Account Number],0))</f>
        <v>Informal Services</v>
      </c>
    </row>
    <row r="92" spans="1:16" x14ac:dyDescent="0.25">
      <c r="A92" s="1" t="s">
        <v>8502</v>
      </c>
      <c r="B92" s="2">
        <v>616952413</v>
      </c>
      <c r="C92" s="2" t="s">
        <v>452</v>
      </c>
      <c r="D92" s="4">
        <v>26078.25</v>
      </c>
      <c r="E92" s="1" t="s">
        <v>12</v>
      </c>
      <c r="F92" s="1" t="s">
        <v>1220</v>
      </c>
      <c r="G92" s="1" t="s">
        <v>2773</v>
      </c>
      <c r="H92" s="1" t="s">
        <v>8503</v>
      </c>
      <c r="I92" s="1">
        <v>96018.077315160001</v>
      </c>
      <c r="J92" s="1" t="s">
        <v>8504</v>
      </c>
      <c r="K92" t="str">
        <f>VLOOKUP(Table1[[#This Row],[Customer_id]],Table4[],5,FALSE)</f>
        <v>Domiciliary</v>
      </c>
      <c r="L92" s="1" t="str">
        <f>VLOOKUP(Table1[[#This Row],[Customer_id]],Table4[],7,FALSE)</f>
        <v>196620,552</v>
      </c>
      <c r="M92" s="1" t="e">
        <f>VLOOKUP(Table1[[#This Row],[Customer_id]],Table2[],4,FALSE)</f>
        <v>#N/A</v>
      </c>
      <c r="N92" s="1" t="str">
        <f>INDEX(Table3[Transaction type],MATCH(Table1[[#This Row],[Account Number]],Table3[Account Number],0))</f>
        <v>Money Deposit</v>
      </c>
      <c r="O92" s="20">
        <f>INDEX(Table3[Date_of_transaction],MATCH(Table1[[#This Row],[Account Number]],Table3[Account Number],0))</f>
        <v>44324</v>
      </c>
      <c r="P92" s="19" t="str">
        <f>INDEX(Table3[Transaction Medium],MATCH(Table1[[#This Row],[Account Number]],Table3[Account Number],0))</f>
        <v>Bank</v>
      </c>
    </row>
    <row r="93" spans="1:16" x14ac:dyDescent="0.25">
      <c r="A93" s="1" t="s">
        <v>2833</v>
      </c>
      <c r="B93" s="2">
        <v>420775631</v>
      </c>
      <c r="C93" s="2" t="s">
        <v>434</v>
      </c>
      <c r="D93" s="4">
        <v>28269.75</v>
      </c>
      <c r="E93" s="1" t="s">
        <v>1094</v>
      </c>
      <c r="F93" s="1" t="s">
        <v>1047</v>
      </c>
      <c r="G93" s="1" t="s">
        <v>2773</v>
      </c>
      <c r="H93" s="1" t="s">
        <v>2834</v>
      </c>
      <c r="I93" s="1">
        <v>226244.11729920001</v>
      </c>
      <c r="J93" s="1" t="s">
        <v>2835</v>
      </c>
      <c r="K93" t="str">
        <f>VLOOKUP(Table1[[#This Row],[Customer_id]],Table4[],5,FALSE)</f>
        <v>Domiciliary</v>
      </c>
      <c r="L93" s="1" t="str">
        <f>VLOOKUP(Table1[[#This Row],[Customer_id]],Table4[],7,FALSE)</f>
        <v>98968,4388</v>
      </c>
      <c r="M93" s="1" t="e">
        <f>VLOOKUP(Table1[[#This Row],[Customer_id]],Table2[],4,FALSE)</f>
        <v>#N/A</v>
      </c>
      <c r="N93" s="1" t="str">
        <f>INDEX(Table3[Transaction type],MATCH(Table1[[#This Row],[Account Number]],Table3[Account Number],0))</f>
        <v>Cash Withdrawal</v>
      </c>
      <c r="O93" s="20">
        <f>INDEX(Table3[Date_of_transaction],MATCH(Table1[[#This Row],[Account Number]],Table3[Account Number],0))</f>
        <v>44400</v>
      </c>
      <c r="P93" s="19" t="str">
        <f>INDEX(Table3[Transaction Medium],MATCH(Table1[[#This Row],[Account Number]],Table3[Account Number],0))</f>
        <v>ATM</v>
      </c>
    </row>
    <row r="94" spans="1:16" x14ac:dyDescent="0.25">
      <c r="A94" s="1" t="s">
        <v>1432</v>
      </c>
      <c r="B94" s="2">
        <v>17142593</v>
      </c>
      <c r="C94" s="2" t="s">
        <v>143</v>
      </c>
      <c r="D94" s="4">
        <v>34479</v>
      </c>
      <c r="E94" s="1" t="s">
        <v>1094</v>
      </c>
      <c r="F94" s="1" t="s">
        <v>721</v>
      </c>
      <c r="G94" s="1" t="s">
        <v>14</v>
      </c>
      <c r="H94" s="1" t="s">
        <v>1433</v>
      </c>
      <c r="I94" s="1">
        <v>280771.27375499997</v>
      </c>
      <c r="J94" s="1" t="s">
        <v>1434</v>
      </c>
      <c r="K94" t="str">
        <f>VLOOKUP(Table1[[#This Row],[Customer_id]],Table4[],5,FALSE)</f>
        <v>Domiciliary</v>
      </c>
      <c r="L94" s="1" t="str">
        <f>VLOOKUP(Table1[[#This Row],[Customer_id]],Table4[],7,FALSE)</f>
        <v>74408,6892</v>
      </c>
      <c r="M94" s="1" t="e">
        <f>VLOOKUP(Table1[[#This Row],[Customer_id]],Table2[],4,FALSE)</f>
        <v>#N/A</v>
      </c>
      <c r="N94" s="1" t="str">
        <f>INDEX(Table3[Transaction type],MATCH(Table1[[#This Row],[Account Number]],Table3[Account Number],0))</f>
        <v>Checks</v>
      </c>
      <c r="O94" s="20">
        <f>INDEX(Table3[Date_of_transaction],MATCH(Table1[[#This Row],[Account Number]],Table3[Account Number],0))</f>
        <v>44312</v>
      </c>
      <c r="P94" s="19" t="str">
        <f>INDEX(Table3[Transaction Medium],MATCH(Table1[[#This Row],[Account Number]],Table3[Account Number],0))</f>
        <v>Informal Services</v>
      </c>
    </row>
    <row r="95" spans="1:16" x14ac:dyDescent="0.25">
      <c r="A95" s="1" t="s">
        <v>961</v>
      </c>
      <c r="B95" s="2">
        <v>81816055</v>
      </c>
      <c r="C95" s="2" t="s">
        <v>470</v>
      </c>
      <c r="D95" s="4">
        <v>14755.5</v>
      </c>
      <c r="E95" s="1" t="s">
        <v>12</v>
      </c>
      <c r="F95" s="1" t="s">
        <v>340</v>
      </c>
      <c r="G95" s="1" t="s">
        <v>14</v>
      </c>
      <c r="H95" s="1" t="s">
        <v>962</v>
      </c>
      <c r="I95" s="1">
        <v>276007.12782719999</v>
      </c>
      <c r="J95" s="1" t="s">
        <v>963</v>
      </c>
      <c r="K95" t="str">
        <f>VLOOKUP(Table1[[#This Row],[Customer_id]],Table4[],5,FALSE)</f>
        <v>Savings</v>
      </c>
      <c r="L95" s="1" t="str">
        <f>VLOOKUP(Table1[[#This Row],[Customer_id]],Table4[],7,FALSE)</f>
        <v>233672,1876</v>
      </c>
      <c r="M95" s="1" t="e">
        <f>VLOOKUP(Table1[[#This Row],[Customer_id]],Table2[],4,FALSE)</f>
        <v>#N/A</v>
      </c>
      <c r="N95" s="1" t="str">
        <f>INDEX(Table3[Transaction type],MATCH(Table1[[#This Row],[Account Number]],Table3[Account Number],0))</f>
        <v>Online Payment</v>
      </c>
      <c r="O95" s="20">
        <f>INDEX(Table3[Date_of_transaction],MATCH(Table1[[#This Row],[Account Number]],Table3[Account Number],0))</f>
        <v>44568</v>
      </c>
      <c r="P95" s="19" t="str">
        <f>INDEX(Table3[Transaction Medium],MATCH(Table1[[#This Row],[Account Number]],Table3[Account Number],0))</f>
        <v>Card</v>
      </c>
    </row>
    <row r="96" spans="1:16" x14ac:dyDescent="0.25">
      <c r="A96" s="1" t="s">
        <v>8784</v>
      </c>
      <c r="B96" s="2">
        <v>969029741</v>
      </c>
      <c r="C96" s="2" t="s">
        <v>309</v>
      </c>
      <c r="D96" s="4">
        <v>27904.5</v>
      </c>
      <c r="E96" s="1" t="s">
        <v>12</v>
      </c>
      <c r="F96" s="1" t="s">
        <v>1840</v>
      </c>
      <c r="G96" s="1" t="s">
        <v>3820</v>
      </c>
      <c r="H96" s="1" t="s">
        <v>8785</v>
      </c>
      <c r="I96" s="1">
        <v>102569.286521</v>
      </c>
      <c r="J96" s="1" t="s">
        <v>8786</v>
      </c>
      <c r="K96" t="str">
        <f>VLOOKUP(Table1[[#This Row],[Customer_id]],Table4[],5,FALSE)</f>
        <v>Joint</v>
      </c>
      <c r="L96" s="1" t="str">
        <f>VLOOKUP(Table1[[#This Row],[Customer_id]],Table4[],7,FALSE)</f>
        <v>67982,4639</v>
      </c>
      <c r="M96" s="1" t="e">
        <f>VLOOKUP(Table1[[#This Row],[Customer_id]],Table2[],4,FALSE)</f>
        <v>#N/A</v>
      </c>
      <c r="N96" s="1" t="str">
        <f>INDEX(Table3[Transaction type],MATCH(Table1[[#This Row],[Account Number]],Table3[Account Number],0))</f>
        <v>Money Transfer</v>
      </c>
      <c r="O96" s="20">
        <f>INDEX(Table3[Date_of_transaction],MATCH(Table1[[#This Row],[Account Number]],Table3[Account Number],0))</f>
        <v>44525</v>
      </c>
      <c r="P96" s="19" t="str">
        <f>INDEX(Table3[Transaction Medium],MATCH(Table1[[#This Row],[Account Number]],Table3[Account Number],0))</f>
        <v>Bank</v>
      </c>
    </row>
    <row r="97" spans="1:16" x14ac:dyDescent="0.25">
      <c r="A97" s="1" t="s">
        <v>2772</v>
      </c>
      <c r="B97" s="2">
        <v>372447587</v>
      </c>
      <c r="C97" s="2" t="s">
        <v>309</v>
      </c>
      <c r="D97" s="4">
        <v>27904.5</v>
      </c>
      <c r="E97" s="1" t="s">
        <v>1094</v>
      </c>
      <c r="F97" s="1" t="s">
        <v>327</v>
      </c>
      <c r="G97" s="1" t="s">
        <v>2773</v>
      </c>
      <c r="H97" s="1" t="s">
        <v>2774</v>
      </c>
      <c r="I97" s="1">
        <v>279034.31836799998</v>
      </c>
      <c r="J97" s="1" t="s">
        <v>2775</v>
      </c>
      <c r="K97" t="str">
        <f>VLOOKUP(Table1[[#This Row],[Customer_id]],Table4[],5,FALSE)</f>
        <v>Corporate</v>
      </c>
      <c r="L97" s="1" t="str">
        <f>VLOOKUP(Table1[[#This Row],[Customer_id]],Table4[],7,FALSE)</f>
        <v>92225,5796</v>
      </c>
      <c r="M97" s="1" t="e">
        <f>VLOOKUP(Table1[[#This Row],[Customer_id]],Table2[],4,FALSE)</f>
        <v>#N/A</v>
      </c>
      <c r="N97" s="1" t="str">
        <f>INDEX(Table3[Transaction type],MATCH(Table1[[#This Row],[Account Number]],Table3[Account Number],0))</f>
        <v>Cash Withdrawal</v>
      </c>
      <c r="O97" s="20">
        <f>INDEX(Table3[Date_of_transaction],MATCH(Table1[[#This Row],[Account Number]],Table3[Account Number],0))</f>
        <v>44337</v>
      </c>
      <c r="P97" s="19" t="str">
        <f>INDEX(Table3[Transaction Medium],MATCH(Table1[[#This Row],[Account Number]],Table3[Account Number],0))</f>
        <v>ATM</v>
      </c>
    </row>
    <row r="98" spans="1:16" x14ac:dyDescent="0.25">
      <c r="A98" s="1" t="s">
        <v>3968</v>
      </c>
      <c r="B98" s="2">
        <v>330775749</v>
      </c>
      <c r="C98" s="2" t="s">
        <v>77</v>
      </c>
      <c r="D98" s="4">
        <v>23521.5</v>
      </c>
      <c r="E98" s="1" t="s">
        <v>1094</v>
      </c>
      <c r="F98" s="1" t="s">
        <v>53</v>
      </c>
      <c r="G98" s="1" t="s">
        <v>3820</v>
      </c>
      <c r="H98" s="1" t="s">
        <v>903</v>
      </c>
      <c r="I98" s="1">
        <v>0</v>
      </c>
      <c r="J98" s="1" t="s">
        <v>3969</v>
      </c>
      <c r="K98" t="str">
        <f>VLOOKUP(Table1[[#This Row],[Customer_id]],Table4[],5,FALSE)</f>
        <v>Corporate</v>
      </c>
      <c r="L98" s="1" t="str">
        <f>VLOOKUP(Table1[[#This Row],[Customer_id]],Table4[],7,FALSE)</f>
        <v>205568,3328</v>
      </c>
      <c r="M98" s="1" t="e">
        <f>VLOOKUP(Table1[[#This Row],[Customer_id]],Table2[],4,FALSE)</f>
        <v>#N/A</v>
      </c>
      <c r="N98" s="1" t="str">
        <f>INDEX(Table3[Transaction type],MATCH(Table1[[#This Row],[Account Number]],Table3[Account Number],0))</f>
        <v>Money Deposit</v>
      </c>
      <c r="O98" s="20">
        <f>INDEX(Table3[Date_of_transaction],MATCH(Table1[[#This Row],[Account Number]],Table3[Account Number],0))</f>
        <v>44575</v>
      </c>
      <c r="P98" s="19" t="str">
        <f>INDEX(Table3[Transaction Medium],MATCH(Table1[[#This Row],[Account Number]],Table3[Account Number],0))</f>
        <v>Bank</v>
      </c>
    </row>
    <row r="99" spans="1:16" x14ac:dyDescent="0.25">
      <c r="A99" s="1" t="s">
        <v>2061</v>
      </c>
      <c r="B99" s="2">
        <v>536250463</v>
      </c>
      <c r="C99" s="2" t="s">
        <v>162</v>
      </c>
      <c r="D99" s="4">
        <v>15851.25</v>
      </c>
      <c r="E99" s="1" t="s">
        <v>1094</v>
      </c>
      <c r="F99" s="1" t="s">
        <v>784</v>
      </c>
      <c r="G99" s="1" t="s">
        <v>1964</v>
      </c>
      <c r="H99" s="1" t="s">
        <v>2062</v>
      </c>
      <c r="I99" s="1">
        <v>294704.7072</v>
      </c>
      <c r="J99" s="1" t="s">
        <v>2063</v>
      </c>
      <c r="K99" t="str">
        <f>VLOOKUP(Table1[[#This Row],[Customer_id]],Table4[],5,FALSE)</f>
        <v>Corporate</v>
      </c>
      <c r="L99" s="1" t="str">
        <f>VLOOKUP(Table1[[#This Row],[Customer_id]],Table4[],7,FALSE)</f>
        <v>362306,1756</v>
      </c>
      <c r="M99" s="1" t="e">
        <f>VLOOKUP(Table1[[#This Row],[Customer_id]],Table2[],4,FALSE)</f>
        <v>#N/A</v>
      </c>
      <c r="N99" s="1" t="str">
        <f>INDEX(Table3[Transaction type],MATCH(Table1[[#This Row],[Account Number]],Table3[Account Number],0))</f>
        <v>Money Transfer</v>
      </c>
      <c r="O99" s="20">
        <f>INDEX(Table3[Date_of_transaction],MATCH(Table1[[#This Row],[Account Number]],Table3[Account Number],0))</f>
        <v>44430</v>
      </c>
      <c r="P99" s="19" t="str">
        <f>INDEX(Table3[Transaction Medium],MATCH(Table1[[#This Row],[Account Number]],Table3[Account Number],0))</f>
        <v>Mobile</v>
      </c>
    </row>
    <row r="100" spans="1:16" x14ac:dyDescent="0.25">
      <c r="A100" s="1" t="s">
        <v>6120</v>
      </c>
      <c r="B100" s="2">
        <v>268405505</v>
      </c>
      <c r="C100" s="2" t="s">
        <v>568</v>
      </c>
      <c r="D100" s="4">
        <v>25713</v>
      </c>
      <c r="E100" s="1" t="s">
        <v>12</v>
      </c>
      <c r="F100" s="1" t="s">
        <v>794</v>
      </c>
      <c r="G100" s="1" t="s">
        <v>4084</v>
      </c>
      <c r="H100" s="1" t="s">
        <v>6121</v>
      </c>
      <c r="I100" s="1">
        <v>221825.8905984</v>
      </c>
      <c r="J100" s="1" t="s">
        <v>6122</v>
      </c>
      <c r="K100" t="str">
        <f>VLOOKUP(Table1[[#This Row],[Customer_id]],Table4[],5,FALSE)</f>
        <v>Corporate</v>
      </c>
      <c r="L100" s="1" t="str">
        <f>VLOOKUP(Table1[[#This Row],[Customer_id]],Table4[],7,FALSE)</f>
        <v>291240,7188</v>
      </c>
      <c r="M100" s="1" t="str">
        <f>VLOOKUP(Table1[[#This Row],[Customer_id]],Table2[],4,FALSE)</f>
        <v>N1016372,58</v>
      </c>
      <c r="N100" s="1" t="str">
        <f>INDEX(Table3[Transaction type],MATCH(Table1[[#This Row],[Account Number]],Table3[Account Number],0))</f>
        <v>Loan Payment</v>
      </c>
      <c r="O100" s="20">
        <f>INDEX(Table3[Date_of_transaction],MATCH(Table1[[#This Row],[Account Number]],Table3[Account Number],0))</f>
        <v>44617</v>
      </c>
      <c r="P100" s="19" t="str">
        <f>INDEX(Table3[Transaction Medium],MATCH(Table1[[#This Row],[Account Number]],Table3[Account Number],0))</f>
        <v>ACH</v>
      </c>
    </row>
    <row r="101" spans="1:16" x14ac:dyDescent="0.25">
      <c r="A101" s="1" t="s">
        <v>762</v>
      </c>
      <c r="B101" s="2">
        <v>748656439</v>
      </c>
      <c r="C101" s="2" t="s">
        <v>479</v>
      </c>
      <c r="D101" s="4">
        <v>33383.25</v>
      </c>
      <c r="E101" s="1" t="s">
        <v>12</v>
      </c>
      <c r="F101" s="1" t="s">
        <v>763</v>
      </c>
      <c r="G101" s="1" t="s">
        <v>14</v>
      </c>
      <c r="H101" s="1" t="s">
        <v>764</v>
      </c>
      <c r="I101" s="1">
        <v>105321.1465728</v>
      </c>
      <c r="J101" s="1" t="s">
        <v>765</v>
      </c>
      <c r="K101" t="str">
        <f>VLOOKUP(Table1[[#This Row],[Customer_id]],Table4[],5,FALSE)</f>
        <v>Joint</v>
      </c>
      <c r="L101" s="1" t="str">
        <f>VLOOKUP(Table1[[#This Row],[Customer_id]],Table4[],7,FALSE)</f>
        <v>58211,5716</v>
      </c>
      <c r="M101" s="1" t="e">
        <f>VLOOKUP(Table1[[#This Row],[Customer_id]],Table2[],4,FALSE)</f>
        <v>#N/A</v>
      </c>
      <c r="N101" s="1" t="str">
        <f>INDEX(Table3[Transaction type],MATCH(Table1[[#This Row],[Account Number]],Table3[Account Number],0))</f>
        <v>Money Transfer</v>
      </c>
      <c r="O101" s="20">
        <f>INDEX(Table3[Date_of_transaction],MATCH(Table1[[#This Row],[Account Number]],Table3[Account Number],0))</f>
        <v>44200</v>
      </c>
      <c r="P101" s="19" t="str">
        <f>INDEX(Table3[Transaction Medium],MATCH(Table1[[#This Row],[Account Number]],Table3[Account Number],0))</f>
        <v>Mobile</v>
      </c>
    </row>
    <row r="102" spans="1:16" x14ac:dyDescent="0.25">
      <c r="A102" s="1" t="s">
        <v>1422</v>
      </c>
      <c r="B102" s="2">
        <v>842020221</v>
      </c>
      <c r="C102" s="2" t="s">
        <v>217</v>
      </c>
      <c r="D102" s="4">
        <v>38496.75</v>
      </c>
      <c r="E102" s="1" t="s">
        <v>1094</v>
      </c>
      <c r="F102" s="1" t="s">
        <v>784</v>
      </c>
      <c r="G102" s="1" t="s">
        <v>14</v>
      </c>
      <c r="H102" s="1" t="s">
        <v>1423</v>
      </c>
      <c r="I102" s="1">
        <v>17439.309023760001</v>
      </c>
      <c r="J102" s="1" t="s">
        <v>1424</v>
      </c>
      <c r="K102" t="str">
        <f>VLOOKUP(Table1[[#This Row],[Customer_id]],Table4[],5,FALSE)</f>
        <v>Savings</v>
      </c>
      <c r="L102" s="1" t="str">
        <f>VLOOKUP(Table1[[#This Row],[Customer_id]],Table4[],7,FALSE)</f>
        <v>410710,56</v>
      </c>
      <c r="M102" s="1" t="e">
        <f>VLOOKUP(Table1[[#This Row],[Customer_id]],Table2[],4,FALSE)</f>
        <v>#N/A</v>
      </c>
      <c r="N102" s="1" t="str">
        <f>INDEX(Table3[Transaction type],MATCH(Table1[[#This Row],[Account Number]],Table3[Account Number],0))</f>
        <v>Online Payment</v>
      </c>
      <c r="O102" s="20">
        <f>INDEX(Table3[Date_of_transaction],MATCH(Table1[[#This Row],[Account Number]],Table3[Account Number],0))</f>
        <v>44590</v>
      </c>
      <c r="P102" s="19" t="str">
        <f>INDEX(Table3[Transaction Medium],MATCH(Table1[[#This Row],[Account Number]],Table3[Account Number],0))</f>
        <v>Card</v>
      </c>
    </row>
    <row r="103" spans="1:16" x14ac:dyDescent="0.25">
      <c r="A103" s="1" t="s">
        <v>4758</v>
      </c>
      <c r="B103" s="2">
        <v>930816191</v>
      </c>
      <c r="C103" s="2" t="s">
        <v>226</v>
      </c>
      <c r="D103" s="4">
        <v>31557</v>
      </c>
      <c r="E103" s="1" t="s">
        <v>1094</v>
      </c>
      <c r="F103" s="1" t="s">
        <v>290</v>
      </c>
      <c r="G103" s="1" t="s">
        <v>4099</v>
      </c>
      <c r="H103" s="1" t="s">
        <v>4759</v>
      </c>
      <c r="I103" s="1">
        <v>708475.08701969997</v>
      </c>
      <c r="J103" s="1" t="s">
        <v>4760</v>
      </c>
      <c r="K103" t="str">
        <f>VLOOKUP(Table1[[#This Row],[Customer_id]],Table4[],5,FALSE)</f>
        <v>Current</v>
      </c>
      <c r="L103" s="1" t="str">
        <f>VLOOKUP(Table1[[#This Row],[Customer_id]],Table4[],7,FALSE)</f>
        <v>98374,083</v>
      </c>
      <c r="M103" s="1" t="e">
        <f>VLOOKUP(Table1[[#This Row],[Customer_id]],Table2[],4,FALSE)</f>
        <v>#N/A</v>
      </c>
      <c r="N103" s="1" t="str">
        <f>INDEX(Table3[Transaction type],MATCH(Table1[[#This Row],[Account Number]],Table3[Account Number],0))</f>
        <v>Cash Withdrawal</v>
      </c>
      <c r="O103" s="20">
        <f>INDEX(Table3[Date_of_transaction],MATCH(Table1[[#This Row],[Account Number]],Table3[Account Number],0))</f>
        <v>44465</v>
      </c>
      <c r="P103" s="19" t="str">
        <f>INDEX(Table3[Transaction Medium],MATCH(Table1[[#This Row],[Account Number]],Table3[Account Number],0))</f>
        <v>ATM</v>
      </c>
    </row>
    <row r="104" spans="1:16" x14ac:dyDescent="0.25">
      <c r="A104" s="1" t="s">
        <v>6565</v>
      </c>
      <c r="B104" s="2">
        <v>22939715</v>
      </c>
      <c r="C104" s="2" t="s">
        <v>18</v>
      </c>
      <c r="D104" s="4">
        <v>33018</v>
      </c>
      <c r="E104" s="1" t="s">
        <v>12</v>
      </c>
      <c r="F104" s="1" t="s">
        <v>68</v>
      </c>
      <c r="G104" s="1" t="s">
        <v>4084</v>
      </c>
      <c r="H104" s="1" t="s">
        <v>6566</v>
      </c>
      <c r="I104" s="1">
        <v>182791.79088300001</v>
      </c>
      <c r="J104" s="1" t="s">
        <v>6567</v>
      </c>
      <c r="K104" t="str">
        <f>VLOOKUP(Table1[[#This Row],[Customer_id]],Table4[],5,FALSE)</f>
        <v>Domiciliary</v>
      </c>
      <c r="L104" s="1" t="str">
        <f>VLOOKUP(Table1[[#This Row],[Customer_id]],Table4[],7,FALSE)</f>
        <v>343263,7974</v>
      </c>
      <c r="M104" s="1" t="e">
        <f>VLOOKUP(Table1[[#This Row],[Customer_id]],Table2[],4,FALSE)</f>
        <v>#N/A</v>
      </c>
      <c r="N104" s="1" t="str">
        <f>INDEX(Table3[Transaction type],MATCH(Table1[[#This Row],[Account Number]],Table3[Account Number],0))</f>
        <v>Cash Withdrawal</v>
      </c>
      <c r="O104" s="20">
        <f>INDEX(Table3[Date_of_transaction],MATCH(Table1[[#This Row],[Account Number]],Table3[Account Number],0))</f>
        <v>44549</v>
      </c>
      <c r="P104" s="19" t="str">
        <f>INDEX(Table3[Transaction Medium],MATCH(Table1[[#This Row],[Account Number]],Table3[Account Number],0))</f>
        <v>ATM</v>
      </c>
    </row>
    <row r="105" spans="1:16" x14ac:dyDescent="0.25">
      <c r="A105" s="1" t="s">
        <v>2791</v>
      </c>
      <c r="B105" s="2">
        <v>330939456</v>
      </c>
      <c r="C105" s="2" t="s">
        <v>380</v>
      </c>
      <c r="D105" s="4">
        <v>14390.25</v>
      </c>
      <c r="E105" s="1" t="s">
        <v>1094</v>
      </c>
      <c r="F105" s="1" t="s">
        <v>1746</v>
      </c>
      <c r="G105" s="1" t="s">
        <v>2773</v>
      </c>
      <c r="H105" s="1" t="s">
        <v>2792</v>
      </c>
      <c r="I105" s="1">
        <v>305644.7116632</v>
      </c>
      <c r="J105" s="1" t="s">
        <v>2793</v>
      </c>
      <c r="K105" t="str">
        <f>VLOOKUP(Table1[[#This Row],[Customer_id]],Table4[],5,FALSE)</f>
        <v>Joint</v>
      </c>
      <c r="L105" s="1" t="str">
        <f>VLOOKUP(Table1[[#This Row],[Customer_id]],Table4[],7,FALSE)</f>
        <v>327053,3511</v>
      </c>
      <c r="M105" s="1" t="e">
        <f>VLOOKUP(Table1[[#This Row],[Customer_id]],Table2[],4,FALSE)</f>
        <v>#N/A</v>
      </c>
      <c r="N105" s="1" t="str">
        <f>INDEX(Table3[Transaction type],MATCH(Table1[[#This Row],[Account Number]],Table3[Account Number],0))</f>
        <v>Money Deposit</v>
      </c>
      <c r="O105" s="20">
        <f>INDEX(Table3[Date_of_transaction],MATCH(Table1[[#This Row],[Account Number]],Table3[Account Number],0))</f>
        <v>44560</v>
      </c>
      <c r="P105" s="19" t="str">
        <f>INDEX(Table3[Transaction Medium],MATCH(Table1[[#This Row],[Account Number]],Table3[Account Number],0))</f>
        <v>Bank</v>
      </c>
    </row>
    <row r="106" spans="1:16" x14ac:dyDescent="0.25">
      <c r="A106" s="1" t="s">
        <v>2333</v>
      </c>
      <c r="B106" s="2">
        <v>370740071</v>
      </c>
      <c r="C106" s="2" t="s">
        <v>606</v>
      </c>
      <c r="D106" s="4">
        <v>23886.75</v>
      </c>
      <c r="E106" s="1" t="s">
        <v>1094</v>
      </c>
      <c r="F106" s="1" t="s">
        <v>852</v>
      </c>
      <c r="G106" s="1" t="s">
        <v>1964</v>
      </c>
      <c r="H106" s="1" t="s">
        <v>2334</v>
      </c>
      <c r="I106" s="1">
        <v>383293.80334079999</v>
      </c>
      <c r="J106" s="1" t="s">
        <v>2335</v>
      </c>
      <c r="K106" t="str">
        <f>VLOOKUP(Table1[[#This Row],[Customer_id]],Table4[],5,FALSE)</f>
        <v>Fixed Deposit</v>
      </c>
      <c r="L106" s="1" t="str">
        <f>VLOOKUP(Table1[[#This Row],[Customer_id]],Table4[],7,FALSE)</f>
        <v>113678,37</v>
      </c>
      <c r="M106" s="1" t="e">
        <f>VLOOKUP(Table1[[#This Row],[Customer_id]],Table2[],4,FALSE)</f>
        <v>#N/A</v>
      </c>
      <c r="N106" s="1" t="str">
        <f>INDEX(Table3[Transaction type],MATCH(Table1[[#This Row],[Account Number]],Table3[Account Number],0))</f>
        <v>Checks</v>
      </c>
      <c r="O106" s="20">
        <f>INDEX(Table3[Date_of_transaction],MATCH(Table1[[#This Row],[Account Number]],Table3[Account Number],0))</f>
        <v>44408</v>
      </c>
      <c r="P106" s="19" t="str">
        <f>INDEX(Table3[Transaction Medium],MATCH(Table1[[#This Row],[Account Number]],Table3[Account Number],0))</f>
        <v>Bank</v>
      </c>
    </row>
    <row r="107" spans="1:16" x14ac:dyDescent="0.25">
      <c r="A107" s="1" t="s">
        <v>2333</v>
      </c>
      <c r="B107" s="2">
        <v>218163207</v>
      </c>
      <c r="C107" s="2" t="s">
        <v>33</v>
      </c>
      <c r="D107" s="4">
        <v>13659.75</v>
      </c>
      <c r="E107" s="1" t="s">
        <v>12</v>
      </c>
      <c r="F107" s="1" t="s">
        <v>155</v>
      </c>
      <c r="G107" s="1" t="s">
        <v>3058</v>
      </c>
      <c r="H107" s="1" t="s">
        <v>7722</v>
      </c>
      <c r="I107" s="1">
        <v>83559.442821119999</v>
      </c>
      <c r="J107" s="1" t="s">
        <v>7723</v>
      </c>
      <c r="K107" t="str">
        <f>VLOOKUP(Table1[[#This Row],[Customer_id]],Table4[],5,FALSE)</f>
        <v>Fixed Deposit</v>
      </c>
      <c r="L107" s="1" t="str">
        <f>VLOOKUP(Table1[[#This Row],[Customer_id]],Table4[],7,FALSE)</f>
        <v>113678,37</v>
      </c>
      <c r="M107" s="1" t="e">
        <f>VLOOKUP(Table1[[#This Row],[Customer_id]],Table2[],4,FALSE)</f>
        <v>#N/A</v>
      </c>
      <c r="N107" s="1" t="str">
        <f>INDEX(Table3[Transaction type],MATCH(Table1[[#This Row],[Account Number]],Table3[Account Number],0))</f>
        <v>Money Deposit</v>
      </c>
      <c r="O107" s="20">
        <f>INDEX(Table3[Date_of_transaction],MATCH(Table1[[#This Row],[Account Number]],Table3[Account Number],0))</f>
        <v>44247</v>
      </c>
      <c r="P107" s="19" t="str">
        <f>INDEX(Table3[Transaction Medium],MATCH(Table1[[#This Row],[Account Number]],Table3[Account Number],0))</f>
        <v>ATM</v>
      </c>
    </row>
    <row r="108" spans="1:16" x14ac:dyDescent="0.25">
      <c r="A108" s="1" t="s">
        <v>3466</v>
      </c>
      <c r="B108" s="2">
        <v>375118877</v>
      </c>
      <c r="C108" s="2" t="s">
        <v>273</v>
      </c>
      <c r="D108" s="4">
        <v>20964.75</v>
      </c>
      <c r="E108" s="1" t="s">
        <v>1094</v>
      </c>
      <c r="F108" s="1" t="s">
        <v>2112</v>
      </c>
      <c r="G108" s="1" t="s">
        <v>3331</v>
      </c>
      <c r="H108" s="1" t="s">
        <v>3467</v>
      </c>
      <c r="I108" s="1">
        <v>458017.49876256002</v>
      </c>
      <c r="J108" s="1" t="s">
        <v>3468</v>
      </c>
      <c r="K108" t="str">
        <f>VLOOKUP(Table1[[#This Row],[Customer_id]],Table4[],5,FALSE)</f>
        <v>Savings</v>
      </c>
      <c r="L108" s="1" t="str">
        <f>VLOOKUP(Table1[[#This Row],[Customer_id]],Table4[],7,FALSE)</f>
        <v>331797,03</v>
      </c>
      <c r="M108" s="1" t="e">
        <f>VLOOKUP(Table1[[#This Row],[Customer_id]],Table2[],4,FALSE)</f>
        <v>#N/A</v>
      </c>
      <c r="N108" s="1" t="str">
        <f>INDEX(Table3[Transaction type],MATCH(Table1[[#This Row],[Account Number]],Table3[Account Number],0))</f>
        <v>Checks</v>
      </c>
      <c r="O108" s="20">
        <f>INDEX(Table3[Date_of_transaction],MATCH(Table1[[#This Row],[Account Number]],Table3[Account Number],0))</f>
        <v>44222</v>
      </c>
      <c r="P108" s="19" t="str">
        <f>INDEX(Table3[Transaction Medium],MATCH(Table1[[#This Row],[Account Number]],Table3[Account Number],0))</f>
        <v>Informal Services</v>
      </c>
    </row>
    <row r="109" spans="1:16" x14ac:dyDescent="0.25">
      <c r="A109" s="1" t="s">
        <v>7321</v>
      </c>
      <c r="B109" s="2">
        <v>100254813</v>
      </c>
      <c r="C109" s="2" t="s">
        <v>77</v>
      </c>
      <c r="D109" s="4">
        <v>23521.5</v>
      </c>
      <c r="E109" s="1" t="s">
        <v>12</v>
      </c>
      <c r="F109" s="1" t="s">
        <v>344</v>
      </c>
      <c r="G109" s="1" t="s">
        <v>4058</v>
      </c>
      <c r="H109" s="1" t="s">
        <v>7322</v>
      </c>
      <c r="I109" s="1">
        <v>251540.15617500001</v>
      </c>
      <c r="J109" s="1" t="s">
        <v>7323</v>
      </c>
      <c r="K109" t="str">
        <f>VLOOKUP(Table1[[#This Row],[Customer_id]],Table4[],5,FALSE)</f>
        <v>Fixed Deposit</v>
      </c>
      <c r="L109" s="1" t="str">
        <f>VLOOKUP(Table1[[#This Row],[Customer_id]],Table4[],7,FALSE)</f>
        <v>67416,1488</v>
      </c>
      <c r="M109" s="1" t="e">
        <f>VLOOKUP(Table1[[#This Row],[Customer_id]],Table2[],4,FALSE)</f>
        <v>#N/A</v>
      </c>
      <c r="N109" s="1" t="str">
        <f>INDEX(Table3[Transaction type],MATCH(Table1[[#This Row],[Account Number]],Table3[Account Number],0))</f>
        <v>Money Transfer</v>
      </c>
      <c r="O109" s="20">
        <f>INDEX(Table3[Date_of_transaction],MATCH(Table1[[#This Row],[Account Number]],Table3[Account Number],0))</f>
        <v>44429</v>
      </c>
      <c r="P109" s="19" t="str">
        <f>INDEX(Table3[Transaction Medium],MATCH(Table1[[#This Row],[Account Number]],Table3[Account Number],0))</f>
        <v>Mobile</v>
      </c>
    </row>
    <row r="110" spans="1:16" x14ac:dyDescent="0.25">
      <c r="A110" s="1" t="s">
        <v>5828</v>
      </c>
      <c r="B110" s="2">
        <v>435998583</v>
      </c>
      <c r="C110" s="2" t="s">
        <v>217</v>
      </c>
      <c r="D110" s="4">
        <v>38496.75</v>
      </c>
      <c r="E110" s="1" t="s">
        <v>1094</v>
      </c>
      <c r="F110" s="1" t="s">
        <v>256</v>
      </c>
      <c r="G110" s="1" t="s">
        <v>4084</v>
      </c>
      <c r="H110" s="1" t="s">
        <v>5829</v>
      </c>
      <c r="I110" s="1">
        <v>110056.80900081999</v>
      </c>
      <c r="J110" s="1" t="s">
        <v>5830</v>
      </c>
      <c r="K110" t="str">
        <f>VLOOKUP(Table1[[#This Row],[Customer_id]],Table4[],5,FALSE)</f>
        <v>Joint</v>
      </c>
      <c r="L110" s="1" t="str">
        <f>VLOOKUP(Table1[[#This Row],[Customer_id]],Table4[],7,FALSE)</f>
        <v>208180,6272</v>
      </c>
      <c r="M110" s="1" t="e">
        <f>VLOOKUP(Table1[[#This Row],[Customer_id]],Table2[],4,FALSE)</f>
        <v>#N/A</v>
      </c>
      <c r="N110" s="1" t="str">
        <f>INDEX(Table3[Transaction type],MATCH(Table1[[#This Row],[Account Number]],Table3[Account Number],0))</f>
        <v>Cash Withdrawal</v>
      </c>
      <c r="O110" s="20">
        <f>INDEX(Table3[Date_of_transaction],MATCH(Table1[[#This Row],[Account Number]],Table3[Account Number],0))</f>
        <v>44565</v>
      </c>
      <c r="P110" s="19" t="str">
        <f>INDEX(Table3[Transaction Medium],MATCH(Table1[[#This Row],[Account Number]],Table3[Account Number],0))</f>
        <v>ATM</v>
      </c>
    </row>
    <row r="111" spans="1:16" x14ac:dyDescent="0.25">
      <c r="A111" s="1" t="s">
        <v>5593</v>
      </c>
      <c r="B111" s="2">
        <v>523307003</v>
      </c>
      <c r="C111" s="2" t="s">
        <v>452</v>
      </c>
      <c r="D111" s="4">
        <v>26078.25</v>
      </c>
      <c r="E111" s="1" t="s">
        <v>1094</v>
      </c>
      <c r="F111" s="1" t="s">
        <v>527</v>
      </c>
      <c r="G111" s="1" t="s">
        <v>4119</v>
      </c>
      <c r="H111" s="1" t="s">
        <v>5594</v>
      </c>
      <c r="I111" s="1">
        <v>239480.61793487999</v>
      </c>
      <c r="J111" s="1" t="s">
        <v>5595</v>
      </c>
      <c r="K111" t="str">
        <f>VLOOKUP(Table1[[#This Row],[Customer_id]],Table4[],5,FALSE)</f>
        <v>Domiciliary</v>
      </c>
      <c r="L111" s="1" t="str">
        <f>VLOOKUP(Table1[[#This Row],[Customer_id]],Table4[],7,FALSE)</f>
        <v>290141,1744</v>
      </c>
      <c r="M111" s="1" t="e">
        <f>VLOOKUP(Table1[[#This Row],[Customer_id]],Table2[],4,FALSE)</f>
        <v>#N/A</v>
      </c>
      <c r="N111" s="1" t="str">
        <f>INDEX(Table3[Transaction type],MATCH(Table1[[#This Row],[Account Number]],Table3[Account Number],0))</f>
        <v>Money Deposit</v>
      </c>
      <c r="O111" s="20">
        <f>INDEX(Table3[Date_of_transaction],MATCH(Table1[[#This Row],[Account Number]],Table3[Account Number],0))</f>
        <v>44335</v>
      </c>
      <c r="P111" s="19" t="str">
        <f>INDEX(Table3[Transaction Medium],MATCH(Table1[[#This Row],[Account Number]],Table3[Account Number],0))</f>
        <v>Bank</v>
      </c>
    </row>
    <row r="112" spans="1:16" x14ac:dyDescent="0.25">
      <c r="A112" s="1" t="s">
        <v>873</v>
      </c>
      <c r="B112" s="2">
        <v>379943259</v>
      </c>
      <c r="C112" s="2" t="s">
        <v>403</v>
      </c>
      <c r="D112" s="4">
        <v>31922.25</v>
      </c>
      <c r="E112" s="1" t="s">
        <v>12</v>
      </c>
      <c r="F112" s="1" t="s">
        <v>874</v>
      </c>
      <c r="G112" s="1" t="s">
        <v>14</v>
      </c>
      <c r="H112" s="1" t="s">
        <v>875</v>
      </c>
      <c r="I112" s="1">
        <v>46854.344132999999</v>
      </c>
      <c r="J112" s="1" t="s">
        <v>876</v>
      </c>
      <c r="K112" t="str">
        <f>VLOOKUP(Table1[[#This Row],[Customer_id]],Table4[],5,FALSE)</f>
        <v>Current</v>
      </c>
      <c r="L112" s="1" t="str">
        <f>VLOOKUP(Table1[[#This Row],[Customer_id]],Table4[],7,FALSE)</f>
        <v>32073,3528</v>
      </c>
      <c r="M112" s="1" t="e">
        <f>VLOOKUP(Table1[[#This Row],[Customer_id]],Table2[],4,FALSE)</f>
        <v>#N/A</v>
      </c>
      <c r="N112" s="1" t="str">
        <f>INDEX(Table3[Transaction type],MATCH(Table1[[#This Row],[Account Number]],Table3[Account Number],0))</f>
        <v>Money Transfer</v>
      </c>
      <c r="O112" s="20">
        <f>INDEX(Table3[Date_of_transaction],MATCH(Table1[[#This Row],[Account Number]],Table3[Account Number],0))</f>
        <v>44380</v>
      </c>
      <c r="P112" s="19" t="str">
        <f>INDEX(Table3[Transaction Medium],MATCH(Table1[[#This Row],[Account Number]],Table3[Account Number],0))</f>
        <v>Mobile</v>
      </c>
    </row>
    <row r="113" spans="1:16" x14ac:dyDescent="0.25">
      <c r="A113" s="1" t="s">
        <v>6992</v>
      </c>
      <c r="B113" s="2">
        <v>79144862</v>
      </c>
      <c r="C113" s="2" t="s">
        <v>357</v>
      </c>
      <c r="D113" s="4">
        <v>35209.5</v>
      </c>
      <c r="E113" s="1" t="s">
        <v>12</v>
      </c>
      <c r="F113" s="1" t="s">
        <v>1576</v>
      </c>
      <c r="G113" s="1" t="s">
        <v>4099</v>
      </c>
      <c r="H113" s="1" t="s">
        <v>6993</v>
      </c>
      <c r="I113" s="1">
        <v>41290.602342990001</v>
      </c>
      <c r="J113" s="1" t="s">
        <v>6994</v>
      </c>
      <c r="K113" t="str">
        <f>VLOOKUP(Table1[[#This Row],[Customer_id]],Table4[],5,FALSE)</f>
        <v>Current</v>
      </c>
      <c r="L113" s="1" t="str">
        <f>VLOOKUP(Table1[[#This Row],[Customer_id]],Table4[],7,FALSE)</f>
        <v>123545,4195</v>
      </c>
      <c r="M113" s="1" t="e">
        <f>VLOOKUP(Table1[[#This Row],[Customer_id]],Table2[],4,FALSE)</f>
        <v>#N/A</v>
      </c>
      <c r="N113" s="1" t="str">
        <f>INDEX(Table3[Transaction type],MATCH(Table1[[#This Row],[Account Number]],Table3[Account Number],0))</f>
        <v>Money Deposit</v>
      </c>
      <c r="O113" s="20">
        <f>INDEX(Table3[Date_of_transaction],MATCH(Table1[[#This Row],[Account Number]],Table3[Account Number],0))</f>
        <v>44545</v>
      </c>
      <c r="P113" s="19" t="str">
        <f>INDEX(Table3[Transaction Medium],MATCH(Table1[[#This Row],[Account Number]],Table3[Account Number],0))</f>
        <v>Bank</v>
      </c>
    </row>
    <row r="114" spans="1:16" x14ac:dyDescent="0.25">
      <c r="A114" s="1" t="s">
        <v>2232</v>
      </c>
      <c r="B114" s="2">
        <v>31819356</v>
      </c>
      <c r="C114" s="2" t="s">
        <v>298</v>
      </c>
      <c r="D114" s="4">
        <v>38131.5</v>
      </c>
      <c r="E114" s="1" t="s">
        <v>1094</v>
      </c>
      <c r="F114" s="1" t="s">
        <v>825</v>
      </c>
      <c r="G114" s="1" t="s">
        <v>1964</v>
      </c>
      <c r="H114" s="1" t="s">
        <v>2233</v>
      </c>
      <c r="I114" s="1">
        <v>255735.9937925</v>
      </c>
      <c r="J114" s="1" t="s">
        <v>2234</v>
      </c>
      <c r="K114" t="str">
        <f>VLOOKUP(Table1[[#This Row],[Customer_id]],Table4[],5,FALSE)</f>
        <v>Domiciliary</v>
      </c>
      <c r="L114" s="1" t="str">
        <f>VLOOKUP(Table1[[#This Row],[Customer_id]],Table4[],7,FALSE)</f>
        <v>194118,0864</v>
      </c>
      <c r="M114" s="1" t="str">
        <f>VLOOKUP(Table1[[#This Row],[Customer_id]],Table2[],4,FALSE)</f>
        <v>N3187466184</v>
      </c>
      <c r="N114" s="1" t="str">
        <f>INDEX(Table3[Transaction type],MATCH(Table1[[#This Row],[Account Number]],Table3[Account Number],0))</f>
        <v>Loan Payment</v>
      </c>
      <c r="O114" s="20">
        <f>INDEX(Table3[Date_of_transaction],MATCH(Table1[[#This Row],[Account Number]],Table3[Account Number],0))</f>
        <v>44333</v>
      </c>
      <c r="P114" s="19" t="str">
        <f>INDEX(Table3[Transaction Medium],MATCH(Table1[[#This Row],[Account Number]],Table3[Account Number],0))</f>
        <v>AFT</v>
      </c>
    </row>
    <row r="115" spans="1:16" x14ac:dyDescent="0.25">
      <c r="A115" s="1" t="s">
        <v>2360</v>
      </c>
      <c r="B115" s="2">
        <v>74276439</v>
      </c>
      <c r="C115" s="2" t="s">
        <v>57</v>
      </c>
      <c r="D115" s="4">
        <v>34113.75</v>
      </c>
      <c r="E115" s="1" t="s">
        <v>1094</v>
      </c>
      <c r="F115" s="1" t="s">
        <v>88</v>
      </c>
      <c r="G115" s="1" t="s">
        <v>1964</v>
      </c>
      <c r="H115" s="1" t="s">
        <v>2361</v>
      </c>
      <c r="I115" s="1">
        <v>10562.3167104</v>
      </c>
      <c r="J115" s="1" t="s">
        <v>2362</v>
      </c>
      <c r="K115" t="str">
        <f>VLOOKUP(Table1[[#This Row],[Customer_id]],Table4[],5,FALSE)</f>
        <v>Domiciliary</v>
      </c>
      <c r="L115" s="1" t="str">
        <f>VLOOKUP(Table1[[#This Row],[Customer_id]],Table4[],7,FALSE)</f>
        <v>340620,9195</v>
      </c>
      <c r="M115" s="1" t="e">
        <f>VLOOKUP(Table1[[#This Row],[Customer_id]],Table2[],4,FALSE)</f>
        <v>#N/A</v>
      </c>
      <c r="N115" s="1" t="str">
        <f>INDEX(Table3[Transaction type],MATCH(Table1[[#This Row],[Account Number]],Table3[Account Number],0))</f>
        <v>Money Transfer</v>
      </c>
      <c r="O115" s="20">
        <f>INDEX(Table3[Date_of_transaction],MATCH(Table1[[#This Row],[Account Number]],Table3[Account Number],0))</f>
        <v>44634</v>
      </c>
      <c r="P115" s="19" t="str">
        <f>INDEX(Table3[Transaction Medium],MATCH(Table1[[#This Row],[Account Number]],Table3[Account Number],0))</f>
        <v>Bank</v>
      </c>
    </row>
    <row r="116" spans="1:16" x14ac:dyDescent="0.25">
      <c r="A116" s="1" t="s">
        <v>4205</v>
      </c>
      <c r="B116" s="2">
        <v>815014753</v>
      </c>
      <c r="C116" s="2" t="s">
        <v>47</v>
      </c>
      <c r="D116" s="4">
        <v>31191.75</v>
      </c>
      <c r="E116" s="1" t="s">
        <v>1094</v>
      </c>
      <c r="F116" s="1" t="s">
        <v>602</v>
      </c>
      <c r="G116" s="1" t="s">
        <v>4054</v>
      </c>
      <c r="H116" s="1" t="s">
        <v>4206</v>
      </c>
      <c r="I116" s="1">
        <v>102625.9101504</v>
      </c>
      <c r="J116" s="1" t="s">
        <v>4207</v>
      </c>
      <c r="K116" t="str">
        <f>VLOOKUP(Table1[[#This Row],[Customer_id]],Table4[],5,FALSE)</f>
        <v>Domiciliary</v>
      </c>
      <c r="L116" s="1" t="str">
        <f>VLOOKUP(Table1[[#This Row],[Customer_id]],Table4[],7,FALSE)</f>
        <v>45377,5872</v>
      </c>
      <c r="M116" s="1" t="e">
        <f>VLOOKUP(Table1[[#This Row],[Customer_id]],Table2[],4,FALSE)</f>
        <v>#N/A</v>
      </c>
      <c r="N116" s="1" t="str">
        <f>INDEX(Table3[Transaction type],MATCH(Table1[[#This Row],[Account Number]],Table3[Account Number],0))</f>
        <v>Money Transfer</v>
      </c>
      <c r="O116" s="20">
        <f>INDEX(Table3[Date_of_transaction],MATCH(Table1[[#This Row],[Account Number]],Table3[Account Number],0))</f>
        <v>44501</v>
      </c>
      <c r="P116" s="19" t="str">
        <f>INDEX(Table3[Transaction Medium],MATCH(Table1[[#This Row],[Account Number]],Table3[Account Number],0))</f>
        <v>Bank</v>
      </c>
    </row>
    <row r="117" spans="1:16" x14ac:dyDescent="0.25">
      <c r="A117" s="1" t="s">
        <v>5302</v>
      </c>
      <c r="B117" s="2">
        <v>21470943</v>
      </c>
      <c r="C117" s="2" t="s">
        <v>556</v>
      </c>
      <c r="D117" s="4">
        <v>27174</v>
      </c>
      <c r="E117" s="1" t="s">
        <v>1094</v>
      </c>
      <c r="F117" s="1" t="s">
        <v>227</v>
      </c>
      <c r="G117" s="1" t="s">
        <v>4074</v>
      </c>
      <c r="H117" s="1" t="s">
        <v>5303</v>
      </c>
      <c r="I117" s="1">
        <v>36755.330975999997</v>
      </c>
      <c r="J117" s="1" t="s">
        <v>5304</v>
      </c>
      <c r="K117" t="str">
        <f>VLOOKUP(Table1[[#This Row],[Customer_id]],Table4[],5,FALSE)</f>
        <v>Joint</v>
      </c>
      <c r="L117" s="1" t="str">
        <f>VLOOKUP(Table1[[#This Row],[Customer_id]],Table4[],7,FALSE)</f>
        <v>87756,875</v>
      </c>
      <c r="M117" s="1" t="e">
        <f>VLOOKUP(Table1[[#This Row],[Customer_id]],Table2[],4,FALSE)</f>
        <v>#N/A</v>
      </c>
      <c r="N117" s="1" t="str">
        <f>INDEX(Table3[Transaction type],MATCH(Table1[[#This Row],[Account Number]],Table3[Account Number],0))</f>
        <v>Money Transfer</v>
      </c>
      <c r="O117" s="20">
        <f>INDEX(Table3[Date_of_transaction],MATCH(Table1[[#This Row],[Account Number]],Table3[Account Number],0))</f>
        <v>44438</v>
      </c>
      <c r="P117" s="19" t="str">
        <f>INDEX(Table3[Transaction Medium],MATCH(Table1[[#This Row],[Account Number]],Table3[Account Number],0))</f>
        <v>Mobile</v>
      </c>
    </row>
    <row r="118" spans="1:16" x14ac:dyDescent="0.25">
      <c r="A118" s="1" t="s">
        <v>2959</v>
      </c>
      <c r="B118" s="2">
        <v>839510673</v>
      </c>
      <c r="C118" s="2" t="s">
        <v>380</v>
      </c>
      <c r="D118" s="4">
        <v>14390.25</v>
      </c>
      <c r="E118" s="1" t="s">
        <v>1094</v>
      </c>
      <c r="F118" s="1" t="s">
        <v>172</v>
      </c>
      <c r="G118" s="1" t="s">
        <v>2773</v>
      </c>
      <c r="H118" s="1" t="s">
        <v>2960</v>
      </c>
      <c r="I118" s="1">
        <v>320430.00011715002</v>
      </c>
      <c r="J118" s="1" t="s">
        <v>2961</v>
      </c>
      <c r="K118" t="str">
        <f>VLOOKUP(Table1[[#This Row],[Customer_id]],Table4[],5,FALSE)</f>
        <v>Corporate</v>
      </c>
      <c r="L118" s="1" t="str">
        <f>VLOOKUP(Table1[[#This Row],[Customer_id]],Table4[],7,FALSE)</f>
        <v>162652,1268</v>
      </c>
      <c r="M118" s="1" t="e">
        <f>VLOOKUP(Table1[[#This Row],[Customer_id]],Table2[],4,FALSE)</f>
        <v>#N/A</v>
      </c>
      <c r="N118" s="1" t="str">
        <f>INDEX(Table3[Transaction type],MATCH(Table1[[#This Row],[Account Number]],Table3[Account Number],0))</f>
        <v>Money Deposit</v>
      </c>
      <c r="O118" s="20">
        <f>INDEX(Table3[Date_of_transaction],MATCH(Table1[[#This Row],[Account Number]],Table3[Account Number],0))</f>
        <v>44339</v>
      </c>
      <c r="P118" s="19" t="str">
        <f>INDEX(Table3[Transaction Medium],MATCH(Table1[[#This Row],[Account Number]],Table3[Account Number],0))</f>
        <v>ATM</v>
      </c>
    </row>
    <row r="119" spans="1:16" x14ac:dyDescent="0.25">
      <c r="A119" s="1" t="s">
        <v>6725</v>
      </c>
      <c r="B119" s="2">
        <v>536584783</v>
      </c>
      <c r="C119" s="2" t="s">
        <v>298</v>
      </c>
      <c r="D119" s="4">
        <v>38131.5</v>
      </c>
      <c r="E119" s="1" t="s">
        <v>12</v>
      </c>
      <c r="F119" s="1" t="s">
        <v>1304</v>
      </c>
      <c r="G119" s="1" t="s">
        <v>4105</v>
      </c>
      <c r="H119" s="1" t="s">
        <v>6726</v>
      </c>
      <c r="I119" s="1">
        <v>283495.25358000002</v>
      </c>
      <c r="J119" s="1" t="s">
        <v>6727</v>
      </c>
      <c r="K119" t="str">
        <f>VLOOKUP(Table1[[#This Row],[Customer_id]],Table4[],5,FALSE)</f>
        <v>Domiciliary</v>
      </c>
      <c r="L119" s="1" t="str">
        <f>VLOOKUP(Table1[[#This Row],[Customer_id]],Table4[],7,FALSE)</f>
        <v>28060,8596</v>
      </c>
      <c r="M119" s="1" t="e">
        <f>VLOOKUP(Table1[[#This Row],[Customer_id]],Table2[],4,FALSE)</f>
        <v>#N/A</v>
      </c>
      <c r="N119" s="1" t="str">
        <f>INDEX(Table3[Transaction type],MATCH(Table1[[#This Row],[Account Number]],Table3[Account Number],0))</f>
        <v>Cash Withdrawal</v>
      </c>
      <c r="O119" s="20">
        <f>INDEX(Table3[Date_of_transaction],MATCH(Table1[[#This Row],[Account Number]],Table3[Account Number],0))</f>
        <v>44270</v>
      </c>
      <c r="P119" s="19" t="str">
        <f>INDEX(Table3[Transaction Medium],MATCH(Table1[[#This Row],[Account Number]],Table3[Account Number],0))</f>
        <v>POS</v>
      </c>
    </row>
    <row r="120" spans="1:16" x14ac:dyDescent="0.25">
      <c r="A120" s="1" t="s">
        <v>7551</v>
      </c>
      <c r="B120" s="2">
        <v>298370602</v>
      </c>
      <c r="C120" s="2" t="s">
        <v>335</v>
      </c>
      <c r="D120" s="4">
        <v>19869</v>
      </c>
      <c r="E120" s="1" t="s">
        <v>12</v>
      </c>
      <c r="F120" s="1" t="s">
        <v>1404</v>
      </c>
      <c r="G120" s="1" t="s">
        <v>4220</v>
      </c>
      <c r="H120" s="1" t="s">
        <v>7552</v>
      </c>
      <c r="I120" s="1">
        <v>60838.020757799997</v>
      </c>
      <c r="J120" s="1" t="s">
        <v>7553</v>
      </c>
      <c r="K120" t="str">
        <f>VLOOKUP(Table1[[#This Row],[Customer_id]],Table4[],5,FALSE)</f>
        <v>Savings</v>
      </c>
      <c r="L120" s="1" t="str">
        <f>VLOOKUP(Table1[[#This Row],[Customer_id]],Table4[],7,FALSE)</f>
        <v>143641,4592</v>
      </c>
      <c r="M120" s="1" t="str">
        <f>VLOOKUP(Table1[[#This Row],[Customer_id]],Table2[],4,FALSE)</f>
        <v>N5663541888</v>
      </c>
      <c r="N120" s="1" t="str">
        <f>INDEX(Table3[Transaction type],MATCH(Table1[[#This Row],[Account Number]],Table3[Account Number],0))</f>
        <v>Loan Payment</v>
      </c>
      <c r="O120" s="20">
        <f>INDEX(Table3[Date_of_transaction],MATCH(Table1[[#This Row],[Account Number]],Table3[Account Number],0))</f>
        <v>44378</v>
      </c>
      <c r="P120" s="19" t="str">
        <f>INDEX(Table3[Transaction Medium],MATCH(Table1[[#This Row],[Account Number]],Table3[Account Number],0))</f>
        <v>ACH</v>
      </c>
    </row>
    <row r="121" spans="1:16" x14ac:dyDescent="0.25">
      <c r="A121" s="1" t="s">
        <v>4991</v>
      </c>
      <c r="B121" s="2">
        <v>867972632</v>
      </c>
      <c r="C121" s="2" t="s">
        <v>498</v>
      </c>
      <c r="D121" s="4">
        <v>37766.25</v>
      </c>
      <c r="E121" s="1" t="s">
        <v>1094</v>
      </c>
      <c r="F121" s="1" t="s">
        <v>1840</v>
      </c>
      <c r="G121" s="1" t="s">
        <v>4066</v>
      </c>
      <c r="H121" s="1" t="s">
        <v>4992</v>
      </c>
      <c r="I121" s="1">
        <v>231735.2801526</v>
      </c>
      <c r="J121" s="1" t="s">
        <v>4993</v>
      </c>
      <c r="K121" t="str">
        <f>VLOOKUP(Table1[[#This Row],[Customer_id]],Table4[],5,FALSE)</f>
        <v>Domiciliary</v>
      </c>
      <c r="L121" s="1" t="str">
        <f>VLOOKUP(Table1[[#This Row],[Customer_id]],Table4[],7,FALSE)</f>
        <v>142734,7293</v>
      </c>
      <c r="M121" s="1" t="e">
        <f>VLOOKUP(Table1[[#This Row],[Customer_id]],Table2[],4,FALSE)</f>
        <v>#N/A</v>
      </c>
      <c r="N121" s="1" t="str">
        <f>INDEX(Table3[Transaction type],MATCH(Table1[[#This Row],[Account Number]],Table3[Account Number],0))</f>
        <v>Checks</v>
      </c>
      <c r="O121" s="20">
        <f>INDEX(Table3[Date_of_transaction],MATCH(Table1[[#This Row],[Account Number]],Table3[Account Number],0))</f>
        <v>44434</v>
      </c>
      <c r="P121" s="19" t="str">
        <f>INDEX(Table3[Transaction Medium],MATCH(Table1[[#This Row],[Account Number]],Table3[Account Number],0))</f>
        <v>Informal Services</v>
      </c>
    </row>
    <row r="122" spans="1:16" x14ac:dyDescent="0.25">
      <c r="A122" s="1" t="s">
        <v>96</v>
      </c>
      <c r="B122" s="2">
        <v>66154412</v>
      </c>
      <c r="C122" s="2" t="s">
        <v>28</v>
      </c>
      <c r="D122" s="4">
        <v>32652.75</v>
      </c>
      <c r="E122" s="1" t="s">
        <v>12</v>
      </c>
      <c r="F122" s="1" t="s">
        <v>97</v>
      </c>
      <c r="G122" s="1" t="s">
        <v>14</v>
      </c>
      <c r="H122" s="1" t="s">
        <v>98</v>
      </c>
      <c r="I122" s="1">
        <v>43935.18563616</v>
      </c>
      <c r="J122" s="1" t="s">
        <v>99</v>
      </c>
      <c r="K122" t="str">
        <f>VLOOKUP(Table1[[#This Row],[Customer_id]],Table4[],5,FALSE)</f>
        <v>Domiciliary</v>
      </c>
      <c r="L122" s="1" t="str">
        <f>VLOOKUP(Table1[[#This Row],[Customer_id]],Table4[],7,FALSE)</f>
        <v>92607,75</v>
      </c>
      <c r="M122" s="1" t="e">
        <f>VLOOKUP(Table1[[#This Row],[Customer_id]],Table2[],4,FALSE)</f>
        <v>#N/A</v>
      </c>
      <c r="N122" s="1" t="str">
        <f>INDEX(Table3[Transaction type],MATCH(Table1[[#This Row],[Account Number]],Table3[Account Number],0))</f>
        <v>Online Payment</v>
      </c>
      <c r="O122" s="20">
        <f>INDEX(Table3[Date_of_transaction],MATCH(Table1[[#This Row],[Account Number]],Table3[Account Number],0))</f>
        <v>44624</v>
      </c>
      <c r="P122" s="19" t="str">
        <f>INDEX(Table3[Transaction Medium],MATCH(Table1[[#This Row],[Account Number]],Table3[Account Number],0))</f>
        <v>Mobile</v>
      </c>
    </row>
    <row r="123" spans="1:16" x14ac:dyDescent="0.25">
      <c r="A123" s="1" t="s">
        <v>1893</v>
      </c>
      <c r="B123" s="2">
        <v>759994906</v>
      </c>
      <c r="C123" s="2" t="s">
        <v>298</v>
      </c>
      <c r="D123" s="4">
        <v>38131.5</v>
      </c>
      <c r="E123" s="1" t="s">
        <v>1094</v>
      </c>
      <c r="F123" s="1" t="s">
        <v>893</v>
      </c>
      <c r="G123" s="1" t="s">
        <v>14</v>
      </c>
      <c r="H123" s="1" t="s">
        <v>1894</v>
      </c>
      <c r="I123" s="1">
        <v>190213.08367841999</v>
      </c>
      <c r="J123" s="1" t="s">
        <v>1895</v>
      </c>
      <c r="K123" t="str">
        <f>VLOOKUP(Table1[[#This Row],[Customer_id]],Table4[],5,FALSE)</f>
        <v>Domiciliary</v>
      </c>
      <c r="L123" s="1" t="str">
        <f>VLOOKUP(Table1[[#This Row],[Customer_id]],Table4[],7,FALSE)</f>
        <v>180788,004</v>
      </c>
      <c r="M123" s="1" t="e">
        <f>VLOOKUP(Table1[[#This Row],[Customer_id]],Table2[],4,FALSE)</f>
        <v>#N/A</v>
      </c>
      <c r="N123" s="1" t="str">
        <f>INDEX(Table3[Transaction type],MATCH(Table1[[#This Row],[Account Number]],Table3[Account Number],0))</f>
        <v>Online Payment</v>
      </c>
      <c r="O123" s="20">
        <f>INDEX(Table3[Date_of_transaction],MATCH(Table1[[#This Row],[Account Number]],Table3[Account Number],0))</f>
        <v>44573</v>
      </c>
      <c r="P123" s="19" t="str">
        <f>INDEX(Table3[Transaction Medium],MATCH(Table1[[#This Row],[Account Number]],Table3[Account Number],0))</f>
        <v>Card</v>
      </c>
    </row>
    <row r="124" spans="1:16" x14ac:dyDescent="0.25">
      <c r="A124" s="1" t="s">
        <v>5727</v>
      </c>
      <c r="B124" s="2">
        <v>342657219</v>
      </c>
      <c r="C124" s="2" t="s">
        <v>322</v>
      </c>
      <c r="D124" s="4">
        <v>26443.5</v>
      </c>
      <c r="E124" s="1" t="s">
        <v>1094</v>
      </c>
      <c r="F124" s="1" t="s">
        <v>246</v>
      </c>
      <c r="G124" s="1" t="s">
        <v>4070</v>
      </c>
      <c r="H124" s="1" t="s">
        <v>5728</v>
      </c>
      <c r="I124" s="1">
        <v>246051.6045624</v>
      </c>
      <c r="J124" s="1" t="s">
        <v>5729</v>
      </c>
      <c r="K124" t="str">
        <f>VLOOKUP(Table1[[#This Row],[Customer_id]],Table4[],5,FALSE)</f>
        <v>Savings</v>
      </c>
      <c r="L124" s="1" t="str">
        <f>VLOOKUP(Table1[[#This Row],[Customer_id]],Table4[],7,FALSE)</f>
        <v>176353,6068</v>
      </c>
      <c r="M124" s="1" t="e">
        <f>VLOOKUP(Table1[[#This Row],[Customer_id]],Table2[],4,FALSE)</f>
        <v>#N/A</v>
      </c>
      <c r="N124" s="1" t="str">
        <f>INDEX(Table3[Transaction type],MATCH(Table1[[#This Row],[Account Number]],Table3[Account Number],0))</f>
        <v>Cash Withdrawal</v>
      </c>
      <c r="O124" s="20">
        <f>INDEX(Table3[Date_of_transaction],MATCH(Table1[[#This Row],[Account Number]],Table3[Account Number],0))</f>
        <v>44573</v>
      </c>
      <c r="P124" s="19" t="str">
        <f>INDEX(Table3[Transaction Medium],MATCH(Table1[[#This Row],[Account Number]],Table3[Account Number],0))</f>
        <v>ATM</v>
      </c>
    </row>
    <row r="125" spans="1:16" x14ac:dyDescent="0.25">
      <c r="A125" s="1" t="s">
        <v>5316</v>
      </c>
      <c r="B125" s="2">
        <v>738194151</v>
      </c>
      <c r="C125" s="2" t="s">
        <v>129</v>
      </c>
      <c r="D125" s="4">
        <v>15120.75</v>
      </c>
      <c r="E125" s="1" t="s">
        <v>1094</v>
      </c>
      <c r="F125" s="1" t="s">
        <v>1610</v>
      </c>
      <c r="G125" s="1" t="s">
        <v>4099</v>
      </c>
      <c r="H125" s="1" t="s">
        <v>5317</v>
      </c>
      <c r="I125" s="1">
        <v>524354.58989549999</v>
      </c>
      <c r="J125" s="1" t="s">
        <v>5318</v>
      </c>
      <c r="K125" t="str">
        <f>VLOOKUP(Table1[[#This Row],[Customer_id]],Table4[],5,FALSE)</f>
        <v>Domiciliary</v>
      </c>
      <c r="L125" s="1" t="str">
        <f>VLOOKUP(Table1[[#This Row],[Customer_id]],Table4[],7,FALSE)</f>
        <v>215060,4463</v>
      </c>
      <c r="M125" s="1" t="e">
        <f>VLOOKUP(Table1[[#This Row],[Customer_id]],Table2[],4,FALSE)</f>
        <v>#N/A</v>
      </c>
      <c r="N125" s="1" t="str">
        <f>INDEX(Table3[Transaction type],MATCH(Table1[[#This Row],[Account Number]],Table3[Account Number],0))</f>
        <v>Money Deposit</v>
      </c>
      <c r="O125" s="20">
        <f>INDEX(Table3[Date_of_transaction],MATCH(Table1[[#This Row],[Account Number]],Table3[Account Number],0))</f>
        <v>44602</v>
      </c>
      <c r="P125" s="19" t="str">
        <f>INDEX(Table3[Transaction Medium],MATCH(Table1[[#This Row],[Account Number]],Table3[Account Number],0))</f>
        <v>Bank</v>
      </c>
    </row>
    <row r="126" spans="1:16" x14ac:dyDescent="0.25">
      <c r="A126" s="1" t="s">
        <v>1948</v>
      </c>
      <c r="B126" s="2">
        <v>599020472</v>
      </c>
      <c r="C126" s="2" t="s">
        <v>77</v>
      </c>
      <c r="D126" s="4">
        <v>23521.5</v>
      </c>
      <c r="E126" s="1" t="s">
        <v>1094</v>
      </c>
      <c r="F126" s="1" t="s">
        <v>13</v>
      </c>
      <c r="G126" s="1" t="s">
        <v>14</v>
      </c>
      <c r="H126" s="1" t="s">
        <v>1949</v>
      </c>
      <c r="I126" s="1">
        <v>277760.14204945997</v>
      </c>
      <c r="J126" s="1" t="s">
        <v>1950</v>
      </c>
      <c r="K126" t="str">
        <f>VLOOKUP(Table1[[#This Row],[Customer_id]],Table4[],5,FALSE)</f>
        <v>Domiciliary</v>
      </c>
      <c r="L126" s="1" t="str">
        <f>VLOOKUP(Table1[[#This Row],[Customer_id]],Table4[],7,FALSE)</f>
        <v>144109,4256</v>
      </c>
      <c r="M126" s="1" t="e">
        <f>VLOOKUP(Table1[[#This Row],[Customer_id]],Table2[],4,FALSE)</f>
        <v>#N/A</v>
      </c>
      <c r="N126" s="1" t="str">
        <f>INDEX(Table3[Transaction type],MATCH(Table1[[#This Row],[Account Number]],Table3[Account Number],0))</f>
        <v>Checks</v>
      </c>
      <c r="O126" s="20">
        <f>INDEX(Table3[Date_of_transaction],MATCH(Table1[[#This Row],[Account Number]],Table3[Account Number],0))</f>
        <v>44674</v>
      </c>
      <c r="P126" s="19" t="str">
        <f>INDEX(Table3[Transaction Medium],MATCH(Table1[[#This Row],[Account Number]],Table3[Account Number],0))</f>
        <v>Informal Services</v>
      </c>
    </row>
    <row r="127" spans="1:16" x14ac:dyDescent="0.25">
      <c r="A127" s="1" t="s">
        <v>7987</v>
      </c>
      <c r="B127" s="2">
        <v>914960771</v>
      </c>
      <c r="C127" s="2" t="s">
        <v>255</v>
      </c>
      <c r="D127" s="4">
        <v>25347.75</v>
      </c>
      <c r="E127" s="1" t="s">
        <v>12</v>
      </c>
      <c r="F127" s="1" t="s">
        <v>519</v>
      </c>
      <c r="G127" s="1" t="s">
        <v>3583</v>
      </c>
      <c r="H127" s="1" t="s">
        <v>7988</v>
      </c>
      <c r="I127" s="1">
        <v>159627.14845434</v>
      </c>
      <c r="J127" s="1" t="s">
        <v>7989</v>
      </c>
      <c r="K127" t="str">
        <f>VLOOKUP(Table1[[#This Row],[Customer_id]],Table4[],5,FALSE)</f>
        <v>Domiciliary</v>
      </c>
      <c r="L127" s="1" t="str">
        <f>VLOOKUP(Table1[[#This Row],[Customer_id]],Table4[],7,FALSE)</f>
        <v>120699,6375</v>
      </c>
      <c r="M127" s="1" t="e">
        <f>VLOOKUP(Table1[[#This Row],[Customer_id]],Table2[],4,FALSE)</f>
        <v>#N/A</v>
      </c>
      <c r="N127" s="1" t="str">
        <f>INDEX(Table3[Transaction type],MATCH(Table1[[#This Row],[Account Number]],Table3[Account Number],0))</f>
        <v>Cash Withdrawal</v>
      </c>
      <c r="O127" s="20">
        <f>INDEX(Table3[Date_of_transaction],MATCH(Table1[[#This Row],[Account Number]],Table3[Account Number],0))</f>
        <v>44291</v>
      </c>
      <c r="P127" s="19" t="str">
        <f>INDEX(Table3[Transaction Medium],MATCH(Table1[[#This Row],[Account Number]],Table3[Account Number],0))</f>
        <v>POS</v>
      </c>
    </row>
    <row r="128" spans="1:16" x14ac:dyDescent="0.25">
      <c r="A128" s="1" t="s">
        <v>4732</v>
      </c>
      <c r="B128" s="2">
        <v>579536924</v>
      </c>
      <c r="C128" s="2" t="s">
        <v>217</v>
      </c>
      <c r="D128" s="4">
        <v>38496.75</v>
      </c>
      <c r="E128" s="1" t="s">
        <v>1094</v>
      </c>
      <c r="F128" s="1" t="s">
        <v>699</v>
      </c>
      <c r="G128" s="1" t="s">
        <v>4105</v>
      </c>
      <c r="H128" s="1" t="s">
        <v>4733</v>
      </c>
      <c r="I128" s="1">
        <v>293608.49620608002</v>
      </c>
      <c r="J128" s="1" t="s">
        <v>4734</v>
      </c>
      <c r="K128" t="str">
        <f>VLOOKUP(Table1[[#This Row],[Customer_id]],Table4[],5,FALSE)</f>
        <v>Domiciliary</v>
      </c>
      <c r="L128" s="1" t="str">
        <f>VLOOKUP(Table1[[#This Row],[Customer_id]],Table4[],7,FALSE)</f>
        <v>265028,3631</v>
      </c>
      <c r="M128" s="1" t="str">
        <f>VLOOKUP(Table1[[#This Row],[Customer_id]],Table2[],4,FALSE)</f>
        <v>N4786899444</v>
      </c>
      <c r="N128" s="1" t="str">
        <f>INDEX(Table3[Transaction type],MATCH(Table1[[#This Row],[Account Number]],Table3[Account Number],0))</f>
        <v>Loan Payment</v>
      </c>
      <c r="O128" s="20">
        <f>INDEX(Table3[Date_of_transaction],MATCH(Table1[[#This Row],[Account Number]],Table3[Account Number],0))</f>
        <v>44380</v>
      </c>
      <c r="P128" s="19" t="str">
        <f>INDEX(Table3[Transaction Medium],MATCH(Table1[[#This Row],[Account Number]],Table3[Account Number],0))</f>
        <v>AFT</v>
      </c>
    </row>
    <row r="129" spans="1:16" x14ac:dyDescent="0.25">
      <c r="A129" s="1" t="s">
        <v>3362</v>
      </c>
      <c r="B129" s="2">
        <v>443868936</v>
      </c>
      <c r="C129" s="2" t="s">
        <v>226</v>
      </c>
      <c r="D129" s="4">
        <v>31557</v>
      </c>
      <c r="E129" s="1" t="s">
        <v>1094</v>
      </c>
      <c r="F129" s="1" t="s">
        <v>13</v>
      </c>
      <c r="G129" s="1" t="s">
        <v>3331</v>
      </c>
      <c r="H129" s="1" t="s">
        <v>3363</v>
      </c>
      <c r="I129" s="1">
        <v>302826.91505299998</v>
      </c>
      <c r="J129" s="1" t="s">
        <v>3364</v>
      </c>
      <c r="K129" t="str">
        <f>VLOOKUP(Table1[[#This Row],[Customer_id]],Table4[],5,FALSE)</f>
        <v>Savings</v>
      </c>
      <c r="L129" s="1" t="str">
        <f>VLOOKUP(Table1[[#This Row],[Customer_id]],Table4[],7,FALSE)</f>
        <v>62697,3984</v>
      </c>
      <c r="M129" s="1" t="e">
        <f>VLOOKUP(Table1[[#This Row],[Customer_id]],Table2[],4,FALSE)</f>
        <v>#N/A</v>
      </c>
      <c r="N129" s="1" t="str">
        <f>INDEX(Table3[Transaction type],MATCH(Table1[[#This Row],[Account Number]],Table3[Account Number],0))</f>
        <v>Checks</v>
      </c>
      <c r="O129" s="20">
        <f>INDEX(Table3[Date_of_transaction],MATCH(Table1[[#This Row],[Account Number]],Table3[Account Number],0))</f>
        <v>44376</v>
      </c>
      <c r="P129" s="19" t="str">
        <f>INDEX(Table3[Transaction Medium],MATCH(Table1[[#This Row],[Account Number]],Table3[Account Number],0))</f>
        <v>Informal Services</v>
      </c>
    </row>
    <row r="130" spans="1:16" x14ac:dyDescent="0.25">
      <c r="A130" s="1" t="s">
        <v>2339</v>
      </c>
      <c r="B130" s="2">
        <v>943053239</v>
      </c>
      <c r="C130" s="2" t="s">
        <v>298</v>
      </c>
      <c r="D130" s="4">
        <v>38131.5</v>
      </c>
      <c r="E130" s="1" t="s">
        <v>1094</v>
      </c>
      <c r="F130" s="1" t="s">
        <v>172</v>
      </c>
      <c r="G130" s="1" t="s">
        <v>1964</v>
      </c>
      <c r="H130" s="1" t="s">
        <v>2340</v>
      </c>
      <c r="I130" s="1">
        <v>309872.50548072002</v>
      </c>
      <c r="J130" s="1" t="s">
        <v>2341</v>
      </c>
      <c r="K130" t="str">
        <f>VLOOKUP(Table1[[#This Row],[Customer_id]],Table4[],5,FALSE)</f>
        <v>Joint</v>
      </c>
      <c r="L130" s="1" t="str">
        <f>VLOOKUP(Table1[[#This Row],[Customer_id]],Table4[],7,FALSE)</f>
        <v>151559,3222</v>
      </c>
      <c r="M130" s="1" t="e">
        <f>VLOOKUP(Table1[[#This Row],[Customer_id]],Table2[],4,FALSE)</f>
        <v>#N/A</v>
      </c>
      <c r="N130" s="1" t="str">
        <f>INDEX(Table3[Transaction type],MATCH(Table1[[#This Row],[Account Number]],Table3[Account Number],0))</f>
        <v>Money Transfer</v>
      </c>
      <c r="O130" s="20">
        <f>INDEX(Table3[Date_of_transaction],MATCH(Table1[[#This Row],[Account Number]],Table3[Account Number],0))</f>
        <v>44200</v>
      </c>
      <c r="P130" s="19" t="str">
        <f>INDEX(Table3[Transaction Medium],MATCH(Table1[[#This Row],[Account Number]],Table3[Account Number],0))</f>
        <v>Mobile</v>
      </c>
    </row>
    <row r="131" spans="1:16" x14ac:dyDescent="0.25">
      <c r="A131" s="1" t="s">
        <v>2191</v>
      </c>
      <c r="B131" s="2">
        <v>36351620</v>
      </c>
      <c r="C131" s="2" t="s">
        <v>573</v>
      </c>
      <c r="D131" s="4">
        <v>26808.75</v>
      </c>
      <c r="E131" s="1" t="s">
        <v>1094</v>
      </c>
      <c r="F131" s="1" t="s">
        <v>874</v>
      </c>
      <c r="G131" s="1" t="s">
        <v>1964</v>
      </c>
      <c r="H131" s="1" t="s">
        <v>2192</v>
      </c>
      <c r="I131" s="1">
        <v>182998.26980820001</v>
      </c>
      <c r="J131" s="1" t="s">
        <v>2193</v>
      </c>
      <c r="K131" t="str">
        <f>VLOOKUP(Table1[[#This Row],[Customer_id]],Table4[],5,FALSE)</f>
        <v>Joint</v>
      </c>
      <c r="L131" s="1" t="str">
        <f>VLOOKUP(Table1[[#This Row],[Customer_id]],Table4[],7,FALSE)</f>
        <v>271912,2208</v>
      </c>
      <c r="M131" s="1" t="e">
        <f>VLOOKUP(Table1[[#This Row],[Customer_id]],Table2[],4,FALSE)</f>
        <v>#N/A</v>
      </c>
      <c r="N131" s="1" t="str">
        <f>INDEX(Table3[Transaction type],MATCH(Table1[[#This Row],[Account Number]],Table3[Account Number],0))</f>
        <v>Online Payment</v>
      </c>
      <c r="O131" s="20">
        <f>INDEX(Table3[Date_of_transaction],MATCH(Table1[[#This Row],[Account Number]],Table3[Account Number],0))</f>
        <v>44369</v>
      </c>
      <c r="P131" s="19" t="str">
        <f>INDEX(Table3[Transaction Medium],MATCH(Table1[[#This Row],[Account Number]],Table3[Account Number],0))</f>
        <v>Mobile</v>
      </c>
    </row>
    <row r="132" spans="1:16" x14ac:dyDescent="0.25">
      <c r="A132" s="1" t="s">
        <v>384</v>
      </c>
      <c r="B132" s="2">
        <v>744593171</v>
      </c>
      <c r="C132" s="2" t="s">
        <v>189</v>
      </c>
      <c r="D132" s="4">
        <v>22425.75</v>
      </c>
      <c r="E132" s="1" t="s">
        <v>12</v>
      </c>
      <c r="F132" s="1" t="s">
        <v>385</v>
      </c>
      <c r="G132" s="1" t="s">
        <v>14</v>
      </c>
      <c r="H132" s="1" t="s">
        <v>386</v>
      </c>
      <c r="I132" s="1">
        <v>322650.80512799998</v>
      </c>
      <c r="J132" s="1" t="s">
        <v>387</v>
      </c>
      <c r="K132" t="str">
        <f>VLOOKUP(Table1[[#This Row],[Customer_id]],Table4[],5,FALSE)</f>
        <v>Domiciliary</v>
      </c>
      <c r="L132" s="1" t="str">
        <f>VLOOKUP(Table1[[#This Row],[Customer_id]],Table4[],7,FALSE)</f>
        <v>198219,3444</v>
      </c>
      <c r="M132" s="1" t="e">
        <f>VLOOKUP(Table1[[#This Row],[Customer_id]],Table2[],4,FALSE)</f>
        <v>#N/A</v>
      </c>
      <c r="N132" s="1" t="str">
        <f>INDEX(Table3[Transaction type],MATCH(Table1[[#This Row],[Account Number]],Table3[Account Number],0))</f>
        <v>Money Deposit</v>
      </c>
      <c r="O132" s="20">
        <f>INDEX(Table3[Date_of_transaction],MATCH(Table1[[#This Row],[Account Number]],Table3[Account Number],0))</f>
        <v>44222</v>
      </c>
      <c r="P132" s="19" t="str">
        <f>INDEX(Table3[Transaction Medium],MATCH(Table1[[#This Row],[Account Number]],Table3[Account Number],0))</f>
        <v>Bank</v>
      </c>
    </row>
    <row r="133" spans="1:16" x14ac:dyDescent="0.25">
      <c r="A133" s="1" t="s">
        <v>1863</v>
      </c>
      <c r="B133" s="2">
        <v>295650834</v>
      </c>
      <c r="C133" s="2" t="s">
        <v>273</v>
      </c>
      <c r="D133" s="4">
        <v>20964.75</v>
      </c>
      <c r="E133" s="1" t="s">
        <v>1094</v>
      </c>
      <c r="F133" s="1" t="s">
        <v>947</v>
      </c>
      <c r="G133" s="1" t="s">
        <v>14</v>
      </c>
      <c r="H133" s="1" t="s">
        <v>1864</v>
      </c>
      <c r="I133" s="1">
        <v>564485.30712000001</v>
      </c>
      <c r="J133" s="1" t="s">
        <v>1865</v>
      </c>
      <c r="K133" t="str">
        <f>VLOOKUP(Table1[[#This Row],[Customer_id]],Table4[],5,FALSE)</f>
        <v>Domiciliary</v>
      </c>
      <c r="L133" s="1" t="str">
        <f>VLOOKUP(Table1[[#This Row],[Customer_id]],Table4[],7,FALSE)</f>
        <v>56707,5744</v>
      </c>
      <c r="M133" s="1" t="e">
        <f>VLOOKUP(Table1[[#This Row],[Customer_id]],Table2[],4,FALSE)</f>
        <v>#N/A</v>
      </c>
      <c r="N133" s="1" t="str">
        <f>INDEX(Table3[Transaction type],MATCH(Table1[[#This Row],[Account Number]],Table3[Account Number],0))</f>
        <v>Cash Withdrawal</v>
      </c>
      <c r="O133" s="20">
        <f>INDEX(Table3[Date_of_transaction],MATCH(Table1[[#This Row],[Account Number]],Table3[Account Number],0))</f>
        <v>44612</v>
      </c>
      <c r="P133" s="19" t="str">
        <f>INDEX(Table3[Transaction Medium],MATCH(Table1[[#This Row],[Account Number]],Table3[Account Number],0))</f>
        <v>POS</v>
      </c>
    </row>
    <row r="134" spans="1:16" x14ac:dyDescent="0.25">
      <c r="A134" s="1" t="s">
        <v>411</v>
      </c>
      <c r="B134" s="2">
        <v>282574873</v>
      </c>
      <c r="C134" s="2" t="s">
        <v>119</v>
      </c>
      <c r="D134" s="4">
        <v>24982.5</v>
      </c>
      <c r="E134" s="1" t="s">
        <v>12</v>
      </c>
      <c r="F134" s="1" t="s">
        <v>19</v>
      </c>
      <c r="G134" s="1" t="s">
        <v>14</v>
      </c>
      <c r="H134" s="1" t="s">
        <v>412</v>
      </c>
      <c r="I134" s="1">
        <v>128792.7989712</v>
      </c>
      <c r="J134" s="1" t="s">
        <v>413</v>
      </c>
      <c r="K134" t="str">
        <f>VLOOKUP(Table1[[#This Row],[Customer_id]],Table4[],5,FALSE)</f>
        <v>Fixed Deposit</v>
      </c>
      <c r="L134" s="1" t="str">
        <f>VLOOKUP(Table1[[#This Row],[Customer_id]],Table4[],7,FALSE)</f>
        <v>91667,3625</v>
      </c>
      <c r="M134" s="1" t="e">
        <f>VLOOKUP(Table1[[#This Row],[Customer_id]],Table2[],4,FALSE)</f>
        <v>#N/A</v>
      </c>
      <c r="N134" s="1" t="str">
        <f>INDEX(Table3[Transaction type],MATCH(Table1[[#This Row],[Account Number]],Table3[Account Number],0))</f>
        <v>Money Transfer</v>
      </c>
      <c r="O134" s="20">
        <f>INDEX(Table3[Date_of_transaction],MATCH(Table1[[#This Row],[Account Number]],Table3[Account Number],0))</f>
        <v>44469</v>
      </c>
      <c r="P134" s="19" t="str">
        <f>INDEX(Table3[Transaction Medium],MATCH(Table1[[#This Row],[Account Number]],Table3[Account Number],0))</f>
        <v>Mobile</v>
      </c>
    </row>
    <row r="135" spans="1:16" x14ac:dyDescent="0.25">
      <c r="A135" s="1" t="s">
        <v>2100</v>
      </c>
      <c r="B135" s="2">
        <v>212430363</v>
      </c>
      <c r="C135" s="2" t="s">
        <v>124</v>
      </c>
      <c r="D135" s="4">
        <v>14025</v>
      </c>
      <c r="E135" s="1" t="s">
        <v>1094</v>
      </c>
      <c r="F135" s="1" t="s">
        <v>340</v>
      </c>
      <c r="G135" s="1" t="s">
        <v>1964</v>
      </c>
      <c r="H135" s="1" t="s">
        <v>2101</v>
      </c>
      <c r="I135" s="1">
        <v>245461.81161599999</v>
      </c>
      <c r="J135" s="1" t="s">
        <v>2102</v>
      </c>
      <c r="K135" t="str">
        <f>VLOOKUP(Table1[[#This Row],[Customer_id]],Table4[],5,FALSE)</f>
        <v>Corporate</v>
      </c>
      <c r="L135" s="1" t="str">
        <f>VLOOKUP(Table1[[#This Row],[Customer_id]],Table4[],7,FALSE)</f>
        <v>369740,3708</v>
      </c>
      <c r="M135" s="1" t="e">
        <f>VLOOKUP(Table1[[#This Row],[Customer_id]],Table2[],4,FALSE)</f>
        <v>#N/A</v>
      </c>
      <c r="N135" s="1" t="str">
        <f>INDEX(Table3[Transaction type],MATCH(Table1[[#This Row],[Account Number]],Table3[Account Number],0))</f>
        <v>Money Transfer</v>
      </c>
      <c r="O135" s="20">
        <f>INDEX(Table3[Date_of_transaction],MATCH(Table1[[#This Row],[Account Number]],Table3[Account Number],0))</f>
        <v>44486</v>
      </c>
      <c r="P135" s="19" t="str">
        <f>INDEX(Table3[Transaction Medium],MATCH(Table1[[#This Row],[Account Number]],Table3[Account Number],0))</f>
        <v>Mobile</v>
      </c>
    </row>
    <row r="136" spans="1:16" x14ac:dyDescent="0.25">
      <c r="A136" s="1" t="s">
        <v>8982</v>
      </c>
      <c r="B136" s="2">
        <v>886640959</v>
      </c>
      <c r="C136" s="2" t="s">
        <v>129</v>
      </c>
      <c r="D136" s="8">
        <v>38502.25</v>
      </c>
      <c r="E136" s="1" t="str">
        <f ca="1">CHOOSE(RANDBETWEEN(1, 2), "Male","Female")</f>
        <v>Male</v>
      </c>
      <c r="F136" s="1" t="str">
        <f ca="1">CHOOSE(RANDBETWEEN(1, 5), "Farmer","Tailor","Student","Professor","Welder")</f>
        <v>Tailor</v>
      </c>
      <c r="G136" s="1" t="str">
        <f ca="1">CHOOSE(RANDBETWEEN(1, 22), "Kano","Kwara","Imo","Lagos","Adamawa","Delta","Sokoto","Oyo","Osun","Abia","Cross River","Kaduna","Plateau","River","Abuja","Kogi","Edo","Anambra","Bayelsa","Benue","Ogun","Enugu")</f>
        <v>Osun</v>
      </c>
      <c r="H136" s="9" t="s">
        <v>8983</v>
      </c>
      <c r="I136" s="9">
        <v>419969.94741943938</v>
      </c>
      <c r="J136" t="s">
        <v>8984</v>
      </c>
      <c r="K136" t="str">
        <f>VLOOKUP(Table1[[#This Row],[Customer_id]],Table4[],5,FALSE)</f>
        <v>Joint</v>
      </c>
      <c r="L136" s="1" t="str">
        <f>VLOOKUP(Table1[[#This Row],[Customer_id]],Table4[],7,FALSE)</f>
        <v>118779,0032</v>
      </c>
      <c r="M136" s="1" t="e">
        <f>VLOOKUP(Table1[[#This Row],[Customer_id]],Table2[],4,FALSE)</f>
        <v>#N/A</v>
      </c>
      <c r="N136" s="1" t="str">
        <f>INDEX(Table3[Transaction type],MATCH(Table1[[#This Row],[Account Number]],Table3[Account Number],0))</f>
        <v>Online Payment</v>
      </c>
      <c r="O136" s="20">
        <f>INDEX(Table3[Date_of_transaction],MATCH(Table1[[#This Row],[Account Number]],Table3[Account Number],0))</f>
        <v>44550</v>
      </c>
      <c r="P136" s="19" t="str">
        <f>INDEX(Table3[Transaction Medium],MATCH(Table1[[#This Row],[Account Number]],Table3[Account Number],0))</f>
        <v>Mobile</v>
      </c>
    </row>
    <row r="137" spans="1:16" x14ac:dyDescent="0.25">
      <c r="A137" s="1" t="s">
        <v>4321</v>
      </c>
      <c r="B137" s="2">
        <v>267465259</v>
      </c>
      <c r="C137" s="2" t="s">
        <v>92</v>
      </c>
      <c r="D137" s="4">
        <v>29000.25</v>
      </c>
      <c r="E137" s="1" t="s">
        <v>1094</v>
      </c>
      <c r="F137" s="1" t="s">
        <v>349</v>
      </c>
      <c r="G137" s="1" t="s">
        <v>4058</v>
      </c>
      <c r="H137" s="1" t="s">
        <v>4322</v>
      </c>
      <c r="I137" s="1">
        <v>72797.544527999999</v>
      </c>
      <c r="J137" s="1" t="s">
        <v>4323</v>
      </c>
      <c r="K137" t="str">
        <f>VLOOKUP(Table1[[#This Row],[Customer_id]],Table4[],5,FALSE)</f>
        <v>Joint</v>
      </c>
      <c r="L137" s="1" t="str">
        <f>VLOOKUP(Table1[[#This Row],[Customer_id]],Table4[],7,FALSE)</f>
        <v>241251,1164</v>
      </c>
      <c r="M137" s="1" t="e">
        <f>VLOOKUP(Table1[[#This Row],[Customer_id]],Table2[],4,FALSE)</f>
        <v>#N/A</v>
      </c>
      <c r="N137" s="1" t="str">
        <f>INDEX(Table3[Transaction type],MATCH(Table1[[#This Row],[Account Number]],Table3[Account Number],0))</f>
        <v>Cash Withdrawal</v>
      </c>
      <c r="O137" s="20">
        <f>INDEX(Table3[Date_of_transaction],MATCH(Table1[[#This Row],[Account Number]],Table3[Account Number],0))</f>
        <v>44601</v>
      </c>
      <c r="P137" s="19" t="str">
        <f>INDEX(Table3[Transaction Medium],MATCH(Table1[[#This Row],[Account Number]],Table3[Account Number],0))</f>
        <v>POS</v>
      </c>
    </row>
    <row r="138" spans="1:16" x14ac:dyDescent="0.25">
      <c r="A138" s="1" t="s">
        <v>4321</v>
      </c>
      <c r="B138" s="2">
        <v>892038287</v>
      </c>
      <c r="C138" s="2" t="s">
        <v>869</v>
      </c>
      <c r="D138" s="4">
        <v>17312.25</v>
      </c>
      <c r="E138" s="1" t="s">
        <v>12</v>
      </c>
      <c r="F138" s="1" t="s">
        <v>135</v>
      </c>
      <c r="G138" s="1" t="s">
        <v>4088</v>
      </c>
      <c r="H138" s="1" t="s">
        <v>5992</v>
      </c>
      <c r="I138" s="1">
        <v>51939.231288000003</v>
      </c>
      <c r="J138" s="1" t="s">
        <v>5993</v>
      </c>
      <c r="K138" t="str">
        <f>VLOOKUP(Table1[[#This Row],[Customer_id]],Table4[],5,FALSE)</f>
        <v>Joint</v>
      </c>
      <c r="L138" s="1" t="str">
        <f>VLOOKUP(Table1[[#This Row],[Customer_id]],Table4[],7,FALSE)</f>
        <v>241251,1164</v>
      </c>
      <c r="M138" s="1" t="e">
        <f>VLOOKUP(Table1[[#This Row],[Customer_id]],Table2[],4,FALSE)</f>
        <v>#N/A</v>
      </c>
      <c r="N138" s="1" t="str">
        <f>INDEX(Table3[Transaction type],MATCH(Table1[[#This Row],[Account Number]],Table3[Account Number],0))</f>
        <v>Money Transfer</v>
      </c>
      <c r="O138" s="20">
        <f>INDEX(Table3[Date_of_transaction],MATCH(Table1[[#This Row],[Account Number]],Table3[Account Number],0))</f>
        <v>44397</v>
      </c>
      <c r="P138" s="19" t="str">
        <f>INDEX(Table3[Transaction Medium],MATCH(Table1[[#This Row],[Account Number]],Table3[Account Number],0))</f>
        <v>Bank</v>
      </c>
    </row>
    <row r="139" spans="1:16" x14ac:dyDescent="0.25">
      <c r="A139" s="1" t="s">
        <v>3472</v>
      </c>
      <c r="B139" s="2">
        <v>544751140</v>
      </c>
      <c r="C139" s="2" t="s">
        <v>72</v>
      </c>
      <c r="D139" s="4">
        <v>34844.25</v>
      </c>
      <c r="E139" s="1" t="s">
        <v>1094</v>
      </c>
      <c r="F139" s="1" t="s">
        <v>163</v>
      </c>
      <c r="G139" s="1" t="s">
        <v>3331</v>
      </c>
      <c r="H139" s="1" t="s">
        <v>3473</v>
      </c>
      <c r="I139" s="1">
        <v>389208.134448</v>
      </c>
      <c r="J139" s="1" t="s">
        <v>3474</v>
      </c>
      <c r="K139" t="str">
        <f>VLOOKUP(Table1[[#This Row],[Customer_id]],Table4[],5,FALSE)</f>
        <v>Joint</v>
      </c>
      <c r="L139" s="1" t="str">
        <f>VLOOKUP(Table1[[#This Row],[Customer_id]],Table4[],7,FALSE)</f>
        <v>331067,712</v>
      </c>
      <c r="M139" s="1" t="e">
        <f>VLOOKUP(Table1[[#This Row],[Customer_id]],Table2[],4,FALSE)</f>
        <v>#N/A</v>
      </c>
      <c r="N139" s="1" t="str">
        <f>INDEX(Table3[Transaction type],MATCH(Table1[[#This Row],[Account Number]],Table3[Account Number],0))</f>
        <v>Money Transfer</v>
      </c>
      <c r="O139" s="20">
        <f>INDEX(Table3[Date_of_transaction],MATCH(Table1[[#This Row],[Account Number]],Table3[Account Number],0))</f>
        <v>44525</v>
      </c>
      <c r="P139" s="19" t="str">
        <f>INDEX(Table3[Transaction Medium],MATCH(Table1[[#This Row],[Account Number]],Table3[Account Number],0))</f>
        <v>Bank</v>
      </c>
    </row>
    <row r="140" spans="1:16" x14ac:dyDescent="0.25">
      <c r="A140" s="1" t="s">
        <v>4187</v>
      </c>
      <c r="B140" s="2">
        <v>355478532</v>
      </c>
      <c r="C140" s="2" t="s">
        <v>556</v>
      </c>
      <c r="D140" s="4">
        <v>27174</v>
      </c>
      <c r="E140" s="1" t="s">
        <v>1094</v>
      </c>
      <c r="F140" s="1" t="s">
        <v>78</v>
      </c>
      <c r="G140" s="1" t="s">
        <v>4088</v>
      </c>
      <c r="H140" s="1" t="s">
        <v>4188</v>
      </c>
      <c r="I140" s="1">
        <v>6943.0138880000004</v>
      </c>
      <c r="J140" s="1" t="s">
        <v>4189</v>
      </c>
      <c r="K140" t="str">
        <f>VLOOKUP(Table1[[#This Row],[Customer_id]],Table4[],5,FALSE)</f>
        <v>Domiciliary</v>
      </c>
      <c r="L140" s="1" t="str">
        <f>VLOOKUP(Table1[[#This Row],[Customer_id]],Table4[],7,FALSE)</f>
        <v>133671,384</v>
      </c>
      <c r="M140" s="1" t="e">
        <f>VLOOKUP(Table1[[#This Row],[Customer_id]],Table2[],4,FALSE)</f>
        <v>#N/A</v>
      </c>
      <c r="N140" s="1" t="str">
        <f>INDEX(Table3[Transaction type],MATCH(Table1[[#This Row],[Account Number]],Table3[Account Number],0))</f>
        <v>Cash Withdrawal</v>
      </c>
      <c r="O140" s="20">
        <f>INDEX(Table3[Date_of_transaction],MATCH(Table1[[#This Row],[Account Number]],Table3[Account Number],0))</f>
        <v>44673</v>
      </c>
      <c r="P140" s="19" t="str">
        <f>INDEX(Table3[Transaction Medium],MATCH(Table1[[#This Row],[Account Number]],Table3[Account Number],0))</f>
        <v>Bank</v>
      </c>
    </row>
    <row r="141" spans="1:16" x14ac:dyDescent="0.25">
      <c r="A141" s="1" t="s">
        <v>2265</v>
      </c>
      <c r="B141" s="2">
        <v>552263215</v>
      </c>
      <c r="C141" s="2" t="s">
        <v>114</v>
      </c>
      <c r="D141" s="4">
        <v>20599.5</v>
      </c>
      <c r="E141" s="1" t="s">
        <v>1094</v>
      </c>
      <c r="F141" s="1" t="s">
        <v>1197</v>
      </c>
      <c r="G141" s="1" t="s">
        <v>1964</v>
      </c>
      <c r="H141" s="1" t="s">
        <v>2266</v>
      </c>
      <c r="I141" s="1">
        <v>60533.753616000002</v>
      </c>
      <c r="J141" s="1" t="s">
        <v>2267</v>
      </c>
      <c r="K141" t="str">
        <f>VLOOKUP(Table1[[#This Row],[Customer_id]],Table4[],5,FALSE)</f>
        <v>Domiciliary</v>
      </c>
      <c r="L141" s="1" t="str">
        <f>VLOOKUP(Table1[[#This Row],[Customer_id]],Table4[],7,FALSE)</f>
        <v>84045,3125</v>
      </c>
      <c r="M141" s="1" t="e">
        <f>VLOOKUP(Table1[[#This Row],[Customer_id]],Table2[],4,FALSE)</f>
        <v>#N/A</v>
      </c>
      <c r="N141" s="1" t="str">
        <f>INDEX(Table3[Transaction type],MATCH(Table1[[#This Row],[Account Number]],Table3[Account Number],0))</f>
        <v>Online Payment</v>
      </c>
      <c r="O141" s="20">
        <f>INDEX(Table3[Date_of_transaction],MATCH(Table1[[#This Row],[Account Number]],Table3[Account Number],0))</f>
        <v>44652</v>
      </c>
      <c r="P141" s="19" t="str">
        <f>INDEX(Table3[Transaction Medium],MATCH(Table1[[#This Row],[Account Number]],Table3[Account Number],0))</f>
        <v>Internet Banking</v>
      </c>
    </row>
    <row r="142" spans="1:16" x14ac:dyDescent="0.25">
      <c r="A142" s="1" t="s">
        <v>5504</v>
      </c>
      <c r="B142" s="2">
        <v>833256310</v>
      </c>
      <c r="C142" s="2" t="s">
        <v>335</v>
      </c>
      <c r="D142" s="4">
        <v>19869</v>
      </c>
      <c r="E142" s="1" t="s">
        <v>1094</v>
      </c>
      <c r="F142" s="1" t="s">
        <v>1789</v>
      </c>
      <c r="G142" s="1" t="s">
        <v>4074</v>
      </c>
      <c r="H142" s="1" t="s">
        <v>5505</v>
      </c>
      <c r="I142" s="1">
        <v>119698.3260396</v>
      </c>
      <c r="J142" s="1" t="s">
        <v>5506</v>
      </c>
      <c r="K142" t="str">
        <f>VLOOKUP(Table1[[#This Row],[Customer_id]],Table4[],5,FALSE)</f>
        <v>Current</v>
      </c>
      <c r="L142" s="1" t="str">
        <f>VLOOKUP(Table1[[#This Row],[Customer_id]],Table4[],7,FALSE)</f>
        <v>75941,856</v>
      </c>
      <c r="M142" s="1" t="e">
        <f>VLOOKUP(Table1[[#This Row],[Customer_id]],Table2[],4,FALSE)</f>
        <v>#N/A</v>
      </c>
      <c r="N142" s="1" t="str">
        <f>INDEX(Table3[Transaction type],MATCH(Table1[[#This Row],[Account Number]],Table3[Account Number],0))</f>
        <v>Money Deposit</v>
      </c>
      <c r="O142" s="20">
        <f>INDEX(Table3[Date_of_transaction],MATCH(Table1[[#This Row],[Account Number]],Table3[Account Number],0))</f>
        <v>44345</v>
      </c>
      <c r="P142" s="19" t="str">
        <f>INDEX(Table3[Transaction Medium],MATCH(Table1[[#This Row],[Account Number]],Table3[Account Number],0))</f>
        <v>ATM</v>
      </c>
    </row>
    <row r="143" spans="1:16" x14ac:dyDescent="0.25">
      <c r="A143" s="1" t="s">
        <v>3635</v>
      </c>
      <c r="B143" s="2">
        <v>833544299</v>
      </c>
      <c r="C143" s="2" t="s">
        <v>348</v>
      </c>
      <c r="D143" s="4">
        <v>28635</v>
      </c>
      <c r="E143" s="1" t="s">
        <v>1094</v>
      </c>
      <c r="F143" s="1" t="s">
        <v>256</v>
      </c>
      <c r="G143" s="1" t="s">
        <v>3583</v>
      </c>
      <c r="H143" s="1" t="s">
        <v>3636</v>
      </c>
      <c r="I143" s="1">
        <v>1218924.26642679</v>
      </c>
      <c r="J143" s="1" t="s">
        <v>3637</v>
      </c>
      <c r="K143" t="str">
        <f>VLOOKUP(Table1[[#This Row],[Customer_id]],Table4[],5,FALSE)</f>
        <v>Current</v>
      </c>
      <c r="L143" s="1" t="str">
        <f>VLOOKUP(Table1[[#This Row],[Customer_id]],Table4[],7,FALSE)</f>
        <v>106018,176</v>
      </c>
      <c r="M143" s="1" t="e">
        <f>VLOOKUP(Table1[[#This Row],[Customer_id]],Table2[],4,FALSE)</f>
        <v>#N/A</v>
      </c>
      <c r="N143" s="1" t="str">
        <f>INDEX(Table3[Transaction type],MATCH(Table1[[#This Row],[Account Number]],Table3[Account Number],0))</f>
        <v>Checks</v>
      </c>
      <c r="O143" s="20">
        <f>INDEX(Table3[Date_of_transaction],MATCH(Table1[[#This Row],[Account Number]],Table3[Account Number],0))</f>
        <v>44428</v>
      </c>
      <c r="P143" s="19" t="str">
        <f>INDEX(Table3[Transaction Medium],MATCH(Table1[[#This Row],[Account Number]],Table3[Account Number],0))</f>
        <v>Informal Services</v>
      </c>
    </row>
    <row r="144" spans="1:16" x14ac:dyDescent="0.25">
      <c r="A144" s="1" t="s">
        <v>1181</v>
      </c>
      <c r="B144" s="2">
        <v>239492799</v>
      </c>
      <c r="C144" s="2" t="s">
        <v>568</v>
      </c>
      <c r="D144" s="4">
        <v>25713</v>
      </c>
      <c r="E144" s="1" t="s">
        <v>1094</v>
      </c>
      <c r="F144" s="1" t="s">
        <v>93</v>
      </c>
      <c r="G144" s="1" t="s">
        <v>14</v>
      </c>
      <c r="H144" s="1" t="s">
        <v>1182</v>
      </c>
      <c r="I144" s="1">
        <v>223710.36898560001</v>
      </c>
      <c r="J144" s="1" t="s">
        <v>1183</v>
      </c>
      <c r="K144" t="str">
        <f>VLOOKUP(Table1[[#This Row],[Customer_id]],Table4[],5,FALSE)</f>
        <v>Savings</v>
      </c>
      <c r="L144" s="1" t="str">
        <f>VLOOKUP(Table1[[#This Row],[Customer_id]],Table4[],7,FALSE)</f>
        <v>90748,3668</v>
      </c>
      <c r="M144" s="1" t="e">
        <f>VLOOKUP(Table1[[#This Row],[Customer_id]],Table2[],4,FALSE)</f>
        <v>#N/A</v>
      </c>
      <c r="N144" s="1" t="str">
        <f>INDEX(Table3[Transaction type],MATCH(Table1[[#This Row],[Account Number]],Table3[Account Number],0))</f>
        <v>Online Payment</v>
      </c>
      <c r="O144" s="20">
        <f>INDEX(Table3[Date_of_transaction],MATCH(Table1[[#This Row],[Account Number]],Table3[Account Number],0))</f>
        <v>44248</v>
      </c>
      <c r="P144" s="19" t="str">
        <f>INDEX(Table3[Transaction Medium],MATCH(Table1[[#This Row],[Account Number]],Table3[Account Number],0))</f>
        <v>Mobile</v>
      </c>
    </row>
    <row r="145" spans="1:16" x14ac:dyDescent="0.25">
      <c r="A145" s="1" t="s">
        <v>6919</v>
      </c>
      <c r="B145" s="2">
        <v>922881556</v>
      </c>
      <c r="C145" s="2" t="s">
        <v>221</v>
      </c>
      <c r="D145" s="4">
        <v>33748.5</v>
      </c>
      <c r="E145" s="1" t="s">
        <v>12</v>
      </c>
      <c r="F145" s="1" t="s">
        <v>940</v>
      </c>
      <c r="G145" s="1" t="s">
        <v>4062</v>
      </c>
      <c r="H145" s="1" t="s">
        <v>6920</v>
      </c>
      <c r="I145" s="1">
        <v>45424.1780784</v>
      </c>
      <c r="J145" s="1" t="s">
        <v>6921</v>
      </c>
      <c r="K145" t="str">
        <f>VLOOKUP(Table1[[#This Row],[Customer_id]],Table4[],5,FALSE)</f>
        <v>Corporate</v>
      </c>
      <c r="L145" s="1" t="str">
        <f>VLOOKUP(Table1[[#This Row],[Customer_id]],Table4[],7,FALSE)</f>
        <v>184887,9183</v>
      </c>
      <c r="M145" s="1" t="e">
        <f>VLOOKUP(Table1[[#This Row],[Customer_id]],Table2[],4,FALSE)</f>
        <v>#N/A</v>
      </c>
      <c r="N145" s="1" t="str">
        <f>INDEX(Table3[Transaction type],MATCH(Table1[[#This Row],[Account Number]],Table3[Account Number],0))</f>
        <v>Money Transfer</v>
      </c>
      <c r="O145" s="20">
        <f>INDEX(Table3[Date_of_transaction],MATCH(Table1[[#This Row],[Account Number]],Table3[Account Number],0))</f>
        <v>44308</v>
      </c>
      <c r="P145" s="19" t="str">
        <f>INDEX(Table3[Transaction Medium],MATCH(Table1[[#This Row],[Account Number]],Table3[Account Number],0))</f>
        <v>Mobile</v>
      </c>
    </row>
    <row r="146" spans="1:16" x14ac:dyDescent="0.25">
      <c r="A146" s="1" t="s">
        <v>4499</v>
      </c>
      <c r="B146" s="2">
        <v>256904457</v>
      </c>
      <c r="C146" s="2" t="s">
        <v>52</v>
      </c>
      <c r="D146" s="4">
        <v>20234.25</v>
      </c>
      <c r="E146" s="1" t="s">
        <v>1094</v>
      </c>
      <c r="F146" s="1" t="s">
        <v>4500</v>
      </c>
      <c r="G146" s="1" t="s">
        <v>4084</v>
      </c>
      <c r="H146" s="1" t="s">
        <v>4501</v>
      </c>
      <c r="I146" s="1">
        <v>198231.50662425</v>
      </c>
      <c r="J146" s="1" t="s">
        <v>4502</v>
      </c>
      <c r="K146" t="str">
        <f>VLOOKUP(Table1[[#This Row],[Customer_id]],Table4[],5,FALSE)</f>
        <v>Domiciliary</v>
      </c>
      <c r="L146" s="1" t="str">
        <f>VLOOKUP(Table1[[#This Row],[Customer_id]],Table4[],7,FALSE)</f>
        <v>131489,1843</v>
      </c>
      <c r="M146" s="1" t="e">
        <f>VLOOKUP(Table1[[#This Row],[Customer_id]],Table2[],4,FALSE)</f>
        <v>#N/A</v>
      </c>
      <c r="N146" s="1" t="str">
        <f>INDEX(Table3[Transaction type],MATCH(Table1[[#This Row],[Account Number]],Table3[Account Number],0))</f>
        <v>Money Deposit</v>
      </c>
      <c r="O146" s="20">
        <f>INDEX(Table3[Date_of_transaction],MATCH(Table1[[#This Row],[Account Number]],Table3[Account Number],0))</f>
        <v>44237</v>
      </c>
      <c r="P146" s="19" t="str">
        <f>INDEX(Table3[Transaction Medium],MATCH(Table1[[#This Row],[Account Number]],Table3[Account Number],0))</f>
        <v>ATM</v>
      </c>
    </row>
    <row r="147" spans="1:16" x14ac:dyDescent="0.25">
      <c r="A147" s="1" t="s">
        <v>8182</v>
      </c>
      <c r="B147" s="2">
        <v>33068496</v>
      </c>
      <c r="C147" s="2" t="s">
        <v>357</v>
      </c>
      <c r="D147" s="4">
        <v>35209.5</v>
      </c>
      <c r="E147" s="1" t="s">
        <v>12</v>
      </c>
      <c r="F147" s="1" t="s">
        <v>881</v>
      </c>
      <c r="G147" s="1" t="s">
        <v>3331</v>
      </c>
      <c r="H147" s="1" t="s">
        <v>8183</v>
      </c>
      <c r="I147" s="1">
        <v>24374.047240399999</v>
      </c>
      <c r="J147" s="1" t="s">
        <v>8184</v>
      </c>
      <c r="K147" t="str">
        <f>VLOOKUP(Table1[[#This Row],[Customer_id]],Table4[],5,FALSE)</f>
        <v>Domiciliary</v>
      </c>
      <c r="L147" s="1" t="str">
        <f>VLOOKUP(Table1[[#This Row],[Customer_id]],Table4[],7,FALSE)</f>
        <v>52989,0136</v>
      </c>
      <c r="M147" s="1" t="e">
        <f>VLOOKUP(Table1[[#This Row],[Customer_id]],Table2[],4,FALSE)</f>
        <v>#N/A</v>
      </c>
      <c r="N147" s="1" t="str">
        <f>INDEX(Table3[Transaction type],MATCH(Table1[[#This Row],[Account Number]],Table3[Account Number],0))</f>
        <v>Money Transfer</v>
      </c>
      <c r="O147" s="20">
        <f>INDEX(Table3[Date_of_transaction],MATCH(Table1[[#This Row],[Account Number]],Table3[Account Number],0))</f>
        <v>44354</v>
      </c>
      <c r="P147" s="19" t="str">
        <f>INDEX(Table3[Transaction Medium],MATCH(Table1[[#This Row],[Account Number]],Table3[Account Number],0))</f>
        <v>Bank</v>
      </c>
    </row>
    <row r="148" spans="1:16" x14ac:dyDescent="0.25">
      <c r="A148" s="1" t="s">
        <v>8263</v>
      </c>
      <c r="B148" s="2">
        <v>482795531</v>
      </c>
      <c r="C148" s="2" t="s">
        <v>298</v>
      </c>
      <c r="D148" s="4">
        <v>38131.5</v>
      </c>
      <c r="E148" s="1" t="s">
        <v>12</v>
      </c>
      <c r="F148" s="1" t="s">
        <v>163</v>
      </c>
      <c r="G148" s="1" t="s">
        <v>3331</v>
      </c>
      <c r="H148" s="1" t="s">
        <v>8264</v>
      </c>
      <c r="I148" s="1">
        <v>542709.14169654006</v>
      </c>
      <c r="J148" s="1" t="s">
        <v>8265</v>
      </c>
      <c r="K148" t="str">
        <f>VLOOKUP(Table1[[#This Row],[Customer_id]],Table4[],5,FALSE)</f>
        <v>Savings</v>
      </c>
      <c r="L148" s="1" t="str">
        <f>VLOOKUP(Table1[[#This Row],[Customer_id]],Table4[],7,FALSE)</f>
        <v>361526,49</v>
      </c>
      <c r="M148" s="1" t="str">
        <f>VLOOKUP(Table1[[#This Row],[Customer_id]],Table2[],4,FALSE)</f>
        <v>N615293549</v>
      </c>
      <c r="N148" s="1" t="str">
        <f>INDEX(Table3[Transaction type],MATCH(Table1[[#This Row],[Account Number]],Table3[Account Number],0))</f>
        <v>Loan Payment</v>
      </c>
      <c r="O148" s="20">
        <f>INDEX(Table3[Date_of_transaction],MATCH(Table1[[#This Row],[Account Number]],Table3[Account Number],0))</f>
        <v>44277</v>
      </c>
      <c r="P148" s="19" t="str">
        <f>INDEX(Table3[Transaction Medium],MATCH(Table1[[#This Row],[Account Number]],Table3[Account Number],0))</f>
        <v>AFT</v>
      </c>
    </row>
    <row r="149" spans="1:16" x14ac:dyDescent="0.25">
      <c r="A149" s="1" t="s">
        <v>4415</v>
      </c>
      <c r="B149" s="2">
        <v>522802009</v>
      </c>
      <c r="C149" s="2" t="s">
        <v>470</v>
      </c>
      <c r="D149" s="4">
        <v>14755.5</v>
      </c>
      <c r="E149" s="1" t="s">
        <v>1094</v>
      </c>
      <c r="F149" s="1" t="s">
        <v>340</v>
      </c>
      <c r="G149" s="1" t="s">
        <v>4112</v>
      </c>
      <c r="H149" s="1" t="s">
        <v>4416</v>
      </c>
      <c r="I149" s="1">
        <v>14769.209784000001</v>
      </c>
      <c r="J149" s="1" t="s">
        <v>4417</v>
      </c>
      <c r="K149" t="str">
        <f>VLOOKUP(Table1[[#This Row],[Customer_id]],Table4[],5,FALSE)</f>
        <v>Current</v>
      </c>
      <c r="L149" s="1" t="str">
        <f>VLOOKUP(Table1[[#This Row],[Customer_id]],Table4[],7,FALSE)</f>
        <v>336518,026</v>
      </c>
      <c r="M149" s="1" t="e">
        <f>VLOOKUP(Table1[[#This Row],[Customer_id]],Table2[],4,FALSE)</f>
        <v>#N/A</v>
      </c>
      <c r="N149" s="1" t="str">
        <f>INDEX(Table3[Transaction type],MATCH(Table1[[#This Row],[Account Number]],Table3[Account Number],0))</f>
        <v>Online Payment</v>
      </c>
      <c r="O149" s="20">
        <f>INDEX(Table3[Date_of_transaction],MATCH(Table1[[#This Row],[Account Number]],Table3[Account Number],0))</f>
        <v>44515</v>
      </c>
      <c r="P149" s="19" t="str">
        <f>INDEX(Table3[Transaction Medium],MATCH(Table1[[#This Row],[Account Number]],Table3[Account Number],0))</f>
        <v>Card</v>
      </c>
    </row>
    <row r="150" spans="1:16" x14ac:dyDescent="0.25">
      <c r="A150" s="1" t="s">
        <v>645</v>
      </c>
      <c r="B150" s="2">
        <v>888123952</v>
      </c>
      <c r="C150" s="2" t="s">
        <v>380</v>
      </c>
      <c r="D150" s="4">
        <v>14390.25</v>
      </c>
      <c r="E150" s="1" t="s">
        <v>12</v>
      </c>
      <c r="F150" s="1" t="s">
        <v>636</v>
      </c>
      <c r="G150" s="1" t="s">
        <v>14</v>
      </c>
      <c r="H150" s="1" t="s">
        <v>646</v>
      </c>
      <c r="I150" s="1">
        <v>298121.257216</v>
      </c>
      <c r="J150" s="1" t="s">
        <v>647</v>
      </c>
      <c r="K150" t="str">
        <f>VLOOKUP(Table1[[#This Row],[Customer_id]],Table4[],5,FALSE)</f>
        <v>Domiciliary</v>
      </c>
      <c r="L150" s="1" t="str">
        <f>VLOOKUP(Table1[[#This Row],[Customer_id]],Table4[],7,FALSE)</f>
        <v>46525,2192</v>
      </c>
      <c r="M150" s="1" t="e">
        <f>VLOOKUP(Table1[[#This Row],[Customer_id]],Table2[],4,FALSE)</f>
        <v>#N/A</v>
      </c>
      <c r="N150" s="1" t="str">
        <f>INDEX(Table3[Transaction type],MATCH(Table1[[#This Row],[Account Number]],Table3[Account Number],0))</f>
        <v>Money Transfer</v>
      </c>
      <c r="O150" s="20">
        <f>INDEX(Table3[Date_of_transaction],MATCH(Table1[[#This Row],[Account Number]],Table3[Account Number],0))</f>
        <v>44591</v>
      </c>
      <c r="P150" s="19" t="str">
        <f>INDEX(Table3[Transaction Medium],MATCH(Table1[[#This Row],[Account Number]],Table3[Account Number],0))</f>
        <v>Internet Banking</v>
      </c>
    </row>
    <row r="151" spans="1:16" x14ac:dyDescent="0.25">
      <c r="A151" s="1" t="s">
        <v>5652</v>
      </c>
      <c r="B151" s="2">
        <v>743583179</v>
      </c>
      <c r="C151" s="2" t="s">
        <v>606</v>
      </c>
      <c r="D151" s="4">
        <v>23886.75</v>
      </c>
      <c r="E151" s="1" t="s">
        <v>1094</v>
      </c>
      <c r="F151" s="1" t="s">
        <v>83</v>
      </c>
      <c r="G151" s="1" t="s">
        <v>4148</v>
      </c>
      <c r="H151" s="1" t="s">
        <v>5653</v>
      </c>
      <c r="I151" s="1">
        <v>349713.003822</v>
      </c>
      <c r="J151" s="1" t="s">
        <v>5654</v>
      </c>
      <c r="K151" t="str">
        <f>VLOOKUP(Table1[[#This Row],[Customer_id]],Table4[],5,FALSE)</f>
        <v>Current</v>
      </c>
      <c r="L151" s="1" t="str">
        <f>VLOOKUP(Table1[[#This Row],[Customer_id]],Table4[],7,FALSE)</f>
        <v>121124,016</v>
      </c>
      <c r="M151" s="1" t="e">
        <f>VLOOKUP(Table1[[#This Row],[Customer_id]],Table2[],4,FALSE)</f>
        <v>#N/A</v>
      </c>
      <c r="N151" s="1" t="str">
        <f>INDEX(Table3[Transaction type],MATCH(Table1[[#This Row],[Account Number]],Table3[Account Number],0))</f>
        <v>Money Transfer</v>
      </c>
      <c r="O151" s="20">
        <f>INDEX(Table3[Date_of_transaction],MATCH(Table1[[#This Row],[Account Number]],Table3[Account Number],0))</f>
        <v>44637</v>
      </c>
      <c r="P151" s="19" t="str">
        <f>INDEX(Table3[Transaction Medium],MATCH(Table1[[#This Row],[Account Number]],Table3[Account Number],0))</f>
        <v>Mobile</v>
      </c>
    </row>
    <row r="152" spans="1:16" x14ac:dyDescent="0.25">
      <c r="A152" s="1" t="s">
        <v>7104</v>
      </c>
      <c r="B152" s="2">
        <v>391021354</v>
      </c>
      <c r="C152" s="2" t="s">
        <v>452</v>
      </c>
      <c r="D152" s="4">
        <v>26078.25</v>
      </c>
      <c r="E152" s="1" t="s">
        <v>12</v>
      </c>
      <c r="F152" s="1" t="s">
        <v>774</v>
      </c>
      <c r="G152" s="1" t="s">
        <v>4054</v>
      </c>
      <c r="H152" s="1" t="s">
        <v>7105</v>
      </c>
      <c r="I152" s="1">
        <v>429863.86269648001</v>
      </c>
      <c r="J152" s="1" t="s">
        <v>7106</v>
      </c>
      <c r="K152" t="str">
        <f>VLOOKUP(Table1[[#This Row],[Customer_id]],Table4[],5,FALSE)</f>
        <v>Domiciliary</v>
      </c>
      <c r="L152" s="1" t="str">
        <f>VLOOKUP(Table1[[#This Row],[Customer_id]],Table4[],7,FALSE)</f>
        <v>130640,7168</v>
      </c>
      <c r="M152" s="1" t="e">
        <f>VLOOKUP(Table1[[#This Row],[Customer_id]],Table2[],4,FALSE)</f>
        <v>#N/A</v>
      </c>
      <c r="N152" s="1" t="str">
        <f>INDEX(Table3[Transaction type],MATCH(Table1[[#This Row],[Account Number]],Table3[Account Number],0))</f>
        <v>Money Transfer</v>
      </c>
      <c r="O152" s="20">
        <f>INDEX(Table3[Date_of_transaction],MATCH(Table1[[#This Row],[Account Number]],Table3[Account Number],0))</f>
        <v>44281</v>
      </c>
      <c r="P152" s="19" t="str">
        <f>INDEX(Table3[Transaction Medium],MATCH(Table1[[#This Row],[Account Number]],Table3[Account Number],0))</f>
        <v>Mobile</v>
      </c>
    </row>
    <row r="153" spans="1:16" x14ac:dyDescent="0.25">
      <c r="A153" s="1" t="s">
        <v>8266</v>
      </c>
      <c r="B153" s="2">
        <v>585592113</v>
      </c>
      <c r="C153" s="2" t="s">
        <v>273</v>
      </c>
      <c r="D153" s="4">
        <v>20964.75</v>
      </c>
      <c r="E153" s="1" t="s">
        <v>12</v>
      </c>
      <c r="F153" s="1" t="s">
        <v>514</v>
      </c>
      <c r="G153" s="1" t="s">
        <v>3331</v>
      </c>
      <c r="H153" s="1" t="s">
        <v>8267</v>
      </c>
      <c r="I153" s="1">
        <v>108429.05543399999</v>
      </c>
      <c r="J153" s="1" t="s">
        <v>8268</v>
      </c>
      <c r="K153" t="str">
        <f>VLOOKUP(Table1[[#This Row],[Customer_id]],Table4[],5,FALSE)</f>
        <v>Current</v>
      </c>
      <c r="L153" s="1" t="str">
        <f>VLOOKUP(Table1[[#This Row],[Customer_id]],Table4[],7,FALSE)</f>
        <v>41393,514</v>
      </c>
      <c r="M153" s="1" t="e">
        <f>VLOOKUP(Table1[[#This Row],[Customer_id]],Table2[],4,FALSE)</f>
        <v>#N/A</v>
      </c>
      <c r="N153" s="1" t="str">
        <f>INDEX(Table3[Transaction type],MATCH(Table1[[#This Row],[Account Number]],Table3[Account Number],0))</f>
        <v>Cash Withdrawal</v>
      </c>
      <c r="O153" s="20">
        <f>INDEX(Table3[Date_of_transaction],MATCH(Table1[[#This Row],[Account Number]],Table3[Account Number],0))</f>
        <v>44400</v>
      </c>
      <c r="P153" s="19" t="str">
        <f>INDEX(Table3[Transaction Medium],MATCH(Table1[[#This Row],[Account Number]],Table3[Account Number],0))</f>
        <v>ATM</v>
      </c>
    </row>
    <row r="154" spans="1:16" x14ac:dyDescent="0.25">
      <c r="A154" s="1" t="s">
        <v>3540</v>
      </c>
      <c r="B154" s="2">
        <v>506229434</v>
      </c>
      <c r="C154" s="2" t="s">
        <v>52</v>
      </c>
      <c r="D154" s="4">
        <v>20234.25</v>
      </c>
      <c r="E154" s="1" t="s">
        <v>1094</v>
      </c>
      <c r="F154" s="1" t="s">
        <v>491</v>
      </c>
      <c r="G154" s="1" t="s">
        <v>3331</v>
      </c>
      <c r="H154" s="1" t="s">
        <v>3541</v>
      </c>
      <c r="I154" s="1">
        <v>72812.002792319996</v>
      </c>
      <c r="J154" s="1" t="s">
        <v>3542</v>
      </c>
      <c r="K154" t="str">
        <f>VLOOKUP(Table1[[#This Row],[Customer_id]],Table4[],5,FALSE)</f>
        <v>Current</v>
      </c>
      <c r="L154" s="1" t="str">
        <f>VLOOKUP(Table1[[#This Row],[Customer_id]],Table4[],7,FALSE)</f>
        <v>119708,9013</v>
      </c>
      <c r="M154" s="1" t="e">
        <f>VLOOKUP(Table1[[#This Row],[Customer_id]],Table2[],4,FALSE)</f>
        <v>#N/A</v>
      </c>
      <c r="N154" s="1" t="str">
        <f>INDEX(Table3[Transaction type],MATCH(Table1[[#This Row],[Account Number]],Table3[Account Number],0))</f>
        <v>Money Transfer</v>
      </c>
      <c r="O154" s="20">
        <f>INDEX(Table3[Date_of_transaction],MATCH(Table1[[#This Row],[Account Number]],Table3[Account Number],0))</f>
        <v>44427</v>
      </c>
      <c r="P154" s="19" t="str">
        <f>INDEX(Table3[Transaction Medium],MATCH(Table1[[#This Row],[Account Number]],Table3[Account Number],0))</f>
        <v>Internet Banking</v>
      </c>
    </row>
    <row r="155" spans="1:16" x14ac:dyDescent="0.25">
      <c r="A155" s="1" t="s">
        <v>868</v>
      </c>
      <c r="B155" s="2">
        <v>91234414</v>
      </c>
      <c r="C155" s="2" t="s">
        <v>869</v>
      </c>
      <c r="D155" s="4">
        <v>17312.25</v>
      </c>
      <c r="E155" s="1" t="s">
        <v>12</v>
      </c>
      <c r="F155" s="1" t="s">
        <v>870</v>
      </c>
      <c r="G155" s="1" t="s">
        <v>14</v>
      </c>
      <c r="H155" s="1" t="s">
        <v>871</v>
      </c>
      <c r="I155" s="1">
        <v>50689.752573600003</v>
      </c>
      <c r="J155" s="1" t="s">
        <v>872</v>
      </c>
      <c r="K155" t="str">
        <f>VLOOKUP(Table1[[#This Row],[Customer_id]],Table4[],5,FALSE)</f>
        <v>Joint</v>
      </c>
      <c r="L155" s="1" t="str">
        <f>VLOOKUP(Table1[[#This Row],[Customer_id]],Table4[],7,FALSE)</f>
        <v>156213,3906</v>
      </c>
      <c r="M155" s="1" t="e">
        <f>VLOOKUP(Table1[[#This Row],[Customer_id]],Table2[],4,FALSE)</f>
        <v>#N/A</v>
      </c>
      <c r="N155" s="1" t="str">
        <f>INDEX(Table3[Transaction type],MATCH(Table1[[#This Row],[Account Number]],Table3[Account Number],0))</f>
        <v>Money Transfer</v>
      </c>
      <c r="O155" s="20">
        <f>INDEX(Table3[Date_of_transaction],MATCH(Table1[[#This Row],[Account Number]],Table3[Account Number],0))</f>
        <v>44377</v>
      </c>
      <c r="P155" s="19" t="str">
        <f>INDEX(Table3[Transaction Medium],MATCH(Table1[[#This Row],[Account Number]],Table3[Account Number],0))</f>
        <v>Internet Banking</v>
      </c>
    </row>
    <row r="156" spans="1:16" x14ac:dyDescent="0.25">
      <c r="A156" s="1" t="s">
        <v>766</v>
      </c>
      <c r="B156" s="2">
        <v>827408332</v>
      </c>
      <c r="C156" s="2" t="s">
        <v>357</v>
      </c>
      <c r="D156" s="4">
        <v>35209.5</v>
      </c>
      <c r="E156" s="1" t="s">
        <v>12</v>
      </c>
      <c r="F156" s="1" t="s">
        <v>767</v>
      </c>
      <c r="G156" s="1" t="s">
        <v>14</v>
      </c>
      <c r="H156" s="1" t="s">
        <v>768</v>
      </c>
      <c r="I156" s="1">
        <v>155952.06867450001</v>
      </c>
      <c r="J156" s="1" t="s">
        <v>769</v>
      </c>
      <c r="K156" t="str">
        <f>VLOOKUP(Table1[[#This Row],[Customer_id]],Table4[],5,FALSE)</f>
        <v>Current</v>
      </c>
      <c r="L156" s="1" t="str">
        <f>VLOOKUP(Table1[[#This Row],[Customer_id]],Table4[],7,FALSE)</f>
        <v>266108,6844</v>
      </c>
      <c r="M156" s="1" t="e">
        <f>VLOOKUP(Table1[[#This Row],[Customer_id]],Table2[],4,FALSE)</f>
        <v>#N/A</v>
      </c>
      <c r="N156" s="1" t="str">
        <f>INDEX(Table3[Transaction type],MATCH(Table1[[#This Row],[Account Number]],Table3[Account Number],0))</f>
        <v>Money Transfer</v>
      </c>
      <c r="O156" s="20">
        <f>INDEX(Table3[Date_of_transaction],MATCH(Table1[[#This Row],[Account Number]],Table3[Account Number],0))</f>
        <v>44285</v>
      </c>
      <c r="P156" s="19" t="str">
        <f>INDEX(Table3[Transaction Medium],MATCH(Table1[[#This Row],[Account Number]],Table3[Account Number],0))</f>
        <v>Mobile</v>
      </c>
    </row>
    <row r="157" spans="1:16" x14ac:dyDescent="0.25">
      <c r="A157" s="1" t="s">
        <v>1720</v>
      </c>
      <c r="B157" s="2">
        <v>915295189</v>
      </c>
      <c r="C157" s="2" t="s">
        <v>606</v>
      </c>
      <c r="D157" s="4">
        <v>23886.75</v>
      </c>
      <c r="E157" s="1" t="s">
        <v>1094</v>
      </c>
      <c r="F157" s="1" t="s">
        <v>1721</v>
      </c>
      <c r="G157" s="1" t="s">
        <v>14</v>
      </c>
      <c r="H157" s="1" t="s">
        <v>1722</v>
      </c>
      <c r="I157" s="1">
        <v>11453.319727849999</v>
      </c>
      <c r="J157" s="1" t="s">
        <v>1723</v>
      </c>
      <c r="K157" t="str">
        <f>VLOOKUP(Table1[[#This Row],[Customer_id]],Table4[],5,FALSE)</f>
        <v>Domiciliary</v>
      </c>
      <c r="L157" s="1" t="str">
        <f>VLOOKUP(Table1[[#This Row],[Customer_id]],Table4[],7,FALSE)</f>
        <v>82530,07</v>
      </c>
      <c r="M157" s="1" t="e">
        <f>VLOOKUP(Table1[[#This Row],[Customer_id]],Table2[],4,FALSE)</f>
        <v>#N/A</v>
      </c>
      <c r="N157" s="1" t="str">
        <f>INDEX(Table3[Transaction type],MATCH(Table1[[#This Row],[Account Number]],Table3[Account Number],0))</f>
        <v>Cash Withdrawal</v>
      </c>
      <c r="O157" s="20">
        <f>INDEX(Table3[Date_of_transaction],MATCH(Table1[[#This Row],[Account Number]],Table3[Account Number],0))</f>
        <v>44665</v>
      </c>
      <c r="P157" s="19" t="str">
        <f>INDEX(Table3[Transaction Medium],MATCH(Table1[[#This Row],[Account Number]],Table3[Account Number],0))</f>
        <v>ATM</v>
      </c>
    </row>
    <row r="158" spans="1:16" x14ac:dyDescent="0.25">
      <c r="A158" s="1" t="s">
        <v>3841</v>
      </c>
      <c r="B158" s="2">
        <v>264313658</v>
      </c>
      <c r="C158" s="2" t="s">
        <v>255</v>
      </c>
      <c r="D158" s="4">
        <v>25347.75</v>
      </c>
      <c r="E158" s="1" t="s">
        <v>1094</v>
      </c>
      <c r="F158" s="1" t="s">
        <v>115</v>
      </c>
      <c r="G158" s="1" t="s">
        <v>3820</v>
      </c>
      <c r="H158" s="1" t="s">
        <v>3842</v>
      </c>
      <c r="I158" s="1">
        <v>35321.591289600001</v>
      </c>
      <c r="J158" s="1" t="s">
        <v>3843</v>
      </c>
      <c r="K158" t="str">
        <f>VLOOKUP(Table1[[#This Row],[Customer_id]],Table4[],5,FALSE)</f>
        <v>Corporate</v>
      </c>
      <c r="L158" s="1" t="str">
        <f>VLOOKUP(Table1[[#This Row],[Customer_id]],Table4[],7,FALSE)</f>
        <v>89965,1189</v>
      </c>
      <c r="M158" s="1" t="e">
        <f>VLOOKUP(Table1[[#This Row],[Customer_id]],Table2[],4,FALSE)</f>
        <v>#N/A</v>
      </c>
      <c r="N158" s="1" t="str">
        <f>INDEX(Table3[Transaction type],MATCH(Table1[[#This Row],[Account Number]],Table3[Account Number],0))</f>
        <v>Online Payment</v>
      </c>
      <c r="O158" s="20">
        <f>INDEX(Table3[Date_of_transaction],MATCH(Table1[[#This Row],[Account Number]],Table3[Account Number],0))</f>
        <v>44212</v>
      </c>
      <c r="P158" s="19" t="str">
        <f>INDEX(Table3[Transaction Medium],MATCH(Table1[[#This Row],[Account Number]],Table3[Account Number],0))</f>
        <v>Internet Banking</v>
      </c>
    </row>
    <row r="159" spans="1:16" x14ac:dyDescent="0.25">
      <c r="A159" s="1" t="s">
        <v>2079</v>
      </c>
      <c r="B159" s="2">
        <v>839479823</v>
      </c>
      <c r="C159" s="2" t="s">
        <v>498</v>
      </c>
      <c r="D159" s="4">
        <v>37766.25</v>
      </c>
      <c r="E159" s="1" t="s">
        <v>1094</v>
      </c>
      <c r="F159" s="1" t="s">
        <v>1016</v>
      </c>
      <c r="G159" s="1" t="s">
        <v>1964</v>
      </c>
      <c r="H159" s="1" t="s">
        <v>2080</v>
      </c>
      <c r="I159" s="1">
        <v>45959.545031399997</v>
      </c>
      <c r="J159" s="1" t="s">
        <v>2081</v>
      </c>
      <c r="K159" t="str">
        <f>VLOOKUP(Table1[[#This Row],[Customer_id]],Table4[],5,FALSE)</f>
        <v>Joint</v>
      </c>
      <c r="L159" s="1" t="str">
        <f>VLOOKUP(Table1[[#This Row],[Customer_id]],Table4[],7,FALSE)</f>
        <v>172741,1296</v>
      </c>
      <c r="M159" s="1" t="e">
        <f>VLOOKUP(Table1[[#This Row],[Customer_id]],Table2[],4,FALSE)</f>
        <v>#N/A</v>
      </c>
      <c r="N159" s="1" t="str">
        <f>INDEX(Table3[Transaction type],MATCH(Table1[[#This Row],[Account Number]],Table3[Account Number],0))</f>
        <v>Checks</v>
      </c>
      <c r="O159" s="20">
        <f>INDEX(Table3[Date_of_transaction],MATCH(Table1[[#This Row],[Account Number]],Table3[Account Number],0))</f>
        <v>44682</v>
      </c>
      <c r="P159" s="19" t="str">
        <f>INDEX(Table3[Transaction Medium],MATCH(Table1[[#This Row],[Account Number]],Table3[Account Number],0))</f>
        <v>Bank</v>
      </c>
    </row>
    <row r="160" spans="1:16" x14ac:dyDescent="0.25">
      <c r="A160" s="1" t="s">
        <v>7921</v>
      </c>
      <c r="B160" s="2">
        <v>442469731</v>
      </c>
      <c r="C160" s="2" t="s">
        <v>245</v>
      </c>
      <c r="D160" s="4">
        <v>19503.75</v>
      </c>
      <c r="E160" s="1" t="s">
        <v>12</v>
      </c>
      <c r="F160" s="1" t="s">
        <v>305</v>
      </c>
      <c r="G160" s="1" t="s">
        <v>3583</v>
      </c>
      <c r="H160" s="1" t="s">
        <v>7922</v>
      </c>
      <c r="I160" s="1">
        <v>73548.468787499995</v>
      </c>
      <c r="J160" s="1" t="s">
        <v>7923</v>
      </c>
      <c r="K160" t="str">
        <f>VLOOKUP(Table1[[#This Row],[Customer_id]],Table4[],5,FALSE)</f>
        <v>Domiciliary</v>
      </c>
      <c r="L160" s="1" t="str">
        <f>VLOOKUP(Table1[[#This Row],[Customer_id]],Table4[],7,FALSE)</f>
        <v>82414,375</v>
      </c>
      <c r="M160" s="1" t="e">
        <f>VLOOKUP(Table1[[#This Row],[Customer_id]],Table2[],4,FALSE)</f>
        <v>#N/A</v>
      </c>
      <c r="N160" s="1" t="str">
        <f>INDEX(Table3[Transaction type],MATCH(Table1[[#This Row],[Account Number]],Table3[Account Number],0))</f>
        <v>Online Payment</v>
      </c>
      <c r="O160" s="20">
        <f>INDEX(Table3[Date_of_transaction],MATCH(Table1[[#This Row],[Account Number]],Table3[Account Number],0))</f>
        <v>44231</v>
      </c>
      <c r="P160" s="19" t="str">
        <f>INDEX(Table3[Transaction Medium],MATCH(Table1[[#This Row],[Account Number]],Table3[Account Number],0))</f>
        <v>Mobile</v>
      </c>
    </row>
    <row r="161" spans="1:16" x14ac:dyDescent="0.25">
      <c r="A161" s="1" t="s">
        <v>7914</v>
      </c>
      <c r="B161" s="2">
        <v>844402774</v>
      </c>
      <c r="C161" s="2" t="s">
        <v>380</v>
      </c>
      <c r="D161" s="4">
        <v>14390.25</v>
      </c>
      <c r="E161" s="1" t="s">
        <v>12</v>
      </c>
      <c r="F161" s="1" t="s">
        <v>1004</v>
      </c>
      <c r="G161" s="1" t="s">
        <v>3583</v>
      </c>
      <c r="H161" s="1" t="s">
        <v>7915</v>
      </c>
      <c r="I161" s="1">
        <v>109531.6294131</v>
      </c>
      <c r="J161" s="1" t="s">
        <v>3123</v>
      </c>
      <c r="K161" t="str">
        <f>VLOOKUP(Table1[[#This Row],[Customer_id]],Table4[],5,FALSE)</f>
        <v>Domiciliary</v>
      </c>
      <c r="L161" s="1" t="str">
        <f>VLOOKUP(Table1[[#This Row],[Customer_id]],Table4[],7,FALSE)</f>
        <v>75928,8348</v>
      </c>
      <c r="M161" s="1" t="str">
        <f>VLOOKUP(Table1[[#This Row],[Customer_id]],Table2[],4,FALSE)</f>
        <v>N6203259972</v>
      </c>
      <c r="N161" s="1" t="str">
        <f>INDEX(Table3[Transaction type],MATCH(Table1[[#This Row],[Account Number]],Table3[Account Number],0))</f>
        <v>Loan Payment</v>
      </c>
      <c r="O161" s="20">
        <f>INDEX(Table3[Date_of_transaction],MATCH(Table1[[#This Row],[Account Number]],Table3[Account Number],0))</f>
        <v>44230</v>
      </c>
      <c r="P161" s="19" t="str">
        <f>INDEX(Table3[Transaction Medium],MATCH(Table1[[#This Row],[Account Number]],Table3[Account Number],0))</f>
        <v>ACH</v>
      </c>
    </row>
    <row r="162" spans="1:16" x14ac:dyDescent="0.25">
      <c r="A162" s="1" t="s">
        <v>6287</v>
      </c>
      <c r="B162" s="2">
        <v>271461401</v>
      </c>
      <c r="C162" s="2" t="s">
        <v>573</v>
      </c>
      <c r="D162" s="4">
        <v>26808.75</v>
      </c>
      <c r="E162" s="1" t="s">
        <v>12</v>
      </c>
      <c r="F162" s="1" t="s">
        <v>135</v>
      </c>
      <c r="G162" s="1" t="s">
        <v>4099</v>
      </c>
      <c r="H162" s="1" t="s">
        <v>6288</v>
      </c>
      <c r="I162" s="1">
        <v>51039.096191999997</v>
      </c>
      <c r="J162" s="1" t="s">
        <v>6289</v>
      </c>
      <c r="K162" t="str">
        <f>VLOOKUP(Table1[[#This Row],[Customer_id]],Table4[],5,FALSE)</f>
        <v>Corporate</v>
      </c>
      <c r="L162" s="1" t="str">
        <f>VLOOKUP(Table1[[#This Row],[Customer_id]],Table4[],7,FALSE)</f>
        <v>97226,3454</v>
      </c>
      <c r="M162" s="1" t="e">
        <f>VLOOKUP(Table1[[#This Row],[Customer_id]],Table2[],4,FALSE)</f>
        <v>#N/A</v>
      </c>
      <c r="N162" s="1" t="str">
        <f>INDEX(Table3[Transaction type],MATCH(Table1[[#This Row],[Account Number]],Table3[Account Number],0))</f>
        <v>Checks</v>
      </c>
      <c r="O162" s="20">
        <f>INDEX(Table3[Date_of_transaction],MATCH(Table1[[#This Row],[Account Number]],Table3[Account Number],0))</f>
        <v>44555</v>
      </c>
      <c r="P162" s="19" t="str">
        <f>INDEX(Table3[Transaction Medium],MATCH(Table1[[#This Row],[Account Number]],Table3[Account Number],0))</f>
        <v>Informal Services</v>
      </c>
    </row>
    <row r="163" spans="1:16" x14ac:dyDescent="0.25">
      <c r="A163" s="1" t="s">
        <v>7361</v>
      </c>
      <c r="B163" s="2">
        <v>367977355</v>
      </c>
      <c r="C163" s="2" t="s">
        <v>154</v>
      </c>
      <c r="D163" s="4">
        <v>29730.75</v>
      </c>
      <c r="E163" s="1" t="s">
        <v>12</v>
      </c>
      <c r="F163" s="1" t="s">
        <v>825</v>
      </c>
      <c r="G163" s="1" t="s">
        <v>4058</v>
      </c>
      <c r="H163" s="1" t="s">
        <v>7362</v>
      </c>
      <c r="I163" s="1">
        <v>379901.31624503998</v>
      </c>
      <c r="J163" s="1" t="s">
        <v>7363</v>
      </c>
      <c r="K163" t="str">
        <f>VLOOKUP(Table1[[#This Row],[Customer_id]],Table4[],5,FALSE)</f>
        <v>Domiciliary</v>
      </c>
      <c r="L163" s="1" t="str">
        <f>VLOOKUP(Table1[[#This Row],[Customer_id]],Table4[],7,FALSE)</f>
        <v>116926,9416</v>
      </c>
      <c r="M163" s="1" t="e">
        <f>VLOOKUP(Table1[[#This Row],[Customer_id]],Table2[],4,FALSE)</f>
        <v>#N/A</v>
      </c>
      <c r="N163" s="1" t="str">
        <f>INDEX(Table3[Transaction type],MATCH(Table1[[#This Row],[Account Number]],Table3[Account Number],0))</f>
        <v>Cash Withdrawal</v>
      </c>
      <c r="O163" s="20">
        <f>INDEX(Table3[Date_of_transaction],MATCH(Table1[[#This Row],[Account Number]],Table3[Account Number],0))</f>
        <v>44431</v>
      </c>
      <c r="P163" s="19" t="str">
        <f>INDEX(Table3[Transaction Medium],MATCH(Table1[[#This Row],[Account Number]],Table3[Account Number],0))</f>
        <v>Bank</v>
      </c>
    </row>
    <row r="164" spans="1:16" x14ac:dyDescent="0.25">
      <c r="A164" s="1" t="s">
        <v>2399</v>
      </c>
      <c r="B164" s="2">
        <v>659116764</v>
      </c>
      <c r="C164" s="2" t="s">
        <v>212</v>
      </c>
      <c r="D164" s="4">
        <v>24252</v>
      </c>
      <c r="E164" s="1" t="s">
        <v>12</v>
      </c>
      <c r="F164" s="1" t="s">
        <v>2278</v>
      </c>
      <c r="G164" s="1" t="s">
        <v>1964</v>
      </c>
      <c r="H164" s="1" t="s">
        <v>2400</v>
      </c>
      <c r="I164" s="1">
        <v>436704.84290400002</v>
      </c>
      <c r="J164" s="1" t="s">
        <v>2401</v>
      </c>
      <c r="K164" t="str">
        <f>VLOOKUP(Table1[[#This Row],[Customer_id]],Table4[],5,FALSE)</f>
        <v>Savings</v>
      </c>
      <c r="L164" s="1" t="str">
        <f>VLOOKUP(Table1[[#This Row],[Customer_id]],Table4[],7,FALSE)</f>
        <v>72575,3184</v>
      </c>
      <c r="M164" s="1" t="e">
        <f>VLOOKUP(Table1[[#This Row],[Customer_id]],Table2[],4,FALSE)</f>
        <v>#N/A</v>
      </c>
      <c r="N164" s="1" t="str">
        <f>INDEX(Table3[Transaction type],MATCH(Table1[[#This Row],[Account Number]],Table3[Account Number],0))</f>
        <v>Money Deposit</v>
      </c>
      <c r="O164" s="20">
        <f>INDEX(Table3[Date_of_transaction],MATCH(Table1[[#This Row],[Account Number]],Table3[Account Number],0))</f>
        <v>44370</v>
      </c>
      <c r="P164" s="19" t="str">
        <f>INDEX(Table3[Transaction Medium],MATCH(Table1[[#This Row],[Account Number]],Table3[Account Number],0))</f>
        <v>Bank</v>
      </c>
    </row>
    <row r="165" spans="1:16" x14ac:dyDescent="0.25">
      <c r="A165" s="1" t="s">
        <v>293</v>
      </c>
      <c r="B165" s="2">
        <v>17757953</v>
      </c>
      <c r="C165" s="2" t="s">
        <v>11</v>
      </c>
      <c r="D165" s="4">
        <v>36305.25</v>
      </c>
      <c r="E165" s="1" t="s">
        <v>12</v>
      </c>
      <c r="F165" s="1" t="s">
        <v>294</v>
      </c>
      <c r="G165" s="1" t="s">
        <v>14</v>
      </c>
      <c r="H165" s="1" t="s">
        <v>295</v>
      </c>
      <c r="I165" s="1">
        <v>124971.74335800001</v>
      </c>
      <c r="J165" s="1" t="s">
        <v>296</v>
      </c>
      <c r="K165" t="str">
        <f>VLOOKUP(Table1[[#This Row],[Customer_id]],Table4[],5,FALSE)</f>
        <v>Savings</v>
      </c>
      <c r="L165" s="1" t="str">
        <f>VLOOKUP(Table1[[#This Row],[Customer_id]],Table4[],7,FALSE)</f>
        <v>520192,4352</v>
      </c>
      <c r="M165" s="1" t="e">
        <f>VLOOKUP(Table1[[#This Row],[Customer_id]],Table2[],4,FALSE)</f>
        <v>#N/A</v>
      </c>
      <c r="N165" s="1" t="str">
        <f>INDEX(Table3[Transaction type],MATCH(Table1[[#This Row],[Account Number]],Table3[Account Number],0))</f>
        <v>Money Transfer</v>
      </c>
      <c r="O165" s="20">
        <f>INDEX(Table3[Date_of_transaction],MATCH(Table1[[#This Row],[Account Number]],Table3[Account Number],0))</f>
        <v>44261</v>
      </c>
      <c r="P165" s="19" t="str">
        <f>INDEX(Table3[Transaction Medium],MATCH(Table1[[#This Row],[Account Number]],Table3[Account Number],0))</f>
        <v>Internet Banking</v>
      </c>
    </row>
    <row r="166" spans="1:16" x14ac:dyDescent="0.25">
      <c r="A166" s="1" t="s">
        <v>8188</v>
      </c>
      <c r="B166" s="2">
        <v>335764779</v>
      </c>
      <c r="C166" s="2" t="s">
        <v>162</v>
      </c>
      <c r="D166" s="4">
        <v>15851.25</v>
      </c>
      <c r="E166" s="1" t="s">
        <v>12</v>
      </c>
      <c r="F166" s="1" t="s">
        <v>1517</v>
      </c>
      <c r="G166" s="1" t="s">
        <v>3331</v>
      </c>
      <c r="H166" s="1" t="s">
        <v>8189</v>
      </c>
      <c r="I166" s="1">
        <v>181221.48926783999</v>
      </c>
      <c r="J166" s="1" t="s">
        <v>8190</v>
      </c>
      <c r="K166" t="str">
        <f>VLOOKUP(Table1[[#This Row],[Customer_id]],Table4[],5,FALSE)</f>
        <v>Corporate</v>
      </c>
      <c r="L166" s="1" t="str">
        <f>VLOOKUP(Table1[[#This Row],[Customer_id]],Table4[],7,FALSE)</f>
        <v>172210,3069</v>
      </c>
      <c r="M166" s="1" t="e">
        <f>VLOOKUP(Table1[[#This Row],[Customer_id]],Table2[],4,FALSE)</f>
        <v>#N/A</v>
      </c>
      <c r="N166" s="1" t="str">
        <f>INDEX(Table3[Transaction type],MATCH(Table1[[#This Row],[Account Number]],Table3[Account Number],0))</f>
        <v>Cash Withdrawal</v>
      </c>
      <c r="O166" s="20">
        <f>INDEX(Table3[Date_of_transaction],MATCH(Table1[[#This Row],[Account Number]],Table3[Account Number],0))</f>
        <v>44343</v>
      </c>
      <c r="P166" s="19" t="str">
        <f>INDEX(Table3[Transaction Medium],MATCH(Table1[[#This Row],[Account Number]],Table3[Account Number],0))</f>
        <v>ATM</v>
      </c>
    </row>
    <row r="167" spans="1:16" x14ac:dyDescent="0.25">
      <c r="A167" s="1" t="s">
        <v>8556</v>
      </c>
      <c r="B167" s="2">
        <v>782716076</v>
      </c>
      <c r="C167" s="2" t="s">
        <v>335</v>
      </c>
      <c r="D167" s="4">
        <v>19869</v>
      </c>
      <c r="E167" s="1" t="s">
        <v>12</v>
      </c>
      <c r="F167" s="1" t="s">
        <v>2501</v>
      </c>
      <c r="G167" s="1" t="s">
        <v>2773</v>
      </c>
      <c r="H167" s="1" t="s">
        <v>8557</v>
      </c>
      <c r="I167" s="1">
        <v>69584.308166400006</v>
      </c>
      <c r="J167" s="1" t="s">
        <v>8558</v>
      </c>
      <c r="K167" t="str">
        <f>VLOOKUP(Table1[[#This Row],[Customer_id]],Table4[],5,FALSE)</f>
        <v>Corporate</v>
      </c>
      <c r="L167" s="1" t="str">
        <f>VLOOKUP(Table1[[#This Row],[Customer_id]],Table4[],7,FALSE)</f>
        <v>124434,7776</v>
      </c>
      <c r="M167" s="1" t="e">
        <f>VLOOKUP(Table1[[#This Row],[Customer_id]],Table2[],4,FALSE)</f>
        <v>#N/A</v>
      </c>
      <c r="N167" s="1" t="str">
        <f>INDEX(Table3[Transaction type],MATCH(Table1[[#This Row],[Account Number]],Table3[Account Number],0))</f>
        <v>Money Deposit</v>
      </c>
      <c r="O167" s="20">
        <f>INDEX(Table3[Date_of_transaction],MATCH(Table1[[#This Row],[Account Number]],Table3[Account Number],0))</f>
        <v>44213</v>
      </c>
      <c r="P167" s="19" t="str">
        <f>INDEX(Table3[Transaction Medium],MATCH(Table1[[#This Row],[Account Number]],Table3[Account Number],0))</f>
        <v>ATM</v>
      </c>
    </row>
    <row r="168" spans="1:16" x14ac:dyDescent="0.25">
      <c r="A168" s="1" t="s">
        <v>2763</v>
      </c>
      <c r="B168" s="2">
        <v>334726039</v>
      </c>
      <c r="C168" s="2" t="s">
        <v>143</v>
      </c>
      <c r="D168" s="4">
        <v>34479</v>
      </c>
      <c r="E168" s="1" t="s">
        <v>12</v>
      </c>
      <c r="F168" s="1" t="s">
        <v>818</v>
      </c>
      <c r="G168" s="1" t="s">
        <v>1964</v>
      </c>
      <c r="H168" s="1" t="s">
        <v>2764</v>
      </c>
      <c r="I168" s="1">
        <v>94169.160597599999</v>
      </c>
      <c r="J168" s="1" t="s">
        <v>2765</v>
      </c>
      <c r="K168" t="str">
        <f>VLOOKUP(Table1[[#This Row],[Customer_id]],Table4[],5,FALSE)</f>
        <v>Savings</v>
      </c>
      <c r="L168" s="1" t="str">
        <f>VLOOKUP(Table1[[#This Row],[Customer_id]],Table4[],7,FALSE)</f>
        <v>178028,6688</v>
      </c>
      <c r="M168" s="1" t="e">
        <f>VLOOKUP(Table1[[#This Row],[Customer_id]],Table2[],4,FALSE)</f>
        <v>#N/A</v>
      </c>
      <c r="N168" s="1" t="str">
        <f>INDEX(Table3[Transaction type],MATCH(Table1[[#This Row],[Account Number]],Table3[Account Number],0))</f>
        <v>Money Deposit</v>
      </c>
      <c r="O168" s="20">
        <f>INDEX(Table3[Date_of_transaction],MATCH(Table1[[#This Row],[Account Number]],Table3[Account Number],0))</f>
        <v>44401</v>
      </c>
      <c r="P168" s="19" t="str">
        <f>INDEX(Table3[Transaction Medium],MATCH(Table1[[#This Row],[Account Number]],Table3[Account Number],0))</f>
        <v>Bank</v>
      </c>
    </row>
    <row r="169" spans="1:16" x14ac:dyDescent="0.25">
      <c r="A169" s="1" t="s">
        <v>7911</v>
      </c>
      <c r="B169" s="2">
        <v>645106187</v>
      </c>
      <c r="C169" s="2" t="s">
        <v>268</v>
      </c>
      <c r="D169" s="4">
        <v>17677.5</v>
      </c>
      <c r="E169" s="1" t="s">
        <v>12</v>
      </c>
      <c r="F169" s="1" t="s">
        <v>63</v>
      </c>
      <c r="G169" s="1" t="s">
        <v>3583</v>
      </c>
      <c r="H169" s="1" t="s">
        <v>7912</v>
      </c>
      <c r="I169" s="1">
        <v>396615.01209749997</v>
      </c>
      <c r="J169" s="1" t="s">
        <v>7913</v>
      </c>
      <c r="K169" t="str">
        <f>VLOOKUP(Table1[[#This Row],[Customer_id]],Table4[],5,FALSE)</f>
        <v>Joint</v>
      </c>
      <c r="L169" s="1" t="str">
        <f>VLOOKUP(Table1[[#This Row],[Customer_id]],Table4[],7,FALSE)</f>
        <v>289056,276</v>
      </c>
      <c r="M169" s="1" t="e">
        <f>VLOOKUP(Table1[[#This Row],[Customer_id]],Table2[],4,FALSE)</f>
        <v>#N/A</v>
      </c>
      <c r="N169" s="1" t="str">
        <f>INDEX(Table3[Transaction type],MATCH(Table1[[#This Row],[Account Number]],Table3[Account Number],0))</f>
        <v>Money Transfer</v>
      </c>
      <c r="O169" s="20">
        <f>INDEX(Table3[Date_of_transaction],MATCH(Table1[[#This Row],[Account Number]],Table3[Account Number],0))</f>
        <v>44639</v>
      </c>
      <c r="P169" s="19" t="str">
        <f>INDEX(Table3[Transaction Medium],MATCH(Table1[[#This Row],[Account Number]],Table3[Account Number],0))</f>
        <v>Mobile</v>
      </c>
    </row>
    <row r="170" spans="1:16" x14ac:dyDescent="0.25">
      <c r="A170" s="1" t="s">
        <v>1040</v>
      </c>
      <c r="B170" s="2">
        <v>929048698</v>
      </c>
      <c r="C170" s="2" t="s">
        <v>389</v>
      </c>
      <c r="D170" s="4">
        <v>29365.5</v>
      </c>
      <c r="E170" s="1" t="s">
        <v>12</v>
      </c>
      <c r="F170" s="1" t="s">
        <v>814</v>
      </c>
      <c r="G170" s="1" t="s">
        <v>14</v>
      </c>
      <c r="H170" s="1" t="s">
        <v>1041</v>
      </c>
      <c r="I170" s="1">
        <v>46306.063339200002</v>
      </c>
      <c r="J170" s="1" t="s">
        <v>1042</v>
      </c>
      <c r="K170" t="str">
        <f>VLOOKUP(Table1[[#This Row],[Customer_id]],Table4[],5,FALSE)</f>
        <v>Domiciliary</v>
      </c>
      <c r="L170" s="1" t="str">
        <f>VLOOKUP(Table1[[#This Row],[Customer_id]],Table4[],7,FALSE)</f>
        <v>48788,1453</v>
      </c>
      <c r="M170" s="1" t="e">
        <f>VLOOKUP(Table1[[#This Row],[Customer_id]],Table2[],4,FALSE)</f>
        <v>#N/A</v>
      </c>
      <c r="N170" s="1" t="str">
        <f>INDEX(Table3[Transaction type],MATCH(Table1[[#This Row],[Account Number]],Table3[Account Number],0))</f>
        <v>Money Transfer</v>
      </c>
      <c r="O170" s="20">
        <f>INDEX(Table3[Date_of_transaction],MATCH(Table1[[#This Row],[Account Number]],Table3[Account Number],0))</f>
        <v>44660</v>
      </c>
      <c r="P170" s="19" t="str">
        <f>INDEX(Table3[Transaction Medium],MATCH(Table1[[#This Row],[Account Number]],Table3[Account Number],0))</f>
        <v>Mobile</v>
      </c>
    </row>
    <row r="171" spans="1:16" x14ac:dyDescent="0.25">
      <c r="A171" s="1" t="s">
        <v>4226</v>
      </c>
      <c r="B171" s="2">
        <v>74500001</v>
      </c>
      <c r="C171" s="2" t="s">
        <v>573</v>
      </c>
      <c r="D171" s="4">
        <v>26808.75</v>
      </c>
      <c r="E171" s="1" t="s">
        <v>1094</v>
      </c>
      <c r="F171" s="1" t="s">
        <v>29</v>
      </c>
      <c r="G171" s="1" t="s">
        <v>4066</v>
      </c>
      <c r="H171" s="1" t="s">
        <v>4227</v>
      </c>
      <c r="I171" s="1">
        <v>334543.48484699999</v>
      </c>
      <c r="J171" s="1" t="s">
        <v>4228</v>
      </c>
      <c r="K171" t="str">
        <f>VLOOKUP(Table1[[#This Row],[Customer_id]],Table4[],5,FALSE)</f>
        <v>Current</v>
      </c>
      <c r="L171" s="1" t="str">
        <f>VLOOKUP(Table1[[#This Row],[Customer_id]],Table4[],7,FALSE)</f>
        <v>158424,7392</v>
      </c>
      <c r="M171" s="1" t="e">
        <f>VLOOKUP(Table1[[#This Row],[Customer_id]],Table2[],4,FALSE)</f>
        <v>#N/A</v>
      </c>
      <c r="N171" s="1" t="str">
        <f>INDEX(Table3[Transaction type],MATCH(Table1[[#This Row],[Account Number]],Table3[Account Number],0))</f>
        <v>Cash Withdrawal</v>
      </c>
      <c r="O171" s="20">
        <f>INDEX(Table3[Date_of_transaction],MATCH(Table1[[#This Row],[Account Number]],Table3[Account Number],0))</f>
        <v>44308</v>
      </c>
      <c r="P171" s="19" t="str">
        <f>INDEX(Table3[Transaction Medium],MATCH(Table1[[#This Row],[Account Number]],Table3[Account Number],0))</f>
        <v>Bank</v>
      </c>
    </row>
    <row r="172" spans="1:16" x14ac:dyDescent="0.25">
      <c r="A172" s="1" t="s">
        <v>5855</v>
      </c>
      <c r="B172" s="2">
        <v>613372091</v>
      </c>
      <c r="C172" s="2" t="s">
        <v>221</v>
      </c>
      <c r="D172" s="4">
        <v>33748.5</v>
      </c>
      <c r="E172" s="1" t="s">
        <v>12</v>
      </c>
      <c r="F172" s="1" t="s">
        <v>88</v>
      </c>
      <c r="G172" s="1" t="s">
        <v>4066</v>
      </c>
      <c r="H172" s="1" t="s">
        <v>5856</v>
      </c>
      <c r="I172" s="1">
        <v>339792.03829619999</v>
      </c>
      <c r="J172" s="1" t="s">
        <v>5857</v>
      </c>
      <c r="K172" t="str">
        <f>VLOOKUP(Table1[[#This Row],[Customer_id]],Table4[],5,FALSE)</f>
        <v>Joint</v>
      </c>
      <c r="L172" s="1" t="str">
        <f>VLOOKUP(Table1[[#This Row],[Customer_id]],Table4[],7,FALSE)</f>
        <v>396733,6422</v>
      </c>
      <c r="M172" s="1" t="e">
        <f>VLOOKUP(Table1[[#This Row],[Customer_id]],Table2[],4,FALSE)</f>
        <v>#N/A</v>
      </c>
      <c r="N172" s="1" t="str">
        <f>INDEX(Table3[Transaction type],MATCH(Table1[[#This Row],[Account Number]],Table3[Account Number],0))</f>
        <v>Money Transfer</v>
      </c>
      <c r="O172" s="20">
        <f>INDEX(Table3[Date_of_transaction],MATCH(Table1[[#This Row],[Account Number]],Table3[Account Number],0))</f>
        <v>44494</v>
      </c>
      <c r="P172" s="19" t="str">
        <f>INDEX(Table3[Transaction Medium],MATCH(Table1[[#This Row],[Account Number]],Table3[Account Number],0))</f>
        <v>Mobile</v>
      </c>
    </row>
    <row r="173" spans="1:16" x14ac:dyDescent="0.25">
      <c r="A173" s="1" t="s">
        <v>1130</v>
      </c>
      <c r="B173" s="2">
        <v>914643280</v>
      </c>
      <c r="C173" s="2" t="s">
        <v>189</v>
      </c>
      <c r="D173" s="4">
        <v>22425.75</v>
      </c>
      <c r="E173" s="1" t="s">
        <v>1094</v>
      </c>
      <c r="F173" s="1" t="s">
        <v>340</v>
      </c>
      <c r="G173" s="1" t="s">
        <v>14</v>
      </c>
      <c r="H173" s="1" t="s">
        <v>1131</v>
      </c>
      <c r="I173" s="1">
        <v>617937.22791360004</v>
      </c>
      <c r="J173" s="1" t="s">
        <v>1132</v>
      </c>
      <c r="K173" t="str">
        <f>VLOOKUP(Table1[[#This Row],[Customer_id]],Table4[],5,FALSE)</f>
        <v>Domiciliary</v>
      </c>
      <c r="L173" s="1" t="str">
        <f>VLOOKUP(Table1[[#This Row],[Customer_id]],Table4[],7,FALSE)</f>
        <v>216600,384</v>
      </c>
      <c r="M173" s="1" t="e">
        <f>VLOOKUP(Table1[[#This Row],[Customer_id]],Table2[],4,FALSE)</f>
        <v>#N/A</v>
      </c>
      <c r="N173" s="1" t="str">
        <f>INDEX(Table3[Transaction type],MATCH(Table1[[#This Row],[Account Number]],Table3[Account Number],0))</f>
        <v>Cash Withdrawal</v>
      </c>
      <c r="O173" s="20">
        <f>INDEX(Table3[Date_of_transaction],MATCH(Table1[[#This Row],[Account Number]],Table3[Account Number],0))</f>
        <v>44305</v>
      </c>
      <c r="P173" s="19" t="str">
        <f>INDEX(Table3[Transaction Medium],MATCH(Table1[[#This Row],[Account Number]],Table3[Account Number],0))</f>
        <v>ATM</v>
      </c>
    </row>
    <row r="174" spans="1:16" x14ac:dyDescent="0.25">
      <c r="A174" s="1" t="s">
        <v>6713</v>
      </c>
      <c r="B174" s="2">
        <v>935754456</v>
      </c>
      <c r="C174" s="2" t="s">
        <v>194</v>
      </c>
      <c r="D174" s="4">
        <v>30826.5</v>
      </c>
      <c r="E174" s="1" t="s">
        <v>12</v>
      </c>
      <c r="F174" s="1" t="s">
        <v>361</v>
      </c>
      <c r="G174" s="1" t="s">
        <v>4062</v>
      </c>
      <c r="H174" s="1" t="s">
        <v>6714</v>
      </c>
      <c r="I174" s="1">
        <v>182541.02449400999</v>
      </c>
      <c r="J174" s="1" t="s">
        <v>6715</v>
      </c>
      <c r="K174" t="str">
        <f>VLOOKUP(Table1[[#This Row],[Customer_id]],Table4[],5,FALSE)</f>
        <v>Domiciliary</v>
      </c>
      <c r="L174" s="1" t="str">
        <f>VLOOKUP(Table1[[#This Row],[Customer_id]],Table4[],7,FALSE)</f>
        <v>388875,5416</v>
      </c>
      <c r="M174" s="1" t="e">
        <f>VLOOKUP(Table1[[#This Row],[Customer_id]],Table2[],4,FALSE)</f>
        <v>#N/A</v>
      </c>
      <c r="N174" s="1" t="str">
        <f>INDEX(Table3[Transaction type],MATCH(Table1[[#This Row],[Account Number]],Table3[Account Number],0))</f>
        <v>Money Transfer</v>
      </c>
      <c r="O174" s="20">
        <f>INDEX(Table3[Date_of_transaction],MATCH(Table1[[#This Row],[Account Number]],Table3[Account Number],0))</f>
        <v>44483</v>
      </c>
      <c r="P174" s="19" t="str">
        <f>INDEX(Table3[Transaction Medium],MATCH(Table1[[#This Row],[Account Number]],Table3[Account Number],0))</f>
        <v>Bank</v>
      </c>
    </row>
    <row r="175" spans="1:16" x14ac:dyDescent="0.25">
      <c r="A175" s="1" t="s">
        <v>7056</v>
      </c>
      <c r="B175" s="2">
        <v>346107344</v>
      </c>
      <c r="C175" s="2" t="s">
        <v>77</v>
      </c>
      <c r="D175" s="4">
        <v>23521.5</v>
      </c>
      <c r="E175" s="1" t="s">
        <v>12</v>
      </c>
      <c r="F175" s="1" t="s">
        <v>654</v>
      </c>
      <c r="G175" s="1" t="s">
        <v>4088</v>
      </c>
      <c r="H175" s="1" t="s">
        <v>7057</v>
      </c>
      <c r="I175" s="1">
        <v>136734.99840000001</v>
      </c>
      <c r="J175" s="1" t="s">
        <v>7058</v>
      </c>
      <c r="K175" t="str">
        <f>VLOOKUP(Table1[[#This Row],[Customer_id]],Table4[],5,FALSE)</f>
        <v>Corporate</v>
      </c>
      <c r="L175" s="1" t="str">
        <f>VLOOKUP(Table1[[#This Row],[Customer_id]],Table4[],7,FALSE)</f>
        <v>76166,2542</v>
      </c>
      <c r="M175" s="1" t="e">
        <f>VLOOKUP(Table1[[#This Row],[Customer_id]],Table2[],4,FALSE)</f>
        <v>#N/A</v>
      </c>
      <c r="N175" s="1" t="str">
        <f>INDEX(Table3[Transaction type],MATCH(Table1[[#This Row],[Account Number]],Table3[Account Number],0))</f>
        <v>Money Transfer</v>
      </c>
      <c r="O175" s="20">
        <f>INDEX(Table3[Date_of_transaction],MATCH(Table1[[#This Row],[Account Number]],Table3[Account Number],0))</f>
        <v>44636</v>
      </c>
      <c r="P175" s="19" t="str">
        <f>INDEX(Table3[Transaction Medium],MATCH(Table1[[#This Row],[Account Number]],Table3[Account Number],0))</f>
        <v>Mobile</v>
      </c>
    </row>
    <row r="176" spans="1:16" x14ac:dyDescent="0.25">
      <c r="A176" s="1" t="s">
        <v>8585</v>
      </c>
      <c r="B176" s="2">
        <v>500212612</v>
      </c>
      <c r="C176" s="2" t="s">
        <v>180</v>
      </c>
      <c r="D176" s="4">
        <v>35940</v>
      </c>
      <c r="E176" s="1" t="s">
        <v>12</v>
      </c>
      <c r="F176" s="1" t="s">
        <v>24</v>
      </c>
      <c r="G176" s="1" t="s">
        <v>2773</v>
      </c>
      <c r="H176" s="1" t="s">
        <v>8586</v>
      </c>
      <c r="I176" s="1">
        <v>163640.87631359999</v>
      </c>
      <c r="J176" s="1" t="s">
        <v>8587</v>
      </c>
      <c r="K176" t="str">
        <f>VLOOKUP(Table1[[#This Row],[Customer_id]],Table4[],5,FALSE)</f>
        <v>Savings</v>
      </c>
      <c r="L176" s="1" t="str">
        <f>VLOOKUP(Table1[[#This Row],[Customer_id]],Table4[],7,FALSE)</f>
        <v>96295,6143</v>
      </c>
      <c r="M176" s="1" t="e">
        <f>VLOOKUP(Table1[[#This Row],[Customer_id]],Table2[],4,FALSE)</f>
        <v>#N/A</v>
      </c>
      <c r="N176" s="1" t="str">
        <f>INDEX(Table3[Transaction type],MATCH(Table1[[#This Row],[Account Number]],Table3[Account Number],0))</f>
        <v>Money Transfer</v>
      </c>
      <c r="O176" s="20">
        <f>INDEX(Table3[Date_of_transaction],MATCH(Table1[[#This Row],[Account Number]],Table3[Account Number],0))</f>
        <v>44252</v>
      </c>
      <c r="P176" s="19" t="str">
        <f>INDEX(Table3[Transaction Medium],MATCH(Table1[[#This Row],[Account Number]],Table3[Account Number],0))</f>
        <v>Internet Banking</v>
      </c>
    </row>
    <row r="177" spans="1:16" x14ac:dyDescent="0.25">
      <c r="A177" s="1" t="s">
        <v>6261</v>
      </c>
      <c r="B177" s="2">
        <v>67107368</v>
      </c>
      <c r="C177" s="2" t="s">
        <v>203</v>
      </c>
      <c r="D177" s="4">
        <v>27539.25</v>
      </c>
      <c r="E177" s="1" t="s">
        <v>12</v>
      </c>
      <c r="F177" s="1" t="s">
        <v>115</v>
      </c>
      <c r="G177" s="1" t="s">
        <v>4074</v>
      </c>
      <c r="H177" s="1" t="s">
        <v>6262</v>
      </c>
      <c r="I177" s="1">
        <v>172133.59938319999</v>
      </c>
      <c r="J177" s="1" t="s">
        <v>6263</v>
      </c>
      <c r="K177" t="str">
        <f>VLOOKUP(Table1[[#This Row],[Customer_id]],Table4[],5,FALSE)</f>
        <v>Savings</v>
      </c>
      <c r="L177" s="1" t="str">
        <f>VLOOKUP(Table1[[#This Row],[Customer_id]],Table4[],7,FALSE)</f>
        <v>146037,504</v>
      </c>
      <c r="M177" s="1" t="e">
        <f>VLOOKUP(Table1[[#This Row],[Customer_id]],Table2[],4,FALSE)</f>
        <v>#N/A</v>
      </c>
      <c r="N177" s="1" t="str">
        <f>INDEX(Table3[Transaction type],MATCH(Table1[[#This Row],[Account Number]],Table3[Account Number],0))</f>
        <v>Money Deposit</v>
      </c>
      <c r="O177" s="20">
        <f>INDEX(Table3[Date_of_transaction],MATCH(Table1[[#This Row],[Account Number]],Table3[Account Number],0))</f>
        <v>44640</v>
      </c>
      <c r="P177" s="19" t="str">
        <f>INDEX(Table3[Transaction Medium],MATCH(Table1[[#This Row],[Account Number]],Table3[Account Number],0))</f>
        <v>Bank</v>
      </c>
    </row>
    <row r="178" spans="1:16" x14ac:dyDescent="0.25">
      <c r="A178" s="1" t="s">
        <v>8857</v>
      </c>
      <c r="B178" s="2">
        <v>595680202</v>
      </c>
      <c r="C178" s="2" t="s">
        <v>87</v>
      </c>
      <c r="D178" s="4">
        <v>16581.75</v>
      </c>
      <c r="E178" s="1" t="s">
        <v>12</v>
      </c>
      <c r="F178" s="1" t="s">
        <v>83</v>
      </c>
      <c r="G178" s="1" t="s">
        <v>3820</v>
      </c>
      <c r="H178" s="1" t="s">
        <v>8858</v>
      </c>
      <c r="I178" s="1">
        <v>859062.7206</v>
      </c>
      <c r="J178" s="1" t="s">
        <v>8859</v>
      </c>
      <c r="K178" t="str">
        <f>VLOOKUP(Table1[[#This Row],[Customer_id]],Table4[],5,FALSE)</f>
        <v>Domiciliary</v>
      </c>
      <c r="L178" s="1" t="str">
        <f>VLOOKUP(Table1[[#This Row],[Customer_id]],Table4[],7,FALSE)</f>
        <v>214088,8644</v>
      </c>
      <c r="M178" s="1" t="e">
        <f>VLOOKUP(Table1[[#This Row],[Customer_id]],Table2[],4,FALSE)</f>
        <v>#N/A</v>
      </c>
      <c r="N178" s="1" t="str">
        <f>INDEX(Table3[Transaction type],MATCH(Table1[[#This Row],[Account Number]],Table3[Account Number],0))</f>
        <v>Money Transfer</v>
      </c>
      <c r="O178" s="20">
        <f>INDEX(Table3[Date_of_transaction],MATCH(Table1[[#This Row],[Account Number]],Table3[Account Number],0))</f>
        <v>44295</v>
      </c>
      <c r="P178" s="19" t="str">
        <f>INDEX(Table3[Transaction Medium],MATCH(Table1[[#This Row],[Account Number]],Table3[Account Number],0))</f>
        <v>Mobile</v>
      </c>
    </row>
    <row r="179" spans="1:16" x14ac:dyDescent="0.25">
      <c r="A179" s="1" t="s">
        <v>3665</v>
      </c>
      <c r="B179" s="2">
        <v>531964292</v>
      </c>
      <c r="C179" s="2" t="s">
        <v>194</v>
      </c>
      <c r="D179" s="4">
        <v>30826.5</v>
      </c>
      <c r="E179" s="1" t="s">
        <v>1094</v>
      </c>
      <c r="F179" s="1" t="s">
        <v>314</v>
      </c>
      <c r="G179" s="1" t="s">
        <v>3583</v>
      </c>
      <c r="H179" s="1" t="s">
        <v>3666</v>
      </c>
      <c r="I179" s="1">
        <v>163827.99575999999</v>
      </c>
      <c r="J179" s="1" t="s">
        <v>3667</v>
      </c>
      <c r="K179" t="str">
        <f>VLOOKUP(Table1[[#This Row],[Customer_id]],Table4[],5,FALSE)</f>
        <v>Domiciliary</v>
      </c>
      <c r="L179" s="1" t="str">
        <f>VLOOKUP(Table1[[#This Row],[Customer_id]],Table4[],7,FALSE)</f>
        <v>435965,8464</v>
      </c>
      <c r="M179" s="1" t="e">
        <f>VLOOKUP(Table1[[#This Row],[Customer_id]],Table2[],4,FALSE)</f>
        <v>#N/A</v>
      </c>
      <c r="N179" s="1" t="str">
        <f>INDEX(Table3[Transaction type],MATCH(Table1[[#This Row],[Account Number]],Table3[Account Number],0))</f>
        <v>Money Transfer</v>
      </c>
      <c r="O179" s="20">
        <f>INDEX(Table3[Date_of_transaction],MATCH(Table1[[#This Row],[Account Number]],Table3[Account Number],0))</f>
        <v>44410</v>
      </c>
      <c r="P179" s="19" t="str">
        <f>INDEX(Table3[Transaction Medium],MATCH(Table1[[#This Row],[Account Number]],Table3[Account Number],0))</f>
        <v>Internet Banking</v>
      </c>
    </row>
    <row r="180" spans="1:16" x14ac:dyDescent="0.25">
      <c r="A180" s="1" t="s">
        <v>7652</v>
      </c>
      <c r="B180" s="2">
        <v>903181593</v>
      </c>
      <c r="C180" s="2" t="s">
        <v>348</v>
      </c>
      <c r="D180" s="4">
        <v>28635</v>
      </c>
      <c r="E180" s="1" t="s">
        <v>12</v>
      </c>
      <c r="F180" s="1" t="s">
        <v>310</v>
      </c>
      <c r="G180" s="1" t="s">
        <v>3058</v>
      </c>
      <c r="H180" s="1" t="s">
        <v>7653</v>
      </c>
      <c r="I180" s="1">
        <v>157381.83811583999</v>
      </c>
      <c r="J180" s="1" t="s">
        <v>7654</v>
      </c>
      <c r="K180" t="str">
        <f>VLOOKUP(Table1[[#This Row],[Customer_id]],Table4[],5,FALSE)</f>
        <v>Fixed Deposit</v>
      </c>
      <c r="L180" s="1" t="str">
        <f>VLOOKUP(Table1[[#This Row],[Customer_id]],Table4[],7,FALSE)</f>
        <v>139310,3199</v>
      </c>
      <c r="M180" s="1" t="e">
        <f>VLOOKUP(Table1[[#This Row],[Customer_id]],Table2[],4,FALSE)</f>
        <v>#N/A</v>
      </c>
      <c r="N180" s="1" t="str">
        <f>INDEX(Table3[Transaction type],MATCH(Table1[[#This Row],[Account Number]],Table3[Account Number],0))</f>
        <v>Money Transfer</v>
      </c>
      <c r="O180" s="20">
        <f>INDEX(Table3[Date_of_transaction],MATCH(Table1[[#This Row],[Account Number]],Table3[Account Number],0))</f>
        <v>44345</v>
      </c>
      <c r="P180" s="19" t="str">
        <f>INDEX(Table3[Transaction Medium],MATCH(Table1[[#This Row],[Account Number]],Table3[Account Number],0))</f>
        <v>Mobile</v>
      </c>
    </row>
    <row r="181" spans="1:16" x14ac:dyDescent="0.25">
      <c r="A181" s="1" t="s">
        <v>3662</v>
      </c>
      <c r="B181" s="2">
        <v>188701933</v>
      </c>
      <c r="C181" s="2" t="s">
        <v>309</v>
      </c>
      <c r="D181" s="4">
        <v>27904.5</v>
      </c>
      <c r="E181" s="1" t="s">
        <v>1094</v>
      </c>
      <c r="F181" s="1" t="s">
        <v>549</v>
      </c>
      <c r="G181" s="1" t="s">
        <v>3583</v>
      </c>
      <c r="H181" s="1" t="s">
        <v>3663</v>
      </c>
      <c r="I181" s="1">
        <v>103475.19896448001</v>
      </c>
      <c r="J181" s="1" t="s">
        <v>3664</v>
      </c>
      <c r="K181" t="str">
        <f>VLOOKUP(Table1[[#This Row],[Customer_id]],Table4[],5,FALSE)</f>
        <v>Current</v>
      </c>
      <c r="L181" s="1" t="str">
        <f>VLOOKUP(Table1[[#This Row],[Customer_id]],Table4[],7,FALSE)</f>
        <v>446844,745</v>
      </c>
      <c r="M181" s="1" t="e">
        <f>VLOOKUP(Table1[[#This Row],[Customer_id]],Table2[],4,FALSE)</f>
        <v>#N/A</v>
      </c>
      <c r="N181" s="1" t="str">
        <f>INDEX(Table3[Transaction type],MATCH(Table1[[#This Row],[Account Number]],Table3[Account Number],0))</f>
        <v>Online Payment</v>
      </c>
      <c r="O181" s="20">
        <f>INDEX(Table3[Date_of_transaction],MATCH(Table1[[#This Row],[Account Number]],Table3[Account Number],0))</f>
        <v>44553</v>
      </c>
      <c r="P181" s="19" t="str">
        <f>INDEX(Table3[Transaction Medium],MATCH(Table1[[#This Row],[Account Number]],Table3[Account Number],0))</f>
        <v>Mobile</v>
      </c>
    </row>
    <row r="182" spans="1:16" x14ac:dyDescent="0.25">
      <c r="A182" s="1" t="s">
        <v>6557</v>
      </c>
      <c r="B182" s="2">
        <v>29289013</v>
      </c>
      <c r="C182" s="2" t="s">
        <v>403</v>
      </c>
      <c r="D182" s="4">
        <v>31922.25</v>
      </c>
      <c r="E182" s="1" t="s">
        <v>12</v>
      </c>
      <c r="F182" s="1" t="s">
        <v>438</v>
      </c>
      <c r="G182" s="1" t="s">
        <v>4070</v>
      </c>
      <c r="H182" s="1" t="s">
        <v>6558</v>
      </c>
      <c r="I182" s="1">
        <v>18114.90912</v>
      </c>
      <c r="J182" s="1" t="s">
        <v>6559</v>
      </c>
      <c r="K182" t="str">
        <f>VLOOKUP(Table1[[#This Row],[Customer_id]],Table4[],5,FALSE)</f>
        <v>Savings</v>
      </c>
      <c r="L182" s="1" t="str">
        <f>VLOOKUP(Table1[[#This Row],[Customer_id]],Table4[],7,FALSE)</f>
        <v>17367,2184</v>
      </c>
      <c r="M182" s="1" t="e">
        <f>VLOOKUP(Table1[[#This Row],[Customer_id]],Table2[],4,FALSE)</f>
        <v>#N/A</v>
      </c>
      <c r="N182" s="1" t="str">
        <f>INDEX(Table3[Transaction type],MATCH(Table1[[#This Row],[Account Number]],Table3[Account Number],0))</f>
        <v>Money Deposit</v>
      </c>
      <c r="O182" s="20">
        <f>INDEX(Table3[Date_of_transaction],MATCH(Table1[[#This Row],[Account Number]],Table3[Account Number],0))</f>
        <v>44393</v>
      </c>
      <c r="P182" s="19" t="str">
        <f>INDEX(Table3[Transaction Medium],MATCH(Table1[[#This Row],[Account Number]],Table3[Account Number],0))</f>
        <v>Bank</v>
      </c>
    </row>
    <row r="183" spans="1:16" x14ac:dyDescent="0.25">
      <c r="A183" s="1" t="s">
        <v>6343</v>
      </c>
      <c r="B183" s="2">
        <v>457123899</v>
      </c>
      <c r="C183" s="2" t="s">
        <v>38</v>
      </c>
      <c r="D183" s="4">
        <v>21330</v>
      </c>
      <c r="E183" s="1" t="s">
        <v>12</v>
      </c>
      <c r="F183" s="1" t="s">
        <v>282</v>
      </c>
      <c r="G183" s="1" t="s">
        <v>4070</v>
      </c>
      <c r="H183" s="1" t="s">
        <v>6344</v>
      </c>
      <c r="I183" s="1">
        <v>388083.61148616002</v>
      </c>
      <c r="J183" s="1" t="s">
        <v>6345</v>
      </c>
      <c r="K183" t="str">
        <f>VLOOKUP(Table1[[#This Row],[Customer_id]],Table4[],5,FALSE)</f>
        <v>Current</v>
      </c>
      <c r="L183" s="1" t="str">
        <f>VLOOKUP(Table1[[#This Row],[Customer_id]],Table4[],7,FALSE)</f>
        <v>81291,1632</v>
      </c>
      <c r="M183" s="1" t="e">
        <f>VLOOKUP(Table1[[#This Row],[Customer_id]],Table2[],4,FALSE)</f>
        <v>#N/A</v>
      </c>
      <c r="N183" s="1" t="str">
        <f>INDEX(Table3[Transaction type],MATCH(Table1[[#This Row],[Account Number]],Table3[Account Number],0))</f>
        <v>Cash Withdrawal</v>
      </c>
      <c r="O183" s="20">
        <f>INDEX(Table3[Date_of_transaction],MATCH(Table1[[#This Row],[Account Number]],Table3[Account Number],0))</f>
        <v>44494</v>
      </c>
      <c r="P183" s="19" t="str">
        <f>INDEX(Table3[Transaction Medium],MATCH(Table1[[#This Row],[Account Number]],Table3[Account Number],0))</f>
        <v>ATM</v>
      </c>
    </row>
    <row r="184" spans="1:16" x14ac:dyDescent="0.25">
      <c r="A184" s="1" t="s">
        <v>7953</v>
      </c>
      <c r="B184" s="2">
        <v>937803141</v>
      </c>
      <c r="C184" s="2" t="s">
        <v>217</v>
      </c>
      <c r="D184" s="4">
        <v>38496.75</v>
      </c>
      <c r="E184" s="1" t="s">
        <v>12</v>
      </c>
      <c r="F184" s="1" t="s">
        <v>340</v>
      </c>
      <c r="G184" s="1" t="s">
        <v>3583</v>
      </c>
      <c r="H184" s="1" t="s">
        <v>7954</v>
      </c>
      <c r="I184" s="1">
        <v>162184.1165</v>
      </c>
      <c r="J184" s="1" t="s">
        <v>7955</v>
      </c>
      <c r="K184" t="str">
        <f>VLOOKUP(Table1[[#This Row],[Customer_id]],Table4[],5,FALSE)</f>
        <v>Current</v>
      </c>
      <c r="L184" s="1" t="str">
        <f>VLOOKUP(Table1[[#This Row],[Customer_id]],Table4[],7,FALSE)</f>
        <v>263795,04</v>
      </c>
      <c r="M184" s="1" t="e">
        <f>VLOOKUP(Table1[[#This Row],[Customer_id]],Table2[],4,FALSE)</f>
        <v>#N/A</v>
      </c>
      <c r="N184" s="1" t="str">
        <f>INDEX(Table3[Transaction type],MATCH(Table1[[#This Row],[Account Number]],Table3[Account Number],0))</f>
        <v>Cash Withdrawal</v>
      </c>
      <c r="O184" s="20">
        <f>INDEX(Table3[Date_of_transaction],MATCH(Table1[[#This Row],[Account Number]],Table3[Account Number],0))</f>
        <v>44606</v>
      </c>
      <c r="P184" s="19" t="str">
        <f>INDEX(Table3[Transaction Medium],MATCH(Table1[[#This Row],[Account Number]],Table3[Account Number],0))</f>
        <v>ATM</v>
      </c>
    </row>
    <row r="185" spans="1:16" x14ac:dyDescent="0.25">
      <c r="A185" s="1" t="s">
        <v>4259</v>
      </c>
      <c r="B185" s="2">
        <v>310347368</v>
      </c>
      <c r="C185" s="2" t="s">
        <v>82</v>
      </c>
      <c r="D185" s="4">
        <v>16947</v>
      </c>
      <c r="E185" s="1" t="s">
        <v>1094</v>
      </c>
      <c r="F185" s="1" t="s">
        <v>139</v>
      </c>
      <c r="G185" s="1" t="s">
        <v>4119</v>
      </c>
      <c r="H185" s="1" t="s">
        <v>4260</v>
      </c>
      <c r="I185" s="1">
        <v>18052.414379999998</v>
      </c>
      <c r="J185" s="1" t="s">
        <v>4261</v>
      </c>
      <c r="K185" t="str">
        <f>VLOOKUP(Table1[[#This Row],[Customer_id]],Table4[],5,FALSE)</f>
        <v>Corporate</v>
      </c>
      <c r="L185" s="1" t="str">
        <f>VLOOKUP(Table1[[#This Row],[Customer_id]],Table4[],7,FALSE)</f>
        <v>93560,1975</v>
      </c>
      <c r="M185" s="1" t="e">
        <f>VLOOKUP(Table1[[#This Row],[Customer_id]],Table2[],4,FALSE)</f>
        <v>#N/A</v>
      </c>
      <c r="N185" s="1" t="str">
        <f>INDEX(Table3[Transaction type],MATCH(Table1[[#This Row],[Account Number]],Table3[Account Number],0))</f>
        <v>Money Deposit</v>
      </c>
      <c r="O185" s="20">
        <f>INDEX(Table3[Date_of_transaction],MATCH(Table1[[#This Row],[Account Number]],Table3[Account Number],0))</f>
        <v>44499</v>
      </c>
      <c r="P185" s="19" t="str">
        <f>INDEX(Table3[Transaction Medium],MATCH(Table1[[#This Row],[Account Number]],Table3[Account Number],0))</f>
        <v>Bank</v>
      </c>
    </row>
    <row r="186" spans="1:16" x14ac:dyDescent="0.25">
      <c r="A186" s="1" t="s">
        <v>7839</v>
      </c>
      <c r="B186" s="2">
        <v>541861569</v>
      </c>
      <c r="C186" s="2" t="s">
        <v>556</v>
      </c>
      <c r="D186" s="4">
        <v>27174</v>
      </c>
      <c r="E186" s="1" t="s">
        <v>12</v>
      </c>
      <c r="F186" s="1" t="s">
        <v>750</v>
      </c>
      <c r="G186" s="1" t="s">
        <v>3058</v>
      </c>
      <c r="H186" s="1" t="s">
        <v>7840</v>
      </c>
      <c r="I186" s="1">
        <v>759995.36746848002</v>
      </c>
      <c r="J186" s="1" t="s">
        <v>7841</v>
      </c>
      <c r="K186" t="str">
        <f>VLOOKUP(Table1[[#This Row],[Customer_id]],Table4[],5,FALSE)</f>
        <v>Joint</v>
      </c>
      <c r="L186" s="1" t="str">
        <f>VLOOKUP(Table1[[#This Row],[Customer_id]],Table4[],7,FALSE)</f>
        <v>93309,597</v>
      </c>
      <c r="M186" s="1" t="e">
        <f>VLOOKUP(Table1[[#This Row],[Customer_id]],Table2[],4,FALSE)</f>
        <v>#N/A</v>
      </c>
      <c r="N186" s="1" t="str">
        <f>INDEX(Table3[Transaction type],MATCH(Table1[[#This Row],[Account Number]],Table3[Account Number],0))</f>
        <v>Money Deposit</v>
      </c>
      <c r="O186" s="20">
        <f>INDEX(Table3[Date_of_transaction],MATCH(Table1[[#This Row],[Account Number]],Table3[Account Number],0))</f>
        <v>44339</v>
      </c>
      <c r="P186" s="19" t="str">
        <f>INDEX(Table3[Transaction Medium],MATCH(Table1[[#This Row],[Account Number]],Table3[Account Number],0))</f>
        <v>Bank</v>
      </c>
    </row>
    <row r="187" spans="1:16" x14ac:dyDescent="0.25">
      <c r="A187" s="1" t="s">
        <v>8869</v>
      </c>
      <c r="B187" s="2">
        <v>475998423</v>
      </c>
      <c r="C187" s="2" t="s">
        <v>250</v>
      </c>
      <c r="D187" s="4">
        <v>18042.75</v>
      </c>
      <c r="E187" s="1" t="s">
        <v>12</v>
      </c>
      <c r="F187" s="1" t="s">
        <v>1304</v>
      </c>
      <c r="G187" s="1" t="s">
        <v>3820</v>
      </c>
      <c r="H187" s="1" t="s">
        <v>8870</v>
      </c>
      <c r="I187" s="1">
        <v>109621.71357984</v>
      </c>
      <c r="J187" s="1" t="s">
        <v>8871</v>
      </c>
      <c r="K187" t="str">
        <f>VLOOKUP(Table1[[#This Row],[Customer_id]],Table4[],5,FALSE)</f>
        <v>Domiciliary</v>
      </c>
      <c r="L187" s="1" t="str">
        <f>VLOOKUP(Table1[[#This Row],[Customer_id]],Table4[],7,FALSE)</f>
        <v>158091,856</v>
      </c>
      <c r="M187" s="1" t="e">
        <f>VLOOKUP(Table1[[#This Row],[Customer_id]],Table2[],4,FALSE)</f>
        <v>#N/A</v>
      </c>
      <c r="N187" s="1" t="str">
        <f>INDEX(Table3[Transaction type],MATCH(Table1[[#This Row],[Account Number]],Table3[Account Number],0))</f>
        <v>Cash Withdrawal</v>
      </c>
      <c r="O187" s="20">
        <f>INDEX(Table3[Date_of_transaction],MATCH(Table1[[#This Row],[Account Number]],Table3[Account Number],0))</f>
        <v>44277</v>
      </c>
      <c r="P187" s="19" t="str">
        <f>INDEX(Table3[Transaction Medium],MATCH(Table1[[#This Row],[Account Number]],Table3[Account Number],0))</f>
        <v>Bank</v>
      </c>
    </row>
    <row r="188" spans="1:16" x14ac:dyDescent="0.25">
      <c r="A188" s="1" t="s">
        <v>9045</v>
      </c>
      <c r="B188" s="2">
        <v>305720354</v>
      </c>
      <c r="C188" s="2" t="s">
        <v>273</v>
      </c>
      <c r="D188" s="8">
        <v>38054.25</v>
      </c>
      <c r="E188" s="1" t="str">
        <f ca="1">CHOOSE(RANDBETWEEN(1, 2), "Male","Female")</f>
        <v>Female</v>
      </c>
      <c r="F188" s="1" t="str">
        <f ca="1">CHOOSE(RANDBETWEEN(1, 5), "Farmer","Tailor","Student","Professor","Welder")</f>
        <v>Welder</v>
      </c>
      <c r="G188" s="1" t="str">
        <f ca="1">CHOOSE(RANDBETWEEN(1, 22), "Kano","Kwara","Imo","Lagos","Adamawa","Delta","Sokoto","Oyo","Osun","Abia","Cross River","Kaduna","Plateau","River","Abuja","Kogi","Edo","Anambra","Bayelsa","Benue","Ogun","Enugu")</f>
        <v>Benue</v>
      </c>
      <c r="H188" s="9" t="s">
        <v>9046</v>
      </c>
      <c r="I188" s="9">
        <v>531122.91536748072</v>
      </c>
      <c r="J188" t="s">
        <v>9047</v>
      </c>
      <c r="K188" t="str">
        <f>VLOOKUP(Table1[[#This Row],[Customer_id]],Table4[],5,FALSE)</f>
        <v>Joint</v>
      </c>
      <c r="L188" s="1" t="str">
        <f>VLOOKUP(Table1[[#This Row],[Customer_id]],Table4[],7,FALSE)</f>
        <v>139358,0304</v>
      </c>
      <c r="M188" s="1" t="e">
        <f>VLOOKUP(Table1[[#This Row],[Customer_id]],Table2[],4,FALSE)</f>
        <v>#N/A</v>
      </c>
      <c r="N188" s="1" t="str">
        <f>INDEX(Table3[Transaction type],MATCH(Table1[[#This Row],[Account Number]],Table3[Account Number],0))</f>
        <v>Money Transfer</v>
      </c>
      <c r="O188" s="20">
        <f>INDEX(Table3[Date_of_transaction],MATCH(Table1[[#This Row],[Account Number]],Table3[Account Number],0))</f>
        <v>44578</v>
      </c>
      <c r="P188" s="19" t="str">
        <f>INDEX(Table3[Transaction Medium],MATCH(Table1[[#This Row],[Account Number]],Table3[Account Number],0))</f>
        <v>Mobile</v>
      </c>
    </row>
    <row r="189" spans="1:16" x14ac:dyDescent="0.25">
      <c r="A189" s="1" t="s">
        <v>6412</v>
      </c>
      <c r="B189" s="2">
        <v>760130291</v>
      </c>
      <c r="C189" s="2" t="s">
        <v>52</v>
      </c>
      <c r="D189" s="4">
        <v>20234.25</v>
      </c>
      <c r="E189" s="1" t="s">
        <v>12</v>
      </c>
      <c r="F189" s="1" t="s">
        <v>282</v>
      </c>
      <c r="G189" s="1" t="s">
        <v>4084</v>
      </c>
      <c r="H189" s="1" t="s">
        <v>6413</v>
      </c>
      <c r="I189" s="1">
        <v>753084.52187975997</v>
      </c>
      <c r="J189" s="1" t="s">
        <v>6414</v>
      </c>
      <c r="K189" t="str">
        <f>VLOOKUP(Table1[[#This Row],[Customer_id]],Table4[],5,FALSE)</f>
        <v>Domiciliary</v>
      </c>
      <c r="L189" s="1" t="str">
        <f>VLOOKUP(Table1[[#This Row],[Customer_id]],Table4[],7,FALSE)</f>
        <v>312678,8852</v>
      </c>
      <c r="M189" s="1" t="e">
        <f>VLOOKUP(Table1[[#This Row],[Customer_id]],Table2[],4,FALSE)</f>
        <v>#N/A</v>
      </c>
      <c r="N189" s="1" t="str">
        <f>INDEX(Table3[Transaction type],MATCH(Table1[[#This Row],[Account Number]],Table3[Account Number],0))</f>
        <v>Money Transfer</v>
      </c>
      <c r="O189" s="20">
        <f>INDEX(Table3[Date_of_transaction],MATCH(Table1[[#This Row],[Account Number]],Table3[Account Number],0))</f>
        <v>44296</v>
      </c>
      <c r="P189" s="19" t="str">
        <f>INDEX(Table3[Transaction Medium],MATCH(Table1[[#This Row],[Account Number]],Table3[Account Number],0))</f>
        <v>Mobile</v>
      </c>
    </row>
    <row r="190" spans="1:16" x14ac:dyDescent="0.25">
      <c r="A190" s="1" t="s">
        <v>4889</v>
      </c>
      <c r="B190" s="2">
        <v>838487517</v>
      </c>
      <c r="C190" s="2" t="s">
        <v>143</v>
      </c>
      <c r="D190" s="4">
        <v>34479</v>
      </c>
      <c r="E190" s="1" t="s">
        <v>1094</v>
      </c>
      <c r="F190" s="1" t="s">
        <v>818</v>
      </c>
      <c r="G190" s="1" t="s">
        <v>4099</v>
      </c>
      <c r="H190" s="1" t="s">
        <v>4890</v>
      </c>
      <c r="I190" s="1">
        <v>355684.46560191998</v>
      </c>
      <c r="J190" s="1" t="s">
        <v>4891</v>
      </c>
      <c r="K190" t="str">
        <f>VLOOKUP(Table1[[#This Row],[Customer_id]],Table4[],5,FALSE)</f>
        <v>Domiciliary</v>
      </c>
      <c r="L190" s="1" t="str">
        <f>VLOOKUP(Table1[[#This Row],[Customer_id]],Table4[],7,FALSE)</f>
        <v>125473,53</v>
      </c>
      <c r="M190" s="1" t="e">
        <f>VLOOKUP(Table1[[#This Row],[Customer_id]],Table2[],4,FALSE)</f>
        <v>#N/A</v>
      </c>
      <c r="N190" s="1" t="str">
        <f>INDEX(Table3[Transaction type],MATCH(Table1[[#This Row],[Account Number]],Table3[Account Number],0))</f>
        <v>Checks</v>
      </c>
      <c r="O190" s="20">
        <f>INDEX(Table3[Date_of_transaction],MATCH(Table1[[#This Row],[Account Number]],Table3[Account Number],0))</f>
        <v>44356</v>
      </c>
      <c r="P190" s="19" t="str">
        <f>INDEX(Table3[Transaction Medium],MATCH(Table1[[#This Row],[Account Number]],Table3[Account Number],0))</f>
        <v>Informal Services</v>
      </c>
    </row>
    <row r="191" spans="1:16" x14ac:dyDescent="0.25">
      <c r="A191" s="1" t="s">
        <v>1391</v>
      </c>
      <c r="B191" s="2">
        <v>385558417</v>
      </c>
      <c r="C191" s="2" t="s">
        <v>226</v>
      </c>
      <c r="D191" s="4">
        <v>31557</v>
      </c>
      <c r="E191" s="1" t="s">
        <v>1094</v>
      </c>
      <c r="F191" s="1" t="s">
        <v>48</v>
      </c>
      <c r="G191" s="1" t="s">
        <v>14</v>
      </c>
      <c r="H191" s="1" t="s">
        <v>1392</v>
      </c>
      <c r="I191" s="1">
        <v>50040.525600000001</v>
      </c>
      <c r="J191" s="1" t="s">
        <v>1393</v>
      </c>
      <c r="K191" t="str">
        <f>VLOOKUP(Table1[[#This Row],[Customer_id]],Table4[],5,FALSE)</f>
        <v>Domiciliary</v>
      </c>
      <c r="L191" s="1" t="str">
        <f>VLOOKUP(Table1[[#This Row],[Customer_id]],Table4[],7,FALSE)</f>
        <v>190329,696</v>
      </c>
      <c r="M191" s="1" t="e">
        <f>VLOOKUP(Table1[[#This Row],[Customer_id]],Table2[],4,FALSE)</f>
        <v>#N/A</v>
      </c>
      <c r="N191" s="1" t="str">
        <f>INDEX(Table3[Transaction type],MATCH(Table1[[#This Row],[Account Number]],Table3[Account Number],0))</f>
        <v>Checks</v>
      </c>
      <c r="O191" s="20">
        <f>INDEX(Table3[Date_of_transaction],MATCH(Table1[[#This Row],[Account Number]],Table3[Account Number],0))</f>
        <v>44536</v>
      </c>
      <c r="P191" s="19" t="str">
        <f>INDEX(Table3[Transaction Medium],MATCH(Table1[[#This Row],[Account Number]],Table3[Account Number],0))</f>
        <v>Bank</v>
      </c>
    </row>
    <row r="192" spans="1:16" x14ac:dyDescent="0.25">
      <c r="A192" s="1" t="s">
        <v>5483</v>
      </c>
      <c r="B192" s="2">
        <v>303452116</v>
      </c>
      <c r="C192" s="2" t="s">
        <v>698</v>
      </c>
      <c r="D192" s="4">
        <v>18408</v>
      </c>
      <c r="E192" s="1" t="s">
        <v>1094</v>
      </c>
      <c r="F192" s="1" t="s">
        <v>185</v>
      </c>
      <c r="G192" s="1" t="s">
        <v>4066</v>
      </c>
      <c r="H192" s="1" t="s">
        <v>5484</v>
      </c>
      <c r="I192" s="1">
        <v>85298.257094400004</v>
      </c>
      <c r="J192" s="1" t="s">
        <v>5485</v>
      </c>
      <c r="K192" t="str">
        <f>VLOOKUP(Table1[[#This Row],[Customer_id]],Table4[],5,FALSE)</f>
        <v>Current</v>
      </c>
      <c r="L192" s="1" t="str">
        <f>VLOOKUP(Table1[[#This Row],[Customer_id]],Table4[],7,FALSE)</f>
        <v>33731,4816</v>
      </c>
      <c r="M192" s="1" t="e">
        <f>VLOOKUP(Table1[[#This Row],[Customer_id]],Table2[],4,FALSE)</f>
        <v>#N/A</v>
      </c>
      <c r="N192" s="1" t="str">
        <f>INDEX(Table3[Transaction type],MATCH(Table1[[#This Row],[Account Number]],Table3[Account Number],0))</f>
        <v>Online Payment</v>
      </c>
      <c r="O192" s="20">
        <f>INDEX(Table3[Date_of_transaction],MATCH(Table1[[#This Row],[Account Number]],Table3[Account Number],0))</f>
        <v>44676</v>
      </c>
      <c r="P192" s="19" t="str">
        <f>INDEX(Table3[Transaction Medium],MATCH(Table1[[#This Row],[Account Number]],Table3[Account Number],0))</f>
        <v>Card</v>
      </c>
    </row>
    <row r="193" spans="1:16" x14ac:dyDescent="0.25">
      <c r="A193" s="1" t="s">
        <v>1235</v>
      </c>
      <c r="B193" s="2">
        <v>851201007</v>
      </c>
      <c r="C193" s="2" t="s">
        <v>268</v>
      </c>
      <c r="D193" s="4">
        <v>17677.5</v>
      </c>
      <c r="E193" s="1" t="s">
        <v>1094</v>
      </c>
      <c r="F193" s="1" t="s">
        <v>34</v>
      </c>
      <c r="G193" s="1" t="s">
        <v>14</v>
      </c>
      <c r="H193" s="1" t="s">
        <v>1236</v>
      </c>
      <c r="I193" s="1">
        <v>279596.5456284</v>
      </c>
      <c r="J193" s="1" t="s">
        <v>1237</v>
      </c>
      <c r="K193" t="str">
        <f>VLOOKUP(Table1[[#This Row],[Customer_id]],Table4[],5,FALSE)</f>
        <v>Domiciliary</v>
      </c>
      <c r="L193" s="1" t="str">
        <f>VLOOKUP(Table1[[#This Row],[Customer_id]],Table4[],7,FALSE)</f>
        <v>146174,0544</v>
      </c>
      <c r="M193" s="1" t="e">
        <f>VLOOKUP(Table1[[#This Row],[Customer_id]],Table2[],4,FALSE)</f>
        <v>#N/A</v>
      </c>
      <c r="N193" s="1" t="str">
        <f>INDEX(Table3[Transaction type],MATCH(Table1[[#This Row],[Account Number]],Table3[Account Number],0))</f>
        <v>Money Transfer</v>
      </c>
      <c r="O193" s="20">
        <f>INDEX(Table3[Date_of_transaction],MATCH(Table1[[#This Row],[Account Number]],Table3[Account Number],0))</f>
        <v>44374</v>
      </c>
      <c r="P193" s="19" t="str">
        <f>INDEX(Table3[Transaction Medium],MATCH(Table1[[#This Row],[Account Number]],Table3[Account Number],0))</f>
        <v>Mobile</v>
      </c>
    </row>
    <row r="194" spans="1:16" x14ac:dyDescent="0.25">
      <c r="A194" s="1" t="s">
        <v>1235</v>
      </c>
      <c r="B194" s="2">
        <v>207787763</v>
      </c>
      <c r="C194" s="2" t="s">
        <v>87</v>
      </c>
      <c r="D194" s="4">
        <v>16581.75</v>
      </c>
      <c r="E194" s="1" t="s">
        <v>12</v>
      </c>
      <c r="F194" s="1" t="s">
        <v>487</v>
      </c>
      <c r="G194" s="1" t="s">
        <v>4074</v>
      </c>
      <c r="H194" s="1" t="s">
        <v>6859</v>
      </c>
      <c r="I194" s="1">
        <v>19210.599090340002</v>
      </c>
      <c r="J194" s="1" t="s">
        <v>3376</v>
      </c>
      <c r="K194" t="str">
        <f>VLOOKUP(Table1[[#This Row],[Customer_id]],Table4[],5,FALSE)</f>
        <v>Domiciliary</v>
      </c>
      <c r="L194" s="1" t="str">
        <f>VLOOKUP(Table1[[#This Row],[Customer_id]],Table4[],7,FALSE)</f>
        <v>146174,0544</v>
      </c>
      <c r="M194" s="1" t="e">
        <f>VLOOKUP(Table1[[#This Row],[Customer_id]],Table2[],4,FALSE)</f>
        <v>#N/A</v>
      </c>
      <c r="N194" s="1" t="str">
        <f>INDEX(Table3[Transaction type],MATCH(Table1[[#This Row],[Account Number]],Table3[Account Number],0))</f>
        <v>Money Deposit</v>
      </c>
      <c r="O194" s="20">
        <f>INDEX(Table3[Date_of_transaction],MATCH(Table1[[#This Row],[Account Number]],Table3[Account Number],0))</f>
        <v>44682</v>
      </c>
      <c r="P194" s="19" t="str">
        <f>INDEX(Table3[Transaction Medium],MATCH(Table1[[#This Row],[Account Number]],Table3[Account Number],0))</f>
        <v>Bank</v>
      </c>
    </row>
    <row r="195" spans="1:16" x14ac:dyDescent="0.25">
      <c r="A195" s="1" t="s">
        <v>5187</v>
      </c>
      <c r="B195" s="2">
        <v>900149156</v>
      </c>
      <c r="C195" s="2" t="s">
        <v>23</v>
      </c>
      <c r="D195" s="4">
        <v>15486</v>
      </c>
      <c r="E195" s="1" t="s">
        <v>1094</v>
      </c>
      <c r="F195" s="1" t="s">
        <v>1076</v>
      </c>
      <c r="G195" s="1" t="s">
        <v>4105</v>
      </c>
      <c r="H195" s="1" t="s">
        <v>5188</v>
      </c>
      <c r="I195" s="1">
        <v>244800.0335547</v>
      </c>
      <c r="J195" s="1" t="s">
        <v>5189</v>
      </c>
      <c r="K195" t="str">
        <f>VLOOKUP(Table1[[#This Row],[Customer_id]],Table4[],5,FALSE)</f>
        <v>Savings</v>
      </c>
      <c r="L195" s="1" t="str">
        <f>VLOOKUP(Table1[[#This Row],[Customer_id]],Table4[],7,FALSE)</f>
        <v>231444</v>
      </c>
      <c r="M195" s="1" t="e">
        <f>VLOOKUP(Table1[[#This Row],[Customer_id]],Table2[],4,FALSE)</f>
        <v>#N/A</v>
      </c>
      <c r="N195" s="1" t="str">
        <f>INDEX(Table3[Transaction type],MATCH(Table1[[#This Row],[Account Number]],Table3[Account Number],0))</f>
        <v>Money Deposit</v>
      </c>
      <c r="O195" s="20">
        <f>INDEX(Table3[Date_of_transaction],MATCH(Table1[[#This Row],[Account Number]],Table3[Account Number],0))</f>
        <v>44515</v>
      </c>
      <c r="P195" s="19" t="str">
        <f>INDEX(Table3[Transaction Medium],MATCH(Table1[[#This Row],[Account Number]],Table3[Account Number],0))</f>
        <v>Bank</v>
      </c>
    </row>
    <row r="196" spans="1:16" x14ac:dyDescent="0.25">
      <c r="A196" s="1" t="s">
        <v>6728</v>
      </c>
      <c r="B196" s="2">
        <v>336150608</v>
      </c>
      <c r="C196" s="2" t="s">
        <v>281</v>
      </c>
      <c r="D196" s="4">
        <v>21695.25</v>
      </c>
      <c r="E196" s="1" t="s">
        <v>12</v>
      </c>
      <c r="F196" s="1" t="s">
        <v>3765</v>
      </c>
      <c r="G196" s="1" t="s">
        <v>4074</v>
      </c>
      <c r="H196" s="1" t="s">
        <v>6729</v>
      </c>
      <c r="I196" s="1">
        <v>306661.17724703997</v>
      </c>
      <c r="J196" s="1" t="s">
        <v>6730</v>
      </c>
      <c r="K196" t="str">
        <f>VLOOKUP(Table1[[#This Row],[Customer_id]],Table4[],5,FALSE)</f>
        <v>Domiciliary</v>
      </c>
      <c r="L196" s="1" t="str">
        <f>VLOOKUP(Table1[[#This Row],[Customer_id]],Table4[],7,FALSE)</f>
        <v>31270,4964</v>
      </c>
      <c r="M196" s="1" t="e">
        <f>VLOOKUP(Table1[[#This Row],[Customer_id]],Table2[],4,FALSE)</f>
        <v>#N/A</v>
      </c>
      <c r="N196" s="1" t="str">
        <f>INDEX(Table3[Transaction type],MATCH(Table1[[#This Row],[Account Number]],Table3[Account Number],0))</f>
        <v>Checks</v>
      </c>
      <c r="O196" s="20">
        <f>INDEX(Table3[Date_of_transaction],MATCH(Table1[[#This Row],[Account Number]],Table3[Account Number],0))</f>
        <v>44460</v>
      </c>
      <c r="P196" s="19" t="str">
        <f>INDEX(Table3[Transaction Medium],MATCH(Table1[[#This Row],[Account Number]],Table3[Account Number],0))</f>
        <v>Informal Services</v>
      </c>
    </row>
    <row r="197" spans="1:16" x14ac:dyDescent="0.25">
      <c r="A197" s="1" t="s">
        <v>5852</v>
      </c>
      <c r="B197" s="2">
        <v>555082235</v>
      </c>
      <c r="C197" s="2" t="s">
        <v>380</v>
      </c>
      <c r="D197" s="4">
        <v>14390.25</v>
      </c>
      <c r="E197" s="1" t="s">
        <v>12</v>
      </c>
      <c r="F197" s="1" t="s">
        <v>1308</v>
      </c>
      <c r="G197" s="1" t="s">
        <v>4099</v>
      </c>
      <c r="H197" s="1" t="s">
        <v>5853</v>
      </c>
      <c r="I197" s="1">
        <v>405830.68297626002</v>
      </c>
      <c r="J197" s="1" t="s">
        <v>5854</v>
      </c>
      <c r="K197" t="str">
        <f>VLOOKUP(Table1[[#This Row],[Customer_id]],Table4[],5,FALSE)</f>
        <v>Domiciliary</v>
      </c>
      <c r="L197" s="1" t="str">
        <f>VLOOKUP(Table1[[#This Row],[Customer_id]],Table4[],7,FALSE)</f>
        <v>357699,4311</v>
      </c>
      <c r="M197" s="1" t="e">
        <f>VLOOKUP(Table1[[#This Row],[Customer_id]],Table2[],4,FALSE)</f>
        <v>#N/A</v>
      </c>
      <c r="N197" s="1" t="str">
        <f>INDEX(Table3[Transaction type],MATCH(Table1[[#This Row],[Account Number]],Table3[Account Number],0))</f>
        <v>Money Deposit</v>
      </c>
      <c r="O197" s="20">
        <f>INDEX(Table3[Date_of_transaction],MATCH(Table1[[#This Row],[Account Number]],Table3[Account Number],0))</f>
        <v>44619</v>
      </c>
      <c r="P197" s="19" t="str">
        <f>INDEX(Table3[Transaction Medium],MATCH(Table1[[#This Row],[Account Number]],Table3[Account Number],0))</f>
        <v>ATM</v>
      </c>
    </row>
    <row r="198" spans="1:16" x14ac:dyDescent="0.25">
      <c r="A198" s="1" t="s">
        <v>7273</v>
      </c>
      <c r="B198" s="2">
        <v>684094273</v>
      </c>
      <c r="C198" s="2" t="s">
        <v>119</v>
      </c>
      <c r="D198" s="4">
        <v>24982.5</v>
      </c>
      <c r="E198" s="1" t="s">
        <v>12</v>
      </c>
      <c r="F198" s="1" t="s">
        <v>909</v>
      </c>
      <c r="G198" s="1" t="s">
        <v>4058</v>
      </c>
      <c r="H198" s="1" t="s">
        <v>7274</v>
      </c>
      <c r="I198" s="1">
        <v>111913.24476288</v>
      </c>
      <c r="J198" s="1" t="s">
        <v>7275</v>
      </c>
      <c r="K198" t="str">
        <f>VLOOKUP(Table1[[#This Row],[Customer_id]],Table4[],5,FALSE)</f>
        <v>Corporate</v>
      </c>
      <c r="L198" s="1" t="str">
        <f>VLOOKUP(Table1[[#This Row],[Customer_id]],Table4[],7,FALSE)</f>
        <v>74899,5072</v>
      </c>
      <c r="M198" s="1" t="e">
        <f>VLOOKUP(Table1[[#This Row],[Customer_id]],Table2[],4,FALSE)</f>
        <v>#N/A</v>
      </c>
      <c r="N198" s="1" t="str">
        <f>INDEX(Table3[Transaction type],MATCH(Table1[[#This Row],[Account Number]],Table3[Account Number],0))</f>
        <v>Money Deposit</v>
      </c>
      <c r="O198" s="20">
        <f>INDEX(Table3[Date_of_transaction],MATCH(Table1[[#This Row],[Account Number]],Table3[Account Number],0))</f>
        <v>44608</v>
      </c>
      <c r="P198" s="19" t="str">
        <f>INDEX(Table3[Transaction Medium],MATCH(Table1[[#This Row],[Account Number]],Table3[Account Number],0))</f>
        <v>Bank</v>
      </c>
    </row>
    <row r="199" spans="1:16" x14ac:dyDescent="0.25">
      <c r="A199" s="1" t="s">
        <v>4509</v>
      </c>
      <c r="B199" s="2">
        <v>614567503</v>
      </c>
      <c r="C199" s="2" t="s">
        <v>240</v>
      </c>
      <c r="D199" s="4">
        <v>22060.5</v>
      </c>
      <c r="E199" s="1" t="s">
        <v>1094</v>
      </c>
      <c r="F199" s="1" t="s">
        <v>654</v>
      </c>
      <c r="G199" s="1" t="s">
        <v>4112</v>
      </c>
      <c r="H199" s="1" t="s">
        <v>4510</v>
      </c>
      <c r="I199" s="1">
        <v>169785.04249769999</v>
      </c>
      <c r="J199" s="1" t="s">
        <v>4511</v>
      </c>
      <c r="K199" t="str">
        <f>VLOOKUP(Table1[[#This Row],[Customer_id]],Table4[],5,FALSE)</f>
        <v>Savings</v>
      </c>
      <c r="L199" s="1" t="str">
        <f>VLOOKUP(Table1[[#This Row],[Customer_id]],Table4[],7,FALSE)</f>
        <v>190119,93</v>
      </c>
      <c r="M199" s="1" t="e">
        <f>VLOOKUP(Table1[[#This Row],[Customer_id]],Table2[],4,FALSE)</f>
        <v>#N/A</v>
      </c>
      <c r="N199" s="1" t="str">
        <f>INDEX(Table3[Transaction type],MATCH(Table1[[#This Row],[Account Number]],Table3[Account Number],0))</f>
        <v>Checks</v>
      </c>
      <c r="O199" s="20">
        <f>INDEX(Table3[Date_of_transaction],MATCH(Table1[[#This Row],[Account Number]],Table3[Account Number],0))</f>
        <v>44540</v>
      </c>
      <c r="P199" s="19" t="str">
        <f>INDEX(Table3[Transaction Medium],MATCH(Table1[[#This Row],[Account Number]],Table3[Account Number],0))</f>
        <v>Bank</v>
      </c>
    </row>
    <row r="200" spans="1:16" x14ac:dyDescent="0.25">
      <c r="A200" s="1" t="s">
        <v>5254</v>
      </c>
      <c r="B200" s="2">
        <v>70154942</v>
      </c>
      <c r="C200" s="2" t="s">
        <v>101</v>
      </c>
      <c r="D200" s="4">
        <v>19138.5</v>
      </c>
      <c r="E200" s="1" t="s">
        <v>1094</v>
      </c>
      <c r="F200" s="1" t="s">
        <v>19</v>
      </c>
      <c r="G200" s="1" t="s">
        <v>4220</v>
      </c>
      <c r="H200" s="1" t="s">
        <v>5255</v>
      </c>
      <c r="I200" s="1">
        <v>252097.54415999999</v>
      </c>
      <c r="J200" s="1" t="s">
        <v>5256</v>
      </c>
      <c r="K200" t="str">
        <f>VLOOKUP(Table1[[#This Row],[Customer_id]],Table4[],5,FALSE)</f>
        <v>Savings</v>
      </c>
      <c r="L200" s="1" t="str">
        <f>VLOOKUP(Table1[[#This Row],[Customer_id]],Table4[],7,FALSE)</f>
        <v>149316,8448</v>
      </c>
      <c r="M200" s="1" t="e">
        <f>VLOOKUP(Table1[[#This Row],[Customer_id]],Table2[],4,FALSE)</f>
        <v>#N/A</v>
      </c>
      <c r="N200" s="1" t="str">
        <f>INDEX(Table3[Transaction type],MATCH(Table1[[#This Row],[Account Number]],Table3[Account Number],0))</f>
        <v>Cash Withdrawal</v>
      </c>
      <c r="O200" s="20">
        <f>INDEX(Table3[Date_of_transaction],MATCH(Table1[[#This Row],[Account Number]],Table3[Account Number],0))</f>
        <v>44624</v>
      </c>
      <c r="P200" s="19" t="str">
        <f>INDEX(Table3[Transaction Medium],MATCH(Table1[[#This Row],[Account Number]],Table3[Account Number],0))</f>
        <v>ATM</v>
      </c>
    </row>
    <row r="201" spans="1:16" x14ac:dyDescent="0.25">
      <c r="A201" s="1" t="s">
        <v>5893</v>
      </c>
      <c r="B201" s="2">
        <v>492918400</v>
      </c>
      <c r="C201" s="2" t="s">
        <v>154</v>
      </c>
      <c r="D201" s="4">
        <v>29730.75</v>
      </c>
      <c r="E201" s="1" t="s">
        <v>12</v>
      </c>
      <c r="F201" s="1" t="s">
        <v>336</v>
      </c>
      <c r="G201" s="1" t="s">
        <v>4054</v>
      </c>
      <c r="H201" s="1" t="s">
        <v>5894</v>
      </c>
      <c r="I201" s="1">
        <v>84595.023976049997</v>
      </c>
      <c r="J201" s="1" t="s">
        <v>5895</v>
      </c>
      <c r="K201" t="str">
        <f>VLOOKUP(Table1[[#This Row],[Customer_id]],Table4[],5,FALSE)</f>
        <v>Domiciliary</v>
      </c>
      <c r="L201" s="1" t="str">
        <f>VLOOKUP(Table1[[#This Row],[Customer_id]],Table4[],7,FALSE)</f>
        <v>58554,3168</v>
      </c>
      <c r="M201" s="1" t="str">
        <f>VLOOKUP(Table1[[#This Row],[Customer_id]],Table2[],4,FALSE)</f>
        <v>N5152019544</v>
      </c>
      <c r="N201" s="1" t="str">
        <f>INDEX(Table3[Transaction type],MATCH(Table1[[#This Row],[Account Number]],Table3[Account Number],0))</f>
        <v>Loan Payment</v>
      </c>
      <c r="O201" s="20">
        <f>INDEX(Table3[Date_of_transaction],MATCH(Table1[[#This Row],[Account Number]],Table3[Account Number],0))</f>
        <v>44450</v>
      </c>
      <c r="P201" s="19" t="str">
        <f>INDEX(Table3[Transaction Medium],MATCH(Table1[[#This Row],[Account Number]],Table3[Account Number],0))</f>
        <v>Mobile</v>
      </c>
    </row>
    <row r="202" spans="1:16" x14ac:dyDescent="0.25">
      <c r="A202" s="1" t="s">
        <v>6159</v>
      </c>
      <c r="B202" s="2">
        <v>903481280</v>
      </c>
      <c r="C202" s="2" t="s">
        <v>380</v>
      </c>
      <c r="D202" s="4">
        <v>14390.25</v>
      </c>
      <c r="E202" s="1" t="s">
        <v>12</v>
      </c>
      <c r="F202" s="1" t="s">
        <v>699</v>
      </c>
      <c r="G202" s="1" t="s">
        <v>4105</v>
      </c>
      <c r="H202" s="1" t="s">
        <v>6160</v>
      </c>
      <c r="I202" s="1">
        <v>14100.990115680001</v>
      </c>
      <c r="J202" s="1" t="s">
        <v>6161</v>
      </c>
      <c r="K202" t="str">
        <f>VLOOKUP(Table1[[#This Row],[Customer_id]],Table4[],5,FALSE)</f>
        <v>Corporate</v>
      </c>
      <c r="L202" s="1" t="str">
        <f>VLOOKUP(Table1[[#This Row],[Customer_id]],Table4[],7,FALSE)</f>
        <v>85056,25</v>
      </c>
      <c r="M202" s="1" t="e">
        <f>VLOOKUP(Table1[[#This Row],[Customer_id]],Table2[],4,FALSE)</f>
        <v>#N/A</v>
      </c>
      <c r="N202" s="1" t="str">
        <f>INDEX(Table3[Transaction type],MATCH(Table1[[#This Row],[Account Number]],Table3[Account Number],0))</f>
        <v>Cash Withdrawal</v>
      </c>
      <c r="O202" s="20">
        <f>INDEX(Table3[Date_of_transaction],MATCH(Table1[[#This Row],[Account Number]],Table3[Account Number],0))</f>
        <v>44510</v>
      </c>
      <c r="P202" s="19" t="str">
        <f>INDEX(Table3[Transaction Medium],MATCH(Table1[[#This Row],[Account Number]],Table3[Account Number],0))</f>
        <v>ATM</v>
      </c>
    </row>
    <row r="203" spans="1:16" x14ac:dyDescent="0.25">
      <c r="A203" s="1" t="s">
        <v>8680</v>
      </c>
      <c r="B203" s="2">
        <v>741568626</v>
      </c>
      <c r="C203" s="2" t="s">
        <v>226</v>
      </c>
      <c r="D203" s="4">
        <v>31557</v>
      </c>
      <c r="E203" s="1" t="s">
        <v>12</v>
      </c>
      <c r="F203" s="1" t="s">
        <v>523</v>
      </c>
      <c r="G203" s="1" t="s">
        <v>3820</v>
      </c>
      <c r="H203" s="1" t="s">
        <v>8681</v>
      </c>
      <c r="I203" s="1">
        <v>306891.90028900001</v>
      </c>
      <c r="J203" s="1" t="s">
        <v>8682</v>
      </c>
      <c r="K203" t="str">
        <f>VLOOKUP(Table1[[#This Row],[Customer_id]],Table4[],5,FALSE)</f>
        <v>Current</v>
      </c>
      <c r="L203" s="1" t="str">
        <f>VLOOKUP(Table1[[#This Row],[Customer_id]],Table4[],7,FALSE)</f>
        <v>456003,99</v>
      </c>
      <c r="M203" s="1" t="e">
        <f>VLOOKUP(Table1[[#This Row],[Customer_id]],Table2[],4,FALSE)</f>
        <v>#N/A</v>
      </c>
      <c r="N203" s="1" t="str">
        <f>INDEX(Table3[Transaction type],MATCH(Table1[[#This Row],[Account Number]],Table3[Account Number],0))</f>
        <v>Money Transfer</v>
      </c>
      <c r="O203" s="20">
        <f>INDEX(Table3[Date_of_transaction],MATCH(Table1[[#This Row],[Account Number]],Table3[Account Number],0))</f>
        <v>44466</v>
      </c>
      <c r="P203" s="19" t="str">
        <f>INDEX(Table3[Transaction Medium],MATCH(Table1[[#This Row],[Account Number]],Table3[Account Number],0))</f>
        <v>Mobile</v>
      </c>
    </row>
    <row r="204" spans="1:16" x14ac:dyDescent="0.25">
      <c r="A204" s="1" t="s">
        <v>6462</v>
      </c>
      <c r="B204" s="2">
        <v>625651230</v>
      </c>
      <c r="C204" s="2" t="s">
        <v>862</v>
      </c>
      <c r="D204" s="4">
        <v>24617.25</v>
      </c>
      <c r="E204" s="1" t="s">
        <v>12</v>
      </c>
      <c r="F204" s="1" t="s">
        <v>1721</v>
      </c>
      <c r="G204" s="1" t="s">
        <v>4119</v>
      </c>
      <c r="H204" s="1" t="s">
        <v>6463</v>
      </c>
      <c r="I204" s="1">
        <v>103607.6848128</v>
      </c>
      <c r="J204" s="1" t="s">
        <v>6464</v>
      </c>
      <c r="K204" t="str">
        <f>VLOOKUP(Table1[[#This Row],[Customer_id]],Table4[],5,FALSE)</f>
        <v>Corporate</v>
      </c>
      <c r="L204" s="1" t="str">
        <f>VLOOKUP(Table1[[#This Row],[Customer_id]],Table4[],7,FALSE)</f>
        <v>180510,6699</v>
      </c>
      <c r="M204" s="1" t="str">
        <f>VLOOKUP(Table1[[#This Row],[Customer_id]],Table2[],4,FALSE)</f>
        <v>N73509156</v>
      </c>
      <c r="N204" s="1" t="str">
        <f>INDEX(Table3[Transaction type],MATCH(Table1[[#This Row],[Account Number]],Table3[Account Number],0))</f>
        <v>Loan Payment</v>
      </c>
      <c r="O204" s="20">
        <f>INDEX(Table3[Date_of_transaction],MATCH(Table1[[#This Row],[Account Number]],Table3[Account Number],0))</f>
        <v>44631</v>
      </c>
      <c r="P204" s="19" t="str">
        <f>INDEX(Table3[Transaction Medium],MATCH(Table1[[#This Row],[Account Number]],Table3[Account Number],0))</f>
        <v>AFT</v>
      </c>
    </row>
    <row r="205" spans="1:16" x14ac:dyDescent="0.25">
      <c r="A205" s="1" t="s">
        <v>4806</v>
      </c>
      <c r="B205" s="2">
        <v>247030328</v>
      </c>
      <c r="C205" s="2" t="s">
        <v>245</v>
      </c>
      <c r="D205" s="4">
        <v>19503.75</v>
      </c>
      <c r="E205" s="1" t="s">
        <v>1094</v>
      </c>
      <c r="F205" s="1" t="s">
        <v>2278</v>
      </c>
      <c r="G205" s="1" t="s">
        <v>4112</v>
      </c>
      <c r="H205" s="1" t="s">
        <v>4807</v>
      </c>
      <c r="I205" s="1">
        <v>70013.439924480001</v>
      </c>
      <c r="J205" s="1" t="s">
        <v>4808</v>
      </c>
      <c r="K205" t="str">
        <f>VLOOKUP(Table1[[#This Row],[Customer_id]],Table4[],5,FALSE)</f>
        <v>Domiciliary</v>
      </c>
      <c r="L205" s="1" t="str">
        <f>VLOOKUP(Table1[[#This Row],[Customer_id]],Table4[],7,FALSE)</f>
        <v>105666,4155</v>
      </c>
      <c r="M205" s="1" t="str">
        <f>VLOOKUP(Table1[[#This Row],[Customer_id]],Table2[],4,FALSE)</f>
        <v>N5740046647</v>
      </c>
      <c r="N205" s="1" t="str">
        <f>INDEX(Table3[Transaction type],MATCH(Table1[[#This Row],[Account Number]],Table3[Account Number],0))</f>
        <v>Loan Payment</v>
      </c>
      <c r="O205" s="20">
        <f>INDEX(Table3[Date_of_transaction],MATCH(Table1[[#This Row],[Account Number]],Table3[Account Number],0))</f>
        <v>44394</v>
      </c>
      <c r="P205" s="19" t="str">
        <f>INDEX(Table3[Transaction Medium],MATCH(Table1[[#This Row],[Account Number]],Table3[Account Number],0))</f>
        <v>ACH</v>
      </c>
    </row>
    <row r="206" spans="1:16" x14ac:dyDescent="0.25">
      <c r="A206" s="1" t="s">
        <v>1930</v>
      </c>
      <c r="B206" s="2">
        <v>234611028</v>
      </c>
      <c r="C206" s="2" t="s">
        <v>357</v>
      </c>
      <c r="D206" s="4">
        <v>35209.5</v>
      </c>
      <c r="E206" s="1" t="s">
        <v>1094</v>
      </c>
      <c r="F206" s="1" t="s">
        <v>1576</v>
      </c>
      <c r="G206" s="1" t="s">
        <v>14</v>
      </c>
      <c r="H206" s="1" t="s">
        <v>1931</v>
      </c>
      <c r="I206" s="1">
        <v>500651.11515647999</v>
      </c>
      <c r="J206" s="1" t="s">
        <v>1932</v>
      </c>
      <c r="K206" t="str">
        <f>VLOOKUP(Table1[[#This Row],[Customer_id]],Table4[],5,FALSE)</f>
        <v>Joint</v>
      </c>
      <c r="L206" s="1" t="str">
        <f>VLOOKUP(Table1[[#This Row],[Customer_id]],Table4[],7,FALSE)</f>
        <v>91768,176</v>
      </c>
      <c r="M206" s="1" t="e">
        <f>VLOOKUP(Table1[[#This Row],[Customer_id]],Table2[],4,FALSE)</f>
        <v>#N/A</v>
      </c>
      <c r="N206" s="1" t="str">
        <f>INDEX(Table3[Transaction type],MATCH(Table1[[#This Row],[Account Number]],Table3[Account Number],0))</f>
        <v>Money Deposit</v>
      </c>
      <c r="O206" s="20">
        <f>INDEX(Table3[Date_of_transaction],MATCH(Table1[[#This Row],[Account Number]],Table3[Account Number],0))</f>
        <v>44259</v>
      </c>
      <c r="P206" s="19" t="str">
        <f>INDEX(Table3[Transaction Medium],MATCH(Table1[[#This Row],[Account Number]],Table3[Account Number],0))</f>
        <v>ATM</v>
      </c>
    </row>
    <row r="207" spans="1:16" x14ac:dyDescent="0.25">
      <c r="A207" s="1" t="s">
        <v>2620</v>
      </c>
      <c r="B207" s="2">
        <v>313918958</v>
      </c>
      <c r="C207" s="2" t="s">
        <v>11</v>
      </c>
      <c r="D207" s="4">
        <v>36305.25</v>
      </c>
      <c r="E207" s="1" t="s">
        <v>12</v>
      </c>
      <c r="F207" s="1" t="s">
        <v>1610</v>
      </c>
      <c r="G207" s="1" t="s">
        <v>1964</v>
      </c>
      <c r="H207" s="1" t="s">
        <v>2621</v>
      </c>
      <c r="I207" s="1">
        <v>53879.383314120001</v>
      </c>
      <c r="J207" s="1" t="s">
        <v>2622</v>
      </c>
      <c r="K207" t="str">
        <f>VLOOKUP(Table1[[#This Row],[Customer_id]],Table4[],5,FALSE)</f>
        <v>Domiciliary</v>
      </c>
      <c r="L207" s="1" t="str">
        <f>VLOOKUP(Table1[[#This Row],[Customer_id]],Table4[],7,FALSE)</f>
        <v>83769,3396</v>
      </c>
      <c r="M207" s="1" t="e">
        <f>VLOOKUP(Table1[[#This Row],[Customer_id]],Table2[],4,FALSE)</f>
        <v>#N/A</v>
      </c>
      <c r="N207" s="1" t="str">
        <f>INDEX(Table3[Transaction type],MATCH(Table1[[#This Row],[Account Number]],Table3[Account Number],0))</f>
        <v>Money Transfer</v>
      </c>
      <c r="O207" s="20">
        <f>INDEX(Table3[Date_of_transaction],MATCH(Table1[[#This Row],[Account Number]],Table3[Account Number],0))</f>
        <v>44223</v>
      </c>
      <c r="P207" s="19" t="str">
        <f>INDEX(Table3[Transaction Medium],MATCH(Table1[[#This Row],[Account Number]],Table3[Account Number],0))</f>
        <v>Bank</v>
      </c>
    </row>
    <row r="208" spans="1:16" x14ac:dyDescent="0.25">
      <c r="A208" s="1" t="s">
        <v>3644</v>
      </c>
      <c r="B208" s="2">
        <v>301903886</v>
      </c>
      <c r="C208" s="2" t="s">
        <v>869</v>
      </c>
      <c r="D208" s="4">
        <v>17312.25</v>
      </c>
      <c r="E208" s="1" t="s">
        <v>1094</v>
      </c>
      <c r="F208" s="1" t="s">
        <v>893</v>
      </c>
      <c r="G208" s="1" t="s">
        <v>3583</v>
      </c>
      <c r="H208" s="1" t="s">
        <v>3645</v>
      </c>
      <c r="I208" s="1">
        <v>282233.89523700002</v>
      </c>
      <c r="J208" s="1" t="s">
        <v>3646</v>
      </c>
      <c r="K208" t="str">
        <f>VLOOKUP(Table1[[#This Row],[Customer_id]],Table4[],5,FALSE)</f>
        <v>Fixed Deposit</v>
      </c>
      <c r="L208" s="1" t="str">
        <f>VLOOKUP(Table1[[#This Row],[Customer_id]],Table4[],7,FALSE)</f>
        <v>163975,0827</v>
      </c>
      <c r="M208" s="1" t="str">
        <f>VLOOKUP(Table1[[#This Row],[Customer_id]],Table2[],4,FALSE)</f>
        <v>N514321281</v>
      </c>
      <c r="N208" s="1" t="str">
        <f>INDEX(Table3[Transaction type],MATCH(Table1[[#This Row],[Account Number]],Table3[Account Number],0))</f>
        <v>Loan Payment</v>
      </c>
      <c r="O208" s="20">
        <f>INDEX(Table3[Date_of_transaction],MATCH(Table1[[#This Row],[Account Number]],Table3[Account Number],0))</f>
        <v>44341</v>
      </c>
      <c r="P208" s="19" t="str">
        <f>INDEX(Table3[Transaction Medium],MATCH(Table1[[#This Row],[Account Number]],Table3[Account Number],0))</f>
        <v>ACH</v>
      </c>
    </row>
    <row r="209" spans="1:16" x14ac:dyDescent="0.25">
      <c r="A209" s="1" t="s">
        <v>8349</v>
      </c>
      <c r="B209" s="2">
        <v>952494421</v>
      </c>
      <c r="C209" s="2" t="s">
        <v>194</v>
      </c>
      <c r="D209" s="4">
        <v>30826.5</v>
      </c>
      <c r="E209" s="1" t="s">
        <v>12</v>
      </c>
      <c r="F209" s="1" t="s">
        <v>1047</v>
      </c>
      <c r="G209" s="1" t="s">
        <v>2773</v>
      </c>
      <c r="H209" s="1" t="s">
        <v>8350</v>
      </c>
      <c r="I209" s="1">
        <v>335708.19412679999</v>
      </c>
      <c r="J209" s="1" t="s">
        <v>8351</v>
      </c>
      <c r="K209" t="str">
        <f>VLOOKUP(Table1[[#This Row],[Customer_id]],Table4[],5,FALSE)</f>
        <v>Savings</v>
      </c>
      <c r="L209" s="1" t="str">
        <f>VLOOKUP(Table1[[#This Row],[Customer_id]],Table4[],7,FALSE)</f>
        <v>123010,605</v>
      </c>
      <c r="M209" s="1" t="e">
        <f>VLOOKUP(Table1[[#This Row],[Customer_id]],Table2[],4,FALSE)</f>
        <v>#N/A</v>
      </c>
      <c r="N209" s="1" t="str">
        <f>INDEX(Table3[Transaction type],MATCH(Table1[[#This Row],[Account Number]],Table3[Account Number],0))</f>
        <v>Money Transfer</v>
      </c>
      <c r="O209" s="20">
        <f>INDEX(Table3[Date_of_transaction],MATCH(Table1[[#This Row],[Account Number]],Table3[Account Number],0))</f>
        <v>44456</v>
      </c>
      <c r="P209" s="19" t="str">
        <f>INDEX(Table3[Transaction Medium],MATCH(Table1[[#This Row],[Account Number]],Table3[Account Number],0))</f>
        <v>Mobile</v>
      </c>
    </row>
    <row r="210" spans="1:16" x14ac:dyDescent="0.25">
      <c r="A210" s="1" t="s">
        <v>4696</v>
      </c>
      <c r="B210" s="2">
        <v>396810464</v>
      </c>
      <c r="C210" s="2" t="s">
        <v>573</v>
      </c>
      <c r="D210" s="4">
        <v>26808.75</v>
      </c>
      <c r="E210" s="1" t="s">
        <v>1094</v>
      </c>
      <c r="F210" s="1" t="s">
        <v>885</v>
      </c>
      <c r="G210" s="1" t="s">
        <v>4058</v>
      </c>
      <c r="H210" s="1" t="s">
        <v>4697</v>
      </c>
      <c r="I210" s="1">
        <v>282495.02111999999</v>
      </c>
      <c r="J210" s="1" t="s">
        <v>4698</v>
      </c>
      <c r="K210" t="str">
        <f>VLOOKUP(Table1[[#This Row],[Customer_id]],Table4[],5,FALSE)</f>
        <v>Domiciliary</v>
      </c>
      <c r="L210" s="1" t="str">
        <f>VLOOKUP(Table1[[#This Row],[Customer_id]],Table4[],7,FALSE)</f>
        <v>206497,2448</v>
      </c>
      <c r="M210" s="1" t="str">
        <f>VLOOKUP(Table1[[#This Row],[Customer_id]],Table2[],4,FALSE)</f>
        <v>N8752689792</v>
      </c>
      <c r="N210" s="1" t="str">
        <f>INDEX(Table3[Transaction type],MATCH(Table1[[#This Row],[Account Number]],Table3[Account Number],0))</f>
        <v>Loan Payment</v>
      </c>
      <c r="O210" s="20">
        <f>INDEX(Table3[Date_of_transaction],MATCH(Table1[[#This Row],[Account Number]],Table3[Account Number],0))</f>
        <v>44650</v>
      </c>
      <c r="P210" s="19" t="str">
        <f>INDEX(Table3[Transaction Medium],MATCH(Table1[[#This Row],[Account Number]],Table3[Account Number],0))</f>
        <v>AFT</v>
      </c>
    </row>
    <row r="211" spans="1:16" x14ac:dyDescent="0.25">
      <c r="A211" s="1" t="s">
        <v>4949</v>
      </c>
      <c r="B211" s="2">
        <v>949538015</v>
      </c>
      <c r="C211" s="2" t="s">
        <v>92</v>
      </c>
      <c r="D211" s="4">
        <v>29000.25</v>
      </c>
      <c r="E211" s="1" t="s">
        <v>1094</v>
      </c>
      <c r="F211" s="1" t="s">
        <v>682</v>
      </c>
      <c r="G211" s="1" t="s">
        <v>4062</v>
      </c>
      <c r="H211" s="1" t="s">
        <v>4950</v>
      </c>
      <c r="I211" s="1">
        <v>366385.87694592</v>
      </c>
      <c r="J211" s="1" t="s">
        <v>4951</v>
      </c>
      <c r="K211" t="str">
        <f>VLOOKUP(Table1[[#This Row],[Customer_id]],Table4[],5,FALSE)</f>
        <v>Domiciliary</v>
      </c>
      <c r="L211" s="1" t="str">
        <f>VLOOKUP(Table1[[#This Row],[Customer_id]],Table4[],7,FALSE)</f>
        <v>192727,1775</v>
      </c>
      <c r="M211" s="1" t="e">
        <f>VLOOKUP(Table1[[#This Row],[Customer_id]],Table2[],4,FALSE)</f>
        <v>#N/A</v>
      </c>
      <c r="N211" s="1" t="str">
        <f>INDEX(Table3[Transaction type],MATCH(Table1[[#This Row],[Account Number]],Table3[Account Number],0))</f>
        <v>Online Payment</v>
      </c>
      <c r="O211" s="20">
        <f>INDEX(Table3[Date_of_transaction],MATCH(Table1[[#This Row],[Account Number]],Table3[Account Number],0))</f>
        <v>44344</v>
      </c>
      <c r="P211" s="19" t="str">
        <f>INDEX(Table3[Transaction Medium],MATCH(Table1[[#This Row],[Account Number]],Table3[Account Number],0))</f>
        <v>Internet Banking</v>
      </c>
    </row>
    <row r="212" spans="1:16" x14ac:dyDescent="0.25">
      <c r="A212" s="1" t="s">
        <v>2870</v>
      </c>
      <c r="B212" s="2">
        <v>281763511</v>
      </c>
      <c r="C212" s="2" t="s">
        <v>162</v>
      </c>
      <c r="D212" s="4">
        <v>15851.25</v>
      </c>
      <c r="E212" s="1" t="s">
        <v>1094</v>
      </c>
      <c r="F212" s="1" t="s">
        <v>385</v>
      </c>
      <c r="G212" s="1" t="s">
        <v>2773</v>
      </c>
      <c r="H212" s="1" t="s">
        <v>2871</v>
      </c>
      <c r="I212" s="1">
        <v>44416.761121919997</v>
      </c>
      <c r="J212" s="1" t="s">
        <v>2872</v>
      </c>
      <c r="K212" t="str">
        <f>VLOOKUP(Table1[[#This Row],[Customer_id]],Table4[],5,FALSE)</f>
        <v>Domiciliary</v>
      </c>
      <c r="L212" s="1" t="str">
        <f>VLOOKUP(Table1[[#This Row],[Customer_id]],Table4[],7,FALSE)</f>
        <v>42085,3675</v>
      </c>
      <c r="M212" s="1" t="e">
        <f>VLOOKUP(Table1[[#This Row],[Customer_id]],Table2[],4,FALSE)</f>
        <v>#N/A</v>
      </c>
      <c r="N212" s="1" t="str">
        <f>INDEX(Table3[Transaction type],MATCH(Table1[[#This Row],[Account Number]],Table3[Account Number],0))</f>
        <v>Cash Withdrawal</v>
      </c>
      <c r="O212" s="20">
        <f>INDEX(Table3[Date_of_transaction],MATCH(Table1[[#This Row],[Account Number]],Table3[Account Number],0))</f>
        <v>44455</v>
      </c>
      <c r="P212" s="19" t="str">
        <f>INDEX(Table3[Transaction Medium],MATCH(Table1[[#This Row],[Account Number]],Table3[Account Number],0))</f>
        <v>ATM</v>
      </c>
    </row>
    <row r="213" spans="1:16" x14ac:dyDescent="0.25">
      <c r="A213" s="1" t="s">
        <v>5706</v>
      </c>
      <c r="B213" s="2">
        <v>459201382</v>
      </c>
      <c r="C213" s="2" t="s">
        <v>661</v>
      </c>
      <c r="D213" s="4">
        <v>16216.5</v>
      </c>
      <c r="E213" s="1" t="s">
        <v>1094</v>
      </c>
      <c r="F213" s="1" t="s">
        <v>331</v>
      </c>
      <c r="G213" s="1" t="s">
        <v>4054</v>
      </c>
      <c r="H213" s="1" t="s">
        <v>5707</v>
      </c>
      <c r="I213" s="1">
        <v>33403.68045</v>
      </c>
      <c r="J213" s="1" t="s">
        <v>5708</v>
      </c>
      <c r="K213" t="str">
        <f>VLOOKUP(Table1[[#This Row],[Customer_id]],Table4[],5,FALSE)</f>
        <v>Joint</v>
      </c>
      <c r="L213" s="1" t="str">
        <f>VLOOKUP(Table1[[#This Row],[Customer_id]],Table4[],7,FALSE)</f>
        <v>40912,4448</v>
      </c>
      <c r="M213" s="1" t="e">
        <f>VLOOKUP(Table1[[#This Row],[Customer_id]],Table2[],4,FALSE)</f>
        <v>#N/A</v>
      </c>
      <c r="N213" s="1" t="str">
        <f>INDEX(Table3[Transaction type],MATCH(Table1[[#This Row],[Account Number]],Table3[Account Number],0))</f>
        <v>Online Payment</v>
      </c>
      <c r="O213" s="20">
        <f>INDEX(Table3[Date_of_transaction],MATCH(Table1[[#This Row],[Account Number]],Table3[Account Number],0))</f>
        <v>44254</v>
      </c>
      <c r="P213" s="19" t="str">
        <f>INDEX(Table3[Transaction Medium],MATCH(Table1[[#This Row],[Account Number]],Table3[Account Number],0))</f>
        <v>Internet Banking</v>
      </c>
    </row>
    <row r="214" spans="1:16" x14ac:dyDescent="0.25">
      <c r="A214" s="1" t="s">
        <v>5967</v>
      </c>
      <c r="B214" s="2">
        <v>255927900</v>
      </c>
      <c r="C214" s="2" t="s">
        <v>180</v>
      </c>
      <c r="D214" s="4">
        <v>35940</v>
      </c>
      <c r="E214" s="1" t="s">
        <v>12</v>
      </c>
      <c r="F214" s="1" t="s">
        <v>1388</v>
      </c>
      <c r="G214" s="1" t="s">
        <v>4070</v>
      </c>
      <c r="H214" s="1" t="s">
        <v>5968</v>
      </c>
      <c r="I214" s="1">
        <v>232286.84962560001</v>
      </c>
      <c r="J214" s="1" t="s">
        <v>5969</v>
      </c>
      <c r="K214" t="str">
        <f>VLOOKUP(Table1[[#This Row],[Customer_id]],Table4[],5,FALSE)</f>
        <v>Current</v>
      </c>
      <c r="L214" s="1" t="str">
        <f>VLOOKUP(Table1[[#This Row],[Customer_id]],Table4[],7,FALSE)</f>
        <v>124233,4912</v>
      </c>
      <c r="M214" s="1" t="e">
        <f>VLOOKUP(Table1[[#This Row],[Customer_id]],Table2[],4,FALSE)</f>
        <v>#N/A</v>
      </c>
      <c r="N214" s="1" t="str">
        <f>INDEX(Table3[Transaction type],MATCH(Table1[[#This Row],[Account Number]],Table3[Account Number],0))</f>
        <v>Online Payment</v>
      </c>
      <c r="O214" s="20">
        <f>INDEX(Table3[Date_of_transaction],MATCH(Table1[[#This Row],[Account Number]],Table3[Account Number],0))</f>
        <v>44269</v>
      </c>
      <c r="P214" s="19" t="str">
        <f>INDEX(Table3[Transaction Medium],MATCH(Table1[[#This Row],[Account Number]],Table3[Account Number],0))</f>
        <v>Internet Banking</v>
      </c>
    </row>
    <row r="215" spans="1:16" x14ac:dyDescent="0.25">
      <c r="A215" s="1" t="s">
        <v>2118</v>
      </c>
      <c r="B215" s="2">
        <v>848503950</v>
      </c>
      <c r="C215" s="2" t="s">
        <v>568</v>
      </c>
      <c r="D215" s="4">
        <v>25713</v>
      </c>
      <c r="E215" s="1" t="s">
        <v>1094</v>
      </c>
      <c r="F215" s="1" t="s">
        <v>208</v>
      </c>
      <c r="G215" s="1" t="s">
        <v>1964</v>
      </c>
      <c r="H215" s="1" t="s">
        <v>2119</v>
      </c>
      <c r="I215" s="1">
        <v>22796.9310816</v>
      </c>
      <c r="J215" s="1" t="s">
        <v>2120</v>
      </c>
      <c r="K215" t="str">
        <f>VLOOKUP(Table1[[#This Row],[Customer_id]],Table4[],5,FALSE)</f>
        <v>Current</v>
      </c>
      <c r="L215" s="1" t="str">
        <f>VLOOKUP(Table1[[#This Row],[Customer_id]],Table4[],7,FALSE)</f>
        <v>80694,3564</v>
      </c>
      <c r="M215" s="1" t="e">
        <f>VLOOKUP(Table1[[#This Row],[Customer_id]],Table2[],4,FALSE)</f>
        <v>#N/A</v>
      </c>
      <c r="N215" s="1" t="str">
        <f>INDEX(Table3[Transaction type],MATCH(Table1[[#This Row],[Account Number]],Table3[Account Number],0))</f>
        <v>Money Deposit</v>
      </c>
      <c r="O215" s="20">
        <f>INDEX(Table3[Date_of_transaction],MATCH(Table1[[#This Row],[Account Number]],Table3[Account Number],0))</f>
        <v>44418</v>
      </c>
      <c r="P215" s="19" t="str">
        <f>INDEX(Table3[Transaction Medium],MATCH(Table1[[#This Row],[Account Number]],Table3[Account Number],0))</f>
        <v>Bank</v>
      </c>
    </row>
    <row r="216" spans="1:16" x14ac:dyDescent="0.25">
      <c r="A216" s="1" t="s">
        <v>179</v>
      </c>
      <c r="B216" s="2">
        <v>375689300</v>
      </c>
      <c r="C216" s="2" t="s">
        <v>180</v>
      </c>
      <c r="D216" s="4">
        <v>35940</v>
      </c>
      <c r="E216" s="1" t="s">
        <v>12</v>
      </c>
      <c r="F216" s="1" t="s">
        <v>181</v>
      </c>
      <c r="G216" s="1" t="s">
        <v>14</v>
      </c>
      <c r="H216" s="1" t="s">
        <v>182</v>
      </c>
      <c r="I216" s="1">
        <v>177507.71039232</v>
      </c>
      <c r="J216" s="1" t="s">
        <v>183</v>
      </c>
      <c r="K216" t="str">
        <f>VLOOKUP(Table1[[#This Row],[Customer_id]],Table4[],5,FALSE)</f>
        <v>Domiciliary</v>
      </c>
      <c r="L216" s="1" t="str">
        <f>VLOOKUP(Table1[[#This Row],[Customer_id]],Table4[],7,FALSE)</f>
        <v>334843,2269</v>
      </c>
      <c r="M216" s="1" t="e">
        <f>VLOOKUP(Table1[[#This Row],[Customer_id]],Table2[],4,FALSE)</f>
        <v>#N/A</v>
      </c>
      <c r="N216" s="1" t="str">
        <f>INDEX(Table3[Transaction type],MATCH(Table1[[#This Row],[Account Number]],Table3[Account Number],0))</f>
        <v>Cash Withdrawal</v>
      </c>
      <c r="O216" s="20">
        <f>INDEX(Table3[Date_of_transaction],MATCH(Table1[[#This Row],[Account Number]],Table3[Account Number],0))</f>
        <v>44659</v>
      </c>
      <c r="P216" s="19" t="str">
        <f>INDEX(Table3[Transaction Medium],MATCH(Table1[[#This Row],[Account Number]],Table3[Account Number],0))</f>
        <v>ATM</v>
      </c>
    </row>
    <row r="217" spans="1:16" x14ac:dyDescent="0.25">
      <c r="A217" s="1" t="s">
        <v>4256</v>
      </c>
      <c r="B217" s="2">
        <v>581124558</v>
      </c>
      <c r="C217" s="2" t="s">
        <v>479</v>
      </c>
      <c r="D217" s="4">
        <v>33383.25</v>
      </c>
      <c r="E217" s="1" t="s">
        <v>1094</v>
      </c>
      <c r="F217" s="1" t="s">
        <v>190</v>
      </c>
      <c r="G217" s="1" t="s">
        <v>4070</v>
      </c>
      <c r="H217" s="1" t="s">
        <v>4257</v>
      </c>
      <c r="I217" s="1">
        <v>148523.58144000001</v>
      </c>
      <c r="J217" s="1" t="s">
        <v>4258</v>
      </c>
      <c r="K217" t="str">
        <f>VLOOKUP(Table1[[#This Row],[Customer_id]],Table4[],5,FALSE)</f>
        <v>Current</v>
      </c>
      <c r="L217" s="1" t="str">
        <f>VLOOKUP(Table1[[#This Row],[Customer_id]],Table4[],7,FALSE)</f>
        <v>143843,288</v>
      </c>
      <c r="M217" s="1" t="str">
        <f>VLOOKUP(Table1[[#This Row],[Customer_id]],Table2[],4,FALSE)</f>
        <v>N283138004</v>
      </c>
      <c r="N217" s="1" t="str">
        <f>INDEX(Table3[Transaction type],MATCH(Table1[[#This Row],[Account Number]],Table3[Account Number],0))</f>
        <v>Loan Payment</v>
      </c>
      <c r="O217" s="20">
        <f>INDEX(Table3[Date_of_transaction],MATCH(Table1[[#This Row],[Account Number]],Table3[Account Number],0))</f>
        <v>44456</v>
      </c>
      <c r="P217" s="19" t="str">
        <f>INDEX(Table3[Transaction Medium],MATCH(Table1[[#This Row],[Account Number]],Table3[Account Number],0))</f>
        <v>ACH</v>
      </c>
    </row>
    <row r="218" spans="1:16" x14ac:dyDescent="0.25">
      <c r="A218" s="1" t="s">
        <v>3057</v>
      </c>
      <c r="B218" s="2">
        <v>632127868</v>
      </c>
      <c r="C218" s="2" t="s">
        <v>47</v>
      </c>
      <c r="D218" s="4">
        <v>31191.75</v>
      </c>
      <c r="E218" s="1" t="s">
        <v>1094</v>
      </c>
      <c r="F218" s="1" t="s">
        <v>438</v>
      </c>
      <c r="G218" s="1" t="s">
        <v>3058</v>
      </c>
      <c r="H218" s="1" t="s">
        <v>3059</v>
      </c>
      <c r="I218" s="1">
        <v>365816.285263</v>
      </c>
      <c r="J218" s="1" t="s">
        <v>3060</v>
      </c>
      <c r="K218" t="str">
        <f>VLOOKUP(Table1[[#This Row],[Customer_id]],Table4[],5,FALSE)</f>
        <v>Savings</v>
      </c>
      <c r="L218" s="1" t="str">
        <f>VLOOKUP(Table1[[#This Row],[Customer_id]],Table4[],7,FALSE)</f>
        <v>86385,432</v>
      </c>
      <c r="M218" s="1" t="e">
        <f>VLOOKUP(Table1[[#This Row],[Customer_id]],Table2[],4,FALSE)</f>
        <v>#N/A</v>
      </c>
      <c r="N218" s="1" t="str">
        <f>INDEX(Table3[Transaction type],MATCH(Table1[[#This Row],[Account Number]],Table3[Account Number],0))</f>
        <v>Online Payment</v>
      </c>
      <c r="O218" s="20">
        <f>INDEX(Table3[Date_of_transaction],MATCH(Table1[[#This Row],[Account Number]],Table3[Account Number],0))</f>
        <v>44279</v>
      </c>
      <c r="P218" s="19" t="str">
        <f>INDEX(Table3[Transaction Medium],MATCH(Table1[[#This Row],[Account Number]],Table3[Account Number],0))</f>
        <v>Card</v>
      </c>
    </row>
    <row r="219" spans="1:16" x14ac:dyDescent="0.25">
      <c r="A219" s="1" t="s">
        <v>988</v>
      </c>
      <c r="B219" s="2">
        <v>3623213</v>
      </c>
      <c r="C219" s="2" t="s">
        <v>194</v>
      </c>
      <c r="D219" s="4">
        <v>30826.5</v>
      </c>
      <c r="E219" s="1" t="s">
        <v>12</v>
      </c>
      <c r="F219" s="1" t="s">
        <v>989</v>
      </c>
      <c r="G219" s="1" t="s">
        <v>14</v>
      </c>
      <c r="H219" s="1" t="s">
        <v>990</v>
      </c>
      <c r="I219" s="1">
        <v>63554.168160000001</v>
      </c>
      <c r="J219" s="1" t="s">
        <v>991</v>
      </c>
      <c r="K219" t="str">
        <f>VLOOKUP(Table1[[#This Row],[Customer_id]],Table4[],5,FALSE)</f>
        <v>Savings</v>
      </c>
      <c r="L219" s="1" t="str">
        <f>VLOOKUP(Table1[[#This Row],[Customer_id]],Table4[],7,FALSE)</f>
        <v>114615,9808</v>
      </c>
      <c r="M219" s="1" t="str">
        <f>VLOOKUP(Table1[[#This Row],[Customer_id]],Table2[],4,FALSE)</f>
        <v>N324998882</v>
      </c>
      <c r="N219" s="1" t="str">
        <f>INDEX(Table3[Transaction type],MATCH(Table1[[#This Row],[Account Number]],Table3[Account Number],0))</f>
        <v>Loan Payment</v>
      </c>
      <c r="O219" s="20">
        <f>INDEX(Table3[Date_of_transaction],MATCH(Table1[[#This Row],[Account Number]],Table3[Account Number],0))</f>
        <v>44653</v>
      </c>
      <c r="P219" s="19" t="str">
        <f>INDEX(Table3[Transaction Medium],MATCH(Table1[[#This Row],[Account Number]],Table3[Account Number],0))</f>
        <v>ACH</v>
      </c>
    </row>
    <row r="220" spans="1:16" x14ac:dyDescent="0.25">
      <c r="A220" s="1" t="s">
        <v>8391</v>
      </c>
      <c r="B220" s="2">
        <v>508270408</v>
      </c>
      <c r="C220" s="2" t="s">
        <v>556</v>
      </c>
      <c r="D220" s="4">
        <v>27174</v>
      </c>
      <c r="E220" s="1" t="s">
        <v>12</v>
      </c>
      <c r="F220" s="1" t="s">
        <v>430</v>
      </c>
      <c r="G220" s="1" t="s">
        <v>2773</v>
      </c>
      <c r="H220" s="1" t="s">
        <v>8392</v>
      </c>
      <c r="I220" s="1">
        <v>237624.14462676001</v>
      </c>
      <c r="J220" s="1" t="s">
        <v>8393</v>
      </c>
      <c r="K220" t="str">
        <f>VLOOKUP(Table1[[#This Row],[Customer_id]],Table4[],5,FALSE)</f>
        <v>Joint</v>
      </c>
      <c r="L220" s="1" t="str">
        <f>VLOOKUP(Table1[[#This Row],[Customer_id]],Table4[],7,FALSE)</f>
        <v>352767,1199</v>
      </c>
      <c r="M220" s="1" t="e">
        <f>VLOOKUP(Table1[[#This Row],[Customer_id]],Table2[],4,FALSE)</f>
        <v>#N/A</v>
      </c>
      <c r="N220" s="1" t="str">
        <f>INDEX(Table3[Transaction type],MATCH(Table1[[#This Row],[Account Number]],Table3[Account Number],0))</f>
        <v>Online Payment</v>
      </c>
      <c r="O220" s="20">
        <f>INDEX(Table3[Date_of_transaction],MATCH(Table1[[#This Row],[Account Number]],Table3[Account Number],0))</f>
        <v>44578</v>
      </c>
      <c r="P220" s="19" t="str">
        <f>INDEX(Table3[Transaction Medium],MATCH(Table1[[#This Row],[Account Number]],Table3[Account Number],0))</f>
        <v>Card</v>
      </c>
    </row>
    <row r="221" spans="1:16" x14ac:dyDescent="0.25">
      <c r="A221" s="1" t="s">
        <v>4693</v>
      </c>
      <c r="B221" s="2">
        <v>432094851</v>
      </c>
      <c r="C221" s="2" t="s">
        <v>357</v>
      </c>
      <c r="D221" s="4">
        <v>35209.5</v>
      </c>
      <c r="E221" s="1" t="s">
        <v>1094</v>
      </c>
      <c r="F221" s="1" t="s">
        <v>269</v>
      </c>
      <c r="G221" s="1" t="s">
        <v>4074</v>
      </c>
      <c r="H221" s="1" t="s">
        <v>4694</v>
      </c>
      <c r="I221" s="1">
        <v>191085.96780000001</v>
      </c>
      <c r="J221" s="1" t="s">
        <v>4695</v>
      </c>
      <c r="K221" t="str">
        <f>VLOOKUP(Table1[[#This Row],[Customer_id]],Table4[],5,FALSE)</f>
        <v>Joint</v>
      </c>
      <c r="L221" s="1" t="str">
        <f>VLOOKUP(Table1[[#This Row],[Customer_id]],Table4[],7,FALSE)</f>
        <v>88444,068</v>
      </c>
      <c r="M221" s="1" t="e">
        <f>VLOOKUP(Table1[[#This Row],[Customer_id]],Table2[],4,FALSE)</f>
        <v>#N/A</v>
      </c>
      <c r="N221" s="1" t="str">
        <f>INDEX(Table3[Transaction type],MATCH(Table1[[#This Row],[Account Number]],Table3[Account Number],0))</f>
        <v>Money Transfer</v>
      </c>
      <c r="O221" s="20">
        <f>INDEX(Table3[Date_of_transaction],MATCH(Table1[[#This Row],[Account Number]],Table3[Account Number],0))</f>
        <v>44331</v>
      </c>
      <c r="P221" s="19" t="str">
        <f>INDEX(Table3[Transaction Medium],MATCH(Table1[[#This Row],[Account Number]],Table3[Account Number],0))</f>
        <v>Mobile</v>
      </c>
    </row>
    <row r="222" spans="1:16" x14ac:dyDescent="0.25">
      <c r="A222" s="1" t="s">
        <v>787</v>
      </c>
      <c r="B222" s="2">
        <v>398388608</v>
      </c>
      <c r="C222" s="2" t="s">
        <v>470</v>
      </c>
      <c r="D222" s="4">
        <v>14755.5</v>
      </c>
      <c r="E222" s="1" t="s">
        <v>12</v>
      </c>
      <c r="F222" s="1" t="s">
        <v>654</v>
      </c>
      <c r="G222" s="1" t="s">
        <v>14</v>
      </c>
      <c r="H222" s="1" t="s">
        <v>788</v>
      </c>
      <c r="I222" s="1">
        <v>239445.76845588</v>
      </c>
      <c r="J222" s="1" t="s">
        <v>789</v>
      </c>
      <c r="K222" t="str">
        <f>VLOOKUP(Table1[[#This Row],[Customer_id]],Table4[],5,FALSE)</f>
        <v>Corporate</v>
      </c>
      <c r="L222" s="1" t="str">
        <f>VLOOKUP(Table1[[#This Row],[Customer_id]],Table4[],7,FALSE)</f>
        <v>405403,08</v>
      </c>
      <c r="M222" s="1" t="e">
        <f>VLOOKUP(Table1[[#This Row],[Customer_id]],Table2[],4,FALSE)</f>
        <v>#N/A</v>
      </c>
      <c r="N222" s="1" t="str">
        <f>INDEX(Table3[Transaction type],MATCH(Table1[[#This Row],[Account Number]],Table3[Account Number],0))</f>
        <v>Money Transfer</v>
      </c>
      <c r="O222" s="20">
        <f>INDEX(Table3[Date_of_transaction],MATCH(Table1[[#This Row],[Account Number]],Table3[Account Number],0))</f>
        <v>44409</v>
      </c>
      <c r="P222" s="19" t="str">
        <f>INDEX(Table3[Transaction Medium],MATCH(Table1[[#This Row],[Account Number]],Table3[Account Number],0))</f>
        <v>Mobile</v>
      </c>
    </row>
    <row r="223" spans="1:16" x14ac:dyDescent="0.25">
      <c r="A223" s="1" t="s">
        <v>3668</v>
      </c>
      <c r="B223" s="2">
        <v>561221117</v>
      </c>
      <c r="C223" s="2" t="s">
        <v>33</v>
      </c>
      <c r="D223" s="4">
        <v>13659.75</v>
      </c>
      <c r="E223" s="1" t="s">
        <v>1094</v>
      </c>
      <c r="F223" s="1" t="s">
        <v>794</v>
      </c>
      <c r="G223" s="1" t="s">
        <v>3583</v>
      </c>
      <c r="H223" s="1" t="s">
        <v>3669</v>
      </c>
      <c r="I223" s="1">
        <v>263367.52573823999</v>
      </c>
      <c r="J223" s="1" t="s">
        <v>3670</v>
      </c>
      <c r="K223" t="str">
        <f>VLOOKUP(Table1[[#This Row],[Customer_id]],Table4[],5,FALSE)</f>
        <v>Corporate</v>
      </c>
      <c r="L223" s="1" t="str">
        <f>VLOOKUP(Table1[[#This Row],[Customer_id]],Table4[],7,FALSE)</f>
        <v>123556,5</v>
      </c>
      <c r="M223" s="1" t="e">
        <f>VLOOKUP(Table1[[#This Row],[Customer_id]],Table2[],4,FALSE)</f>
        <v>#N/A</v>
      </c>
      <c r="N223" s="1" t="str">
        <f>INDEX(Table3[Transaction type],MATCH(Table1[[#This Row],[Account Number]],Table3[Account Number],0))</f>
        <v>Cash Withdrawal</v>
      </c>
      <c r="O223" s="20">
        <f>INDEX(Table3[Date_of_transaction],MATCH(Table1[[#This Row],[Account Number]],Table3[Account Number],0))</f>
        <v>44588</v>
      </c>
      <c r="P223" s="19" t="str">
        <f>INDEX(Table3[Transaction Medium],MATCH(Table1[[#This Row],[Account Number]],Table3[Account Number],0))</f>
        <v>ATM</v>
      </c>
    </row>
    <row r="224" spans="1:16" x14ac:dyDescent="0.25">
      <c r="A224" s="1" t="s">
        <v>4868</v>
      </c>
      <c r="B224" s="2">
        <v>657167234</v>
      </c>
      <c r="C224" s="2" t="s">
        <v>67</v>
      </c>
      <c r="D224" s="4">
        <v>23156.25</v>
      </c>
      <c r="E224" s="1" t="s">
        <v>1094</v>
      </c>
      <c r="F224" s="1" t="s">
        <v>870</v>
      </c>
      <c r="G224" s="1" t="s">
        <v>4088</v>
      </c>
      <c r="H224" s="1" t="s">
        <v>4869</v>
      </c>
      <c r="I224" s="1">
        <v>34330.379428799999</v>
      </c>
      <c r="J224" s="1" t="s">
        <v>4870</v>
      </c>
      <c r="K224" t="str">
        <f>VLOOKUP(Table1[[#This Row],[Customer_id]],Table4[],5,FALSE)</f>
        <v>Joint</v>
      </c>
      <c r="L224" s="1" t="str">
        <f>VLOOKUP(Table1[[#This Row],[Customer_id]],Table4[],7,FALSE)</f>
        <v>322668,5</v>
      </c>
      <c r="M224" s="1" t="e">
        <f>VLOOKUP(Table1[[#This Row],[Customer_id]],Table2[],4,FALSE)</f>
        <v>#N/A</v>
      </c>
      <c r="N224" s="1" t="str">
        <f>INDEX(Table3[Transaction type],MATCH(Table1[[#This Row],[Account Number]],Table3[Account Number],0))</f>
        <v>Checks</v>
      </c>
      <c r="O224" s="20">
        <f>INDEX(Table3[Date_of_transaction],MATCH(Table1[[#This Row],[Account Number]],Table3[Account Number],0))</f>
        <v>44495</v>
      </c>
      <c r="P224" s="19" t="str">
        <f>INDEX(Table3[Transaction Medium],MATCH(Table1[[#This Row],[Account Number]],Table3[Account Number],0))</f>
        <v>Informal Services</v>
      </c>
    </row>
    <row r="225" spans="1:16" x14ac:dyDescent="0.25">
      <c r="A225" s="1" t="s">
        <v>626</v>
      </c>
      <c r="B225" s="2">
        <v>108359337</v>
      </c>
      <c r="C225" s="2" t="s">
        <v>38</v>
      </c>
      <c r="D225" s="4">
        <v>21330</v>
      </c>
      <c r="E225" s="1" t="s">
        <v>12</v>
      </c>
      <c r="F225" s="1" t="s">
        <v>426</v>
      </c>
      <c r="G225" s="1" t="s">
        <v>14</v>
      </c>
      <c r="H225" s="1" t="s">
        <v>627</v>
      </c>
      <c r="I225" s="1">
        <v>697722.20137499995</v>
      </c>
      <c r="J225" s="1" t="s">
        <v>628</v>
      </c>
      <c r="K225" t="str">
        <f>VLOOKUP(Table1[[#This Row],[Customer_id]],Table4[],5,FALSE)</f>
        <v>Domiciliary</v>
      </c>
      <c r="L225" s="1" t="str">
        <f>VLOOKUP(Table1[[#This Row],[Customer_id]],Table4[],7,FALSE)</f>
        <v>22765,743</v>
      </c>
      <c r="M225" s="1" t="e">
        <f>VLOOKUP(Table1[[#This Row],[Customer_id]],Table2[],4,FALSE)</f>
        <v>#N/A</v>
      </c>
      <c r="N225" s="1" t="str">
        <f>INDEX(Table3[Transaction type],MATCH(Table1[[#This Row],[Account Number]],Table3[Account Number],0))</f>
        <v>Money Deposit</v>
      </c>
      <c r="O225" s="20">
        <f>INDEX(Table3[Date_of_transaction],MATCH(Table1[[#This Row],[Account Number]],Table3[Account Number],0))</f>
        <v>44674</v>
      </c>
      <c r="P225" s="19" t="str">
        <f>INDEX(Table3[Transaction Medium],MATCH(Table1[[#This Row],[Account Number]],Table3[Account Number],0))</f>
        <v>Bank</v>
      </c>
    </row>
    <row r="226" spans="1:16" x14ac:dyDescent="0.25">
      <c r="A226" s="1" t="s">
        <v>8650</v>
      </c>
      <c r="B226" s="2">
        <v>210406263</v>
      </c>
      <c r="C226" s="2" t="s">
        <v>698</v>
      </c>
      <c r="D226" s="4">
        <v>18408</v>
      </c>
      <c r="E226" s="1" t="s">
        <v>12</v>
      </c>
      <c r="F226" s="1" t="s">
        <v>422</v>
      </c>
      <c r="G226" s="1" t="s">
        <v>3820</v>
      </c>
      <c r="H226" s="1" t="s">
        <v>8651</v>
      </c>
      <c r="I226" s="1">
        <v>157107.48278399999</v>
      </c>
      <c r="J226" s="1" t="s">
        <v>8652</v>
      </c>
      <c r="K226" t="str">
        <f>VLOOKUP(Table1[[#This Row],[Customer_id]],Table4[],5,FALSE)</f>
        <v>Domiciliary</v>
      </c>
      <c r="L226" s="1" t="str">
        <f>VLOOKUP(Table1[[#This Row],[Customer_id]],Table4[],7,FALSE)</f>
        <v>71186,0448</v>
      </c>
      <c r="M226" s="1" t="e">
        <f>VLOOKUP(Table1[[#This Row],[Customer_id]],Table2[],4,FALSE)</f>
        <v>#N/A</v>
      </c>
      <c r="N226" s="1" t="str">
        <f>INDEX(Table3[Transaction type],MATCH(Table1[[#This Row],[Account Number]],Table3[Account Number],0))</f>
        <v>Money Transfer</v>
      </c>
      <c r="O226" s="20">
        <f>INDEX(Table3[Date_of_transaction],MATCH(Table1[[#This Row],[Account Number]],Table3[Account Number],0))</f>
        <v>44254</v>
      </c>
      <c r="P226" s="19" t="str">
        <f>INDEX(Table3[Transaction Medium],MATCH(Table1[[#This Row],[Account Number]],Table3[Account Number],0))</f>
        <v>Mobile</v>
      </c>
    </row>
    <row r="227" spans="1:16" x14ac:dyDescent="0.25">
      <c r="A227" s="1" t="s">
        <v>1705</v>
      </c>
      <c r="B227" s="2">
        <v>171025223</v>
      </c>
      <c r="C227" s="2" t="s">
        <v>189</v>
      </c>
      <c r="D227" s="4">
        <v>22425.75</v>
      </c>
      <c r="E227" s="1" t="s">
        <v>1094</v>
      </c>
      <c r="F227" s="1" t="s">
        <v>549</v>
      </c>
      <c r="G227" s="1" t="s">
        <v>14</v>
      </c>
      <c r="H227" s="1" t="s">
        <v>1706</v>
      </c>
      <c r="I227" s="1">
        <v>198778.04154144</v>
      </c>
      <c r="J227" s="1" t="s">
        <v>1707</v>
      </c>
      <c r="K227" t="str">
        <f>VLOOKUP(Table1[[#This Row],[Customer_id]],Table4[],5,FALSE)</f>
        <v>Domiciliary</v>
      </c>
      <c r="L227" s="1" t="str">
        <f>VLOOKUP(Table1[[#This Row],[Customer_id]],Table4[],7,FALSE)</f>
        <v>191265,8849</v>
      </c>
      <c r="M227" s="1" t="str">
        <f>VLOOKUP(Table1[[#This Row],[Customer_id]],Table2[],4,FALSE)</f>
        <v>N4120415178</v>
      </c>
      <c r="N227" s="1" t="str">
        <f>INDEX(Table3[Transaction type],MATCH(Table1[[#This Row],[Account Number]],Table3[Account Number],0))</f>
        <v>Money Deposit</v>
      </c>
      <c r="O227" s="20">
        <f>INDEX(Table3[Date_of_transaction],MATCH(Table1[[#This Row],[Account Number]],Table3[Account Number],0))</f>
        <v>44506</v>
      </c>
      <c r="P227" s="19" t="str">
        <f>INDEX(Table3[Transaction Medium],MATCH(Table1[[#This Row],[Account Number]],Table3[Account Number],0))</f>
        <v>Bank</v>
      </c>
    </row>
    <row r="228" spans="1:16" x14ac:dyDescent="0.25">
      <c r="A228" s="1" t="s">
        <v>1705</v>
      </c>
      <c r="B228" s="2">
        <v>117450995</v>
      </c>
      <c r="C228" s="2" t="s">
        <v>661</v>
      </c>
      <c r="D228" s="4">
        <v>16216.5</v>
      </c>
      <c r="E228" s="1" t="s">
        <v>12</v>
      </c>
      <c r="F228" s="1" t="s">
        <v>3765</v>
      </c>
      <c r="G228" s="1" t="s">
        <v>3820</v>
      </c>
      <c r="H228" s="1" t="s">
        <v>8908</v>
      </c>
      <c r="I228" s="1">
        <v>101668.33845</v>
      </c>
      <c r="J228" s="1" t="s">
        <v>8909</v>
      </c>
      <c r="K228" t="str">
        <f>VLOOKUP(Table1[[#This Row],[Customer_id]],Table4[],5,FALSE)</f>
        <v>Domiciliary</v>
      </c>
      <c r="L228" s="1" t="str">
        <f>VLOOKUP(Table1[[#This Row],[Customer_id]],Table4[],7,FALSE)</f>
        <v>191265,8849</v>
      </c>
      <c r="M228" s="1" t="str">
        <f>VLOOKUP(Table1[[#This Row],[Customer_id]],Table2[],4,FALSE)</f>
        <v>N4120415178</v>
      </c>
      <c r="N228" s="1" t="str">
        <f>INDEX(Table3[Transaction type],MATCH(Table1[[#This Row],[Account Number]],Table3[Account Number],0))</f>
        <v>Loan Payment</v>
      </c>
      <c r="O228" s="20">
        <f>INDEX(Table3[Date_of_transaction],MATCH(Table1[[#This Row],[Account Number]],Table3[Account Number],0))</f>
        <v>44643</v>
      </c>
      <c r="P228" s="19" t="str">
        <f>INDEX(Table3[Transaction Medium],MATCH(Table1[[#This Row],[Account Number]],Table3[Account Number],0))</f>
        <v>AFT</v>
      </c>
    </row>
    <row r="229" spans="1:16" x14ac:dyDescent="0.25">
      <c r="A229" s="1" t="s">
        <v>6874</v>
      </c>
      <c r="B229" s="2">
        <v>118038711</v>
      </c>
      <c r="C229" s="2" t="s">
        <v>869</v>
      </c>
      <c r="D229" s="4">
        <v>17312.25</v>
      </c>
      <c r="E229" s="1" t="s">
        <v>12</v>
      </c>
      <c r="F229" s="1" t="s">
        <v>2602</v>
      </c>
      <c r="G229" s="1" t="s">
        <v>4105</v>
      </c>
      <c r="H229" s="1" t="s">
        <v>6875</v>
      </c>
      <c r="I229" s="1">
        <v>253284.69920256</v>
      </c>
      <c r="J229" s="1" t="s">
        <v>6876</v>
      </c>
      <c r="K229" t="str">
        <f>VLOOKUP(Table1[[#This Row],[Customer_id]],Table4[],5,FALSE)</f>
        <v>Corporate</v>
      </c>
      <c r="L229" s="1" t="str">
        <f>VLOOKUP(Table1[[#This Row],[Customer_id]],Table4[],7,FALSE)</f>
        <v>97502,5795</v>
      </c>
      <c r="M229" s="1" t="e">
        <f>VLOOKUP(Table1[[#This Row],[Customer_id]],Table2[],4,FALSE)</f>
        <v>#N/A</v>
      </c>
      <c r="N229" s="1" t="str">
        <f>INDEX(Table3[Transaction type],MATCH(Table1[[#This Row],[Account Number]],Table3[Account Number],0))</f>
        <v>Checks</v>
      </c>
      <c r="O229" s="20">
        <f>INDEX(Table3[Date_of_transaction],MATCH(Table1[[#This Row],[Account Number]],Table3[Account Number],0))</f>
        <v>44197</v>
      </c>
      <c r="P229" s="19" t="str">
        <f>INDEX(Table3[Transaction Medium],MATCH(Table1[[#This Row],[Account Number]],Table3[Account Number],0))</f>
        <v>Informal Services</v>
      </c>
    </row>
    <row r="230" spans="1:16" x14ac:dyDescent="0.25">
      <c r="A230" s="1" t="s">
        <v>3489</v>
      </c>
      <c r="B230" s="2">
        <v>538814178</v>
      </c>
      <c r="C230" s="2" t="s">
        <v>434</v>
      </c>
      <c r="D230" s="4">
        <v>28269.75</v>
      </c>
      <c r="E230" s="1" t="s">
        <v>1094</v>
      </c>
      <c r="F230" s="1" t="s">
        <v>53</v>
      </c>
      <c r="G230" s="1" t="s">
        <v>3331</v>
      </c>
      <c r="H230" s="1" t="s">
        <v>3490</v>
      </c>
      <c r="I230" s="1">
        <v>272161.94859839999</v>
      </c>
      <c r="J230" s="1" t="s">
        <v>3491</v>
      </c>
      <c r="K230" t="str">
        <f>VLOOKUP(Table1[[#This Row],[Customer_id]],Table4[],5,FALSE)</f>
        <v>Domiciliary</v>
      </c>
      <c r="L230" s="1" t="str">
        <f>VLOOKUP(Table1[[#This Row],[Customer_id]],Table4[],7,FALSE)</f>
        <v>177192,7488</v>
      </c>
      <c r="M230" s="1" t="e">
        <f>VLOOKUP(Table1[[#This Row],[Customer_id]],Table2[],4,FALSE)</f>
        <v>#N/A</v>
      </c>
      <c r="N230" s="1" t="str">
        <f>INDEX(Table3[Transaction type],MATCH(Table1[[#This Row],[Account Number]],Table3[Account Number],0))</f>
        <v>Online Payment</v>
      </c>
      <c r="O230" s="20">
        <f>INDEX(Table3[Date_of_transaction],MATCH(Table1[[#This Row],[Account Number]],Table3[Account Number],0))</f>
        <v>44253</v>
      </c>
      <c r="P230" s="19" t="str">
        <f>INDEX(Table3[Transaction Medium],MATCH(Table1[[#This Row],[Account Number]],Table3[Account Number],0))</f>
        <v>Card</v>
      </c>
    </row>
    <row r="231" spans="1:16" x14ac:dyDescent="0.25">
      <c r="A231" s="1" t="s">
        <v>1187</v>
      </c>
      <c r="B231" s="2">
        <v>21760390</v>
      </c>
      <c r="C231" s="2" t="s">
        <v>862</v>
      </c>
      <c r="D231" s="4">
        <v>24617.25</v>
      </c>
      <c r="E231" s="1" t="s">
        <v>1094</v>
      </c>
      <c r="F231" s="1" t="s">
        <v>1004</v>
      </c>
      <c r="G231" s="1" t="s">
        <v>14</v>
      </c>
      <c r="H231" s="1" t="s">
        <v>1188</v>
      </c>
      <c r="I231" s="1">
        <v>233836.02735359999</v>
      </c>
      <c r="J231" s="1" t="s">
        <v>1189</v>
      </c>
      <c r="K231" t="str">
        <f>VLOOKUP(Table1[[#This Row],[Customer_id]],Table4[],5,FALSE)</f>
        <v>Savings</v>
      </c>
      <c r="L231" s="1" t="str">
        <f>VLOOKUP(Table1[[#This Row],[Customer_id]],Table4[],7,FALSE)</f>
        <v>40099,9872</v>
      </c>
      <c r="M231" s="1" t="e">
        <f>VLOOKUP(Table1[[#This Row],[Customer_id]],Table2[],4,FALSE)</f>
        <v>#N/A</v>
      </c>
      <c r="N231" s="1" t="str">
        <f>INDEX(Table3[Transaction type],MATCH(Table1[[#This Row],[Account Number]],Table3[Account Number],0))</f>
        <v>Money Transfer</v>
      </c>
      <c r="O231" s="20">
        <f>INDEX(Table3[Date_of_transaction],MATCH(Table1[[#This Row],[Account Number]],Table3[Account Number],0))</f>
        <v>44566</v>
      </c>
      <c r="P231" s="19" t="str">
        <f>INDEX(Table3[Transaction Medium],MATCH(Table1[[#This Row],[Account Number]],Table3[Account Number],0))</f>
        <v>Internet Banking</v>
      </c>
    </row>
    <row r="232" spans="1:16" x14ac:dyDescent="0.25">
      <c r="A232" s="1" t="s">
        <v>6183</v>
      </c>
      <c r="B232" s="2">
        <v>919654415</v>
      </c>
      <c r="C232" s="2" t="s">
        <v>518</v>
      </c>
      <c r="D232" s="4">
        <v>35574.75</v>
      </c>
      <c r="E232" s="1" t="s">
        <v>12</v>
      </c>
      <c r="F232" s="1" t="s">
        <v>241</v>
      </c>
      <c r="G232" s="1" t="s">
        <v>4105</v>
      </c>
      <c r="H232" s="1" t="s">
        <v>6184</v>
      </c>
      <c r="I232" s="1">
        <v>41152.250145600003</v>
      </c>
      <c r="J232" s="1" t="s">
        <v>6185</v>
      </c>
      <c r="K232" t="str">
        <f>VLOOKUP(Table1[[#This Row],[Customer_id]],Table4[],5,FALSE)</f>
        <v>Corporate</v>
      </c>
      <c r="L232" s="1" t="str">
        <f>VLOOKUP(Table1[[#This Row],[Customer_id]],Table4[],7,FALSE)</f>
        <v>44664,006</v>
      </c>
      <c r="M232" s="1" t="e">
        <f>VLOOKUP(Table1[[#This Row],[Customer_id]],Table2[],4,FALSE)</f>
        <v>#N/A</v>
      </c>
      <c r="N232" s="1" t="str">
        <f>INDEX(Table3[Transaction type],MATCH(Table1[[#This Row],[Account Number]],Table3[Account Number],0))</f>
        <v>Cash Withdrawal</v>
      </c>
      <c r="O232" s="20">
        <f>INDEX(Table3[Date_of_transaction],MATCH(Table1[[#This Row],[Account Number]],Table3[Account Number],0))</f>
        <v>44576</v>
      </c>
      <c r="P232" s="19" t="str">
        <f>INDEX(Table3[Transaction Medium],MATCH(Table1[[#This Row],[Account Number]],Table3[Account Number],0))</f>
        <v>ATM</v>
      </c>
    </row>
    <row r="233" spans="1:16" x14ac:dyDescent="0.25">
      <c r="A233" s="1" t="s">
        <v>1761</v>
      </c>
      <c r="B233" s="2">
        <v>41020835</v>
      </c>
      <c r="C233" s="2" t="s">
        <v>298</v>
      </c>
      <c r="D233" s="4">
        <v>38131.5</v>
      </c>
      <c r="E233" s="1" t="s">
        <v>1094</v>
      </c>
      <c r="F233" s="1" t="s">
        <v>340</v>
      </c>
      <c r="G233" s="1" t="s">
        <v>14</v>
      </c>
      <c r="H233" s="1" t="s">
        <v>1762</v>
      </c>
      <c r="I233" s="1">
        <v>88661.246448000005</v>
      </c>
      <c r="J233" s="1" t="s">
        <v>1763</v>
      </c>
      <c r="K233" t="str">
        <f>VLOOKUP(Table1[[#This Row],[Customer_id]],Table4[],5,FALSE)</f>
        <v>Domiciliary</v>
      </c>
      <c r="L233" s="1" t="str">
        <f>VLOOKUP(Table1[[#This Row],[Customer_id]],Table4[],7,FALSE)</f>
        <v>279877,455</v>
      </c>
      <c r="M233" s="1" t="e">
        <f>VLOOKUP(Table1[[#This Row],[Customer_id]],Table2[],4,FALSE)</f>
        <v>#N/A</v>
      </c>
      <c r="N233" s="1" t="str">
        <f>INDEX(Table3[Transaction type],MATCH(Table1[[#This Row],[Account Number]],Table3[Account Number],0))</f>
        <v>Money Deposit</v>
      </c>
      <c r="O233" s="20">
        <f>INDEX(Table3[Date_of_transaction],MATCH(Table1[[#This Row],[Account Number]],Table3[Account Number],0))</f>
        <v>44357</v>
      </c>
      <c r="P233" s="19" t="str">
        <f>INDEX(Table3[Transaction Medium],MATCH(Table1[[#This Row],[Account Number]],Table3[Account Number],0))</f>
        <v>ATM</v>
      </c>
    </row>
    <row r="234" spans="1:16" x14ac:dyDescent="0.25">
      <c r="A234" s="1" t="s">
        <v>6665</v>
      </c>
      <c r="B234" s="2">
        <v>984535903</v>
      </c>
      <c r="C234" s="2" t="s">
        <v>92</v>
      </c>
      <c r="D234" s="4">
        <v>29000.25</v>
      </c>
      <c r="E234" s="1" t="s">
        <v>12</v>
      </c>
      <c r="F234" s="1" t="s">
        <v>83</v>
      </c>
      <c r="G234" s="1" t="s">
        <v>4112</v>
      </c>
      <c r="H234" s="1" t="s">
        <v>6666</v>
      </c>
      <c r="I234" s="1">
        <v>237955.54779059999</v>
      </c>
      <c r="J234" s="1" t="s">
        <v>6667</v>
      </c>
      <c r="K234" t="str">
        <f>VLOOKUP(Table1[[#This Row],[Customer_id]],Table4[],5,FALSE)</f>
        <v>Corporate</v>
      </c>
      <c r="L234" s="1" t="str">
        <f>VLOOKUP(Table1[[#This Row],[Customer_id]],Table4[],7,FALSE)</f>
        <v>90493,26</v>
      </c>
      <c r="M234" s="1" t="e">
        <f>VLOOKUP(Table1[[#This Row],[Customer_id]],Table2[],4,FALSE)</f>
        <v>#N/A</v>
      </c>
      <c r="N234" s="1" t="str">
        <f>INDEX(Table3[Transaction type],MATCH(Table1[[#This Row],[Account Number]],Table3[Account Number],0))</f>
        <v>Money Transfer</v>
      </c>
      <c r="O234" s="20">
        <f>INDEX(Table3[Date_of_transaction],MATCH(Table1[[#This Row],[Account Number]],Table3[Account Number],0))</f>
        <v>44468</v>
      </c>
      <c r="P234" s="19" t="str">
        <f>INDEX(Table3[Transaction Medium],MATCH(Table1[[#This Row],[Account Number]],Table3[Account Number],0))</f>
        <v>ATM</v>
      </c>
    </row>
    <row r="235" spans="1:16" x14ac:dyDescent="0.25">
      <c r="A235" s="1" t="s">
        <v>6719</v>
      </c>
      <c r="B235" s="2">
        <v>952383149</v>
      </c>
      <c r="C235" s="2" t="s">
        <v>1201</v>
      </c>
      <c r="D235" s="4">
        <v>30461.25</v>
      </c>
      <c r="E235" s="1" t="s">
        <v>12</v>
      </c>
      <c r="F235" s="1" t="s">
        <v>286</v>
      </c>
      <c r="G235" s="1" t="s">
        <v>4148</v>
      </c>
      <c r="H235" s="1" t="s">
        <v>6720</v>
      </c>
      <c r="I235" s="1">
        <v>253758.87224999999</v>
      </c>
      <c r="J235" s="1" t="s">
        <v>6721</v>
      </c>
      <c r="K235" t="str">
        <f>VLOOKUP(Table1[[#This Row],[Customer_id]],Table4[],5,FALSE)</f>
        <v>Domiciliary</v>
      </c>
      <c r="L235" s="1" t="str">
        <f>VLOOKUP(Table1[[#This Row],[Customer_id]],Table4[],7,FALSE)</f>
        <v>258076,568</v>
      </c>
      <c r="M235" s="1" t="e">
        <f>VLOOKUP(Table1[[#This Row],[Customer_id]],Table2[],4,FALSE)</f>
        <v>#N/A</v>
      </c>
      <c r="N235" s="1" t="str">
        <f>INDEX(Table3[Transaction type],MATCH(Table1[[#This Row],[Account Number]],Table3[Account Number],0))</f>
        <v>Money Deposit</v>
      </c>
      <c r="O235" s="20">
        <f>INDEX(Table3[Date_of_transaction],MATCH(Table1[[#This Row],[Account Number]],Table3[Account Number],0))</f>
        <v>44302</v>
      </c>
      <c r="P235" s="19" t="str">
        <f>INDEX(Table3[Transaction Medium],MATCH(Table1[[#This Row],[Account Number]],Table3[Account Number],0))</f>
        <v>Bank</v>
      </c>
    </row>
    <row r="236" spans="1:16" x14ac:dyDescent="0.25">
      <c r="A236" s="1" t="s">
        <v>2905</v>
      </c>
      <c r="B236" s="2">
        <v>994174473</v>
      </c>
      <c r="C236" s="2" t="s">
        <v>357</v>
      </c>
      <c r="D236" s="4">
        <v>35209.5</v>
      </c>
      <c r="E236" s="1" t="s">
        <v>1094</v>
      </c>
      <c r="F236" s="1" t="s">
        <v>1840</v>
      </c>
      <c r="G236" s="1" t="s">
        <v>2773</v>
      </c>
      <c r="H236" s="1" t="s">
        <v>2906</v>
      </c>
      <c r="I236" s="1">
        <v>87793.706563200001</v>
      </c>
      <c r="J236" s="1" t="s">
        <v>2907</v>
      </c>
      <c r="K236" t="str">
        <f>VLOOKUP(Table1[[#This Row],[Customer_id]],Table4[],5,FALSE)</f>
        <v>Current</v>
      </c>
      <c r="L236" s="1" t="str">
        <f>VLOOKUP(Table1[[#This Row],[Customer_id]],Table4[],7,FALSE)</f>
        <v>476122,14</v>
      </c>
      <c r="M236" s="1" t="e">
        <f>VLOOKUP(Table1[[#This Row],[Customer_id]],Table2[],4,FALSE)</f>
        <v>#N/A</v>
      </c>
      <c r="N236" s="1" t="str">
        <f>INDEX(Table3[Transaction type],MATCH(Table1[[#This Row],[Account Number]],Table3[Account Number],0))</f>
        <v>Money Deposit</v>
      </c>
      <c r="O236" s="20">
        <f>INDEX(Table3[Date_of_transaction],MATCH(Table1[[#This Row],[Account Number]],Table3[Account Number],0))</f>
        <v>44369</v>
      </c>
      <c r="P236" s="19" t="str">
        <f>INDEX(Table3[Transaction Medium],MATCH(Table1[[#This Row],[Account Number]],Table3[Account Number],0))</f>
        <v>ATM</v>
      </c>
    </row>
    <row r="237" spans="1:16" x14ac:dyDescent="0.25">
      <c r="A237" s="1" t="s">
        <v>1273</v>
      </c>
      <c r="B237" s="2">
        <v>757646735</v>
      </c>
      <c r="C237" s="2" t="s">
        <v>77</v>
      </c>
      <c r="D237" s="4">
        <v>23521.5</v>
      </c>
      <c r="E237" s="1" t="s">
        <v>1094</v>
      </c>
      <c r="F237" s="1" t="s">
        <v>881</v>
      </c>
      <c r="G237" s="1" t="s">
        <v>14</v>
      </c>
      <c r="H237" s="1" t="s">
        <v>1274</v>
      </c>
      <c r="I237" s="1">
        <v>28706.52796928</v>
      </c>
      <c r="J237" s="1" t="s">
        <v>1275</v>
      </c>
      <c r="K237" t="str">
        <f>VLOOKUP(Table1[[#This Row],[Customer_id]],Table4[],5,FALSE)</f>
        <v>Domiciliary</v>
      </c>
      <c r="L237" s="1" t="str">
        <f>VLOOKUP(Table1[[#This Row],[Customer_id]],Table4[],7,FALSE)</f>
        <v>27292,5312</v>
      </c>
      <c r="M237" s="1" t="e">
        <f>VLOOKUP(Table1[[#This Row],[Customer_id]],Table2[],4,FALSE)</f>
        <v>#N/A</v>
      </c>
      <c r="N237" s="1" t="str">
        <f>INDEX(Table3[Transaction type],MATCH(Table1[[#This Row],[Account Number]],Table3[Account Number],0))</f>
        <v>Money Transfer</v>
      </c>
      <c r="O237" s="20">
        <f>INDEX(Table3[Date_of_transaction],MATCH(Table1[[#This Row],[Account Number]],Table3[Account Number],0))</f>
        <v>44459</v>
      </c>
      <c r="P237" s="19" t="str">
        <f>INDEX(Table3[Transaction Medium],MATCH(Table1[[#This Row],[Account Number]],Table3[Account Number],0))</f>
        <v>Mobile</v>
      </c>
    </row>
    <row r="238" spans="1:16" x14ac:dyDescent="0.25">
      <c r="A238" s="1" t="s">
        <v>9024</v>
      </c>
      <c r="B238" s="2">
        <v>402738667</v>
      </c>
      <c r="C238" s="2" t="s">
        <v>38</v>
      </c>
      <c r="D238" s="8">
        <v>37409.25</v>
      </c>
      <c r="E238" s="1" t="str">
        <f ca="1">CHOOSE(RANDBETWEEN(1, 2), "Male","Female")</f>
        <v>Female</v>
      </c>
      <c r="F238" s="1" t="str">
        <f ca="1">CHOOSE(RANDBETWEEN(1, 5), "Farmer","Tailor","Student","Professor","Welder")</f>
        <v>Welder</v>
      </c>
      <c r="G238" s="1" t="str">
        <f ca="1">CHOOSE(RANDBETWEEN(1, 22), "Kano","Kwara","Imo","Lagos","Adamawa","Delta","Sokoto","Oyo","Osun","Abia","Cross River","Kaduna","Plateau","River","Abuja","Kogi","Edo","Anambra","Bayelsa","Benue","Ogun","Enugu")</f>
        <v>Enugu</v>
      </c>
      <c r="H238" s="9" t="s">
        <v>9025</v>
      </c>
      <c r="I238" s="9">
        <v>564745.32290745096</v>
      </c>
      <c r="J238" t="s">
        <v>9026</v>
      </c>
      <c r="K238" t="str">
        <f>VLOOKUP(Table1[[#This Row],[Customer_id]],Table4[],5,FALSE)</f>
        <v>Corporate</v>
      </c>
      <c r="L238" s="1" t="str">
        <f>VLOOKUP(Table1[[#This Row],[Customer_id]],Table4[],7,FALSE)</f>
        <v>177489,7488</v>
      </c>
      <c r="M238" s="1" t="e">
        <f>VLOOKUP(Table1[[#This Row],[Customer_id]],Table2[],4,FALSE)</f>
        <v>#N/A</v>
      </c>
      <c r="N238" s="1" t="str">
        <f>INDEX(Table3[Transaction type],MATCH(Table1[[#This Row],[Account Number]],Table3[Account Number],0))</f>
        <v>Money Transfer</v>
      </c>
      <c r="O238" s="20">
        <f>INDEX(Table3[Date_of_transaction],MATCH(Table1[[#This Row],[Account Number]],Table3[Account Number],0))</f>
        <v>44278</v>
      </c>
      <c r="P238" s="19" t="str">
        <f>INDEX(Table3[Transaction Medium],MATCH(Table1[[#This Row],[Account Number]],Table3[Account Number],0))</f>
        <v>Mobile</v>
      </c>
    </row>
    <row r="239" spans="1:16" x14ac:dyDescent="0.25">
      <c r="A239" s="1" t="s">
        <v>5870</v>
      </c>
      <c r="B239" s="2">
        <v>830129063</v>
      </c>
      <c r="C239" s="2" t="s">
        <v>389</v>
      </c>
      <c r="D239" s="4">
        <v>29365.5</v>
      </c>
      <c r="E239" s="1" t="s">
        <v>12</v>
      </c>
      <c r="F239" s="1" t="s">
        <v>2364</v>
      </c>
      <c r="G239" s="1" t="s">
        <v>4119</v>
      </c>
      <c r="H239" s="1" t="s">
        <v>5871</v>
      </c>
      <c r="I239" s="1">
        <v>195445.12515527999</v>
      </c>
      <c r="J239" s="1" t="s">
        <v>5872</v>
      </c>
      <c r="K239" t="str">
        <f>VLOOKUP(Table1[[#This Row],[Customer_id]],Table4[],5,FALSE)</f>
        <v>Domiciliary</v>
      </c>
      <c r="L239" s="1" t="str">
        <f>VLOOKUP(Table1[[#This Row],[Customer_id]],Table4[],7,FALSE)</f>
        <v>44822,835</v>
      </c>
      <c r="M239" s="1" t="e">
        <f>VLOOKUP(Table1[[#This Row],[Customer_id]],Table2[],4,FALSE)</f>
        <v>#N/A</v>
      </c>
      <c r="N239" s="1" t="str">
        <f>INDEX(Table3[Transaction type],MATCH(Table1[[#This Row],[Account Number]],Table3[Account Number],0))</f>
        <v>Money Transfer</v>
      </c>
      <c r="O239" s="20">
        <f>INDEX(Table3[Date_of_transaction],MATCH(Table1[[#This Row],[Account Number]],Table3[Account Number],0))</f>
        <v>44639</v>
      </c>
      <c r="P239" s="19" t="str">
        <f>INDEX(Table3[Transaction Medium],MATCH(Table1[[#This Row],[Account Number]],Table3[Account Number],0))</f>
        <v>Mobile</v>
      </c>
    </row>
    <row r="240" spans="1:16" x14ac:dyDescent="0.25">
      <c r="A240" s="1" t="s">
        <v>6533</v>
      </c>
      <c r="B240" s="2">
        <v>840316438</v>
      </c>
      <c r="C240" s="2" t="s">
        <v>273</v>
      </c>
      <c r="D240" s="4">
        <v>20964.75</v>
      </c>
      <c r="E240" s="1" t="s">
        <v>12</v>
      </c>
      <c r="F240" s="1" t="s">
        <v>2176</v>
      </c>
      <c r="G240" s="1" t="s">
        <v>4062</v>
      </c>
      <c r="H240" s="1" t="s">
        <v>6534</v>
      </c>
      <c r="I240" s="1">
        <v>188649.1901952</v>
      </c>
      <c r="J240" s="1" t="s">
        <v>6535</v>
      </c>
      <c r="K240" t="str">
        <f>VLOOKUP(Table1[[#This Row],[Customer_id]],Table4[],5,FALSE)</f>
        <v>Domiciliary</v>
      </c>
      <c r="L240" s="1" t="str">
        <f>VLOOKUP(Table1[[#This Row],[Customer_id]],Table4[],7,FALSE)</f>
        <v>37980,75</v>
      </c>
      <c r="M240" s="1" t="e">
        <f>VLOOKUP(Table1[[#This Row],[Customer_id]],Table2[],4,FALSE)</f>
        <v>#N/A</v>
      </c>
      <c r="N240" s="1" t="str">
        <f>INDEX(Table3[Transaction type],MATCH(Table1[[#This Row],[Account Number]],Table3[Account Number],0))</f>
        <v>Money Transfer</v>
      </c>
      <c r="O240" s="20">
        <f>INDEX(Table3[Date_of_transaction],MATCH(Table1[[#This Row],[Account Number]],Table3[Account Number],0))</f>
        <v>44590</v>
      </c>
      <c r="P240" s="19" t="str">
        <f>INDEX(Table3[Transaction Medium],MATCH(Table1[[#This Row],[Account Number]],Table3[Account Number],0))</f>
        <v>Mobile</v>
      </c>
    </row>
    <row r="241" spans="1:16" x14ac:dyDescent="0.25">
      <c r="A241" s="1" t="s">
        <v>6518</v>
      </c>
      <c r="B241" s="2">
        <v>172161705</v>
      </c>
      <c r="C241" s="2" t="s">
        <v>452</v>
      </c>
      <c r="D241" s="4">
        <v>26078.25</v>
      </c>
      <c r="E241" s="1" t="s">
        <v>12</v>
      </c>
      <c r="F241" s="1" t="s">
        <v>227</v>
      </c>
      <c r="G241" s="1" t="s">
        <v>4054</v>
      </c>
      <c r="H241" s="1" t="s">
        <v>6519</v>
      </c>
      <c r="I241" s="1">
        <v>1199179.5670400001</v>
      </c>
      <c r="J241" s="1" t="s">
        <v>6520</v>
      </c>
      <c r="K241" t="str">
        <f>VLOOKUP(Table1[[#This Row],[Customer_id]],Table4[],5,FALSE)</f>
        <v>Current</v>
      </c>
      <c r="L241" s="1" t="str">
        <f>VLOOKUP(Table1[[#This Row],[Customer_id]],Table4[],7,FALSE)</f>
        <v>86087,8408</v>
      </c>
      <c r="M241" s="1" t="e">
        <f>VLOOKUP(Table1[[#This Row],[Customer_id]],Table2[],4,FALSE)</f>
        <v>#N/A</v>
      </c>
      <c r="N241" s="1" t="str">
        <f>INDEX(Table3[Transaction type],MATCH(Table1[[#This Row],[Account Number]],Table3[Account Number],0))</f>
        <v>Cash Withdrawal</v>
      </c>
      <c r="O241" s="20">
        <f>INDEX(Table3[Date_of_transaction],MATCH(Table1[[#This Row],[Account Number]],Table3[Account Number],0))</f>
        <v>44460</v>
      </c>
      <c r="P241" s="19" t="str">
        <f>INDEX(Table3[Transaction Medium],MATCH(Table1[[#This Row],[Account Number]],Table3[Account Number],0))</f>
        <v>POS</v>
      </c>
    </row>
    <row r="242" spans="1:16" x14ac:dyDescent="0.25">
      <c r="A242" s="1" t="s">
        <v>7285</v>
      </c>
      <c r="B242" s="2">
        <v>866388847</v>
      </c>
      <c r="C242" s="2" t="s">
        <v>268</v>
      </c>
      <c r="D242" s="4">
        <v>17677.5</v>
      </c>
      <c r="E242" s="1" t="s">
        <v>12</v>
      </c>
      <c r="F242" s="1" t="s">
        <v>1498</v>
      </c>
      <c r="G242" s="1" t="s">
        <v>4058</v>
      </c>
      <c r="H242" s="1" t="s">
        <v>7286</v>
      </c>
      <c r="I242" s="1">
        <v>554874.61665761995</v>
      </c>
      <c r="J242" s="1" t="s">
        <v>7287</v>
      </c>
      <c r="K242" t="str">
        <f>VLOOKUP(Table1[[#This Row],[Customer_id]],Table4[],5,FALSE)</f>
        <v>Corporate</v>
      </c>
      <c r="L242" s="1" t="str">
        <f>VLOOKUP(Table1[[#This Row],[Customer_id]],Table4[],7,FALSE)</f>
        <v>46797,8868</v>
      </c>
      <c r="M242" s="1" t="e">
        <f>VLOOKUP(Table1[[#This Row],[Customer_id]],Table2[],4,FALSE)</f>
        <v>#N/A</v>
      </c>
      <c r="N242" s="1" t="str">
        <f>INDEX(Table3[Transaction type],MATCH(Table1[[#This Row],[Account Number]],Table3[Account Number],0))</f>
        <v>Money Transfer</v>
      </c>
      <c r="O242" s="20">
        <f>INDEX(Table3[Date_of_transaction],MATCH(Table1[[#This Row],[Account Number]],Table3[Account Number],0))</f>
        <v>44630</v>
      </c>
      <c r="P242" s="19" t="str">
        <f>INDEX(Table3[Transaction Medium],MATCH(Table1[[#This Row],[Account Number]],Table3[Account Number],0))</f>
        <v>Internet Banking</v>
      </c>
    </row>
    <row r="243" spans="1:16" x14ac:dyDescent="0.25">
      <c r="A243" s="1" t="s">
        <v>1345</v>
      </c>
      <c r="B243" s="2">
        <v>783832158</v>
      </c>
      <c r="C243" s="2" t="s">
        <v>255</v>
      </c>
      <c r="D243" s="4">
        <v>25347.75</v>
      </c>
      <c r="E243" s="1" t="s">
        <v>1094</v>
      </c>
      <c r="F243" s="1" t="s">
        <v>395</v>
      </c>
      <c r="G243" s="1" t="s">
        <v>14</v>
      </c>
      <c r="H243" s="1" t="s">
        <v>1346</v>
      </c>
      <c r="I243" s="1">
        <v>378515.9363986</v>
      </c>
      <c r="J243" s="1" t="s">
        <v>1347</v>
      </c>
      <c r="K243" t="str">
        <f>VLOOKUP(Table1[[#This Row],[Customer_id]],Table4[],5,FALSE)</f>
        <v>Domiciliary</v>
      </c>
      <c r="L243" s="1" t="str">
        <f>VLOOKUP(Table1[[#This Row],[Customer_id]],Table4[],7,FALSE)</f>
        <v>268794,774</v>
      </c>
      <c r="M243" s="1" t="e">
        <f>VLOOKUP(Table1[[#This Row],[Customer_id]],Table2[],4,FALSE)</f>
        <v>#N/A</v>
      </c>
      <c r="N243" s="1" t="str">
        <f>INDEX(Table3[Transaction type],MATCH(Table1[[#This Row],[Account Number]],Table3[Account Number],0))</f>
        <v>Money Deposit</v>
      </c>
      <c r="O243" s="20">
        <f>INDEX(Table3[Date_of_transaction],MATCH(Table1[[#This Row],[Account Number]],Table3[Account Number],0))</f>
        <v>44355</v>
      </c>
      <c r="P243" s="19" t="str">
        <f>INDEX(Table3[Transaction Medium],MATCH(Table1[[#This Row],[Account Number]],Table3[Account Number],0))</f>
        <v>Bank</v>
      </c>
    </row>
    <row r="244" spans="1:16" x14ac:dyDescent="0.25">
      <c r="A244" s="1" t="s">
        <v>4190</v>
      </c>
      <c r="B244" s="2">
        <v>940594492</v>
      </c>
      <c r="C244" s="2" t="s">
        <v>245</v>
      </c>
      <c r="D244" s="4">
        <v>19503.75</v>
      </c>
      <c r="E244" s="1" t="s">
        <v>1094</v>
      </c>
      <c r="F244" s="1" t="s">
        <v>1197</v>
      </c>
      <c r="G244" s="1" t="s">
        <v>4112</v>
      </c>
      <c r="H244" s="1" t="s">
        <v>4191</v>
      </c>
      <c r="I244" s="1">
        <v>13107.032777070001</v>
      </c>
      <c r="J244" s="1" t="s">
        <v>4192</v>
      </c>
      <c r="K244" t="str">
        <f>VLOOKUP(Table1[[#This Row],[Customer_id]],Table4[],5,FALSE)</f>
        <v>Joint</v>
      </c>
      <c r="L244" s="1" t="str">
        <f>VLOOKUP(Table1[[#This Row],[Customer_id]],Table4[],7,FALSE)</f>
        <v>32301,4668</v>
      </c>
      <c r="M244" s="1" t="e">
        <f>VLOOKUP(Table1[[#This Row],[Customer_id]],Table2[],4,FALSE)</f>
        <v>#N/A</v>
      </c>
      <c r="N244" s="1" t="str">
        <f>INDEX(Table3[Transaction type],MATCH(Table1[[#This Row],[Account Number]],Table3[Account Number],0))</f>
        <v>Money Transfer</v>
      </c>
      <c r="O244" s="20">
        <f>INDEX(Table3[Date_of_transaction],MATCH(Table1[[#This Row],[Account Number]],Table3[Account Number],0))</f>
        <v>44384</v>
      </c>
      <c r="P244" s="19" t="str">
        <f>INDEX(Table3[Transaction Medium],MATCH(Table1[[#This Row],[Account Number]],Table3[Account Number],0))</f>
        <v>Mobile</v>
      </c>
    </row>
    <row r="245" spans="1:16" x14ac:dyDescent="0.25">
      <c r="A245" s="1" t="s">
        <v>2608</v>
      </c>
      <c r="B245" s="2">
        <v>609763632</v>
      </c>
      <c r="C245" s="2" t="s">
        <v>67</v>
      </c>
      <c r="D245" s="4">
        <v>23156.25</v>
      </c>
      <c r="E245" s="1" t="s">
        <v>12</v>
      </c>
      <c r="F245" s="1" t="s">
        <v>767</v>
      </c>
      <c r="G245" s="1" t="s">
        <v>1964</v>
      </c>
      <c r="H245" s="1" t="s">
        <v>2609</v>
      </c>
      <c r="I245" s="1">
        <v>199688.06015999999</v>
      </c>
      <c r="J245" s="1" t="s">
        <v>2610</v>
      </c>
      <c r="K245" t="str">
        <f>VLOOKUP(Table1[[#This Row],[Customer_id]],Table4[],5,FALSE)</f>
        <v>Domiciliary</v>
      </c>
      <c r="L245" s="1" t="str">
        <f>VLOOKUP(Table1[[#This Row],[Customer_id]],Table4[],7,FALSE)</f>
        <v>49932,6914</v>
      </c>
      <c r="M245" s="1" t="e">
        <f>VLOOKUP(Table1[[#This Row],[Customer_id]],Table2[],4,FALSE)</f>
        <v>#N/A</v>
      </c>
      <c r="N245" s="1" t="str">
        <f>INDEX(Table3[Transaction type],MATCH(Table1[[#This Row],[Account Number]],Table3[Account Number],0))</f>
        <v>Money Deposit</v>
      </c>
      <c r="O245" s="20">
        <f>INDEX(Table3[Date_of_transaction],MATCH(Table1[[#This Row],[Account Number]],Table3[Account Number],0))</f>
        <v>44570</v>
      </c>
      <c r="P245" s="19" t="str">
        <f>INDEX(Table3[Transaction Medium],MATCH(Table1[[#This Row],[Account Number]],Table3[Account Number],0))</f>
        <v>Bank</v>
      </c>
    </row>
    <row r="246" spans="1:16" x14ac:dyDescent="0.25">
      <c r="A246" s="1" t="s">
        <v>5299</v>
      </c>
      <c r="B246" s="2">
        <v>490298804</v>
      </c>
      <c r="C246" s="2" t="s">
        <v>87</v>
      </c>
      <c r="D246" s="4">
        <v>16581.75</v>
      </c>
      <c r="E246" s="1" t="s">
        <v>1094</v>
      </c>
      <c r="F246" s="1" t="s">
        <v>682</v>
      </c>
      <c r="G246" s="1" t="s">
        <v>4105</v>
      </c>
      <c r="H246" s="1" t="s">
        <v>5300</v>
      </c>
      <c r="I246" s="1">
        <v>272338.47308249999</v>
      </c>
      <c r="J246" s="1" t="s">
        <v>5301</v>
      </c>
      <c r="K246" t="str">
        <f>VLOOKUP(Table1[[#This Row],[Customer_id]],Table4[],5,FALSE)</f>
        <v>Corporate</v>
      </c>
      <c r="L246" s="1" t="str">
        <f>VLOOKUP(Table1[[#This Row],[Customer_id]],Table4[],7,FALSE)</f>
        <v>181474,5075</v>
      </c>
      <c r="M246" s="1" t="e">
        <f>VLOOKUP(Table1[[#This Row],[Customer_id]],Table2[],4,FALSE)</f>
        <v>#N/A</v>
      </c>
      <c r="N246" s="1" t="str">
        <f>INDEX(Table3[Transaction type],MATCH(Table1[[#This Row],[Account Number]],Table3[Account Number],0))</f>
        <v>Money Deposit</v>
      </c>
      <c r="O246" s="20">
        <f>INDEX(Table3[Date_of_transaction],MATCH(Table1[[#This Row],[Account Number]],Table3[Account Number],0))</f>
        <v>44263</v>
      </c>
      <c r="P246" s="19" t="str">
        <f>INDEX(Table3[Transaction Medium],MATCH(Table1[[#This Row],[Account Number]],Table3[Account Number],0))</f>
        <v>Bank</v>
      </c>
    </row>
    <row r="247" spans="1:16" x14ac:dyDescent="0.25">
      <c r="A247" s="1" t="s">
        <v>5530</v>
      </c>
      <c r="B247" s="2">
        <v>431454918</v>
      </c>
      <c r="C247" s="2" t="s">
        <v>568</v>
      </c>
      <c r="D247" s="4">
        <v>25713</v>
      </c>
      <c r="E247" s="1" t="s">
        <v>1094</v>
      </c>
      <c r="F247" s="1" t="s">
        <v>1000</v>
      </c>
      <c r="G247" s="1" t="s">
        <v>4148</v>
      </c>
      <c r="H247" s="1" t="s">
        <v>5531</v>
      </c>
      <c r="I247" s="1">
        <v>119517.2352</v>
      </c>
      <c r="J247" s="1" t="s">
        <v>5532</v>
      </c>
      <c r="K247" t="str">
        <f>VLOOKUP(Table1[[#This Row],[Customer_id]],Table4[],5,FALSE)</f>
        <v>Domiciliary</v>
      </c>
      <c r="L247" s="1" t="str">
        <f>VLOOKUP(Table1[[#This Row],[Customer_id]],Table4[],7,FALSE)</f>
        <v>193812,255</v>
      </c>
      <c r="M247" s="1" t="e">
        <f>VLOOKUP(Table1[[#This Row],[Customer_id]],Table2[],4,FALSE)</f>
        <v>#N/A</v>
      </c>
      <c r="N247" s="1" t="str">
        <f>INDEX(Table3[Transaction type],MATCH(Table1[[#This Row],[Account Number]],Table3[Account Number],0))</f>
        <v>Cash Withdrawal</v>
      </c>
      <c r="O247" s="20">
        <f>INDEX(Table3[Date_of_transaction],MATCH(Table1[[#This Row],[Account Number]],Table3[Account Number],0))</f>
        <v>44486</v>
      </c>
      <c r="P247" s="19" t="str">
        <f>INDEX(Table3[Transaction Medium],MATCH(Table1[[#This Row],[Account Number]],Table3[Account Number],0))</f>
        <v>POS</v>
      </c>
    </row>
    <row r="248" spans="1:16" x14ac:dyDescent="0.25">
      <c r="A248" s="1" t="s">
        <v>2130</v>
      </c>
      <c r="B248" s="2">
        <v>625733970</v>
      </c>
      <c r="C248" s="2" t="s">
        <v>189</v>
      </c>
      <c r="D248" s="4">
        <v>22425.75</v>
      </c>
      <c r="E248" s="1" t="s">
        <v>1094</v>
      </c>
      <c r="F248" s="1" t="s">
        <v>993</v>
      </c>
      <c r="G248" s="1" t="s">
        <v>1964</v>
      </c>
      <c r="H248" s="1" t="s">
        <v>2131</v>
      </c>
      <c r="I248" s="1">
        <v>218785.94411849999</v>
      </c>
      <c r="J248" s="1" t="s">
        <v>2132</v>
      </c>
      <c r="K248" t="str">
        <f>VLOOKUP(Table1[[#This Row],[Customer_id]],Table4[],5,FALSE)</f>
        <v>Current</v>
      </c>
      <c r="L248" s="1" t="str">
        <f>VLOOKUP(Table1[[#This Row],[Customer_id]],Table4[],7,FALSE)</f>
        <v>136288,32</v>
      </c>
      <c r="M248" s="1" t="e">
        <f>VLOOKUP(Table1[[#This Row],[Customer_id]],Table2[],4,FALSE)</f>
        <v>#N/A</v>
      </c>
      <c r="N248" s="1" t="str">
        <f>INDEX(Table3[Transaction type],MATCH(Table1[[#This Row],[Account Number]],Table3[Account Number],0))</f>
        <v>Cash Withdrawal</v>
      </c>
      <c r="O248" s="20">
        <f>INDEX(Table3[Date_of_transaction],MATCH(Table1[[#This Row],[Account Number]],Table3[Account Number],0))</f>
        <v>44333</v>
      </c>
      <c r="P248" s="19" t="str">
        <f>INDEX(Table3[Transaction Medium],MATCH(Table1[[#This Row],[Account Number]],Table3[Account Number],0))</f>
        <v>Bank</v>
      </c>
    </row>
    <row r="249" spans="1:16" x14ac:dyDescent="0.25">
      <c r="A249" s="1" t="s">
        <v>2357</v>
      </c>
      <c r="B249" s="2">
        <v>169849703</v>
      </c>
      <c r="C249" s="2" t="s">
        <v>212</v>
      </c>
      <c r="D249" s="4">
        <v>24252</v>
      </c>
      <c r="E249" s="1" t="s">
        <v>1094</v>
      </c>
      <c r="F249" s="1" t="s">
        <v>636</v>
      </c>
      <c r="G249" s="1" t="s">
        <v>1964</v>
      </c>
      <c r="H249" s="1" t="s">
        <v>2358</v>
      </c>
      <c r="I249" s="1">
        <v>338370.72696</v>
      </c>
      <c r="J249" s="1" t="s">
        <v>2359</v>
      </c>
      <c r="K249" t="str">
        <f>VLOOKUP(Table1[[#This Row],[Customer_id]],Table4[],5,FALSE)</f>
        <v>Joint</v>
      </c>
      <c r="L249" s="1" t="str">
        <f>VLOOKUP(Table1[[#This Row],[Customer_id]],Table4[],7,FALSE)</f>
        <v>139988,2176</v>
      </c>
      <c r="M249" s="1" t="e">
        <f>VLOOKUP(Table1[[#This Row],[Customer_id]],Table2[],4,FALSE)</f>
        <v>#N/A</v>
      </c>
      <c r="N249" s="1" t="str">
        <f>INDEX(Table3[Transaction type],MATCH(Table1[[#This Row],[Account Number]],Table3[Account Number],0))</f>
        <v>Checks</v>
      </c>
      <c r="O249" s="20">
        <f>INDEX(Table3[Date_of_transaction],MATCH(Table1[[#This Row],[Account Number]],Table3[Account Number],0))</f>
        <v>44282</v>
      </c>
      <c r="P249" s="19" t="str">
        <f>INDEX(Table3[Transaction Medium],MATCH(Table1[[#This Row],[Account Number]],Table3[Account Number],0))</f>
        <v>Informal Services</v>
      </c>
    </row>
    <row r="250" spans="1:16" x14ac:dyDescent="0.25">
      <c r="A250" s="1" t="s">
        <v>6910</v>
      </c>
      <c r="B250" s="2">
        <v>600726742</v>
      </c>
      <c r="C250" s="2" t="s">
        <v>119</v>
      </c>
      <c r="D250" s="4">
        <v>24982.5</v>
      </c>
      <c r="E250" s="1" t="s">
        <v>12</v>
      </c>
      <c r="F250" s="1" t="s">
        <v>199</v>
      </c>
      <c r="G250" s="1" t="s">
        <v>4088</v>
      </c>
      <c r="H250" s="1" t="s">
        <v>6911</v>
      </c>
      <c r="I250" s="1">
        <v>83504.23092288</v>
      </c>
      <c r="J250" s="1" t="s">
        <v>6912</v>
      </c>
      <c r="K250" t="str">
        <f>VLOOKUP(Table1[[#This Row],[Customer_id]],Table4[],5,FALSE)</f>
        <v>Joint</v>
      </c>
      <c r="L250" s="1" t="str">
        <f>VLOOKUP(Table1[[#This Row],[Customer_id]],Table4[],7,FALSE)</f>
        <v>87389,0937</v>
      </c>
      <c r="M250" s="1" t="e">
        <f>VLOOKUP(Table1[[#This Row],[Customer_id]],Table2[],4,FALSE)</f>
        <v>#N/A</v>
      </c>
      <c r="N250" s="1" t="str">
        <f>INDEX(Table3[Transaction type],MATCH(Table1[[#This Row],[Account Number]],Table3[Account Number],0))</f>
        <v>Money Deposit</v>
      </c>
      <c r="O250" s="20">
        <f>INDEX(Table3[Date_of_transaction],MATCH(Table1[[#This Row],[Account Number]],Table3[Account Number],0))</f>
        <v>44350</v>
      </c>
      <c r="P250" s="19" t="str">
        <f>INDEX(Table3[Transaction Medium],MATCH(Table1[[#This Row],[Account Number]],Table3[Account Number],0))</f>
        <v>Bank</v>
      </c>
    </row>
    <row r="251" spans="1:16" x14ac:dyDescent="0.25">
      <c r="A251" s="1" t="s">
        <v>8538</v>
      </c>
      <c r="B251" s="2">
        <v>598219243</v>
      </c>
      <c r="C251" s="2" t="s">
        <v>518</v>
      </c>
      <c r="D251" s="4">
        <v>35574.75</v>
      </c>
      <c r="E251" s="1" t="s">
        <v>12</v>
      </c>
      <c r="F251" s="1" t="s">
        <v>256</v>
      </c>
      <c r="G251" s="1" t="s">
        <v>2773</v>
      </c>
      <c r="H251" s="1" t="s">
        <v>8539</v>
      </c>
      <c r="I251" s="1">
        <v>457697.20550400001</v>
      </c>
      <c r="J251" s="1" t="s">
        <v>8540</v>
      </c>
      <c r="K251" t="str">
        <f>VLOOKUP(Table1[[#This Row],[Customer_id]],Table4[],5,FALSE)</f>
        <v>Current</v>
      </c>
      <c r="L251" s="1" t="str">
        <f>VLOOKUP(Table1[[#This Row],[Customer_id]],Table4[],7,FALSE)</f>
        <v>99151,3235</v>
      </c>
      <c r="M251" s="1" t="e">
        <f>VLOOKUP(Table1[[#This Row],[Customer_id]],Table2[],4,FALSE)</f>
        <v>#N/A</v>
      </c>
      <c r="N251" s="1" t="str">
        <f>INDEX(Table3[Transaction type],MATCH(Table1[[#This Row],[Account Number]],Table3[Account Number],0))</f>
        <v>Checks</v>
      </c>
      <c r="O251" s="20">
        <f>INDEX(Table3[Date_of_transaction],MATCH(Table1[[#This Row],[Account Number]],Table3[Account Number],0))</f>
        <v>44504</v>
      </c>
      <c r="P251" s="19" t="str">
        <f>INDEX(Table3[Transaction Medium],MATCH(Table1[[#This Row],[Account Number]],Table3[Account Number],0))</f>
        <v>Bank</v>
      </c>
    </row>
    <row r="252" spans="1:16" x14ac:dyDescent="0.25">
      <c r="A252" s="1" t="s">
        <v>4594</v>
      </c>
      <c r="B252" s="2">
        <v>354450304</v>
      </c>
      <c r="C252" s="2" t="s">
        <v>134</v>
      </c>
      <c r="D252" s="4">
        <v>37401</v>
      </c>
      <c r="E252" s="1" t="s">
        <v>1094</v>
      </c>
      <c r="F252" s="1" t="s">
        <v>438</v>
      </c>
      <c r="G252" s="1" t="s">
        <v>4066</v>
      </c>
      <c r="H252" s="1" t="s">
        <v>4595</v>
      </c>
      <c r="I252" s="1">
        <v>47173.115030480003</v>
      </c>
      <c r="J252" s="1" t="s">
        <v>4596</v>
      </c>
      <c r="K252" t="str">
        <f>VLOOKUP(Table1[[#This Row],[Customer_id]],Table4[],5,FALSE)</f>
        <v>Current</v>
      </c>
      <c r="L252" s="1" t="str">
        <f>VLOOKUP(Table1[[#This Row],[Customer_id]],Table4[],7,FALSE)</f>
        <v>85048,4583</v>
      </c>
      <c r="M252" s="1" t="e">
        <f>VLOOKUP(Table1[[#This Row],[Customer_id]],Table2[],4,FALSE)</f>
        <v>#N/A</v>
      </c>
      <c r="N252" s="1" t="str">
        <f>INDEX(Table3[Transaction type],MATCH(Table1[[#This Row],[Account Number]],Table3[Account Number],0))</f>
        <v>Cash Withdrawal</v>
      </c>
      <c r="O252" s="20">
        <f>INDEX(Table3[Date_of_transaction],MATCH(Table1[[#This Row],[Account Number]],Table3[Account Number],0))</f>
        <v>44659</v>
      </c>
      <c r="P252" s="19" t="str">
        <f>INDEX(Table3[Transaction Medium],MATCH(Table1[[#This Row],[Account Number]],Table3[Account Number],0))</f>
        <v>ATM</v>
      </c>
    </row>
    <row r="253" spans="1:16" x14ac:dyDescent="0.25">
      <c r="A253" s="1" t="s">
        <v>888</v>
      </c>
      <c r="B253" s="2">
        <v>733906808</v>
      </c>
      <c r="C253" s="2" t="s">
        <v>889</v>
      </c>
      <c r="D253" s="4">
        <v>30096</v>
      </c>
      <c r="E253" s="1" t="s">
        <v>12</v>
      </c>
      <c r="F253" s="1" t="s">
        <v>366</v>
      </c>
      <c r="G253" s="1" t="s">
        <v>14</v>
      </c>
      <c r="H253" s="1" t="s">
        <v>890</v>
      </c>
      <c r="I253" s="1">
        <v>353723.69789567997</v>
      </c>
      <c r="J253" s="1" t="s">
        <v>891</v>
      </c>
      <c r="K253" t="str">
        <f>VLOOKUP(Table1[[#This Row],[Customer_id]],Table4[],5,FALSE)</f>
        <v>Joint</v>
      </c>
      <c r="L253" s="1" t="str">
        <f>VLOOKUP(Table1[[#This Row],[Customer_id]],Table4[],7,FALSE)</f>
        <v>342649,034</v>
      </c>
      <c r="M253" s="1" t="e">
        <f>VLOOKUP(Table1[[#This Row],[Customer_id]],Table2[],4,FALSE)</f>
        <v>#N/A</v>
      </c>
      <c r="N253" s="1" t="str">
        <f>INDEX(Table3[Transaction type],MATCH(Table1[[#This Row],[Account Number]],Table3[Account Number],0))</f>
        <v>Money Deposit</v>
      </c>
      <c r="O253" s="20">
        <f>INDEX(Table3[Date_of_transaction],MATCH(Table1[[#This Row],[Account Number]],Table3[Account Number],0))</f>
        <v>44301</v>
      </c>
      <c r="P253" s="19" t="str">
        <f>INDEX(Table3[Transaction Medium],MATCH(Table1[[#This Row],[Account Number]],Table3[Account Number],0))</f>
        <v>Bank</v>
      </c>
    </row>
    <row r="254" spans="1:16" x14ac:dyDescent="0.25">
      <c r="A254" s="1" t="s">
        <v>8544</v>
      </c>
      <c r="B254" s="2">
        <v>478863350</v>
      </c>
      <c r="C254" s="2" t="s">
        <v>87</v>
      </c>
      <c r="D254" s="4">
        <v>16581.75</v>
      </c>
      <c r="E254" s="1" t="s">
        <v>12</v>
      </c>
      <c r="F254" s="1" t="s">
        <v>774</v>
      </c>
      <c r="G254" s="1" t="s">
        <v>2773</v>
      </c>
      <c r="H254" s="1" t="s">
        <v>8545</v>
      </c>
      <c r="I254" s="1">
        <v>60689.8503728</v>
      </c>
      <c r="J254" s="1" t="s">
        <v>8546</v>
      </c>
      <c r="K254" t="str">
        <f>VLOOKUP(Table1[[#This Row],[Customer_id]],Table4[],5,FALSE)</f>
        <v>Corporate</v>
      </c>
      <c r="L254" s="1" t="str">
        <f>VLOOKUP(Table1[[#This Row],[Customer_id]],Table4[],7,FALSE)</f>
        <v>156566,48</v>
      </c>
      <c r="M254" s="1" t="e">
        <f>VLOOKUP(Table1[[#This Row],[Customer_id]],Table2[],4,FALSE)</f>
        <v>#N/A</v>
      </c>
      <c r="N254" s="1" t="str">
        <f>INDEX(Table3[Transaction type],MATCH(Table1[[#This Row],[Account Number]],Table3[Account Number],0))</f>
        <v>Money Transfer</v>
      </c>
      <c r="O254" s="20">
        <f>INDEX(Table3[Date_of_transaction],MATCH(Table1[[#This Row],[Account Number]],Table3[Account Number],0))</f>
        <v>44426</v>
      </c>
      <c r="P254" s="19" t="str">
        <f>INDEX(Table3[Transaction Medium],MATCH(Table1[[#This Row],[Account Number]],Table3[Account Number],0))</f>
        <v>Mobile</v>
      </c>
    </row>
    <row r="255" spans="1:16" x14ac:dyDescent="0.25">
      <c r="A255" s="1" t="s">
        <v>2220</v>
      </c>
      <c r="B255" s="2">
        <v>971201964</v>
      </c>
      <c r="C255" s="2" t="s">
        <v>250</v>
      </c>
      <c r="D255" s="4">
        <v>18042.75</v>
      </c>
      <c r="E255" s="1" t="s">
        <v>1094</v>
      </c>
      <c r="F255" s="1" t="s">
        <v>361</v>
      </c>
      <c r="G255" s="1" t="s">
        <v>1964</v>
      </c>
      <c r="H255" s="1" t="s">
        <v>2221</v>
      </c>
      <c r="I255" s="1">
        <v>743216.38824576</v>
      </c>
      <c r="J255" s="1" t="s">
        <v>2222</v>
      </c>
      <c r="K255" t="str">
        <f>VLOOKUP(Table1[[#This Row],[Customer_id]],Table4[],5,FALSE)</f>
        <v>Savings</v>
      </c>
      <c r="L255" s="1" t="str">
        <f>VLOOKUP(Table1[[#This Row],[Customer_id]],Table4[],7,FALSE)</f>
        <v>151421,25</v>
      </c>
      <c r="M255" s="1" t="e">
        <f>VLOOKUP(Table1[[#This Row],[Customer_id]],Table2[],4,FALSE)</f>
        <v>#N/A</v>
      </c>
      <c r="N255" s="1" t="str">
        <f>INDEX(Table3[Transaction type],MATCH(Table1[[#This Row],[Account Number]],Table3[Account Number],0))</f>
        <v>Cash Withdrawal</v>
      </c>
      <c r="O255" s="20">
        <f>INDEX(Table3[Date_of_transaction],MATCH(Table1[[#This Row],[Account Number]],Table3[Account Number],0))</f>
        <v>44226</v>
      </c>
      <c r="P255" s="19" t="str">
        <f>INDEX(Table3[Transaction Medium],MATCH(Table1[[#This Row],[Account Number]],Table3[Account Number],0))</f>
        <v>ATM</v>
      </c>
    </row>
    <row r="256" spans="1:16" x14ac:dyDescent="0.25">
      <c r="A256" s="1" t="s">
        <v>6734</v>
      </c>
      <c r="B256" s="2">
        <v>716576434</v>
      </c>
      <c r="C256" s="2" t="s">
        <v>129</v>
      </c>
      <c r="D256" s="4">
        <v>15120.75</v>
      </c>
      <c r="E256" s="1" t="s">
        <v>12</v>
      </c>
      <c r="F256" s="1" t="s">
        <v>241</v>
      </c>
      <c r="G256" s="1" t="s">
        <v>4070</v>
      </c>
      <c r="H256" s="1" t="s">
        <v>6735</v>
      </c>
      <c r="I256" s="1">
        <v>122414.77688832</v>
      </c>
      <c r="J256" s="1" t="s">
        <v>6736</v>
      </c>
      <c r="K256" t="str">
        <f>VLOOKUP(Table1[[#This Row],[Customer_id]],Table4[],5,FALSE)</f>
        <v>Domiciliary</v>
      </c>
      <c r="L256" s="1" t="str">
        <f>VLOOKUP(Table1[[#This Row],[Customer_id]],Table4[],7,FALSE)</f>
        <v>361257,6704</v>
      </c>
      <c r="M256" s="1" t="str">
        <f>VLOOKUP(Table1[[#This Row],[Customer_id]],Table2[],4,FALSE)</f>
        <v>N7048275568</v>
      </c>
      <c r="N256" s="1" t="str">
        <f>INDEX(Table3[Transaction type],MATCH(Table1[[#This Row],[Account Number]],Table3[Account Number],0))</f>
        <v>Loan Payment</v>
      </c>
      <c r="O256" s="20">
        <f>INDEX(Table3[Date_of_transaction],MATCH(Table1[[#This Row],[Account Number]],Table3[Account Number],0))</f>
        <v>44451</v>
      </c>
      <c r="P256" s="19" t="str">
        <f>INDEX(Table3[Transaction Medium],MATCH(Table1[[#This Row],[Account Number]],Table3[Account Number],0))</f>
        <v>AFT</v>
      </c>
    </row>
    <row r="257" spans="1:16" x14ac:dyDescent="0.25">
      <c r="A257" s="1" t="s">
        <v>4098</v>
      </c>
      <c r="B257" s="2">
        <v>967533698</v>
      </c>
      <c r="C257" s="2" t="s">
        <v>18</v>
      </c>
      <c r="D257" s="4">
        <v>33018</v>
      </c>
      <c r="E257" s="1" t="s">
        <v>1094</v>
      </c>
      <c r="F257" s="1" t="s">
        <v>1479</v>
      </c>
      <c r="G257" s="1" t="s">
        <v>4099</v>
      </c>
      <c r="H257" s="1" t="s">
        <v>4100</v>
      </c>
      <c r="I257" s="1">
        <v>123682.46937228</v>
      </c>
      <c r="J257" s="1" t="s">
        <v>1637</v>
      </c>
      <c r="K257" t="str">
        <f>VLOOKUP(Table1[[#This Row],[Customer_id]],Table4[],5,FALSE)</f>
        <v>Current</v>
      </c>
      <c r="L257" s="1" t="str">
        <f>VLOOKUP(Table1[[#This Row],[Customer_id]],Table4[],7,FALSE)</f>
        <v>205039,918</v>
      </c>
      <c r="M257" s="1" t="str">
        <f>VLOOKUP(Table1[[#This Row],[Customer_id]],Table2[],4,FALSE)</f>
        <v>N325697115</v>
      </c>
      <c r="N257" s="1" t="str">
        <f>INDEX(Table3[Transaction type],MATCH(Table1[[#This Row],[Account Number]],Table3[Account Number],0))</f>
        <v>Loan Payment</v>
      </c>
      <c r="O257" s="20">
        <f>INDEX(Table3[Date_of_transaction],MATCH(Table1[[#This Row],[Account Number]],Table3[Account Number],0))</f>
        <v>44575</v>
      </c>
      <c r="P257" s="19" t="str">
        <f>INDEX(Table3[Transaction Medium],MATCH(Table1[[#This Row],[Account Number]],Table3[Account Number],0))</f>
        <v>AFT</v>
      </c>
    </row>
    <row r="258" spans="1:16" x14ac:dyDescent="0.25">
      <c r="A258" s="1" t="s">
        <v>8647</v>
      </c>
      <c r="B258" s="2">
        <v>369381575</v>
      </c>
      <c r="C258" s="2" t="s">
        <v>250</v>
      </c>
      <c r="D258" s="4">
        <v>18042.75</v>
      </c>
      <c r="E258" s="1" t="s">
        <v>12</v>
      </c>
      <c r="F258" s="1" t="s">
        <v>519</v>
      </c>
      <c r="G258" s="1" t="s">
        <v>3820</v>
      </c>
      <c r="H258" s="1" t="s">
        <v>8648</v>
      </c>
      <c r="I258" s="1">
        <v>24123.576708000001</v>
      </c>
      <c r="J258" s="1" t="s">
        <v>8649</v>
      </c>
      <c r="K258" t="str">
        <f>VLOOKUP(Table1[[#This Row],[Customer_id]],Table4[],5,FALSE)</f>
        <v>Savings</v>
      </c>
      <c r="L258" s="1" t="str">
        <f>VLOOKUP(Table1[[#This Row],[Customer_id]],Table4[],7,FALSE)</f>
        <v>94763,8536</v>
      </c>
      <c r="M258" s="1" t="e">
        <f>VLOOKUP(Table1[[#This Row],[Customer_id]],Table2[],4,FALSE)</f>
        <v>#N/A</v>
      </c>
      <c r="N258" s="1" t="str">
        <f>INDEX(Table3[Transaction type],MATCH(Table1[[#This Row],[Account Number]],Table3[Account Number],0))</f>
        <v>Cash Withdrawal</v>
      </c>
      <c r="O258" s="20">
        <f>INDEX(Table3[Date_of_transaction],MATCH(Table1[[#This Row],[Account Number]],Table3[Account Number],0))</f>
        <v>44433</v>
      </c>
      <c r="P258" s="19" t="str">
        <f>INDEX(Table3[Transaction Medium],MATCH(Table1[[#This Row],[Account Number]],Table3[Account Number],0))</f>
        <v>ATM</v>
      </c>
    </row>
    <row r="259" spans="1:16" x14ac:dyDescent="0.25">
      <c r="A259" s="1" t="s">
        <v>4717</v>
      </c>
      <c r="B259" s="2">
        <v>381094998</v>
      </c>
      <c r="C259" s="2" t="s">
        <v>380</v>
      </c>
      <c r="D259" s="4">
        <v>14390.25</v>
      </c>
      <c r="E259" s="1" t="s">
        <v>1094</v>
      </c>
      <c r="F259" s="1" t="s">
        <v>34</v>
      </c>
      <c r="G259" s="1" t="s">
        <v>4066</v>
      </c>
      <c r="H259" s="1" t="s">
        <v>4718</v>
      </c>
      <c r="I259" s="1">
        <v>402223.874832</v>
      </c>
      <c r="J259" s="1" t="s">
        <v>4719</v>
      </c>
      <c r="K259" t="str">
        <f>VLOOKUP(Table1[[#This Row],[Customer_id]],Table4[],5,FALSE)</f>
        <v>Fixed Deposit</v>
      </c>
      <c r="L259" s="1" t="str">
        <f>VLOOKUP(Table1[[#This Row],[Customer_id]],Table4[],7,FALSE)</f>
        <v>241146,7968</v>
      </c>
      <c r="M259" s="1" t="str">
        <f>VLOOKUP(Table1[[#This Row],[Customer_id]],Table2[],4,FALSE)</f>
        <v>N953558424</v>
      </c>
      <c r="N259" s="1" t="str">
        <f>INDEX(Table3[Transaction type],MATCH(Table1[[#This Row],[Account Number]],Table3[Account Number],0))</f>
        <v>Loan Payment</v>
      </c>
      <c r="O259" s="20">
        <f>INDEX(Table3[Date_of_transaction],MATCH(Table1[[#This Row],[Account Number]],Table3[Account Number],0))</f>
        <v>44308</v>
      </c>
      <c r="P259" s="19" t="str">
        <f>INDEX(Table3[Transaction Medium],MATCH(Table1[[#This Row],[Account Number]],Table3[Account Number],0))</f>
        <v>ACH</v>
      </c>
    </row>
    <row r="260" spans="1:16" x14ac:dyDescent="0.25">
      <c r="A260" s="1" t="s">
        <v>8330</v>
      </c>
      <c r="B260" s="2">
        <v>183744351</v>
      </c>
      <c r="C260" s="2" t="s">
        <v>862</v>
      </c>
      <c r="D260" s="4">
        <v>24617.25</v>
      </c>
      <c r="E260" s="1" t="s">
        <v>12</v>
      </c>
      <c r="F260" s="1" t="s">
        <v>852</v>
      </c>
      <c r="G260" s="1" t="s">
        <v>3331</v>
      </c>
      <c r="H260" s="1" t="s">
        <v>8331</v>
      </c>
      <c r="I260" s="1">
        <v>1087320.3616655101</v>
      </c>
      <c r="J260" s="1" t="s">
        <v>8332</v>
      </c>
      <c r="K260" t="str">
        <f>VLOOKUP(Table1[[#This Row],[Customer_id]],Table4[],5,FALSE)</f>
        <v>Corporate</v>
      </c>
      <c r="L260" s="1" t="str">
        <f>VLOOKUP(Table1[[#This Row],[Customer_id]],Table4[],7,FALSE)</f>
        <v>45492,8874</v>
      </c>
      <c r="M260" s="1" t="e">
        <f>VLOOKUP(Table1[[#This Row],[Customer_id]],Table2[],4,FALSE)</f>
        <v>#N/A</v>
      </c>
      <c r="N260" s="1" t="str">
        <f>INDEX(Table3[Transaction type],MATCH(Table1[[#This Row],[Account Number]],Table3[Account Number],0))</f>
        <v>Cash Withdrawal</v>
      </c>
      <c r="O260" s="20">
        <f>INDEX(Table3[Date_of_transaction],MATCH(Table1[[#This Row],[Account Number]],Table3[Account Number],0))</f>
        <v>44264</v>
      </c>
      <c r="P260" s="19" t="str">
        <f>INDEX(Table3[Transaction Medium],MATCH(Table1[[#This Row],[Account Number]],Table3[Account Number],0))</f>
        <v>POS</v>
      </c>
    </row>
    <row r="261" spans="1:16" x14ac:dyDescent="0.25">
      <c r="A261" s="1" t="s">
        <v>2325</v>
      </c>
      <c r="B261" s="2">
        <v>789469598</v>
      </c>
      <c r="C261" s="2" t="s">
        <v>119</v>
      </c>
      <c r="D261" s="4">
        <v>24982.5</v>
      </c>
      <c r="E261" s="1" t="s">
        <v>1094</v>
      </c>
      <c r="F261" s="1" t="s">
        <v>115</v>
      </c>
      <c r="G261" s="1" t="s">
        <v>1964</v>
      </c>
      <c r="H261" s="1" t="s">
        <v>2326</v>
      </c>
      <c r="I261" s="1">
        <v>232087.7344968</v>
      </c>
      <c r="J261" s="1" t="s">
        <v>2327</v>
      </c>
      <c r="K261" t="str">
        <f>VLOOKUP(Table1[[#This Row],[Customer_id]],Table4[],5,FALSE)</f>
        <v>Corporate</v>
      </c>
      <c r="L261" s="1" t="str">
        <f>VLOOKUP(Table1[[#This Row],[Customer_id]],Table4[],7,FALSE)</f>
        <v>47981,4776</v>
      </c>
      <c r="M261" s="1" t="e">
        <f>VLOOKUP(Table1[[#This Row],[Customer_id]],Table2[],4,FALSE)</f>
        <v>#N/A</v>
      </c>
      <c r="N261" s="1" t="str">
        <f>INDEX(Table3[Transaction type],MATCH(Table1[[#This Row],[Account Number]],Table3[Account Number],0))</f>
        <v>Checks</v>
      </c>
      <c r="O261" s="20">
        <f>INDEX(Table3[Date_of_transaction],MATCH(Table1[[#This Row],[Account Number]],Table3[Account Number],0))</f>
        <v>44461</v>
      </c>
      <c r="P261" s="19" t="str">
        <f>INDEX(Table3[Transaction Medium],MATCH(Table1[[#This Row],[Account Number]],Table3[Account Number],0))</f>
        <v>Informal Services</v>
      </c>
    </row>
    <row r="262" spans="1:16" x14ac:dyDescent="0.25">
      <c r="A262" s="1" t="s">
        <v>7074</v>
      </c>
      <c r="B262" s="2">
        <v>282048392</v>
      </c>
      <c r="C262" s="2" t="s">
        <v>403</v>
      </c>
      <c r="D262" s="4">
        <v>31922.25</v>
      </c>
      <c r="E262" s="1" t="s">
        <v>12</v>
      </c>
      <c r="F262" s="1" t="s">
        <v>125</v>
      </c>
      <c r="G262" s="1" t="s">
        <v>4105</v>
      </c>
      <c r="H262" s="1" t="s">
        <v>7075</v>
      </c>
      <c r="I262" s="1">
        <v>56944.255140959998</v>
      </c>
      <c r="J262" s="1" t="s">
        <v>7076</v>
      </c>
      <c r="K262" t="str">
        <f>VLOOKUP(Table1[[#This Row],[Customer_id]],Table4[],5,FALSE)</f>
        <v>Corporate</v>
      </c>
      <c r="L262" s="1" t="str">
        <f>VLOOKUP(Table1[[#This Row],[Customer_id]],Table4[],7,FALSE)</f>
        <v>234162,0372</v>
      </c>
      <c r="M262" s="1" t="e">
        <f>VLOOKUP(Table1[[#This Row],[Customer_id]],Table2[],4,FALSE)</f>
        <v>#N/A</v>
      </c>
      <c r="N262" s="1" t="str">
        <f>INDEX(Table3[Transaction type],MATCH(Table1[[#This Row],[Account Number]],Table3[Account Number],0))</f>
        <v>Money Deposit</v>
      </c>
      <c r="O262" s="20">
        <f>INDEX(Table3[Date_of_transaction],MATCH(Table1[[#This Row],[Account Number]],Table3[Account Number],0))</f>
        <v>44391</v>
      </c>
      <c r="P262" s="19" t="str">
        <f>INDEX(Table3[Transaction Medium],MATCH(Table1[[#This Row],[Account Number]],Table3[Account Number],0))</f>
        <v>Bank</v>
      </c>
    </row>
    <row r="263" spans="1:16" x14ac:dyDescent="0.25">
      <c r="A263" s="1" t="s">
        <v>1478</v>
      </c>
      <c r="B263" s="2">
        <v>314669857</v>
      </c>
      <c r="C263" s="2" t="s">
        <v>221</v>
      </c>
      <c r="D263" s="4">
        <v>33748.5</v>
      </c>
      <c r="E263" s="1" t="s">
        <v>1094</v>
      </c>
      <c r="F263" s="1" t="s">
        <v>1479</v>
      </c>
      <c r="G263" s="1" t="s">
        <v>14</v>
      </c>
      <c r="H263" s="1" t="s">
        <v>1480</v>
      </c>
      <c r="I263" s="1">
        <v>88086.050949600001</v>
      </c>
      <c r="J263" s="1" t="s">
        <v>1481</v>
      </c>
      <c r="K263" t="str">
        <f>VLOOKUP(Table1[[#This Row],[Customer_id]],Table4[],5,FALSE)</f>
        <v>Joint</v>
      </c>
      <c r="L263" s="1" t="str">
        <f>VLOOKUP(Table1[[#This Row],[Customer_id]],Table4[],7,FALSE)</f>
        <v>378281,4288</v>
      </c>
      <c r="M263" s="1" t="e">
        <f>VLOOKUP(Table1[[#This Row],[Customer_id]],Table2[],4,FALSE)</f>
        <v>#N/A</v>
      </c>
      <c r="N263" s="1" t="str">
        <f>INDEX(Table3[Transaction type],MATCH(Table1[[#This Row],[Account Number]],Table3[Account Number],0))</f>
        <v>Money Deposit</v>
      </c>
      <c r="O263" s="20">
        <f>INDEX(Table3[Date_of_transaction],MATCH(Table1[[#This Row],[Account Number]],Table3[Account Number],0))</f>
        <v>44332</v>
      </c>
      <c r="P263" s="19" t="str">
        <f>INDEX(Table3[Transaction Medium],MATCH(Table1[[#This Row],[Account Number]],Table3[Account Number],0))</f>
        <v>Bank</v>
      </c>
    </row>
    <row r="264" spans="1:16" x14ac:dyDescent="0.25">
      <c r="A264" s="1" t="s">
        <v>5926</v>
      </c>
      <c r="B264" s="2">
        <v>386315612</v>
      </c>
      <c r="C264" s="2" t="s">
        <v>82</v>
      </c>
      <c r="D264" s="4">
        <v>16947</v>
      </c>
      <c r="E264" s="1" t="s">
        <v>12</v>
      </c>
      <c r="F264" s="1" t="s">
        <v>422</v>
      </c>
      <c r="G264" s="1" t="s">
        <v>4054</v>
      </c>
      <c r="H264" s="1" t="s">
        <v>5927</v>
      </c>
      <c r="I264" s="1">
        <v>5310.8649216000003</v>
      </c>
      <c r="J264" s="1" t="s">
        <v>5928</v>
      </c>
      <c r="K264" t="str">
        <f>VLOOKUP(Table1[[#This Row],[Customer_id]],Table4[],5,FALSE)</f>
        <v>Joint</v>
      </c>
      <c r="L264" s="1" t="str">
        <f>VLOOKUP(Table1[[#This Row],[Customer_id]],Table4[],7,FALSE)</f>
        <v>211605,6096</v>
      </c>
      <c r="M264" s="1" t="e">
        <f>VLOOKUP(Table1[[#This Row],[Customer_id]],Table2[],4,FALSE)</f>
        <v>#N/A</v>
      </c>
      <c r="N264" s="1" t="str">
        <f>INDEX(Table3[Transaction type],MATCH(Table1[[#This Row],[Account Number]],Table3[Account Number],0))</f>
        <v>Cash Withdrawal</v>
      </c>
      <c r="O264" s="20">
        <f>INDEX(Table3[Date_of_transaction],MATCH(Table1[[#This Row],[Account Number]],Table3[Account Number],0))</f>
        <v>44397</v>
      </c>
      <c r="P264" s="19" t="str">
        <f>INDEX(Table3[Transaction Medium],MATCH(Table1[[#This Row],[Account Number]],Table3[Account Number],0))</f>
        <v>ATM</v>
      </c>
    </row>
    <row r="265" spans="1:16" x14ac:dyDescent="0.25">
      <c r="A265" s="1" t="s">
        <v>7473</v>
      </c>
      <c r="B265" s="2">
        <v>963425424</v>
      </c>
      <c r="C265" s="2" t="s">
        <v>240</v>
      </c>
      <c r="D265" s="4">
        <v>22060.5</v>
      </c>
      <c r="E265" s="1" t="s">
        <v>12</v>
      </c>
      <c r="F265" s="1" t="s">
        <v>181</v>
      </c>
      <c r="G265" s="1" t="s">
        <v>4220</v>
      </c>
      <c r="H265" s="1" t="s">
        <v>7474</v>
      </c>
      <c r="I265" s="1">
        <v>13862.203971839999</v>
      </c>
      <c r="J265" s="1" t="s">
        <v>7475</v>
      </c>
      <c r="K265" t="str">
        <f>VLOOKUP(Table1[[#This Row],[Customer_id]],Table4[],5,FALSE)</f>
        <v>Current</v>
      </c>
      <c r="L265" s="1" t="str">
        <f>VLOOKUP(Table1[[#This Row],[Customer_id]],Table4[],7,FALSE)</f>
        <v>162116,955</v>
      </c>
      <c r="M265" s="1" t="e">
        <f>VLOOKUP(Table1[[#This Row],[Customer_id]],Table2[],4,FALSE)</f>
        <v>#N/A</v>
      </c>
      <c r="N265" s="1" t="str">
        <f>INDEX(Table3[Transaction type],MATCH(Table1[[#This Row],[Account Number]],Table3[Account Number],0))</f>
        <v>Money Transfer</v>
      </c>
      <c r="O265" s="20">
        <f>INDEX(Table3[Date_of_transaction],MATCH(Table1[[#This Row],[Account Number]],Table3[Account Number],0))</f>
        <v>44328</v>
      </c>
      <c r="P265" s="19" t="str">
        <f>INDEX(Table3[Transaction Medium],MATCH(Table1[[#This Row],[Account Number]],Table3[Account Number],0))</f>
        <v>ATM</v>
      </c>
    </row>
    <row r="266" spans="1:16" x14ac:dyDescent="0.25">
      <c r="A266" s="1" t="s">
        <v>2956</v>
      </c>
      <c r="B266" s="2">
        <v>930711869</v>
      </c>
      <c r="C266" s="2" t="s">
        <v>556</v>
      </c>
      <c r="D266" s="4">
        <v>27174</v>
      </c>
      <c r="E266" s="1" t="s">
        <v>1094</v>
      </c>
      <c r="F266" s="1" t="s">
        <v>370</v>
      </c>
      <c r="G266" s="1" t="s">
        <v>2773</v>
      </c>
      <c r="H266" s="1" t="s">
        <v>2957</v>
      </c>
      <c r="I266" s="1">
        <v>168784.05350400001</v>
      </c>
      <c r="J266" s="1" t="s">
        <v>2958</v>
      </c>
      <c r="K266" t="str">
        <f>VLOOKUP(Table1[[#This Row],[Customer_id]],Table4[],5,FALSE)</f>
        <v>Current</v>
      </c>
      <c r="L266" s="1" t="str">
        <f>VLOOKUP(Table1[[#This Row],[Customer_id]],Table4[],7,FALSE)</f>
        <v>305348,0248</v>
      </c>
      <c r="M266" s="1" t="e">
        <f>VLOOKUP(Table1[[#This Row],[Customer_id]],Table2[],4,FALSE)</f>
        <v>#N/A</v>
      </c>
      <c r="N266" s="1" t="str">
        <f>INDEX(Table3[Transaction type],MATCH(Table1[[#This Row],[Account Number]],Table3[Account Number],0))</f>
        <v>Online Payment</v>
      </c>
      <c r="O266" s="20">
        <f>INDEX(Table3[Date_of_transaction],MATCH(Table1[[#This Row],[Account Number]],Table3[Account Number],0))</f>
        <v>44403</v>
      </c>
      <c r="P266" s="19" t="str">
        <f>INDEX(Table3[Transaction Medium],MATCH(Table1[[#This Row],[Account Number]],Table3[Account Number],0))</f>
        <v>Mobile</v>
      </c>
    </row>
    <row r="267" spans="1:16" x14ac:dyDescent="0.25">
      <c r="A267" s="1" t="s">
        <v>8466</v>
      </c>
      <c r="B267" s="2">
        <v>293249931</v>
      </c>
      <c r="C267" s="2" t="s">
        <v>365</v>
      </c>
      <c r="D267" s="4">
        <v>37035.75</v>
      </c>
      <c r="E267" s="1" t="s">
        <v>12</v>
      </c>
      <c r="F267" s="1" t="s">
        <v>344</v>
      </c>
      <c r="G267" s="1" t="s">
        <v>2773</v>
      </c>
      <c r="H267" s="1" t="s">
        <v>8467</v>
      </c>
      <c r="I267" s="1">
        <v>130120.5279</v>
      </c>
      <c r="J267" s="1" t="s">
        <v>8468</v>
      </c>
      <c r="K267" t="str">
        <f>VLOOKUP(Table1[[#This Row],[Customer_id]],Table4[],5,FALSE)</f>
        <v>Current</v>
      </c>
      <c r="L267" s="1" t="str">
        <f>VLOOKUP(Table1[[#This Row],[Customer_id]],Table4[],7,FALSE)</f>
        <v>137250,1908</v>
      </c>
      <c r="M267" s="1" t="e">
        <f>VLOOKUP(Table1[[#This Row],[Customer_id]],Table2[],4,FALSE)</f>
        <v>#N/A</v>
      </c>
      <c r="N267" s="1" t="str">
        <f>INDEX(Table3[Transaction type],MATCH(Table1[[#This Row],[Account Number]],Table3[Account Number],0))</f>
        <v>Money Deposit</v>
      </c>
      <c r="O267" s="20">
        <f>INDEX(Table3[Date_of_transaction],MATCH(Table1[[#This Row],[Account Number]],Table3[Account Number],0))</f>
        <v>44362</v>
      </c>
      <c r="P267" s="19" t="str">
        <f>INDEX(Table3[Transaction Medium],MATCH(Table1[[#This Row],[Account Number]],Table3[Account Number],0))</f>
        <v>Bank</v>
      </c>
    </row>
    <row r="268" spans="1:16" x14ac:dyDescent="0.25">
      <c r="A268" s="1" t="s">
        <v>7863</v>
      </c>
      <c r="B268" s="2">
        <v>186633227</v>
      </c>
      <c r="C268" s="2" t="s">
        <v>240</v>
      </c>
      <c r="D268" s="4">
        <v>22060.5</v>
      </c>
      <c r="E268" s="1" t="s">
        <v>12</v>
      </c>
      <c r="F268" s="1" t="s">
        <v>260</v>
      </c>
      <c r="G268" s="1" t="s">
        <v>3583</v>
      </c>
      <c r="H268" s="1" t="s">
        <v>7864</v>
      </c>
      <c r="I268" s="1">
        <v>38070.412723200003</v>
      </c>
      <c r="J268" s="1" t="s">
        <v>7865</v>
      </c>
      <c r="K268" t="str">
        <f>VLOOKUP(Table1[[#This Row],[Customer_id]],Table4[],5,FALSE)</f>
        <v>Domiciliary</v>
      </c>
      <c r="L268" s="1" t="str">
        <f>VLOOKUP(Table1[[#This Row],[Customer_id]],Table4[],7,FALSE)</f>
        <v>126956,1292</v>
      </c>
      <c r="M268" s="1" t="e">
        <f>VLOOKUP(Table1[[#This Row],[Customer_id]],Table2[],4,FALSE)</f>
        <v>#N/A</v>
      </c>
      <c r="N268" s="1" t="str">
        <f>INDEX(Table3[Transaction type],MATCH(Table1[[#This Row],[Account Number]],Table3[Account Number],0))</f>
        <v>Online Payment</v>
      </c>
      <c r="O268" s="20">
        <f>INDEX(Table3[Date_of_transaction],MATCH(Table1[[#This Row],[Account Number]],Table3[Account Number],0))</f>
        <v>44329</v>
      </c>
      <c r="P268" s="19" t="str">
        <f>INDEX(Table3[Transaction Medium],MATCH(Table1[[#This Row],[Account Number]],Table3[Account Number],0))</f>
        <v>Card</v>
      </c>
    </row>
    <row r="269" spans="1:16" x14ac:dyDescent="0.25">
      <c r="A269" s="1" t="s">
        <v>6400</v>
      </c>
      <c r="B269" s="2">
        <v>386788742</v>
      </c>
      <c r="C269" s="2" t="s">
        <v>348</v>
      </c>
      <c r="D269" s="4">
        <v>28635</v>
      </c>
      <c r="E269" s="1" t="s">
        <v>12</v>
      </c>
      <c r="F269" s="1" t="s">
        <v>314</v>
      </c>
      <c r="G269" s="1" t="s">
        <v>4074</v>
      </c>
      <c r="H269" s="1" t="s">
        <v>6401</v>
      </c>
      <c r="I269" s="1">
        <v>513622.90004454</v>
      </c>
      <c r="J269" s="1" t="s">
        <v>6402</v>
      </c>
      <c r="K269" t="str">
        <f>VLOOKUP(Table1[[#This Row],[Customer_id]],Table4[],5,FALSE)</f>
        <v>Corporate</v>
      </c>
      <c r="L269" s="1" t="str">
        <f>VLOOKUP(Table1[[#This Row],[Customer_id]],Table4[],7,FALSE)</f>
        <v>75930,855</v>
      </c>
      <c r="M269" s="1" t="e">
        <f>VLOOKUP(Table1[[#This Row],[Customer_id]],Table2[],4,FALSE)</f>
        <v>#N/A</v>
      </c>
      <c r="N269" s="1" t="str">
        <f>INDEX(Table3[Transaction type],MATCH(Table1[[#This Row],[Account Number]],Table3[Account Number],0))</f>
        <v>Cash Withdrawal</v>
      </c>
      <c r="O269" s="20">
        <f>INDEX(Table3[Date_of_transaction],MATCH(Table1[[#This Row],[Account Number]],Table3[Account Number],0))</f>
        <v>44542</v>
      </c>
      <c r="P269" s="19" t="str">
        <f>INDEX(Table3[Transaction Medium],MATCH(Table1[[#This Row],[Account Number]],Table3[Account Number],0))</f>
        <v>ATM</v>
      </c>
    </row>
    <row r="270" spans="1:16" x14ac:dyDescent="0.25">
      <c r="A270" s="1" t="s">
        <v>7727</v>
      </c>
      <c r="B270" s="2">
        <v>684928177</v>
      </c>
      <c r="C270" s="2" t="s">
        <v>114</v>
      </c>
      <c r="D270" s="4">
        <v>20599.5</v>
      </c>
      <c r="E270" s="1" t="s">
        <v>12</v>
      </c>
      <c r="F270" s="1" t="s">
        <v>1308</v>
      </c>
      <c r="G270" s="1" t="s">
        <v>3058</v>
      </c>
      <c r="H270" s="1" t="s">
        <v>7728</v>
      </c>
      <c r="I270" s="1">
        <v>326869.38910079998</v>
      </c>
      <c r="J270" s="1" t="s">
        <v>7729</v>
      </c>
      <c r="K270" t="str">
        <f>VLOOKUP(Table1[[#This Row],[Customer_id]],Table4[],5,FALSE)</f>
        <v>Savings</v>
      </c>
      <c r="L270" s="1" t="str">
        <f>VLOOKUP(Table1[[#This Row],[Customer_id]],Table4[],7,FALSE)</f>
        <v>238781,1309</v>
      </c>
      <c r="M270" s="1" t="e">
        <f>VLOOKUP(Table1[[#This Row],[Customer_id]],Table2[],4,FALSE)</f>
        <v>#N/A</v>
      </c>
      <c r="N270" s="1" t="str">
        <f>INDEX(Table3[Transaction type],MATCH(Table1[[#This Row],[Account Number]],Table3[Account Number],0))</f>
        <v>Money Transfer</v>
      </c>
      <c r="O270" s="20">
        <f>INDEX(Table3[Date_of_transaction],MATCH(Table1[[#This Row],[Account Number]],Table3[Account Number],0))</f>
        <v>44375</v>
      </c>
      <c r="P270" s="19" t="str">
        <f>INDEX(Table3[Transaction Medium],MATCH(Table1[[#This Row],[Account Number]],Table3[Account Number],0))</f>
        <v>Mobile</v>
      </c>
    </row>
    <row r="271" spans="1:16" x14ac:dyDescent="0.25">
      <c r="A271" s="1" t="s">
        <v>8434</v>
      </c>
      <c r="B271" s="2">
        <v>911552187</v>
      </c>
      <c r="C271" s="2" t="s">
        <v>101</v>
      </c>
      <c r="D271" s="4">
        <v>19138.5</v>
      </c>
      <c r="E271" s="1" t="s">
        <v>12</v>
      </c>
      <c r="F271" s="1" t="s">
        <v>1336</v>
      </c>
      <c r="G271" s="1" t="s">
        <v>2773</v>
      </c>
      <c r="H271" s="1" t="s">
        <v>8435</v>
      </c>
      <c r="I271" s="1">
        <v>149465.63174400001</v>
      </c>
      <c r="J271" s="1" t="s">
        <v>8436</v>
      </c>
      <c r="K271" t="str">
        <f>VLOOKUP(Table1[[#This Row],[Customer_id]],Table4[],5,FALSE)</f>
        <v>Current</v>
      </c>
      <c r="L271" s="1" t="str">
        <f>VLOOKUP(Table1[[#This Row],[Customer_id]],Table4[],7,FALSE)</f>
        <v>397164,126</v>
      </c>
      <c r="M271" s="1" t="e">
        <f>VLOOKUP(Table1[[#This Row],[Customer_id]],Table2[],4,FALSE)</f>
        <v>#N/A</v>
      </c>
      <c r="N271" s="1" t="str">
        <f>INDEX(Table3[Transaction type],MATCH(Table1[[#This Row],[Account Number]],Table3[Account Number],0))</f>
        <v>Money Transfer</v>
      </c>
      <c r="O271" s="20">
        <f>INDEX(Table3[Date_of_transaction],MATCH(Table1[[#This Row],[Account Number]],Table3[Account Number],0))</f>
        <v>44478</v>
      </c>
      <c r="P271" s="19" t="str">
        <f>INDEX(Table3[Transaction Medium],MATCH(Table1[[#This Row],[Account Number]],Table3[Account Number],0))</f>
        <v>ATM</v>
      </c>
    </row>
    <row r="272" spans="1:16" x14ac:dyDescent="0.25">
      <c r="A272" s="1" t="s">
        <v>3680</v>
      </c>
      <c r="B272" s="2">
        <v>209983747</v>
      </c>
      <c r="C272" s="2" t="s">
        <v>568</v>
      </c>
      <c r="D272" s="4">
        <v>25713</v>
      </c>
      <c r="E272" s="1" t="s">
        <v>1094</v>
      </c>
      <c r="F272" s="1" t="s">
        <v>331</v>
      </c>
      <c r="G272" s="1" t="s">
        <v>3583</v>
      </c>
      <c r="H272" s="1" t="s">
        <v>3681</v>
      </c>
      <c r="I272" s="1">
        <v>78185.317391999997</v>
      </c>
      <c r="J272" s="1" t="s">
        <v>3682</v>
      </c>
      <c r="K272" t="str">
        <f>VLOOKUP(Table1[[#This Row],[Customer_id]],Table4[],5,FALSE)</f>
        <v>Savings</v>
      </c>
      <c r="L272" s="1" t="str">
        <f>VLOOKUP(Table1[[#This Row],[Customer_id]],Table4[],7,FALSE)</f>
        <v>202295,223</v>
      </c>
      <c r="M272" s="1" t="e">
        <f>VLOOKUP(Table1[[#This Row],[Customer_id]],Table2[],4,FALSE)</f>
        <v>#N/A</v>
      </c>
      <c r="N272" s="1" t="str">
        <f>INDEX(Table3[Transaction type],MATCH(Table1[[#This Row],[Account Number]],Table3[Account Number],0))</f>
        <v>Money Transfer</v>
      </c>
      <c r="O272" s="20">
        <f>INDEX(Table3[Date_of_transaction],MATCH(Table1[[#This Row],[Account Number]],Table3[Account Number],0))</f>
        <v>44308</v>
      </c>
      <c r="P272" s="19" t="str">
        <f>INDEX(Table3[Transaction Medium],MATCH(Table1[[#This Row],[Account Number]],Table3[Account Number],0))</f>
        <v>Mobile</v>
      </c>
    </row>
    <row r="273" spans="1:16" x14ac:dyDescent="0.25">
      <c r="A273" s="1" t="s">
        <v>8513</v>
      </c>
      <c r="B273" s="2">
        <v>16077370</v>
      </c>
      <c r="C273" s="2" t="s">
        <v>869</v>
      </c>
      <c r="D273" s="4">
        <v>17312.25</v>
      </c>
      <c r="E273" s="1" t="s">
        <v>12</v>
      </c>
      <c r="F273" s="1" t="s">
        <v>176</v>
      </c>
      <c r="G273" s="1" t="s">
        <v>2773</v>
      </c>
      <c r="H273" s="1" t="s">
        <v>8514</v>
      </c>
      <c r="I273" s="1">
        <v>258802.71531743999</v>
      </c>
      <c r="J273" s="1" t="s">
        <v>8515</v>
      </c>
      <c r="K273" t="str">
        <f>VLOOKUP(Table1[[#This Row],[Customer_id]],Table4[],5,FALSE)</f>
        <v>Current</v>
      </c>
      <c r="L273" s="1" t="str">
        <f>VLOOKUP(Table1[[#This Row],[Customer_id]],Table4[],7,FALSE)</f>
        <v>372350,0892</v>
      </c>
      <c r="M273" s="1" t="e">
        <f>VLOOKUP(Table1[[#This Row],[Customer_id]],Table2[],4,FALSE)</f>
        <v>#N/A</v>
      </c>
      <c r="N273" s="1" t="str">
        <f>INDEX(Table3[Transaction type],MATCH(Table1[[#This Row],[Account Number]],Table3[Account Number],0))</f>
        <v>Money Transfer</v>
      </c>
      <c r="O273" s="20">
        <f>INDEX(Table3[Date_of_transaction],MATCH(Table1[[#This Row],[Account Number]],Table3[Account Number],0))</f>
        <v>44497</v>
      </c>
      <c r="P273" s="19" t="str">
        <f>INDEX(Table3[Transaction Medium],MATCH(Table1[[#This Row],[Account Number]],Table3[Account Number],0))</f>
        <v>ATM</v>
      </c>
    </row>
    <row r="274" spans="1:16" x14ac:dyDescent="0.25">
      <c r="A274" s="1" t="s">
        <v>9006</v>
      </c>
      <c r="B274" s="2">
        <v>453656191</v>
      </c>
      <c r="C274" s="2" t="s">
        <v>298</v>
      </c>
      <c r="D274" s="8">
        <v>37419</v>
      </c>
      <c r="E274" s="1" t="str">
        <f ca="1">CHOOSE(RANDBETWEEN(1, 2), "Male","Female")</f>
        <v>Male</v>
      </c>
      <c r="F274" s="1" t="str">
        <f ca="1">CHOOSE(RANDBETWEEN(1, 5), "Farmer","Tailor","Student","Professor","Welder")</f>
        <v>Tailor</v>
      </c>
      <c r="G274" s="1" t="str">
        <f ca="1">CHOOSE(RANDBETWEEN(1, 22), "Kano","Kwara","Imo","Lagos","Adamawa","Delta","Sokoto","Oyo","Osun","Abia","Cross River","Kaduna","Plateau","River","Abuja","Kogi","Edo","Anambra","Bayelsa","Benue","Ogun","Enugu")</f>
        <v>Oyo</v>
      </c>
      <c r="H274" s="9" t="s">
        <v>9007</v>
      </c>
      <c r="I274" s="9">
        <v>376088.38841226848</v>
      </c>
      <c r="J274" t="s">
        <v>9008</v>
      </c>
      <c r="K274" t="str">
        <f>VLOOKUP(Table1[[#This Row],[Customer_id]],Table4[],5,FALSE)</f>
        <v>Domiciliary</v>
      </c>
      <c r="L274" s="1" t="str">
        <f>VLOOKUP(Table1[[#This Row],[Customer_id]],Table4[],7,FALSE)</f>
        <v>55231,6128</v>
      </c>
      <c r="M274" s="1" t="e">
        <f>VLOOKUP(Table1[[#This Row],[Customer_id]],Table2[],4,FALSE)</f>
        <v>#N/A</v>
      </c>
      <c r="N274" s="1" t="str">
        <f>INDEX(Table3[Transaction type],MATCH(Table1[[#This Row],[Account Number]],Table3[Account Number],0))</f>
        <v>Cash Withdrawal</v>
      </c>
      <c r="O274" s="20">
        <f>INDEX(Table3[Date_of_transaction],MATCH(Table1[[#This Row],[Account Number]],Table3[Account Number],0))</f>
        <v>44602</v>
      </c>
      <c r="P274" s="19" t="str">
        <f>INDEX(Table3[Transaction Medium],MATCH(Table1[[#This Row],[Account Number]],Table3[Account Number],0))</f>
        <v>ATM</v>
      </c>
    </row>
    <row r="275" spans="1:16" x14ac:dyDescent="0.25">
      <c r="A275" s="1" t="s">
        <v>6710</v>
      </c>
      <c r="B275" s="2">
        <v>942656359</v>
      </c>
      <c r="C275" s="2" t="s">
        <v>72</v>
      </c>
      <c r="D275" s="4">
        <v>34844.25</v>
      </c>
      <c r="E275" s="1" t="s">
        <v>12</v>
      </c>
      <c r="F275" s="1" t="s">
        <v>453</v>
      </c>
      <c r="G275" s="1" t="s">
        <v>4066</v>
      </c>
      <c r="H275" s="1" t="s">
        <v>6711</v>
      </c>
      <c r="I275" s="1">
        <v>121007.56162176</v>
      </c>
      <c r="J275" s="1" t="s">
        <v>6712</v>
      </c>
      <c r="K275" t="str">
        <f>VLOOKUP(Table1[[#This Row],[Customer_id]],Table4[],5,FALSE)</f>
        <v>Domiciliary</v>
      </c>
      <c r="L275" s="1" t="str">
        <f>VLOOKUP(Table1[[#This Row],[Customer_id]],Table4[],7,FALSE)</f>
        <v>242779,896</v>
      </c>
      <c r="M275" s="1" t="e">
        <f>VLOOKUP(Table1[[#This Row],[Customer_id]],Table2[],4,FALSE)</f>
        <v>#N/A</v>
      </c>
      <c r="N275" s="1" t="str">
        <f>INDEX(Table3[Transaction type],MATCH(Table1[[#This Row],[Account Number]],Table3[Account Number],0))</f>
        <v>Money Deposit</v>
      </c>
      <c r="O275" s="20">
        <f>INDEX(Table3[Date_of_transaction],MATCH(Table1[[#This Row],[Account Number]],Table3[Account Number],0))</f>
        <v>44261</v>
      </c>
      <c r="P275" s="19" t="str">
        <f>INDEX(Table3[Transaction Medium],MATCH(Table1[[#This Row],[Account Number]],Table3[Account Number],0))</f>
        <v>ATM</v>
      </c>
    </row>
    <row r="276" spans="1:16" x14ac:dyDescent="0.25">
      <c r="A276" s="1" t="s">
        <v>5748</v>
      </c>
      <c r="B276" s="2">
        <v>726607069</v>
      </c>
      <c r="C276" s="2" t="s">
        <v>82</v>
      </c>
      <c r="D276" s="4">
        <v>16947</v>
      </c>
      <c r="E276" s="1" t="s">
        <v>1094</v>
      </c>
      <c r="F276" s="1" t="s">
        <v>241</v>
      </c>
      <c r="G276" s="1" t="s">
        <v>4105</v>
      </c>
      <c r="H276" s="1" t="s">
        <v>5749</v>
      </c>
      <c r="I276" s="1">
        <v>199951.78597758</v>
      </c>
      <c r="J276" s="1" t="s">
        <v>5750</v>
      </c>
      <c r="K276" t="str">
        <f>VLOOKUP(Table1[[#This Row],[Customer_id]],Table4[],5,FALSE)</f>
        <v>Joint</v>
      </c>
      <c r="L276" s="1" t="str">
        <f>VLOOKUP(Table1[[#This Row],[Customer_id]],Table4[],7,FALSE)</f>
        <v>77057,7444</v>
      </c>
      <c r="M276" s="1" t="e">
        <f>VLOOKUP(Table1[[#This Row],[Customer_id]],Table2[],4,FALSE)</f>
        <v>#N/A</v>
      </c>
      <c r="N276" s="1" t="str">
        <f>INDEX(Table3[Transaction type],MATCH(Table1[[#This Row],[Account Number]],Table3[Account Number],0))</f>
        <v>Cash Withdrawal</v>
      </c>
      <c r="O276" s="20">
        <f>INDEX(Table3[Date_of_transaction],MATCH(Table1[[#This Row],[Account Number]],Table3[Account Number],0))</f>
        <v>44427</v>
      </c>
      <c r="P276" s="19" t="str">
        <f>INDEX(Table3[Transaction Medium],MATCH(Table1[[#This Row],[Account Number]],Table3[Account Number],0))</f>
        <v>ATM</v>
      </c>
    </row>
    <row r="277" spans="1:16" x14ac:dyDescent="0.25">
      <c r="A277" s="1" t="s">
        <v>6228</v>
      </c>
      <c r="B277" s="2">
        <v>795311765</v>
      </c>
      <c r="C277" s="2" t="s">
        <v>114</v>
      </c>
      <c r="D277" s="4">
        <v>20599.5</v>
      </c>
      <c r="E277" s="1" t="s">
        <v>12</v>
      </c>
      <c r="F277" s="1" t="s">
        <v>1702</v>
      </c>
      <c r="G277" s="1" t="s">
        <v>4148</v>
      </c>
      <c r="H277" s="1" t="s">
        <v>6229</v>
      </c>
      <c r="I277" s="1">
        <v>183277.51225344001</v>
      </c>
      <c r="J277" s="1" t="s">
        <v>6230</v>
      </c>
      <c r="K277" t="str">
        <f>VLOOKUP(Table1[[#This Row],[Customer_id]],Table4[],5,FALSE)</f>
        <v>Current</v>
      </c>
      <c r="L277" s="1" t="str">
        <f>VLOOKUP(Table1[[#This Row],[Customer_id]],Table4[],7,FALSE)</f>
        <v>50651,5625</v>
      </c>
      <c r="M277" s="1" t="e">
        <f>VLOOKUP(Table1[[#This Row],[Customer_id]],Table2[],4,FALSE)</f>
        <v>#N/A</v>
      </c>
      <c r="N277" s="1" t="str">
        <f>INDEX(Table3[Transaction type],MATCH(Table1[[#This Row],[Account Number]],Table3[Account Number],0))</f>
        <v>Money Transfer</v>
      </c>
      <c r="O277" s="20">
        <f>INDEX(Table3[Date_of_transaction],MATCH(Table1[[#This Row],[Account Number]],Table3[Account Number],0))</f>
        <v>44651</v>
      </c>
      <c r="P277" s="19" t="str">
        <f>INDEX(Table3[Transaction Medium],MATCH(Table1[[#This Row],[Account Number]],Table3[Account Number],0))</f>
        <v>Mobile</v>
      </c>
    </row>
    <row r="278" spans="1:16" x14ac:dyDescent="0.25">
      <c r="A278" s="1" t="s">
        <v>6639</v>
      </c>
      <c r="B278" s="2">
        <v>627584820</v>
      </c>
      <c r="C278" s="2" t="s">
        <v>189</v>
      </c>
      <c r="D278" s="4">
        <v>22425.75</v>
      </c>
      <c r="E278" s="1" t="s">
        <v>12</v>
      </c>
      <c r="F278" s="1" t="s">
        <v>721</v>
      </c>
      <c r="G278" s="1" t="s">
        <v>4119</v>
      </c>
      <c r="H278" s="1" t="s">
        <v>6640</v>
      </c>
      <c r="I278" s="1">
        <v>197156.08069248</v>
      </c>
      <c r="J278" s="1" t="s">
        <v>6641</v>
      </c>
      <c r="K278" t="str">
        <f>VLOOKUP(Table1[[#This Row],[Customer_id]],Table4[],5,FALSE)</f>
        <v>Savings</v>
      </c>
      <c r="L278" s="1" t="str">
        <f>VLOOKUP(Table1[[#This Row],[Customer_id]],Table4[],7,FALSE)</f>
        <v>229493,0313</v>
      </c>
      <c r="M278" s="1" t="e">
        <f>VLOOKUP(Table1[[#This Row],[Customer_id]],Table2[],4,FALSE)</f>
        <v>#N/A</v>
      </c>
      <c r="N278" s="1" t="str">
        <f>INDEX(Table3[Transaction type],MATCH(Table1[[#This Row],[Account Number]],Table3[Account Number],0))</f>
        <v>Money Deposit</v>
      </c>
      <c r="O278" s="20">
        <f>INDEX(Table3[Date_of_transaction],MATCH(Table1[[#This Row],[Account Number]],Table3[Account Number],0))</f>
        <v>44301</v>
      </c>
      <c r="P278" s="19" t="str">
        <f>INDEX(Table3[Transaction Medium],MATCH(Table1[[#This Row],[Account Number]],Table3[Account Number],0))</f>
        <v>Bank</v>
      </c>
    </row>
    <row r="279" spans="1:16" x14ac:dyDescent="0.25">
      <c r="A279" s="1" t="s">
        <v>6391</v>
      </c>
      <c r="B279" s="2">
        <v>96104372</v>
      </c>
      <c r="C279" s="2" t="s">
        <v>72</v>
      </c>
      <c r="D279" s="4">
        <v>34844.25</v>
      </c>
      <c r="E279" s="1" t="s">
        <v>12</v>
      </c>
      <c r="F279" s="1" t="s">
        <v>246</v>
      </c>
      <c r="G279" s="1" t="s">
        <v>4088</v>
      </c>
      <c r="H279" s="1" t="s">
        <v>6392</v>
      </c>
      <c r="I279" s="1">
        <v>47567.257026239997</v>
      </c>
      <c r="J279" s="1" t="s">
        <v>6393</v>
      </c>
      <c r="K279" t="str">
        <f>VLOOKUP(Table1[[#This Row],[Customer_id]],Table4[],5,FALSE)</f>
        <v>Joint</v>
      </c>
      <c r="L279" s="1" t="str">
        <f>VLOOKUP(Table1[[#This Row],[Customer_id]],Table4[],7,FALSE)</f>
        <v>323979,45</v>
      </c>
      <c r="M279" s="1" t="e">
        <f>VLOOKUP(Table1[[#This Row],[Customer_id]],Table2[],4,FALSE)</f>
        <v>#N/A</v>
      </c>
      <c r="N279" s="1" t="str">
        <f>INDEX(Table3[Transaction type],MATCH(Table1[[#This Row],[Account Number]],Table3[Account Number],0))</f>
        <v>Checks</v>
      </c>
      <c r="O279" s="20">
        <f>INDEX(Table3[Date_of_transaction],MATCH(Table1[[#This Row],[Account Number]],Table3[Account Number],0))</f>
        <v>44624</v>
      </c>
      <c r="P279" s="19" t="str">
        <f>INDEX(Table3[Transaction Medium],MATCH(Table1[[#This Row],[Account Number]],Table3[Account Number],0))</f>
        <v>Bank</v>
      </c>
    </row>
    <row r="280" spans="1:16" x14ac:dyDescent="0.25">
      <c r="A280" s="1" t="s">
        <v>2518</v>
      </c>
      <c r="B280" s="2">
        <v>702117442</v>
      </c>
      <c r="C280" s="2" t="s">
        <v>72</v>
      </c>
      <c r="D280" s="4">
        <v>34844.25</v>
      </c>
      <c r="E280" s="1" t="s">
        <v>12</v>
      </c>
      <c r="F280" s="1" t="s">
        <v>110</v>
      </c>
      <c r="G280" s="1" t="s">
        <v>1964</v>
      </c>
      <c r="H280" s="1" t="s">
        <v>2519</v>
      </c>
      <c r="I280" s="1">
        <v>1326814.4339429999</v>
      </c>
      <c r="J280" s="1" t="s">
        <v>2520</v>
      </c>
      <c r="K280" t="str">
        <f>VLOOKUP(Table1[[#This Row],[Customer_id]],Table4[],5,FALSE)</f>
        <v>Domiciliary</v>
      </c>
      <c r="L280" s="1" t="str">
        <f>VLOOKUP(Table1[[#This Row],[Customer_id]],Table4[],7,FALSE)</f>
        <v>66270,4935</v>
      </c>
      <c r="M280" s="1" t="e">
        <f>VLOOKUP(Table1[[#This Row],[Customer_id]],Table2[],4,FALSE)</f>
        <v>#N/A</v>
      </c>
      <c r="N280" s="1" t="str">
        <f>INDEX(Table3[Transaction type],MATCH(Table1[[#This Row],[Account Number]],Table3[Account Number],0))</f>
        <v>Online Payment</v>
      </c>
      <c r="O280" s="20">
        <f>INDEX(Table3[Date_of_transaction],MATCH(Table1[[#This Row],[Account Number]],Table3[Account Number],0))</f>
        <v>44552</v>
      </c>
      <c r="P280" s="19" t="str">
        <f>INDEX(Table3[Transaction Medium],MATCH(Table1[[#This Row],[Account Number]],Table3[Account Number],0))</f>
        <v>Internet Banking</v>
      </c>
    </row>
    <row r="281" spans="1:16" x14ac:dyDescent="0.25">
      <c r="A281" s="1" t="s">
        <v>7452</v>
      </c>
      <c r="B281" s="2">
        <v>277557948</v>
      </c>
      <c r="C281" s="2" t="s">
        <v>434</v>
      </c>
      <c r="D281" s="4">
        <v>28269.75</v>
      </c>
      <c r="E281" s="1" t="s">
        <v>12</v>
      </c>
      <c r="F281" s="1" t="s">
        <v>598</v>
      </c>
      <c r="G281" s="1" t="s">
        <v>4220</v>
      </c>
      <c r="H281" s="1" t="s">
        <v>7453</v>
      </c>
      <c r="I281" s="1">
        <v>243830.84222952</v>
      </c>
      <c r="J281" s="1" t="s">
        <v>7454</v>
      </c>
      <c r="K281" t="str">
        <f>VLOOKUP(Table1[[#This Row],[Customer_id]],Table4[],5,FALSE)</f>
        <v>Domiciliary</v>
      </c>
      <c r="L281" s="1" t="str">
        <f>VLOOKUP(Table1[[#This Row],[Customer_id]],Table4[],7,FALSE)</f>
        <v>41843,49</v>
      </c>
      <c r="M281" s="1" t="e">
        <f>VLOOKUP(Table1[[#This Row],[Customer_id]],Table2[],4,FALSE)</f>
        <v>#N/A</v>
      </c>
      <c r="N281" s="1" t="str">
        <f>INDEX(Table3[Transaction type],MATCH(Table1[[#This Row],[Account Number]],Table3[Account Number],0))</f>
        <v>Money Transfer</v>
      </c>
      <c r="O281" s="20">
        <f>INDEX(Table3[Date_of_transaction],MATCH(Table1[[#This Row],[Account Number]],Table3[Account Number],0))</f>
        <v>44355</v>
      </c>
      <c r="P281" s="19" t="str">
        <f>INDEX(Table3[Transaction Medium],MATCH(Table1[[#This Row],[Account Number]],Table3[Account Number],0))</f>
        <v>Bank</v>
      </c>
    </row>
    <row r="282" spans="1:16" x14ac:dyDescent="0.25">
      <c r="A282" s="1" t="s">
        <v>4767</v>
      </c>
      <c r="B282" s="2">
        <v>41359454</v>
      </c>
      <c r="C282" s="2" t="s">
        <v>518</v>
      </c>
      <c r="D282" s="4">
        <v>35574.75</v>
      </c>
      <c r="E282" s="1" t="s">
        <v>1094</v>
      </c>
      <c r="F282" s="1" t="s">
        <v>115</v>
      </c>
      <c r="G282" s="1" t="s">
        <v>4119</v>
      </c>
      <c r="H282" s="1" t="s">
        <v>4768</v>
      </c>
      <c r="I282" s="1">
        <v>253157.2520373</v>
      </c>
      <c r="J282" s="1" t="s">
        <v>4769</v>
      </c>
      <c r="K282" t="str">
        <f>VLOOKUP(Table1[[#This Row],[Customer_id]],Table4[],5,FALSE)</f>
        <v>Joint</v>
      </c>
      <c r="L282" s="1" t="str">
        <f>VLOOKUP(Table1[[#This Row],[Customer_id]],Table4[],7,FALSE)</f>
        <v>111158,784</v>
      </c>
      <c r="M282" s="1" t="e">
        <f>VLOOKUP(Table1[[#This Row],[Customer_id]],Table2[],4,FALSE)</f>
        <v>#N/A</v>
      </c>
      <c r="N282" s="1" t="str">
        <f>INDEX(Table3[Transaction type],MATCH(Table1[[#This Row],[Account Number]],Table3[Account Number],0))</f>
        <v>Money Deposit</v>
      </c>
      <c r="O282" s="20">
        <f>INDEX(Table3[Date_of_transaction],MATCH(Table1[[#This Row],[Account Number]],Table3[Account Number],0))</f>
        <v>44245</v>
      </c>
      <c r="P282" s="19" t="str">
        <f>INDEX(Table3[Transaction Medium],MATCH(Table1[[#This Row],[Account Number]],Table3[Account Number],0))</f>
        <v>Bank</v>
      </c>
    </row>
    <row r="283" spans="1:16" x14ac:dyDescent="0.25">
      <c r="A283" s="1" t="s">
        <v>2328</v>
      </c>
      <c r="B283" s="2">
        <v>722771004</v>
      </c>
      <c r="C283" s="2" t="s">
        <v>28</v>
      </c>
      <c r="D283" s="4">
        <v>32652.75</v>
      </c>
      <c r="E283" s="1" t="s">
        <v>1094</v>
      </c>
      <c r="F283" s="1" t="s">
        <v>1220</v>
      </c>
      <c r="G283" s="1" t="s">
        <v>1964</v>
      </c>
      <c r="H283" s="1" t="s">
        <v>2329</v>
      </c>
      <c r="I283" s="1">
        <v>1452705.4695383999</v>
      </c>
      <c r="J283" s="1" t="s">
        <v>2330</v>
      </c>
      <c r="K283" t="str">
        <f>VLOOKUP(Table1[[#This Row],[Customer_id]],Table4[],5,FALSE)</f>
        <v>Joint</v>
      </c>
      <c r="L283" s="1" t="str">
        <f>VLOOKUP(Table1[[#This Row],[Customer_id]],Table4[],7,FALSE)</f>
        <v>393255,36</v>
      </c>
      <c r="M283" s="1" t="e">
        <f>VLOOKUP(Table1[[#This Row],[Customer_id]],Table2[],4,FALSE)</f>
        <v>#N/A</v>
      </c>
      <c r="N283" s="1" t="str">
        <f>INDEX(Table3[Transaction type],MATCH(Table1[[#This Row],[Account Number]],Table3[Account Number],0))</f>
        <v>Online Payment</v>
      </c>
      <c r="O283" s="20">
        <f>INDEX(Table3[Date_of_transaction],MATCH(Table1[[#This Row],[Account Number]],Table3[Account Number],0))</f>
        <v>44426</v>
      </c>
      <c r="P283" s="19" t="str">
        <f>INDEX(Table3[Transaction Medium],MATCH(Table1[[#This Row],[Account Number]],Table3[Account Number],0))</f>
        <v>Mobile</v>
      </c>
    </row>
    <row r="284" spans="1:16" x14ac:dyDescent="0.25">
      <c r="A284" s="1" t="s">
        <v>4927</v>
      </c>
      <c r="B284" s="2">
        <v>880721948</v>
      </c>
      <c r="C284" s="2" t="s">
        <v>273</v>
      </c>
      <c r="D284" s="4">
        <v>20964.75</v>
      </c>
      <c r="E284" s="1" t="s">
        <v>1094</v>
      </c>
      <c r="F284" s="1" t="s">
        <v>794</v>
      </c>
      <c r="G284" s="1" t="s">
        <v>4112</v>
      </c>
      <c r="H284" s="1" t="s">
        <v>4928</v>
      </c>
      <c r="I284" s="1">
        <v>330016.05052415997</v>
      </c>
      <c r="J284" s="1" t="s">
        <v>4929</v>
      </c>
      <c r="K284" t="str">
        <f>VLOOKUP(Table1[[#This Row],[Customer_id]],Table4[],5,FALSE)</f>
        <v>Domiciliary</v>
      </c>
      <c r="L284" s="1" t="str">
        <f>VLOOKUP(Table1[[#This Row],[Customer_id]],Table4[],7,FALSE)</f>
        <v>42638,7</v>
      </c>
      <c r="M284" s="1" t="e">
        <f>VLOOKUP(Table1[[#This Row],[Customer_id]],Table2[],4,FALSE)</f>
        <v>#N/A</v>
      </c>
      <c r="N284" s="1" t="str">
        <f>INDEX(Table3[Transaction type],MATCH(Table1[[#This Row],[Account Number]],Table3[Account Number],0))</f>
        <v>Online Payment</v>
      </c>
      <c r="O284" s="20">
        <f>INDEX(Table3[Date_of_transaction],MATCH(Table1[[#This Row],[Account Number]],Table3[Account Number],0))</f>
        <v>44293</v>
      </c>
      <c r="P284" s="19" t="str">
        <f>INDEX(Table3[Transaction Medium],MATCH(Table1[[#This Row],[Account Number]],Table3[Account Number],0))</f>
        <v>Internet Banking</v>
      </c>
    </row>
    <row r="285" spans="1:16" x14ac:dyDescent="0.25">
      <c r="A285" s="1" t="s">
        <v>4464</v>
      </c>
      <c r="B285" s="2">
        <v>451507639</v>
      </c>
      <c r="C285" s="2" t="s">
        <v>357</v>
      </c>
      <c r="D285" s="4">
        <v>35209.5</v>
      </c>
      <c r="E285" s="1" t="s">
        <v>1094</v>
      </c>
      <c r="F285" s="1" t="s">
        <v>1404</v>
      </c>
      <c r="G285" s="1" t="s">
        <v>4084</v>
      </c>
      <c r="H285" s="1" t="s">
        <v>4465</v>
      </c>
      <c r="I285" s="1">
        <v>454350.47039999999</v>
      </c>
      <c r="J285" s="1" t="s">
        <v>4466</v>
      </c>
      <c r="K285" t="str">
        <f>VLOOKUP(Table1[[#This Row],[Customer_id]],Table4[],5,FALSE)</f>
        <v>Domiciliary</v>
      </c>
      <c r="L285" s="1" t="str">
        <f>VLOOKUP(Table1[[#This Row],[Customer_id]],Table4[],7,FALSE)</f>
        <v>196324,9464</v>
      </c>
      <c r="M285" s="1" t="e">
        <f>VLOOKUP(Table1[[#This Row],[Customer_id]],Table2[],4,FALSE)</f>
        <v>#N/A</v>
      </c>
      <c r="N285" s="1" t="str">
        <f>INDEX(Table3[Transaction type],MATCH(Table1[[#This Row],[Account Number]],Table3[Account Number],0))</f>
        <v>Online Payment</v>
      </c>
      <c r="O285" s="20">
        <f>INDEX(Table3[Date_of_transaction],MATCH(Table1[[#This Row],[Account Number]],Table3[Account Number],0))</f>
        <v>44432</v>
      </c>
      <c r="P285" s="19" t="str">
        <f>INDEX(Table3[Transaction Medium],MATCH(Table1[[#This Row],[Account Number]],Table3[Account Number],0))</f>
        <v>Mobile</v>
      </c>
    </row>
    <row r="286" spans="1:16" x14ac:dyDescent="0.25">
      <c r="A286" s="1" t="s">
        <v>6987</v>
      </c>
      <c r="B286" s="2">
        <v>298970874</v>
      </c>
      <c r="C286" s="2" t="s">
        <v>134</v>
      </c>
      <c r="D286" s="4">
        <v>37401</v>
      </c>
      <c r="E286" s="1" t="s">
        <v>12</v>
      </c>
      <c r="F286" s="1" t="s">
        <v>1517</v>
      </c>
      <c r="G286" s="1" t="s">
        <v>4105</v>
      </c>
      <c r="H286" t="s">
        <v>4798</v>
      </c>
      <c r="I286" t="s">
        <v>4798</v>
      </c>
      <c r="J286" s="1" t="s">
        <v>6988</v>
      </c>
      <c r="K286" t="str">
        <f>VLOOKUP(Table1[[#This Row],[Customer_id]],Table4[],5,FALSE)</f>
        <v>Joint</v>
      </c>
      <c r="L286" s="1" t="str">
        <f>VLOOKUP(Table1[[#This Row],[Customer_id]],Table4[],7,FALSE)</f>
        <v>237510,45</v>
      </c>
      <c r="M286" s="1" t="e">
        <f>VLOOKUP(Table1[[#This Row],[Customer_id]],Table2[],4,FALSE)</f>
        <v>#N/A</v>
      </c>
      <c r="N286" s="1" t="str">
        <f>INDEX(Table3[Transaction type],MATCH(Table1[[#This Row],[Account Number]],Table3[Account Number],0))</f>
        <v>Cash Withdrawal</v>
      </c>
      <c r="O286" s="20">
        <f>INDEX(Table3[Date_of_transaction],MATCH(Table1[[#This Row],[Account Number]],Table3[Account Number],0))</f>
        <v>44680</v>
      </c>
      <c r="P286" s="19" t="str">
        <f>INDEX(Table3[Transaction Medium],MATCH(Table1[[#This Row],[Account Number]],Table3[Account Number],0))</f>
        <v>POS</v>
      </c>
    </row>
    <row r="287" spans="1:16" x14ac:dyDescent="0.25">
      <c r="A287" s="1" t="s">
        <v>5879</v>
      </c>
      <c r="B287" s="2">
        <v>444190604</v>
      </c>
      <c r="C287" s="2" t="s">
        <v>23</v>
      </c>
      <c r="D287" s="4">
        <v>15486</v>
      </c>
      <c r="E287" s="1" t="s">
        <v>12</v>
      </c>
      <c r="F287" s="1" t="s">
        <v>120</v>
      </c>
      <c r="G287" s="1" t="s">
        <v>4070</v>
      </c>
      <c r="H287" s="1" t="s">
        <v>5880</v>
      </c>
      <c r="I287" s="1">
        <v>278523.92737619998</v>
      </c>
      <c r="J287" s="1" t="s">
        <v>3161</v>
      </c>
      <c r="K287" t="str">
        <f>VLOOKUP(Table1[[#This Row],[Customer_id]],Table4[],5,FALSE)</f>
        <v>Current</v>
      </c>
      <c r="L287" s="1" t="str">
        <f>VLOOKUP(Table1[[#This Row],[Customer_id]],Table4[],7,FALSE)</f>
        <v>139581,75</v>
      </c>
      <c r="M287" s="1" t="str">
        <f>VLOOKUP(Table1[[#This Row],[Customer_id]],Table2[],4,FALSE)</f>
        <v>N860536,8</v>
      </c>
      <c r="N287" s="1" t="str">
        <f>INDEX(Table3[Transaction type],MATCH(Table1[[#This Row],[Account Number]],Table3[Account Number],0))</f>
        <v>Loan Payment</v>
      </c>
      <c r="O287" s="20">
        <f>INDEX(Table3[Date_of_transaction],MATCH(Table1[[#This Row],[Account Number]],Table3[Account Number],0))</f>
        <v>44202</v>
      </c>
      <c r="P287" s="19" t="str">
        <f>INDEX(Table3[Transaction Medium],MATCH(Table1[[#This Row],[Account Number]],Table3[Account Number],0))</f>
        <v>ACH</v>
      </c>
    </row>
    <row r="288" spans="1:16" x14ac:dyDescent="0.25">
      <c r="A288" s="1" t="s">
        <v>2685</v>
      </c>
      <c r="B288" s="2">
        <v>844008963</v>
      </c>
      <c r="C288" s="2" t="s">
        <v>298</v>
      </c>
      <c r="D288" s="4">
        <v>38131.5</v>
      </c>
      <c r="E288" s="1" t="s">
        <v>12</v>
      </c>
      <c r="F288" s="1" t="s">
        <v>1927</v>
      </c>
      <c r="G288" s="1" t="s">
        <v>1964</v>
      </c>
      <c r="H288" s="1" t="s">
        <v>2686</v>
      </c>
      <c r="I288" s="1">
        <v>411133.64668991999</v>
      </c>
      <c r="J288" s="1" t="s">
        <v>2687</v>
      </c>
      <c r="K288" t="str">
        <f>VLOOKUP(Table1[[#This Row],[Customer_id]],Table4[],5,FALSE)</f>
        <v>Domiciliary</v>
      </c>
      <c r="L288" s="1" t="str">
        <f>VLOOKUP(Table1[[#This Row],[Customer_id]],Table4[],7,FALSE)</f>
        <v>200099,52</v>
      </c>
      <c r="M288" s="1" t="e">
        <f>VLOOKUP(Table1[[#This Row],[Customer_id]],Table2[],4,FALSE)</f>
        <v>#N/A</v>
      </c>
      <c r="N288" s="1" t="str">
        <f>INDEX(Table3[Transaction type],MATCH(Table1[[#This Row],[Account Number]],Table3[Account Number],0))</f>
        <v>Cash Withdrawal</v>
      </c>
      <c r="O288" s="20">
        <f>INDEX(Table3[Date_of_transaction],MATCH(Table1[[#This Row],[Account Number]],Table3[Account Number],0))</f>
        <v>44242</v>
      </c>
      <c r="P288" s="19" t="str">
        <f>INDEX(Table3[Transaction Medium],MATCH(Table1[[#This Row],[Account Number]],Table3[Account Number],0))</f>
        <v>POS</v>
      </c>
    </row>
    <row r="289" spans="1:16" x14ac:dyDescent="0.25">
      <c r="A289" s="1" t="s">
        <v>3337</v>
      </c>
      <c r="B289" s="2">
        <v>9217797</v>
      </c>
      <c r="C289" s="2" t="s">
        <v>556</v>
      </c>
      <c r="D289" s="4">
        <v>27174</v>
      </c>
      <c r="E289" s="1" t="s">
        <v>1094</v>
      </c>
      <c r="F289" s="1" t="s">
        <v>852</v>
      </c>
      <c r="G289" s="1" t="s">
        <v>3331</v>
      </c>
      <c r="H289" s="1" t="s">
        <v>3338</v>
      </c>
      <c r="I289" s="1">
        <v>369795.91162500001</v>
      </c>
      <c r="J289" s="1" t="s">
        <v>3339</v>
      </c>
      <c r="K289" t="str">
        <f>VLOOKUP(Table1[[#This Row],[Customer_id]],Table4[],5,FALSE)</f>
        <v>Domiciliary</v>
      </c>
      <c r="L289" s="1" t="str">
        <f>VLOOKUP(Table1[[#This Row],[Customer_id]],Table4[],7,FALSE)</f>
        <v>124795,755</v>
      </c>
      <c r="M289" s="1" t="e">
        <f>VLOOKUP(Table1[[#This Row],[Customer_id]],Table2[],4,FALSE)</f>
        <v>#N/A</v>
      </c>
      <c r="N289" s="1" t="str">
        <f>INDEX(Table3[Transaction type],MATCH(Table1[[#This Row],[Account Number]],Table3[Account Number],0))</f>
        <v>Money Deposit</v>
      </c>
      <c r="O289" s="20">
        <f>INDEX(Table3[Date_of_transaction],MATCH(Table1[[#This Row],[Account Number]],Table3[Account Number],0))</f>
        <v>44429</v>
      </c>
      <c r="P289" s="19" t="str">
        <f>INDEX(Table3[Transaction Medium],MATCH(Table1[[#This Row],[Account Number]],Table3[Account Number],0))</f>
        <v>Bank</v>
      </c>
    </row>
    <row r="290" spans="1:16" x14ac:dyDescent="0.25">
      <c r="A290" s="1" t="s">
        <v>356</v>
      </c>
      <c r="B290" s="2">
        <v>98550380</v>
      </c>
      <c r="C290" s="2" t="s">
        <v>357</v>
      </c>
      <c r="D290" s="4">
        <v>35209.5</v>
      </c>
      <c r="E290" s="1" t="s">
        <v>12</v>
      </c>
      <c r="F290" s="1" t="s">
        <v>115</v>
      </c>
      <c r="G290" s="1" t="s">
        <v>14</v>
      </c>
      <c r="H290" s="1" t="s">
        <v>358</v>
      </c>
      <c r="I290" s="1">
        <v>182908.53503999999</v>
      </c>
      <c r="J290" s="1" t="s">
        <v>359</v>
      </c>
      <c r="K290" t="str">
        <f>VLOOKUP(Table1[[#This Row],[Customer_id]],Table4[],5,FALSE)</f>
        <v>Corporate</v>
      </c>
      <c r="L290" s="1" t="str">
        <f>VLOOKUP(Table1[[#This Row],[Customer_id]],Table4[],7,FALSE)</f>
        <v>210650,8248</v>
      </c>
      <c r="M290" s="1" t="e">
        <f>VLOOKUP(Table1[[#This Row],[Customer_id]],Table2[],4,FALSE)</f>
        <v>#N/A</v>
      </c>
      <c r="N290" s="1" t="str">
        <f>INDEX(Table3[Transaction type],MATCH(Table1[[#This Row],[Account Number]],Table3[Account Number],0))</f>
        <v>Money Deposit</v>
      </c>
      <c r="O290" s="20">
        <f>INDEX(Table3[Date_of_transaction],MATCH(Table1[[#This Row],[Account Number]],Table3[Account Number],0))</f>
        <v>44574</v>
      </c>
      <c r="P290" s="19" t="str">
        <f>INDEX(Table3[Transaction Medium],MATCH(Table1[[#This Row],[Account Number]],Table3[Account Number],0))</f>
        <v>Bank</v>
      </c>
    </row>
    <row r="291" spans="1:16" x14ac:dyDescent="0.25">
      <c r="A291" s="1" t="s">
        <v>1579</v>
      </c>
      <c r="B291" s="2">
        <v>93369459</v>
      </c>
      <c r="C291" s="2" t="s">
        <v>255</v>
      </c>
      <c r="D291" s="4">
        <v>25347.75</v>
      </c>
      <c r="E291" s="1" t="s">
        <v>1094</v>
      </c>
      <c r="F291" s="1" t="s">
        <v>587</v>
      </c>
      <c r="G291" s="1" t="s">
        <v>14</v>
      </c>
      <c r="H291" s="1" t="s">
        <v>1580</v>
      </c>
      <c r="I291" s="1">
        <v>330336.29325311998</v>
      </c>
      <c r="J291" s="1" t="s">
        <v>1581</v>
      </c>
      <c r="K291" t="str">
        <f>VLOOKUP(Table1[[#This Row],[Customer_id]],Table4[],5,FALSE)</f>
        <v>Joint</v>
      </c>
      <c r="L291" s="1" t="str">
        <f>VLOOKUP(Table1[[#This Row],[Customer_id]],Table4[],7,FALSE)</f>
        <v>155712,0775</v>
      </c>
      <c r="M291" s="1" t="e">
        <f>VLOOKUP(Table1[[#This Row],[Customer_id]],Table2[],4,FALSE)</f>
        <v>#N/A</v>
      </c>
      <c r="N291" s="1" t="str">
        <f>INDEX(Table3[Transaction type],MATCH(Table1[[#This Row],[Account Number]],Table3[Account Number],0))</f>
        <v>Money Deposit</v>
      </c>
      <c r="O291" s="20">
        <f>INDEX(Table3[Date_of_transaction],MATCH(Table1[[#This Row],[Account Number]],Table3[Account Number],0))</f>
        <v>44520</v>
      </c>
      <c r="P291" s="19" t="str">
        <f>INDEX(Table3[Transaction Medium],MATCH(Table1[[#This Row],[Account Number]],Table3[Account Number],0))</f>
        <v>Bank</v>
      </c>
    </row>
    <row r="292" spans="1:16" x14ac:dyDescent="0.25">
      <c r="A292" s="1" t="s">
        <v>7401</v>
      </c>
      <c r="B292" s="2">
        <v>506585312</v>
      </c>
      <c r="C292" s="2" t="s">
        <v>335</v>
      </c>
      <c r="D292" s="4">
        <v>19869</v>
      </c>
      <c r="E292" s="1" t="s">
        <v>12</v>
      </c>
      <c r="F292" s="1" t="s">
        <v>471</v>
      </c>
      <c r="G292" s="1" t="s">
        <v>4058</v>
      </c>
      <c r="H292" s="1" t="s">
        <v>7402</v>
      </c>
      <c r="I292" s="1">
        <v>57205.686328559997</v>
      </c>
      <c r="J292" s="1" t="s">
        <v>7403</v>
      </c>
      <c r="K292" t="str">
        <f>VLOOKUP(Table1[[#This Row],[Customer_id]],Table4[],5,FALSE)</f>
        <v>Domiciliary</v>
      </c>
      <c r="L292" s="1" t="str">
        <f>VLOOKUP(Table1[[#This Row],[Customer_id]],Table4[],7,FALSE)</f>
        <v>191832,93</v>
      </c>
      <c r="M292" s="1" t="e">
        <f>VLOOKUP(Table1[[#This Row],[Customer_id]],Table2[],4,FALSE)</f>
        <v>#N/A</v>
      </c>
      <c r="N292" s="1" t="str">
        <f>INDEX(Table3[Transaction type],MATCH(Table1[[#This Row],[Account Number]],Table3[Account Number],0))</f>
        <v>Money Deposit</v>
      </c>
      <c r="O292" s="20">
        <f>INDEX(Table3[Date_of_transaction],MATCH(Table1[[#This Row],[Account Number]],Table3[Account Number],0))</f>
        <v>44460</v>
      </c>
      <c r="P292" s="19" t="str">
        <f>INDEX(Table3[Transaction Medium],MATCH(Table1[[#This Row],[Account Number]],Table3[Account Number],0))</f>
        <v>Bank</v>
      </c>
    </row>
    <row r="293" spans="1:16" x14ac:dyDescent="0.25">
      <c r="A293" s="1" t="s">
        <v>1973</v>
      </c>
      <c r="B293" s="2">
        <v>149904219</v>
      </c>
      <c r="C293" s="2" t="s">
        <v>67</v>
      </c>
      <c r="D293" s="4">
        <v>23156.25</v>
      </c>
      <c r="E293" s="1" t="s">
        <v>1094</v>
      </c>
      <c r="F293" s="1" t="s">
        <v>1146</v>
      </c>
      <c r="G293" s="1" t="s">
        <v>1964</v>
      </c>
      <c r="H293" s="1" t="s">
        <v>1974</v>
      </c>
      <c r="I293" s="1">
        <v>358926.13836799999</v>
      </c>
      <c r="J293" s="1" t="s">
        <v>1975</v>
      </c>
      <c r="K293" t="str">
        <f>VLOOKUP(Table1[[#This Row],[Customer_id]],Table4[],5,FALSE)</f>
        <v>Corporate</v>
      </c>
      <c r="L293" s="1" t="str">
        <f>VLOOKUP(Table1[[#This Row],[Customer_id]],Table4[],7,FALSE)</f>
        <v>69789,314</v>
      </c>
      <c r="M293" s="1" t="e">
        <f>VLOOKUP(Table1[[#This Row],[Customer_id]],Table2[],4,FALSE)</f>
        <v>#N/A</v>
      </c>
      <c r="N293" s="1" t="str">
        <f>INDEX(Table3[Transaction type],MATCH(Table1[[#This Row],[Account Number]],Table3[Account Number],0))</f>
        <v>Money Deposit</v>
      </c>
      <c r="O293" s="20">
        <f>INDEX(Table3[Date_of_transaction],MATCH(Table1[[#This Row],[Account Number]],Table3[Account Number],0))</f>
        <v>44381</v>
      </c>
      <c r="P293" s="19" t="str">
        <f>INDEX(Table3[Transaction Medium],MATCH(Table1[[#This Row],[Account Number]],Table3[Account Number],0))</f>
        <v>ATM</v>
      </c>
    </row>
    <row r="294" spans="1:16" x14ac:dyDescent="0.25">
      <c r="A294" s="1" t="s">
        <v>2259</v>
      </c>
      <c r="B294" s="2">
        <v>398490470</v>
      </c>
      <c r="C294" s="2" t="s">
        <v>82</v>
      </c>
      <c r="D294" s="4">
        <v>16947</v>
      </c>
      <c r="E294" s="1" t="s">
        <v>1094</v>
      </c>
      <c r="F294" s="1" t="s">
        <v>53</v>
      </c>
      <c r="G294" s="1" t="s">
        <v>1964</v>
      </c>
      <c r="H294" s="1" t="s">
        <v>2260</v>
      </c>
      <c r="I294" s="1">
        <v>532673.22129000002</v>
      </c>
      <c r="J294" s="1" t="s">
        <v>2261</v>
      </c>
      <c r="K294" t="str">
        <f>VLOOKUP(Table1[[#This Row],[Customer_id]],Table4[],5,FALSE)</f>
        <v>Corporate</v>
      </c>
      <c r="L294" s="1" t="str">
        <f>VLOOKUP(Table1[[#This Row],[Customer_id]],Table4[],7,FALSE)</f>
        <v>384161,9712</v>
      </c>
      <c r="M294" s="1" t="e">
        <f>VLOOKUP(Table1[[#This Row],[Customer_id]],Table2[],4,FALSE)</f>
        <v>#N/A</v>
      </c>
      <c r="N294" s="1" t="str">
        <f>INDEX(Table3[Transaction type],MATCH(Table1[[#This Row],[Account Number]],Table3[Account Number],0))</f>
        <v>Checks</v>
      </c>
      <c r="O294" s="20">
        <f>INDEX(Table3[Date_of_transaction],MATCH(Table1[[#This Row],[Account Number]],Table3[Account Number],0))</f>
        <v>44389</v>
      </c>
      <c r="P294" s="19" t="str">
        <f>INDEX(Table3[Transaction Medium],MATCH(Table1[[#This Row],[Account Number]],Table3[Account Number],0))</f>
        <v>Bank</v>
      </c>
    </row>
    <row r="295" spans="1:16" x14ac:dyDescent="0.25">
      <c r="A295" s="1" t="s">
        <v>7936</v>
      </c>
      <c r="B295" s="2">
        <v>442062698</v>
      </c>
      <c r="C295" s="2" t="s">
        <v>389</v>
      </c>
      <c r="D295" s="4">
        <v>29365.5</v>
      </c>
      <c r="E295" s="1" t="s">
        <v>12</v>
      </c>
      <c r="F295" s="1" t="s">
        <v>1372</v>
      </c>
      <c r="G295" s="1" t="s">
        <v>3583</v>
      </c>
      <c r="H295" s="1" t="s">
        <v>7937</v>
      </c>
      <c r="I295" s="1">
        <v>72316.777499999997</v>
      </c>
      <c r="J295" s="1" t="s">
        <v>7938</v>
      </c>
      <c r="K295" t="str">
        <f>VLOOKUP(Table1[[#This Row],[Customer_id]],Table4[],5,FALSE)</f>
        <v>Corporate</v>
      </c>
      <c r="L295" s="1" t="str">
        <f>VLOOKUP(Table1[[#This Row],[Customer_id]],Table4[],7,FALSE)</f>
        <v>102656,9544</v>
      </c>
      <c r="M295" s="1" t="e">
        <f>VLOOKUP(Table1[[#This Row],[Customer_id]],Table2[],4,FALSE)</f>
        <v>#N/A</v>
      </c>
      <c r="N295" s="1" t="str">
        <f>INDEX(Table3[Transaction type],MATCH(Table1[[#This Row],[Account Number]],Table3[Account Number],0))</f>
        <v>Money Deposit</v>
      </c>
      <c r="O295" s="20">
        <f>INDEX(Table3[Date_of_transaction],MATCH(Table1[[#This Row],[Account Number]],Table3[Account Number],0))</f>
        <v>44375</v>
      </c>
      <c r="P295" s="19" t="str">
        <f>INDEX(Table3[Transaction Medium],MATCH(Table1[[#This Row],[Account Number]],Table3[Account Number],0))</f>
        <v>Bank</v>
      </c>
    </row>
    <row r="296" spans="1:16" x14ac:dyDescent="0.25">
      <c r="A296" s="1" t="s">
        <v>1557</v>
      </c>
      <c r="B296" s="2">
        <v>704858168</v>
      </c>
      <c r="C296" s="2" t="s">
        <v>62</v>
      </c>
      <c r="D296" s="4">
        <v>22791</v>
      </c>
      <c r="E296" s="1" t="s">
        <v>1094</v>
      </c>
      <c r="F296" s="1" t="s">
        <v>190</v>
      </c>
      <c r="G296" s="1" t="s">
        <v>14</v>
      </c>
      <c r="H296" s="1" t="s">
        <v>1558</v>
      </c>
      <c r="I296" s="1">
        <v>339783.812064</v>
      </c>
      <c r="J296" s="1" t="s">
        <v>1559</v>
      </c>
      <c r="K296" t="str">
        <f>VLOOKUP(Table1[[#This Row],[Customer_id]],Table4[],5,FALSE)</f>
        <v>Joint</v>
      </c>
      <c r="L296" s="1" t="str">
        <f>VLOOKUP(Table1[[#This Row],[Customer_id]],Table4[],7,FALSE)</f>
        <v>89620,2216</v>
      </c>
      <c r="M296" s="1" t="str">
        <f>VLOOKUP(Table1[[#This Row],[Customer_id]],Table2[],4,FALSE)</f>
        <v>N1525409886</v>
      </c>
      <c r="N296" s="1" t="str">
        <f>INDEX(Table3[Transaction type],MATCH(Table1[[#This Row],[Account Number]],Table3[Account Number],0))</f>
        <v>Loan Payment</v>
      </c>
      <c r="O296" s="20">
        <f>INDEX(Table3[Date_of_transaction],MATCH(Table1[[#This Row],[Account Number]],Table3[Account Number],0))</f>
        <v>44363</v>
      </c>
      <c r="P296" s="19" t="str">
        <f>INDEX(Table3[Transaction Medium],MATCH(Table1[[#This Row],[Account Number]],Table3[Account Number],0))</f>
        <v>AFT</v>
      </c>
    </row>
    <row r="297" spans="1:16" x14ac:dyDescent="0.25">
      <c r="A297" s="1" t="s">
        <v>697</v>
      </c>
      <c r="B297" s="2">
        <v>634903078</v>
      </c>
      <c r="C297" s="2" t="s">
        <v>698</v>
      </c>
      <c r="D297" s="4">
        <v>18408</v>
      </c>
      <c r="E297" s="1" t="s">
        <v>12</v>
      </c>
      <c r="F297" s="1" t="s">
        <v>699</v>
      </c>
      <c r="G297" s="1" t="s">
        <v>14</v>
      </c>
      <c r="H297" s="1" t="s">
        <v>700</v>
      </c>
      <c r="I297" s="1">
        <v>52646.237021499997</v>
      </c>
      <c r="J297" s="1" t="s">
        <v>701</v>
      </c>
      <c r="K297" t="str">
        <f>VLOOKUP(Table1[[#This Row],[Customer_id]],Table4[],5,FALSE)</f>
        <v>Domiciliary</v>
      </c>
      <c r="L297" s="1" t="str">
        <f>VLOOKUP(Table1[[#This Row],[Customer_id]],Table4[],7,FALSE)</f>
        <v>161632,9624</v>
      </c>
      <c r="M297" s="1" t="e">
        <f>VLOOKUP(Table1[[#This Row],[Customer_id]],Table2[],4,FALSE)</f>
        <v>#N/A</v>
      </c>
      <c r="N297" s="1" t="str">
        <f>INDEX(Table3[Transaction type],MATCH(Table1[[#This Row],[Account Number]],Table3[Account Number],0))</f>
        <v>Online Payment</v>
      </c>
      <c r="O297" s="20">
        <f>INDEX(Table3[Date_of_transaction],MATCH(Table1[[#This Row],[Account Number]],Table3[Account Number],0))</f>
        <v>44666</v>
      </c>
      <c r="P297" s="19" t="str">
        <f>INDEX(Table3[Transaction Medium],MATCH(Table1[[#This Row],[Account Number]],Table3[Account Number],0))</f>
        <v>Internet Banking</v>
      </c>
    </row>
    <row r="298" spans="1:16" x14ac:dyDescent="0.25">
      <c r="A298" s="1" t="s">
        <v>4309</v>
      </c>
      <c r="B298" s="2">
        <v>892681718</v>
      </c>
      <c r="C298" s="2" t="s">
        <v>513</v>
      </c>
      <c r="D298" s="4">
        <v>32287.5</v>
      </c>
      <c r="E298" s="1" t="s">
        <v>1094</v>
      </c>
      <c r="F298" s="1" t="s">
        <v>620</v>
      </c>
      <c r="G298" s="1" t="s">
        <v>4074</v>
      </c>
      <c r="H298" s="1" t="s">
        <v>4310</v>
      </c>
      <c r="I298" s="1">
        <v>254617.0129692</v>
      </c>
      <c r="J298" s="1" t="s">
        <v>4311</v>
      </c>
      <c r="K298" t="str">
        <f>VLOOKUP(Table1[[#This Row],[Customer_id]],Table4[],5,FALSE)</f>
        <v>Current</v>
      </c>
      <c r="L298" s="1" t="str">
        <f>VLOOKUP(Table1[[#This Row],[Customer_id]],Table4[],7,FALSE)</f>
        <v>98690,5467</v>
      </c>
      <c r="M298" s="1" t="e">
        <f>VLOOKUP(Table1[[#This Row],[Customer_id]],Table2[],4,FALSE)</f>
        <v>#N/A</v>
      </c>
      <c r="N298" s="1" t="str">
        <f>INDEX(Table3[Transaction type],MATCH(Table1[[#This Row],[Account Number]],Table3[Account Number],0))</f>
        <v>Online Payment</v>
      </c>
      <c r="O298" s="20">
        <f>INDEX(Table3[Date_of_transaction],MATCH(Table1[[#This Row],[Account Number]],Table3[Account Number],0))</f>
        <v>44417</v>
      </c>
      <c r="P298" s="19" t="str">
        <f>INDEX(Table3[Transaction Medium],MATCH(Table1[[#This Row],[Account Number]],Table3[Account Number],0))</f>
        <v>Card</v>
      </c>
    </row>
    <row r="299" spans="1:16" x14ac:dyDescent="0.25">
      <c r="A299" s="1" t="s">
        <v>851</v>
      </c>
      <c r="B299" s="2">
        <v>22535792</v>
      </c>
      <c r="C299" s="2" t="s">
        <v>124</v>
      </c>
      <c r="D299" s="4">
        <v>14025</v>
      </c>
      <c r="E299" s="1" t="s">
        <v>12</v>
      </c>
      <c r="F299" s="1" t="s">
        <v>852</v>
      </c>
      <c r="G299" s="1" t="s">
        <v>14</v>
      </c>
      <c r="H299" s="1" t="s">
        <v>853</v>
      </c>
      <c r="I299" s="1">
        <v>129873.95793152</v>
      </c>
      <c r="J299" s="1" t="s">
        <v>854</v>
      </c>
      <c r="K299" t="str">
        <f>VLOOKUP(Table1[[#This Row],[Customer_id]],Table4[],5,FALSE)</f>
        <v>Corporate</v>
      </c>
      <c r="L299" s="1" t="str">
        <f>VLOOKUP(Table1[[#This Row],[Customer_id]],Table4[],7,FALSE)</f>
        <v>295246,0728</v>
      </c>
      <c r="M299" s="1" t="e">
        <f>VLOOKUP(Table1[[#This Row],[Customer_id]],Table2[],4,FALSE)</f>
        <v>#N/A</v>
      </c>
      <c r="N299" s="1" t="str">
        <f>INDEX(Table3[Transaction type],MATCH(Table1[[#This Row],[Account Number]],Table3[Account Number],0))</f>
        <v>Money Transfer</v>
      </c>
      <c r="O299" s="20">
        <f>INDEX(Table3[Date_of_transaction],MATCH(Table1[[#This Row],[Account Number]],Table3[Account Number],0))</f>
        <v>44462</v>
      </c>
      <c r="P299" s="19" t="str">
        <f>INDEX(Table3[Transaction Medium],MATCH(Table1[[#This Row],[Account Number]],Table3[Account Number],0))</f>
        <v>Mobile</v>
      </c>
    </row>
    <row r="300" spans="1:16" x14ac:dyDescent="0.25">
      <c r="A300" s="1" t="s">
        <v>6089</v>
      </c>
      <c r="B300" s="2">
        <v>948438365</v>
      </c>
      <c r="C300" s="2" t="s">
        <v>226</v>
      </c>
      <c r="D300" s="4">
        <v>31557</v>
      </c>
      <c r="E300" s="1" t="s">
        <v>12</v>
      </c>
      <c r="F300" s="1" t="s">
        <v>598</v>
      </c>
      <c r="G300" s="1" t="s">
        <v>4084</v>
      </c>
      <c r="H300" s="1" t="s">
        <v>6090</v>
      </c>
      <c r="I300" s="1">
        <v>291940.81466550002</v>
      </c>
      <c r="J300" s="1" t="s">
        <v>6091</v>
      </c>
      <c r="K300" t="str">
        <f>VLOOKUP(Table1[[#This Row],[Customer_id]],Table4[],5,FALSE)</f>
        <v>Domiciliary</v>
      </c>
      <c r="L300" s="1" t="str">
        <f>VLOOKUP(Table1[[#This Row],[Customer_id]],Table4[],7,FALSE)</f>
        <v>81557,8624</v>
      </c>
      <c r="M300" s="1" t="e">
        <f>VLOOKUP(Table1[[#This Row],[Customer_id]],Table2[],4,FALSE)</f>
        <v>#N/A</v>
      </c>
      <c r="N300" s="1" t="str">
        <f>INDEX(Table3[Transaction type],MATCH(Table1[[#This Row],[Account Number]],Table3[Account Number],0))</f>
        <v>Cash Withdrawal</v>
      </c>
      <c r="O300" s="20">
        <f>INDEX(Table3[Date_of_transaction],MATCH(Table1[[#This Row],[Account Number]],Table3[Account Number],0))</f>
        <v>44416</v>
      </c>
      <c r="P300" s="19" t="str">
        <f>INDEX(Table3[Transaction Medium],MATCH(Table1[[#This Row],[Account Number]],Table3[Account Number],0))</f>
        <v>POS</v>
      </c>
    </row>
    <row r="301" spans="1:16" x14ac:dyDescent="0.25">
      <c r="A301" s="1" t="s">
        <v>6670</v>
      </c>
      <c r="B301" s="2">
        <v>862357043</v>
      </c>
      <c r="C301" s="2" t="s">
        <v>221</v>
      </c>
      <c r="D301" s="4">
        <v>33748.5</v>
      </c>
      <c r="E301" s="1" t="s">
        <v>12</v>
      </c>
      <c r="F301" s="1" t="s">
        <v>231</v>
      </c>
      <c r="G301" s="1" t="s">
        <v>4062</v>
      </c>
      <c r="H301" s="1" t="s">
        <v>6671</v>
      </c>
      <c r="I301" s="1">
        <v>92108.200988159995</v>
      </c>
      <c r="J301" s="1" t="s">
        <v>5958</v>
      </c>
      <c r="K301" t="str">
        <f>VLOOKUP(Table1[[#This Row],[Customer_id]],Table4[],5,FALSE)</f>
        <v>Current</v>
      </c>
      <c r="L301" s="1" t="str">
        <f>VLOOKUP(Table1[[#This Row],[Customer_id]],Table4[],7,FALSE)</f>
        <v>165191,04</v>
      </c>
      <c r="M301" s="1" t="e">
        <f>VLOOKUP(Table1[[#This Row],[Customer_id]],Table2[],4,FALSE)</f>
        <v>#N/A</v>
      </c>
      <c r="N301" s="1" t="str">
        <f>INDEX(Table3[Transaction type],MATCH(Table1[[#This Row],[Account Number]],Table3[Account Number],0))</f>
        <v>Cash Withdrawal</v>
      </c>
      <c r="O301" s="20">
        <f>INDEX(Table3[Date_of_transaction],MATCH(Table1[[#This Row],[Account Number]],Table3[Account Number],0))</f>
        <v>44601</v>
      </c>
      <c r="P301" s="19" t="str">
        <f>INDEX(Table3[Transaction Medium],MATCH(Table1[[#This Row],[Account Number]],Table3[Account Number],0))</f>
        <v>ATM</v>
      </c>
    </row>
    <row r="302" spans="1:16" x14ac:dyDescent="0.25">
      <c r="A302" s="1" t="s">
        <v>4699</v>
      </c>
      <c r="B302" s="2">
        <v>376945350</v>
      </c>
      <c r="C302" s="2" t="s">
        <v>180</v>
      </c>
      <c r="D302" s="4">
        <v>35940</v>
      </c>
      <c r="E302" s="1" t="s">
        <v>1094</v>
      </c>
      <c r="F302" s="1" t="s">
        <v>53</v>
      </c>
      <c r="G302" s="1" t="s">
        <v>4119</v>
      </c>
      <c r="H302" s="1" t="s">
        <v>4700</v>
      </c>
      <c r="I302" s="1">
        <v>393636.43690560001</v>
      </c>
      <c r="J302" s="1" t="s">
        <v>4701</v>
      </c>
      <c r="K302" t="str">
        <f>VLOOKUP(Table1[[#This Row],[Customer_id]],Table4[],5,FALSE)</f>
        <v>Joint</v>
      </c>
      <c r="L302" s="1" t="str">
        <f>VLOOKUP(Table1[[#This Row],[Customer_id]],Table4[],7,FALSE)</f>
        <v>274655,1296</v>
      </c>
      <c r="M302" s="1" t="e">
        <f>VLOOKUP(Table1[[#This Row],[Customer_id]],Table2[],4,FALSE)</f>
        <v>#N/A</v>
      </c>
      <c r="N302" s="1" t="str">
        <f>INDEX(Table3[Transaction type],MATCH(Table1[[#This Row],[Account Number]],Table3[Account Number],0))</f>
        <v>Online Payment</v>
      </c>
      <c r="O302" s="20">
        <f>INDEX(Table3[Date_of_transaction],MATCH(Table1[[#This Row],[Account Number]],Table3[Account Number],0))</f>
        <v>44332</v>
      </c>
      <c r="P302" s="19" t="str">
        <f>INDEX(Table3[Transaction Medium],MATCH(Table1[[#This Row],[Account Number]],Table3[Account Number],0))</f>
        <v>Internet Banking</v>
      </c>
    </row>
    <row r="303" spans="1:16" x14ac:dyDescent="0.25">
      <c r="A303" s="1" t="s">
        <v>6656</v>
      </c>
      <c r="B303" s="2">
        <v>857034108</v>
      </c>
      <c r="C303" s="2" t="s">
        <v>217</v>
      </c>
      <c r="D303" s="4">
        <v>38496.75</v>
      </c>
      <c r="E303" s="1" t="s">
        <v>12</v>
      </c>
      <c r="F303" s="1" t="s">
        <v>282</v>
      </c>
      <c r="G303" s="1" t="s">
        <v>4084</v>
      </c>
      <c r="H303" s="1" t="s">
        <v>6657</v>
      </c>
      <c r="I303" s="1">
        <v>134086.08153600001</v>
      </c>
      <c r="J303" s="1" t="s">
        <v>6658</v>
      </c>
      <c r="K303" t="str">
        <f>VLOOKUP(Table1[[#This Row],[Customer_id]],Table4[],5,FALSE)</f>
        <v>Savings</v>
      </c>
      <c r="L303" s="1" t="str">
        <f>VLOOKUP(Table1[[#This Row],[Customer_id]],Table4[],7,FALSE)</f>
        <v>308772,0192</v>
      </c>
      <c r="M303" s="1" t="e">
        <f>VLOOKUP(Table1[[#This Row],[Customer_id]],Table2[],4,FALSE)</f>
        <v>#N/A</v>
      </c>
      <c r="N303" s="1" t="str">
        <f>INDEX(Table3[Transaction type],MATCH(Table1[[#This Row],[Account Number]],Table3[Account Number],0))</f>
        <v>Cash Withdrawal</v>
      </c>
      <c r="O303" s="20">
        <f>INDEX(Table3[Date_of_transaction],MATCH(Table1[[#This Row],[Account Number]],Table3[Account Number],0))</f>
        <v>44476</v>
      </c>
      <c r="P303" s="19" t="str">
        <f>INDEX(Table3[Transaction Medium],MATCH(Table1[[#This Row],[Account Number]],Table3[Account Number],0))</f>
        <v>POS</v>
      </c>
    </row>
    <row r="304" spans="1:16" x14ac:dyDescent="0.25">
      <c r="A304" s="1" t="s">
        <v>5094</v>
      </c>
      <c r="B304" s="2">
        <v>254730333</v>
      </c>
      <c r="C304" s="2" t="s">
        <v>573</v>
      </c>
      <c r="D304" s="4">
        <v>26808.75</v>
      </c>
      <c r="E304" s="1" t="s">
        <v>1094</v>
      </c>
      <c r="F304" s="1" t="s">
        <v>430</v>
      </c>
      <c r="G304" s="1" t="s">
        <v>4088</v>
      </c>
      <c r="H304" s="1" t="s">
        <v>5095</v>
      </c>
      <c r="I304" s="1">
        <v>193503.04256448001</v>
      </c>
      <c r="J304" s="1" t="s">
        <v>5096</v>
      </c>
      <c r="K304" t="str">
        <f>VLOOKUP(Table1[[#This Row],[Customer_id]],Table4[],5,FALSE)</f>
        <v>Savings</v>
      </c>
      <c r="L304" s="1" t="str">
        <f>VLOOKUP(Table1[[#This Row],[Customer_id]],Table4[],7,FALSE)</f>
        <v>112479,913</v>
      </c>
      <c r="M304" s="1" t="e">
        <f>VLOOKUP(Table1[[#This Row],[Customer_id]],Table2[],4,FALSE)</f>
        <v>#N/A</v>
      </c>
      <c r="N304" s="1" t="str">
        <f>INDEX(Table3[Transaction type],MATCH(Table1[[#This Row],[Account Number]],Table3[Account Number],0))</f>
        <v>Money Transfer</v>
      </c>
      <c r="O304" s="20">
        <f>INDEX(Table3[Date_of_transaction],MATCH(Table1[[#This Row],[Account Number]],Table3[Account Number],0))</f>
        <v>44204</v>
      </c>
      <c r="P304" s="19" t="str">
        <f>INDEX(Table3[Transaction Medium],MATCH(Table1[[#This Row],[Account Number]],Table3[Account Number],0))</f>
        <v>ATM</v>
      </c>
    </row>
    <row r="305" spans="1:16" x14ac:dyDescent="0.25">
      <c r="A305" s="1" t="s">
        <v>8379</v>
      </c>
      <c r="B305" s="2">
        <v>812368688</v>
      </c>
      <c r="C305" s="2" t="s">
        <v>162</v>
      </c>
      <c r="D305" s="4">
        <v>15851.25</v>
      </c>
      <c r="E305" s="1" t="s">
        <v>12</v>
      </c>
      <c r="F305" s="1" t="s">
        <v>68</v>
      </c>
      <c r="G305" s="1" t="s">
        <v>2773</v>
      </c>
      <c r="H305" s="1" t="s">
        <v>8380</v>
      </c>
      <c r="I305" s="1">
        <v>336297.12676845997</v>
      </c>
      <c r="J305" s="1" t="s">
        <v>8381</v>
      </c>
      <c r="K305" t="str">
        <f>VLOOKUP(Table1[[#This Row],[Customer_id]],Table4[],5,FALSE)</f>
        <v>Savings</v>
      </c>
      <c r="L305" s="1" t="str">
        <f>VLOOKUP(Table1[[#This Row],[Customer_id]],Table4[],7,FALSE)</f>
        <v>168014,1825</v>
      </c>
      <c r="M305" s="1" t="e">
        <f>VLOOKUP(Table1[[#This Row],[Customer_id]],Table2[],4,FALSE)</f>
        <v>#N/A</v>
      </c>
      <c r="N305" s="1" t="str">
        <f>INDEX(Table3[Transaction type],MATCH(Table1[[#This Row],[Account Number]],Table3[Account Number],0))</f>
        <v>Cash Withdrawal</v>
      </c>
      <c r="O305" s="20">
        <f>INDEX(Table3[Date_of_transaction],MATCH(Table1[[#This Row],[Account Number]],Table3[Account Number],0))</f>
        <v>44424</v>
      </c>
      <c r="P305" s="19" t="str">
        <f>INDEX(Table3[Transaction Medium],MATCH(Table1[[#This Row],[Account Number]],Table3[Account Number],0))</f>
        <v>ATM</v>
      </c>
    </row>
    <row r="306" spans="1:16" x14ac:dyDescent="0.25">
      <c r="A306" s="1" t="s">
        <v>5843</v>
      </c>
      <c r="B306" s="2">
        <v>253498368</v>
      </c>
      <c r="C306" s="2" t="s">
        <v>862</v>
      </c>
      <c r="D306" s="4">
        <v>24617.25</v>
      </c>
      <c r="E306" s="1" t="s">
        <v>1094</v>
      </c>
      <c r="F306" s="1" t="s">
        <v>1336</v>
      </c>
      <c r="G306" s="1" t="s">
        <v>4095</v>
      </c>
      <c r="H306" s="1" t="s">
        <v>5844</v>
      </c>
      <c r="I306" s="1">
        <v>71284.155540000007</v>
      </c>
      <c r="J306" s="1" t="s">
        <v>5845</v>
      </c>
      <c r="K306" t="str">
        <f>VLOOKUP(Table1[[#This Row],[Customer_id]],Table4[],5,FALSE)</f>
        <v>Savings</v>
      </c>
      <c r="L306" s="1" t="str">
        <f>VLOOKUP(Table1[[#This Row],[Customer_id]],Table4[],7,FALSE)</f>
        <v>165872,6424</v>
      </c>
      <c r="M306" s="1" t="e">
        <f>VLOOKUP(Table1[[#This Row],[Customer_id]],Table2[],4,FALSE)</f>
        <v>#N/A</v>
      </c>
      <c r="N306" s="1" t="str">
        <f>INDEX(Table3[Transaction type],MATCH(Table1[[#This Row],[Account Number]],Table3[Account Number],0))</f>
        <v>Money Deposit</v>
      </c>
      <c r="O306" s="20">
        <f>INDEX(Table3[Date_of_transaction],MATCH(Table1[[#This Row],[Account Number]],Table3[Account Number],0))</f>
        <v>44309</v>
      </c>
      <c r="P306" s="19" t="str">
        <f>INDEX(Table3[Transaction Medium],MATCH(Table1[[#This Row],[Account Number]],Table3[Account Number],0))</f>
        <v>Bank</v>
      </c>
    </row>
    <row r="307" spans="1:16" x14ac:dyDescent="0.25">
      <c r="A307" s="1" t="s">
        <v>8532</v>
      </c>
      <c r="B307" s="2">
        <v>291292071</v>
      </c>
      <c r="C307" s="2" t="s">
        <v>498</v>
      </c>
      <c r="D307" s="4">
        <v>37766.25</v>
      </c>
      <c r="E307" s="1" t="s">
        <v>12</v>
      </c>
      <c r="F307" s="1" t="s">
        <v>1400</v>
      </c>
      <c r="G307" s="1" t="s">
        <v>2773</v>
      </c>
      <c r="H307" s="1" t="s">
        <v>8533</v>
      </c>
      <c r="I307" s="1">
        <v>115934.0217984</v>
      </c>
      <c r="J307" s="1" t="s">
        <v>8534</v>
      </c>
      <c r="K307" t="str">
        <f>VLOOKUP(Table1[[#This Row],[Customer_id]],Table4[],5,FALSE)</f>
        <v>Fixed Deposit</v>
      </c>
      <c r="L307" s="1" t="str">
        <f>VLOOKUP(Table1[[#This Row],[Customer_id]],Table4[],7,FALSE)</f>
        <v>296441,0712</v>
      </c>
      <c r="M307" s="1" t="e">
        <f>VLOOKUP(Table1[[#This Row],[Customer_id]],Table2[],4,FALSE)</f>
        <v>#N/A</v>
      </c>
      <c r="N307" s="1" t="str">
        <f>INDEX(Table3[Transaction type],MATCH(Table1[[#This Row],[Account Number]],Table3[Account Number],0))</f>
        <v>Cash Withdrawal</v>
      </c>
      <c r="O307" s="20">
        <f>INDEX(Table3[Date_of_transaction],MATCH(Table1[[#This Row],[Account Number]],Table3[Account Number],0))</f>
        <v>44673</v>
      </c>
      <c r="P307" s="19" t="str">
        <f>INDEX(Table3[Transaction Medium],MATCH(Table1[[#This Row],[Account Number]],Table3[Account Number],0))</f>
        <v>POS</v>
      </c>
    </row>
    <row r="308" spans="1:16" x14ac:dyDescent="0.25">
      <c r="A308" s="1" t="s">
        <v>8424</v>
      </c>
      <c r="B308" s="2">
        <v>817900012</v>
      </c>
      <c r="C308" s="2" t="s">
        <v>245</v>
      </c>
      <c r="D308" s="4">
        <v>19503.75</v>
      </c>
      <c r="E308" s="1" t="s">
        <v>12</v>
      </c>
      <c r="F308" s="1" t="s">
        <v>763</v>
      </c>
      <c r="G308" s="1" t="s">
        <v>2773</v>
      </c>
      <c r="H308" s="1" t="s">
        <v>8425</v>
      </c>
      <c r="I308" s="1">
        <v>371746.42936431</v>
      </c>
      <c r="J308" s="1" t="s">
        <v>8426</v>
      </c>
      <c r="K308" t="str">
        <f>VLOOKUP(Table1[[#This Row],[Customer_id]],Table4[],5,FALSE)</f>
        <v>Current</v>
      </c>
      <c r="L308" s="1" t="str">
        <f>VLOOKUP(Table1[[#This Row],[Customer_id]],Table4[],7,FALSE)</f>
        <v>96390,06</v>
      </c>
      <c r="M308" s="1" t="e">
        <f>VLOOKUP(Table1[[#This Row],[Customer_id]],Table2[],4,FALSE)</f>
        <v>#N/A</v>
      </c>
      <c r="N308" s="1" t="str">
        <f>INDEX(Table3[Transaction type],MATCH(Table1[[#This Row],[Account Number]],Table3[Account Number],0))</f>
        <v>Online Payment</v>
      </c>
      <c r="O308" s="20">
        <f>INDEX(Table3[Date_of_transaction],MATCH(Table1[[#This Row],[Account Number]],Table3[Account Number],0))</f>
        <v>44582</v>
      </c>
      <c r="P308" s="19" t="str">
        <f>INDEX(Table3[Transaction Medium],MATCH(Table1[[#This Row],[Account Number]],Table3[Account Number],0))</f>
        <v>Mobile</v>
      </c>
    </row>
    <row r="309" spans="1:16" x14ac:dyDescent="0.25">
      <c r="A309" s="1" t="s">
        <v>4312</v>
      </c>
      <c r="B309" s="2">
        <v>574446287</v>
      </c>
      <c r="C309" s="2" t="s">
        <v>309</v>
      </c>
      <c r="D309" s="4">
        <v>27904.5</v>
      </c>
      <c r="E309" s="1" t="s">
        <v>1094</v>
      </c>
      <c r="F309" s="1" t="s">
        <v>102</v>
      </c>
      <c r="G309" s="1" t="s">
        <v>4066</v>
      </c>
      <c r="H309" s="1" t="s">
        <v>4313</v>
      </c>
      <c r="I309" s="1">
        <v>99435.441748719997</v>
      </c>
      <c r="J309" s="1" t="s">
        <v>4314</v>
      </c>
      <c r="K309" t="str">
        <f>VLOOKUP(Table1[[#This Row],[Customer_id]],Table4[],5,FALSE)</f>
        <v>Domiciliary</v>
      </c>
      <c r="L309" s="1" t="str">
        <f>VLOOKUP(Table1[[#This Row],[Customer_id]],Table4[],7,FALSE)</f>
        <v>265344,066</v>
      </c>
      <c r="M309" s="1" t="e">
        <f>VLOOKUP(Table1[[#This Row],[Customer_id]],Table2[],4,FALSE)</f>
        <v>#N/A</v>
      </c>
      <c r="N309" s="1" t="str">
        <f>INDEX(Table3[Transaction type],MATCH(Table1[[#This Row],[Account Number]],Table3[Account Number],0))</f>
        <v>Money Transfer</v>
      </c>
      <c r="O309" s="20">
        <f>INDEX(Table3[Date_of_transaction],MATCH(Table1[[#This Row],[Account Number]],Table3[Account Number],0))</f>
        <v>44286</v>
      </c>
      <c r="P309" s="19" t="str">
        <f>INDEX(Table3[Transaction Medium],MATCH(Table1[[#This Row],[Account Number]],Table3[Account Number],0))</f>
        <v>Mobile</v>
      </c>
    </row>
    <row r="310" spans="1:16" x14ac:dyDescent="0.25">
      <c r="A310" s="1" t="s">
        <v>7336</v>
      </c>
      <c r="B310" s="2">
        <v>844864530</v>
      </c>
      <c r="C310" s="2" t="s">
        <v>357</v>
      </c>
      <c r="D310" s="4">
        <v>35209.5</v>
      </c>
      <c r="E310" s="1" t="s">
        <v>12</v>
      </c>
      <c r="F310" s="1" t="s">
        <v>48</v>
      </c>
      <c r="G310" s="1" t="s">
        <v>4058</v>
      </c>
      <c r="H310" s="1" t="s">
        <v>7337</v>
      </c>
      <c r="I310" s="1">
        <v>87412.355576700094</v>
      </c>
      <c r="J310" s="1" t="s">
        <v>7338</v>
      </c>
      <c r="K310" t="str">
        <f>VLOOKUP(Table1[[#This Row],[Customer_id]],Table4[],5,FALSE)</f>
        <v>Corporate</v>
      </c>
      <c r="L310" s="1" t="str">
        <f>VLOOKUP(Table1[[#This Row],[Customer_id]],Table4[],7,FALSE)</f>
        <v>348995,0772</v>
      </c>
      <c r="M310" s="1" t="e">
        <f>VLOOKUP(Table1[[#This Row],[Customer_id]],Table2[],4,FALSE)</f>
        <v>#N/A</v>
      </c>
      <c r="N310" s="1" t="str">
        <f>INDEX(Table3[Transaction type],MATCH(Table1[[#This Row],[Account Number]],Table3[Account Number],0))</f>
        <v>Money Transfer</v>
      </c>
      <c r="O310" s="20">
        <f>INDEX(Table3[Date_of_transaction],MATCH(Table1[[#This Row],[Account Number]],Table3[Account Number],0))</f>
        <v>44451</v>
      </c>
      <c r="P310" s="19" t="str">
        <f>INDEX(Table3[Transaction Medium],MATCH(Table1[[#This Row],[Account Number]],Table3[Account Number],0))</f>
        <v>Bank</v>
      </c>
    </row>
    <row r="311" spans="1:16" x14ac:dyDescent="0.25">
      <c r="A311" s="1" t="s">
        <v>9107</v>
      </c>
      <c r="B311" s="2">
        <v>585230250</v>
      </c>
      <c r="C311" s="2" t="s">
        <v>470</v>
      </c>
      <c r="D311" s="8">
        <v>38049.25</v>
      </c>
      <c r="E311" s="1" t="str">
        <f ca="1">CHOOSE(RANDBETWEEN(1, 2), "Male","Female")</f>
        <v>Male</v>
      </c>
      <c r="F311" s="1" t="str">
        <f ca="1">CHOOSE(RANDBETWEEN(1, 5), "Farmer","Tailor","Student","Professor","Welder")</f>
        <v>Welder</v>
      </c>
      <c r="G311" s="1" t="str">
        <f ca="1">CHOOSE(RANDBETWEEN(1, 22), "Kano","Kwara","Imo","Lagos","Adamawa","Delta","Sokoto","Oyo","Osun","Abia","Cross River","Kaduna","Plateau","River","Abuja","Kogi","Edo","Anambra","Bayelsa","Benue","Ogun","Enugu")</f>
        <v>Adamawa</v>
      </c>
      <c r="H311" s="9" t="s">
        <v>9108</v>
      </c>
      <c r="I311" s="9">
        <v>664850.51298486791</v>
      </c>
      <c r="J311" t="s">
        <v>9109</v>
      </c>
      <c r="K311" t="str">
        <f>VLOOKUP(Table1[[#This Row],[Customer_id]],Table4[],5,FALSE)</f>
        <v>Current</v>
      </c>
      <c r="L311" s="1" t="str">
        <f>VLOOKUP(Table1[[#This Row],[Customer_id]],Table4[],7,FALSE)</f>
        <v>96691,35</v>
      </c>
      <c r="M311" s="1" t="e">
        <f>VLOOKUP(Table1[[#This Row],[Customer_id]],Table2[],4,FALSE)</f>
        <v>#N/A</v>
      </c>
      <c r="N311" s="1" t="str">
        <f>INDEX(Table3[Transaction type],MATCH(Table1[[#This Row],[Account Number]],Table3[Account Number],0))</f>
        <v>Money Transfer</v>
      </c>
      <c r="O311" s="20">
        <f>INDEX(Table3[Date_of_transaction],MATCH(Table1[[#This Row],[Account Number]],Table3[Account Number],0))</f>
        <v>44354</v>
      </c>
      <c r="P311" s="19" t="str">
        <f>INDEX(Table3[Transaction Medium],MATCH(Table1[[#This Row],[Account Number]],Table3[Account Number],0))</f>
        <v>Mobile</v>
      </c>
    </row>
    <row r="312" spans="1:16" x14ac:dyDescent="0.25">
      <c r="A312" s="1" t="s">
        <v>3409</v>
      </c>
      <c r="B312" s="2">
        <v>925626195</v>
      </c>
      <c r="C312" s="2" t="s">
        <v>606</v>
      </c>
      <c r="D312" s="4">
        <v>23886.75</v>
      </c>
      <c r="E312" s="1" t="s">
        <v>1094</v>
      </c>
      <c r="F312" s="1" t="s">
        <v>395</v>
      </c>
      <c r="G312" s="1" t="s">
        <v>3331</v>
      </c>
      <c r="H312" s="1" t="s">
        <v>3410</v>
      </c>
      <c r="I312" s="1">
        <v>164360.76516288001</v>
      </c>
      <c r="J312" s="1" t="s">
        <v>3411</v>
      </c>
      <c r="K312" t="str">
        <f>VLOOKUP(Table1[[#This Row],[Customer_id]],Table4[],5,FALSE)</f>
        <v>Savings</v>
      </c>
      <c r="L312" s="1" t="str">
        <f>VLOOKUP(Table1[[#This Row],[Customer_id]],Table4[],7,FALSE)</f>
        <v>16653,9672</v>
      </c>
      <c r="M312" s="1" t="e">
        <f>VLOOKUP(Table1[[#This Row],[Customer_id]],Table2[],4,FALSE)</f>
        <v>#N/A</v>
      </c>
      <c r="N312" s="1" t="str">
        <f>INDEX(Table3[Transaction type],MATCH(Table1[[#This Row],[Account Number]],Table3[Account Number],0))</f>
        <v>Money Deposit</v>
      </c>
      <c r="O312" s="20">
        <f>INDEX(Table3[Date_of_transaction],MATCH(Table1[[#This Row],[Account Number]],Table3[Account Number],0))</f>
        <v>44512</v>
      </c>
      <c r="P312" s="19" t="str">
        <f>INDEX(Table3[Transaction Medium],MATCH(Table1[[#This Row],[Account Number]],Table3[Account Number],0))</f>
        <v>Bank</v>
      </c>
    </row>
    <row r="313" spans="1:16" x14ac:dyDescent="0.25">
      <c r="A313" s="1" t="s">
        <v>609</v>
      </c>
      <c r="B313" s="2">
        <v>116154779</v>
      </c>
      <c r="C313" s="2" t="s">
        <v>348</v>
      </c>
      <c r="D313" s="4">
        <v>28635</v>
      </c>
      <c r="E313" s="1" t="s">
        <v>12</v>
      </c>
      <c r="F313" s="1" t="s">
        <v>610</v>
      </c>
      <c r="G313" s="1" t="s">
        <v>14</v>
      </c>
      <c r="H313" s="1" t="s">
        <v>611</v>
      </c>
      <c r="I313" s="1">
        <v>333601.11654583999</v>
      </c>
      <c r="J313" s="1" t="s">
        <v>612</v>
      </c>
      <c r="K313" t="str">
        <f>VLOOKUP(Table1[[#This Row],[Customer_id]],Table4[],5,FALSE)</f>
        <v>Joint</v>
      </c>
      <c r="L313" s="1" t="str">
        <f>VLOOKUP(Table1[[#This Row],[Customer_id]],Table4[],7,FALSE)</f>
        <v>76587,3024</v>
      </c>
      <c r="M313" s="1" t="e">
        <f>VLOOKUP(Table1[[#This Row],[Customer_id]],Table2[],4,FALSE)</f>
        <v>#N/A</v>
      </c>
      <c r="N313" s="1" t="str">
        <f>INDEX(Table3[Transaction type],MATCH(Table1[[#This Row],[Account Number]],Table3[Account Number],0))</f>
        <v>Money Transfer</v>
      </c>
      <c r="O313" s="20">
        <f>INDEX(Table3[Date_of_transaction],MATCH(Table1[[#This Row],[Account Number]],Table3[Account Number],0))</f>
        <v>44431</v>
      </c>
      <c r="P313" s="19" t="str">
        <f>INDEX(Table3[Transaction Medium],MATCH(Table1[[#This Row],[Account Number]],Table3[Account Number],0))</f>
        <v>Bank</v>
      </c>
    </row>
    <row r="314" spans="1:16" x14ac:dyDescent="0.25">
      <c r="A314" s="1" t="s">
        <v>3016</v>
      </c>
      <c r="B314" s="2">
        <v>62664000</v>
      </c>
      <c r="C314" s="2" t="s">
        <v>889</v>
      </c>
      <c r="D314" s="4">
        <v>30096</v>
      </c>
      <c r="E314" s="1" t="s">
        <v>1094</v>
      </c>
      <c r="F314" s="1" t="s">
        <v>366</v>
      </c>
      <c r="G314" s="1" t="s">
        <v>2773</v>
      </c>
      <c r="H314" s="1" t="s">
        <v>3017</v>
      </c>
      <c r="I314" s="1">
        <v>233046.96092652</v>
      </c>
      <c r="J314" s="1" t="s">
        <v>258</v>
      </c>
      <c r="K314" t="str">
        <f>VLOOKUP(Table1[[#This Row],[Customer_id]],Table4[],5,FALSE)</f>
        <v>Current</v>
      </c>
      <c r="L314" s="1" t="str">
        <f>VLOOKUP(Table1[[#This Row],[Customer_id]],Table4[],7,FALSE)</f>
        <v>21844,0625</v>
      </c>
      <c r="M314" s="1" t="e">
        <f>VLOOKUP(Table1[[#This Row],[Customer_id]],Table2[],4,FALSE)</f>
        <v>#N/A</v>
      </c>
      <c r="N314" s="1" t="str">
        <f>INDEX(Table3[Transaction type],MATCH(Table1[[#This Row],[Account Number]],Table3[Account Number],0))</f>
        <v>Online Payment</v>
      </c>
      <c r="O314" s="20">
        <f>INDEX(Table3[Date_of_transaction],MATCH(Table1[[#This Row],[Account Number]],Table3[Account Number],0))</f>
        <v>44593</v>
      </c>
      <c r="P314" s="19" t="str">
        <f>INDEX(Table3[Transaction Medium],MATCH(Table1[[#This Row],[Account Number]],Table3[Account Number],0))</f>
        <v>Card</v>
      </c>
    </row>
    <row r="315" spans="1:16" x14ac:dyDescent="0.25">
      <c r="A315" s="1" t="s">
        <v>8010</v>
      </c>
      <c r="B315" s="2">
        <v>609838793</v>
      </c>
      <c r="C315" s="2" t="s">
        <v>606</v>
      </c>
      <c r="D315" s="4">
        <v>23886.75</v>
      </c>
      <c r="E315" s="1" t="s">
        <v>12</v>
      </c>
      <c r="F315" s="1" t="s">
        <v>523</v>
      </c>
      <c r="G315" s="1" t="s">
        <v>3583</v>
      </c>
      <c r="H315" s="1" t="s">
        <v>8011</v>
      </c>
      <c r="I315" s="1">
        <v>183123.64768319999</v>
      </c>
      <c r="J315" s="1" t="s">
        <v>8012</v>
      </c>
      <c r="K315" t="str">
        <f>VLOOKUP(Table1[[#This Row],[Customer_id]],Table4[],5,FALSE)</f>
        <v>Domiciliary</v>
      </c>
      <c r="L315" s="1" t="str">
        <f>VLOOKUP(Table1[[#This Row],[Customer_id]],Table4[],7,FALSE)</f>
        <v>256845,42</v>
      </c>
      <c r="M315" s="1" t="e">
        <f>VLOOKUP(Table1[[#This Row],[Customer_id]],Table2[],4,FALSE)</f>
        <v>#N/A</v>
      </c>
      <c r="N315" s="1" t="str">
        <f>INDEX(Table3[Transaction type],MATCH(Table1[[#This Row],[Account Number]],Table3[Account Number],0))</f>
        <v>Cash Withdrawal</v>
      </c>
      <c r="O315" s="20">
        <f>INDEX(Table3[Date_of_transaction],MATCH(Table1[[#This Row],[Account Number]],Table3[Account Number],0))</f>
        <v>44539</v>
      </c>
      <c r="P315" s="19" t="str">
        <f>INDEX(Table3[Transaction Medium],MATCH(Table1[[#This Row],[Account Number]],Table3[Account Number],0))</f>
        <v>ATM</v>
      </c>
    </row>
    <row r="316" spans="1:16" x14ac:dyDescent="0.25">
      <c r="A316" s="1" t="s">
        <v>4196</v>
      </c>
      <c r="B316" s="2">
        <v>208888660</v>
      </c>
      <c r="C316" s="2" t="s">
        <v>52</v>
      </c>
      <c r="D316" s="4">
        <v>20234.25</v>
      </c>
      <c r="E316" s="1" t="s">
        <v>1094</v>
      </c>
      <c r="F316" s="1" t="s">
        <v>610</v>
      </c>
      <c r="G316" s="1" t="s">
        <v>4105</v>
      </c>
      <c r="H316" s="1" t="s">
        <v>4197</v>
      </c>
      <c r="I316" s="1">
        <v>313159.77692999999</v>
      </c>
      <c r="J316" s="1" t="s">
        <v>4198</v>
      </c>
      <c r="K316" t="str">
        <f>VLOOKUP(Table1[[#This Row],[Customer_id]],Table4[],5,FALSE)</f>
        <v>Joint</v>
      </c>
      <c r="L316" s="1" t="str">
        <f>VLOOKUP(Table1[[#This Row],[Customer_id]],Table4[],7,FALSE)</f>
        <v>110953,7754</v>
      </c>
      <c r="M316" s="1" t="e">
        <f>VLOOKUP(Table1[[#This Row],[Customer_id]],Table2[],4,FALSE)</f>
        <v>#N/A</v>
      </c>
      <c r="N316" s="1" t="str">
        <f>INDEX(Table3[Transaction type],MATCH(Table1[[#This Row],[Account Number]],Table3[Account Number],0))</f>
        <v>Money Transfer</v>
      </c>
      <c r="O316" s="20">
        <f>INDEX(Table3[Date_of_transaction],MATCH(Table1[[#This Row],[Account Number]],Table3[Account Number],0))</f>
        <v>44230</v>
      </c>
      <c r="P316" s="19" t="str">
        <f>INDEX(Table3[Transaction Medium],MATCH(Table1[[#This Row],[Account Number]],Table3[Account Number],0))</f>
        <v>Internet Banking</v>
      </c>
    </row>
    <row r="317" spans="1:16" x14ac:dyDescent="0.25">
      <c r="A317" s="1" t="s">
        <v>880</v>
      </c>
      <c r="B317" s="2">
        <v>901216031</v>
      </c>
      <c r="C317" s="2" t="s">
        <v>452</v>
      </c>
      <c r="D317" s="4">
        <v>26078.25</v>
      </c>
      <c r="E317" s="1" t="s">
        <v>12</v>
      </c>
      <c r="F317" s="1" t="s">
        <v>881</v>
      </c>
      <c r="G317" s="1" t="s">
        <v>14</v>
      </c>
      <c r="H317" s="1" t="s">
        <v>882</v>
      </c>
      <c r="I317" s="1">
        <v>269335.38471840002</v>
      </c>
      <c r="J317" s="1" t="s">
        <v>883</v>
      </c>
      <c r="K317" t="str">
        <f>VLOOKUP(Table1[[#This Row],[Customer_id]],Table4[],5,FALSE)</f>
        <v>Current</v>
      </c>
      <c r="L317" s="1" t="str">
        <f>VLOOKUP(Table1[[#This Row],[Customer_id]],Table4[],7,FALSE)</f>
        <v>143170,1856</v>
      </c>
      <c r="M317" s="1" t="e">
        <f>VLOOKUP(Table1[[#This Row],[Customer_id]],Table2[],4,FALSE)</f>
        <v>#N/A</v>
      </c>
      <c r="N317" s="1" t="str">
        <f>INDEX(Table3[Transaction type],MATCH(Table1[[#This Row],[Account Number]],Table3[Account Number],0))</f>
        <v>Online Payment</v>
      </c>
      <c r="O317" s="20">
        <f>INDEX(Table3[Date_of_transaction],MATCH(Table1[[#This Row],[Account Number]],Table3[Account Number],0))</f>
        <v>44352</v>
      </c>
      <c r="P317" s="19" t="str">
        <f>INDEX(Table3[Transaction Medium],MATCH(Table1[[#This Row],[Account Number]],Table3[Account Number],0))</f>
        <v>Card</v>
      </c>
    </row>
    <row r="318" spans="1:16" x14ac:dyDescent="0.25">
      <c r="A318" s="1" t="s">
        <v>3823</v>
      </c>
      <c r="B318" s="2">
        <v>35748373</v>
      </c>
      <c r="C318" s="2" t="s">
        <v>869</v>
      </c>
      <c r="D318" s="4">
        <v>17312.25</v>
      </c>
      <c r="E318" s="1" t="s">
        <v>1094</v>
      </c>
      <c r="F318" s="1" t="s">
        <v>39</v>
      </c>
      <c r="G318" s="1" t="s">
        <v>3820</v>
      </c>
      <c r="H318" s="1" t="s">
        <v>3824</v>
      </c>
      <c r="I318" s="1">
        <v>319668.23468160001</v>
      </c>
      <c r="J318" s="1" t="s">
        <v>3825</v>
      </c>
      <c r="K318" t="str">
        <f>VLOOKUP(Table1[[#This Row],[Customer_id]],Table4[],5,FALSE)</f>
        <v>Domiciliary</v>
      </c>
      <c r="L318" s="1" t="str">
        <f>VLOOKUP(Table1[[#This Row],[Customer_id]],Table4[],7,FALSE)</f>
        <v>87521,3856</v>
      </c>
      <c r="M318" s="1" t="e">
        <f>VLOOKUP(Table1[[#This Row],[Customer_id]],Table2[],4,FALSE)</f>
        <v>#N/A</v>
      </c>
      <c r="N318" s="1" t="str">
        <f>INDEX(Table3[Transaction type],MATCH(Table1[[#This Row],[Account Number]],Table3[Account Number],0))</f>
        <v>Online Payment</v>
      </c>
      <c r="O318" s="20">
        <f>INDEX(Table3[Date_of_transaction],MATCH(Table1[[#This Row],[Account Number]],Table3[Account Number],0))</f>
        <v>44562</v>
      </c>
      <c r="P318" s="19" t="str">
        <f>INDEX(Table3[Transaction Medium],MATCH(Table1[[#This Row],[Account Number]],Table3[Account Number],0))</f>
        <v>Mobile</v>
      </c>
    </row>
    <row r="319" spans="1:16" x14ac:dyDescent="0.25">
      <c r="A319" s="1" t="s">
        <v>6474</v>
      </c>
      <c r="B319" s="2">
        <v>652428018</v>
      </c>
      <c r="C319" s="2" t="s">
        <v>154</v>
      </c>
      <c r="D319" s="4">
        <v>29730.75</v>
      </c>
      <c r="E319" s="1" t="s">
        <v>12</v>
      </c>
      <c r="F319" s="1" t="s">
        <v>1277</v>
      </c>
      <c r="G319" s="1" t="s">
        <v>4112</v>
      </c>
      <c r="H319" s="1" t="s">
        <v>6475</v>
      </c>
      <c r="I319" s="1">
        <v>7799.7391416</v>
      </c>
      <c r="J319" s="1" t="s">
        <v>6476</v>
      </c>
      <c r="K319" t="str">
        <f>VLOOKUP(Table1[[#This Row],[Customer_id]],Table4[],5,FALSE)</f>
        <v>Savings</v>
      </c>
      <c r="L319" s="1" t="str">
        <f>VLOOKUP(Table1[[#This Row],[Customer_id]],Table4[],7,FALSE)</f>
        <v>189742,7686</v>
      </c>
      <c r="M319" s="1" t="str">
        <f>VLOOKUP(Table1[[#This Row],[Customer_id]],Table2[],4,FALSE)</f>
        <v>N1936000094</v>
      </c>
      <c r="N319" s="1" t="str">
        <f>INDEX(Table3[Transaction type],MATCH(Table1[[#This Row],[Account Number]],Table3[Account Number],0))</f>
        <v>Loan Payment</v>
      </c>
      <c r="O319" s="20">
        <f>INDEX(Table3[Date_of_transaction],MATCH(Table1[[#This Row],[Account Number]],Table3[Account Number],0))</f>
        <v>44500</v>
      </c>
      <c r="P319" s="19" t="str">
        <f>INDEX(Table3[Transaction Medium],MATCH(Table1[[#This Row],[Account Number]],Table3[Account Number],0))</f>
        <v>AFT</v>
      </c>
    </row>
    <row r="320" spans="1:16" x14ac:dyDescent="0.25">
      <c r="A320" s="1" t="s">
        <v>6180</v>
      </c>
      <c r="B320" s="2">
        <v>969541331</v>
      </c>
      <c r="C320" s="2" t="s">
        <v>661</v>
      </c>
      <c r="D320" s="4">
        <v>16216.5</v>
      </c>
      <c r="E320" s="1" t="s">
        <v>12</v>
      </c>
      <c r="F320" s="1" t="s">
        <v>241</v>
      </c>
      <c r="G320" s="1" t="s">
        <v>4099</v>
      </c>
      <c r="H320" s="1" t="s">
        <v>6181</v>
      </c>
      <c r="I320" s="1">
        <v>115946.06600192</v>
      </c>
      <c r="J320" s="1" t="s">
        <v>6182</v>
      </c>
      <c r="K320" t="str">
        <f>VLOOKUP(Table1[[#This Row],[Customer_id]],Table4[],5,FALSE)</f>
        <v>Corporate</v>
      </c>
      <c r="L320" s="1" t="str">
        <f>VLOOKUP(Table1[[#This Row],[Customer_id]],Table4[],7,FALSE)</f>
        <v>46662,9632</v>
      </c>
      <c r="M320" s="1" t="e">
        <f>VLOOKUP(Table1[[#This Row],[Customer_id]],Table2[],4,FALSE)</f>
        <v>#N/A</v>
      </c>
      <c r="N320" s="1" t="str">
        <f>INDEX(Table3[Transaction type],MATCH(Table1[[#This Row],[Account Number]],Table3[Account Number],0))</f>
        <v>Money Transfer</v>
      </c>
      <c r="O320" s="20">
        <f>INDEX(Table3[Date_of_transaction],MATCH(Table1[[#This Row],[Account Number]],Table3[Account Number],0))</f>
        <v>44298</v>
      </c>
      <c r="P320" s="19" t="str">
        <f>INDEX(Table3[Transaction Medium],MATCH(Table1[[#This Row],[Account Number]],Table3[Account Number],0))</f>
        <v>Internet Banking</v>
      </c>
    </row>
    <row r="321" spans="1:16" x14ac:dyDescent="0.25">
      <c r="A321" s="1" t="s">
        <v>343</v>
      </c>
      <c r="B321" s="2">
        <v>164760475</v>
      </c>
      <c r="C321" s="2" t="s">
        <v>154</v>
      </c>
      <c r="D321" s="4">
        <v>29730.75</v>
      </c>
      <c r="E321" s="1" t="s">
        <v>12</v>
      </c>
      <c r="F321" s="1" t="s">
        <v>344</v>
      </c>
      <c r="G321" s="1" t="s">
        <v>14</v>
      </c>
      <c r="H321" s="1" t="s">
        <v>345</v>
      </c>
      <c r="I321" s="1">
        <v>178223.0653896</v>
      </c>
      <c r="J321" s="1" t="s">
        <v>346</v>
      </c>
      <c r="K321" t="str">
        <f>VLOOKUP(Table1[[#This Row],[Customer_id]],Table4[],5,FALSE)</f>
        <v>Domiciliary</v>
      </c>
      <c r="L321" s="1" t="str">
        <f>VLOOKUP(Table1[[#This Row],[Customer_id]],Table4[],7,FALSE)</f>
        <v>86940,945</v>
      </c>
      <c r="M321" s="1" t="e">
        <f>VLOOKUP(Table1[[#This Row],[Customer_id]],Table2[],4,FALSE)</f>
        <v>#N/A</v>
      </c>
      <c r="N321" s="1" t="str">
        <f>INDEX(Table3[Transaction type],MATCH(Table1[[#This Row],[Account Number]],Table3[Account Number],0))</f>
        <v>Cash Withdrawal</v>
      </c>
      <c r="O321" s="20">
        <f>INDEX(Table3[Date_of_transaction],MATCH(Table1[[#This Row],[Account Number]],Table3[Account Number],0))</f>
        <v>44579</v>
      </c>
      <c r="P321" s="19" t="str">
        <f>INDEX(Table3[Transaction Medium],MATCH(Table1[[#This Row],[Account Number]],Table3[Account Number],0))</f>
        <v>ATM</v>
      </c>
    </row>
    <row r="322" spans="1:16" x14ac:dyDescent="0.25">
      <c r="A322" s="1" t="s">
        <v>7434</v>
      </c>
      <c r="B322" s="2">
        <v>824571393</v>
      </c>
      <c r="C322" s="2" t="s">
        <v>245</v>
      </c>
      <c r="D322" s="4">
        <v>19503.75</v>
      </c>
      <c r="E322" s="1" t="s">
        <v>12</v>
      </c>
      <c r="F322" s="1" t="s">
        <v>569</v>
      </c>
      <c r="G322" s="1" t="s">
        <v>4220</v>
      </c>
      <c r="H322" s="1" t="s">
        <v>7435</v>
      </c>
      <c r="I322" s="1">
        <v>170069.58423000001</v>
      </c>
      <c r="J322" s="1" t="s">
        <v>7436</v>
      </c>
      <c r="K322" t="str">
        <f>VLOOKUP(Table1[[#This Row],[Customer_id]],Table4[],5,FALSE)</f>
        <v>Savings</v>
      </c>
      <c r="L322" s="1" t="str">
        <f>VLOOKUP(Table1[[#This Row],[Customer_id]],Table4[],7,FALSE)</f>
        <v>198506,33</v>
      </c>
      <c r="M322" s="1" t="e">
        <f>VLOOKUP(Table1[[#This Row],[Customer_id]],Table2[],4,FALSE)</f>
        <v>#N/A</v>
      </c>
      <c r="N322" s="1" t="str">
        <f>INDEX(Table3[Transaction type],MATCH(Table1[[#This Row],[Account Number]],Table3[Account Number],0))</f>
        <v>Checks</v>
      </c>
      <c r="O322" s="20">
        <f>INDEX(Table3[Date_of_transaction],MATCH(Table1[[#This Row],[Account Number]],Table3[Account Number],0))</f>
        <v>44648</v>
      </c>
      <c r="P322" s="19" t="str">
        <f>INDEX(Table3[Transaction Medium],MATCH(Table1[[#This Row],[Account Number]],Table3[Account Number],0))</f>
        <v>Informal Services</v>
      </c>
    </row>
    <row r="323" spans="1:16" x14ac:dyDescent="0.25">
      <c r="A323" s="1" t="s">
        <v>3475</v>
      </c>
      <c r="B323" s="2">
        <v>392445704</v>
      </c>
      <c r="C323" s="2" t="s">
        <v>250</v>
      </c>
      <c r="D323" s="4">
        <v>18042.75</v>
      </c>
      <c r="E323" s="1" t="s">
        <v>1094</v>
      </c>
      <c r="F323" s="1" t="s">
        <v>852</v>
      </c>
      <c r="G323" s="1" t="s">
        <v>3331</v>
      </c>
      <c r="H323" s="1" t="s">
        <v>903</v>
      </c>
      <c r="I323" s="1">
        <v>0</v>
      </c>
      <c r="J323" s="1" t="s">
        <v>3476</v>
      </c>
      <c r="K323" t="str">
        <f>VLOOKUP(Table1[[#This Row],[Customer_id]],Table4[],5,FALSE)</f>
        <v>Domiciliary</v>
      </c>
      <c r="L323" s="1" t="str">
        <f>VLOOKUP(Table1[[#This Row],[Customer_id]],Table4[],7,FALSE)</f>
        <v>455401,3191</v>
      </c>
      <c r="M323" s="1" t="e">
        <f>VLOOKUP(Table1[[#This Row],[Customer_id]],Table2[],4,FALSE)</f>
        <v>#N/A</v>
      </c>
      <c r="N323" s="1" t="str">
        <f>INDEX(Table3[Transaction type],MATCH(Table1[[#This Row],[Account Number]],Table3[Account Number],0))</f>
        <v>Online Payment</v>
      </c>
      <c r="O323" s="20">
        <f>INDEX(Table3[Date_of_transaction],MATCH(Table1[[#This Row],[Account Number]],Table3[Account Number],0))</f>
        <v>44245</v>
      </c>
      <c r="P323" s="19" t="str">
        <f>INDEX(Table3[Transaction Medium],MATCH(Table1[[#This Row],[Account Number]],Table3[Account Number],0))</f>
        <v>Mobile</v>
      </c>
    </row>
    <row r="324" spans="1:16" x14ac:dyDescent="0.25">
      <c r="A324" s="1" t="s">
        <v>394</v>
      </c>
      <c r="B324" s="2">
        <v>825404409</v>
      </c>
      <c r="C324" s="2" t="s">
        <v>180</v>
      </c>
      <c r="D324" s="4">
        <v>35940</v>
      </c>
      <c r="E324" s="1" t="s">
        <v>12</v>
      </c>
      <c r="F324" s="1" t="s">
        <v>395</v>
      </c>
      <c r="G324" s="1" t="s">
        <v>14</v>
      </c>
      <c r="H324" s="1" t="s">
        <v>396</v>
      </c>
      <c r="I324" s="1">
        <v>52649.082999600003</v>
      </c>
      <c r="J324" s="1" t="s">
        <v>397</v>
      </c>
      <c r="K324" t="str">
        <f>VLOOKUP(Table1[[#This Row],[Customer_id]],Table4[],5,FALSE)</f>
        <v>Fixed Deposit</v>
      </c>
      <c r="L324" s="1" t="str">
        <f>VLOOKUP(Table1[[#This Row],[Customer_id]],Table4[],7,FALSE)</f>
        <v>54454,8984</v>
      </c>
      <c r="M324" s="1" t="e">
        <f>VLOOKUP(Table1[[#This Row],[Customer_id]],Table2[],4,FALSE)</f>
        <v>#N/A</v>
      </c>
      <c r="N324" s="1" t="str">
        <f>INDEX(Table3[Transaction type],MATCH(Table1[[#This Row],[Account Number]],Table3[Account Number],0))</f>
        <v>Online Payment</v>
      </c>
      <c r="O324" s="20">
        <f>INDEX(Table3[Date_of_transaction],MATCH(Table1[[#This Row],[Account Number]],Table3[Account Number],0))</f>
        <v>44673</v>
      </c>
      <c r="P324" s="19" t="str">
        <f>INDEX(Table3[Transaction Medium],MATCH(Table1[[#This Row],[Account Number]],Table3[Account Number],0))</f>
        <v>Mobile</v>
      </c>
    </row>
    <row r="325" spans="1:16" x14ac:dyDescent="0.25">
      <c r="A325" s="1" t="s">
        <v>1276</v>
      </c>
      <c r="B325" s="2">
        <v>262138687</v>
      </c>
      <c r="C325" s="2" t="s">
        <v>28</v>
      </c>
      <c r="D325" s="4">
        <v>32652.75</v>
      </c>
      <c r="E325" s="1" t="s">
        <v>1094</v>
      </c>
      <c r="F325" s="1" t="s">
        <v>1277</v>
      </c>
      <c r="G325" s="1" t="s">
        <v>14</v>
      </c>
      <c r="H325" s="1" t="s">
        <v>1278</v>
      </c>
      <c r="I325" s="1">
        <v>886562.19778749999</v>
      </c>
      <c r="J325" s="1" t="s">
        <v>1279</v>
      </c>
      <c r="K325" t="str">
        <f>VLOOKUP(Table1[[#This Row],[Customer_id]],Table4[],5,FALSE)</f>
        <v>Corporate</v>
      </c>
      <c r="L325" s="1" t="str">
        <f>VLOOKUP(Table1[[#This Row],[Customer_id]],Table4[],7,FALSE)</f>
        <v>234132,48</v>
      </c>
      <c r="M325" s="1" t="e">
        <f>VLOOKUP(Table1[[#This Row],[Customer_id]],Table2[],4,FALSE)</f>
        <v>#N/A</v>
      </c>
      <c r="N325" s="1" t="str">
        <f>INDEX(Table3[Transaction type],MATCH(Table1[[#This Row],[Account Number]],Table3[Account Number],0))</f>
        <v>Money Deposit</v>
      </c>
      <c r="O325" s="20">
        <f>INDEX(Table3[Date_of_transaction],MATCH(Table1[[#This Row],[Account Number]],Table3[Account Number],0))</f>
        <v>44201</v>
      </c>
      <c r="P325" s="19" t="str">
        <f>INDEX(Table3[Transaction Medium],MATCH(Table1[[#This Row],[Account Number]],Table3[Account Number],0))</f>
        <v>ATM</v>
      </c>
    </row>
    <row r="326" spans="1:16" x14ac:dyDescent="0.25">
      <c r="A326" s="1" t="s">
        <v>7813</v>
      </c>
      <c r="B326" s="2">
        <v>994039561</v>
      </c>
      <c r="C326" s="2" t="s">
        <v>124</v>
      </c>
      <c r="D326" s="4">
        <v>14025</v>
      </c>
      <c r="E326" s="1" t="s">
        <v>12</v>
      </c>
      <c r="F326" s="1" t="s">
        <v>2201</v>
      </c>
      <c r="G326" s="1" t="s">
        <v>3058</v>
      </c>
      <c r="H326" s="1" t="s">
        <v>7814</v>
      </c>
      <c r="I326" s="1">
        <v>249264.518412</v>
      </c>
      <c r="J326" s="1" t="s">
        <v>7815</v>
      </c>
      <c r="K326" t="str">
        <f>VLOOKUP(Table1[[#This Row],[Customer_id]],Table4[],5,FALSE)</f>
        <v>Current</v>
      </c>
      <c r="L326" s="1" t="str">
        <f>VLOOKUP(Table1[[#This Row],[Customer_id]],Table4[],7,FALSE)</f>
        <v>304744,125</v>
      </c>
      <c r="M326" s="1" t="e">
        <f>VLOOKUP(Table1[[#This Row],[Customer_id]],Table2[],4,FALSE)</f>
        <v>#N/A</v>
      </c>
      <c r="N326" s="1" t="str">
        <f>INDEX(Table3[Transaction type],MATCH(Table1[[#This Row],[Account Number]],Table3[Account Number],0))</f>
        <v>Money Transfer</v>
      </c>
      <c r="O326" s="20">
        <f>INDEX(Table3[Date_of_transaction],MATCH(Table1[[#This Row],[Account Number]],Table3[Account Number],0))</f>
        <v>44657</v>
      </c>
      <c r="P326" s="19" t="str">
        <f>INDEX(Table3[Transaction Medium],MATCH(Table1[[#This Row],[Account Number]],Table3[Account Number],0))</f>
        <v>Mobile</v>
      </c>
    </row>
    <row r="327" spans="1:16" x14ac:dyDescent="0.25">
      <c r="A327" s="1" t="s">
        <v>6117</v>
      </c>
      <c r="B327" s="2">
        <v>621510549</v>
      </c>
      <c r="C327" s="2" t="s">
        <v>134</v>
      </c>
      <c r="D327" s="4">
        <v>37401</v>
      </c>
      <c r="E327" s="1" t="s">
        <v>12</v>
      </c>
      <c r="F327" s="1" t="s">
        <v>1090</v>
      </c>
      <c r="G327" s="1" t="s">
        <v>4088</v>
      </c>
      <c r="H327" s="1" t="s">
        <v>6118</v>
      </c>
      <c r="I327" s="1">
        <v>317638.13331599999</v>
      </c>
      <c r="J327" s="1" t="s">
        <v>6119</v>
      </c>
      <c r="K327" t="str">
        <f>VLOOKUP(Table1[[#This Row],[Customer_id]],Table4[],5,FALSE)</f>
        <v>Domiciliary</v>
      </c>
      <c r="L327" s="1" t="str">
        <f>VLOOKUP(Table1[[#This Row],[Customer_id]],Table4[],7,FALSE)</f>
        <v>220180,1616</v>
      </c>
      <c r="M327" s="1" t="e">
        <f>VLOOKUP(Table1[[#This Row],[Customer_id]],Table2[],4,FALSE)</f>
        <v>#N/A</v>
      </c>
      <c r="N327" s="1" t="str">
        <f>INDEX(Table3[Transaction type],MATCH(Table1[[#This Row],[Account Number]],Table3[Account Number],0))</f>
        <v>Money Transfer</v>
      </c>
      <c r="O327" s="20">
        <f>INDEX(Table3[Date_of_transaction],MATCH(Table1[[#This Row],[Account Number]],Table3[Account Number],0))</f>
        <v>44648</v>
      </c>
      <c r="P327" s="19" t="str">
        <f>INDEX(Table3[Transaction Medium],MATCH(Table1[[#This Row],[Account Number]],Table3[Account Number],0))</f>
        <v>Internet Banking</v>
      </c>
    </row>
    <row r="328" spans="1:16" x14ac:dyDescent="0.25">
      <c r="A328" s="1" t="s">
        <v>8691</v>
      </c>
      <c r="B328" s="2">
        <v>183697653</v>
      </c>
      <c r="C328" s="2" t="s">
        <v>11</v>
      </c>
      <c r="D328" s="4">
        <v>36305.25</v>
      </c>
      <c r="E328" s="1" t="s">
        <v>12</v>
      </c>
      <c r="F328" s="1" t="s">
        <v>767</v>
      </c>
      <c r="G328" s="1" t="s">
        <v>3820</v>
      </c>
      <c r="H328" s="1" t="s">
        <v>8692</v>
      </c>
      <c r="I328" s="1">
        <v>30733.458194399998</v>
      </c>
      <c r="J328" s="1" t="s">
        <v>8693</v>
      </c>
      <c r="K328" t="str">
        <f>VLOOKUP(Table1[[#This Row],[Customer_id]],Table4[],5,FALSE)</f>
        <v>Domiciliary</v>
      </c>
      <c r="L328" s="1" t="str">
        <f>VLOOKUP(Table1[[#This Row],[Customer_id]],Table4[],7,FALSE)</f>
        <v>303829,6872</v>
      </c>
      <c r="M328" s="1" t="e">
        <f>VLOOKUP(Table1[[#This Row],[Customer_id]],Table2[],4,FALSE)</f>
        <v>#N/A</v>
      </c>
      <c r="N328" s="1" t="str">
        <f>INDEX(Table3[Transaction type],MATCH(Table1[[#This Row],[Account Number]],Table3[Account Number],0))</f>
        <v>Money Transfer</v>
      </c>
      <c r="O328" s="20">
        <f>INDEX(Table3[Date_of_transaction],MATCH(Table1[[#This Row],[Account Number]],Table3[Account Number],0))</f>
        <v>44578</v>
      </c>
      <c r="P328" s="19" t="str">
        <f>INDEX(Table3[Transaction Medium],MATCH(Table1[[#This Row],[Account Number]],Table3[Account Number],0))</f>
        <v>Bank</v>
      </c>
    </row>
    <row r="329" spans="1:16" x14ac:dyDescent="0.25">
      <c r="A329" s="1" t="s">
        <v>5620</v>
      </c>
      <c r="B329" s="2">
        <v>792776232</v>
      </c>
      <c r="C329" s="2" t="s">
        <v>124</v>
      </c>
      <c r="D329" s="4">
        <v>14025</v>
      </c>
      <c r="E329" s="1" t="s">
        <v>1094</v>
      </c>
      <c r="F329" s="1" t="s">
        <v>1450</v>
      </c>
      <c r="G329" s="1" t="s">
        <v>4119</v>
      </c>
      <c r="H329" s="1" t="s">
        <v>5621</v>
      </c>
      <c r="I329" s="1">
        <v>89541.053731799999</v>
      </c>
      <c r="J329" s="1" t="s">
        <v>5622</v>
      </c>
      <c r="K329" t="str">
        <f>VLOOKUP(Table1[[#This Row],[Customer_id]],Table4[],5,FALSE)</f>
        <v>Corporate</v>
      </c>
      <c r="L329" s="1" t="str">
        <f>VLOOKUP(Table1[[#This Row],[Customer_id]],Table4[],7,FALSE)</f>
        <v>126016,1244</v>
      </c>
      <c r="M329" s="1" t="e">
        <f>VLOOKUP(Table1[[#This Row],[Customer_id]],Table2[],4,FALSE)</f>
        <v>#N/A</v>
      </c>
      <c r="N329" s="1" t="str">
        <f>INDEX(Table3[Transaction type],MATCH(Table1[[#This Row],[Account Number]],Table3[Account Number],0))</f>
        <v>Online Payment</v>
      </c>
      <c r="O329" s="20">
        <f>INDEX(Table3[Date_of_transaction],MATCH(Table1[[#This Row],[Account Number]],Table3[Account Number],0))</f>
        <v>44200</v>
      </c>
      <c r="P329" s="19" t="str">
        <f>INDEX(Table3[Transaction Medium],MATCH(Table1[[#This Row],[Account Number]],Table3[Account Number],0))</f>
        <v>Internet Banking</v>
      </c>
    </row>
    <row r="330" spans="1:16" x14ac:dyDescent="0.25">
      <c r="A330" s="1" t="s">
        <v>8638</v>
      </c>
      <c r="B330" s="2">
        <v>735065</v>
      </c>
      <c r="C330" s="2" t="s">
        <v>221</v>
      </c>
      <c r="D330" s="4">
        <v>33748.5</v>
      </c>
      <c r="E330" s="1" t="s">
        <v>12</v>
      </c>
      <c r="F330" s="1" t="s">
        <v>176</v>
      </c>
      <c r="G330" s="1" t="s">
        <v>3820</v>
      </c>
      <c r="H330" s="1" t="s">
        <v>8639</v>
      </c>
      <c r="I330" s="1">
        <v>108104.13554125</v>
      </c>
      <c r="J330" s="1" t="s">
        <v>8640</v>
      </c>
      <c r="K330" t="str">
        <f>VLOOKUP(Table1[[#This Row],[Customer_id]],Table4[],5,FALSE)</f>
        <v>Current</v>
      </c>
      <c r="L330" s="1" t="str">
        <f>VLOOKUP(Table1[[#This Row],[Customer_id]],Table4[],7,FALSE)</f>
        <v>99093,1407</v>
      </c>
      <c r="M330" s="1" t="e">
        <f>VLOOKUP(Table1[[#This Row],[Customer_id]],Table2[],4,FALSE)</f>
        <v>#N/A</v>
      </c>
      <c r="N330" s="1" t="str">
        <f>INDEX(Table3[Transaction type],MATCH(Table1[[#This Row],[Account Number]],Table3[Account Number],0))</f>
        <v>Cash Withdrawal</v>
      </c>
      <c r="O330" s="20">
        <f>INDEX(Table3[Date_of_transaction],MATCH(Table1[[#This Row],[Account Number]],Table3[Account Number],0))</f>
        <v>44626</v>
      </c>
      <c r="P330" s="19" t="str">
        <f>INDEX(Table3[Transaction Medium],MATCH(Table1[[#This Row],[Account Number]],Table3[Account Number],0))</f>
        <v>ATM</v>
      </c>
    </row>
    <row r="331" spans="1:16" x14ac:dyDescent="0.25">
      <c r="A331" s="1" t="s">
        <v>545</v>
      </c>
      <c r="B331" s="2">
        <v>938682630</v>
      </c>
      <c r="C331" s="2" t="s">
        <v>114</v>
      </c>
      <c r="D331" s="4">
        <v>20599.5</v>
      </c>
      <c r="E331" s="1" t="s">
        <v>12</v>
      </c>
      <c r="F331" s="1" t="s">
        <v>310</v>
      </c>
      <c r="G331" s="1" t="s">
        <v>14</v>
      </c>
      <c r="H331" s="1" t="s">
        <v>546</v>
      </c>
      <c r="I331" s="1">
        <v>242989.14097919999</v>
      </c>
      <c r="J331" s="1" t="s">
        <v>547</v>
      </c>
      <c r="K331" t="str">
        <f>VLOOKUP(Table1[[#This Row],[Customer_id]],Table4[],5,FALSE)</f>
        <v>Savings</v>
      </c>
      <c r="L331" s="1" t="str">
        <f>VLOOKUP(Table1[[#This Row],[Customer_id]],Table4[],7,FALSE)</f>
        <v>79572,9405</v>
      </c>
      <c r="M331" s="1" t="e">
        <f>VLOOKUP(Table1[[#This Row],[Customer_id]],Table2[],4,FALSE)</f>
        <v>#N/A</v>
      </c>
      <c r="N331" s="1" t="str">
        <f>INDEX(Table3[Transaction type],MATCH(Table1[[#This Row],[Account Number]],Table3[Account Number],0))</f>
        <v>Online Payment</v>
      </c>
      <c r="O331" s="20">
        <f>INDEX(Table3[Date_of_transaction],MATCH(Table1[[#This Row],[Account Number]],Table3[Account Number],0))</f>
        <v>44434</v>
      </c>
      <c r="P331" s="19" t="str">
        <f>INDEX(Table3[Transaction Medium],MATCH(Table1[[#This Row],[Account Number]],Table3[Account Number],0))</f>
        <v>Internet Banking</v>
      </c>
    </row>
    <row r="332" spans="1:16" x14ac:dyDescent="0.25">
      <c r="A332" s="1" t="s">
        <v>3979</v>
      </c>
      <c r="B332" s="2">
        <v>415090871</v>
      </c>
      <c r="C332" s="2" t="s">
        <v>889</v>
      </c>
      <c r="D332" s="4">
        <v>30096</v>
      </c>
      <c r="E332" s="1" t="s">
        <v>1094</v>
      </c>
      <c r="F332" s="1" t="s">
        <v>231</v>
      </c>
      <c r="G332" s="1" t="s">
        <v>3820</v>
      </c>
      <c r="H332" s="1" t="s">
        <v>3980</v>
      </c>
      <c r="I332" s="1">
        <v>132289.5361536</v>
      </c>
      <c r="J332" s="1" t="s">
        <v>3981</v>
      </c>
      <c r="K332" t="str">
        <f>VLOOKUP(Table1[[#This Row],[Customer_id]],Table4[],5,FALSE)</f>
        <v>Savings</v>
      </c>
      <c r="L332" s="1" t="str">
        <f>VLOOKUP(Table1[[#This Row],[Customer_id]],Table4[],7,FALSE)</f>
        <v>120709,6233</v>
      </c>
      <c r="M332" s="1" t="str">
        <f>VLOOKUP(Table1[[#This Row],[Customer_id]],Table2[],4,FALSE)</f>
        <v>N3556593509</v>
      </c>
      <c r="N332" s="1" t="str">
        <f>INDEX(Table3[Transaction type],MATCH(Table1[[#This Row],[Account Number]],Table3[Account Number],0))</f>
        <v>Loan Payment</v>
      </c>
      <c r="O332" s="20">
        <f>INDEX(Table3[Date_of_transaction],MATCH(Table1[[#This Row],[Account Number]],Table3[Account Number],0))</f>
        <v>44225</v>
      </c>
      <c r="P332" s="19" t="str">
        <f>INDEX(Table3[Transaction Medium],MATCH(Table1[[#This Row],[Account Number]],Table3[Account Number],0))</f>
        <v>AFT</v>
      </c>
    </row>
    <row r="333" spans="1:16" x14ac:dyDescent="0.25">
      <c r="A333" s="1" t="s">
        <v>1526</v>
      </c>
      <c r="B333" s="2">
        <v>5643565</v>
      </c>
      <c r="C333" s="2" t="s">
        <v>268</v>
      </c>
      <c r="D333" s="4">
        <v>17677.5</v>
      </c>
      <c r="E333" s="1" t="s">
        <v>1094</v>
      </c>
      <c r="F333" s="1" t="s">
        <v>1308</v>
      </c>
      <c r="G333" s="1" t="s">
        <v>14</v>
      </c>
      <c r="H333" s="1" t="s">
        <v>1527</v>
      </c>
      <c r="I333" s="1">
        <v>149780.42835942999</v>
      </c>
      <c r="J333" s="1" t="s">
        <v>1528</v>
      </c>
      <c r="K333" t="str">
        <f>VLOOKUP(Table1[[#This Row],[Customer_id]],Table4[],5,FALSE)</f>
        <v>Current</v>
      </c>
      <c r="L333" s="1" t="str">
        <f>VLOOKUP(Table1[[#This Row],[Customer_id]],Table4[],7,FALSE)</f>
        <v>52279,488</v>
      </c>
      <c r="M333" s="1" t="e">
        <f>VLOOKUP(Table1[[#This Row],[Customer_id]],Table2[],4,FALSE)</f>
        <v>#N/A</v>
      </c>
      <c r="N333" s="1" t="str">
        <f>INDEX(Table3[Transaction type],MATCH(Table1[[#This Row],[Account Number]],Table3[Account Number],0))</f>
        <v>Money Deposit</v>
      </c>
      <c r="O333" s="20">
        <f>INDEX(Table3[Date_of_transaction],MATCH(Table1[[#This Row],[Account Number]],Table3[Account Number],0))</f>
        <v>44673</v>
      </c>
      <c r="P333" s="19" t="str">
        <f>INDEX(Table3[Transaction Medium],MATCH(Table1[[#This Row],[Account Number]],Table3[Account Number],0))</f>
        <v>Bank</v>
      </c>
    </row>
    <row r="334" spans="1:16" x14ac:dyDescent="0.25">
      <c r="A334" s="1" t="s">
        <v>3582</v>
      </c>
      <c r="B334" s="2">
        <v>709800799</v>
      </c>
      <c r="C334" s="2" t="s">
        <v>479</v>
      </c>
      <c r="D334" s="4">
        <v>33383.25</v>
      </c>
      <c r="E334" s="1" t="s">
        <v>1094</v>
      </c>
      <c r="F334" s="1" t="s">
        <v>574</v>
      </c>
      <c r="G334" s="1" t="s">
        <v>3583</v>
      </c>
      <c r="H334" s="1" t="s">
        <v>3584</v>
      </c>
      <c r="I334" s="1">
        <v>87621.842296799994</v>
      </c>
      <c r="J334" s="1" t="s">
        <v>3585</v>
      </c>
      <c r="K334" t="str">
        <f>VLOOKUP(Table1[[#This Row],[Customer_id]],Table4[],5,FALSE)</f>
        <v>Current</v>
      </c>
      <c r="L334" s="1" t="str">
        <f>VLOOKUP(Table1[[#This Row],[Customer_id]],Table4[],7,FALSE)</f>
        <v>78586,6599</v>
      </c>
      <c r="M334" s="1" t="e">
        <f>VLOOKUP(Table1[[#This Row],[Customer_id]],Table2[],4,FALSE)</f>
        <v>#N/A</v>
      </c>
      <c r="N334" s="1" t="str">
        <f>INDEX(Table3[Transaction type],MATCH(Table1[[#This Row],[Account Number]],Table3[Account Number],0))</f>
        <v>Online Payment</v>
      </c>
      <c r="O334" s="20">
        <f>INDEX(Table3[Date_of_transaction],MATCH(Table1[[#This Row],[Account Number]],Table3[Account Number],0))</f>
        <v>44510</v>
      </c>
      <c r="P334" s="19" t="str">
        <f>INDEX(Table3[Transaction Medium],MATCH(Table1[[#This Row],[Account Number]],Table3[Account Number],0))</f>
        <v>Mobile</v>
      </c>
    </row>
    <row r="335" spans="1:16" x14ac:dyDescent="0.25">
      <c r="A335" s="1" t="s">
        <v>8319</v>
      </c>
      <c r="B335" s="2">
        <v>331807383</v>
      </c>
      <c r="C335" s="2" t="s">
        <v>434</v>
      </c>
      <c r="D335" s="4">
        <v>28269.75</v>
      </c>
      <c r="E335" s="1" t="s">
        <v>12</v>
      </c>
      <c r="F335" s="1" t="s">
        <v>1450</v>
      </c>
      <c r="G335" s="1" t="s">
        <v>3331</v>
      </c>
      <c r="H335" s="1" t="s">
        <v>8320</v>
      </c>
      <c r="I335" s="1">
        <v>319627.52502911998</v>
      </c>
      <c r="J335" s="1" t="s">
        <v>8321</v>
      </c>
      <c r="K335" t="str">
        <f>VLOOKUP(Table1[[#This Row],[Customer_id]],Table4[],5,FALSE)</f>
        <v>Domiciliary</v>
      </c>
      <c r="L335" s="1" t="str">
        <f>VLOOKUP(Table1[[#This Row],[Customer_id]],Table4[],7,FALSE)</f>
        <v>67064,2875</v>
      </c>
      <c r="M335" s="1" t="e">
        <f>VLOOKUP(Table1[[#This Row],[Customer_id]],Table2[],4,FALSE)</f>
        <v>#N/A</v>
      </c>
      <c r="N335" s="1" t="str">
        <f>INDEX(Table3[Transaction type],MATCH(Table1[[#This Row],[Account Number]],Table3[Account Number],0))</f>
        <v>Online Payment</v>
      </c>
      <c r="O335" s="20">
        <f>INDEX(Table3[Date_of_transaction],MATCH(Table1[[#This Row],[Account Number]],Table3[Account Number],0))</f>
        <v>44374</v>
      </c>
      <c r="P335" s="19" t="str">
        <f>INDEX(Table3[Transaction Medium],MATCH(Table1[[#This Row],[Account Number]],Table3[Account Number],0))</f>
        <v>Internet Banking</v>
      </c>
    </row>
    <row r="336" spans="1:16" x14ac:dyDescent="0.25">
      <c r="A336" s="1" t="s">
        <v>3501</v>
      </c>
      <c r="B336" s="2">
        <v>341161434</v>
      </c>
      <c r="C336" s="2" t="s">
        <v>698</v>
      </c>
      <c r="D336" s="4">
        <v>18408</v>
      </c>
      <c r="E336" s="1" t="s">
        <v>1094</v>
      </c>
      <c r="F336" s="1" t="s">
        <v>185</v>
      </c>
      <c r="G336" s="1" t="s">
        <v>3331</v>
      </c>
      <c r="H336" s="1" t="s">
        <v>3502</v>
      </c>
      <c r="I336" s="1">
        <v>323160.19923600001</v>
      </c>
      <c r="J336" s="1" t="s">
        <v>3503</v>
      </c>
      <c r="K336" t="str">
        <f>VLOOKUP(Table1[[#This Row],[Customer_id]],Table4[],5,FALSE)</f>
        <v>Corporate</v>
      </c>
      <c r="L336" s="1" t="str">
        <f>VLOOKUP(Table1[[#This Row],[Customer_id]],Table4[],7,FALSE)</f>
        <v>75632,9184</v>
      </c>
      <c r="M336" s="1" t="e">
        <f>VLOOKUP(Table1[[#This Row],[Customer_id]],Table2[],4,FALSE)</f>
        <v>#N/A</v>
      </c>
      <c r="N336" s="1" t="str">
        <f>INDEX(Table3[Transaction type],MATCH(Table1[[#This Row],[Account Number]],Table3[Account Number],0))</f>
        <v>Money Deposit</v>
      </c>
      <c r="O336" s="20">
        <f>INDEX(Table3[Date_of_transaction],MATCH(Table1[[#This Row],[Account Number]],Table3[Account Number],0))</f>
        <v>44509</v>
      </c>
      <c r="P336" s="19" t="str">
        <f>INDEX(Table3[Transaction Medium],MATCH(Table1[[#This Row],[Account Number]],Table3[Account Number],0))</f>
        <v>Bank</v>
      </c>
    </row>
    <row r="337" spans="1:16" x14ac:dyDescent="0.25">
      <c r="A337" s="1" t="s">
        <v>7339</v>
      </c>
      <c r="B337" s="2">
        <v>663215913</v>
      </c>
      <c r="C337" s="2" t="s">
        <v>335</v>
      </c>
      <c r="D337" s="4">
        <v>19869</v>
      </c>
      <c r="E337" s="1" t="s">
        <v>12</v>
      </c>
      <c r="F337" s="1" t="s">
        <v>1372</v>
      </c>
      <c r="G337" s="1" t="s">
        <v>4058</v>
      </c>
      <c r="H337" s="1" t="s">
        <v>7340</v>
      </c>
      <c r="I337" s="1">
        <v>336945.67779599997</v>
      </c>
      <c r="J337" s="1" t="s">
        <v>7341</v>
      </c>
      <c r="K337" t="str">
        <f>VLOOKUP(Table1[[#This Row],[Customer_id]],Table4[],5,FALSE)</f>
        <v>Domiciliary</v>
      </c>
      <c r="L337" s="1" t="str">
        <f>VLOOKUP(Table1[[#This Row],[Customer_id]],Table4[],7,FALSE)</f>
        <v>111789,4349</v>
      </c>
      <c r="M337" s="1" t="e">
        <f>VLOOKUP(Table1[[#This Row],[Customer_id]],Table2[],4,FALSE)</f>
        <v>#N/A</v>
      </c>
      <c r="N337" s="1" t="str">
        <f>INDEX(Table3[Transaction type],MATCH(Table1[[#This Row],[Account Number]],Table3[Account Number],0))</f>
        <v>Online Payment</v>
      </c>
      <c r="O337" s="20">
        <f>INDEX(Table3[Date_of_transaction],MATCH(Table1[[#This Row],[Account Number]],Table3[Account Number],0))</f>
        <v>44479</v>
      </c>
      <c r="P337" s="19" t="str">
        <f>INDEX(Table3[Transaction Medium],MATCH(Table1[[#This Row],[Account Number]],Table3[Account Number],0))</f>
        <v>Mobile</v>
      </c>
    </row>
    <row r="338" spans="1:16" x14ac:dyDescent="0.25">
      <c r="A338" s="1" t="s">
        <v>2785</v>
      </c>
      <c r="B338" s="2">
        <v>605123228</v>
      </c>
      <c r="C338" s="2" t="s">
        <v>67</v>
      </c>
      <c r="D338" s="4">
        <v>23156.25</v>
      </c>
      <c r="E338" s="1" t="s">
        <v>1094</v>
      </c>
      <c r="F338" s="1" t="s">
        <v>168</v>
      </c>
      <c r="G338" s="1" t="s">
        <v>2773</v>
      </c>
      <c r="H338" s="1" t="s">
        <v>2786</v>
      </c>
      <c r="I338" s="1">
        <v>28086.152371200002</v>
      </c>
      <c r="J338" s="1" t="s">
        <v>2787</v>
      </c>
      <c r="K338" t="str">
        <f>VLOOKUP(Table1[[#This Row],[Customer_id]],Table4[],5,FALSE)</f>
        <v>Current</v>
      </c>
      <c r="L338" s="1" t="str">
        <f>VLOOKUP(Table1[[#This Row],[Customer_id]],Table4[],7,FALSE)</f>
        <v>178166,9226</v>
      </c>
      <c r="M338" s="1" t="e">
        <f>VLOOKUP(Table1[[#This Row],[Customer_id]],Table2[],4,FALSE)</f>
        <v>#N/A</v>
      </c>
      <c r="N338" s="1" t="str">
        <f>INDEX(Table3[Transaction type],MATCH(Table1[[#This Row],[Account Number]],Table3[Account Number],0))</f>
        <v>Cash Withdrawal</v>
      </c>
      <c r="O338" s="20">
        <f>INDEX(Table3[Date_of_transaction],MATCH(Table1[[#This Row],[Account Number]],Table3[Account Number],0))</f>
        <v>44679</v>
      </c>
      <c r="P338" s="19" t="str">
        <f>INDEX(Table3[Transaction Medium],MATCH(Table1[[#This Row],[Account Number]],Table3[Account Number],0))</f>
        <v>POS</v>
      </c>
    </row>
    <row r="339" spans="1:16" x14ac:dyDescent="0.25">
      <c r="A339" s="1" t="s">
        <v>8755</v>
      </c>
      <c r="B339" s="2">
        <v>971077105</v>
      </c>
      <c r="C339" s="2" t="s">
        <v>335</v>
      </c>
      <c r="D339" s="4">
        <v>19869</v>
      </c>
      <c r="E339" s="1" t="s">
        <v>12</v>
      </c>
      <c r="F339" s="1" t="s">
        <v>222</v>
      </c>
      <c r="G339" s="1" t="s">
        <v>3820</v>
      </c>
      <c r="H339" s="1" t="s">
        <v>8756</v>
      </c>
      <c r="I339" s="1">
        <v>388664.60553648003</v>
      </c>
      <c r="J339" s="1" t="s">
        <v>8757</v>
      </c>
      <c r="K339" t="str">
        <f>VLOOKUP(Table1[[#This Row],[Customer_id]],Table4[],5,FALSE)</f>
        <v>Current</v>
      </c>
      <c r="L339" s="1" t="str">
        <f>VLOOKUP(Table1[[#This Row],[Customer_id]],Table4[],7,FALSE)</f>
        <v>236893,508</v>
      </c>
      <c r="M339" s="1" t="str">
        <f>VLOOKUP(Table1[[#This Row],[Customer_id]],Table2[],4,FALSE)</f>
        <v>N8429663558</v>
      </c>
      <c r="N339" s="1" t="str">
        <f>INDEX(Table3[Transaction type],MATCH(Table1[[#This Row],[Account Number]],Table3[Account Number],0))</f>
        <v>Loan Payment</v>
      </c>
      <c r="O339" s="20">
        <f>INDEX(Table3[Date_of_transaction],MATCH(Table1[[#This Row],[Account Number]],Table3[Account Number],0))</f>
        <v>44543</v>
      </c>
      <c r="P339" s="19" t="str">
        <f>INDEX(Table3[Transaction Medium],MATCH(Table1[[#This Row],[Account Number]],Table3[Account Number],0))</f>
        <v>AFT</v>
      </c>
    </row>
    <row r="340" spans="1:16" x14ac:dyDescent="0.25">
      <c r="A340" s="1" t="s">
        <v>1368</v>
      </c>
      <c r="B340" s="2">
        <v>894934302</v>
      </c>
      <c r="C340" s="2" t="s">
        <v>479</v>
      </c>
      <c r="D340" s="4">
        <v>33383.25</v>
      </c>
      <c r="E340" s="1" t="s">
        <v>1094</v>
      </c>
      <c r="F340" s="1" t="s">
        <v>774</v>
      </c>
      <c r="G340" s="1" t="s">
        <v>14</v>
      </c>
      <c r="H340" s="1" t="s">
        <v>1369</v>
      </c>
      <c r="I340" s="1">
        <v>152164.77369999999</v>
      </c>
      <c r="J340" s="1" t="s">
        <v>1370</v>
      </c>
      <c r="K340" t="str">
        <f>VLOOKUP(Table1[[#This Row],[Customer_id]],Table4[],5,FALSE)</f>
        <v>Joint</v>
      </c>
      <c r="L340" s="1" t="str">
        <f>VLOOKUP(Table1[[#This Row],[Customer_id]],Table4[],7,FALSE)</f>
        <v>357944,04</v>
      </c>
      <c r="M340" s="1" t="str">
        <f>VLOOKUP(Table1[[#This Row],[Customer_id]],Table2[],4,FALSE)</f>
        <v>N1687860504</v>
      </c>
      <c r="N340" s="1" t="str">
        <f>INDEX(Table3[Transaction type],MATCH(Table1[[#This Row],[Account Number]],Table3[Account Number],0))</f>
        <v>Loan Payment</v>
      </c>
      <c r="O340" s="20">
        <f>INDEX(Table3[Date_of_transaction],MATCH(Table1[[#This Row],[Account Number]],Table3[Account Number],0))</f>
        <v>44318</v>
      </c>
      <c r="P340" s="19" t="str">
        <f>INDEX(Table3[Transaction Medium],MATCH(Table1[[#This Row],[Account Number]],Table3[Account Number],0))</f>
        <v>Mobile</v>
      </c>
    </row>
    <row r="341" spans="1:16" x14ac:dyDescent="0.25">
      <c r="A341" s="1" t="s">
        <v>2274</v>
      </c>
      <c r="B341" s="2">
        <v>291593618</v>
      </c>
      <c r="C341" s="2" t="s">
        <v>1201</v>
      </c>
      <c r="D341" s="4">
        <v>30461.25</v>
      </c>
      <c r="E341" s="1" t="s">
        <v>1094</v>
      </c>
      <c r="F341" s="1" t="s">
        <v>1721</v>
      </c>
      <c r="G341" s="1" t="s">
        <v>1964</v>
      </c>
      <c r="H341" s="1" t="s">
        <v>2275</v>
      </c>
      <c r="I341" s="1">
        <v>13198.50347376</v>
      </c>
      <c r="J341" s="1" t="s">
        <v>2276</v>
      </c>
      <c r="K341" t="str">
        <f>VLOOKUP(Table1[[#This Row],[Customer_id]],Table4[],5,FALSE)</f>
        <v>Domiciliary</v>
      </c>
      <c r="L341" s="1" t="str">
        <f>VLOOKUP(Table1[[#This Row],[Customer_id]],Table4[],7,FALSE)</f>
        <v>238755,4125</v>
      </c>
      <c r="M341" s="1" t="e">
        <f>VLOOKUP(Table1[[#This Row],[Customer_id]],Table2[],4,FALSE)</f>
        <v>#N/A</v>
      </c>
      <c r="N341" s="1" t="str">
        <f>INDEX(Table3[Transaction type],MATCH(Table1[[#This Row],[Account Number]],Table3[Account Number],0))</f>
        <v>Online Payment</v>
      </c>
      <c r="O341" s="20">
        <f>INDEX(Table3[Date_of_transaction],MATCH(Table1[[#This Row],[Account Number]],Table3[Account Number],0))</f>
        <v>44198</v>
      </c>
      <c r="P341" s="19" t="str">
        <f>INDEX(Table3[Transaction Medium],MATCH(Table1[[#This Row],[Account Number]],Table3[Account Number],0))</f>
        <v>Mobile</v>
      </c>
    </row>
    <row r="342" spans="1:16" x14ac:dyDescent="0.25">
      <c r="A342" s="1" t="s">
        <v>564</v>
      </c>
      <c r="B342" s="2">
        <v>539613366</v>
      </c>
      <c r="C342" s="2" t="s">
        <v>114</v>
      </c>
      <c r="D342" s="4">
        <v>20599.5</v>
      </c>
      <c r="E342" s="1" t="s">
        <v>12</v>
      </c>
      <c r="F342" s="1" t="s">
        <v>514</v>
      </c>
      <c r="G342" s="1" t="s">
        <v>14</v>
      </c>
      <c r="H342" s="1" t="s">
        <v>565</v>
      </c>
      <c r="I342" s="1">
        <v>62392.038557760003</v>
      </c>
      <c r="J342" s="1" t="s">
        <v>566</v>
      </c>
      <c r="K342" t="str">
        <f>VLOOKUP(Table1[[#This Row],[Customer_id]],Table4[],5,FALSE)</f>
        <v>Domiciliary</v>
      </c>
      <c r="L342" s="1" t="str">
        <f>VLOOKUP(Table1[[#This Row],[Customer_id]],Table4[],7,FALSE)</f>
        <v>464731,1175</v>
      </c>
      <c r="M342" s="1" t="e">
        <f>VLOOKUP(Table1[[#This Row],[Customer_id]],Table2[],4,FALSE)</f>
        <v>#N/A</v>
      </c>
      <c r="N342" s="1" t="str">
        <f>INDEX(Table3[Transaction type],MATCH(Table1[[#This Row],[Account Number]],Table3[Account Number],0))</f>
        <v>Online Payment</v>
      </c>
      <c r="O342" s="20">
        <f>INDEX(Table3[Date_of_transaction],MATCH(Table1[[#This Row],[Account Number]],Table3[Account Number],0))</f>
        <v>44381</v>
      </c>
      <c r="P342" s="19" t="str">
        <f>INDEX(Table3[Transaction Medium],MATCH(Table1[[#This Row],[Account Number]],Table3[Account Number],0))</f>
        <v>Mobile</v>
      </c>
    </row>
    <row r="343" spans="1:16" x14ac:dyDescent="0.25">
      <c r="A343" s="1" t="s">
        <v>2859</v>
      </c>
      <c r="B343" s="2">
        <v>380223109</v>
      </c>
      <c r="C343" s="2" t="s">
        <v>203</v>
      </c>
      <c r="D343" s="4">
        <v>27539.25</v>
      </c>
      <c r="E343" s="1" t="s">
        <v>1094</v>
      </c>
      <c r="F343" s="1" t="s">
        <v>135</v>
      </c>
      <c r="G343" s="1" t="s">
        <v>2773</v>
      </c>
      <c r="H343" s="1" t="s">
        <v>2860</v>
      </c>
      <c r="I343" s="1">
        <v>226021.16184479999</v>
      </c>
      <c r="J343" s="1" t="s">
        <v>2861</v>
      </c>
      <c r="K343" t="str">
        <f>VLOOKUP(Table1[[#This Row],[Customer_id]],Table4[],5,FALSE)</f>
        <v>Current</v>
      </c>
      <c r="L343" s="1" t="str">
        <f>VLOOKUP(Table1[[#This Row],[Customer_id]],Table4[],7,FALSE)</f>
        <v>162388,3275</v>
      </c>
      <c r="M343" s="1" t="e">
        <f>VLOOKUP(Table1[[#This Row],[Customer_id]],Table2[],4,FALSE)</f>
        <v>#N/A</v>
      </c>
      <c r="N343" s="1" t="str">
        <f>INDEX(Table3[Transaction type],MATCH(Table1[[#This Row],[Account Number]],Table3[Account Number],0))</f>
        <v>Money Transfer</v>
      </c>
      <c r="O343" s="20">
        <f>INDEX(Table3[Date_of_transaction],MATCH(Table1[[#This Row],[Account Number]],Table3[Account Number],0))</f>
        <v>44345</v>
      </c>
      <c r="P343" s="19" t="str">
        <f>INDEX(Table3[Transaction Medium],MATCH(Table1[[#This Row],[Account Number]],Table3[Account Number],0))</f>
        <v>Mobile</v>
      </c>
    </row>
    <row r="344" spans="1:16" x14ac:dyDescent="0.25">
      <c r="A344" s="1" t="s">
        <v>8776</v>
      </c>
      <c r="B344" s="2">
        <v>382079662</v>
      </c>
      <c r="C344" s="2" t="s">
        <v>217</v>
      </c>
      <c r="D344" s="4">
        <v>38496.75</v>
      </c>
      <c r="E344" s="1" t="s">
        <v>12</v>
      </c>
      <c r="F344" s="1" t="s">
        <v>654</v>
      </c>
      <c r="G344" s="1" t="s">
        <v>3820</v>
      </c>
      <c r="H344" s="1" t="s">
        <v>8777</v>
      </c>
      <c r="I344" s="1">
        <v>271856.95358976</v>
      </c>
      <c r="J344" s="1" t="s">
        <v>8778</v>
      </c>
      <c r="K344" t="str">
        <f>VLOOKUP(Table1[[#This Row],[Customer_id]],Table4[],5,FALSE)</f>
        <v>Domiciliary</v>
      </c>
      <c r="L344" s="1" t="str">
        <f>VLOOKUP(Table1[[#This Row],[Customer_id]],Table4[],7,FALSE)</f>
        <v>292770,144</v>
      </c>
      <c r="M344" s="1" t="e">
        <f>VLOOKUP(Table1[[#This Row],[Customer_id]],Table2[],4,FALSE)</f>
        <v>#N/A</v>
      </c>
      <c r="N344" s="1" t="str">
        <f>INDEX(Table3[Transaction type],MATCH(Table1[[#This Row],[Account Number]],Table3[Account Number],0))</f>
        <v>Money Deposit</v>
      </c>
      <c r="O344" s="20">
        <f>INDEX(Table3[Date_of_transaction],MATCH(Table1[[#This Row],[Account Number]],Table3[Account Number],0))</f>
        <v>44253</v>
      </c>
      <c r="P344" s="19" t="str">
        <f>INDEX(Table3[Transaction Medium],MATCH(Table1[[#This Row],[Account Number]],Table3[Account Number],0))</f>
        <v>Bank</v>
      </c>
    </row>
    <row r="345" spans="1:16" x14ac:dyDescent="0.25">
      <c r="A345" s="1" t="s">
        <v>6773</v>
      </c>
      <c r="B345" s="2">
        <v>243587919</v>
      </c>
      <c r="C345" s="2" t="s">
        <v>250</v>
      </c>
      <c r="D345" s="4">
        <v>18042.75</v>
      </c>
      <c r="E345" s="1" t="s">
        <v>12</v>
      </c>
      <c r="F345" s="1" t="s">
        <v>399</v>
      </c>
      <c r="G345" s="1" t="s">
        <v>4099</v>
      </c>
      <c r="H345" s="1" t="s">
        <v>6774</v>
      </c>
      <c r="I345" s="1">
        <v>12284.5043412</v>
      </c>
      <c r="J345" s="1" t="s">
        <v>6775</v>
      </c>
      <c r="K345" t="str">
        <f>VLOOKUP(Table1[[#This Row],[Customer_id]],Table4[],5,FALSE)</f>
        <v>Domiciliary</v>
      </c>
      <c r="L345" s="1" t="str">
        <f>VLOOKUP(Table1[[#This Row],[Customer_id]],Table4[],7,FALSE)</f>
        <v>81404,6875</v>
      </c>
      <c r="M345" s="1" t="e">
        <f>VLOOKUP(Table1[[#This Row],[Customer_id]],Table2[],4,FALSE)</f>
        <v>#N/A</v>
      </c>
      <c r="N345" s="1" t="str">
        <f>INDEX(Table3[Transaction type],MATCH(Table1[[#This Row],[Account Number]],Table3[Account Number],0))</f>
        <v>Money Deposit</v>
      </c>
      <c r="O345" s="20">
        <f>INDEX(Table3[Date_of_transaction],MATCH(Table1[[#This Row],[Account Number]],Table3[Account Number],0))</f>
        <v>44629</v>
      </c>
      <c r="P345" s="19" t="str">
        <f>INDEX(Table3[Transaction Medium],MATCH(Table1[[#This Row],[Account Number]],Table3[Account Number],0))</f>
        <v>Bank</v>
      </c>
    </row>
    <row r="346" spans="1:16" x14ac:dyDescent="0.25">
      <c r="A346" s="1" t="s">
        <v>1603</v>
      </c>
      <c r="B346" s="2">
        <v>363199695</v>
      </c>
      <c r="C346" s="2" t="s">
        <v>67</v>
      </c>
      <c r="D346" s="4">
        <v>23156.25</v>
      </c>
      <c r="E346" s="1" t="s">
        <v>1094</v>
      </c>
      <c r="F346" s="1" t="s">
        <v>404</v>
      </c>
      <c r="G346" s="1" t="s">
        <v>14</v>
      </c>
      <c r="H346" s="1" t="s">
        <v>1604</v>
      </c>
      <c r="I346" s="1">
        <v>54707.779160159997</v>
      </c>
      <c r="J346" s="1" t="s">
        <v>1605</v>
      </c>
      <c r="K346" t="str">
        <f>VLOOKUP(Table1[[#This Row],[Customer_id]],Table4[],5,FALSE)</f>
        <v>Fixed Deposit</v>
      </c>
      <c r="L346" s="1" t="str">
        <f>VLOOKUP(Table1[[#This Row],[Customer_id]],Table4[],7,FALSE)</f>
        <v>279238,44</v>
      </c>
      <c r="M346" s="1" t="e">
        <f>VLOOKUP(Table1[[#This Row],[Customer_id]],Table2[],4,FALSE)</f>
        <v>#N/A</v>
      </c>
      <c r="N346" s="1" t="str">
        <f>INDEX(Table3[Transaction type],MATCH(Table1[[#This Row],[Account Number]],Table3[Account Number],0))</f>
        <v>Money Deposit</v>
      </c>
      <c r="O346" s="20">
        <f>INDEX(Table3[Date_of_transaction],MATCH(Table1[[#This Row],[Account Number]],Table3[Account Number],0))</f>
        <v>44371</v>
      </c>
      <c r="P346" s="19" t="str">
        <f>INDEX(Table3[Transaction Medium],MATCH(Table1[[#This Row],[Account Number]],Table3[Account Number],0))</f>
        <v>Bank</v>
      </c>
    </row>
    <row r="347" spans="1:16" x14ac:dyDescent="0.25">
      <c r="A347" s="1" t="s">
        <v>8194</v>
      </c>
      <c r="B347" s="2">
        <v>782587147</v>
      </c>
      <c r="C347" s="2" t="s">
        <v>134</v>
      </c>
      <c r="D347" s="4">
        <v>37401</v>
      </c>
      <c r="E347" s="1" t="s">
        <v>12</v>
      </c>
      <c r="F347" s="1" t="s">
        <v>1000</v>
      </c>
      <c r="G347" s="1" t="s">
        <v>3331</v>
      </c>
      <c r="H347" s="1" t="s">
        <v>8195</v>
      </c>
      <c r="I347" s="1">
        <v>287822.37018149998</v>
      </c>
      <c r="J347" s="1" t="s">
        <v>455</v>
      </c>
      <c r="K347" t="str">
        <f>VLOOKUP(Table1[[#This Row],[Customer_id]],Table4[],5,FALSE)</f>
        <v>Fixed Deposit</v>
      </c>
      <c r="L347" s="1" t="str">
        <f>VLOOKUP(Table1[[#This Row],[Customer_id]],Table4[],7,FALSE)</f>
        <v>277766,3609</v>
      </c>
      <c r="M347" s="1" t="e">
        <f>VLOOKUP(Table1[[#This Row],[Customer_id]],Table2[],4,FALSE)</f>
        <v>#N/A</v>
      </c>
      <c r="N347" s="1" t="str">
        <f>INDEX(Table3[Transaction type],MATCH(Table1[[#This Row],[Account Number]],Table3[Account Number],0))</f>
        <v>Cash Withdrawal</v>
      </c>
      <c r="O347" s="20">
        <f>INDEX(Table3[Date_of_transaction],MATCH(Table1[[#This Row],[Account Number]],Table3[Account Number],0))</f>
        <v>44374</v>
      </c>
      <c r="P347" s="19" t="str">
        <f>INDEX(Table3[Transaction Medium],MATCH(Table1[[#This Row],[Account Number]],Table3[Account Number],0))</f>
        <v>POS</v>
      </c>
    </row>
    <row r="348" spans="1:16" x14ac:dyDescent="0.25">
      <c r="A348" s="1" t="s">
        <v>2295</v>
      </c>
      <c r="B348" s="2">
        <v>380361195</v>
      </c>
      <c r="C348" s="2" t="s">
        <v>143</v>
      </c>
      <c r="D348" s="4">
        <v>34479</v>
      </c>
      <c r="E348" s="1" t="s">
        <v>1094</v>
      </c>
      <c r="F348" s="1" t="s">
        <v>78</v>
      </c>
      <c r="G348" s="1" t="s">
        <v>1964</v>
      </c>
      <c r="H348" s="1" t="s">
        <v>2296</v>
      </c>
      <c r="I348" s="1">
        <v>240797.0033214</v>
      </c>
      <c r="J348" s="1" t="s">
        <v>2297</v>
      </c>
      <c r="K348" t="str">
        <f>VLOOKUP(Table1[[#This Row],[Customer_id]],Table4[],5,FALSE)</f>
        <v>Joint</v>
      </c>
      <c r="L348" s="1" t="str">
        <f>VLOOKUP(Table1[[#This Row],[Customer_id]],Table4[],7,FALSE)</f>
        <v>117375,8952</v>
      </c>
      <c r="M348" s="1" t="e">
        <f>VLOOKUP(Table1[[#This Row],[Customer_id]],Table2[],4,FALSE)</f>
        <v>#N/A</v>
      </c>
      <c r="N348" s="1" t="str">
        <f>INDEX(Table3[Transaction type],MATCH(Table1[[#This Row],[Account Number]],Table3[Account Number],0))</f>
        <v>Online Payment</v>
      </c>
      <c r="O348" s="20">
        <f>INDEX(Table3[Date_of_transaction],MATCH(Table1[[#This Row],[Account Number]],Table3[Account Number],0))</f>
        <v>44538</v>
      </c>
      <c r="P348" s="19" t="str">
        <f>INDEX(Table3[Transaction Medium],MATCH(Table1[[#This Row],[Account Number]],Table3[Account Number],0))</f>
        <v>Internet Banking</v>
      </c>
    </row>
    <row r="349" spans="1:16" x14ac:dyDescent="0.25">
      <c r="A349" s="1" t="s">
        <v>4976</v>
      </c>
      <c r="B349" s="2">
        <v>573861892</v>
      </c>
      <c r="C349" s="2" t="s">
        <v>365</v>
      </c>
      <c r="D349" s="4">
        <v>37035.75</v>
      </c>
      <c r="E349" s="1" t="s">
        <v>1094</v>
      </c>
      <c r="F349" s="1" t="s">
        <v>264</v>
      </c>
      <c r="G349" s="1" t="s">
        <v>4105</v>
      </c>
      <c r="H349" s="1" t="s">
        <v>4977</v>
      </c>
      <c r="I349" s="1">
        <v>1021790.10498048</v>
      </c>
      <c r="J349" s="1" t="s">
        <v>4978</v>
      </c>
      <c r="K349" t="str">
        <f>VLOOKUP(Table1[[#This Row],[Customer_id]],Table4[],5,FALSE)</f>
        <v>Corporate</v>
      </c>
      <c r="L349" s="1" t="str">
        <f>VLOOKUP(Table1[[#This Row],[Customer_id]],Table4[],7,FALSE)</f>
        <v>193785,75</v>
      </c>
      <c r="M349" s="1" t="e">
        <f>VLOOKUP(Table1[[#This Row],[Customer_id]],Table2[],4,FALSE)</f>
        <v>#N/A</v>
      </c>
      <c r="N349" s="1" t="str">
        <f>INDEX(Table3[Transaction type],MATCH(Table1[[#This Row],[Account Number]],Table3[Account Number],0))</f>
        <v>Cash Withdrawal</v>
      </c>
      <c r="O349" s="20">
        <f>INDEX(Table3[Date_of_transaction],MATCH(Table1[[#This Row],[Account Number]],Table3[Account Number],0))</f>
        <v>44214</v>
      </c>
      <c r="P349" s="19" t="str">
        <f>INDEX(Table3[Transaction Medium],MATCH(Table1[[#This Row],[Account Number]],Table3[Account Number],0))</f>
        <v>POS</v>
      </c>
    </row>
    <row r="350" spans="1:16" x14ac:dyDescent="0.25">
      <c r="A350" s="1" t="s">
        <v>1694</v>
      </c>
      <c r="B350" s="2">
        <v>663494133</v>
      </c>
      <c r="C350" s="2" t="s">
        <v>18</v>
      </c>
      <c r="D350" s="4">
        <v>33018</v>
      </c>
      <c r="E350" s="1" t="s">
        <v>1094</v>
      </c>
      <c r="F350" s="1" t="s">
        <v>1695</v>
      </c>
      <c r="G350" s="1" t="s">
        <v>14</v>
      </c>
      <c r="H350" s="1" t="s">
        <v>1696</v>
      </c>
      <c r="I350" s="1">
        <v>116287.71305088</v>
      </c>
      <c r="J350" s="1" t="s">
        <v>1697</v>
      </c>
      <c r="K350" t="str">
        <f>VLOOKUP(Table1[[#This Row],[Customer_id]],Table4[],5,FALSE)</f>
        <v>Domiciliary</v>
      </c>
      <c r="L350" s="1" t="str">
        <f>VLOOKUP(Table1[[#This Row],[Customer_id]],Table4[],7,FALSE)</f>
        <v>266530,8126</v>
      </c>
      <c r="M350" s="1" t="e">
        <f>VLOOKUP(Table1[[#This Row],[Customer_id]],Table2[],4,FALSE)</f>
        <v>#N/A</v>
      </c>
      <c r="N350" s="1" t="str">
        <f>INDEX(Table3[Transaction type],MATCH(Table1[[#This Row],[Account Number]],Table3[Account Number],0))</f>
        <v>Cash Withdrawal</v>
      </c>
      <c r="O350" s="20">
        <f>INDEX(Table3[Date_of_transaction],MATCH(Table1[[#This Row],[Account Number]],Table3[Account Number],0))</f>
        <v>44457</v>
      </c>
      <c r="P350" s="19" t="str">
        <f>INDEX(Table3[Transaction Medium],MATCH(Table1[[#This Row],[Account Number]],Table3[Account Number],0))</f>
        <v>POS</v>
      </c>
    </row>
    <row r="351" spans="1:16" x14ac:dyDescent="0.25">
      <c r="A351" s="1" t="s">
        <v>5905</v>
      </c>
      <c r="B351" s="2">
        <v>158700396</v>
      </c>
      <c r="C351" s="2" t="s">
        <v>82</v>
      </c>
      <c r="D351" s="4">
        <v>16947</v>
      </c>
      <c r="E351" s="1" t="s">
        <v>12</v>
      </c>
      <c r="F351" s="1" t="s">
        <v>264</v>
      </c>
      <c r="G351" s="1" t="s">
        <v>4105</v>
      </c>
      <c r="H351" s="1" t="s">
        <v>5906</v>
      </c>
      <c r="I351" s="1">
        <v>35900.794185600003</v>
      </c>
      <c r="J351" s="1" t="s">
        <v>5907</v>
      </c>
      <c r="K351" t="str">
        <f>VLOOKUP(Table1[[#This Row],[Customer_id]],Table4[],5,FALSE)</f>
        <v>Corporate</v>
      </c>
      <c r="L351" s="1" t="str">
        <f>VLOOKUP(Table1[[#This Row],[Customer_id]],Table4[],7,FALSE)</f>
        <v>26691,5625</v>
      </c>
      <c r="M351" s="1" t="e">
        <f>VLOOKUP(Table1[[#This Row],[Customer_id]],Table2[],4,FALSE)</f>
        <v>#N/A</v>
      </c>
      <c r="N351" s="1" t="str">
        <f>INDEX(Table3[Transaction type],MATCH(Table1[[#This Row],[Account Number]],Table3[Account Number],0))</f>
        <v>Money Transfer</v>
      </c>
      <c r="O351" s="20">
        <f>INDEX(Table3[Date_of_transaction],MATCH(Table1[[#This Row],[Account Number]],Table3[Account Number],0))</f>
        <v>44533</v>
      </c>
      <c r="P351" s="19" t="str">
        <f>INDEX(Table3[Transaction Medium],MATCH(Table1[[#This Row],[Account Number]],Table3[Account Number],0))</f>
        <v>Mobile</v>
      </c>
    </row>
    <row r="352" spans="1:16" x14ac:dyDescent="0.25">
      <c r="A352" s="1" t="s">
        <v>2899</v>
      </c>
      <c r="B352" s="2">
        <v>315387508</v>
      </c>
      <c r="C352" s="2" t="s">
        <v>129</v>
      </c>
      <c r="D352" s="4">
        <v>15120.75</v>
      </c>
      <c r="E352" s="1" t="s">
        <v>1094</v>
      </c>
      <c r="F352" s="1" t="s">
        <v>483</v>
      </c>
      <c r="G352" s="1" t="s">
        <v>2773</v>
      </c>
      <c r="H352" s="1" t="s">
        <v>2900</v>
      </c>
      <c r="I352" s="1">
        <v>798554.41469999996</v>
      </c>
      <c r="J352" s="1" t="s">
        <v>2901</v>
      </c>
      <c r="K352" t="str">
        <f>VLOOKUP(Table1[[#This Row],[Customer_id]],Table4[],5,FALSE)</f>
        <v>Domiciliary</v>
      </c>
      <c r="L352" s="1" t="str">
        <f>VLOOKUP(Table1[[#This Row],[Customer_id]],Table4[],7,FALSE)</f>
        <v>231926,0559</v>
      </c>
      <c r="M352" s="1" t="e">
        <f>VLOOKUP(Table1[[#This Row],[Customer_id]],Table2[],4,FALSE)</f>
        <v>#N/A</v>
      </c>
      <c r="N352" s="1" t="str">
        <f>INDEX(Table3[Transaction type],MATCH(Table1[[#This Row],[Account Number]],Table3[Account Number],0))</f>
        <v>Checks</v>
      </c>
      <c r="O352" s="20">
        <f>INDEX(Table3[Date_of_transaction],MATCH(Table1[[#This Row],[Account Number]],Table3[Account Number],0))</f>
        <v>44442</v>
      </c>
      <c r="P352" s="19" t="str">
        <f>INDEX(Table3[Transaction Medium],MATCH(Table1[[#This Row],[Account Number]],Table3[Account Number],0))</f>
        <v>Informal Services</v>
      </c>
    </row>
    <row r="353" spans="1:16" x14ac:dyDescent="0.25">
      <c r="A353" s="1" t="s">
        <v>6056</v>
      </c>
      <c r="B353" s="2">
        <v>569079122</v>
      </c>
      <c r="C353" s="2" t="s">
        <v>82</v>
      </c>
      <c r="D353" s="4">
        <v>16947</v>
      </c>
      <c r="E353" s="1" t="s">
        <v>12</v>
      </c>
      <c r="F353" s="1" t="s">
        <v>176</v>
      </c>
      <c r="G353" s="1" t="s">
        <v>4148</v>
      </c>
      <c r="H353" s="1" t="s">
        <v>6057</v>
      </c>
      <c r="I353" s="1">
        <v>97011.305496000001</v>
      </c>
      <c r="J353" s="1" t="s">
        <v>6058</v>
      </c>
      <c r="K353" t="str">
        <f>VLOOKUP(Table1[[#This Row],[Customer_id]],Table4[],5,FALSE)</f>
        <v>Current</v>
      </c>
      <c r="L353" s="1" t="str">
        <f>VLOOKUP(Table1[[#This Row],[Customer_id]],Table4[],7,FALSE)</f>
        <v>236187,3012</v>
      </c>
      <c r="M353" s="1" t="e">
        <f>VLOOKUP(Table1[[#This Row],[Customer_id]],Table2[],4,FALSE)</f>
        <v>#N/A</v>
      </c>
      <c r="N353" s="1" t="str">
        <f>INDEX(Table3[Transaction type],MATCH(Table1[[#This Row],[Account Number]],Table3[Account Number],0))</f>
        <v>Money Transfer</v>
      </c>
      <c r="O353" s="20">
        <f>INDEX(Table3[Date_of_transaction],MATCH(Table1[[#This Row],[Account Number]],Table3[Account Number],0))</f>
        <v>44658</v>
      </c>
      <c r="P353" s="19" t="str">
        <f>INDEX(Table3[Transaction Medium],MATCH(Table1[[#This Row],[Account Number]],Table3[Account Number],0))</f>
        <v>Bank</v>
      </c>
    </row>
    <row r="354" spans="1:16" x14ac:dyDescent="0.25">
      <c r="A354" s="1" t="s">
        <v>6847</v>
      </c>
      <c r="B354" s="2">
        <v>410094830</v>
      </c>
      <c r="C354" s="2" t="s">
        <v>212</v>
      </c>
      <c r="D354" s="4">
        <v>24252</v>
      </c>
      <c r="E354" s="1" t="s">
        <v>12</v>
      </c>
      <c r="F354" s="1" t="s">
        <v>1426</v>
      </c>
      <c r="G354" s="1" t="s">
        <v>4105</v>
      </c>
      <c r="H354" s="1" t="s">
        <v>6848</v>
      </c>
      <c r="I354" s="1">
        <v>366557.48715599999</v>
      </c>
      <c r="J354" s="1" t="s">
        <v>6849</v>
      </c>
      <c r="K354" t="str">
        <f>VLOOKUP(Table1[[#This Row],[Customer_id]],Table4[],5,FALSE)</f>
        <v>Joint</v>
      </c>
      <c r="L354" s="1" t="str">
        <f>VLOOKUP(Table1[[#This Row],[Customer_id]],Table4[],7,FALSE)</f>
        <v>231344,3268</v>
      </c>
      <c r="M354" s="1" t="e">
        <f>VLOOKUP(Table1[[#This Row],[Customer_id]],Table2[],4,FALSE)</f>
        <v>#N/A</v>
      </c>
      <c r="N354" s="1" t="str">
        <f>INDEX(Table3[Transaction type],MATCH(Table1[[#This Row],[Account Number]],Table3[Account Number],0))</f>
        <v>Money Transfer</v>
      </c>
      <c r="O354" s="20">
        <f>INDEX(Table3[Date_of_transaction],MATCH(Table1[[#This Row],[Account Number]],Table3[Account Number],0))</f>
        <v>44533</v>
      </c>
      <c r="P354" s="19" t="str">
        <f>INDEX(Table3[Transaction Medium],MATCH(Table1[[#This Row],[Account Number]],Table3[Account Number],0))</f>
        <v>Mobile</v>
      </c>
    </row>
    <row r="355" spans="1:16" x14ac:dyDescent="0.25">
      <c r="A355" s="1" t="s">
        <v>3112</v>
      </c>
      <c r="B355" s="2">
        <v>900885875</v>
      </c>
      <c r="C355" s="2" t="s">
        <v>92</v>
      </c>
      <c r="D355" s="4">
        <v>29000.25</v>
      </c>
      <c r="E355" s="1" t="s">
        <v>1094</v>
      </c>
      <c r="F355" s="1" t="s">
        <v>2201</v>
      </c>
      <c r="G355" s="1" t="s">
        <v>3058</v>
      </c>
      <c r="H355" s="1" t="s">
        <v>3113</v>
      </c>
      <c r="I355" s="1">
        <v>389467.50983280002</v>
      </c>
      <c r="J355" s="1" t="s">
        <v>3114</v>
      </c>
      <c r="K355" t="str">
        <f>VLOOKUP(Table1[[#This Row],[Customer_id]],Table4[],5,FALSE)</f>
        <v>Current</v>
      </c>
      <c r="L355" s="1" t="str">
        <f>VLOOKUP(Table1[[#This Row],[Customer_id]],Table4[],7,FALSE)</f>
        <v>56371,968</v>
      </c>
      <c r="M355" s="1" t="e">
        <f>VLOOKUP(Table1[[#This Row],[Customer_id]],Table2[],4,FALSE)</f>
        <v>#N/A</v>
      </c>
      <c r="N355" s="1" t="str">
        <f>INDEX(Table3[Transaction type],MATCH(Table1[[#This Row],[Account Number]],Table3[Account Number],0))</f>
        <v>Money Deposit</v>
      </c>
      <c r="O355" s="20">
        <f>INDEX(Table3[Date_of_transaction],MATCH(Table1[[#This Row],[Account Number]],Table3[Account Number],0))</f>
        <v>44626</v>
      </c>
      <c r="P355" s="19" t="str">
        <f>INDEX(Table3[Transaction Medium],MATCH(Table1[[#This Row],[Account Number]],Table3[Account Number],0))</f>
        <v>Bank</v>
      </c>
    </row>
    <row r="356" spans="1:16" x14ac:dyDescent="0.25">
      <c r="A356" s="1" t="s">
        <v>2670</v>
      </c>
      <c r="B356" s="2">
        <v>586624757</v>
      </c>
      <c r="C356" s="2" t="s">
        <v>114</v>
      </c>
      <c r="D356" s="4">
        <v>20599.5</v>
      </c>
      <c r="E356" s="1" t="s">
        <v>12</v>
      </c>
      <c r="F356" s="1" t="s">
        <v>381</v>
      </c>
      <c r="G356" s="1" t="s">
        <v>1964</v>
      </c>
      <c r="H356" s="1" t="s">
        <v>2671</v>
      </c>
      <c r="I356" s="1">
        <v>109893.30748704</v>
      </c>
      <c r="J356" s="1" t="s">
        <v>2672</v>
      </c>
      <c r="K356" t="str">
        <f>VLOOKUP(Table1[[#This Row],[Customer_id]],Table4[],5,FALSE)</f>
        <v>Current</v>
      </c>
      <c r="L356" s="1" t="str">
        <f>VLOOKUP(Table1[[#This Row],[Customer_id]],Table4[],7,FALSE)</f>
        <v>148649,76</v>
      </c>
      <c r="M356" s="1" t="e">
        <f>VLOOKUP(Table1[[#This Row],[Customer_id]],Table2[],4,FALSE)</f>
        <v>#N/A</v>
      </c>
      <c r="N356" s="1" t="str">
        <f>INDEX(Table3[Transaction type],MATCH(Table1[[#This Row],[Account Number]],Table3[Account Number],0))</f>
        <v>Money Transfer</v>
      </c>
      <c r="O356" s="20">
        <f>INDEX(Table3[Date_of_transaction],MATCH(Table1[[#This Row],[Account Number]],Table3[Account Number],0))</f>
        <v>44536</v>
      </c>
      <c r="P356" s="19" t="str">
        <f>INDEX(Table3[Transaction Medium],MATCH(Table1[[#This Row],[Account Number]],Table3[Account Number],0))</f>
        <v>Mobile</v>
      </c>
    </row>
    <row r="357" spans="1:16" x14ac:dyDescent="0.25">
      <c r="A357" s="1" t="s">
        <v>7241</v>
      </c>
      <c r="B357" s="2">
        <v>969849461</v>
      </c>
      <c r="C357" s="2" t="s">
        <v>180</v>
      </c>
      <c r="D357" s="4">
        <v>35940</v>
      </c>
      <c r="E357" s="1" t="s">
        <v>12</v>
      </c>
      <c r="F357" s="1" t="s">
        <v>399</v>
      </c>
      <c r="G357" s="1" t="s">
        <v>4058</v>
      </c>
      <c r="H357" s="1" t="s">
        <v>7242</v>
      </c>
      <c r="I357" s="1">
        <v>181568.00429459999</v>
      </c>
      <c r="J357" s="1" t="s">
        <v>7243</v>
      </c>
      <c r="K357" t="str">
        <f>VLOOKUP(Table1[[#This Row],[Customer_id]],Table4[],5,FALSE)</f>
        <v>Savings</v>
      </c>
      <c r="L357" s="1" t="str">
        <f>VLOOKUP(Table1[[#This Row],[Customer_id]],Table4[],7,FALSE)</f>
        <v>105963,9252</v>
      </c>
      <c r="M357" s="1" t="e">
        <f>VLOOKUP(Table1[[#This Row],[Customer_id]],Table2[],4,FALSE)</f>
        <v>#N/A</v>
      </c>
      <c r="N357" s="1" t="str">
        <f>INDEX(Table3[Transaction type],MATCH(Table1[[#This Row],[Account Number]],Table3[Account Number],0))</f>
        <v>Money Deposit</v>
      </c>
      <c r="O357" s="20">
        <f>INDEX(Table3[Date_of_transaction],MATCH(Table1[[#This Row],[Account Number]],Table3[Account Number],0))</f>
        <v>44254</v>
      </c>
      <c r="P357" s="19" t="str">
        <f>INDEX(Table3[Transaction Medium],MATCH(Table1[[#This Row],[Account Number]],Table3[Account Number],0))</f>
        <v>Bank</v>
      </c>
    </row>
    <row r="358" spans="1:16" x14ac:dyDescent="0.25">
      <c r="A358" s="1" t="s">
        <v>1606</v>
      </c>
      <c r="B358" s="2">
        <v>983753016</v>
      </c>
      <c r="C358" s="2" t="s">
        <v>518</v>
      </c>
      <c r="D358" s="4">
        <v>35574.75</v>
      </c>
      <c r="E358" s="1" t="s">
        <v>1094</v>
      </c>
      <c r="F358" s="1" t="s">
        <v>290</v>
      </c>
      <c r="G358" s="1" t="s">
        <v>14</v>
      </c>
      <c r="H358" s="1" t="s">
        <v>1607</v>
      </c>
      <c r="I358" s="1">
        <v>93055.008530399995</v>
      </c>
      <c r="J358" s="1" t="s">
        <v>1608</v>
      </c>
      <c r="K358" t="str">
        <f>VLOOKUP(Table1[[#This Row],[Customer_id]],Table4[],5,FALSE)</f>
        <v>Savings</v>
      </c>
      <c r="L358" s="1" t="str">
        <f>VLOOKUP(Table1[[#This Row],[Customer_id]],Table4[],7,FALSE)</f>
        <v>39077,376</v>
      </c>
      <c r="M358" s="1" t="e">
        <f>VLOOKUP(Table1[[#This Row],[Customer_id]],Table2[],4,FALSE)</f>
        <v>#N/A</v>
      </c>
      <c r="N358" s="1" t="str">
        <f>INDEX(Table3[Transaction type],MATCH(Table1[[#This Row],[Account Number]],Table3[Account Number],0))</f>
        <v>Money Transfer</v>
      </c>
      <c r="O358" s="20">
        <f>INDEX(Table3[Date_of_transaction],MATCH(Table1[[#This Row],[Account Number]],Table3[Account Number],0))</f>
        <v>44582</v>
      </c>
      <c r="P358" s="19" t="str">
        <f>INDEX(Table3[Transaction Medium],MATCH(Table1[[#This Row],[Account Number]],Table3[Account Number],0))</f>
        <v>Internet Banking</v>
      </c>
    </row>
    <row r="359" spans="1:16" x14ac:dyDescent="0.25">
      <c r="A359" s="1" t="s">
        <v>8140</v>
      </c>
      <c r="B359" s="2">
        <v>313980008</v>
      </c>
      <c r="C359" s="2" t="s">
        <v>180</v>
      </c>
      <c r="D359" s="4">
        <v>35940</v>
      </c>
      <c r="E359" s="1" t="s">
        <v>12</v>
      </c>
      <c r="F359" s="1" t="s">
        <v>1197</v>
      </c>
      <c r="G359" s="1" t="s">
        <v>3331</v>
      </c>
      <c r="H359" s="1" t="s">
        <v>8141</v>
      </c>
      <c r="I359" s="1">
        <v>24784.665937919999</v>
      </c>
      <c r="J359" s="1" t="s">
        <v>8142</v>
      </c>
      <c r="K359" t="str">
        <f>VLOOKUP(Table1[[#This Row],[Customer_id]],Table4[],5,FALSE)</f>
        <v>Domiciliary</v>
      </c>
      <c r="L359" s="1" t="str">
        <f>VLOOKUP(Table1[[#This Row],[Customer_id]],Table4[],7,FALSE)</f>
        <v>99307,7928</v>
      </c>
      <c r="M359" s="1" t="e">
        <f>VLOOKUP(Table1[[#This Row],[Customer_id]],Table2[],4,FALSE)</f>
        <v>#N/A</v>
      </c>
      <c r="N359" s="1" t="str">
        <f>INDEX(Table3[Transaction type],MATCH(Table1[[#This Row],[Account Number]],Table3[Account Number],0))</f>
        <v>Money Deposit</v>
      </c>
      <c r="O359" s="20">
        <f>INDEX(Table3[Date_of_transaction],MATCH(Table1[[#This Row],[Account Number]],Table3[Account Number],0))</f>
        <v>44579</v>
      </c>
      <c r="P359" s="19" t="str">
        <f>INDEX(Table3[Transaction Medium],MATCH(Table1[[#This Row],[Account Number]],Table3[Account Number],0))</f>
        <v>Bank</v>
      </c>
    </row>
    <row r="360" spans="1:16" x14ac:dyDescent="0.25">
      <c r="A360" s="1" t="s">
        <v>3469</v>
      </c>
      <c r="B360" s="2">
        <v>90580934</v>
      </c>
      <c r="C360" s="2" t="s">
        <v>281</v>
      </c>
      <c r="D360" s="4">
        <v>21695.25</v>
      </c>
      <c r="E360" s="1" t="s">
        <v>1094</v>
      </c>
      <c r="F360" s="1" t="s">
        <v>750</v>
      </c>
      <c r="G360" s="1" t="s">
        <v>3331</v>
      </c>
      <c r="H360" s="1" t="s">
        <v>3470</v>
      </c>
      <c r="I360" s="1">
        <v>622404.84354048001</v>
      </c>
      <c r="J360" s="1" t="s">
        <v>3471</v>
      </c>
      <c r="K360" t="str">
        <f>VLOOKUP(Table1[[#This Row],[Customer_id]],Table4[],5,FALSE)</f>
        <v>Savings</v>
      </c>
      <c r="L360" s="1" t="str">
        <f>VLOOKUP(Table1[[#This Row],[Customer_id]],Table4[],7,FALSE)</f>
        <v>141027,4164</v>
      </c>
      <c r="M360" s="1" t="e">
        <f>VLOOKUP(Table1[[#This Row],[Customer_id]],Table2[],4,FALSE)</f>
        <v>#N/A</v>
      </c>
      <c r="N360" s="1" t="str">
        <f>INDEX(Table3[Transaction type],MATCH(Table1[[#This Row],[Account Number]],Table3[Account Number],0))</f>
        <v>Cash Withdrawal</v>
      </c>
      <c r="O360" s="20">
        <f>INDEX(Table3[Date_of_transaction],MATCH(Table1[[#This Row],[Account Number]],Table3[Account Number],0))</f>
        <v>44417</v>
      </c>
      <c r="P360" s="19" t="str">
        <f>INDEX(Table3[Transaction Medium],MATCH(Table1[[#This Row],[Account Number]],Table3[Account Number],0))</f>
        <v>ATM</v>
      </c>
    </row>
    <row r="361" spans="1:16" x14ac:dyDescent="0.25">
      <c r="A361" s="1" t="s">
        <v>6186</v>
      </c>
      <c r="B361" s="2">
        <v>580242247</v>
      </c>
      <c r="C361" s="2" t="s">
        <v>33</v>
      </c>
      <c r="D361" s="4">
        <v>13659.75</v>
      </c>
      <c r="E361" s="1" t="s">
        <v>12</v>
      </c>
      <c r="F361" s="1" t="s">
        <v>1610</v>
      </c>
      <c r="G361" s="1" t="s">
        <v>4054</v>
      </c>
      <c r="H361" s="1" t="s">
        <v>6187</v>
      </c>
      <c r="I361" s="1">
        <v>185976.60389999999</v>
      </c>
      <c r="J361" s="1" t="s">
        <v>6188</v>
      </c>
      <c r="K361" t="str">
        <f>VLOOKUP(Table1[[#This Row],[Customer_id]],Table4[],5,FALSE)</f>
        <v>Savings</v>
      </c>
      <c r="L361" s="1" t="str">
        <f>VLOOKUP(Table1[[#This Row],[Customer_id]],Table4[],7,FALSE)</f>
        <v>222977,355</v>
      </c>
      <c r="M361" s="1" t="e">
        <f>VLOOKUP(Table1[[#This Row],[Customer_id]],Table2[],4,FALSE)</f>
        <v>#N/A</v>
      </c>
      <c r="N361" s="1" t="str">
        <f>INDEX(Table3[Transaction type],MATCH(Table1[[#This Row],[Account Number]],Table3[Account Number],0))</f>
        <v>Money Deposit</v>
      </c>
      <c r="O361" s="20">
        <f>INDEX(Table3[Date_of_transaction],MATCH(Table1[[#This Row],[Account Number]],Table3[Account Number],0))</f>
        <v>44352</v>
      </c>
      <c r="P361" s="19" t="str">
        <f>INDEX(Table3[Transaction Medium],MATCH(Table1[[#This Row],[Account Number]],Table3[Account Number],0))</f>
        <v>Bank</v>
      </c>
    </row>
    <row r="362" spans="1:16" x14ac:dyDescent="0.25">
      <c r="A362" s="1" t="s">
        <v>2730</v>
      </c>
      <c r="B362" s="2">
        <v>131637976</v>
      </c>
      <c r="C362" s="2" t="s">
        <v>72</v>
      </c>
      <c r="D362" s="4">
        <v>34844.25</v>
      </c>
      <c r="E362" s="1" t="s">
        <v>12</v>
      </c>
      <c r="F362" s="1" t="s">
        <v>246</v>
      </c>
      <c r="G362" s="1" t="s">
        <v>1964</v>
      </c>
      <c r="H362" s="1" t="s">
        <v>2731</v>
      </c>
      <c r="I362" s="1">
        <v>112199.00563872</v>
      </c>
      <c r="J362" s="1" t="s">
        <v>2732</v>
      </c>
      <c r="K362" t="str">
        <f>VLOOKUP(Table1[[#This Row],[Customer_id]],Table4[],5,FALSE)</f>
        <v>Current</v>
      </c>
      <c r="L362" s="1" t="str">
        <f>VLOOKUP(Table1[[#This Row],[Customer_id]],Table4[],7,FALSE)</f>
        <v>156857,6073</v>
      </c>
      <c r="M362" s="1" t="e">
        <f>VLOOKUP(Table1[[#This Row],[Customer_id]],Table2[],4,FALSE)</f>
        <v>#N/A</v>
      </c>
      <c r="N362" s="1" t="str">
        <f>INDEX(Table3[Transaction type],MATCH(Table1[[#This Row],[Account Number]],Table3[Account Number],0))</f>
        <v>Money Deposit</v>
      </c>
      <c r="O362" s="20">
        <f>INDEX(Table3[Date_of_transaction],MATCH(Table1[[#This Row],[Account Number]],Table3[Account Number],0))</f>
        <v>44557</v>
      </c>
      <c r="P362" s="19" t="str">
        <f>INDEX(Table3[Transaction Medium],MATCH(Table1[[#This Row],[Account Number]],Table3[Account Number],0))</f>
        <v>Bank</v>
      </c>
    </row>
    <row r="363" spans="1:16" x14ac:dyDescent="0.25">
      <c r="A363" s="1" t="s">
        <v>4895</v>
      </c>
      <c r="B363" s="2">
        <v>10934082</v>
      </c>
      <c r="C363" s="2" t="s">
        <v>221</v>
      </c>
      <c r="D363" s="4">
        <v>33748.5</v>
      </c>
      <c r="E363" s="1" t="s">
        <v>1094</v>
      </c>
      <c r="F363" s="1" t="s">
        <v>1426</v>
      </c>
      <c r="G363" s="1" t="s">
        <v>4105</v>
      </c>
      <c r="H363" s="1" t="s">
        <v>4896</v>
      </c>
      <c r="I363" s="1">
        <v>56240.114788799998</v>
      </c>
      <c r="J363" s="1" t="s">
        <v>4897</v>
      </c>
      <c r="K363" t="str">
        <f>VLOOKUP(Table1[[#This Row],[Customer_id]],Table4[],5,FALSE)</f>
        <v>Domiciliary</v>
      </c>
      <c r="L363" s="1" t="str">
        <f>VLOOKUP(Table1[[#This Row],[Customer_id]],Table4[],7,FALSE)</f>
        <v>59538,6792</v>
      </c>
      <c r="M363" s="1" t="e">
        <f>VLOOKUP(Table1[[#This Row],[Customer_id]],Table2[],4,FALSE)</f>
        <v>#N/A</v>
      </c>
      <c r="N363" s="1" t="str">
        <f>INDEX(Table3[Transaction type],MATCH(Table1[[#This Row],[Account Number]],Table3[Account Number],0))</f>
        <v>Online Payment</v>
      </c>
      <c r="O363" s="20">
        <f>INDEX(Table3[Date_of_transaction],MATCH(Table1[[#This Row],[Account Number]],Table3[Account Number],0))</f>
        <v>44505</v>
      </c>
      <c r="P363" s="19" t="str">
        <f>INDEX(Table3[Transaction Medium],MATCH(Table1[[#This Row],[Account Number]],Table3[Account Number],0))</f>
        <v>Mobile</v>
      </c>
    </row>
    <row r="364" spans="1:16" x14ac:dyDescent="0.25">
      <c r="A364" s="1" t="s">
        <v>4424</v>
      </c>
      <c r="B364" s="2">
        <v>429929262</v>
      </c>
      <c r="C364" s="2" t="s">
        <v>335</v>
      </c>
      <c r="D364" s="4">
        <v>19869</v>
      </c>
      <c r="E364" s="1" t="s">
        <v>1094</v>
      </c>
      <c r="F364" s="1" t="s">
        <v>256</v>
      </c>
      <c r="G364" s="1" t="s">
        <v>4148</v>
      </c>
      <c r="H364" s="1" t="s">
        <v>4425</v>
      </c>
      <c r="I364" s="1">
        <v>70947.253927800004</v>
      </c>
      <c r="J364" s="1" t="s">
        <v>4426</v>
      </c>
      <c r="K364" t="str">
        <f>VLOOKUP(Table1[[#This Row],[Customer_id]],Table4[],5,FALSE)</f>
        <v>Corporate</v>
      </c>
      <c r="L364" s="1" t="str">
        <f>VLOOKUP(Table1[[#This Row],[Customer_id]],Table4[],7,FALSE)</f>
        <v>40845,8439</v>
      </c>
      <c r="M364" s="1" t="e">
        <f>VLOOKUP(Table1[[#This Row],[Customer_id]],Table2[],4,FALSE)</f>
        <v>#N/A</v>
      </c>
      <c r="N364" s="1" t="str">
        <f>INDEX(Table3[Transaction type],MATCH(Table1[[#This Row],[Account Number]],Table3[Account Number],0))</f>
        <v>Cash Withdrawal</v>
      </c>
      <c r="O364" s="20">
        <f>INDEX(Table3[Date_of_transaction],MATCH(Table1[[#This Row],[Account Number]],Table3[Account Number],0))</f>
        <v>44374</v>
      </c>
      <c r="P364" s="19" t="str">
        <f>INDEX(Table3[Transaction Medium],MATCH(Table1[[#This Row],[Account Number]],Table3[Account Number],0))</f>
        <v>ATM</v>
      </c>
    </row>
    <row r="365" spans="1:16" x14ac:dyDescent="0.25">
      <c r="A365" s="1" t="s">
        <v>9030</v>
      </c>
      <c r="B365" s="2">
        <v>188446916</v>
      </c>
      <c r="C365" s="2" t="s">
        <v>23</v>
      </c>
      <c r="D365" s="8">
        <v>39047.25</v>
      </c>
      <c r="E365" s="1" t="str">
        <f ca="1">CHOOSE(RANDBETWEEN(1, 2), "Male","Female")</f>
        <v>Male</v>
      </c>
      <c r="F365" s="1" t="str">
        <f ca="1">CHOOSE(RANDBETWEEN(1, 5), "Farmer","Tailor","Student","Professor","Welder")</f>
        <v>Professor</v>
      </c>
      <c r="G365" s="1" t="str">
        <f ca="1">CHOOSE(RANDBETWEEN(1, 22), "Kano","Kwara","Imo","Lagos","Adamawa","Delta","Sokoto","Oyo","Osun","Abia","Cross River","Kaduna","Plateau","River","Abuja","Kogi","Edo","Anambra","Bayelsa","Benue","Ogun","Enugu")</f>
        <v>Plateau</v>
      </c>
      <c r="H365" s="9" t="s">
        <v>9031</v>
      </c>
      <c r="I365" s="9">
        <v>674317.81270841532</v>
      </c>
      <c r="J365" t="s">
        <v>9032</v>
      </c>
      <c r="K365" t="str">
        <f>VLOOKUP(Table1[[#This Row],[Customer_id]],Table4[],5,FALSE)</f>
        <v>Domiciliary</v>
      </c>
      <c r="L365" s="1" t="str">
        <f>VLOOKUP(Table1[[#This Row],[Customer_id]],Table4[],7,FALSE)</f>
        <v>79643,4153</v>
      </c>
      <c r="M365" s="1" t="e">
        <f>VLOOKUP(Table1[[#This Row],[Customer_id]],Table2[],4,FALSE)</f>
        <v>#N/A</v>
      </c>
      <c r="N365" s="1" t="str">
        <f>INDEX(Table3[Transaction type],MATCH(Table1[[#This Row],[Account Number]],Table3[Account Number],0))</f>
        <v>Money Deposit</v>
      </c>
      <c r="O365" s="20">
        <f>INDEX(Table3[Date_of_transaction],MATCH(Table1[[#This Row],[Account Number]],Table3[Account Number],0))</f>
        <v>44558</v>
      </c>
      <c r="P365" s="19" t="str">
        <f>INDEX(Table3[Transaction Medium],MATCH(Table1[[#This Row],[Account Number]],Table3[Account Number],0))</f>
        <v>Bank</v>
      </c>
    </row>
    <row r="366" spans="1:16" x14ac:dyDescent="0.25">
      <c r="A366" s="1" t="s">
        <v>8582</v>
      </c>
      <c r="B366" s="2">
        <v>87238732</v>
      </c>
      <c r="C366" s="2" t="s">
        <v>101</v>
      </c>
      <c r="D366" s="4">
        <v>19138.5</v>
      </c>
      <c r="E366" s="1" t="s">
        <v>12</v>
      </c>
      <c r="F366" s="1" t="s">
        <v>1626</v>
      </c>
      <c r="G366" s="1" t="s">
        <v>2773</v>
      </c>
      <c r="H366" s="1" t="s">
        <v>8583</v>
      </c>
      <c r="I366" s="1">
        <v>161495.34251136001</v>
      </c>
      <c r="J366" s="1" t="s">
        <v>8584</v>
      </c>
      <c r="K366" t="str">
        <f>VLOOKUP(Table1[[#This Row],[Customer_id]],Table4[],5,FALSE)</f>
        <v>Savings</v>
      </c>
      <c r="L366" s="1" t="str">
        <f>VLOOKUP(Table1[[#This Row],[Customer_id]],Table4[],7,FALSE)</f>
        <v>228548,883</v>
      </c>
      <c r="M366" s="1" t="e">
        <f>VLOOKUP(Table1[[#This Row],[Customer_id]],Table2[],4,FALSE)</f>
        <v>#N/A</v>
      </c>
      <c r="N366" s="1" t="str">
        <f>INDEX(Table3[Transaction type],MATCH(Table1[[#This Row],[Account Number]],Table3[Account Number],0))</f>
        <v>Money Deposit</v>
      </c>
      <c r="O366" s="20">
        <f>INDEX(Table3[Date_of_transaction],MATCH(Table1[[#This Row],[Account Number]],Table3[Account Number],0))</f>
        <v>44490</v>
      </c>
      <c r="P366" s="19" t="str">
        <f>INDEX(Table3[Transaction Medium],MATCH(Table1[[#This Row],[Account Number]],Table3[Account Number],0))</f>
        <v>Bank</v>
      </c>
    </row>
    <row r="367" spans="1:16" x14ac:dyDescent="0.25">
      <c r="A367" s="1" t="s">
        <v>3507</v>
      </c>
      <c r="B367" s="2">
        <v>458486536</v>
      </c>
      <c r="C367" s="2" t="s">
        <v>124</v>
      </c>
      <c r="D367" s="4">
        <v>14025</v>
      </c>
      <c r="E367" s="1" t="s">
        <v>1094</v>
      </c>
      <c r="F367" s="1" t="s">
        <v>139</v>
      </c>
      <c r="G367" s="1" t="s">
        <v>3331</v>
      </c>
      <c r="H367" s="1" t="s">
        <v>3508</v>
      </c>
      <c r="I367" s="1">
        <v>1426470.7100579999</v>
      </c>
      <c r="J367" s="1" t="s">
        <v>3509</v>
      </c>
      <c r="K367" t="str">
        <f>VLOOKUP(Table1[[#This Row],[Customer_id]],Table4[],5,FALSE)</f>
        <v>Domiciliary</v>
      </c>
      <c r="L367" s="1" t="str">
        <f>VLOOKUP(Table1[[#This Row],[Customer_id]],Table4[],7,FALSE)</f>
        <v>57692,88</v>
      </c>
      <c r="M367" s="1" t="e">
        <f>VLOOKUP(Table1[[#This Row],[Customer_id]],Table2[],4,FALSE)</f>
        <v>#N/A</v>
      </c>
      <c r="N367" s="1" t="str">
        <f>INDEX(Table3[Transaction type],MATCH(Table1[[#This Row],[Account Number]],Table3[Account Number],0))</f>
        <v>Money Deposit</v>
      </c>
      <c r="O367" s="20">
        <f>INDEX(Table3[Date_of_transaction],MATCH(Table1[[#This Row],[Account Number]],Table3[Account Number],0))</f>
        <v>44416</v>
      </c>
      <c r="P367" s="19" t="str">
        <f>INDEX(Table3[Transaction Medium],MATCH(Table1[[#This Row],[Account Number]],Table3[Account Number],0))</f>
        <v>Bank</v>
      </c>
    </row>
    <row r="368" spans="1:16" x14ac:dyDescent="0.25">
      <c r="A368" s="1" t="s">
        <v>577</v>
      </c>
      <c r="B368" s="2">
        <v>291037595</v>
      </c>
      <c r="C368" s="2" t="s">
        <v>134</v>
      </c>
      <c r="D368" s="4">
        <v>37401</v>
      </c>
      <c r="E368" s="1" t="s">
        <v>12</v>
      </c>
      <c r="F368" s="1" t="s">
        <v>168</v>
      </c>
      <c r="G368" s="1" t="s">
        <v>14</v>
      </c>
      <c r="H368" s="1" t="s">
        <v>578</v>
      </c>
      <c r="I368" s="1">
        <v>412852.99296990002</v>
      </c>
      <c r="J368" s="1" t="s">
        <v>579</v>
      </c>
      <c r="K368" t="str">
        <f>VLOOKUP(Table1[[#This Row],[Customer_id]],Table4[],5,FALSE)</f>
        <v>Domiciliary</v>
      </c>
      <c r="L368" s="1" t="str">
        <f>VLOOKUP(Table1[[#This Row],[Customer_id]],Table4[],7,FALSE)</f>
        <v>427085,6535</v>
      </c>
      <c r="M368" s="1" t="e">
        <f>VLOOKUP(Table1[[#This Row],[Customer_id]],Table2[],4,FALSE)</f>
        <v>#N/A</v>
      </c>
      <c r="N368" s="1" t="str">
        <f>INDEX(Table3[Transaction type],MATCH(Table1[[#This Row],[Account Number]],Table3[Account Number],0))</f>
        <v>Money Transfer</v>
      </c>
      <c r="O368" s="20">
        <f>INDEX(Table3[Date_of_transaction],MATCH(Table1[[#This Row],[Account Number]],Table3[Account Number],0))</f>
        <v>44661</v>
      </c>
      <c r="P368" s="19" t="str">
        <f>INDEX(Table3[Transaction Medium],MATCH(Table1[[#This Row],[Account Number]],Table3[Account Number],0))</f>
        <v>Mobile</v>
      </c>
    </row>
    <row r="369" spans="1:16" x14ac:dyDescent="0.25">
      <c r="A369" s="1" t="s">
        <v>7134</v>
      </c>
      <c r="B369" s="2">
        <v>907339020</v>
      </c>
      <c r="C369" s="2" t="s">
        <v>348</v>
      </c>
      <c r="D369" s="4">
        <v>28635</v>
      </c>
      <c r="E369" s="1" t="s">
        <v>12</v>
      </c>
      <c r="F369" s="1" t="s">
        <v>514</v>
      </c>
      <c r="G369" s="1" t="s">
        <v>4105</v>
      </c>
      <c r="H369" s="1" t="s">
        <v>7135</v>
      </c>
      <c r="I369" s="1">
        <v>64450.303632000003</v>
      </c>
      <c r="J369" s="1" t="s">
        <v>7136</v>
      </c>
      <c r="K369" t="str">
        <f>VLOOKUP(Table1[[#This Row],[Customer_id]],Table4[],5,FALSE)</f>
        <v>Domiciliary</v>
      </c>
      <c r="L369" s="1" t="str">
        <f>VLOOKUP(Table1[[#This Row],[Customer_id]],Table4[],7,FALSE)</f>
        <v>483167,3361</v>
      </c>
      <c r="M369" s="1" t="e">
        <f>VLOOKUP(Table1[[#This Row],[Customer_id]],Table2[],4,FALSE)</f>
        <v>#N/A</v>
      </c>
      <c r="N369" s="1" t="str">
        <f>INDEX(Table3[Transaction type],MATCH(Table1[[#This Row],[Account Number]],Table3[Account Number],0))</f>
        <v>Cash Withdrawal</v>
      </c>
      <c r="O369" s="20">
        <f>INDEX(Table3[Date_of_transaction],MATCH(Table1[[#This Row],[Account Number]],Table3[Account Number],0))</f>
        <v>44550</v>
      </c>
      <c r="P369" s="19" t="str">
        <f>INDEX(Table3[Transaction Medium],MATCH(Table1[[#This Row],[Account Number]],Table3[Account Number],0))</f>
        <v>POS</v>
      </c>
    </row>
    <row r="370" spans="1:16" x14ac:dyDescent="0.25">
      <c r="A370" s="1" t="s">
        <v>5709</v>
      </c>
      <c r="B370" s="2">
        <v>126420664</v>
      </c>
      <c r="C370" s="2" t="s">
        <v>212</v>
      </c>
      <c r="D370" s="4">
        <v>24252</v>
      </c>
      <c r="E370" s="1" t="s">
        <v>1094</v>
      </c>
      <c r="F370" s="1" t="s">
        <v>135</v>
      </c>
      <c r="G370" s="1" t="s">
        <v>4119</v>
      </c>
      <c r="H370" s="1" t="s">
        <v>5710</v>
      </c>
      <c r="I370" s="1">
        <v>408856.13678096002</v>
      </c>
      <c r="J370" s="1" t="s">
        <v>5711</v>
      </c>
      <c r="K370" t="str">
        <f>VLOOKUP(Table1[[#This Row],[Customer_id]],Table4[],5,FALSE)</f>
        <v>Domiciliary</v>
      </c>
      <c r="L370" s="1" t="str">
        <f>VLOOKUP(Table1[[#This Row],[Customer_id]],Table4[],7,FALSE)</f>
        <v>44088,512</v>
      </c>
      <c r="M370" s="1" t="e">
        <f>VLOOKUP(Table1[[#This Row],[Customer_id]],Table2[],4,FALSE)</f>
        <v>#N/A</v>
      </c>
      <c r="N370" s="1" t="str">
        <f>INDEX(Table3[Transaction type],MATCH(Table1[[#This Row],[Account Number]],Table3[Account Number],0))</f>
        <v>Money Deposit</v>
      </c>
      <c r="O370" s="20">
        <f>INDEX(Table3[Date_of_transaction],MATCH(Table1[[#This Row],[Account Number]],Table3[Account Number],0))</f>
        <v>44379</v>
      </c>
      <c r="P370" s="19" t="str">
        <f>INDEX(Table3[Transaction Medium],MATCH(Table1[[#This Row],[Account Number]],Table3[Account Number],0))</f>
        <v>Bank</v>
      </c>
    </row>
    <row r="371" spans="1:16" x14ac:dyDescent="0.25">
      <c r="A371" s="1" t="s">
        <v>664</v>
      </c>
      <c r="B371" s="2">
        <v>635009547</v>
      </c>
      <c r="C371" s="2" t="s">
        <v>43</v>
      </c>
      <c r="D371" s="4">
        <v>36670.5</v>
      </c>
      <c r="E371" s="1" t="s">
        <v>12</v>
      </c>
      <c r="F371" s="1" t="s">
        <v>665</v>
      </c>
      <c r="G371" s="1" t="s">
        <v>14</v>
      </c>
      <c r="H371" s="1" t="s">
        <v>666</v>
      </c>
      <c r="I371" s="1">
        <v>45653.740911000001</v>
      </c>
      <c r="J371" s="1" t="s">
        <v>667</v>
      </c>
      <c r="K371" t="str">
        <f>VLOOKUP(Table1[[#This Row],[Customer_id]],Table4[],5,FALSE)</f>
        <v>Corporate</v>
      </c>
      <c r="L371" s="1" t="str">
        <f>VLOOKUP(Table1[[#This Row],[Customer_id]],Table4[],7,FALSE)</f>
        <v>456670,83</v>
      </c>
      <c r="M371" s="1" t="e">
        <f>VLOOKUP(Table1[[#This Row],[Customer_id]],Table2[],4,FALSE)</f>
        <v>#N/A</v>
      </c>
      <c r="N371" s="1" t="str">
        <f>INDEX(Table3[Transaction type],MATCH(Table1[[#This Row],[Account Number]],Table3[Account Number],0))</f>
        <v>Money Deposit</v>
      </c>
      <c r="O371" s="20">
        <f>INDEX(Table3[Date_of_transaction],MATCH(Table1[[#This Row],[Account Number]],Table3[Account Number],0))</f>
        <v>44333</v>
      </c>
      <c r="P371" s="19" t="str">
        <f>INDEX(Table3[Transaction Medium],MATCH(Table1[[#This Row],[Account Number]],Table3[Account Number],0))</f>
        <v>ATM</v>
      </c>
    </row>
    <row r="372" spans="1:16" x14ac:dyDescent="0.25">
      <c r="A372" s="1" t="s">
        <v>4729</v>
      </c>
      <c r="B372" s="2">
        <v>666267875</v>
      </c>
      <c r="C372" s="2" t="s">
        <v>309</v>
      </c>
      <c r="D372" s="4">
        <v>27904.5</v>
      </c>
      <c r="E372" s="1" t="s">
        <v>1094</v>
      </c>
      <c r="F372" s="1" t="s">
        <v>48</v>
      </c>
      <c r="G372" s="1" t="s">
        <v>4058</v>
      </c>
      <c r="H372" s="1" t="s">
        <v>4730</v>
      </c>
      <c r="I372" s="1">
        <v>241583.13767952</v>
      </c>
      <c r="J372" s="1" t="s">
        <v>4731</v>
      </c>
      <c r="K372" t="str">
        <f>VLOOKUP(Table1[[#This Row],[Customer_id]],Table4[],5,FALSE)</f>
        <v>Domiciliary</v>
      </c>
      <c r="L372" s="1" t="str">
        <f>VLOOKUP(Table1[[#This Row],[Customer_id]],Table4[],7,FALSE)</f>
        <v>205494,12</v>
      </c>
      <c r="M372" s="1" t="str">
        <f>VLOOKUP(Table1[[#This Row],[Customer_id]],Table2[],4,FALSE)</f>
        <v>N1886976729</v>
      </c>
      <c r="N372" s="1" t="str">
        <f>INDEX(Table3[Transaction type],MATCH(Table1[[#This Row],[Account Number]],Table3[Account Number],0))</f>
        <v>Loan Payment</v>
      </c>
      <c r="O372" s="20">
        <f>INDEX(Table3[Date_of_transaction],MATCH(Table1[[#This Row],[Account Number]],Table3[Account Number],0))</f>
        <v>44432</v>
      </c>
      <c r="P372" s="19" t="str">
        <f>INDEX(Table3[Transaction Medium],MATCH(Table1[[#This Row],[Account Number]],Table3[Account Number],0))</f>
        <v>AFT</v>
      </c>
    </row>
    <row r="373" spans="1:16" x14ac:dyDescent="0.25">
      <c r="A373" s="1" t="s">
        <v>8019</v>
      </c>
      <c r="B373" s="2">
        <v>542178048</v>
      </c>
      <c r="C373" s="2" t="s">
        <v>479</v>
      </c>
      <c r="D373" s="4">
        <v>33383.25</v>
      </c>
      <c r="E373" s="1" t="s">
        <v>12</v>
      </c>
      <c r="F373" s="1" t="s">
        <v>1400</v>
      </c>
      <c r="G373" s="1" t="s">
        <v>3583</v>
      </c>
      <c r="H373" s="1" t="s">
        <v>8020</v>
      </c>
      <c r="I373" s="1">
        <v>40560.727482000002</v>
      </c>
      <c r="J373" s="1" t="s">
        <v>8021</v>
      </c>
      <c r="K373" t="str">
        <f>VLOOKUP(Table1[[#This Row],[Customer_id]],Table4[],5,FALSE)</f>
        <v>Current</v>
      </c>
      <c r="L373" s="1" t="str">
        <f>VLOOKUP(Table1[[#This Row],[Customer_id]],Table4[],7,FALSE)</f>
        <v>304960,6706</v>
      </c>
      <c r="M373" s="1" t="e">
        <f>VLOOKUP(Table1[[#This Row],[Customer_id]],Table2[],4,FALSE)</f>
        <v>#N/A</v>
      </c>
      <c r="N373" s="1" t="str">
        <f>INDEX(Table3[Transaction type],MATCH(Table1[[#This Row],[Account Number]],Table3[Account Number],0))</f>
        <v>Money Deposit</v>
      </c>
      <c r="O373" s="20">
        <f>INDEX(Table3[Date_of_transaction],MATCH(Table1[[#This Row],[Account Number]],Table3[Account Number],0))</f>
        <v>44339</v>
      </c>
      <c r="P373" s="19" t="str">
        <f>INDEX(Table3[Transaction Medium],MATCH(Table1[[#This Row],[Account Number]],Table3[Account Number],0))</f>
        <v>Bank</v>
      </c>
    </row>
    <row r="374" spans="1:16" x14ac:dyDescent="0.25">
      <c r="A374" s="1" t="s">
        <v>6600</v>
      </c>
      <c r="B374" s="2">
        <v>418330740</v>
      </c>
      <c r="C374" s="2" t="s">
        <v>380</v>
      </c>
      <c r="D374" s="4">
        <v>14390.25</v>
      </c>
      <c r="E374" s="1" t="s">
        <v>12</v>
      </c>
      <c r="F374" s="1" t="s">
        <v>340</v>
      </c>
      <c r="G374" s="1" t="s">
        <v>4074</v>
      </c>
      <c r="H374" s="1" t="s">
        <v>6601</v>
      </c>
      <c r="I374" s="1">
        <v>550252.78680959996</v>
      </c>
      <c r="J374" s="1" t="s">
        <v>6602</v>
      </c>
      <c r="K374" t="str">
        <f>VLOOKUP(Table1[[#This Row],[Customer_id]],Table4[],5,FALSE)</f>
        <v>Current</v>
      </c>
      <c r="L374" s="1" t="str">
        <f>VLOOKUP(Table1[[#This Row],[Customer_id]],Table4[],7,FALSE)</f>
        <v>84832,2644</v>
      </c>
      <c r="M374" s="1" t="e">
        <f>VLOOKUP(Table1[[#This Row],[Customer_id]],Table2[],4,FALSE)</f>
        <v>#N/A</v>
      </c>
      <c r="N374" s="1" t="str">
        <f>INDEX(Table3[Transaction type],MATCH(Table1[[#This Row],[Account Number]],Table3[Account Number],0))</f>
        <v>Money Transfer</v>
      </c>
      <c r="O374" s="20">
        <f>INDEX(Table3[Date_of_transaction],MATCH(Table1[[#This Row],[Account Number]],Table3[Account Number],0))</f>
        <v>44525</v>
      </c>
      <c r="P374" s="19" t="str">
        <f>INDEX(Table3[Transaction Medium],MATCH(Table1[[#This Row],[Account Number]],Table3[Account Number],0))</f>
        <v>Mobile</v>
      </c>
    </row>
    <row r="375" spans="1:16" x14ac:dyDescent="0.25">
      <c r="A375" s="1" t="s">
        <v>2682</v>
      </c>
      <c r="B375" s="2">
        <v>506590361</v>
      </c>
      <c r="C375" s="2" t="s">
        <v>513</v>
      </c>
      <c r="D375" s="4">
        <v>32287.5</v>
      </c>
      <c r="E375" s="1" t="s">
        <v>12</v>
      </c>
      <c r="F375" s="1" t="s">
        <v>993</v>
      </c>
      <c r="G375" s="1" t="s">
        <v>1964</v>
      </c>
      <c r="H375" s="1" t="s">
        <v>2683</v>
      </c>
      <c r="I375" s="1">
        <v>725329.36491749994</v>
      </c>
      <c r="J375" s="1" t="s">
        <v>2684</v>
      </c>
      <c r="K375" t="str">
        <f>VLOOKUP(Table1[[#This Row],[Customer_id]],Table4[],5,FALSE)</f>
        <v>Domiciliary</v>
      </c>
      <c r="L375" s="1" t="str">
        <f>VLOOKUP(Table1[[#This Row],[Customer_id]],Table4[],7,FALSE)</f>
        <v>72070,7328</v>
      </c>
      <c r="M375" s="1" t="e">
        <f>VLOOKUP(Table1[[#This Row],[Customer_id]],Table2[],4,FALSE)</f>
        <v>#N/A</v>
      </c>
      <c r="N375" s="1" t="str">
        <f>INDEX(Table3[Transaction type],MATCH(Table1[[#This Row],[Account Number]],Table3[Account Number],0))</f>
        <v>Online Payment</v>
      </c>
      <c r="O375" s="20">
        <f>INDEX(Table3[Date_of_transaction],MATCH(Table1[[#This Row],[Account Number]],Table3[Account Number],0))</f>
        <v>44449</v>
      </c>
      <c r="P375" s="19" t="str">
        <f>INDEX(Table3[Transaction Medium],MATCH(Table1[[#This Row],[Account Number]],Table3[Account Number],0))</f>
        <v>Card</v>
      </c>
    </row>
    <row r="376" spans="1:16" x14ac:dyDescent="0.25">
      <c r="A376" s="1" t="s">
        <v>2103</v>
      </c>
      <c r="B376" s="2">
        <v>318683016</v>
      </c>
      <c r="C376" s="2" t="s">
        <v>250</v>
      </c>
      <c r="D376" s="4">
        <v>18042.75</v>
      </c>
      <c r="E376" s="1" t="s">
        <v>1094</v>
      </c>
      <c r="F376" s="1" t="s">
        <v>1372</v>
      </c>
      <c r="G376" s="1" t="s">
        <v>1964</v>
      </c>
      <c r="H376" s="1" t="s">
        <v>2104</v>
      </c>
      <c r="I376" s="1">
        <v>107043.7167324</v>
      </c>
      <c r="J376" s="1" t="s">
        <v>2105</v>
      </c>
      <c r="K376" t="str">
        <f>VLOOKUP(Table1[[#This Row],[Customer_id]],Table4[],5,FALSE)</f>
        <v>Current</v>
      </c>
      <c r="L376" s="1" t="str">
        <f>VLOOKUP(Table1[[#This Row],[Customer_id]],Table4[],7,FALSE)</f>
        <v>238171,3632</v>
      </c>
      <c r="M376" s="1" t="str">
        <f>VLOOKUP(Table1[[#This Row],[Customer_id]],Table2[],4,FALSE)</f>
        <v>N201655496</v>
      </c>
      <c r="N376" s="1" t="str">
        <f>INDEX(Table3[Transaction type],MATCH(Table1[[#This Row],[Account Number]],Table3[Account Number],0))</f>
        <v>Loan Payment</v>
      </c>
      <c r="O376" s="20">
        <f>INDEX(Table3[Date_of_transaction],MATCH(Table1[[#This Row],[Account Number]],Table3[Account Number],0))</f>
        <v>44317</v>
      </c>
      <c r="P376" s="19" t="str">
        <f>INDEX(Table3[Transaction Medium],MATCH(Table1[[#This Row],[Account Number]],Table3[Account Number],0))</f>
        <v>AFT</v>
      </c>
    </row>
    <row r="377" spans="1:16" x14ac:dyDescent="0.25">
      <c r="A377" s="1" t="s">
        <v>7962</v>
      </c>
      <c r="B377" s="2">
        <v>306676532</v>
      </c>
      <c r="C377" s="2" t="s">
        <v>134</v>
      </c>
      <c r="D377" s="4">
        <v>37401</v>
      </c>
      <c r="E377" s="1" t="s">
        <v>12</v>
      </c>
      <c r="F377" s="1" t="s">
        <v>620</v>
      </c>
      <c r="G377" s="1" t="s">
        <v>3583</v>
      </c>
      <c r="H377" s="1" t="s">
        <v>7963</v>
      </c>
      <c r="I377" s="1">
        <v>38636.379866700001</v>
      </c>
      <c r="J377" s="1" t="s">
        <v>7964</v>
      </c>
      <c r="K377" t="str">
        <f>VLOOKUP(Table1[[#This Row],[Customer_id]],Table4[],5,FALSE)</f>
        <v>Corporate</v>
      </c>
      <c r="L377" s="1" t="str">
        <f>VLOOKUP(Table1[[#This Row],[Customer_id]],Table4[],7,FALSE)</f>
        <v>231731,0775</v>
      </c>
      <c r="M377" s="1" t="e">
        <f>VLOOKUP(Table1[[#This Row],[Customer_id]],Table2[],4,FALSE)</f>
        <v>#N/A</v>
      </c>
      <c r="N377" s="1" t="str">
        <f>INDEX(Table3[Transaction type],MATCH(Table1[[#This Row],[Account Number]],Table3[Account Number],0))</f>
        <v>Checks</v>
      </c>
      <c r="O377" s="20">
        <f>INDEX(Table3[Date_of_transaction],MATCH(Table1[[#This Row],[Account Number]],Table3[Account Number],0))</f>
        <v>44245</v>
      </c>
      <c r="P377" s="19" t="str">
        <f>INDEX(Table3[Transaction Medium],MATCH(Table1[[#This Row],[Account Number]],Table3[Account Number],0))</f>
        <v>Informal Services</v>
      </c>
    </row>
    <row r="378" spans="1:16" x14ac:dyDescent="0.25">
      <c r="A378" s="1" t="s">
        <v>7546</v>
      </c>
      <c r="B378" s="2">
        <v>125201103</v>
      </c>
      <c r="C378" s="2" t="s">
        <v>357</v>
      </c>
      <c r="D378" s="4">
        <v>35209.5</v>
      </c>
      <c r="E378" s="1" t="s">
        <v>12</v>
      </c>
      <c r="F378" s="1" t="s">
        <v>591</v>
      </c>
      <c r="G378" s="1" t="s">
        <v>4220</v>
      </c>
      <c r="H378" s="1" t="s">
        <v>7547</v>
      </c>
      <c r="I378" s="1">
        <v>17939.349824000001</v>
      </c>
      <c r="J378" s="1" t="s">
        <v>7548</v>
      </c>
      <c r="K378" t="str">
        <f>VLOOKUP(Table1[[#This Row],[Customer_id]],Table4[],5,FALSE)</f>
        <v>Joint</v>
      </c>
      <c r="L378" s="1" t="str">
        <f>VLOOKUP(Table1[[#This Row],[Customer_id]],Table4[],7,FALSE)</f>
        <v>72648,8534</v>
      </c>
      <c r="M378" s="1" t="e">
        <f>VLOOKUP(Table1[[#This Row],[Customer_id]],Table2[],4,FALSE)</f>
        <v>#N/A</v>
      </c>
      <c r="N378" s="1" t="str">
        <f>INDEX(Table3[Transaction type],MATCH(Table1[[#This Row],[Account Number]],Table3[Account Number],0))</f>
        <v>Money Transfer</v>
      </c>
      <c r="O378" s="20">
        <f>INDEX(Table3[Date_of_transaction],MATCH(Table1[[#This Row],[Account Number]],Table3[Account Number],0))</f>
        <v>44281</v>
      </c>
      <c r="P378" s="19" t="str">
        <f>INDEX(Table3[Transaction Medium],MATCH(Table1[[#This Row],[Account Number]],Table3[Account Number],0))</f>
        <v>Bank</v>
      </c>
    </row>
    <row r="379" spans="1:16" x14ac:dyDescent="0.25">
      <c r="A379" s="1" t="s">
        <v>1933</v>
      </c>
      <c r="B379" s="2">
        <v>244864582</v>
      </c>
      <c r="C379" s="2" t="s">
        <v>72</v>
      </c>
      <c r="D379" s="4">
        <v>34844.25</v>
      </c>
      <c r="E379" s="1" t="s">
        <v>1094</v>
      </c>
      <c r="F379" s="1" t="s">
        <v>483</v>
      </c>
      <c r="G379" s="1" t="s">
        <v>14</v>
      </c>
      <c r="H379" s="1" t="s">
        <v>1934</v>
      </c>
      <c r="I379" s="1">
        <v>360356.49686399999</v>
      </c>
      <c r="J379" s="1" t="s">
        <v>1935</v>
      </c>
      <c r="K379" t="str">
        <f>VLOOKUP(Table1[[#This Row],[Customer_id]],Table4[],5,FALSE)</f>
        <v>Joint</v>
      </c>
      <c r="L379" s="1" t="str">
        <f>VLOOKUP(Table1[[#This Row],[Customer_id]],Table4[],7,FALSE)</f>
        <v>220337,0813</v>
      </c>
      <c r="M379" s="1" t="e">
        <f>VLOOKUP(Table1[[#This Row],[Customer_id]],Table2[],4,FALSE)</f>
        <v>#N/A</v>
      </c>
      <c r="N379" s="1" t="str">
        <f>INDEX(Table3[Transaction type],MATCH(Table1[[#This Row],[Account Number]],Table3[Account Number],0))</f>
        <v>Money Deposit</v>
      </c>
      <c r="O379" s="20">
        <f>INDEX(Table3[Date_of_transaction],MATCH(Table1[[#This Row],[Account Number]],Table3[Account Number],0))</f>
        <v>44280</v>
      </c>
      <c r="P379" s="19" t="str">
        <f>INDEX(Table3[Transaction Medium],MATCH(Table1[[#This Row],[Account Number]],Table3[Account Number],0))</f>
        <v>Bank</v>
      </c>
    </row>
    <row r="380" spans="1:16" x14ac:dyDescent="0.25">
      <c r="A380" s="1" t="s">
        <v>86</v>
      </c>
      <c r="B380" s="2">
        <v>349872023</v>
      </c>
      <c r="C380" s="2" t="s">
        <v>87</v>
      </c>
      <c r="D380" s="4">
        <v>16581.75</v>
      </c>
      <c r="E380" s="1" t="s">
        <v>12</v>
      </c>
      <c r="F380" s="1" t="s">
        <v>88</v>
      </c>
      <c r="G380" s="1" t="s">
        <v>14</v>
      </c>
      <c r="H380" s="1" t="s">
        <v>89</v>
      </c>
      <c r="I380" s="1">
        <v>599062.61212559999</v>
      </c>
      <c r="J380" s="1" t="s">
        <v>90</v>
      </c>
      <c r="K380" t="str">
        <f>VLOOKUP(Table1[[#This Row],[Customer_id]],Table4[],5,FALSE)</f>
        <v>Savings</v>
      </c>
      <c r="L380" s="1" t="str">
        <f>VLOOKUP(Table1[[#This Row],[Customer_id]],Table4[],7,FALSE)</f>
        <v>191841</v>
      </c>
      <c r="M380" s="1" t="e">
        <f>VLOOKUP(Table1[[#This Row],[Customer_id]],Table2[],4,FALSE)</f>
        <v>#N/A</v>
      </c>
      <c r="N380" s="1" t="str">
        <f>INDEX(Table3[Transaction type],MATCH(Table1[[#This Row],[Account Number]],Table3[Account Number],0))</f>
        <v>Money Deposit</v>
      </c>
      <c r="O380" s="20">
        <f>INDEX(Table3[Date_of_transaction],MATCH(Table1[[#This Row],[Account Number]],Table3[Account Number],0))</f>
        <v>44222</v>
      </c>
      <c r="P380" s="19" t="str">
        <f>INDEX(Table3[Transaction Medium],MATCH(Table1[[#This Row],[Account Number]],Table3[Account Number],0))</f>
        <v>ATM</v>
      </c>
    </row>
    <row r="381" spans="1:16" x14ac:dyDescent="0.25">
      <c r="A381" s="1" t="s">
        <v>1043</v>
      </c>
      <c r="B381" s="2">
        <v>942234925</v>
      </c>
      <c r="C381" s="2" t="s">
        <v>57</v>
      </c>
      <c r="D381" s="4">
        <v>34113.75</v>
      </c>
      <c r="E381" s="1" t="s">
        <v>12</v>
      </c>
      <c r="F381" s="1" t="s">
        <v>286</v>
      </c>
      <c r="G381" s="1" t="s">
        <v>14</v>
      </c>
      <c r="H381" s="1" t="s">
        <v>1044</v>
      </c>
      <c r="I381" s="1">
        <v>80109.145512000003</v>
      </c>
      <c r="J381" s="1" t="s">
        <v>1045</v>
      </c>
      <c r="K381" t="str">
        <f>VLOOKUP(Table1[[#This Row],[Customer_id]],Table4[],5,FALSE)</f>
        <v>Domiciliary</v>
      </c>
      <c r="L381" s="1" t="str">
        <f>VLOOKUP(Table1[[#This Row],[Customer_id]],Table4[],7,FALSE)</f>
        <v>212002,5</v>
      </c>
      <c r="M381" s="1" t="e">
        <f>VLOOKUP(Table1[[#This Row],[Customer_id]],Table2[],4,FALSE)</f>
        <v>#N/A</v>
      </c>
      <c r="N381" s="1" t="str">
        <f>INDEX(Table3[Transaction type],MATCH(Table1[[#This Row],[Account Number]],Table3[Account Number],0))</f>
        <v>Money Deposit</v>
      </c>
      <c r="O381" s="20">
        <f>INDEX(Table3[Date_of_transaction],MATCH(Table1[[#This Row],[Account Number]],Table3[Account Number],0))</f>
        <v>44417</v>
      </c>
      <c r="P381" s="19" t="str">
        <f>INDEX(Table3[Transaction Medium],MATCH(Table1[[#This Row],[Account Number]],Table3[Account Number],0))</f>
        <v>Bank</v>
      </c>
    </row>
    <row r="382" spans="1:16" x14ac:dyDescent="0.25">
      <c r="A382" s="1" t="s">
        <v>8559</v>
      </c>
      <c r="B382" s="2">
        <v>321721952</v>
      </c>
      <c r="C382" s="2" t="s">
        <v>23</v>
      </c>
      <c r="D382" s="4">
        <v>15486</v>
      </c>
      <c r="E382" s="1" t="s">
        <v>12</v>
      </c>
      <c r="F382" s="1" t="s">
        <v>318</v>
      </c>
      <c r="G382" s="1" t="s">
        <v>2773</v>
      </c>
      <c r="H382" s="1" t="s">
        <v>8560</v>
      </c>
      <c r="I382" s="1">
        <v>382206.16910592001</v>
      </c>
      <c r="J382" s="1" t="s">
        <v>8561</v>
      </c>
      <c r="K382" t="str">
        <f>VLOOKUP(Table1[[#This Row],[Customer_id]],Table4[],5,FALSE)</f>
        <v>Domiciliary</v>
      </c>
      <c r="L382" s="1" t="str">
        <f>VLOOKUP(Table1[[#This Row],[Customer_id]],Table4[],7,FALSE)</f>
        <v>162100,5529</v>
      </c>
      <c r="M382" s="1" t="e">
        <f>VLOOKUP(Table1[[#This Row],[Customer_id]],Table2[],4,FALSE)</f>
        <v>#N/A</v>
      </c>
      <c r="N382" s="1" t="str">
        <f>INDEX(Table3[Transaction type],MATCH(Table1[[#This Row],[Account Number]],Table3[Account Number],0))</f>
        <v>Money Transfer</v>
      </c>
      <c r="O382" s="20">
        <f>INDEX(Table3[Date_of_transaction],MATCH(Table1[[#This Row],[Account Number]],Table3[Account Number],0))</f>
        <v>44530</v>
      </c>
      <c r="P382" s="19" t="str">
        <f>INDEX(Table3[Transaction Medium],MATCH(Table1[[#This Row],[Account Number]],Table3[Account Number],0))</f>
        <v>Mobile</v>
      </c>
    </row>
    <row r="383" spans="1:16" x14ac:dyDescent="0.25">
      <c r="A383" s="1" t="s">
        <v>1086</v>
      </c>
      <c r="B383" s="2">
        <v>48471431</v>
      </c>
      <c r="C383" s="2" t="s">
        <v>348</v>
      </c>
      <c r="D383" s="4">
        <v>28635</v>
      </c>
      <c r="E383" s="1" t="s">
        <v>12</v>
      </c>
      <c r="F383" s="1" t="s">
        <v>993</v>
      </c>
      <c r="G383" s="1" t="s">
        <v>14</v>
      </c>
      <c r="H383" s="1" t="s">
        <v>1087</v>
      </c>
      <c r="I383" s="1">
        <v>73669.131944099994</v>
      </c>
      <c r="J383" s="1" t="s">
        <v>1088</v>
      </c>
      <c r="K383" t="str">
        <f>VLOOKUP(Table1[[#This Row],[Customer_id]],Table4[],5,FALSE)</f>
        <v>Domiciliary</v>
      </c>
      <c r="L383" s="1" t="str">
        <f>VLOOKUP(Table1[[#This Row],[Customer_id]],Table4[],7,FALSE)</f>
        <v>210111,5136</v>
      </c>
      <c r="M383" s="1" t="e">
        <f>VLOOKUP(Table1[[#This Row],[Customer_id]],Table2[],4,FALSE)</f>
        <v>#N/A</v>
      </c>
      <c r="N383" s="1" t="str">
        <f>INDEX(Table3[Transaction type],MATCH(Table1[[#This Row],[Account Number]],Table3[Account Number],0))</f>
        <v>Money Transfer</v>
      </c>
      <c r="O383" s="20">
        <f>INDEX(Table3[Date_of_transaction],MATCH(Table1[[#This Row],[Account Number]],Table3[Account Number],0))</f>
        <v>44279</v>
      </c>
      <c r="P383" s="19" t="str">
        <f>INDEX(Table3[Transaction Medium],MATCH(Table1[[#This Row],[Account Number]],Table3[Account Number],0))</f>
        <v>Internet Banking</v>
      </c>
    </row>
    <row r="384" spans="1:16" x14ac:dyDescent="0.25">
      <c r="A384" s="1" t="s">
        <v>4265</v>
      </c>
      <c r="B384" s="2">
        <v>177006734</v>
      </c>
      <c r="C384" s="2" t="s">
        <v>245</v>
      </c>
      <c r="D384" s="4">
        <v>19503.75</v>
      </c>
      <c r="E384" s="1" t="s">
        <v>1094</v>
      </c>
      <c r="F384" s="1" t="s">
        <v>1840</v>
      </c>
      <c r="G384" s="1" t="s">
        <v>4095</v>
      </c>
      <c r="H384" s="1" t="s">
        <v>4266</v>
      </c>
      <c r="I384" s="1">
        <v>43162.35966504</v>
      </c>
      <c r="J384" s="1" t="s">
        <v>4267</v>
      </c>
      <c r="K384" t="str">
        <f>VLOOKUP(Table1[[#This Row],[Customer_id]],Table4[],5,FALSE)</f>
        <v>Domiciliary</v>
      </c>
      <c r="L384" s="1" t="str">
        <f>VLOOKUP(Table1[[#This Row],[Customer_id]],Table4[],7,FALSE)</f>
        <v>222087,5988</v>
      </c>
      <c r="M384" s="1" t="e">
        <f>VLOOKUP(Table1[[#This Row],[Customer_id]],Table2[],4,FALSE)</f>
        <v>#N/A</v>
      </c>
      <c r="N384" s="1" t="str">
        <f>INDEX(Table3[Transaction type],MATCH(Table1[[#This Row],[Account Number]],Table3[Account Number],0))</f>
        <v>Cash Withdrawal</v>
      </c>
      <c r="O384" s="20">
        <f>INDEX(Table3[Date_of_transaction],MATCH(Table1[[#This Row],[Account Number]],Table3[Account Number],0))</f>
        <v>44319</v>
      </c>
      <c r="P384" s="19" t="str">
        <f>INDEX(Table3[Transaction Medium],MATCH(Table1[[#This Row],[Account Number]],Table3[Account Number],0))</f>
        <v>POS</v>
      </c>
    </row>
    <row r="385" spans="1:16" x14ac:dyDescent="0.25">
      <c r="A385" s="1" t="s">
        <v>4108</v>
      </c>
      <c r="B385" s="2">
        <v>923681663</v>
      </c>
      <c r="C385" s="2" t="s">
        <v>556</v>
      </c>
      <c r="D385" s="4">
        <v>27174</v>
      </c>
      <c r="E385" s="1" t="s">
        <v>1094</v>
      </c>
      <c r="F385" s="1" t="s">
        <v>2278</v>
      </c>
      <c r="G385" s="1" t="s">
        <v>4074</v>
      </c>
      <c r="H385" s="1" t="s">
        <v>4109</v>
      </c>
      <c r="I385" s="1">
        <v>593881.92779580003</v>
      </c>
      <c r="J385" s="1" t="s">
        <v>4110</v>
      </c>
      <c r="K385" t="str">
        <f>VLOOKUP(Table1[[#This Row],[Customer_id]],Table4[],5,FALSE)</f>
        <v>Domiciliary</v>
      </c>
      <c r="L385" s="1" t="str">
        <f>VLOOKUP(Table1[[#This Row],[Customer_id]],Table4[],7,FALSE)</f>
        <v>163043,727</v>
      </c>
      <c r="M385" s="1" t="str">
        <f>VLOOKUP(Table1[[#This Row],[Customer_id]],Table2[],4,FALSE)</f>
        <v>N10723530202</v>
      </c>
      <c r="N385" s="1" t="str">
        <f>INDEX(Table3[Transaction type],MATCH(Table1[[#This Row],[Account Number]],Table3[Account Number],0))</f>
        <v>Loan Payment</v>
      </c>
      <c r="O385" s="20">
        <f>INDEX(Table3[Date_of_transaction],MATCH(Table1[[#This Row],[Account Number]],Table3[Account Number],0))</f>
        <v>44511</v>
      </c>
      <c r="P385" s="19" t="str">
        <f>INDEX(Table3[Transaction Medium],MATCH(Table1[[#This Row],[Account Number]],Table3[Account Number],0))</f>
        <v>AFT</v>
      </c>
    </row>
    <row r="386" spans="1:16" x14ac:dyDescent="0.25">
      <c r="A386" s="1" t="s">
        <v>8787</v>
      </c>
      <c r="B386" s="2">
        <v>508746778</v>
      </c>
      <c r="C386" s="2" t="s">
        <v>28</v>
      </c>
      <c r="D386" s="4">
        <v>32652.75</v>
      </c>
      <c r="E386" s="1" t="s">
        <v>12</v>
      </c>
      <c r="F386" s="1" t="s">
        <v>557</v>
      </c>
      <c r="G386" s="1" t="s">
        <v>3820</v>
      </c>
      <c r="H386" s="1" t="s">
        <v>8788</v>
      </c>
      <c r="I386" s="1">
        <v>526487.51478960004</v>
      </c>
      <c r="J386" s="1" t="s">
        <v>8789</v>
      </c>
      <c r="K386" t="str">
        <f>VLOOKUP(Table1[[#This Row],[Customer_id]],Table4[],5,FALSE)</f>
        <v>Joint</v>
      </c>
      <c r="L386" s="1" t="str">
        <f>VLOOKUP(Table1[[#This Row],[Customer_id]],Table4[],7,FALSE)</f>
        <v>68103,9168</v>
      </c>
      <c r="M386" s="1" t="e">
        <f>VLOOKUP(Table1[[#This Row],[Customer_id]],Table2[],4,FALSE)</f>
        <v>#N/A</v>
      </c>
      <c r="N386" s="1" t="str">
        <f>INDEX(Table3[Transaction type],MATCH(Table1[[#This Row],[Account Number]],Table3[Account Number],0))</f>
        <v>Money Deposit</v>
      </c>
      <c r="O386" s="20">
        <f>INDEX(Table3[Date_of_transaction],MATCH(Table1[[#This Row],[Account Number]],Table3[Account Number],0))</f>
        <v>44436</v>
      </c>
      <c r="P386" s="19" t="str">
        <f>INDEX(Table3[Transaction Medium],MATCH(Table1[[#This Row],[Account Number]],Table3[Account Number],0))</f>
        <v>Bank</v>
      </c>
    </row>
    <row r="387" spans="1:16" x14ac:dyDescent="0.25">
      <c r="A387" s="1" t="s">
        <v>1066</v>
      </c>
      <c r="B387" s="2">
        <v>300286413</v>
      </c>
      <c r="C387" s="2" t="s">
        <v>18</v>
      </c>
      <c r="D387" s="4">
        <v>33018</v>
      </c>
      <c r="E387" s="1" t="s">
        <v>12</v>
      </c>
      <c r="F387" s="1" t="s">
        <v>208</v>
      </c>
      <c r="G387" s="1" t="s">
        <v>14</v>
      </c>
      <c r="H387" s="1" t="s">
        <v>1067</v>
      </c>
      <c r="I387" s="1">
        <v>246037.2154625</v>
      </c>
      <c r="J387" s="1" t="s">
        <v>1068</v>
      </c>
      <c r="K387" t="str">
        <f>VLOOKUP(Table1[[#This Row],[Customer_id]],Table4[],5,FALSE)</f>
        <v>Domiciliary</v>
      </c>
      <c r="L387" s="1" t="str">
        <f>VLOOKUP(Table1[[#This Row],[Customer_id]],Table4[],7,FALSE)</f>
        <v>297850,4116</v>
      </c>
      <c r="M387" s="1" t="e">
        <f>VLOOKUP(Table1[[#This Row],[Customer_id]],Table2[],4,FALSE)</f>
        <v>#N/A</v>
      </c>
      <c r="N387" s="1" t="str">
        <f>INDEX(Table3[Transaction type],MATCH(Table1[[#This Row],[Account Number]],Table3[Account Number],0))</f>
        <v>Money Transfer</v>
      </c>
      <c r="O387" s="20">
        <f>INDEX(Table3[Date_of_transaction],MATCH(Table1[[#This Row],[Account Number]],Table3[Account Number],0))</f>
        <v>44459</v>
      </c>
      <c r="P387" s="19" t="str">
        <f>INDEX(Table3[Transaction Medium],MATCH(Table1[[#This Row],[Account Number]],Table3[Account Number],0))</f>
        <v>Bank</v>
      </c>
    </row>
    <row r="388" spans="1:16" x14ac:dyDescent="0.25">
      <c r="A388" s="1" t="s">
        <v>724</v>
      </c>
      <c r="B388" s="2">
        <v>521387078</v>
      </c>
      <c r="C388" s="2" t="s">
        <v>470</v>
      </c>
      <c r="D388" s="4">
        <v>14755.5</v>
      </c>
      <c r="E388" s="1" t="s">
        <v>12</v>
      </c>
      <c r="F388" s="1" t="s">
        <v>404</v>
      </c>
      <c r="G388" s="1" t="s">
        <v>14</v>
      </c>
      <c r="H388" s="1" t="s">
        <v>725</v>
      </c>
      <c r="I388" s="1">
        <v>36011.162880000003</v>
      </c>
      <c r="J388" s="1" t="s">
        <v>726</v>
      </c>
      <c r="K388" t="str">
        <f>VLOOKUP(Table1[[#This Row],[Customer_id]],Table4[],5,FALSE)</f>
        <v>Joint</v>
      </c>
      <c r="L388" s="1" t="str">
        <f>VLOOKUP(Table1[[#This Row],[Customer_id]],Table4[],7,FALSE)</f>
        <v>217266,4938</v>
      </c>
      <c r="M388" s="1" t="e">
        <f>VLOOKUP(Table1[[#This Row],[Customer_id]],Table2[],4,FALSE)</f>
        <v>#N/A</v>
      </c>
      <c r="N388" s="1" t="str">
        <f>INDEX(Table3[Transaction type],MATCH(Table1[[#This Row],[Account Number]],Table3[Account Number],0))</f>
        <v>Money Deposit</v>
      </c>
      <c r="O388" s="20">
        <f>INDEX(Table3[Date_of_transaction],MATCH(Table1[[#This Row],[Account Number]],Table3[Account Number],0))</f>
        <v>44654</v>
      </c>
      <c r="P388" s="19" t="str">
        <f>INDEX(Table3[Transaction Medium],MATCH(Table1[[#This Row],[Account Number]],Table3[Account Number],0))</f>
        <v>Bank</v>
      </c>
    </row>
    <row r="389" spans="1:16" x14ac:dyDescent="0.25">
      <c r="A389" s="1" t="s">
        <v>8591</v>
      </c>
      <c r="B389" s="2">
        <v>980718499</v>
      </c>
      <c r="C389" s="2" t="s">
        <v>322</v>
      </c>
      <c r="D389" s="4">
        <v>26443.5</v>
      </c>
      <c r="E389" s="1" t="s">
        <v>12</v>
      </c>
      <c r="F389" s="1" t="s">
        <v>227</v>
      </c>
      <c r="G389" s="1" t="s">
        <v>2773</v>
      </c>
      <c r="H389" s="1" t="s">
        <v>8592</v>
      </c>
      <c r="I389" s="1">
        <v>271735.32516569999</v>
      </c>
      <c r="J389" s="1" t="s">
        <v>8593</v>
      </c>
      <c r="K389" t="str">
        <f>VLOOKUP(Table1[[#This Row],[Customer_id]],Table4[],5,FALSE)</f>
        <v>Domiciliary</v>
      </c>
      <c r="L389" s="1" t="str">
        <f>VLOOKUP(Table1[[#This Row],[Customer_id]],Table4[],7,FALSE)</f>
        <v>54599,9232</v>
      </c>
      <c r="M389" s="1" t="e">
        <f>VLOOKUP(Table1[[#This Row],[Customer_id]],Table2[],4,FALSE)</f>
        <v>#N/A</v>
      </c>
      <c r="N389" s="1" t="str">
        <f>INDEX(Table3[Transaction type],MATCH(Table1[[#This Row],[Account Number]],Table3[Account Number],0))</f>
        <v>Online Payment</v>
      </c>
      <c r="O389" s="20">
        <f>INDEX(Table3[Date_of_transaction],MATCH(Table1[[#This Row],[Account Number]],Table3[Account Number],0))</f>
        <v>44542</v>
      </c>
      <c r="P389" s="19" t="str">
        <f>INDEX(Table3[Transaction Medium],MATCH(Table1[[#This Row],[Account Number]],Table3[Account Number],0))</f>
        <v>Internet Banking</v>
      </c>
    </row>
    <row r="390" spans="1:16" x14ac:dyDescent="0.25">
      <c r="A390" s="1" t="s">
        <v>1591</v>
      </c>
      <c r="B390" s="2">
        <v>897305315</v>
      </c>
      <c r="C390" s="2" t="s">
        <v>226</v>
      </c>
      <c r="D390" s="4">
        <v>31557</v>
      </c>
      <c r="E390" s="1" t="s">
        <v>1094</v>
      </c>
      <c r="F390" s="1" t="s">
        <v>88</v>
      </c>
      <c r="G390" s="1" t="s">
        <v>14</v>
      </c>
      <c r="H390" s="1" t="s">
        <v>1592</v>
      </c>
      <c r="I390" s="1">
        <v>54675.658023479999</v>
      </c>
      <c r="J390" s="1" t="s">
        <v>1593</v>
      </c>
      <c r="K390" t="str">
        <f>VLOOKUP(Table1[[#This Row],[Customer_id]],Table4[],5,FALSE)</f>
        <v>Current</v>
      </c>
      <c r="L390" s="1" t="str">
        <f>VLOOKUP(Table1[[#This Row],[Customer_id]],Table4[],7,FALSE)</f>
        <v>207038,15</v>
      </c>
      <c r="M390" s="1" t="e">
        <f>VLOOKUP(Table1[[#This Row],[Customer_id]],Table2[],4,FALSE)</f>
        <v>#N/A</v>
      </c>
      <c r="N390" s="1" t="str">
        <f>INDEX(Table3[Transaction type],MATCH(Table1[[#This Row],[Account Number]],Table3[Account Number],0))</f>
        <v>Money Transfer</v>
      </c>
      <c r="O390" s="20">
        <f>INDEX(Table3[Date_of_transaction],MATCH(Table1[[#This Row],[Account Number]],Table3[Account Number],0))</f>
        <v>44273</v>
      </c>
      <c r="P390" s="19" t="str">
        <f>INDEX(Table3[Transaction Medium],MATCH(Table1[[#This Row],[Account Number]],Table3[Account Number],0))</f>
        <v>Mobile</v>
      </c>
    </row>
    <row r="391" spans="1:16" x14ac:dyDescent="0.25">
      <c r="A391" s="1" t="s">
        <v>4080</v>
      </c>
      <c r="B391" s="2">
        <v>542326392</v>
      </c>
      <c r="C391" s="2" t="s">
        <v>226</v>
      </c>
      <c r="D391" s="4">
        <v>31557</v>
      </c>
      <c r="E391" s="1" t="s">
        <v>1094</v>
      </c>
      <c r="F391" s="1" t="s">
        <v>323</v>
      </c>
      <c r="G391" s="1" t="s">
        <v>4066</v>
      </c>
      <c r="H391" s="1" t="s">
        <v>4081</v>
      </c>
      <c r="I391" s="1">
        <v>266182.14669312001</v>
      </c>
      <c r="J391" s="1" t="s">
        <v>4082</v>
      </c>
      <c r="K391" t="str">
        <f>VLOOKUP(Table1[[#This Row],[Customer_id]],Table4[],5,FALSE)</f>
        <v>Domiciliary</v>
      </c>
      <c r="L391" s="1" t="str">
        <f>VLOOKUP(Table1[[#This Row],[Customer_id]],Table4[],7,FALSE)</f>
        <v>63442,7904</v>
      </c>
      <c r="M391" s="1" t="e">
        <f>VLOOKUP(Table1[[#This Row],[Customer_id]],Table2[],4,FALSE)</f>
        <v>#N/A</v>
      </c>
      <c r="N391" s="1" t="str">
        <f>INDEX(Table3[Transaction type],MATCH(Table1[[#This Row],[Account Number]],Table3[Account Number],0))</f>
        <v>Money Transfer</v>
      </c>
      <c r="O391" s="20">
        <f>INDEX(Table3[Date_of_transaction],MATCH(Table1[[#This Row],[Account Number]],Table3[Account Number],0))</f>
        <v>44456</v>
      </c>
      <c r="P391" s="19" t="str">
        <f>INDEX(Table3[Transaction Medium],MATCH(Table1[[#This Row],[Account Number]],Table3[Account Number],0))</f>
        <v>Mobile</v>
      </c>
    </row>
    <row r="392" spans="1:16" x14ac:dyDescent="0.25">
      <c r="A392" s="1" t="s">
        <v>3677</v>
      </c>
      <c r="B392" s="2">
        <v>298165137</v>
      </c>
      <c r="C392" s="2" t="s">
        <v>479</v>
      </c>
      <c r="D392" s="4">
        <v>33383.25</v>
      </c>
      <c r="E392" s="1" t="s">
        <v>1094</v>
      </c>
      <c r="F392" s="1" t="s">
        <v>246</v>
      </c>
      <c r="G392" s="1" t="s">
        <v>3583</v>
      </c>
      <c r="H392" s="1" t="s">
        <v>3678</v>
      </c>
      <c r="I392" s="1">
        <v>61420.476904800002</v>
      </c>
      <c r="J392" s="1" t="s">
        <v>3679</v>
      </c>
      <c r="K392" t="str">
        <f>VLOOKUP(Table1[[#This Row],[Customer_id]],Table4[],5,FALSE)</f>
        <v>Savings</v>
      </c>
      <c r="L392" s="1" t="str">
        <f>VLOOKUP(Table1[[#This Row],[Customer_id]],Table4[],7,FALSE)</f>
        <v>190359,1872</v>
      </c>
      <c r="M392" s="1" t="e">
        <f>VLOOKUP(Table1[[#This Row],[Customer_id]],Table2[],4,FALSE)</f>
        <v>#N/A</v>
      </c>
      <c r="N392" s="1" t="str">
        <f>INDEX(Table3[Transaction type],MATCH(Table1[[#This Row],[Account Number]],Table3[Account Number],0))</f>
        <v>Checks</v>
      </c>
      <c r="O392" s="20">
        <f>INDEX(Table3[Date_of_transaction],MATCH(Table1[[#This Row],[Account Number]],Table3[Account Number],0))</f>
        <v>44398</v>
      </c>
      <c r="P392" s="19" t="str">
        <f>INDEX(Table3[Transaction Medium],MATCH(Table1[[#This Row],[Account Number]],Table3[Account Number],0))</f>
        <v>Bank</v>
      </c>
    </row>
    <row r="393" spans="1:16" x14ac:dyDescent="0.25">
      <c r="A393" s="1" t="s">
        <v>4556</v>
      </c>
      <c r="B393" s="2">
        <v>877212776</v>
      </c>
      <c r="C393" s="2" t="s">
        <v>154</v>
      </c>
      <c r="D393" s="4">
        <v>29730.75</v>
      </c>
      <c r="E393" s="1" t="s">
        <v>1094</v>
      </c>
      <c r="F393" s="1" t="s">
        <v>58</v>
      </c>
      <c r="G393" s="1" t="s">
        <v>4088</v>
      </c>
      <c r="H393" s="1" t="s">
        <v>4557</v>
      </c>
      <c r="I393" s="1">
        <v>103575.58169399999</v>
      </c>
      <c r="J393" s="1" t="s">
        <v>4558</v>
      </c>
      <c r="K393" t="str">
        <f>VLOOKUP(Table1[[#This Row],[Customer_id]],Table4[],5,FALSE)</f>
        <v>Domiciliary</v>
      </c>
      <c r="L393" s="1" t="str">
        <f>VLOOKUP(Table1[[#This Row],[Customer_id]],Table4[],7,FALSE)</f>
        <v>353210,8284</v>
      </c>
      <c r="M393" s="1" t="e">
        <f>VLOOKUP(Table1[[#This Row],[Customer_id]],Table2[],4,FALSE)</f>
        <v>#N/A</v>
      </c>
      <c r="N393" s="1" t="str">
        <f>INDEX(Table3[Transaction type],MATCH(Table1[[#This Row],[Account Number]],Table3[Account Number],0))</f>
        <v>Online Payment</v>
      </c>
      <c r="O393" s="20">
        <f>INDEX(Table3[Date_of_transaction],MATCH(Table1[[#This Row],[Account Number]],Table3[Account Number],0))</f>
        <v>44279</v>
      </c>
      <c r="P393" s="19" t="str">
        <f>INDEX(Table3[Transaction Medium],MATCH(Table1[[#This Row],[Account Number]],Table3[Account Number],0))</f>
        <v>Mobile</v>
      </c>
    </row>
    <row r="394" spans="1:16" x14ac:dyDescent="0.25">
      <c r="A394" s="1" t="s">
        <v>3007</v>
      </c>
      <c r="B394" s="2">
        <v>679264656</v>
      </c>
      <c r="C394" s="2" t="s">
        <v>82</v>
      </c>
      <c r="D394" s="4">
        <v>16947</v>
      </c>
      <c r="E394" s="1" t="s">
        <v>1094</v>
      </c>
      <c r="F394" s="1" t="s">
        <v>172</v>
      </c>
      <c r="G394" s="1" t="s">
        <v>2773</v>
      </c>
      <c r="H394" s="1" t="s">
        <v>3008</v>
      </c>
      <c r="I394" s="1">
        <v>280356.1071584</v>
      </c>
      <c r="J394" s="1" t="s">
        <v>3009</v>
      </c>
      <c r="K394" t="str">
        <f>VLOOKUP(Table1[[#This Row],[Customer_id]],Table4[],5,FALSE)</f>
        <v>Current</v>
      </c>
      <c r="L394" s="1" t="str">
        <f>VLOOKUP(Table1[[#This Row],[Customer_id]],Table4[],7,FALSE)</f>
        <v>164793,5576</v>
      </c>
      <c r="M394" s="1" t="str">
        <f>VLOOKUP(Table1[[#This Row],[Customer_id]],Table2[],4,FALSE)</f>
        <v>N19256600128</v>
      </c>
      <c r="N394" s="1" t="str">
        <f>INDEX(Table3[Transaction type],MATCH(Table1[[#This Row],[Account Number]],Table3[Account Number],0))</f>
        <v>Loan Payment</v>
      </c>
      <c r="O394" s="20">
        <f>INDEX(Table3[Date_of_transaction],MATCH(Table1[[#This Row],[Account Number]],Table3[Account Number],0))</f>
        <v>44509</v>
      </c>
      <c r="P394" s="19" t="str">
        <f>INDEX(Table3[Transaction Medium],MATCH(Table1[[#This Row],[Account Number]],Table3[Account Number],0))</f>
        <v>AFT</v>
      </c>
    </row>
    <row r="395" spans="1:16" x14ac:dyDescent="0.25">
      <c r="A395" s="1" t="s">
        <v>1456</v>
      </c>
      <c r="B395" s="2">
        <v>468672741</v>
      </c>
      <c r="C395" s="2" t="s">
        <v>335</v>
      </c>
      <c r="D395" s="4">
        <v>19869</v>
      </c>
      <c r="E395" s="1" t="s">
        <v>1094</v>
      </c>
      <c r="F395" s="1" t="s">
        <v>135</v>
      </c>
      <c r="G395" s="1" t="s">
        <v>14</v>
      </c>
      <c r="H395" s="1" t="s">
        <v>1457</v>
      </c>
      <c r="I395" s="1">
        <v>569224.08925199998</v>
      </c>
      <c r="J395" s="1" t="s">
        <v>1458</v>
      </c>
      <c r="K395" t="str">
        <f>VLOOKUP(Table1[[#This Row],[Customer_id]],Table4[],5,FALSE)</f>
        <v>Domiciliary</v>
      </c>
      <c r="L395" s="1" t="str">
        <f>VLOOKUP(Table1[[#This Row],[Customer_id]],Table4[],7,FALSE)</f>
        <v>148218,4704</v>
      </c>
      <c r="M395" s="1" t="str">
        <f>VLOOKUP(Table1[[#This Row],[Customer_id]],Table2[],4,FALSE)</f>
        <v>N3924892608</v>
      </c>
      <c r="N395" s="1" t="str">
        <f>INDEX(Table3[Transaction type],MATCH(Table1[[#This Row],[Account Number]],Table3[Account Number],0))</f>
        <v>Loan Payment</v>
      </c>
      <c r="O395" s="20">
        <f>INDEX(Table3[Date_of_transaction],MATCH(Table1[[#This Row],[Account Number]],Table3[Account Number],0))</f>
        <v>44275</v>
      </c>
      <c r="P395" s="19" t="str">
        <f>INDEX(Table3[Transaction Medium],MATCH(Table1[[#This Row],[Account Number]],Table3[Account Number],0))</f>
        <v>AFT</v>
      </c>
    </row>
    <row r="396" spans="1:16" x14ac:dyDescent="0.25">
      <c r="A396" s="1" t="s">
        <v>7916</v>
      </c>
      <c r="B396" s="2">
        <v>216744635</v>
      </c>
      <c r="C396" s="2" t="s">
        <v>82</v>
      </c>
      <c r="D396" s="4">
        <v>16947</v>
      </c>
      <c r="E396" s="1" t="s">
        <v>12</v>
      </c>
      <c r="F396" s="1" t="s">
        <v>290</v>
      </c>
      <c r="G396" s="1" t="s">
        <v>3583</v>
      </c>
      <c r="H396" s="1" t="s">
        <v>7917</v>
      </c>
      <c r="I396" s="1">
        <v>162622.84298784001</v>
      </c>
      <c r="J396" s="1" t="s">
        <v>2597</v>
      </c>
      <c r="K396" t="str">
        <f>VLOOKUP(Table1[[#This Row],[Customer_id]],Table4[],5,FALSE)</f>
        <v>Domiciliary</v>
      </c>
      <c r="L396" s="1" t="str">
        <f>VLOOKUP(Table1[[#This Row],[Customer_id]],Table4[],7,FALSE)</f>
        <v>191715,4008</v>
      </c>
      <c r="M396" s="1" t="e">
        <f>VLOOKUP(Table1[[#This Row],[Customer_id]],Table2[],4,FALSE)</f>
        <v>#N/A</v>
      </c>
      <c r="N396" s="1" t="str">
        <f>INDEX(Table3[Transaction type],MATCH(Table1[[#This Row],[Account Number]],Table3[Account Number],0))</f>
        <v>Money Deposit</v>
      </c>
      <c r="O396" s="20">
        <f>INDEX(Table3[Date_of_transaction],MATCH(Table1[[#This Row],[Account Number]],Table3[Account Number],0))</f>
        <v>44304</v>
      </c>
      <c r="P396" s="19" t="str">
        <f>INDEX(Table3[Transaction Medium],MATCH(Table1[[#This Row],[Account Number]],Table3[Account Number],0))</f>
        <v>Bank</v>
      </c>
    </row>
    <row r="397" spans="1:16" x14ac:dyDescent="0.25">
      <c r="A397" s="1" t="s">
        <v>7107</v>
      </c>
      <c r="B397" s="2">
        <v>468434243</v>
      </c>
      <c r="C397" s="2" t="s">
        <v>18</v>
      </c>
      <c r="D397" s="4">
        <v>33018</v>
      </c>
      <c r="E397" s="1" t="s">
        <v>12</v>
      </c>
      <c r="F397" s="1" t="s">
        <v>83</v>
      </c>
      <c r="G397" s="1" t="s">
        <v>4054</v>
      </c>
      <c r="H397" s="1" t="s">
        <v>7108</v>
      </c>
      <c r="I397" s="1">
        <v>180814.14405599999</v>
      </c>
      <c r="J397" s="1" t="s">
        <v>7109</v>
      </c>
      <c r="K397" t="str">
        <f>VLOOKUP(Table1[[#This Row],[Customer_id]],Table4[],5,FALSE)</f>
        <v>Joint</v>
      </c>
      <c r="L397" s="1" t="str">
        <f>VLOOKUP(Table1[[#This Row],[Customer_id]],Table4[],7,FALSE)</f>
        <v>172375,4175</v>
      </c>
      <c r="M397" s="1" t="e">
        <f>VLOOKUP(Table1[[#This Row],[Customer_id]],Table2[],4,FALSE)</f>
        <v>#N/A</v>
      </c>
      <c r="N397" s="1" t="str">
        <f>INDEX(Table3[Transaction type],MATCH(Table1[[#This Row],[Account Number]],Table3[Account Number],0))</f>
        <v>Money Deposit</v>
      </c>
      <c r="O397" s="20">
        <f>INDEX(Table3[Date_of_transaction],MATCH(Table1[[#This Row],[Account Number]],Table3[Account Number],0))</f>
        <v>44594</v>
      </c>
      <c r="P397" s="19" t="str">
        <f>INDEX(Table3[Transaction Medium],MATCH(Table1[[#This Row],[Account Number]],Table3[Account Number],0))</f>
        <v>Bank</v>
      </c>
    </row>
    <row r="398" spans="1:16" x14ac:dyDescent="0.25">
      <c r="A398" s="1" t="s">
        <v>5956</v>
      </c>
      <c r="B398" s="2">
        <v>790393092</v>
      </c>
      <c r="C398" s="2" t="s">
        <v>67</v>
      </c>
      <c r="D398" s="4">
        <v>23156.25</v>
      </c>
      <c r="E398" s="1" t="s">
        <v>12</v>
      </c>
      <c r="F398" s="1" t="s">
        <v>2278</v>
      </c>
      <c r="G398" s="1" t="s">
        <v>4088</v>
      </c>
      <c r="H398" s="1" t="s">
        <v>5957</v>
      </c>
      <c r="I398" s="1">
        <v>353931.22823057999</v>
      </c>
      <c r="J398" s="1" t="s">
        <v>5958</v>
      </c>
      <c r="K398" t="str">
        <f>VLOOKUP(Table1[[#This Row],[Customer_id]],Table4[],5,FALSE)</f>
        <v>Domiciliary</v>
      </c>
      <c r="L398" s="1" t="str">
        <f>VLOOKUP(Table1[[#This Row],[Customer_id]],Table4[],7,FALSE)</f>
        <v>262799,9136</v>
      </c>
      <c r="M398" s="1" t="e">
        <f>VLOOKUP(Table1[[#This Row],[Customer_id]],Table2[],4,FALSE)</f>
        <v>#N/A</v>
      </c>
      <c r="N398" s="1" t="str">
        <f>INDEX(Table3[Transaction type],MATCH(Table1[[#This Row],[Account Number]],Table3[Account Number],0))</f>
        <v>Money Deposit</v>
      </c>
      <c r="O398" s="20">
        <f>INDEX(Table3[Date_of_transaction],MATCH(Table1[[#This Row],[Account Number]],Table3[Account Number],0))</f>
        <v>44673</v>
      </c>
      <c r="P398" s="19" t="str">
        <f>INDEX(Table3[Transaction Medium],MATCH(Table1[[#This Row],[Account Number]],Table3[Account Number],0))</f>
        <v>Bank</v>
      </c>
    </row>
    <row r="399" spans="1:16" x14ac:dyDescent="0.25">
      <c r="A399" s="1" t="s">
        <v>6907</v>
      </c>
      <c r="B399" s="2">
        <v>143114804</v>
      </c>
      <c r="C399" s="2" t="s">
        <v>250</v>
      </c>
      <c r="D399" s="4">
        <v>18042.75</v>
      </c>
      <c r="E399" s="1" t="s">
        <v>12</v>
      </c>
      <c r="F399" s="1" t="s">
        <v>475</v>
      </c>
      <c r="G399" s="1" t="s">
        <v>4105</v>
      </c>
      <c r="H399" s="1" t="s">
        <v>6908</v>
      </c>
      <c r="I399" s="1">
        <v>56231.547415679997</v>
      </c>
      <c r="J399" s="1" t="s">
        <v>6909</v>
      </c>
      <c r="K399" t="str">
        <f>VLOOKUP(Table1[[#This Row],[Customer_id]],Table4[],5,FALSE)</f>
        <v>Domiciliary</v>
      </c>
      <c r="L399" s="1" t="str">
        <f>VLOOKUP(Table1[[#This Row],[Customer_id]],Table4[],7,FALSE)</f>
        <v>127936,8948</v>
      </c>
      <c r="M399" s="1" t="e">
        <f>VLOOKUP(Table1[[#This Row],[Customer_id]],Table2[],4,FALSE)</f>
        <v>#N/A</v>
      </c>
      <c r="N399" s="1" t="str">
        <f>INDEX(Table3[Transaction type],MATCH(Table1[[#This Row],[Account Number]],Table3[Account Number],0))</f>
        <v>Online Payment</v>
      </c>
      <c r="O399" s="20">
        <f>INDEX(Table3[Date_of_transaction],MATCH(Table1[[#This Row],[Account Number]],Table3[Account Number],0))</f>
        <v>44586</v>
      </c>
      <c r="P399" s="19" t="str">
        <f>INDEX(Table3[Transaction Medium],MATCH(Table1[[#This Row],[Account Number]],Table3[Account Number],0))</f>
        <v>Internet Banking</v>
      </c>
    </row>
    <row r="400" spans="1:16" x14ac:dyDescent="0.25">
      <c r="A400" s="1" t="s">
        <v>3492</v>
      </c>
      <c r="B400" s="2">
        <v>594344028</v>
      </c>
      <c r="C400" s="2" t="s">
        <v>114</v>
      </c>
      <c r="D400" s="4">
        <v>20599.5</v>
      </c>
      <c r="E400" s="1" t="s">
        <v>1094</v>
      </c>
      <c r="F400" s="1" t="s">
        <v>519</v>
      </c>
      <c r="G400" s="1" t="s">
        <v>3331</v>
      </c>
      <c r="H400" s="1" t="s">
        <v>3493</v>
      </c>
      <c r="I400" s="1">
        <v>160854.1823856</v>
      </c>
      <c r="J400" s="1" t="s">
        <v>3494</v>
      </c>
      <c r="K400" t="str">
        <f>VLOOKUP(Table1[[#This Row],[Customer_id]],Table4[],5,FALSE)</f>
        <v>Domiciliary</v>
      </c>
      <c r="L400" s="1" t="str">
        <f>VLOOKUP(Table1[[#This Row],[Customer_id]],Table4[],7,FALSE)</f>
        <v>140464,0666</v>
      </c>
      <c r="M400" s="1" t="e">
        <f>VLOOKUP(Table1[[#This Row],[Customer_id]],Table2[],4,FALSE)</f>
        <v>#N/A</v>
      </c>
      <c r="N400" s="1" t="str">
        <f>INDEX(Table3[Transaction type],MATCH(Table1[[#This Row],[Account Number]],Table3[Account Number],0))</f>
        <v>Money Transfer</v>
      </c>
      <c r="O400" s="20">
        <f>INDEX(Table3[Date_of_transaction],MATCH(Table1[[#This Row],[Account Number]],Table3[Account Number],0))</f>
        <v>44315</v>
      </c>
      <c r="P400" s="19" t="str">
        <f>INDEX(Table3[Transaction Medium],MATCH(Table1[[#This Row],[Account Number]],Table3[Account Number],0))</f>
        <v>ATM</v>
      </c>
    </row>
    <row r="401" spans="1:16" x14ac:dyDescent="0.25">
      <c r="A401" s="1" t="s">
        <v>4850</v>
      </c>
      <c r="B401" s="2">
        <v>305148262</v>
      </c>
      <c r="C401" s="2" t="s">
        <v>167</v>
      </c>
      <c r="D401" s="4">
        <v>18773.25</v>
      </c>
      <c r="E401" s="1" t="s">
        <v>1094</v>
      </c>
      <c r="F401" s="1" t="s">
        <v>885</v>
      </c>
      <c r="G401" s="1" t="s">
        <v>4074</v>
      </c>
      <c r="H401" s="1" t="s">
        <v>4851</v>
      </c>
      <c r="I401" s="1">
        <v>513823.93232939998</v>
      </c>
      <c r="J401" s="1" t="s">
        <v>4852</v>
      </c>
      <c r="K401" t="str">
        <f>VLOOKUP(Table1[[#This Row],[Customer_id]],Table4[],5,FALSE)</f>
        <v>Domiciliary</v>
      </c>
      <c r="L401" s="1" t="str">
        <f>VLOOKUP(Table1[[#This Row],[Customer_id]],Table4[],7,FALSE)</f>
        <v>147794,79</v>
      </c>
      <c r="M401" s="1" t="e">
        <f>VLOOKUP(Table1[[#This Row],[Customer_id]],Table2[],4,FALSE)</f>
        <v>#N/A</v>
      </c>
      <c r="N401" s="1" t="str">
        <f>INDEX(Table3[Transaction type],MATCH(Table1[[#This Row],[Account Number]],Table3[Account Number],0))</f>
        <v>Money Deposit</v>
      </c>
      <c r="O401" s="20">
        <f>INDEX(Table3[Date_of_transaction],MATCH(Table1[[#This Row],[Account Number]],Table3[Account Number],0))</f>
        <v>44238</v>
      </c>
      <c r="P401" s="19" t="str">
        <f>INDEX(Table3[Transaction Medium],MATCH(Table1[[#This Row],[Account Number]],Table3[Account Number],0))</f>
        <v>Bank</v>
      </c>
    </row>
    <row r="402" spans="1:16" x14ac:dyDescent="0.25">
      <c r="A402" s="1" t="s">
        <v>4838</v>
      </c>
      <c r="B402" s="2">
        <v>794596039</v>
      </c>
      <c r="C402" s="2" t="s">
        <v>498</v>
      </c>
      <c r="D402" s="4">
        <v>37766.25</v>
      </c>
      <c r="E402" s="1" t="s">
        <v>1094</v>
      </c>
      <c r="F402" s="1" t="s">
        <v>63</v>
      </c>
      <c r="G402" s="1" t="s">
        <v>4095</v>
      </c>
      <c r="H402" s="1" t="s">
        <v>4839</v>
      </c>
      <c r="I402" s="1">
        <v>218528.74700999999</v>
      </c>
      <c r="J402" s="1" t="s">
        <v>4840</v>
      </c>
      <c r="K402" t="str">
        <f>VLOOKUP(Table1[[#This Row],[Customer_id]],Table4[],5,FALSE)</f>
        <v>Savings</v>
      </c>
      <c r="L402" s="1" t="str">
        <f>VLOOKUP(Table1[[#This Row],[Customer_id]],Table4[],7,FALSE)</f>
        <v>81683,4375</v>
      </c>
      <c r="M402" s="1" t="e">
        <f>VLOOKUP(Table1[[#This Row],[Customer_id]],Table2[],4,FALSE)</f>
        <v>#N/A</v>
      </c>
      <c r="N402" s="1" t="str">
        <f>INDEX(Table3[Transaction type],MATCH(Table1[[#This Row],[Account Number]],Table3[Account Number],0))</f>
        <v>Checks</v>
      </c>
      <c r="O402" s="20">
        <f>INDEX(Table3[Date_of_transaction],MATCH(Table1[[#This Row],[Account Number]],Table3[Account Number],0))</f>
        <v>44320</v>
      </c>
      <c r="P402" s="19" t="str">
        <f>INDEX(Table3[Transaction Medium],MATCH(Table1[[#This Row],[Account Number]],Table3[Account Number],0))</f>
        <v>Bank</v>
      </c>
    </row>
    <row r="403" spans="1:16" x14ac:dyDescent="0.25">
      <c r="A403" s="1" t="s">
        <v>4339</v>
      </c>
      <c r="B403" s="2">
        <v>669645302</v>
      </c>
      <c r="C403" s="2" t="s">
        <v>322</v>
      </c>
      <c r="D403" s="4">
        <v>26443.5</v>
      </c>
      <c r="E403" s="1" t="s">
        <v>1094</v>
      </c>
      <c r="F403" s="1" t="s">
        <v>893</v>
      </c>
      <c r="G403" s="1" t="s">
        <v>4112</v>
      </c>
      <c r="H403" s="1" t="s">
        <v>4340</v>
      </c>
      <c r="I403" s="1">
        <v>99406.76315472</v>
      </c>
      <c r="J403" s="1" t="s">
        <v>4341</v>
      </c>
      <c r="K403" t="str">
        <f>VLOOKUP(Table1[[#This Row],[Customer_id]],Table4[],5,FALSE)</f>
        <v>Domiciliary</v>
      </c>
      <c r="L403" s="1" t="str">
        <f>VLOOKUP(Table1[[#This Row],[Customer_id]],Table4[],7,FALSE)</f>
        <v>130654,72</v>
      </c>
      <c r="M403" s="1" t="e">
        <f>VLOOKUP(Table1[[#This Row],[Customer_id]],Table2[],4,FALSE)</f>
        <v>#N/A</v>
      </c>
      <c r="N403" s="1" t="str">
        <f>INDEX(Table3[Transaction type],MATCH(Table1[[#This Row],[Account Number]],Table3[Account Number],0))</f>
        <v>Online Payment</v>
      </c>
      <c r="O403" s="20">
        <f>INDEX(Table3[Date_of_transaction],MATCH(Table1[[#This Row],[Account Number]],Table3[Account Number],0))</f>
        <v>44368</v>
      </c>
      <c r="P403" s="19" t="str">
        <f>INDEX(Table3[Transaction Medium],MATCH(Table1[[#This Row],[Account Number]],Table3[Account Number],0))</f>
        <v>Card</v>
      </c>
    </row>
    <row r="404" spans="1:16" x14ac:dyDescent="0.25">
      <c r="A404" s="1" t="s">
        <v>3464</v>
      </c>
      <c r="B404" s="2">
        <v>604787250</v>
      </c>
      <c r="C404" s="2" t="s">
        <v>212</v>
      </c>
      <c r="D404" s="4">
        <v>24252</v>
      </c>
      <c r="E404" s="1" t="s">
        <v>1094</v>
      </c>
      <c r="F404" s="1" t="s">
        <v>2112</v>
      </c>
      <c r="G404" s="1" t="s">
        <v>3331</v>
      </c>
      <c r="H404" s="1"/>
      <c r="I404" s="1"/>
      <c r="J404" s="1" t="s">
        <v>3465</v>
      </c>
      <c r="K404" t="str">
        <f>VLOOKUP(Table1[[#This Row],[Customer_id]],Table4[],5,FALSE)</f>
        <v>Joint</v>
      </c>
      <c r="L404" s="1" t="str">
        <f>VLOOKUP(Table1[[#This Row],[Customer_id]],Table4[],7,FALSE)</f>
        <v>38135,1168</v>
      </c>
      <c r="M404" s="1" t="e">
        <f>VLOOKUP(Table1[[#This Row],[Customer_id]],Table2[],4,FALSE)</f>
        <v>#N/A</v>
      </c>
      <c r="N404" s="1" t="str">
        <f>INDEX(Table3[Transaction type],MATCH(Table1[[#This Row],[Account Number]],Table3[Account Number],0))</f>
        <v>Money Transfer</v>
      </c>
      <c r="O404" s="20">
        <f>INDEX(Table3[Date_of_transaction],MATCH(Table1[[#This Row],[Account Number]],Table3[Account Number],0))</f>
        <v>44276</v>
      </c>
      <c r="P404" s="19" t="str">
        <f>INDEX(Table3[Transaction Medium],MATCH(Table1[[#This Row],[Account Number]],Table3[Account Number],0))</f>
        <v>Mobile</v>
      </c>
    </row>
    <row r="405" spans="1:16" x14ac:dyDescent="0.25">
      <c r="A405" s="1" t="s">
        <v>7128</v>
      </c>
      <c r="B405" s="2">
        <v>939622054</v>
      </c>
      <c r="C405" s="2" t="s">
        <v>72</v>
      </c>
      <c r="D405" s="4">
        <v>34844.25</v>
      </c>
      <c r="E405" s="1" t="s">
        <v>12</v>
      </c>
      <c r="F405" s="1" t="s">
        <v>438</v>
      </c>
      <c r="G405" s="1" t="s">
        <v>4095</v>
      </c>
      <c r="H405" s="1" t="s">
        <v>7129</v>
      </c>
      <c r="I405" s="1">
        <v>98433.297690000007</v>
      </c>
      <c r="J405" s="1" t="s">
        <v>7130</v>
      </c>
      <c r="K405" t="str">
        <f>VLOOKUP(Table1[[#This Row],[Customer_id]],Table4[],5,FALSE)</f>
        <v>Joint</v>
      </c>
      <c r="L405" s="1" t="str">
        <f>VLOOKUP(Table1[[#This Row],[Customer_id]],Table4[],7,FALSE)</f>
        <v>144729,3354</v>
      </c>
      <c r="M405" s="1" t="e">
        <f>VLOOKUP(Table1[[#This Row],[Customer_id]],Table2[],4,FALSE)</f>
        <v>#N/A</v>
      </c>
      <c r="N405" s="1" t="str">
        <f>INDEX(Table3[Transaction type],MATCH(Table1[[#This Row],[Account Number]],Table3[Account Number],0))</f>
        <v>Money Transfer</v>
      </c>
      <c r="O405" s="20">
        <f>INDEX(Table3[Date_of_transaction],MATCH(Table1[[#This Row],[Account Number]],Table3[Account Number],0))</f>
        <v>44564</v>
      </c>
      <c r="P405" s="19" t="str">
        <f>INDEX(Table3[Transaction Medium],MATCH(Table1[[#This Row],[Account Number]],Table3[Account Number],0))</f>
        <v>ATM</v>
      </c>
    </row>
    <row r="406" spans="1:16" x14ac:dyDescent="0.25">
      <c r="A406" s="1" t="s">
        <v>3780</v>
      </c>
      <c r="B406" s="2">
        <v>169329241</v>
      </c>
      <c r="C406" s="2" t="s">
        <v>245</v>
      </c>
      <c r="D406" s="4">
        <v>19503.75</v>
      </c>
      <c r="E406" s="1" t="s">
        <v>1094</v>
      </c>
      <c r="F406" s="1" t="s">
        <v>909</v>
      </c>
      <c r="G406" s="1" t="s">
        <v>3583</v>
      </c>
      <c r="H406" s="1" t="s">
        <v>3781</v>
      </c>
      <c r="I406" s="1">
        <v>340068.63608249999</v>
      </c>
      <c r="J406" s="1" t="s">
        <v>3782</v>
      </c>
      <c r="K406" t="str">
        <f>VLOOKUP(Table1[[#This Row],[Customer_id]],Table4[],5,FALSE)</f>
        <v>Current</v>
      </c>
      <c r="L406" s="1" t="str">
        <f>VLOOKUP(Table1[[#This Row],[Customer_id]],Table4[],7,FALSE)</f>
        <v>271122,5601</v>
      </c>
      <c r="M406" s="1" t="e">
        <f>VLOOKUP(Table1[[#This Row],[Customer_id]],Table2[],4,FALSE)</f>
        <v>#N/A</v>
      </c>
      <c r="N406" s="1" t="str">
        <f>INDEX(Table3[Transaction type],MATCH(Table1[[#This Row],[Account Number]],Table3[Account Number],0))</f>
        <v>Online Payment</v>
      </c>
      <c r="O406" s="20">
        <f>INDEX(Table3[Date_of_transaction],MATCH(Table1[[#This Row],[Account Number]],Table3[Account Number],0))</f>
        <v>44272</v>
      </c>
      <c r="P406" s="19" t="str">
        <f>INDEX(Table3[Transaction Medium],MATCH(Table1[[#This Row],[Account Number]],Table3[Account Number],0))</f>
        <v>Internet Banking</v>
      </c>
    </row>
    <row r="407" spans="1:16" x14ac:dyDescent="0.25">
      <c r="A407" s="1" t="s">
        <v>1896</v>
      </c>
      <c r="B407" s="2">
        <v>429559355</v>
      </c>
      <c r="C407" s="2" t="s">
        <v>129</v>
      </c>
      <c r="D407" s="4">
        <v>15120.75</v>
      </c>
      <c r="E407" s="1" t="s">
        <v>1094</v>
      </c>
      <c r="F407" s="1" t="s">
        <v>222</v>
      </c>
      <c r="G407" s="1" t="s">
        <v>14</v>
      </c>
      <c r="H407" s="1" t="s">
        <v>1897</v>
      </c>
      <c r="I407" s="1">
        <v>31690.000943999999</v>
      </c>
      <c r="J407" s="1" t="s">
        <v>1898</v>
      </c>
      <c r="K407" t="str">
        <f>VLOOKUP(Table1[[#This Row],[Customer_id]],Table4[],5,FALSE)</f>
        <v>Domiciliary</v>
      </c>
      <c r="L407" s="1" t="str">
        <f>VLOOKUP(Table1[[#This Row],[Customer_id]],Table4[],7,FALSE)</f>
        <v>278807,4576</v>
      </c>
      <c r="M407" s="1" t="e">
        <f>VLOOKUP(Table1[[#This Row],[Customer_id]],Table2[],4,FALSE)</f>
        <v>#N/A</v>
      </c>
      <c r="N407" s="1" t="str">
        <f>INDEX(Table3[Transaction type],MATCH(Table1[[#This Row],[Account Number]],Table3[Account Number],0))</f>
        <v>Online Payment</v>
      </c>
      <c r="O407" s="20">
        <f>INDEX(Table3[Date_of_transaction],MATCH(Table1[[#This Row],[Account Number]],Table3[Account Number],0))</f>
        <v>44630</v>
      </c>
      <c r="P407" s="19" t="str">
        <f>INDEX(Table3[Transaction Medium],MATCH(Table1[[#This Row],[Account Number]],Table3[Account Number],0))</f>
        <v>Card</v>
      </c>
    </row>
    <row r="408" spans="1:16" x14ac:dyDescent="0.25">
      <c r="A408" s="1" t="s">
        <v>1788</v>
      </c>
      <c r="B408" s="2">
        <v>106263958</v>
      </c>
      <c r="C408" s="2" t="s">
        <v>606</v>
      </c>
      <c r="D408" s="4">
        <v>23886.75</v>
      </c>
      <c r="E408" s="1" t="s">
        <v>1094</v>
      </c>
      <c r="F408" s="1" t="s">
        <v>1789</v>
      </c>
      <c r="G408" s="1" t="s">
        <v>14</v>
      </c>
      <c r="H408" s="1" t="s">
        <v>1790</v>
      </c>
      <c r="I408" s="1">
        <v>219803.35147679999</v>
      </c>
      <c r="J408" s="1" t="s">
        <v>1791</v>
      </c>
      <c r="K408" t="str">
        <f>VLOOKUP(Table1[[#This Row],[Customer_id]],Table4[],5,FALSE)</f>
        <v>Domiciliary</v>
      </c>
      <c r="L408" s="1" t="str">
        <f>VLOOKUP(Table1[[#This Row],[Customer_id]],Table4[],7,FALSE)</f>
        <v>161884,0064</v>
      </c>
      <c r="M408" s="1" t="e">
        <f>VLOOKUP(Table1[[#This Row],[Customer_id]],Table2[],4,FALSE)</f>
        <v>#N/A</v>
      </c>
      <c r="N408" s="1" t="str">
        <f>INDEX(Table3[Transaction type],MATCH(Table1[[#This Row],[Account Number]],Table3[Account Number],0))</f>
        <v>Money Deposit</v>
      </c>
      <c r="O408" s="20">
        <f>INDEX(Table3[Date_of_transaction],MATCH(Table1[[#This Row],[Account Number]],Table3[Account Number],0))</f>
        <v>44616</v>
      </c>
      <c r="P408" s="19" t="str">
        <f>INDEX(Table3[Transaction Medium],MATCH(Table1[[#This Row],[Account Number]],Table3[Account Number],0))</f>
        <v>ATM</v>
      </c>
    </row>
    <row r="409" spans="1:16" x14ac:dyDescent="0.25">
      <c r="A409" s="1" t="s">
        <v>8910</v>
      </c>
      <c r="B409" s="2">
        <v>511778205</v>
      </c>
      <c r="C409" s="2" t="s">
        <v>162</v>
      </c>
      <c r="D409" s="4">
        <v>15851.25</v>
      </c>
      <c r="E409" s="1" t="s">
        <v>12</v>
      </c>
      <c r="F409" s="1" t="s">
        <v>487</v>
      </c>
      <c r="G409" s="1" t="s">
        <v>3820</v>
      </c>
      <c r="H409" s="1" t="s">
        <v>8911</v>
      </c>
      <c r="I409" s="1">
        <v>70287.238853999996</v>
      </c>
      <c r="J409" s="1" t="s">
        <v>8912</v>
      </c>
      <c r="K409" t="str">
        <f>VLOOKUP(Table1[[#This Row],[Customer_id]],Table4[],5,FALSE)</f>
        <v>Domiciliary</v>
      </c>
      <c r="L409" s="1" t="str">
        <f>VLOOKUP(Table1[[#This Row],[Customer_id]],Table4[],7,FALSE)</f>
        <v>253601,6175</v>
      </c>
      <c r="M409" s="1" t="e">
        <f>VLOOKUP(Table1[[#This Row],[Customer_id]],Table2[],4,FALSE)</f>
        <v>#N/A</v>
      </c>
      <c r="N409" s="1" t="str">
        <f>INDEX(Table3[Transaction type],MATCH(Table1[[#This Row],[Account Number]],Table3[Account Number],0))</f>
        <v>Money Transfer</v>
      </c>
      <c r="O409" s="20">
        <f>INDEX(Table3[Date_of_transaction],MATCH(Table1[[#This Row],[Account Number]],Table3[Account Number],0))</f>
        <v>44627</v>
      </c>
      <c r="P409" s="19" t="str">
        <f>INDEX(Table3[Transaction Medium],MATCH(Table1[[#This Row],[Account Number]],Table3[Account Number],0))</f>
        <v>Bank</v>
      </c>
    </row>
    <row r="410" spans="1:16" x14ac:dyDescent="0.25">
      <c r="A410" s="1" t="s">
        <v>7032</v>
      </c>
      <c r="B410" s="2">
        <v>218272075</v>
      </c>
      <c r="C410" s="2" t="s">
        <v>889</v>
      </c>
      <c r="D410" s="4">
        <v>30096</v>
      </c>
      <c r="E410" s="1" t="s">
        <v>12</v>
      </c>
      <c r="F410" s="1" t="s">
        <v>491</v>
      </c>
      <c r="G410" s="1" t="s">
        <v>4088</v>
      </c>
      <c r="H410" s="1" t="s">
        <v>7033</v>
      </c>
      <c r="I410" s="1">
        <v>284272.89335213997</v>
      </c>
      <c r="J410" s="1" t="s">
        <v>7034</v>
      </c>
      <c r="K410" t="str">
        <f>VLOOKUP(Table1[[#This Row],[Customer_id]],Table4[],5,FALSE)</f>
        <v>Savings</v>
      </c>
      <c r="L410" s="1" t="str">
        <f>VLOOKUP(Table1[[#This Row],[Customer_id]],Table4[],7,FALSE)</f>
        <v>144581,5488</v>
      </c>
      <c r="M410" s="1" t="e">
        <f>VLOOKUP(Table1[[#This Row],[Customer_id]],Table2[],4,FALSE)</f>
        <v>#N/A</v>
      </c>
      <c r="N410" s="1" t="str">
        <f>INDEX(Table3[Transaction type],MATCH(Table1[[#This Row],[Account Number]],Table3[Account Number],0))</f>
        <v>Money Transfer</v>
      </c>
      <c r="O410" s="20">
        <f>INDEX(Table3[Date_of_transaction],MATCH(Table1[[#This Row],[Account Number]],Table3[Account Number],0))</f>
        <v>44413</v>
      </c>
      <c r="P410" s="19" t="str">
        <f>INDEX(Table3[Transaction Medium],MATCH(Table1[[#This Row],[Account Number]],Table3[Account Number],0))</f>
        <v>Mobile</v>
      </c>
    </row>
    <row r="411" spans="1:16" x14ac:dyDescent="0.25">
      <c r="A411" s="1" t="s">
        <v>714</v>
      </c>
      <c r="B411" s="2">
        <v>280885455</v>
      </c>
      <c r="C411" s="2" t="s">
        <v>212</v>
      </c>
      <c r="D411" s="4">
        <v>24252</v>
      </c>
      <c r="E411" s="1" t="s">
        <v>12</v>
      </c>
      <c r="F411" s="1" t="s">
        <v>241</v>
      </c>
      <c r="G411" s="1" t="s">
        <v>14</v>
      </c>
      <c r="H411" s="1" t="s">
        <v>715</v>
      </c>
      <c r="I411" s="1">
        <v>49103.588351999999</v>
      </c>
      <c r="J411" s="1" t="s">
        <v>716</v>
      </c>
      <c r="K411" t="str">
        <f>VLOOKUP(Table1[[#This Row],[Customer_id]],Table4[],5,FALSE)</f>
        <v>Domiciliary</v>
      </c>
      <c r="L411" s="1" t="str">
        <f>VLOOKUP(Table1[[#This Row],[Customer_id]],Table4[],7,FALSE)</f>
        <v>268391,397</v>
      </c>
      <c r="M411" s="1" t="e">
        <f>VLOOKUP(Table1[[#This Row],[Customer_id]],Table2[],4,FALSE)</f>
        <v>#N/A</v>
      </c>
      <c r="N411" s="1" t="str">
        <f>INDEX(Table3[Transaction type],MATCH(Table1[[#This Row],[Account Number]],Table3[Account Number],0))</f>
        <v>Cash Withdrawal</v>
      </c>
      <c r="O411" s="20">
        <f>INDEX(Table3[Date_of_transaction],MATCH(Table1[[#This Row],[Account Number]],Table3[Account Number],0))</f>
        <v>44454</v>
      </c>
      <c r="P411" s="19" t="str">
        <f>INDEX(Table3[Transaction Medium],MATCH(Table1[[#This Row],[Account Number]],Table3[Account Number],0))</f>
        <v>Bank</v>
      </c>
    </row>
    <row r="412" spans="1:16" x14ac:dyDescent="0.25">
      <c r="A412" s="1" t="s">
        <v>4061</v>
      </c>
      <c r="B412" s="2">
        <v>394538360</v>
      </c>
      <c r="C412" s="2" t="s">
        <v>498</v>
      </c>
      <c r="D412" s="4">
        <v>37766.25</v>
      </c>
      <c r="E412" s="1" t="s">
        <v>1094</v>
      </c>
      <c r="F412" s="1" t="s">
        <v>1789</v>
      </c>
      <c r="G412" s="1" t="s">
        <v>4062</v>
      </c>
      <c r="H412" s="1" t="s">
        <v>4063</v>
      </c>
      <c r="I412" s="1">
        <v>61895.922180959999</v>
      </c>
      <c r="J412" s="1" t="s">
        <v>4064</v>
      </c>
      <c r="K412" t="str">
        <f>VLOOKUP(Table1[[#This Row],[Customer_id]],Table4[],5,FALSE)</f>
        <v>Savings</v>
      </c>
      <c r="L412" s="1" t="str">
        <f>VLOOKUP(Table1[[#This Row],[Customer_id]],Table4[],7,FALSE)</f>
        <v>245836,2775</v>
      </c>
      <c r="M412" s="1" t="e">
        <f>VLOOKUP(Table1[[#This Row],[Customer_id]],Table2[],4,FALSE)</f>
        <v>#N/A</v>
      </c>
      <c r="N412" s="1" t="str">
        <f>INDEX(Table3[Transaction type],MATCH(Table1[[#This Row],[Account Number]],Table3[Account Number],0))</f>
        <v>Money Transfer</v>
      </c>
      <c r="O412" s="20">
        <f>INDEX(Table3[Date_of_transaction],MATCH(Table1[[#This Row],[Account Number]],Table3[Account Number],0))</f>
        <v>44302</v>
      </c>
      <c r="P412" s="19" t="str">
        <f>INDEX(Table3[Transaction Medium],MATCH(Table1[[#This Row],[Account Number]],Table3[Account Number],0))</f>
        <v>Internet Banking</v>
      </c>
    </row>
    <row r="413" spans="1:16" x14ac:dyDescent="0.25">
      <c r="A413" s="1" t="s">
        <v>1403</v>
      </c>
      <c r="B413" s="2">
        <v>467194584</v>
      </c>
      <c r="C413" s="2" t="s">
        <v>479</v>
      </c>
      <c r="D413" s="4">
        <v>33383.25</v>
      </c>
      <c r="E413" s="1" t="s">
        <v>1094</v>
      </c>
      <c r="F413" s="1" t="s">
        <v>1404</v>
      </c>
      <c r="G413" s="1" t="s">
        <v>14</v>
      </c>
      <c r="H413" s="1" t="s">
        <v>1405</v>
      </c>
      <c r="I413" s="1">
        <v>675321.76863359998</v>
      </c>
      <c r="J413" s="1" t="s">
        <v>1406</v>
      </c>
      <c r="K413" t="str">
        <f>VLOOKUP(Table1[[#This Row],[Customer_id]],Table4[],5,FALSE)</f>
        <v>Current</v>
      </c>
      <c r="L413" s="1" t="str">
        <f>VLOOKUP(Table1[[#This Row],[Customer_id]],Table4[],7,FALSE)</f>
        <v>222899,4612</v>
      </c>
      <c r="M413" s="1" t="str">
        <f>VLOOKUP(Table1[[#This Row],[Customer_id]],Table2[],4,FALSE)</f>
        <v>N10562101524</v>
      </c>
      <c r="N413" s="1" t="str">
        <f>INDEX(Table3[Transaction type],MATCH(Table1[[#This Row],[Account Number]],Table3[Account Number],0))</f>
        <v>Loan Payment</v>
      </c>
      <c r="O413" s="20">
        <f>INDEX(Table3[Date_of_transaction],MATCH(Table1[[#This Row],[Account Number]],Table3[Account Number],0))</f>
        <v>44614</v>
      </c>
      <c r="P413" s="19" t="str">
        <f>INDEX(Table3[Transaction Medium],MATCH(Table1[[#This Row],[Account Number]],Table3[Account Number],0))</f>
        <v>ACH</v>
      </c>
    </row>
    <row r="414" spans="1:16" x14ac:dyDescent="0.25">
      <c r="A414" s="1" t="s">
        <v>8412</v>
      </c>
      <c r="B414" s="2">
        <v>846532006</v>
      </c>
      <c r="C414" s="2" t="s">
        <v>72</v>
      </c>
      <c r="D414" s="4">
        <v>34844.25</v>
      </c>
      <c r="E414" s="1" t="s">
        <v>12</v>
      </c>
      <c r="F414" s="1" t="s">
        <v>163</v>
      </c>
      <c r="G414" s="1" t="s">
        <v>2773</v>
      </c>
      <c r="H414" s="1" t="s">
        <v>8413</v>
      </c>
      <c r="I414" s="1">
        <v>179682.40489500001</v>
      </c>
      <c r="J414" s="1" t="s">
        <v>8414</v>
      </c>
      <c r="K414" t="str">
        <f>VLOOKUP(Table1[[#This Row],[Customer_id]],Table4[],5,FALSE)</f>
        <v>Savings</v>
      </c>
      <c r="L414" s="1" t="str">
        <f>VLOOKUP(Table1[[#This Row],[Customer_id]],Table4[],7,FALSE)</f>
        <v>59131,7424</v>
      </c>
      <c r="M414" s="1" t="e">
        <f>VLOOKUP(Table1[[#This Row],[Customer_id]],Table2[],4,FALSE)</f>
        <v>#N/A</v>
      </c>
      <c r="N414" s="1" t="str">
        <f>INDEX(Table3[Transaction type],MATCH(Table1[[#This Row],[Account Number]],Table3[Account Number],0))</f>
        <v>Money Transfer</v>
      </c>
      <c r="O414" s="20">
        <f>INDEX(Table3[Date_of_transaction],MATCH(Table1[[#This Row],[Account Number]],Table3[Account Number],0))</f>
        <v>44273</v>
      </c>
      <c r="P414" s="19" t="str">
        <f>INDEX(Table3[Transaction Medium],MATCH(Table1[[#This Row],[Account Number]],Table3[Account Number],0))</f>
        <v>Mobile</v>
      </c>
    </row>
    <row r="415" spans="1:16" x14ac:dyDescent="0.25">
      <c r="A415" s="1" t="s">
        <v>2583</v>
      </c>
      <c r="B415" s="2">
        <v>484146094</v>
      </c>
      <c r="C415" s="2" t="s">
        <v>77</v>
      </c>
      <c r="D415" s="4">
        <v>23521.5</v>
      </c>
      <c r="E415" s="1" t="s">
        <v>12</v>
      </c>
      <c r="F415" s="1" t="s">
        <v>807</v>
      </c>
      <c r="G415" s="1" t="s">
        <v>1964</v>
      </c>
      <c r="H415" s="1" t="s">
        <v>2584</v>
      </c>
      <c r="I415" s="1">
        <v>34044.917759999997</v>
      </c>
      <c r="J415" s="1" t="s">
        <v>2585</v>
      </c>
      <c r="K415" t="str">
        <f>VLOOKUP(Table1[[#This Row],[Customer_id]],Table4[],5,FALSE)</f>
        <v>Joint</v>
      </c>
      <c r="L415" s="1" t="str">
        <f>VLOOKUP(Table1[[#This Row],[Customer_id]],Table4[],7,FALSE)</f>
        <v>47361,0064</v>
      </c>
      <c r="M415" s="1" t="e">
        <f>VLOOKUP(Table1[[#This Row],[Customer_id]],Table2[],4,FALSE)</f>
        <v>#N/A</v>
      </c>
      <c r="N415" s="1" t="str">
        <f>INDEX(Table3[Transaction type],MATCH(Table1[[#This Row],[Account Number]],Table3[Account Number],0))</f>
        <v>Cash Withdrawal</v>
      </c>
      <c r="O415" s="20">
        <f>INDEX(Table3[Date_of_transaction],MATCH(Table1[[#This Row],[Account Number]],Table3[Account Number],0))</f>
        <v>44253</v>
      </c>
      <c r="P415" s="19" t="str">
        <f>INDEX(Table3[Transaction Medium],MATCH(Table1[[#This Row],[Account Number]],Table3[Account Number],0))</f>
        <v>POS</v>
      </c>
    </row>
    <row r="416" spans="1:16" x14ac:dyDescent="0.25">
      <c r="A416" s="1" t="s">
        <v>8086</v>
      </c>
      <c r="B416" s="2">
        <v>851102681</v>
      </c>
      <c r="C416" s="2" t="s">
        <v>281</v>
      </c>
      <c r="D416" s="4">
        <v>21695.25</v>
      </c>
      <c r="E416" s="1" t="s">
        <v>12</v>
      </c>
      <c r="F416" s="1" t="s">
        <v>487</v>
      </c>
      <c r="G416" s="1" t="s">
        <v>3583</v>
      </c>
      <c r="H416" s="1" t="s">
        <v>8087</v>
      </c>
      <c r="I416" s="1">
        <v>178073.37873935999</v>
      </c>
      <c r="J416" s="1" t="s">
        <v>8088</v>
      </c>
      <c r="K416" t="str">
        <f>VLOOKUP(Table1[[#This Row],[Customer_id]],Table4[],5,FALSE)</f>
        <v>Joint</v>
      </c>
      <c r="L416" s="1" t="str">
        <f>VLOOKUP(Table1[[#This Row],[Customer_id]],Table4[],7,FALSE)</f>
        <v>92389,0188</v>
      </c>
      <c r="M416" s="1" t="e">
        <f>VLOOKUP(Table1[[#This Row],[Customer_id]],Table2[],4,FALSE)</f>
        <v>#N/A</v>
      </c>
      <c r="N416" s="1" t="str">
        <f>INDEX(Table3[Transaction type],MATCH(Table1[[#This Row],[Account Number]],Table3[Account Number],0))</f>
        <v>Money Transfer</v>
      </c>
      <c r="O416" s="20">
        <f>INDEX(Table3[Date_of_transaction],MATCH(Table1[[#This Row],[Account Number]],Table3[Account Number],0))</f>
        <v>44544</v>
      </c>
      <c r="P416" s="19" t="str">
        <f>INDEX(Table3[Transaction Medium],MATCH(Table1[[#This Row],[Account Number]],Table3[Account Number],0))</f>
        <v>Bank</v>
      </c>
    </row>
    <row r="417" spans="1:16" x14ac:dyDescent="0.25">
      <c r="A417" s="1" t="s">
        <v>3291</v>
      </c>
      <c r="B417" s="2">
        <v>875596647</v>
      </c>
      <c r="C417" s="2" t="s">
        <v>250</v>
      </c>
      <c r="D417" s="4">
        <v>18042.75</v>
      </c>
      <c r="E417" s="1" t="s">
        <v>1094</v>
      </c>
      <c r="F417" s="1" t="s">
        <v>784</v>
      </c>
      <c r="G417" s="1" t="s">
        <v>3058</v>
      </c>
      <c r="H417" s="1" t="s">
        <v>3292</v>
      </c>
      <c r="I417" s="1">
        <v>292636.10891592002</v>
      </c>
      <c r="J417" s="1" t="s">
        <v>3293</v>
      </c>
      <c r="K417" t="str">
        <f>VLOOKUP(Table1[[#This Row],[Customer_id]],Table4[],5,FALSE)</f>
        <v>Domiciliary</v>
      </c>
      <c r="L417" s="1" t="str">
        <f>VLOOKUP(Table1[[#This Row],[Customer_id]],Table4[],7,FALSE)</f>
        <v>95433,8706</v>
      </c>
      <c r="M417" s="1" t="str">
        <f>VLOOKUP(Table1[[#This Row],[Customer_id]],Table2[],4,FALSE)</f>
        <v>N3929785065</v>
      </c>
      <c r="N417" s="1" t="str">
        <f>INDEX(Table3[Transaction type],MATCH(Table1[[#This Row],[Account Number]],Table3[Account Number],0))</f>
        <v>Loan Payment</v>
      </c>
      <c r="O417" s="20">
        <f>INDEX(Table3[Date_of_transaction],MATCH(Table1[[#This Row],[Account Number]],Table3[Account Number],0))</f>
        <v>44479</v>
      </c>
      <c r="P417" s="19" t="str">
        <f>INDEX(Table3[Transaction Medium],MATCH(Table1[[#This Row],[Account Number]],Table3[Account Number],0))</f>
        <v>AFT</v>
      </c>
    </row>
    <row r="418" spans="1:16" x14ac:dyDescent="0.25">
      <c r="A418" s="1" t="s">
        <v>3862</v>
      </c>
      <c r="B418" s="2">
        <v>186179051</v>
      </c>
      <c r="C418" s="2" t="s">
        <v>698</v>
      </c>
      <c r="D418" s="4">
        <v>18408</v>
      </c>
      <c r="E418" s="1" t="s">
        <v>1094</v>
      </c>
      <c r="F418" s="1" t="s">
        <v>475</v>
      </c>
      <c r="G418" s="1" t="s">
        <v>3820</v>
      </c>
      <c r="H418" s="1" t="s">
        <v>3863</v>
      </c>
      <c r="I418" s="1">
        <v>97834.337952000002</v>
      </c>
      <c r="J418" s="1" t="s">
        <v>3864</v>
      </c>
      <c r="K418" t="str">
        <f>VLOOKUP(Table1[[#This Row],[Customer_id]],Table4[],5,FALSE)</f>
        <v>Domiciliary</v>
      </c>
      <c r="L418" s="1" t="str">
        <f>VLOOKUP(Table1[[#This Row],[Customer_id]],Table4[],7,FALSE)</f>
        <v>193487,424</v>
      </c>
      <c r="M418" s="1" t="e">
        <f>VLOOKUP(Table1[[#This Row],[Customer_id]],Table2[],4,FALSE)</f>
        <v>#N/A</v>
      </c>
      <c r="N418" s="1" t="str">
        <f>INDEX(Table3[Transaction type],MATCH(Table1[[#This Row],[Account Number]],Table3[Account Number],0))</f>
        <v>Cash Withdrawal</v>
      </c>
      <c r="O418" s="20">
        <f>INDEX(Table3[Date_of_transaction],MATCH(Table1[[#This Row],[Account Number]],Table3[Account Number],0))</f>
        <v>44304</v>
      </c>
      <c r="P418" s="19" t="str">
        <f>INDEX(Table3[Transaction Medium],MATCH(Table1[[#This Row],[Account Number]],Table3[Account Number],0))</f>
        <v>POS</v>
      </c>
    </row>
    <row r="419" spans="1:16" x14ac:dyDescent="0.25">
      <c r="A419" s="1" t="s">
        <v>6492</v>
      </c>
      <c r="B419" s="2">
        <v>81563994</v>
      </c>
      <c r="C419" s="2" t="s">
        <v>250</v>
      </c>
      <c r="D419" s="4">
        <v>18042.75</v>
      </c>
      <c r="E419" s="1" t="s">
        <v>12</v>
      </c>
      <c r="F419" s="1" t="s">
        <v>139</v>
      </c>
      <c r="G419" s="1" t="s">
        <v>4084</v>
      </c>
      <c r="H419" s="1" t="s">
        <v>6493</v>
      </c>
      <c r="I419" s="1">
        <v>809926.62314849999</v>
      </c>
      <c r="J419" s="1" t="s">
        <v>6494</v>
      </c>
      <c r="K419" t="str">
        <f>VLOOKUP(Table1[[#This Row],[Customer_id]],Table4[],5,FALSE)</f>
        <v>Domiciliary</v>
      </c>
      <c r="L419" s="1" t="str">
        <f>VLOOKUP(Table1[[#This Row],[Customer_id]],Table4[],7,FALSE)</f>
        <v>363674,0625</v>
      </c>
      <c r="M419" s="1" t="e">
        <f>VLOOKUP(Table1[[#This Row],[Customer_id]],Table2[],4,FALSE)</f>
        <v>#N/A</v>
      </c>
      <c r="N419" s="1" t="str">
        <f>INDEX(Table3[Transaction type],MATCH(Table1[[#This Row],[Account Number]],Table3[Account Number],0))</f>
        <v>Cash Withdrawal</v>
      </c>
      <c r="O419" s="20">
        <f>INDEX(Table3[Date_of_transaction],MATCH(Table1[[#This Row],[Account Number]],Table3[Account Number],0))</f>
        <v>44268</v>
      </c>
      <c r="P419" s="19" t="str">
        <f>INDEX(Table3[Transaction Medium],MATCH(Table1[[#This Row],[Account Number]],Table3[Account Number],0))</f>
        <v>ATM</v>
      </c>
    </row>
    <row r="420" spans="1:16" x14ac:dyDescent="0.25">
      <c r="A420" s="1" t="s">
        <v>5260</v>
      </c>
      <c r="B420" s="2">
        <v>858160400</v>
      </c>
      <c r="C420" s="2" t="s">
        <v>47</v>
      </c>
      <c r="D420" s="4">
        <v>31191.75</v>
      </c>
      <c r="E420" s="1" t="s">
        <v>1094</v>
      </c>
      <c r="F420" s="1" t="s">
        <v>909</v>
      </c>
      <c r="G420" s="1" t="s">
        <v>4148</v>
      </c>
      <c r="H420" s="1" t="s">
        <v>5261</v>
      </c>
      <c r="I420" s="1">
        <v>675570.29070240003</v>
      </c>
      <c r="J420" s="1" t="s">
        <v>5262</v>
      </c>
      <c r="K420" t="str">
        <f>VLOOKUP(Table1[[#This Row],[Customer_id]],Table4[],5,FALSE)</f>
        <v>Corporate</v>
      </c>
      <c r="L420" s="1" t="str">
        <f>VLOOKUP(Table1[[#This Row],[Customer_id]],Table4[],7,FALSE)</f>
        <v>247866,5603</v>
      </c>
      <c r="M420" s="1" t="e">
        <f>VLOOKUP(Table1[[#This Row],[Customer_id]],Table2[],4,FALSE)</f>
        <v>#N/A</v>
      </c>
      <c r="N420" s="1" t="str">
        <f>INDEX(Table3[Transaction type],MATCH(Table1[[#This Row],[Account Number]],Table3[Account Number],0))</f>
        <v>Online Payment</v>
      </c>
      <c r="O420" s="20">
        <f>INDEX(Table3[Date_of_transaction],MATCH(Table1[[#This Row],[Account Number]],Table3[Account Number],0))</f>
        <v>44565</v>
      </c>
      <c r="P420" s="19" t="str">
        <f>INDEX(Table3[Transaction Medium],MATCH(Table1[[#This Row],[Account Number]],Table3[Account Number],0))</f>
        <v>Card</v>
      </c>
    </row>
    <row r="421" spans="1:16" x14ac:dyDescent="0.25">
      <c r="A421" s="1" t="s">
        <v>1384</v>
      </c>
      <c r="B421" s="2">
        <v>481270841</v>
      </c>
      <c r="C421" s="2" t="s">
        <v>52</v>
      </c>
      <c r="D421" s="4">
        <v>20234.25</v>
      </c>
      <c r="E421" s="1" t="s">
        <v>1094</v>
      </c>
      <c r="F421" s="1" t="s">
        <v>48</v>
      </c>
      <c r="G421" s="1" t="s">
        <v>14</v>
      </c>
      <c r="H421" s="1" t="s">
        <v>1385</v>
      </c>
      <c r="I421" s="1">
        <v>276331.55485319998</v>
      </c>
      <c r="J421" s="1" t="s">
        <v>1386</v>
      </c>
      <c r="K421" t="str">
        <f>VLOOKUP(Table1[[#This Row],[Customer_id]],Table4[],5,FALSE)</f>
        <v>Domiciliary</v>
      </c>
      <c r="L421" s="1" t="str">
        <f>VLOOKUP(Table1[[#This Row],[Customer_id]],Table4[],7,FALSE)</f>
        <v>36835,6352</v>
      </c>
      <c r="M421" s="1" t="e">
        <f>VLOOKUP(Table1[[#This Row],[Customer_id]],Table2[],4,FALSE)</f>
        <v>#N/A</v>
      </c>
      <c r="N421" s="1" t="str">
        <f>INDEX(Table3[Transaction type],MATCH(Table1[[#This Row],[Account Number]],Table3[Account Number],0))</f>
        <v>Money Transfer</v>
      </c>
      <c r="O421" s="20">
        <f>INDEX(Table3[Date_of_transaction],MATCH(Table1[[#This Row],[Account Number]],Table3[Account Number],0))</f>
        <v>44242</v>
      </c>
      <c r="P421" s="19" t="str">
        <f>INDEX(Table3[Transaction Medium],MATCH(Table1[[#This Row],[Account Number]],Table3[Account Number],0))</f>
        <v>Internet Banking</v>
      </c>
    </row>
    <row r="422" spans="1:16" x14ac:dyDescent="0.25">
      <c r="A422" s="1" t="s">
        <v>8358</v>
      </c>
      <c r="B422" s="2">
        <v>309017867</v>
      </c>
      <c r="C422" s="2" t="s">
        <v>203</v>
      </c>
      <c r="D422" s="4">
        <v>27539.25</v>
      </c>
      <c r="E422" s="1" t="s">
        <v>12</v>
      </c>
      <c r="F422" s="1" t="s">
        <v>1469</v>
      </c>
      <c r="G422" s="1" t="s">
        <v>2773</v>
      </c>
      <c r="H422" s="1" t="s">
        <v>8359</v>
      </c>
      <c r="I422" s="1">
        <v>176275.33520688</v>
      </c>
      <c r="J422" s="1" t="s">
        <v>8360</v>
      </c>
      <c r="K422" t="str">
        <f>VLOOKUP(Table1[[#This Row],[Customer_id]],Table4[],5,FALSE)</f>
        <v>Current</v>
      </c>
      <c r="L422" s="1" t="str">
        <f>VLOOKUP(Table1[[#This Row],[Customer_id]],Table4[],7,FALSE)</f>
        <v>312138,72</v>
      </c>
      <c r="M422" s="1" t="e">
        <f>VLOOKUP(Table1[[#This Row],[Customer_id]],Table2[],4,FALSE)</f>
        <v>#N/A</v>
      </c>
      <c r="N422" s="1" t="str">
        <f>INDEX(Table3[Transaction type],MATCH(Table1[[#This Row],[Account Number]],Table3[Account Number],0))</f>
        <v>Checks</v>
      </c>
      <c r="O422" s="20">
        <f>INDEX(Table3[Date_of_transaction],MATCH(Table1[[#This Row],[Account Number]],Table3[Account Number],0))</f>
        <v>44557</v>
      </c>
      <c r="P422" s="19" t="str">
        <f>INDEX(Table3[Transaction Medium],MATCH(Table1[[#This Row],[Account Number]],Table3[Account Number],0))</f>
        <v>Informal Services</v>
      </c>
    </row>
    <row r="423" spans="1:16" x14ac:dyDescent="0.25">
      <c r="A423" s="1" t="s">
        <v>4324</v>
      </c>
      <c r="B423" s="2">
        <v>425436588</v>
      </c>
      <c r="C423" s="2" t="s">
        <v>167</v>
      </c>
      <c r="D423" s="4">
        <v>18773.25</v>
      </c>
      <c r="E423" s="1" t="s">
        <v>1094</v>
      </c>
      <c r="F423" s="1" t="s">
        <v>305</v>
      </c>
      <c r="G423" s="1" t="s">
        <v>4148</v>
      </c>
      <c r="H423" s="1" t="s">
        <v>4325</v>
      </c>
      <c r="I423" s="1">
        <v>72191.950488000002</v>
      </c>
      <c r="J423" s="1" t="s">
        <v>4326</v>
      </c>
      <c r="K423" t="str">
        <f>VLOOKUP(Table1[[#This Row],[Customer_id]],Table4[],5,FALSE)</f>
        <v>Current</v>
      </c>
      <c r="L423" s="1" t="str">
        <f>VLOOKUP(Table1[[#This Row],[Customer_id]],Table4[],7,FALSE)</f>
        <v>61750,3392</v>
      </c>
      <c r="M423" s="1" t="e">
        <f>VLOOKUP(Table1[[#This Row],[Customer_id]],Table2[],4,FALSE)</f>
        <v>#N/A</v>
      </c>
      <c r="N423" s="1" t="str">
        <f>INDEX(Table3[Transaction type],MATCH(Table1[[#This Row],[Account Number]],Table3[Account Number],0))</f>
        <v>Money Transfer</v>
      </c>
      <c r="O423" s="20">
        <f>INDEX(Table3[Date_of_transaction],MATCH(Table1[[#This Row],[Account Number]],Table3[Account Number],0))</f>
        <v>44449</v>
      </c>
      <c r="P423" s="19" t="str">
        <f>INDEX(Table3[Transaction Medium],MATCH(Table1[[#This Row],[Account Number]],Table3[Account Number],0))</f>
        <v>Internet Banking</v>
      </c>
    </row>
    <row r="424" spans="1:16" x14ac:dyDescent="0.25">
      <c r="A424" s="1" t="s">
        <v>3768</v>
      </c>
      <c r="B424" s="2">
        <v>536980993</v>
      </c>
      <c r="C424" s="2" t="s">
        <v>309</v>
      </c>
      <c r="D424" s="4">
        <v>27904.5</v>
      </c>
      <c r="E424" s="1" t="s">
        <v>1094</v>
      </c>
      <c r="F424" s="1" t="s">
        <v>282</v>
      </c>
      <c r="G424" s="1" t="s">
        <v>3583</v>
      </c>
      <c r="H424" s="1" t="s">
        <v>3769</v>
      </c>
      <c r="I424" s="1">
        <v>59093.9333061</v>
      </c>
      <c r="J424" s="1" t="s">
        <v>3770</v>
      </c>
      <c r="K424" t="str">
        <f>VLOOKUP(Table1[[#This Row],[Customer_id]],Table4[],5,FALSE)</f>
        <v>Fixed Deposit</v>
      </c>
      <c r="L424" s="1" t="str">
        <f>VLOOKUP(Table1[[#This Row],[Customer_id]],Table4[],7,FALSE)</f>
        <v>202735,1268</v>
      </c>
      <c r="M424" s="1" t="e">
        <f>VLOOKUP(Table1[[#This Row],[Customer_id]],Table2[],4,FALSE)</f>
        <v>#N/A</v>
      </c>
      <c r="N424" s="1" t="str">
        <f>INDEX(Table3[Transaction type],MATCH(Table1[[#This Row],[Account Number]],Table3[Account Number],0))</f>
        <v>Money Deposit</v>
      </c>
      <c r="O424" s="20">
        <f>INDEX(Table3[Date_of_transaction],MATCH(Table1[[#This Row],[Account Number]],Table3[Account Number],0))</f>
        <v>44218</v>
      </c>
      <c r="P424" s="19" t="str">
        <f>INDEX(Table3[Transaction Medium],MATCH(Table1[[#This Row],[Account Number]],Table3[Account Number],0))</f>
        <v>ATM</v>
      </c>
    </row>
    <row r="425" spans="1:16" x14ac:dyDescent="0.25">
      <c r="A425" s="1" t="s">
        <v>6951</v>
      </c>
      <c r="B425" s="2">
        <v>956960667</v>
      </c>
      <c r="C425" s="2" t="s">
        <v>92</v>
      </c>
      <c r="D425" s="4">
        <v>29000.25</v>
      </c>
      <c r="E425" s="1" t="s">
        <v>12</v>
      </c>
      <c r="F425" s="1" t="s">
        <v>115</v>
      </c>
      <c r="G425" s="1" t="s">
        <v>4054</v>
      </c>
      <c r="H425" s="1" t="s">
        <v>6952</v>
      </c>
      <c r="I425" s="1">
        <v>668070.30721535999</v>
      </c>
      <c r="J425" s="1" t="s">
        <v>6953</v>
      </c>
      <c r="K425" t="str">
        <f>VLOOKUP(Table1[[#This Row],[Customer_id]],Table4[],5,FALSE)</f>
        <v>Joint</v>
      </c>
      <c r="L425" s="1" t="str">
        <f>VLOOKUP(Table1[[#This Row],[Customer_id]],Table4[],7,FALSE)</f>
        <v>138824,9472</v>
      </c>
      <c r="M425" s="1" t="str">
        <f>VLOOKUP(Table1[[#This Row],[Customer_id]],Table2[],4,FALSE)</f>
        <v>N230104896</v>
      </c>
      <c r="N425" s="1" t="str">
        <f>INDEX(Table3[Transaction type],MATCH(Table1[[#This Row],[Account Number]],Table3[Account Number],0))</f>
        <v>Loan Payment</v>
      </c>
      <c r="O425" s="20">
        <f>INDEX(Table3[Date_of_transaction],MATCH(Table1[[#This Row],[Account Number]],Table3[Account Number],0))</f>
        <v>44552</v>
      </c>
      <c r="P425" s="19" t="str">
        <f>INDEX(Table3[Transaction Medium],MATCH(Table1[[#This Row],[Account Number]],Table3[Account Number],0))</f>
        <v>AFT</v>
      </c>
    </row>
    <row r="426" spans="1:16" x14ac:dyDescent="0.25">
      <c r="A426" s="1" t="s">
        <v>6678</v>
      </c>
      <c r="B426" s="2">
        <v>20851629</v>
      </c>
      <c r="C426" s="2" t="s">
        <v>23</v>
      </c>
      <c r="D426" s="4">
        <v>15486</v>
      </c>
      <c r="E426" s="1" t="s">
        <v>12</v>
      </c>
      <c r="F426" s="1" t="s">
        <v>1388</v>
      </c>
      <c r="G426" s="1" t="s">
        <v>4084</v>
      </c>
      <c r="H426" s="1" t="s">
        <v>6679</v>
      </c>
      <c r="I426" s="1">
        <v>368275.38937280001</v>
      </c>
      <c r="J426" s="1" t="s">
        <v>6680</v>
      </c>
      <c r="K426" t="str">
        <f>VLOOKUP(Table1[[#This Row],[Customer_id]],Table4[],5,FALSE)</f>
        <v>Corporate</v>
      </c>
      <c r="L426" s="1" t="str">
        <f>VLOOKUP(Table1[[#This Row],[Customer_id]],Table4[],7,FALSE)</f>
        <v>94711,6104</v>
      </c>
      <c r="M426" s="1" t="e">
        <f>VLOOKUP(Table1[[#This Row],[Customer_id]],Table2[],4,FALSE)</f>
        <v>#N/A</v>
      </c>
      <c r="N426" s="1" t="str">
        <f>INDEX(Table3[Transaction type],MATCH(Table1[[#This Row],[Account Number]],Table3[Account Number],0))</f>
        <v>Checks</v>
      </c>
      <c r="O426" s="20">
        <f>INDEX(Table3[Date_of_transaction],MATCH(Table1[[#This Row],[Account Number]],Table3[Account Number],0))</f>
        <v>44602</v>
      </c>
      <c r="P426" s="19" t="str">
        <f>INDEX(Table3[Transaction Medium],MATCH(Table1[[#This Row],[Account Number]],Table3[Account Number],0))</f>
        <v>Informal Services</v>
      </c>
    </row>
    <row r="427" spans="1:16" x14ac:dyDescent="0.25">
      <c r="A427" s="1" t="s">
        <v>4747</v>
      </c>
      <c r="B427" s="2">
        <v>989455710</v>
      </c>
      <c r="C427" s="2" t="s">
        <v>862</v>
      </c>
      <c r="D427" s="4">
        <v>24617.25</v>
      </c>
      <c r="E427" s="1" t="s">
        <v>1094</v>
      </c>
      <c r="F427" s="1" t="s">
        <v>290</v>
      </c>
      <c r="G427" s="1" t="s">
        <v>4074</v>
      </c>
      <c r="H427" s="1" t="s">
        <v>4748</v>
      </c>
      <c r="I427" s="1">
        <v>18906.652908</v>
      </c>
      <c r="J427" s="1" t="s">
        <v>4749</v>
      </c>
      <c r="K427" t="str">
        <f>VLOOKUP(Table1[[#This Row],[Customer_id]],Table4[],5,FALSE)</f>
        <v>Corporate</v>
      </c>
      <c r="L427" s="1" t="str">
        <f>VLOOKUP(Table1[[#This Row],[Customer_id]],Table4[],7,FALSE)</f>
        <v>137063,355</v>
      </c>
      <c r="M427" s="1" t="e">
        <f>VLOOKUP(Table1[[#This Row],[Customer_id]],Table2[],4,FALSE)</f>
        <v>#N/A</v>
      </c>
      <c r="N427" s="1" t="str">
        <f>INDEX(Table3[Transaction type],MATCH(Table1[[#This Row],[Account Number]],Table3[Account Number],0))</f>
        <v>Money Transfer</v>
      </c>
      <c r="O427" s="20">
        <f>INDEX(Table3[Date_of_transaction],MATCH(Table1[[#This Row],[Account Number]],Table3[Account Number],0))</f>
        <v>44676</v>
      </c>
      <c r="P427" s="19" t="str">
        <f>INDEX(Table3[Transaction Medium],MATCH(Table1[[#This Row],[Account Number]],Table3[Account Number],0))</f>
        <v>Mobile</v>
      </c>
    </row>
    <row r="428" spans="1:16" x14ac:dyDescent="0.25">
      <c r="A428" s="1" t="s">
        <v>9083</v>
      </c>
      <c r="B428" s="2">
        <v>254207692</v>
      </c>
      <c r="C428" s="2" t="s">
        <v>203</v>
      </c>
      <c r="D428" s="8">
        <v>38052</v>
      </c>
      <c r="E428" s="1" t="str">
        <f ca="1">CHOOSE(RANDBETWEEN(1, 2), "Male","Female")</f>
        <v>Male</v>
      </c>
      <c r="F428" s="1" t="str">
        <f ca="1">CHOOSE(RANDBETWEEN(1, 5), "Farmer","Tailor","Student","Professor","Welder")</f>
        <v>Tailor</v>
      </c>
      <c r="G428" s="1" t="str">
        <f ca="1">CHOOSE(RANDBETWEEN(1, 22), "Kano","Kwara","Imo","Lagos","Adamawa","Delta","Sokoto","Oyo","Osun","Abia","Cross River","Kaduna","Plateau","River","Abuja","Kogi","Edo","Anambra","Bayelsa","Benue","Ogun","Enugu")</f>
        <v>Ogun</v>
      </c>
      <c r="H428" s="9" t="s">
        <v>9084</v>
      </c>
      <c r="I428" s="9">
        <v>279325.01499897102</v>
      </c>
      <c r="J428" t="s">
        <v>9085</v>
      </c>
      <c r="K428" t="str">
        <f>VLOOKUP(Table1[[#This Row],[Customer_id]],Table4[],5,FALSE)</f>
        <v>Joint</v>
      </c>
      <c r="L428" s="1" t="str">
        <f>VLOOKUP(Table1[[#This Row],[Customer_id]],Table4[],7,FALSE)</f>
        <v>170389,4395</v>
      </c>
      <c r="M428" s="1" t="str">
        <f>VLOOKUP(Table1[[#This Row],[Customer_id]],Table2[],4,FALSE)</f>
        <v>N5667882222</v>
      </c>
      <c r="N428" s="1" t="str">
        <f>INDEX(Table3[Transaction type],MATCH(Table1[[#This Row],[Account Number]],Table3[Account Number],0))</f>
        <v>Loan Payment</v>
      </c>
      <c r="O428" s="20">
        <f>INDEX(Table3[Date_of_transaction],MATCH(Table1[[#This Row],[Account Number]],Table3[Account Number],0))</f>
        <v>44307</v>
      </c>
      <c r="P428" s="19" t="str">
        <f>INDEX(Table3[Transaction Medium],MATCH(Table1[[#This Row],[Account Number]],Table3[Account Number],0))</f>
        <v>ACH</v>
      </c>
    </row>
    <row r="429" spans="1:16" x14ac:dyDescent="0.25">
      <c r="A429" s="1" t="s">
        <v>6000</v>
      </c>
      <c r="B429" s="2">
        <v>687564363</v>
      </c>
      <c r="C429" s="2" t="s">
        <v>226</v>
      </c>
      <c r="D429" s="4">
        <v>31557</v>
      </c>
      <c r="E429" s="1" t="s">
        <v>12</v>
      </c>
      <c r="F429" s="1" t="s">
        <v>1498</v>
      </c>
      <c r="G429" s="1" t="s">
        <v>4088</v>
      </c>
      <c r="H429" s="1" t="s">
        <v>6001</v>
      </c>
      <c r="I429" s="1">
        <v>69685.633102399996</v>
      </c>
      <c r="J429" s="1" t="s">
        <v>6002</v>
      </c>
      <c r="K429" t="str">
        <f>VLOOKUP(Table1[[#This Row],[Customer_id]],Table4[],5,FALSE)</f>
        <v>Current</v>
      </c>
      <c r="L429" s="1" t="str">
        <f>VLOOKUP(Table1[[#This Row],[Customer_id]],Table4[],7,FALSE)</f>
        <v>152124,8256</v>
      </c>
      <c r="M429" s="1" t="e">
        <f>VLOOKUP(Table1[[#This Row],[Customer_id]],Table2[],4,FALSE)</f>
        <v>#N/A</v>
      </c>
      <c r="N429" s="1" t="str">
        <f>INDEX(Table3[Transaction type],MATCH(Table1[[#This Row],[Account Number]],Table3[Account Number],0))</f>
        <v>Cash Withdrawal</v>
      </c>
      <c r="O429" s="20">
        <f>INDEX(Table3[Date_of_transaction],MATCH(Table1[[#This Row],[Account Number]],Table3[Account Number],0))</f>
        <v>44235</v>
      </c>
      <c r="P429" s="19" t="str">
        <f>INDEX(Table3[Transaction Medium],MATCH(Table1[[#This Row],[Account Number]],Table3[Account Number],0))</f>
        <v>ATM</v>
      </c>
    </row>
    <row r="430" spans="1:16" x14ac:dyDescent="0.25">
      <c r="A430" s="1" t="s">
        <v>2530</v>
      </c>
      <c r="B430" s="2">
        <v>683244157</v>
      </c>
      <c r="C430" s="2" t="s">
        <v>606</v>
      </c>
      <c r="D430" s="4">
        <v>23886.75</v>
      </c>
      <c r="E430" s="1" t="s">
        <v>12</v>
      </c>
      <c r="F430" s="1" t="s">
        <v>327</v>
      </c>
      <c r="G430" s="1" t="s">
        <v>1964</v>
      </c>
      <c r="H430" s="1" t="s">
        <v>2531</v>
      </c>
      <c r="I430" s="1">
        <v>154240.88592959999</v>
      </c>
      <c r="J430" s="1" t="s">
        <v>2532</v>
      </c>
      <c r="K430" t="str">
        <f>VLOOKUP(Table1[[#This Row],[Customer_id]],Table4[],5,FALSE)</f>
        <v>Corporate</v>
      </c>
      <c r="L430" s="1" t="str">
        <f>VLOOKUP(Table1[[#This Row],[Customer_id]],Table4[],7,FALSE)</f>
        <v>147925,26</v>
      </c>
      <c r="M430" s="1" t="e">
        <f>VLOOKUP(Table1[[#This Row],[Customer_id]],Table2[],4,FALSE)</f>
        <v>#N/A</v>
      </c>
      <c r="N430" s="1" t="str">
        <f>INDEX(Table3[Transaction type],MATCH(Table1[[#This Row],[Account Number]],Table3[Account Number],0))</f>
        <v>Online Payment</v>
      </c>
      <c r="O430" s="20">
        <f>INDEX(Table3[Date_of_transaction],MATCH(Table1[[#This Row],[Account Number]],Table3[Account Number],0))</f>
        <v>44628</v>
      </c>
      <c r="P430" s="19" t="str">
        <f>INDEX(Table3[Transaction Medium],MATCH(Table1[[#This Row],[Account Number]],Table3[Account Number],0))</f>
        <v>Card</v>
      </c>
    </row>
    <row r="431" spans="1:16" x14ac:dyDescent="0.25">
      <c r="A431" s="1" t="s">
        <v>1679</v>
      </c>
      <c r="B431" s="2">
        <v>156279764</v>
      </c>
      <c r="C431" s="2" t="s">
        <v>62</v>
      </c>
      <c r="D431" s="4">
        <v>22791</v>
      </c>
      <c r="E431" s="1" t="s">
        <v>1094</v>
      </c>
      <c r="F431" s="1" t="s">
        <v>1498</v>
      </c>
      <c r="G431" s="1" t="s">
        <v>14</v>
      </c>
      <c r="H431" s="1" t="s">
        <v>1680</v>
      </c>
      <c r="I431" s="1">
        <v>434013.27569600003</v>
      </c>
      <c r="J431" s="1" t="s">
        <v>1681</v>
      </c>
      <c r="K431" t="str">
        <f>VLOOKUP(Table1[[#This Row],[Customer_id]],Table4[],5,FALSE)</f>
        <v>Joint</v>
      </c>
      <c r="L431" s="1" t="str">
        <f>VLOOKUP(Table1[[#This Row],[Customer_id]],Table4[],7,FALSE)</f>
        <v>59708,25</v>
      </c>
      <c r="M431" s="1" t="str">
        <f>VLOOKUP(Table1[[#This Row],[Customer_id]],Table2[],4,FALSE)</f>
        <v>N404115075</v>
      </c>
      <c r="N431" s="1" t="str">
        <f>INDEX(Table3[Transaction type],MATCH(Table1[[#This Row],[Account Number]],Table3[Account Number],0))</f>
        <v>Loan Payment</v>
      </c>
      <c r="O431" s="20">
        <f>INDEX(Table3[Date_of_transaction],MATCH(Table1[[#This Row],[Account Number]],Table3[Account Number],0))</f>
        <v>44476</v>
      </c>
      <c r="P431" s="19" t="str">
        <f>INDEX(Table3[Transaction Medium],MATCH(Table1[[#This Row],[Account Number]],Table3[Account Number],0))</f>
        <v>Mobile</v>
      </c>
    </row>
    <row r="432" spans="1:16" x14ac:dyDescent="0.25">
      <c r="A432" s="1" t="s">
        <v>5861</v>
      </c>
      <c r="B432" s="2">
        <v>946289777</v>
      </c>
      <c r="C432" s="2" t="s">
        <v>203</v>
      </c>
      <c r="D432" s="4">
        <v>27539.25</v>
      </c>
      <c r="E432" s="1" t="s">
        <v>12</v>
      </c>
      <c r="F432" s="1" t="s">
        <v>1252</v>
      </c>
      <c r="G432" s="1" t="s">
        <v>4088</v>
      </c>
      <c r="H432" s="1" t="s">
        <v>5862</v>
      </c>
      <c r="I432" s="1">
        <v>277660.84288000001</v>
      </c>
      <c r="J432" s="1" t="s">
        <v>5863</v>
      </c>
      <c r="K432" t="str">
        <f>VLOOKUP(Table1[[#This Row],[Customer_id]],Table4[],5,FALSE)</f>
        <v>Current</v>
      </c>
      <c r="L432" s="1" t="str">
        <f>VLOOKUP(Table1[[#This Row],[Customer_id]],Table4[],7,FALSE)</f>
        <v>263248,9704</v>
      </c>
      <c r="M432" s="1" t="e">
        <f>VLOOKUP(Table1[[#This Row],[Customer_id]],Table2[],4,FALSE)</f>
        <v>#N/A</v>
      </c>
      <c r="N432" s="1" t="str">
        <f>INDEX(Table3[Transaction type],MATCH(Table1[[#This Row],[Account Number]],Table3[Account Number],0))</f>
        <v>Money Deposit</v>
      </c>
      <c r="O432" s="20">
        <f>INDEX(Table3[Date_of_transaction],MATCH(Table1[[#This Row],[Account Number]],Table3[Account Number],0))</f>
        <v>44618</v>
      </c>
      <c r="P432" s="19" t="str">
        <f>INDEX(Table3[Transaction Medium],MATCH(Table1[[#This Row],[Account Number]],Table3[Account Number],0))</f>
        <v>Bank</v>
      </c>
    </row>
    <row r="433" spans="1:16" x14ac:dyDescent="0.25">
      <c r="A433" s="1" t="s">
        <v>3911</v>
      </c>
      <c r="B433" s="2">
        <v>444161122</v>
      </c>
      <c r="C433" s="2" t="s">
        <v>573</v>
      </c>
      <c r="D433" s="4">
        <v>26808.75</v>
      </c>
      <c r="E433" s="1" t="s">
        <v>1094</v>
      </c>
      <c r="F433" s="1" t="s">
        <v>294</v>
      </c>
      <c r="G433" s="1" t="s">
        <v>3820</v>
      </c>
      <c r="H433" s="1" t="s">
        <v>3912</v>
      </c>
      <c r="I433" s="1">
        <v>71888.151192000005</v>
      </c>
      <c r="J433" s="1" t="s">
        <v>3913</v>
      </c>
      <c r="K433" t="str">
        <f>VLOOKUP(Table1[[#This Row],[Customer_id]],Table4[],5,FALSE)</f>
        <v>Joint</v>
      </c>
      <c r="L433" s="1" t="str">
        <f>VLOOKUP(Table1[[#This Row],[Customer_id]],Table4[],7,FALSE)</f>
        <v>29254,29</v>
      </c>
      <c r="M433" s="1" t="e">
        <f>VLOOKUP(Table1[[#This Row],[Customer_id]],Table2[],4,FALSE)</f>
        <v>#N/A</v>
      </c>
      <c r="N433" s="1" t="str">
        <f>INDEX(Table3[Transaction type],MATCH(Table1[[#This Row],[Account Number]],Table3[Account Number],0))</f>
        <v>Money Transfer</v>
      </c>
      <c r="O433" s="20">
        <f>INDEX(Table3[Date_of_transaction],MATCH(Table1[[#This Row],[Account Number]],Table3[Account Number],0))</f>
        <v>44362</v>
      </c>
      <c r="P433" s="19" t="str">
        <f>INDEX(Table3[Transaction Medium],MATCH(Table1[[#This Row],[Account Number]],Table3[Account Number],0))</f>
        <v>Mobile</v>
      </c>
    </row>
    <row r="434" spans="1:16" x14ac:dyDescent="0.25">
      <c r="A434" s="1" t="s">
        <v>8403</v>
      </c>
      <c r="B434" s="2">
        <v>943244641</v>
      </c>
      <c r="C434" s="2" t="s">
        <v>698</v>
      </c>
      <c r="D434" s="4">
        <v>18408</v>
      </c>
      <c r="E434" s="1" t="s">
        <v>12</v>
      </c>
      <c r="F434" s="1" t="s">
        <v>370</v>
      </c>
      <c r="G434" s="1" t="s">
        <v>2773</v>
      </c>
      <c r="H434" s="1" t="s">
        <v>8404</v>
      </c>
      <c r="I434" s="1">
        <v>144184.60397376001</v>
      </c>
      <c r="J434" s="1" t="s">
        <v>8405</v>
      </c>
      <c r="K434" t="str">
        <f>VLOOKUP(Table1[[#This Row],[Customer_id]],Table4[],5,FALSE)</f>
        <v>Joint</v>
      </c>
      <c r="L434" s="1" t="str">
        <f>VLOOKUP(Table1[[#This Row],[Customer_id]],Table4[],7,FALSE)</f>
        <v>57954,1248</v>
      </c>
      <c r="M434" s="1" t="e">
        <f>VLOOKUP(Table1[[#This Row],[Customer_id]],Table2[],4,FALSE)</f>
        <v>#N/A</v>
      </c>
      <c r="N434" s="1" t="str">
        <f>INDEX(Table3[Transaction type],MATCH(Table1[[#This Row],[Account Number]],Table3[Account Number],0))</f>
        <v>Cash Withdrawal</v>
      </c>
      <c r="O434" s="20">
        <f>INDEX(Table3[Date_of_transaction],MATCH(Table1[[#This Row],[Account Number]],Table3[Account Number],0))</f>
        <v>44425</v>
      </c>
      <c r="P434" s="19" t="str">
        <f>INDEX(Table3[Transaction Medium],MATCH(Table1[[#This Row],[Account Number]],Table3[Account Number],0))</f>
        <v>ATM</v>
      </c>
    </row>
    <row r="435" spans="1:16" x14ac:dyDescent="0.25">
      <c r="A435" s="1" t="s">
        <v>6681</v>
      </c>
      <c r="B435" s="2">
        <v>437316053</v>
      </c>
      <c r="C435" s="2" t="s">
        <v>194</v>
      </c>
      <c r="D435" s="4">
        <v>30826.5</v>
      </c>
      <c r="E435" s="1" t="s">
        <v>12</v>
      </c>
      <c r="F435" s="1" t="s">
        <v>909</v>
      </c>
      <c r="G435" s="1" t="s">
        <v>4084</v>
      </c>
      <c r="H435" s="1" t="s">
        <v>6682</v>
      </c>
      <c r="I435" s="1">
        <v>104514.75131045999</v>
      </c>
      <c r="J435" s="1" t="s">
        <v>6683</v>
      </c>
      <c r="K435" t="str">
        <f>VLOOKUP(Table1[[#This Row],[Customer_id]],Table4[],5,FALSE)</f>
        <v>Savings</v>
      </c>
      <c r="L435" s="1" t="str">
        <f>VLOOKUP(Table1[[#This Row],[Customer_id]],Table4[],7,FALSE)</f>
        <v>302021,9442</v>
      </c>
      <c r="M435" s="1" t="e">
        <f>VLOOKUP(Table1[[#This Row],[Customer_id]],Table2[],4,FALSE)</f>
        <v>#N/A</v>
      </c>
      <c r="N435" s="1" t="str">
        <f>INDEX(Table3[Transaction type],MATCH(Table1[[#This Row],[Account Number]],Table3[Account Number],0))</f>
        <v>Money Transfer</v>
      </c>
      <c r="O435" s="20">
        <f>INDEX(Table3[Date_of_transaction],MATCH(Table1[[#This Row],[Account Number]],Table3[Account Number],0))</f>
        <v>44671</v>
      </c>
      <c r="P435" s="19" t="str">
        <f>INDEX(Table3[Transaction Medium],MATCH(Table1[[#This Row],[Account Number]],Table3[Account Number],0))</f>
        <v>Mobile</v>
      </c>
    </row>
    <row r="436" spans="1:16" x14ac:dyDescent="0.25">
      <c r="A436" s="1" t="s">
        <v>1184</v>
      </c>
      <c r="B436" s="2">
        <v>657272913</v>
      </c>
      <c r="C436" s="2" t="s">
        <v>298</v>
      </c>
      <c r="D436" s="4">
        <v>38131.5</v>
      </c>
      <c r="E436" s="1" t="s">
        <v>1094</v>
      </c>
      <c r="F436" s="1" t="s">
        <v>102</v>
      </c>
      <c r="G436" s="1" t="s">
        <v>14</v>
      </c>
      <c r="H436" s="1" t="s">
        <v>1185</v>
      </c>
      <c r="I436" s="1">
        <v>248252.70297499999</v>
      </c>
      <c r="J436" s="1" t="s">
        <v>1186</v>
      </c>
      <c r="K436" t="str">
        <f>VLOOKUP(Table1[[#This Row],[Customer_id]],Table4[],5,FALSE)</f>
        <v>Corporate</v>
      </c>
      <c r="L436" s="1" t="str">
        <f>VLOOKUP(Table1[[#This Row],[Customer_id]],Table4[],7,FALSE)</f>
        <v>38769,12</v>
      </c>
      <c r="M436" s="1" t="e">
        <f>VLOOKUP(Table1[[#This Row],[Customer_id]],Table2[],4,FALSE)</f>
        <v>#N/A</v>
      </c>
      <c r="N436" s="1" t="str">
        <f>INDEX(Table3[Transaction type],MATCH(Table1[[#This Row],[Account Number]],Table3[Account Number],0))</f>
        <v>Money Transfer</v>
      </c>
      <c r="O436" s="20">
        <f>INDEX(Table3[Date_of_transaction],MATCH(Table1[[#This Row],[Account Number]],Table3[Account Number],0))</f>
        <v>44370</v>
      </c>
      <c r="P436" s="19" t="str">
        <f>INDEX(Table3[Transaction Medium],MATCH(Table1[[#This Row],[Account Number]],Table3[Account Number],0))</f>
        <v>Internet Banking</v>
      </c>
    </row>
    <row r="437" spans="1:16" x14ac:dyDescent="0.25">
      <c r="A437" s="1" t="s">
        <v>7379</v>
      </c>
      <c r="B437" s="2">
        <v>607336538</v>
      </c>
      <c r="C437" s="2" t="s">
        <v>889</v>
      </c>
      <c r="D437" s="4">
        <v>30096</v>
      </c>
      <c r="E437" s="1" t="s">
        <v>12</v>
      </c>
      <c r="F437" s="1" t="s">
        <v>63</v>
      </c>
      <c r="G437" s="1" t="s">
        <v>4058</v>
      </c>
      <c r="H437" s="1" t="s">
        <v>7380</v>
      </c>
      <c r="I437" s="1">
        <v>84624.359763839995</v>
      </c>
      <c r="J437" s="1" t="s">
        <v>7381</v>
      </c>
      <c r="K437" t="str">
        <f>VLOOKUP(Table1[[#This Row],[Customer_id]],Table4[],5,FALSE)</f>
        <v>Corporate</v>
      </c>
      <c r="L437" s="1" t="str">
        <f>VLOOKUP(Table1[[#This Row],[Customer_id]],Table4[],7,FALSE)</f>
        <v>140928,7437</v>
      </c>
      <c r="M437" s="1" t="e">
        <f>VLOOKUP(Table1[[#This Row],[Customer_id]],Table2[],4,FALSE)</f>
        <v>#N/A</v>
      </c>
      <c r="N437" s="1" t="str">
        <f>INDEX(Table3[Transaction type],MATCH(Table1[[#This Row],[Account Number]],Table3[Account Number],0))</f>
        <v>Cash Withdrawal</v>
      </c>
      <c r="O437" s="20">
        <f>INDEX(Table3[Date_of_transaction],MATCH(Table1[[#This Row],[Account Number]],Table3[Account Number],0))</f>
        <v>44473</v>
      </c>
      <c r="P437" s="19" t="str">
        <f>INDEX(Table3[Transaction Medium],MATCH(Table1[[#This Row],[Account Number]],Table3[Account Number],0))</f>
        <v>POS</v>
      </c>
    </row>
    <row r="438" spans="1:16" x14ac:dyDescent="0.25">
      <c r="A438" s="1" t="s">
        <v>7145</v>
      </c>
      <c r="B438" s="2">
        <v>870730567</v>
      </c>
      <c r="C438" s="2" t="s">
        <v>389</v>
      </c>
      <c r="D438" s="4">
        <v>29365.5</v>
      </c>
      <c r="E438" s="1" t="s">
        <v>12</v>
      </c>
      <c r="F438" s="1" t="s">
        <v>1083</v>
      </c>
      <c r="G438" s="1" t="s">
        <v>4070</v>
      </c>
      <c r="H438" s="1" t="s">
        <v>7146</v>
      </c>
      <c r="I438" s="1">
        <v>206173.92660480001</v>
      </c>
      <c r="J438" s="1" t="s">
        <v>7147</v>
      </c>
      <c r="K438" t="str">
        <f>VLOOKUP(Table1[[#This Row],[Customer_id]],Table4[],5,FALSE)</f>
        <v>Corporate</v>
      </c>
      <c r="L438" s="1" t="str">
        <f>VLOOKUP(Table1[[#This Row],[Customer_id]],Table4[],7,FALSE)</f>
        <v>42783,86</v>
      </c>
      <c r="M438" s="1" t="e">
        <f>VLOOKUP(Table1[[#This Row],[Customer_id]],Table2[],4,FALSE)</f>
        <v>#N/A</v>
      </c>
      <c r="N438" s="1" t="str">
        <f>INDEX(Table3[Transaction type],MATCH(Table1[[#This Row],[Account Number]],Table3[Account Number],0))</f>
        <v>Money Transfer</v>
      </c>
      <c r="O438" s="20">
        <f>INDEX(Table3[Date_of_transaction],MATCH(Table1[[#This Row],[Account Number]],Table3[Account Number],0))</f>
        <v>44375</v>
      </c>
      <c r="P438" s="19" t="str">
        <f>INDEX(Table3[Transaction Medium],MATCH(Table1[[#This Row],[Account Number]],Table3[Account Number],0))</f>
        <v>Bank</v>
      </c>
    </row>
    <row r="439" spans="1:16" x14ac:dyDescent="0.25">
      <c r="A439" s="1" t="s">
        <v>4421</v>
      </c>
      <c r="B439" s="2">
        <v>93482930</v>
      </c>
      <c r="C439" s="2" t="s">
        <v>129</v>
      </c>
      <c r="D439" s="4">
        <v>15120.75</v>
      </c>
      <c r="E439" s="1" t="s">
        <v>1094</v>
      </c>
      <c r="F439" s="1" t="s">
        <v>73</v>
      </c>
      <c r="G439" s="1" t="s">
        <v>4105</v>
      </c>
      <c r="H439" s="1" t="s">
        <v>4422</v>
      </c>
      <c r="I439" s="1">
        <v>110656.22271216</v>
      </c>
      <c r="J439" s="1" t="s">
        <v>4423</v>
      </c>
      <c r="K439" t="str">
        <f>VLOOKUP(Table1[[#This Row],[Customer_id]],Table4[],5,FALSE)</f>
        <v>Savings</v>
      </c>
      <c r="L439" s="1" t="str">
        <f>VLOOKUP(Table1[[#This Row],[Customer_id]],Table4[],7,FALSE)</f>
        <v>169791,1668</v>
      </c>
      <c r="M439" s="1" t="e">
        <f>VLOOKUP(Table1[[#This Row],[Customer_id]],Table2[],4,FALSE)</f>
        <v>#N/A</v>
      </c>
      <c r="N439" s="1" t="str">
        <f>INDEX(Table3[Transaction type],MATCH(Table1[[#This Row],[Account Number]],Table3[Account Number],0))</f>
        <v>Money Transfer</v>
      </c>
      <c r="O439" s="20">
        <f>INDEX(Table3[Date_of_transaction],MATCH(Table1[[#This Row],[Account Number]],Table3[Account Number],0))</f>
        <v>44345</v>
      </c>
      <c r="P439" s="19" t="str">
        <f>INDEX(Table3[Transaction Medium],MATCH(Table1[[#This Row],[Account Number]],Table3[Account Number],0))</f>
        <v>ATM</v>
      </c>
    </row>
    <row r="440" spans="1:16" x14ac:dyDescent="0.25">
      <c r="A440" s="1" t="s">
        <v>1093</v>
      </c>
      <c r="B440" s="2">
        <v>424993985</v>
      </c>
      <c r="C440" s="2" t="s">
        <v>573</v>
      </c>
      <c r="D440" s="4">
        <v>26808.75</v>
      </c>
      <c r="E440" s="1" t="s">
        <v>1094</v>
      </c>
      <c r="F440" s="1" t="s">
        <v>286</v>
      </c>
      <c r="G440" s="1" t="s">
        <v>14</v>
      </c>
      <c r="H440" s="1" t="s">
        <v>1095</v>
      </c>
      <c r="I440" s="1">
        <v>453725.61847415997</v>
      </c>
      <c r="J440" s="1" t="s">
        <v>1096</v>
      </c>
      <c r="K440" t="str">
        <f>VLOOKUP(Table1[[#This Row],[Customer_id]],Table4[],5,FALSE)</f>
        <v>Domiciliary</v>
      </c>
      <c r="L440" s="1" t="str">
        <f>VLOOKUP(Table1[[#This Row],[Customer_id]],Table4[],7,FALSE)</f>
        <v>305273,4048</v>
      </c>
      <c r="M440" s="1" t="e">
        <f>VLOOKUP(Table1[[#This Row],[Customer_id]],Table2[],4,FALSE)</f>
        <v>#N/A</v>
      </c>
      <c r="N440" s="1" t="str">
        <f>INDEX(Table3[Transaction type],MATCH(Table1[[#This Row],[Account Number]],Table3[Account Number],0))</f>
        <v>Money Deposit</v>
      </c>
      <c r="O440" s="20">
        <f>INDEX(Table3[Date_of_transaction],MATCH(Table1[[#This Row],[Account Number]],Table3[Account Number],0))</f>
        <v>44646</v>
      </c>
      <c r="P440" s="19" t="str">
        <f>INDEX(Table3[Transaction Medium],MATCH(Table1[[#This Row],[Account Number]],Table3[Account Number],0))</f>
        <v>Bank</v>
      </c>
    </row>
    <row r="441" spans="1:16" x14ac:dyDescent="0.25">
      <c r="A441" s="1" t="s">
        <v>1792</v>
      </c>
      <c r="B441" s="2">
        <v>738835399</v>
      </c>
      <c r="C441" s="2" t="s">
        <v>23</v>
      </c>
      <c r="D441" s="4">
        <v>15486</v>
      </c>
      <c r="E441" s="1" t="s">
        <v>1094</v>
      </c>
      <c r="F441" s="1" t="s">
        <v>487</v>
      </c>
      <c r="G441" s="1" t="s">
        <v>14</v>
      </c>
      <c r="H441" s="1" t="s">
        <v>1793</v>
      </c>
      <c r="I441" s="1">
        <v>123090.7162968</v>
      </c>
      <c r="J441" s="1" t="s">
        <v>1794</v>
      </c>
      <c r="K441" t="str">
        <f>VLOOKUP(Table1[[#This Row],[Customer_id]],Table4[],5,FALSE)</f>
        <v>Current</v>
      </c>
      <c r="L441" s="1" t="str">
        <f>VLOOKUP(Table1[[#This Row],[Customer_id]],Table4[],7,FALSE)</f>
        <v>182458,4664</v>
      </c>
      <c r="M441" s="1" t="e">
        <f>VLOOKUP(Table1[[#This Row],[Customer_id]],Table2[],4,FALSE)</f>
        <v>#N/A</v>
      </c>
      <c r="N441" s="1" t="str">
        <f>INDEX(Table3[Transaction type],MATCH(Table1[[#This Row],[Account Number]],Table3[Account Number],0))</f>
        <v>Online Payment</v>
      </c>
      <c r="O441" s="20">
        <f>INDEX(Table3[Date_of_transaction],MATCH(Table1[[#This Row],[Account Number]],Table3[Account Number],0))</f>
        <v>44669</v>
      </c>
      <c r="P441" s="19" t="str">
        <f>INDEX(Table3[Transaction Medium],MATCH(Table1[[#This Row],[Account Number]],Table3[Account Number],0))</f>
        <v>Internet Banking</v>
      </c>
    </row>
    <row r="442" spans="1:16" x14ac:dyDescent="0.25">
      <c r="A442" s="1" t="s">
        <v>5012</v>
      </c>
      <c r="B442" s="2">
        <v>538512524</v>
      </c>
      <c r="C442" s="2" t="s">
        <v>470</v>
      </c>
      <c r="D442" s="4">
        <v>14755.5</v>
      </c>
      <c r="E442" s="1" t="s">
        <v>1094</v>
      </c>
      <c r="F442" s="1" t="s">
        <v>125</v>
      </c>
      <c r="G442" s="1" t="s">
        <v>4054</v>
      </c>
      <c r="H442" s="1" t="s">
        <v>5013</v>
      </c>
      <c r="I442" s="1">
        <v>20010.158287080001</v>
      </c>
      <c r="J442" s="1" t="s">
        <v>5014</v>
      </c>
      <c r="K442" t="str">
        <f>VLOOKUP(Table1[[#This Row],[Customer_id]],Table4[],5,FALSE)</f>
        <v>Current</v>
      </c>
      <c r="L442" s="1" t="str">
        <f>VLOOKUP(Table1[[#This Row],[Customer_id]],Table4[],7,FALSE)</f>
        <v>230504,5952</v>
      </c>
      <c r="M442" s="1" t="e">
        <f>VLOOKUP(Table1[[#This Row],[Customer_id]],Table2[],4,FALSE)</f>
        <v>#N/A</v>
      </c>
      <c r="N442" s="1" t="str">
        <f>INDEX(Table3[Transaction type],MATCH(Table1[[#This Row],[Account Number]],Table3[Account Number],0))</f>
        <v>Cash Withdrawal</v>
      </c>
      <c r="O442" s="20">
        <f>INDEX(Table3[Date_of_transaction],MATCH(Table1[[#This Row],[Account Number]],Table3[Account Number],0))</f>
        <v>44634</v>
      </c>
      <c r="P442" s="19" t="str">
        <f>INDEX(Table3[Transaction Medium],MATCH(Table1[[#This Row],[Account Number]],Table3[Account Number],0))</f>
        <v>ATM</v>
      </c>
    </row>
    <row r="443" spans="1:16" x14ac:dyDescent="0.25">
      <c r="A443" s="1" t="s">
        <v>3586</v>
      </c>
      <c r="B443" s="2">
        <v>325892800</v>
      </c>
      <c r="C443" s="2" t="s">
        <v>52</v>
      </c>
      <c r="D443" s="4">
        <v>20234.25</v>
      </c>
      <c r="E443" s="1" t="s">
        <v>1094</v>
      </c>
      <c r="F443" s="1" t="s">
        <v>978</v>
      </c>
      <c r="G443" s="1" t="s">
        <v>3583</v>
      </c>
      <c r="H443" s="1" t="s">
        <v>3587</v>
      </c>
      <c r="I443" s="1">
        <v>237654.3853816</v>
      </c>
      <c r="J443" s="1" t="s">
        <v>3588</v>
      </c>
      <c r="K443" t="str">
        <f>VLOOKUP(Table1[[#This Row],[Customer_id]],Table4[],5,FALSE)</f>
        <v>Savings</v>
      </c>
      <c r="L443" s="1" t="str">
        <f>VLOOKUP(Table1[[#This Row],[Customer_id]],Table4[],7,FALSE)</f>
        <v>156938,2912</v>
      </c>
      <c r="M443" s="1" t="str">
        <f>VLOOKUP(Table1[[#This Row],[Customer_id]],Table2[],4,FALSE)</f>
        <v>N723968,64</v>
      </c>
      <c r="N443" s="1" t="str">
        <f>INDEX(Table3[Transaction type],MATCH(Table1[[#This Row],[Account Number]],Table3[Account Number],0))</f>
        <v>Loan Payment</v>
      </c>
      <c r="O443" s="20">
        <f>INDEX(Table3[Date_of_transaction],MATCH(Table1[[#This Row],[Account Number]],Table3[Account Number],0))</f>
        <v>44665</v>
      </c>
      <c r="P443" s="19" t="str">
        <f>INDEX(Table3[Transaction Medium],MATCH(Table1[[#This Row],[Account Number]],Table3[Account Number],0))</f>
        <v>AFT</v>
      </c>
    </row>
    <row r="444" spans="1:16" x14ac:dyDescent="0.25">
      <c r="A444" s="1" t="s">
        <v>2298</v>
      </c>
      <c r="B444" s="2">
        <v>959566153</v>
      </c>
      <c r="C444" s="2" t="s">
        <v>245</v>
      </c>
      <c r="D444" s="4">
        <v>19503.75</v>
      </c>
      <c r="E444" s="1" t="s">
        <v>1094</v>
      </c>
      <c r="F444" s="1" t="s">
        <v>318</v>
      </c>
      <c r="G444" s="1" t="s">
        <v>1964</v>
      </c>
      <c r="H444" s="1" t="s">
        <v>2299</v>
      </c>
      <c r="I444" s="1">
        <v>146365.32067722001</v>
      </c>
      <c r="J444" s="1" t="s">
        <v>2300</v>
      </c>
      <c r="K444" t="str">
        <f>VLOOKUP(Table1[[#This Row],[Customer_id]],Table4[],5,FALSE)</f>
        <v>Joint</v>
      </c>
      <c r="L444" s="1" t="str">
        <f>VLOOKUP(Table1[[#This Row],[Customer_id]],Table4[],7,FALSE)</f>
        <v>179621,3664</v>
      </c>
      <c r="M444" s="1" t="e">
        <f>VLOOKUP(Table1[[#This Row],[Customer_id]],Table2[],4,FALSE)</f>
        <v>#N/A</v>
      </c>
      <c r="N444" s="1" t="str">
        <f>INDEX(Table3[Transaction type],MATCH(Table1[[#This Row],[Account Number]],Table3[Account Number],0))</f>
        <v>Cash Withdrawal</v>
      </c>
      <c r="O444" s="20">
        <f>INDEX(Table3[Date_of_transaction],MATCH(Table1[[#This Row],[Account Number]],Table3[Account Number],0))</f>
        <v>44594</v>
      </c>
      <c r="P444" s="19" t="str">
        <f>INDEX(Table3[Transaction Medium],MATCH(Table1[[#This Row],[Account Number]],Table3[Account Number],0))</f>
        <v>ATM</v>
      </c>
    </row>
    <row r="445" spans="1:16" x14ac:dyDescent="0.25">
      <c r="A445" s="1" t="s">
        <v>8879</v>
      </c>
      <c r="B445" s="2">
        <v>695447801</v>
      </c>
      <c r="C445" s="2" t="s">
        <v>38</v>
      </c>
      <c r="D445" s="4">
        <v>21330</v>
      </c>
      <c r="E445" s="1" t="s">
        <v>12</v>
      </c>
      <c r="F445" s="1" t="s">
        <v>569</v>
      </c>
      <c r="G445" s="1" t="s">
        <v>3820</v>
      </c>
      <c r="H445" s="1" t="s">
        <v>8880</v>
      </c>
      <c r="I445" s="1">
        <v>18320.590660680002</v>
      </c>
      <c r="J445" s="1" t="s">
        <v>8881</v>
      </c>
      <c r="K445" t="str">
        <f>VLOOKUP(Table1[[#This Row],[Customer_id]],Table4[],5,FALSE)</f>
        <v>Domiciliary</v>
      </c>
      <c r="L445" s="1" t="str">
        <f>VLOOKUP(Table1[[#This Row],[Customer_id]],Table4[],7,FALSE)</f>
        <v>163505,3217</v>
      </c>
      <c r="M445" s="1" t="e">
        <f>VLOOKUP(Table1[[#This Row],[Customer_id]],Table2[],4,FALSE)</f>
        <v>#N/A</v>
      </c>
      <c r="N445" s="1" t="str">
        <f>INDEX(Table3[Transaction type],MATCH(Table1[[#This Row],[Account Number]],Table3[Account Number],0))</f>
        <v>Online Payment</v>
      </c>
      <c r="O445" s="20">
        <f>INDEX(Table3[Date_of_transaction],MATCH(Table1[[#This Row],[Account Number]],Table3[Account Number],0))</f>
        <v>44347</v>
      </c>
      <c r="P445" s="19" t="str">
        <f>INDEX(Table3[Transaction Medium],MATCH(Table1[[#This Row],[Account Number]],Table3[Account Number],0))</f>
        <v>Internet Banking</v>
      </c>
    </row>
    <row r="446" spans="1:16" x14ac:dyDescent="0.25">
      <c r="A446" s="1" t="s">
        <v>1311</v>
      </c>
      <c r="B446" s="2">
        <v>449778041</v>
      </c>
      <c r="C446" s="2" t="s">
        <v>434</v>
      </c>
      <c r="D446" s="4">
        <v>28269.75</v>
      </c>
      <c r="E446" s="1" t="s">
        <v>1094</v>
      </c>
      <c r="F446" s="1" t="s">
        <v>68</v>
      </c>
      <c r="G446" s="1" t="s">
        <v>14</v>
      </c>
      <c r="H446" s="1" t="s">
        <v>1312</v>
      </c>
      <c r="I446" s="1">
        <v>40097.54623</v>
      </c>
      <c r="J446" s="1" t="s">
        <v>1313</v>
      </c>
      <c r="K446" t="str">
        <f>VLOOKUP(Table1[[#This Row],[Customer_id]],Table4[],5,FALSE)</f>
        <v>Current</v>
      </c>
      <c r="L446" s="1" t="str">
        <f>VLOOKUP(Table1[[#This Row],[Customer_id]],Table4[],7,FALSE)</f>
        <v>33250,7877</v>
      </c>
      <c r="M446" s="1" t="e">
        <f>VLOOKUP(Table1[[#This Row],[Customer_id]],Table2[],4,FALSE)</f>
        <v>#N/A</v>
      </c>
      <c r="N446" s="1" t="str">
        <f>INDEX(Table3[Transaction type],MATCH(Table1[[#This Row],[Account Number]],Table3[Account Number],0))</f>
        <v>Checks</v>
      </c>
      <c r="O446" s="20">
        <f>INDEX(Table3[Date_of_transaction],MATCH(Table1[[#This Row],[Account Number]],Table3[Account Number],0))</f>
        <v>44494</v>
      </c>
      <c r="P446" s="19" t="str">
        <f>INDEX(Table3[Transaction Medium],MATCH(Table1[[#This Row],[Account Number]],Table3[Account Number],0))</f>
        <v>Informal Services</v>
      </c>
    </row>
    <row r="447" spans="1:16" x14ac:dyDescent="0.25">
      <c r="A447" s="1" t="s">
        <v>1758</v>
      </c>
      <c r="B447" s="2">
        <v>822210306</v>
      </c>
      <c r="C447" s="2" t="s">
        <v>498</v>
      </c>
      <c r="D447" s="4">
        <v>37766.25</v>
      </c>
      <c r="E447" s="1" t="s">
        <v>1094</v>
      </c>
      <c r="F447" s="1" t="s">
        <v>471</v>
      </c>
      <c r="G447" s="1" t="s">
        <v>14</v>
      </c>
      <c r="H447" s="1" t="s">
        <v>1759</v>
      </c>
      <c r="I447" s="1">
        <v>120234.36645</v>
      </c>
      <c r="J447" s="1" t="s">
        <v>1760</v>
      </c>
      <c r="K447" t="str">
        <f>VLOOKUP(Table1[[#This Row],[Customer_id]],Table4[],5,FALSE)</f>
        <v>Domiciliary</v>
      </c>
      <c r="L447" s="1" t="str">
        <f>VLOOKUP(Table1[[#This Row],[Customer_id]],Table4[],7,FALSE)</f>
        <v>275620,6776</v>
      </c>
      <c r="M447" s="1" t="e">
        <f>VLOOKUP(Table1[[#This Row],[Customer_id]],Table2[],4,FALSE)</f>
        <v>#N/A</v>
      </c>
      <c r="N447" s="1" t="str">
        <f>INDEX(Table3[Transaction type],MATCH(Table1[[#This Row],[Account Number]],Table3[Account Number],0))</f>
        <v>Money Transfer</v>
      </c>
      <c r="O447" s="20">
        <f>INDEX(Table3[Date_of_transaction],MATCH(Table1[[#This Row],[Account Number]],Table3[Account Number],0))</f>
        <v>44511</v>
      </c>
      <c r="P447" s="19" t="str">
        <f>INDEX(Table3[Transaction Medium],MATCH(Table1[[#This Row],[Account Number]],Table3[Account Number],0))</f>
        <v>Mobile</v>
      </c>
    </row>
    <row r="448" spans="1:16" x14ac:dyDescent="0.25">
      <c r="A448" s="1" t="s">
        <v>5149</v>
      </c>
      <c r="B448" s="2">
        <v>454812830</v>
      </c>
      <c r="C448" s="2" t="s">
        <v>11</v>
      </c>
      <c r="D448" s="4">
        <v>36305.25</v>
      </c>
      <c r="E448" s="1" t="s">
        <v>1094</v>
      </c>
      <c r="F448" s="1" t="s">
        <v>591</v>
      </c>
      <c r="G448" s="1" t="s">
        <v>4220</v>
      </c>
      <c r="H448" s="1" t="s">
        <v>5150</v>
      </c>
      <c r="I448" s="1">
        <v>819634.56643583998</v>
      </c>
      <c r="J448" s="1" t="s">
        <v>5151</v>
      </c>
      <c r="K448" t="str">
        <f>VLOOKUP(Table1[[#This Row],[Customer_id]],Table4[],5,FALSE)</f>
        <v>Joint</v>
      </c>
      <c r="L448" s="1" t="str">
        <f>VLOOKUP(Table1[[#This Row],[Customer_id]],Table4[],7,FALSE)</f>
        <v>156939,93</v>
      </c>
      <c r="M448" s="1" t="e">
        <f>VLOOKUP(Table1[[#This Row],[Customer_id]],Table2[],4,FALSE)</f>
        <v>#N/A</v>
      </c>
      <c r="N448" s="1" t="str">
        <f>INDEX(Table3[Transaction type],MATCH(Table1[[#This Row],[Account Number]],Table3[Account Number],0))</f>
        <v>Money Transfer</v>
      </c>
      <c r="O448" s="20">
        <f>INDEX(Table3[Date_of_transaction],MATCH(Table1[[#This Row],[Account Number]],Table3[Account Number],0))</f>
        <v>44421</v>
      </c>
      <c r="P448" s="19" t="str">
        <f>INDEX(Table3[Transaction Medium],MATCH(Table1[[#This Row],[Account Number]],Table3[Account Number],0))</f>
        <v>Internet Banking</v>
      </c>
    </row>
    <row r="449" spans="1:16" x14ac:dyDescent="0.25">
      <c r="A449" s="1" t="s">
        <v>1270</v>
      </c>
      <c r="B449" s="2">
        <v>812442483</v>
      </c>
      <c r="C449" s="2" t="s">
        <v>11</v>
      </c>
      <c r="D449" s="4">
        <v>36305.25</v>
      </c>
      <c r="E449" s="1" t="s">
        <v>1094</v>
      </c>
      <c r="F449" s="1" t="s">
        <v>63</v>
      </c>
      <c r="G449" s="1" t="s">
        <v>14</v>
      </c>
      <c r="H449" s="1" t="s">
        <v>1271</v>
      </c>
      <c r="I449" s="1">
        <v>1661769.8336102399</v>
      </c>
      <c r="J449" s="1" t="s">
        <v>1272</v>
      </c>
      <c r="K449" t="str">
        <f>VLOOKUP(Table1[[#This Row],[Customer_id]],Table4[],5,FALSE)</f>
        <v>Current</v>
      </c>
      <c r="L449" s="1" t="str">
        <f>VLOOKUP(Table1[[#This Row],[Customer_id]],Table4[],7,FALSE)</f>
        <v>50428,602</v>
      </c>
      <c r="M449" s="1" t="str">
        <f>VLOOKUP(Table1[[#This Row],[Customer_id]],Table2[],4,FALSE)</f>
        <v>N833551236</v>
      </c>
      <c r="N449" s="1" t="str">
        <f>INDEX(Table3[Transaction type],MATCH(Table1[[#This Row],[Account Number]],Table3[Account Number],0))</f>
        <v>Loan Payment</v>
      </c>
      <c r="O449" s="20">
        <f>INDEX(Table3[Date_of_transaction],MATCH(Table1[[#This Row],[Account Number]],Table3[Account Number],0))</f>
        <v>44501</v>
      </c>
      <c r="P449" s="19" t="str">
        <f>INDEX(Table3[Transaction Medium],MATCH(Table1[[#This Row],[Account Number]],Table3[Account Number],0))</f>
        <v>AFT</v>
      </c>
    </row>
    <row r="450" spans="1:16" x14ac:dyDescent="0.25">
      <c r="A450" s="1" t="s">
        <v>1298</v>
      </c>
      <c r="B450" s="2">
        <v>715678008</v>
      </c>
      <c r="C450" s="2" t="s">
        <v>124</v>
      </c>
      <c r="D450" s="4">
        <v>14025</v>
      </c>
      <c r="E450" s="1" t="s">
        <v>1094</v>
      </c>
      <c r="F450" s="1" t="s">
        <v>471</v>
      </c>
      <c r="G450" s="1" t="s">
        <v>14</v>
      </c>
      <c r="H450" s="1" t="s">
        <v>1299</v>
      </c>
      <c r="I450" s="1">
        <v>39677.92452</v>
      </c>
      <c r="J450" s="1" t="s">
        <v>1300</v>
      </c>
      <c r="K450" t="str">
        <f>VLOOKUP(Table1[[#This Row],[Customer_id]],Table4[],5,FALSE)</f>
        <v>Current</v>
      </c>
      <c r="L450" s="1" t="str">
        <f>VLOOKUP(Table1[[#This Row],[Customer_id]],Table4[],7,FALSE)</f>
        <v>332196,915</v>
      </c>
      <c r="M450" s="1" t="e">
        <f>VLOOKUP(Table1[[#This Row],[Customer_id]],Table2[],4,FALSE)</f>
        <v>#N/A</v>
      </c>
      <c r="N450" s="1" t="str">
        <f>INDEX(Table3[Transaction type],MATCH(Table1[[#This Row],[Account Number]],Table3[Account Number],0))</f>
        <v>Money Deposit</v>
      </c>
      <c r="O450" s="20">
        <f>INDEX(Table3[Date_of_transaction],MATCH(Table1[[#This Row],[Account Number]],Table3[Account Number],0))</f>
        <v>44438</v>
      </c>
      <c r="P450" s="19" t="str">
        <f>INDEX(Table3[Transaction Medium],MATCH(Table1[[#This Row],[Account Number]],Table3[Account Number],0))</f>
        <v>Bank</v>
      </c>
    </row>
    <row r="451" spans="1:16" x14ac:dyDescent="0.25">
      <c r="A451" s="1" t="s">
        <v>5430</v>
      </c>
      <c r="B451" s="2">
        <v>518826262</v>
      </c>
      <c r="C451" s="2" t="s">
        <v>479</v>
      </c>
      <c r="D451" s="4">
        <v>33383.25</v>
      </c>
      <c r="E451" s="1" t="s">
        <v>1094</v>
      </c>
      <c r="F451" s="1" t="s">
        <v>1498</v>
      </c>
      <c r="G451" s="1" t="s">
        <v>4084</v>
      </c>
      <c r="H451" s="1" t="s">
        <v>5431</v>
      </c>
      <c r="I451" s="1">
        <v>140263.31385000001</v>
      </c>
      <c r="J451" s="1" t="s">
        <v>5432</v>
      </c>
      <c r="K451" t="str">
        <f>VLOOKUP(Table1[[#This Row],[Customer_id]],Table4[],5,FALSE)</f>
        <v>Domiciliary</v>
      </c>
      <c r="L451" s="1" t="str">
        <f>VLOOKUP(Table1[[#This Row],[Customer_id]],Table4[],7,FALSE)</f>
        <v>64318,5</v>
      </c>
      <c r="M451" s="1" t="e">
        <f>VLOOKUP(Table1[[#This Row],[Customer_id]],Table2[],4,FALSE)</f>
        <v>#N/A</v>
      </c>
      <c r="N451" s="1" t="str">
        <f>INDEX(Table3[Transaction type],MATCH(Table1[[#This Row],[Account Number]],Table3[Account Number],0))</f>
        <v>Money Deposit</v>
      </c>
      <c r="O451" s="20">
        <f>INDEX(Table3[Date_of_transaction],MATCH(Table1[[#This Row],[Account Number]],Table3[Account Number],0))</f>
        <v>44383</v>
      </c>
      <c r="P451" s="19" t="str">
        <f>INDEX(Table3[Transaction Medium],MATCH(Table1[[#This Row],[Account Number]],Table3[Account Number],0))</f>
        <v>Bank</v>
      </c>
    </row>
    <row r="452" spans="1:16" x14ac:dyDescent="0.25">
      <c r="A452" s="1" t="s">
        <v>777</v>
      </c>
      <c r="B452" s="2">
        <v>239044363</v>
      </c>
      <c r="C452" s="2" t="s">
        <v>101</v>
      </c>
      <c r="D452" s="4">
        <v>19138.5</v>
      </c>
      <c r="E452" s="1" t="s">
        <v>12</v>
      </c>
      <c r="F452" s="1" t="s">
        <v>135</v>
      </c>
      <c r="G452" s="1" t="s">
        <v>14</v>
      </c>
      <c r="H452" s="1" t="s">
        <v>778</v>
      </c>
      <c r="I452" s="1">
        <v>337824.37768799998</v>
      </c>
      <c r="J452" s="1" t="s">
        <v>779</v>
      </c>
      <c r="K452" t="str">
        <f>VLOOKUP(Table1[[#This Row],[Customer_id]],Table4[],5,FALSE)</f>
        <v>Domiciliary</v>
      </c>
      <c r="L452" s="1" t="str">
        <f>VLOOKUP(Table1[[#This Row],[Customer_id]],Table4[],7,FALSE)</f>
        <v>86378,6592</v>
      </c>
      <c r="M452" s="1" t="e">
        <f>VLOOKUP(Table1[[#This Row],[Customer_id]],Table2[],4,FALSE)</f>
        <v>#N/A</v>
      </c>
      <c r="N452" s="1" t="str">
        <f>INDEX(Table3[Transaction type],MATCH(Table1[[#This Row],[Account Number]],Table3[Account Number],0))</f>
        <v>Online Payment</v>
      </c>
      <c r="O452" s="20">
        <f>INDEX(Table3[Date_of_transaction],MATCH(Table1[[#This Row],[Account Number]],Table3[Account Number],0))</f>
        <v>44348</v>
      </c>
      <c r="P452" s="19" t="str">
        <f>INDEX(Table3[Transaction Medium],MATCH(Table1[[#This Row],[Account Number]],Table3[Account Number],0))</f>
        <v>Internet Banking</v>
      </c>
    </row>
    <row r="453" spans="1:16" x14ac:dyDescent="0.25">
      <c r="A453" s="1" t="s">
        <v>8816</v>
      </c>
      <c r="B453" s="2">
        <v>776956544</v>
      </c>
      <c r="C453" s="2" t="s">
        <v>203</v>
      </c>
      <c r="D453" s="4">
        <v>27539.25</v>
      </c>
      <c r="E453" s="1" t="s">
        <v>12</v>
      </c>
      <c r="F453" s="1" t="s">
        <v>48</v>
      </c>
      <c r="G453" s="1" t="s">
        <v>3820</v>
      </c>
      <c r="H453" s="1" t="s">
        <v>8817</v>
      </c>
      <c r="I453" s="1">
        <v>722446.37609759998</v>
      </c>
      <c r="J453" s="1" t="s">
        <v>8818</v>
      </c>
      <c r="K453" t="str">
        <f>VLOOKUP(Table1[[#This Row],[Customer_id]],Table4[],5,FALSE)</f>
        <v>Domiciliary</v>
      </c>
      <c r="L453" s="1" t="str">
        <f>VLOOKUP(Table1[[#This Row],[Customer_id]],Table4[],7,FALSE)</f>
        <v>238756,3904</v>
      </c>
      <c r="M453" s="1" t="e">
        <f>VLOOKUP(Table1[[#This Row],[Customer_id]],Table2[],4,FALSE)</f>
        <v>#N/A</v>
      </c>
      <c r="N453" s="1" t="str">
        <f>INDEX(Table3[Transaction type],MATCH(Table1[[#This Row],[Account Number]],Table3[Account Number],0))</f>
        <v>Money Deposit</v>
      </c>
      <c r="O453" s="20">
        <f>INDEX(Table3[Date_of_transaction],MATCH(Table1[[#This Row],[Account Number]],Table3[Account Number],0))</f>
        <v>44297</v>
      </c>
      <c r="P453" s="19" t="str">
        <f>INDEX(Table3[Transaction Medium],MATCH(Table1[[#This Row],[Account Number]],Table3[Account Number],0))</f>
        <v>Bank</v>
      </c>
    </row>
    <row r="454" spans="1:16" x14ac:dyDescent="0.25">
      <c r="A454" s="1" t="s">
        <v>3938</v>
      </c>
      <c r="B454" s="2">
        <v>227697458</v>
      </c>
      <c r="C454" s="2" t="s">
        <v>268</v>
      </c>
      <c r="D454" s="4">
        <v>17677.5</v>
      </c>
      <c r="E454" s="1" t="s">
        <v>1094</v>
      </c>
      <c r="F454" s="1" t="s">
        <v>814</v>
      </c>
      <c r="G454" s="1" t="s">
        <v>3820</v>
      </c>
      <c r="H454" s="1" t="s">
        <v>3939</v>
      </c>
      <c r="I454" s="1">
        <v>376850.71915919997</v>
      </c>
      <c r="J454" s="1" t="s">
        <v>3940</v>
      </c>
      <c r="K454" t="str">
        <f>VLOOKUP(Table1[[#This Row],[Customer_id]],Table4[],5,FALSE)</f>
        <v>Current</v>
      </c>
      <c r="L454" s="1" t="str">
        <f>VLOOKUP(Table1[[#This Row],[Customer_id]],Table4[],7,FALSE)</f>
        <v>105404,4268</v>
      </c>
      <c r="M454" s="1" t="e">
        <f>VLOOKUP(Table1[[#This Row],[Customer_id]],Table2[],4,FALSE)</f>
        <v>#N/A</v>
      </c>
      <c r="N454" s="1" t="str">
        <f>INDEX(Table3[Transaction type],MATCH(Table1[[#This Row],[Account Number]],Table3[Account Number],0))</f>
        <v>Money Deposit</v>
      </c>
      <c r="O454" s="20">
        <f>INDEX(Table3[Date_of_transaction],MATCH(Table1[[#This Row],[Account Number]],Table3[Account Number],0))</f>
        <v>44359</v>
      </c>
      <c r="P454" s="19" t="str">
        <f>INDEX(Table3[Transaction Medium],MATCH(Table1[[#This Row],[Account Number]],Table3[Account Number],0))</f>
        <v>Bank</v>
      </c>
    </row>
    <row r="455" spans="1:16" x14ac:dyDescent="0.25">
      <c r="A455" s="1" t="s">
        <v>7276</v>
      </c>
      <c r="B455" s="2">
        <v>408791530</v>
      </c>
      <c r="C455" s="2" t="s">
        <v>273</v>
      </c>
      <c r="D455" s="4">
        <v>20964.75</v>
      </c>
      <c r="E455" s="1" t="s">
        <v>12</v>
      </c>
      <c r="F455" s="1" t="s">
        <v>784</v>
      </c>
      <c r="G455" s="1" t="s">
        <v>4058</v>
      </c>
      <c r="H455" s="1" t="s">
        <v>7277</v>
      </c>
      <c r="I455" s="1">
        <v>79890.070648499997</v>
      </c>
      <c r="J455" s="1" t="s">
        <v>7278</v>
      </c>
      <c r="K455" t="str">
        <f>VLOOKUP(Table1[[#This Row],[Customer_id]],Table4[],5,FALSE)</f>
        <v>Joint</v>
      </c>
      <c r="L455" s="1" t="str">
        <f>VLOOKUP(Table1[[#This Row],[Customer_id]],Table4[],7,FALSE)</f>
        <v>42693,6096</v>
      </c>
      <c r="M455" s="1" t="e">
        <f>VLOOKUP(Table1[[#This Row],[Customer_id]],Table2[],4,FALSE)</f>
        <v>#N/A</v>
      </c>
      <c r="N455" s="1" t="str">
        <f>INDEX(Table3[Transaction type],MATCH(Table1[[#This Row],[Account Number]],Table3[Account Number],0))</f>
        <v>Cash Withdrawal</v>
      </c>
      <c r="O455" s="20">
        <f>INDEX(Table3[Date_of_transaction],MATCH(Table1[[#This Row],[Account Number]],Table3[Account Number],0))</f>
        <v>44392</v>
      </c>
      <c r="P455" s="19" t="str">
        <f>INDEX(Table3[Transaction Medium],MATCH(Table1[[#This Row],[Account Number]],Table3[Account Number],0))</f>
        <v>ATM</v>
      </c>
    </row>
    <row r="456" spans="1:16" x14ac:dyDescent="0.25">
      <c r="A456" s="1" t="s">
        <v>4964</v>
      </c>
      <c r="B456" s="2">
        <v>63303242</v>
      </c>
      <c r="C456" s="2" t="s">
        <v>221</v>
      </c>
      <c r="D456" s="4">
        <v>33748.5</v>
      </c>
      <c r="E456" s="1" t="s">
        <v>1094</v>
      </c>
      <c r="F456" s="1" t="s">
        <v>909</v>
      </c>
      <c r="G456" s="1" t="s">
        <v>4066</v>
      </c>
      <c r="H456" s="1" t="s">
        <v>4965</v>
      </c>
      <c r="I456" s="1">
        <v>98429.418447360003</v>
      </c>
      <c r="J456" s="1" t="s">
        <v>4966</v>
      </c>
      <c r="K456" t="str">
        <f>VLOOKUP(Table1[[#This Row],[Customer_id]],Table4[],5,FALSE)</f>
        <v>Corporate</v>
      </c>
      <c r="L456" s="1" t="str">
        <f>VLOOKUP(Table1[[#This Row],[Customer_id]],Table4[],7,FALSE)</f>
        <v>65659,8272</v>
      </c>
      <c r="M456" s="1" t="e">
        <f>VLOOKUP(Table1[[#This Row],[Customer_id]],Table2[],4,FALSE)</f>
        <v>#N/A</v>
      </c>
      <c r="N456" s="1" t="str">
        <f>INDEX(Table3[Transaction type],MATCH(Table1[[#This Row],[Account Number]],Table3[Account Number],0))</f>
        <v>Cash Withdrawal</v>
      </c>
      <c r="O456" s="20">
        <f>INDEX(Table3[Date_of_transaction],MATCH(Table1[[#This Row],[Account Number]],Table3[Account Number],0))</f>
        <v>44225</v>
      </c>
      <c r="P456" s="19" t="str">
        <f>INDEX(Table3[Transaction Medium],MATCH(Table1[[#This Row],[Account Number]],Table3[Account Number],0))</f>
        <v>POS</v>
      </c>
    </row>
    <row r="457" spans="1:16" x14ac:dyDescent="0.25">
      <c r="A457" s="1" t="s">
        <v>4964</v>
      </c>
      <c r="B457" s="2">
        <v>784328008</v>
      </c>
      <c r="C457" s="2" t="s">
        <v>513</v>
      </c>
      <c r="D457" s="4">
        <v>32287.5</v>
      </c>
      <c r="E457" s="1" t="s">
        <v>12</v>
      </c>
      <c r="F457" s="1" t="s">
        <v>395</v>
      </c>
      <c r="G457" s="1" t="s">
        <v>4066</v>
      </c>
      <c r="H457" s="1" t="s">
        <v>6387</v>
      </c>
      <c r="I457" s="1">
        <v>13573.73541888</v>
      </c>
      <c r="J457" s="1" t="s">
        <v>4575</v>
      </c>
      <c r="K457" t="str">
        <f>VLOOKUP(Table1[[#This Row],[Customer_id]],Table4[],5,FALSE)</f>
        <v>Corporate</v>
      </c>
      <c r="L457" s="1" t="str">
        <f>VLOOKUP(Table1[[#This Row],[Customer_id]],Table4[],7,FALSE)</f>
        <v>65659,8272</v>
      </c>
      <c r="M457" s="1" t="e">
        <f>VLOOKUP(Table1[[#This Row],[Customer_id]],Table2[],4,FALSE)</f>
        <v>#N/A</v>
      </c>
      <c r="N457" s="1" t="str">
        <f>INDEX(Table3[Transaction type],MATCH(Table1[[#This Row],[Account Number]],Table3[Account Number],0))</f>
        <v>Online Payment</v>
      </c>
      <c r="O457" s="20">
        <f>INDEX(Table3[Date_of_transaction],MATCH(Table1[[#This Row],[Account Number]],Table3[Account Number],0))</f>
        <v>44395</v>
      </c>
      <c r="P457" s="19" t="str">
        <f>INDEX(Table3[Transaction Medium],MATCH(Table1[[#This Row],[Account Number]],Table3[Account Number],0))</f>
        <v>Internet Banking</v>
      </c>
    </row>
    <row r="458" spans="1:16" x14ac:dyDescent="0.25">
      <c r="A458" s="1" t="s">
        <v>7741</v>
      </c>
      <c r="B458" s="2">
        <v>271603947</v>
      </c>
      <c r="C458" s="2" t="s">
        <v>245</v>
      </c>
      <c r="D458" s="4">
        <v>19503.75</v>
      </c>
      <c r="E458" s="1" t="s">
        <v>12</v>
      </c>
      <c r="F458" s="1" t="s">
        <v>1498</v>
      </c>
      <c r="G458" s="1" t="s">
        <v>3058</v>
      </c>
      <c r="H458" s="1" t="s">
        <v>7742</v>
      </c>
      <c r="I458" s="1">
        <v>80100.466289999997</v>
      </c>
      <c r="J458" s="1" t="s">
        <v>7743</v>
      </c>
      <c r="K458" t="str">
        <f>VLOOKUP(Table1[[#This Row],[Customer_id]],Table4[],5,FALSE)</f>
        <v>Joint</v>
      </c>
      <c r="L458" s="1" t="str">
        <f>VLOOKUP(Table1[[#This Row],[Customer_id]],Table4[],7,FALSE)</f>
        <v>147339,8622</v>
      </c>
      <c r="M458" s="1" t="e">
        <f>VLOOKUP(Table1[[#This Row],[Customer_id]],Table2[],4,FALSE)</f>
        <v>#N/A</v>
      </c>
      <c r="N458" s="1" t="str">
        <f>INDEX(Table3[Transaction type],MATCH(Table1[[#This Row],[Account Number]],Table3[Account Number],0))</f>
        <v>Checks</v>
      </c>
      <c r="O458" s="20">
        <f>INDEX(Table3[Date_of_transaction],MATCH(Table1[[#This Row],[Account Number]],Table3[Account Number],0))</f>
        <v>44529</v>
      </c>
      <c r="P458" s="19" t="str">
        <f>INDEX(Table3[Transaction Medium],MATCH(Table1[[#This Row],[Account Number]],Table3[Account Number],0))</f>
        <v>Informal Services</v>
      </c>
    </row>
    <row r="459" spans="1:16" x14ac:dyDescent="0.25">
      <c r="A459" s="1" t="s">
        <v>6174</v>
      </c>
      <c r="B459" s="2">
        <v>68950602</v>
      </c>
      <c r="C459" s="2" t="s">
        <v>348</v>
      </c>
      <c r="D459" s="4">
        <v>28635</v>
      </c>
      <c r="E459" s="1" t="s">
        <v>12</v>
      </c>
      <c r="F459" s="1" t="s">
        <v>83</v>
      </c>
      <c r="G459" s="1" t="s">
        <v>4074</v>
      </c>
      <c r="H459" s="1" t="s">
        <v>6175</v>
      </c>
      <c r="I459" s="1">
        <v>20280.932761600001</v>
      </c>
      <c r="J459" s="1" t="s">
        <v>6176</v>
      </c>
      <c r="K459" t="str">
        <f>VLOOKUP(Table1[[#This Row],[Customer_id]],Table4[],5,FALSE)</f>
        <v>Domiciliary</v>
      </c>
      <c r="L459" s="1" t="str">
        <f>VLOOKUP(Table1[[#This Row],[Customer_id]],Table4[],7,FALSE)</f>
        <v>120861,2097</v>
      </c>
      <c r="M459" s="1" t="e">
        <f>VLOOKUP(Table1[[#This Row],[Customer_id]],Table2[],4,FALSE)</f>
        <v>#N/A</v>
      </c>
      <c r="N459" s="1" t="str">
        <f>INDEX(Table3[Transaction type],MATCH(Table1[[#This Row],[Account Number]],Table3[Account Number],0))</f>
        <v>Checks</v>
      </c>
      <c r="O459" s="20">
        <f>INDEX(Table3[Date_of_transaction],MATCH(Table1[[#This Row],[Account Number]],Table3[Account Number],0))</f>
        <v>44353</v>
      </c>
      <c r="P459" s="19" t="str">
        <f>INDEX(Table3[Transaction Medium],MATCH(Table1[[#This Row],[Account Number]],Table3[Account Number],0))</f>
        <v>Informal Services</v>
      </c>
    </row>
    <row r="460" spans="1:16" x14ac:dyDescent="0.25">
      <c r="A460" s="1" t="s">
        <v>225</v>
      </c>
      <c r="B460" s="2">
        <v>409570074</v>
      </c>
      <c r="C460" s="2" t="s">
        <v>226</v>
      </c>
      <c r="D460" s="4">
        <v>31557</v>
      </c>
      <c r="E460" s="1" t="s">
        <v>12</v>
      </c>
      <c r="F460" s="1" t="s">
        <v>227</v>
      </c>
      <c r="G460" s="1" t="s">
        <v>14</v>
      </c>
      <c r="H460" s="1" t="s">
        <v>228</v>
      </c>
      <c r="I460" s="1">
        <v>428349.11068039999</v>
      </c>
      <c r="J460" s="1" t="s">
        <v>229</v>
      </c>
      <c r="K460" t="str">
        <f>VLOOKUP(Table1[[#This Row],[Customer_id]],Table4[],5,FALSE)</f>
        <v>Corporate</v>
      </c>
      <c r="L460" s="1" t="str">
        <f>VLOOKUP(Table1[[#This Row],[Customer_id]],Table4[],7,FALSE)</f>
        <v>159587,3216</v>
      </c>
      <c r="M460" s="1" t="e">
        <f>VLOOKUP(Table1[[#This Row],[Customer_id]],Table2[],4,FALSE)</f>
        <v>#N/A</v>
      </c>
      <c r="N460" s="1" t="str">
        <f>INDEX(Table3[Transaction type],MATCH(Table1[[#This Row],[Account Number]],Table3[Account Number],0))</f>
        <v>Money Deposit</v>
      </c>
      <c r="O460" s="20">
        <f>INDEX(Table3[Date_of_transaction],MATCH(Table1[[#This Row],[Account Number]],Table3[Account Number],0))</f>
        <v>44383</v>
      </c>
      <c r="P460" s="19" t="str">
        <f>INDEX(Table3[Transaction Medium],MATCH(Table1[[#This Row],[Account Number]],Table3[Account Number],0))</f>
        <v>Bank</v>
      </c>
    </row>
    <row r="461" spans="1:16" x14ac:dyDescent="0.25">
      <c r="A461" s="1" t="s">
        <v>7765</v>
      </c>
      <c r="B461" s="2">
        <v>896934867</v>
      </c>
      <c r="C461" s="2" t="s">
        <v>255</v>
      </c>
      <c r="D461" s="4">
        <v>25347.75</v>
      </c>
      <c r="E461" s="1" t="s">
        <v>12</v>
      </c>
      <c r="F461" s="1" t="s">
        <v>2501</v>
      </c>
      <c r="G461" s="1" t="s">
        <v>3058</v>
      </c>
      <c r="H461" s="1" t="s">
        <v>7766</v>
      </c>
      <c r="I461" s="1">
        <v>362474.0751744</v>
      </c>
      <c r="J461" s="1" t="s">
        <v>7767</v>
      </c>
      <c r="K461" t="str">
        <f>VLOOKUP(Table1[[#This Row],[Customer_id]],Table4[],5,FALSE)</f>
        <v>Current</v>
      </c>
      <c r="L461" s="1" t="str">
        <f>VLOOKUP(Table1[[#This Row],[Customer_id]],Table4[],7,FALSE)</f>
        <v>192675,5496</v>
      </c>
      <c r="M461" s="1" t="e">
        <f>VLOOKUP(Table1[[#This Row],[Customer_id]],Table2[],4,FALSE)</f>
        <v>#N/A</v>
      </c>
      <c r="N461" s="1" t="str">
        <f>INDEX(Table3[Transaction type],MATCH(Table1[[#This Row],[Account Number]],Table3[Account Number],0))</f>
        <v>Online Payment</v>
      </c>
      <c r="O461" s="20">
        <f>INDEX(Table3[Date_of_transaction],MATCH(Table1[[#This Row],[Account Number]],Table3[Account Number],0))</f>
        <v>44240</v>
      </c>
      <c r="P461" s="19" t="str">
        <f>INDEX(Table3[Transaction Medium],MATCH(Table1[[#This Row],[Account Number]],Table3[Account Number],0))</f>
        <v>Mobile</v>
      </c>
    </row>
    <row r="462" spans="1:16" x14ac:dyDescent="0.25">
      <c r="A462" s="1" t="s">
        <v>2175</v>
      </c>
      <c r="B462" s="2">
        <v>395405823</v>
      </c>
      <c r="C462" s="2" t="s">
        <v>143</v>
      </c>
      <c r="D462" s="4">
        <v>34479</v>
      </c>
      <c r="E462" s="1" t="s">
        <v>1094</v>
      </c>
      <c r="F462" s="1" t="s">
        <v>2176</v>
      </c>
      <c r="G462" s="1" t="s">
        <v>1964</v>
      </c>
      <c r="H462" s="1" t="s">
        <v>2177</v>
      </c>
      <c r="I462" s="1">
        <v>290414.21288880002</v>
      </c>
      <c r="J462" s="1" t="s">
        <v>2178</v>
      </c>
      <c r="K462" t="str">
        <f>VLOOKUP(Table1[[#This Row],[Customer_id]],Table4[],5,FALSE)</f>
        <v>Savings</v>
      </c>
      <c r="L462" s="1" t="str">
        <f>VLOOKUP(Table1[[#This Row],[Customer_id]],Table4[],7,FALSE)</f>
        <v>307710,0096</v>
      </c>
      <c r="M462" s="1" t="e">
        <f>VLOOKUP(Table1[[#This Row],[Customer_id]],Table2[],4,FALSE)</f>
        <v>#N/A</v>
      </c>
      <c r="N462" s="1" t="str">
        <f>INDEX(Table3[Transaction type],MATCH(Table1[[#This Row],[Account Number]],Table3[Account Number],0))</f>
        <v>Money Deposit</v>
      </c>
      <c r="O462" s="20">
        <f>INDEX(Table3[Date_of_transaction],MATCH(Table1[[#This Row],[Account Number]],Table3[Account Number],0))</f>
        <v>44245</v>
      </c>
      <c r="P462" s="19" t="str">
        <f>INDEX(Table3[Transaction Medium],MATCH(Table1[[#This Row],[Account Number]],Table3[Account Number],0))</f>
        <v>Bank</v>
      </c>
    </row>
    <row r="463" spans="1:16" x14ac:dyDescent="0.25">
      <c r="A463" s="1" t="s">
        <v>7151</v>
      </c>
      <c r="B463" s="2">
        <v>484833124</v>
      </c>
      <c r="C463" s="2" t="s">
        <v>403</v>
      </c>
      <c r="D463" s="4">
        <v>31922.25</v>
      </c>
      <c r="E463" s="1" t="s">
        <v>12</v>
      </c>
      <c r="F463" s="1" t="s">
        <v>852</v>
      </c>
      <c r="G463" s="1" t="s">
        <v>4119</v>
      </c>
      <c r="H463" s="1" t="s">
        <v>7152</v>
      </c>
      <c r="I463" s="1">
        <v>138214.56947759999</v>
      </c>
      <c r="J463" s="1" t="s">
        <v>7153</v>
      </c>
      <c r="K463" t="str">
        <f>VLOOKUP(Table1[[#This Row],[Customer_id]],Table4[],5,FALSE)</f>
        <v>Savings</v>
      </c>
      <c r="L463" s="1" t="str">
        <f>VLOOKUP(Table1[[#This Row],[Customer_id]],Table4[],7,FALSE)</f>
        <v>208965,848</v>
      </c>
      <c r="M463" s="1" t="e">
        <f>VLOOKUP(Table1[[#This Row],[Customer_id]],Table2[],4,FALSE)</f>
        <v>#N/A</v>
      </c>
      <c r="N463" s="1" t="str">
        <f>INDEX(Table3[Transaction type],MATCH(Table1[[#This Row],[Account Number]],Table3[Account Number],0))</f>
        <v>Money Transfer</v>
      </c>
      <c r="O463" s="20">
        <f>INDEX(Table3[Date_of_transaction],MATCH(Table1[[#This Row],[Account Number]],Table3[Account Number],0))</f>
        <v>44423</v>
      </c>
      <c r="P463" s="19" t="str">
        <f>INDEX(Table3[Transaction Medium],MATCH(Table1[[#This Row],[Account Number]],Table3[Account Number],0))</f>
        <v>Mobile</v>
      </c>
    </row>
    <row r="464" spans="1:16" x14ac:dyDescent="0.25">
      <c r="A464" s="1" t="s">
        <v>9036</v>
      </c>
      <c r="B464" s="2">
        <v>603175786</v>
      </c>
      <c r="C464" s="2" t="s">
        <v>556</v>
      </c>
      <c r="D464" s="8">
        <v>35822.75</v>
      </c>
      <c r="E464" s="1" t="str">
        <f ca="1">CHOOSE(RANDBETWEEN(1, 2), "Male","Female")</f>
        <v>Female</v>
      </c>
      <c r="F464" s="1" t="str">
        <f ca="1">CHOOSE(RANDBETWEEN(1, 5), "Farmer","Tailor","Student","Professor","Welder")</f>
        <v>Farmer</v>
      </c>
      <c r="G464" s="1" t="str">
        <f ca="1">CHOOSE(RANDBETWEEN(1, 22), "Kano","Kwara","Imo","Lagos","Adamawa","Delta","Sokoto","Oyo","Osun","Abia","Cross River","Kaduna","Plateau","River","Abuja","Kogi","Edo","Anambra","Bayelsa","Benue","Ogun","Enugu")</f>
        <v>River</v>
      </c>
      <c r="H464" s="9" t="s">
        <v>9037</v>
      </c>
      <c r="I464" s="9">
        <v>195926.00309018724</v>
      </c>
      <c r="J464" t="s">
        <v>9038</v>
      </c>
      <c r="K464" t="str">
        <f>VLOOKUP(Table1[[#This Row],[Customer_id]],Table4[],5,FALSE)</f>
        <v>Joint</v>
      </c>
      <c r="L464" s="1" t="str">
        <f>VLOOKUP(Table1[[#This Row],[Customer_id]],Table4[],7,FALSE)</f>
        <v>51930,75</v>
      </c>
      <c r="M464" s="1" t="e">
        <f>VLOOKUP(Table1[[#This Row],[Customer_id]],Table2[],4,FALSE)</f>
        <v>#N/A</v>
      </c>
      <c r="N464" s="1" t="str">
        <f>INDEX(Table3[Transaction type],MATCH(Table1[[#This Row],[Account Number]],Table3[Account Number],0))</f>
        <v>Money Deposit</v>
      </c>
      <c r="O464" s="20">
        <f>INDEX(Table3[Date_of_transaction],MATCH(Table1[[#This Row],[Account Number]],Table3[Account Number],0))</f>
        <v>44360</v>
      </c>
      <c r="P464" s="19" t="str">
        <f>INDEX(Table3[Transaction Medium],MATCH(Table1[[#This Row],[Account Number]],Table3[Account Number],0))</f>
        <v>Bank</v>
      </c>
    </row>
    <row r="465" spans="1:16" x14ac:dyDescent="0.25">
      <c r="A465" s="1" t="s">
        <v>1523</v>
      </c>
      <c r="B465" s="2">
        <v>619982087</v>
      </c>
      <c r="C465" s="2" t="s">
        <v>298</v>
      </c>
      <c r="D465" s="4">
        <v>38131.5</v>
      </c>
      <c r="E465" s="1" t="s">
        <v>1094</v>
      </c>
      <c r="F465" s="1" t="s">
        <v>204</v>
      </c>
      <c r="G465" s="1" t="s">
        <v>14</v>
      </c>
      <c r="H465" s="1" t="s">
        <v>1524</v>
      </c>
      <c r="I465" s="1">
        <v>179033.26814207999</v>
      </c>
      <c r="J465" s="1" t="s">
        <v>1525</v>
      </c>
      <c r="K465" t="str">
        <f>VLOOKUP(Table1[[#This Row],[Customer_id]],Table4[],5,FALSE)</f>
        <v>Current</v>
      </c>
      <c r="L465" s="1" t="str">
        <f>VLOOKUP(Table1[[#This Row],[Customer_id]],Table4[],7,FALSE)</f>
        <v>179278,4148</v>
      </c>
      <c r="M465" s="1" t="e">
        <f>VLOOKUP(Table1[[#This Row],[Customer_id]],Table2[],4,FALSE)</f>
        <v>#N/A</v>
      </c>
      <c r="N465" s="1" t="str">
        <f>INDEX(Table3[Transaction type],MATCH(Table1[[#This Row],[Account Number]],Table3[Account Number],0))</f>
        <v>Money Deposit</v>
      </c>
      <c r="O465" s="20">
        <f>INDEX(Table3[Date_of_transaction],MATCH(Table1[[#This Row],[Account Number]],Table3[Account Number],0))</f>
        <v>44613</v>
      </c>
      <c r="P465" s="19" t="str">
        <f>INDEX(Table3[Transaction Medium],MATCH(Table1[[#This Row],[Account Number]],Table3[Account Number],0))</f>
        <v>Bank</v>
      </c>
    </row>
    <row r="466" spans="1:16" x14ac:dyDescent="0.25">
      <c r="A466" s="1" t="s">
        <v>8310</v>
      </c>
      <c r="B466" s="2">
        <v>647475846</v>
      </c>
      <c r="C466" s="2" t="s">
        <v>389</v>
      </c>
      <c r="D466" s="4">
        <v>29365.5</v>
      </c>
      <c r="E466" s="1" t="s">
        <v>12</v>
      </c>
      <c r="F466" s="1" t="s">
        <v>204</v>
      </c>
      <c r="G466" s="1" t="s">
        <v>3331</v>
      </c>
      <c r="H466" s="1" t="s">
        <v>8311</v>
      </c>
      <c r="I466" s="1">
        <v>43306.729829999997</v>
      </c>
      <c r="J466" s="1" t="s">
        <v>8312</v>
      </c>
      <c r="K466" t="str">
        <f>VLOOKUP(Table1[[#This Row],[Customer_id]],Table4[],5,FALSE)</f>
        <v>Domiciliary</v>
      </c>
      <c r="L466" s="1" t="str">
        <f>VLOOKUP(Table1[[#This Row],[Customer_id]],Table4[],7,FALSE)</f>
        <v>262208,3904</v>
      </c>
      <c r="M466" s="1" t="e">
        <f>VLOOKUP(Table1[[#This Row],[Customer_id]],Table2[],4,FALSE)</f>
        <v>#N/A</v>
      </c>
      <c r="N466" s="1" t="str">
        <f>INDEX(Table3[Transaction type],MATCH(Table1[[#This Row],[Account Number]],Table3[Account Number],0))</f>
        <v>Money Transfer</v>
      </c>
      <c r="O466" s="20">
        <f>INDEX(Table3[Date_of_transaction],MATCH(Table1[[#This Row],[Account Number]],Table3[Account Number],0))</f>
        <v>44443</v>
      </c>
      <c r="P466" s="19" t="str">
        <f>INDEX(Table3[Transaction Medium],MATCH(Table1[[#This Row],[Account Number]],Table3[Account Number],0))</f>
        <v>Mobile</v>
      </c>
    </row>
    <row r="467" spans="1:16" x14ac:dyDescent="0.25">
      <c r="A467" s="1" t="s">
        <v>4130</v>
      </c>
      <c r="B467" s="2">
        <v>368729411</v>
      </c>
      <c r="C467" s="2" t="s">
        <v>129</v>
      </c>
      <c r="D467" s="4">
        <v>15120.75</v>
      </c>
      <c r="E467" s="1" t="s">
        <v>1094</v>
      </c>
      <c r="F467" s="1" t="s">
        <v>940</v>
      </c>
      <c r="G467" s="1" t="s">
        <v>4062</v>
      </c>
      <c r="H467" s="1" t="s">
        <v>4131</v>
      </c>
      <c r="I467" s="1">
        <v>270976.65709823999</v>
      </c>
      <c r="J467" s="1" t="s">
        <v>4132</v>
      </c>
      <c r="K467" t="str">
        <f>VLOOKUP(Table1[[#This Row],[Customer_id]],Table4[],5,FALSE)</f>
        <v>Current</v>
      </c>
      <c r="L467" s="1" t="str">
        <f>VLOOKUP(Table1[[#This Row],[Customer_id]],Table4[],7,FALSE)</f>
        <v>91094,4</v>
      </c>
      <c r="M467" s="1" t="e">
        <f>VLOOKUP(Table1[[#This Row],[Customer_id]],Table2[],4,FALSE)</f>
        <v>#N/A</v>
      </c>
      <c r="N467" s="1" t="str">
        <f>INDEX(Table3[Transaction type],MATCH(Table1[[#This Row],[Account Number]],Table3[Account Number],0))</f>
        <v>Online Payment</v>
      </c>
      <c r="O467" s="20">
        <f>INDEX(Table3[Date_of_transaction],MATCH(Table1[[#This Row],[Account Number]],Table3[Account Number],0))</f>
        <v>44600</v>
      </c>
      <c r="P467" s="19" t="str">
        <f>INDEX(Table3[Transaction Medium],MATCH(Table1[[#This Row],[Account Number]],Table3[Account Number],0))</f>
        <v>Mobile</v>
      </c>
    </row>
    <row r="468" spans="1:16" x14ac:dyDescent="0.25">
      <c r="A468" s="1" t="s">
        <v>8484</v>
      </c>
      <c r="B468" s="2">
        <v>707730459</v>
      </c>
      <c r="C468" s="2" t="s">
        <v>134</v>
      </c>
      <c r="D468" s="4">
        <v>37401</v>
      </c>
      <c r="E468" s="1" t="s">
        <v>12</v>
      </c>
      <c r="F468" s="1" t="s">
        <v>602</v>
      </c>
      <c r="G468" s="1" t="s">
        <v>2773</v>
      </c>
      <c r="H468" s="1" t="s">
        <v>8485</v>
      </c>
      <c r="I468" s="1">
        <v>342169.01347685</v>
      </c>
      <c r="J468" s="1" t="s">
        <v>8486</v>
      </c>
      <c r="K468" t="str">
        <f>VLOOKUP(Table1[[#This Row],[Customer_id]],Table4[],5,FALSE)</f>
        <v>Current</v>
      </c>
      <c r="L468" s="1" t="str">
        <f>VLOOKUP(Table1[[#This Row],[Customer_id]],Table4[],7,FALSE)</f>
        <v>83916,9408</v>
      </c>
      <c r="M468" s="1" t="e">
        <f>VLOOKUP(Table1[[#This Row],[Customer_id]],Table2[],4,FALSE)</f>
        <v>#N/A</v>
      </c>
      <c r="N468" s="1" t="str">
        <f>INDEX(Table3[Transaction type],MATCH(Table1[[#This Row],[Account Number]],Table3[Account Number],0))</f>
        <v>Online Payment</v>
      </c>
      <c r="O468" s="20">
        <f>INDEX(Table3[Date_of_transaction],MATCH(Table1[[#This Row],[Account Number]],Table3[Account Number],0))</f>
        <v>44360</v>
      </c>
      <c r="P468" s="19" t="str">
        <f>INDEX(Table3[Transaction Medium],MATCH(Table1[[#This Row],[Account Number]],Table3[Account Number],0))</f>
        <v>Card</v>
      </c>
    </row>
    <row r="469" spans="1:16" x14ac:dyDescent="0.25">
      <c r="A469" s="1" t="s">
        <v>5873</v>
      </c>
      <c r="B469" s="2">
        <v>699711181</v>
      </c>
      <c r="C469" s="2" t="s">
        <v>661</v>
      </c>
      <c r="D469" s="4">
        <v>16216.5</v>
      </c>
      <c r="E469" s="1" t="s">
        <v>12</v>
      </c>
      <c r="F469" s="1" t="s">
        <v>1498</v>
      </c>
      <c r="G469" s="1" t="s">
        <v>4112</v>
      </c>
      <c r="H469" s="1" t="s">
        <v>5874</v>
      </c>
      <c r="I469" s="1">
        <v>36600.891465599998</v>
      </c>
      <c r="J469" s="1" t="s">
        <v>5875</v>
      </c>
      <c r="K469" t="str">
        <f>VLOOKUP(Table1[[#This Row],[Customer_id]],Table4[],5,FALSE)</f>
        <v>Domiciliary</v>
      </c>
      <c r="L469" s="1" t="str">
        <f>VLOOKUP(Table1[[#This Row],[Customer_id]],Table4[],7,FALSE)</f>
        <v>312143,0136</v>
      </c>
      <c r="M469" s="1" t="e">
        <f>VLOOKUP(Table1[[#This Row],[Customer_id]],Table2[],4,FALSE)</f>
        <v>#N/A</v>
      </c>
      <c r="N469" s="1" t="str">
        <f>INDEX(Table3[Transaction type],MATCH(Table1[[#This Row],[Account Number]],Table3[Account Number],0))</f>
        <v>Money Transfer</v>
      </c>
      <c r="O469" s="20">
        <f>INDEX(Table3[Date_of_transaction],MATCH(Table1[[#This Row],[Account Number]],Table3[Account Number],0))</f>
        <v>44234</v>
      </c>
      <c r="P469" s="19" t="str">
        <f>INDEX(Table3[Transaction Medium],MATCH(Table1[[#This Row],[Account Number]],Table3[Account Number],0))</f>
        <v>Mobile</v>
      </c>
    </row>
    <row r="470" spans="1:16" x14ac:dyDescent="0.25">
      <c r="A470" s="1" t="s">
        <v>8738</v>
      </c>
      <c r="B470" s="2">
        <v>549894138</v>
      </c>
      <c r="C470" s="2" t="s">
        <v>180</v>
      </c>
      <c r="D470" s="4">
        <v>35940</v>
      </c>
      <c r="E470" s="1" t="s">
        <v>12</v>
      </c>
      <c r="F470" s="1" t="s">
        <v>231</v>
      </c>
      <c r="G470" s="1" t="s">
        <v>3820</v>
      </c>
      <c r="H470" s="1" t="s">
        <v>8739</v>
      </c>
      <c r="I470" s="1">
        <v>139270.90157568001</v>
      </c>
      <c r="J470" s="1" t="s">
        <v>8740</v>
      </c>
      <c r="K470" t="str">
        <f>VLOOKUP(Table1[[#This Row],[Customer_id]],Table4[],5,FALSE)</f>
        <v>Savings</v>
      </c>
      <c r="L470" s="1" t="str">
        <f>VLOOKUP(Table1[[#This Row],[Customer_id]],Table4[],7,FALSE)</f>
        <v>130886,1696</v>
      </c>
      <c r="M470" s="1" t="str">
        <f>VLOOKUP(Table1[[#This Row],[Customer_id]],Table2[],4,FALSE)</f>
        <v>N765990528</v>
      </c>
      <c r="N470" s="1" t="str">
        <f>INDEX(Table3[Transaction type],MATCH(Table1[[#This Row],[Account Number]],Table3[Account Number],0))</f>
        <v>Loan Payment</v>
      </c>
      <c r="O470" s="20">
        <f>INDEX(Table3[Date_of_transaction],MATCH(Table1[[#This Row],[Account Number]],Table3[Account Number],0))</f>
        <v>44327</v>
      </c>
      <c r="P470" s="19" t="str">
        <f>INDEX(Table3[Transaction Medium],MATCH(Table1[[#This Row],[Account Number]],Table3[Account Number],0))</f>
        <v>ACH</v>
      </c>
    </row>
    <row r="471" spans="1:16" x14ac:dyDescent="0.25">
      <c r="A471" s="1" t="s">
        <v>5858</v>
      </c>
      <c r="B471" s="2">
        <v>800027615</v>
      </c>
      <c r="C471" s="2" t="s">
        <v>101</v>
      </c>
      <c r="D471" s="4">
        <v>19138.5</v>
      </c>
      <c r="E471" s="1" t="s">
        <v>12</v>
      </c>
      <c r="F471" s="1" t="s">
        <v>204</v>
      </c>
      <c r="G471" s="1" t="s">
        <v>4119</v>
      </c>
      <c r="H471" s="1" t="s">
        <v>5859</v>
      </c>
      <c r="I471" s="1">
        <v>88118.734970880003</v>
      </c>
      <c r="J471" s="1" t="s">
        <v>5860</v>
      </c>
      <c r="K471" t="str">
        <f>VLOOKUP(Table1[[#This Row],[Customer_id]],Table4[],5,FALSE)</f>
        <v>Joint</v>
      </c>
      <c r="L471" s="1" t="str">
        <f>VLOOKUP(Table1[[#This Row],[Customer_id]],Table4[],7,FALSE)</f>
        <v>100790,48</v>
      </c>
      <c r="M471" s="1" t="e">
        <f>VLOOKUP(Table1[[#This Row],[Customer_id]],Table2[],4,FALSE)</f>
        <v>#N/A</v>
      </c>
      <c r="N471" s="1" t="str">
        <f>INDEX(Table3[Transaction type],MATCH(Table1[[#This Row],[Account Number]],Table3[Account Number],0))</f>
        <v>Online Payment</v>
      </c>
      <c r="O471" s="20">
        <f>INDEX(Table3[Date_of_transaction],MATCH(Table1[[#This Row],[Account Number]],Table3[Account Number],0))</f>
        <v>44674</v>
      </c>
      <c r="P471" s="19" t="str">
        <f>INDEX(Table3[Transaction Medium],MATCH(Table1[[#This Row],[Account Number]],Table3[Account Number],0))</f>
        <v>Internet Banking</v>
      </c>
    </row>
    <row r="472" spans="1:16" x14ac:dyDescent="0.25">
      <c r="A472" s="1" t="s">
        <v>9009</v>
      </c>
      <c r="B472" s="2">
        <v>99404141</v>
      </c>
      <c r="C472" s="2" t="s">
        <v>518</v>
      </c>
      <c r="D472" s="8">
        <v>36634.5</v>
      </c>
      <c r="E472" s="1" t="str">
        <f ca="1">CHOOSE(RANDBETWEEN(1, 2), "Male","Female")</f>
        <v>Female</v>
      </c>
      <c r="F472" s="1" t="str">
        <f ca="1">CHOOSE(RANDBETWEEN(1, 5), "Farmer","Tailor","Student","Professor","Welder")</f>
        <v>Student</v>
      </c>
      <c r="G472" s="1" t="str">
        <f ca="1">CHOOSE(RANDBETWEEN(1, 22), "Kano","Kwara","Imo","Lagos","Adamawa","Delta","Sokoto","Oyo","Osun","Abia","Cross River","Kaduna","Plateau","River","Abuja","Kogi","Edo","Anambra","Bayelsa","Benue","Ogun","Enugu")</f>
        <v>Kaduna</v>
      </c>
      <c r="H472" s="9" t="s">
        <v>9010</v>
      </c>
      <c r="I472" s="9">
        <v>424797.65457712789</v>
      </c>
      <c r="J472" t="s">
        <v>9011</v>
      </c>
      <c r="K472" t="str">
        <f>VLOOKUP(Table1[[#This Row],[Customer_id]],Table4[],5,FALSE)</f>
        <v>Domiciliary</v>
      </c>
      <c r="L472" s="1" t="str">
        <f>VLOOKUP(Table1[[#This Row],[Customer_id]],Table4[],7,FALSE)</f>
        <v>263582,2035</v>
      </c>
      <c r="M472" s="1" t="e">
        <f>VLOOKUP(Table1[[#This Row],[Customer_id]],Table2[],4,FALSE)</f>
        <v>#N/A</v>
      </c>
      <c r="N472" s="1" t="str">
        <f>INDEX(Table3[Transaction type],MATCH(Table1[[#This Row],[Account Number]],Table3[Account Number],0))</f>
        <v>Online Payment</v>
      </c>
      <c r="O472" s="20">
        <f>INDEX(Table3[Date_of_transaction],MATCH(Table1[[#This Row],[Account Number]],Table3[Account Number],0))</f>
        <v>44436</v>
      </c>
      <c r="P472" s="19" t="str">
        <f>INDEX(Table3[Transaction Medium],MATCH(Table1[[#This Row],[Account Number]],Table3[Account Number],0))</f>
        <v>Mobile</v>
      </c>
    </row>
    <row r="473" spans="1:16" x14ac:dyDescent="0.25">
      <c r="A473" s="1" t="s">
        <v>2992</v>
      </c>
      <c r="B473" s="2">
        <v>413036041</v>
      </c>
      <c r="C473" s="2" t="s">
        <v>348</v>
      </c>
      <c r="D473" s="4">
        <v>28635</v>
      </c>
      <c r="E473" s="1" t="s">
        <v>1094</v>
      </c>
      <c r="F473" s="1" t="s">
        <v>2112</v>
      </c>
      <c r="G473" s="1" t="s">
        <v>2773</v>
      </c>
      <c r="H473" s="1" t="s">
        <v>2993</v>
      </c>
      <c r="I473" s="1">
        <v>132798.6212805</v>
      </c>
      <c r="J473" s="1" t="s">
        <v>2994</v>
      </c>
      <c r="K473" t="str">
        <f>VLOOKUP(Table1[[#This Row],[Customer_id]],Table4[],5,FALSE)</f>
        <v>Joint</v>
      </c>
      <c r="L473" s="1" t="str">
        <f>VLOOKUP(Table1[[#This Row],[Customer_id]],Table4[],7,FALSE)</f>
        <v>428020,8032</v>
      </c>
      <c r="M473" s="1" t="e">
        <f>VLOOKUP(Table1[[#This Row],[Customer_id]],Table2[],4,FALSE)</f>
        <v>#N/A</v>
      </c>
      <c r="N473" s="1" t="str">
        <f>INDEX(Table3[Transaction type],MATCH(Table1[[#This Row],[Account Number]],Table3[Account Number],0))</f>
        <v>Money Transfer</v>
      </c>
      <c r="O473" s="20">
        <f>INDEX(Table3[Date_of_transaction],MATCH(Table1[[#This Row],[Account Number]],Table3[Account Number],0))</f>
        <v>44285</v>
      </c>
      <c r="P473" s="19" t="str">
        <f>INDEX(Table3[Transaction Medium],MATCH(Table1[[#This Row],[Account Number]],Table3[Account Number],0))</f>
        <v>Mobile</v>
      </c>
    </row>
    <row r="474" spans="1:16" x14ac:dyDescent="0.25">
      <c r="A474" s="1" t="s">
        <v>5736</v>
      </c>
      <c r="B474" s="2">
        <v>565940869</v>
      </c>
      <c r="C474" s="2" t="s">
        <v>180</v>
      </c>
      <c r="D474" s="4">
        <v>35940</v>
      </c>
      <c r="E474" s="1" t="s">
        <v>1094</v>
      </c>
      <c r="F474" s="1" t="s">
        <v>682</v>
      </c>
      <c r="G474" s="1" t="s">
        <v>4062</v>
      </c>
      <c r="H474" s="1" t="s">
        <v>5737</v>
      </c>
      <c r="I474" s="1">
        <v>545047.21021139994</v>
      </c>
      <c r="J474" s="1" t="s">
        <v>5738</v>
      </c>
      <c r="K474" t="str">
        <f>VLOOKUP(Table1[[#This Row],[Customer_id]],Table4[],5,FALSE)</f>
        <v>Corporate</v>
      </c>
      <c r="L474" s="1" t="str">
        <f>VLOOKUP(Table1[[#This Row],[Customer_id]],Table4[],7,FALSE)</f>
        <v>40981,626</v>
      </c>
      <c r="M474" s="1" t="e">
        <f>VLOOKUP(Table1[[#This Row],[Customer_id]],Table2[],4,FALSE)</f>
        <v>#N/A</v>
      </c>
      <c r="N474" s="1" t="str">
        <f>INDEX(Table3[Transaction type],MATCH(Table1[[#This Row],[Account Number]],Table3[Account Number],0))</f>
        <v>Online Payment</v>
      </c>
      <c r="O474" s="20">
        <f>INDEX(Table3[Date_of_transaction],MATCH(Table1[[#This Row],[Account Number]],Table3[Account Number],0))</f>
        <v>44397</v>
      </c>
      <c r="P474" s="19" t="str">
        <f>INDEX(Table3[Transaction Medium],MATCH(Table1[[#This Row],[Account Number]],Table3[Account Number],0))</f>
        <v>Card</v>
      </c>
    </row>
    <row r="475" spans="1:16" x14ac:dyDescent="0.25">
      <c r="A475" s="1" t="s">
        <v>150</v>
      </c>
      <c r="B475" s="2">
        <v>809692533</v>
      </c>
      <c r="C475" s="2" t="s">
        <v>92</v>
      </c>
      <c r="D475" s="4">
        <v>29000.25</v>
      </c>
      <c r="E475" s="1" t="s">
        <v>12</v>
      </c>
      <c r="F475" s="1"/>
      <c r="G475" s="1" t="s">
        <v>14</v>
      </c>
      <c r="H475" s="1" t="s">
        <v>151</v>
      </c>
      <c r="I475" s="1">
        <v>349985.58672000002</v>
      </c>
      <c r="J475" s="1" t="s">
        <v>152</v>
      </c>
      <c r="K475" t="str">
        <f>VLOOKUP(Table1[[#This Row],[Customer_id]],Table4[],5,FALSE)</f>
        <v>Domiciliary</v>
      </c>
      <c r="L475" s="1" t="str">
        <f>VLOOKUP(Table1[[#This Row],[Customer_id]],Table4[],7,FALSE)</f>
        <v>62204,5008</v>
      </c>
      <c r="M475" s="1" t="str">
        <f>VLOOKUP(Table1[[#This Row],[Customer_id]],Table2[],4,FALSE)</f>
        <v>N1447905654</v>
      </c>
      <c r="N475" s="1" t="str">
        <f>INDEX(Table3[Transaction type],MATCH(Table1[[#This Row],[Account Number]],Table3[Account Number],0))</f>
        <v>Loan Payment</v>
      </c>
      <c r="O475" s="20">
        <f>INDEX(Table3[Date_of_transaction],MATCH(Table1[[#This Row],[Account Number]],Table3[Account Number],0))</f>
        <v>44452</v>
      </c>
      <c r="P475" s="19" t="str">
        <f>INDEX(Table3[Transaction Medium],MATCH(Table1[[#This Row],[Account Number]],Table3[Account Number],0))</f>
        <v>ACH</v>
      </c>
    </row>
    <row r="476" spans="1:16" x14ac:dyDescent="0.25">
      <c r="A476" s="1" t="s">
        <v>3039</v>
      </c>
      <c r="B476" s="2">
        <v>86319276</v>
      </c>
      <c r="C476" s="2" t="s">
        <v>245</v>
      </c>
      <c r="D476" s="4">
        <v>19503.75</v>
      </c>
      <c r="E476" s="1" t="s">
        <v>1094</v>
      </c>
      <c r="F476" s="1" t="s">
        <v>310</v>
      </c>
      <c r="G476" s="1" t="s">
        <v>2773</v>
      </c>
      <c r="H476" s="1" t="s">
        <v>3040</v>
      </c>
      <c r="I476" s="1">
        <v>173076.97723799999</v>
      </c>
      <c r="J476" s="1" t="s">
        <v>3041</v>
      </c>
      <c r="K476" t="str">
        <f>VLOOKUP(Table1[[#This Row],[Customer_id]],Table4[],5,FALSE)</f>
        <v>Domiciliary</v>
      </c>
      <c r="L476" s="1" t="str">
        <f>VLOOKUP(Table1[[#This Row],[Customer_id]],Table4[],7,FALSE)</f>
        <v>152363,8842</v>
      </c>
      <c r="M476" s="1" t="e">
        <f>VLOOKUP(Table1[[#This Row],[Customer_id]],Table2[],4,FALSE)</f>
        <v>#N/A</v>
      </c>
      <c r="N476" s="1" t="str">
        <f>INDEX(Table3[Transaction type],MATCH(Table1[[#This Row],[Account Number]],Table3[Account Number],0))</f>
        <v>Online Payment</v>
      </c>
      <c r="O476" s="20">
        <f>INDEX(Table3[Date_of_transaction],MATCH(Table1[[#This Row],[Account Number]],Table3[Account Number],0))</f>
        <v>44415</v>
      </c>
      <c r="P476" s="19" t="str">
        <f>INDEX(Table3[Transaction Medium],MATCH(Table1[[#This Row],[Account Number]],Table3[Account Number],0))</f>
        <v>Mobile</v>
      </c>
    </row>
    <row r="477" spans="1:16" x14ac:dyDescent="0.25">
      <c r="A477" s="1" t="s">
        <v>6954</v>
      </c>
      <c r="B477" s="2">
        <v>311674771</v>
      </c>
      <c r="C477" s="2" t="s">
        <v>67</v>
      </c>
      <c r="D477" s="4">
        <v>23156.25</v>
      </c>
      <c r="E477" s="1" t="s">
        <v>12</v>
      </c>
      <c r="F477" s="1" t="s">
        <v>1610</v>
      </c>
      <c r="G477" s="1" t="s">
        <v>4070</v>
      </c>
      <c r="H477" s="1" t="s">
        <v>6955</v>
      </c>
      <c r="I477" s="1">
        <v>784850.04318438005</v>
      </c>
      <c r="J477" s="1" t="s">
        <v>6956</v>
      </c>
      <c r="K477" t="str">
        <f>VLOOKUP(Table1[[#This Row],[Customer_id]],Table4[],5,FALSE)</f>
        <v>Savings</v>
      </c>
      <c r="L477" s="1" t="str">
        <f>VLOOKUP(Table1[[#This Row],[Customer_id]],Table4[],7,FALSE)</f>
        <v>124127,1045</v>
      </c>
      <c r="M477" s="1" t="e">
        <f>VLOOKUP(Table1[[#This Row],[Customer_id]],Table2[],4,FALSE)</f>
        <v>#N/A</v>
      </c>
      <c r="N477" s="1" t="str">
        <f>INDEX(Table3[Transaction type],MATCH(Table1[[#This Row],[Account Number]],Table3[Account Number],0))</f>
        <v>Money Deposit</v>
      </c>
      <c r="O477" s="20">
        <f>INDEX(Table3[Date_of_transaction],MATCH(Table1[[#This Row],[Account Number]],Table3[Account Number],0))</f>
        <v>44547</v>
      </c>
      <c r="P477" s="19" t="str">
        <f>INDEX(Table3[Transaction Medium],MATCH(Table1[[#This Row],[Account Number]],Table3[Account Number],0))</f>
        <v>Bank</v>
      </c>
    </row>
    <row r="478" spans="1:16" x14ac:dyDescent="0.25">
      <c r="A478" s="1" t="s">
        <v>3592</v>
      </c>
      <c r="B478" s="2">
        <v>216474393</v>
      </c>
      <c r="C478" s="2" t="s">
        <v>77</v>
      </c>
      <c r="D478" s="4">
        <v>23521.5</v>
      </c>
      <c r="E478" s="1" t="s">
        <v>1094</v>
      </c>
      <c r="F478" s="1" t="s">
        <v>1626</v>
      </c>
      <c r="G478" s="1" t="s">
        <v>3583</v>
      </c>
      <c r="H478" s="1" t="s">
        <v>3593</v>
      </c>
      <c r="I478" s="1">
        <v>719171.63136</v>
      </c>
      <c r="J478" s="1" t="s">
        <v>3594</v>
      </c>
      <c r="K478" t="str">
        <f>VLOOKUP(Table1[[#This Row],[Customer_id]],Table4[],5,FALSE)</f>
        <v>Savings</v>
      </c>
      <c r="L478" s="1" t="str">
        <f>VLOOKUP(Table1[[#This Row],[Customer_id]],Table4[],7,FALSE)</f>
        <v>174156,7751</v>
      </c>
      <c r="M478" s="1" t="e">
        <f>VLOOKUP(Table1[[#This Row],[Customer_id]],Table2[],4,FALSE)</f>
        <v>#N/A</v>
      </c>
      <c r="N478" s="1" t="str">
        <f>INDEX(Table3[Transaction type],MATCH(Table1[[#This Row],[Account Number]],Table3[Account Number],0))</f>
        <v>Online Payment</v>
      </c>
      <c r="O478" s="20">
        <f>INDEX(Table3[Date_of_transaction],MATCH(Table1[[#This Row],[Account Number]],Table3[Account Number],0))</f>
        <v>44430</v>
      </c>
      <c r="P478" s="19" t="str">
        <f>INDEX(Table3[Transaction Medium],MATCH(Table1[[#This Row],[Account Number]],Table3[Account Number],0))</f>
        <v>Mobile</v>
      </c>
    </row>
    <row r="479" spans="1:16" x14ac:dyDescent="0.25">
      <c r="A479" s="1" t="s">
        <v>5382</v>
      </c>
      <c r="B479" s="2">
        <v>696144220</v>
      </c>
      <c r="C479" s="2" t="s">
        <v>380</v>
      </c>
      <c r="D479" s="4">
        <v>14390.25</v>
      </c>
      <c r="E479" s="1" t="s">
        <v>1094</v>
      </c>
      <c r="F479" s="1" t="s">
        <v>323</v>
      </c>
      <c r="G479" s="1" t="s">
        <v>4066</v>
      </c>
      <c r="H479" s="1" t="s">
        <v>5383</v>
      </c>
      <c r="I479" s="1">
        <v>55027.959235200004</v>
      </c>
      <c r="J479" s="1" t="s">
        <v>5384</v>
      </c>
      <c r="K479" t="str">
        <f>VLOOKUP(Table1[[#This Row],[Customer_id]],Table4[],5,FALSE)</f>
        <v>Joint</v>
      </c>
      <c r="L479" s="1" t="str">
        <f>VLOOKUP(Table1[[#This Row],[Customer_id]],Table4[],7,FALSE)</f>
        <v>67402,7424</v>
      </c>
      <c r="M479" s="1" t="e">
        <f>VLOOKUP(Table1[[#This Row],[Customer_id]],Table2[],4,FALSE)</f>
        <v>#N/A</v>
      </c>
      <c r="N479" s="1" t="str">
        <f>INDEX(Table3[Transaction type],MATCH(Table1[[#This Row],[Account Number]],Table3[Account Number],0))</f>
        <v>Cash Withdrawal</v>
      </c>
      <c r="O479" s="20">
        <f>INDEX(Table3[Date_of_transaction],MATCH(Table1[[#This Row],[Account Number]],Table3[Account Number],0))</f>
        <v>44587</v>
      </c>
      <c r="P479" s="19" t="str">
        <f>INDEX(Table3[Transaction Medium],MATCH(Table1[[#This Row],[Account Number]],Table3[Account Number],0))</f>
        <v>ATM</v>
      </c>
    </row>
    <row r="480" spans="1:16" x14ac:dyDescent="0.25">
      <c r="A480" s="1" t="s">
        <v>8046</v>
      </c>
      <c r="B480" s="2">
        <v>50359721</v>
      </c>
      <c r="C480" s="2" t="s">
        <v>57</v>
      </c>
      <c r="D480" s="4">
        <v>34113.75</v>
      </c>
      <c r="E480" s="1" t="s">
        <v>12</v>
      </c>
      <c r="F480" s="1" t="s">
        <v>442</v>
      </c>
      <c r="G480" s="1" t="s">
        <v>3583</v>
      </c>
      <c r="H480" s="1" t="s">
        <v>8047</v>
      </c>
      <c r="I480" s="1">
        <v>570935.87705153995</v>
      </c>
      <c r="J480" s="1" t="s">
        <v>8048</v>
      </c>
      <c r="K480" t="str">
        <f>VLOOKUP(Table1[[#This Row],[Customer_id]],Table4[],5,FALSE)</f>
        <v>Domiciliary</v>
      </c>
      <c r="L480" s="1" t="str">
        <f>VLOOKUP(Table1[[#This Row],[Customer_id]],Table4[],7,FALSE)</f>
        <v>66543,5692</v>
      </c>
      <c r="M480" s="1" t="e">
        <f>VLOOKUP(Table1[[#This Row],[Customer_id]],Table2[],4,FALSE)</f>
        <v>#N/A</v>
      </c>
      <c r="N480" s="1" t="str">
        <f>INDEX(Table3[Transaction type],MATCH(Table1[[#This Row],[Account Number]],Table3[Account Number],0))</f>
        <v>Online Payment</v>
      </c>
      <c r="O480" s="20">
        <f>INDEX(Table3[Date_of_transaction],MATCH(Table1[[#This Row],[Account Number]],Table3[Account Number],0))</f>
        <v>44448</v>
      </c>
      <c r="P480" s="19" t="str">
        <f>INDEX(Table3[Transaction Medium],MATCH(Table1[[#This Row],[Account Number]],Table3[Account Number],0))</f>
        <v>Mobile</v>
      </c>
    </row>
    <row r="481" spans="1:16" x14ac:dyDescent="0.25">
      <c r="A481" s="1" t="s">
        <v>3013</v>
      </c>
      <c r="B481" s="2">
        <v>682477275</v>
      </c>
      <c r="C481" s="2" t="s">
        <v>82</v>
      </c>
      <c r="D481" s="4">
        <v>16947</v>
      </c>
      <c r="E481" s="1" t="s">
        <v>1094</v>
      </c>
      <c r="F481" s="1" t="s">
        <v>561</v>
      </c>
      <c r="G481" s="1" t="s">
        <v>2773</v>
      </c>
      <c r="H481" s="1" t="s">
        <v>3014</v>
      </c>
      <c r="I481" s="1">
        <v>333090.75857777998</v>
      </c>
      <c r="J481" s="1" t="s">
        <v>3015</v>
      </c>
      <c r="K481" t="str">
        <f>VLOOKUP(Table1[[#This Row],[Customer_id]],Table4[],5,FALSE)</f>
        <v>Current</v>
      </c>
      <c r="L481" s="1" t="str">
        <f>VLOOKUP(Table1[[#This Row],[Customer_id]],Table4[],7,FALSE)</f>
        <v>90398,5332</v>
      </c>
      <c r="M481" s="1" t="str">
        <f>VLOOKUP(Table1[[#This Row],[Customer_id]],Table2[],4,FALSE)</f>
        <v>N721798,22</v>
      </c>
      <c r="N481" s="1" t="str">
        <f>INDEX(Table3[Transaction type],MATCH(Table1[[#This Row],[Account Number]],Table3[Account Number],0))</f>
        <v>Loan Payment</v>
      </c>
      <c r="O481" s="20">
        <f>INDEX(Table3[Date_of_transaction],MATCH(Table1[[#This Row],[Account Number]],Table3[Account Number],0))</f>
        <v>44410</v>
      </c>
      <c r="P481" s="19" t="str">
        <f>INDEX(Table3[Transaction Medium],MATCH(Table1[[#This Row],[Account Number]],Table3[Account Number],0))</f>
        <v>Mobile</v>
      </c>
    </row>
    <row r="482" spans="1:16" x14ac:dyDescent="0.25">
      <c r="A482" s="1" t="s">
        <v>5623</v>
      </c>
      <c r="B482" s="2">
        <v>970852604</v>
      </c>
      <c r="C482" s="2" t="s">
        <v>87</v>
      </c>
      <c r="D482" s="4">
        <v>16581.75</v>
      </c>
      <c r="E482" s="1" t="s">
        <v>1094</v>
      </c>
      <c r="F482" s="1" t="s">
        <v>1576</v>
      </c>
      <c r="G482" s="1" t="s">
        <v>4074</v>
      </c>
      <c r="H482" s="1" t="s">
        <v>5624</v>
      </c>
      <c r="I482" s="1">
        <v>222474.60603647999</v>
      </c>
      <c r="J482" s="1" t="s">
        <v>5625</v>
      </c>
      <c r="K482" t="str">
        <f>VLOOKUP(Table1[[#This Row],[Customer_id]],Table4[],5,FALSE)</f>
        <v>Current</v>
      </c>
      <c r="L482" s="1" t="str">
        <f>VLOOKUP(Table1[[#This Row],[Customer_id]],Table4[],7,FALSE)</f>
        <v>64108,746</v>
      </c>
      <c r="M482" s="1" t="e">
        <f>VLOOKUP(Table1[[#This Row],[Customer_id]],Table2[],4,FALSE)</f>
        <v>#N/A</v>
      </c>
      <c r="N482" s="1" t="str">
        <f>INDEX(Table3[Transaction type],MATCH(Table1[[#This Row],[Account Number]],Table3[Account Number],0))</f>
        <v>Cash Withdrawal</v>
      </c>
      <c r="O482" s="20">
        <f>INDEX(Table3[Date_of_transaction],MATCH(Table1[[#This Row],[Account Number]],Table3[Account Number],0))</f>
        <v>44368</v>
      </c>
      <c r="P482" s="19" t="str">
        <f>INDEX(Table3[Transaction Medium],MATCH(Table1[[#This Row],[Account Number]],Table3[Account Number],0))</f>
        <v>ATM</v>
      </c>
    </row>
    <row r="483" spans="1:16" x14ac:dyDescent="0.25">
      <c r="A483" s="1" t="s">
        <v>4182</v>
      </c>
      <c r="B483" s="2">
        <v>901360013</v>
      </c>
      <c r="C483" s="2" t="s">
        <v>606</v>
      </c>
      <c r="D483" s="4">
        <v>23886.75</v>
      </c>
      <c r="E483" s="1" t="s">
        <v>1094</v>
      </c>
      <c r="F483" s="1" t="s">
        <v>310</v>
      </c>
      <c r="G483" s="1" t="s">
        <v>4062</v>
      </c>
      <c r="H483" s="1" t="s">
        <v>4183</v>
      </c>
      <c r="I483" s="1">
        <v>231573.14482752001</v>
      </c>
      <c r="J483" s="1" t="s">
        <v>2300</v>
      </c>
      <c r="K483" t="str">
        <f>VLOOKUP(Table1[[#This Row],[Customer_id]],Table4[],5,FALSE)</f>
        <v>Savings</v>
      </c>
      <c r="L483" s="1" t="str">
        <f>VLOOKUP(Table1[[#This Row],[Customer_id]],Table4[],7,FALSE)</f>
        <v>245119,056</v>
      </c>
      <c r="M483" s="1" t="e">
        <f>VLOOKUP(Table1[[#This Row],[Customer_id]],Table2[],4,FALSE)</f>
        <v>#N/A</v>
      </c>
      <c r="N483" s="1" t="str">
        <f>INDEX(Table3[Transaction type],MATCH(Table1[[#This Row],[Account Number]],Table3[Account Number],0))</f>
        <v>Online Payment</v>
      </c>
      <c r="O483" s="20">
        <f>INDEX(Table3[Date_of_transaction],MATCH(Table1[[#This Row],[Account Number]],Table3[Account Number],0))</f>
        <v>44210</v>
      </c>
      <c r="P483" s="19" t="str">
        <f>INDEX(Table3[Transaction Medium],MATCH(Table1[[#This Row],[Account Number]],Table3[Account Number],0))</f>
        <v>Card</v>
      </c>
    </row>
    <row r="484" spans="1:16" x14ac:dyDescent="0.25">
      <c r="A484" s="1" t="s">
        <v>4182</v>
      </c>
      <c r="B484" s="2">
        <v>635748642</v>
      </c>
      <c r="C484" s="2" t="s">
        <v>38</v>
      </c>
      <c r="D484" s="4">
        <v>21330</v>
      </c>
      <c r="E484" s="1" t="s">
        <v>12</v>
      </c>
      <c r="F484" s="1" t="s">
        <v>399</v>
      </c>
      <c r="G484" s="1" t="s">
        <v>4112</v>
      </c>
      <c r="H484" s="1" t="s">
        <v>5972</v>
      </c>
      <c r="I484" s="1">
        <v>284601.26231399999</v>
      </c>
      <c r="J484" s="1" t="s">
        <v>5973</v>
      </c>
      <c r="K484" t="str">
        <f>VLOOKUP(Table1[[#This Row],[Customer_id]],Table4[],5,FALSE)</f>
        <v>Savings</v>
      </c>
      <c r="L484" s="1" t="str">
        <f>VLOOKUP(Table1[[#This Row],[Customer_id]],Table4[],7,FALSE)</f>
        <v>245119,056</v>
      </c>
      <c r="M484" s="1" t="e">
        <f>VLOOKUP(Table1[[#This Row],[Customer_id]],Table2[],4,FALSE)</f>
        <v>#N/A</v>
      </c>
      <c r="N484" s="1" t="str">
        <f>INDEX(Table3[Transaction type],MATCH(Table1[[#This Row],[Account Number]],Table3[Account Number],0))</f>
        <v>Money Deposit</v>
      </c>
      <c r="O484" s="20">
        <f>INDEX(Table3[Date_of_transaction],MATCH(Table1[[#This Row],[Account Number]],Table3[Account Number],0))</f>
        <v>44375</v>
      </c>
      <c r="P484" s="19" t="str">
        <f>INDEX(Table3[Transaction Medium],MATCH(Table1[[#This Row],[Account Number]],Table3[Account Number],0))</f>
        <v>Bank</v>
      </c>
    </row>
    <row r="485" spans="1:16" x14ac:dyDescent="0.25">
      <c r="A485" s="1" t="s">
        <v>8221</v>
      </c>
      <c r="B485" s="2">
        <v>227761274</v>
      </c>
      <c r="C485" s="2" t="s">
        <v>154</v>
      </c>
      <c r="D485" s="4">
        <v>29730.75</v>
      </c>
      <c r="E485" s="1" t="s">
        <v>12</v>
      </c>
      <c r="F485" s="1" t="s">
        <v>475</v>
      </c>
      <c r="G485" s="1" t="s">
        <v>3331</v>
      </c>
      <c r="H485" s="1" t="s">
        <v>8222</v>
      </c>
      <c r="I485" s="1">
        <v>571703.24989680003</v>
      </c>
      <c r="J485" s="1" t="s">
        <v>8223</v>
      </c>
      <c r="K485" t="str">
        <f>VLOOKUP(Table1[[#This Row],[Customer_id]],Table4[],5,FALSE)</f>
        <v>Domiciliary</v>
      </c>
      <c r="L485" s="1" t="str">
        <f>VLOOKUP(Table1[[#This Row],[Customer_id]],Table4[],7,FALSE)</f>
        <v>37071,936</v>
      </c>
      <c r="M485" s="1" t="e">
        <f>VLOOKUP(Table1[[#This Row],[Customer_id]],Table2[],4,FALSE)</f>
        <v>#N/A</v>
      </c>
      <c r="N485" s="1" t="str">
        <f>INDEX(Table3[Transaction type],MATCH(Table1[[#This Row],[Account Number]],Table3[Account Number],0))</f>
        <v>Checks</v>
      </c>
      <c r="O485" s="20">
        <f>INDEX(Table3[Date_of_transaction],MATCH(Table1[[#This Row],[Account Number]],Table3[Account Number],0))</f>
        <v>44222</v>
      </c>
      <c r="P485" s="19" t="str">
        <f>INDEX(Table3[Transaction Medium],MATCH(Table1[[#This Row],[Account Number]],Table3[Account Number],0))</f>
        <v>Informal Services</v>
      </c>
    </row>
    <row r="486" spans="1:16" x14ac:dyDescent="0.25">
      <c r="A486" s="1" t="s">
        <v>6612</v>
      </c>
      <c r="B486" s="2">
        <v>303021938</v>
      </c>
      <c r="C486" s="2" t="s">
        <v>203</v>
      </c>
      <c r="D486" s="4">
        <v>27539.25</v>
      </c>
      <c r="E486" s="1" t="s">
        <v>12</v>
      </c>
      <c r="F486" s="1" t="s">
        <v>181</v>
      </c>
      <c r="G486" s="1" t="s">
        <v>4070</v>
      </c>
      <c r="H486" s="1" t="s">
        <v>6613</v>
      </c>
      <c r="I486" s="1">
        <v>110734.3590808</v>
      </c>
      <c r="J486" s="1" t="s">
        <v>6614</v>
      </c>
      <c r="K486" t="str">
        <f>VLOOKUP(Table1[[#This Row],[Customer_id]],Table4[],5,FALSE)</f>
        <v>Domiciliary</v>
      </c>
      <c r="L486" s="1" t="str">
        <f>VLOOKUP(Table1[[#This Row],[Customer_id]],Table4[],7,FALSE)</f>
        <v>53882,64</v>
      </c>
      <c r="M486" s="1" t="e">
        <f>VLOOKUP(Table1[[#This Row],[Customer_id]],Table2[],4,FALSE)</f>
        <v>#N/A</v>
      </c>
      <c r="N486" s="1" t="str">
        <f>INDEX(Table3[Transaction type],MATCH(Table1[[#This Row],[Account Number]],Table3[Account Number],0))</f>
        <v>Cash Withdrawal</v>
      </c>
      <c r="O486" s="20">
        <f>INDEX(Table3[Date_of_transaction],MATCH(Table1[[#This Row],[Account Number]],Table3[Account Number],0))</f>
        <v>44342</v>
      </c>
      <c r="P486" s="19" t="str">
        <f>INDEX(Table3[Transaction Medium],MATCH(Table1[[#This Row],[Account Number]],Table3[Account Number],0))</f>
        <v>ATM</v>
      </c>
    </row>
    <row r="487" spans="1:16" x14ac:dyDescent="0.25">
      <c r="A487" s="1" t="s">
        <v>1545</v>
      </c>
      <c r="B487" s="2">
        <v>351782665</v>
      </c>
      <c r="C487" s="2" t="s">
        <v>240</v>
      </c>
      <c r="D487" s="4">
        <v>22060.5</v>
      </c>
      <c r="E487" s="1" t="s">
        <v>1094</v>
      </c>
      <c r="F487" s="1" t="s">
        <v>471</v>
      </c>
      <c r="G487" s="1" t="s">
        <v>14</v>
      </c>
      <c r="H487" s="1" t="s">
        <v>1546</v>
      </c>
      <c r="I487" s="1">
        <v>78083.957128320006</v>
      </c>
      <c r="J487" s="1" t="s">
        <v>1547</v>
      </c>
      <c r="K487" t="str">
        <f>VLOOKUP(Table1[[#This Row],[Customer_id]],Table4[],5,FALSE)</f>
        <v>Corporate</v>
      </c>
      <c r="L487" s="1" t="str">
        <f>VLOOKUP(Table1[[#This Row],[Customer_id]],Table4[],7,FALSE)</f>
        <v>106736,3874</v>
      </c>
      <c r="M487" s="1" t="e">
        <f>VLOOKUP(Table1[[#This Row],[Customer_id]],Table2[],4,FALSE)</f>
        <v>#N/A</v>
      </c>
      <c r="N487" s="1" t="str">
        <f>INDEX(Table3[Transaction type],MATCH(Table1[[#This Row],[Account Number]],Table3[Account Number],0))</f>
        <v>Money Deposit</v>
      </c>
      <c r="O487" s="20">
        <f>INDEX(Table3[Date_of_transaction],MATCH(Table1[[#This Row],[Account Number]],Table3[Account Number],0))</f>
        <v>44433</v>
      </c>
      <c r="P487" s="19" t="str">
        <f>INDEX(Table3[Transaction Medium],MATCH(Table1[[#This Row],[Account Number]],Table3[Account Number],0))</f>
        <v>Bank</v>
      </c>
    </row>
    <row r="488" spans="1:16" x14ac:dyDescent="0.25">
      <c r="A488" s="1" t="s">
        <v>586</v>
      </c>
      <c r="B488" s="2">
        <v>707316410</v>
      </c>
      <c r="C488" s="2" t="s">
        <v>240</v>
      </c>
      <c r="D488" s="4">
        <v>22060.5</v>
      </c>
      <c r="E488" s="1" t="s">
        <v>12</v>
      </c>
      <c r="F488" s="1" t="s">
        <v>587</v>
      </c>
      <c r="G488" s="1" t="s">
        <v>14</v>
      </c>
      <c r="H488" s="1" t="s">
        <v>588</v>
      </c>
      <c r="I488" s="1">
        <v>837428.49561600003</v>
      </c>
      <c r="J488" s="1" t="s">
        <v>589</v>
      </c>
      <c r="K488" t="str">
        <f>VLOOKUP(Table1[[#This Row],[Customer_id]],Table4[],5,FALSE)</f>
        <v>Savings</v>
      </c>
      <c r="L488" s="1" t="str">
        <f>VLOOKUP(Table1[[#This Row],[Customer_id]],Table4[],7,FALSE)</f>
        <v>30532,88</v>
      </c>
      <c r="M488" s="1" t="e">
        <f>VLOOKUP(Table1[[#This Row],[Customer_id]],Table2[],4,FALSE)</f>
        <v>#N/A</v>
      </c>
      <c r="N488" s="1" t="str">
        <f>INDEX(Table3[Transaction type],MATCH(Table1[[#This Row],[Account Number]],Table3[Account Number],0))</f>
        <v>Online Payment</v>
      </c>
      <c r="O488" s="20">
        <f>INDEX(Table3[Date_of_transaction],MATCH(Table1[[#This Row],[Account Number]],Table3[Account Number],0))</f>
        <v>44345</v>
      </c>
      <c r="P488" s="19" t="str">
        <f>INDEX(Table3[Transaction Medium],MATCH(Table1[[#This Row],[Account Number]],Table3[Account Number],0))</f>
        <v>Mobile</v>
      </c>
    </row>
    <row r="489" spans="1:16" x14ac:dyDescent="0.25">
      <c r="A489" s="1" t="s">
        <v>2464</v>
      </c>
      <c r="B489" s="2">
        <v>572282309</v>
      </c>
      <c r="C489" s="2" t="s">
        <v>221</v>
      </c>
      <c r="D489" s="4">
        <v>33748.5</v>
      </c>
      <c r="E489" s="1" t="s">
        <v>12</v>
      </c>
      <c r="F489" s="1" t="s">
        <v>665</v>
      </c>
      <c r="G489" s="1" t="s">
        <v>1964</v>
      </c>
      <c r="H489" s="1" t="s">
        <v>2465</v>
      </c>
      <c r="I489" s="1">
        <v>51589.186739999997</v>
      </c>
      <c r="J489" s="1" t="s">
        <v>2466</v>
      </c>
      <c r="K489" t="str">
        <f>VLOOKUP(Table1[[#This Row],[Customer_id]],Table4[],5,FALSE)</f>
        <v>Domiciliary</v>
      </c>
      <c r="L489" s="1" t="str">
        <f>VLOOKUP(Table1[[#This Row],[Customer_id]],Table4[],7,FALSE)</f>
        <v>215081,6976</v>
      </c>
      <c r="M489" s="1" t="e">
        <f>VLOOKUP(Table1[[#This Row],[Customer_id]],Table2[],4,FALSE)</f>
        <v>#N/A</v>
      </c>
      <c r="N489" s="1" t="str">
        <f>INDEX(Table3[Transaction type],MATCH(Table1[[#This Row],[Account Number]],Table3[Account Number],0))</f>
        <v>Money Deposit</v>
      </c>
      <c r="O489" s="20">
        <f>INDEX(Table3[Date_of_transaction],MATCH(Table1[[#This Row],[Account Number]],Table3[Account Number],0))</f>
        <v>44560</v>
      </c>
      <c r="P489" s="19" t="str">
        <f>INDEX(Table3[Transaction Medium],MATCH(Table1[[#This Row],[Account Number]],Table3[Account Number],0))</f>
        <v>Bank</v>
      </c>
    </row>
    <row r="490" spans="1:16" x14ac:dyDescent="0.25">
      <c r="A490" s="1" t="s">
        <v>5834</v>
      </c>
      <c r="B490" s="2">
        <v>173399961</v>
      </c>
      <c r="C490" s="2" t="s">
        <v>28</v>
      </c>
      <c r="D490" s="4">
        <v>32652.75</v>
      </c>
      <c r="E490" s="1" t="s">
        <v>1094</v>
      </c>
      <c r="F490" s="1" t="s">
        <v>1336</v>
      </c>
      <c r="G490" s="1" t="s">
        <v>4105</v>
      </c>
      <c r="H490" s="1" t="s">
        <v>5835</v>
      </c>
      <c r="I490" s="1">
        <v>98023.7776896</v>
      </c>
      <c r="J490" s="1" t="s">
        <v>5836</v>
      </c>
      <c r="K490" t="str">
        <f>VLOOKUP(Table1[[#This Row],[Customer_id]],Table4[],5,FALSE)</f>
        <v>Joint</v>
      </c>
      <c r="L490" s="1" t="str">
        <f>VLOOKUP(Table1[[#This Row],[Customer_id]],Table4[],7,FALSE)</f>
        <v>137103,4566</v>
      </c>
      <c r="M490" s="1" t="e">
        <f>VLOOKUP(Table1[[#This Row],[Customer_id]],Table2[],4,FALSE)</f>
        <v>#N/A</v>
      </c>
      <c r="N490" s="1" t="str">
        <f>INDEX(Table3[Transaction type],MATCH(Table1[[#This Row],[Account Number]],Table3[Account Number],0))</f>
        <v>Money Transfer</v>
      </c>
      <c r="O490" s="20">
        <f>INDEX(Table3[Date_of_transaction],MATCH(Table1[[#This Row],[Account Number]],Table3[Account Number],0))</f>
        <v>44533</v>
      </c>
      <c r="P490" s="19" t="str">
        <f>INDEX(Table3[Transaction Medium],MATCH(Table1[[#This Row],[Account Number]],Table3[Account Number],0))</f>
        <v>Bank</v>
      </c>
    </row>
    <row r="491" spans="1:16" x14ac:dyDescent="0.25">
      <c r="A491" s="1" t="s">
        <v>6249</v>
      </c>
      <c r="B491" s="2">
        <v>27988702</v>
      </c>
      <c r="C491" s="2" t="s">
        <v>180</v>
      </c>
      <c r="D491" s="4">
        <v>35940</v>
      </c>
      <c r="E491" s="1" t="s">
        <v>12</v>
      </c>
      <c r="F491" s="1" t="s">
        <v>426</v>
      </c>
      <c r="G491" s="1" t="s">
        <v>4066</v>
      </c>
      <c r="H491" s="1" t="s">
        <v>6250</v>
      </c>
      <c r="I491" s="1">
        <v>279191.43482079997</v>
      </c>
      <c r="J491" s="1" t="s">
        <v>6251</v>
      </c>
      <c r="K491" t="str">
        <f>VLOOKUP(Table1[[#This Row],[Customer_id]],Table4[],5,FALSE)</f>
        <v>Current</v>
      </c>
      <c r="L491" s="1" t="str">
        <f>VLOOKUP(Table1[[#This Row],[Customer_id]],Table4[],7,FALSE)</f>
        <v>32983,2747</v>
      </c>
      <c r="M491" s="1" t="e">
        <f>VLOOKUP(Table1[[#This Row],[Customer_id]],Table2[],4,FALSE)</f>
        <v>#N/A</v>
      </c>
      <c r="N491" s="1" t="str">
        <f>INDEX(Table3[Transaction type],MATCH(Table1[[#This Row],[Account Number]],Table3[Account Number],0))</f>
        <v>Cash Withdrawal</v>
      </c>
      <c r="O491" s="20">
        <f>INDEX(Table3[Date_of_transaction],MATCH(Table1[[#This Row],[Account Number]],Table3[Account Number],0))</f>
        <v>44599</v>
      </c>
      <c r="P491" s="19" t="str">
        <f>INDEX(Table3[Transaction Medium],MATCH(Table1[[#This Row],[Account Number]],Table3[Account Number],0))</f>
        <v>POS</v>
      </c>
    </row>
    <row r="492" spans="1:16" x14ac:dyDescent="0.25">
      <c r="A492" s="1" t="s">
        <v>3888</v>
      </c>
      <c r="B492" s="2">
        <v>759284715</v>
      </c>
      <c r="C492" s="2" t="s">
        <v>87</v>
      </c>
      <c r="D492" s="4">
        <v>16581.75</v>
      </c>
      <c r="E492" s="1" t="s">
        <v>1094</v>
      </c>
      <c r="F492" s="1" t="s">
        <v>569</v>
      </c>
      <c r="G492" s="1" t="s">
        <v>3820</v>
      </c>
      <c r="H492" s="1" t="s">
        <v>3889</v>
      </c>
      <c r="I492" s="1">
        <v>574097.65874999994</v>
      </c>
      <c r="J492" s="1" t="s">
        <v>3890</v>
      </c>
      <c r="K492" t="str">
        <f>VLOOKUP(Table1[[#This Row],[Customer_id]],Table4[],5,FALSE)</f>
        <v>Savings</v>
      </c>
      <c r="L492" s="1" t="str">
        <f>VLOOKUP(Table1[[#This Row],[Customer_id]],Table4[],7,FALSE)</f>
        <v>147230,1668</v>
      </c>
      <c r="M492" s="1" t="str">
        <f>VLOOKUP(Table1[[#This Row],[Customer_id]],Table2[],4,FALSE)</f>
        <v>N4314616368</v>
      </c>
      <c r="N492" s="1" t="str">
        <f>INDEX(Table3[Transaction type],MATCH(Table1[[#This Row],[Account Number]],Table3[Account Number],0))</f>
        <v>Loan Payment</v>
      </c>
      <c r="O492" s="20">
        <f>INDEX(Table3[Date_of_transaction],MATCH(Table1[[#This Row],[Account Number]],Table3[Account Number],0))</f>
        <v>44640</v>
      </c>
      <c r="P492" s="19" t="str">
        <f>INDEX(Table3[Transaction Medium],MATCH(Table1[[#This Row],[Account Number]],Table3[Account Number],0))</f>
        <v>ACH</v>
      </c>
    </row>
    <row r="493" spans="1:16" x14ac:dyDescent="0.25">
      <c r="A493" s="1" t="s">
        <v>3258</v>
      </c>
      <c r="B493" s="2">
        <v>254387170</v>
      </c>
      <c r="C493" s="2" t="s">
        <v>114</v>
      </c>
      <c r="D493" s="4">
        <v>20599.5</v>
      </c>
      <c r="E493" s="1" t="s">
        <v>1094</v>
      </c>
      <c r="F493" s="1" t="s">
        <v>909</v>
      </c>
      <c r="G493" s="1" t="s">
        <v>3058</v>
      </c>
      <c r="H493" s="1" t="s">
        <v>3259</v>
      </c>
      <c r="I493" s="1">
        <v>1053435.8469623399</v>
      </c>
      <c r="J493" s="1" t="s">
        <v>3260</v>
      </c>
      <c r="K493" t="str">
        <f>VLOOKUP(Table1[[#This Row],[Customer_id]],Table4[],5,FALSE)</f>
        <v>Domiciliary</v>
      </c>
      <c r="L493" s="1" t="str">
        <f>VLOOKUP(Table1[[#This Row],[Customer_id]],Table4[],7,FALSE)</f>
        <v>156565,4796</v>
      </c>
      <c r="M493" s="1" t="e">
        <f>VLOOKUP(Table1[[#This Row],[Customer_id]],Table2[],4,FALSE)</f>
        <v>#N/A</v>
      </c>
      <c r="N493" s="1" t="str">
        <f>INDEX(Table3[Transaction type],MATCH(Table1[[#This Row],[Account Number]],Table3[Account Number],0))</f>
        <v>Cash Withdrawal</v>
      </c>
      <c r="O493" s="20">
        <f>INDEX(Table3[Date_of_transaction],MATCH(Table1[[#This Row],[Account Number]],Table3[Account Number],0))</f>
        <v>44570</v>
      </c>
      <c r="P493" s="19" t="str">
        <f>INDEX(Table3[Transaction Medium],MATCH(Table1[[#This Row],[Account Number]],Table3[Account Number],0))</f>
        <v>Bank</v>
      </c>
    </row>
    <row r="494" spans="1:16" x14ac:dyDescent="0.25">
      <c r="A494" s="1" t="s">
        <v>6883</v>
      </c>
      <c r="B494" s="2">
        <v>75345218</v>
      </c>
      <c r="C494" s="2" t="s">
        <v>573</v>
      </c>
      <c r="D494" s="4">
        <v>26808.75</v>
      </c>
      <c r="E494" s="1" t="s">
        <v>12</v>
      </c>
      <c r="F494" s="1" t="s">
        <v>731</v>
      </c>
      <c r="G494" s="1" t="s">
        <v>4062</v>
      </c>
      <c r="H494" s="1" t="s">
        <v>6884</v>
      </c>
      <c r="I494" s="1">
        <v>123690.32832</v>
      </c>
      <c r="J494" s="1" t="s">
        <v>6885</v>
      </c>
      <c r="K494" t="str">
        <f>VLOOKUP(Table1[[#This Row],[Customer_id]],Table4[],5,FALSE)</f>
        <v>Domiciliary</v>
      </c>
      <c r="L494" s="1" t="str">
        <f>VLOOKUP(Table1[[#This Row],[Customer_id]],Table4[],7,FALSE)</f>
        <v>44804,418</v>
      </c>
      <c r="M494" s="1" t="e">
        <f>VLOOKUP(Table1[[#This Row],[Customer_id]],Table2[],4,FALSE)</f>
        <v>#N/A</v>
      </c>
      <c r="N494" s="1" t="str">
        <f>INDEX(Table3[Transaction type],MATCH(Table1[[#This Row],[Account Number]],Table3[Account Number],0))</f>
        <v>Checks</v>
      </c>
      <c r="O494" s="20">
        <f>INDEX(Table3[Date_of_transaction],MATCH(Table1[[#This Row],[Account Number]],Table3[Account Number],0))</f>
        <v>44458</v>
      </c>
      <c r="P494" s="19" t="str">
        <f>INDEX(Table3[Transaction Medium],MATCH(Table1[[#This Row],[Account Number]],Table3[Account Number],0))</f>
        <v>Informal Services</v>
      </c>
    </row>
    <row r="495" spans="1:16" x14ac:dyDescent="0.25">
      <c r="A495" s="1" t="s">
        <v>7373</v>
      </c>
      <c r="B495" s="2">
        <v>354583177</v>
      </c>
      <c r="C495" s="2" t="s">
        <v>434</v>
      </c>
      <c r="D495" s="4">
        <v>28269.75</v>
      </c>
      <c r="E495" s="1" t="s">
        <v>12</v>
      </c>
      <c r="F495" s="1" t="s">
        <v>1789</v>
      </c>
      <c r="G495" s="1" t="s">
        <v>4058</v>
      </c>
      <c r="H495" s="1" t="s">
        <v>7374</v>
      </c>
      <c r="I495" s="1">
        <v>1371926.93745744</v>
      </c>
      <c r="J495" s="1" t="s">
        <v>7375</v>
      </c>
      <c r="K495" t="str">
        <f>VLOOKUP(Table1[[#This Row],[Customer_id]],Table4[],5,FALSE)</f>
        <v>Corporate</v>
      </c>
      <c r="L495" s="1" t="str">
        <f>VLOOKUP(Table1[[#This Row],[Customer_id]],Table4[],7,FALSE)</f>
        <v>370515,1632</v>
      </c>
      <c r="M495" s="1" t="e">
        <f>VLOOKUP(Table1[[#This Row],[Customer_id]],Table2[],4,FALSE)</f>
        <v>#N/A</v>
      </c>
      <c r="N495" s="1" t="str">
        <f>INDEX(Table3[Transaction type],MATCH(Table1[[#This Row],[Account Number]],Table3[Account Number],0))</f>
        <v>Online Payment</v>
      </c>
      <c r="O495" s="20">
        <f>INDEX(Table3[Date_of_transaction],MATCH(Table1[[#This Row],[Account Number]],Table3[Account Number],0))</f>
        <v>44556</v>
      </c>
      <c r="P495" s="19" t="str">
        <f>INDEX(Table3[Transaction Medium],MATCH(Table1[[#This Row],[Account Number]],Table3[Account Number],0))</f>
        <v>Card</v>
      </c>
    </row>
    <row r="496" spans="1:16" x14ac:dyDescent="0.25">
      <c r="A496" s="1" t="s">
        <v>2836</v>
      </c>
      <c r="B496" s="2">
        <v>296971198</v>
      </c>
      <c r="C496" s="2" t="s">
        <v>38</v>
      </c>
      <c r="D496" s="4">
        <v>21330</v>
      </c>
      <c r="E496" s="1" t="s">
        <v>1094</v>
      </c>
      <c r="F496" s="1" t="s">
        <v>130</v>
      </c>
      <c r="G496" s="1" t="s">
        <v>2773</v>
      </c>
      <c r="H496" s="1" t="s">
        <v>2837</v>
      </c>
      <c r="I496" s="1">
        <v>424009.98039113998</v>
      </c>
      <c r="J496" s="1" t="s">
        <v>2838</v>
      </c>
      <c r="K496" t="str">
        <f>VLOOKUP(Table1[[#This Row],[Customer_id]],Table4[],5,FALSE)</f>
        <v>Joint</v>
      </c>
      <c r="L496" s="1" t="str">
        <f>VLOOKUP(Table1[[#This Row],[Customer_id]],Table4[],7,FALSE)</f>
        <v>65256,6856</v>
      </c>
      <c r="M496" s="1" t="e">
        <f>VLOOKUP(Table1[[#This Row],[Customer_id]],Table2[],4,FALSE)</f>
        <v>#N/A</v>
      </c>
      <c r="N496" s="1" t="str">
        <f>INDEX(Table3[Transaction type],MATCH(Table1[[#This Row],[Account Number]],Table3[Account Number],0))</f>
        <v>Online Payment</v>
      </c>
      <c r="O496" s="20">
        <f>INDEX(Table3[Date_of_transaction],MATCH(Table1[[#This Row],[Account Number]],Table3[Account Number],0))</f>
        <v>44417</v>
      </c>
      <c r="P496" s="19" t="str">
        <f>INDEX(Table3[Transaction Medium],MATCH(Table1[[#This Row],[Account Number]],Table3[Account Number],0))</f>
        <v>Internet Banking</v>
      </c>
    </row>
    <row r="497" spans="1:16" x14ac:dyDescent="0.25">
      <c r="A497" s="1" t="s">
        <v>272</v>
      </c>
      <c r="B497" s="2">
        <v>788671678</v>
      </c>
      <c r="C497" s="2" t="s">
        <v>273</v>
      </c>
      <c r="D497" s="4">
        <v>20964.75</v>
      </c>
      <c r="E497" s="1" t="s">
        <v>12</v>
      </c>
      <c r="F497" s="1" t="s">
        <v>274</v>
      </c>
      <c r="G497" s="1" t="s">
        <v>14</v>
      </c>
      <c r="H497" s="1" t="s">
        <v>275</v>
      </c>
      <c r="I497" s="1">
        <v>225570.79216583999</v>
      </c>
      <c r="J497" s="1" t="s">
        <v>276</v>
      </c>
      <c r="K497" t="str">
        <f>VLOOKUP(Table1[[#This Row],[Customer_id]],Table4[],5,FALSE)</f>
        <v>Joint</v>
      </c>
      <c r="L497" s="1" t="str">
        <f>VLOOKUP(Table1[[#This Row],[Customer_id]],Table4[],7,FALSE)</f>
        <v>336871,5675</v>
      </c>
      <c r="M497" s="1" t="e">
        <f>VLOOKUP(Table1[[#This Row],[Customer_id]],Table2[],4,FALSE)</f>
        <v>#N/A</v>
      </c>
      <c r="N497" s="1" t="str">
        <f>INDEX(Table3[Transaction type],MATCH(Table1[[#This Row],[Account Number]],Table3[Account Number],0))</f>
        <v>Money Transfer</v>
      </c>
      <c r="O497" s="20">
        <f>INDEX(Table3[Date_of_transaction],MATCH(Table1[[#This Row],[Account Number]],Table3[Account Number],0))</f>
        <v>44328</v>
      </c>
      <c r="P497" s="19" t="str">
        <f>INDEX(Table3[Transaction Medium],MATCH(Table1[[#This Row],[Account Number]],Table3[Account Number],0))</f>
        <v>ATM</v>
      </c>
    </row>
    <row r="498" spans="1:16" x14ac:dyDescent="0.25">
      <c r="A498" s="1" t="s">
        <v>7157</v>
      </c>
      <c r="B498" s="2">
        <v>685989646</v>
      </c>
      <c r="C498" s="2" t="s">
        <v>38</v>
      </c>
      <c r="D498" s="4">
        <v>21330</v>
      </c>
      <c r="E498" s="1" t="s">
        <v>12</v>
      </c>
      <c r="F498" s="1" t="s">
        <v>951</v>
      </c>
      <c r="G498" s="1" t="s">
        <v>4066</v>
      </c>
      <c r="H498" s="1" t="s">
        <v>7158</v>
      </c>
      <c r="I498" s="1">
        <v>175825.30479359999</v>
      </c>
      <c r="J498" s="1" t="s">
        <v>7159</v>
      </c>
      <c r="K498" t="str">
        <f>VLOOKUP(Table1[[#This Row],[Customer_id]],Table4[],5,FALSE)</f>
        <v>Domiciliary</v>
      </c>
      <c r="L498" s="1" t="str">
        <f>VLOOKUP(Table1[[#This Row],[Customer_id]],Table4[],7,FALSE)</f>
        <v>124182,24</v>
      </c>
      <c r="M498" s="1" t="e">
        <f>VLOOKUP(Table1[[#This Row],[Customer_id]],Table2[],4,FALSE)</f>
        <v>#N/A</v>
      </c>
      <c r="N498" s="1" t="str">
        <f>INDEX(Table3[Transaction type],MATCH(Table1[[#This Row],[Account Number]],Table3[Account Number],0))</f>
        <v>Checks</v>
      </c>
      <c r="O498" s="20">
        <f>INDEX(Table3[Date_of_transaction],MATCH(Table1[[#This Row],[Account Number]],Table3[Account Number],0))</f>
        <v>44284</v>
      </c>
      <c r="P498" s="19" t="str">
        <f>INDEX(Table3[Transaction Medium],MATCH(Table1[[#This Row],[Account Number]],Table3[Account Number],0))</f>
        <v>Informal Services</v>
      </c>
    </row>
    <row r="499" spans="1:16" x14ac:dyDescent="0.25">
      <c r="A499" s="1" t="s">
        <v>4454</v>
      </c>
      <c r="B499" s="2">
        <v>844045733</v>
      </c>
      <c r="C499" s="2" t="s">
        <v>869</v>
      </c>
      <c r="D499" s="4">
        <v>17312.25</v>
      </c>
      <c r="E499" s="1" t="s">
        <v>1094</v>
      </c>
      <c r="F499" s="1" t="s">
        <v>951</v>
      </c>
      <c r="G499" s="1" t="s">
        <v>4066</v>
      </c>
      <c r="H499" s="1" t="s">
        <v>4455</v>
      </c>
      <c r="I499" s="1">
        <v>86868.647639999996</v>
      </c>
      <c r="J499" s="1" t="s">
        <v>4456</v>
      </c>
      <c r="K499" t="str">
        <f>VLOOKUP(Table1[[#This Row],[Customer_id]],Table4[],5,FALSE)</f>
        <v>Domiciliary</v>
      </c>
      <c r="L499" s="1" t="str">
        <f>VLOOKUP(Table1[[#This Row],[Customer_id]],Table4[],7,FALSE)</f>
        <v>114869,952</v>
      </c>
      <c r="M499" s="1" t="e">
        <f>VLOOKUP(Table1[[#This Row],[Customer_id]],Table2[],4,FALSE)</f>
        <v>#N/A</v>
      </c>
      <c r="N499" s="1" t="str">
        <f>INDEX(Table3[Transaction type],MATCH(Table1[[#This Row],[Account Number]],Table3[Account Number],0))</f>
        <v>Money Transfer</v>
      </c>
      <c r="O499" s="20">
        <f>INDEX(Table3[Date_of_transaction],MATCH(Table1[[#This Row],[Account Number]],Table3[Account Number],0))</f>
        <v>44272</v>
      </c>
      <c r="P499" s="19" t="str">
        <f>INDEX(Table3[Transaction Medium],MATCH(Table1[[#This Row],[Account Number]],Table3[Account Number],0))</f>
        <v>Mobile</v>
      </c>
    </row>
    <row r="500" spans="1:16" x14ac:dyDescent="0.25">
      <c r="A500" s="1" t="s">
        <v>7000</v>
      </c>
      <c r="B500" s="2">
        <v>395746493</v>
      </c>
      <c r="C500" s="2" t="s">
        <v>47</v>
      </c>
      <c r="D500" s="4">
        <v>31191.75</v>
      </c>
      <c r="E500" s="1" t="s">
        <v>12</v>
      </c>
      <c r="F500" s="1" t="s">
        <v>256</v>
      </c>
      <c r="G500" s="1" t="s">
        <v>4066</v>
      </c>
      <c r="H500" s="1" t="s">
        <v>7001</v>
      </c>
      <c r="I500" s="1">
        <v>622445.26473359996</v>
      </c>
      <c r="J500" s="1" t="s">
        <v>7002</v>
      </c>
      <c r="K500" t="str">
        <f>VLOOKUP(Table1[[#This Row],[Customer_id]],Table4[],5,FALSE)</f>
        <v>Corporate</v>
      </c>
      <c r="L500" s="1" t="str">
        <f>VLOOKUP(Table1[[#This Row],[Customer_id]],Table4[],7,FALSE)</f>
        <v>123963,048</v>
      </c>
      <c r="M500" s="1" t="e">
        <f>VLOOKUP(Table1[[#This Row],[Customer_id]],Table2[],4,FALSE)</f>
        <v>#N/A</v>
      </c>
      <c r="N500" s="1" t="str">
        <f>INDEX(Table3[Transaction type],MATCH(Table1[[#This Row],[Account Number]],Table3[Account Number],0))</f>
        <v>Money Transfer</v>
      </c>
      <c r="O500" s="20">
        <f>INDEX(Table3[Date_of_transaction],MATCH(Table1[[#This Row],[Account Number]],Table3[Account Number],0))</f>
        <v>44271</v>
      </c>
      <c r="P500" s="19" t="str">
        <f>INDEX(Table3[Transaction Medium],MATCH(Table1[[#This Row],[Account Number]],Table3[Account Number],0))</f>
        <v>Internet Banking</v>
      </c>
    </row>
    <row r="501" spans="1:16" x14ac:dyDescent="0.25">
      <c r="A501" s="1" t="s">
        <v>8526</v>
      </c>
      <c r="B501" s="2">
        <v>612790558</v>
      </c>
      <c r="C501" s="2" t="s">
        <v>255</v>
      </c>
      <c r="D501" s="4">
        <v>25347.75</v>
      </c>
      <c r="E501" s="1" t="s">
        <v>12</v>
      </c>
      <c r="F501" s="1" t="s">
        <v>418</v>
      </c>
      <c r="G501" s="1" t="s">
        <v>2773</v>
      </c>
      <c r="H501" s="1" t="s">
        <v>8527</v>
      </c>
      <c r="I501" s="1">
        <v>82390.221619200005</v>
      </c>
      <c r="J501" s="1" t="s">
        <v>8528</v>
      </c>
      <c r="K501" t="str">
        <f>VLOOKUP(Table1[[#This Row],[Customer_id]],Table4[],5,FALSE)</f>
        <v>Domiciliary</v>
      </c>
      <c r="L501" s="1" t="str">
        <f>VLOOKUP(Table1[[#This Row],[Customer_id]],Table4[],7,FALSE)</f>
        <v>330112,1187</v>
      </c>
      <c r="M501" s="1" t="e">
        <f>VLOOKUP(Table1[[#This Row],[Customer_id]],Table2[],4,FALSE)</f>
        <v>#N/A</v>
      </c>
      <c r="N501" s="1" t="str">
        <f>INDEX(Table3[Transaction type],MATCH(Table1[[#This Row],[Account Number]],Table3[Account Number],0))</f>
        <v>Money Deposit</v>
      </c>
      <c r="O501" s="20">
        <f>INDEX(Table3[Date_of_transaction],MATCH(Table1[[#This Row],[Account Number]],Table3[Account Number],0))</f>
        <v>44376</v>
      </c>
      <c r="P501" s="19" t="str">
        <f>INDEX(Table3[Transaction Medium],MATCH(Table1[[#This Row],[Account Number]],Table3[Account Number],0))</f>
        <v>Bank</v>
      </c>
    </row>
    <row r="502" spans="1:16" x14ac:dyDescent="0.25">
      <c r="A502" s="1" t="s">
        <v>7665</v>
      </c>
      <c r="B502" s="2">
        <v>698738485</v>
      </c>
      <c r="C502" s="2" t="s">
        <v>335</v>
      </c>
      <c r="D502" s="4">
        <v>19869</v>
      </c>
      <c r="E502" s="1" t="s">
        <v>12</v>
      </c>
      <c r="F502" s="1" t="s">
        <v>2211</v>
      </c>
      <c r="G502" s="1" t="s">
        <v>3058</v>
      </c>
      <c r="H502" s="1" t="s">
        <v>7666</v>
      </c>
      <c r="I502" s="1">
        <v>54675.472262399999</v>
      </c>
      <c r="J502" s="1" t="s">
        <v>7667</v>
      </c>
      <c r="K502" t="str">
        <f>VLOOKUP(Table1[[#This Row],[Customer_id]],Table4[],5,FALSE)</f>
        <v>Fixed Deposit</v>
      </c>
      <c r="L502" s="1" t="str">
        <f>VLOOKUP(Table1[[#This Row],[Customer_id]],Table4[],7,FALSE)</f>
        <v>93963,8976</v>
      </c>
      <c r="M502" s="1" t="e">
        <f>VLOOKUP(Table1[[#This Row],[Customer_id]],Table2[],4,FALSE)</f>
        <v>#N/A</v>
      </c>
      <c r="N502" s="1" t="str">
        <f>INDEX(Table3[Transaction type],MATCH(Table1[[#This Row],[Account Number]],Table3[Account Number],0))</f>
        <v>Online Payment</v>
      </c>
      <c r="O502" s="20">
        <f>INDEX(Table3[Date_of_transaction],MATCH(Table1[[#This Row],[Account Number]],Table3[Account Number],0))</f>
        <v>44651</v>
      </c>
      <c r="P502" s="19" t="str">
        <f>INDEX(Table3[Transaction Medium],MATCH(Table1[[#This Row],[Account Number]],Table3[Account Number],0))</f>
        <v>Mobile</v>
      </c>
    </row>
    <row r="503" spans="1:16" x14ac:dyDescent="0.25">
      <c r="A503" s="1" t="s">
        <v>1609</v>
      </c>
      <c r="B503" s="2">
        <v>734281991</v>
      </c>
      <c r="C503" s="2" t="s">
        <v>452</v>
      </c>
      <c r="D503" s="4">
        <v>26078.25</v>
      </c>
      <c r="E503" s="1" t="s">
        <v>1094</v>
      </c>
      <c r="F503" s="1" t="s">
        <v>1610</v>
      </c>
      <c r="G503" s="1" t="s">
        <v>14</v>
      </c>
      <c r="H503" s="1" t="s">
        <v>1611</v>
      </c>
      <c r="I503" s="1">
        <v>112847.1715008</v>
      </c>
      <c r="J503" s="1" t="s">
        <v>1612</v>
      </c>
      <c r="K503" t="str">
        <f>VLOOKUP(Table1[[#This Row],[Customer_id]],Table4[],5,FALSE)</f>
        <v>Joint</v>
      </c>
      <c r="L503" s="1" t="str">
        <f>VLOOKUP(Table1[[#This Row],[Customer_id]],Table4[],7,FALSE)</f>
        <v>141549</v>
      </c>
      <c r="M503" s="1" t="e">
        <f>VLOOKUP(Table1[[#This Row],[Customer_id]],Table2[],4,FALSE)</f>
        <v>#N/A</v>
      </c>
      <c r="N503" s="1" t="str">
        <f>INDEX(Table3[Transaction type],MATCH(Table1[[#This Row],[Account Number]],Table3[Account Number],0))</f>
        <v>Checks</v>
      </c>
      <c r="O503" s="20">
        <f>INDEX(Table3[Date_of_transaction],MATCH(Table1[[#This Row],[Account Number]],Table3[Account Number],0))</f>
        <v>44243</v>
      </c>
      <c r="P503" s="19" t="str">
        <f>INDEX(Table3[Transaction Medium],MATCH(Table1[[#This Row],[Account Number]],Table3[Account Number],0))</f>
        <v>Informal Services</v>
      </c>
    </row>
    <row r="504" spans="1:16" x14ac:dyDescent="0.25">
      <c r="A504" s="1" t="s">
        <v>4448</v>
      </c>
      <c r="B504" s="2">
        <v>109613268</v>
      </c>
      <c r="C504" s="2" t="s">
        <v>1201</v>
      </c>
      <c r="D504" s="4">
        <v>30461.25</v>
      </c>
      <c r="E504" s="1" t="s">
        <v>1094</v>
      </c>
      <c r="F504" s="1" t="s">
        <v>2211</v>
      </c>
      <c r="G504" s="1" t="s">
        <v>4088</v>
      </c>
      <c r="H504" s="1" t="s">
        <v>4449</v>
      </c>
      <c r="I504" s="1">
        <v>177980.45669250001</v>
      </c>
      <c r="J504" s="1" t="s">
        <v>4450</v>
      </c>
      <c r="K504" t="str">
        <f>VLOOKUP(Table1[[#This Row],[Customer_id]],Table4[],5,FALSE)</f>
        <v>Domiciliary</v>
      </c>
      <c r="L504" s="1" t="str">
        <f>VLOOKUP(Table1[[#This Row],[Customer_id]],Table4[],7,FALSE)</f>
        <v>149540,9955</v>
      </c>
      <c r="M504" s="1" t="e">
        <f>VLOOKUP(Table1[[#This Row],[Customer_id]],Table2[],4,FALSE)</f>
        <v>#N/A</v>
      </c>
      <c r="N504" s="1" t="str">
        <f>INDEX(Table3[Transaction type],MATCH(Table1[[#This Row],[Account Number]],Table3[Account Number],0))</f>
        <v>Money Deposit</v>
      </c>
      <c r="O504" s="20">
        <f>INDEX(Table3[Date_of_transaction],MATCH(Table1[[#This Row],[Account Number]],Table3[Account Number],0))</f>
        <v>44411</v>
      </c>
      <c r="P504" s="19" t="str">
        <f>INDEX(Table3[Transaction Medium],MATCH(Table1[[#This Row],[Account Number]],Table3[Account Number],0))</f>
        <v>Bank</v>
      </c>
    </row>
    <row r="505" spans="1:16" x14ac:dyDescent="0.25">
      <c r="A505" s="1" t="s">
        <v>3458</v>
      </c>
      <c r="B505" s="2">
        <v>781721872</v>
      </c>
      <c r="C505" s="2" t="s">
        <v>221</v>
      </c>
      <c r="D505" s="4">
        <v>33748.5</v>
      </c>
      <c r="E505" s="1" t="s">
        <v>1094</v>
      </c>
      <c r="F505" s="1" t="s">
        <v>591</v>
      </c>
      <c r="G505" s="1" t="s">
        <v>3331</v>
      </c>
      <c r="H505" s="1" t="s">
        <v>3459</v>
      </c>
      <c r="I505" s="1">
        <v>141072.28310070001</v>
      </c>
      <c r="J505" s="1" t="s">
        <v>3460</v>
      </c>
      <c r="K505" t="str">
        <f>VLOOKUP(Table1[[#This Row],[Customer_id]],Table4[],5,FALSE)</f>
        <v>Current</v>
      </c>
      <c r="L505" s="1" t="str">
        <f>VLOOKUP(Table1[[#This Row],[Customer_id]],Table4[],7,FALSE)</f>
        <v>212433,2351</v>
      </c>
      <c r="M505" s="1" t="e">
        <f>VLOOKUP(Table1[[#This Row],[Customer_id]],Table2[],4,FALSE)</f>
        <v>#N/A</v>
      </c>
      <c r="N505" s="1" t="str">
        <f>INDEX(Table3[Transaction type],MATCH(Table1[[#This Row],[Account Number]],Table3[Account Number],0))</f>
        <v>Money Deposit</v>
      </c>
      <c r="O505" s="20">
        <f>INDEX(Table3[Date_of_transaction],MATCH(Table1[[#This Row],[Account Number]],Table3[Account Number],0))</f>
        <v>44487</v>
      </c>
      <c r="P505" s="19" t="str">
        <f>INDEX(Table3[Transaction Medium],MATCH(Table1[[#This Row],[Account Number]],Table3[Account Number],0))</f>
        <v>Bank</v>
      </c>
    </row>
    <row r="506" spans="1:16" x14ac:dyDescent="0.25">
      <c r="A506" s="1" t="s">
        <v>727</v>
      </c>
      <c r="B506" s="2">
        <v>26306891</v>
      </c>
      <c r="C506" s="2" t="s">
        <v>203</v>
      </c>
      <c r="D506" s="4">
        <v>27539.25</v>
      </c>
      <c r="E506" s="1" t="s">
        <v>12</v>
      </c>
      <c r="F506" s="1" t="s">
        <v>487</v>
      </c>
      <c r="G506" s="1" t="s">
        <v>14</v>
      </c>
      <c r="H506" s="1" t="s">
        <v>728</v>
      </c>
      <c r="I506" s="1">
        <v>271243.12723072001</v>
      </c>
      <c r="J506" s="1" t="s">
        <v>729</v>
      </c>
      <c r="K506" t="str">
        <f>VLOOKUP(Table1[[#This Row],[Customer_id]],Table4[],5,FALSE)</f>
        <v>Corporate</v>
      </c>
      <c r="L506" s="1" t="str">
        <f>VLOOKUP(Table1[[#This Row],[Customer_id]],Table4[],7,FALSE)</f>
        <v>149251,4712</v>
      </c>
      <c r="M506" s="1" t="e">
        <f>VLOOKUP(Table1[[#This Row],[Customer_id]],Table2[],4,FALSE)</f>
        <v>#N/A</v>
      </c>
      <c r="N506" s="1" t="str">
        <f>INDEX(Table3[Transaction type],MATCH(Table1[[#This Row],[Account Number]],Table3[Account Number],0))</f>
        <v>Money Transfer</v>
      </c>
      <c r="O506" s="20">
        <f>INDEX(Table3[Date_of_transaction],MATCH(Table1[[#This Row],[Account Number]],Table3[Account Number],0))</f>
        <v>44575</v>
      </c>
      <c r="P506" s="19" t="str">
        <f>INDEX(Table3[Transaction Medium],MATCH(Table1[[#This Row],[Account Number]],Table3[Account Number],0))</f>
        <v>Mobile</v>
      </c>
    </row>
    <row r="507" spans="1:16" x14ac:dyDescent="0.25">
      <c r="A507" s="1" t="s">
        <v>4612</v>
      </c>
      <c r="B507" s="2">
        <v>15829268</v>
      </c>
      <c r="C507" s="2" t="s">
        <v>119</v>
      </c>
      <c r="D507" s="4">
        <v>24982.5</v>
      </c>
      <c r="E507" s="1" t="s">
        <v>1094</v>
      </c>
      <c r="F507" s="1" t="s">
        <v>130</v>
      </c>
      <c r="G507" s="1" t="s">
        <v>4105</v>
      </c>
      <c r="H507" s="1" t="s">
        <v>4613</v>
      </c>
      <c r="I507" s="1">
        <v>187532.5866336</v>
      </c>
      <c r="J507" s="1" t="s">
        <v>4614</v>
      </c>
      <c r="K507" t="str">
        <f>VLOOKUP(Table1[[#This Row],[Customer_id]],Table4[],5,FALSE)</f>
        <v>Domiciliary</v>
      </c>
      <c r="L507" s="1" t="str">
        <f>VLOOKUP(Table1[[#This Row],[Customer_id]],Table4[],7,FALSE)</f>
        <v>82937,8125</v>
      </c>
      <c r="M507" s="1" t="e">
        <f>VLOOKUP(Table1[[#This Row],[Customer_id]],Table2[],4,FALSE)</f>
        <v>#N/A</v>
      </c>
      <c r="N507" s="1" t="str">
        <f>INDEX(Table3[Transaction type],MATCH(Table1[[#This Row],[Account Number]],Table3[Account Number],0))</f>
        <v>Money Transfer</v>
      </c>
      <c r="O507" s="20">
        <f>INDEX(Table3[Date_of_transaction],MATCH(Table1[[#This Row],[Account Number]],Table3[Account Number],0))</f>
        <v>44461</v>
      </c>
      <c r="P507" s="19" t="str">
        <f>INDEX(Table3[Transaction Medium],MATCH(Table1[[#This Row],[Account Number]],Table3[Account Number],0))</f>
        <v>Mobile</v>
      </c>
    </row>
    <row r="508" spans="1:16" x14ac:dyDescent="0.25">
      <c r="A508" s="1" t="s">
        <v>5887</v>
      </c>
      <c r="B508" s="2">
        <v>845976453</v>
      </c>
      <c r="C508" s="2" t="s">
        <v>129</v>
      </c>
      <c r="D508" s="4">
        <v>15120.75</v>
      </c>
      <c r="E508" s="1" t="s">
        <v>12</v>
      </c>
      <c r="F508" s="1" t="s">
        <v>370</v>
      </c>
      <c r="G508" s="1" t="s">
        <v>4112</v>
      </c>
      <c r="H508" s="1" t="s">
        <v>5888</v>
      </c>
      <c r="I508" s="1">
        <v>61807.174629200003</v>
      </c>
      <c r="J508" s="1" t="s">
        <v>5889</v>
      </c>
      <c r="K508" t="str">
        <f>VLOOKUP(Table1[[#This Row],[Customer_id]],Table4[],5,FALSE)</f>
        <v>Corporate</v>
      </c>
      <c r="L508" s="1" t="str">
        <f>VLOOKUP(Table1[[#This Row],[Customer_id]],Table4[],7,FALSE)</f>
        <v>82651,2444</v>
      </c>
      <c r="M508" s="1" t="e">
        <f>VLOOKUP(Table1[[#This Row],[Customer_id]],Table2[],4,FALSE)</f>
        <v>#N/A</v>
      </c>
      <c r="N508" s="1" t="str">
        <f>INDEX(Table3[Transaction type],MATCH(Table1[[#This Row],[Account Number]],Table3[Account Number],0))</f>
        <v>Online Payment</v>
      </c>
      <c r="O508" s="20">
        <f>INDEX(Table3[Date_of_transaction],MATCH(Table1[[#This Row],[Account Number]],Table3[Account Number],0))</f>
        <v>44254</v>
      </c>
      <c r="P508" s="19" t="str">
        <f>INDEX(Table3[Transaction Medium],MATCH(Table1[[#This Row],[Account Number]],Table3[Account Number],0))</f>
        <v>Internet Banking</v>
      </c>
    </row>
    <row r="509" spans="1:16" x14ac:dyDescent="0.25">
      <c r="A509" s="1" t="s">
        <v>5062</v>
      </c>
      <c r="B509" s="2">
        <v>662030865</v>
      </c>
      <c r="C509" s="2" t="s">
        <v>217</v>
      </c>
      <c r="D509" s="4">
        <v>38496.75</v>
      </c>
      <c r="E509" s="1" t="s">
        <v>1094</v>
      </c>
      <c r="F509" s="1" t="s">
        <v>147</v>
      </c>
      <c r="G509" s="1" t="s">
        <v>4054</v>
      </c>
      <c r="H509" s="1" t="s">
        <v>5063</v>
      </c>
      <c r="I509" s="1">
        <v>845800.93712400005</v>
      </c>
      <c r="J509" s="1" t="s">
        <v>1148</v>
      </c>
      <c r="K509" t="str">
        <f>VLOOKUP(Table1[[#This Row],[Customer_id]],Table4[],5,FALSE)</f>
        <v>Joint</v>
      </c>
      <c r="L509" s="1" t="str">
        <f>VLOOKUP(Table1[[#This Row],[Customer_id]],Table4[],7,FALSE)</f>
        <v>262626</v>
      </c>
      <c r="M509" s="1" t="e">
        <f>VLOOKUP(Table1[[#This Row],[Customer_id]],Table2[],4,FALSE)</f>
        <v>#N/A</v>
      </c>
      <c r="N509" s="1" t="str">
        <f>INDEX(Table3[Transaction type],MATCH(Table1[[#This Row],[Account Number]],Table3[Account Number],0))</f>
        <v>Money Transfer</v>
      </c>
      <c r="O509" s="20">
        <f>INDEX(Table3[Date_of_transaction],MATCH(Table1[[#This Row],[Account Number]],Table3[Account Number],0))</f>
        <v>44240</v>
      </c>
      <c r="P509" s="19" t="str">
        <f>INDEX(Table3[Transaction Medium],MATCH(Table1[[#This Row],[Account Number]],Table3[Account Number],0))</f>
        <v>Mobile</v>
      </c>
    </row>
    <row r="510" spans="1:16" x14ac:dyDescent="0.25">
      <c r="A510" s="1" t="s">
        <v>8116</v>
      </c>
      <c r="B510" s="2">
        <v>467206461</v>
      </c>
      <c r="C510" s="2" t="s">
        <v>556</v>
      </c>
      <c r="D510" s="4">
        <v>27174</v>
      </c>
      <c r="E510" s="1" t="s">
        <v>12</v>
      </c>
      <c r="F510" s="1" t="s">
        <v>610</v>
      </c>
      <c r="G510" s="1" t="s">
        <v>3331</v>
      </c>
      <c r="H510" s="1" t="s">
        <v>8117</v>
      </c>
      <c r="I510" s="1">
        <v>351435.77795393998</v>
      </c>
      <c r="J510" s="1" t="s">
        <v>8118</v>
      </c>
      <c r="K510" t="str">
        <f>VLOOKUP(Table1[[#This Row],[Customer_id]],Table4[],5,FALSE)</f>
        <v>Current</v>
      </c>
      <c r="L510" s="1" t="str">
        <f>VLOOKUP(Table1[[#This Row],[Customer_id]],Table4[],7,FALSE)</f>
        <v>50756,6468</v>
      </c>
      <c r="M510" s="1" t="e">
        <f>VLOOKUP(Table1[[#This Row],[Customer_id]],Table2[],4,FALSE)</f>
        <v>#N/A</v>
      </c>
      <c r="N510" s="1" t="str">
        <f>INDEX(Table3[Transaction type],MATCH(Table1[[#This Row],[Account Number]],Table3[Account Number],0))</f>
        <v>Online Payment</v>
      </c>
      <c r="O510" s="20">
        <f>INDEX(Table3[Date_of_transaction],MATCH(Table1[[#This Row],[Account Number]],Table3[Account Number],0))</f>
        <v>44615</v>
      </c>
      <c r="P510" s="19" t="str">
        <f>INDEX(Table3[Transaction Medium],MATCH(Table1[[#This Row],[Account Number]],Table3[Account Number],0))</f>
        <v>Mobile</v>
      </c>
    </row>
    <row r="511" spans="1:16" x14ac:dyDescent="0.25">
      <c r="A511" s="1" t="s">
        <v>7029</v>
      </c>
      <c r="B511" s="2">
        <v>639381444</v>
      </c>
      <c r="C511" s="2" t="s">
        <v>189</v>
      </c>
      <c r="D511" s="4">
        <v>22425.75</v>
      </c>
      <c r="E511" s="1" t="s">
        <v>12</v>
      </c>
      <c r="F511" s="1" t="s">
        <v>39</v>
      </c>
      <c r="G511" s="1" t="s">
        <v>4066</v>
      </c>
      <c r="H511" s="1" t="s">
        <v>7030</v>
      </c>
      <c r="I511" s="1">
        <v>64460.404826400001</v>
      </c>
      <c r="J511" s="1" t="s">
        <v>7031</v>
      </c>
      <c r="K511" t="str">
        <f>VLOOKUP(Table1[[#This Row],[Customer_id]],Table4[],5,FALSE)</f>
        <v>Joint</v>
      </c>
      <c r="L511" s="1" t="str">
        <f>VLOOKUP(Table1[[#This Row],[Customer_id]],Table4[],7,FALSE)</f>
        <v>304090,8922</v>
      </c>
      <c r="M511" s="1" t="e">
        <f>VLOOKUP(Table1[[#This Row],[Customer_id]],Table2[],4,FALSE)</f>
        <v>#N/A</v>
      </c>
      <c r="N511" s="1" t="str">
        <f>INDEX(Table3[Transaction type],MATCH(Table1[[#This Row],[Account Number]],Table3[Account Number],0))</f>
        <v>Cash Withdrawal</v>
      </c>
      <c r="O511" s="20">
        <f>INDEX(Table3[Date_of_transaction],MATCH(Table1[[#This Row],[Account Number]],Table3[Account Number],0))</f>
        <v>44402</v>
      </c>
      <c r="P511" s="19" t="str">
        <f>INDEX(Table3[Transaction Medium],MATCH(Table1[[#This Row],[Account Number]],Table3[Account Number],0))</f>
        <v>Bank</v>
      </c>
    </row>
    <row r="512" spans="1:16" x14ac:dyDescent="0.25">
      <c r="A512" s="1" t="s">
        <v>3847</v>
      </c>
      <c r="B512" s="2">
        <v>978339880</v>
      </c>
      <c r="C512" s="2" t="s">
        <v>154</v>
      </c>
      <c r="D512" s="4">
        <v>29730.75</v>
      </c>
      <c r="E512" s="1" t="s">
        <v>1094</v>
      </c>
      <c r="F512" s="1" t="s">
        <v>39</v>
      </c>
      <c r="G512" s="1" t="s">
        <v>3820</v>
      </c>
      <c r="H512" s="1" t="s">
        <v>3848</v>
      </c>
      <c r="I512" s="1">
        <v>165798.07168428</v>
      </c>
      <c r="J512" s="1" t="s">
        <v>3849</v>
      </c>
      <c r="K512" t="str">
        <f>VLOOKUP(Table1[[#This Row],[Customer_id]],Table4[],5,FALSE)</f>
        <v>Current</v>
      </c>
      <c r="L512" s="1" t="str">
        <f>VLOOKUP(Table1[[#This Row],[Customer_id]],Table4[],7,FALSE)</f>
        <v>43597,4115</v>
      </c>
      <c r="M512" s="1" t="e">
        <f>VLOOKUP(Table1[[#This Row],[Customer_id]],Table2[],4,FALSE)</f>
        <v>#N/A</v>
      </c>
      <c r="N512" s="1" t="str">
        <f>INDEX(Table3[Transaction type],MATCH(Table1[[#This Row],[Account Number]],Table3[Account Number],0))</f>
        <v>Online Payment</v>
      </c>
      <c r="O512" s="20">
        <f>INDEX(Table3[Date_of_transaction],MATCH(Table1[[#This Row],[Account Number]],Table3[Account Number],0))</f>
        <v>44475</v>
      </c>
      <c r="P512" s="19" t="str">
        <f>INDEX(Table3[Transaction Medium],MATCH(Table1[[#This Row],[Account Number]],Table3[Account Number],0))</f>
        <v>Card</v>
      </c>
    </row>
    <row r="513" spans="1:16" x14ac:dyDescent="0.25">
      <c r="A513" s="1" t="s">
        <v>6375</v>
      </c>
      <c r="B513" s="2">
        <v>382278715</v>
      </c>
      <c r="C513" s="2" t="s">
        <v>143</v>
      </c>
      <c r="D513" s="4">
        <v>34479</v>
      </c>
      <c r="E513" s="1" t="s">
        <v>12</v>
      </c>
      <c r="F513" s="1" t="s">
        <v>163</v>
      </c>
      <c r="G513" s="1" t="s">
        <v>4099</v>
      </c>
      <c r="H513" s="1" t="s">
        <v>6376</v>
      </c>
      <c r="I513" s="1">
        <v>99832.860665440006</v>
      </c>
      <c r="J513" s="1" t="s">
        <v>6377</v>
      </c>
      <c r="K513" t="str">
        <f>VLOOKUP(Table1[[#This Row],[Customer_id]],Table4[],5,FALSE)</f>
        <v>Current</v>
      </c>
      <c r="L513" s="1" t="str">
        <f>VLOOKUP(Table1[[#This Row],[Customer_id]],Table4[],7,FALSE)</f>
        <v>159658,3438</v>
      </c>
      <c r="M513" s="1" t="e">
        <f>VLOOKUP(Table1[[#This Row],[Customer_id]],Table2[],4,FALSE)</f>
        <v>#N/A</v>
      </c>
      <c r="N513" s="1" t="str">
        <f>INDEX(Table3[Transaction type],MATCH(Table1[[#This Row],[Account Number]],Table3[Account Number],0))</f>
        <v>Money Transfer</v>
      </c>
      <c r="O513" s="20">
        <f>INDEX(Table3[Date_of_transaction],MATCH(Table1[[#This Row],[Account Number]],Table3[Account Number],0))</f>
        <v>44242</v>
      </c>
      <c r="P513" s="19" t="str">
        <f>INDEX(Table3[Transaction Medium],MATCH(Table1[[#This Row],[Account Number]],Table3[Account Number],0))</f>
        <v>Mobile</v>
      </c>
    </row>
    <row r="514" spans="1:16" x14ac:dyDescent="0.25">
      <c r="A514" s="1" t="s">
        <v>6375</v>
      </c>
      <c r="B514" s="2">
        <v>737780045</v>
      </c>
      <c r="C514" s="2" t="s">
        <v>281</v>
      </c>
      <c r="D514" s="4">
        <v>21695.25</v>
      </c>
      <c r="E514" s="1" t="s">
        <v>12</v>
      </c>
      <c r="F514" s="1" t="s">
        <v>208</v>
      </c>
      <c r="G514" s="1" t="s">
        <v>4148</v>
      </c>
      <c r="H514" s="1" t="s">
        <v>6826</v>
      </c>
      <c r="I514" s="1">
        <v>232169.65486176001</v>
      </c>
      <c r="J514" s="1" t="s">
        <v>6827</v>
      </c>
      <c r="K514" t="str">
        <f>VLOOKUP(Table1[[#This Row],[Customer_id]],Table4[],5,FALSE)</f>
        <v>Current</v>
      </c>
      <c r="L514" s="1" t="str">
        <f>VLOOKUP(Table1[[#This Row],[Customer_id]],Table4[],7,FALSE)</f>
        <v>159658,3438</v>
      </c>
      <c r="M514" s="1" t="e">
        <f>VLOOKUP(Table1[[#This Row],[Customer_id]],Table2[],4,FALSE)</f>
        <v>#N/A</v>
      </c>
      <c r="N514" s="1" t="str">
        <f>INDEX(Table3[Transaction type],MATCH(Table1[[#This Row],[Account Number]],Table3[Account Number],0))</f>
        <v>Money Deposit</v>
      </c>
      <c r="O514" s="20">
        <f>INDEX(Table3[Date_of_transaction],MATCH(Table1[[#This Row],[Account Number]],Table3[Account Number],0))</f>
        <v>44499</v>
      </c>
      <c r="P514" s="19" t="str">
        <f>INDEX(Table3[Transaction Medium],MATCH(Table1[[#This Row],[Account Number]],Table3[Account Number],0))</f>
        <v>Bank</v>
      </c>
    </row>
    <row r="515" spans="1:16" x14ac:dyDescent="0.25">
      <c r="A515" s="1" t="s">
        <v>6372</v>
      </c>
      <c r="B515" s="2">
        <v>903001679</v>
      </c>
      <c r="C515" s="2" t="s">
        <v>47</v>
      </c>
      <c r="D515" s="4">
        <v>31191.75</v>
      </c>
      <c r="E515" s="1" t="s">
        <v>12</v>
      </c>
      <c r="F515" s="1" t="s">
        <v>73</v>
      </c>
      <c r="G515" s="1" t="s">
        <v>4074</v>
      </c>
      <c r="H515" s="1" t="s">
        <v>6373</v>
      </c>
      <c r="I515" s="1">
        <v>328186.1947392</v>
      </c>
      <c r="J515" s="1" t="s">
        <v>6374</v>
      </c>
      <c r="K515" t="str">
        <f>VLOOKUP(Table1[[#This Row],[Customer_id]],Table4[],5,FALSE)</f>
        <v>Corporate</v>
      </c>
      <c r="L515" s="1" t="str">
        <f>VLOOKUP(Table1[[#This Row],[Customer_id]],Table4[],7,FALSE)</f>
        <v>153744,5769</v>
      </c>
      <c r="M515" s="1" t="e">
        <f>VLOOKUP(Table1[[#This Row],[Customer_id]],Table2[],4,FALSE)</f>
        <v>#N/A</v>
      </c>
      <c r="N515" s="1" t="str">
        <f>INDEX(Table3[Transaction type],MATCH(Table1[[#This Row],[Account Number]],Table3[Account Number],0))</f>
        <v>Money Transfer</v>
      </c>
      <c r="O515" s="20">
        <f>INDEX(Table3[Date_of_transaction],MATCH(Table1[[#This Row],[Account Number]],Table3[Account Number],0))</f>
        <v>44493</v>
      </c>
      <c r="P515" s="19" t="str">
        <f>INDEX(Table3[Transaction Medium],MATCH(Table1[[#This Row],[Account Number]],Table3[Account Number],0))</f>
        <v>Mobile</v>
      </c>
    </row>
    <row r="516" spans="1:16" x14ac:dyDescent="0.25">
      <c r="A516" s="1" t="s">
        <v>4345</v>
      </c>
      <c r="B516" s="2">
        <v>777792328</v>
      </c>
      <c r="C516" s="2" t="s">
        <v>250</v>
      </c>
      <c r="D516" s="4">
        <v>18042.75</v>
      </c>
      <c r="E516" s="1" t="s">
        <v>1094</v>
      </c>
      <c r="F516" s="1" t="s">
        <v>1517</v>
      </c>
      <c r="G516" s="1" t="s">
        <v>4084</v>
      </c>
      <c r="H516" s="1" t="s">
        <v>4346</v>
      </c>
      <c r="I516" s="1">
        <v>43700.077533000003</v>
      </c>
      <c r="J516" s="1" t="s">
        <v>4347</v>
      </c>
      <c r="K516" t="str">
        <f>VLOOKUP(Table1[[#This Row],[Customer_id]],Table4[],5,FALSE)</f>
        <v>Corporate</v>
      </c>
      <c r="L516" s="1" t="str">
        <f>VLOOKUP(Table1[[#This Row],[Customer_id]],Table4[],7,FALSE)</f>
        <v>264000,64</v>
      </c>
      <c r="M516" s="1" t="e">
        <f>VLOOKUP(Table1[[#This Row],[Customer_id]],Table2[],4,FALSE)</f>
        <v>#N/A</v>
      </c>
      <c r="N516" s="1" t="str">
        <f>INDEX(Table3[Transaction type],MATCH(Table1[[#This Row],[Account Number]],Table3[Account Number],0))</f>
        <v>Money Transfer</v>
      </c>
      <c r="O516" s="20">
        <f>INDEX(Table3[Date_of_transaction],MATCH(Table1[[#This Row],[Account Number]],Table3[Account Number],0))</f>
        <v>44256</v>
      </c>
      <c r="P516" s="19" t="str">
        <f>INDEX(Table3[Transaction Medium],MATCH(Table1[[#This Row],[Account Number]],Table3[Account Number],0))</f>
        <v>Mobile</v>
      </c>
    </row>
    <row r="517" spans="1:16" x14ac:dyDescent="0.25">
      <c r="A517" s="1" t="s">
        <v>4000</v>
      </c>
      <c r="B517" s="2">
        <v>968465790</v>
      </c>
      <c r="C517" s="2" t="s">
        <v>43</v>
      </c>
      <c r="D517" s="4">
        <v>36670.5</v>
      </c>
      <c r="E517" s="1" t="s">
        <v>1094</v>
      </c>
      <c r="F517" s="1" t="s">
        <v>282</v>
      </c>
      <c r="G517" s="1" t="s">
        <v>3820</v>
      </c>
      <c r="H517" s="1" t="s">
        <v>4001</v>
      </c>
      <c r="I517" s="1">
        <v>111084.90539850001</v>
      </c>
      <c r="J517" s="1" t="s">
        <v>4002</v>
      </c>
      <c r="K517" t="str">
        <f>VLOOKUP(Table1[[#This Row],[Customer_id]],Table4[],5,FALSE)</f>
        <v>Domiciliary</v>
      </c>
      <c r="L517" s="1" t="str">
        <f>VLOOKUP(Table1[[#This Row],[Customer_id]],Table4[],7,FALSE)</f>
        <v>235490,97</v>
      </c>
      <c r="M517" s="1" t="e">
        <f>VLOOKUP(Table1[[#This Row],[Customer_id]],Table2[],4,FALSE)</f>
        <v>#N/A</v>
      </c>
      <c r="N517" s="1" t="str">
        <f>INDEX(Table3[Transaction type],MATCH(Table1[[#This Row],[Account Number]],Table3[Account Number],0))</f>
        <v>Money Transfer</v>
      </c>
      <c r="O517" s="20">
        <f>INDEX(Table3[Date_of_transaction],MATCH(Table1[[#This Row],[Account Number]],Table3[Account Number],0))</f>
        <v>44562</v>
      </c>
      <c r="P517" s="19" t="str">
        <f>INDEX(Table3[Transaction Medium],MATCH(Table1[[#This Row],[Account Number]],Table3[Account Number],0))</f>
        <v>ATM</v>
      </c>
    </row>
    <row r="518" spans="1:16" x14ac:dyDescent="0.25">
      <c r="A518" s="1" t="s">
        <v>4788</v>
      </c>
      <c r="B518" s="2">
        <v>392790035</v>
      </c>
      <c r="C518" s="2" t="s">
        <v>335</v>
      </c>
      <c r="D518" s="4">
        <v>19869</v>
      </c>
      <c r="E518" s="1" t="s">
        <v>1094</v>
      </c>
      <c r="F518" s="1" t="s">
        <v>1197</v>
      </c>
      <c r="G518" s="1" t="s">
        <v>4119</v>
      </c>
      <c r="H518" s="1" t="s">
        <v>4789</v>
      </c>
      <c r="I518" s="1">
        <v>24274.524476160001</v>
      </c>
      <c r="J518" s="1" t="s">
        <v>4790</v>
      </c>
      <c r="K518" t="str">
        <f>VLOOKUP(Table1[[#This Row],[Customer_id]],Table4[],5,FALSE)</f>
        <v>Savings</v>
      </c>
      <c r="L518" s="1" t="str">
        <f>VLOOKUP(Table1[[#This Row],[Customer_id]],Table4[],7,FALSE)</f>
        <v>117073,7883</v>
      </c>
      <c r="M518" s="1" t="e">
        <f>VLOOKUP(Table1[[#This Row],[Customer_id]],Table2[],4,FALSE)</f>
        <v>#N/A</v>
      </c>
      <c r="N518" s="1" t="str">
        <f>INDEX(Table3[Transaction type],MATCH(Table1[[#This Row],[Account Number]],Table3[Account Number],0))</f>
        <v>Money Deposit</v>
      </c>
      <c r="O518" s="20">
        <f>INDEX(Table3[Date_of_transaction],MATCH(Table1[[#This Row],[Account Number]],Table3[Account Number],0))</f>
        <v>44585</v>
      </c>
      <c r="P518" s="19" t="str">
        <f>INDEX(Table3[Transaction Medium],MATCH(Table1[[#This Row],[Account Number]],Table3[Account Number],0))</f>
        <v>Bank</v>
      </c>
    </row>
    <row r="519" spans="1:16" x14ac:dyDescent="0.25">
      <c r="A519" s="1" t="s">
        <v>2580</v>
      </c>
      <c r="B519" s="2">
        <v>795837717</v>
      </c>
      <c r="C519" s="2" t="s">
        <v>568</v>
      </c>
      <c r="D519" s="4">
        <v>25713</v>
      </c>
      <c r="E519" s="1" t="s">
        <v>12</v>
      </c>
      <c r="F519" s="1" t="s">
        <v>29</v>
      </c>
      <c r="G519" s="1" t="s">
        <v>1964</v>
      </c>
      <c r="H519" s="1" t="s">
        <v>2581</v>
      </c>
      <c r="I519" s="1">
        <v>65492.485355520002</v>
      </c>
      <c r="J519" s="1" t="s">
        <v>2582</v>
      </c>
      <c r="K519" t="str">
        <f>VLOOKUP(Table1[[#This Row],[Customer_id]],Table4[],5,FALSE)</f>
        <v>Domiciliary</v>
      </c>
      <c r="L519" s="1" t="str">
        <f>VLOOKUP(Table1[[#This Row],[Customer_id]],Table4[],7,FALSE)</f>
        <v>78234,3936</v>
      </c>
      <c r="M519" s="1" t="e">
        <f>VLOOKUP(Table1[[#This Row],[Customer_id]],Table2[],4,FALSE)</f>
        <v>#N/A</v>
      </c>
      <c r="N519" s="1" t="str">
        <f>INDEX(Table3[Transaction type],MATCH(Table1[[#This Row],[Account Number]],Table3[Account Number],0))</f>
        <v>Cash Withdrawal</v>
      </c>
      <c r="O519" s="20">
        <f>INDEX(Table3[Date_of_transaction],MATCH(Table1[[#This Row],[Account Number]],Table3[Account Number],0))</f>
        <v>44478</v>
      </c>
      <c r="P519" s="19" t="str">
        <f>INDEX(Table3[Transaction Medium],MATCH(Table1[[#This Row],[Account Number]],Table3[Account Number],0))</f>
        <v>ATM</v>
      </c>
    </row>
    <row r="520" spans="1:16" x14ac:dyDescent="0.25">
      <c r="A520" s="1" t="s">
        <v>790</v>
      </c>
      <c r="B520" s="2">
        <v>732500144</v>
      </c>
      <c r="C520" s="2" t="s">
        <v>240</v>
      </c>
      <c r="D520" s="4">
        <v>22060.5</v>
      </c>
      <c r="E520" s="1" t="s">
        <v>12</v>
      </c>
      <c r="F520" s="1" t="s">
        <v>204</v>
      </c>
      <c r="G520" s="1" t="s">
        <v>14</v>
      </c>
      <c r="H520" s="1" t="s">
        <v>791</v>
      </c>
      <c r="I520" s="1">
        <v>403706.81731101999</v>
      </c>
      <c r="J520" s="1" t="s">
        <v>792</v>
      </c>
      <c r="K520" t="str">
        <f>VLOOKUP(Table1[[#This Row],[Customer_id]],Table4[],5,FALSE)</f>
        <v>Savings</v>
      </c>
      <c r="L520" s="1" t="str">
        <f>VLOOKUP(Table1[[#This Row],[Customer_id]],Table4[],7,FALSE)</f>
        <v>169841,5956</v>
      </c>
      <c r="M520" s="1" t="e">
        <f>VLOOKUP(Table1[[#This Row],[Customer_id]],Table2[],4,FALSE)</f>
        <v>#N/A</v>
      </c>
      <c r="N520" s="1" t="str">
        <f>INDEX(Table3[Transaction type],MATCH(Table1[[#This Row],[Account Number]],Table3[Account Number],0))</f>
        <v>Online Payment</v>
      </c>
      <c r="O520" s="20">
        <f>INDEX(Table3[Date_of_transaction],MATCH(Table1[[#This Row],[Account Number]],Table3[Account Number],0))</f>
        <v>44670</v>
      </c>
      <c r="P520" s="19" t="str">
        <f>INDEX(Table3[Transaction Medium],MATCH(Table1[[#This Row],[Account Number]],Table3[Account Number],0))</f>
        <v>Mobile</v>
      </c>
    </row>
    <row r="521" spans="1:16" x14ac:dyDescent="0.25">
      <c r="A521" s="1" t="s">
        <v>2431</v>
      </c>
      <c r="B521" s="2">
        <v>860575496</v>
      </c>
      <c r="C521" s="2" t="s">
        <v>47</v>
      </c>
      <c r="D521" s="4">
        <v>31191.75</v>
      </c>
      <c r="E521" s="1" t="s">
        <v>12</v>
      </c>
      <c r="F521" s="1" t="s">
        <v>408</v>
      </c>
      <c r="G521" s="1" t="s">
        <v>1964</v>
      </c>
      <c r="H521" s="1" t="s">
        <v>2432</v>
      </c>
      <c r="I521" s="1">
        <v>171943.72675341001</v>
      </c>
      <c r="J521" s="1" t="s">
        <v>2433</v>
      </c>
      <c r="K521" t="str">
        <f>VLOOKUP(Table1[[#This Row],[Customer_id]],Table4[],5,FALSE)</f>
        <v>Domiciliary</v>
      </c>
      <c r="L521" s="1" t="str">
        <f>VLOOKUP(Table1[[#This Row],[Customer_id]],Table4[],7,FALSE)</f>
        <v>62701,1924</v>
      </c>
      <c r="M521" s="1" t="e">
        <f>VLOOKUP(Table1[[#This Row],[Customer_id]],Table2[],4,FALSE)</f>
        <v>#N/A</v>
      </c>
      <c r="N521" s="1" t="str">
        <f>INDEX(Table3[Transaction type],MATCH(Table1[[#This Row],[Account Number]],Table3[Account Number],0))</f>
        <v>Money Transfer</v>
      </c>
      <c r="O521" s="20">
        <f>INDEX(Table3[Date_of_transaction],MATCH(Table1[[#This Row],[Account Number]],Table3[Account Number],0))</f>
        <v>44467</v>
      </c>
      <c r="P521" s="19" t="str">
        <f>INDEX(Table3[Transaction Medium],MATCH(Table1[[#This Row],[Account Number]],Table3[Account Number],0))</f>
        <v>Mobile</v>
      </c>
    </row>
    <row r="522" spans="1:16" x14ac:dyDescent="0.25">
      <c r="A522" s="1" t="s">
        <v>2423</v>
      </c>
      <c r="B522" s="2">
        <v>663436500</v>
      </c>
      <c r="C522" s="2" t="s">
        <v>221</v>
      </c>
      <c r="D522" s="4">
        <v>33748.5</v>
      </c>
      <c r="E522" s="1" t="s">
        <v>12</v>
      </c>
      <c r="F522" s="1" t="s">
        <v>1927</v>
      </c>
      <c r="G522" s="1" t="s">
        <v>1964</v>
      </c>
      <c r="H522" s="1" t="s">
        <v>2424</v>
      </c>
      <c r="I522" s="1">
        <v>405478.05407999997</v>
      </c>
      <c r="J522" s="1" t="s">
        <v>2425</v>
      </c>
      <c r="K522" t="str">
        <f>VLOOKUP(Table1[[#This Row],[Customer_id]],Table4[],5,FALSE)</f>
        <v>Current</v>
      </c>
      <c r="L522" s="1" t="str">
        <f>VLOOKUP(Table1[[#This Row],[Customer_id]],Table4[],7,FALSE)</f>
        <v>54700,24</v>
      </c>
      <c r="M522" s="1" t="e">
        <f>VLOOKUP(Table1[[#This Row],[Customer_id]],Table2[],4,FALSE)</f>
        <v>#N/A</v>
      </c>
      <c r="N522" s="1" t="str">
        <f>INDEX(Table3[Transaction type],MATCH(Table1[[#This Row],[Account Number]],Table3[Account Number],0))</f>
        <v>Cash Withdrawal</v>
      </c>
      <c r="O522" s="20">
        <f>INDEX(Table3[Date_of_transaction],MATCH(Table1[[#This Row],[Account Number]],Table3[Account Number],0))</f>
        <v>44374</v>
      </c>
      <c r="P522" s="19" t="str">
        <f>INDEX(Table3[Transaction Medium],MATCH(Table1[[#This Row],[Account Number]],Table3[Account Number],0))</f>
        <v>POS</v>
      </c>
    </row>
    <row r="523" spans="1:16" x14ac:dyDescent="0.25">
      <c r="A523" s="1" t="s">
        <v>1060</v>
      </c>
      <c r="B523" s="2">
        <v>529114349</v>
      </c>
      <c r="C523" s="2" t="s">
        <v>606</v>
      </c>
      <c r="D523" s="4">
        <v>23886.75</v>
      </c>
      <c r="E523" s="1" t="s">
        <v>12</v>
      </c>
      <c r="F523" s="1" t="s">
        <v>549</v>
      </c>
      <c r="G523" s="1" t="s">
        <v>14</v>
      </c>
      <c r="H523" s="1" t="s">
        <v>1061</v>
      </c>
      <c r="I523" s="1">
        <v>10945.774057799999</v>
      </c>
      <c r="J523" s="1" t="s">
        <v>1062</v>
      </c>
      <c r="K523" t="str">
        <f>VLOOKUP(Table1[[#This Row],[Customer_id]],Table4[],5,FALSE)</f>
        <v>Domiciliary</v>
      </c>
      <c r="L523" s="1" t="str">
        <f>VLOOKUP(Table1[[#This Row],[Customer_id]],Table4[],7,FALSE)</f>
        <v>69755,625</v>
      </c>
      <c r="M523" s="1" t="e">
        <f>VLOOKUP(Table1[[#This Row],[Customer_id]],Table2[],4,FALSE)</f>
        <v>#N/A</v>
      </c>
      <c r="N523" s="1" t="str">
        <f>INDEX(Table3[Transaction type],MATCH(Table1[[#This Row],[Account Number]],Table3[Account Number],0))</f>
        <v>Money Deposit</v>
      </c>
      <c r="O523" s="20">
        <f>INDEX(Table3[Date_of_transaction],MATCH(Table1[[#This Row],[Account Number]],Table3[Account Number],0))</f>
        <v>44214</v>
      </c>
      <c r="P523" s="19" t="str">
        <f>INDEX(Table3[Transaction Medium],MATCH(Table1[[#This Row],[Account Number]],Table3[Account Number],0))</f>
        <v>ATM</v>
      </c>
    </row>
    <row r="524" spans="1:16" x14ac:dyDescent="0.25">
      <c r="A524" s="1" t="s">
        <v>8004</v>
      </c>
      <c r="B524" s="2">
        <v>287647957</v>
      </c>
      <c r="C524" s="2" t="s">
        <v>143</v>
      </c>
      <c r="D524" s="4">
        <v>34479</v>
      </c>
      <c r="E524" s="1" t="s">
        <v>12</v>
      </c>
      <c r="F524" s="1" t="s">
        <v>370</v>
      </c>
      <c r="G524" s="1" t="s">
        <v>3583</v>
      </c>
      <c r="H524" s="1" t="s">
        <v>8005</v>
      </c>
      <c r="I524" s="1">
        <v>98664.937055999995</v>
      </c>
      <c r="J524" s="1" t="s">
        <v>8006</v>
      </c>
      <c r="K524" t="str">
        <f>VLOOKUP(Table1[[#This Row],[Customer_id]],Table4[],5,FALSE)</f>
        <v>Savings</v>
      </c>
      <c r="L524" s="1" t="str">
        <f>VLOOKUP(Table1[[#This Row],[Customer_id]],Table4[],7,FALSE)</f>
        <v>348927,5904</v>
      </c>
      <c r="M524" s="1" t="e">
        <f>VLOOKUP(Table1[[#This Row],[Customer_id]],Table2[],4,FALSE)</f>
        <v>#N/A</v>
      </c>
      <c r="N524" s="1" t="str">
        <f>INDEX(Table3[Transaction type],MATCH(Table1[[#This Row],[Account Number]],Table3[Account Number],0))</f>
        <v>Online Payment</v>
      </c>
      <c r="O524" s="20">
        <f>INDEX(Table3[Date_of_transaction],MATCH(Table1[[#This Row],[Account Number]],Table3[Account Number],0))</f>
        <v>44342</v>
      </c>
      <c r="P524" s="19" t="str">
        <f>INDEX(Table3[Transaction Medium],MATCH(Table1[[#This Row],[Account Number]],Table3[Account Number],0))</f>
        <v>Card</v>
      </c>
    </row>
    <row r="525" spans="1:16" x14ac:dyDescent="0.25">
      <c r="A525" s="1" t="s">
        <v>239</v>
      </c>
      <c r="B525" s="2">
        <v>76810447</v>
      </c>
      <c r="C525" s="2" t="s">
        <v>240</v>
      </c>
      <c r="D525" s="4">
        <v>22060.5</v>
      </c>
      <c r="E525" s="1" t="s">
        <v>12</v>
      </c>
      <c r="F525" s="1" t="s">
        <v>241</v>
      </c>
      <c r="G525" s="1" t="s">
        <v>14</v>
      </c>
      <c r="H525" s="1" t="s">
        <v>242</v>
      </c>
      <c r="I525" s="1">
        <v>91498.841200800001</v>
      </c>
      <c r="J525" s="1" t="s">
        <v>243</v>
      </c>
      <c r="K525" t="str">
        <f>VLOOKUP(Table1[[#This Row],[Customer_id]],Table4[],5,FALSE)</f>
        <v>Domiciliary</v>
      </c>
      <c r="L525" s="1" t="str">
        <f>VLOOKUP(Table1[[#This Row],[Customer_id]],Table4[],7,FALSE)</f>
        <v>185141,25</v>
      </c>
      <c r="M525" s="1" t="e">
        <f>VLOOKUP(Table1[[#This Row],[Customer_id]],Table2[],4,FALSE)</f>
        <v>#N/A</v>
      </c>
      <c r="N525" s="1" t="str">
        <f>INDEX(Table3[Transaction type],MATCH(Table1[[#This Row],[Account Number]],Table3[Account Number],0))</f>
        <v>Money Transfer</v>
      </c>
      <c r="O525" s="20">
        <f>INDEX(Table3[Date_of_transaction],MATCH(Table1[[#This Row],[Account Number]],Table3[Account Number],0))</f>
        <v>44318</v>
      </c>
      <c r="P525" s="19" t="str">
        <f>INDEX(Table3[Transaction Medium],MATCH(Table1[[#This Row],[Account Number]],Table3[Account Number],0))</f>
        <v>Mobile</v>
      </c>
    </row>
    <row r="526" spans="1:16" x14ac:dyDescent="0.25">
      <c r="A526" s="1" t="s">
        <v>8599</v>
      </c>
      <c r="B526" s="2">
        <v>934597374</v>
      </c>
      <c r="C526" s="2" t="s">
        <v>134</v>
      </c>
      <c r="D526" s="4">
        <v>37401</v>
      </c>
      <c r="E526" s="1" t="s">
        <v>12</v>
      </c>
      <c r="F526" s="1" t="s">
        <v>1400</v>
      </c>
      <c r="G526" s="1" t="s">
        <v>2773</v>
      </c>
      <c r="H526" s="1" t="s">
        <v>8600</v>
      </c>
      <c r="I526" s="1">
        <v>75066.211836000002</v>
      </c>
      <c r="J526" s="1" t="s">
        <v>8601</v>
      </c>
      <c r="K526" t="str">
        <f>VLOOKUP(Table1[[#This Row],[Customer_id]],Table4[],5,FALSE)</f>
        <v>Joint</v>
      </c>
      <c r="L526" s="1" t="str">
        <f>VLOOKUP(Table1[[#This Row],[Customer_id]],Table4[],7,FALSE)</f>
        <v>170220,8734</v>
      </c>
      <c r="M526" s="1" t="e">
        <f>VLOOKUP(Table1[[#This Row],[Customer_id]],Table2[],4,FALSE)</f>
        <v>#N/A</v>
      </c>
      <c r="N526" s="1" t="str">
        <f>INDEX(Table3[Transaction type],MATCH(Table1[[#This Row],[Account Number]],Table3[Account Number],0))</f>
        <v>Money Deposit</v>
      </c>
      <c r="O526" s="20">
        <f>INDEX(Table3[Date_of_transaction],MATCH(Table1[[#This Row],[Account Number]],Table3[Account Number],0))</f>
        <v>44382</v>
      </c>
      <c r="P526" s="19" t="str">
        <f>INDEX(Table3[Transaction Medium],MATCH(Table1[[#This Row],[Account Number]],Table3[Account Number],0))</f>
        <v>Bank</v>
      </c>
    </row>
    <row r="527" spans="1:16" x14ac:dyDescent="0.25">
      <c r="A527" s="1" t="s">
        <v>2553</v>
      </c>
      <c r="B527" s="2">
        <v>419235443</v>
      </c>
      <c r="C527" s="2" t="s">
        <v>357</v>
      </c>
      <c r="D527" s="4">
        <v>35209.5</v>
      </c>
      <c r="E527" s="1" t="s">
        <v>12</v>
      </c>
      <c r="F527" s="1" t="s">
        <v>1220</v>
      </c>
      <c r="G527" s="1" t="s">
        <v>1964</v>
      </c>
      <c r="H527" s="1" t="s">
        <v>2554</v>
      </c>
      <c r="I527" s="1">
        <v>127074.4028631</v>
      </c>
      <c r="J527" s="1" t="s">
        <v>2555</v>
      </c>
      <c r="K527" t="str">
        <f>VLOOKUP(Table1[[#This Row],[Customer_id]],Table4[],5,FALSE)</f>
        <v>Domiciliary</v>
      </c>
      <c r="L527" s="1" t="str">
        <f>VLOOKUP(Table1[[#This Row],[Customer_id]],Table4[],7,FALSE)</f>
        <v>257120,2197</v>
      </c>
      <c r="M527" s="1" t="e">
        <f>VLOOKUP(Table1[[#This Row],[Customer_id]],Table2[],4,FALSE)</f>
        <v>#N/A</v>
      </c>
      <c r="N527" s="1" t="str">
        <f>INDEX(Table3[Transaction type],MATCH(Table1[[#This Row],[Account Number]],Table3[Account Number],0))</f>
        <v>Checks</v>
      </c>
      <c r="O527" s="20">
        <f>INDEX(Table3[Date_of_transaction],MATCH(Table1[[#This Row],[Account Number]],Table3[Account Number],0))</f>
        <v>44239</v>
      </c>
      <c r="P527" s="19" t="str">
        <f>INDEX(Table3[Transaction Medium],MATCH(Table1[[#This Row],[Account Number]],Table3[Account Number],0))</f>
        <v>Bank</v>
      </c>
    </row>
    <row r="528" spans="1:16" x14ac:dyDescent="0.25">
      <c r="A528" s="1" t="s">
        <v>8976</v>
      </c>
      <c r="B528" s="2">
        <v>128877972</v>
      </c>
      <c r="C528" s="2" t="s">
        <v>28</v>
      </c>
      <c r="D528" s="8">
        <v>33241</v>
      </c>
      <c r="E528" s="1" t="str">
        <f ca="1">CHOOSE(RANDBETWEEN(1, 2), "Male","Female")</f>
        <v>Female</v>
      </c>
      <c r="F528" s="1" t="str">
        <f ca="1">CHOOSE(RANDBETWEEN(1, 5), "Farmer","Tailor","Student","Professor","Welder")</f>
        <v>Tailor</v>
      </c>
      <c r="G528" s="1" t="str">
        <f ca="1">CHOOSE(RANDBETWEEN(1, 22), "Kano","Kwara","Imo","Lagos","Adamawa","Delta","Sokoto","Oyo","Osun","Abia","Cross River","Kaduna","Plateau","River","Abuja","Kogi","Edo","Anambra","Bayelsa","Benue","Ogun","Enugu")</f>
        <v>Kogi</v>
      </c>
      <c r="H528" s="9" t="s">
        <v>8977</v>
      </c>
      <c r="I528" s="9">
        <v>702430.25258699676</v>
      </c>
      <c r="J528" t="s">
        <v>8978</v>
      </c>
      <c r="K528" t="str">
        <f>VLOOKUP(Table1[[#This Row],[Customer_id]],Table4[],5,FALSE)</f>
        <v>Savings</v>
      </c>
      <c r="L528" s="1" t="str">
        <f>VLOOKUP(Table1[[#This Row],[Customer_id]],Table4[],7,FALSE)</f>
        <v>374191,6473</v>
      </c>
      <c r="M528" s="1" t="e">
        <f>VLOOKUP(Table1[[#This Row],[Customer_id]],Table2[],4,FALSE)</f>
        <v>#N/A</v>
      </c>
      <c r="N528" s="1" t="str">
        <f>INDEX(Table3[Transaction type],MATCH(Table1[[#This Row],[Account Number]],Table3[Account Number],0))</f>
        <v>Money Deposit</v>
      </c>
      <c r="O528" s="20">
        <f>INDEX(Table3[Date_of_transaction],MATCH(Table1[[#This Row],[Account Number]],Table3[Account Number],0))</f>
        <v>44496</v>
      </c>
      <c r="P528" s="19" t="str">
        <f>INDEX(Table3[Transaction Medium],MATCH(Table1[[#This Row],[Account Number]],Table3[Account Number],0))</f>
        <v>Bank</v>
      </c>
    </row>
    <row r="529" spans="1:16" x14ac:dyDescent="0.25">
      <c r="A529" s="1" t="s">
        <v>3844</v>
      </c>
      <c r="B529" s="2">
        <v>242827746</v>
      </c>
      <c r="C529" s="2" t="s">
        <v>556</v>
      </c>
      <c r="D529" s="4">
        <v>27174</v>
      </c>
      <c r="E529" s="1" t="s">
        <v>1094</v>
      </c>
      <c r="F529" s="1" t="s">
        <v>395</v>
      </c>
      <c r="G529" s="1" t="s">
        <v>3820</v>
      </c>
      <c r="H529" s="1" t="s">
        <v>3845</v>
      </c>
      <c r="I529" s="1">
        <v>157044.36352049999</v>
      </c>
      <c r="J529" s="1" t="s">
        <v>3846</v>
      </c>
      <c r="K529" t="str">
        <f>VLOOKUP(Table1[[#This Row],[Customer_id]],Table4[],5,FALSE)</f>
        <v>Joint</v>
      </c>
      <c r="L529" s="1" t="str">
        <f>VLOOKUP(Table1[[#This Row],[Customer_id]],Table4[],7,FALSE)</f>
        <v>309939,21</v>
      </c>
      <c r="M529" s="1" t="str">
        <f>VLOOKUP(Table1[[#This Row],[Customer_id]],Table2[],4,FALSE)</f>
        <v>N1198037844</v>
      </c>
      <c r="N529" s="1" t="str">
        <f>INDEX(Table3[Transaction type],MATCH(Table1[[#This Row],[Account Number]],Table3[Account Number],0))</f>
        <v>Loan Payment</v>
      </c>
      <c r="O529" s="20">
        <f>INDEX(Table3[Date_of_transaction],MATCH(Table1[[#This Row],[Account Number]],Table3[Account Number],0))</f>
        <v>44598</v>
      </c>
      <c r="P529" s="19" t="str">
        <f>INDEX(Table3[Transaction Medium],MATCH(Table1[[#This Row],[Account Number]],Table3[Account Number],0))</f>
        <v>Mobile</v>
      </c>
    </row>
    <row r="530" spans="1:16" x14ac:dyDescent="0.25">
      <c r="A530" s="1" t="s">
        <v>4333</v>
      </c>
      <c r="B530" s="2">
        <v>300474366</v>
      </c>
      <c r="C530" s="2" t="s">
        <v>268</v>
      </c>
      <c r="D530" s="4">
        <v>17677.5</v>
      </c>
      <c r="E530" s="1" t="s">
        <v>1094</v>
      </c>
      <c r="F530" s="1" t="s">
        <v>168</v>
      </c>
      <c r="G530" s="1" t="s">
        <v>4058</v>
      </c>
      <c r="H530" s="1" t="s">
        <v>4334</v>
      </c>
      <c r="I530" s="1">
        <v>56705.3363016</v>
      </c>
      <c r="J530" s="1" t="s">
        <v>4335</v>
      </c>
      <c r="K530" t="str">
        <f>VLOOKUP(Table1[[#This Row],[Customer_id]],Table4[],5,FALSE)</f>
        <v>Savings</v>
      </c>
      <c r="L530" s="1" t="str">
        <f>VLOOKUP(Table1[[#This Row],[Customer_id]],Table4[],7,FALSE)</f>
        <v>62182,9923</v>
      </c>
      <c r="M530" s="1" t="e">
        <f>VLOOKUP(Table1[[#This Row],[Customer_id]],Table2[],4,FALSE)</f>
        <v>#N/A</v>
      </c>
      <c r="N530" s="1" t="str">
        <f>INDEX(Table3[Transaction type],MATCH(Table1[[#This Row],[Account Number]],Table3[Account Number],0))</f>
        <v>Money Transfer</v>
      </c>
      <c r="O530" s="20">
        <f>INDEX(Table3[Date_of_transaction],MATCH(Table1[[#This Row],[Account Number]],Table3[Account Number],0))</f>
        <v>44575</v>
      </c>
      <c r="P530" s="19" t="str">
        <f>INDEX(Table3[Transaction Medium],MATCH(Table1[[#This Row],[Account Number]],Table3[Account Number],0))</f>
        <v>Mobile</v>
      </c>
    </row>
    <row r="531" spans="1:16" x14ac:dyDescent="0.25">
      <c r="A531" s="1" t="s">
        <v>2313</v>
      </c>
      <c r="B531" s="2">
        <v>468624168</v>
      </c>
      <c r="C531" s="2" t="s">
        <v>322</v>
      </c>
      <c r="D531" s="4">
        <v>26443.5</v>
      </c>
      <c r="E531" s="1" t="s">
        <v>1094</v>
      </c>
      <c r="F531" s="1" t="s">
        <v>19</v>
      </c>
      <c r="G531" s="1" t="s">
        <v>1964</v>
      </c>
      <c r="H531" s="1" t="s">
        <v>2314</v>
      </c>
      <c r="I531" s="1">
        <v>328404.159567</v>
      </c>
      <c r="J531" s="1" t="s">
        <v>2315</v>
      </c>
      <c r="K531" t="str">
        <f>VLOOKUP(Table1[[#This Row],[Customer_id]],Table4[],5,FALSE)</f>
        <v>Current</v>
      </c>
      <c r="L531" s="1" t="str">
        <f>VLOOKUP(Table1[[#This Row],[Customer_id]],Table4[],7,FALSE)</f>
        <v>291792,2436</v>
      </c>
      <c r="M531" s="1" t="e">
        <f>VLOOKUP(Table1[[#This Row],[Customer_id]],Table2[],4,FALSE)</f>
        <v>#N/A</v>
      </c>
      <c r="N531" s="1" t="str">
        <f>INDEX(Table3[Transaction type],MATCH(Table1[[#This Row],[Account Number]],Table3[Account Number],0))</f>
        <v>Money Deposit</v>
      </c>
      <c r="O531" s="20">
        <f>INDEX(Table3[Date_of_transaction],MATCH(Table1[[#This Row],[Account Number]],Table3[Account Number],0))</f>
        <v>44337</v>
      </c>
      <c r="P531" s="19" t="str">
        <f>INDEX(Table3[Transaction Medium],MATCH(Table1[[#This Row],[Account Number]],Table3[Account Number],0))</f>
        <v>Bank</v>
      </c>
    </row>
    <row r="532" spans="1:16" x14ac:dyDescent="0.25">
      <c r="A532" s="1" t="s">
        <v>5970</v>
      </c>
      <c r="B532" s="2">
        <v>237562153</v>
      </c>
      <c r="C532" s="2" t="s">
        <v>212</v>
      </c>
      <c r="D532" s="4">
        <v>24252</v>
      </c>
      <c r="E532" s="1" t="s">
        <v>12</v>
      </c>
      <c r="F532" s="1" t="s">
        <v>135</v>
      </c>
      <c r="G532" s="1" t="s">
        <v>4062</v>
      </c>
      <c r="H532" s="1" t="s">
        <v>5971</v>
      </c>
      <c r="I532" s="1">
        <v>1574475.784455</v>
      </c>
      <c r="J532" s="1" t="s">
        <v>4885</v>
      </c>
      <c r="K532" t="str">
        <f>VLOOKUP(Table1[[#This Row],[Customer_id]],Table4[],5,FALSE)</f>
        <v>Fixed Deposit</v>
      </c>
      <c r="L532" s="1" t="str">
        <f>VLOOKUP(Table1[[#This Row],[Customer_id]],Table4[],7,FALSE)</f>
        <v>451132,2</v>
      </c>
      <c r="M532" s="1" t="e">
        <f>VLOOKUP(Table1[[#This Row],[Customer_id]],Table2[],4,FALSE)</f>
        <v>#N/A</v>
      </c>
      <c r="N532" s="1" t="str">
        <f>INDEX(Table3[Transaction type],MATCH(Table1[[#This Row],[Account Number]],Table3[Account Number],0))</f>
        <v>Cash Withdrawal</v>
      </c>
      <c r="O532" s="20">
        <f>INDEX(Table3[Date_of_transaction],MATCH(Table1[[#This Row],[Account Number]],Table3[Account Number],0))</f>
        <v>44377</v>
      </c>
      <c r="P532" s="19" t="str">
        <f>INDEX(Table3[Transaction Medium],MATCH(Table1[[#This Row],[Account Number]],Table3[Account Number],0))</f>
        <v>Bank</v>
      </c>
    </row>
    <row r="533" spans="1:16" x14ac:dyDescent="0.25">
      <c r="A533" s="1" t="s">
        <v>8344</v>
      </c>
      <c r="B533" s="2">
        <v>105745632</v>
      </c>
      <c r="C533" s="2" t="s">
        <v>52</v>
      </c>
      <c r="D533" s="4">
        <v>20234.25</v>
      </c>
      <c r="E533" s="1" t="s">
        <v>12</v>
      </c>
      <c r="F533" s="1" t="s">
        <v>909</v>
      </c>
      <c r="G533" s="1" t="s">
        <v>3331</v>
      </c>
      <c r="H533" t="s">
        <v>4798</v>
      </c>
      <c r="I533" t="s">
        <v>4798</v>
      </c>
      <c r="J533" s="1" t="s">
        <v>8345</v>
      </c>
      <c r="K533" t="str">
        <f>VLOOKUP(Table1[[#This Row],[Customer_id]],Table4[],5,FALSE)</f>
        <v>Domiciliary</v>
      </c>
      <c r="L533" s="1" t="str">
        <f>VLOOKUP(Table1[[#This Row],[Customer_id]],Table4[],7,FALSE)</f>
        <v>189942,0684</v>
      </c>
      <c r="M533" s="1" t="e">
        <f>VLOOKUP(Table1[[#This Row],[Customer_id]],Table2[],4,FALSE)</f>
        <v>#N/A</v>
      </c>
      <c r="N533" s="1" t="str">
        <f>INDEX(Table3[Transaction type],MATCH(Table1[[#This Row],[Account Number]],Table3[Account Number],0))</f>
        <v>Cash Withdrawal</v>
      </c>
      <c r="O533" s="20">
        <f>INDEX(Table3[Date_of_transaction],MATCH(Table1[[#This Row],[Account Number]],Table3[Account Number],0))</f>
        <v>44534</v>
      </c>
      <c r="P533" s="19" t="str">
        <f>INDEX(Table3[Transaction Medium],MATCH(Table1[[#This Row],[Account Number]],Table3[Account Number],0))</f>
        <v>ATM</v>
      </c>
    </row>
    <row r="534" spans="1:16" x14ac:dyDescent="0.25">
      <c r="A534" s="1" t="s">
        <v>3692</v>
      </c>
      <c r="B534" s="2">
        <v>975361259</v>
      </c>
      <c r="C534" s="2" t="s">
        <v>470</v>
      </c>
      <c r="D534" s="4">
        <v>14755.5</v>
      </c>
      <c r="E534" s="1" t="s">
        <v>1094</v>
      </c>
      <c r="F534" s="1" t="s">
        <v>1372</v>
      </c>
      <c r="G534" s="1" t="s">
        <v>3583</v>
      </c>
      <c r="H534" s="1" t="s">
        <v>3693</v>
      </c>
      <c r="I534" s="1">
        <v>429217.01549999998</v>
      </c>
      <c r="J534" s="1" t="s">
        <v>3694</v>
      </c>
      <c r="K534" t="str">
        <f>VLOOKUP(Table1[[#This Row],[Customer_id]],Table4[],5,FALSE)</f>
        <v>Corporate</v>
      </c>
      <c r="L534" s="1" t="str">
        <f>VLOOKUP(Table1[[#This Row],[Customer_id]],Table4[],7,FALSE)</f>
        <v>185228,2173</v>
      </c>
      <c r="M534" s="1" t="e">
        <f>VLOOKUP(Table1[[#This Row],[Customer_id]],Table2[],4,FALSE)</f>
        <v>#N/A</v>
      </c>
      <c r="N534" s="1" t="str">
        <f>INDEX(Table3[Transaction type],MATCH(Table1[[#This Row],[Account Number]],Table3[Account Number],0))</f>
        <v>Money Transfer</v>
      </c>
      <c r="O534" s="20">
        <f>INDEX(Table3[Date_of_transaction],MATCH(Table1[[#This Row],[Account Number]],Table3[Account Number],0))</f>
        <v>44434</v>
      </c>
      <c r="P534" s="19" t="str">
        <f>INDEX(Table3[Transaction Medium],MATCH(Table1[[#This Row],[Account Number]],Table3[Account Number],0))</f>
        <v>Bank</v>
      </c>
    </row>
    <row r="535" spans="1:16" x14ac:dyDescent="0.25">
      <c r="A535" s="1" t="s">
        <v>3944</v>
      </c>
      <c r="B535" s="2">
        <v>759203632</v>
      </c>
      <c r="C535" s="2" t="s">
        <v>57</v>
      </c>
      <c r="D535" s="4">
        <v>34113.75</v>
      </c>
      <c r="E535" s="1" t="s">
        <v>1094</v>
      </c>
      <c r="F535" s="1" t="s">
        <v>852</v>
      </c>
      <c r="G535" s="1" t="s">
        <v>3820</v>
      </c>
      <c r="H535" s="1" t="s">
        <v>3945</v>
      </c>
      <c r="I535" s="1">
        <v>322509.28666320001</v>
      </c>
      <c r="J535" s="1" t="s">
        <v>3946</v>
      </c>
      <c r="K535" t="str">
        <f>VLOOKUP(Table1[[#This Row],[Customer_id]],Table4[],5,FALSE)</f>
        <v>Current</v>
      </c>
      <c r="L535" s="1" t="str">
        <f>VLOOKUP(Table1[[#This Row],[Customer_id]],Table4[],7,FALSE)</f>
        <v>331238,88</v>
      </c>
      <c r="M535" s="1" t="e">
        <f>VLOOKUP(Table1[[#This Row],[Customer_id]],Table2[],4,FALSE)</f>
        <v>#N/A</v>
      </c>
      <c r="N535" s="1" t="str">
        <f>INDEX(Table3[Transaction type],MATCH(Table1[[#This Row],[Account Number]],Table3[Account Number],0))</f>
        <v>Money Transfer</v>
      </c>
      <c r="O535" s="20">
        <f>INDEX(Table3[Date_of_transaction],MATCH(Table1[[#This Row],[Account Number]],Table3[Account Number],0))</f>
        <v>44205</v>
      </c>
      <c r="P535" s="19" t="str">
        <f>INDEX(Table3[Transaction Medium],MATCH(Table1[[#This Row],[Account Number]],Table3[Account Number],0))</f>
        <v>Bank</v>
      </c>
    </row>
    <row r="536" spans="1:16" x14ac:dyDescent="0.25">
      <c r="A536" s="1" t="s">
        <v>8277</v>
      </c>
      <c r="B536" s="2">
        <v>638628927</v>
      </c>
      <c r="C536" s="2" t="s">
        <v>167</v>
      </c>
      <c r="D536" s="4">
        <v>18773.25</v>
      </c>
      <c r="E536" s="1" t="s">
        <v>12</v>
      </c>
      <c r="F536" s="1" t="s">
        <v>147</v>
      </c>
      <c r="G536" s="1" t="s">
        <v>3331</v>
      </c>
      <c r="H536" s="1" t="s">
        <v>8278</v>
      </c>
      <c r="I536" s="1">
        <v>253767.54311999999</v>
      </c>
      <c r="J536" s="1" t="s">
        <v>8279</v>
      </c>
      <c r="K536" t="str">
        <f>VLOOKUP(Table1[[#This Row],[Customer_id]],Table4[],5,FALSE)</f>
        <v>Savings</v>
      </c>
      <c r="L536" s="1" t="str">
        <f>VLOOKUP(Table1[[#This Row],[Customer_id]],Table4[],7,FALSE)</f>
        <v>50054,16</v>
      </c>
      <c r="M536" s="1" t="e">
        <f>VLOOKUP(Table1[[#This Row],[Customer_id]],Table2[],4,FALSE)</f>
        <v>#N/A</v>
      </c>
      <c r="N536" s="1" t="str">
        <f>INDEX(Table3[Transaction type],MATCH(Table1[[#This Row],[Account Number]],Table3[Account Number],0))</f>
        <v>Cash Withdrawal</v>
      </c>
      <c r="O536" s="20">
        <f>INDEX(Table3[Date_of_transaction],MATCH(Table1[[#This Row],[Account Number]],Table3[Account Number],0))</f>
        <v>44563</v>
      </c>
      <c r="P536" s="19" t="str">
        <f>INDEX(Table3[Transaction Medium],MATCH(Table1[[#This Row],[Account Number]],Table3[Account Number],0))</f>
        <v>POS</v>
      </c>
    </row>
    <row r="537" spans="1:16" x14ac:dyDescent="0.25">
      <c r="A537" s="1" t="s">
        <v>8307</v>
      </c>
      <c r="B537" s="2">
        <v>151284774</v>
      </c>
      <c r="C537" s="2" t="s">
        <v>212</v>
      </c>
      <c r="D537" s="4">
        <v>24252</v>
      </c>
      <c r="E537" s="1" t="s">
        <v>12</v>
      </c>
      <c r="F537" s="1" t="s">
        <v>2201</v>
      </c>
      <c r="G537" s="1" t="s">
        <v>3331</v>
      </c>
      <c r="H537" s="1" t="s">
        <v>8308</v>
      </c>
      <c r="I537" s="1">
        <v>207337.1015092</v>
      </c>
      <c r="J537" s="1" t="s">
        <v>8309</v>
      </c>
      <c r="K537" t="str">
        <f>VLOOKUP(Table1[[#This Row],[Customer_id]],Table4[],5,FALSE)</f>
        <v>Corporate</v>
      </c>
      <c r="L537" s="1" t="str">
        <f>VLOOKUP(Table1[[#This Row],[Customer_id]],Table4[],7,FALSE)</f>
        <v>374809,5456</v>
      </c>
      <c r="M537" s="1" t="e">
        <f>VLOOKUP(Table1[[#This Row],[Customer_id]],Table2[],4,FALSE)</f>
        <v>#N/A</v>
      </c>
      <c r="N537" s="1" t="str">
        <f>INDEX(Table3[Transaction type],MATCH(Table1[[#This Row],[Account Number]],Table3[Account Number],0))</f>
        <v>Online Payment</v>
      </c>
      <c r="O537" s="20">
        <f>INDEX(Table3[Date_of_transaction],MATCH(Table1[[#This Row],[Account Number]],Table3[Account Number],0))</f>
        <v>44225</v>
      </c>
      <c r="P537" s="19" t="str">
        <f>INDEX(Table3[Transaction Medium],MATCH(Table1[[#This Row],[Account Number]],Table3[Account Number],0))</f>
        <v>Mobile</v>
      </c>
    </row>
    <row r="538" spans="1:16" x14ac:dyDescent="0.25">
      <c r="A538" s="1" t="s">
        <v>5266</v>
      </c>
      <c r="B538" s="2">
        <v>234938324</v>
      </c>
      <c r="C538" s="2" t="s">
        <v>119</v>
      </c>
      <c r="D538" s="4">
        <v>24982.5</v>
      </c>
      <c r="E538" s="1" t="s">
        <v>1094</v>
      </c>
      <c r="F538" s="1" t="s">
        <v>269</v>
      </c>
      <c r="G538" s="1" t="s">
        <v>4062</v>
      </c>
      <c r="H538" s="1" t="s">
        <v>5267</v>
      </c>
      <c r="I538" s="1">
        <v>61857.869306879998</v>
      </c>
      <c r="J538" s="1" t="s">
        <v>5268</v>
      </c>
      <c r="K538" t="str">
        <f>VLOOKUP(Table1[[#This Row],[Customer_id]],Table4[],5,FALSE)</f>
        <v>Fixed Deposit</v>
      </c>
      <c r="L538" s="1" t="str">
        <f>VLOOKUP(Table1[[#This Row],[Customer_id]],Table4[],7,FALSE)</f>
        <v>98325,12</v>
      </c>
      <c r="M538" s="1" t="e">
        <f>VLOOKUP(Table1[[#This Row],[Customer_id]],Table2[],4,FALSE)</f>
        <v>#N/A</v>
      </c>
      <c r="N538" s="1" t="str">
        <f>INDEX(Table3[Transaction type],MATCH(Table1[[#This Row],[Account Number]],Table3[Account Number],0))</f>
        <v>Cash Withdrawal</v>
      </c>
      <c r="O538" s="20">
        <f>INDEX(Table3[Date_of_transaction],MATCH(Table1[[#This Row],[Account Number]],Table3[Account Number],0))</f>
        <v>44368</v>
      </c>
      <c r="P538" s="19" t="str">
        <f>INDEX(Table3[Transaction Medium],MATCH(Table1[[#This Row],[Account Number]],Table3[Account Number],0))</f>
        <v>ATM</v>
      </c>
    </row>
    <row r="539" spans="1:16" x14ac:dyDescent="0.25">
      <c r="A539" s="1" t="s">
        <v>977</v>
      </c>
      <c r="B539" s="2">
        <v>319451547</v>
      </c>
      <c r="C539" s="2" t="s">
        <v>434</v>
      </c>
      <c r="D539" s="4">
        <v>28269.75</v>
      </c>
      <c r="E539" s="1" t="s">
        <v>12</v>
      </c>
      <c r="F539" s="1" t="s">
        <v>978</v>
      </c>
      <c r="G539" s="1" t="s">
        <v>14</v>
      </c>
      <c r="H539" s="1" t="s">
        <v>979</v>
      </c>
      <c r="I539" s="1">
        <v>117898.6296768</v>
      </c>
      <c r="J539" s="1" t="s">
        <v>980</v>
      </c>
      <c r="K539" t="str">
        <f>VLOOKUP(Table1[[#This Row],[Customer_id]],Table4[],5,FALSE)</f>
        <v>Current</v>
      </c>
      <c r="L539" s="1" t="str">
        <f>VLOOKUP(Table1[[#This Row],[Customer_id]],Table4[],7,FALSE)</f>
        <v>115637,1888</v>
      </c>
      <c r="M539" s="1" t="e">
        <f>VLOOKUP(Table1[[#This Row],[Customer_id]],Table2[],4,FALSE)</f>
        <v>#N/A</v>
      </c>
      <c r="N539" s="1" t="str">
        <f>INDEX(Table3[Transaction type],MATCH(Table1[[#This Row],[Account Number]],Table3[Account Number],0))</f>
        <v>Cash Withdrawal</v>
      </c>
      <c r="O539" s="20">
        <f>INDEX(Table3[Date_of_transaction],MATCH(Table1[[#This Row],[Account Number]],Table3[Account Number],0))</f>
        <v>44247</v>
      </c>
      <c r="P539" s="19" t="str">
        <f>INDEX(Table3[Transaction Medium],MATCH(Table1[[#This Row],[Account Number]],Table3[Account Number],0))</f>
        <v>POS</v>
      </c>
    </row>
    <row r="540" spans="1:16" x14ac:dyDescent="0.25">
      <c r="A540" s="1" t="s">
        <v>138</v>
      </c>
      <c r="B540" s="2">
        <v>833820639</v>
      </c>
      <c r="C540" s="2" t="s">
        <v>11</v>
      </c>
      <c r="D540" s="4">
        <v>36305.25</v>
      </c>
      <c r="E540" s="1" t="s">
        <v>12</v>
      </c>
      <c r="F540" s="1" t="s">
        <v>139</v>
      </c>
      <c r="G540" s="1" t="s">
        <v>14</v>
      </c>
      <c r="H540" s="1" t="s">
        <v>140</v>
      </c>
      <c r="I540" s="1">
        <v>30313.50149984</v>
      </c>
      <c r="J540" s="1" t="s">
        <v>141</v>
      </c>
      <c r="K540" t="str">
        <f>VLOOKUP(Table1[[#This Row],[Customer_id]],Table4[],5,FALSE)</f>
        <v>Joint</v>
      </c>
      <c r="L540" s="1" t="str">
        <f>VLOOKUP(Table1[[#This Row],[Customer_id]],Table4[],7,FALSE)</f>
        <v>136612,5</v>
      </c>
      <c r="M540" s="1" t="str">
        <f>VLOOKUP(Table1[[#This Row],[Customer_id]],Table2[],4,FALSE)</f>
        <v>N781474,89</v>
      </c>
      <c r="N540" s="1" t="str">
        <f>INDEX(Table3[Transaction type],MATCH(Table1[[#This Row],[Account Number]],Table3[Account Number],0))</f>
        <v>Loan Payment</v>
      </c>
      <c r="O540" s="20">
        <f>INDEX(Table3[Date_of_transaction],MATCH(Table1[[#This Row],[Account Number]],Table3[Account Number],0))</f>
        <v>44617</v>
      </c>
      <c r="P540" s="19" t="str">
        <f>INDEX(Table3[Transaction Medium],MATCH(Table1[[#This Row],[Account Number]],Table3[Account Number],0))</f>
        <v>ACH</v>
      </c>
    </row>
    <row r="541" spans="1:16" x14ac:dyDescent="0.25">
      <c r="A541" s="1" t="s">
        <v>6886</v>
      </c>
      <c r="B541" s="2">
        <v>92871480</v>
      </c>
      <c r="C541" s="2" t="s">
        <v>661</v>
      </c>
      <c r="D541" s="4">
        <v>16216.5</v>
      </c>
      <c r="E541" s="1" t="s">
        <v>12</v>
      </c>
      <c r="F541" s="1" t="s">
        <v>874</v>
      </c>
      <c r="G541" s="1" t="s">
        <v>4105</v>
      </c>
      <c r="H541" s="1" t="s">
        <v>6887</v>
      </c>
      <c r="I541" s="1">
        <v>398767.30687199999</v>
      </c>
      <c r="J541" s="1" t="s">
        <v>6888</v>
      </c>
      <c r="K541" t="str">
        <f>VLOOKUP(Table1[[#This Row],[Customer_id]],Table4[],5,FALSE)</f>
        <v>Current</v>
      </c>
      <c r="L541" s="1" t="str">
        <f>VLOOKUP(Table1[[#This Row],[Customer_id]],Table4[],7,FALSE)</f>
        <v>161766,5418</v>
      </c>
      <c r="M541" s="1" t="e">
        <f>VLOOKUP(Table1[[#This Row],[Customer_id]],Table2[],4,FALSE)</f>
        <v>#N/A</v>
      </c>
      <c r="N541" s="1" t="str">
        <f>INDEX(Table3[Transaction type],MATCH(Table1[[#This Row],[Account Number]],Table3[Account Number],0))</f>
        <v>Money Deposit</v>
      </c>
      <c r="O541" s="20">
        <f>INDEX(Table3[Date_of_transaction],MATCH(Table1[[#This Row],[Account Number]],Table3[Account Number],0))</f>
        <v>44649</v>
      </c>
      <c r="P541" s="19" t="str">
        <f>INDEX(Table3[Transaction Medium],MATCH(Table1[[#This Row],[Account Number]],Table3[Account Number],0))</f>
        <v>Bank</v>
      </c>
    </row>
    <row r="542" spans="1:16" x14ac:dyDescent="0.25">
      <c r="A542" s="1" t="s">
        <v>7169</v>
      </c>
      <c r="B542" s="2">
        <v>254941473</v>
      </c>
      <c r="C542" s="2" t="s">
        <v>556</v>
      </c>
      <c r="D542" s="4">
        <v>27174</v>
      </c>
      <c r="E542" s="1" t="s">
        <v>12</v>
      </c>
      <c r="F542" s="1" t="s">
        <v>213</v>
      </c>
      <c r="G542" s="1" t="s">
        <v>4074</v>
      </c>
      <c r="H542" s="1" t="s">
        <v>7170</v>
      </c>
      <c r="I542" s="1">
        <v>265066.13111040002</v>
      </c>
      <c r="J542" s="1" t="s">
        <v>7171</v>
      </c>
      <c r="K542" t="str">
        <f>VLOOKUP(Table1[[#This Row],[Customer_id]],Table4[],5,FALSE)</f>
        <v>Corporate</v>
      </c>
      <c r="L542" s="1" t="str">
        <f>VLOOKUP(Table1[[#This Row],[Customer_id]],Table4[],7,FALSE)</f>
        <v>36633,6189</v>
      </c>
      <c r="M542" s="1" t="e">
        <f>VLOOKUP(Table1[[#This Row],[Customer_id]],Table2[],4,FALSE)</f>
        <v>#N/A</v>
      </c>
      <c r="N542" s="1" t="str">
        <f>INDEX(Table3[Transaction type],MATCH(Table1[[#This Row],[Account Number]],Table3[Account Number],0))</f>
        <v>Online Payment</v>
      </c>
      <c r="O542" s="20">
        <f>INDEX(Table3[Date_of_transaction],MATCH(Table1[[#This Row],[Account Number]],Table3[Account Number],0))</f>
        <v>44639</v>
      </c>
      <c r="P542" s="19" t="str">
        <f>INDEX(Table3[Transaction Medium],MATCH(Table1[[#This Row],[Account Number]],Table3[Account Number],0))</f>
        <v>Internet Banking</v>
      </c>
    </row>
    <row r="543" spans="1:16" x14ac:dyDescent="0.25">
      <c r="A543" s="1" t="s">
        <v>4439</v>
      </c>
      <c r="B543" s="2">
        <v>600786147</v>
      </c>
      <c r="C543" s="2" t="s">
        <v>255</v>
      </c>
      <c r="D543" s="4">
        <v>25347.75</v>
      </c>
      <c r="E543" s="1" t="s">
        <v>1094</v>
      </c>
      <c r="F543" s="1" t="s">
        <v>418</v>
      </c>
      <c r="G543" s="1" t="s">
        <v>4058</v>
      </c>
      <c r="H543" s="1" t="s">
        <v>4440</v>
      </c>
      <c r="I543" s="1">
        <v>43300.375076700002</v>
      </c>
      <c r="J543" s="1" t="s">
        <v>4441</v>
      </c>
      <c r="K543" t="str">
        <f>VLOOKUP(Table1[[#This Row],[Customer_id]],Table4[],5,FALSE)</f>
        <v>Domiciliary</v>
      </c>
      <c r="L543" s="1" t="str">
        <f>VLOOKUP(Table1[[#This Row],[Customer_id]],Table4[],7,FALSE)</f>
        <v>342354,8136</v>
      </c>
      <c r="M543" s="1" t="e">
        <f>VLOOKUP(Table1[[#This Row],[Customer_id]],Table2[],4,FALSE)</f>
        <v>#N/A</v>
      </c>
      <c r="N543" s="1" t="str">
        <f>INDEX(Table3[Transaction type],MATCH(Table1[[#This Row],[Account Number]],Table3[Account Number],0))</f>
        <v>Money Deposit</v>
      </c>
      <c r="O543" s="20">
        <f>INDEX(Table3[Date_of_transaction],MATCH(Table1[[#This Row],[Account Number]],Table3[Account Number],0))</f>
        <v>44606</v>
      </c>
      <c r="P543" s="19" t="str">
        <f>INDEX(Table3[Transaction Medium],MATCH(Table1[[#This Row],[Account Number]],Table3[Account Number],0))</f>
        <v>Bank</v>
      </c>
    </row>
    <row r="544" spans="1:16" x14ac:dyDescent="0.25">
      <c r="A544" s="1" t="s">
        <v>3403</v>
      </c>
      <c r="B544" s="2">
        <v>390143585</v>
      </c>
      <c r="C544" s="2" t="s">
        <v>869</v>
      </c>
      <c r="D544" s="4">
        <v>17312.25</v>
      </c>
      <c r="E544" s="1" t="s">
        <v>1094</v>
      </c>
      <c r="F544" s="1" t="s">
        <v>344</v>
      </c>
      <c r="G544" s="1" t="s">
        <v>3331</v>
      </c>
      <c r="H544" s="1" t="s">
        <v>3404</v>
      </c>
      <c r="I544" s="1">
        <v>424345.83052356</v>
      </c>
      <c r="J544" s="1" t="s">
        <v>3405</v>
      </c>
      <c r="K544" t="str">
        <f>VLOOKUP(Table1[[#This Row],[Customer_id]],Table4[],5,FALSE)</f>
        <v>Current</v>
      </c>
      <c r="L544" s="1" t="str">
        <f>VLOOKUP(Table1[[#This Row],[Customer_id]],Table4[],7,FALSE)</f>
        <v>411125,76</v>
      </c>
      <c r="M544" s="1" t="e">
        <f>VLOOKUP(Table1[[#This Row],[Customer_id]],Table2[],4,FALSE)</f>
        <v>#N/A</v>
      </c>
      <c r="N544" s="1" t="str">
        <f>INDEX(Table3[Transaction type],MATCH(Table1[[#This Row],[Account Number]],Table3[Account Number],0))</f>
        <v>Cash Withdrawal</v>
      </c>
      <c r="O544" s="20">
        <f>INDEX(Table3[Date_of_transaction],MATCH(Table1[[#This Row],[Account Number]],Table3[Account Number],0))</f>
        <v>44425</v>
      </c>
      <c r="P544" s="19" t="str">
        <f>INDEX(Table3[Transaction Medium],MATCH(Table1[[#This Row],[Account Number]],Table3[Account Number],0))</f>
        <v>POS</v>
      </c>
    </row>
    <row r="545" spans="1:16" x14ac:dyDescent="0.25">
      <c r="A545" s="1" t="s">
        <v>469</v>
      </c>
      <c r="B545" s="2">
        <v>36336429</v>
      </c>
      <c r="C545" s="2" t="s">
        <v>470</v>
      </c>
      <c r="D545" s="4">
        <v>14755.5</v>
      </c>
      <c r="E545" s="1" t="s">
        <v>12</v>
      </c>
      <c r="F545" s="1" t="s">
        <v>471</v>
      </c>
      <c r="G545" s="1" t="s">
        <v>14</v>
      </c>
      <c r="H545" s="1" t="s">
        <v>472</v>
      </c>
      <c r="I545" s="1">
        <v>103395.7085616</v>
      </c>
      <c r="J545" s="1" t="s">
        <v>473</v>
      </c>
      <c r="K545" t="str">
        <f>VLOOKUP(Table1[[#This Row],[Customer_id]],Table4[],5,FALSE)</f>
        <v>Joint</v>
      </c>
      <c r="L545" s="1" t="str">
        <f>VLOOKUP(Table1[[#This Row],[Customer_id]],Table4[],7,FALSE)</f>
        <v>50226,875</v>
      </c>
      <c r="M545" s="1" t="e">
        <f>VLOOKUP(Table1[[#This Row],[Customer_id]],Table2[],4,FALSE)</f>
        <v>#N/A</v>
      </c>
      <c r="N545" s="1" t="str">
        <f>INDEX(Table3[Transaction type],MATCH(Table1[[#This Row],[Account Number]],Table3[Account Number],0))</f>
        <v>Cash Withdrawal</v>
      </c>
      <c r="O545" s="20">
        <f>INDEX(Table3[Date_of_transaction],MATCH(Table1[[#This Row],[Account Number]],Table3[Account Number],0))</f>
        <v>44568</v>
      </c>
      <c r="P545" s="19" t="str">
        <f>INDEX(Table3[Transaction Medium],MATCH(Table1[[#This Row],[Account Number]],Table3[Account Number],0))</f>
        <v>ATM</v>
      </c>
    </row>
    <row r="546" spans="1:16" x14ac:dyDescent="0.25">
      <c r="A546" s="1" t="s">
        <v>2998</v>
      </c>
      <c r="B546" s="2">
        <v>785675966</v>
      </c>
      <c r="C546" s="2" t="s">
        <v>661</v>
      </c>
      <c r="D546" s="4">
        <v>16216.5</v>
      </c>
      <c r="E546" s="1" t="s">
        <v>1094</v>
      </c>
      <c r="F546" s="1" t="s">
        <v>93</v>
      </c>
      <c r="G546" s="1" t="s">
        <v>2773</v>
      </c>
      <c r="H546" s="1" t="s">
        <v>2999</v>
      </c>
      <c r="I546" s="1">
        <v>195279.71614199999</v>
      </c>
      <c r="J546" s="1" t="s">
        <v>3000</v>
      </c>
      <c r="K546" t="str">
        <f>VLOOKUP(Table1[[#This Row],[Customer_id]],Table4[],5,FALSE)</f>
        <v>Domiciliary</v>
      </c>
      <c r="L546" s="1" t="str">
        <f>VLOOKUP(Table1[[#This Row],[Customer_id]],Table4[],7,FALSE)</f>
        <v>85194,5875</v>
      </c>
      <c r="M546" s="1" t="e">
        <f>VLOOKUP(Table1[[#This Row],[Customer_id]],Table2[],4,FALSE)</f>
        <v>#N/A</v>
      </c>
      <c r="N546" s="1" t="str">
        <f>INDEX(Table3[Transaction type],MATCH(Table1[[#This Row],[Account Number]],Table3[Account Number],0))</f>
        <v>Cash Withdrawal</v>
      </c>
      <c r="O546" s="20">
        <f>INDEX(Table3[Date_of_transaction],MATCH(Table1[[#This Row],[Account Number]],Table3[Account Number],0))</f>
        <v>44611</v>
      </c>
      <c r="P546" s="19" t="str">
        <f>INDEX(Table3[Transaction Medium],MATCH(Table1[[#This Row],[Account Number]],Table3[Account Number],0))</f>
        <v>POS</v>
      </c>
    </row>
    <row r="547" spans="1:16" x14ac:dyDescent="0.25">
      <c r="A547" s="1" t="s">
        <v>5632</v>
      </c>
      <c r="B547" s="2">
        <v>46670843</v>
      </c>
      <c r="C547" s="2" t="s">
        <v>573</v>
      </c>
      <c r="D547" s="4">
        <v>26808.75</v>
      </c>
      <c r="E547" s="1" t="s">
        <v>1094</v>
      </c>
      <c r="F547" s="1" t="s">
        <v>989</v>
      </c>
      <c r="G547" s="1" t="s">
        <v>4099</v>
      </c>
      <c r="H547" s="1" t="s">
        <v>5633</v>
      </c>
      <c r="I547" s="1">
        <v>333372.47327999998</v>
      </c>
      <c r="J547" s="1" t="s">
        <v>5634</v>
      </c>
      <c r="K547" t="str">
        <f>VLOOKUP(Table1[[#This Row],[Customer_id]],Table4[],5,FALSE)</f>
        <v>Joint</v>
      </c>
      <c r="L547" s="1" t="str">
        <f>VLOOKUP(Table1[[#This Row],[Customer_id]],Table4[],7,FALSE)</f>
        <v>279904,8384</v>
      </c>
      <c r="M547" s="1" t="e">
        <f>VLOOKUP(Table1[[#This Row],[Customer_id]],Table2[],4,FALSE)</f>
        <v>#N/A</v>
      </c>
      <c r="N547" s="1" t="str">
        <f>INDEX(Table3[Transaction type],MATCH(Table1[[#This Row],[Account Number]],Table3[Account Number],0))</f>
        <v>Online Payment</v>
      </c>
      <c r="O547" s="20">
        <f>INDEX(Table3[Date_of_transaction],MATCH(Table1[[#This Row],[Account Number]],Table3[Account Number],0))</f>
        <v>44620</v>
      </c>
      <c r="P547" s="19" t="str">
        <f>INDEX(Table3[Transaction Medium],MATCH(Table1[[#This Row],[Account Number]],Table3[Account Number],0))</f>
        <v>Mobile</v>
      </c>
    </row>
    <row r="548" spans="1:16" x14ac:dyDescent="0.25">
      <c r="A548" s="1" t="s">
        <v>2363</v>
      </c>
      <c r="B548" s="2">
        <v>566170679</v>
      </c>
      <c r="C548" s="2" t="s">
        <v>250</v>
      </c>
      <c r="D548" s="4">
        <v>18042.75</v>
      </c>
      <c r="E548" s="1" t="s">
        <v>1094</v>
      </c>
      <c r="F548" s="1" t="s">
        <v>2364</v>
      </c>
      <c r="G548" s="1" t="s">
        <v>1964</v>
      </c>
      <c r="H548" s="1" t="s">
        <v>2365</v>
      </c>
      <c r="I548" s="1">
        <v>14653.472184</v>
      </c>
      <c r="J548" s="1" t="s">
        <v>2366</v>
      </c>
      <c r="K548" t="str">
        <f>VLOOKUP(Table1[[#This Row],[Customer_id]],Table4[],5,FALSE)</f>
        <v>Fixed Deposit</v>
      </c>
      <c r="L548" s="1" t="str">
        <f>VLOOKUP(Table1[[#This Row],[Customer_id]],Table4[],7,FALSE)</f>
        <v>65006,535</v>
      </c>
      <c r="M548" s="1" t="e">
        <f>VLOOKUP(Table1[[#This Row],[Customer_id]],Table2[],4,FALSE)</f>
        <v>#N/A</v>
      </c>
      <c r="N548" s="1" t="str">
        <f>INDEX(Table3[Transaction type],MATCH(Table1[[#This Row],[Account Number]],Table3[Account Number],0))</f>
        <v>Money Transfer</v>
      </c>
      <c r="O548" s="20">
        <f>INDEX(Table3[Date_of_transaction],MATCH(Table1[[#This Row],[Account Number]],Table3[Account Number],0))</f>
        <v>44348</v>
      </c>
      <c r="P548" s="19" t="str">
        <f>INDEX(Table3[Transaction Medium],MATCH(Table1[[#This Row],[Account Number]],Table3[Account Number],0))</f>
        <v>Mobile</v>
      </c>
    </row>
    <row r="549" spans="1:16" x14ac:dyDescent="0.25">
      <c r="A549" s="1" t="s">
        <v>3133</v>
      </c>
      <c r="B549" s="2">
        <v>380741591</v>
      </c>
      <c r="C549" s="2" t="s">
        <v>203</v>
      </c>
      <c r="D549" s="4">
        <v>27539.25</v>
      </c>
      <c r="E549" s="1" t="s">
        <v>1094</v>
      </c>
      <c r="F549" s="1" t="s">
        <v>395</v>
      </c>
      <c r="G549" s="1" t="s">
        <v>3058</v>
      </c>
      <c r="H549" s="1" t="s">
        <v>3134</v>
      </c>
      <c r="I549" s="1">
        <v>572699.43244799995</v>
      </c>
      <c r="J549" s="1" t="s">
        <v>3135</v>
      </c>
      <c r="K549" t="str">
        <f>VLOOKUP(Table1[[#This Row],[Customer_id]],Table4[],5,FALSE)</f>
        <v>Corporate</v>
      </c>
      <c r="L549" s="1" t="str">
        <f>VLOOKUP(Table1[[#This Row],[Customer_id]],Table4[],7,FALSE)</f>
        <v>243019,9824</v>
      </c>
      <c r="M549" s="1" t="e">
        <f>VLOOKUP(Table1[[#This Row],[Customer_id]],Table2[],4,FALSE)</f>
        <v>#N/A</v>
      </c>
      <c r="N549" s="1" t="str">
        <f>INDEX(Table3[Transaction type],MATCH(Table1[[#This Row],[Account Number]],Table3[Account Number],0))</f>
        <v>Online Payment</v>
      </c>
      <c r="O549" s="20">
        <f>INDEX(Table3[Date_of_transaction],MATCH(Table1[[#This Row],[Account Number]],Table3[Account Number],0))</f>
        <v>44274</v>
      </c>
      <c r="P549" s="19" t="str">
        <f>INDEX(Table3[Transaction Medium],MATCH(Table1[[#This Row],[Account Number]],Table3[Account Number],0))</f>
        <v>Card</v>
      </c>
    </row>
    <row r="550" spans="1:16" x14ac:dyDescent="0.25">
      <c r="A550" s="1" t="s">
        <v>2842</v>
      </c>
      <c r="B550" s="2">
        <v>675487854</v>
      </c>
      <c r="C550" s="2" t="s">
        <v>162</v>
      </c>
      <c r="D550" s="4">
        <v>15851.25</v>
      </c>
      <c r="E550" s="1" t="s">
        <v>1094</v>
      </c>
      <c r="F550" s="1" t="s">
        <v>985</v>
      </c>
      <c r="G550" s="1" t="s">
        <v>2773</v>
      </c>
      <c r="H550" s="1" t="s">
        <v>2843</v>
      </c>
      <c r="I550" s="1">
        <v>376317.64854684001</v>
      </c>
      <c r="J550" s="1" t="s">
        <v>2844</v>
      </c>
      <c r="K550" t="str">
        <f>VLOOKUP(Table1[[#This Row],[Customer_id]],Table4[],5,FALSE)</f>
        <v>Current</v>
      </c>
      <c r="L550" s="1" t="str">
        <f>VLOOKUP(Table1[[#This Row],[Customer_id]],Table4[],7,FALSE)</f>
        <v>149042,7932</v>
      </c>
      <c r="M550" s="1" t="str">
        <f>VLOOKUP(Table1[[#This Row],[Customer_id]],Table2[],4,FALSE)</f>
        <v>N894827388</v>
      </c>
      <c r="N550" s="1" t="str">
        <f>INDEX(Table3[Transaction type],MATCH(Table1[[#This Row],[Account Number]],Table3[Account Number],0))</f>
        <v>Loan Payment</v>
      </c>
      <c r="O550" s="20">
        <f>INDEX(Table3[Date_of_transaction],MATCH(Table1[[#This Row],[Account Number]],Table3[Account Number],0))</f>
        <v>44199</v>
      </c>
      <c r="P550" s="19" t="str">
        <f>INDEX(Table3[Transaction Medium],MATCH(Table1[[#This Row],[Account Number]],Table3[Account Number],0))</f>
        <v>AFT</v>
      </c>
    </row>
    <row r="551" spans="1:16" x14ac:dyDescent="0.25">
      <c r="A551" s="1" t="s">
        <v>8866</v>
      </c>
      <c r="B551" s="2">
        <v>543580109</v>
      </c>
      <c r="C551" s="2" t="s">
        <v>322</v>
      </c>
      <c r="D551" s="4">
        <v>26443.5</v>
      </c>
      <c r="E551" s="1" t="s">
        <v>12</v>
      </c>
      <c r="F551" s="1" t="s">
        <v>208</v>
      </c>
      <c r="G551" s="1" t="s">
        <v>3820</v>
      </c>
      <c r="H551" s="1" t="s">
        <v>8867</v>
      </c>
      <c r="I551" s="1">
        <v>95313.466737719995</v>
      </c>
      <c r="J551" s="1" t="s">
        <v>8868</v>
      </c>
      <c r="K551" s="8">
        <f>MAX(D1:D578)</f>
        <v>39047.25</v>
      </c>
      <c r="L551" s="1" t="str">
        <f>VLOOKUP(Table1[[#This Row],[Customer_id]],Table4[],7,FALSE)</f>
        <v>81056,8836</v>
      </c>
      <c r="M551" s="1" t="e">
        <f>VLOOKUP(Table1[[#This Row],[Customer_id]],Table2[],4,FALSE)</f>
        <v>#N/A</v>
      </c>
      <c r="N551" s="1" t="str">
        <f>INDEX(Table3[Transaction type],MATCH(Table1[[#This Row],[Account Number]],Table3[Account Number],0))</f>
        <v>Money Deposit</v>
      </c>
      <c r="O551" s="20">
        <f>INDEX(Table3[Date_of_transaction],MATCH(Table1[[#This Row],[Account Number]],Table3[Account Number],0))</f>
        <v>44358</v>
      </c>
      <c r="P551" s="19" t="str">
        <f>INDEX(Table3[Transaction Medium],MATCH(Table1[[#This Row],[Account Number]],Table3[Account Number],0))</f>
        <v>Bank</v>
      </c>
    </row>
    <row r="552" spans="1:16" x14ac:dyDescent="0.25">
      <c r="A552" s="1" t="s">
        <v>2393</v>
      </c>
      <c r="B552" s="2">
        <v>228197315</v>
      </c>
      <c r="C552" s="2" t="s">
        <v>403</v>
      </c>
      <c r="D552" s="4">
        <v>31922.25</v>
      </c>
      <c r="E552" s="1" t="s">
        <v>1094</v>
      </c>
      <c r="F552" s="1" t="s">
        <v>53</v>
      </c>
      <c r="G552" s="1" t="s">
        <v>1964</v>
      </c>
      <c r="H552" s="1" t="s">
        <v>2394</v>
      </c>
      <c r="I552" s="1">
        <v>155982.00230339999</v>
      </c>
      <c r="J552" s="1" t="s">
        <v>2395</v>
      </c>
      <c r="L552" s="1" t="str">
        <f>VLOOKUP(Table1[[#This Row],[Customer_id]],Table4[],7,FALSE)</f>
        <v>78098,5899</v>
      </c>
      <c r="M552" s="1" t="e">
        <f>VLOOKUP(Table1[[#This Row],[Customer_id]],Table2[],4,FALSE)</f>
        <v>#N/A</v>
      </c>
      <c r="N552" s="1" t="str">
        <f>INDEX(Table3[Transaction type],MATCH(Table1[[#This Row],[Account Number]],Table3[Account Number],0))</f>
        <v>Money Deposit</v>
      </c>
      <c r="O552" s="20">
        <f>INDEX(Table3[Date_of_transaction],MATCH(Table1[[#This Row],[Account Number]],Table3[Account Number],0))</f>
        <v>44278</v>
      </c>
      <c r="P552" s="19" t="str">
        <f>INDEX(Table3[Transaction Medium],MATCH(Table1[[#This Row],[Account Number]],Table3[Account Number],0))</f>
        <v>Bank</v>
      </c>
    </row>
    <row r="553" spans="1:16" x14ac:dyDescent="0.25">
      <c r="A553" s="1" t="s">
        <v>1698</v>
      </c>
      <c r="B553" s="2">
        <v>74610243</v>
      </c>
      <c r="C553" s="2" t="s">
        <v>143</v>
      </c>
      <c r="D553" s="4">
        <v>34479</v>
      </c>
      <c r="E553" s="1" t="s">
        <v>1094</v>
      </c>
      <c r="F553" s="1" t="s">
        <v>204</v>
      </c>
      <c r="G553" s="1" t="s">
        <v>14</v>
      </c>
      <c r="H553" s="1" t="s">
        <v>1699</v>
      </c>
      <c r="I553" s="1">
        <v>20878.883771199999</v>
      </c>
      <c r="J553" s="1" t="s">
        <v>1700</v>
      </c>
      <c r="L553" s="1" t="str">
        <f>VLOOKUP(Table1[[#This Row],[Customer_id]],Table4[],7,FALSE)</f>
        <v>349237,3144</v>
      </c>
      <c r="M553" s="1" t="e">
        <f>VLOOKUP(Table1[[#This Row],[Customer_id]],Table2[],4,FALSE)</f>
        <v>#N/A</v>
      </c>
      <c r="N553" s="1" t="str">
        <f>INDEX(Table3[Transaction type],MATCH(Table1[[#This Row],[Account Number]],Table3[Account Number],0))</f>
        <v>Money Deposit</v>
      </c>
      <c r="O553" s="20">
        <f>INDEX(Table3[Date_of_transaction],MATCH(Table1[[#This Row],[Account Number]],Table3[Account Number],0))</f>
        <v>44294</v>
      </c>
      <c r="P553" s="19" t="str">
        <f>INDEX(Table3[Transaction Medium],MATCH(Table1[[#This Row],[Account Number]],Table3[Account Number],0))</f>
        <v>Bank</v>
      </c>
    </row>
    <row r="554" spans="1:16" x14ac:dyDescent="0.25">
      <c r="A554" s="1" t="s">
        <v>3100</v>
      </c>
      <c r="B554" s="2">
        <v>202455505</v>
      </c>
      <c r="C554" s="2" t="s">
        <v>240</v>
      </c>
      <c r="D554" s="4">
        <v>22060.5</v>
      </c>
      <c r="E554" s="1" t="s">
        <v>1094</v>
      </c>
      <c r="F554" s="1" t="s">
        <v>947</v>
      </c>
      <c r="G554" s="1" t="s">
        <v>3058</v>
      </c>
      <c r="H554" s="1" t="s">
        <v>3101</v>
      </c>
      <c r="I554" s="1">
        <v>341354.27641152003</v>
      </c>
      <c r="J554" s="1" t="s">
        <v>3102</v>
      </c>
      <c r="L554" s="1" t="str">
        <f>VLOOKUP(Table1[[#This Row],[Customer_id]],Table4[],7,FALSE)</f>
        <v>15919,4754</v>
      </c>
      <c r="M554" s="1" t="e">
        <f>VLOOKUP(Table1[[#This Row],[Customer_id]],Table2[],4,FALSE)</f>
        <v>#N/A</v>
      </c>
      <c r="N554" s="1" t="str">
        <f>INDEX(Table3[Transaction type],MATCH(Table1[[#This Row],[Account Number]],Table3[Account Number],0))</f>
        <v>Online Payment</v>
      </c>
      <c r="O554" s="20">
        <f>INDEX(Table3[Date_of_transaction],MATCH(Table1[[#This Row],[Account Number]],Table3[Account Number],0))</f>
        <v>44537</v>
      </c>
      <c r="P554" s="19" t="str">
        <f>INDEX(Table3[Transaction Medium],MATCH(Table1[[#This Row],[Account Number]],Table3[Account Number],0))</f>
        <v>Card</v>
      </c>
    </row>
    <row r="555" spans="1:16" x14ac:dyDescent="0.25">
      <c r="A555" s="1" t="s">
        <v>7020</v>
      </c>
      <c r="B555" s="2">
        <v>834142460</v>
      </c>
      <c r="C555" s="2" t="s">
        <v>470</v>
      </c>
      <c r="D555" s="4">
        <v>14755.5</v>
      </c>
      <c r="E555" s="1" t="s">
        <v>12</v>
      </c>
      <c r="F555" s="1" t="s">
        <v>675</v>
      </c>
      <c r="G555" s="1" t="s">
        <v>4054</v>
      </c>
      <c r="H555" s="1" t="s">
        <v>7021</v>
      </c>
      <c r="I555" s="1">
        <v>93209.869202400005</v>
      </c>
      <c r="J555" s="1" t="s">
        <v>7022</v>
      </c>
      <c r="L555" s="1" t="str">
        <f>VLOOKUP(Table1[[#This Row],[Customer_id]],Table4[],7,FALSE)</f>
        <v>292103,8209</v>
      </c>
      <c r="M555" s="1" t="e">
        <f>VLOOKUP(Table1[[#This Row],[Customer_id]],Table2[],4,FALSE)</f>
        <v>#N/A</v>
      </c>
      <c r="N555" s="1" t="str">
        <f>INDEX(Table3[Transaction type],MATCH(Table1[[#This Row],[Account Number]],Table3[Account Number],0))</f>
        <v>Cash Withdrawal</v>
      </c>
      <c r="O555" s="20">
        <f>INDEX(Table3[Date_of_transaction],MATCH(Table1[[#This Row],[Account Number]],Table3[Account Number],0))</f>
        <v>44567</v>
      </c>
      <c r="P555" s="19" t="str">
        <f>INDEX(Table3[Transaction Medium],MATCH(Table1[[#This Row],[Account Number]],Table3[Account Number],0))</f>
        <v>ATM</v>
      </c>
    </row>
    <row r="556" spans="1:16" x14ac:dyDescent="0.25">
      <c r="A556" s="1" t="s">
        <v>702</v>
      </c>
      <c r="B556" s="2">
        <v>597156316</v>
      </c>
      <c r="C556" s="2" t="s">
        <v>556</v>
      </c>
      <c r="D556" s="4">
        <v>27174</v>
      </c>
      <c r="E556" s="1" t="s">
        <v>12</v>
      </c>
      <c r="F556" s="1" t="s">
        <v>422</v>
      </c>
      <c r="G556" s="1" t="s">
        <v>14</v>
      </c>
      <c r="H556" s="1" t="s">
        <v>703</v>
      </c>
      <c r="I556" s="1">
        <v>178562.80653120001</v>
      </c>
      <c r="J556" s="1" t="s">
        <v>704</v>
      </c>
      <c r="L556" s="1" t="str">
        <f>VLOOKUP(Table1[[#This Row],[Customer_id]],Table4[],7,FALSE)</f>
        <v>17226,8544</v>
      </c>
      <c r="M556" s="1" t="e">
        <f>VLOOKUP(Table1[[#This Row],[Customer_id]],Table2[],4,FALSE)</f>
        <v>#N/A</v>
      </c>
      <c r="N556" s="1" t="str">
        <f>INDEX(Table3[Transaction type],MATCH(Table1[[#This Row],[Account Number]],Table3[Account Number],0))</f>
        <v>Online Payment</v>
      </c>
      <c r="O556" s="20">
        <f>INDEX(Table3[Date_of_transaction],MATCH(Table1[[#This Row],[Account Number]],Table3[Account Number],0))</f>
        <v>44600</v>
      </c>
      <c r="P556" s="19" t="str">
        <f>INDEX(Table3[Transaction Medium],MATCH(Table1[[#This Row],[Account Number]],Table3[Account Number],0))</f>
        <v>Mobile</v>
      </c>
    </row>
    <row r="557" spans="1:16" x14ac:dyDescent="0.25">
      <c r="A557" s="1" t="s">
        <v>6799</v>
      </c>
      <c r="B557" s="2">
        <v>916577954</v>
      </c>
      <c r="C557" s="2" t="s">
        <v>143</v>
      </c>
      <c r="D557" s="4">
        <v>34479</v>
      </c>
      <c r="E557" s="1" t="s">
        <v>12</v>
      </c>
      <c r="F557" s="1" t="s">
        <v>395</v>
      </c>
      <c r="G557" s="1" t="s">
        <v>4066</v>
      </c>
      <c r="H557" s="1" t="s">
        <v>6800</v>
      </c>
      <c r="I557" s="1">
        <v>41854.883747040003</v>
      </c>
      <c r="J557" s="1" t="s">
        <v>6801</v>
      </c>
      <c r="L557" s="1" t="str">
        <f>VLOOKUP(Table1[[#This Row],[Customer_id]],Table4[],7,FALSE)</f>
        <v>121752,0576</v>
      </c>
      <c r="M557" s="1" t="e">
        <f>VLOOKUP(Table1[[#This Row],[Customer_id]],Table2[],4,FALSE)</f>
        <v>#N/A</v>
      </c>
      <c r="N557" s="1" t="str">
        <f>INDEX(Table3[Transaction type],MATCH(Table1[[#This Row],[Account Number]],Table3[Account Number],0))</f>
        <v>Online Payment</v>
      </c>
      <c r="O557" s="20">
        <f>INDEX(Table3[Date_of_transaction],MATCH(Table1[[#This Row],[Account Number]],Table3[Account Number],0))</f>
        <v>44390</v>
      </c>
      <c r="P557" s="19" t="str">
        <f>INDEX(Table3[Transaction Medium],MATCH(Table1[[#This Row],[Account Number]],Table3[Account Number],0))</f>
        <v>Mobile</v>
      </c>
    </row>
    <row r="558" spans="1:16" x14ac:dyDescent="0.25">
      <c r="A558" s="1" t="s">
        <v>5626</v>
      </c>
      <c r="B558" s="2">
        <v>772724674</v>
      </c>
      <c r="C558" s="2" t="s">
        <v>221</v>
      </c>
      <c r="D558" s="4">
        <v>33748.5</v>
      </c>
      <c r="E558" s="1" t="s">
        <v>1094</v>
      </c>
      <c r="F558" s="1" t="s">
        <v>68</v>
      </c>
      <c r="G558" s="1" t="s">
        <v>4099</v>
      </c>
      <c r="H558" s="1" t="s">
        <v>5627</v>
      </c>
      <c r="I558" s="1">
        <v>112189.7515464</v>
      </c>
      <c r="J558" s="1" t="s">
        <v>5628</v>
      </c>
      <c r="L558" s="1" t="str">
        <f>VLOOKUP(Table1[[#This Row],[Customer_id]],Table4[],7,FALSE)</f>
        <v>377880,93</v>
      </c>
      <c r="M558" s="1" t="e">
        <f>VLOOKUP(Table1[[#This Row],[Customer_id]],Table2[],4,FALSE)</f>
        <v>#N/A</v>
      </c>
      <c r="N558" s="1" t="str">
        <f>INDEX(Table3[Transaction type],MATCH(Table1[[#This Row],[Account Number]],Table3[Account Number],0))</f>
        <v>Online Payment</v>
      </c>
      <c r="O558" s="20">
        <f>INDEX(Table3[Date_of_transaction],MATCH(Table1[[#This Row],[Account Number]],Table3[Account Number],0))</f>
        <v>44611</v>
      </c>
      <c r="P558" s="19" t="str">
        <f>INDEX(Table3[Transaction Medium],MATCH(Table1[[#This Row],[Account Number]],Table3[Account Number],0))</f>
        <v>Mobile</v>
      </c>
    </row>
    <row r="559" spans="1:16" x14ac:dyDescent="0.25">
      <c r="A559" s="1" t="s">
        <v>8574</v>
      </c>
      <c r="B559" s="2">
        <v>277879148</v>
      </c>
      <c r="C559" s="2" t="s">
        <v>82</v>
      </c>
      <c r="D559" s="4">
        <v>16947</v>
      </c>
      <c r="E559" s="1" t="s">
        <v>12</v>
      </c>
      <c r="F559" s="1" t="s">
        <v>1517</v>
      </c>
      <c r="G559" s="1" t="s">
        <v>2773</v>
      </c>
      <c r="H559" s="1" t="s">
        <v>8575</v>
      </c>
      <c r="I559" s="1">
        <v>47565.419355999999</v>
      </c>
      <c r="J559" s="1" t="s">
        <v>8576</v>
      </c>
      <c r="L559" s="1" t="str">
        <f>VLOOKUP(Table1[[#This Row],[Customer_id]],Table4[],7,FALSE)</f>
        <v>52928,9475</v>
      </c>
      <c r="M559" s="1" t="e">
        <f>VLOOKUP(Table1[[#This Row],[Customer_id]],Table2[],4,FALSE)</f>
        <v>#N/A</v>
      </c>
      <c r="N559" s="1" t="str">
        <f>INDEX(Table3[Transaction type],MATCH(Table1[[#This Row],[Account Number]],Table3[Account Number],0))</f>
        <v>Money Deposit</v>
      </c>
      <c r="O559" s="20">
        <f>INDEX(Table3[Date_of_transaction],MATCH(Table1[[#This Row],[Account Number]],Table3[Account Number],0))</f>
        <v>44259</v>
      </c>
      <c r="P559" s="19" t="str">
        <f>INDEX(Table3[Transaction Medium],MATCH(Table1[[#This Row],[Account Number]],Table3[Account Number],0))</f>
        <v>Bank</v>
      </c>
    </row>
    <row r="560" spans="1:16" x14ac:dyDescent="0.25">
      <c r="A560" s="1" t="s">
        <v>5989</v>
      </c>
      <c r="B560" s="2">
        <v>811956007</v>
      </c>
      <c r="C560" s="2" t="s">
        <v>889</v>
      </c>
      <c r="D560" s="4">
        <v>30096</v>
      </c>
      <c r="E560" s="1" t="s">
        <v>12</v>
      </c>
      <c r="F560" s="1" t="s">
        <v>721</v>
      </c>
      <c r="G560" s="1" t="s">
        <v>4062</v>
      </c>
      <c r="H560" s="1" t="s">
        <v>5990</v>
      </c>
      <c r="I560" s="1">
        <v>56949.2600742</v>
      </c>
      <c r="J560" s="1" t="s">
        <v>5991</v>
      </c>
      <c r="L560" s="1" t="str">
        <f>VLOOKUP(Table1[[#This Row],[Customer_id]],Table4[],7,FALSE)</f>
        <v>66889,5744</v>
      </c>
      <c r="M560" s="1" t="e">
        <f>VLOOKUP(Table1[[#This Row],[Customer_id]],Table2[],4,FALSE)</f>
        <v>#N/A</v>
      </c>
      <c r="N560" s="1" t="str">
        <f>INDEX(Table3[Transaction type],MATCH(Table1[[#This Row],[Account Number]],Table3[Account Number],0))</f>
        <v>Cash Withdrawal</v>
      </c>
      <c r="O560" s="20">
        <f>INDEX(Table3[Date_of_transaction],MATCH(Table1[[#This Row],[Account Number]],Table3[Account Number],0))</f>
        <v>44585</v>
      </c>
      <c r="P560" s="19" t="str">
        <f>INDEX(Table3[Transaction Medium],MATCH(Table1[[#This Row],[Account Number]],Table3[Account Number],0))</f>
        <v>ATM</v>
      </c>
    </row>
    <row r="561" spans="1:16" x14ac:dyDescent="0.25">
      <c r="A561" s="1" t="s">
        <v>7956</v>
      </c>
      <c r="B561" s="2">
        <v>898907904</v>
      </c>
      <c r="C561" s="2" t="s">
        <v>33</v>
      </c>
      <c r="D561" s="4">
        <v>13659.75</v>
      </c>
      <c r="E561" s="1" t="s">
        <v>12</v>
      </c>
      <c r="F561" s="1" t="s">
        <v>951</v>
      </c>
      <c r="G561" s="1" t="s">
        <v>3583</v>
      </c>
      <c r="H561" s="1" t="s">
        <v>7957</v>
      </c>
      <c r="I561" s="1">
        <v>64558.898201600001</v>
      </c>
      <c r="J561" s="1" t="s">
        <v>7958</v>
      </c>
      <c r="L561" s="1" t="str">
        <f>VLOOKUP(Table1[[#This Row],[Customer_id]],Table4[],7,FALSE)</f>
        <v>114326,4825</v>
      </c>
      <c r="M561" s="1" t="str">
        <f>VLOOKUP(Table1[[#This Row],[Customer_id]],Table2[],4,FALSE)</f>
        <v>N418199085</v>
      </c>
      <c r="N561" s="1" t="str">
        <f>INDEX(Table3[Transaction type],MATCH(Table1[[#This Row],[Account Number]],Table3[Account Number],0))</f>
        <v>Loan Payment</v>
      </c>
      <c r="O561" s="20">
        <f>INDEX(Table3[Date_of_transaction],MATCH(Table1[[#This Row],[Account Number]],Table3[Account Number],0))</f>
        <v>44301</v>
      </c>
      <c r="P561" s="19" t="str">
        <f>INDEX(Table3[Transaction Medium],MATCH(Table1[[#This Row],[Account Number]],Table3[Account Number],0))</f>
        <v>ACH</v>
      </c>
    </row>
    <row r="562" spans="1:16" x14ac:dyDescent="0.25">
      <c r="A562" s="1" t="s">
        <v>992</v>
      </c>
      <c r="B562" s="2">
        <v>13936702</v>
      </c>
      <c r="C562" s="2" t="s">
        <v>357</v>
      </c>
      <c r="D562" s="4">
        <v>35209.5</v>
      </c>
      <c r="E562" s="1" t="s">
        <v>12</v>
      </c>
      <c r="F562" s="1" t="s">
        <v>993</v>
      </c>
      <c r="G562" s="1" t="s">
        <v>14</v>
      </c>
      <c r="H562" s="1" t="s">
        <v>994</v>
      </c>
      <c r="I562" s="1">
        <v>378680.73542207998</v>
      </c>
      <c r="J562" s="1" t="s">
        <v>995</v>
      </c>
      <c r="L562" s="1" t="str">
        <f>VLOOKUP(Table1[[#This Row],[Customer_id]],Table4[],7,FALSE)</f>
        <v>150196,4265</v>
      </c>
      <c r="M562" s="1" t="e">
        <f>VLOOKUP(Table1[[#This Row],[Customer_id]],Table2[],4,FALSE)</f>
        <v>#N/A</v>
      </c>
      <c r="N562" s="1" t="str">
        <f>INDEX(Table3[Transaction type],MATCH(Table1[[#This Row],[Account Number]],Table3[Account Number],0))</f>
        <v>Online Payment</v>
      </c>
      <c r="O562" s="20">
        <f>INDEX(Table3[Date_of_transaction],MATCH(Table1[[#This Row],[Account Number]],Table3[Account Number],0))</f>
        <v>44614</v>
      </c>
      <c r="P562" s="19" t="str">
        <f>INDEX(Table3[Transaction Medium],MATCH(Table1[[#This Row],[Account Number]],Table3[Account Number],0))</f>
        <v>Mobile</v>
      </c>
    </row>
    <row r="563" spans="1:16" x14ac:dyDescent="0.25">
      <c r="A563" s="1" t="s">
        <v>8490</v>
      </c>
      <c r="B563" s="2">
        <v>301759028</v>
      </c>
      <c r="C563" s="2" t="s">
        <v>82</v>
      </c>
      <c r="D563" s="4">
        <v>16947</v>
      </c>
      <c r="E563" s="1" t="s">
        <v>12</v>
      </c>
      <c r="F563" s="1" t="s">
        <v>514</v>
      </c>
      <c r="G563" s="1" t="s">
        <v>2773</v>
      </c>
      <c r="H563" s="1" t="s">
        <v>8491</v>
      </c>
      <c r="I563" s="1">
        <v>641447.57486159995</v>
      </c>
      <c r="J563" s="1" t="s">
        <v>8492</v>
      </c>
      <c r="L563" s="1" t="str">
        <f>VLOOKUP(Table1[[#This Row],[Customer_id]],Table4[],7,FALSE)</f>
        <v>112495,635</v>
      </c>
      <c r="M563" s="1" t="e">
        <f>VLOOKUP(Table1[[#This Row],[Customer_id]],Table2[],4,FALSE)</f>
        <v>#N/A</v>
      </c>
      <c r="N563" s="1" t="str">
        <f>INDEX(Table3[Transaction type],MATCH(Table1[[#This Row],[Account Number]],Table3[Account Number],0))</f>
        <v>Money Transfer</v>
      </c>
      <c r="O563" s="20">
        <f>INDEX(Table3[Date_of_transaction],MATCH(Table1[[#This Row],[Account Number]],Table3[Account Number],0))</f>
        <v>44281</v>
      </c>
      <c r="P563" s="19" t="str">
        <f>INDEX(Table3[Transaction Medium],MATCH(Table1[[#This Row],[Account Number]],Table3[Account Number],0))</f>
        <v>Mobile</v>
      </c>
    </row>
    <row r="564" spans="1:16" x14ac:dyDescent="0.25">
      <c r="A564" s="1" t="s">
        <v>5474</v>
      </c>
      <c r="B564" s="2">
        <v>447779039</v>
      </c>
      <c r="C564" s="2" t="s">
        <v>513</v>
      </c>
      <c r="D564" s="4">
        <v>32287.5</v>
      </c>
      <c r="E564" s="1" t="s">
        <v>1094</v>
      </c>
      <c r="F564" s="1" t="s">
        <v>1799</v>
      </c>
      <c r="G564" s="1" t="s">
        <v>4105</v>
      </c>
      <c r="H564" s="1" t="s">
        <v>5475</v>
      </c>
      <c r="I564" s="1">
        <v>327416.53943619999</v>
      </c>
      <c r="J564" s="1" t="s">
        <v>5476</v>
      </c>
      <c r="L564" s="1" t="str">
        <f>VLOOKUP(Table1[[#This Row],[Customer_id]],Table4[],7,FALSE)</f>
        <v>63676,0509</v>
      </c>
      <c r="M564" s="1" t="e">
        <f>VLOOKUP(Table1[[#This Row],[Customer_id]],Table2[],4,FALSE)</f>
        <v>#N/A</v>
      </c>
      <c r="N564" s="1" t="str">
        <f>INDEX(Table3[Transaction type],MATCH(Table1[[#This Row],[Account Number]],Table3[Account Number],0))</f>
        <v>Cash Withdrawal</v>
      </c>
      <c r="O564" s="20">
        <f>INDEX(Table3[Date_of_transaction],MATCH(Table1[[#This Row],[Account Number]],Table3[Account Number],0))</f>
        <v>44592</v>
      </c>
      <c r="P564" s="19" t="str">
        <f>INDEX(Table3[Transaction Medium],MATCH(Table1[[#This Row],[Account Number]],Table3[Account Number],0))</f>
        <v>POS</v>
      </c>
    </row>
    <row r="565" spans="1:16" x14ac:dyDescent="0.25">
      <c r="A565" s="1" t="s">
        <v>5587</v>
      </c>
      <c r="B565" s="2">
        <v>666135493</v>
      </c>
      <c r="C565" s="2" t="s">
        <v>309</v>
      </c>
      <c r="D565" s="4">
        <v>27904.5</v>
      </c>
      <c r="E565" s="1" t="s">
        <v>1094</v>
      </c>
      <c r="F565" s="1" t="s">
        <v>587</v>
      </c>
      <c r="G565" s="1" t="s">
        <v>4054</v>
      </c>
      <c r="H565" s="1" t="s">
        <v>5588</v>
      </c>
      <c r="I565" s="1">
        <v>430644.70009391999</v>
      </c>
      <c r="J565" s="1" t="s">
        <v>5589</v>
      </c>
      <c r="L565" s="1" t="str">
        <f>VLOOKUP(Table1[[#This Row],[Customer_id]],Table4[],7,FALSE)</f>
        <v>104350,9632</v>
      </c>
      <c r="M565" s="1" t="e">
        <f>VLOOKUP(Table1[[#This Row],[Customer_id]],Table2[],4,FALSE)</f>
        <v>#N/A</v>
      </c>
      <c r="N565" s="1" t="str">
        <f>INDEX(Table3[Transaction type],MATCH(Table1[[#This Row],[Account Number]],Table3[Account Number],0))</f>
        <v>Money Deposit</v>
      </c>
      <c r="O565" s="20">
        <f>INDEX(Table3[Date_of_transaction],MATCH(Table1[[#This Row],[Account Number]],Table3[Account Number],0))</f>
        <v>44451</v>
      </c>
      <c r="P565" s="19" t="str">
        <f>INDEX(Table3[Transaction Medium],MATCH(Table1[[#This Row],[Account Number]],Table3[Account Number],0))</f>
        <v>ATM</v>
      </c>
    </row>
    <row r="566" spans="1:16" x14ac:dyDescent="0.25">
      <c r="A566" s="1" t="s">
        <v>5495</v>
      </c>
      <c r="B566" s="2">
        <v>213378098</v>
      </c>
      <c r="C566" s="2" t="s">
        <v>380</v>
      </c>
      <c r="D566" s="4">
        <v>14390.25</v>
      </c>
      <c r="E566" s="1" t="s">
        <v>1094</v>
      </c>
      <c r="F566" s="1" t="s">
        <v>1840</v>
      </c>
      <c r="G566" s="1" t="s">
        <v>4074</v>
      </c>
      <c r="H566" s="1" t="s">
        <v>5496</v>
      </c>
      <c r="I566" s="1">
        <v>122920.17680775</v>
      </c>
      <c r="J566" s="1" t="s">
        <v>5497</v>
      </c>
      <c r="L566" s="1" t="str">
        <f>VLOOKUP(Table1[[#This Row],[Customer_id]],Table4[],7,FALSE)</f>
        <v>101574,3744</v>
      </c>
      <c r="M566" s="1" t="e">
        <f>VLOOKUP(Table1[[#This Row],[Customer_id]],Table2[],4,FALSE)</f>
        <v>#N/A</v>
      </c>
      <c r="N566" s="1" t="str">
        <f>INDEX(Table3[Transaction type],MATCH(Table1[[#This Row],[Account Number]],Table3[Account Number],0))</f>
        <v>Online Payment</v>
      </c>
      <c r="O566" s="20">
        <f>INDEX(Table3[Date_of_transaction],MATCH(Table1[[#This Row],[Account Number]],Table3[Account Number],0))</f>
        <v>44503</v>
      </c>
      <c r="P566" s="19" t="str">
        <f>INDEX(Table3[Transaction Medium],MATCH(Table1[[#This Row],[Account Number]],Table3[Account Number],0))</f>
        <v>Mobile</v>
      </c>
    </row>
    <row r="567" spans="1:16" x14ac:dyDescent="0.25">
      <c r="A567" s="1" t="s">
        <v>2031</v>
      </c>
      <c r="B567" s="2">
        <v>914302353</v>
      </c>
      <c r="C567" s="2" t="s">
        <v>124</v>
      </c>
      <c r="D567" s="4">
        <v>14025</v>
      </c>
      <c r="E567" s="1" t="s">
        <v>1094</v>
      </c>
      <c r="F567" s="1" t="s">
        <v>1517</v>
      </c>
      <c r="G567" s="1" t="s">
        <v>1964</v>
      </c>
      <c r="H567" s="1" t="s">
        <v>2032</v>
      </c>
      <c r="I567" s="1">
        <v>221006.79153504001</v>
      </c>
      <c r="J567" s="1" t="s">
        <v>2033</v>
      </c>
      <c r="L567" s="1" t="str">
        <f>VLOOKUP(Table1[[#This Row],[Customer_id]],Table4[],7,FALSE)</f>
        <v>275945,1408</v>
      </c>
      <c r="M567" s="1" t="e">
        <f>VLOOKUP(Table1[[#This Row],[Customer_id]],Table2[],4,FALSE)</f>
        <v>#N/A</v>
      </c>
      <c r="N567" s="1" t="str">
        <f>INDEX(Table3[Transaction type],MATCH(Table1[[#This Row],[Account Number]],Table3[Account Number],0))</f>
        <v>Money Deposit</v>
      </c>
      <c r="O567" s="20">
        <f>INDEX(Table3[Date_of_transaction],MATCH(Table1[[#This Row],[Account Number]],Table3[Account Number],0))</f>
        <v>44639</v>
      </c>
      <c r="P567" s="19" t="str">
        <f>INDEX(Table3[Transaction Medium],MATCH(Table1[[#This Row],[Account Number]],Table3[Account Number],0))</f>
        <v>ATM</v>
      </c>
    </row>
    <row r="568" spans="1:16" x14ac:dyDescent="0.25">
      <c r="A568" s="1" t="s">
        <v>1629</v>
      </c>
      <c r="B568" s="2">
        <v>61241884</v>
      </c>
      <c r="C568" s="2" t="s">
        <v>698</v>
      </c>
      <c r="D568" s="4">
        <v>18408</v>
      </c>
      <c r="E568" s="1" t="s">
        <v>1094</v>
      </c>
      <c r="F568" s="1" t="s">
        <v>1610</v>
      </c>
      <c r="G568" s="1" t="s">
        <v>14</v>
      </c>
      <c r="H568" s="1" t="s">
        <v>1630</v>
      </c>
      <c r="I568" s="1">
        <v>182613.96736000001</v>
      </c>
      <c r="J568" s="1" t="s">
        <v>1631</v>
      </c>
      <c r="L568" s="1" t="str">
        <f>VLOOKUP(Table1[[#This Row],[Customer_id]],Table4[],7,FALSE)</f>
        <v>274096,6319</v>
      </c>
      <c r="M568" s="1" t="e">
        <f>VLOOKUP(Table1[[#This Row],[Customer_id]],Table2[],4,FALSE)</f>
        <v>#N/A</v>
      </c>
      <c r="N568" s="1" t="str">
        <f>INDEX(Table3[Transaction type],MATCH(Table1[[#This Row],[Account Number]],Table3[Account Number],0))</f>
        <v>Cash Withdrawal</v>
      </c>
      <c r="O568" s="20">
        <f>INDEX(Table3[Date_of_transaction],MATCH(Table1[[#This Row],[Account Number]],Table3[Account Number],0))</f>
        <v>44230</v>
      </c>
      <c r="P568" s="19" t="str">
        <f>INDEX(Table3[Transaction Medium],MATCH(Table1[[#This Row],[Account Number]],Table3[Account Number],0))</f>
        <v>ATM</v>
      </c>
    </row>
    <row r="569" spans="1:16" x14ac:dyDescent="0.25">
      <c r="A569" s="1" t="s">
        <v>5340</v>
      </c>
      <c r="B569" s="2">
        <v>748176185</v>
      </c>
      <c r="C569" s="2" t="s">
        <v>869</v>
      </c>
      <c r="D569" s="4">
        <v>17312.25</v>
      </c>
      <c r="E569" s="1" t="s">
        <v>1094</v>
      </c>
      <c r="F569" s="1" t="s">
        <v>53</v>
      </c>
      <c r="G569" s="1" t="s">
        <v>4066</v>
      </c>
      <c r="H569" s="1" t="s">
        <v>5341</v>
      </c>
      <c r="I569" s="1">
        <v>486780.641664</v>
      </c>
      <c r="J569" s="1" t="s">
        <v>5342</v>
      </c>
      <c r="L569" s="1" t="str">
        <f>VLOOKUP(Table1[[#This Row],[Customer_id]],Table4[],7,FALSE)</f>
        <v>244407,5456</v>
      </c>
      <c r="M569" s="1" t="e">
        <f>VLOOKUP(Table1[[#This Row],[Customer_id]],Table2[],4,FALSE)</f>
        <v>#N/A</v>
      </c>
      <c r="N569" s="1" t="str">
        <f>INDEX(Table3[Transaction type],MATCH(Table1[[#This Row],[Account Number]],Table3[Account Number],0))</f>
        <v>Online Payment</v>
      </c>
      <c r="O569" s="20">
        <f>INDEX(Table3[Date_of_transaction],MATCH(Table1[[#This Row],[Account Number]],Table3[Account Number],0))</f>
        <v>44357</v>
      </c>
      <c r="P569" s="19" t="str">
        <f>INDEX(Table3[Transaction Medium],MATCH(Table1[[#This Row],[Account Number]],Table3[Account Number],0))</f>
        <v>Mobile</v>
      </c>
    </row>
    <row r="570" spans="1:16" x14ac:dyDescent="0.25">
      <c r="A570" s="1" t="s">
        <v>974</v>
      </c>
      <c r="B570" s="2">
        <v>775922234</v>
      </c>
      <c r="C570" s="2" t="s">
        <v>245</v>
      </c>
      <c r="D570" s="4">
        <v>19503.75</v>
      </c>
      <c r="E570" s="1" t="s">
        <v>12</v>
      </c>
      <c r="F570" s="1" t="s">
        <v>63</v>
      </c>
      <c r="G570" s="1" t="s">
        <v>14</v>
      </c>
      <c r="H570" s="1" t="s">
        <v>975</v>
      </c>
      <c r="I570" s="1">
        <v>243373.43201600001</v>
      </c>
      <c r="J570" s="1" t="s">
        <v>976</v>
      </c>
      <c r="L570" s="1" t="str">
        <f>VLOOKUP(Table1[[#This Row],[Customer_id]],Table4[],7,FALSE)</f>
        <v>347932,8</v>
      </c>
      <c r="M570" s="1" t="e">
        <f>VLOOKUP(Table1[[#This Row],[Customer_id]],Table2[],4,FALSE)</f>
        <v>#N/A</v>
      </c>
      <c r="N570" s="1" t="str">
        <f>INDEX(Table3[Transaction type],MATCH(Table1[[#This Row],[Account Number]],Table3[Account Number],0))</f>
        <v>Money Transfer</v>
      </c>
      <c r="O570" s="20">
        <f>INDEX(Table3[Date_of_transaction],MATCH(Table1[[#This Row],[Account Number]],Table3[Account Number],0))</f>
        <v>44646</v>
      </c>
      <c r="P570" s="19" t="str">
        <f>INDEX(Table3[Transaction Medium],MATCH(Table1[[#This Row],[Account Number]],Table3[Account Number],0))</f>
        <v>Mobile</v>
      </c>
    </row>
    <row r="571" spans="1:16" x14ac:dyDescent="0.25">
      <c r="A571" s="1" t="s">
        <v>8720</v>
      </c>
      <c r="B571" s="2">
        <v>589094059</v>
      </c>
      <c r="C571" s="2" t="s">
        <v>389</v>
      </c>
      <c r="D571" s="4">
        <v>29365.5</v>
      </c>
      <c r="E571" s="1" t="s">
        <v>12</v>
      </c>
      <c r="F571" s="1" t="s">
        <v>598</v>
      </c>
      <c r="G571" s="1" t="s">
        <v>3820</v>
      </c>
      <c r="H571" s="1" t="s">
        <v>8721</v>
      </c>
      <c r="I571" s="1">
        <v>56868.712453799999</v>
      </c>
      <c r="J571" s="1" t="s">
        <v>8722</v>
      </c>
      <c r="L571" s="1" t="str">
        <f>VLOOKUP(Table1[[#This Row],[Customer_id]],Table4[],7,FALSE)</f>
        <v>237293,14</v>
      </c>
      <c r="M571" s="1" t="e">
        <f>VLOOKUP(Table1[[#This Row],[Customer_id]],Table2[],4,FALSE)</f>
        <v>#N/A</v>
      </c>
      <c r="N571" s="1" t="str">
        <f>INDEX(Table3[Transaction type],MATCH(Table1[[#This Row],[Account Number]],Table3[Account Number],0))</f>
        <v>Money Deposit</v>
      </c>
      <c r="O571" s="20">
        <f>INDEX(Table3[Date_of_transaction],MATCH(Table1[[#This Row],[Account Number]],Table3[Account Number],0))</f>
        <v>44663</v>
      </c>
      <c r="P571" s="19" t="str">
        <f>INDEX(Table3[Transaction Medium],MATCH(Table1[[#This Row],[Account Number]],Table3[Account Number],0))</f>
        <v>Bank</v>
      </c>
    </row>
    <row r="572" spans="1:16" x14ac:dyDescent="0.25">
      <c r="A572" s="1" t="s">
        <v>3446</v>
      </c>
      <c r="B572" s="2">
        <v>336758713</v>
      </c>
      <c r="C572" s="2" t="s">
        <v>217</v>
      </c>
      <c r="D572" s="4">
        <v>38496.75</v>
      </c>
      <c r="E572" s="1" t="s">
        <v>1094</v>
      </c>
      <c r="F572" s="1" t="s">
        <v>509</v>
      </c>
      <c r="G572" s="1" t="s">
        <v>3331</v>
      </c>
      <c r="H572" s="1" t="s">
        <v>3447</v>
      </c>
      <c r="I572" s="1">
        <v>103131.0532395</v>
      </c>
      <c r="J572" s="1" t="s">
        <v>3448</v>
      </c>
      <c r="L572" s="1" t="str">
        <f>VLOOKUP(Table1[[#This Row],[Customer_id]],Table4[],7,FALSE)</f>
        <v>62206,7128</v>
      </c>
      <c r="M572" s="1" t="e">
        <f>VLOOKUP(Table1[[#This Row],[Customer_id]],Table2[],4,FALSE)</f>
        <v>#N/A</v>
      </c>
      <c r="N572" s="1" t="str">
        <f>INDEX(Table3[Transaction type],MATCH(Table1[[#This Row],[Account Number]],Table3[Account Number],0))</f>
        <v>Cash Withdrawal</v>
      </c>
      <c r="O572" s="20">
        <f>INDEX(Table3[Date_of_transaction],MATCH(Table1[[#This Row],[Account Number]],Table3[Account Number],0))</f>
        <v>44595</v>
      </c>
      <c r="P572" s="19" t="str">
        <f>INDEX(Table3[Transaction Medium],MATCH(Table1[[#This Row],[Account Number]],Table3[Account Number],0))</f>
        <v>POS</v>
      </c>
    </row>
    <row r="573" spans="1:16" x14ac:dyDescent="0.25">
      <c r="A573" s="1" t="s">
        <v>7801</v>
      </c>
      <c r="B573" s="2">
        <v>314606855</v>
      </c>
      <c r="C573" s="2" t="s">
        <v>52</v>
      </c>
      <c r="D573" s="4">
        <v>20234.25</v>
      </c>
      <c r="E573" s="1" t="s">
        <v>12</v>
      </c>
      <c r="F573" s="1" t="s">
        <v>1252</v>
      </c>
      <c r="G573" s="1" t="s">
        <v>3058</v>
      </c>
      <c r="H573" s="1" t="s">
        <v>7802</v>
      </c>
      <c r="I573" s="1">
        <v>169434.66954959999</v>
      </c>
      <c r="J573" s="1" t="s">
        <v>7803</v>
      </c>
      <c r="L573" s="1" t="str">
        <f>VLOOKUP(Table1[[#This Row],[Customer_id]],Table4[],7,FALSE)</f>
        <v>129558,0608</v>
      </c>
      <c r="M573" s="1" t="e">
        <f>VLOOKUP(Table1[[#This Row],[Customer_id]],Table2[],4,FALSE)</f>
        <v>#N/A</v>
      </c>
      <c r="N573" s="1" t="str">
        <f>INDEX(Table3[Transaction type],MATCH(Table1[[#This Row],[Account Number]],Table3[Account Number],0))</f>
        <v>Money Deposit</v>
      </c>
      <c r="O573" s="20">
        <f>INDEX(Table3[Date_of_transaction],MATCH(Table1[[#This Row],[Account Number]],Table3[Account Number],0))</f>
        <v>44409</v>
      </c>
      <c r="P573" s="19" t="str">
        <f>INDEX(Table3[Transaction Medium],MATCH(Table1[[#This Row],[Account Number]],Table3[Account Number],0))</f>
        <v>Bank</v>
      </c>
    </row>
    <row r="574" spans="1:16" x14ac:dyDescent="0.25">
      <c r="A574" s="1" t="s">
        <v>2806</v>
      </c>
      <c r="B574" s="2">
        <v>855984744</v>
      </c>
      <c r="C574" s="2" t="s">
        <v>124</v>
      </c>
      <c r="D574" s="4">
        <v>14025</v>
      </c>
      <c r="E574" s="1" t="s">
        <v>1094</v>
      </c>
      <c r="F574" s="1" t="s">
        <v>989</v>
      </c>
      <c r="G574" s="1" t="s">
        <v>2773</v>
      </c>
      <c r="H574" s="1" t="s">
        <v>2807</v>
      </c>
      <c r="I574" s="1">
        <v>349634.89007999998</v>
      </c>
      <c r="J574" s="1" t="s">
        <v>2808</v>
      </c>
      <c r="L574" s="1" t="str">
        <f>VLOOKUP(Table1[[#This Row],[Customer_id]],Table4[],7,FALSE)</f>
        <v>185240,1825</v>
      </c>
      <c r="M574" s="1" t="e">
        <f>VLOOKUP(Table1[[#This Row],[Customer_id]],Table2[],4,FALSE)</f>
        <v>#N/A</v>
      </c>
      <c r="N574" s="1" t="str">
        <f>INDEX(Table3[Transaction type],MATCH(Table1[[#This Row],[Account Number]],Table3[Account Number],0))</f>
        <v>Money Deposit</v>
      </c>
      <c r="O574" s="20">
        <f>INDEX(Table3[Date_of_transaction],MATCH(Table1[[#This Row],[Account Number]],Table3[Account Number],0))</f>
        <v>44653</v>
      </c>
      <c r="P574" s="19" t="str">
        <f>INDEX(Table3[Transaction Medium],MATCH(Table1[[#This Row],[Account Number]],Table3[Account Number],0))</f>
        <v>Bank</v>
      </c>
    </row>
    <row r="575" spans="1:16" x14ac:dyDescent="0.25">
      <c r="A575" s="1" t="s">
        <v>1566</v>
      </c>
      <c r="B575" s="2">
        <v>649755058</v>
      </c>
      <c r="C575" s="2" t="s">
        <v>245</v>
      </c>
      <c r="D575" s="4">
        <v>19503.75</v>
      </c>
      <c r="E575" s="1" t="s">
        <v>1094</v>
      </c>
      <c r="F575" s="1" t="s">
        <v>598</v>
      </c>
      <c r="G575" s="1" t="s">
        <v>14</v>
      </c>
      <c r="H575" s="1" t="s">
        <v>1567</v>
      </c>
      <c r="I575" s="1">
        <v>84444.506324639995</v>
      </c>
      <c r="J575" s="1" t="s">
        <v>1568</v>
      </c>
      <c r="L575" s="1" t="str">
        <f>VLOOKUP(Table1[[#This Row],[Customer_id]],Table4[],7,FALSE)</f>
        <v>37871,0171</v>
      </c>
      <c r="M575" s="1" t="str">
        <f>VLOOKUP(Table1[[#This Row],[Customer_id]],Table2[],4,FALSE)</f>
        <v>N933761346</v>
      </c>
      <c r="N575" s="1" t="str">
        <f>INDEX(Table3[Transaction type],MATCH(Table1[[#This Row],[Account Number]],Table3[Account Number],0))</f>
        <v>Loan Payment</v>
      </c>
      <c r="O575" s="20">
        <f>INDEX(Table3[Date_of_transaction],MATCH(Table1[[#This Row],[Account Number]],Table3[Account Number],0))</f>
        <v>44291</v>
      </c>
      <c r="P575" s="19" t="str">
        <f>INDEX(Table3[Transaction Medium],MATCH(Table1[[#This Row],[Account Number]],Table3[Account Number],0))</f>
        <v>AFT</v>
      </c>
    </row>
    <row r="576" spans="1:16" x14ac:dyDescent="0.25">
      <c r="A576" s="1" t="s">
        <v>4427</v>
      </c>
      <c r="B576" s="2">
        <v>501552618</v>
      </c>
      <c r="C576" s="2" t="s">
        <v>114</v>
      </c>
      <c r="D576" s="4">
        <v>20599.5</v>
      </c>
      <c r="E576" s="1" t="s">
        <v>1094</v>
      </c>
      <c r="F576" s="1" t="s">
        <v>231</v>
      </c>
      <c r="G576" s="1" t="s">
        <v>4054</v>
      </c>
      <c r="H576" s="1" t="s">
        <v>4428</v>
      </c>
      <c r="I576" s="1">
        <v>74814.012503999998</v>
      </c>
      <c r="J576" s="1" t="s">
        <v>4429</v>
      </c>
      <c r="L576" s="1" t="str">
        <f>VLOOKUP(Table1[[#This Row],[Customer_id]],Table4[],7,FALSE)</f>
        <v>85014,8079</v>
      </c>
      <c r="M576" s="1" t="e">
        <f>VLOOKUP(Table1[[#This Row],[Customer_id]],Table2[],4,FALSE)</f>
        <v>#N/A</v>
      </c>
      <c r="N576" s="1" t="str">
        <f>INDEX(Table3[Transaction type],MATCH(Table1[[#This Row],[Account Number]],Table3[Account Number],0))</f>
        <v>Money Deposit</v>
      </c>
      <c r="O576" s="20">
        <f>INDEX(Table3[Date_of_transaction],MATCH(Table1[[#This Row],[Account Number]],Table3[Account Number],0))</f>
        <v>44655</v>
      </c>
      <c r="P576" s="19" t="str">
        <f>INDEX(Table3[Transaction Medium],MATCH(Table1[[#This Row],[Account Number]],Table3[Account Number],0))</f>
        <v>Bank</v>
      </c>
    </row>
    <row r="577" spans="1:16" x14ac:dyDescent="0.25">
      <c r="A577" s="1" t="s">
        <v>6388</v>
      </c>
      <c r="B577" s="2">
        <v>257586339</v>
      </c>
      <c r="C577" s="2" t="s">
        <v>87</v>
      </c>
      <c r="D577" s="4">
        <v>16581.75</v>
      </c>
      <c r="E577" s="1" t="s">
        <v>12</v>
      </c>
      <c r="F577" s="1" t="s">
        <v>587</v>
      </c>
      <c r="G577" s="1" t="s">
        <v>4105</v>
      </c>
      <c r="H577" s="1" t="s">
        <v>6389</v>
      </c>
      <c r="I577" s="1">
        <v>463159.311552</v>
      </c>
      <c r="J577" s="1" t="s">
        <v>6390</v>
      </c>
      <c r="L577" s="1" t="str">
        <f>VLOOKUP(Table1[[#This Row],[Customer_id]],Table4[],7,FALSE)</f>
        <v>98291,31</v>
      </c>
      <c r="M577" s="1" t="e">
        <f>VLOOKUP(Table1[[#This Row],[Customer_id]],Table2[],4,FALSE)</f>
        <v>#N/A</v>
      </c>
      <c r="N577" s="1" t="str">
        <f>INDEX(Table3[Transaction type],MATCH(Table1[[#This Row],[Account Number]],Table3[Account Number],0))</f>
        <v>Money Transfer</v>
      </c>
      <c r="O577" s="20">
        <f>INDEX(Table3[Date_of_transaction],MATCH(Table1[[#This Row],[Account Number]],Table3[Account Number],0))</f>
        <v>44588</v>
      </c>
      <c r="P577" s="19" t="str">
        <f>INDEX(Table3[Transaction Medium],MATCH(Table1[[#This Row],[Account Number]],Table3[Account Number],0))</f>
        <v>Mobile</v>
      </c>
    </row>
    <row r="578" spans="1:16" x14ac:dyDescent="0.25">
      <c r="A578" s="1" t="s">
        <v>968</v>
      </c>
      <c r="B578" s="2">
        <v>380865340</v>
      </c>
      <c r="C578" s="2" t="s">
        <v>226</v>
      </c>
      <c r="D578" s="4">
        <v>31557</v>
      </c>
      <c r="E578" s="1" t="s">
        <v>12</v>
      </c>
      <c r="F578" s="1" t="s">
        <v>426</v>
      </c>
      <c r="G578" s="1" t="s">
        <v>14</v>
      </c>
      <c r="H578" s="1" t="s">
        <v>969</v>
      </c>
      <c r="I578" s="1">
        <v>292471.89726719999</v>
      </c>
      <c r="J578" s="1" t="s">
        <v>970</v>
      </c>
      <c r="L578" s="1" t="str">
        <f>VLOOKUP(Table1[[#This Row],[Customer_id]],Table4[],7,FALSE)</f>
        <v>141689,8098</v>
      </c>
      <c r="M578" s="1" t="e">
        <f>VLOOKUP(Table1[[#This Row],[Customer_id]],Table2[],4,FALSE)</f>
        <v>#N/A</v>
      </c>
      <c r="N578" s="1" t="str">
        <f>INDEX(Table3[Transaction type],MATCH(Table1[[#This Row],[Account Number]],Table3[Account Number],0))</f>
        <v>Online Payment</v>
      </c>
      <c r="O578" s="20">
        <f>INDEX(Table3[Date_of_transaction],MATCH(Table1[[#This Row],[Account Number]],Table3[Account Number],0))</f>
        <v>44428</v>
      </c>
      <c r="P578" s="19" t="str">
        <f>INDEX(Table3[Transaction Medium],MATCH(Table1[[#This Row],[Account Number]],Table3[Account Number],0))</f>
        <v>Card</v>
      </c>
    </row>
    <row r="579" spans="1:16" x14ac:dyDescent="0.25">
      <c r="A579" s="1" t="s">
        <v>946</v>
      </c>
      <c r="B579" s="2">
        <v>618150017</v>
      </c>
      <c r="C579" s="2" t="s">
        <v>268</v>
      </c>
      <c r="D579" s="4">
        <v>17677.5</v>
      </c>
      <c r="E579" s="1" t="s">
        <v>12</v>
      </c>
      <c r="F579" s="1" t="s">
        <v>947</v>
      </c>
      <c r="G579" s="1" t="s">
        <v>14</v>
      </c>
      <c r="H579" s="1" t="s">
        <v>948</v>
      </c>
      <c r="I579" s="1">
        <v>251878.16364983999</v>
      </c>
      <c r="J579" s="1" t="s">
        <v>949</v>
      </c>
      <c r="L579" s="1" t="str">
        <f>VLOOKUP(Table1[[#This Row],[Customer_id]],Table4[],7,FALSE)</f>
        <v>263984,7744</v>
      </c>
      <c r="M579" s="1" t="e">
        <f>VLOOKUP(Table1[[#This Row],[Customer_id]],Table2[],4,FALSE)</f>
        <v>#N/A</v>
      </c>
      <c r="N579" s="1" t="str">
        <f>INDEX(Table3[Transaction type],MATCH(Table1[[#This Row],[Account Number]],Table3[Account Number],0))</f>
        <v>Online Payment</v>
      </c>
      <c r="O579" s="20">
        <f>INDEX(Table3[Date_of_transaction],MATCH(Table1[[#This Row],[Account Number]],Table3[Account Number],0))</f>
        <v>44484</v>
      </c>
      <c r="P579" s="19" t="str">
        <f>INDEX(Table3[Transaction Medium],MATCH(Table1[[#This Row],[Account Number]],Table3[Account Number],0))</f>
        <v>Mobile</v>
      </c>
    </row>
    <row r="580" spans="1:16" x14ac:dyDescent="0.25">
      <c r="A580" s="1" t="s">
        <v>533</v>
      </c>
      <c r="B580" s="2">
        <v>377814136</v>
      </c>
      <c r="C580" s="2" t="s">
        <v>434</v>
      </c>
      <c r="D580" s="4">
        <v>28269.75</v>
      </c>
      <c r="E580" s="1" t="s">
        <v>12</v>
      </c>
      <c r="F580" s="1" t="s">
        <v>29</v>
      </c>
      <c r="G580" s="1" t="s">
        <v>14</v>
      </c>
      <c r="H580" s="1" t="s">
        <v>534</v>
      </c>
      <c r="I580" s="1">
        <v>646556.94006119994</v>
      </c>
      <c r="J580" s="1" t="s">
        <v>535</v>
      </c>
      <c r="L580" s="1" t="str">
        <f>VLOOKUP(Table1[[#This Row],[Customer_id]],Table4[],7,FALSE)</f>
        <v>280477,3125</v>
      </c>
      <c r="M580" s="1" t="e">
        <f>VLOOKUP(Table1[[#This Row],[Customer_id]],Table2[],4,FALSE)</f>
        <v>#N/A</v>
      </c>
      <c r="N580" s="1" t="str">
        <f>INDEX(Table3[Transaction type],MATCH(Table1[[#This Row],[Account Number]],Table3[Account Number],0))</f>
        <v>Cash Withdrawal</v>
      </c>
      <c r="O580" s="20">
        <f>INDEX(Table3[Date_of_transaction],MATCH(Table1[[#This Row],[Account Number]],Table3[Account Number],0))</f>
        <v>44273</v>
      </c>
      <c r="P580" s="19" t="str">
        <f>INDEX(Table3[Transaction Medium],MATCH(Table1[[#This Row],[Account Number]],Table3[Account Number],0))</f>
        <v>ATM</v>
      </c>
    </row>
    <row r="581" spans="1:16" x14ac:dyDescent="0.25">
      <c r="A581" s="1" t="s">
        <v>3109</v>
      </c>
      <c r="B581" s="2">
        <v>698205626</v>
      </c>
      <c r="C581" s="2" t="s">
        <v>47</v>
      </c>
      <c r="D581" s="4">
        <v>31191.75</v>
      </c>
      <c r="E581" s="1" t="s">
        <v>1094</v>
      </c>
      <c r="F581" s="1" t="s">
        <v>947</v>
      </c>
      <c r="G581" s="1" t="s">
        <v>3058</v>
      </c>
      <c r="H581" s="1" t="s">
        <v>3110</v>
      </c>
      <c r="I581" s="1">
        <v>386775.49534199998</v>
      </c>
      <c r="J581" s="1" t="s">
        <v>3111</v>
      </c>
      <c r="L581" s="1" t="str">
        <f>VLOOKUP(Table1[[#This Row],[Customer_id]],Table4[],7,FALSE)</f>
        <v>31882,9056</v>
      </c>
      <c r="M581" s="1" t="e">
        <f>VLOOKUP(Table1[[#This Row],[Customer_id]],Table2[],4,FALSE)</f>
        <v>#N/A</v>
      </c>
      <c r="N581" s="1" t="str">
        <f>INDEX(Table3[Transaction type],MATCH(Table1[[#This Row],[Account Number]],Table3[Account Number],0))</f>
        <v>Money Deposit</v>
      </c>
      <c r="O581" s="20">
        <f>INDEX(Table3[Date_of_transaction],MATCH(Table1[[#This Row],[Account Number]],Table3[Account Number],0))</f>
        <v>44278</v>
      </c>
      <c r="P581" s="19" t="str">
        <f>INDEX(Table3[Transaction Medium],MATCH(Table1[[#This Row],[Account Number]],Table3[Account Number],0))</f>
        <v>Bank</v>
      </c>
    </row>
    <row r="582" spans="1:16" x14ac:dyDescent="0.25">
      <c r="A582" s="1" t="s">
        <v>4397</v>
      </c>
      <c r="B582" s="2">
        <v>936214169</v>
      </c>
      <c r="C582" s="2" t="s">
        <v>82</v>
      </c>
      <c r="D582" s="4">
        <v>16947</v>
      </c>
      <c r="E582" s="1" t="s">
        <v>1094</v>
      </c>
      <c r="F582" s="1" t="s">
        <v>331</v>
      </c>
      <c r="G582" s="1" t="s">
        <v>4095</v>
      </c>
      <c r="H582" s="1" t="s">
        <v>4398</v>
      </c>
      <c r="I582" s="1">
        <v>92029.477478400004</v>
      </c>
      <c r="J582" s="1" t="s">
        <v>4399</v>
      </c>
      <c r="L582" s="1" t="str">
        <f>VLOOKUP(Table1[[#This Row],[Customer_id]],Table4[],7,FALSE)</f>
        <v>64385,5872</v>
      </c>
      <c r="M582" s="1" t="str">
        <f>VLOOKUP(Table1[[#This Row],[Customer_id]],Table2[],4,FALSE)</f>
        <v>N175520,16</v>
      </c>
      <c r="N582" s="1" t="str">
        <f>INDEX(Table3[Transaction type],MATCH(Table1[[#This Row],[Account Number]],Table3[Account Number],0))</f>
        <v>Loan Payment</v>
      </c>
      <c r="O582" s="20">
        <f>INDEX(Table3[Date_of_transaction],MATCH(Table1[[#This Row],[Account Number]],Table3[Account Number],0))</f>
        <v>44218</v>
      </c>
      <c r="P582" s="19" t="str">
        <f>INDEX(Table3[Transaction Medium],MATCH(Table1[[#This Row],[Account Number]],Table3[Account Number],0))</f>
        <v>AFT</v>
      </c>
    </row>
    <row r="583" spans="1:16" x14ac:dyDescent="0.25">
      <c r="A583" s="1" t="s">
        <v>8746</v>
      </c>
      <c r="B583" s="2">
        <v>409183764</v>
      </c>
      <c r="C583" s="2" t="s">
        <v>661</v>
      </c>
      <c r="D583" s="4">
        <v>16216.5</v>
      </c>
      <c r="E583" s="1" t="s">
        <v>12</v>
      </c>
      <c r="F583" s="1" t="s">
        <v>241</v>
      </c>
      <c r="G583" s="1" t="s">
        <v>3820</v>
      </c>
      <c r="H583" s="1" t="s">
        <v>8747</v>
      </c>
      <c r="I583" s="1">
        <v>27114.774607799998</v>
      </c>
      <c r="J583" s="1" t="s">
        <v>8748</v>
      </c>
      <c r="L583" s="1" t="str">
        <f>VLOOKUP(Table1[[#This Row],[Customer_id]],Table4[],7,FALSE)</f>
        <v>282804,7552</v>
      </c>
      <c r="M583" s="1" t="e">
        <f>VLOOKUP(Table1[[#This Row],[Customer_id]],Table2[],4,FALSE)</f>
        <v>#N/A</v>
      </c>
      <c r="N583" s="1" t="str">
        <f>INDEX(Table3[Transaction type],MATCH(Table1[[#This Row],[Account Number]],Table3[Account Number],0))</f>
        <v>Checks</v>
      </c>
      <c r="O583" s="20">
        <f>INDEX(Table3[Date_of_transaction],MATCH(Table1[[#This Row],[Account Number]],Table3[Account Number],0))</f>
        <v>44543</v>
      </c>
      <c r="P583" s="19" t="str">
        <f>INDEX(Table3[Transaction Medium],MATCH(Table1[[#This Row],[Account Number]],Table3[Account Number],0))</f>
        <v>Informal Services</v>
      </c>
    </row>
    <row r="584" spans="1:16" x14ac:dyDescent="0.25">
      <c r="A584" s="1" t="s">
        <v>8804</v>
      </c>
      <c r="B584" s="2">
        <v>44902450</v>
      </c>
      <c r="C584" s="2" t="s">
        <v>23</v>
      </c>
      <c r="D584" s="4">
        <v>15486</v>
      </c>
      <c r="E584" s="1" t="s">
        <v>12</v>
      </c>
      <c r="F584" s="1" t="s">
        <v>366</v>
      </c>
      <c r="G584" s="1" t="s">
        <v>3820</v>
      </c>
      <c r="H584" s="1" t="s">
        <v>8805</v>
      </c>
      <c r="I584" s="1">
        <v>240473.73720167999</v>
      </c>
      <c r="J584" s="1" t="s">
        <v>8806</v>
      </c>
      <c r="L584" s="1" t="str">
        <f>VLOOKUP(Table1[[#This Row],[Customer_id]],Table4[],7,FALSE)</f>
        <v>114733,1328</v>
      </c>
      <c r="M584" s="1" t="e">
        <f>VLOOKUP(Table1[[#This Row],[Customer_id]],Table2[],4,FALSE)</f>
        <v>#N/A</v>
      </c>
      <c r="N584" s="1" t="str">
        <f>INDEX(Table3[Transaction type],MATCH(Table1[[#This Row],[Account Number]],Table3[Account Number],0))</f>
        <v>Money Deposit</v>
      </c>
      <c r="O584" s="20">
        <f>INDEX(Table3[Date_of_transaction],MATCH(Table1[[#This Row],[Account Number]],Table3[Account Number],0))</f>
        <v>44401</v>
      </c>
      <c r="P584" s="19" t="str">
        <f>INDEX(Table3[Transaction Medium],MATCH(Table1[[#This Row],[Account Number]],Table3[Account Number],0))</f>
        <v>Bank</v>
      </c>
    </row>
    <row r="585" spans="1:16" x14ac:dyDescent="0.25">
      <c r="A585" s="1" t="s">
        <v>821</v>
      </c>
      <c r="B585" s="2">
        <v>233445574</v>
      </c>
      <c r="C585" s="2" t="s">
        <v>62</v>
      </c>
      <c r="D585" s="4">
        <v>22791</v>
      </c>
      <c r="E585" s="1" t="s">
        <v>12</v>
      </c>
      <c r="F585" s="1" t="s">
        <v>88</v>
      </c>
      <c r="G585" s="1" t="s">
        <v>14</v>
      </c>
      <c r="H585" s="1" t="s">
        <v>822</v>
      </c>
      <c r="I585" s="1">
        <v>53040.531455999997</v>
      </c>
      <c r="J585" s="1" t="s">
        <v>823</v>
      </c>
      <c r="L585" s="1" t="str">
        <f>VLOOKUP(Table1[[#This Row],[Customer_id]],Table4[],7,FALSE)</f>
        <v>332174,2336</v>
      </c>
      <c r="M585" s="1" t="str">
        <f>VLOOKUP(Table1[[#This Row],[Customer_id]],Table2[],4,FALSE)</f>
        <v>N1592331,86</v>
      </c>
      <c r="N585" s="1" t="str">
        <f>INDEX(Table3[Transaction type],MATCH(Table1[[#This Row],[Account Number]],Table3[Account Number],0))</f>
        <v>Loan Payment</v>
      </c>
      <c r="O585" s="20">
        <f>INDEX(Table3[Date_of_transaction],MATCH(Table1[[#This Row],[Account Number]],Table3[Account Number],0))</f>
        <v>44553</v>
      </c>
      <c r="P585" s="19" t="str">
        <f>INDEX(Table3[Transaction Medium],MATCH(Table1[[#This Row],[Account Number]],Table3[Account Number],0))</f>
        <v>AFT</v>
      </c>
    </row>
    <row r="586" spans="1:16" x14ac:dyDescent="0.25">
      <c r="A586" s="1" t="s">
        <v>234</v>
      </c>
      <c r="B586" s="2">
        <v>108622799</v>
      </c>
      <c r="C586" s="2" t="s">
        <v>52</v>
      </c>
      <c r="D586" s="4">
        <v>20234.25</v>
      </c>
      <c r="E586" s="1" t="s">
        <v>12</v>
      </c>
      <c r="F586" s="1" t="s">
        <v>53</v>
      </c>
      <c r="G586" s="1" t="s">
        <v>14</v>
      </c>
      <c r="H586" s="1" t="s">
        <v>235</v>
      </c>
      <c r="I586" s="1">
        <v>217192.39422720001</v>
      </c>
      <c r="J586" s="1" t="s">
        <v>236</v>
      </c>
      <c r="L586" s="1" t="str">
        <f>VLOOKUP(Table1[[#This Row],[Customer_id]],Table4[],7,FALSE)</f>
        <v>89252,5194</v>
      </c>
      <c r="M586" s="1" t="e">
        <f>VLOOKUP(Table1[[#This Row],[Customer_id]],Table2[],4,FALSE)</f>
        <v>#N/A</v>
      </c>
      <c r="N586" s="1" t="str">
        <f>INDEX(Table3[Transaction type],MATCH(Table1[[#This Row],[Account Number]],Table3[Account Number],0))</f>
        <v>Money Deposit</v>
      </c>
      <c r="O586" s="20">
        <f>INDEX(Table3[Date_of_transaction],MATCH(Table1[[#This Row],[Account Number]],Table3[Account Number],0))</f>
        <v>44214</v>
      </c>
      <c r="P586" s="19" t="str">
        <f>INDEX(Table3[Transaction Medium],MATCH(Table1[[#This Row],[Account Number]],Table3[Account Number],0))</f>
        <v>ATM</v>
      </c>
    </row>
    <row r="587" spans="1:16" x14ac:dyDescent="0.25">
      <c r="A587" s="1" t="s">
        <v>2935</v>
      </c>
      <c r="B587" s="2">
        <v>247728267</v>
      </c>
      <c r="C587" s="2" t="s">
        <v>221</v>
      </c>
      <c r="D587" s="4">
        <v>33748.5</v>
      </c>
      <c r="E587" s="1" t="s">
        <v>1094</v>
      </c>
      <c r="F587" s="1" t="s">
        <v>784</v>
      </c>
      <c r="G587" s="1" t="s">
        <v>2773</v>
      </c>
      <c r="H587" s="1" t="s">
        <v>2936</v>
      </c>
      <c r="I587" s="1">
        <v>641714.80932</v>
      </c>
      <c r="J587" s="1" t="s">
        <v>2937</v>
      </c>
      <c r="L587" s="1" t="str">
        <f>VLOOKUP(Table1[[#This Row],[Customer_id]],Table4[],7,FALSE)</f>
        <v>141027,4404</v>
      </c>
      <c r="M587" s="1" t="e">
        <f>VLOOKUP(Table1[[#This Row],[Customer_id]],Table2[],4,FALSE)</f>
        <v>#N/A</v>
      </c>
      <c r="N587" s="1" t="str">
        <f>INDEX(Table3[Transaction type],MATCH(Table1[[#This Row],[Account Number]],Table3[Account Number],0))</f>
        <v>Cash Withdrawal</v>
      </c>
      <c r="O587" s="20">
        <f>INDEX(Table3[Date_of_transaction],MATCH(Table1[[#This Row],[Account Number]],Table3[Account Number],0))</f>
        <v>44442</v>
      </c>
      <c r="P587" s="19" t="str">
        <f>INDEX(Table3[Transaction Medium],MATCH(Table1[[#This Row],[Account Number]],Table3[Account Number],0))</f>
        <v>ATM</v>
      </c>
    </row>
    <row r="588" spans="1:16" x14ac:dyDescent="0.25">
      <c r="A588" s="1" t="s">
        <v>3734</v>
      </c>
      <c r="B588" s="2">
        <v>311412009</v>
      </c>
      <c r="C588" s="2" t="s">
        <v>573</v>
      </c>
      <c r="D588" s="4">
        <v>26808.75</v>
      </c>
      <c r="E588" s="1" t="s">
        <v>1094</v>
      </c>
      <c r="F588" s="1" t="s">
        <v>1054</v>
      </c>
      <c r="G588" s="1" t="s">
        <v>3583</v>
      </c>
      <c r="H588" s="1" t="s">
        <v>3735</v>
      </c>
      <c r="I588" s="1">
        <v>361899.67230143998</v>
      </c>
      <c r="J588" s="1" t="s">
        <v>3736</v>
      </c>
      <c r="L588" s="1" t="str">
        <f>VLOOKUP(Table1[[#This Row],[Customer_id]],Table4[],7,FALSE)</f>
        <v>44111,9119</v>
      </c>
      <c r="M588" s="1" t="e">
        <f>VLOOKUP(Table1[[#This Row],[Customer_id]],Table2[],4,FALSE)</f>
        <v>#N/A</v>
      </c>
      <c r="N588" s="1" t="str">
        <f>INDEX(Table3[Transaction type],MATCH(Table1[[#This Row],[Account Number]],Table3[Account Number],0))</f>
        <v>Cash Withdrawal</v>
      </c>
      <c r="O588" s="20">
        <f>INDEX(Table3[Date_of_transaction],MATCH(Table1[[#This Row],[Account Number]],Table3[Account Number],0))</f>
        <v>44622</v>
      </c>
      <c r="P588" s="19" t="str">
        <f>INDEX(Table3[Transaction Medium],MATCH(Table1[[#This Row],[Account Number]],Table3[Account Number],0))</f>
        <v>Bank</v>
      </c>
    </row>
    <row r="589" spans="1:16" x14ac:dyDescent="0.25">
      <c r="A589" s="1" t="s">
        <v>7279</v>
      </c>
      <c r="B589" s="2">
        <v>821536877</v>
      </c>
      <c r="C589" s="2" t="s">
        <v>43</v>
      </c>
      <c r="D589" s="4">
        <v>36670.5</v>
      </c>
      <c r="E589" s="1" t="s">
        <v>12</v>
      </c>
      <c r="F589" s="1" t="s">
        <v>569</v>
      </c>
      <c r="G589" s="1" t="s">
        <v>4058</v>
      </c>
      <c r="H589" s="1" t="s">
        <v>7280</v>
      </c>
      <c r="I589" s="1">
        <v>162415.26756000001</v>
      </c>
      <c r="J589" s="1" t="s">
        <v>7281</v>
      </c>
      <c r="L589" s="1" t="str">
        <f>VLOOKUP(Table1[[#This Row],[Customer_id]],Table4[],7,FALSE)</f>
        <v>271874,743</v>
      </c>
      <c r="M589" s="1" t="e">
        <f>VLOOKUP(Table1[[#This Row],[Customer_id]],Table2[],4,FALSE)</f>
        <v>#N/A</v>
      </c>
      <c r="N589" s="1" t="str">
        <f>INDEX(Table3[Transaction type],MATCH(Table1[[#This Row],[Account Number]],Table3[Account Number],0))</f>
        <v>Checks</v>
      </c>
      <c r="O589" s="20">
        <f>INDEX(Table3[Date_of_transaction],MATCH(Table1[[#This Row],[Account Number]],Table3[Account Number],0))</f>
        <v>44547</v>
      </c>
      <c r="P589" s="19" t="str">
        <f>INDEX(Table3[Transaction Medium],MATCH(Table1[[#This Row],[Account Number]],Table3[Account Number],0))</f>
        <v>Informal Services</v>
      </c>
    </row>
    <row r="590" spans="1:16" x14ac:dyDescent="0.25">
      <c r="A590" s="1" t="s">
        <v>927</v>
      </c>
      <c r="B590" s="2">
        <v>511307260</v>
      </c>
      <c r="C590" s="2" t="s">
        <v>250</v>
      </c>
      <c r="D590" s="4">
        <v>18042.75</v>
      </c>
      <c r="E590" s="1" t="s">
        <v>12</v>
      </c>
      <c r="F590" s="1" t="s">
        <v>199</v>
      </c>
      <c r="G590" s="1" t="s">
        <v>14</v>
      </c>
      <c r="H590" s="1" t="s">
        <v>928</v>
      </c>
      <c r="I590" s="1">
        <v>269621.77218948002</v>
      </c>
      <c r="J590" s="1" t="s">
        <v>929</v>
      </c>
      <c r="L590" s="1" t="str">
        <f>VLOOKUP(Table1[[#This Row],[Customer_id]],Table4[],7,FALSE)</f>
        <v>38161,9665</v>
      </c>
      <c r="M590" s="1" t="str">
        <f>VLOOKUP(Table1[[#This Row],[Customer_id]],Table2[],4,FALSE)</f>
        <v>N8075816396</v>
      </c>
      <c r="N590" s="1" t="str">
        <f>INDEX(Table3[Transaction type],MATCH(Table1[[#This Row],[Account Number]],Table3[Account Number],0))</f>
        <v>Loan Payment</v>
      </c>
      <c r="O590" s="20">
        <f>INDEX(Table3[Date_of_transaction],MATCH(Table1[[#This Row],[Account Number]],Table3[Account Number],0))</f>
        <v>44237</v>
      </c>
      <c r="P590" s="19" t="str">
        <f>INDEX(Table3[Transaction Medium],MATCH(Table1[[#This Row],[Account Number]],Table3[Account Number],0))</f>
        <v>Mobile</v>
      </c>
    </row>
    <row r="591" spans="1:16" x14ac:dyDescent="0.25">
      <c r="A591" s="1" t="s">
        <v>835</v>
      </c>
      <c r="B591" s="2">
        <v>389143681</v>
      </c>
      <c r="C591" s="2" t="s">
        <v>72</v>
      </c>
      <c r="D591" s="4">
        <v>34844.25</v>
      </c>
      <c r="E591" s="1" t="s">
        <v>12</v>
      </c>
      <c r="F591" s="1" t="s">
        <v>34</v>
      </c>
      <c r="G591" s="1" t="s">
        <v>14</v>
      </c>
      <c r="H591" s="1" t="s">
        <v>836</v>
      </c>
      <c r="I591" s="1">
        <v>251708.17785984001</v>
      </c>
      <c r="J591" s="1" t="s">
        <v>837</v>
      </c>
      <c r="L591" s="1" t="str">
        <f>VLOOKUP(Table1[[#This Row],[Customer_id]],Table4[],7,FALSE)</f>
        <v>126351,8976</v>
      </c>
      <c r="M591" s="1" t="e">
        <f>VLOOKUP(Table1[[#This Row],[Customer_id]],Table2[],4,FALSE)</f>
        <v>#N/A</v>
      </c>
      <c r="N591" s="1" t="str">
        <f>INDEX(Table3[Transaction type],MATCH(Table1[[#This Row],[Account Number]],Table3[Account Number],0))</f>
        <v>Cash Withdrawal</v>
      </c>
      <c r="O591" s="20">
        <f>INDEX(Table3[Date_of_transaction],MATCH(Table1[[#This Row],[Account Number]],Table3[Account Number],0))</f>
        <v>44332</v>
      </c>
      <c r="P591" s="19" t="str">
        <f>INDEX(Table3[Transaction Medium],MATCH(Table1[[#This Row],[Account Number]],Table3[Account Number],0))</f>
        <v>ATM</v>
      </c>
    </row>
    <row r="592" spans="1:16" x14ac:dyDescent="0.25">
      <c r="A592" s="1" t="s">
        <v>7315</v>
      </c>
      <c r="B592" s="2">
        <v>118170353</v>
      </c>
      <c r="C592" s="2" t="s">
        <v>226</v>
      </c>
      <c r="D592" s="4">
        <v>31557</v>
      </c>
      <c r="E592" s="1" t="s">
        <v>12</v>
      </c>
      <c r="F592" s="1" t="s">
        <v>587</v>
      </c>
      <c r="G592" s="1" t="s">
        <v>4058</v>
      </c>
      <c r="H592" s="1" t="s">
        <v>7316</v>
      </c>
      <c r="I592" s="1">
        <v>243826.023216</v>
      </c>
      <c r="J592" s="1" t="s">
        <v>7317</v>
      </c>
      <c r="L592" s="1" t="str">
        <f>VLOOKUP(Table1[[#This Row],[Customer_id]],Table4[],7,FALSE)</f>
        <v>316713,7536</v>
      </c>
      <c r="M592" s="1" t="e">
        <f>VLOOKUP(Table1[[#This Row],[Customer_id]],Table2[],4,FALSE)</f>
        <v>#N/A</v>
      </c>
      <c r="N592" s="1" t="str">
        <f>INDEX(Table3[Transaction type],MATCH(Table1[[#This Row],[Account Number]],Table3[Account Number],0))</f>
        <v>Cash Withdrawal</v>
      </c>
      <c r="O592" s="20">
        <f>INDEX(Table3[Date_of_transaction],MATCH(Table1[[#This Row],[Account Number]],Table3[Account Number],0))</f>
        <v>44440</v>
      </c>
      <c r="P592" s="19" t="str">
        <f>INDEX(Table3[Transaction Medium],MATCH(Table1[[#This Row],[Account Number]],Table3[Account Number],0))</f>
        <v>ATM</v>
      </c>
    </row>
    <row r="593" spans="1:16" x14ac:dyDescent="0.25">
      <c r="A593" s="1" t="s">
        <v>5778</v>
      </c>
      <c r="B593" s="2">
        <v>307147780</v>
      </c>
      <c r="C593" s="2" t="s">
        <v>119</v>
      </c>
      <c r="D593" s="4">
        <v>24982.5</v>
      </c>
      <c r="E593" s="1" t="s">
        <v>1094</v>
      </c>
      <c r="F593" s="1" t="s">
        <v>97</v>
      </c>
      <c r="G593" s="1" t="s">
        <v>4088</v>
      </c>
      <c r="H593" s="1" t="s">
        <v>5779</v>
      </c>
      <c r="I593" s="1">
        <v>463127.54685119999</v>
      </c>
      <c r="J593" s="1" t="s">
        <v>5780</v>
      </c>
      <c r="L593" s="1" t="str">
        <f>VLOOKUP(Table1[[#This Row],[Customer_id]],Table4[],7,FALSE)</f>
        <v>144204,9714</v>
      </c>
      <c r="M593" s="1" t="e">
        <f>VLOOKUP(Table1[[#This Row],[Customer_id]],Table2[],4,FALSE)</f>
        <v>#N/A</v>
      </c>
      <c r="N593" s="1" t="str">
        <f>INDEX(Table3[Transaction type],MATCH(Table1[[#This Row],[Account Number]],Table3[Account Number],0))</f>
        <v>Cash Withdrawal</v>
      </c>
      <c r="O593" s="20">
        <f>INDEX(Table3[Date_of_transaction],MATCH(Table1[[#This Row],[Account Number]],Table3[Account Number],0))</f>
        <v>44299</v>
      </c>
      <c r="P593" s="19" t="str">
        <f>INDEX(Table3[Transaction Medium],MATCH(Table1[[#This Row],[Account Number]],Table3[Account Number],0))</f>
        <v>ATM</v>
      </c>
    </row>
    <row r="594" spans="1:16" x14ac:dyDescent="0.25">
      <c r="A594" s="1" t="s">
        <v>5245</v>
      </c>
      <c r="B594" s="2">
        <v>564250216</v>
      </c>
      <c r="C594" s="2" t="s">
        <v>518</v>
      </c>
      <c r="D594" s="4">
        <v>35574.75</v>
      </c>
      <c r="E594" s="1" t="s">
        <v>1094</v>
      </c>
      <c r="F594" s="1" t="s">
        <v>1220</v>
      </c>
      <c r="G594" s="1" t="s">
        <v>4105</v>
      </c>
      <c r="H594" s="1" t="s">
        <v>5246</v>
      </c>
      <c r="I594" s="1">
        <v>458113.93530080002</v>
      </c>
      <c r="J594" s="1" t="s">
        <v>5247</v>
      </c>
      <c r="L594" s="1" t="str">
        <f>VLOOKUP(Table1[[#This Row],[Customer_id]],Table4[],7,FALSE)</f>
        <v>150279,9599</v>
      </c>
      <c r="M594" s="1" t="e">
        <f>VLOOKUP(Table1[[#This Row],[Customer_id]],Table2[],4,FALSE)</f>
        <v>#N/A</v>
      </c>
      <c r="N594" s="1" t="str">
        <f>INDEX(Table3[Transaction type],MATCH(Table1[[#This Row],[Account Number]],Table3[Account Number],0))</f>
        <v>Checks</v>
      </c>
      <c r="O594" s="20">
        <f>INDEX(Table3[Date_of_transaction],MATCH(Table1[[#This Row],[Account Number]],Table3[Account Number],0))</f>
        <v>44304</v>
      </c>
      <c r="P594" s="19" t="str">
        <f>INDEX(Table3[Transaction Medium],MATCH(Table1[[#This Row],[Account Number]],Table3[Account Number],0))</f>
        <v>Informal Services</v>
      </c>
    </row>
    <row r="595" spans="1:16" x14ac:dyDescent="0.25">
      <c r="A595" s="1" t="s">
        <v>8238</v>
      </c>
      <c r="B595" s="2">
        <v>26995934</v>
      </c>
      <c r="C595" s="2" t="s">
        <v>189</v>
      </c>
      <c r="D595" s="4">
        <v>22425.75</v>
      </c>
      <c r="E595" s="1" t="s">
        <v>12</v>
      </c>
      <c r="F595" s="1" t="s">
        <v>1927</v>
      </c>
      <c r="G595" s="1" t="s">
        <v>3331</v>
      </c>
      <c r="H595" s="1" t="s">
        <v>8239</v>
      </c>
      <c r="I595" s="1">
        <v>310470.39528960001</v>
      </c>
      <c r="J595" s="1" t="s">
        <v>8240</v>
      </c>
      <c r="L595" s="1" t="str">
        <f>VLOOKUP(Table1[[#This Row],[Customer_id]],Table4[],7,FALSE)</f>
        <v>214462,7037</v>
      </c>
      <c r="M595" s="1" t="e">
        <f>VLOOKUP(Table1[[#This Row],[Customer_id]],Table2[],4,FALSE)</f>
        <v>#N/A</v>
      </c>
      <c r="N595" s="1" t="str">
        <f>INDEX(Table3[Transaction type],MATCH(Table1[[#This Row],[Account Number]],Table3[Account Number],0))</f>
        <v>Cash Withdrawal</v>
      </c>
      <c r="O595" s="20">
        <f>INDEX(Table3[Date_of_transaction],MATCH(Table1[[#This Row],[Account Number]],Table3[Account Number],0))</f>
        <v>44234</v>
      </c>
      <c r="P595" s="19" t="str">
        <f>INDEX(Table3[Transaction Medium],MATCH(Table1[[#This Row],[Account Number]],Table3[Account Number],0))</f>
        <v>ATM</v>
      </c>
    </row>
    <row r="596" spans="1:16" x14ac:dyDescent="0.25">
      <c r="A596" s="1" t="s">
        <v>5679</v>
      </c>
      <c r="B596" s="2">
        <v>744593760</v>
      </c>
      <c r="C596" s="2" t="s">
        <v>250</v>
      </c>
      <c r="D596" s="4">
        <v>18042.75</v>
      </c>
      <c r="E596" s="1" t="s">
        <v>1094</v>
      </c>
      <c r="F596" s="1" t="s">
        <v>699</v>
      </c>
      <c r="G596" s="1" t="s">
        <v>4062</v>
      </c>
      <c r="H596" s="1" t="s">
        <v>5680</v>
      </c>
      <c r="I596" s="1">
        <v>22129.4470176</v>
      </c>
      <c r="J596" s="1" t="s">
        <v>5681</v>
      </c>
      <c r="L596" s="1" t="str">
        <f>VLOOKUP(Table1[[#This Row],[Customer_id]],Table4[],7,FALSE)</f>
        <v>241800,8768</v>
      </c>
      <c r="M596" s="1" t="e">
        <f>VLOOKUP(Table1[[#This Row],[Customer_id]],Table2[],4,FALSE)</f>
        <v>#N/A</v>
      </c>
      <c r="N596" s="1" t="str">
        <f>INDEX(Table3[Transaction type],MATCH(Table1[[#This Row],[Account Number]],Table3[Account Number],0))</f>
        <v>Money Transfer</v>
      </c>
      <c r="O596" s="20">
        <f>INDEX(Table3[Date_of_transaction],MATCH(Table1[[#This Row],[Account Number]],Table3[Account Number],0))</f>
        <v>44487</v>
      </c>
      <c r="P596" s="19" t="str">
        <f>INDEX(Table3[Transaction Medium],MATCH(Table1[[#This Row],[Account Number]],Table3[Account Number],0))</f>
        <v>Bank</v>
      </c>
    </row>
    <row r="597" spans="1:16" x14ac:dyDescent="0.25">
      <c r="A597" s="1" t="s">
        <v>6459</v>
      </c>
      <c r="B597" s="2">
        <v>499816917</v>
      </c>
      <c r="C597" s="2" t="s">
        <v>470</v>
      </c>
      <c r="D597" s="4">
        <v>14755.5</v>
      </c>
      <c r="E597" s="1" t="s">
        <v>12</v>
      </c>
      <c r="F597" s="1" t="s">
        <v>1610</v>
      </c>
      <c r="G597" s="1" t="s">
        <v>4062</v>
      </c>
      <c r="H597" s="1" t="s">
        <v>6460</v>
      </c>
      <c r="I597" s="1">
        <v>62824.393558080003</v>
      </c>
      <c r="J597" s="1" t="s">
        <v>6461</v>
      </c>
      <c r="L597" s="1" t="str">
        <f>VLOOKUP(Table1[[#This Row],[Customer_id]],Table4[],7,FALSE)</f>
        <v>202980,6891</v>
      </c>
      <c r="M597" s="1" t="e">
        <f>VLOOKUP(Table1[[#This Row],[Customer_id]],Table2[],4,FALSE)</f>
        <v>#N/A</v>
      </c>
      <c r="N597" s="1" t="str">
        <f>INDEX(Table3[Transaction type],MATCH(Table1[[#This Row],[Account Number]],Table3[Account Number],0))</f>
        <v>Money Transfer</v>
      </c>
      <c r="O597" s="20">
        <f>INDEX(Table3[Date_of_transaction],MATCH(Table1[[#This Row],[Account Number]],Table3[Account Number],0))</f>
        <v>44508</v>
      </c>
      <c r="P597" s="19" t="str">
        <f>INDEX(Table3[Transaction Medium],MATCH(Table1[[#This Row],[Account Number]],Table3[Account Number],0))</f>
        <v>Mobile</v>
      </c>
    </row>
    <row r="598" spans="1:16" x14ac:dyDescent="0.25">
      <c r="A598" s="1" t="s">
        <v>4032</v>
      </c>
      <c r="B598" s="2">
        <v>668426800</v>
      </c>
      <c r="C598" s="2" t="s">
        <v>180</v>
      </c>
      <c r="D598" s="4">
        <v>35940</v>
      </c>
      <c r="E598" s="1" t="s">
        <v>1094</v>
      </c>
      <c r="F598" s="1" t="s">
        <v>195</v>
      </c>
      <c r="G598" s="1" t="s">
        <v>3820</v>
      </c>
      <c r="H598" s="1" t="s">
        <v>4033</v>
      </c>
      <c r="I598" s="1">
        <v>113859.7971</v>
      </c>
      <c r="J598" s="1" t="s">
        <v>4034</v>
      </c>
      <c r="L598" s="1" t="str">
        <f>VLOOKUP(Table1[[#This Row],[Customer_id]],Table4[],7,FALSE)</f>
        <v>336905,3817</v>
      </c>
      <c r="M598" s="1" t="e">
        <f>VLOOKUP(Table1[[#This Row],[Customer_id]],Table2[],4,FALSE)</f>
        <v>#N/A</v>
      </c>
      <c r="N598" s="1" t="str">
        <f>INDEX(Table3[Transaction type],MATCH(Table1[[#This Row],[Account Number]],Table3[Account Number],0))</f>
        <v>Money Deposit</v>
      </c>
      <c r="O598" s="20">
        <f>INDEX(Table3[Date_of_transaction],MATCH(Table1[[#This Row],[Account Number]],Table3[Account Number],0))</f>
        <v>44445</v>
      </c>
      <c r="P598" s="19" t="str">
        <f>INDEX(Table3[Transaction Medium],MATCH(Table1[[#This Row],[Account Number]],Table3[Account Number],0))</f>
        <v>Bank</v>
      </c>
    </row>
    <row r="599" spans="1:16" x14ac:dyDescent="0.25">
      <c r="A599" s="1" t="s">
        <v>3198</v>
      </c>
      <c r="B599" s="2">
        <v>363716149</v>
      </c>
      <c r="C599" s="2" t="s">
        <v>124</v>
      </c>
      <c r="D599" s="4">
        <v>14025</v>
      </c>
      <c r="E599" s="1" t="s">
        <v>1094</v>
      </c>
      <c r="F599" s="1" t="s">
        <v>349</v>
      </c>
      <c r="G599" s="1" t="s">
        <v>3058</v>
      </c>
      <c r="H599" s="1" t="s">
        <v>3199</v>
      </c>
      <c r="I599" s="1">
        <v>53435.4326784</v>
      </c>
      <c r="J599" s="1" t="s">
        <v>3200</v>
      </c>
      <c r="L599" s="1" t="str">
        <f>VLOOKUP(Table1[[#This Row],[Customer_id]],Table4[],7,FALSE)</f>
        <v>242622,3525</v>
      </c>
      <c r="M599" s="1" t="e">
        <f>VLOOKUP(Table1[[#This Row],[Customer_id]],Table2[],4,FALSE)</f>
        <v>#N/A</v>
      </c>
      <c r="N599" s="1" t="str">
        <f>INDEX(Table3[Transaction type],MATCH(Table1[[#This Row],[Account Number]],Table3[Account Number],0))</f>
        <v>Online Payment</v>
      </c>
      <c r="O599" s="20">
        <f>INDEX(Table3[Date_of_transaction],MATCH(Table1[[#This Row],[Account Number]],Table3[Account Number],0))</f>
        <v>44435</v>
      </c>
      <c r="P599" s="19" t="str">
        <f>INDEX(Table3[Transaction Medium],MATCH(Table1[[#This Row],[Account Number]],Table3[Account Number],0))</f>
        <v>Mobile</v>
      </c>
    </row>
    <row r="600" spans="1:16" x14ac:dyDescent="0.25">
      <c r="A600" s="1" t="s">
        <v>3334</v>
      </c>
      <c r="B600" s="2">
        <v>391831896</v>
      </c>
      <c r="C600" s="2" t="s">
        <v>661</v>
      </c>
      <c r="D600" s="4">
        <v>16216.5</v>
      </c>
      <c r="E600" s="1" t="s">
        <v>1094</v>
      </c>
      <c r="F600" s="1" t="s">
        <v>110</v>
      </c>
      <c r="G600" s="1" t="s">
        <v>3331</v>
      </c>
      <c r="H600" s="1" t="s">
        <v>3335</v>
      </c>
      <c r="I600" s="1">
        <v>136672.18546176</v>
      </c>
      <c r="J600" s="1" t="s">
        <v>3336</v>
      </c>
      <c r="L600" s="1" t="str">
        <f>VLOOKUP(Table1[[#This Row],[Customer_id]],Table4[],7,FALSE)</f>
        <v>253476,2307</v>
      </c>
      <c r="M600" s="1" t="str">
        <f>VLOOKUP(Table1[[#This Row],[Customer_id]],Table2[],4,FALSE)</f>
        <v>N140675535</v>
      </c>
      <c r="N600" s="1" t="str">
        <f>INDEX(Table3[Transaction type],MATCH(Table1[[#This Row],[Account Number]],Table3[Account Number],0))</f>
        <v>Loan Payment</v>
      </c>
      <c r="O600" s="20">
        <f>INDEX(Table3[Date_of_transaction],MATCH(Table1[[#This Row],[Account Number]],Table3[Account Number],0))</f>
        <v>44340</v>
      </c>
      <c r="P600" s="19" t="str">
        <f>INDEX(Table3[Transaction Medium],MATCH(Table1[[#This Row],[Account Number]],Table3[Account Number],0))</f>
        <v>AFT</v>
      </c>
    </row>
    <row r="601" spans="1:16" x14ac:dyDescent="0.25">
      <c r="A601" s="1" t="s">
        <v>1755</v>
      </c>
      <c r="B601" s="2">
        <v>842344844</v>
      </c>
      <c r="C601" s="2" t="s">
        <v>23</v>
      </c>
      <c r="D601" s="4">
        <v>15486</v>
      </c>
      <c r="E601" s="1" t="s">
        <v>1094</v>
      </c>
      <c r="F601" s="1" t="s">
        <v>731</v>
      </c>
      <c r="G601" s="1" t="s">
        <v>14</v>
      </c>
      <c r="H601" s="1" t="s">
        <v>1756</v>
      </c>
      <c r="I601" s="1">
        <v>136755.95741808001</v>
      </c>
      <c r="J601" s="1" t="s">
        <v>1757</v>
      </c>
      <c r="L601" s="1" t="str">
        <f>VLOOKUP(Table1[[#This Row],[Customer_id]],Table4[],7,FALSE)</f>
        <v>330725,4027</v>
      </c>
      <c r="M601" s="1" t="str">
        <f>VLOOKUP(Table1[[#This Row],[Customer_id]],Table2[],4,FALSE)</f>
        <v>N198857,89</v>
      </c>
      <c r="N601" s="1" t="str">
        <f>INDEX(Table3[Transaction type],MATCH(Table1[[#This Row],[Account Number]],Table3[Account Number],0))</f>
        <v>Loan Payment</v>
      </c>
      <c r="O601" s="20">
        <f>INDEX(Table3[Date_of_transaction],MATCH(Table1[[#This Row],[Account Number]],Table3[Account Number],0))</f>
        <v>44672</v>
      </c>
      <c r="P601" s="19" t="str">
        <f>INDEX(Table3[Transaction Medium],MATCH(Table1[[#This Row],[Account Number]],Table3[Account Number],0))</f>
        <v>ACH</v>
      </c>
    </row>
    <row r="602" spans="1:16" x14ac:dyDescent="0.25">
      <c r="A602" s="1" t="s">
        <v>7623</v>
      </c>
      <c r="B602" s="2">
        <v>59809840</v>
      </c>
      <c r="C602" s="2" t="s">
        <v>403</v>
      </c>
      <c r="D602" s="4">
        <v>31922.25</v>
      </c>
      <c r="E602" s="1" t="s">
        <v>12</v>
      </c>
      <c r="F602" s="1" t="s">
        <v>885</v>
      </c>
      <c r="G602" s="1" t="s">
        <v>4220</v>
      </c>
      <c r="H602" s="1" t="s">
        <v>7624</v>
      </c>
      <c r="I602" s="1">
        <v>159730.785324</v>
      </c>
      <c r="J602" s="1" t="s">
        <v>7625</v>
      </c>
      <c r="L602" s="1" t="str">
        <f>VLOOKUP(Table1[[#This Row],[Customer_id]],Table4[],7,FALSE)</f>
        <v>338901,7824</v>
      </c>
      <c r="M602" s="1" t="e">
        <f>VLOOKUP(Table1[[#This Row],[Customer_id]],Table2[],4,FALSE)</f>
        <v>#N/A</v>
      </c>
      <c r="N602" s="1" t="str">
        <f>INDEX(Table3[Transaction type],MATCH(Table1[[#This Row],[Account Number]],Table3[Account Number],0))</f>
        <v>Checks</v>
      </c>
      <c r="O602" s="20">
        <f>INDEX(Table3[Date_of_transaction],MATCH(Table1[[#This Row],[Account Number]],Table3[Account Number],0))</f>
        <v>44199</v>
      </c>
      <c r="P602" s="19" t="str">
        <f>INDEX(Table3[Transaction Medium],MATCH(Table1[[#This Row],[Account Number]],Table3[Account Number],0))</f>
        <v>Informal Services</v>
      </c>
    </row>
    <row r="603" spans="1:16" x14ac:dyDescent="0.25">
      <c r="A603" s="1" t="s">
        <v>2420</v>
      </c>
      <c r="B603" s="2">
        <v>623024154</v>
      </c>
      <c r="C603" s="2" t="s">
        <v>434</v>
      </c>
      <c r="D603" s="4">
        <v>28269.75</v>
      </c>
      <c r="E603" s="1" t="s">
        <v>12</v>
      </c>
      <c r="F603" s="1" t="s">
        <v>1146</v>
      </c>
      <c r="G603" s="1" t="s">
        <v>1964</v>
      </c>
      <c r="H603" s="1" t="s">
        <v>2421</v>
      </c>
      <c r="I603" s="1">
        <v>633733.946352</v>
      </c>
      <c r="J603" s="1" t="s">
        <v>2422</v>
      </c>
      <c r="L603" s="1" t="str">
        <f>VLOOKUP(Table1[[#This Row],[Customer_id]],Table4[],7,FALSE)</f>
        <v>67695,6033</v>
      </c>
      <c r="M603" s="1" t="e">
        <f>VLOOKUP(Table1[[#This Row],[Customer_id]],Table2[],4,FALSE)</f>
        <v>#N/A</v>
      </c>
      <c r="N603" s="1" t="str">
        <f>INDEX(Table3[Transaction type],MATCH(Table1[[#This Row],[Account Number]],Table3[Account Number],0))</f>
        <v>Money Deposit</v>
      </c>
      <c r="O603" s="20">
        <f>INDEX(Table3[Date_of_transaction],MATCH(Table1[[#This Row],[Account Number]],Table3[Account Number],0))</f>
        <v>44575</v>
      </c>
      <c r="P603" s="19" t="str">
        <f>INDEX(Table3[Transaction Medium],MATCH(Table1[[#This Row],[Account Number]],Table3[Account Number],0))</f>
        <v>Bank</v>
      </c>
    </row>
    <row r="604" spans="1:16" x14ac:dyDescent="0.25">
      <c r="A604" s="1" t="s">
        <v>4475</v>
      </c>
      <c r="B604" s="2">
        <v>255844171</v>
      </c>
      <c r="C604" s="2" t="s">
        <v>273</v>
      </c>
      <c r="D604" s="4">
        <v>20964.75</v>
      </c>
      <c r="E604" s="1" t="s">
        <v>1094</v>
      </c>
      <c r="F604" s="1" t="s">
        <v>1576</v>
      </c>
      <c r="G604" s="1" t="s">
        <v>4112</v>
      </c>
      <c r="H604" s="1" t="s">
        <v>4476</v>
      </c>
      <c r="I604" s="1">
        <v>143391.99382199999</v>
      </c>
      <c r="J604" s="1" t="s">
        <v>4477</v>
      </c>
      <c r="L604" s="1" t="str">
        <f>VLOOKUP(Table1[[#This Row],[Customer_id]],Table4[],7,FALSE)</f>
        <v>386179,9146</v>
      </c>
      <c r="M604" s="1" t="e">
        <f>VLOOKUP(Table1[[#This Row],[Customer_id]],Table2[],4,FALSE)</f>
        <v>#N/A</v>
      </c>
      <c r="N604" s="1" t="str">
        <f>INDEX(Table3[Transaction type],MATCH(Table1[[#This Row],[Account Number]],Table3[Account Number],0))</f>
        <v>Money Deposit</v>
      </c>
      <c r="O604" s="20">
        <f>INDEX(Table3[Date_of_transaction],MATCH(Table1[[#This Row],[Account Number]],Table3[Account Number],0))</f>
        <v>44669</v>
      </c>
      <c r="P604" s="19" t="str">
        <f>INDEX(Table3[Transaction Medium],MATCH(Table1[[#This Row],[Account Number]],Table3[Account Number],0))</f>
        <v>ATM</v>
      </c>
    </row>
    <row r="605" spans="1:16" x14ac:dyDescent="0.25">
      <c r="A605" s="1" t="s">
        <v>5035</v>
      </c>
      <c r="B605" s="2">
        <v>717067299</v>
      </c>
      <c r="C605" s="2" t="s">
        <v>889</v>
      </c>
      <c r="D605" s="4">
        <v>30096</v>
      </c>
      <c r="E605" s="1" t="s">
        <v>1094</v>
      </c>
      <c r="F605" s="1" t="s">
        <v>155</v>
      </c>
      <c r="G605" s="1" t="s">
        <v>4066</v>
      </c>
      <c r="H605" s="1" t="s">
        <v>5036</v>
      </c>
      <c r="I605" s="1">
        <v>234685.01932560001</v>
      </c>
      <c r="J605" s="1" t="s">
        <v>5037</v>
      </c>
      <c r="L605" s="1" t="str">
        <f>VLOOKUP(Table1[[#This Row],[Customer_id]],Table4[],7,FALSE)</f>
        <v>276465,8952</v>
      </c>
      <c r="M605" s="1" t="e">
        <f>VLOOKUP(Table1[[#This Row],[Customer_id]],Table2[],4,FALSE)</f>
        <v>#N/A</v>
      </c>
      <c r="N605" s="1" t="str">
        <f>INDEX(Table3[Transaction type],MATCH(Table1[[#This Row],[Account Number]],Table3[Account Number],0))</f>
        <v>Cash Withdrawal</v>
      </c>
      <c r="O605" s="20">
        <f>INDEX(Table3[Date_of_transaction],MATCH(Table1[[#This Row],[Account Number]],Table3[Account Number],0))</f>
        <v>44472</v>
      </c>
      <c r="P605" s="19" t="str">
        <f>INDEX(Table3[Transaction Medium],MATCH(Table1[[#This Row],[Account Number]],Table3[Account Number],0))</f>
        <v>ATM</v>
      </c>
    </row>
    <row r="606" spans="1:16" x14ac:dyDescent="0.25">
      <c r="A606" s="1" t="s">
        <v>1213</v>
      </c>
      <c r="B606" s="2">
        <v>894379240</v>
      </c>
      <c r="C606" s="2" t="s">
        <v>167</v>
      </c>
      <c r="D606" s="4">
        <v>18773.25</v>
      </c>
      <c r="E606" s="1" t="s">
        <v>1094</v>
      </c>
      <c r="F606" s="1" t="s">
        <v>73</v>
      </c>
      <c r="G606" s="1" t="s">
        <v>14</v>
      </c>
      <c r="H606" s="1" t="s">
        <v>1214</v>
      </c>
      <c r="I606" s="1">
        <v>127576.27584</v>
      </c>
      <c r="J606" s="1" t="s">
        <v>1215</v>
      </c>
      <c r="L606" s="1" t="str">
        <f>VLOOKUP(Table1[[#This Row],[Customer_id]],Table4[],7,FALSE)</f>
        <v>41423,4183</v>
      </c>
      <c r="M606" s="1" t="e">
        <f>VLOOKUP(Table1[[#This Row],[Customer_id]],Table2[],4,FALSE)</f>
        <v>#N/A</v>
      </c>
      <c r="N606" s="1" t="str">
        <f>INDEX(Table3[Transaction type],MATCH(Table1[[#This Row],[Account Number]],Table3[Account Number],0))</f>
        <v>Cash Withdrawal</v>
      </c>
      <c r="O606" s="20">
        <f>INDEX(Table3[Date_of_transaction],MATCH(Table1[[#This Row],[Account Number]],Table3[Account Number],0))</f>
        <v>44457</v>
      </c>
      <c r="P606" s="19" t="str">
        <f>INDEX(Table3[Transaction Medium],MATCH(Table1[[#This Row],[Account Number]],Table3[Account Number],0))</f>
        <v>POS</v>
      </c>
    </row>
    <row r="607" spans="1:16" x14ac:dyDescent="0.25">
      <c r="A607" s="1" t="s">
        <v>2127</v>
      </c>
      <c r="B607" s="2">
        <v>792457149</v>
      </c>
      <c r="C607" s="2" t="s">
        <v>77</v>
      </c>
      <c r="D607" s="4">
        <v>23521.5</v>
      </c>
      <c r="E607" s="1" t="s">
        <v>1094</v>
      </c>
      <c r="F607" s="1" t="s">
        <v>195</v>
      </c>
      <c r="G607" s="1" t="s">
        <v>1964</v>
      </c>
      <c r="H607" s="1" t="s">
        <v>2128</v>
      </c>
      <c r="I607" s="1">
        <v>424057.9419648</v>
      </c>
      <c r="J607" s="1" t="s">
        <v>2129</v>
      </c>
      <c r="L607" s="1" t="str">
        <f>VLOOKUP(Table1[[#This Row],[Customer_id]],Table4[],7,FALSE)</f>
        <v>192746,0646</v>
      </c>
      <c r="M607" s="1" t="e">
        <f>VLOOKUP(Table1[[#This Row],[Customer_id]],Table2[],4,FALSE)</f>
        <v>#N/A</v>
      </c>
      <c r="N607" s="1" t="str">
        <f>INDEX(Table3[Transaction type],MATCH(Table1[[#This Row],[Account Number]],Table3[Account Number],0))</f>
        <v>Checks</v>
      </c>
      <c r="O607" s="20">
        <f>INDEX(Table3[Date_of_transaction],MATCH(Table1[[#This Row],[Account Number]],Table3[Account Number],0))</f>
        <v>44666</v>
      </c>
      <c r="P607" s="19" t="str">
        <f>INDEX(Table3[Transaction Medium],MATCH(Table1[[#This Row],[Account Number]],Table3[Account Number],0))</f>
        <v>Informal Services</v>
      </c>
    </row>
    <row r="608" spans="1:16" x14ac:dyDescent="0.25">
      <c r="A608" s="1" t="s">
        <v>4184</v>
      </c>
      <c r="B608" s="2">
        <v>453563649</v>
      </c>
      <c r="C608" s="2" t="s">
        <v>221</v>
      </c>
      <c r="D608" s="4">
        <v>33748.5</v>
      </c>
      <c r="E608" s="1" t="s">
        <v>1094</v>
      </c>
      <c r="F608" s="1" t="s">
        <v>78</v>
      </c>
      <c r="G608" s="1" t="s">
        <v>4095</v>
      </c>
      <c r="H608" s="1" t="s">
        <v>4185</v>
      </c>
      <c r="I608" s="1">
        <v>23402.101824000001</v>
      </c>
      <c r="J608" s="1" t="s">
        <v>4186</v>
      </c>
      <c r="L608" s="1" t="str">
        <f>VLOOKUP(Table1[[#This Row],[Customer_id]],Table4[],7,FALSE)</f>
        <v>238459,6736</v>
      </c>
      <c r="M608" s="1" t="e">
        <f>VLOOKUP(Table1[[#This Row],[Customer_id]],Table2[],4,FALSE)</f>
        <v>#N/A</v>
      </c>
      <c r="N608" s="1" t="str">
        <f>INDEX(Table3[Transaction type],MATCH(Table1[[#This Row],[Account Number]],Table3[Account Number],0))</f>
        <v>Checks</v>
      </c>
      <c r="O608" s="20">
        <f>INDEX(Table3[Date_of_transaction],MATCH(Table1[[#This Row],[Account Number]],Table3[Account Number],0))</f>
        <v>44328</v>
      </c>
      <c r="P608" s="19" t="str">
        <f>INDEX(Table3[Transaction Medium],MATCH(Table1[[#This Row],[Account Number]],Table3[Account Number],0))</f>
        <v>Bank</v>
      </c>
    </row>
    <row r="609" spans="1:16" x14ac:dyDescent="0.25">
      <c r="A609" s="1" t="s">
        <v>175</v>
      </c>
      <c r="B609" s="2">
        <v>773302106</v>
      </c>
      <c r="C609" s="2" t="s">
        <v>143</v>
      </c>
      <c r="D609" s="4">
        <v>34479</v>
      </c>
      <c r="E609" s="1" t="s">
        <v>12</v>
      </c>
      <c r="F609" s="1" t="s">
        <v>176</v>
      </c>
      <c r="G609" s="1" t="s">
        <v>14</v>
      </c>
      <c r="H609" s="1" t="s">
        <v>177</v>
      </c>
      <c r="I609" s="1">
        <v>217430.907408</v>
      </c>
      <c r="J609" s="1" t="s">
        <v>178</v>
      </c>
      <c r="L609" s="1" t="str">
        <f>VLOOKUP(Table1[[#This Row],[Customer_id]],Table4[],7,FALSE)</f>
        <v>197781,426</v>
      </c>
      <c r="M609" s="1" t="e">
        <f>VLOOKUP(Table1[[#This Row],[Customer_id]],Table2[],4,FALSE)</f>
        <v>#N/A</v>
      </c>
      <c r="N609" s="1" t="str">
        <f>INDEX(Table3[Transaction type],MATCH(Table1[[#This Row],[Account Number]],Table3[Account Number],0))</f>
        <v>Money Transfer</v>
      </c>
      <c r="O609" s="20">
        <f>INDEX(Table3[Date_of_transaction],MATCH(Table1[[#This Row],[Account Number]],Table3[Account Number],0))</f>
        <v>44346</v>
      </c>
      <c r="P609" s="19" t="str">
        <f>INDEX(Table3[Transaction Medium],MATCH(Table1[[#This Row],[Account Number]],Table3[Account Number],0))</f>
        <v>Mobile</v>
      </c>
    </row>
    <row r="610" spans="1:16" x14ac:dyDescent="0.25">
      <c r="A610" s="1" t="s">
        <v>4235</v>
      </c>
      <c r="B610" s="2">
        <v>126508895</v>
      </c>
      <c r="C610" s="2" t="s">
        <v>221</v>
      </c>
      <c r="D610" s="4">
        <v>33748.5</v>
      </c>
      <c r="E610" s="1" t="s">
        <v>1094</v>
      </c>
      <c r="F610" s="1" t="s">
        <v>2311</v>
      </c>
      <c r="G610" s="1" t="s">
        <v>4058</v>
      </c>
      <c r="H610" s="1" t="s">
        <v>4236</v>
      </c>
      <c r="I610" s="1">
        <v>479606.75360400003</v>
      </c>
      <c r="J610" s="1" t="s">
        <v>4237</v>
      </c>
      <c r="L610" s="1" t="str">
        <f>VLOOKUP(Table1[[#This Row],[Customer_id]],Table4[],7,FALSE)</f>
        <v>146247,2616</v>
      </c>
      <c r="M610" s="1" t="e">
        <f>VLOOKUP(Table1[[#This Row],[Customer_id]],Table2[],4,FALSE)</f>
        <v>#N/A</v>
      </c>
      <c r="N610" s="1" t="str">
        <f>INDEX(Table3[Transaction type],MATCH(Table1[[#This Row],[Account Number]],Table3[Account Number],0))</f>
        <v>Checks</v>
      </c>
      <c r="O610" s="20">
        <f>INDEX(Table3[Date_of_transaction],MATCH(Table1[[#This Row],[Account Number]],Table3[Account Number],0))</f>
        <v>44439</v>
      </c>
      <c r="P610" s="19" t="str">
        <f>INDEX(Table3[Transaction Medium],MATCH(Table1[[#This Row],[Account Number]],Table3[Account Number],0))</f>
        <v>Informal Services</v>
      </c>
    </row>
    <row r="611" spans="1:16" x14ac:dyDescent="0.25">
      <c r="A611" s="1" t="s">
        <v>2809</v>
      </c>
      <c r="B611" s="2">
        <v>684809927</v>
      </c>
      <c r="C611" s="2" t="s">
        <v>365</v>
      </c>
      <c r="D611" s="4">
        <v>37035.75</v>
      </c>
      <c r="E611" s="1" t="s">
        <v>1094</v>
      </c>
      <c r="F611" s="1" t="s">
        <v>2211</v>
      </c>
      <c r="G611" s="1" t="s">
        <v>2773</v>
      </c>
      <c r="H611" s="1" t="s">
        <v>2810</v>
      </c>
      <c r="I611" s="1">
        <v>113641.44343272</v>
      </c>
      <c r="J611" s="1" t="s">
        <v>2811</v>
      </c>
      <c r="L611" s="1" t="str">
        <f>VLOOKUP(Table1[[#This Row],[Customer_id]],Table4[],7,FALSE)</f>
        <v>471737,721</v>
      </c>
      <c r="M611" s="1" t="e">
        <f>VLOOKUP(Table1[[#This Row],[Customer_id]],Table2[],4,FALSE)</f>
        <v>#N/A</v>
      </c>
      <c r="N611" s="1" t="str">
        <f>INDEX(Table3[Transaction type],MATCH(Table1[[#This Row],[Account Number]],Table3[Account Number],0))</f>
        <v>Money Transfer</v>
      </c>
      <c r="O611" s="20">
        <f>INDEX(Table3[Date_of_transaction],MATCH(Table1[[#This Row],[Account Number]],Table3[Account Number],0))</f>
        <v>44450</v>
      </c>
      <c r="P611" s="19" t="str">
        <f>INDEX(Table3[Transaction Medium],MATCH(Table1[[#This Row],[Account Number]],Table3[Account Number],0))</f>
        <v>Mobile</v>
      </c>
    </row>
    <row r="612" spans="1:16" x14ac:dyDescent="0.25">
      <c r="A612" s="1" t="s">
        <v>639</v>
      </c>
      <c r="B612" s="2">
        <v>886712659</v>
      </c>
      <c r="C612" s="2" t="s">
        <v>498</v>
      </c>
      <c r="D612" s="4">
        <v>37766.25</v>
      </c>
      <c r="E612" s="1" t="s">
        <v>12</v>
      </c>
      <c r="F612" s="1" t="s">
        <v>68</v>
      </c>
      <c r="G612" s="1" t="s">
        <v>14</v>
      </c>
      <c r="H612" s="1" t="s">
        <v>640</v>
      </c>
      <c r="I612" s="1">
        <v>34808.444169839997</v>
      </c>
      <c r="J612" s="1" t="s">
        <v>641</v>
      </c>
      <c r="L612" s="1" t="str">
        <f>VLOOKUP(Table1[[#This Row],[Customer_id]],Table4[],7,FALSE)</f>
        <v>260673,27</v>
      </c>
      <c r="M612" s="1" t="e">
        <f>VLOOKUP(Table1[[#This Row],[Customer_id]],Table2[],4,FALSE)</f>
        <v>#N/A</v>
      </c>
      <c r="N612" s="1" t="str">
        <f>INDEX(Table3[Transaction type],MATCH(Table1[[#This Row],[Account Number]],Table3[Account Number],0))</f>
        <v>Checks</v>
      </c>
      <c r="O612" s="20">
        <f>INDEX(Table3[Date_of_transaction],MATCH(Table1[[#This Row],[Account Number]],Table3[Account Number],0))</f>
        <v>44657</v>
      </c>
      <c r="P612" s="19" t="str">
        <f>INDEX(Table3[Transaction Medium],MATCH(Table1[[#This Row],[Account Number]],Table3[Account Number],0))</f>
        <v>Bank</v>
      </c>
    </row>
    <row r="613" spans="1:16" x14ac:dyDescent="0.25">
      <c r="A613" s="1" t="s">
        <v>9015</v>
      </c>
      <c r="B613" s="2">
        <v>365348550</v>
      </c>
      <c r="C613" s="2" t="s">
        <v>119</v>
      </c>
      <c r="D613" s="8">
        <v>32839</v>
      </c>
      <c r="E613" s="1" t="str">
        <f ca="1">CHOOSE(RANDBETWEEN(1, 2), "Male","Female")</f>
        <v>Male</v>
      </c>
      <c r="F613" s="1" t="str">
        <f ca="1">CHOOSE(RANDBETWEEN(1, 5), "Farmer","Tailor","Student","Professor","Welder")</f>
        <v>Professor</v>
      </c>
      <c r="G613" s="1" t="str">
        <f ca="1">CHOOSE(RANDBETWEEN(1, 22), "Kano","Kwara","Imo","Lagos","Adamawa","Delta","Sokoto","Oyo","Osun","Abia","Cross River","Kaduna","Plateau","River","Abuja","Kogi","Edo","Anambra","Bayelsa","Benue","Ogun","Enugu")</f>
        <v>Abuja</v>
      </c>
      <c r="H613" s="9" t="s">
        <v>9016</v>
      </c>
      <c r="I613" s="9">
        <v>586426.59258849593</v>
      </c>
      <c r="J613" t="s">
        <v>9017</v>
      </c>
      <c r="L613" s="1" t="str">
        <f>VLOOKUP(Table1[[#This Row],[Customer_id]],Table4[],7,FALSE)</f>
        <v>61488,504</v>
      </c>
      <c r="M613" s="1" t="e">
        <f>VLOOKUP(Table1[[#This Row],[Customer_id]],Table2[],4,FALSE)</f>
        <v>#N/A</v>
      </c>
      <c r="N613" s="1" t="str">
        <f>INDEX(Table3[Transaction type],MATCH(Table1[[#This Row],[Account Number]],Table3[Account Number],0))</f>
        <v>Online Payment</v>
      </c>
      <c r="O613" s="20">
        <f>INDEX(Table3[Date_of_transaction],MATCH(Table1[[#This Row],[Account Number]],Table3[Account Number],0))</f>
        <v>44398</v>
      </c>
      <c r="P613" s="19" t="str">
        <f>INDEX(Table3[Transaction Medium],MATCH(Table1[[#This Row],[Account Number]],Table3[Account Number],0))</f>
        <v>Mobile</v>
      </c>
    </row>
    <row r="614" spans="1:16" x14ac:dyDescent="0.25">
      <c r="A614" s="1" t="s">
        <v>8499</v>
      </c>
      <c r="B614" s="2">
        <v>397908305</v>
      </c>
      <c r="C614" s="2" t="s">
        <v>298</v>
      </c>
      <c r="D614" s="4">
        <v>38131.5</v>
      </c>
      <c r="E614" s="1" t="s">
        <v>12</v>
      </c>
      <c r="F614" s="1" t="s">
        <v>1721</v>
      </c>
      <c r="G614" s="1" t="s">
        <v>2773</v>
      </c>
      <c r="H614" s="1" t="s">
        <v>8500</v>
      </c>
      <c r="I614" s="1">
        <v>275337.8803968</v>
      </c>
      <c r="J614" s="1" t="s">
        <v>8501</v>
      </c>
      <c r="L614" s="1" t="str">
        <f>VLOOKUP(Table1[[#This Row],[Customer_id]],Table4[],7,FALSE)</f>
        <v>298316,1636</v>
      </c>
      <c r="M614" s="1" t="e">
        <f>VLOOKUP(Table1[[#This Row],[Customer_id]],Table2[],4,FALSE)</f>
        <v>#N/A</v>
      </c>
      <c r="N614" s="1" t="str">
        <f>INDEX(Table3[Transaction type],MATCH(Table1[[#This Row],[Account Number]],Table3[Account Number],0))</f>
        <v>Online Payment</v>
      </c>
      <c r="O614" s="20">
        <f>INDEX(Table3[Date_of_transaction],MATCH(Table1[[#This Row],[Account Number]],Table3[Account Number],0))</f>
        <v>44537</v>
      </c>
      <c r="P614" s="19" t="str">
        <f>INDEX(Table3[Transaction Medium],MATCH(Table1[[#This Row],[Account Number]],Table3[Account Number],0))</f>
        <v>Mobile</v>
      </c>
    </row>
    <row r="615" spans="1:16" x14ac:dyDescent="0.25">
      <c r="A615" s="1" t="s">
        <v>3222</v>
      </c>
      <c r="B615" s="2">
        <v>881804070</v>
      </c>
      <c r="C615" s="2" t="s">
        <v>87</v>
      </c>
      <c r="D615" s="4">
        <v>16581.75</v>
      </c>
      <c r="E615" s="1" t="s">
        <v>1094</v>
      </c>
      <c r="F615" s="1" t="s">
        <v>731</v>
      </c>
      <c r="G615" s="1" t="s">
        <v>3058</v>
      </c>
      <c r="H615" s="1" t="s">
        <v>3223</v>
      </c>
      <c r="I615" s="1">
        <v>436441.45590864</v>
      </c>
      <c r="J615" s="1" t="s">
        <v>3224</v>
      </c>
      <c r="L615" s="1" t="str">
        <f>VLOOKUP(Table1[[#This Row],[Customer_id]],Table4[],7,FALSE)</f>
        <v>67296,9222</v>
      </c>
      <c r="M615" s="1" t="e">
        <f>VLOOKUP(Table1[[#This Row],[Customer_id]],Table2[],4,FALSE)</f>
        <v>#N/A</v>
      </c>
      <c r="N615" s="1" t="str">
        <f>INDEX(Table3[Transaction type],MATCH(Table1[[#This Row],[Account Number]],Table3[Account Number],0))</f>
        <v>Online Payment</v>
      </c>
      <c r="O615" s="20">
        <f>INDEX(Table3[Date_of_transaction],MATCH(Table1[[#This Row],[Account Number]],Table3[Account Number],0))</f>
        <v>44625</v>
      </c>
      <c r="P615" s="19" t="str">
        <f>INDEX(Table3[Transaction Medium],MATCH(Table1[[#This Row],[Account Number]],Table3[Account Number],0))</f>
        <v>Internet Banking</v>
      </c>
    </row>
    <row r="616" spans="1:16" x14ac:dyDescent="0.25">
      <c r="A616" s="1" t="s">
        <v>7267</v>
      </c>
      <c r="B616" s="2">
        <v>108897724</v>
      </c>
      <c r="C616" s="2" t="s">
        <v>82</v>
      </c>
      <c r="D616" s="4">
        <v>16947</v>
      </c>
      <c r="E616" s="1" t="s">
        <v>12</v>
      </c>
      <c r="F616" s="1" t="s">
        <v>1308</v>
      </c>
      <c r="G616" s="1" t="s">
        <v>4058</v>
      </c>
      <c r="H616" s="1" t="s">
        <v>7268</v>
      </c>
      <c r="I616" s="1">
        <v>127682.9575668</v>
      </c>
      <c r="J616" s="1" t="s">
        <v>7269</v>
      </c>
      <c r="L616" s="1" t="str">
        <f>VLOOKUP(Table1[[#This Row],[Customer_id]],Table4[],7,FALSE)</f>
        <v>289744,1792</v>
      </c>
      <c r="M616" s="1" t="e">
        <f>VLOOKUP(Table1[[#This Row],[Customer_id]],Table2[],4,FALSE)</f>
        <v>#N/A</v>
      </c>
      <c r="N616" s="1" t="str">
        <f>INDEX(Table3[Transaction type],MATCH(Table1[[#This Row],[Account Number]],Table3[Account Number],0))</f>
        <v>Checks</v>
      </c>
      <c r="O616" s="20">
        <f>INDEX(Table3[Date_of_transaction],MATCH(Table1[[#This Row],[Account Number]],Table3[Account Number],0))</f>
        <v>44223</v>
      </c>
      <c r="P616" s="19" t="str">
        <f>INDEX(Table3[Transaction Medium],MATCH(Table1[[#This Row],[Account Number]],Table3[Account Number],0))</f>
        <v>Informal Services</v>
      </c>
    </row>
    <row r="617" spans="1:16" x14ac:dyDescent="0.25">
      <c r="A617" s="1" t="s">
        <v>2629</v>
      </c>
      <c r="B617" s="2">
        <v>653396680</v>
      </c>
      <c r="C617" s="2" t="s">
        <v>322</v>
      </c>
      <c r="D617" s="4">
        <v>26443.5</v>
      </c>
      <c r="E617" s="1" t="s">
        <v>12</v>
      </c>
      <c r="F617" s="1" t="s">
        <v>767</v>
      </c>
      <c r="G617" s="1" t="s">
        <v>1964</v>
      </c>
      <c r="H617" s="1" t="s">
        <v>2630</v>
      </c>
      <c r="I617" s="1">
        <v>60174.598161599999</v>
      </c>
      <c r="J617" s="1" t="s">
        <v>2631</v>
      </c>
      <c r="L617" s="1" t="str">
        <f>VLOOKUP(Table1[[#This Row],[Customer_id]],Table4[],7,FALSE)</f>
        <v>102132,0441</v>
      </c>
      <c r="M617" s="1" t="e">
        <f>VLOOKUP(Table1[[#This Row],[Customer_id]],Table2[],4,FALSE)</f>
        <v>#N/A</v>
      </c>
      <c r="N617" s="1" t="str">
        <f>INDEX(Table3[Transaction type],MATCH(Table1[[#This Row],[Account Number]],Table3[Account Number],0))</f>
        <v>Money Deposit</v>
      </c>
      <c r="O617" s="20">
        <f>INDEX(Table3[Date_of_transaction],MATCH(Table1[[#This Row],[Account Number]],Table3[Account Number],0))</f>
        <v>44322</v>
      </c>
      <c r="P617" s="19" t="str">
        <f>INDEX(Table3[Transaction Medium],MATCH(Table1[[#This Row],[Account Number]],Table3[Account Number],0))</f>
        <v>Bank</v>
      </c>
    </row>
    <row r="618" spans="1:16" x14ac:dyDescent="0.25">
      <c r="A618" s="1" t="s">
        <v>9110</v>
      </c>
      <c r="B618" s="2">
        <v>157315900</v>
      </c>
      <c r="C618" s="2" t="s">
        <v>114</v>
      </c>
      <c r="D618" s="8">
        <v>36971.25</v>
      </c>
      <c r="E618" s="1" t="str">
        <f ca="1">CHOOSE(RANDBETWEEN(1, 2), "Male","Female")</f>
        <v>Female</v>
      </c>
      <c r="F618" s="1" t="str">
        <f ca="1">CHOOSE(RANDBETWEEN(1, 5), "Farmer","Tailor","Student","Professor","Welder")</f>
        <v>Professor</v>
      </c>
      <c r="G618" s="1" t="str">
        <f ca="1">CHOOSE(RANDBETWEEN(1, 22), "Kano","Kwara","Imo","Lagos","Adamawa","Delta","Sokoto","Oyo","Osun","Abia","Cross River","Kaduna","Plateau","River","Abuja","Kogi","Edo","Anambra","Bayelsa","Benue","Ogun","Enugu")</f>
        <v>Plateau</v>
      </c>
      <c r="H618" s="9" t="s">
        <v>9111</v>
      </c>
      <c r="I618" s="9">
        <v>640495.93434169376</v>
      </c>
      <c r="J618" t="s">
        <v>9112</v>
      </c>
      <c r="L618" s="1" t="str">
        <f>VLOOKUP(Table1[[#This Row],[Customer_id]],Table4[],7,FALSE)</f>
        <v>110014,9248</v>
      </c>
      <c r="M618" s="1" t="e">
        <f>VLOOKUP(Table1[[#This Row],[Customer_id]],Table2[],4,FALSE)</f>
        <v>#N/A</v>
      </c>
      <c r="N618" s="1" t="str">
        <f>INDEX(Table3[Transaction type],MATCH(Table1[[#This Row],[Account Number]],Table3[Account Number],0))</f>
        <v>Money Deposit</v>
      </c>
      <c r="O618" s="20">
        <f>INDEX(Table3[Date_of_transaction],MATCH(Table1[[#This Row],[Account Number]],Table3[Account Number],0))</f>
        <v>44346</v>
      </c>
      <c r="P618" s="19" t="str">
        <f>INDEX(Table3[Transaction Medium],MATCH(Table1[[#This Row],[Account Number]],Table3[Account Number],0))</f>
        <v>ATM</v>
      </c>
    </row>
    <row r="619" spans="1:16" x14ac:dyDescent="0.25">
      <c r="A619" s="1" t="s">
        <v>3380</v>
      </c>
      <c r="B619" s="2">
        <v>352606622</v>
      </c>
      <c r="C619" s="2" t="s">
        <v>889</v>
      </c>
      <c r="D619" s="4">
        <v>30096</v>
      </c>
      <c r="E619" s="1" t="s">
        <v>1094</v>
      </c>
      <c r="F619" s="1" t="s">
        <v>825</v>
      </c>
      <c r="G619" s="1" t="s">
        <v>3331</v>
      </c>
      <c r="H619" s="1" t="s">
        <v>3381</v>
      </c>
      <c r="I619" s="1">
        <v>142349.2395192</v>
      </c>
      <c r="J619" s="1" t="s">
        <v>3382</v>
      </c>
      <c r="L619" s="1" t="str">
        <f>VLOOKUP(Table1[[#This Row],[Customer_id]],Table4[],7,FALSE)</f>
        <v>304544,0937</v>
      </c>
      <c r="M619" s="1" t="str">
        <f>VLOOKUP(Table1[[#This Row],[Customer_id]],Table2[],4,FALSE)</f>
        <v>N843582432</v>
      </c>
      <c r="N619" s="1" t="str">
        <f>INDEX(Table3[Transaction type],MATCH(Table1[[#This Row],[Account Number]],Table3[Account Number],0))</f>
        <v>Loan Payment</v>
      </c>
      <c r="O619" s="20">
        <f>INDEX(Table3[Date_of_transaction],MATCH(Table1[[#This Row],[Account Number]],Table3[Account Number],0))</f>
        <v>44587</v>
      </c>
      <c r="P619" s="19" t="str">
        <f>INDEX(Table3[Transaction Medium],MATCH(Table1[[#This Row],[Account Number]],Table3[Account Number],0))</f>
        <v>Mobile</v>
      </c>
    </row>
    <row r="620" spans="1:16" x14ac:dyDescent="0.25">
      <c r="A620" s="1" t="s">
        <v>7110</v>
      </c>
      <c r="B620" s="2">
        <v>666910689</v>
      </c>
      <c r="C620" s="2" t="s">
        <v>1201</v>
      </c>
      <c r="D620" s="4">
        <v>30461.25</v>
      </c>
      <c r="E620" s="1" t="s">
        <v>12</v>
      </c>
      <c r="F620" s="1" t="s">
        <v>241</v>
      </c>
      <c r="G620" s="1" t="s">
        <v>4066</v>
      </c>
      <c r="H620" s="1" t="s">
        <v>7111</v>
      </c>
      <c r="I620" s="1">
        <v>96529.073560920006</v>
      </c>
      <c r="J620" s="1" t="s">
        <v>7112</v>
      </c>
      <c r="L620" s="1">
        <f>VLOOKUP(Table1[[#This Row],[Customer_id]],Table4[],7,FALSE)</f>
        <v>2307340728</v>
      </c>
      <c r="M620" s="1" t="str">
        <f>VLOOKUP(Table1[[#This Row],[Customer_id]],Table2[],4,FALSE)</f>
        <v>N6876172944</v>
      </c>
      <c r="N620" s="1" t="str">
        <f>INDEX(Table3[Transaction type],MATCH(Table1[[#This Row],[Account Number]],Table3[Account Number],0))</f>
        <v>Loan Payment</v>
      </c>
      <c r="O620" s="20">
        <f>INDEX(Table3[Date_of_transaction],MATCH(Table1[[#This Row],[Account Number]],Table3[Account Number],0))</f>
        <v>44237</v>
      </c>
      <c r="P620" s="19" t="str">
        <f>INDEX(Table3[Transaction Medium],MATCH(Table1[[#This Row],[Account Number]],Table3[Account Number],0))</f>
        <v>AFT</v>
      </c>
    </row>
    <row r="621" spans="1:16" x14ac:dyDescent="0.25">
      <c r="A621" s="1" t="s">
        <v>4151</v>
      </c>
      <c r="B621" s="2">
        <v>776653935</v>
      </c>
      <c r="C621" s="2" t="s">
        <v>568</v>
      </c>
      <c r="D621" s="4">
        <v>25713</v>
      </c>
      <c r="E621" s="1" t="s">
        <v>1094</v>
      </c>
      <c r="F621" s="1" t="s">
        <v>130</v>
      </c>
      <c r="G621" s="1" t="s">
        <v>4105</v>
      </c>
      <c r="H621" s="1" t="s">
        <v>4152</v>
      </c>
      <c r="I621" s="1">
        <v>309004.6954572</v>
      </c>
      <c r="J621" s="1" t="s">
        <v>4153</v>
      </c>
      <c r="L621" s="1" t="str">
        <f>VLOOKUP(Table1[[#This Row],[Customer_id]],Table4[],7,FALSE)</f>
        <v>197866,9056</v>
      </c>
      <c r="M621" s="1" t="e">
        <f>VLOOKUP(Table1[[#This Row],[Customer_id]],Table2[],4,FALSE)</f>
        <v>#N/A</v>
      </c>
      <c r="N621" s="1" t="str">
        <f>INDEX(Table3[Transaction type],MATCH(Table1[[#This Row],[Account Number]],Table3[Account Number],0))</f>
        <v>Money Deposit</v>
      </c>
      <c r="O621" s="20">
        <f>INDEX(Table3[Date_of_transaction],MATCH(Table1[[#This Row],[Account Number]],Table3[Account Number],0))</f>
        <v>44232</v>
      </c>
      <c r="P621" s="19" t="str">
        <f>INDEX(Table3[Transaction Medium],MATCH(Table1[[#This Row],[Account Number]],Table3[Account Number],0))</f>
        <v>Bank</v>
      </c>
    </row>
    <row r="622" spans="1:16" x14ac:dyDescent="0.25">
      <c r="A622" s="1" t="s">
        <v>6406</v>
      </c>
      <c r="B622" s="2">
        <v>731411413</v>
      </c>
      <c r="C622" s="2" t="s">
        <v>203</v>
      </c>
      <c r="D622" s="4">
        <v>27539.25</v>
      </c>
      <c r="E622" s="1" t="s">
        <v>12</v>
      </c>
      <c r="F622" s="1" t="s">
        <v>2364</v>
      </c>
      <c r="G622" s="1" t="s">
        <v>4084</v>
      </c>
      <c r="H622" s="1" t="s">
        <v>6407</v>
      </c>
      <c r="I622" s="1">
        <v>100059.53970815999</v>
      </c>
      <c r="J622" s="1" t="s">
        <v>6408</v>
      </c>
      <c r="L622" s="1" t="str">
        <f>VLOOKUP(Table1[[#This Row],[Customer_id]],Table4[],7,FALSE)</f>
        <v>204585,5616</v>
      </c>
      <c r="M622" s="1" t="e">
        <f>VLOOKUP(Table1[[#This Row],[Customer_id]],Table2[],4,FALSE)</f>
        <v>#N/A</v>
      </c>
      <c r="N622" s="1" t="str">
        <f>INDEX(Table3[Transaction type],MATCH(Table1[[#This Row],[Account Number]],Table3[Account Number],0))</f>
        <v>Online Payment</v>
      </c>
      <c r="O622" s="20">
        <f>INDEX(Table3[Date_of_transaction],MATCH(Table1[[#This Row],[Account Number]],Table3[Account Number],0))</f>
        <v>44440</v>
      </c>
      <c r="P622" s="19" t="str">
        <f>INDEX(Table3[Transaction Medium],MATCH(Table1[[#This Row],[Account Number]],Table3[Account Number],0))</f>
        <v>Mobile</v>
      </c>
    </row>
    <row r="623" spans="1:16" x14ac:dyDescent="0.25">
      <c r="A623" s="1" t="s">
        <v>806</v>
      </c>
      <c r="B623" s="2">
        <v>226058119</v>
      </c>
      <c r="C623" s="2" t="s">
        <v>389</v>
      </c>
      <c r="D623" s="4">
        <v>29365.5</v>
      </c>
      <c r="E623" s="1" t="s">
        <v>12</v>
      </c>
      <c r="F623" s="1" t="s">
        <v>807</v>
      </c>
      <c r="G623" s="1" t="s">
        <v>14</v>
      </c>
      <c r="H623" s="1" t="s">
        <v>808</v>
      </c>
      <c r="I623" s="1">
        <v>179681.04086400001</v>
      </c>
      <c r="J623" s="1" t="s">
        <v>809</v>
      </c>
      <c r="L623" s="1" t="str">
        <f>VLOOKUP(Table1[[#This Row],[Customer_id]],Table4[],7,FALSE)</f>
        <v>54145,8088</v>
      </c>
      <c r="M623" s="1" t="e">
        <f>VLOOKUP(Table1[[#This Row],[Customer_id]],Table2[],4,FALSE)</f>
        <v>#N/A</v>
      </c>
      <c r="N623" s="1" t="str">
        <f>INDEX(Table3[Transaction type],MATCH(Table1[[#This Row],[Account Number]],Table3[Account Number],0))</f>
        <v>Cash Withdrawal</v>
      </c>
      <c r="O623" s="20">
        <f>INDEX(Table3[Date_of_transaction],MATCH(Table1[[#This Row],[Account Number]],Table3[Account Number],0))</f>
        <v>44216</v>
      </c>
      <c r="P623" s="19" t="str">
        <f>INDEX(Table3[Transaction Medium],MATCH(Table1[[#This Row],[Account Number]],Table3[Account Number],0))</f>
        <v>Bank</v>
      </c>
    </row>
    <row r="624" spans="1:16" x14ac:dyDescent="0.25">
      <c r="A624" s="1" t="s">
        <v>6234</v>
      </c>
      <c r="B624" s="2">
        <v>825010322</v>
      </c>
      <c r="C624" s="2" t="s">
        <v>226</v>
      </c>
      <c r="D624" s="4">
        <v>31557</v>
      </c>
      <c r="E624" s="1" t="s">
        <v>12</v>
      </c>
      <c r="F624" s="1" t="s">
        <v>1746</v>
      </c>
      <c r="G624" s="1" t="s">
        <v>4066</v>
      </c>
      <c r="H624" s="1" t="s">
        <v>6235</v>
      </c>
      <c r="I624" s="1">
        <v>42338.715914879998</v>
      </c>
      <c r="J624" s="1" t="s">
        <v>6236</v>
      </c>
      <c r="L624" s="1" t="str">
        <f>VLOOKUP(Table1[[#This Row],[Customer_id]],Table4[],7,FALSE)</f>
        <v>192479,868</v>
      </c>
      <c r="M624" s="1" t="e">
        <f>VLOOKUP(Table1[[#This Row],[Customer_id]],Table2[],4,FALSE)</f>
        <v>#N/A</v>
      </c>
      <c r="N624" s="1" t="str">
        <f>INDEX(Table3[Transaction type],MATCH(Table1[[#This Row],[Account Number]],Table3[Account Number],0))</f>
        <v>Cash Withdrawal</v>
      </c>
      <c r="O624" s="20">
        <f>INDEX(Table3[Date_of_transaction],MATCH(Table1[[#This Row],[Account Number]],Table3[Account Number],0))</f>
        <v>44319</v>
      </c>
      <c r="P624" s="19" t="str">
        <f>INDEX(Table3[Transaction Medium],MATCH(Table1[[#This Row],[Account Number]],Table3[Account Number],0))</f>
        <v>ATM</v>
      </c>
    </row>
    <row r="625" spans="1:16" x14ac:dyDescent="0.25">
      <c r="A625" s="1" t="s">
        <v>7419</v>
      </c>
      <c r="B625" s="2">
        <v>169708434</v>
      </c>
      <c r="C625" s="2" t="s">
        <v>143</v>
      </c>
      <c r="D625" s="4">
        <v>34479</v>
      </c>
      <c r="E625" s="1" t="s">
        <v>12</v>
      </c>
      <c r="F625" s="1" t="s">
        <v>721</v>
      </c>
      <c r="G625" s="1" t="s">
        <v>4058</v>
      </c>
      <c r="H625" s="1" t="s">
        <v>7420</v>
      </c>
      <c r="I625" s="1">
        <v>236084.41800000001</v>
      </c>
      <c r="J625" s="1" t="s">
        <v>7421</v>
      </c>
      <c r="L625" s="1" t="str">
        <f>VLOOKUP(Table1[[#This Row],[Customer_id]],Table4[],7,FALSE)</f>
        <v>57450,1536</v>
      </c>
      <c r="M625" s="1" t="e">
        <f>VLOOKUP(Table1[[#This Row],[Customer_id]],Table2[],4,FALSE)</f>
        <v>#N/A</v>
      </c>
      <c r="N625" s="1" t="str">
        <f>INDEX(Table3[Transaction type],MATCH(Table1[[#This Row],[Account Number]],Table3[Account Number],0))</f>
        <v>Checks</v>
      </c>
      <c r="O625" s="20">
        <f>INDEX(Table3[Date_of_transaction],MATCH(Table1[[#This Row],[Account Number]],Table3[Account Number],0))</f>
        <v>44536</v>
      </c>
      <c r="P625" s="19" t="str">
        <f>INDEX(Table3[Transaction Medium],MATCH(Table1[[#This Row],[Account Number]],Table3[Account Number],0))</f>
        <v>Informal Services</v>
      </c>
    </row>
    <row r="626" spans="1:16" x14ac:dyDescent="0.25">
      <c r="A626" s="1" t="s">
        <v>2109</v>
      </c>
      <c r="B626" s="2">
        <v>194156147</v>
      </c>
      <c r="C626" s="2" t="s">
        <v>143</v>
      </c>
      <c r="D626" s="4">
        <v>34479</v>
      </c>
      <c r="E626" s="1" t="s">
        <v>1094</v>
      </c>
      <c r="F626" s="1" t="s">
        <v>318</v>
      </c>
      <c r="G626" s="1" t="s">
        <v>1964</v>
      </c>
      <c r="H626" s="1" t="s">
        <v>2110</v>
      </c>
      <c r="I626" s="1">
        <v>212782.55999715001</v>
      </c>
      <c r="J626" s="1" t="s">
        <v>2111</v>
      </c>
      <c r="L626" s="1" t="str">
        <f>VLOOKUP(Table1[[#This Row],[Customer_id]],Table4[],7,FALSE)</f>
        <v>130572,5124</v>
      </c>
      <c r="M626" s="1" t="e">
        <f>VLOOKUP(Table1[[#This Row],[Customer_id]],Table2[],4,FALSE)</f>
        <v>#N/A</v>
      </c>
      <c r="N626" s="1" t="str">
        <f>INDEX(Table3[Transaction type],MATCH(Table1[[#This Row],[Account Number]],Table3[Account Number],0))</f>
        <v>Money Transfer</v>
      </c>
      <c r="O626" s="20">
        <f>INDEX(Table3[Date_of_transaction],MATCH(Table1[[#This Row],[Account Number]],Table3[Account Number],0))</f>
        <v>44559</v>
      </c>
      <c r="P626" s="19" t="str">
        <f>INDEX(Table3[Transaction Medium],MATCH(Table1[[#This Row],[Account Number]],Table3[Account Number],0))</f>
        <v>Mobile</v>
      </c>
    </row>
    <row r="627" spans="1:16" x14ac:dyDescent="0.25">
      <c r="A627" s="1" t="s">
        <v>7762</v>
      </c>
      <c r="B627" s="2">
        <v>965241292</v>
      </c>
      <c r="C627" s="2" t="s">
        <v>189</v>
      </c>
      <c r="D627" s="4">
        <v>22425.75</v>
      </c>
      <c r="E627" s="1" t="s">
        <v>12</v>
      </c>
      <c r="F627" s="1" t="s">
        <v>2010</v>
      </c>
      <c r="G627" s="1" t="s">
        <v>3058</v>
      </c>
      <c r="H627" s="1" t="s">
        <v>7763</v>
      </c>
      <c r="I627" s="1">
        <v>38980.301639999998</v>
      </c>
      <c r="J627" s="1" t="s">
        <v>7764</v>
      </c>
      <c r="L627" s="1" t="str">
        <f>VLOOKUP(Table1[[#This Row],[Customer_id]],Table4[],7,FALSE)</f>
        <v>179627,3244</v>
      </c>
      <c r="M627" s="1" t="e">
        <f>VLOOKUP(Table1[[#This Row],[Customer_id]],Table2[],4,FALSE)</f>
        <v>#N/A</v>
      </c>
      <c r="N627" s="1" t="str">
        <f>INDEX(Table3[Transaction type],MATCH(Table1[[#This Row],[Account Number]],Table3[Account Number],0))</f>
        <v>Checks</v>
      </c>
      <c r="O627" s="20">
        <f>INDEX(Table3[Date_of_transaction],MATCH(Table1[[#This Row],[Account Number]],Table3[Account Number],0))</f>
        <v>44583</v>
      </c>
      <c r="P627" s="19" t="str">
        <f>INDEX(Table3[Transaction Medium],MATCH(Table1[[#This Row],[Account Number]],Table3[Account Number],0))</f>
        <v>Bank</v>
      </c>
    </row>
    <row r="628" spans="1:16" x14ac:dyDescent="0.25">
      <c r="A628" s="1" t="s">
        <v>5349</v>
      </c>
      <c r="B628" s="2">
        <v>371508664</v>
      </c>
      <c r="C628" s="2" t="s">
        <v>129</v>
      </c>
      <c r="D628" s="4">
        <v>15120.75</v>
      </c>
      <c r="E628" s="1" t="s">
        <v>1094</v>
      </c>
      <c r="F628" s="1" t="s">
        <v>399</v>
      </c>
      <c r="G628" s="1" t="s">
        <v>4066</v>
      </c>
      <c r="H628" s="1" t="s">
        <v>5350</v>
      </c>
      <c r="I628" s="1">
        <v>33107.195286360002</v>
      </c>
      <c r="J628" s="1" t="s">
        <v>5351</v>
      </c>
      <c r="L628" s="1" t="str">
        <f>VLOOKUP(Table1[[#This Row],[Customer_id]],Table4[],7,FALSE)</f>
        <v>252152,64</v>
      </c>
      <c r="M628" s="1" t="e">
        <f>VLOOKUP(Table1[[#This Row],[Customer_id]],Table2[],4,FALSE)</f>
        <v>#N/A</v>
      </c>
      <c r="N628" s="1" t="str">
        <f>INDEX(Table3[Transaction type],MATCH(Table1[[#This Row],[Account Number]],Table3[Account Number],0))</f>
        <v>Money Deposit</v>
      </c>
      <c r="O628" s="20">
        <f>INDEX(Table3[Date_of_transaction],MATCH(Table1[[#This Row],[Account Number]],Table3[Account Number],0))</f>
        <v>44340</v>
      </c>
      <c r="P628" s="19" t="str">
        <f>INDEX(Table3[Transaction Medium],MATCH(Table1[[#This Row],[Account Number]],Table3[Account Number],0))</f>
        <v>Bank</v>
      </c>
    </row>
    <row r="629" spans="1:16" x14ac:dyDescent="0.25">
      <c r="A629" s="1" t="s">
        <v>7857</v>
      </c>
      <c r="B629" s="2">
        <v>401915086</v>
      </c>
      <c r="C629" s="2" t="s">
        <v>389</v>
      </c>
      <c r="D629" s="4">
        <v>29365.5</v>
      </c>
      <c r="E629" s="1" t="s">
        <v>12</v>
      </c>
      <c r="F629" s="1" t="s">
        <v>349</v>
      </c>
      <c r="G629" s="1" t="s">
        <v>3058</v>
      </c>
      <c r="H629" s="1" t="s">
        <v>7858</v>
      </c>
      <c r="I629" s="1">
        <v>48093.816938399999</v>
      </c>
      <c r="J629" s="1" t="s">
        <v>7859</v>
      </c>
      <c r="L629" s="1" t="str">
        <f>VLOOKUP(Table1[[#This Row],[Customer_id]],Table4[],7,FALSE)</f>
        <v>240104,6544</v>
      </c>
      <c r="M629" s="1" t="e">
        <f>VLOOKUP(Table1[[#This Row],[Customer_id]],Table2[],4,FALSE)</f>
        <v>#N/A</v>
      </c>
      <c r="N629" s="1" t="str">
        <f>INDEX(Table3[Transaction type],MATCH(Table1[[#This Row],[Account Number]],Table3[Account Number],0))</f>
        <v>Online Payment</v>
      </c>
      <c r="O629" s="20">
        <f>INDEX(Table3[Date_of_transaction],MATCH(Table1[[#This Row],[Account Number]],Table3[Account Number],0))</f>
        <v>44452</v>
      </c>
      <c r="P629" s="19" t="str">
        <f>INDEX(Table3[Transaction Medium],MATCH(Table1[[#This Row],[Account Number]],Table3[Account Number],0))</f>
        <v>Internet Banking</v>
      </c>
    </row>
    <row r="630" spans="1:16" x14ac:dyDescent="0.25">
      <c r="A630" s="1" t="s">
        <v>3252</v>
      </c>
      <c r="B630" s="2">
        <v>557921020</v>
      </c>
      <c r="C630" s="2" t="s">
        <v>72</v>
      </c>
      <c r="D630" s="4">
        <v>34844.25</v>
      </c>
      <c r="E630" s="1" t="s">
        <v>1094</v>
      </c>
      <c r="F630" s="1" t="s">
        <v>231</v>
      </c>
      <c r="G630" s="1" t="s">
        <v>3058</v>
      </c>
      <c r="H630" s="1" t="s">
        <v>3253</v>
      </c>
      <c r="I630" s="1">
        <v>773673.69647567999</v>
      </c>
      <c r="J630" s="1" t="s">
        <v>3254</v>
      </c>
      <c r="L630" s="1" t="str">
        <f>VLOOKUP(Table1[[#This Row],[Customer_id]],Table4[],7,FALSE)</f>
        <v>90161,2892</v>
      </c>
      <c r="M630" s="1" t="str">
        <f>VLOOKUP(Table1[[#This Row],[Customer_id]],Table2[],4,FALSE)</f>
        <v>N1976426928</v>
      </c>
      <c r="N630" s="1" t="str">
        <f>INDEX(Table3[Transaction type],MATCH(Table1[[#This Row],[Account Number]],Table3[Account Number],0))</f>
        <v>Loan Payment</v>
      </c>
      <c r="O630" s="20">
        <f>INDEX(Table3[Date_of_transaction],MATCH(Table1[[#This Row],[Account Number]],Table3[Account Number],0))</f>
        <v>44600</v>
      </c>
      <c r="P630" s="19" t="str">
        <f>INDEX(Table3[Transaction Medium],MATCH(Table1[[#This Row],[Account Number]],Table3[Account Number],0))</f>
        <v>AFT</v>
      </c>
    </row>
    <row r="631" spans="1:16" x14ac:dyDescent="0.25">
      <c r="A631" s="1" t="s">
        <v>3427</v>
      </c>
      <c r="B631" s="2">
        <v>475387218</v>
      </c>
      <c r="C631" s="2" t="s">
        <v>124</v>
      </c>
      <c r="D631" s="4">
        <v>14025</v>
      </c>
      <c r="E631" s="1" t="s">
        <v>1094</v>
      </c>
      <c r="F631" s="1" t="s">
        <v>53</v>
      </c>
      <c r="G631" s="1" t="s">
        <v>3331</v>
      </c>
      <c r="H631" s="1"/>
      <c r="I631" s="1">
        <v>0</v>
      </c>
      <c r="J631" s="1" t="s">
        <v>1962</v>
      </c>
      <c r="L631" s="1" t="str">
        <f>VLOOKUP(Table1[[#This Row],[Customer_id]],Table4[],7,FALSE)</f>
        <v>230457,2911</v>
      </c>
      <c r="M631" s="1" t="e">
        <f>VLOOKUP(Table1[[#This Row],[Customer_id]],Table2[],4,FALSE)</f>
        <v>#N/A</v>
      </c>
      <c r="N631" s="1" t="str">
        <f>INDEX(Table3[Transaction type],MATCH(Table1[[#This Row],[Account Number]],Table3[Account Number],0))</f>
        <v>Money Transfer</v>
      </c>
      <c r="O631" s="20">
        <f>INDEX(Table3[Date_of_transaction],MATCH(Table1[[#This Row],[Account Number]],Table3[Account Number],0))</f>
        <v>44503</v>
      </c>
      <c r="P631" s="19" t="str">
        <f>INDEX(Table3[Transaction Medium],MATCH(Table1[[#This Row],[Account Number]],Table3[Account Number],0))</f>
        <v>Mobile</v>
      </c>
    </row>
    <row r="632" spans="1:16" x14ac:dyDescent="0.25">
      <c r="A632" s="1" t="s">
        <v>5119</v>
      </c>
      <c r="B632" s="2">
        <v>105781637</v>
      </c>
      <c r="C632" s="2" t="s">
        <v>513</v>
      </c>
      <c r="D632" s="4">
        <v>32287.5</v>
      </c>
      <c r="E632" s="1" t="s">
        <v>1094</v>
      </c>
      <c r="F632" s="1" t="s">
        <v>13</v>
      </c>
      <c r="G632" s="1" t="s">
        <v>4220</v>
      </c>
      <c r="H632" s="1" t="s">
        <v>5120</v>
      </c>
      <c r="I632" s="1">
        <v>201931.48310832001</v>
      </c>
      <c r="J632" s="1" t="s">
        <v>5121</v>
      </c>
      <c r="L632" s="1" t="str">
        <f>VLOOKUP(Table1[[#This Row],[Customer_id]],Table4[],7,FALSE)</f>
        <v>82095,1455</v>
      </c>
      <c r="M632" s="1" t="e">
        <f>VLOOKUP(Table1[[#This Row],[Customer_id]],Table2[],4,FALSE)</f>
        <v>#N/A</v>
      </c>
      <c r="N632" s="1" t="str">
        <f>INDEX(Table3[Transaction type],MATCH(Table1[[#This Row],[Account Number]],Table3[Account Number],0))</f>
        <v>Money Transfer</v>
      </c>
      <c r="O632" s="20">
        <f>INDEX(Table3[Date_of_transaction],MATCH(Table1[[#This Row],[Account Number]],Table3[Account Number],0))</f>
        <v>44256</v>
      </c>
      <c r="P632" s="19" t="str">
        <f>INDEX(Table3[Transaction Medium],MATCH(Table1[[#This Row],[Account Number]],Table3[Account Number],0))</f>
        <v>Mobile</v>
      </c>
    </row>
    <row r="633" spans="1:16" x14ac:dyDescent="0.25">
      <c r="A633" s="1" t="s">
        <v>6696</v>
      </c>
      <c r="B633" s="2">
        <v>759196811</v>
      </c>
      <c r="C633" s="2" t="s">
        <v>134</v>
      </c>
      <c r="D633" s="4">
        <v>37401</v>
      </c>
      <c r="E633" s="1" t="s">
        <v>12</v>
      </c>
      <c r="F633" s="1" t="s">
        <v>1400</v>
      </c>
      <c r="G633" s="1" t="s">
        <v>4084</v>
      </c>
      <c r="H633" s="1" t="s">
        <v>6697</v>
      </c>
      <c r="I633" s="1">
        <v>57497.708387699997</v>
      </c>
      <c r="J633" s="1" t="s">
        <v>6698</v>
      </c>
      <c r="L633" s="1" t="str">
        <f>VLOOKUP(Table1[[#This Row],[Customer_id]],Table4[],7,FALSE)</f>
        <v>341626,9068</v>
      </c>
      <c r="M633" s="1" t="str">
        <f>VLOOKUP(Table1[[#This Row],[Customer_id]],Table2[],4,FALSE)</f>
        <v>N23485920633</v>
      </c>
      <c r="N633" s="1" t="str">
        <f>INDEX(Table3[Transaction type],MATCH(Table1[[#This Row],[Account Number]],Table3[Account Number],0))</f>
        <v>Loan Payment</v>
      </c>
      <c r="O633" s="20">
        <f>INDEX(Table3[Date_of_transaction],MATCH(Table1[[#This Row],[Account Number]],Table3[Account Number],0))</f>
        <v>44492</v>
      </c>
      <c r="P633" s="19" t="str">
        <f>INDEX(Table3[Transaction Medium],MATCH(Table1[[#This Row],[Account Number]],Table3[Account Number],0))</f>
        <v>Mobile</v>
      </c>
    </row>
    <row r="634" spans="1:16" x14ac:dyDescent="0.25">
      <c r="A634" s="1" t="s">
        <v>6498</v>
      </c>
      <c r="B634" s="2">
        <v>131682984</v>
      </c>
      <c r="C634" s="2" t="s">
        <v>180</v>
      </c>
      <c r="D634" s="4">
        <v>35940</v>
      </c>
      <c r="E634" s="1" t="s">
        <v>12</v>
      </c>
      <c r="F634" s="1" t="s">
        <v>2501</v>
      </c>
      <c r="G634" s="1" t="s">
        <v>4148</v>
      </c>
      <c r="H634" s="1" t="s">
        <v>6499</v>
      </c>
      <c r="I634" s="1">
        <v>785451.42674544</v>
      </c>
      <c r="J634" s="1" t="s">
        <v>6500</v>
      </c>
      <c r="L634" s="1" t="str">
        <f>VLOOKUP(Table1[[#This Row],[Customer_id]],Table4[],7,FALSE)</f>
        <v>178665,8786</v>
      </c>
      <c r="M634" s="1" t="e">
        <f>VLOOKUP(Table1[[#This Row],[Customer_id]],Table2[],4,FALSE)</f>
        <v>#N/A</v>
      </c>
      <c r="N634" s="1" t="str">
        <f>INDEX(Table3[Transaction type],MATCH(Table1[[#This Row],[Account Number]],Table3[Account Number],0))</f>
        <v>Money Transfer</v>
      </c>
      <c r="O634" s="20">
        <f>INDEX(Table3[Date_of_transaction],MATCH(Table1[[#This Row],[Account Number]],Table3[Account Number],0))</f>
        <v>44618</v>
      </c>
      <c r="P634" s="19" t="str">
        <f>INDEX(Table3[Transaction Medium],MATCH(Table1[[#This Row],[Account Number]],Table3[Account Number],0))</f>
        <v>Mobile</v>
      </c>
    </row>
    <row r="635" spans="1:16" x14ac:dyDescent="0.25">
      <c r="A635" s="1" t="s">
        <v>6498</v>
      </c>
      <c r="B635" s="2">
        <v>809582129</v>
      </c>
      <c r="C635" s="2" t="s">
        <v>573</v>
      </c>
      <c r="D635" s="4">
        <v>26808.75</v>
      </c>
      <c r="E635" s="1" t="s">
        <v>12</v>
      </c>
      <c r="F635" s="1" t="s">
        <v>97</v>
      </c>
      <c r="G635" s="1" t="s">
        <v>3058</v>
      </c>
      <c r="H635" s="1" t="s">
        <v>7661</v>
      </c>
      <c r="I635" s="1">
        <v>476431.93938340002</v>
      </c>
      <c r="J635" s="1" t="s">
        <v>6520</v>
      </c>
      <c r="L635" s="1" t="str">
        <f>VLOOKUP(Table1[[#This Row],[Customer_id]],Table4[],7,FALSE)</f>
        <v>178665,8786</v>
      </c>
      <c r="M635" s="1" t="e">
        <f>VLOOKUP(Table1[[#This Row],[Customer_id]],Table2[],4,FALSE)</f>
        <v>#N/A</v>
      </c>
      <c r="N635" s="1" t="str">
        <f>INDEX(Table3[Transaction type],MATCH(Table1[[#This Row],[Account Number]],Table3[Account Number],0))</f>
        <v>Money Transfer</v>
      </c>
      <c r="O635" s="20">
        <f>INDEX(Table3[Date_of_transaction],MATCH(Table1[[#This Row],[Account Number]],Table3[Account Number],0))</f>
        <v>44421</v>
      </c>
      <c r="P635" s="19" t="str">
        <f>INDEX(Table3[Transaction Medium],MATCH(Table1[[#This Row],[Account Number]],Table3[Account Number],0))</f>
        <v>Bank</v>
      </c>
    </row>
    <row r="636" spans="1:16" x14ac:dyDescent="0.25">
      <c r="A636" s="1" t="s">
        <v>1025</v>
      </c>
      <c r="B636" s="2">
        <v>854796709</v>
      </c>
      <c r="C636" s="2" t="s">
        <v>281</v>
      </c>
      <c r="D636" s="4">
        <v>21695.25</v>
      </c>
      <c r="E636" s="1" t="s">
        <v>12</v>
      </c>
      <c r="F636" s="1" t="s">
        <v>561</v>
      </c>
      <c r="G636" s="1" t="s">
        <v>14</v>
      </c>
      <c r="H636" s="1" t="s">
        <v>1026</v>
      </c>
      <c r="I636" s="1">
        <v>118266.2172648</v>
      </c>
      <c r="J636" s="1" t="s">
        <v>1027</v>
      </c>
      <c r="L636" s="1" t="str">
        <f>VLOOKUP(Table1[[#This Row],[Customer_id]],Table4[],7,FALSE)</f>
        <v>236135,04</v>
      </c>
      <c r="M636" s="1" t="e">
        <f>VLOOKUP(Table1[[#This Row],[Customer_id]],Table2[],4,FALSE)</f>
        <v>#N/A</v>
      </c>
      <c r="N636" s="1" t="str">
        <f>INDEX(Table3[Transaction type],MATCH(Table1[[#This Row],[Account Number]],Table3[Account Number],0))</f>
        <v>Money Deposit</v>
      </c>
      <c r="O636" s="20">
        <f>INDEX(Table3[Date_of_transaction],MATCH(Table1[[#This Row],[Account Number]],Table3[Account Number],0))</f>
        <v>44486</v>
      </c>
      <c r="P636" s="19" t="str">
        <f>INDEX(Table3[Transaction Medium],MATCH(Table1[[#This Row],[Account Number]],Table3[Account Number],0))</f>
        <v>ATM</v>
      </c>
    </row>
    <row r="637" spans="1:16" x14ac:dyDescent="0.25">
      <c r="A637" s="1" t="s">
        <v>5205</v>
      </c>
      <c r="B637" s="2">
        <v>857789489</v>
      </c>
      <c r="C637" s="2" t="s">
        <v>403</v>
      </c>
      <c r="D637" s="4">
        <v>31922.25</v>
      </c>
      <c r="E637" s="1" t="s">
        <v>1094</v>
      </c>
      <c r="F637" s="1" t="s">
        <v>1388</v>
      </c>
      <c r="G637" s="1" t="s">
        <v>4112</v>
      </c>
      <c r="H637" s="1" t="s">
        <v>5206</v>
      </c>
      <c r="I637" s="1">
        <v>64771.519824000003</v>
      </c>
      <c r="J637" s="1" t="s">
        <v>5207</v>
      </c>
      <c r="L637" s="1" t="str">
        <f>VLOOKUP(Table1[[#This Row],[Customer_id]],Table4[],7,FALSE)</f>
        <v>80225,5423</v>
      </c>
      <c r="M637" s="1" t="e">
        <f>VLOOKUP(Table1[[#This Row],[Customer_id]],Table2[],4,FALSE)</f>
        <v>#N/A</v>
      </c>
      <c r="N637" s="1" t="str">
        <f>INDEX(Table3[Transaction type],MATCH(Table1[[#This Row],[Account Number]],Table3[Account Number],0))</f>
        <v>Money Deposit</v>
      </c>
      <c r="O637" s="20">
        <f>INDEX(Table3[Date_of_transaction],MATCH(Table1[[#This Row],[Account Number]],Table3[Account Number],0))</f>
        <v>44637</v>
      </c>
      <c r="P637" s="19" t="str">
        <f>INDEX(Table3[Transaction Medium],MATCH(Table1[[#This Row],[Account Number]],Table3[Account Number],0))</f>
        <v>Bank</v>
      </c>
    </row>
    <row r="638" spans="1:16" x14ac:dyDescent="0.25">
      <c r="A638" s="1" t="s">
        <v>3758</v>
      </c>
      <c r="B638" s="2">
        <v>212545544</v>
      </c>
      <c r="C638" s="2" t="s">
        <v>87</v>
      </c>
      <c r="D638" s="4">
        <v>16581.75</v>
      </c>
      <c r="E638" s="1" t="s">
        <v>1094</v>
      </c>
      <c r="F638" s="1" t="s">
        <v>509</v>
      </c>
      <c r="G638" s="1" t="s">
        <v>3583</v>
      </c>
      <c r="H638" s="1" t="s">
        <v>3759</v>
      </c>
      <c r="I638" s="1">
        <v>238939.51344119999</v>
      </c>
      <c r="J638" s="1" t="s">
        <v>3760</v>
      </c>
      <c r="L638" s="1" t="str">
        <f>VLOOKUP(Table1[[#This Row],[Customer_id]],Table4[],7,FALSE)</f>
        <v>110879,8129</v>
      </c>
      <c r="M638" s="1" t="e">
        <f>VLOOKUP(Table1[[#This Row],[Customer_id]],Table2[],4,FALSE)</f>
        <v>#N/A</v>
      </c>
      <c r="N638" s="1" t="str">
        <f>INDEX(Table3[Transaction type],MATCH(Table1[[#This Row],[Account Number]],Table3[Account Number],0))</f>
        <v>Checks</v>
      </c>
      <c r="O638" s="20">
        <f>INDEX(Table3[Date_of_transaction],MATCH(Table1[[#This Row],[Account Number]],Table3[Account Number],0))</f>
        <v>44420</v>
      </c>
      <c r="P638" s="19" t="str">
        <f>INDEX(Table3[Transaction Medium],MATCH(Table1[[#This Row],[Account Number]],Table3[Account Number],0))</f>
        <v>Informal Services</v>
      </c>
    </row>
    <row r="639" spans="1:16" x14ac:dyDescent="0.25">
      <c r="A639" s="1" t="s">
        <v>8749</v>
      </c>
      <c r="B639" s="2">
        <v>707708220</v>
      </c>
      <c r="C639" s="2" t="s">
        <v>38</v>
      </c>
      <c r="D639" s="4">
        <v>21330</v>
      </c>
      <c r="E639" s="1" t="s">
        <v>12</v>
      </c>
      <c r="F639" s="1" t="s">
        <v>993</v>
      </c>
      <c r="G639" s="1" t="s">
        <v>3820</v>
      </c>
      <c r="H639" s="1" t="s">
        <v>8750</v>
      </c>
      <c r="I639" s="1">
        <v>290972.62884239998</v>
      </c>
      <c r="J639" s="1" t="s">
        <v>8751</v>
      </c>
      <c r="L639" s="1" t="str">
        <f>VLOOKUP(Table1[[#This Row],[Customer_id]],Table4[],7,FALSE)</f>
        <v>190660,0696</v>
      </c>
      <c r="M639" s="1" t="e">
        <f>VLOOKUP(Table1[[#This Row],[Customer_id]],Table2[],4,FALSE)</f>
        <v>#N/A</v>
      </c>
      <c r="N639" s="1" t="str">
        <f>INDEX(Table3[Transaction type],MATCH(Table1[[#This Row],[Account Number]],Table3[Account Number],0))</f>
        <v>Money Deposit</v>
      </c>
      <c r="O639" s="20">
        <f>INDEX(Table3[Date_of_transaction],MATCH(Table1[[#This Row],[Account Number]],Table3[Account Number],0))</f>
        <v>44400</v>
      </c>
      <c r="P639" s="19" t="str">
        <f>INDEX(Table3[Transaction Medium],MATCH(Table1[[#This Row],[Account Number]],Table3[Account Number],0))</f>
        <v>Bank</v>
      </c>
    </row>
    <row r="640" spans="1:16" x14ac:dyDescent="0.25">
      <c r="A640" s="1" t="s">
        <v>5682</v>
      </c>
      <c r="B640" s="2">
        <v>272264222</v>
      </c>
      <c r="C640" s="2" t="s">
        <v>380</v>
      </c>
      <c r="D640" s="4">
        <v>14390.25</v>
      </c>
      <c r="E640" s="1" t="s">
        <v>1094</v>
      </c>
      <c r="F640" s="1" t="s">
        <v>675</v>
      </c>
      <c r="G640" s="1" t="s">
        <v>4066</v>
      </c>
      <c r="H640" s="1" t="s">
        <v>5683</v>
      </c>
      <c r="I640" s="1">
        <v>164750.97748480001</v>
      </c>
      <c r="J640" s="1" t="s">
        <v>5684</v>
      </c>
      <c r="L640" s="1" t="str">
        <f>VLOOKUP(Table1[[#This Row],[Customer_id]],Table4[],7,FALSE)</f>
        <v>67276,7796</v>
      </c>
      <c r="M640" s="1" t="e">
        <f>VLOOKUP(Table1[[#This Row],[Customer_id]],Table2[],4,FALSE)</f>
        <v>#N/A</v>
      </c>
      <c r="N640" s="1" t="str">
        <f>INDEX(Table3[Transaction type],MATCH(Table1[[#This Row],[Account Number]],Table3[Account Number],0))</f>
        <v>Online Payment</v>
      </c>
      <c r="O640" s="20">
        <f>INDEX(Table3[Date_of_transaction],MATCH(Table1[[#This Row],[Account Number]],Table3[Account Number],0))</f>
        <v>44384</v>
      </c>
      <c r="P640" s="19" t="str">
        <f>INDEX(Table3[Transaction Medium],MATCH(Table1[[#This Row],[Account Number]],Table3[Account Number],0))</f>
        <v>Card</v>
      </c>
    </row>
    <row r="641" spans="1:16" x14ac:dyDescent="0.25">
      <c r="A641" s="1" t="s">
        <v>4050</v>
      </c>
      <c r="B641" s="2">
        <v>642538814</v>
      </c>
      <c r="C641" s="2" t="s">
        <v>129</v>
      </c>
      <c r="D641" s="4">
        <v>15120.75</v>
      </c>
      <c r="E641" s="1" t="s">
        <v>1094</v>
      </c>
      <c r="F641" s="1" t="s">
        <v>344</v>
      </c>
      <c r="G641" s="1" t="s">
        <v>3820</v>
      </c>
      <c r="H641" s="1" t="s">
        <v>4051</v>
      </c>
      <c r="I641" s="1">
        <v>13609.4505856</v>
      </c>
      <c r="J641" s="1" t="s">
        <v>4052</v>
      </c>
      <c r="L641" s="1" t="str">
        <f>VLOOKUP(Table1[[#This Row],[Customer_id]],Table4[],7,FALSE)</f>
        <v>105806,9664</v>
      </c>
      <c r="M641" s="1" t="e">
        <f>VLOOKUP(Table1[[#This Row],[Customer_id]],Table2[],4,FALSE)</f>
        <v>#N/A</v>
      </c>
      <c r="N641" s="1" t="str">
        <f>INDEX(Table3[Transaction type],MATCH(Table1[[#This Row],[Account Number]],Table3[Account Number],0))</f>
        <v>Cash Withdrawal</v>
      </c>
      <c r="O641" s="20">
        <f>INDEX(Table3[Date_of_transaction],MATCH(Table1[[#This Row],[Account Number]],Table3[Account Number],0))</f>
        <v>44563</v>
      </c>
      <c r="P641" s="19" t="str">
        <f>INDEX(Table3[Transaction Medium],MATCH(Table1[[#This Row],[Account Number]],Table3[Account Number],0))</f>
        <v>ATM</v>
      </c>
    </row>
    <row r="642" spans="1:16" x14ac:dyDescent="0.25">
      <c r="A642" s="1" t="s">
        <v>2513</v>
      </c>
      <c r="B642" s="2">
        <v>625915971</v>
      </c>
      <c r="C642" s="2" t="s">
        <v>869</v>
      </c>
      <c r="D642" s="4">
        <v>17312.25</v>
      </c>
      <c r="E642" s="1" t="s">
        <v>12</v>
      </c>
      <c r="F642" s="1" t="s">
        <v>404</v>
      </c>
      <c r="G642" s="1" t="s">
        <v>1964</v>
      </c>
      <c r="H642" s="1" t="s">
        <v>2514</v>
      </c>
      <c r="I642" s="1">
        <v>1096077.7059328</v>
      </c>
      <c r="J642" s="1" t="s">
        <v>1886</v>
      </c>
      <c r="L642" s="1" t="str">
        <f>VLOOKUP(Table1[[#This Row],[Customer_id]],Table4[],7,FALSE)</f>
        <v>113530,4352</v>
      </c>
      <c r="M642" s="1" t="e">
        <f>VLOOKUP(Table1[[#This Row],[Customer_id]],Table2[],4,FALSE)</f>
        <v>#N/A</v>
      </c>
      <c r="N642" s="1" t="str">
        <f>INDEX(Table3[Transaction type],MATCH(Table1[[#This Row],[Account Number]],Table3[Account Number],0))</f>
        <v>Checks</v>
      </c>
      <c r="O642" s="20">
        <f>INDEX(Table3[Date_of_transaction],MATCH(Table1[[#This Row],[Account Number]],Table3[Account Number],0))</f>
        <v>44264</v>
      </c>
      <c r="P642" s="19" t="str">
        <f>INDEX(Table3[Transaction Medium],MATCH(Table1[[#This Row],[Account Number]],Table3[Account Number],0))</f>
        <v>Informal Services</v>
      </c>
    </row>
    <row r="643" spans="1:16" x14ac:dyDescent="0.25">
      <c r="A643" s="1" t="s">
        <v>3042</v>
      </c>
      <c r="B643" s="2">
        <v>60755955</v>
      </c>
      <c r="C643" s="2" t="s">
        <v>518</v>
      </c>
      <c r="D643" s="4">
        <v>35574.75</v>
      </c>
      <c r="E643" s="1" t="s">
        <v>1094</v>
      </c>
      <c r="F643" s="1" t="s">
        <v>336</v>
      </c>
      <c r="G643" s="1" t="s">
        <v>2773</v>
      </c>
      <c r="H643" s="1" t="s">
        <v>3043</v>
      </c>
      <c r="I643" s="1">
        <v>349792.53579270002</v>
      </c>
      <c r="J643" s="1" t="s">
        <v>3044</v>
      </c>
      <c r="L643" s="1" t="str">
        <f>VLOOKUP(Table1[[#This Row],[Customer_id]],Table4[],7,FALSE)</f>
        <v>31366,6932</v>
      </c>
      <c r="M643" s="1" t="e">
        <f>VLOOKUP(Table1[[#This Row],[Customer_id]],Table2[],4,FALSE)</f>
        <v>#N/A</v>
      </c>
      <c r="N643" s="1" t="str">
        <f>INDEX(Table3[Transaction type],MATCH(Table1[[#This Row],[Account Number]],Table3[Account Number],0))</f>
        <v>Money Deposit</v>
      </c>
      <c r="O643" s="20">
        <f>INDEX(Table3[Date_of_transaction],MATCH(Table1[[#This Row],[Account Number]],Table3[Account Number],0))</f>
        <v>44405</v>
      </c>
      <c r="P643" s="19" t="str">
        <f>INDEX(Table3[Transaction Medium],MATCH(Table1[[#This Row],[Account Number]],Table3[Account Number],0))</f>
        <v>Bank</v>
      </c>
    </row>
    <row r="644" spans="1:16" x14ac:dyDescent="0.25">
      <c r="A644" s="1" t="s">
        <v>211</v>
      </c>
      <c r="B644" s="2">
        <v>783716947</v>
      </c>
      <c r="C644" s="2" t="s">
        <v>212</v>
      </c>
      <c r="D644" s="4">
        <v>24252</v>
      </c>
      <c r="E644" s="1" t="s">
        <v>12</v>
      </c>
      <c r="F644" s="1" t="s">
        <v>213</v>
      </c>
      <c r="G644" s="1" t="s">
        <v>14</v>
      </c>
      <c r="H644" s="1" t="s">
        <v>214</v>
      </c>
      <c r="I644" s="1">
        <v>56411.334111600001</v>
      </c>
      <c r="J644" s="1" t="s">
        <v>215</v>
      </c>
      <c r="L644" s="1" t="str">
        <f>VLOOKUP(Table1[[#This Row],[Customer_id]],Table4[],7,FALSE)</f>
        <v>118810,16</v>
      </c>
      <c r="M644" s="1" t="str">
        <f>VLOOKUP(Table1[[#This Row],[Customer_id]],Table2[],4,FALSE)</f>
        <v>N774853233</v>
      </c>
      <c r="N644" s="1" t="str">
        <f>INDEX(Table3[Transaction type],MATCH(Table1[[#This Row],[Account Number]],Table3[Account Number],0))</f>
        <v>Online Payment</v>
      </c>
      <c r="O644" s="20">
        <f>INDEX(Table3[Date_of_transaction],MATCH(Table1[[#This Row],[Account Number]],Table3[Account Number],0))</f>
        <v>44207</v>
      </c>
      <c r="P644" s="19" t="str">
        <f>INDEX(Table3[Transaction Medium],MATCH(Table1[[#This Row],[Account Number]],Table3[Account Number],0))</f>
        <v>Card</v>
      </c>
    </row>
    <row r="645" spans="1:16" x14ac:dyDescent="0.25">
      <c r="A645" s="1" t="s">
        <v>211</v>
      </c>
      <c r="B645" s="2">
        <v>939238656</v>
      </c>
      <c r="C645" s="2" t="s">
        <v>322</v>
      </c>
      <c r="D645" s="4">
        <v>26443.5</v>
      </c>
      <c r="E645" s="1" t="s">
        <v>1094</v>
      </c>
      <c r="F645" s="1" t="s">
        <v>825</v>
      </c>
      <c r="G645" s="1" t="s">
        <v>4084</v>
      </c>
      <c r="H645" s="1" t="s">
        <v>5343</v>
      </c>
      <c r="I645" s="1">
        <v>218063.0881845</v>
      </c>
      <c r="J645" s="1" t="s">
        <v>5344</v>
      </c>
      <c r="L645" s="1" t="str">
        <f>VLOOKUP(Table1[[#This Row],[Customer_id]],Table4[],7,FALSE)</f>
        <v>118810,16</v>
      </c>
      <c r="M645" s="1" t="str">
        <f>VLOOKUP(Table1[[#This Row],[Customer_id]],Table2[],4,FALSE)</f>
        <v>N774853233</v>
      </c>
      <c r="N645" s="1" t="str">
        <f>INDEX(Table3[Transaction type],MATCH(Table1[[#This Row],[Account Number]],Table3[Account Number],0))</f>
        <v>Loan Payment</v>
      </c>
      <c r="O645" s="20">
        <f>INDEX(Table3[Date_of_transaction],MATCH(Table1[[#This Row],[Account Number]],Table3[Account Number],0))</f>
        <v>44289</v>
      </c>
      <c r="P645" s="19" t="str">
        <f>INDEX(Table3[Transaction Medium],MATCH(Table1[[#This Row],[Account Number]],Table3[Account Number],0))</f>
        <v>AFT</v>
      </c>
    </row>
    <row r="646" spans="1:16" x14ac:dyDescent="0.25">
      <c r="A646" s="1" t="s">
        <v>7425</v>
      </c>
      <c r="B646" s="2">
        <v>806999634</v>
      </c>
      <c r="C646" s="2" t="s">
        <v>72</v>
      </c>
      <c r="D646" s="4">
        <v>34844.25</v>
      </c>
      <c r="E646" s="1" t="s">
        <v>12</v>
      </c>
      <c r="F646" s="1" t="s">
        <v>1426</v>
      </c>
      <c r="G646" s="1" t="s">
        <v>4220</v>
      </c>
      <c r="H646" s="1" t="s">
        <v>7426</v>
      </c>
      <c r="I646" s="1">
        <v>186134.11549920001</v>
      </c>
      <c r="J646" s="1" t="s">
        <v>7427</v>
      </c>
      <c r="L646" s="1" t="str">
        <f>VLOOKUP(Table1[[#This Row],[Customer_id]],Table4[],7,FALSE)</f>
        <v>180332,334</v>
      </c>
      <c r="M646" s="1" t="str">
        <f>VLOOKUP(Table1[[#This Row],[Customer_id]],Table2[],4,FALSE)</f>
        <v>N2226593538</v>
      </c>
      <c r="N646" s="1" t="str">
        <f>INDEX(Table3[Transaction type],MATCH(Table1[[#This Row],[Account Number]],Table3[Account Number],0))</f>
        <v>Loan Payment</v>
      </c>
      <c r="O646" s="20">
        <f>INDEX(Table3[Date_of_transaction],MATCH(Table1[[#This Row],[Account Number]],Table3[Account Number],0))</f>
        <v>44591</v>
      </c>
      <c r="P646" s="19" t="str">
        <f>INDEX(Table3[Transaction Medium],MATCH(Table1[[#This Row],[Account Number]],Table3[Account Number],0))</f>
        <v>AFT</v>
      </c>
    </row>
    <row r="647" spans="1:16" x14ac:dyDescent="0.25">
      <c r="A647" s="1" t="s">
        <v>5296</v>
      </c>
      <c r="B647" s="2">
        <v>125319673</v>
      </c>
      <c r="C647" s="2" t="s">
        <v>869</v>
      </c>
      <c r="D647" s="4">
        <v>17312.25</v>
      </c>
      <c r="E647" s="1" t="s">
        <v>1094</v>
      </c>
      <c r="F647" s="1" t="s">
        <v>985</v>
      </c>
      <c r="G647" s="1" t="s">
        <v>4112</v>
      </c>
      <c r="H647" s="1" t="s">
        <v>5297</v>
      </c>
      <c r="I647" s="1">
        <v>997420.12157439999</v>
      </c>
      <c r="J647" s="1" t="s">
        <v>5298</v>
      </c>
      <c r="L647" s="1" t="str">
        <f>VLOOKUP(Table1[[#This Row],[Customer_id]],Table4[],7,FALSE)</f>
        <v>73501,0368</v>
      </c>
      <c r="M647" s="1" t="e">
        <f>VLOOKUP(Table1[[#This Row],[Customer_id]],Table2[],4,FALSE)</f>
        <v>#N/A</v>
      </c>
      <c r="N647" s="1" t="str">
        <f>INDEX(Table3[Transaction type],MATCH(Table1[[#This Row],[Account Number]],Table3[Account Number],0))</f>
        <v>Money Transfer</v>
      </c>
      <c r="O647" s="20">
        <f>INDEX(Table3[Date_of_transaction],MATCH(Table1[[#This Row],[Account Number]],Table3[Account Number],0))</f>
        <v>44224</v>
      </c>
      <c r="P647" s="19" t="str">
        <f>INDEX(Table3[Transaction Medium],MATCH(Table1[[#This Row],[Account Number]],Table3[Account Number],0))</f>
        <v>Mobile</v>
      </c>
    </row>
    <row r="648" spans="1:16" x14ac:dyDescent="0.25">
      <c r="A648" s="1" t="s">
        <v>2194</v>
      </c>
      <c r="B648" s="2">
        <v>661401249</v>
      </c>
      <c r="C648" s="2" t="s">
        <v>226</v>
      </c>
      <c r="D648" s="4">
        <v>31557</v>
      </c>
      <c r="E648" s="1" t="s">
        <v>1094</v>
      </c>
      <c r="F648" s="1" t="s">
        <v>63</v>
      </c>
      <c r="G648" s="1" t="s">
        <v>1964</v>
      </c>
      <c r="H648" s="1" t="s">
        <v>2195</v>
      </c>
      <c r="I648" s="1">
        <v>339210.24109829997</v>
      </c>
      <c r="J648" s="1" t="s">
        <v>2196</v>
      </c>
      <c r="L648" s="1" t="str">
        <f>VLOOKUP(Table1[[#This Row],[Customer_id]],Table4[],7,FALSE)</f>
        <v>129060,8774</v>
      </c>
      <c r="M648" s="1" t="e">
        <f>VLOOKUP(Table1[[#This Row],[Customer_id]],Table2[],4,FALSE)</f>
        <v>#N/A</v>
      </c>
      <c r="N648" s="1" t="str">
        <f>INDEX(Table3[Transaction type],MATCH(Table1[[#This Row],[Account Number]],Table3[Account Number],0))</f>
        <v>Online Payment</v>
      </c>
      <c r="O648" s="20">
        <f>INDEX(Table3[Date_of_transaction],MATCH(Table1[[#This Row],[Account Number]],Table3[Account Number],0))</f>
        <v>44408</v>
      </c>
      <c r="P648" s="19" t="str">
        <f>INDEX(Table3[Transaction Medium],MATCH(Table1[[#This Row],[Account Number]],Table3[Account Number],0))</f>
        <v>Internet Banking</v>
      </c>
    </row>
    <row r="649" spans="1:16" x14ac:dyDescent="0.25">
      <c r="A649" s="1" t="s">
        <v>8373</v>
      </c>
      <c r="B649" s="2">
        <v>746860424</v>
      </c>
      <c r="C649" s="2" t="s">
        <v>281</v>
      </c>
      <c r="D649" s="4">
        <v>21695.25</v>
      </c>
      <c r="E649" s="1" t="s">
        <v>12</v>
      </c>
      <c r="F649" s="1" t="s">
        <v>19</v>
      </c>
      <c r="G649" s="1" t="s">
        <v>2773</v>
      </c>
      <c r="H649" s="1" t="s">
        <v>8374</v>
      </c>
      <c r="I649" s="1">
        <v>467620.92675143998</v>
      </c>
      <c r="J649" s="1" t="s">
        <v>8375</v>
      </c>
      <c r="L649" s="1" t="str">
        <f>VLOOKUP(Table1[[#This Row],[Customer_id]],Table4[],7,FALSE)</f>
        <v>99734,4738</v>
      </c>
      <c r="M649" s="1" t="e">
        <f>VLOOKUP(Table1[[#This Row],[Customer_id]],Table2[],4,FALSE)</f>
        <v>#N/A</v>
      </c>
      <c r="N649" s="1" t="str">
        <f>INDEX(Table3[Transaction type],MATCH(Table1[[#This Row],[Account Number]],Table3[Account Number],0))</f>
        <v>Online Payment</v>
      </c>
      <c r="O649" s="20">
        <f>INDEX(Table3[Date_of_transaction],MATCH(Table1[[#This Row],[Account Number]],Table3[Account Number],0))</f>
        <v>44624</v>
      </c>
      <c r="P649" s="19" t="str">
        <f>INDEX(Table3[Transaction Medium],MATCH(Table1[[#This Row],[Account Number]],Table3[Account Number],0))</f>
        <v>Mobile</v>
      </c>
    </row>
    <row r="650" spans="1:16" x14ac:dyDescent="0.25">
      <c r="A650" s="1" t="s">
        <v>2244</v>
      </c>
      <c r="B650" s="2">
        <v>573737289</v>
      </c>
      <c r="C650" s="2" t="s">
        <v>47</v>
      </c>
      <c r="D650" s="4">
        <v>31191.75</v>
      </c>
      <c r="E650" s="1" t="s">
        <v>1094</v>
      </c>
      <c r="F650" s="1" t="s">
        <v>1277</v>
      </c>
      <c r="G650" s="1" t="s">
        <v>1964</v>
      </c>
      <c r="H650" s="1" t="s">
        <v>2245</v>
      </c>
      <c r="I650" s="1">
        <v>90148.761360000004</v>
      </c>
      <c r="J650" s="1" t="s">
        <v>2246</v>
      </c>
      <c r="L650" s="1" t="str">
        <f>VLOOKUP(Table1[[#This Row],[Customer_id]],Table4[],7,FALSE)</f>
        <v>66888,6348</v>
      </c>
      <c r="M650" s="1" t="e">
        <f>VLOOKUP(Table1[[#This Row],[Customer_id]],Table2[],4,FALSE)</f>
        <v>#N/A</v>
      </c>
      <c r="N650" s="1" t="str">
        <f>INDEX(Table3[Transaction type],MATCH(Table1[[#This Row],[Account Number]],Table3[Account Number],0))</f>
        <v>Money Transfer</v>
      </c>
      <c r="O650" s="20">
        <f>INDEX(Table3[Date_of_transaction],MATCH(Table1[[#This Row],[Account Number]],Table3[Account Number],0))</f>
        <v>44338</v>
      </c>
      <c r="P650" s="19" t="str">
        <f>INDEX(Table3[Transaction Medium],MATCH(Table1[[#This Row],[Account Number]],Table3[Account Number],0))</f>
        <v>Mobile</v>
      </c>
    </row>
    <row r="651" spans="1:16" x14ac:dyDescent="0.25">
      <c r="A651" s="1" t="s">
        <v>3383</v>
      </c>
      <c r="B651" s="2">
        <v>533258710</v>
      </c>
      <c r="C651" s="2" t="s">
        <v>889</v>
      </c>
      <c r="D651" s="4">
        <v>30096</v>
      </c>
      <c r="E651" s="1" t="s">
        <v>1094</v>
      </c>
      <c r="F651" s="1" t="s">
        <v>336</v>
      </c>
      <c r="G651" s="1" t="s">
        <v>3331</v>
      </c>
      <c r="H651" s="1" t="s">
        <v>3384</v>
      </c>
      <c r="I651" s="1">
        <v>67737.058334400004</v>
      </c>
      <c r="J651" s="1" t="s">
        <v>3385</v>
      </c>
      <c r="L651" s="1" t="str">
        <f>VLOOKUP(Table1[[#This Row],[Customer_id]],Table4[],7,FALSE)</f>
        <v>193730,9766</v>
      </c>
      <c r="M651" s="1" t="e">
        <f>VLOOKUP(Table1[[#This Row],[Customer_id]],Table2[],4,FALSE)</f>
        <v>#N/A</v>
      </c>
      <c r="N651" s="1" t="str">
        <f>INDEX(Table3[Transaction type],MATCH(Table1[[#This Row],[Account Number]],Table3[Account Number],0))</f>
        <v>Money Transfer</v>
      </c>
      <c r="O651" s="20">
        <f>INDEX(Table3[Date_of_transaction],MATCH(Table1[[#This Row],[Account Number]],Table3[Account Number],0))</f>
        <v>44639</v>
      </c>
      <c r="P651" s="19" t="str">
        <f>INDEX(Table3[Transaction Medium],MATCH(Table1[[#This Row],[Account Number]],Table3[Account Number],0))</f>
        <v>Mobile</v>
      </c>
    </row>
    <row r="652" spans="1:16" x14ac:dyDescent="0.25">
      <c r="A652" s="1" t="s">
        <v>4841</v>
      </c>
      <c r="B652" s="2">
        <v>941700699</v>
      </c>
      <c r="C652" s="2" t="s">
        <v>245</v>
      </c>
      <c r="D652" s="4">
        <v>19503.75</v>
      </c>
      <c r="E652" s="1" t="s">
        <v>1094</v>
      </c>
      <c r="F652" s="1" t="s">
        <v>83</v>
      </c>
      <c r="G652" s="1" t="s">
        <v>4084</v>
      </c>
      <c r="H652" s="1" t="s">
        <v>4842</v>
      </c>
      <c r="I652" s="1">
        <v>162841.5309024</v>
      </c>
      <c r="J652" s="1" t="s">
        <v>4843</v>
      </c>
      <c r="L652" s="1" t="str">
        <f>VLOOKUP(Table1[[#This Row],[Customer_id]],Table4[],7,FALSE)</f>
        <v>52311,3472</v>
      </c>
      <c r="M652" s="1" t="e">
        <f>VLOOKUP(Table1[[#This Row],[Customer_id]],Table2[],4,FALSE)</f>
        <v>#N/A</v>
      </c>
      <c r="N652" s="1" t="str">
        <f>INDEX(Table3[Transaction type],MATCH(Table1[[#This Row],[Account Number]],Table3[Account Number],0))</f>
        <v>Money Deposit</v>
      </c>
      <c r="O652" s="20">
        <f>INDEX(Table3[Date_of_transaction],MATCH(Table1[[#This Row],[Account Number]],Table3[Account Number],0))</f>
        <v>44635</v>
      </c>
      <c r="P652" s="19" t="str">
        <f>INDEX(Table3[Transaction Medium],MATCH(Table1[[#This Row],[Account Number]],Table3[Account Number],0))</f>
        <v>Bank</v>
      </c>
    </row>
    <row r="653" spans="1:16" x14ac:dyDescent="0.25">
      <c r="A653" s="1" t="s">
        <v>3391</v>
      </c>
      <c r="B653" s="2">
        <v>627656339</v>
      </c>
      <c r="C653" s="2" t="s">
        <v>114</v>
      </c>
      <c r="D653" s="4">
        <v>20599.5</v>
      </c>
      <c r="E653" s="1" t="s">
        <v>1094</v>
      </c>
      <c r="F653" s="1" t="s">
        <v>135</v>
      </c>
      <c r="G653" s="1" t="s">
        <v>3331</v>
      </c>
      <c r="H653" s="1" t="s">
        <v>3392</v>
      </c>
      <c r="I653" s="1">
        <v>83507.800896000001</v>
      </c>
      <c r="J653" s="1" t="s">
        <v>3393</v>
      </c>
      <c r="L653" s="1" t="str">
        <f>VLOOKUP(Table1[[#This Row],[Customer_id]],Table4[],7,FALSE)</f>
        <v>107321,5488</v>
      </c>
      <c r="M653" s="1" t="e">
        <f>VLOOKUP(Table1[[#This Row],[Customer_id]],Table2[],4,FALSE)</f>
        <v>#N/A</v>
      </c>
      <c r="N653" s="1" t="str">
        <f>INDEX(Table3[Transaction type],MATCH(Table1[[#This Row],[Account Number]],Table3[Account Number],0))</f>
        <v>Money Transfer</v>
      </c>
      <c r="O653" s="20">
        <f>INDEX(Table3[Date_of_transaction],MATCH(Table1[[#This Row],[Account Number]],Table3[Account Number],0))</f>
        <v>44462</v>
      </c>
      <c r="P653" s="19" t="str">
        <f>INDEX(Table3[Transaction Medium],MATCH(Table1[[#This Row],[Account Number]],Table3[Account Number],0))</f>
        <v>Bank</v>
      </c>
    </row>
    <row r="654" spans="1:16" x14ac:dyDescent="0.25">
      <c r="A654" s="1" t="s">
        <v>1582</v>
      </c>
      <c r="B654" s="2">
        <v>875339308</v>
      </c>
      <c r="C654" s="2" t="s">
        <v>309</v>
      </c>
      <c r="D654" s="4">
        <v>27904.5</v>
      </c>
      <c r="E654" s="1" t="s">
        <v>1094</v>
      </c>
      <c r="F654" s="1" t="s">
        <v>574</v>
      </c>
      <c r="G654" s="1" t="s">
        <v>14</v>
      </c>
      <c r="H654" s="1" t="s">
        <v>1583</v>
      </c>
      <c r="I654" s="1">
        <v>52761.052431360004</v>
      </c>
      <c r="J654" s="1" t="s">
        <v>1584</v>
      </c>
      <c r="L654" s="1" t="str">
        <f>VLOOKUP(Table1[[#This Row],[Customer_id]],Table4[],7,FALSE)</f>
        <v>340982,1988</v>
      </c>
      <c r="M654" s="1" t="e">
        <f>VLOOKUP(Table1[[#This Row],[Customer_id]],Table2[],4,FALSE)</f>
        <v>#N/A</v>
      </c>
      <c r="N654" s="1" t="str">
        <f>INDEX(Table3[Transaction type],MATCH(Table1[[#This Row],[Account Number]],Table3[Account Number],0))</f>
        <v>Money Deposit</v>
      </c>
      <c r="O654" s="20">
        <f>INDEX(Table3[Date_of_transaction],MATCH(Table1[[#This Row],[Account Number]],Table3[Account Number],0))</f>
        <v>44357</v>
      </c>
      <c r="P654" s="19" t="str">
        <f>INDEX(Table3[Transaction Medium],MATCH(Table1[[#This Row],[Account Number]],Table3[Account Number],0))</f>
        <v>Bank</v>
      </c>
    </row>
    <row r="655" spans="1:16" x14ac:dyDescent="0.25">
      <c r="A655" s="1" t="s">
        <v>7998</v>
      </c>
      <c r="B655" s="2">
        <v>432751448</v>
      </c>
      <c r="C655" s="2" t="s">
        <v>119</v>
      </c>
      <c r="D655" s="4">
        <v>24982.5</v>
      </c>
      <c r="E655" s="1" t="s">
        <v>12</v>
      </c>
      <c r="F655" s="1" t="s">
        <v>4500</v>
      </c>
      <c r="G655" s="1" t="s">
        <v>3583</v>
      </c>
      <c r="H655" s="1" t="s">
        <v>7999</v>
      </c>
      <c r="I655" s="1">
        <v>29191.369252500001</v>
      </c>
      <c r="J655" s="1" t="s">
        <v>8000</v>
      </c>
      <c r="L655" s="1" t="str">
        <f>VLOOKUP(Table1[[#This Row],[Customer_id]],Table4[],7,FALSE)</f>
        <v>205230,681</v>
      </c>
      <c r="M655" s="1" t="str">
        <f>VLOOKUP(Table1[[#This Row],[Customer_id]],Table2[],4,FALSE)</f>
        <v>N2147754934</v>
      </c>
      <c r="N655" s="1" t="str">
        <f>INDEX(Table3[Transaction type],MATCH(Table1[[#This Row],[Account Number]],Table3[Account Number],0))</f>
        <v>Loan Payment</v>
      </c>
      <c r="O655" s="20">
        <f>INDEX(Table3[Date_of_transaction],MATCH(Table1[[#This Row],[Account Number]],Table3[Account Number],0))</f>
        <v>44266</v>
      </c>
      <c r="P655" s="19" t="str">
        <f>INDEX(Table3[Transaction Medium],MATCH(Table1[[#This Row],[Account Number]],Table3[Account Number],0))</f>
        <v>ACH</v>
      </c>
    </row>
    <row r="656" spans="1:16" x14ac:dyDescent="0.25">
      <c r="A656" s="1" t="s">
        <v>1532</v>
      </c>
      <c r="B656" s="2">
        <v>807984614</v>
      </c>
      <c r="C656" s="2" t="s">
        <v>518</v>
      </c>
      <c r="D656" s="4">
        <v>35574.75</v>
      </c>
      <c r="E656" s="1" t="s">
        <v>1094</v>
      </c>
      <c r="F656" s="1" t="s">
        <v>699</v>
      </c>
      <c r="G656" s="1" t="s">
        <v>14</v>
      </c>
      <c r="H656" s="1" t="s">
        <v>1533</v>
      </c>
      <c r="I656" s="1">
        <v>55228.138716239999</v>
      </c>
      <c r="J656" s="1" t="s">
        <v>1534</v>
      </c>
      <c r="L656" s="1" t="str">
        <f>VLOOKUP(Table1[[#This Row],[Customer_id]],Table4[],7,FALSE)</f>
        <v>130355,7948</v>
      </c>
      <c r="M656" s="1" t="e">
        <f>VLOOKUP(Table1[[#This Row],[Customer_id]],Table2[],4,FALSE)</f>
        <v>#N/A</v>
      </c>
      <c r="N656" s="1" t="str">
        <f>INDEX(Table3[Transaction type],MATCH(Table1[[#This Row],[Account Number]],Table3[Account Number],0))</f>
        <v>Money Transfer</v>
      </c>
      <c r="O656" s="20">
        <f>INDEX(Table3[Date_of_transaction],MATCH(Table1[[#This Row],[Account Number]],Table3[Account Number],0))</f>
        <v>44605</v>
      </c>
      <c r="P656" s="19" t="str">
        <f>INDEX(Table3[Transaction Medium],MATCH(Table1[[#This Row],[Account Number]],Table3[Account Number],0))</f>
        <v>Mobile</v>
      </c>
    </row>
    <row r="657" spans="1:16" x14ac:dyDescent="0.25">
      <c r="A657" s="1" t="s">
        <v>629</v>
      </c>
      <c r="B657" s="2">
        <v>227877284</v>
      </c>
      <c r="C657" s="2" t="s">
        <v>335</v>
      </c>
      <c r="D657" s="4">
        <v>19869</v>
      </c>
      <c r="E657" s="1" t="s">
        <v>12</v>
      </c>
      <c r="F657" s="1" t="s">
        <v>310</v>
      </c>
      <c r="G657" s="1" t="s">
        <v>14</v>
      </c>
      <c r="H657" s="1" t="s">
        <v>630</v>
      </c>
      <c r="I657" s="1">
        <v>458435.73815424001</v>
      </c>
      <c r="J657" s="1" t="s">
        <v>631</v>
      </c>
      <c r="L657" s="1" t="str">
        <f>VLOOKUP(Table1[[#This Row],[Customer_id]],Table4[],7,FALSE)</f>
        <v>238307,9872</v>
      </c>
      <c r="M657" s="1" t="e">
        <f>VLOOKUP(Table1[[#This Row],[Customer_id]],Table2[],4,FALSE)</f>
        <v>#N/A</v>
      </c>
      <c r="N657" s="1" t="str">
        <f>INDEX(Table3[Transaction type],MATCH(Table1[[#This Row],[Account Number]],Table3[Account Number],0))</f>
        <v>Money Transfer</v>
      </c>
      <c r="O657" s="20">
        <f>INDEX(Table3[Date_of_transaction],MATCH(Table1[[#This Row],[Account Number]],Table3[Account Number],0))</f>
        <v>44655</v>
      </c>
      <c r="P657" s="19" t="str">
        <f>INDEX(Table3[Transaction Medium],MATCH(Table1[[#This Row],[Account Number]],Table3[Account Number],0))</f>
        <v>Mobile</v>
      </c>
    </row>
    <row r="658" spans="1:16" x14ac:dyDescent="0.25">
      <c r="A658" s="1" t="s">
        <v>7342</v>
      </c>
      <c r="B658" s="2">
        <v>984213296</v>
      </c>
      <c r="C658" s="2" t="s">
        <v>62</v>
      </c>
      <c r="D658" s="4">
        <v>22791</v>
      </c>
      <c r="E658" s="1" t="s">
        <v>12</v>
      </c>
      <c r="F658" s="1" t="s">
        <v>610</v>
      </c>
      <c r="G658" s="1" t="s">
        <v>4058</v>
      </c>
      <c r="H658" s="1" t="s">
        <v>7343</v>
      </c>
      <c r="I658" s="1">
        <v>76303.601562240001</v>
      </c>
      <c r="J658" s="1" t="s">
        <v>7344</v>
      </c>
      <c r="L658" s="1" t="str">
        <f>VLOOKUP(Table1[[#This Row],[Customer_id]],Table4[],7,FALSE)</f>
        <v>389998,6816</v>
      </c>
      <c r="M658" s="1" t="str">
        <f>VLOOKUP(Table1[[#This Row],[Customer_id]],Table2[],4,FALSE)</f>
        <v>N5568184384</v>
      </c>
      <c r="N658" s="1" t="str">
        <f>INDEX(Table3[Transaction type],MATCH(Table1[[#This Row],[Account Number]],Table3[Account Number],0))</f>
        <v>Loan Payment</v>
      </c>
      <c r="O658" s="20">
        <f>INDEX(Table3[Date_of_transaction],MATCH(Table1[[#This Row],[Account Number]],Table3[Account Number],0))</f>
        <v>44617</v>
      </c>
      <c r="P658" s="19" t="str">
        <f>INDEX(Table3[Transaction Medium],MATCH(Table1[[#This Row],[Account Number]],Table3[Account Number],0))</f>
        <v>ACH</v>
      </c>
    </row>
    <row r="659" spans="1:16" x14ac:dyDescent="0.25">
      <c r="A659" s="1" t="s">
        <v>4636</v>
      </c>
      <c r="B659" s="2">
        <v>977290336</v>
      </c>
      <c r="C659" s="2" t="s">
        <v>698</v>
      </c>
      <c r="D659" s="4">
        <v>18408</v>
      </c>
      <c r="E659" s="1" t="s">
        <v>1094</v>
      </c>
      <c r="F659" s="1" t="s">
        <v>399</v>
      </c>
      <c r="G659" s="1" t="s">
        <v>4095</v>
      </c>
      <c r="H659" s="1" t="s">
        <v>4637</v>
      </c>
      <c r="I659" s="1">
        <v>69437.317748400004</v>
      </c>
      <c r="J659" s="1" t="s">
        <v>4638</v>
      </c>
      <c r="L659" s="1" t="str">
        <f>VLOOKUP(Table1[[#This Row],[Customer_id]],Table4[],7,FALSE)</f>
        <v>90785,3856</v>
      </c>
      <c r="M659" s="1" t="e">
        <f>VLOOKUP(Table1[[#This Row],[Customer_id]],Table2[],4,FALSE)</f>
        <v>#N/A</v>
      </c>
      <c r="N659" s="1" t="str">
        <f>INDEX(Table3[Transaction type],MATCH(Table1[[#This Row],[Account Number]],Table3[Account Number],0))</f>
        <v>Online Payment</v>
      </c>
      <c r="O659" s="20">
        <f>INDEX(Table3[Date_of_transaction],MATCH(Table1[[#This Row],[Account Number]],Table3[Account Number],0))</f>
        <v>44382</v>
      </c>
      <c r="P659" s="19" t="str">
        <f>INDEX(Table3[Transaction Medium],MATCH(Table1[[#This Row],[Account Number]],Table3[Account Number],0))</f>
        <v>Internet Banking</v>
      </c>
    </row>
    <row r="660" spans="1:16" x14ac:dyDescent="0.25">
      <c r="A660" s="1" t="s">
        <v>5605</v>
      </c>
      <c r="B660" s="2">
        <v>77627444</v>
      </c>
      <c r="C660" s="2" t="s">
        <v>335</v>
      </c>
      <c r="D660" s="4">
        <v>19869</v>
      </c>
      <c r="E660" s="1" t="s">
        <v>1094</v>
      </c>
      <c r="F660" s="1" t="s">
        <v>1336</v>
      </c>
      <c r="G660" s="1" t="s">
        <v>4119</v>
      </c>
      <c r="H660" s="1" t="s">
        <v>5606</v>
      </c>
      <c r="I660" s="1">
        <v>1414641.83605272</v>
      </c>
      <c r="J660" s="1" t="s">
        <v>5607</v>
      </c>
      <c r="L660" s="1" t="str">
        <f>VLOOKUP(Table1[[#This Row],[Customer_id]],Table4[],7,FALSE)</f>
        <v>117501,6704</v>
      </c>
      <c r="M660" s="1" t="e">
        <f>VLOOKUP(Table1[[#This Row],[Customer_id]],Table2[],4,FALSE)</f>
        <v>#N/A</v>
      </c>
      <c r="N660" s="1" t="str">
        <f>INDEX(Table3[Transaction type],MATCH(Table1[[#This Row],[Account Number]],Table3[Account Number],0))</f>
        <v>Money Deposit</v>
      </c>
      <c r="O660" s="20">
        <f>INDEX(Table3[Date_of_transaction],MATCH(Table1[[#This Row],[Account Number]],Table3[Account Number],0))</f>
        <v>44200</v>
      </c>
      <c r="P660" s="19" t="str">
        <f>INDEX(Table3[Transaction Medium],MATCH(Table1[[#This Row],[Account Number]],Table3[Account Number],0))</f>
        <v>Bank</v>
      </c>
    </row>
    <row r="661" spans="1:16" x14ac:dyDescent="0.25">
      <c r="A661" s="1" t="s">
        <v>4654</v>
      </c>
      <c r="B661" s="2">
        <v>180698572</v>
      </c>
      <c r="C661" s="2" t="s">
        <v>134</v>
      </c>
      <c r="D661" s="4">
        <v>37401</v>
      </c>
      <c r="E661" s="1" t="s">
        <v>1094</v>
      </c>
      <c r="F661" s="1" t="s">
        <v>282</v>
      </c>
      <c r="G661" s="1" t="s">
        <v>4105</v>
      </c>
      <c r="H661" s="1" t="s">
        <v>4655</v>
      </c>
      <c r="I661" s="1">
        <v>91289.858980320001</v>
      </c>
      <c r="J661" s="1" t="s">
        <v>4656</v>
      </c>
      <c r="L661" s="1" t="str">
        <f>VLOOKUP(Table1[[#This Row],[Customer_id]],Table4[],7,FALSE)</f>
        <v>27539,456</v>
      </c>
      <c r="M661" s="1" t="e">
        <f>VLOOKUP(Table1[[#This Row],[Customer_id]],Table2[],4,FALSE)</f>
        <v>#N/A</v>
      </c>
      <c r="N661" s="1" t="str">
        <f>INDEX(Table3[Transaction type],MATCH(Table1[[#This Row],[Account Number]],Table3[Account Number],0))</f>
        <v>Money Transfer</v>
      </c>
      <c r="O661" s="20">
        <f>INDEX(Table3[Date_of_transaction],MATCH(Table1[[#This Row],[Account Number]],Table3[Account Number],0))</f>
        <v>44225</v>
      </c>
      <c r="P661" s="19" t="str">
        <f>INDEX(Table3[Transaction Medium],MATCH(Table1[[#This Row],[Account Number]],Table3[Account Number],0))</f>
        <v>ATM</v>
      </c>
    </row>
    <row r="662" spans="1:16" x14ac:dyDescent="0.25">
      <c r="A662" s="1" t="s">
        <v>7485</v>
      </c>
      <c r="B662" s="2">
        <v>104892798</v>
      </c>
      <c r="C662" s="2" t="s">
        <v>348</v>
      </c>
      <c r="D662" s="4">
        <v>28635</v>
      </c>
      <c r="E662" s="1" t="s">
        <v>12</v>
      </c>
      <c r="F662" s="1" t="s">
        <v>1695</v>
      </c>
      <c r="G662" s="1" t="s">
        <v>4220</v>
      </c>
      <c r="H662" s="1" t="s">
        <v>7486</v>
      </c>
      <c r="I662" s="1">
        <v>98362.378998</v>
      </c>
      <c r="J662" s="1" t="s">
        <v>7487</v>
      </c>
      <c r="L662" s="1" t="str">
        <f>VLOOKUP(Table1[[#This Row],[Customer_id]],Table4[],7,FALSE)</f>
        <v>160046,4726</v>
      </c>
      <c r="M662" s="1" t="e">
        <f>VLOOKUP(Table1[[#This Row],[Customer_id]],Table2[],4,FALSE)</f>
        <v>#N/A</v>
      </c>
      <c r="N662" s="1" t="str">
        <f>INDEX(Table3[Transaction type],MATCH(Table1[[#This Row],[Account Number]],Table3[Account Number],0))</f>
        <v>Cash Withdrawal</v>
      </c>
      <c r="O662" s="20">
        <f>INDEX(Table3[Date_of_transaction],MATCH(Table1[[#This Row],[Account Number]],Table3[Account Number],0))</f>
        <v>44329</v>
      </c>
      <c r="P662" s="19" t="str">
        <f>INDEX(Table3[Transaction Medium],MATCH(Table1[[#This Row],[Account Number]],Table3[Account Number],0))</f>
        <v>ATM</v>
      </c>
    </row>
    <row r="663" spans="1:16" x14ac:dyDescent="0.25">
      <c r="A663" s="1" t="s">
        <v>4057</v>
      </c>
      <c r="B663" s="2">
        <v>700452434</v>
      </c>
      <c r="C663" s="2" t="s">
        <v>38</v>
      </c>
      <c r="D663" s="4">
        <v>21330</v>
      </c>
      <c r="E663" s="1" t="s">
        <v>1094</v>
      </c>
      <c r="F663" s="1" t="s">
        <v>509</v>
      </c>
      <c r="G663" s="1" t="s">
        <v>4058</v>
      </c>
      <c r="H663" s="1" t="s">
        <v>4059</v>
      </c>
      <c r="I663" s="1">
        <v>1225362.3495859201</v>
      </c>
      <c r="J663" s="1" t="s">
        <v>4060</v>
      </c>
      <c r="L663" s="1" t="str">
        <f>VLOOKUP(Table1[[#This Row],[Customer_id]],Table4[],7,FALSE)</f>
        <v>123939,66</v>
      </c>
      <c r="M663" s="1" t="e">
        <f>VLOOKUP(Table1[[#This Row],[Customer_id]],Table2[],4,FALSE)</f>
        <v>#N/A</v>
      </c>
      <c r="N663" s="1" t="str">
        <f>INDEX(Table3[Transaction type],MATCH(Table1[[#This Row],[Account Number]],Table3[Account Number],0))</f>
        <v>Money Transfer</v>
      </c>
      <c r="O663" s="20">
        <f>INDEX(Table3[Date_of_transaction],MATCH(Table1[[#This Row],[Account Number]],Table3[Account Number],0))</f>
        <v>44354</v>
      </c>
      <c r="P663" s="19" t="str">
        <f>INDEX(Table3[Transaction Medium],MATCH(Table1[[#This Row],[Account Number]],Table3[Account Number],0))</f>
        <v>Mobile</v>
      </c>
    </row>
    <row r="664" spans="1:16" x14ac:dyDescent="0.25">
      <c r="A664" s="1" t="s">
        <v>7523</v>
      </c>
      <c r="B664" s="2">
        <v>73292961</v>
      </c>
      <c r="C664" s="2" t="s">
        <v>92</v>
      </c>
      <c r="D664" s="4">
        <v>29000.25</v>
      </c>
      <c r="E664" s="1" t="s">
        <v>12</v>
      </c>
      <c r="F664" s="1" t="s">
        <v>408</v>
      </c>
      <c r="G664" s="1" t="s">
        <v>4220</v>
      </c>
      <c r="H664" s="1" t="s">
        <v>7524</v>
      </c>
      <c r="I664" s="1">
        <v>125879.14228032</v>
      </c>
      <c r="J664" s="1" t="s">
        <v>7525</v>
      </c>
      <c r="L664" s="1" t="str">
        <f>VLOOKUP(Table1[[#This Row],[Customer_id]],Table4[],7,FALSE)</f>
        <v>87332,5972</v>
      </c>
      <c r="M664" s="1" t="e">
        <f>VLOOKUP(Table1[[#This Row],[Customer_id]],Table2[],4,FALSE)</f>
        <v>#N/A</v>
      </c>
      <c r="N664" s="1" t="str">
        <f>INDEX(Table3[Transaction type],MATCH(Table1[[#This Row],[Account Number]],Table3[Account Number],0))</f>
        <v>Online Payment</v>
      </c>
      <c r="O664" s="20">
        <f>INDEX(Table3[Date_of_transaction],MATCH(Table1[[#This Row],[Account Number]],Table3[Account Number],0))</f>
        <v>44506</v>
      </c>
      <c r="P664" s="19" t="str">
        <f>INDEX(Table3[Transaction Medium],MATCH(Table1[[#This Row],[Account Number]],Table3[Account Number],0))</f>
        <v>Mobile</v>
      </c>
    </row>
    <row r="665" spans="1:16" x14ac:dyDescent="0.25">
      <c r="A665" s="1" t="s">
        <v>9033</v>
      </c>
      <c r="B665" s="2">
        <v>781083636</v>
      </c>
      <c r="C665" s="2" t="s">
        <v>134</v>
      </c>
      <c r="D665" s="8">
        <v>37782.25</v>
      </c>
      <c r="E665" s="1" t="str">
        <f ca="1">CHOOSE(RANDBETWEEN(1, 2), "Male","Female")</f>
        <v>Female</v>
      </c>
      <c r="F665" s="1" t="str">
        <f ca="1">CHOOSE(RANDBETWEEN(1, 5), "Farmer","Tailor","Student","Professor","Welder")</f>
        <v>Welder</v>
      </c>
      <c r="G665" s="1" t="str">
        <f ca="1">CHOOSE(RANDBETWEEN(1, 22), "Kano","Kwara","Imo","Lagos","Adamawa","Delta","Sokoto","Oyo","Osun","Abia","Cross River","Kaduna","Plateau","River","Abuja","Kogi","Edo","Anambra","Bayelsa","Benue","Ogun","Enugu")</f>
        <v>Kaduna</v>
      </c>
      <c r="H665" s="9" t="s">
        <v>9034</v>
      </c>
      <c r="I665" s="9">
        <v>945855.81121432793</v>
      </c>
      <c r="J665" t="s">
        <v>9035</v>
      </c>
      <c r="L665" s="1" t="str">
        <f>VLOOKUP(Table1[[#This Row],[Customer_id]],Table4[],7,FALSE)</f>
        <v>173417,2818</v>
      </c>
      <c r="M665" s="1" t="e">
        <f>VLOOKUP(Table1[[#This Row],[Customer_id]],Table2[],4,FALSE)</f>
        <v>#N/A</v>
      </c>
      <c r="N665" s="1" t="str">
        <f>INDEX(Table3[Transaction type],MATCH(Table1[[#This Row],[Account Number]],Table3[Account Number],0))</f>
        <v>Online Payment</v>
      </c>
      <c r="O665" s="20">
        <f>INDEX(Table3[Date_of_transaction],MATCH(Table1[[#This Row],[Account Number]],Table3[Account Number],0))</f>
        <v>44334</v>
      </c>
      <c r="P665" s="19" t="str">
        <f>INDEX(Table3[Transaction Medium],MATCH(Table1[[#This Row],[Account Number]],Table3[Account Number],0))</f>
        <v>Internet Banking</v>
      </c>
    </row>
    <row r="666" spans="1:16" x14ac:dyDescent="0.25">
      <c r="A666" s="1" t="s">
        <v>2250</v>
      </c>
      <c r="B666" s="2">
        <v>315015315</v>
      </c>
      <c r="C666" s="2" t="s">
        <v>1201</v>
      </c>
      <c r="D666" s="4">
        <v>30461.25</v>
      </c>
      <c r="E666" s="1" t="s">
        <v>1094</v>
      </c>
      <c r="F666" s="1" t="s">
        <v>951</v>
      </c>
      <c r="G666" s="1" t="s">
        <v>1964</v>
      </c>
      <c r="H666" s="1" t="s">
        <v>2251</v>
      </c>
      <c r="I666" s="1">
        <v>75153.736000000004</v>
      </c>
      <c r="J666" s="1" t="s">
        <v>2252</v>
      </c>
      <c r="L666" s="1" t="str">
        <f>VLOOKUP(Table1[[#This Row],[Customer_id]],Table4[],7,FALSE)</f>
        <v>284451,4374</v>
      </c>
      <c r="M666" s="1" t="e">
        <f>VLOOKUP(Table1[[#This Row],[Customer_id]],Table2[],4,FALSE)</f>
        <v>#N/A</v>
      </c>
      <c r="N666" s="1" t="str">
        <f>INDEX(Table3[Transaction type],MATCH(Table1[[#This Row],[Account Number]],Table3[Account Number],0))</f>
        <v>Money Transfer</v>
      </c>
      <c r="O666" s="20">
        <f>INDEX(Table3[Date_of_transaction],MATCH(Table1[[#This Row],[Account Number]],Table3[Account Number],0))</f>
        <v>44528</v>
      </c>
      <c r="P666" s="19" t="str">
        <f>INDEX(Table3[Transaction Medium],MATCH(Table1[[#This Row],[Account Number]],Table3[Account Number],0))</f>
        <v>Mobile</v>
      </c>
    </row>
    <row r="667" spans="1:16" x14ac:dyDescent="0.25">
      <c r="A667" s="1" t="s">
        <v>1936</v>
      </c>
      <c r="B667" s="2">
        <v>882932304</v>
      </c>
      <c r="C667" s="2" t="s">
        <v>273</v>
      </c>
      <c r="D667" s="4">
        <v>20964.75</v>
      </c>
      <c r="E667" s="1" t="s">
        <v>1094</v>
      </c>
      <c r="F667" s="1" t="s">
        <v>115</v>
      </c>
      <c r="G667" s="1" t="s">
        <v>14</v>
      </c>
      <c r="H667" s="1" t="s">
        <v>1937</v>
      </c>
      <c r="I667" s="1">
        <v>55971.671606999997</v>
      </c>
      <c r="J667" s="1" t="s">
        <v>1938</v>
      </c>
      <c r="L667" s="1" t="str">
        <f>VLOOKUP(Table1[[#This Row],[Customer_id]],Table4[],7,FALSE)</f>
        <v>202276,0556</v>
      </c>
      <c r="M667" s="1" t="e">
        <f>VLOOKUP(Table1[[#This Row],[Customer_id]],Table2[],4,FALSE)</f>
        <v>#N/A</v>
      </c>
      <c r="N667" s="1" t="str">
        <f>INDEX(Table3[Transaction type],MATCH(Table1[[#This Row],[Account Number]],Table3[Account Number],0))</f>
        <v>Cash Withdrawal</v>
      </c>
      <c r="O667" s="20">
        <f>INDEX(Table3[Date_of_transaction],MATCH(Table1[[#This Row],[Account Number]],Table3[Account Number],0))</f>
        <v>44434</v>
      </c>
      <c r="P667" s="19" t="str">
        <f>INDEX(Table3[Transaction Medium],MATCH(Table1[[#This Row],[Account Number]],Table3[Account Number],0))</f>
        <v>POS</v>
      </c>
    </row>
    <row r="668" spans="1:16" x14ac:dyDescent="0.25">
      <c r="A668" s="1" t="s">
        <v>8227</v>
      </c>
      <c r="B668" s="2">
        <v>783794493</v>
      </c>
      <c r="C668" s="2" t="s">
        <v>250</v>
      </c>
      <c r="D668" s="4">
        <v>18042.75</v>
      </c>
      <c r="E668" s="1" t="s">
        <v>12</v>
      </c>
      <c r="F668" s="1" t="s">
        <v>231</v>
      </c>
      <c r="G668" s="1" t="s">
        <v>3331</v>
      </c>
      <c r="H668" s="1" t="s">
        <v>8228</v>
      </c>
      <c r="I668" s="1">
        <v>341623.64728799998</v>
      </c>
      <c r="J668" s="1" t="s">
        <v>8229</v>
      </c>
      <c r="L668" s="1" t="str">
        <f>VLOOKUP(Table1[[#This Row],[Customer_id]],Table4[],7,FALSE)</f>
        <v>169516,5884</v>
      </c>
      <c r="M668" s="1" t="e">
        <f>VLOOKUP(Table1[[#This Row],[Customer_id]],Table2[],4,FALSE)</f>
        <v>#N/A</v>
      </c>
      <c r="N668" s="1" t="str">
        <f>INDEX(Table3[Transaction type],MATCH(Table1[[#This Row],[Account Number]],Table3[Account Number],0))</f>
        <v>Cash Withdrawal</v>
      </c>
      <c r="O668" s="20">
        <f>INDEX(Table3[Date_of_transaction],MATCH(Table1[[#This Row],[Account Number]],Table3[Account Number],0))</f>
        <v>44548</v>
      </c>
      <c r="P668" s="19" t="str">
        <f>INDEX(Table3[Transaction Medium],MATCH(Table1[[#This Row],[Account Number]],Table3[Account Number],0))</f>
        <v>ATM</v>
      </c>
    </row>
    <row r="669" spans="1:16" x14ac:dyDescent="0.25">
      <c r="A669" s="1" t="s">
        <v>7804</v>
      </c>
      <c r="B669" s="2">
        <v>159650876</v>
      </c>
      <c r="C669" s="2" t="s">
        <v>335</v>
      </c>
      <c r="D669" s="4">
        <v>19869</v>
      </c>
      <c r="E669" s="1" t="s">
        <v>12</v>
      </c>
      <c r="F669" s="1" t="s">
        <v>682</v>
      </c>
      <c r="G669" s="1" t="s">
        <v>3058</v>
      </c>
      <c r="H669" s="1" t="s">
        <v>7805</v>
      </c>
      <c r="I669" s="1">
        <v>301532.888484</v>
      </c>
      <c r="J669" s="1" t="s">
        <v>7806</v>
      </c>
      <c r="L669" s="1" t="str">
        <f>VLOOKUP(Table1[[#This Row],[Customer_id]],Table4[],7,FALSE)</f>
        <v>94891,7457</v>
      </c>
      <c r="M669" s="1" t="e">
        <f>VLOOKUP(Table1[[#This Row],[Customer_id]],Table2[],4,FALSE)</f>
        <v>#N/A</v>
      </c>
      <c r="N669" s="1" t="str">
        <f>INDEX(Table3[Transaction type],MATCH(Table1[[#This Row],[Account Number]],Table3[Account Number],0))</f>
        <v>Cash Withdrawal</v>
      </c>
      <c r="O669" s="20">
        <f>INDEX(Table3[Date_of_transaction],MATCH(Table1[[#This Row],[Account Number]],Table3[Account Number],0))</f>
        <v>44441</v>
      </c>
      <c r="P669" s="19" t="str">
        <f>INDEX(Table3[Transaction Medium],MATCH(Table1[[#This Row],[Account Number]],Table3[Account Number],0))</f>
        <v>Bank</v>
      </c>
    </row>
    <row r="670" spans="1:16" x14ac:dyDescent="0.25">
      <c r="A670" s="1" t="s">
        <v>3722</v>
      </c>
      <c r="B670" s="2">
        <v>979658552</v>
      </c>
      <c r="C670" s="2" t="s">
        <v>217</v>
      </c>
      <c r="D670" s="4">
        <v>38496.75</v>
      </c>
      <c r="E670" s="1" t="s">
        <v>1094</v>
      </c>
      <c r="F670" s="1" t="s">
        <v>1000</v>
      </c>
      <c r="G670" s="1" t="s">
        <v>3583</v>
      </c>
      <c r="H670" s="1" t="s">
        <v>3723</v>
      </c>
      <c r="I670" s="1">
        <v>508795.98306852003</v>
      </c>
      <c r="J670" s="1" t="s">
        <v>3724</v>
      </c>
      <c r="L670" s="1" t="str">
        <f>VLOOKUP(Table1[[#This Row],[Customer_id]],Table4[],7,FALSE)</f>
        <v>29506,649</v>
      </c>
      <c r="M670" s="1" t="e">
        <f>VLOOKUP(Table1[[#This Row],[Customer_id]],Table2[],4,FALSE)</f>
        <v>#N/A</v>
      </c>
      <c r="N670" s="1" t="str">
        <f>INDEX(Table3[Transaction type],MATCH(Table1[[#This Row],[Account Number]],Table3[Account Number],0))</f>
        <v>Cash Withdrawal</v>
      </c>
      <c r="O670" s="20">
        <f>INDEX(Table3[Date_of_transaction],MATCH(Table1[[#This Row],[Account Number]],Table3[Account Number],0))</f>
        <v>44265</v>
      </c>
      <c r="P670" s="19" t="str">
        <f>INDEX(Table3[Transaction Medium],MATCH(Table1[[#This Row],[Account Number]],Table3[Account Number],0))</f>
        <v>ATM</v>
      </c>
    </row>
    <row r="671" spans="1:16" x14ac:dyDescent="0.25">
      <c r="A671" s="1" t="s">
        <v>3973</v>
      </c>
      <c r="B671" s="2">
        <v>643947604</v>
      </c>
      <c r="C671" s="2" t="s">
        <v>143</v>
      </c>
      <c r="D671" s="4">
        <v>34479</v>
      </c>
      <c r="E671" s="1" t="s">
        <v>1094</v>
      </c>
      <c r="F671" s="1" t="s">
        <v>185</v>
      </c>
      <c r="G671" s="1" t="s">
        <v>3820</v>
      </c>
      <c r="H671" s="1" t="s">
        <v>3974</v>
      </c>
      <c r="I671" s="1">
        <v>108849.2214656</v>
      </c>
      <c r="J671" s="1" t="s">
        <v>3975</v>
      </c>
      <c r="L671" s="1" t="str">
        <f>VLOOKUP(Table1[[#This Row],[Customer_id]],Table4[],7,FALSE)</f>
        <v>92351,201</v>
      </c>
      <c r="M671" s="1" t="str">
        <f>VLOOKUP(Table1[[#This Row],[Customer_id]],Table2[],4,FALSE)</f>
        <v>N1450442043</v>
      </c>
      <c r="N671" s="1" t="str">
        <f>INDEX(Table3[Transaction type],MATCH(Table1[[#This Row],[Account Number]],Table3[Account Number],0))</f>
        <v>Money Transfer</v>
      </c>
      <c r="O671" s="20">
        <f>INDEX(Table3[Date_of_transaction],MATCH(Table1[[#This Row],[Account Number]],Table3[Account Number],0))</f>
        <v>44245</v>
      </c>
      <c r="P671" s="19" t="str">
        <f>INDEX(Table3[Transaction Medium],MATCH(Table1[[#This Row],[Account Number]],Table3[Account Number],0))</f>
        <v>Mobile</v>
      </c>
    </row>
    <row r="672" spans="1:16" x14ac:dyDescent="0.25">
      <c r="A672" s="1" t="s">
        <v>3973</v>
      </c>
      <c r="B672" s="2">
        <v>270028246</v>
      </c>
      <c r="C672" s="2" t="s">
        <v>452</v>
      </c>
      <c r="D672" s="4">
        <v>26078.25</v>
      </c>
      <c r="E672" s="1" t="s">
        <v>1094</v>
      </c>
      <c r="F672" s="1" t="s">
        <v>965</v>
      </c>
      <c r="G672" s="1" t="s">
        <v>4074</v>
      </c>
      <c r="H672" s="1" t="s">
        <v>4457</v>
      </c>
      <c r="I672" s="1">
        <v>64772.023330559998</v>
      </c>
      <c r="J672" s="1" t="s">
        <v>4458</v>
      </c>
      <c r="L672" s="1" t="str">
        <f>VLOOKUP(Table1[[#This Row],[Customer_id]],Table4[],7,FALSE)</f>
        <v>92351,201</v>
      </c>
      <c r="M672" s="1" t="str">
        <f>VLOOKUP(Table1[[#This Row],[Customer_id]],Table2[],4,FALSE)</f>
        <v>N1450442043</v>
      </c>
      <c r="N672" s="1" t="str">
        <f>INDEX(Table3[Transaction type],MATCH(Table1[[#This Row],[Account Number]],Table3[Account Number],0))</f>
        <v>Loan Payment</v>
      </c>
      <c r="O672" s="20">
        <f>INDEX(Table3[Date_of_transaction],MATCH(Table1[[#This Row],[Account Number]],Table3[Account Number],0))</f>
        <v>44621</v>
      </c>
      <c r="P672" s="19" t="str">
        <f>INDEX(Table3[Transaction Medium],MATCH(Table1[[#This Row],[Account Number]],Table3[Account Number],0))</f>
        <v>AFT</v>
      </c>
    </row>
    <row r="673" spans="1:16" x14ac:dyDescent="0.25">
      <c r="A673" s="1" t="s">
        <v>1733</v>
      </c>
      <c r="B673" s="2">
        <v>66474835</v>
      </c>
      <c r="C673" s="2" t="s">
        <v>403</v>
      </c>
      <c r="D673" s="4">
        <v>31922.25</v>
      </c>
      <c r="E673" s="1" t="s">
        <v>1094</v>
      </c>
      <c r="F673" s="1" t="s">
        <v>514</v>
      </c>
      <c r="G673" s="1" t="s">
        <v>14</v>
      </c>
      <c r="H673" s="1" t="s">
        <v>1734</v>
      </c>
      <c r="I673" s="1">
        <v>223767.035604</v>
      </c>
      <c r="J673" s="1" t="s">
        <v>1735</v>
      </c>
      <c r="L673" s="1" t="str">
        <f>VLOOKUP(Table1[[#This Row],[Customer_id]],Table4[],7,FALSE)</f>
        <v>86761,116</v>
      </c>
      <c r="M673" s="1" t="e">
        <f>VLOOKUP(Table1[[#This Row],[Customer_id]],Table2[],4,FALSE)</f>
        <v>#N/A</v>
      </c>
      <c r="N673" s="1" t="str">
        <f>INDEX(Table3[Transaction type],MATCH(Table1[[#This Row],[Account Number]],Table3[Account Number],0))</f>
        <v>Money Transfer</v>
      </c>
      <c r="O673" s="20">
        <f>INDEX(Table3[Date_of_transaction],MATCH(Table1[[#This Row],[Account Number]],Table3[Account Number],0))</f>
        <v>44395</v>
      </c>
      <c r="P673" s="19" t="str">
        <f>INDEX(Table3[Transaction Medium],MATCH(Table1[[#This Row],[Account Number]],Table3[Account Number],0))</f>
        <v>ATM</v>
      </c>
    </row>
    <row r="674" spans="1:16" x14ac:dyDescent="0.25">
      <c r="A674" s="1" t="s">
        <v>7068</v>
      </c>
      <c r="B674" s="2">
        <v>91789554</v>
      </c>
      <c r="C674" s="2" t="s">
        <v>23</v>
      </c>
      <c r="D674" s="4">
        <v>15486</v>
      </c>
      <c r="E674" s="1" t="s">
        <v>12</v>
      </c>
      <c r="F674" s="1" t="s">
        <v>453</v>
      </c>
      <c r="G674" s="1" t="s">
        <v>4084</v>
      </c>
      <c r="H674" s="1" t="s">
        <v>7069</v>
      </c>
      <c r="I674" s="1">
        <v>225295.58419200001</v>
      </c>
      <c r="J674" s="1" t="s">
        <v>7070</v>
      </c>
      <c r="L674" s="1" t="str">
        <f>VLOOKUP(Table1[[#This Row],[Customer_id]],Table4[],7,FALSE)</f>
        <v>378564,6132</v>
      </c>
      <c r="M674" s="1" t="e">
        <f>VLOOKUP(Table1[[#This Row],[Customer_id]],Table2[],4,FALSE)</f>
        <v>#N/A</v>
      </c>
      <c r="N674" s="1" t="str">
        <f>INDEX(Table3[Transaction type],MATCH(Table1[[#This Row],[Account Number]],Table3[Account Number],0))</f>
        <v>Money Transfer</v>
      </c>
      <c r="O674" s="20">
        <f>INDEX(Table3[Date_of_transaction],MATCH(Table1[[#This Row],[Account Number]],Table3[Account Number],0))</f>
        <v>44558</v>
      </c>
      <c r="P674" s="19" t="str">
        <f>INDEX(Table3[Transaction Medium],MATCH(Table1[[#This Row],[Account Number]],Table3[Account Number],0))</f>
        <v>Internet Banking</v>
      </c>
    </row>
    <row r="675" spans="1:16" x14ac:dyDescent="0.25">
      <c r="A675" s="1" t="s">
        <v>1462</v>
      </c>
      <c r="B675" s="2">
        <v>116404368</v>
      </c>
      <c r="C675" s="2" t="s">
        <v>869</v>
      </c>
      <c r="D675" s="4">
        <v>17312.25</v>
      </c>
      <c r="E675" s="1" t="s">
        <v>1094</v>
      </c>
      <c r="F675" s="1" t="s">
        <v>947</v>
      </c>
      <c r="G675" s="1" t="s">
        <v>14</v>
      </c>
      <c r="H675" s="1" t="s">
        <v>1463</v>
      </c>
      <c r="I675" s="1">
        <v>108981.92527560001</v>
      </c>
      <c r="J675" s="1" t="s">
        <v>1464</v>
      </c>
      <c r="L675" s="1" t="str">
        <f>VLOOKUP(Table1[[#This Row],[Customer_id]],Table4[],7,FALSE)</f>
        <v>30326,3297</v>
      </c>
      <c r="M675" s="1" t="str">
        <f>VLOOKUP(Table1[[#This Row],[Customer_id]],Table2[],4,FALSE)</f>
        <v>N4091372219</v>
      </c>
      <c r="N675" s="1" t="str">
        <f>INDEX(Table3[Transaction type],MATCH(Table1[[#This Row],[Account Number]],Table3[Account Number],0))</f>
        <v>Loan Payment</v>
      </c>
      <c r="O675" s="20">
        <f>INDEX(Table3[Date_of_transaction],MATCH(Table1[[#This Row],[Account Number]],Table3[Account Number],0))</f>
        <v>44483</v>
      </c>
      <c r="P675" s="19" t="str">
        <f>INDEX(Table3[Transaction Medium],MATCH(Table1[[#This Row],[Account Number]],Table3[Account Number],0))</f>
        <v>ACH</v>
      </c>
    </row>
    <row r="676" spans="1:16" x14ac:dyDescent="0.25">
      <c r="A676" s="1" t="s">
        <v>5712</v>
      </c>
      <c r="B676" s="2">
        <v>456145948</v>
      </c>
      <c r="C676" s="2" t="s">
        <v>134</v>
      </c>
      <c r="D676" s="4">
        <v>37401</v>
      </c>
      <c r="E676" s="1" t="s">
        <v>1094</v>
      </c>
      <c r="F676" s="1" t="s">
        <v>1083</v>
      </c>
      <c r="G676" s="1" t="s">
        <v>4058</v>
      </c>
      <c r="H676" s="1" t="s">
        <v>5713</v>
      </c>
      <c r="I676" s="1">
        <v>64928.847937799997</v>
      </c>
      <c r="J676" s="1" t="s">
        <v>5714</v>
      </c>
      <c r="L676" s="1" t="str">
        <f>VLOOKUP(Table1[[#This Row],[Customer_id]],Table4[],7,FALSE)</f>
        <v>106006,794</v>
      </c>
      <c r="M676" s="1" t="e">
        <f>VLOOKUP(Table1[[#This Row],[Customer_id]],Table2[],4,FALSE)</f>
        <v>#N/A</v>
      </c>
      <c r="N676" s="1" t="str">
        <f>INDEX(Table3[Transaction type],MATCH(Table1[[#This Row],[Account Number]],Table3[Account Number],0))</f>
        <v>Money Deposit</v>
      </c>
      <c r="O676" s="20">
        <f>INDEX(Table3[Date_of_transaction],MATCH(Table1[[#This Row],[Account Number]],Table3[Account Number],0))</f>
        <v>44604</v>
      </c>
      <c r="P676" s="19" t="str">
        <f>INDEX(Table3[Transaction Medium],MATCH(Table1[[#This Row],[Account Number]],Table3[Account Number],0))</f>
        <v>ATM</v>
      </c>
    </row>
    <row r="677" spans="1:16" x14ac:dyDescent="0.25">
      <c r="A677" s="1" t="s">
        <v>297</v>
      </c>
      <c r="B677" s="2">
        <v>988806921</v>
      </c>
      <c r="C677" s="2" t="s">
        <v>298</v>
      </c>
      <c r="D677" s="4">
        <v>38131.5</v>
      </c>
      <c r="E677" s="1" t="s">
        <v>12</v>
      </c>
      <c r="F677" s="1" t="s">
        <v>39</v>
      </c>
      <c r="G677" s="1" t="s">
        <v>14</v>
      </c>
      <c r="H677" s="1" t="s">
        <v>299</v>
      </c>
      <c r="I677" s="1">
        <v>377156.08498275001</v>
      </c>
      <c r="J677" s="1" t="s">
        <v>300</v>
      </c>
      <c r="L677" s="1" t="str">
        <f>VLOOKUP(Table1[[#This Row],[Customer_id]],Table4[],7,FALSE)</f>
        <v>282572,6005</v>
      </c>
      <c r="M677" s="1" t="e">
        <f>VLOOKUP(Table1[[#This Row],[Customer_id]],Table2[],4,FALSE)</f>
        <v>#N/A</v>
      </c>
      <c r="N677" s="1" t="str">
        <f>INDEX(Table3[Transaction type],MATCH(Table1[[#This Row],[Account Number]],Table3[Account Number],0))</f>
        <v>Money Deposit</v>
      </c>
      <c r="O677" s="20">
        <f>INDEX(Table3[Date_of_transaction],MATCH(Table1[[#This Row],[Account Number]],Table3[Account Number],0))</f>
        <v>44552</v>
      </c>
      <c r="P677" s="19" t="str">
        <f>INDEX(Table3[Transaction Medium],MATCH(Table1[[#This Row],[Account Number]],Table3[Account Number],0))</f>
        <v>Bank</v>
      </c>
    </row>
    <row r="678" spans="1:16" x14ac:dyDescent="0.25">
      <c r="A678" s="1" t="s">
        <v>7511</v>
      </c>
      <c r="B678" s="2">
        <v>669755589</v>
      </c>
      <c r="C678" s="2" t="s">
        <v>33</v>
      </c>
      <c r="D678" s="4">
        <v>13659.75</v>
      </c>
      <c r="E678" s="1" t="s">
        <v>12</v>
      </c>
      <c r="F678" s="1" t="s">
        <v>1479</v>
      </c>
      <c r="G678" s="1" t="s">
        <v>4220</v>
      </c>
      <c r="H678" s="1" t="s">
        <v>7512</v>
      </c>
      <c r="I678" s="1">
        <v>20523.081438720001</v>
      </c>
      <c r="J678" s="1" t="s">
        <v>7513</v>
      </c>
      <c r="L678" s="1" t="str">
        <f>VLOOKUP(Table1[[#This Row],[Customer_id]],Table4[],7,FALSE)</f>
        <v>289812,5076</v>
      </c>
      <c r="M678" s="1" t="e">
        <f>VLOOKUP(Table1[[#This Row],[Customer_id]],Table2[],4,FALSE)</f>
        <v>#N/A</v>
      </c>
      <c r="N678" s="1" t="str">
        <f>INDEX(Table3[Transaction type],MATCH(Table1[[#This Row],[Account Number]],Table3[Account Number],0))</f>
        <v>Money Transfer</v>
      </c>
      <c r="O678" s="20">
        <f>INDEX(Table3[Date_of_transaction],MATCH(Table1[[#This Row],[Account Number]],Table3[Account Number],0))</f>
        <v>44632</v>
      </c>
      <c r="P678" s="19" t="str">
        <f>INDEX(Table3[Transaction Medium],MATCH(Table1[[#This Row],[Account Number]],Table3[Account Number],0))</f>
        <v>Bank</v>
      </c>
    </row>
    <row r="679" spans="1:16" x14ac:dyDescent="0.25">
      <c r="A679" s="1" t="s">
        <v>6722</v>
      </c>
      <c r="B679" s="2">
        <v>133928758</v>
      </c>
      <c r="C679" s="2" t="s">
        <v>573</v>
      </c>
      <c r="D679" s="4">
        <v>26808.75</v>
      </c>
      <c r="E679" s="1" t="s">
        <v>12</v>
      </c>
      <c r="F679" s="1" t="s">
        <v>442</v>
      </c>
      <c r="G679" s="1" t="s">
        <v>4084</v>
      </c>
      <c r="H679" s="1" t="s">
        <v>6723</v>
      </c>
      <c r="I679" s="1">
        <v>131879.58705599999</v>
      </c>
      <c r="J679" s="1" t="s">
        <v>6724</v>
      </c>
      <c r="L679" s="1" t="str">
        <f>VLOOKUP(Table1[[#This Row],[Customer_id]],Table4[],7,FALSE)</f>
        <v>97294,96</v>
      </c>
      <c r="M679" s="1" t="e">
        <f>VLOOKUP(Table1[[#This Row],[Customer_id]],Table2[],4,FALSE)</f>
        <v>#N/A</v>
      </c>
      <c r="N679" s="1" t="str">
        <f>INDEX(Table3[Transaction type],MATCH(Table1[[#This Row],[Account Number]],Table3[Account Number],0))</f>
        <v>Online Payment</v>
      </c>
      <c r="O679" s="20">
        <f>INDEX(Table3[Date_of_transaction],MATCH(Table1[[#This Row],[Account Number]],Table3[Account Number],0))</f>
        <v>44380</v>
      </c>
      <c r="P679" s="19" t="str">
        <f>INDEX(Table3[Transaction Medium],MATCH(Table1[[#This Row],[Account Number]],Table3[Account Number],0))</f>
        <v>Internet Banking</v>
      </c>
    </row>
    <row r="680" spans="1:16" x14ac:dyDescent="0.25">
      <c r="A680" s="1" t="s">
        <v>3240</v>
      </c>
      <c r="B680" s="2">
        <v>296439878</v>
      </c>
      <c r="C680" s="2" t="s">
        <v>273</v>
      </c>
      <c r="D680" s="4">
        <v>20964.75</v>
      </c>
      <c r="E680" s="1" t="s">
        <v>1094</v>
      </c>
      <c r="F680" s="1" t="s">
        <v>885</v>
      </c>
      <c r="G680" s="1" t="s">
        <v>3058</v>
      </c>
      <c r="H680" s="1" t="s">
        <v>3241</v>
      </c>
      <c r="I680" s="1">
        <v>14035.20008128</v>
      </c>
      <c r="J680" s="1" t="s">
        <v>3242</v>
      </c>
      <c r="L680" s="1" t="str">
        <f>VLOOKUP(Table1[[#This Row],[Customer_id]],Table4[],7,FALSE)</f>
        <v>31019,0769</v>
      </c>
      <c r="M680" s="1" t="e">
        <f>VLOOKUP(Table1[[#This Row],[Customer_id]],Table2[],4,FALSE)</f>
        <v>#N/A</v>
      </c>
      <c r="N680" s="1" t="str">
        <f>INDEX(Table3[Transaction type],MATCH(Table1[[#This Row],[Account Number]],Table3[Account Number],0))</f>
        <v>Money Deposit</v>
      </c>
      <c r="O680" s="20">
        <f>INDEX(Table3[Date_of_transaction],MATCH(Table1[[#This Row],[Account Number]],Table3[Account Number],0))</f>
        <v>44260</v>
      </c>
      <c r="P680" s="19" t="str">
        <f>INDEX(Table3[Transaction Medium],MATCH(Table1[[#This Row],[Account Number]],Table3[Account Number],0))</f>
        <v>Bank</v>
      </c>
    </row>
    <row r="681" spans="1:16" x14ac:dyDescent="0.25">
      <c r="A681" s="1" t="s">
        <v>2253</v>
      </c>
      <c r="B681" s="2">
        <v>119671646</v>
      </c>
      <c r="C681" s="2" t="s">
        <v>518</v>
      </c>
      <c r="D681" s="4">
        <v>35574.75</v>
      </c>
      <c r="E681" s="1" t="s">
        <v>1094</v>
      </c>
      <c r="F681" s="1" t="s">
        <v>199</v>
      </c>
      <c r="G681" s="1" t="s">
        <v>1964</v>
      </c>
      <c r="H681" s="1" t="s">
        <v>2254</v>
      </c>
      <c r="I681" s="1">
        <v>70553.149867200002</v>
      </c>
      <c r="J681" s="1" t="s">
        <v>2255</v>
      </c>
      <c r="L681" s="1" t="str">
        <f>VLOOKUP(Table1[[#This Row],[Customer_id]],Table4[],7,FALSE)</f>
        <v>248004,4392</v>
      </c>
      <c r="M681" s="1" t="str">
        <f>VLOOKUP(Table1[[#This Row],[Customer_id]],Table2[],4,FALSE)</f>
        <v>N1895794646</v>
      </c>
      <c r="N681" s="1" t="str">
        <f>INDEX(Table3[Transaction type],MATCH(Table1[[#This Row],[Account Number]],Table3[Account Number],0))</f>
        <v>Loan Payment</v>
      </c>
      <c r="O681" s="20">
        <f>INDEX(Table3[Date_of_transaction],MATCH(Table1[[#This Row],[Account Number]],Table3[Account Number],0))</f>
        <v>44438</v>
      </c>
      <c r="P681" s="19" t="str">
        <f>INDEX(Table3[Transaction Medium],MATCH(Table1[[#This Row],[Account Number]],Table3[Account Number],0))</f>
        <v>ACH</v>
      </c>
    </row>
    <row r="682" spans="1:16" x14ac:dyDescent="0.25">
      <c r="A682" s="1" t="s">
        <v>8469</v>
      </c>
      <c r="B682" s="2">
        <v>261596912</v>
      </c>
      <c r="C682" s="2" t="s">
        <v>335</v>
      </c>
      <c r="D682" s="4">
        <v>19869</v>
      </c>
      <c r="E682" s="1" t="s">
        <v>12</v>
      </c>
      <c r="F682" s="1" t="s">
        <v>125</v>
      </c>
      <c r="G682" s="1" t="s">
        <v>2773</v>
      </c>
      <c r="H682" s="1" t="s">
        <v>8470</v>
      </c>
      <c r="I682" s="1">
        <v>152986.9175296</v>
      </c>
      <c r="J682" s="1" t="s">
        <v>8471</v>
      </c>
      <c r="L682" s="1" t="str">
        <f>VLOOKUP(Table1[[#This Row],[Customer_id]],Table4[],7,FALSE)</f>
        <v>150110,25</v>
      </c>
      <c r="M682" s="1" t="str">
        <f>VLOOKUP(Table1[[#This Row],[Customer_id]],Table2[],4,FALSE)</f>
        <v>N948876,15</v>
      </c>
      <c r="N682" s="1" t="str">
        <f>INDEX(Table3[Transaction type],MATCH(Table1[[#This Row],[Account Number]],Table3[Account Number],0))</f>
        <v>Loan Payment</v>
      </c>
      <c r="O682" s="20">
        <f>INDEX(Table3[Date_of_transaction],MATCH(Table1[[#This Row],[Account Number]],Table3[Account Number],0))</f>
        <v>44345</v>
      </c>
      <c r="P682" s="19" t="str">
        <f>INDEX(Table3[Transaction Medium],MATCH(Table1[[#This Row],[Account Number]],Table3[Account Number],0))</f>
        <v>Mobile</v>
      </c>
    </row>
    <row r="683" spans="1:16" x14ac:dyDescent="0.25">
      <c r="A683" s="1" t="s">
        <v>2821</v>
      </c>
      <c r="B683" s="2">
        <v>496015471</v>
      </c>
      <c r="C683" s="2" t="s">
        <v>124</v>
      </c>
      <c r="D683" s="4">
        <v>14025</v>
      </c>
      <c r="E683" s="1" t="s">
        <v>1094</v>
      </c>
      <c r="F683" s="1" t="s">
        <v>2278</v>
      </c>
      <c r="G683" s="1" t="s">
        <v>2773</v>
      </c>
      <c r="H683" s="1" t="s">
        <v>2822</v>
      </c>
      <c r="I683" s="1">
        <v>719976.08336519997</v>
      </c>
      <c r="J683" s="1" t="s">
        <v>2823</v>
      </c>
      <c r="L683" s="1" t="str">
        <f>VLOOKUP(Table1[[#This Row],[Customer_id]],Table4[],7,FALSE)</f>
        <v>328107,3156</v>
      </c>
      <c r="M683" s="1" t="str">
        <f>VLOOKUP(Table1[[#This Row],[Customer_id]],Table2[],4,FALSE)</f>
        <v>N863241705</v>
      </c>
      <c r="N683" s="1" t="str">
        <f>INDEX(Table3[Transaction type],MATCH(Table1[[#This Row],[Account Number]],Table3[Account Number],0))</f>
        <v>Loan Payment</v>
      </c>
      <c r="O683" s="20">
        <f>INDEX(Table3[Date_of_transaction],MATCH(Table1[[#This Row],[Account Number]],Table3[Account Number],0))</f>
        <v>44420</v>
      </c>
      <c r="P683" s="19" t="str">
        <f>INDEX(Table3[Transaction Medium],MATCH(Table1[[#This Row],[Account Number]],Table3[Account Number],0))</f>
        <v>Mobile</v>
      </c>
    </row>
    <row r="684" spans="1:16" x14ac:dyDescent="0.25">
      <c r="A684" s="1" t="s">
        <v>3255</v>
      </c>
      <c r="B684" s="2">
        <v>206071219</v>
      </c>
      <c r="C684" s="2" t="s">
        <v>77</v>
      </c>
      <c r="D684" s="4">
        <v>23521.5</v>
      </c>
      <c r="E684" s="1" t="s">
        <v>1094</v>
      </c>
      <c r="F684" s="1" t="s">
        <v>1308</v>
      </c>
      <c r="G684" s="1" t="s">
        <v>3058</v>
      </c>
      <c r="H684" s="1" t="s">
        <v>3256</v>
      </c>
      <c r="I684" s="1">
        <v>172530.63877896001</v>
      </c>
      <c r="J684" s="1" t="s">
        <v>3257</v>
      </c>
      <c r="L684" s="1" t="str">
        <f>VLOOKUP(Table1[[#This Row],[Customer_id]],Table4[],7,FALSE)</f>
        <v>114076,48</v>
      </c>
      <c r="M684" s="1" t="str">
        <f>VLOOKUP(Table1[[#This Row],[Customer_id]],Table2[],4,FALSE)</f>
        <v>N150301,08</v>
      </c>
      <c r="N684" s="1" t="str">
        <f>INDEX(Table3[Transaction type],MATCH(Table1[[#This Row],[Account Number]],Table3[Account Number],0))</f>
        <v>Loan Payment</v>
      </c>
      <c r="O684" s="20">
        <f>INDEX(Table3[Date_of_transaction],MATCH(Table1[[#This Row],[Account Number]],Table3[Account Number],0))</f>
        <v>44259</v>
      </c>
      <c r="P684" s="19" t="str">
        <f>INDEX(Table3[Transaction Medium],MATCH(Table1[[#This Row],[Account Number]],Table3[Account Number],0))</f>
        <v>ACH</v>
      </c>
    </row>
    <row r="685" spans="1:16" x14ac:dyDescent="0.25">
      <c r="A685" s="1" t="s">
        <v>3273</v>
      </c>
      <c r="B685" s="2">
        <v>247505720</v>
      </c>
      <c r="C685" s="2" t="s">
        <v>221</v>
      </c>
      <c r="D685" s="4">
        <v>33748.5</v>
      </c>
      <c r="E685" s="1" t="s">
        <v>1094</v>
      </c>
      <c r="F685" s="1" t="s">
        <v>523</v>
      </c>
      <c r="G685" s="1" t="s">
        <v>3058</v>
      </c>
      <c r="H685" s="1" t="s">
        <v>3274</v>
      </c>
      <c r="I685" s="1">
        <v>712403.72821079998</v>
      </c>
      <c r="J685" s="1" t="s">
        <v>3275</v>
      </c>
      <c r="L685" s="1" t="str">
        <f>VLOOKUP(Table1[[#This Row],[Customer_id]],Table4[],7,FALSE)</f>
        <v>337917,67</v>
      </c>
      <c r="M685" s="1" t="e">
        <f>VLOOKUP(Table1[[#This Row],[Customer_id]],Table2[],4,FALSE)</f>
        <v>#N/A</v>
      </c>
      <c r="N685" s="1" t="str">
        <f>INDEX(Table3[Transaction type],MATCH(Table1[[#This Row],[Account Number]],Table3[Account Number],0))</f>
        <v>Money Deposit</v>
      </c>
      <c r="O685" s="20">
        <f>INDEX(Table3[Date_of_transaction],MATCH(Table1[[#This Row],[Account Number]],Table3[Account Number],0))</f>
        <v>44572</v>
      </c>
      <c r="P685" s="19" t="str">
        <f>INDEX(Table3[Transaction Medium],MATCH(Table1[[#This Row],[Account Number]],Table3[Account Number],0))</f>
        <v>ATM</v>
      </c>
    </row>
    <row r="686" spans="1:16" x14ac:dyDescent="0.25">
      <c r="A686" s="1" t="s">
        <v>3195</v>
      </c>
      <c r="B686" s="2">
        <v>940671188</v>
      </c>
      <c r="C686" s="2" t="s">
        <v>124</v>
      </c>
      <c r="D686" s="4">
        <v>14025</v>
      </c>
      <c r="E686" s="1" t="s">
        <v>1094</v>
      </c>
      <c r="F686" s="1" t="s">
        <v>246</v>
      </c>
      <c r="G686" s="1" t="s">
        <v>3058</v>
      </c>
      <c r="H686" s="1" t="s">
        <v>3196</v>
      </c>
      <c r="I686" s="1">
        <v>25501.75992</v>
      </c>
      <c r="J686" s="1" t="s">
        <v>3197</v>
      </c>
      <c r="L686" s="1" t="str">
        <f>VLOOKUP(Table1[[#This Row],[Customer_id]],Table4[],7,FALSE)</f>
        <v>124277,7536</v>
      </c>
      <c r="M686" s="1" t="e">
        <f>VLOOKUP(Table1[[#This Row],[Customer_id]],Table2[],4,FALSE)</f>
        <v>#N/A</v>
      </c>
      <c r="N686" s="1" t="str">
        <f>INDEX(Table3[Transaction type],MATCH(Table1[[#This Row],[Account Number]],Table3[Account Number],0))</f>
        <v>Cash Withdrawal</v>
      </c>
      <c r="O686" s="20">
        <f>INDEX(Table3[Date_of_transaction],MATCH(Table1[[#This Row],[Account Number]],Table3[Account Number],0))</f>
        <v>44429</v>
      </c>
      <c r="P686" s="19" t="str">
        <f>INDEX(Table3[Transaction Medium],MATCH(Table1[[#This Row],[Account Number]],Table3[Account Number],0))</f>
        <v>ATM</v>
      </c>
    </row>
    <row r="687" spans="1:16" x14ac:dyDescent="0.25">
      <c r="A687" s="1" t="s">
        <v>1730</v>
      </c>
      <c r="B687" s="2">
        <v>214670045</v>
      </c>
      <c r="C687" s="2" t="s">
        <v>180</v>
      </c>
      <c r="D687" s="4">
        <v>35940</v>
      </c>
      <c r="E687" s="1" t="s">
        <v>1094</v>
      </c>
      <c r="F687" s="1" t="s">
        <v>1400</v>
      </c>
      <c r="G687" s="1" t="s">
        <v>14</v>
      </c>
      <c r="H687" s="1" t="s">
        <v>1731</v>
      </c>
      <c r="I687" s="1">
        <v>243793.36263240001</v>
      </c>
      <c r="J687" s="1" t="s">
        <v>1732</v>
      </c>
      <c r="L687" s="1" t="str">
        <f>VLOOKUP(Table1[[#This Row],[Customer_id]],Table4[],7,FALSE)</f>
        <v>308261,5296</v>
      </c>
      <c r="M687" s="1" t="e">
        <f>VLOOKUP(Table1[[#This Row],[Customer_id]],Table2[],4,FALSE)</f>
        <v>#N/A</v>
      </c>
      <c r="N687" s="1" t="str">
        <f>INDEX(Table3[Transaction type],MATCH(Table1[[#This Row],[Account Number]],Table3[Account Number],0))</f>
        <v>Online Payment</v>
      </c>
      <c r="O687" s="20">
        <f>INDEX(Table3[Date_of_transaction],MATCH(Table1[[#This Row],[Account Number]],Table3[Account Number],0))</f>
        <v>44523</v>
      </c>
      <c r="P687" s="19" t="str">
        <f>INDEX(Table3[Transaction Medium],MATCH(Table1[[#This Row],[Account Number]],Table3[Account Number],0))</f>
        <v>Mobile</v>
      </c>
    </row>
    <row r="688" spans="1:16" x14ac:dyDescent="0.25">
      <c r="A688" s="1" t="s">
        <v>3962</v>
      </c>
      <c r="B688" s="2">
        <v>355683346</v>
      </c>
      <c r="C688" s="2" t="s">
        <v>28</v>
      </c>
      <c r="D688" s="4">
        <v>32652.75</v>
      </c>
      <c r="E688" s="1" t="s">
        <v>1094</v>
      </c>
      <c r="F688" s="1" t="s">
        <v>763</v>
      </c>
      <c r="G688" s="1" t="s">
        <v>3820</v>
      </c>
      <c r="H688" s="1" t="s">
        <v>3963</v>
      </c>
      <c r="I688" s="1">
        <v>90704.562923520003</v>
      </c>
      <c r="J688" s="1" t="s">
        <v>3964</v>
      </c>
      <c r="L688" s="1" t="str">
        <f>VLOOKUP(Table1[[#This Row],[Customer_id]],Table4[],7,FALSE)</f>
        <v>80157,3696</v>
      </c>
      <c r="M688" s="1" t="e">
        <f>VLOOKUP(Table1[[#This Row],[Customer_id]],Table2[],4,FALSE)</f>
        <v>#N/A</v>
      </c>
      <c r="N688" s="1" t="str">
        <f>INDEX(Table3[Transaction type],MATCH(Table1[[#This Row],[Account Number]],Table3[Account Number],0))</f>
        <v>Online Payment</v>
      </c>
      <c r="O688" s="20">
        <f>INDEX(Table3[Date_of_transaction],MATCH(Table1[[#This Row],[Account Number]],Table3[Account Number],0))</f>
        <v>44579</v>
      </c>
      <c r="P688" s="19" t="str">
        <f>INDEX(Table3[Transaction Medium],MATCH(Table1[[#This Row],[Account Number]],Table3[Account Number],0))</f>
        <v>Mobile</v>
      </c>
    </row>
    <row r="689" spans="1:16" x14ac:dyDescent="0.25">
      <c r="A689" s="1" t="s">
        <v>17</v>
      </c>
      <c r="B689" s="2">
        <v>131217921</v>
      </c>
      <c r="C689" s="2" t="s">
        <v>18</v>
      </c>
      <c r="D689" s="4">
        <v>33018</v>
      </c>
      <c r="E689" s="1" t="s">
        <v>12</v>
      </c>
      <c r="F689" s="1" t="s">
        <v>19</v>
      </c>
      <c r="G689" s="1" t="s">
        <v>14</v>
      </c>
      <c r="H689" s="1" t="s">
        <v>20</v>
      </c>
      <c r="I689" s="1">
        <v>206014.03092396</v>
      </c>
      <c r="J689" s="1" t="s">
        <v>21</v>
      </c>
      <c r="L689" s="1" t="str">
        <f>VLOOKUP(Table1[[#This Row],[Customer_id]],Table4[],7,FALSE)</f>
        <v>58989,6957</v>
      </c>
      <c r="M689" s="1" t="e">
        <f>VLOOKUP(Table1[[#This Row],[Customer_id]],Table2[],4,FALSE)</f>
        <v>#N/A</v>
      </c>
      <c r="N689" s="1" t="str">
        <f>INDEX(Table3[Transaction type],MATCH(Table1[[#This Row],[Account Number]],Table3[Account Number],0))</f>
        <v>Money Deposit</v>
      </c>
      <c r="O689" s="20">
        <f>INDEX(Table3[Date_of_transaction],MATCH(Table1[[#This Row],[Account Number]],Table3[Account Number],0))</f>
        <v>44268</v>
      </c>
      <c r="P689" s="19" t="str">
        <f>INDEX(Table3[Transaction Medium],MATCH(Table1[[#This Row],[Account Number]],Table3[Account Number],0))</f>
        <v>Bank</v>
      </c>
    </row>
    <row r="690" spans="1:16" x14ac:dyDescent="0.25">
      <c r="A690" s="1" t="s">
        <v>4597</v>
      </c>
      <c r="B690" s="2">
        <v>773819353</v>
      </c>
      <c r="C690" s="2" t="s">
        <v>322</v>
      </c>
      <c r="D690" s="4">
        <v>26443.5</v>
      </c>
      <c r="E690" s="1" t="s">
        <v>1094</v>
      </c>
      <c r="F690" s="1" t="s">
        <v>1308</v>
      </c>
      <c r="G690" s="1" t="s">
        <v>4084</v>
      </c>
      <c r="H690" s="1" t="s">
        <v>4598</v>
      </c>
      <c r="I690" s="1">
        <v>55760.156449200003</v>
      </c>
      <c r="J690" s="1" t="s">
        <v>4599</v>
      </c>
      <c r="L690" s="1" t="str">
        <f>VLOOKUP(Table1[[#This Row],[Customer_id]],Table4[],7,FALSE)</f>
        <v>109519,6455</v>
      </c>
      <c r="M690" s="1" t="e">
        <f>VLOOKUP(Table1[[#This Row],[Customer_id]],Table2[],4,FALSE)</f>
        <v>#N/A</v>
      </c>
      <c r="N690" s="1" t="str">
        <f>INDEX(Table3[Transaction type],MATCH(Table1[[#This Row],[Account Number]],Table3[Account Number],0))</f>
        <v>Cash Withdrawal</v>
      </c>
      <c r="O690" s="20">
        <f>INDEX(Table3[Date_of_transaction],MATCH(Table1[[#This Row],[Account Number]],Table3[Account Number],0))</f>
        <v>44455</v>
      </c>
      <c r="P690" s="19" t="str">
        <f>INDEX(Table3[Transaction Medium],MATCH(Table1[[#This Row],[Account Number]],Table3[Account Number],0))</f>
        <v>Bank</v>
      </c>
    </row>
    <row r="691" spans="1:16" x14ac:dyDescent="0.25">
      <c r="A691" s="1" t="s">
        <v>936</v>
      </c>
      <c r="B691" s="2">
        <v>188972987</v>
      </c>
      <c r="C691" s="2" t="s">
        <v>357</v>
      </c>
      <c r="D691" s="4">
        <v>35209.5</v>
      </c>
      <c r="E691" s="1" t="s">
        <v>12</v>
      </c>
      <c r="F691" s="1" t="s">
        <v>274</v>
      </c>
      <c r="G691" s="1" t="s">
        <v>14</v>
      </c>
      <c r="H691" s="1" t="s">
        <v>937</v>
      </c>
      <c r="I691" s="1">
        <v>496393.01228159998</v>
      </c>
      <c r="J691" s="1" t="s">
        <v>938</v>
      </c>
      <c r="L691" s="1" t="str">
        <f>VLOOKUP(Table1[[#This Row],[Customer_id]],Table4[],7,FALSE)</f>
        <v>184005,9104</v>
      </c>
      <c r="M691" s="1" t="e">
        <f>VLOOKUP(Table1[[#This Row],[Customer_id]],Table2[],4,FALSE)</f>
        <v>#N/A</v>
      </c>
      <c r="N691" s="1" t="str">
        <f>INDEX(Table3[Transaction type],MATCH(Table1[[#This Row],[Account Number]],Table3[Account Number],0))</f>
        <v>Money Transfer</v>
      </c>
      <c r="O691" s="20">
        <f>INDEX(Table3[Date_of_transaction],MATCH(Table1[[#This Row],[Account Number]],Table3[Account Number],0))</f>
        <v>44361</v>
      </c>
      <c r="P691" s="19" t="str">
        <f>INDEX(Table3[Transaction Medium],MATCH(Table1[[#This Row],[Account Number]],Table3[Account Number],0))</f>
        <v>Mobile</v>
      </c>
    </row>
    <row r="692" spans="1:16" x14ac:dyDescent="0.25">
      <c r="A692" s="1" t="s">
        <v>7125</v>
      </c>
      <c r="B692" s="2">
        <v>303261455</v>
      </c>
      <c r="C692" s="2" t="s">
        <v>1201</v>
      </c>
      <c r="D692" s="4">
        <v>30461.25</v>
      </c>
      <c r="E692" s="1" t="s">
        <v>12</v>
      </c>
      <c r="F692" s="1" t="s">
        <v>1695</v>
      </c>
      <c r="G692" s="1" t="s">
        <v>4119</v>
      </c>
      <c r="H692" s="1" t="s">
        <v>7126</v>
      </c>
      <c r="I692" s="1">
        <v>326332.45319688</v>
      </c>
      <c r="J692" s="1" t="s">
        <v>7127</v>
      </c>
      <c r="L692" s="1" t="str">
        <f>VLOOKUP(Table1[[#This Row],[Customer_id]],Table4[],7,FALSE)</f>
        <v>59748,6105</v>
      </c>
      <c r="M692" s="1" t="e">
        <f>VLOOKUP(Table1[[#This Row],[Customer_id]],Table2[],4,FALSE)</f>
        <v>#N/A</v>
      </c>
      <c r="N692" s="1" t="str">
        <f>INDEX(Table3[Transaction type],MATCH(Table1[[#This Row],[Account Number]],Table3[Account Number],0))</f>
        <v>Money Transfer</v>
      </c>
      <c r="O692" s="20">
        <f>INDEX(Table3[Date_of_transaction],MATCH(Table1[[#This Row],[Account Number]],Table3[Account Number],0))</f>
        <v>44402</v>
      </c>
      <c r="P692" s="19" t="str">
        <f>INDEX(Table3[Transaction Medium],MATCH(Table1[[#This Row],[Account Number]],Table3[Account Number],0))</f>
        <v>ATM</v>
      </c>
    </row>
    <row r="693" spans="1:16" x14ac:dyDescent="0.25">
      <c r="A693" s="1" t="s">
        <v>2387</v>
      </c>
      <c r="B693" s="2">
        <v>523480343</v>
      </c>
      <c r="C693" s="2" t="s">
        <v>43</v>
      </c>
      <c r="D693" s="4">
        <v>36670.5</v>
      </c>
      <c r="E693" s="1" t="s">
        <v>1094</v>
      </c>
      <c r="F693" s="1" t="s">
        <v>978</v>
      </c>
      <c r="G693" s="1" t="s">
        <v>1964</v>
      </c>
      <c r="H693" s="1" t="s">
        <v>2388</v>
      </c>
      <c r="I693" s="1">
        <v>229271.79785328</v>
      </c>
      <c r="J693" s="1" t="s">
        <v>2389</v>
      </c>
      <c r="L693" s="1" t="str">
        <f>VLOOKUP(Table1[[#This Row],[Customer_id]],Table4[],7,FALSE)</f>
        <v>343198,6635</v>
      </c>
      <c r="M693" s="1" t="e">
        <f>VLOOKUP(Table1[[#This Row],[Customer_id]],Table2[],4,FALSE)</f>
        <v>#N/A</v>
      </c>
      <c r="N693" s="1" t="str">
        <f>INDEX(Table3[Transaction type],MATCH(Table1[[#This Row],[Account Number]],Table3[Account Number],0))</f>
        <v>Money Transfer</v>
      </c>
      <c r="O693" s="20">
        <f>INDEX(Table3[Date_of_transaction],MATCH(Table1[[#This Row],[Account Number]],Table3[Account Number],0))</f>
        <v>44411</v>
      </c>
      <c r="P693" s="19" t="str">
        <f>INDEX(Table3[Transaction Medium],MATCH(Table1[[#This Row],[Account Number]],Table3[Account Number],0))</f>
        <v>Internet Banking</v>
      </c>
    </row>
    <row r="694" spans="1:16" x14ac:dyDescent="0.25">
      <c r="A694" s="1" t="s">
        <v>4379</v>
      </c>
      <c r="B694" s="2">
        <v>502549195</v>
      </c>
      <c r="C694" s="2" t="s">
        <v>661</v>
      </c>
      <c r="D694" s="4">
        <v>16216.5</v>
      </c>
      <c r="E694" s="1" t="s">
        <v>1094</v>
      </c>
      <c r="F694" s="1" t="s">
        <v>610</v>
      </c>
      <c r="G694" s="1" t="s">
        <v>4058</v>
      </c>
      <c r="H694" s="1" t="s">
        <v>4380</v>
      </c>
      <c r="I694" s="1">
        <v>103907.05129056</v>
      </c>
      <c r="J694" s="1" t="s">
        <v>4381</v>
      </c>
      <c r="L694" s="1" t="str">
        <f>VLOOKUP(Table1[[#This Row],[Customer_id]],Table4[],7,FALSE)</f>
        <v>61489,89</v>
      </c>
      <c r="M694" s="1" t="e">
        <f>VLOOKUP(Table1[[#This Row],[Customer_id]],Table2[],4,FALSE)</f>
        <v>#N/A</v>
      </c>
      <c r="N694" s="1" t="str">
        <f>INDEX(Table3[Transaction type],MATCH(Table1[[#This Row],[Account Number]],Table3[Account Number],0))</f>
        <v>Money Transfer</v>
      </c>
      <c r="O694" s="20">
        <f>INDEX(Table3[Date_of_transaction],MATCH(Table1[[#This Row],[Account Number]],Table3[Account Number],0))</f>
        <v>44625</v>
      </c>
      <c r="P694" s="19" t="str">
        <f>INDEX(Table3[Transaction Medium],MATCH(Table1[[#This Row],[Account Number]],Table3[Account Number],0))</f>
        <v>Mobile</v>
      </c>
    </row>
    <row r="695" spans="1:16" x14ac:dyDescent="0.25">
      <c r="A695" s="1" t="s">
        <v>6293</v>
      </c>
      <c r="B695" s="2">
        <v>41035589</v>
      </c>
      <c r="C695" s="2" t="s">
        <v>33</v>
      </c>
      <c r="D695" s="4">
        <v>13659.75</v>
      </c>
      <c r="E695" s="1" t="s">
        <v>12</v>
      </c>
      <c r="F695" s="1" t="s">
        <v>264</v>
      </c>
      <c r="G695" s="1" t="s">
        <v>4105</v>
      </c>
      <c r="H695" s="1" t="s">
        <v>6294</v>
      </c>
      <c r="I695" s="1">
        <v>155537.99849279999</v>
      </c>
      <c r="J695" s="1" t="s">
        <v>6295</v>
      </c>
      <c r="L695" s="1" t="str">
        <f>VLOOKUP(Table1[[#This Row],[Customer_id]],Table4[],7,FALSE)</f>
        <v>47139</v>
      </c>
      <c r="M695" s="1" t="e">
        <f>VLOOKUP(Table1[[#This Row],[Customer_id]],Table2[],4,FALSE)</f>
        <v>#N/A</v>
      </c>
      <c r="N695" s="1" t="str">
        <f>INDEX(Table3[Transaction type],MATCH(Table1[[#This Row],[Account Number]],Table3[Account Number],0))</f>
        <v>Online Payment</v>
      </c>
      <c r="O695" s="20">
        <f>INDEX(Table3[Date_of_transaction],MATCH(Table1[[#This Row],[Account Number]],Table3[Account Number],0))</f>
        <v>44479</v>
      </c>
      <c r="P695" s="19" t="str">
        <f>INDEX(Table3[Transaction Medium],MATCH(Table1[[#This Row],[Account Number]],Table3[Account Number],0))</f>
        <v>Internet Banking</v>
      </c>
    </row>
    <row r="696" spans="1:16" x14ac:dyDescent="0.25">
      <c r="A696" s="1" t="s">
        <v>4020</v>
      </c>
      <c r="B696" s="2">
        <v>97106568</v>
      </c>
      <c r="C696" s="2" t="s">
        <v>606</v>
      </c>
      <c r="D696" s="4">
        <v>23886.75</v>
      </c>
      <c r="E696" s="1" t="s">
        <v>1094</v>
      </c>
      <c r="F696" s="1" t="s">
        <v>318</v>
      </c>
      <c r="G696" s="1" t="s">
        <v>3820</v>
      </c>
      <c r="H696" s="1" t="s">
        <v>4021</v>
      </c>
      <c r="I696" s="1">
        <v>297538.12870424998</v>
      </c>
      <c r="J696" s="1" t="s">
        <v>4022</v>
      </c>
      <c r="L696" s="1" t="str">
        <f>VLOOKUP(Table1[[#This Row],[Customer_id]],Table4[],7,FALSE)</f>
        <v>157446,1749</v>
      </c>
      <c r="M696" s="1" t="e">
        <f>VLOOKUP(Table1[[#This Row],[Customer_id]],Table2[],4,FALSE)</f>
        <v>#N/A</v>
      </c>
      <c r="N696" s="1" t="str">
        <f>INDEX(Table3[Transaction type],MATCH(Table1[[#This Row],[Account Number]],Table3[Account Number],0))</f>
        <v>Money Deposit</v>
      </c>
      <c r="O696" s="20">
        <f>INDEX(Table3[Date_of_transaction],MATCH(Table1[[#This Row],[Account Number]],Table3[Account Number],0))</f>
        <v>44328</v>
      </c>
      <c r="P696" s="19" t="str">
        <f>INDEX(Table3[Transaction Medium],MATCH(Table1[[#This Row],[Account Number]],Table3[Account Number],0))</f>
        <v>Bank</v>
      </c>
    </row>
    <row r="697" spans="1:16" x14ac:dyDescent="0.25">
      <c r="A697" s="1" t="s">
        <v>2271</v>
      </c>
      <c r="B697" s="2">
        <v>600474664</v>
      </c>
      <c r="C697" s="2" t="s">
        <v>134</v>
      </c>
      <c r="D697" s="4">
        <v>37401</v>
      </c>
      <c r="E697" s="1" t="s">
        <v>1094</v>
      </c>
      <c r="F697" s="1" t="s">
        <v>794</v>
      </c>
      <c r="G697" s="1" t="s">
        <v>1964</v>
      </c>
      <c r="H697" s="1" t="s">
        <v>2272</v>
      </c>
      <c r="I697" s="1">
        <v>61257.822525000003</v>
      </c>
      <c r="J697" s="1" t="s">
        <v>2273</v>
      </c>
      <c r="L697" s="1" t="str">
        <f>VLOOKUP(Table1[[#This Row],[Customer_id]],Table4[],7,FALSE)</f>
        <v>291034,5069</v>
      </c>
      <c r="M697" s="1" t="e">
        <f>VLOOKUP(Table1[[#This Row],[Customer_id]],Table2[],4,FALSE)</f>
        <v>#N/A</v>
      </c>
      <c r="N697" s="1" t="str">
        <f>INDEX(Table3[Transaction type],MATCH(Table1[[#This Row],[Account Number]],Table3[Account Number],0))</f>
        <v>Money Transfer</v>
      </c>
      <c r="O697" s="20">
        <f>INDEX(Table3[Date_of_transaction],MATCH(Table1[[#This Row],[Account Number]],Table3[Account Number],0))</f>
        <v>44198</v>
      </c>
      <c r="P697" s="19" t="str">
        <f>INDEX(Table3[Transaction Medium],MATCH(Table1[[#This Row],[Account Number]],Table3[Account Number],0))</f>
        <v>Mobile</v>
      </c>
    </row>
    <row r="698" spans="1:16" x14ac:dyDescent="0.25">
      <c r="A698" s="1" t="s">
        <v>5103</v>
      </c>
      <c r="B698" s="2">
        <v>991907150</v>
      </c>
      <c r="C698" s="2" t="s">
        <v>240</v>
      </c>
      <c r="D698" s="4">
        <v>22060.5</v>
      </c>
      <c r="E698" s="1" t="s">
        <v>1094</v>
      </c>
      <c r="F698" s="1" t="s">
        <v>370</v>
      </c>
      <c r="G698" s="1" t="s">
        <v>4099</v>
      </c>
      <c r="H698" s="1" t="s">
        <v>5104</v>
      </c>
      <c r="I698" s="1">
        <v>174618.52260552</v>
      </c>
      <c r="J698" s="1" t="s">
        <v>5105</v>
      </c>
      <c r="L698" s="1" t="str">
        <f>VLOOKUP(Table1[[#This Row],[Customer_id]],Table4[],7,FALSE)</f>
        <v>174099,3408</v>
      </c>
      <c r="M698" s="1" t="e">
        <f>VLOOKUP(Table1[[#This Row],[Customer_id]],Table2[],4,FALSE)</f>
        <v>#N/A</v>
      </c>
      <c r="N698" s="1" t="str">
        <f>INDEX(Table3[Transaction type],MATCH(Table1[[#This Row],[Account Number]],Table3[Account Number],0))</f>
        <v>Online Payment</v>
      </c>
      <c r="O698" s="20">
        <f>INDEX(Table3[Date_of_transaction],MATCH(Table1[[#This Row],[Account Number]],Table3[Account Number],0))</f>
        <v>44339</v>
      </c>
      <c r="P698" s="19" t="str">
        <f>INDEX(Table3[Transaction Medium],MATCH(Table1[[#This Row],[Account Number]],Table3[Account Number],0))</f>
        <v>Card</v>
      </c>
    </row>
    <row r="699" spans="1:16" x14ac:dyDescent="0.25">
      <c r="A699" s="1" t="s">
        <v>1248</v>
      </c>
      <c r="B699" s="2">
        <v>204639853</v>
      </c>
      <c r="C699" s="2" t="s">
        <v>67</v>
      </c>
      <c r="D699" s="4">
        <v>23156.25</v>
      </c>
      <c r="E699" s="1" t="s">
        <v>1094</v>
      </c>
      <c r="F699" s="1" t="s">
        <v>231</v>
      </c>
      <c r="G699" s="1" t="s">
        <v>14</v>
      </c>
      <c r="H699" s="1" t="s">
        <v>1249</v>
      </c>
      <c r="I699" s="1"/>
      <c r="J699" s="1" t="s">
        <v>1250</v>
      </c>
      <c r="L699" s="1" t="str">
        <f>VLOOKUP(Table1[[#This Row],[Customer_id]],Table4[],7,FALSE)</f>
        <v>207638,8125</v>
      </c>
      <c r="M699" s="1" t="e">
        <f>VLOOKUP(Table1[[#This Row],[Customer_id]],Table2[],4,FALSE)</f>
        <v>#N/A</v>
      </c>
      <c r="N699" s="1" t="str">
        <f>INDEX(Table3[Transaction type],MATCH(Table1[[#This Row],[Account Number]],Table3[Account Number],0))</f>
        <v>Money Deposit</v>
      </c>
      <c r="O699" s="20">
        <f>INDEX(Table3[Date_of_transaction],MATCH(Table1[[#This Row],[Account Number]],Table3[Account Number],0))</f>
        <v>44585</v>
      </c>
      <c r="P699" s="19" t="str">
        <f>INDEX(Table3[Transaction Medium],MATCH(Table1[[#This Row],[Account Number]],Table3[Account Number],0))</f>
        <v>Bank</v>
      </c>
    </row>
    <row r="700" spans="1:16" x14ac:dyDescent="0.25">
      <c r="A700" s="1" t="s">
        <v>7599</v>
      </c>
      <c r="B700" s="2">
        <v>437676621</v>
      </c>
      <c r="C700" s="2" t="s">
        <v>268</v>
      </c>
      <c r="D700" s="4">
        <v>17677.5</v>
      </c>
      <c r="E700" s="1" t="s">
        <v>12</v>
      </c>
      <c r="F700" s="1" t="s">
        <v>1308</v>
      </c>
      <c r="G700" s="1" t="s">
        <v>4220</v>
      </c>
      <c r="H700" s="1" t="s">
        <v>7600</v>
      </c>
      <c r="I700" s="1">
        <v>696177.84600000002</v>
      </c>
      <c r="J700" s="1" t="s">
        <v>7601</v>
      </c>
      <c r="L700" s="1" t="str">
        <f>VLOOKUP(Table1[[#This Row],[Customer_id]],Table4[],7,FALSE)</f>
        <v>431338,32</v>
      </c>
      <c r="M700" s="1" t="e">
        <f>VLOOKUP(Table1[[#This Row],[Customer_id]],Table2[],4,FALSE)</f>
        <v>#N/A</v>
      </c>
      <c r="N700" s="1" t="str">
        <f>INDEX(Table3[Transaction type],MATCH(Table1[[#This Row],[Account Number]],Table3[Account Number],0))</f>
        <v>Money Transfer</v>
      </c>
      <c r="O700" s="20">
        <f>INDEX(Table3[Date_of_transaction],MATCH(Table1[[#This Row],[Account Number]],Table3[Account Number],0))</f>
        <v>44608</v>
      </c>
      <c r="P700" s="19" t="str">
        <f>INDEX(Table3[Transaction Medium],MATCH(Table1[[#This Row],[Account Number]],Table3[Account Number],0))</f>
        <v>Internet Banking</v>
      </c>
    </row>
    <row r="701" spans="1:16" x14ac:dyDescent="0.25">
      <c r="A701" s="1" t="s">
        <v>6015</v>
      </c>
      <c r="B701" s="2">
        <v>967386430</v>
      </c>
      <c r="C701" s="2" t="s">
        <v>403</v>
      </c>
      <c r="D701" s="4">
        <v>31922.25</v>
      </c>
      <c r="E701" s="1" t="s">
        <v>12</v>
      </c>
      <c r="F701" s="1" t="s">
        <v>385</v>
      </c>
      <c r="G701" s="1" t="s">
        <v>4066</v>
      </c>
      <c r="H701" s="1" t="s">
        <v>6016</v>
      </c>
      <c r="I701" s="1">
        <v>13814.771358079999</v>
      </c>
      <c r="J701" s="1" t="s">
        <v>6017</v>
      </c>
      <c r="L701" s="1" t="str">
        <f>VLOOKUP(Table1[[#This Row],[Customer_id]],Table4[],7,FALSE)</f>
        <v>59368,365</v>
      </c>
      <c r="M701" s="1" t="e">
        <f>VLOOKUP(Table1[[#This Row],[Customer_id]],Table2[],4,FALSE)</f>
        <v>#N/A</v>
      </c>
      <c r="N701" s="1" t="str">
        <f>INDEX(Table3[Transaction type],MATCH(Table1[[#This Row],[Account Number]],Table3[Account Number],0))</f>
        <v>Money Transfer</v>
      </c>
      <c r="O701" s="20">
        <f>INDEX(Table3[Date_of_transaction],MATCH(Table1[[#This Row],[Account Number]],Table3[Account Number],0))</f>
        <v>44369</v>
      </c>
      <c r="P701" s="19" t="str">
        <f>INDEX(Table3[Transaction Medium],MATCH(Table1[[#This Row],[Account Number]],Table3[Account Number],0))</f>
        <v>Internet Banking</v>
      </c>
    </row>
    <row r="702" spans="1:16" x14ac:dyDescent="0.25">
      <c r="A702" s="1" t="s">
        <v>347</v>
      </c>
      <c r="B702" s="2">
        <v>854150558</v>
      </c>
      <c r="C702" s="2" t="s">
        <v>348</v>
      </c>
      <c r="D702" s="4">
        <v>28635</v>
      </c>
      <c r="E702" s="1" t="s">
        <v>12</v>
      </c>
      <c r="F702" s="1" t="s">
        <v>349</v>
      </c>
      <c r="G702" s="1" t="s">
        <v>14</v>
      </c>
      <c r="H702" s="1" t="s">
        <v>350</v>
      </c>
      <c r="I702" s="1">
        <v>93195.608103000006</v>
      </c>
      <c r="J702" s="1" t="s">
        <v>351</v>
      </c>
      <c r="L702" s="1" t="str">
        <f>VLOOKUP(Table1[[#This Row],[Customer_id]],Table4[],7,FALSE)</f>
        <v>111407,9928</v>
      </c>
      <c r="M702" s="1" t="e">
        <f>VLOOKUP(Table1[[#This Row],[Customer_id]],Table2[],4,FALSE)</f>
        <v>#N/A</v>
      </c>
      <c r="N702" s="1" t="str">
        <f>INDEX(Table3[Transaction type],MATCH(Table1[[#This Row],[Account Number]],Table3[Account Number],0))</f>
        <v>Money Transfer</v>
      </c>
      <c r="O702" s="20">
        <f>INDEX(Table3[Date_of_transaction],MATCH(Table1[[#This Row],[Account Number]],Table3[Account Number],0))</f>
        <v>44295</v>
      </c>
      <c r="P702" s="19" t="str">
        <f>INDEX(Table3[Transaction Medium],MATCH(Table1[[#This Row],[Account Number]],Table3[Account Number],0))</f>
        <v>Mobile</v>
      </c>
    </row>
    <row r="703" spans="1:16" x14ac:dyDescent="0.25">
      <c r="A703" s="1" t="s">
        <v>7014</v>
      </c>
      <c r="B703" s="2">
        <v>65374783</v>
      </c>
      <c r="C703" s="2" t="s">
        <v>389</v>
      </c>
      <c r="D703" s="4">
        <v>29365.5</v>
      </c>
      <c r="E703" s="1" t="s">
        <v>12</v>
      </c>
      <c r="F703" s="1" t="s">
        <v>475</v>
      </c>
      <c r="G703" s="1" t="s">
        <v>4062</v>
      </c>
      <c r="H703" s="1" t="s">
        <v>7015</v>
      </c>
      <c r="I703" s="1">
        <v>26353.131411599999</v>
      </c>
      <c r="J703" s="1" t="s">
        <v>7016</v>
      </c>
      <c r="L703" s="1" t="str">
        <f>VLOOKUP(Table1[[#This Row],[Customer_id]],Table4[],7,FALSE)</f>
        <v>102662,3125</v>
      </c>
      <c r="M703" s="1" t="e">
        <f>VLOOKUP(Table1[[#This Row],[Customer_id]],Table2[],4,FALSE)</f>
        <v>#N/A</v>
      </c>
      <c r="N703" s="1" t="str">
        <f>INDEX(Table3[Transaction type],MATCH(Table1[[#This Row],[Account Number]],Table3[Account Number],0))</f>
        <v>Money Transfer</v>
      </c>
      <c r="O703" s="20">
        <f>INDEX(Table3[Date_of_transaction],MATCH(Table1[[#This Row],[Account Number]],Table3[Account Number],0))</f>
        <v>44579</v>
      </c>
      <c r="P703" s="19" t="str">
        <f>INDEX(Table3[Transaction Medium],MATCH(Table1[[#This Row],[Account Number]],Table3[Account Number],0))</f>
        <v>Internet Banking</v>
      </c>
    </row>
    <row r="704" spans="1:16" x14ac:dyDescent="0.25">
      <c r="A704" s="1" t="s">
        <v>4268</v>
      </c>
      <c r="B704" s="2">
        <v>329702636</v>
      </c>
      <c r="C704" s="2" t="s">
        <v>101</v>
      </c>
      <c r="D704" s="4">
        <v>19138.5</v>
      </c>
      <c r="E704" s="1" t="s">
        <v>1094</v>
      </c>
      <c r="F704" s="1" t="s">
        <v>1721</v>
      </c>
      <c r="G704" s="1" t="s">
        <v>4084</v>
      </c>
      <c r="H704" s="1" t="s">
        <v>4269</v>
      </c>
      <c r="I704" s="1">
        <v>837675.34657664003</v>
      </c>
      <c r="J704" s="1" t="s">
        <v>4270</v>
      </c>
      <c r="L704" s="1" t="str">
        <f>VLOOKUP(Table1[[#This Row],[Customer_id]],Table4[],7,FALSE)</f>
        <v>64687,8976</v>
      </c>
      <c r="M704" s="1" t="e">
        <f>VLOOKUP(Table1[[#This Row],[Customer_id]],Table2[],4,FALSE)</f>
        <v>#N/A</v>
      </c>
      <c r="N704" s="1" t="str">
        <f>INDEX(Table3[Transaction type],MATCH(Table1[[#This Row],[Account Number]],Table3[Account Number],0))</f>
        <v>Cash Withdrawal</v>
      </c>
      <c r="O704" s="20">
        <f>INDEX(Table3[Date_of_transaction],MATCH(Table1[[#This Row],[Account Number]],Table3[Account Number],0))</f>
        <v>44575</v>
      </c>
      <c r="P704" s="19" t="str">
        <f>INDEX(Table3[Transaction Medium],MATCH(Table1[[#This Row],[Account Number]],Table3[Account Number],0))</f>
        <v>Bank</v>
      </c>
    </row>
    <row r="705" spans="1:16" x14ac:dyDescent="0.25">
      <c r="A705" s="1" t="s">
        <v>8167</v>
      </c>
      <c r="B705" s="2">
        <v>187814829</v>
      </c>
      <c r="C705" s="2" t="s">
        <v>143</v>
      </c>
      <c r="D705" s="4">
        <v>34479</v>
      </c>
      <c r="E705" s="1" t="s">
        <v>12</v>
      </c>
      <c r="F705" s="1" t="s">
        <v>682</v>
      </c>
      <c r="G705" s="1" t="s">
        <v>3331</v>
      </c>
      <c r="H705" s="1" t="s">
        <v>8168</v>
      </c>
      <c r="I705" s="1">
        <v>205332.50073599999</v>
      </c>
      <c r="J705" s="1" t="s">
        <v>8169</v>
      </c>
      <c r="L705" s="1" t="str">
        <f>VLOOKUP(Table1[[#This Row],[Customer_id]],Table4[],7,FALSE)</f>
        <v>333378,5952</v>
      </c>
      <c r="M705" s="1" t="e">
        <f>VLOOKUP(Table1[[#This Row],[Customer_id]],Table2[],4,FALSE)</f>
        <v>#N/A</v>
      </c>
      <c r="N705" s="1" t="str">
        <f>INDEX(Table3[Transaction type],MATCH(Table1[[#This Row],[Account Number]],Table3[Account Number],0))</f>
        <v>Online Payment</v>
      </c>
      <c r="O705" s="20">
        <f>INDEX(Table3[Date_of_transaction],MATCH(Table1[[#This Row],[Account Number]],Table3[Account Number],0))</f>
        <v>44314</v>
      </c>
      <c r="P705" s="19" t="str">
        <f>INDEX(Table3[Transaction Medium],MATCH(Table1[[#This Row],[Account Number]],Table3[Account Number],0))</f>
        <v>Internet Banking</v>
      </c>
    </row>
    <row r="706" spans="1:16" x14ac:dyDescent="0.25">
      <c r="A706" s="1" t="s">
        <v>4515</v>
      </c>
      <c r="B706" s="2">
        <v>465790024</v>
      </c>
      <c r="C706" s="2" t="s">
        <v>57</v>
      </c>
      <c r="D706" s="4">
        <v>34113.75</v>
      </c>
      <c r="E706" s="1" t="s">
        <v>1094</v>
      </c>
      <c r="F706" s="1" t="s">
        <v>993</v>
      </c>
      <c r="G706" s="1" t="s">
        <v>4088</v>
      </c>
      <c r="H706" s="1" t="s">
        <v>4516</v>
      </c>
      <c r="I706" s="1">
        <v>122324.98218444</v>
      </c>
      <c r="J706" s="1" t="s">
        <v>4517</v>
      </c>
      <c r="L706" s="1" t="str">
        <f>VLOOKUP(Table1[[#This Row],[Customer_id]],Table4[],7,FALSE)</f>
        <v>37149,84</v>
      </c>
      <c r="M706" s="1" t="e">
        <f>VLOOKUP(Table1[[#This Row],[Customer_id]],Table2[],4,FALSE)</f>
        <v>#N/A</v>
      </c>
      <c r="N706" s="1" t="str">
        <f>INDEX(Table3[Transaction type],MATCH(Table1[[#This Row],[Account Number]],Table3[Account Number],0))</f>
        <v>Money Transfer</v>
      </c>
      <c r="O706" s="20">
        <f>INDEX(Table3[Date_of_transaction],MATCH(Table1[[#This Row],[Account Number]],Table3[Account Number],0))</f>
        <v>44607</v>
      </c>
      <c r="P706" s="19" t="str">
        <f>INDEX(Table3[Transaction Medium],MATCH(Table1[[#This Row],[Account Number]],Table3[Account Number],0))</f>
        <v>Mobile</v>
      </c>
    </row>
    <row r="707" spans="1:16" x14ac:dyDescent="0.25">
      <c r="A707" s="1" t="s">
        <v>7927</v>
      </c>
      <c r="B707" s="2">
        <v>110966953</v>
      </c>
      <c r="C707" s="2" t="s">
        <v>309</v>
      </c>
      <c r="D707" s="4">
        <v>27904.5</v>
      </c>
      <c r="E707" s="1" t="s">
        <v>12</v>
      </c>
      <c r="F707" s="1" t="s">
        <v>264</v>
      </c>
      <c r="G707" s="1" t="s">
        <v>3583</v>
      </c>
      <c r="H707" s="1" t="s">
        <v>7928</v>
      </c>
      <c r="I707" s="1">
        <v>166560.2947008</v>
      </c>
      <c r="J707" s="1" t="s">
        <v>7929</v>
      </c>
      <c r="L707" s="1" t="str">
        <f>VLOOKUP(Table1[[#This Row],[Customer_id]],Table4[],7,FALSE)</f>
        <v>169831,1316</v>
      </c>
      <c r="M707" s="1" t="e">
        <f>VLOOKUP(Table1[[#This Row],[Customer_id]],Table2[],4,FALSE)</f>
        <v>#N/A</v>
      </c>
      <c r="N707" s="1" t="str">
        <f>INDEX(Table3[Transaction type],MATCH(Table1[[#This Row],[Account Number]],Table3[Account Number],0))</f>
        <v>Money Deposit</v>
      </c>
      <c r="O707" s="20">
        <f>INDEX(Table3[Date_of_transaction],MATCH(Table1[[#This Row],[Account Number]],Table3[Account Number],0))</f>
        <v>44402</v>
      </c>
      <c r="P707" s="19" t="str">
        <f>INDEX(Table3[Transaction Medium],MATCH(Table1[[#This Row],[Account Number]],Table3[Account Number],0))</f>
        <v>Bank</v>
      </c>
    </row>
    <row r="708" spans="1:16" x14ac:dyDescent="0.25">
      <c r="A708" s="1" t="s">
        <v>7977</v>
      </c>
      <c r="B708" s="2">
        <v>641162583</v>
      </c>
      <c r="C708" s="2" t="s">
        <v>862</v>
      </c>
      <c r="D708" s="4">
        <v>24617.25</v>
      </c>
      <c r="E708" s="1" t="s">
        <v>12</v>
      </c>
      <c r="F708" s="1" t="s">
        <v>1450</v>
      </c>
      <c r="G708" s="1" t="s">
        <v>3583</v>
      </c>
      <c r="H708" s="1" t="s">
        <v>7978</v>
      </c>
      <c r="I708" s="1">
        <v>475821.47244719998</v>
      </c>
      <c r="J708" s="1" t="s">
        <v>7979</v>
      </c>
      <c r="L708" s="1" t="str">
        <f>VLOOKUP(Table1[[#This Row],[Customer_id]],Table4[],7,FALSE)</f>
        <v>247618,1232</v>
      </c>
      <c r="M708" s="1" t="e">
        <f>VLOOKUP(Table1[[#This Row],[Customer_id]],Table2[],4,FALSE)</f>
        <v>#N/A</v>
      </c>
      <c r="N708" s="1" t="str">
        <f>INDEX(Table3[Transaction type],MATCH(Table1[[#This Row],[Account Number]],Table3[Account Number],0))</f>
        <v>Money Deposit</v>
      </c>
      <c r="O708" s="20">
        <f>INDEX(Table3[Date_of_transaction],MATCH(Table1[[#This Row],[Account Number]],Table3[Account Number],0))</f>
        <v>44505</v>
      </c>
      <c r="P708" s="19" t="str">
        <f>INDEX(Table3[Transaction Medium],MATCH(Table1[[#This Row],[Account Number]],Table3[Account Number],0))</f>
        <v>Bank</v>
      </c>
    </row>
    <row r="709" spans="1:16" x14ac:dyDescent="0.25">
      <c r="A709" s="1" t="s">
        <v>8834</v>
      </c>
      <c r="B709" s="2">
        <v>911205536</v>
      </c>
      <c r="C709" s="2" t="s">
        <v>114</v>
      </c>
      <c r="D709" s="4">
        <v>20599.5</v>
      </c>
      <c r="E709" s="1" t="s">
        <v>12</v>
      </c>
      <c r="F709" s="1" t="s">
        <v>204</v>
      </c>
      <c r="G709" s="1" t="s">
        <v>3820</v>
      </c>
      <c r="H709" s="1" t="s">
        <v>8835</v>
      </c>
      <c r="I709" s="1">
        <v>138505.1884704</v>
      </c>
      <c r="J709" s="1" t="s">
        <v>8836</v>
      </c>
      <c r="L709" s="1" t="str">
        <f>VLOOKUP(Table1[[#This Row],[Customer_id]],Table4[],7,FALSE)</f>
        <v>129727,9728</v>
      </c>
      <c r="M709" s="1" t="e">
        <f>VLOOKUP(Table1[[#This Row],[Customer_id]],Table2[],4,FALSE)</f>
        <v>#N/A</v>
      </c>
      <c r="N709" s="1" t="str">
        <f>INDEX(Table3[Transaction type],MATCH(Table1[[#This Row],[Account Number]],Table3[Account Number],0))</f>
        <v>Online Payment</v>
      </c>
      <c r="O709" s="20">
        <f>INDEX(Table3[Date_of_transaction],MATCH(Table1[[#This Row],[Account Number]],Table3[Account Number],0))</f>
        <v>44552</v>
      </c>
      <c r="P709" s="19" t="str">
        <f>INDEX(Table3[Transaction Medium],MATCH(Table1[[#This Row],[Account Number]],Table3[Account Number],0))</f>
        <v>Internet Banking</v>
      </c>
    </row>
    <row r="710" spans="1:16" x14ac:dyDescent="0.25">
      <c r="A710" s="1" t="s">
        <v>4946</v>
      </c>
      <c r="B710" s="2">
        <v>331722238</v>
      </c>
      <c r="C710" s="2" t="s">
        <v>52</v>
      </c>
      <c r="D710" s="4">
        <v>20234.25</v>
      </c>
      <c r="E710" s="1" t="s">
        <v>1094</v>
      </c>
      <c r="F710" s="1" t="s">
        <v>549</v>
      </c>
      <c r="G710" s="1" t="s">
        <v>4099</v>
      </c>
      <c r="H710" s="1" t="s">
        <v>4947</v>
      </c>
      <c r="I710" s="1">
        <v>622462.44486719999</v>
      </c>
      <c r="J710" s="1" t="s">
        <v>4948</v>
      </c>
      <c r="L710" s="1" t="str">
        <f>VLOOKUP(Table1[[#This Row],[Customer_id]],Table4[],7,FALSE)</f>
        <v>70008,4476</v>
      </c>
      <c r="M710" s="1" t="e">
        <f>VLOOKUP(Table1[[#This Row],[Customer_id]],Table2[],4,FALSE)</f>
        <v>#N/A</v>
      </c>
      <c r="N710" s="1" t="str">
        <f>INDEX(Table3[Transaction type],MATCH(Table1[[#This Row],[Account Number]],Table3[Account Number],0))</f>
        <v>Money Transfer</v>
      </c>
      <c r="O710" s="20">
        <f>INDEX(Table3[Date_of_transaction],MATCH(Table1[[#This Row],[Account Number]],Table3[Account Number],0))</f>
        <v>44675</v>
      </c>
      <c r="P710" s="19" t="str">
        <f>INDEX(Table3[Transaction Medium],MATCH(Table1[[#This Row],[Account Number]],Table3[Account Number],0))</f>
        <v>Mobile</v>
      </c>
    </row>
    <row r="711" spans="1:16" x14ac:dyDescent="0.25">
      <c r="A711" s="1" t="s">
        <v>1378</v>
      </c>
      <c r="B711" s="2">
        <v>326543835</v>
      </c>
      <c r="C711" s="2" t="s">
        <v>357</v>
      </c>
      <c r="D711" s="4">
        <v>35209.5</v>
      </c>
      <c r="E711" s="1" t="s">
        <v>1094</v>
      </c>
      <c r="F711" s="1" t="s">
        <v>290</v>
      </c>
      <c r="G711" s="1" t="s">
        <v>14</v>
      </c>
      <c r="H711" s="1" t="s">
        <v>1379</v>
      </c>
      <c r="I711" s="1">
        <v>256729.55695920001</v>
      </c>
      <c r="J711" s="1" t="s">
        <v>1380</v>
      </c>
      <c r="L711" s="1" t="str">
        <f>VLOOKUP(Table1[[#This Row],[Customer_id]],Table4[],7,FALSE)</f>
        <v>433256,5518</v>
      </c>
      <c r="M711" s="1" t="e">
        <f>VLOOKUP(Table1[[#This Row],[Customer_id]],Table2[],4,FALSE)</f>
        <v>#N/A</v>
      </c>
      <c r="N711" s="1" t="str">
        <f>INDEX(Table3[Transaction type],MATCH(Table1[[#This Row],[Account Number]],Table3[Account Number],0))</f>
        <v>Money Transfer</v>
      </c>
      <c r="O711" s="20">
        <f>INDEX(Table3[Date_of_transaction],MATCH(Table1[[#This Row],[Account Number]],Table3[Account Number],0))</f>
        <v>44253</v>
      </c>
      <c r="P711" s="19" t="str">
        <f>INDEX(Table3[Transaction Medium],MATCH(Table1[[#This Row],[Account Number]],Table3[Account Number],0))</f>
        <v>Mobile</v>
      </c>
    </row>
    <row r="712" spans="1:16" x14ac:dyDescent="0.25">
      <c r="A712" s="1" t="s">
        <v>5361</v>
      </c>
      <c r="B712" s="2">
        <v>192208870</v>
      </c>
      <c r="C712" s="2" t="s">
        <v>245</v>
      </c>
      <c r="D712" s="4">
        <v>19503.75</v>
      </c>
      <c r="E712" s="1" t="s">
        <v>1094</v>
      </c>
      <c r="F712" s="1" t="s">
        <v>195</v>
      </c>
      <c r="G712" s="1" t="s">
        <v>4220</v>
      </c>
      <c r="H712" s="1" t="s">
        <v>5362</v>
      </c>
      <c r="I712" s="1">
        <v>139151.588861</v>
      </c>
      <c r="J712" s="1" t="s">
        <v>5363</v>
      </c>
      <c r="L712" s="1" t="str">
        <f>VLOOKUP(Table1[[#This Row],[Customer_id]],Table4[],7,FALSE)</f>
        <v>329847,84</v>
      </c>
      <c r="M712" s="1" t="e">
        <f>VLOOKUP(Table1[[#This Row],[Customer_id]],Table2[],4,FALSE)</f>
        <v>#N/A</v>
      </c>
      <c r="N712" s="1" t="str">
        <f>INDEX(Table3[Transaction type],MATCH(Table1[[#This Row],[Account Number]],Table3[Account Number],0))</f>
        <v>Money Transfer</v>
      </c>
      <c r="O712" s="20">
        <f>INDEX(Table3[Date_of_transaction],MATCH(Table1[[#This Row],[Account Number]],Table3[Account Number],0))</f>
        <v>44325</v>
      </c>
      <c r="P712" s="19" t="str">
        <f>INDEX(Table3[Transaction Medium],MATCH(Table1[[#This Row],[Account Number]],Table3[Account Number],0))</f>
        <v>ATM</v>
      </c>
    </row>
    <row r="713" spans="1:16" x14ac:dyDescent="0.25">
      <c r="A713" s="1" t="s">
        <v>660</v>
      </c>
      <c r="B713" s="2">
        <v>992772565</v>
      </c>
      <c r="C713" s="2" t="s">
        <v>661</v>
      </c>
      <c r="D713" s="4">
        <v>16216.5</v>
      </c>
      <c r="E713" s="1" t="s">
        <v>12</v>
      </c>
      <c r="F713" s="1" t="s">
        <v>106</v>
      </c>
      <c r="G713" s="1" t="s">
        <v>14</v>
      </c>
      <c r="H713" s="1" t="s">
        <v>662</v>
      </c>
      <c r="I713" s="1">
        <v>61145.0531328</v>
      </c>
      <c r="J713" s="1" t="s">
        <v>663</v>
      </c>
      <c r="L713" s="1" t="str">
        <f>VLOOKUP(Table1[[#This Row],[Customer_id]],Table4[],7,FALSE)</f>
        <v>90437,656</v>
      </c>
      <c r="M713" s="1" t="e">
        <f>VLOOKUP(Table1[[#This Row],[Customer_id]],Table2[],4,FALSE)</f>
        <v>#N/A</v>
      </c>
      <c r="N713" s="1" t="str">
        <f>INDEX(Table3[Transaction type],MATCH(Table1[[#This Row],[Account Number]],Table3[Account Number],0))</f>
        <v>Cash Withdrawal</v>
      </c>
      <c r="O713" s="20">
        <f>INDEX(Table3[Date_of_transaction],MATCH(Table1[[#This Row],[Account Number]],Table3[Account Number],0))</f>
        <v>44584</v>
      </c>
      <c r="P713" s="19" t="str">
        <f>INDEX(Table3[Transaction Medium],MATCH(Table1[[#This Row],[Account Number]],Table3[Account Number],0))</f>
        <v>ATM</v>
      </c>
    </row>
    <row r="714" spans="1:16" x14ac:dyDescent="0.25">
      <c r="A714" s="1" t="s">
        <v>2968</v>
      </c>
      <c r="B714" s="2">
        <v>422659041</v>
      </c>
      <c r="C714" s="2" t="s">
        <v>129</v>
      </c>
      <c r="D714" s="4">
        <v>15120.75</v>
      </c>
      <c r="E714" s="1" t="s">
        <v>1094</v>
      </c>
      <c r="F714" s="1" t="s">
        <v>1400</v>
      </c>
      <c r="G714" s="1" t="s">
        <v>2773</v>
      </c>
      <c r="H714" s="1" t="s">
        <v>2969</v>
      </c>
      <c r="I714" s="1">
        <v>283297.39121052</v>
      </c>
      <c r="J714" s="1" t="s">
        <v>2970</v>
      </c>
      <c r="L714" s="1" t="str">
        <f>VLOOKUP(Table1[[#This Row],[Customer_id]],Table4[],7,FALSE)</f>
        <v>84116,1132</v>
      </c>
      <c r="M714" s="1" t="e">
        <f>VLOOKUP(Table1[[#This Row],[Customer_id]],Table2[],4,FALSE)</f>
        <v>#N/A</v>
      </c>
      <c r="N714" s="1" t="str">
        <f>INDEX(Table3[Transaction type],MATCH(Table1[[#This Row],[Account Number]],Table3[Account Number],0))</f>
        <v>Money Deposit</v>
      </c>
      <c r="O714" s="20">
        <f>INDEX(Table3[Date_of_transaction],MATCH(Table1[[#This Row],[Account Number]],Table3[Account Number],0))</f>
        <v>44522</v>
      </c>
      <c r="P714" s="19" t="str">
        <f>INDEX(Table3[Transaction Medium],MATCH(Table1[[#This Row],[Account Number]],Table3[Account Number],0))</f>
        <v>ATM</v>
      </c>
    </row>
    <row r="715" spans="1:16" x14ac:dyDescent="0.25">
      <c r="A715" s="1" t="s">
        <v>1219</v>
      </c>
      <c r="B715" s="2">
        <v>252358075</v>
      </c>
      <c r="C715" s="2" t="s">
        <v>129</v>
      </c>
      <c r="D715" s="4">
        <v>15120.75</v>
      </c>
      <c r="E715" s="1" t="s">
        <v>1094</v>
      </c>
      <c r="F715" s="1" t="s">
        <v>1220</v>
      </c>
      <c r="G715" s="1" t="s">
        <v>14</v>
      </c>
      <c r="H715" s="1" t="s">
        <v>1221</v>
      </c>
      <c r="I715" s="1">
        <v>277726.12199999997</v>
      </c>
      <c r="J715" s="1" t="s">
        <v>1222</v>
      </c>
      <c r="L715" s="1" t="str">
        <f>VLOOKUP(Table1[[#This Row],[Customer_id]],Table4[],7,FALSE)</f>
        <v>169542,75</v>
      </c>
      <c r="M715" s="1" t="e">
        <f>VLOOKUP(Table1[[#This Row],[Customer_id]],Table2[],4,FALSE)</f>
        <v>#N/A</v>
      </c>
      <c r="N715" s="1" t="str">
        <f>INDEX(Table3[Transaction type],MATCH(Table1[[#This Row],[Account Number]],Table3[Account Number],0))</f>
        <v>Online Payment</v>
      </c>
      <c r="O715" s="20">
        <f>INDEX(Table3[Date_of_transaction],MATCH(Table1[[#This Row],[Account Number]],Table3[Account Number],0))</f>
        <v>44488</v>
      </c>
      <c r="P715" s="19" t="str">
        <f>INDEX(Table3[Transaction Medium],MATCH(Table1[[#This Row],[Account Number]],Table3[Account Number],0))</f>
        <v>Card</v>
      </c>
    </row>
    <row r="716" spans="1:16" x14ac:dyDescent="0.25">
      <c r="A716" s="1" t="s">
        <v>6198</v>
      </c>
      <c r="B716" s="2">
        <v>100264433</v>
      </c>
      <c r="C716" s="2" t="s">
        <v>268</v>
      </c>
      <c r="D716" s="4">
        <v>17677.5</v>
      </c>
      <c r="E716" s="1" t="s">
        <v>12</v>
      </c>
      <c r="F716" s="1" t="s">
        <v>1815</v>
      </c>
      <c r="G716" s="1" t="s">
        <v>4070</v>
      </c>
      <c r="H716" s="1" t="s">
        <v>6199</v>
      </c>
      <c r="I716" s="1">
        <v>341511.80796000001</v>
      </c>
      <c r="J716" s="1" t="s">
        <v>6200</v>
      </c>
      <c r="L716" s="1" t="str">
        <f>VLOOKUP(Table1[[#This Row],[Customer_id]],Table4[],7,FALSE)</f>
        <v>233085,8838</v>
      </c>
      <c r="M716" s="1" t="e">
        <f>VLOOKUP(Table1[[#This Row],[Customer_id]],Table2[],4,FALSE)</f>
        <v>#N/A</v>
      </c>
      <c r="N716" s="1" t="str">
        <f>INDEX(Table3[Transaction type],MATCH(Table1[[#This Row],[Account Number]],Table3[Account Number],0))</f>
        <v>Online Payment</v>
      </c>
      <c r="O716" s="20">
        <f>INDEX(Table3[Date_of_transaction],MATCH(Table1[[#This Row],[Account Number]],Table3[Account Number],0))</f>
        <v>44483</v>
      </c>
      <c r="P716" s="19" t="str">
        <f>INDEX(Table3[Transaction Medium],MATCH(Table1[[#This Row],[Account Number]],Table3[Account Number],0))</f>
        <v>Internet Banking</v>
      </c>
    </row>
    <row r="717" spans="1:16" x14ac:dyDescent="0.25">
      <c r="A717" s="1" t="s">
        <v>1207</v>
      </c>
      <c r="B717" s="2">
        <v>144336359</v>
      </c>
      <c r="C717" s="2" t="s">
        <v>240</v>
      </c>
      <c r="D717" s="4">
        <v>22060.5</v>
      </c>
      <c r="E717" s="1" t="s">
        <v>1094</v>
      </c>
      <c r="F717" s="1" t="s">
        <v>349</v>
      </c>
      <c r="G717" s="1" t="s">
        <v>14</v>
      </c>
      <c r="H717" s="1" t="s">
        <v>1208</v>
      </c>
      <c r="I717" s="1">
        <v>218434.247064</v>
      </c>
      <c r="J717" s="1" t="s">
        <v>1209</v>
      </c>
      <c r="L717" s="1" t="str">
        <f>VLOOKUP(Table1[[#This Row],[Customer_id]],Table4[],7,FALSE)</f>
        <v>224640,7533</v>
      </c>
      <c r="M717" s="1" t="e">
        <f>VLOOKUP(Table1[[#This Row],[Customer_id]],Table2[],4,FALSE)</f>
        <v>#N/A</v>
      </c>
      <c r="N717" s="1" t="str">
        <f>INDEX(Table3[Transaction type],MATCH(Table1[[#This Row],[Account Number]],Table3[Account Number],0))</f>
        <v>Checks</v>
      </c>
      <c r="O717" s="20">
        <f>INDEX(Table3[Date_of_transaction],MATCH(Table1[[#This Row],[Account Number]],Table3[Account Number],0))</f>
        <v>44256</v>
      </c>
      <c r="P717" s="19" t="str">
        <f>INDEX(Table3[Transaction Medium],MATCH(Table1[[#This Row],[Account Number]],Table3[Account Number],0))</f>
        <v>Informal Services</v>
      </c>
    </row>
    <row r="718" spans="1:16" x14ac:dyDescent="0.25">
      <c r="A718" s="1" t="s">
        <v>3701</v>
      </c>
      <c r="B718" s="2">
        <v>609847194</v>
      </c>
      <c r="C718" s="2" t="s">
        <v>240</v>
      </c>
      <c r="D718" s="4">
        <v>22060.5</v>
      </c>
      <c r="E718" s="1" t="s">
        <v>1094</v>
      </c>
      <c r="F718" s="1" t="s">
        <v>1695</v>
      </c>
      <c r="G718" s="1" t="s">
        <v>3583</v>
      </c>
      <c r="H718" s="1" t="s">
        <v>3702</v>
      </c>
      <c r="I718" s="1">
        <v>712214.54889683996</v>
      </c>
      <c r="J718" s="1" t="s">
        <v>3703</v>
      </c>
      <c r="L718" s="1" t="str">
        <f>VLOOKUP(Table1[[#This Row],[Customer_id]],Table4[],7,FALSE)</f>
        <v>268568,8602</v>
      </c>
      <c r="M718" s="1" t="e">
        <f>VLOOKUP(Table1[[#This Row],[Customer_id]],Table2[],4,FALSE)</f>
        <v>#N/A</v>
      </c>
      <c r="N718" s="1" t="str">
        <f>INDEX(Table3[Transaction type],MATCH(Table1[[#This Row],[Account Number]],Table3[Account Number],0))</f>
        <v>Cash Withdrawal</v>
      </c>
      <c r="O718" s="20">
        <f>INDEX(Table3[Date_of_transaction],MATCH(Table1[[#This Row],[Account Number]],Table3[Account Number],0))</f>
        <v>44599</v>
      </c>
      <c r="P718" s="19" t="str">
        <f>INDEX(Table3[Transaction Medium],MATCH(Table1[[#This Row],[Account Number]],Table3[Account Number],0))</f>
        <v>ATM</v>
      </c>
    </row>
    <row r="719" spans="1:16" x14ac:dyDescent="0.25">
      <c r="A719" s="1" t="s">
        <v>4761</v>
      </c>
      <c r="B719" s="2">
        <v>949986365</v>
      </c>
      <c r="C719" s="2" t="s">
        <v>167</v>
      </c>
      <c r="D719" s="4">
        <v>18773.25</v>
      </c>
      <c r="E719" s="1" t="s">
        <v>1094</v>
      </c>
      <c r="F719" s="1" t="s">
        <v>1498</v>
      </c>
      <c r="G719" s="1" t="s">
        <v>4220</v>
      </c>
      <c r="H719" s="1" t="s">
        <v>4762</v>
      </c>
      <c r="I719" s="1">
        <v>406707.99782400002</v>
      </c>
      <c r="J719" s="1" t="s">
        <v>4763</v>
      </c>
      <c r="L719" s="1" t="str">
        <f>VLOOKUP(Table1[[#This Row],[Customer_id]],Table4[],7,FALSE)</f>
        <v>69401,205</v>
      </c>
      <c r="M719" s="1" t="e">
        <f>VLOOKUP(Table1[[#This Row],[Customer_id]],Table2[],4,FALSE)</f>
        <v>#N/A</v>
      </c>
      <c r="N719" s="1" t="str">
        <f>INDEX(Table3[Transaction type],MATCH(Table1[[#This Row],[Account Number]],Table3[Account Number],0))</f>
        <v>Online Payment</v>
      </c>
      <c r="O719" s="20">
        <f>INDEX(Table3[Date_of_transaction],MATCH(Table1[[#This Row],[Account Number]],Table3[Account Number],0))</f>
        <v>44499</v>
      </c>
      <c r="P719" s="19" t="str">
        <f>INDEX(Table3[Transaction Medium],MATCH(Table1[[#This Row],[Account Number]],Table3[Account Number],0))</f>
        <v>Card</v>
      </c>
    </row>
    <row r="720" spans="1:16" x14ac:dyDescent="0.25">
      <c r="A720" s="1" t="s">
        <v>3165</v>
      </c>
      <c r="B720" s="2">
        <v>490053873</v>
      </c>
      <c r="C720" s="2" t="s">
        <v>281</v>
      </c>
      <c r="D720" s="4">
        <v>21695.25</v>
      </c>
      <c r="E720" s="1" t="s">
        <v>1094</v>
      </c>
      <c r="F720" s="1" t="s">
        <v>750</v>
      </c>
      <c r="G720" s="1" t="s">
        <v>3058</v>
      </c>
      <c r="H720" s="1" t="s">
        <v>3166</v>
      </c>
      <c r="I720" s="1">
        <v>181444.88796336</v>
      </c>
      <c r="J720" s="1" t="s">
        <v>3167</v>
      </c>
      <c r="L720" s="1" t="str">
        <f>VLOOKUP(Table1[[#This Row],[Customer_id]],Table4[],7,FALSE)</f>
        <v>123095,0424</v>
      </c>
      <c r="M720" s="1" t="e">
        <f>VLOOKUP(Table1[[#This Row],[Customer_id]],Table2[],4,FALSE)</f>
        <v>#N/A</v>
      </c>
      <c r="N720" s="1" t="str">
        <f>INDEX(Table3[Transaction type],MATCH(Table1[[#This Row],[Account Number]],Table3[Account Number],0))</f>
        <v>Money Deposit</v>
      </c>
      <c r="O720" s="20">
        <f>INDEX(Table3[Date_of_transaction],MATCH(Table1[[#This Row],[Account Number]],Table3[Account Number],0))</f>
        <v>44239</v>
      </c>
      <c r="P720" s="19" t="str">
        <f>INDEX(Table3[Transaction Medium],MATCH(Table1[[#This Row],[Account Number]],Table3[Account Number],0))</f>
        <v>Bank</v>
      </c>
    </row>
    <row r="721" spans="1:16" x14ac:dyDescent="0.25">
      <c r="A721" s="1" t="s">
        <v>7608</v>
      </c>
      <c r="B721" s="2">
        <v>44195802</v>
      </c>
      <c r="C721" s="2" t="s">
        <v>77</v>
      </c>
      <c r="D721" s="4">
        <v>23521.5</v>
      </c>
      <c r="E721" s="1" t="s">
        <v>12</v>
      </c>
      <c r="F721" s="1" t="s">
        <v>1927</v>
      </c>
      <c r="G721" s="1" t="s">
        <v>4220</v>
      </c>
      <c r="H721" s="1" t="s">
        <v>7609</v>
      </c>
      <c r="I721" s="1">
        <v>150224.04593856001</v>
      </c>
      <c r="J721" s="1" t="s">
        <v>7610</v>
      </c>
      <c r="L721" s="1" t="str">
        <f>VLOOKUP(Table1[[#This Row],[Customer_id]],Table4[],7,FALSE)</f>
        <v>23368,6908</v>
      </c>
      <c r="M721" s="1" t="e">
        <f>VLOOKUP(Table1[[#This Row],[Customer_id]],Table2[],4,FALSE)</f>
        <v>#N/A</v>
      </c>
      <c r="N721" s="1" t="str">
        <f>INDEX(Table3[Transaction type],MATCH(Table1[[#This Row],[Account Number]],Table3[Account Number],0))</f>
        <v>Online Payment</v>
      </c>
      <c r="O721" s="20">
        <f>INDEX(Table3[Date_of_transaction],MATCH(Table1[[#This Row],[Account Number]],Table3[Account Number],0))</f>
        <v>44478</v>
      </c>
      <c r="P721" s="19" t="str">
        <f>INDEX(Table3[Transaction Medium],MATCH(Table1[[#This Row],[Account Number]],Table3[Account Number],0))</f>
        <v>Mobile</v>
      </c>
    </row>
    <row r="722" spans="1:16" x14ac:dyDescent="0.25">
      <c r="A722" s="1" t="s">
        <v>5980</v>
      </c>
      <c r="B722" s="2">
        <v>242838470</v>
      </c>
      <c r="C722" s="2" t="s">
        <v>240</v>
      </c>
      <c r="D722" s="4">
        <v>22060.5</v>
      </c>
      <c r="E722" s="1" t="s">
        <v>12</v>
      </c>
      <c r="F722" s="1" t="s">
        <v>463</v>
      </c>
      <c r="G722" s="1" t="s">
        <v>4054</v>
      </c>
      <c r="H722" s="1" t="s">
        <v>5981</v>
      </c>
      <c r="I722" s="1">
        <v>1173483.3394468799</v>
      </c>
      <c r="J722" s="1" t="s">
        <v>5982</v>
      </c>
      <c r="L722" s="1" t="str">
        <f>VLOOKUP(Table1[[#This Row],[Customer_id]],Table4[],7,FALSE)</f>
        <v>136861,18</v>
      </c>
      <c r="M722" s="1" t="e">
        <f>VLOOKUP(Table1[[#This Row],[Customer_id]],Table2[],4,FALSE)</f>
        <v>#N/A</v>
      </c>
      <c r="N722" s="1" t="str">
        <f>INDEX(Table3[Transaction type],MATCH(Table1[[#This Row],[Account Number]],Table3[Account Number],0))</f>
        <v>Money Transfer</v>
      </c>
      <c r="O722" s="20">
        <f>INDEX(Table3[Date_of_transaction],MATCH(Table1[[#This Row],[Account Number]],Table3[Account Number],0))</f>
        <v>44324</v>
      </c>
      <c r="P722" s="19" t="str">
        <f>INDEX(Table3[Transaction Medium],MATCH(Table1[[#This Row],[Account Number]],Table3[Account Number],0))</f>
        <v>Bank</v>
      </c>
    </row>
    <row r="723" spans="1:16" x14ac:dyDescent="0.25">
      <c r="A723" s="1" t="s">
        <v>4138</v>
      </c>
      <c r="B723" s="2">
        <v>97905680</v>
      </c>
      <c r="C723" s="2" t="s">
        <v>194</v>
      </c>
      <c r="D723" s="4">
        <v>30826.5</v>
      </c>
      <c r="E723" s="1" t="s">
        <v>1094</v>
      </c>
      <c r="F723" s="1" t="s">
        <v>1815</v>
      </c>
      <c r="G723" s="1" t="s">
        <v>4095</v>
      </c>
      <c r="H723" s="1" t="s">
        <v>4139</v>
      </c>
      <c r="I723" s="1">
        <v>132520.82975999999</v>
      </c>
      <c r="J723" s="1" t="s">
        <v>4140</v>
      </c>
      <c r="L723" s="1" t="str">
        <f>VLOOKUP(Table1[[#This Row],[Customer_id]],Table4[],7,FALSE)</f>
        <v>87223,6476</v>
      </c>
      <c r="M723" s="1" t="e">
        <f>VLOOKUP(Table1[[#This Row],[Customer_id]],Table2[],4,FALSE)</f>
        <v>#N/A</v>
      </c>
      <c r="N723" s="1" t="str">
        <f>INDEX(Table3[Transaction type],MATCH(Table1[[#This Row],[Account Number]],Table3[Account Number],0))</f>
        <v>Cash Withdrawal</v>
      </c>
      <c r="O723" s="20">
        <f>INDEX(Table3[Date_of_transaction],MATCH(Table1[[#This Row],[Account Number]],Table3[Account Number],0))</f>
        <v>44609</v>
      </c>
      <c r="P723" s="19" t="str">
        <f>INDEX(Table3[Transaction Medium],MATCH(Table1[[#This Row],[Account Number]],Table3[Account Number],0))</f>
        <v>ATM</v>
      </c>
    </row>
    <row r="724" spans="1:16" x14ac:dyDescent="0.25">
      <c r="A724" s="1" t="s">
        <v>2571</v>
      </c>
      <c r="B724" s="2">
        <v>75043522</v>
      </c>
      <c r="C724" s="2" t="s">
        <v>167</v>
      </c>
      <c r="D724" s="4">
        <v>18773.25</v>
      </c>
      <c r="E724" s="1" t="s">
        <v>12</v>
      </c>
      <c r="F724" s="1" t="s">
        <v>251</v>
      </c>
      <c r="G724" s="1" t="s">
        <v>1964</v>
      </c>
      <c r="H724" s="1" t="s">
        <v>2572</v>
      </c>
      <c r="I724" s="1">
        <v>26913.388147199999</v>
      </c>
      <c r="J724" s="1" t="s">
        <v>2573</v>
      </c>
      <c r="L724" s="1" t="str">
        <f>VLOOKUP(Table1[[#This Row],[Customer_id]],Table4[],7,FALSE)</f>
        <v>360800,2112</v>
      </c>
      <c r="M724" s="1" t="e">
        <f>VLOOKUP(Table1[[#This Row],[Customer_id]],Table2[],4,FALSE)</f>
        <v>#N/A</v>
      </c>
      <c r="N724" s="1" t="str">
        <f>INDEX(Table3[Transaction type],MATCH(Table1[[#This Row],[Account Number]],Table3[Account Number],0))</f>
        <v>Cash Withdrawal</v>
      </c>
      <c r="O724" s="20">
        <f>INDEX(Table3[Date_of_transaction],MATCH(Table1[[#This Row],[Account Number]],Table3[Account Number],0))</f>
        <v>44534</v>
      </c>
      <c r="P724" s="19" t="str">
        <f>INDEX(Table3[Transaction Medium],MATCH(Table1[[#This Row],[Account Number]],Table3[Account Number],0))</f>
        <v>ATM</v>
      </c>
    </row>
    <row r="725" spans="1:16" x14ac:dyDescent="0.25">
      <c r="A725" s="1" t="s">
        <v>71</v>
      </c>
      <c r="B725" s="2">
        <v>734600374</v>
      </c>
      <c r="C725" s="2" t="s">
        <v>72</v>
      </c>
      <c r="D725" s="4">
        <v>34844.25</v>
      </c>
      <c r="E725" s="1" t="s">
        <v>12</v>
      </c>
      <c r="F725" s="1" t="s">
        <v>73</v>
      </c>
      <c r="G725" s="1" t="s">
        <v>14</v>
      </c>
      <c r="H725" s="1" t="s">
        <v>74</v>
      </c>
      <c r="I725" s="1">
        <v>199549.52839250001</v>
      </c>
      <c r="J725" s="1" t="s">
        <v>75</v>
      </c>
      <c r="L725" s="1" t="str">
        <f>VLOOKUP(Table1[[#This Row],[Customer_id]],Table4[],7,FALSE)</f>
        <v>89364,75</v>
      </c>
      <c r="M725" s="1" t="e">
        <f>VLOOKUP(Table1[[#This Row],[Customer_id]],Table2[],4,FALSE)</f>
        <v>#N/A</v>
      </c>
      <c r="N725" s="1" t="str">
        <f>INDEX(Table3[Transaction type],MATCH(Table1[[#This Row],[Account Number]],Table3[Account Number],0))</f>
        <v>Money Transfer</v>
      </c>
      <c r="O725" s="20">
        <f>INDEX(Table3[Date_of_transaction],MATCH(Table1[[#This Row],[Account Number]],Table3[Account Number],0))</f>
        <v>44678</v>
      </c>
      <c r="P725" s="19" t="str">
        <f>INDEX(Table3[Transaction Medium],MATCH(Table1[[#This Row],[Account Number]],Table3[Account Number],0))</f>
        <v>Mobile</v>
      </c>
    </row>
    <row r="726" spans="1:16" x14ac:dyDescent="0.25">
      <c r="A726" s="1" t="s">
        <v>5694</v>
      </c>
      <c r="B726" s="2">
        <v>843600058</v>
      </c>
      <c r="C726" s="2" t="s">
        <v>479</v>
      </c>
      <c r="D726" s="4">
        <v>33383.25</v>
      </c>
      <c r="E726" s="1" t="s">
        <v>1094</v>
      </c>
      <c r="F726" s="1" t="s">
        <v>829</v>
      </c>
      <c r="G726" s="1" t="s">
        <v>4084</v>
      </c>
      <c r="H726" s="1" t="s">
        <v>5695</v>
      </c>
      <c r="I726" s="1">
        <v>366958.01481984003</v>
      </c>
      <c r="J726" s="1" t="s">
        <v>5696</v>
      </c>
      <c r="L726" s="1" t="str">
        <f>VLOOKUP(Table1[[#This Row],[Customer_id]],Table4[],7,FALSE)</f>
        <v>72993,0928</v>
      </c>
      <c r="M726" s="1" t="e">
        <f>VLOOKUP(Table1[[#This Row],[Customer_id]],Table2[],4,FALSE)</f>
        <v>#N/A</v>
      </c>
      <c r="N726" s="1" t="str">
        <f>INDEX(Table3[Transaction type],MATCH(Table1[[#This Row],[Account Number]],Table3[Account Number],0))</f>
        <v>Online Payment</v>
      </c>
      <c r="O726" s="20">
        <f>INDEX(Table3[Date_of_transaction],MATCH(Table1[[#This Row],[Account Number]],Table3[Account Number],0))</f>
        <v>44616</v>
      </c>
      <c r="P726" s="19" t="str">
        <f>INDEX(Table3[Transaction Medium],MATCH(Table1[[#This Row],[Account Number]],Table3[Account Number],0))</f>
        <v>Internet Banking</v>
      </c>
    </row>
    <row r="727" spans="1:16" x14ac:dyDescent="0.25">
      <c r="A727" s="1" t="s">
        <v>4193</v>
      </c>
      <c r="B727" s="2">
        <v>7214335</v>
      </c>
      <c r="C727" s="2" t="s">
        <v>23</v>
      </c>
      <c r="D727" s="4">
        <v>15486</v>
      </c>
      <c r="E727" s="1" t="s">
        <v>1094</v>
      </c>
      <c r="F727" s="1" t="s">
        <v>557</v>
      </c>
      <c r="G727" s="1" t="s">
        <v>4088</v>
      </c>
      <c r="H727" s="1" t="s">
        <v>4194</v>
      </c>
      <c r="I727" s="1">
        <v>140555.64663756001</v>
      </c>
      <c r="J727" s="1" t="s">
        <v>4195</v>
      </c>
      <c r="L727" s="1" t="str">
        <f>VLOOKUP(Table1[[#This Row],[Customer_id]],Table4[],7,FALSE)</f>
        <v>146653,8885</v>
      </c>
      <c r="M727" s="1" t="e">
        <f>VLOOKUP(Table1[[#This Row],[Customer_id]],Table2[],4,FALSE)</f>
        <v>#N/A</v>
      </c>
      <c r="N727" s="1" t="str">
        <f>INDEX(Table3[Transaction type],MATCH(Table1[[#This Row],[Account Number]],Table3[Account Number],0))</f>
        <v>Money Deposit</v>
      </c>
      <c r="O727" s="20">
        <f>INDEX(Table3[Date_of_transaction],MATCH(Table1[[#This Row],[Account Number]],Table3[Account Number],0))</f>
        <v>44637</v>
      </c>
      <c r="P727" s="19" t="str">
        <f>INDEX(Table3[Transaction Medium],MATCH(Table1[[#This Row],[Account Number]],Table3[Account Number],0))</f>
        <v>Bank</v>
      </c>
    </row>
    <row r="728" spans="1:16" x14ac:dyDescent="0.25">
      <c r="A728" s="1" t="s">
        <v>5578</v>
      </c>
      <c r="B728" s="2">
        <v>846420402</v>
      </c>
      <c r="C728" s="2" t="s">
        <v>255</v>
      </c>
      <c r="D728" s="4">
        <v>25347.75</v>
      </c>
      <c r="E728" s="1" t="s">
        <v>1094</v>
      </c>
      <c r="F728" s="1" t="s">
        <v>331</v>
      </c>
      <c r="G728" s="1" t="s">
        <v>4105</v>
      </c>
      <c r="H728" s="1" t="s">
        <v>5579</v>
      </c>
      <c r="I728" s="1">
        <v>1349469.2888543999</v>
      </c>
      <c r="J728" s="1" t="s">
        <v>5580</v>
      </c>
      <c r="L728" s="1" t="str">
        <f>VLOOKUP(Table1[[#This Row],[Customer_id]],Table4[],7,FALSE)</f>
        <v>69206,3232</v>
      </c>
      <c r="M728" s="1" t="e">
        <f>VLOOKUP(Table1[[#This Row],[Customer_id]],Table2[],4,FALSE)</f>
        <v>#N/A</v>
      </c>
      <c r="N728" s="1" t="str">
        <f>INDEX(Table3[Transaction type],MATCH(Table1[[#This Row],[Account Number]],Table3[Account Number],0))</f>
        <v>Cash Withdrawal</v>
      </c>
      <c r="O728" s="20">
        <f>INDEX(Table3[Date_of_transaction],MATCH(Table1[[#This Row],[Account Number]],Table3[Account Number],0))</f>
        <v>44402</v>
      </c>
      <c r="P728" s="19" t="str">
        <f>INDEX(Table3[Transaction Medium],MATCH(Table1[[#This Row],[Account Number]],Table3[Account Number],0))</f>
        <v>ATM</v>
      </c>
    </row>
    <row r="729" spans="1:16" x14ac:dyDescent="0.25">
      <c r="A729" s="1" t="s">
        <v>193</v>
      </c>
      <c r="B729" s="2">
        <v>80025100</v>
      </c>
      <c r="C729" s="2" t="s">
        <v>194</v>
      </c>
      <c r="D729" s="4">
        <v>30826.5</v>
      </c>
      <c r="E729" s="1" t="s">
        <v>12</v>
      </c>
      <c r="F729" s="1" t="s">
        <v>195</v>
      </c>
      <c r="G729" s="1" t="s">
        <v>14</v>
      </c>
      <c r="H729" s="1" t="s">
        <v>196</v>
      </c>
      <c r="I729" s="1">
        <v>241664.32448928</v>
      </c>
      <c r="J729" s="1" t="s">
        <v>197</v>
      </c>
      <c r="L729" s="1" t="str">
        <f>VLOOKUP(Table1[[#This Row],[Customer_id]],Table4[],7,FALSE)</f>
        <v>188137,9944</v>
      </c>
      <c r="M729" s="1" t="e">
        <f>VLOOKUP(Table1[[#This Row],[Customer_id]],Table2[],4,FALSE)</f>
        <v>#N/A</v>
      </c>
      <c r="N729" s="1" t="str">
        <f>INDEX(Table3[Transaction type],MATCH(Table1[[#This Row],[Account Number]],Table3[Account Number],0))</f>
        <v>Money Deposit</v>
      </c>
      <c r="O729" s="20">
        <f>INDEX(Table3[Date_of_transaction],MATCH(Table1[[#This Row],[Account Number]],Table3[Account Number],0))</f>
        <v>44487</v>
      </c>
      <c r="P729" s="19" t="str">
        <f>INDEX(Table3[Transaction Medium],MATCH(Table1[[#This Row],[Account Number]],Table3[Account Number],0))</f>
        <v>ATM</v>
      </c>
    </row>
    <row r="730" spans="1:16" x14ac:dyDescent="0.25">
      <c r="A730" s="1" t="s">
        <v>6071</v>
      </c>
      <c r="B730" s="2">
        <v>662989220</v>
      </c>
      <c r="C730" s="2" t="s">
        <v>18</v>
      </c>
      <c r="D730" s="4">
        <v>33018</v>
      </c>
      <c r="E730" s="1" t="s">
        <v>12</v>
      </c>
      <c r="F730" s="1" t="s">
        <v>2278</v>
      </c>
      <c r="G730" s="1" t="s">
        <v>4112</v>
      </c>
      <c r="H730" s="1" t="s">
        <v>6072</v>
      </c>
      <c r="I730" s="1">
        <v>49307.568874199998</v>
      </c>
      <c r="J730" s="1" t="s">
        <v>6073</v>
      </c>
      <c r="L730" s="1" t="str">
        <f>VLOOKUP(Table1[[#This Row],[Customer_id]],Table4[],7,FALSE)</f>
        <v>361904,2014</v>
      </c>
      <c r="M730" s="1" t="str">
        <f>VLOOKUP(Table1[[#This Row],[Customer_id]],Table2[],4,FALSE)</f>
        <v>N1375931229</v>
      </c>
      <c r="N730" s="1" t="str">
        <f>INDEX(Table3[Transaction type],MATCH(Table1[[#This Row],[Account Number]],Table3[Account Number],0))</f>
        <v>Loan Payment</v>
      </c>
      <c r="O730" s="20">
        <f>INDEX(Table3[Date_of_transaction],MATCH(Table1[[#This Row],[Account Number]],Table3[Account Number],0))</f>
        <v>44407</v>
      </c>
      <c r="P730" s="19" t="str">
        <f>INDEX(Table3[Transaction Medium],MATCH(Table1[[#This Row],[Account Number]],Table3[Account Number],0))</f>
        <v>ACH</v>
      </c>
    </row>
    <row r="731" spans="1:16" x14ac:dyDescent="0.25">
      <c r="A731" s="1" t="s">
        <v>9095</v>
      </c>
      <c r="B731" s="2">
        <v>558451073</v>
      </c>
      <c r="C731" s="2" t="s">
        <v>43</v>
      </c>
      <c r="D731" s="8">
        <v>37949.5</v>
      </c>
      <c r="E731" s="1" t="str">
        <f ca="1">CHOOSE(RANDBETWEEN(1, 2), "Male","Female")</f>
        <v>Female</v>
      </c>
      <c r="F731" s="1" t="str">
        <f ca="1">CHOOSE(RANDBETWEEN(1, 5), "Farmer","Tailor","Student","Professor","Welder")</f>
        <v>Welder</v>
      </c>
      <c r="G731" s="1" t="str">
        <f ca="1">CHOOSE(RANDBETWEEN(1, 22), "Kano","Kwara","Imo","Lagos","Adamawa","Delta","Sokoto","Oyo","Osun","Abia","Cross River","Kaduna","Plateau","River","Abuja","Kogi","Edo","Anambra","Bayelsa","Benue","Ogun","Enugu")</f>
        <v>Imo</v>
      </c>
      <c r="H731" s="9" t="s">
        <v>9096</v>
      </c>
      <c r="I731" s="9">
        <v>992719.45172781125</v>
      </c>
      <c r="J731" t="s">
        <v>9097</v>
      </c>
      <c r="L731" s="1" t="str">
        <f>VLOOKUP(Table1[[#This Row],[Customer_id]],Table4[],7,FALSE)</f>
        <v>250558,7616</v>
      </c>
      <c r="M731" s="1" t="e">
        <f>VLOOKUP(Table1[[#This Row],[Customer_id]],Table2[],4,FALSE)</f>
        <v>#N/A</v>
      </c>
      <c r="N731" s="1" t="str">
        <f>INDEX(Table3[Transaction type],MATCH(Table1[[#This Row],[Account Number]],Table3[Account Number],0))</f>
        <v>Money Transfer</v>
      </c>
      <c r="O731" s="20">
        <f>INDEX(Table3[Date_of_transaction],MATCH(Table1[[#This Row],[Account Number]],Table3[Account Number],0))</f>
        <v>44285</v>
      </c>
      <c r="P731" s="19" t="str">
        <f>INDEX(Table3[Transaction Medium],MATCH(Table1[[#This Row],[Account Number]],Table3[Account Number],0))</f>
        <v>Internet Banking</v>
      </c>
    </row>
    <row r="732" spans="1:16" x14ac:dyDescent="0.25">
      <c r="A732" s="1" t="s">
        <v>2470</v>
      </c>
      <c r="B732" s="2">
        <v>851449860</v>
      </c>
      <c r="C732" s="2" t="s">
        <v>226</v>
      </c>
      <c r="D732" s="4">
        <v>31557</v>
      </c>
      <c r="E732" s="1" t="s">
        <v>12</v>
      </c>
      <c r="F732" s="1" t="s">
        <v>731</v>
      </c>
      <c r="G732" s="1" t="s">
        <v>1964</v>
      </c>
      <c r="H732" s="1" t="s">
        <v>2471</v>
      </c>
      <c r="I732" s="1">
        <v>136357.33135200001</v>
      </c>
      <c r="J732" s="1" t="s">
        <v>2472</v>
      </c>
      <c r="L732" s="1" t="str">
        <f>VLOOKUP(Table1[[#This Row],[Customer_id]],Table4[],7,FALSE)</f>
        <v>185421,504</v>
      </c>
      <c r="M732" s="1" t="e">
        <f>VLOOKUP(Table1[[#This Row],[Customer_id]],Table2[],4,FALSE)</f>
        <v>#N/A</v>
      </c>
      <c r="N732" s="1" t="str">
        <f>INDEX(Table3[Transaction type],MATCH(Table1[[#This Row],[Account Number]],Table3[Account Number],0))</f>
        <v>Money Deposit</v>
      </c>
      <c r="O732" s="20">
        <f>INDEX(Table3[Date_of_transaction],MATCH(Table1[[#This Row],[Account Number]],Table3[Account Number],0))</f>
        <v>44269</v>
      </c>
      <c r="P732" s="19" t="str">
        <f>INDEX(Table3[Transaction Medium],MATCH(Table1[[#This Row],[Account Number]],Table3[Account Number],0))</f>
        <v>ATM</v>
      </c>
    </row>
    <row r="733" spans="1:16" x14ac:dyDescent="0.25">
      <c r="A733" s="1" t="s">
        <v>2932</v>
      </c>
      <c r="B733" s="2">
        <v>177736275</v>
      </c>
      <c r="C733" s="2" t="s">
        <v>556</v>
      </c>
      <c r="D733" s="4">
        <v>27174</v>
      </c>
      <c r="E733" s="1" t="s">
        <v>1094</v>
      </c>
      <c r="F733" s="1" t="s">
        <v>870</v>
      </c>
      <c r="G733" s="1" t="s">
        <v>2773</v>
      </c>
      <c r="H733" s="1" t="s">
        <v>2933</v>
      </c>
      <c r="I733" s="1">
        <v>47612.076557760003</v>
      </c>
      <c r="J733" s="1" t="s">
        <v>2934</v>
      </c>
      <c r="L733" s="1" t="str">
        <f>VLOOKUP(Table1[[#This Row],[Customer_id]],Table4[],7,FALSE)</f>
        <v>109422,0864</v>
      </c>
      <c r="M733" s="1" t="e">
        <f>VLOOKUP(Table1[[#This Row],[Customer_id]],Table2[],4,FALSE)</f>
        <v>#N/A</v>
      </c>
      <c r="N733" s="1" t="str">
        <f>INDEX(Table3[Transaction type],MATCH(Table1[[#This Row],[Account Number]],Table3[Account Number],0))</f>
        <v>Online Payment</v>
      </c>
      <c r="O733" s="20">
        <f>INDEX(Table3[Date_of_transaction],MATCH(Table1[[#This Row],[Account Number]],Table3[Account Number],0))</f>
        <v>44328</v>
      </c>
      <c r="P733" s="19" t="str">
        <f>INDEX(Table3[Transaction Medium],MATCH(Table1[[#This Row],[Account Number]],Table3[Account Number],0))</f>
        <v>Mobile</v>
      </c>
    </row>
    <row r="734" spans="1:16" x14ac:dyDescent="0.25">
      <c r="A734" s="1" t="s">
        <v>7199</v>
      </c>
      <c r="B734" s="2">
        <v>736860096</v>
      </c>
      <c r="C734" s="2" t="s">
        <v>281</v>
      </c>
      <c r="D734" s="4">
        <v>21695.25</v>
      </c>
      <c r="E734" s="1" t="s">
        <v>12</v>
      </c>
      <c r="F734" s="1" t="s">
        <v>2602</v>
      </c>
      <c r="G734" s="1" t="s">
        <v>4095</v>
      </c>
      <c r="H734" s="1" t="s">
        <v>7200</v>
      </c>
      <c r="I734" s="1">
        <v>267854.69545200001</v>
      </c>
      <c r="J734" s="1" t="s">
        <v>7201</v>
      </c>
      <c r="L734" s="1" t="str">
        <f>VLOOKUP(Table1[[#This Row],[Customer_id]],Table4[],7,FALSE)</f>
        <v>121290,3328</v>
      </c>
      <c r="M734" s="1" t="e">
        <f>VLOOKUP(Table1[[#This Row],[Customer_id]],Table2[],4,FALSE)</f>
        <v>#N/A</v>
      </c>
      <c r="N734" s="1" t="str">
        <f>INDEX(Table3[Transaction type],MATCH(Table1[[#This Row],[Account Number]],Table3[Account Number],0))</f>
        <v>Cash Withdrawal</v>
      </c>
      <c r="O734" s="20">
        <f>INDEX(Table3[Date_of_transaction],MATCH(Table1[[#This Row],[Account Number]],Table3[Account Number],0))</f>
        <v>44585</v>
      </c>
      <c r="P734" s="19" t="str">
        <f>INDEX(Table3[Transaction Medium],MATCH(Table1[[#This Row],[Account Number]],Table3[Account Number],0))</f>
        <v>POS</v>
      </c>
    </row>
    <row r="735" spans="1:16" x14ac:dyDescent="0.25">
      <c r="A735" s="1" t="s">
        <v>7792</v>
      </c>
      <c r="B735" s="2">
        <v>43105506</v>
      </c>
      <c r="C735" s="2" t="s">
        <v>18</v>
      </c>
      <c r="D735" s="4">
        <v>33018</v>
      </c>
      <c r="E735" s="1" t="s">
        <v>12</v>
      </c>
      <c r="F735" s="1" t="s">
        <v>636</v>
      </c>
      <c r="G735" s="1" t="s">
        <v>3058</v>
      </c>
      <c r="H735" s="1" t="s">
        <v>7793</v>
      </c>
      <c r="I735" s="1">
        <v>128306.6028216</v>
      </c>
      <c r="J735" s="1" t="s">
        <v>7794</v>
      </c>
      <c r="L735" s="1" t="str">
        <f>VLOOKUP(Table1[[#This Row],[Customer_id]],Table4[],7,FALSE)</f>
        <v>30131,9447</v>
      </c>
      <c r="M735" s="1" t="e">
        <f>VLOOKUP(Table1[[#This Row],[Customer_id]],Table2[],4,FALSE)</f>
        <v>#N/A</v>
      </c>
      <c r="N735" s="1" t="str">
        <f>INDEX(Table3[Transaction type],MATCH(Table1[[#This Row],[Account Number]],Table3[Account Number],0))</f>
        <v>Money Deposit</v>
      </c>
      <c r="O735" s="20">
        <f>INDEX(Table3[Date_of_transaction],MATCH(Table1[[#This Row],[Account Number]],Table3[Account Number],0))</f>
        <v>44635</v>
      </c>
      <c r="P735" s="19" t="str">
        <f>INDEX(Table3[Transaction Medium],MATCH(Table1[[#This Row],[Account Number]],Table3[Account Number],0))</f>
        <v>Bank</v>
      </c>
    </row>
    <row r="736" spans="1:16" x14ac:dyDescent="0.25">
      <c r="A736" s="1" t="s">
        <v>4835</v>
      </c>
      <c r="B736" s="2">
        <v>850570265</v>
      </c>
      <c r="C736" s="2" t="s">
        <v>162</v>
      </c>
      <c r="D736" s="4">
        <v>15851.25</v>
      </c>
      <c r="E736" s="1" t="s">
        <v>1094</v>
      </c>
      <c r="F736" s="1" t="s">
        <v>1576</v>
      </c>
      <c r="G736" s="1" t="s">
        <v>4084</v>
      </c>
      <c r="H736" s="1" t="s">
        <v>4836</v>
      </c>
      <c r="I736" s="1">
        <v>138580.94869344</v>
      </c>
      <c r="J736" s="1" t="s">
        <v>4837</v>
      </c>
      <c r="L736" s="1" t="str">
        <f>VLOOKUP(Table1[[#This Row],[Customer_id]],Table4[],7,FALSE)</f>
        <v>71909,9289</v>
      </c>
      <c r="M736" s="1" t="str">
        <f>VLOOKUP(Table1[[#This Row],[Customer_id]],Table2[],4,FALSE)</f>
        <v>N1724888697</v>
      </c>
      <c r="N736" s="1" t="str">
        <f>INDEX(Table3[Transaction type],MATCH(Table1[[#This Row],[Account Number]],Table3[Account Number],0))</f>
        <v>Loan Payment</v>
      </c>
      <c r="O736" s="20">
        <f>INDEX(Table3[Date_of_transaction],MATCH(Table1[[#This Row],[Account Number]],Table3[Account Number],0))</f>
        <v>44456</v>
      </c>
      <c r="P736" s="19" t="str">
        <f>INDEX(Table3[Transaction Medium],MATCH(Table1[[#This Row],[Account Number]],Table3[Account Number],0))</f>
        <v>AFT</v>
      </c>
    </row>
    <row r="737" spans="1:16" x14ac:dyDescent="0.25">
      <c r="A737" s="1" t="s">
        <v>954</v>
      </c>
      <c r="B737" s="2">
        <v>453799879</v>
      </c>
      <c r="C737" s="2" t="s">
        <v>124</v>
      </c>
      <c r="D737" s="4">
        <v>14025</v>
      </c>
      <c r="E737" s="1" t="s">
        <v>12</v>
      </c>
      <c r="F737" s="1" t="s">
        <v>955</v>
      </c>
      <c r="G737" s="1" t="s">
        <v>14</v>
      </c>
      <c r="H737" s="1" t="s">
        <v>956</v>
      </c>
      <c r="I737" s="1">
        <v>438456.24725760001</v>
      </c>
      <c r="J737" s="1" t="s">
        <v>957</v>
      </c>
      <c r="L737" s="1" t="str">
        <f>VLOOKUP(Table1[[#This Row],[Customer_id]],Table4[],7,FALSE)</f>
        <v>51237,9168</v>
      </c>
      <c r="M737" s="1" t="str">
        <f>VLOOKUP(Table1[[#This Row],[Customer_id]],Table2[],4,FALSE)</f>
        <v>N4648825188</v>
      </c>
      <c r="N737" s="1" t="str">
        <f>INDEX(Table3[Transaction type],MATCH(Table1[[#This Row],[Account Number]],Table3[Account Number],0))</f>
        <v>Loan Payment</v>
      </c>
      <c r="O737" s="20">
        <f>INDEX(Table3[Date_of_transaction],MATCH(Table1[[#This Row],[Account Number]],Table3[Account Number],0))</f>
        <v>44432</v>
      </c>
      <c r="P737" s="19" t="str">
        <f>INDEX(Table3[Transaction Medium],MATCH(Table1[[#This Row],[Account Number]],Table3[Account Number],0))</f>
        <v>AFT</v>
      </c>
    </row>
    <row r="738" spans="1:16" x14ac:dyDescent="0.25">
      <c r="A738" s="1" t="s">
        <v>3279</v>
      </c>
      <c r="B738" s="2">
        <v>307405988</v>
      </c>
      <c r="C738" s="2" t="s">
        <v>309</v>
      </c>
      <c r="D738" s="4">
        <v>27904.5</v>
      </c>
      <c r="E738" s="1" t="s">
        <v>1094</v>
      </c>
      <c r="F738" s="1" t="s">
        <v>527</v>
      </c>
      <c r="G738" s="1" t="s">
        <v>3058</v>
      </c>
      <c r="H738" s="1" t="s">
        <v>3280</v>
      </c>
      <c r="I738" s="1">
        <v>317756.04570527998</v>
      </c>
      <c r="J738" s="1" t="s">
        <v>3281</v>
      </c>
      <c r="L738" s="1" t="str">
        <f>VLOOKUP(Table1[[#This Row],[Customer_id]],Table4[],7,FALSE)</f>
        <v>133624,8402</v>
      </c>
      <c r="M738" s="1" t="e">
        <f>VLOOKUP(Table1[[#This Row],[Customer_id]],Table2[],4,FALSE)</f>
        <v>#N/A</v>
      </c>
      <c r="N738" s="1" t="str">
        <f>INDEX(Table3[Transaction type],MATCH(Table1[[#This Row],[Account Number]],Table3[Account Number],0))</f>
        <v>Money Deposit</v>
      </c>
      <c r="O738" s="20">
        <f>INDEX(Table3[Date_of_transaction],MATCH(Table1[[#This Row],[Account Number]],Table3[Account Number],0))</f>
        <v>44508</v>
      </c>
      <c r="P738" s="19" t="str">
        <f>INDEX(Table3[Transaction Medium],MATCH(Table1[[#This Row],[Account Number]],Table3[Account Number],0))</f>
        <v>Bank</v>
      </c>
    </row>
    <row r="739" spans="1:16" x14ac:dyDescent="0.25">
      <c r="A739" s="1" t="s">
        <v>6839</v>
      </c>
      <c r="B739" s="2">
        <v>255312649</v>
      </c>
      <c r="C739" s="2" t="s">
        <v>143</v>
      </c>
      <c r="D739" s="4">
        <v>34479</v>
      </c>
      <c r="E739" s="1" t="s">
        <v>12</v>
      </c>
      <c r="F739" s="1" t="s">
        <v>587</v>
      </c>
      <c r="G739" s="1" t="s">
        <v>4112</v>
      </c>
      <c r="H739" s="1" t="s">
        <v>6840</v>
      </c>
      <c r="I739" s="1">
        <v>213538.751712</v>
      </c>
      <c r="J739" s="1" t="s">
        <v>6841</v>
      </c>
      <c r="L739" s="1" t="str">
        <f>VLOOKUP(Table1[[#This Row],[Customer_id]],Table4[],7,FALSE)</f>
        <v>122089,6512</v>
      </c>
      <c r="M739" s="1" t="e">
        <f>VLOOKUP(Table1[[#This Row],[Customer_id]],Table2[],4,FALSE)</f>
        <v>#N/A</v>
      </c>
      <c r="N739" s="1" t="str">
        <f>INDEX(Table3[Transaction type],MATCH(Table1[[#This Row],[Account Number]],Table3[Account Number],0))</f>
        <v>Money Deposit</v>
      </c>
      <c r="O739" s="20">
        <f>INDEX(Table3[Date_of_transaction],MATCH(Table1[[#This Row],[Account Number]],Table3[Account Number],0))</f>
        <v>44640</v>
      </c>
      <c r="P739" s="19" t="str">
        <f>INDEX(Table3[Transaction Medium],MATCH(Table1[[#This Row],[Account Number]],Table3[Account Number],0))</f>
        <v>Bank</v>
      </c>
    </row>
    <row r="740" spans="1:16" x14ac:dyDescent="0.25">
      <c r="A740" s="1" t="s">
        <v>4400</v>
      </c>
      <c r="B740" s="2">
        <v>423156618</v>
      </c>
      <c r="C740" s="2" t="s">
        <v>33</v>
      </c>
      <c r="D740" s="4">
        <v>13659.75</v>
      </c>
      <c r="E740" s="1" t="s">
        <v>1094</v>
      </c>
      <c r="F740" s="1" t="s">
        <v>794</v>
      </c>
      <c r="G740" s="1" t="s">
        <v>4070</v>
      </c>
      <c r="H740" s="1" t="s">
        <v>4401</v>
      </c>
      <c r="I740" s="1">
        <v>43564.408997999999</v>
      </c>
      <c r="J740" s="1" t="s">
        <v>4402</v>
      </c>
      <c r="L740" s="1" t="str">
        <f>VLOOKUP(Table1[[#This Row],[Customer_id]],Table4[],7,FALSE)</f>
        <v>303763,68</v>
      </c>
      <c r="M740" s="1" t="e">
        <f>VLOOKUP(Table1[[#This Row],[Customer_id]],Table2[],4,FALSE)</f>
        <v>#N/A</v>
      </c>
      <c r="N740" s="1" t="str">
        <f>INDEX(Table3[Transaction type],MATCH(Table1[[#This Row],[Account Number]],Table3[Account Number],0))</f>
        <v>Money Transfer</v>
      </c>
      <c r="O740" s="20">
        <f>INDEX(Table3[Date_of_transaction],MATCH(Table1[[#This Row],[Account Number]],Table3[Account Number],0))</f>
        <v>44524</v>
      </c>
      <c r="P740" s="19" t="str">
        <f>INDEX(Table3[Transaction Medium],MATCH(Table1[[#This Row],[Account Number]],Table3[Account Number],0))</f>
        <v>Internet Banking</v>
      </c>
    </row>
    <row r="741" spans="1:16" x14ac:dyDescent="0.25">
      <c r="A741" s="1" t="s">
        <v>6403</v>
      </c>
      <c r="B741" s="2">
        <v>80149207</v>
      </c>
      <c r="C741" s="2" t="s">
        <v>87</v>
      </c>
      <c r="D741" s="4">
        <v>16581.75</v>
      </c>
      <c r="E741" s="1" t="s">
        <v>12</v>
      </c>
      <c r="F741" s="1" t="s">
        <v>453</v>
      </c>
      <c r="G741" s="1" t="s">
        <v>4105</v>
      </c>
      <c r="H741" s="1" t="s">
        <v>6404</v>
      </c>
      <c r="I741" s="1">
        <v>88599.361153499995</v>
      </c>
      <c r="J741" s="1" t="s">
        <v>6405</v>
      </c>
      <c r="L741" s="1" t="str">
        <f>VLOOKUP(Table1[[#This Row],[Customer_id]],Table4[],7,FALSE)</f>
        <v>42229,0479</v>
      </c>
      <c r="M741" s="1" t="e">
        <f>VLOOKUP(Table1[[#This Row],[Customer_id]],Table2[],4,FALSE)</f>
        <v>#N/A</v>
      </c>
      <c r="N741" s="1" t="str">
        <f>INDEX(Table3[Transaction type],MATCH(Table1[[#This Row],[Account Number]],Table3[Account Number],0))</f>
        <v>Cash Withdrawal</v>
      </c>
      <c r="O741" s="20">
        <f>INDEX(Table3[Date_of_transaction],MATCH(Table1[[#This Row],[Account Number]],Table3[Account Number],0))</f>
        <v>44395</v>
      </c>
      <c r="P741" s="19" t="str">
        <f>INDEX(Table3[Transaction Medium],MATCH(Table1[[#This Row],[Account Number]],Table3[Account Number],0))</f>
        <v>ATM</v>
      </c>
    </row>
    <row r="742" spans="1:16" x14ac:dyDescent="0.25">
      <c r="A742" s="1" t="s">
        <v>5385</v>
      </c>
      <c r="B742" s="2">
        <v>577679256</v>
      </c>
      <c r="C742" s="2" t="s">
        <v>47</v>
      </c>
      <c r="D742" s="4">
        <v>31191.75</v>
      </c>
      <c r="E742" s="1" t="s">
        <v>1094</v>
      </c>
      <c r="F742" s="1" t="s">
        <v>523</v>
      </c>
      <c r="G742" s="1" t="s">
        <v>4112</v>
      </c>
      <c r="H742" s="1" t="s">
        <v>5386</v>
      </c>
      <c r="I742" s="1">
        <v>12899.021609040001</v>
      </c>
      <c r="J742" s="1" t="s">
        <v>5387</v>
      </c>
      <c r="L742" s="1" t="str">
        <f>VLOOKUP(Table1[[#This Row],[Customer_id]],Table4[],7,FALSE)</f>
        <v>86127,4624</v>
      </c>
      <c r="M742" s="1" t="e">
        <f>VLOOKUP(Table1[[#This Row],[Customer_id]],Table2[],4,FALSE)</f>
        <v>#N/A</v>
      </c>
      <c r="N742" s="1" t="str">
        <f>INDEX(Table3[Transaction type],MATCH(Table1[[#This Row],[Account Number]],Table3[Account Number],0))</f>
        <v>Money Transfer</v>
      </c>
      <c r="O742" s="20">
        <f>INDEX(Table3[Date_of_transaction],MATCH(Table1[[#This Row],[Account Number]],Table3[Account Number],0))</f>
        <v>44477</v>
      </c>
      <c r="P742" s="19" t="str">
        <f>INDEX(Table3[Transaction Medium],MATCH(Table1[[#This Row],[Account Number]],Table3[Account Number],0))</f>
        <v>ATM</v>
      </c>
    </row>
    <row r="743" spans="1:16" x14ac:dyDescent="0.25">
      <c r="A743" s="1" t="s">
        <v>4211</v>
      </c>
      <c r="B743" s="2">
        <v>906510135</v>
      </c>
      <c r="C743" s="2" t="s">
        <v>606</v>
      </c>
      <c r="D743" s="4">
        <v>23886.75</v>
      </c>
      <c r="E743" s="1" t="s">
        <v>1094</v>
      </c>
      <c r="F743" s="1" t="s">
        <v>807</v>
      </c>
      <c r="G743" s="1" t="s">
        <v>4074</v>
      </c>
      <c r="H743" s="1" t="s">
        <v>4212</v>
      </c>
      <c r="I743" s="1">
        <v>626896.66277927998</v>
      </c>
      <c r="J743" s="1" t="s">
        <v>4213</v>
      </c>
      <c r="L743" s="1" t="str">
        <f>VLOOKUP(Table1[[#This Row],[Customer_id]],Table4[],7,FALSE)</f>
        <v>74335,22</v>
      </c>
      <c r="M743" s="1" t="e">
        <f>VLOOKUP(Table1[[#This Row],[Customer_id]],Table2[],4,FALSE)</f>
        <v>#N/A</v>
      </c>
      <c r="N743" s="1" t="str">
        <f>INDEX(Table3[Transaction type],MATCH(Table1[[#This Row],[Account Number]],Table3[Account Number],0))</f>
        <v>Money Deposit</v>
      </c>
      <c r="O743" s="20">
        <f>INDEX(Table3[Date_of_transaction],MATCH(Table1[[#This Row],[Account Number]],Table3[Account Number],0))</f>
        <v>44220</v>
      </c>
      <c r="P743" s="19" t="str">
        <f>INDEX(Table3[Transaction Medium],MATCH(Table1[[#This Row],[Account Number]],Table3[Account Number],0))</f>
        <v>Bank</v>
      </c>
    </row>
    <row r="744" spans="1:16" x14ac:dyDescent="0.25">
      <c r="A744" s="1" t="s">
        <v>2950</v>
      </c>
      <c r="B744" s="2">
        <v>834782830</v>
      </c>
      <c r="C744" s="2" t="s">
        <v>357</v>
      </c>
      <c r="D744" s="4">
        <v>35209.5</v>
      </c>
      <c r="E744" s="1" t="s">
        <v>1094</v>
      </c>
      <c r="F744" s="1" t="s">
        <v>2201</v>
      </c>
      <c r="G744" s="1" t="s">
        <v>2773</v>
      </c>
      <c r="H744" s="1" t="s">
        <v>2951</v>
      </c>
      <c r="I744" s="1">
        <v>55758.329313959999</v>
      </c>
      <c r="J744" s="1" t="s">
        <v>2952</v>
      </c>
      <c r="L744" s="1" t="str">
        <f>VLOOKUP(Table1[[#This Row],[Customer_id]],Table4[],7,FALSE)</f>
        <v>52362,9225</v>
      </c>
      <c r="M744" s="1" t="str">
        <f>VLOOKUP(Table1[[#This Row],[Customer_id]],Table2[],4,FALSE)</f>
        <v>N445105269</v>
      </c>
      <c r="N744" s="1" t="str">
        <f>INDEX(Table3[Transaction type],MATCH(Table1[[#This Row],[Account Number]],Table3[Account Number],0))</f>
        <v>Loan Payment</v>
      </c>
      <c r="O744" s="20">
        <f>INDEX(Table3[Date_of_transaction],MATCH(Table1[[#This Row],[Account Number]],Table3[Account Number],0))</f>
        <v>44638</v>
      </c>
      <c r="P744" s="19" t="str">
        <f>INDEX(Table3[Transaction Medium],MATCH(Table1[[#This Row],[Account Number]],Table3[Account Number],0))</f>
        <v>AFT</v>
      </c>
    </row>
    <row r="745" spans="1:16" x14ac:dyDescent="0.25">
      <c r="A745" s="1" t="s">
        <v>3106</v>
      </c>
      <c r="B745" s="2">
        <v>992336100</v>
      </c>
      <c r="C745" s="2" t="s">
        <v>452</v>
      </c>
      <c r="D745" s="4">
        <v>26078.25</v>
      </c>
      <c r="E745" s="1" t="s">
        <v>1094</v>
      </c>
      <c r="F745" s="1" t="s">
        <v>487</v>
      </c>
      <c r="G745" s="1" t="s">
        <v>3058</v>
      </c>
      <c r="H745" s="1" t="s">
        <v>3107</v>
      </c>
      <c r="I745" s="1">
        <v>210004.15031388</v>
      </c>
      <c r="J745" s="1" t="s">
        <v>3108</v>
      </c>
      <c r="L745" s="1" t="str">
        <f>VLOOKUP(Table1[[#This Row],[Customer_id]],Table4[],7,FALSE)</f>
        <v>452587,98</v>
      </c>
      <c r="M745" s="1" t="e">
        <f>VLOOKUP(Table1[[#This Row],[Customer_id]],Table2[],4,FALSE)</f>
        <v>#N/A</v>
      </c>
      <c r="N745" s="1" t="str">
        <f>INDEX(Table3[Transaction type],MATCH(Table1[[#This Row],[Account Number]],Table3[Account Number],0))</f>
        <v>Checks</v>
      </c>
      <c r="O745" s="20">
        <f>INDEX(Table3[Date_of_transaction],MATCH(Table1[[#This Row],[Account Number]],Table3[Account Number],0))</f>
        <v>44581</v>
      </c>
      <c r="P745" s="19" t="str">
        <f>INDEX(Table3[Transaction Medium],MATCH(Table1[[#This Row],[Account Number]],Table3[Account Number],0))</f>
        <v>Informal Services</v>
      </c>
    </row>
    <row r="746" spans="1:16" x14ac:dyDescent="0.25">
      <c r="A746" s="1" t="s">
        <v>5364</v>
      </c>
      <c r="B746" s="2">
        <v>874884242</v>
      </c>
      <c r="C746" s="2" t="s">
        <v>403</v>
      </c>
      <c r="D746" s="4">
        <v>31922.25</v>
      </c>
      <c r="E746" s="1" t="s">
        <v>1094</v>
      </c>
      <c r="F746" s="1" t="s">
        <v>874</v>
      </c>
      <c r="G746" s="1" t="s">
        <v>4088</v>
      </c>
      <c r="H746" s="1" t="s">
        <v>5365</v>
      </c>
      <c r="I746" s="1">
        <v>344253.88143299997</v>
      </c>
      <c r="J746" s="1" t="s">
        <v>5366</v>
      </c>
      <c r="L746" s="1" t="str">
        <f>VLOOKUP(Table1[[#This Row],[Customer_id]],Table4[],7,FALSE)</f>
        <v>162007,4976</v>
      </c>
      <c r="M746" s="1" t="e">
        <f>VLOOKUP(Table1[[#This Row],[Customer_id]],Table2[],4,FALSE)</f>
        <v>#N/A</v>
      </c>
      <c r="N746" s="1" t="str">
        <f>INDEX(Table3[Transaction type],MATCH(Table1[[#This Row],[Account Number]],Table3[Account Number],0))</f>
        <v>Cash Withdrawal</v>
      </c>
      <c r="O746" s="20">
        <f>INDEX(Table3[Date_of_transaction],MATCH(Table1[[#This Row],[Account Number]],Table3[Account Number],0))</f>
        <v>44487</v>
      </c>
      <c r="P746" s="19" t="str">
        <f>INDEX(Table3[Transaction Medium],MATCH(Table1[[#This Row],[Account Number]],Table3[Account Number],0))</f>
        <v>Bank</v>
      </c>
    </row>
    <row r="747" spans="1:16" x14ac:dyDescent="0.25">
      <c r="A747" s="1" t="s">
        <v>6995</v>
      </c>
      <c r="B747" s="2">
        <v>942865004</v>
      </c>
      <c r="C747" s="2" t="s">
        <v>87</v>
      </c>
      <c r="D747" s="4">
        <v>16581.75</v>
      </c>
      <c r="E747" s="1" t="s">
        <v>12</v>
      </c>
      <c r="F747" s="1" t="s">
        <v>195</v>
      </c>
      <c r="G747" s="1" t="s">
        <v>4105</v>
      </c>
      <c r="H747" s="1" t="s">
        <v>6996</v>
      </c>
      <c r="I747" s="1">
        <v>170075.8370304</v>
      </c>
      <c r="J747" s="1" t="s">
        <v>6997</v>
      </c>
      <c r="L747" s="1" t="str">
        <f>VLOOKUP(Table1[[#This Row],[Customer_id]],Table4[],7,FALSE)</f>
        <v>120617,6745</v>
      </c>
      <c r="M747" s="1" t="e">
        <f>VLOOKUP(Table1[[#This Row],[Customer_id]],Table2[],4,FALSE)</f>
        <v>#N/A</v>
      </c>
      <c r="N747" s="1" t="str">
        <f>INDEX(Table3[Transaction type],MATCH(Table1[[#This Row],[Account Number]],Table3[Account Number],0))</f>
        <v>Money Deposit</v>
      </c>
      <c r="O747" s="20">
        <f>INDEX(Table3[Date_of_transaction],MATCH(Table1[[#This Row],[Account Number]],Table3[Account Number],0))</f>
        <v>44294</v>
      </c>
      <c r="P747" s="19" t="str">
        <f>INDEX(Table3[Transaction Medium],MATCH(Table1[[#This Row],[Account Number]],Table3[Account Number],0))</f>
        <v>Bank</v>
      </c>
    </row>
    <row r="748" spans="1:16" x14ac:dyDescent="0.25">
      <c r="A748" s="1" t="s">
        <v>6126</v>
      </c>
      <c r="B748" s="2">
        <v>809614065</v>
      </c>
      <c r="C748" s="2" t="s">
        <v>129</v>
      </c>
      <c r="D748" s="4">
        <v>15120.75</v>
      </c>
      <c r="E748" s="1" t="s">
        <v>12</v>
      </c>
      <c r="F748" s="1" t="s">
        <v>587</v>
      </c>
      <c r="G748" s="1" t="s">
        <v>4112</v>
      </c>
      <c r="H748" s="1" t="s">
        <v>6127</v>
      </c>
      <c r="I748" s="1">
        <v>118885.6605888</v>
      </c>
      <c r="J748" s="1" t="s">
        <v>6128</v>
      </c>
      <c r="L748" s="1" t="str">
        <f>VLOOKUP(Table1[[#This Row],[Customer_id]],Table4[],7,FALSE)</f>
        <v>171944,3752</v>
      </c>
      <c r="M748" s="1" t="str">
        <f>VLOOKUP(Table1[[#This Row],[Customer_id]],Table2[],4,FALSE)</f>
        <v>N1449724224</v>
      </c>
      <c r="N748" s="1" t="str">
        <f>INDEX(Table3[Transaction type],MATCH(Table1[[#This Row],[Account Number]],Table3[Account Number],0))</f>
        <v>Loan Payment</v>
      </c>
      <c r="O748" s="20">
        <f>INDEX(Table3[Date_of_transaction],MATCH(Table1[[#This Row],[Account Number]],Table3[Account Number],0))</f>
        <v>44381</v>
      </c>
      <c r="P748" s="19" t="str">
        <f>INDEX(Table3[Transaction Medium],MATCH(Table1[[#This Row],[Account Number]],Table3[Account Number],0))</f>
        <v>AFT</v>
      </c>
    </row>
    <row r="749" spans="1:16" x14ac:dyDescent="0.25">
      <c r="A749" s="1" t="s">
        <v>5079</v>
      </c>
      <c r="B749" s="2">
        <v>701267565</v>
      </c>
      <c r="C749" s="2" t="s">
        <v>203</v>
      </c>
      <c r="D749" s="4">
        <v>27539.25</v>
      </c>
      <c r="E749" s="1" t="s">
        <v>1094</v>
      </c>
      <c r="F749" s="1" t="s">
        <v>274</v>
      </c>
      <c r="G749" s="1" t="s">
        <v>4084</v>
      </c>
      <c r="H749" s="1" t="s">
        <v>5080</v>
      </c>
      <c r="I749" s="1">
        <v>28791.635637240001</v>
      </c>
      <c r="J749" s="1" t="s">
        <v>5081</v>
      </c>
      <c r="L749" s="1" t="str">
        <f>VLOOKUP(Table1[[#This Row],[Customer_id]],Table4[],7,FALSE)</f>
        <v>39044,9943</v>
      </c>
      <c r="M749" s="1" t="e">
        <f>VLOOKUP(Table1[[#This Row],[Customer_id]],Table2[],4,FALSE)</f>
        <v>#N/A</v>
      </c>
      <c r="N749" s="1" t="str">
        <f>INDEX(Table3[Transaction type],MATCH(Table1[[#This Row],[Account Number]],Table3[Account Number],0))</f>
        <v>Money Deposit</v>
      </c>
      <c r="O749" s="20">
        <f>INDEX(Table3[Date_of_transaction],MATCH(Table1[[#This Row],[Account Number]],Table3[Account Number],0))</f>
        <v>44255</v>
      </c>
      <c r="P749" s="19" t="str">
        <f>INDEX(Table3[Transaction Medium],MATCH(Table1[[#This Row],[Account Number]],Table3[Account Number],0))</f>
        <v>Bank</v>
      </c>
    </row>
    <row r="750" spans="1:16" x14ac:dyDescent="0.25">
      <c r="A750" s="1" t="s">
        <v>6243</v>
      </c>
      <c r="B750" s="2">
        <v>965644948</v>
      </c>
      <c r="C750" s="2" t="s">
        <v>226</v>
      </c>
      <c r="D750" s="4">
        <v>31557</v>
      </c>
      <c r="E750" s="1" t="s">
        <v>12</v>
      </c>
      <c r="F750" s="1" t="s">
        <v>1721</v>
      </c>
      <c r="G750" s="1" t="s">
        <v>4112</v>
      </c>
      <c r="H750" s="1" t="s">
        <v>6244</v>
      </c>
      <c r="I750" s="1">
        <v>29860.121771999999</v>
      </c>
      <c r="J750" s="1" t="s">
        <v>6245</v>
      </c>
      <c r="L750" s="1" t="str">
        <f>VLOOKUP(Table1[[#This Row],[Customer_id]],Table4[],7,FALSE)</f>
        <v>173052,0596</v>
      </c>
      <c r="M750" s="1" t="e">
        <f>VLOOKUP(Table1[[#This Row],[Customer_id]],Table2[],4,FALSE)</f>
        <v>#N/A</v>
      </c>
      <c r="N750" s="1" t="str">
        <f>INDEX(Table3[Transaction type],MATCH(Table1[[#This Row],[Account Number]],Table3[Account Number],0))</f>
        <v>Money Deposit</v>
      </c>
      <c r="O750" s="20">
        <f>INDEX(Table3[Date_of_transaction],MATCH(Table1[[#This Row],[Account Number]],Table3[Account Number],0))</f>
        <v>44295</v>
      </c>
      <c r="P750" s="19" t="str">
        <f>INDEX(Table3[Transaction Medium],MATCH(Table1[[#This Row],[Account Number]],Table3[Account Number],0))</f>
        <v>Bank</v>
      </c>
    </row>
    <row r="751" spans="1:16" x14ac:dyDescent="0.25">
      <c r="A751" s="1" t="s">
        <v>4541</v>
      </c>
      <c r="B751" s="2">
        <v>968633339</v>
      </c>
      <c r="C751" s="2" t="s">
        <v>33</v>
      </c>
      <c r="D751" s="4">
        <v>13659.75</v>
      </c>
      <c r="E751" s="1" t="s">
        <v>1094</v>
      </c>
      <c r="F751" s="1" t="s">
        <v>1610</v>
      </c>
      <c r="G751" s="1" t="s">
        <v>4054</v>
      </c>
      <c r="H751" s="1" t="s">
        <v>4542</v>
      </c>
      <c r="I751" s="1">
        <v>127208.92940595</v>
      </c>
      <c r="J751" s="1" t="s">
        <v>4543</v>
      </c>
      <c r="L751" s="1" t="str">
        <f>VLOOKUP(Table1[[#This Row],[Customer_id]],Table4[],7,FALSE)</f>
        <v>224850,8925</v>
      </c>
      <c r="M751" s="1" t="e">
        <f>VLOOKUP(Table1[[#This Row],[Customer_id]],Table2[],4,FALSE)</f>
        <v>#N/A</v>
      </c>
      <c r="N751" s="1" t="str">
        <f>INDEX(Table3[Transaction type],MATCH(Table1[[#This Row],[Account Number]],Table3[Account Number],0))</f>
        <v>Online Payment</v>
      </c>
      <c r="O751" s="20">
        <f>INDEX(Table3[Date_of_transaction],MATCH(Table1[[#This Row],[Account Number]],Table3[Account Number],0))</f>
        <v>44380</v>
      </c>
      <c r="P751" s="19" t="str">
        <f>INDEX(Table3[Transaction Medium],MATCH(Table1[[#This Row],[Account Number]],Table3[Account Number],0))</f>
        <v>Mobile</v>
      </c>
    </row>
    <row r="752" spans="1:16" x14ac:dyDescent="0.25">
      <c r="A752" s="1" t="s">
        <v>301</v>
      </c>
      <c r="B752" s="2">
        <v>878283001</v>
      </c>
      <c r="C752" s="2" t="s">
        <v>124</v>
      </c>
      <c r="D752" s="4">
        <v>14025</v>
      </c>
      <c r="E752" s="1" t="s">
        <v>12</v>
      </c>
      <c r="F752" s="1" t="s">
        <v>83</v>
      </c>
      <c r="G752" s="1" t="s">
        <v>14</v>
      </c>
      <c r="H752" s="1" t="s">
        <v>302</v>
      </c>
      <c r="I752" s="1">
        <v>936015.21008640004</v>
      </c>
      <c r="J752" s="1" t="s">
        <v>303</v>
      </c>
      <c r="L752" s="1" t="str">
        <f>VLOOKUP(Table1[[#This Row],[Customer_id]],Table4[],7,FALSE)</f>
        <v>34363,296</v>
      </c>
      <c r="M752" s="1" t="e">
        <f>VLOOKUP(Table1[[#This Row],[Customer_id]],Table2[],4,FALSE)</f>
        <v>#N/A</v>
      </c>
      <c r="N752" s="1" t="str">
        <f>INDEX(Table3[Transaction type],MATCH(Table1[[#This Row],[Account Number]],Table3[Account Number],0))</f>
        <v>Online Payment</v>
      </c>
      <c r="O752" s="20">
        <f>INDEX(Table3[Date_of_transaction],MATCH(Table1[[#This Row],[Account Number]],Table3[Account Number],0))</f>
        <v>44365</v>
      </c>
      <c r="P752" s="19" t="str">
        <f>INDEX(Table3[Transaction Medium],MATCH(Table1[[#This Row],[Account Number]],Table3[Account Number],0))</f>
        <v>Internet Banking</v>
      </c>
    </row>
    <row r="753" spans="1:16" x14ac:dyDescent="0.25">
      <c r="A753" s="1" t="s">
        <v>3162</v>
      </c>
      <c r="B753" s="2">
        <v>806218567</v>
      </c>
      <c r="C753" s="2" t="s">
        <v>167</v>
      </c>
      <c r="D753" s="4">
        <v>18773.25</v>
      </c>
      <c r="E753" s="1" t="s">
        <v>1094</v>
      </c>
      <c r="F753" s="1" t="s">
        <v>591</v>
      </c>
      <c r="G753" s="1" t="s">
        <v>3058</v>
      </c>
      <c r="H753" s="1" t="s">
        <v>3163</v>
      </c>
      <c r="I753" s="1">
        <v>75294.362051999997</v>
      </c>
      <c r="J753" s="1" t="s">
        <v>3164</v>
      </c>
      <c r="L753" s="1" t="str">
        <f>VLOOKUP(Table1[[#This Row],[Customer_id]],Table4[],7,FALSE)</f>
        <v>112872,9437</v>
      </c>
      <c r="M753" s="1" t="e">
        <f>VLOOKUP(Table1[[#This Row],[Customer_id]],Table2[],4,FALSE)</f>
        <v>#N/A</v>
      </c>
      <c r="N753" s="1" t="str">
        <f>INDEX(Table3[Transaction type],MATCH(Table1[[#This Row],[Account Number]],Table3[Account Number],0))</f>
        <v>Money Transfer</v>
      </c>
      <c r="O753" s="20">
        <f>INDEX(Table3[Date_of_transaction],MATCH(Table1[[#This Row],[Account Number]],Table3[Account Number],0))</f>
        <v>44212</v>
      </c>
      <c r="P753" s="19" t="str">
        <f>INDEX(Table3[Transaction Medium],MATCH(Table1[[#This Row],[Account Number]],Table3[Account Number],0))</f>
        <v>ATM</v>
      </c>
    </row>
    <row r="754" spans="1:16" x14ac:dyDescent="0.25">
      <c r="A754" s="1" t="s">
        <v>3689</v>
      </c>
      <c r="B754" s="2">
        <v>626387942</v>
      </c>
      <c r="C754" s="2" t="s">
        <v>322</v>
      </c>
      <c r="D754" s="4">
        <v>26443.5</v>
      </c>
      <c r="E754" s="1" t="s">
        <v>1094</v>
      </c>
      <c r="F754" s="1" t="s">
        <v>1426</v>
      </c>
      <c r="G754" s="1" t="s">
        <v>3583</v>
      </c>
      <c r="H754" s="1" t="s">
        <v>3690</v>
      </c>
      <c r="I754" s="1">
        <v>525303.87881408003</v>
      </c>
      <c r="J754" s="1" t="s">
        <v>3691</v>
      </c>
      <c r="L754" s="1" t="str">
        <f>VLOOKUP(Table1[[#This Row],[Customer_id]],Table4[],7,FALSE)</f>
        <v>89651,5425</v>
      </c>
      <c r="M754" s="1" t="e">
        <f>VLOOKUP(Table1[[#This Row],[Customer_id]],Table2[],4,FALSE)</f>
        <v>#N/A</v>
      </c>
      <c r="N754" s="1" t="str">
        <f>INDEX(Table3[Transaction type],MATCH(Table1[[#This Row],[Account Number]],Table3[Account Number],0))</f>
        <v>Money Transfer</v>
      </c>
      <c r="O754" s="20">
        <f>INDEX(Table3[Date_of_transaction],MATCH(Table1[[#This Row],[Account Number]],Table3[Account Number],0))</f>
        <v>44377</v>
      </c>
      <c r="P754" s="19" t="str">
        <f>INDEX(Table3[Transaction Medium],MATCH(Table1[[#This Row],[Account Number]],Table3[Account Number],0))</f>
        <v>Mobile</v>
      </c>
    </row>
    <row r="755" spans="1:16" x14ac:dyDescent="0.25">
      <c r="A755" s="1" t="s">
        <v>4678</v>
      </c>
      <c r="B755" s="2">
        <v>183426409</v>
      </c>
      <c r="C755" s="2" t="s">
        <v>348</v>
      </c>
      <c r="D755" s="4">
        <v>28635</v>
      </c>
      <c r="E755" s="1" t="s">
        <v>1094</v>
      </c>
      <c r="F755" s="1" t="s">
        <v>774</v>
      </c>
      <c r="G755" s="1" t="s">
        <v>4054</v>
      </c>
      <c r="H755" s="1" t="s">
        <v>4679</v>
      </c>
      <c r="I755" s="1">
        <v>229010.76807168001</v>
      </c>
      <c r="J755" s="1" t="s">
        <v>4680</v>
      </c>
      <c r="L755" s="1" t="str">
        <f>VLOOKUP(Table1[[#This Row],[Customer_id]],Table4[],7,FALSE)</f>
        <v>131466,9712</v>
      </c>
      <c r="M755" s="1" t="e">
        <f>VLOOKUP(Table1[[#This Row],[Customer_id]],Table2[],4,FALSE)</f>
        <v>#N/A</v>
      </c>
      <c r="N755" s="1" t="str">
        <f>INDEX(Table3[Transaction type],MATCH(Table1[[#This Row],[Account Number]],Table3[Account Number],0))</f>
        <v>Money Transfer</v>
      </c>
      <c r="O755" s="20">
        <f>INDEX(Table3[Date_of_transaction],MATCH(Table1[[#This Row],[Account Number]],Table3[Account Number],0))</f>
        <v>44365</v>
      </c>
      <c r="P755" s="19" t="str">
        <f>INDEX(Table3[Transaction Medium],MATCH(Table1[[#This Row],[Account Number]],Table3[Account Number],0))</f>
        <v>Mobile</v>
      </c>
    </row>
    <row r="756" spans="1:16" x14ac:dyDescent="0.25">
      <c r="A756" s="1" t="s">
        <v>1022</v>
      </c>
      <c r="B756" s="2">
        <v>292250743</v>
      </c>
      <c r="C756" s="2" t="s">
        <v>380</v>
      </c>
      <c r="D756" s="4">
        <v>14390.25</v>
      </c>
      <c r="E756" s="1" t="s">
        <v>12</v>
      </c>
      <c r="F756" s="1" t="s">
        <v>408</v>
      </c>
      <c r="G756" s="1" t="s">
        <v>14</v>
      </c>
      <c r="H756" s="1" t="s">
        <v>1023</v>
      </c>
      <c r="I756" s="1">
        <v>466170.348</v>
      </c>
      <c r="J756" s="1" t="s">
        <v>1024</v>
      </c>
      <c r="L756" s="1" t="str">
        <f>VLOOKUP(Table1[[#This Row],[Customer_id]],Table4[],7,FALSE)</f>
        <v>138504,1875</v>
      </c>
      <c r="M756" s="1" t="e">
        <f>VLOOKUP(Table1[[#This Row],[Customer_id]],Table2[],4,FALSE)</f>
        <v>#N/A</v>
      </c>
      <c r="N756" s="1" t="str">
        <f>INDEX(Table3[Transaction type],MATCH(Table1[[#This Row],[Account Number]],Table3[Account Number],0))</f>
        <v>Money Transfer</v>
      </c>
      <c r="O756" s="20">
        <f>INDEX(Table3[Date_of_transaction],MATCH(Table1[[#This Row],[Account Number]],Table3[Account Number],0))</f>
        <v>44258</v>
      </c>
      <c r="P756" s="19" t="str">
        <f>INDEX(Table3[Transaction Medium],MATCH(Table1[[#This Row],[Account Number]],Table3[Account Number],0))</f>
        <v>Mobile</v>
      </c>
    </row>
    <row r="757" spans="1:16" x14ac:dyDescent="0.25">
      <c r="A757" s="1" t="s">
        <v>6853</v>
      </c>
      <c r="B757" s="2">
        <v>602536003</v>
      </c>
      <c r="C757" s="2" t="s">
        <v>134</v>
      </c>
      <c r="D757" s="4">
        <v>37401</v>
      </c>
      <c r="E757" s="1" t="s">
        <v>12</v>
      </c>
      <c r="F757" s="1" t="s">
        <v>463</v>
      </c>
      <c r="G757" s="1" t="s">
        <v>4088</v>
      </c>
      <c r="H757" s="1" t="s">
        <v>6854</v>
      </c>
      <c r="I757" s="1">
        <v>106821.9159546</v>
      </c>
      <c r="J757" s="1" t="s">
        <v>6855</v>
      </c>
      <c r="L757" s="1" t="str">
        <f>VLOOKUP(Table1[[#This Row],[Customer_id]],Table4[],7,FALSE)</f>
        <v>91074,645</v>
      </c>
      <c r="M757" s="1" t="e">
        <f>VLOOKUP(Table1[[#This Row],[Customer_id]],Table2[],4,FALSE)</f>
        <v>#N/A</v>
      </c>
      <c r="N757" s="1" t="str">
        <f>INDEX(Table3[Transaction type],MATCH(Table1[[#This Row],[Account Number]],Table3[Account Number],0))</f>
        <v>Online Payment</v>
      </c>
      <c r="O757" s="20">
        <f>INDEX(Table3[Date_of_transaction],MATCH(Table1[[#This Row],[Account Number]],Table3[Account Number],0))</f>
        <v>44450</v>
      </c>
      <c r="P757" s="19" t="str">
        <f>INDEX(Table3[Transaction Medium],MATCH(Table1[[#This Row],[Account Number]],Table3[Account Number],0))</f>
        <v>Card</v>
      </c>
    </row>
    <row r="758" spans="1:16" x14ac:dyDescent="0.25">
      <c r="A758" s="1" t="s">
        <v>9066</v>
      </c>
      <c r="B758" s="2">
        <v>474173583</v>
      </c>
      <c r="C758" s="2" t="s">
        <v>889</v>
      </c>
      <c r="D758" s="8">
        <v>38659.25</v>
      </c>
      <c r="E758" s="1" t="str">
        <f ca="1">CHOOSE(RANDBETWEEN(1, 2), "Male","Female")</f>
        <v>Male</v>
      </c>
      <c r="F758" s="1" t="str">
        <f ca="1">CHOOSE(RANDBETWEEN(1, 5), "Farmer","Tailor","Student","Professor","Welder")</f>
        <v>Professor</v>
      </c>
      <c r="G758" s="1" t="str">
        <f ca="1">CHOOSE(RANDBETWEEN(1, 22), "Kano","Kwara","Imo","Lagos","Adamawa","Delta","Sokoto","Oyo","Osun","Abia","Cross River","Kaduna","Plateau","River","Abuja","Kogi","Edo","Anambra","Bayelsa","Benue","Ogun","Enugu")</f>
        <v>Adamawa</v>
      </c>
      <c r="H758" s="9" t="s">
        <v>9067</v>
      </c>
      <c r="I758" s="9">
        <v>512709.47447198653</v>
      </c>
      <c r="J758" t="s">
        <v>9068</v>
      </c>
      <c r="L758" s="1" t="str">
        <f>VLOOKUP(Table1[[#This Row],[Customer_id]],Table4[],7,FALSE)</f>
        <v>63497,6892</v>
      </c>
      <c r="M758" s="1" t="e">
        <f>VLOOKUP(Table1[[#This Row],[Customer_id]],Table2[],4,FALSE)</f>
        <v>#N/A</v>
      </c>
      <c r="N758" s="1" t="str">
        <f>INDEX(Table3[Transaction type],MATCH(Table1[[#This Row],[Account Number]],Table3[Account Number],0))</f>
        <v>Cash Withdrawal</v>
      </c>
      <c r="O758" s="20">
        <f>INDEX(Table3[Date_of_transaction],MATCH(Table1[[#This Row],[Account Number]],Table3[Account Number],0))</f>
        <v>44229</v>
      </c>
      <c r="P758" s="19" t="str">
        <f>INDEX(Table3[Transaction Medium],MATCH(Table1[[#This Row],[Account Number]],Table3[Account Number],0))</f>
        <v>ATM</v>
      </c>
    </row>
    <row r="759" spans="1:16" x14ac:dyDescent="0.25">
      <c r="A759" s="1" t="s">
        <v>7680</v>
      </c>
      <c r="B759" s="2">
        <v>767080281</v>
      </c>
      <c r="C759" s="2" t="s">
        <v>23</v>
      </c>
      <c r="D759" s="4">
        <v>15486</v>
      </c>
      <c r="E759" s="1" t="s">
        <v>12</v>
      </c>
      <c r="F759" s="1" t="s">
        <v>947</v>
      </c>
      <c r="G759" s="1" t="s">
        <v>3058</v>
      </c>
      <c r="H759" s="1" t="s">
        <v>7681</v>
      </c>
      <c r="I759" s="1">
        <v>695274.81362639996</v>
      </c>
      <c r="J759" s="1" t="s">
        <v>7682</v>
      </c>
      <c r="L759" s="1" t="str">
        <f>VLOOKUP(Table1[[#This Row],[Customer_id]],Table4[],7,FALSE)</f>
        <v>139498,464</v>
      </c>
      <c r="M759" s="1" t="e">
        <f>VLOOKUP(Table1[[#This Row],[Customer_id]],Table2[],4,FALSE)</f>
        <v>#N/A</v>
      </c>
      <c r="N759" s="1" t="str">
        <f>INDEX(Table3[Transaction type],MATCH(Table1[[#This Row],[Account Number]],Table3[Account Number],0))</f>
        <v>Money Deposit</v>
      </c>
      <c r="O759" s="20">
        <f>INDEX(Table3[Date_of_transaction],MATCH(Table1[[#This Row],[Account Number]],Table3[Account Number],0))</f>
        <v>44358</v>
      </c>
      <c r="P759" s="19" t="str">
        <f>INDEX(Table3[Transaction Medium],MATCH(Table1[[#This Row],[Account Number]],Table3[Account Number],0))</f>
        <v>Bank</v>
      </c>
    </row>
    <row r="760" spans="1:16" x14ac:dyDescent="0.25">
      <c r="A760" s="1" t="s">
        <v>7680</v>
      </c>
      <c r="B760" s="2">
        <v>692032721</v>
      </c>
      <c r="C760" s="2" t="s">
        <v>281</v>
      </c>
      <c r="D760" s="4">
        <v>21695.25</v>
      </c>
      <c r="E760" s="1" t="s">
        <v>12</v>
      </c>
      <c r="F760" s="1" t="s">
        <v>1927</v>
      </c>
      <c r="G760" s="1" t="s">
        <v>3058</v>
      </c>
      <c r="H760" s="1" t="s">
        <v>7686</v>
      </c>
      <c r="I760" s="1">
        <v>87369.476355000006</v>
      </c>
      <c r="J760" s="1" t="s">
        <v>7687</v>
      </c>
      <c r="L760" s="1" t="str">
        <f>VLOOKUP(Table1[[#This Row],[Customer_id]],Table4[],7,FALSE)</f>
        <v>139498,464</v>
      </c>
      <c r="M760" s="1" t="e">
        <f>VLOOKUP(Table1[[#This Row],[Customer_id]],Table2[],4,FALSE)</f>
        <v>#N/A</v>
      </c>
      <c r="N760" s="1" t="str">
        <f>INDEX(Table3[Transaction type],MATCH(Table1[[#This Row],[Account Number]],Table3[Account Number],0))</f>
        <v>Cash Withdrawal</v>
      </c>
      <c r="O760" s="20">
        <f>INDEX(Table3[Date_of_transaction],MATCH(Table1[[#This Row],[Account Number]],Table3[Account Number],0))</f>
        <v>44445</v>
      </c>
      <c r="P760" s="19" t="str">
        <f>INDEX(Table3[Transaction Medium],MATCH(Table1[[#This Row],[Account Number]],Table3[Account Number],0))</f>
        <v>Bank</v>
      </c>
    </row>
    <row r="761" spans="1:16" x14ac:dyDescent="0.25">
      <c r="A761" s="1" t="s">
        <v>5228</v>
      </c>
      <c r="B761" s="2">
        <v>505170927</v>
      </c>
      <c r="C761" s="2" t="s">
        <v>87</v>
      </c>
      <c r="D761" s="4">
        <v>16581.75</v>
      </c>
      <c r="E761" s="1" t="s">
        <v>1094</v>
      </c>
      <c r="F761" s="1" t="s">
        <v>784</v>
      </c>
      <c r="G761" s="1" t="s">
        <v>4095</v>
      </c>
      <c r="H761" s="1" t="s">
        <v>5229</v>
      </c>
      <c r="I761" s="1">
        <v>582011.59208831994</v>
      </c>
      <c r="J761" s="1" t="s">
        <v>5230</v>
      </c>
      <c r="L761" s="1" t="str">
        <f>VLOOKUP(Table1[[#This Row],[Customer_id]],Table4[],7,FALSE)</f>
        <v>60408,5933</v>
      </c>
      <c r="M761" s="1" t="str">
        <f>VLOOKUP(Table1[[#This Row],[Customer_id]],Table2[],4,FALSE)</f>
        <v>N450600965</v>
      </c>
      <c r="N761" s="1" t="str">
        <f>INDEX(Table3[Transaction type],MATCH(Table1[[#This Row],[Account Number]],Table3[Account Number],0))</f>
        <v>Loan Payment</v>
      </c>
      <c r="O761" s="20">
        <f>INDEX(Table3[Date_of_transaction],MATCH(Table1[[#This Row],[Account Number]],Table3[Account Number],0))</f>
        <v>44579</v>
      </c>
      <c r="P761" s="19" t="str">
        <f>INDEX(Table3[Transaction Medium],MATCH(Table1[[#This Row],[Account Number]],Table3[Account Number],0))</f>
        <v>ACH</v>
      </c>
    </row>
    <row r="762" spans="1:16" x14ac:dyDescent="0.25">
      <c r="A762" s="1" t="s">
        <v>8954</v>
      </c>
      <c r="B762" s="2">
        <v>54519301</v>
      </c>
      <c r="C762" s="2" t="s">
        <v>606</v>
      </c>
      <c r="D762" s="8">
        <v>37437.75</v>
      </c>
      <c r="E762" s="1" t="str">
        <f ca="1">CHOOSE(RANDBETWEEN(1, 2), "Male","Female")</f>
        <v>Male</v>
      </c>
      <c r="F762" s="1" t="str">
        <f ca="1">CHOOSE(RANDBETWEEN(1, 5), "Farmer","Tailor","Student","Professor","Welder")</f>
        <v>Welder</v>
      </c>
      <c r="G762" s="1" t="str">
        <f ca="1">CHOOSE(RANDBETWEEN(1, 22), "Kano","Kwara","Imo","Lagos","Adamawa","Delta","Sokoto","Oyo","Osun","Abia","Cross River","Kaduna","Plateau","River","Abuja","Kogi","Edo","Anambra","Bayelsa","Benue","Ogun","Enugu")</f>
        <v>Edo</v>
      </c>
      <c r="H762" s="9" t="s">
        <v>8955</v>
      </c>
      <c r="I762" s="9">
        <v>368844.68904796062</v>
      </c>
      <c r="J762" t="s">
        <v>8956</v>
      </c>
      <c r="L762" s="1" t="str">
        <f>VLOOKUP(Table1[[#This Row],[Customer_id]],Table4[],7,FALSE)</f>
        <v>42249,87</v>
      </c>
      <c r="M762" s="1" t="e">
        <f>VLOOKUP(Table1[[#This Row],[Customer_id]],Table2[],4,FALSE)</f>
        <v>#N/A</v>
      </c>
      <c r="N762" s="1" t="str">
        <f>INDEX(Table3[Transaction type],MATCH(Table1[[#This Row],[Account Number]],Table3[Account Number],0))</f>
        <v>Online Payment</v>
      </c>
      <c r="O762" s="20">
        <f>INDEX(Table3[Date_of_transaction],MATCH(Table1[[#This Row],[Account Number]],Table3[Account Number],0))</f>
        <v>44539</v>
      </c>
      <c r="P762" s="19" t="str">
        <f>INDEX(Table3[Transaction Medium],MATCH(Table1[[#This Row],[Account Number]],Table3[Account Number],0))</f>
        <v>Card</v>
      </c>
    </row>
    <row r="763" spans="1:16" x14ac:dyDescent="0.25">
      <c r="A763" s="1" t="s">
        <v>3935</v>
      </c>
      <c r="B763" s="2">
        <v>719080829</v>
      </c>
      <c r="C763" s="2" t="s">
        <v>309</v>
      </c>
      <c r="D763" s="4">
        <v>27904.5</v>
      </c>
      <c r="E763" s="1" t="s">
        <v>1094</v>
      </c>
      <c r="F763" s="1" t="s">
        <v>940</v>
      </c>
      <c r="G763" s="1" t="s">
        <v>3820</v>
      </c>
      <c r="H763" s="1" t="s">
        <v>3936</v>
      </c>
      <c r="I763" s="1">
        <v>548432.45182079996</v>
      </c>
      <c r="J763" s="1" t="s">
        <v>3937</v>
      </c>
      <c r="L763" s="1" t="str">
        <f>VLOOKUP(Table1[[#This Row],[Customer_id]],Table4[],7,FALSE)</f>
        <v>249185,8668</v>
      </c>
      <c r="M763" s="1" t="e">
        <f>VLOOKUP(Table1[[#This Row],[Customer_id]],Table2[],4,FALSE)</f>
        <v>#N/A</v>
      </c>
      <c r="N763" s="1" t="str">
        <f>INDEX(Table3[Transaction type],MATCH(Table1[[#This Row],[Account Number]],Table3[Account Number],0))</f>
        <v>Checks</v>
      </c>
      <c r="O763" s="20">
        <f>INDEX(Table3[Date_of_transaction],MATCH(Table1[[#This Row],[Account Number]],Table3[Account Number],0))</f>
        <v>44388</v>
      </c>
      <c r="P763" s="19" t="str">
        <f>INDEX(Table3[Transaction Medium],MATCH(Table1[[#This Row],[Account Number]],Table3[Account Number],0))</f>
        <v>Informal Services</v>
      </c>
    </row>
    <row r="764" spans="1:16" x14ac:dyDescent="0.25">
      <c r="A764" s="1" t="s">
        <v>4101</v>
      </c>
      <c r="B764" s="2">
        <v>675064127</v>
      </c>
      <c r="C764" s="2" t="s">
        <v>698</v>
      </c>
      <c r="D764" s="4">
        <v>18408</v>
      </c>
      <c r="E764" s="1" t="s">
        <v>1094</v>
      </c>
      <c r="F764" s="1" t="s">
        <v>870</v>
      </c>
      <c r="G764" s="1" t="s">
        <v>4074</v>
      </c>
      <c r="H764" s="1" t="s">
        <v>4102</v>
      </c>
      <c r="I764" s="1">
        <v>226767.76520200001</v>
      </c>
      <c r="J764" s="1" t="s">
        <v>4103</v>
      </c>
      <c r="L764" s="1" t="str">
        <f>VLOOKUP(Table1[[#This Row],[Customer_id]],Table4[],7,FALSE)</f>
        <v>292133,5263</v>
      </c>
      <c r="M764" s="1" t="e">
        <f>VLOOKUP(Table1[[#This Row],[Customer_id]],Table2[],4,FALSE)</f>
        <v>#N/A</v>
      </c>
      <c r="N764" s="1" t="str">
        <f>INDEX(Table3[Transaction type],MATCH(Table1[[#This Row],[Account Number]],Table3[Account Number],0))</f>
        <v>Money Deposit</v>
      </c>
      <c r="O764" s="20">
        <f>INDEX(Table3[Date_of_transaction],MATCH(Table1[[#This Row],[Account Number]],Table3[Account Number],0))</f>
        <v>44324</v>
      </c>
      <c r="P764" s="19" t="str">
        <f>INDEX(Table3[Transaction Medium],MATCH(Table1[[#This Row],[Account Number]],Table3[Account Number],0))</f>
        <v>Bank</v>
      </c>
    </row>
    <row r="765" spans="1:16" x14ac:dyDescent="0.25">
      <c r="A765" s="1" t="s">
        <v>7370</v>
      </c>
      <c r="B765" s="2">
        <v>161914403</v>
      </c>
      <c r="C765" s="2" t="s">
        <v>434</v>
      </c>
      <c r="D765" s="4">
        <v>28269.75</v>
      </c>
      <c r="E765" s="1" t="s">
        <v>12</v>
      </c>
      <c r="F765" s="1" t="s">
        <v>73</v>
      </c>
      <c r="G765" s="1" t="s">
        <v>4058</v>
      </c>
      <c r="H765" s="1" t="s">
        <v>7371</v>
      </c>
      <c r="I765" s="1">
        <v>138738.2173632</v>
      </c>
      <c r="J765" s="1" t="s">
        <v>7372</v>
      </c>
      <c r="L765" s="1" t="str">
        <f>VLOOKUP(Table1[[#This Row],[Customer_id]],Table4[],7,FALSE)</f>
        <v>251879,4144</v>
      </c>
      <c r="M765" s="1" t="e">
        <f>VLOOKUP(Table1[[#This Row],[Customer_id]],Table2[],4,FALSE)</f>
        <v>#N/A</v>
      </c>
      <c r="N765" s="1" t="str">
        <f>INDEX(Table3[Transaction type],MATCH(Table1[[#This Row],[Account Number]],Table3[Account Number],0))</f>
        <v>Online Payment</v>
      </c>
      <c r="O765" s="20">
        <f>INDEX(Table3[Date_of_transaction],MATCH(Table1[[#This Row],[Account Number]],Table3[Account Number],0))</f>
        <v>44382</v>
      </c>
      <c r="P765" s="19" t="str">
        <f>INDEX(Table3[Transaction Medium],MATCH(Table1[[#This Row],[Account Number]],Table3[Account Number],0))</f>
        <v>Mobile</v>
      </c>
    </row>
    <row r="766" spans="1:16" x14ac:dyDescent="0.25">
      <c r="A766" s="1" t="s">
        <v>5697</v>
      </c>
      <c r="B766" s="2">
        <v>171777221</v>
      </c>
      <c r="C766" s="2" t="s">
        <v>698</v>
      </c>
      <c r="D766" s="4">
        <v>18408</v>
      </c>
      <c r="E766" s="1" t="s">
        <v>1094</v>
      </c>
      <c r="F766" s="1" t="s">
        <v>135</v>
      </c>
      <c r="G766" s="1" t="s">
        <v>4105</v>
      </c>
      <c r="H766" s="1" t="s">
        <v>5698</v>
      </c>
      <c r="I766" s="1">
        <v>14025.2616504</v>
      </c>
      <c r="J766" s="1" t="s">
        <v>5699</v>
      </c>
      <c r="L766" s="1" t="str">
        <f>VLOOKUP(Table1[[#This Row],[Customer_id]],Table4[],7,FALSE)</f>
        <v>82419,8144</v>
      </c>
      <c r="M766" s="1" t="e">
        <f>VLOOKUP(Table1[[#This Row],[Customer_id]],Table2[],4,FALSE)</f>
        <v>#N/A</v>
      </c>
      <c r="N766" s="1" t="str">
        <f>INDEX(Table3[Transaction type],MATCH(Table1[[#This Row],[Account Number]],Table3[Account Number],0))</f>
        <v>Money Transfer</v>
      </c>
      <c r="O766" s="20">
        <f>INDEX(Table3[Date_of_transaction],MATCH(Table1[[#This Row],[Account Number]],Table3[Account Number],0))</f>
        <v>44234</v>
      </c>
      <c r="P766" s="19" t="str">
        <f>INDEX(Table3[Transaction Medium],MATCH(Table1[[#This Row],[Account Number]],Table3[Account Number],0))</f>
        <v>Internet Banking</v>
      </c>
    </row>
    <row r="767" spans="1:16" x14ac:dyDescent="0.25">
      <c r="A767" s="1" t="s">
        <v>9048</v>
      </c>
      <c r="B767" s="2">
        <v>73607638</v>
      </c>
      <c r="C767" s="2" t="s">
        <v>154</v>
      </c>
      <c r="D767" s="8">
        <v>36352.25</v>
      </c>
      <c r="E767" s="1" t="str">
        <f ca="1">CHOOSE(RANDBETWEEN(1, 2), "Male","Female")</f>
        <v>Female</v>
      </c>
      <c r="F767" s="1" t="str">
        <f ca="1">CHOOSE(RANDBETWEEN(1, 5), "Farmer","Tailor","Student","Professor","Welder")</f>
        <v>Tailor</v>
      </c>
      <c r="G767" s="1" t="str">
        <f ca="1">CHOOSE(RANDBETWEEN(1, 22), "Kano","Kwara","Imo","Lagos","Adamawa","Delta","Sokoto","Oyo","Osun","Abia","Cross River","Kaduna","Plateau","River","Abuja","Kogi","Edo","Anambra","Bayelsa","Benue","Ogun","Enugu")</f>
        <v>Abia</v>
      </c>
      <c r="H767" s="9" t="s">
        <v>9049</v>
      </c>
      <c r="I767" s="9">
        <v>743853.58405940898</v>
      </c>
      <c r="J767" t="s">
        <v>9050</v>
      </c>
      <c r="L767" s="1" t="str">
        <f>VLOOKUP(Table1[[#This Row],[Customer_id]],Table4[],7,FALSE)</f>
        <v>470262,6825</v>
      </c>
      <c r="M767" s="1" t="e">
        <f>VLOOKUP(Table1[[#This Row],[Customer_id]],Table2[],4,FALSE)</f>
        <v>#N/A</v>
      </c>
      <c r="N767" s="1" t="str">
        <f>INDEX(Table3[Transaction type],MATCH(Table1[[#This Row],[Account Number]],Table3[Account Number],0))</f>
        <v>Money Transfer</v>
      </c>
      <c r="O767" s="20">
        <f>INDEX(Table3[Date_of_transaction],MATCH(Table1[[#This Row],[Account Number]],Table3[Account Number],0))</f>
        <v>44578</v>
      </c>
      <c r="P767" s="19" t="str">
        <f>INDEX(Table3[Transaction Medium],MATCH(Table1[[#This Row],[Account Number]],Table3[Account Number],0))</f>
        <v>Mobile</v>
      </c>
    </row>
    <row r="768" spans="1:16" x14ac:dyDescent="0.25">
      <c r="A768" s="1" t="s">
        <v>2013</v>
      </c>
      <c r="B768" s="2">
        <v>472776950</v>
      </c>
      <c r="C768" s="2" t="s">
        <v>240</v>
      </c>
      <c r="D768" s="4">
        <v>22060.5</v>
      </c>
      <c r="E768" s="1" t="s">
        <v>1094</v>
      </c>
      <c r="F768" s="1" t="s">
        <v>78</v>
      </c>
      <c r="G768" s="1" t="s">
        <v>1964</v>
      </c>
      <c r="H768" s="1" t="s">
        <v>2014</v>
      </c>
      <c r="I768" s="1">
        <v>242423.74948848001</v>
      </c>
      <c r="J768" s="1" t="s">
        <v>2015</v>
      </c>
      <c r="L768" s="1" t="str">
        <f>VLOOKUP(Table1[[#This Row],[Customer_id]],Table4[],7,FALSE)</f>
        <v>110572,2112</v>
      </c>
      <c r="M768" s="1" t="e">
        <f>VLOOKUP(Table1[[#This Row],[Customer_id]],Table2[],4,FALSE)</f>
        <v>#N/A</v>
      </c>
      <c r="N768" s="1" t="str">
        <f>INDEX(Table3[Transaction type],MATCH(Table1[[#This Row],[Account Number]],Table3[Account Number],0))</f>
        <v>Money Transfer</v>
      </c>
      <c r="O768" s="20">
        <f>INDEX(Table3[Date_of_transaction],MATCH(Table1[[#This Row],[Account Number]],Table3[Account Number],0))</f>
        <v>44466</v>
      </c>
      <c r="P768" s="19" t="str">
        <f>INDEX(Table3[Transaction Medium],MATCH(Table1[[#This Row],[Account Number]],Table3[Account Number],0))</f>
        <v>Internet Banking</v>
      </c>
    </row>
    <row r="769" spans="1:16" x14ac:dyDescent="0.25">
      <c r="A769" s="1" t="s">
        <v>1588</v>
      </c>
      <c r="B769" s="2">
        <v>66046046</v>
      </c>
      <c r="C769" s="2" t="s">
        <v>268</v>
      </c>
      <c r="D769" s="4">
        <v>17677.5</v>
      </c>
      <c r="E769" s="1" t="s">
        <v>1094</v>
      </c>
      <c r="F769" s="1" t="s">
        <v>172</v>
      </c>
      <c r="G769" s="1" t="s">
        <v>14</v>
      </c>
      <c r="H769" s="1" t="s">
        <v>1589</v>
      </c>
      <c r="I769" s="1">
        <v>52337.658758400001</v>
      </c>
      <c r="J769" s="1" t="s">
        <v>1590</v>
      </c>
      <c r="L769" s="1" t="str">
        <f>VLOOKUP(Table1[[#This Row],[Customer_id]],Table4[],7,FALSE)</f>
        <v>338807,392</v>
      </c>
      <c r="M769" s="1" t="e">
        <f>VLOOKUP(Table1[[#This Row],[Customer_id]],Table2[],4,FALSE)</f>
        <v>#N/A</v>
      </c>
      <c r="N769" s="1" t="str">
        <f>INDEX(Table3[Transaction type],MATCH(Table1[[#This Row],[Account Number]],Table3[Account Number],0))</f>
        <v>Money Deposit</v>
      </c>
      <c r="O769" s="20">
        <f>INDEX(Table3[Date_of_transaction],MATCH(Table1[[#This Row],[Account Number]],Table3[Account Number],0))</f>
        <v>44534</v>
      </c>
      <c r="P769" s="19" t="str">
        <f>INDEX(Table3[Transaction Medium],MATCH(Table1[[#This Row],[Account Number]],Table3[Account Number],0))</f>
        <v>Bank</v>
      </c>
    </row>
    <row r="770" spans="1:16" x14ac:dyDescent="0.25">
      <c r="A770" s="1" t="s">
        <v>6351</v>
      </c>
      <c r="B770" s="2">
        <v>23985999</v>
      </c>
      <c r="C770" s="2" t="s">
        <v>452</v>
      </c>
      <c r="D770" s="4">
        <v>26078.25</v>
      </c>
      <c r="E770" s="1" t="s">
        <v>12</v>
      </c>
      <c r="F770" s="1" t="s">
        <v>2176</v>
      </c>
      <c r="G770" s="1" t="s">
        <v>4112</v>
      </c>
      <c r="H770" s="1" t="s">
        <v>6352</v>
      </c>
      <c r="I770" s="1">
        <v>160195.45085279999</v>
      </c>
      <c r="J770" s="1" t="s">
        <v>6353</v>
      </c>
      <c r="L770" s="1" t="str">
        <f>VLOOKUP(Table1[[#This Row],[Customer_id]],Table4[],7,FALSE)</f>
        <v>68808,96</v>
      </c>
      <c r="M770" s="1" t="e">
        <f>VLOOKUP(Table1[[#This Row],[Customer_id]],Table2[],4,FALSE)</f>
        <v>#N/A</v>
      </c>
      <c r="N770" s="1" t="str">
        <f>INDEX(Table3[Transaction type],MATCH(Table1[[#This Row],[Account Number]],Table3[Account Number],0))</f>
        <v>Cash Withdrawal</v>
      </c>
      <c r="O770" s="20">
        <f>INDEX(Table3[Date_of_transaction],MATCH(Table1[[#This Row],[Account Number]],Table3[Account Number],0))</f>
        <v>44282</v>
      </c>
      <c r="P770" s="19" t="str">
        <f>INDEX(Table3[Transaction Medium],MATCH(Table1[[#This Row],[Account Number]],Table3[Account Number],0))</f>
        <v>ATM</v>
      </c>
    </row>
    <row r="771" spans="1:16" x14ac:dyDescent="0.25">
      <c r="A771" s="1" t="s">
        <v>5134</v>
      </c>
      <c r="B771" s="2">
        <v>14018624</v>
      </c>
      <c r="C771" s="2" t="s">
        <v>348</v>
      </c>
      <c r="D771" s="4">
        <v>28635</v>
      </c>
      <c r="E771" s="1" t="s">
        <v>1094</v>
      </c>
      <c r="F771" s="1" t="s">
        <v>1308</v>
      </c>
      <c r="G771" s="1" t="s">
        <v>4084</v>
      </c>
      <c r="H771" s="1" t="s">
        <v>5135</v>
      </c>
      <c r="I771" s="1">
        <v>152246.48868000001</v>
      </c>
      <c r="J771" s="1" t="s">
        <v>5136</v>
      </c>
      <c r="L771" s="1" t="str">
        <f>VLOOKUP(Table1[[#This Row],[Customer_id]],Table4[],7,FALSE)</f>
        <v>153294,08</v>
      </c>
      <c r="M771" s="1" t="e">
        <f>VLOOKUP(Table1[[#This Row],[Customer_id]],Table2[],4,FALSE)</f>
        <v>#N/A</v>
      </c>
      <c r="N771" s="1" t="str">
        <f>INDEX(Table3[Transaction type],MATCH(Table1[[#This Row],[Account Number]],Table3[Account Number],0))</f>
        <v>Cash Withdrawal</v>
      </c>
      <c r="O771" s="20">
        <f>INDEX(Table3[Date_of_transaction],MATCH(Table1[[#This Row],[Account Number]],Table3[Account Number],0))</f>
        <v>44338</v>
      </c>
      <c r="P771" s="19" t="str">
        <f>INDEX(Table3[Transaction Medium],MATCH(Table1[[#This Row],[Account Number]],Table3[Account Number],0))</f>
        <v>Bank</v>
      </c>
    </row>
    <row r="772" spans="1:16" x14ac:dyDescent="0.25">
      <c r="A772" s="1" t="s">
        <v>650</v>
      </c>
      <c r="B772" s="2">
        <v>715287689</v>
      </c>
      <c r="C772" s="2" t="s">
        <v>129</v>
      </c>
      <c r="D772" s="4">
        <v>15120.75</v>
      </c>
      <c r="E772" s="1" t="s">
        <v>12</v>
      </c>
      <c r="F772" s="1" t="s">
        <v>408</v>
      </c>
      <c r="G772" s="1" t="s">
        <v>14</v>
      </c>
      <c r="H772" s="1" t="s">
        <v>651</v>
      </c>
      <c r="I772" s="1">
        <v>88295.32857528</v>
      </c>
      <c r="J772" s="1" t="s">
        <v>652</v>
      </c>
      <c r="L772" s="1" t="str">
        <f>VLOOKUP(Table1[[#This Row],[Customer_id]],Table4[],7,FALSE)</f>
        <v>174094,6608</v>
      </c>
      <c r="M772" s="1" t="e">
        <f>VLOOKUP(Table1[[#This Row],[Customer_id]],Table2[],4,FALSE)</f>
        <v>#N/A</v>
      </c>
      <c r="N772" s="1" t="str">
        <f>INDEX(Table3[Transaction type],MATCH(Table1[[#This Row],[Account Number]],Table3[Account Number],0))</f>
        <v>Money Deposit</v>
      </c>
      <c r="O772" s="20">
        <f>INDEX(Table3[Date_of_transaction],MATCH(Table1[[#This Row],[Account Number]],Table3[Account Number],0))</f>
        <v>44265</v>
      </c>
      <c r="P772" s="19" t="str">
        <f>INDEX(Table3[Transaction Medium],MATCH(Table1[[#This Row],[Account Number]],Table3[Account Number],0))</f>
        <v>Bank</v>
      </c>
    </row>
    <row r="773" spans="1:16" x14ac:dyDescent="0.25">
      <c r="A773" s="1" t="s">
        <v>1223</v>
      </c>
      <c r="B773" s="2">
        <v>97698731</v>
      </c>
      <c r="C773" s="2" t="s">
        <v>322</v>
      </c>
      <c r="D773" s="4">
        <v>26443.5</v>
      </c>
      <c r="E773" s="1" t="s">
        <v>1094</v>
      </c>
      <c r="F773" s="1" t="s">
        <v>282</v>
      </c>
      <c r="G773" s="1" t="s">
        <v>14</v>
      </c>
      <c r="H773" s="1" t="s">
        <v>1224</v>
      </c>
      <c r="I773" s="1">
        <v>36464.574586050003</v>
      </c>
      <c r="J773" s="1" t="s">
        <v>1225</v>
      </c>
      <c r="L773" s="1" t="str">
        <f>VLOOKUP(Table1[[#This Row],[Customer_id]],Table4[],7,FALSE)</f>
        <v>113729,4444</v>
      </c>
      <c r="M773" s="1" t="e">
        <f>VLOOKUP(Table1[[#This Row],[Customer_id]],Table2[],4,FALSE)</f>
        <v>#N/A</v>
      </c>
      <c r="N773" s="1" t="str">
        <f>INDEX(Table3[Transaction type],MATCH(Table1[[#This Row],[Account Number]],Table3[Account Number],0))</f>
        <v>Cash Withdrawal</v>
      </c>
      <c r="O773" s="20">
        <f>INDEX(Table3[Date_of_transaction],MATCH(Table1[[#This Row],[Account Number]],Table3[Account Number],0))</f>
        <v>44199</v>
      </c>
      <c r="P773" s="19" t="str">
        <f>INDEX(Table3[Transaction Medium],MATCH(Table1[[#This Row],[Account Number]],Table3[Account Number],0))</f>
        <v>ATM</v>
      </c>
    </row>
    <row r="774" spans="1:16" x14ac:dyDescent="0.25">
      <c r="A774" s="1" t="s">
        <v>398</v>
      </c>
      <c r="B774" s="2">
        <v>400445051</v>
      </c>
      <c r="C774" s="2" t="s">
        <v>101</v>
      </c>
      <c r="D774" s="4">
        <v>19138.5</v>
      </c>
      <c r="E774" s="1" t="s">
        <v>12</v>
      </c>
      <c r="F774" s="1" t="s">
        <v>399</v>
      </c>
      <c r="G774" s="1" t="s">
        <v>14</v>
      </c>
      <c r="H774" s="1" t="s">
        <v>400</v>
      </c>
      <c r="I774" s="1">
        <v>175453.15007087999</v>
      </c>
      <c r="J774" s="1" t="s">
        <v>401</v>
      </c>
      <c r="L774" s="1" t="str">
        <f>VLOOKUP(Table1[[#This Row],[Customer_id]],Table4[],7,FALSE)</f>
        <v>347361,1328</v>
      </c>
      <c r="M774" s="1" t="str">
        <f>VLOOKUP(Table1[[#This Row],[Customer_id]],Table2[],4,FALSE)</f>
        <v>N1186715376</v>
      </c>
      <c r="N774" s="1" t="str">
        <f>INDEX(Table3[Transaction type],MATCH(Table1[[#This Row],[Account Number]],Table3[Account Number],0))</f>
        <v>Loan Payment</v>
      </c>
      <c r="O774" s="20">
        <f>INDEX(Table3[Date_of_transaction],MATCH(Table1[[#This Row],[Account Number]],Table3[Account Number],0))</f>
        <v>44274</v>
      </c>
      <c r="P774" s="19" t="str">
        <f>INDEX(Table3[Transaction Medium],MATCH(Table1[[#This Row],[Account Number]],Table3[Account Number],0))</f>
        <v>Mobile</v>
      </c>
    </row>
    <row r="775" spans="1:16" x14ac:dyDescent="0.25">
      <c r="A775" s="1" t="s">
        <v>5941</v>
      </c>
      <c r="B775" s="2">
        <v>217919187</v>
      </c>
      <c r="C775" s="2" t="s">
        <v>281</v>
      </c>
      <c r="D775" s="4">
        <v>21695.25</v>
      </c>
      <c r="E775" s="1" t="s">
        <v>12</v>
      </c>
      <c r="F775" s="1" t="s">
        <v>294</v>
      </c>
      <c r="G775" s="1" t="s">
        <v>4105</v>
      </c>
      <c r="H775" s="1" t="s">
        <v>5942</v>
      </c>
      <c r="I775" s="1">
        <v>397617.62870016001</v>
      </c>
      <c r="J775" s="1" t="s">
        <v>5943</v>
      </c>
      <c r="L775" s="1" t="str">
        <f>VLOOKUP(Table1[[#This Row],[Customer_id]],Table4[],7,FALSE)</f>
        <v>209541,0048</v>
      </c>
      <c r="M775" s="1" t="str">
        <f>VLOOKUP(Table1[[#This Row],[Customer_id]],Table2[],4,FALSE)</f>
        <v>N69727056</v>
      </c>
      <c r="N775" s="1" t="str">
        <f>INDEX(Table3[Transaction type],MATCH(Table1[[#This Row],[Account Number]],Table3[Account Number],0))</f>
        <v>Loan Payment</v>
      </c>
      <c r="O775" s="20">
        <f>INDEX(Table3[Date_of_transaction],MATCH(Table1[[#This Row],[Account Number]],Table3[Account Number],0))</f>
        <v>44216</v>
      </c>
      <c r="P775" s="19" t="str">
        <f>INDEX(Table3[Transaction Medium],MATCH(Table1[[#This Row],[Account Number]],Table3[Account Number],0))</f>
        <v>Mobile</v>
      </c>
    </row>
    <row r="776" spans="1:16" x14ac:dyDescent="0.25">
      <c r="A776" s="1" t="s">
        <v>6904</v>
      </c>
      <c r="B776" s="2">
        <v>635529670</v>
      </c>
      <c r="C776" s="2" t="s">
        <v>479</v>
      </c>
      <c r="D776" s="4">
        <v>33383.25</v>
      </c>
      <c r="E776" s="1" t="s">
        <v>12</v>
      </c>
      <c r="F776" s="1" t="s">
        <v>1090</v>
      </c>
      <c r="G776" s="1" t="s">
        <v>4054</v>
      </c>
      <c r="H776" s="1" t="s">
        <v>6905</v>
      </c>
      <c r="I776" s="1">
        <v>60325.63190208</v>
      </c>
      <c r="J776" s="1" t="s">
        <v>6906</v>
      </c>
      <c r="L776" s="1" t="str">
        <f>VLOOKUP(Table1[[#This Row],[Customer_id]],Table4[],7,FALSE)</f>
        <v>93027,8087</v>
      </c>
      <c r="M776" s="1" t="e">
        <f>VLOOKUP(Table1[[#This Row],[Customer_id]],Table2[],4,FALSE)</f>
        <v>#N/A</v>
      </c>
      <c r="N776" s="1" t="str">
        <f>INDEX(Table3[Transaction type],MATCH(Table1[[#This Row],[Account Number]],Table3[Account Number],0))</f>
        <v>Online Payment</v>
      </c>
      <c r="O776" s="20">
        <f>INDEX(Table3[Date_of_transaction],MATCH(Table1[[#This Row],[Account Number]],Table3[Account Number],0))</f>
        <v>44307</v>
      </c>
      <c r="P776" s="19" t="str">
        <f>INDEX(Table3[Transaction Medium],MATCH(Table1[[#This Row],[Account Number]],Table3[Account Number],0))</f>
        <v>Internet Banking</v>
      </c>
    </row>
    <row r="777" spans="1:16" x14ac:dyDescent="0.25">
      <c r="A777" s="1" t="s">
        <v>8289</v>
      </c>
      <c r="B777" s="2">
        <v>192582140</v>
      </c>
      <c r="C777" s="2" t="s">
        <v>203</v>
      </c>
      <c r="D777" s="4">
        <v>27539.25</v>
      </c>
      <c r="E777" s="1" t="s">
        <v>12</v>
      </c>
      <c r="F777" s="1" t="s">
        <v>514</v>
      </c>
      <c r="G777" s="1" t="s">
        <v>3331</v>
      </c>
      <c r="H777" s="1" t="s">
        <v>8290</v>
      </c>
      <c r="I777" s="1">
        <v>175137.03756252001</v>
      </c>
      <c r="J777" s="1" t="s">
        <v>8291</v>
      </c>
      <c r="L777" s="1" t="str">
        <f>VLOOKUP(Table1[[#This Row],[Customer_id]],Table4[],7,FALSE)</f>
        <v>90677,9475</v>
      </c>
      <c r="M777" s="1" t="e">
        <f>VLOOKUP(Table1[[#This Row],[Customer_id]],Table2[],4,FALSE)</f>
        <v>#N/A</v>
      </c>
      <c r="N777" s="1" t="str">
        <f>INDEX(Table3[Transaction type],MATCH(Table1[[#This Row],[Account Number]],Table3[Account Number],0))</f>
        <v>Checks</v>
      </c>
      <c r="O777" s="20">
        <f>INDEX(Table3[Date_of_transaction],MATCH(Table1[[#This Row],[Account Number]],Table3[Account Number],0))</f>
        <v>44539</v>
      </c>
      <c r="P777" s="19" t="str">
        <f>INDEX(Table3[Transaction Medium],MATCH(Table1[[#This Row],[Account Number]],Table3[Account Number],0))</f>
        <v>Bank</v>
      </c>
    </row>
    <row r="778" spans="1:16" x14ac:dyDescent="0.25">
      <c r="A778" s="1" t="s">
        <v>984</v>
      </c>
      <c r="B778" s="2">
        <v>420919990</v>
      </c>
      <c r="C778" s="2" t="s">
        <v>309</v>
      </c>
      <c r="D778" s="4">
        <v>27904.5</v>
      </c>
      <c r="E778" s="1" t="s">
        <v>12</v>
      </c>
      <c r="F778" s="1" t="s">
        <v>985</v>
      </c>
      <c r="G778" s="1" t="s">
        <v>14</v>
      </c>
      <c r="H778" s="1" t="s">
        <v>986</v>
      </c>
      <c r="I778" s="1">
        <v>127049.24031071999</v>
      </c>
      <c r="J778" s="1" t="s">
        <v>987</v>
      </c>
      <c r="L778" s="1" t="str">
        <f>VLOOKUP(Table1[[#This Row],[Customer_id]],Table4[],7,FALSE)</f>
        <v>49795,2522</v>
      </c>
      <c r="M778" s="1" t="e">
        <f>VLOOKUP(Table1[[#This Row],[Customer_id]],Table2[],4,FALSE)</f>
        <v>#N/A</v>
      </c>
      <c r="N778" s="1" t="str">
        <f>INDEX(Table3[Transaction type],MATCH(Table1[[#This Row],[Account Number]],Table3[Account Number],0))</f>
        <v>Money Deposit</v>
      </c>
      <c r="O778" s="20">
        <f>INDEX(Table3[Date_of_transaction],MATCH(Table1[[#This Row],[Account Number]],Table3[Account Number],0))</f>
        <v>44671</v>
      </c>
      <c r="P778" s="19" t="str">
        <f>INDEX(Table3[Transaction Medium],MATCH(Table1[[#This Row],[Account Number]],Table3[Account Number],0))</f>
        <v>Bank</v>
      </c>
    </row>
    <row r="779" spans="1:16" x14ac:dyDescent="0.25">
      <c r="A779" s="1" t="s">
        <v>3832</v>
      </c>
      <c r="B779" s="2">
        <v>944241378</v>
      </c>
      <c r="C779" s="2" t="s">
        <v>38</v>
      </c>
      <c r="D779" s="4">
        <v>21330</v>
      </c>
      <c r="E779" s="1" t="s">
        <v>1094</v>
      </c>
      <c r="F779" s="1" t="s">
        <v>874</v>
      </c>
      <c r="G779" s="1" t="s">
        <v>3820</v>
      </c>
      <c r="H779" s="1" t="s">
        <v>3833</v>
      </c>
      <c r="I779" s="1">
        <v>496243.73547000001</v>
      </c>
      <c r="J779" s="1" t="s">
        <v>3834</v>
      </c>
      <c r="L779" s="1" t="str">
        <f>VLOOKUP(Table1[[#This Row],[Customer_id]],Table4[],7,FALSE)</f>
        <v>303654,2018</v>
      </c>
      <c r="M779" s="1" t="e">
        <f>VLOOKUP(Table1[[#This Row],[Customer_id]],Table2[],4,FALSE)</f>
        <v>#N/A</v>
      </c>
      <c r="N779" s="1" t="str">
        <f>INDEX(Table3[Transaction type],MATCH(Table1[[#This Row],[Account Number]],Table3[Account Number],0))</f>
        <v>Cash Withdrawal</v>
      </c>
      <c r="O779" s="20">
        <f>INDEX(Table3[Date_of_transaction],MATCH(Table1[[#This Row],[Account Number]],Table3[Account Number],0))</f>
        <v>44353</v>
      </c>
      <c r="P779" s="19" t="str">
        <f>INDEX(Table3[Transaction Medium],MATCH(Table1[[#This Row],[Account Number]],Table3[Account Number],0))</f>
        <v>ATM</v>
      </c>
    </row>
    <row r="780" spans="1:16" x14ac:dyDescent="0.25">
      <c r="A780" s="1" t="s">
        <v>1701</v>
      </c>
      <c r="B780" s="2">
        <v>951114423</v>
      </c>
      <c r="C780" s="2" t="s">
        <v>129</v>
      </c>
      <c r="D780" s="4">
        <v>15120.75</v>
      </c>
      <c r="E780" s="1" t="s">
        <v>1094</v>
      </c>
      <c r="F780" s="1" t="s">
        <v>1702</v>
      </c>
      <c r="G780" s="1" t="s">
        <v>14</v>
      </c>
      <c r="H780" s="1" t="s">
        <v>1703</v>
      </c>
      <c r="I780" s="1">
        <v>268055.50387199997</v>
      </c>
      <c r="J780" s="1" t="s">
        <v>1704</v>
      </c>
      <c r="L780" s="1" t="str">
        <f>VLOOKUP(Table1[[#This Row],[Customer_id]],Table4[],7,FALSE)</f>
        <v>116995,2999</v>
      </c>
      <c r="M780" s="1" t="e">
        <f>VLOOKUP(Table1[[#This Row],[Customer_id]],Table2[],4,FALSE)</f>
        <v>#N/A</v>
      </c>
      <c r="N780" s="1" t="str">
        <f>INDEX(Table3[Transaction type],MATCH(Table1[[#This Row],[Account Number]],Table3[Account Number],0))</f>
        <v>Checks</v>
      </c>
      <c r="O780" s="20">
        <f>INDEX(Table3[Date_of_transaction],MATCH(Table1[[#This Row],[Account Number]],Table3[Account Number],0))</f>
        <v>44534</v>
      </c>
      <c r="P780" s="19" t="str">
        <f>INDEX(Table3[Transaction Medium],MATCH(Table1[[#This Row],[Account Number]],Table3[Account Number],0))</f>
        <v>Informal Services</v>
      </c>
    </row>
    <row r="781" spans="1:16" x14ac:dyDescent="0.25">
      <c r="A781" s="1" t="s">
        <v>4026</v>
      </c>
      <c r="B781" s="2">
        <v>431133207</v>
      </c>
      <c r="C781" s="2" t="s">
        <v>309</v>
      </c>
      <c r="D781" s="4">
        <v>27904.5</v>
      </c>
      <c r="E781" s="1" t="s">
        <v>1094</v>
      </c>
      <c r="F781" s="1" t="s">
        <v>19</v>
      </c>
      <c r="G781" s="1" t="s">
        <v>3820</v>
      </c>
      <c r="H781" s="1" t="s">
        <v>4027</v>
      </c>
      <c r="I781" s="1">
        <v>1176170.3925528</v>
      </c>
      <c r="J781" s="1" t="s">
        <v>4028</v>
      </c>
      <c r="L781" s="1" t="str">
        <f>VLOOKUP(Table1[[#This Row],[Customer_id]],Table4[],7,FALSE)</f>
        <v>231903,4911</v>
      </c>
      <c r="M781" s="1" t="e">
        <f>VLOOKUP(Table1[[#This Row],[Customer_id]],Table2[],4,FALSE)</f>
        <v>#N/A</v>
      </c>
      <c r="N781" s="1" t="str">
        <f>INDEX(Table3[Transaction type],MATCH(Table1[[#This Row],[Account Number]],Table3[Account Number],0))</f>
        <v>Money Transfer</v>
      </c>
      <c r="O781" s="20">
        <f>INDEX(Table3[Date_of_transaction],MATCH(Table1[[#This Row],[Account Number]],Table3[Account Number],0))</f>
        <v>44675</v>
      </c>
      <c r="P781" s="19" t="str">
        <f>INDEX(Table3[Transaction Medium],MATCH(Table1[[#This Row],[Account Number]],Table3[Account Number],0))</f>
        <v>ATM</v>
      </c>
    </row>
    <row r="782" spans="1:16" x14ac:dyDescent="0.25">
      <c r="A782" s="1" t="s">
        <v>1089</v>
      </c>
      <c r="B782" s="2">
        <v>292303183</v>
      </c>
      <c r="C782" s="2" t="s">
        <v>124</v>
      </c>
      <c r="D782" s="4">
        <v>14025</v>
      </c>
      <c r="E782" s="1" t="s">
        <v>12</v>
      </c>
      <c r="F782" s="1" t="s">
        <v>1090</v>
      </c>
      <c r="G782" s="1" t="s">
        <v>14</v>
      </c>
      <c r="H782" s="1" t="s">
        <v>1091</v>
      </c>
      <c r="I782" s="1">
        <v>133514.34039299999</v>
      </c>
      <c r="J782" s="1" t="s">
        <v>1092</v>
      </c>
      <c r="L782" s="1" t="str">
        <f>VLOOKUP(Table1[[#This Row],[Customer_id]],Table4[],7,FALSE)</f>
        <v>187639,725</v>
      </c>
      <c r="M782" s="1" t="e">
        <f>VLOOKUP(Table1[[#This Row],[Customer_id]],Table2[],4,FALSE)</f>
        <v>#N/A</v>
      </c>
      <c r="N782" s="1" t="str">
        <f>INDEX(Table3[Transaction type],MATCH(Table1[[#This Row],[Account Number]],Table3[Account Number],0))</f>
        <v>Checks</v>
      </c>
      <c r="O782" s="20">
        <f>INDEX(Table3[Date_of_transaction],MATCH(Table1[[#This Row],[Account Number]],Table3[Account Number],0))</f>
        <v>44520</v>
      </c>
      <c r="P782" s="19" t="str">
        <f>INDEX(Table3[Transaction Medium],MATCH(Table1[[#This Row],[Account Number]],Table3[Account Number],0))</f>
        <v>Informal Services</v>
      </c>
    </row>
    <row r="783" spans="1:16" x14ac:dyDescent="0.25">
      <c r="A783" s="1" t="s">
        <v>5152</v>
      </c>
      <c r="B783" s="2">
        <v>75818830</v>
      </c>
      <c r="C783" s="2" t="s">
        <v>250</v>
      </c>
      <c r="D783" s="4">
        <v>18042.75</v>
      </c>
      <c r="E783" s="1" t="s">
        <v>1094</v>
      </c>
      <c r="F783" s="1" t="s">
        <v>1450</v>
      </c>
      <c r="G783" s="1" t="s">
        <v>4074</v>
      </c>
      <c r="H783" s="1" t="s">
        <v>5153</v>
      </c>
      <c r="I783" s="1">
        <v>486516.46418100002</v>
      </c>
      <c r="J783" s="1" t="s">
        <v>5154</v>
      </c>
      <c r="L783" s="1" t="str">
        <f>VLOOKUP(Table1[[#This Row],[Customer_id]],Table4[],7,FALSE)</f>
        <v>208955,6352</v>
      </c>
      <c r="M783" s="1" t="e">
        <f>VLOOKUP(Table1[[#This Row],[Customer_id]],Table2[],4,FALSE)</f>
        <v>#N/A</v>
      </c>
      <c r="N783" s="1" t="str">
        <f>INDEX(Table3[Transaction type],MATCH(Table1[[#This Row],[Account Number]],Table3[Account Number],0))</f>
        <v>Money Transfer</v>
      </c>
      <c r="O783" s="20">
        <f>INDEX(Table3[Date_of_transaction],MATCH(Table1[[#This Row],[Account Number]],Table3[Account Number],0))</f>
        <v>44381</v>
      </c>
      <c r="P783" s="19" t="str">
        <f>INDEX(Table3[Transaction Medium],MATCH(Table1[[#This Row],[Account Number]],Table3[Account Number],0))</f>
        <v>Bank</v>
      </c>
    </row>
    <row r="784" spans="1:16" x14ac:dyDescent="0.25">
      <c r="A784" s="1" t="s">
        <v>1667</v>
      </c>
      <c r="B784" s="2">
        <v>49880986</v>
      </c>
      <c r="C784" s="2" t="s">
        <v>38</v>
      </c>
      <c r="D784" s="4">
        <v>21330</v>
      </c>
      <c r="E784" s="1" t="s">
        <v>1094</v>
      </c>
      <c r="F784" s="1" t="s">
        <v>1252</v>
      </c>
      <c r="G784" s="1" t="s">
        <v>14</v>
      </c>
      <c r="H784" s="1" t="s">
        <v>1668</v>
      </c>
      <c r="I784" s="1">
        <v>12744.396087499999</v>
      </c>
      <c r="J784" s="1" t="s">
        <v>1669</v>
      </c>
      <c r="L784" s="1" t="str">
        <f>VLOOKUP(Table1[[#This Row],[Customer_id]],Table4[],7,FALSE)</f>
        <v>33391,8879</v>
      </c>
      <c r="M784" s="1" t="e">
        <f>VLOOKUP(Table1[[#This Row],[Customer_id]],Table2[],4,FALSE)</f>
        <v>#N/A</v>
      </c>
      <c r="N784" s="1" t="str">
        <f>INDEX(Table3[Transaction type],MATCH(Table1[[#This Row],[Account Number]],Table3[Account Number],0))</f>
        <v>Money Deposit</v>
      </c>
      <c r="O784" s="20">
        <f>INDEX(Table3[Date_of_transaction],MATCH(Table1[[#This Row],[Account Number]],Table3[Account Number],0))</f>
        <v>44637</v>
      </c>
      <c r="P784" s="19" t="str">
        <f>INDEX(Table3[Transaction Medium],MATCH(Table1[[#This Row],[Account Number]],Table3[Account Number],0))</f>
        <v>Bank</v>
      </c>
    </row>
    <row r="785" spans="1:16" x14ac:dyDescent="0.25">
      <c r="A785" s="1" t="s">
        <v>1667</v>
      </c>
      <c r="B785" s="2">
        <v>384914144</v>
      </c>
      <c r="C785" s="2" t="s">
        <v>556</v>
      </c>
      <c r="D785" s="4">
        <v>27174</v>
      </c>
      <c r="E785" s="1" t="s">
        <v>1094</v>
      </c>
      <c r="F785" s="1" t="s">
        <v>523</v>
      </c>
      <c r="G785" s="1" t="s">
        <v>4066</v>
      </c>
      <c r="H785" s="1" t="s">
        <v>4809</v>
      </c>
      <c r="I785" s="1">
        <v>96893.654457600001</v>
      </c>
      <c r="J785" s="1" t="s">
        <v>4810</v>
      </c>
      <c r="L785" s="1" t="str">
        <f>VLOOKUP(Table1[[#This Row],[Customer_id]],Table4[],7,FALSE)</f>
        <v>33391,8879</v>
      </c>
      <c r="M785" s="1" t="e">
        <f>VLOOKUP(Table1[[#This Row],[Customer_id]],Table2[],4,FALSE)</f>
        <v>#N/A</v>
      </c>
      <c r="N785" s="1" t="str">
        <f>INDEX(Table3[Transaction type],MATCH(Table1[[#This Row],[Account Number]],Table3[Account Number],0))</f>
        <v>Money Transfer</v>
      </c>
      <c r="O785" s="20">
        <f>INDEX(Table3[Date_of_transaction],MATCH(Table1[[#This Row],[Account Number]],Table3[Account Number],0))</f>
        <v>44320</v>
      </c>
      <c r="P785" s="19" t="str">
        <f>INDEX(Table3[Transaction Medium],MATCH(Table1[[#This Row],[Account Number]],Table3[Account Number],0))</f>
        <v>Mobile</v>
      </c>
    </row>
    <row r="786" spans="1:16" x14ac:dyDescent="0.25">
      <c r="A786" s="1" t="s">
        <v>2893</v>
      </c>
      <c r="B786" s="2">
        <v>366489606</v>
      </c>
      <c r="C786" s="2" t="s">
        <v>434</v>
      </c>
      <c r="D786" s="4">
        <v>28269.75</v>
      </c>
      <c r="E786" s="1" t="s">
        <v>1094</v>
      </c>
      <c r="F786" s="1" t="s">
        <v>1610</v>
      </c>
      <c r="G786" s="1" t="s">
        <v>2773</v>
      </c>
      <c r="H786" s="1" t="s">
        <v>2894</v>
      </c>
      <c r="I786" s="1">
        <v>156823.566391</v>
      </c>
      <c r="J786" s="1" t="s">
        <v>2895</v>
      </c>
      <c r="L786" s="1" t="str">
        <f>VLOOKUP(Table1[[#This Row],[Customer_id]],Table4[],7,FALSE)</f>
        <v>119733,2928</v>
      </c>
      <c r="M786" s="1" t="str">
        <f>VLOOKUP(Table1[[#This Row],[Customer_id]],Table2[],4,FALSE)</f>
        <v>N4385540984</v>
      </c>
      <c r="N786" s="1" t="str">
        <f>INDEX(Table3[Transaction type],MATCH(Table1[[#This Row],[Account Number]],Table3[Account Number],0))</f>
        <v>Loan Payment</v>
      </c>
      <c r="O786" s="20">
        <f>INDEX(Table3[Date_of_transaction],MATCH(Table1[[#This Row],[Account Number]],Table3[Account Number],0))</f>
        <v>44613</v>
      </c>
      <c r="P786" s="19" t="str">
        <f>INDEX(Table3[Transaction Medium],MATCH(Table1[[#This Row],[Account Number]],Table3[Account Number],0))</f>
        <v>Mobile</v>
      </c>
    </row>
    <row r="787" spans="1:16" x14ac:dyDescent="0.25">
      <c r="A787" s="1" t="s">
        <v>7514</v>
      </c>
      <c r="B787" s="2">
        <v>363781303</v>
      </c>
      <c r="C787" s="2" t="s">
        <v>221</v>
      </c>
      <c r="D787" s="4">
        <v>33748.5</v>
      </c>
      <c r="E787" s="1" t="s">
        <v>12</v>
      </c>
      <c r="F787" s="1" t="s">
        <v>172</v>
      </c>
      <c r="G787" s="1" t="s">
        <v>4220</v>
      </c>
      <c r="H787" s="1" t="s">
        <v>7515</v>
      </c>
      <c r="I787" s="1">
        <v>94996.113129000005</v>
      </c>
      <c r="J787" s="1" t="s">
        <v>7516</v>
      </c>
      <c r="L787" s="1" t="str">
        <f>VLOOKUP(Table1[[#This Row],[Customer_id]],Table4[],7,FALSE)</f>
        <v>103961,088</v>
      </c>
      <c r="M787" s="1" t="e">
        <f>VLOOKUP(Table1[[#This Row],[Customer_id]],Table2[],4,FALSE)</f>
        <v>#N/A</v>
      </c>
      <c r="N787" s="1" t="str">
        <f>INDEX(Table3[Transaction type],MATCH(Table1[[#This Row],[Account Number]],Table3[Account Number],0))</f>
        <v>Cash Withdrawal</v>
      </c>
      <c r="O787" s="20">
        <f>INDEX(Table3[Date_of_transaction],MATCH(Table1[[#This Row],[Account Number]],Table3[Account Number],0))</f>
        <v>44632</v>
      </c>
      <c r="P787" s="19" t="str">
        <f>INDEX(Table3[Transaction Medium],MATCH(Table1[[#This Row],[Account Number]],Table3[Account Number],0))</f>
        <v>ATM</v>
      </c>
    </row>
    <row r="788" spans="1:16" x14ac:dyDescent="0.25">
      <c r="A788" s="1" t="s">
        <v>3598</v>
      </c>
      <c r="B788" s="2">
        <v>764853701</v>
      </c>
      <c r="C788" s="2" t="s">
        <v>250</v>
      </c>
      <c r="D788" s="4">
        <v>18042.75</v>
      </c>
      <c r="E788" s="1" t="s">
        <v>1094</v>
      </c>
      <c r="F788" s="1" t="s">
        <v>290</v>
      </c>
      <c r="G788" s="1" t="s">
        <v>3583</v>
      </c>
      <c r="H788" s="1" t="s">
        <v>3599</v>
      </c>
      <c r="I788" s="1">
        <v>63301.372799999997</v>
      </c>
      <c r="J788" s="1" t="s">
        <v>3600</v>
      </c>
      <c r="L788" s="1" t="str">
        <f>VLOOKUP(Table1[[#This Row],[Customer_id]],Table4[],7,FALSE)</f>
        <v>87019,7328</v>
      </c>
      <c r="M788" s="1" t="e">
        <f>VLOOKUP(Table1[[#This Row],[Customer_id]],Table2[],4,FALSE)</f>
        <v>#N/A</v>
      </c>
      <c r="N788" s="1" t="str">
        <f>INDEX(Table3[Transaction type],MATCH(Table1[[#This Row],[Account Number]],Table3[Account Number],0))</f>
        <v>Online Payment</v>
      </c>
      <c r="O788" s="20">
        <f>INDEX(Table3[Date_of_transaction],MATCH(Table1[[#This Row],[Account Number]],Table3[Account Number],0))</f>
        <v>44523</v>
      </c>
      <c r="P788" s="19" t="str">
        <f>INDEX(Table3[Transaction Medium],MATCH(Table1[[#This Row],[Account Number]],Table3[Account Number],0))</f>
        <v>Internet Banking</v>
      </c>
    </row>
    <row r="789" spans="1:16" x14ac:dyDescent="0.25">
      <c r="A789" s="1" t="s">
        <v>3598</v>
      </c>
      <c r="B789" s="2">
        <v>728432966</v>
      </c>
      <c r="C789" s="2" t="s">
        <v>67</v>
      </c>
      <c r="D789" s="4">
        <v>23156.25</v>
      </c>
      <c r="E789" s="1" t="s">
        <v>12</v>
      </c>
      <c r="F789" s="1" t="s">
        <v>323</v>
      </c>
      <c r="G789" s="1" t="s">
        <v>2773</v>
      </c>
      <c r="H789" s="1" t="s">
        <v>8433</v>
      </c>
      <c r="I789" s="1">
        <v>30186.020352</v>
      </c>
      <c r="J789" s="1" t="s">
        <v>6721</v>
      </c>
      <c r="L789" s="1" t="str">
        <f>VLOOKUP(Table1[[#This Row],[Customer_id]],Table4[],7,FALSE)</f>
        <v>87019,7328</v>
      </c>
      <c r="M789" s="1" t="e">
        <f>VLOOKUP(Table1[[#This Row],[Customer_id]],Table2[],4,FALSE)</f>
        <v>#N/A</v>
      </c>
      <c r="N789" s="1" t="str">
        <f>INDEX(Table3[Transaction type],MATCH(Table1[[#This Row],[Account Number]],Table3[Account Number],0))</f>
        <v>Cash Withdrawal</v>
      </c>
      <c r="O789" s="20">
        <f>INDEX(Table3[Date_of_transaction],MATCH(Table1[[#This Row],[Account Number]],Table3[Account Number],0))</f>
        <v>44293</v>
      </c>
      <c r="P789" s="19" t="str">
        <f>INDEX(Table3[Transaction Medium],MATCH(Table1[[#This Row],[Account Number]],Table3[Account Number],0))</f>
        <v>ATM</v>
      </c>
    </row>
    <row r="790" spans="1:16" x14ac:dyDescent="0.25">
      <c r="A790" s="1" t="s">
        <v>2577</v>
      </c>
      <c r="B790" s="2">
        <v>312719421</v>
      </c>
      <c r="C790" s="2" t="s">
        <v>568</v>
      </c>
      <c r="D790" s="4">
        <v>25713</v>
      </c>
      <c r="E790" s="1" t="s">
        <v>12</v>
      </c>
      <c r="F790" s="1" t="s">
        <v>699</v>
      </c>
      <c r="G790" s="1" t="s">
        <v>1964</v>
      </c>
      <c r="H790" s="1" t="s">
        <v>2578</v>
      </c>
      <c r="I790" s="1">
        <v>62104.902796800001</v>
      </c>
      <c r="J790" s="1" t="s">
        <v>2579</v>
      </c>
      <c r="L790" s="1" t="str">
        <f>VLOOKUP(Table1[[#This Row],[Customer_id]],Table4[],7,FALSE)</f>
        <v>21090,7648</v>
      </c>
      <c r="M790" s="1" t="e">
        <f>VLOOKUP(Table1[[#This Row],[Customer_id]],Table2[],4,FALSE)</f>
        <v>#N/A</v>
      </c>
      <c r="N790" s="1" t="str">
        <f>INDEX(Table3[Transaction type],MATCH(Table1[[#This Row],[Account Number]],Table3[Account Number],0))</f>
        <v>Cash Withdrawal</v>
      </c>
      <c r="O790" s="20">
        <f>INDEX(Table3[Date_of_transaction],MATCH(Table1[[#This Row],[Account Number]],Table3[Account Number],0))</f>
        <v>44231</v>
      </c>
      <c r="P790" s="19" t="str">
        <f>INDEX(Table3[Transaction Medium],MATCH(Table1[[#This Row],[Account Number]],Table3[Account Number],0))</f>
        <v>ATM</v>
      </c>
    </row>
    <row r="791" spans="1:16" x14ac:dyDescent="0.25">
      <c r="A791" s="1" t="s">
        <v>3795</v>
      </c>
      <c r="B791" s="2">
        <v>181717514</v>
      </c>
      <c r="C791" s="2" t="s">
        <v>606</v>
      </c>
      <c r="D791" s="4">
        <v>23886.75</v>
      </c>
      <c r="E791" s="1" t="s">
        <v>1094</v>
      </c>
      <c r="F791" s="1" t="s">
        <v>231</v>
      </c>
      <c r="G791" s="1" t="s">
        <v>3583</v>
      </c>
      <c r="H791" s="1" t="s">
        <v>3796</v>
      </c>
      <c r="I791" s="1">
        <v>460521.32704200002</v>
      </c>
      <c r="J791" s="1" t="s">
        <v>3797</v>
      </c>
      <c r="L791" s="1" t="str">
        <f>VLOOKUP(Table1[[#This Row],[Customer_id]],Table4[],7,FALSE)</f>
        <v>121719,6288</v>
      </c>
      <c r="M791" s="1" t="e">
        <f>VLOOKUP(Table1[[#This Row],[Customer_id]],Table2[],4,FALSE)</f>
        <v>#N/A</v>
      </c>
      <c r="N791" s="1" t="str">
        <f>INDEX(Table3[Transaction type],MATCH(Table1[[#This Row],[Account Number]],Table3[Account Number],0))</f>
        <v>Money Deposit</v>
      </c>
      <c r="O791" s="20">
        <f>INDEX(Table3[Date_of_transaction],MATCH(Table1[[#This Row],[Account Number]],Table3[Account Number],0))</f>
        <v>44467</v>
      </c>
      <c r="P791" s="19" t="str">
        <f>INDEX(Table3[Transaction Medium],MATCH(Table1[[#This Row],[Account Number]],Table3[Account Number],0))</f>
        <v>Bank</v>
      </c>
    </row>
    <row r="792" spans="1:16" x14ac:dyDescent="0.25">
      <c r="A792" s="1" t="s">
        <v>433</v>
      </c>
      <c r="B792" s="2">
        <v>11130133</v>
      </c>
      <c r="C792" s="2" t="s">
        <v>434</v>
      </c>
      <c r="D792" s="4">
        <v>28269.75</v>
      </c>
      <c r="E792" s="1" t="s">
        <v>12</v>
      </c>
      <c r="F792" s="1" t="s">
        <v>106</v>
      </c>
      <c r="G792" s="1" t="s">
        <v>14</v>
      </c>
      <c r="H792" s="1" t="s">
        <v>435</v>
      </c>
      <c r="I792" s="1">
        <v>126486.80702399999</v>
      </c>
      <c r="J792" s="1" t="s">
        <v>436</v>
      </c>
      <c r="L792" s="1" t="str">
        <f>VLOOKUP(Table1[[#This Row],[Customer_id]],Table4[],7,FALSE)</f>
        <v>205225,2384</v>
      </c>
      <c r="M792" s="1" t="e">
        <f>VLOOKUP(Table1[[#This Row],[Customer_id]],Table2[],4,FALSE)</f>
        <v>#N/A</v>
      </c>
      <c r="N792" s="1" t="str">
        <f>INDEX(Table3[Transaction type],MATCH(Table1[[#This Row],[Account Number]],Table3[Account Number],0))</f>
        <v>Money Transfer</v>
      </c>
      <c r="O792" s="20">
        <f>INDEX(Table3[Date_of_transaction],MATCH(Table1[[#This Row],[Account Number]],Table3[Account Number],0))</f>
        <v>44406</v>
      </c>
      <c r="P792" s="19" t="str">
        <f>INDEX(Table3[Transaction Medium],MATCH(Table1[[#This Row],[Account Number]],Table3[Account Number],0))</f>
        <v>Bank</v>
      </c>
    </row>
    <row r="793" spans="1:16" x14ac:dyDescent="0.25">
      <c r="A793" s="1" t="s">
        <v>3010</v>
      </c>
      <c r="B793" s="2">
        <v>898592859</v>
      </c>
      <c r="C793" s="2" t="s">
        <v>212</v>
      </c>
      <c r="D793" s="4">
        <v>24252</v>
      </c>
      <c r="E793" s="1" t="s">
        <v>1094</v>
      </c>
      <c r="F793" s="1" t="s">
        <v>591</v>
      </c>
      <c r="G793" s="1" t="s">
        <v>2773</v>
      </c>
      <c r="H793" s="1" t="s">
        <v>3011</v>
      </c>
      <c r="I793" s="1">
        <v>108042.232206</v>
      </c>
      <c r="J793" s="1" t="s">
        <v>3012</v>
      </c>
      <c r="L793" s="1" t="str">
        <f>VLOOKUP(Table1[[#This Row],[Customer_id]],Table4[],7,FALSE)</f>
        <v>123401,696</v>
      </c>
      <c r="M793" s="1" t="e">
        <f>VLOOKUP(Table1[[#This Row],[Customer_id]],Table2[],4,FALSE)</f>
        <v>#N/A</v>
      </c>
      <c r="N793" s="1" t="str">
        <f>INDEX(Table3[Transaction type],MATCH(Table1[[#This Row],[Account Number]],Table3[Account Number],0))</f>
        <v>Cash Withdrawal</v>
      </c>
      <c r="O793" s="20">
        <f>INDEX(Table3[Date_of_transaction],MATCH(Table1[[#This Row],[Account Number]],Table3[Account Number],0))</f>
        <v>44357</v>
      </c>
      <c r="P793" s="19" t="str">
        <f>INDEX(Table3[Transaction Medium],MATCH(Table1[[#This Row],[Account Number]],Table3[Account Number],0))</f>
        <v>POS</v>
      </c>
    </row>
    <row r="794" spans="1:16" x14ac:dyDescent="0.25">
      <c r="A794" s="1" t="s">
        <v>482</v>
      </c>
      <c r="B794" s="2">
        <v>476051557</v>
      </c>
      <c r="C794" s="2" t="s">
        <v>217</v>
      </c>
      <c r="D794" s="4">
        <v>38496.75</v>
      </c>
      <c r="E794" s="1" t="s">
        <v>12</v>
      </c>
      <c r="F794" s="1" t="s">
        <v>483</v>
      </c>
      <c r="G794" s="1" t="s">
        <v>14</v>
      </c>
      <c r="H794" s="1" t="s">
        <v>484</v>
      </c>
      <c r="I794" s="1">
        <v>986230.74229175004</v>
      </c>
      <c r="J794" s="1" t="s">
        <v>485</v>
      </c>
      <c r="L794" s="1" t="str">
        <f>VLOOKUP(Table1[[#This Row],[Customer_id]],Table4[],7,FALSE)</f>
        <v>189074,1909</v>
      </c>
      <c r="M794" s="1" t="e">
        <f>VLOOKUP(Table1[[#This Row],[Customer_id]],Table2[],4,FALSE)</f>
        <v>#N/A</v>
      </c>
      <c r="N794" s="1" t="str">
        <f>INDEX(Table3[Transaction type],MATCH(Table1[[#This Row],[Account Number]],Table3[Account Number],0))</f>
        <v>Cash Withdrawal</v>
      </c>
      <c r="O794" s="20">
        <f>INDEX(Table3[Date_of_transaction],MATCH(Table1[[#This Row],[Account Number]],Table3[Account Number],0))</f>
        <v>44566</v>
      </c>
      <c r="P794" s="19" t="str">
        <f>INDEX(Table3[Transaction Medium],MATCH(Table1[[#This Row],[Account Number]],Table3[Account Number],0))</f>
        <v>ATM</v>
      </c>
    </row>
    <row r="795" spans="1:16" x14ac:dyDescent="0.25">
      <c r="A795" s="1" t="s">
        <v>5501</v>
      </c>
      <c r="B795" s="2">
        <v>957165148</v>
      </c>
      <c r="C795" s="2" t="s">
        <v>23</v>
      </c>
      <c r="D795" s="4">
        <v>15486</v>
      </c>
      <c r="E795" s="1" t="s">
        <v>1094</v>
      </c>
      <c r="F795" s="1" t="s">
        <v>430</v>
      </c>
      <c r="G795" s="1" t="s">
        <v>4074</v>
      </c>
      <c r="H795" s="1" t="s">
        <v>5502</v>
      </c>
      <c r="I795" s="1">
        <v>298431.56267279998</v>
      </c>
      <c r="J795" s="1" t="s">
        <v>5503</v>
      </c>
      <c r="L795" s="1" t="str">
        <f>VLOOKUP(Table1[[#This Row],[Customer_id]],Table4[],7,FALSE)</f>
        <v>98721,84</v>
      </c>
      <c r="M795" s="1" t="e">
        <f>VLOOKUP(Table1[[#This Row],[Customer_id]],Table2[],4,FALSE)</f>
        <v>#N/A</v>
      </c>
      <c r="N795" s="1" t="str">
        <f>INDEX(Table3[Transaction type],MATCH(Table1[[#This Row],[Account Number]],Table3[Account Number],0))</f>
        <v>Online Payment</v>
      </c>
      <c r="O795" s="20">
        <f>INDEX(Table3[Date_of_transaction],MATCH(Table1[[#This Row],[Account Number]],Table3[Account Number],0))</f>
        <v>44449</v>
      </c>
      <c r="P795" s="19" t="str">
        <f>INDEX(Table3[Transaction Medium],MATCH(Table1[[#This Row],[Account Number]],Table3[Account Number],0))</f>
        <v>Internet Banking</v>
      </c>
    </row>
    <row r="796" spans="1:16" x14ac:dyDescent="0.25">
      <c r="A796" s="1" t="s">
        <v>4168</v>
      </c>
      <c r="B796" s="2">
        <v>738497808</v>
      </c>
      <c r="C796" s="2" t="s">
        <v>212</v>
      </c>
      <c r="D796" s="4">
        <v>24252</v>
      </c>
      <c r="E796" s="1" t="s">
        <v>1094</v>
      </c>
      <c r="F796" s="1" t="s">
        <v>2501</v>
      </c>
      <c r="G796" s="1" t="s">
        <v>4066</v>
      </c>
      <c r="H796" s="1" t="s">
        <v>4169</v>
      </c>
      <c r="I796" s="1">
        <v>62995.533004800003</v>
      </c>
      <c r="J796" s="1" t="s">
        <v>4170</v>
      </c>
      <c r="L796" s="1" t="str">
        <f>VLOOKUP(Table1[[#This Row],[Customer_id]],Table4[],7,FALSE)</f>
        <v>64664,6814</v>
      </c>
      <c r="M796" s="1" t="e">
        <f>VLOOKUP(Table1[[#This Row],[Customer_id]],Table2[],4,FALSE)</f>
        <v>#N/A</v>
      </c>
      <c r="N796" s="1" t="str">
        <f>INDEX(Table3[Transaction type],MATCH(Table1[[#This Row],[Account Number]],Table3[Account Number],0))</f>
        <v>Money Transfer</v>
      </c>
      <c r="O796" s="20">
        <f>INDEX(Table3[Date_of_transaction],MATCH(Table1[[#This Row],[Account Number]],Table3[Account Number],0))</f>
        <v>44235</v>
      </c>
      <c r="P796" s="19" t="str">
        <f>INDEX(Table3[Transaction Medium],MATCH(Table1[[#This Row],[Account Number]],Table3[Account Number],0))</f>
        <v>Internet Banking</v>
      </c>
    </row>
    <row r="797" spans="1:16" x14ac:dyDescent="0.25">
      <c r="A797" s="1" t="s">
        <v>4559</v>
      </c>
      <c r="B797" s="2">
        <v>481756337</v>
      </c>
      <c r="C797" s="2" t="s">
        <v>389</v>
      </c>
      <c r="D797" s="4">
        <v>29365.5</v>
      </c>
      <c r="E797" s="1" t="s">
        <v>1094</v>
      </c>
      <c r="F797" s="1" t="s">
        <v>784</v>
      </c>
      <c r="G797" s="1" t="s">
        <v>4058</v>
      </c>
      <c r="H797" s="1" t="s">
        <v>4560</v>
      </c>
      <c r="I797" s="1">
        <v>280382.80895999999</v>
      </c>
      <c r="J797" s="1" t="s">
        <v>1108</v>
      </c>
      <c r="L797" s="1" t="str">
        <f>VLOOKUP(Table1[[#This Row],[Customer_id]],Table4[],7,FALSE)</f>
        <v>154254,4794</v>
      </c>
      <c r="M797" s="1" t="e">
        <f>VLOOKUP(Table1[[#This Row],[Customer_id]],Table2[],4,FALSE)</f>
        <v>#N/A</v>
      </c>
      <c r="N797" s="1" t="str">
        <f>INDEX(Table3[Transaction type],MATCH(Table1[[#This Row],[Account Number]],Table3[Account Number],0))</f>
        <v>Cash Withdrawal</v>
      </c>
      <c r="O797" s="20">
        <f>INDEX(Table3[Date_of_transaction],MATCH(Table1[[#This Row],[Account Number]],Table3[Account Number],0))</f>
        <v>44270</v>
      </c>
      <c r="P797" s="19" t="str">
        <f>INDEX(Table3[Transaction Medium],MATCH(Table1[[#This Row],[Account Number]],Table3[Account Number],0))</f>
        <v>Bank</v>
      </c>
    </row>
    <row r="798" spans="1:16" x14ac:dyDescent="0.25">
      <c r="A798" s="1" t="s">
        <v>6521</v>
      </c>
      <c r="B798" s="2">
        <v>666033769</v>
      </c>
      <c r="C798" s="2" t="s">
        <v>698</v>
      </c>
      <c r="D798" s="4">
        <v>18408</v>
      </c>
      <c r="E798" s="1" t="s">
        <v>12</v>
      </c>
      <c r="F798" s="1" t="s">
        <v>68</v>
      </c>
      <c r="G798" s="1" t="s">
        <v>4062</v>
      </c>
      <c r="H798" s="1" t="s">
        <v>6522</v>
      </c>
      <c r="I798" s="1">
        <v>839167.43133405002</v>
      </c>
      <c r="J798" s="1" t="s">
        <v>6523</v>
      </c>
      <c r="L798" s="1" t="str">
        <f>VLOOKUP(Table1[[#This Row],[Customer_id]],Table4[],7,FALSE)</f>
        <v>162026,28</v>
      </c>
      <c r="M798" s="1" t="e">
        <f>VLOOKUP(Table1[[#This Row],[Customer_id]],Table2[],4,FALSE)</f>
        <v>#N/A</v>
      </c>
      <c r="N798" s="1" t="str">
        <f>INDEX(Table3[Transaction type],MATCH(Table1[[#This Row],[Account Number]],Table3[Account Number],0))</f>
        <v>Money Deposit</v>
      </c>
      <c r="O798" s="20">
        <f>INDEX(Table3[Date_of_transaction],MATCH(Table1[[#This Row],[Account Number]],Table3[Account Number],0))</f>
        <v>44594</v>
      </c>
      <c r="P798" s="19" t="str">
        <f>INDEX(Table3[Transaction Medium],MATCH(Table1[[#This Row],[Account Number]],Table3[Account Number],0))</f>
        <v>Bank</v>
      </c>
    </row>
    <row r="799" spans="1:16" x14ac:dyDescent="0.25">
      <c r="A799" s="1" t="s">
        <v>3033</v>
      </c>
      <c r="B799" s="2">
        <v>693108756</v>
      </c>
      <c r="C799" s="2" t="s">
        <v>154</v>
      </c>
      <c r="D799" s="4">
        <v>29730.75</v>
      </c>
      <c r="E799" s="1" t="s">
        <v>1094</v>
      </c>
      <c r="F799" s="1" t="s">
        <v>130</v>
      </c>
      <c r="G799" s="1" t="s">
        <v>2773</v>
      </c>
      <c r="H799" s="1" t="s">
        <v>3034</v>
      </c>
      <c r="I799" s="1">
        <v>25028.430874559999</v>
      </c>
      <c r="J799" s="1" t="s">
        <v>3035</v>
      </c>
      <c r="L799" s="1" t="str">
        <f>VLOOKUP(Table1[[#This Row],[Customer_id]],Table4[],7,FALSE)</f>
        <v>125353,08</v>
      </c>
      <c r="M799" s="1" t="e">
        <f>VLOOKUP(Table1[[#This Row],[Customer_id]],Table2[],4,FALSE)</f>
        <v>#N/A</v>
      </c>
      <c r="N799" s="1" t="str">
        <f>INDEX(Table3[Transaction type],MATCH(Table1[[#This Row],[Account Number]],Table3[Account Number],0))</f>
        <v>Cash Withdrawal</v>
      </c>
      <c r="O799" s="20">
        <f>INDEX(Table3[Date_of_transaction],MATCH(Table1[[#This Row],[Account Number]],Table3[Account Number],0))</f>
        <v>44569</v>
      </c>
      <c r="P799" s="19" t="str">
        <f>INDEX(Table3[Transaction Medium],MATCH(Table1[[#This Row],[Account Number]],Table3[Account Number],0))</f>
        <v>ATM</v>
      </c>
    </row>
    <row r="800" spans="1:16" x14ac:dyDescent="0.25">
      <c r="A800" s="1" t="s">
        <v>7382</v>
      </c>
      <c r="B800" s="2">
        <v>181075374</v>
      </c>
      <c r="C800" s="2" t="s">
        <v>72</v>
      </c>
      <c r="D800" s="4">
        <v>34844.25</v>
      </c>
      <c r="E800" s="1" t="s">
        <v>12</v>
      </c>
      <c r="F800" s="1" t="s">
        <v>1090</v>
      </c>
      <c r="G800" s="1" t="s">
        <v>4058</v>
      </c>
      <c r="H800" s="1" t="s">
        <v>7383</v>
      </c>
      <c r="I800" s="1">
        <v>742858.68758400006</v>
      </c>
      <c r="J800" s="1" t="s">
        <v>7384</v>
      </c>
      <c r="L800" s="1" t="str">
        <f>VLOOKUP(Table1[[#This Row],[Customer_id]],Table4[],7,FALSE)</f>
        <v>140915,205</v>
      </c>
      <c r="M800" s="1" t="e">
        <f>VLOOKUP(Table1[[#This Row],[Customer_id]],Table2[],4,FALSE)</f>
        <v>#N/A</v>
      </c>
      <c r="N800" s="1" t="str">
        <f>INDEX(Table3[Transaction type],MATCH(Table1[[#This Row],[Account Number]],Table3[Account Number],0))</f>
        <v>Cash Withdrawal</v>
      </c>
      <c r="O800" s="20">
        <f>INDEX(Table3[Date_of_transaction],MATCH(Table1[[#This Row],[Account Number]],Table3[Account Number],0))</f>
        <v>44395</v>
      </c>
      <c r="P800" s="19" t="str">
        <f>INDEX(Table3[Transaction Medium],MATCH(Table1[[#This Row],[Account Number]],Table3[Account Number],0))</f>
        <v>ATM</v>
      </c>
    </row>
    <row r="801" spans="1:16" x14ac:dyDescent="0.25">
      <c r="A801" s="1" t="s">
        <v>3243</v>
      </c>
      <c r="B801" s="2">
        <v>402846524</v>
      </c>
      <c r="C801" s="2" t="s">
        <v>513</v>
      </c>
      <c r="D801" s="4">
        <v>32287.5</v>
      </c>
      <c r="E801" s="1" t="s">
        <v>1094</v>
      </c>
      <c r="F801" s="1" t="s">
        <v>106</v>
      </c>
      <c r="G801" s="1" t="s">
        <v>3058</v>
      </c>
      <c r="H801" s="1" t="s">
        <v>3244</v>
      </c>
      <c r="I801" s="1">
        <v>1241535.07247616</v>
      </c>
      <c r="J801" s="1" t="s">
        <v>3245</v>
      </c>
      <c r="L801" s="1" t="str">
        <f>VLOOKUP(Table1[[#This Row],[Customer_id]],Table4[],7,FALSE)</f>
        <v>196216,482</v>
      </c>
      <c r="M801" s="1" t="str">
        <f>VLOOKUP(Table1[[#This Row],[Customer_id]],Table2[],4,FALSE)</f>
        <v>N15207829824</v>
      </c>
      <c r="N801" s="1" t="str">
        <f>INDEX(Table3[Transaction type],MATCH(Table1[[#This Row],[Account Number]],Table3[Account Number],0))</f>
        <v>Loan Payment</v>
      </c>
      <c r="O801" s="20">
        <f>INDEX(Table3[Date_of_transaction],MATCH(Table1[[#This Row],[Account Number]],Table3[Account Number],0))</f>
        <v>44344</v>
      </c>
      <c r="P801" s="19" t="str">
        <f>INDEX(Table3[Transaction Medium],MATCH(Table1[[#This Row],[Account Number]],Table3[Account Number],0))</f>
        <v>AFT</v>
      </c>
    </row>
    <row r="802" spans="1:16" x14ac:dyDescent="0.25">
      <c r="A802" s="1" t="s">
        <v>5400</v>
      </c>
      <c r="B802" s="2">
        <v>905121758</v>
      </c>
      <c r="C802" s="2" t="s">
        <v>403</v>
      </c>
      <c r="D802" s="4">
        <v>31922.25</v>
      </c>
      <c r="E802" s="1" t="s">
        <v>1094</v>
      </c>
      <c r="F802" s="1" t="s">
        <v>654</v>
      </c>
      <c r="G802" s="1" t="s">
        <v>4105</v>
      </c>
      <c r="H802" s="1" t="s">
        <v>5401</v>
      </c>
      <c r="I802" s="1">
        <v>49247.3436</v>
      </c>
      <c r="J802" s="1" t="s">
        <v>5402</v>
      </c>
      <c r="L802" s="1" t="str">
        <f>VLOOKUP(Table1[[#This Row],[Customer_id]],Table4[],7,FALSE)</f>
        <v>72431,3396</v>
      </c>
      <c r="M802" s="1" t="e">
        <f>VLOOKUP(Table1[[#This Row],[Customer_id]],Table2[],4,FALSE)</f>
        <v>#N/A</v>
      </c>
      <c r="N802" s="1" t="str">
        <f>INDEX(Table3[Transaction type],MATCH(Table1[[#This Row],[Account Number]],Table3[Account Number],0))</f>
        <v>Money Deposit</v>
      </c>
      <c r="O802" s="20">
        <f>INDEX(Table3[Date_of_transaction],MATCH(Table1[[#This Row],[Account Number]],Table3[Account Number],0))</f>
        <v>44511</v>
      </c>
      <c r="P802" s="19" t="str">
        <f>INDEX(Table3[Transaction Medium],MATCH(Table1[[#This Row],[Account Number]],Table3[Account Number],0))</f>
        <v>ATM</v>
      </c>
    </row>
    <row r="803" spans="1:16" x14ac:dyDescent="0.25">
      <c r="A803" s="1" t="s">
        <v>2446</v>
      </c>
      <c r="B803" s="2">
        <v>915416749</v>
      </c>
      <c r="C803" s="2" t="s">
        <v>556</v>
      </c>
      <c r="D803" s="4">
        <v>27174</v>
      </c>
      <c r="E803" s="1" t="s">
        <v>12</v>
      </c>
      <c r="F803" s="1" t="s">
        <v>602</v>
      </c>
      <c r="G803" s="1" t="s">
        <v>1964</v>
      </c>
      <c r="H803" s="1" t="s">
        <v>2447</v>
      </c>
      <c r="I803" s="1">
        <v>163201.1290368</v>
      </c>
      <c r="J803" s="1" t="s">
        <v>2448</v>
      </c>
      <c r="L803" s="1" t="str">
        <f>VLOOKUP(Table1[[#This Row],[Customer_id]],Table4[],7,FALSE)</f>
        <v>362722,4064</v>
      </c>
      <c r="M803" s="1" t="e">
        <f>VLOOKUP(Table1[[#This Row],[Customer_id]],Table2[],4,FALSE)</f>
        <v>#N/A</v>
      </c>
      <c r="N803" s="1" t="str">
        <f>INDEX(Table3[Transaction type],MATCH(Table1[[#This Row],[Account Number]],Table3[Account Number],0))</f>
        <v>Money Deposit</v>
      </c>
      <c r="O803" s="20">
        <f>INDEX(Table3[Date_of_transaction],MATCH(Table1[[#This Row],[Account Number]],Table3[Account Number],0))</f>
        <v>44346</v>
      </c>
      <c r="P803" s="19" t="str">
        <f>INDEX(Table3[Transaction Medium],MATCH(Table1[[#This Row],[Account Number]],Table3[Account Number],0))</f>
        <v>Bank</v>
      </c>
    </row>
    <row r="804" spans="1:16" x14ac:dyDescent="0.25">
      <c r="A804" s="1" t="s">
        <v>2373</v>
      </c>
      <c r="B804" s="2">
        <v>897973794</v>
      </c>
      <c r="C804" s="2" t="s">
        <v>661</v>
      </c>
      <c r="D804" s="4">
        <v>16216.5</v>
      </c>
      <c r="E804" s="1" t="s">
        <v>1094</v>
      </c>
      <c r="F804" s="1" t="s">
        <v>750</v>
      </c>
      <c r="G804" s="1" t="s">
        <v>1964</v>
      </c>
      <c r="H804" s="1" t="s">
        <v>2374</v>
      </c>
      <c r="I804" s="1">
        <v>265037.77439999999</v>
      </c>
      <c r="J804" s="1" t="s">
        <v>2375</v>
      </c>
      <c r="L804" s="1" t="str">
        <f>VLOOKUP(Table1[[#This Row],[Customer_id]],Table4[],7,FALSE)</f>
        <v>108321,75</v>
      </c>
      <c r="M804" s="1" t="e">
        <f>VLOOKUP(Table1[[#This Row],[Customer_id]],Table2[],4,FALSE)</f>
        <v>#N/A</v>
      </c>
      <c r="N804" s="1" t="str">
        <f>INDEX(Table3[Transaction type],MATCH(Table1[[#This Row],[Account Number]],Table3[Account Number],0))</f>
        <v>Online Payment</v>
      </c>
      <c r="O804" s="20">
        <f>INDEX(Table3[Date_of_transaction],MATCH(Table1[[#This Row],[Account Number]],Table3[Account Number],0))</f>
        <v>44451</v>
      </c>
      <c r="P804" s="19" t="str">
        <f>INDEX(Table3[Transaction Medium],MATCH(Table1[[#This Row],[Account Number]],Table3[Account Number],0))</f>
        <v>Internet Banking</v>
      </c>
    </row>
    <row r="805" spans="1:16" x14ac:dyDescent="0.25">
      <c r="A805" s="1" t="s">
        <v>2751</v>
      </c>
      <c r="B805" s="2">
        <v>265864878</v>
      </c>
      <c r="C805" s="2" t="s">
        <v>365</v>
      </c>
      <c r="D805" s="4">
        <v>37035.75</v>
      </c>
      <c r="E805" s="1" t="s">
        <v>12</v>
      </c>
      <c r="F805" s="1" t="s">
        <v>1702</v>
      </c>
      <c r="G805" s="1" t="s">
        <v>1964</v>
      </c>
      <c r="H805" s="1" t="s">
        <v>2752</v>
      </c>
      <c r="I805" s="1">
        <v>388708.60105125001</v>
      </c>
      <c r="J805" s="1" t="s">
        <v>2753</v>
      </c>
      <c r="L805" s="1" t="str">
        <f>VLOOKUP(Table1[[#This Row],[Customer_id]],Table4[],7,FALSE)</f>
        <v>203494,9322</v>
      </c>
      <c r="M805" s="1" t="e">
        <f>VLOOKUP(Table1[[#This Row],[Customer_id]],Table2[],4,FALSE)</f>
        <v>#N/A</v>
      </c>
      <c r="N805" s="1" t="str">
        <f>INDEX(Table3[Transaction type],MATCH(Table1[[#This Row],[Account Number]],Table3[Account Number],0))</f>
        <v>Money Deposit</v>
      </c>
      <c r="O805" s="20">
        <f>INDEX(Table3[Date_of_transaction],MATCH(Table1[[#This Row],[Account Number]],Table3[Account Number],0))</f>
        <v>44238</v>
      </c>
      <c r="P805" s="19" t="str">
        <f>INDEX(Table3[Transaction Medium],MATCH(Table1[[#This Row],[Account Number]],Table3[Account Number],0))</f>
        <v>Bank</v>
      </c>
    </row>
    <row r="806" spans="1:16" x14ac:dyDescent="0.25">
      <c r="A806" s="1" t="s">
        <v>1028</v>
      </c>
      <c r="B806" s="2">
        <v>445167434</v>
      </c>
      <c r="C806" s="2" t="s">
        <v>134</v>
      </c>
      <c r="D806" s="4">
        <v>37401</v>
      </c>
      <c r="E806" s="1" t="s">
        <v>12</v>
      </c>
      <c r="F806" s="1" t="s">
        <v>909</v>
      </c>
      <c r="G806" s="1" t="s">
        <v>14</v>
      </c>
      <c r="H806" s="1" t="s">
        <v>1029</v>
      </c>
      <c r="I806" s="1">
        <v>65017.487620799999</v>
      </c>
      <c r="J806" s="1" t="s">
        <v>1030</v>
      </c>
      <c r="L806" s="1" t="str">
        <f>VLOOKUP(Table1[[#This Row],[Customer_id]],Table4[],7,FALSE)</f>
        <v>126994,6692</v>
      </c>
      <c r="M806" s="1" t="e">
        <f>VLOOKUP(Table1[[#This Row],[Customer_id]],Table2[],4,FALSE)</f>
        <v>#N/A</v>
      </c>
      <c r="N806" s="1" t="str">
        <f>INDEX(Table3[Transaction type],MATCH(Table1[[#This Row],[Account Number]],Table3[Account Number],0))</f>
        <v>Money Deposit</v>
      </c>
      <c r="O806" s="20">
        <f>INDEX(Table3[Date_of_transaction],MATCH(Table1[[#This Row],[Account Number]],Table3[Account Number],0))</f>
        <v>44479</v>
      </c>
      <c r="P806" s="19" t="str">
        <f>INDEX(Table3[Transaction Medium],MATCH(Table1[[#This Row],[Account Number]],Table3[Account Number],0))</f>
        <v>Bank</v>
      </c>
    </row>
    <row r="807" spans="1:16" x14ac:dyDescent="0.25">
      <c r="A807" s="1" t="s">
        <v>4970</v>
      </c>
      <c r="B807" s="2">
        <v>197570644</v>
      </c>
      <c r="C807" s="2" t="s">
        <v>452</v>
      </c>
      <c r="D807" s="4">
        <v>26078.25</v>
      </c>
      <c r="E807" s="1" t="s">
        <v>1094</v>
      </c>
      <c r="F807" s="1" t="s">
        <v>483</v>
      </c>
      <c r="G807" s="1" t="s">
        <v>4148</v>
      </c>
      <c r="H807" s="1" t="s">
        <v>4971</v>
      </c>
      <c r="I807" s="1">
        <v>242257.72319280001</v>
      </c>
      <c r="J807" s="1" t="s">
        <v>4972</v>
      </c>
      <c r="L807" s="1" t="str">
        <f>VLOOKUP(Table1[[#This Row],[Customer_id]],Table4[],7,FALSE)</f>
        <v>72194,1675</v>
      </c>
      <c r="M807" s="1" t="e">
        <f>VLOOKUP(Table1[[#This Row],[Customer_id]],Table2[],4,FALSE)</f>
        <v>#N/A</v>
      </c>
      <c r="N807" s="1" t="str">
        <f>INDEX(Table3[Transaction type],MATCH(Table1[[#This Row],[Account Number]],Table3[Account Number],0))</f>
        <v>Checks</v>
      </c>
      <c r="O807" s="20">
        <f>INDEX(Table3[Date_of_transaction],MATCH(Table1[[#This Row],[Account Number]],Table3[Account Number],0))</f>
        <v>44434</v>
      </c>
      <c r="P807" s="19" t="str">
        <f>INDEX(Table3[Transaction Medium],MATCH(Table1[[#This Row],[Account Number]],Table3[Account Number],0))</f>
        <v>Informal Services</v>
      </c>
    </row>
    <row r="808" spans="1:16" x14ac:dyDescent="0.25">
      <c r="A808" s="1" t="s">
        <v>4561</v>
      </c>
      <c r="B808" s="2">
        <v>164215475</v>
      </c>
      <c r="C808" s="2" t="s">
        <v>180</v>
      </c>
      <c r="D808" s="4">
        <v>35940</v>
      </c>
      <c r="E808" s="1" t="s">
        <v>1094</v>
      </c>
      <c r="F808" s="1" t="s">
        <v>2602</v>
      </c>
      <c r="G808" s="1" t="s">
        <v>4074</v>
      </c>
      <c r="H808" s="1" t="s">
        <v>4562</v>
      </c>
      <c r="I808" s="1">
        <v>415070.3612475</v>
      </c>
      <c r="J808" s="1" t="s">
        <v>4563</v>
      </c>
      <c r="L808" s="1" t="str">
        <f>VLOOKUP(Table1[[#This Row],[Customer_id]],Table4[],7,FALSE)</f>
        <v>166689,8688</v>
      </c>
      <c r="M808" s="1" t="e">
        <f>VLOOKUP(Table1[[#This Row],[Customer_id]],Table2[],4,FALSE)</f>
        <v>#N/A</v>
      </c>
      <c r="N808" s="1" t="str">
        <f>INDEX(Table3[Transaction type],MATCH(Table1[[#This Row],[Account Number]],Table3[Account Number],0))</f>
        <v>Money Transfer</v>
      </c>
      <c r="O808" s="20">
        <f>INDEX(Table3[Date_of_transaction],MATCH(Table1[[#This Row],[Account Number]],Table3[Account Number],0))</f>
        <v>44392</v>
      </c>
      <c r="P808" s="19" t="str">
        <f>INDEX(Table3[Transaction Medium],MATCH(Table1[[#This Row],[Account Number]],Table3[Account Number],0))</f>
        <v>Internet Banking</v>
      </c>
    </row>
    <row r="809" spans="1:16" x14ac:dyDescent="0.25">
      <c r="A809" s="1" t="s">
        <v>2535</v>
      </c>
      <c r="B809" s="2">
        <v>928229617</v>
      </c>
      <c r="C809" s="2" t="s">
        <v>43</v>
      </c>
      <c r="D809" s="4">
        <v>36670.5</v>
      </c>
      <c r="E809" s="1" t="s">
        <v>12</v>
      </c>
      <c r="F809" s="1" t="s">
        <v>294</v>
      </c>
      <c r="G809" s="1" t="s">
        <v>1964</v>
      </c>
      <c r="H809" s="1" t="s">
        <v>2536</v>
      </c>
      <c r="I809" s="1">
        <v>18255.51509334</v>
      </c>
      <c r="J809" s="1" t="s">
        <v>2537</v>
      </c>
      <c r="L809" s="1" t="str">
        <f>VLOOKUP(Table1[[#This Row],[Customer_id]],Table4[],7,FALSE)</f>
        <v>332248,4514</v>
      </c>
      <c r="M809" s="1" t="e">
        <f>VLOOKUP(Table1[[#This Row],[Customer_id]],Table2[],4,FALSE)</f>
        <v>#N/A</v>
      </c>
      <c r="N809" s="1" t="str">
        <f>INDEX(Table3[Transaction type],MATCH(Table1[[#This Row],[Account Number]],Table3[Account Number],0))</f>
        <v>Checks</v>
      </c>
      <c r="O809" s="20">
        <f>INDEX(Table3[Date_of_transaction],MATCH(Table1[[#This Row],[Account Number]],Table3[Account Number],0))</f>
        <v>44331</v>
      </c>
      <c r="P809" s="19" t="str">
        <f>INDEX(Table3[Transaction Medium],MATCH(Table1[[#This Row],[Account Number]],Table3[Account Number],0))</f>
        <v>Informal Services</v>
      </c>
    </row>
    <row r="810" spans="1:16" x14ac:dyDescent="0.25">
      <c r="A810" s="1" t="s">
        <v>7160</v>
      </c>
      <c r="B810" s="2">
        <v>884029303</v>
      </c>
      <c r="C810" s="2" t="s">
        <v>203</v>
      </c>
      <c r="D810" s="4">
        <v>27539.25</v>
      </c>
      <c r="E810" s="1" t="s">
        <v>12</v>
      </c>
      <c r="F810" s="1" t="s">
        <v>825</v>
      </c>
      <c r="G810" s="1" t="s">
        <v>4105</v>
      </c>
      <c r="H810" s="1" t="s">
        <v>7161</v>
      </c>
      <c r="I810" s="1">
        <v>328123.89828413998</v>
      </c>
      <c r="J810" s="1" t="s">
        <v>7162</v>
      </c>
      <c r="L810" s="1" t="str">
        <f>VLOOKUP(Table1[[#This Row],[Customer_id]],Table4[],7,FALSE)</f>
        <v>39515,0336</v>
      </c>
      <c r="M810" s="1" t="e">
        <f>VLOOKUP(Table1[[#This Row],[Customer_id]],Table2[],4,FALSE)</f>
        <v>#N/A</v>
      </c>
      <c r="N810" s="1" t="str">
        <f>INDEX(Table3[Transaction type],MATCH(Table1[[#This Row],[Account Number]],Table3[Account Number],0))</f>
        <v>Online Payment</v>
      </c>
      <c r="O810" s="20">
        <f>INDEX(Table3[Date_of_transaction],MATCH(Table1[[#This Row],[Account Number]],Table3[Account Number],0))</f>
        <v>44448</v>
      </c>
      <c r="P810" s="19" t="str">
        <f>INDEX(Table3[Transaction Medium],MATCH(Table1[[#This Row],[Account Number]],Table3[Account Number],0))</f>
        <v>Internet Banking</v>
      </c>
    </row>
    <row r="811" spans="1:16" x14ac:dyDescent="0.25">
      <c r="A811" s="1" t="s">
        <v>146</v>
      </c>
      <c r="B811" s="2">
        <v>500994067</v>
      </c>
      <c r="C811" s="2" t="s">
        <v>11</v>
      </c>
      <c r="D811" s="4">
        <v>36305.25</v>
      </c>
      <c r="E811" s="1" t="s">
        <v>12</v>
      </c>
      <c r="F811" s="1" t="s">
        <v>147</v>
      </c>
      <c r="G811" s="1" t="s">
        <v>14</v>
      </c>
      <c r="H811" s="1" t="s">
        <v>148</v>
      </c>
      <c r="I811" s="1">
        <v>292917.87982336001</v>
      </c>
      <c r="J811" s="1" t="s">
        <v>149</v>
      </c>
      <c r="L811" s="1" t="str">
        <f>VLOOKUP(Table1[[#This Row],[Customer_id]],Table4[],7,FALSE)</f>
        <v>204251,6124</v>
      </c>
      <c r="M811" s="1" t="e">
        <f>VLOOKUP(Table1[[#This Row],[Customer_id]],Table2[],4,FALSE)</f>
        <v>#N/A</v>
      </c>
      <c r="N811" s="1" t="str">
        <f>INDEX(Table3[Transaction type],MATCH(Table1[[#This Row],[Account Number]],Table3[Account Number],0))</f>
        <v>Cash Withdrawal</v>
      </c>
      <c r="O811" s="20">
        <f>INDEX(Table3[Date_of_transaction],MATCH(Table1[[#This Row],[Account Number]],Table3[Account Number],0))</f>
        <v>44368</v>
      </c>
      <c r="P811" s="19" t="str">
        <f>INDEX(Table3[Transaction Medium],MATCH(Table1[[#This Row],[Account Number]],Table3[Account Number],0))</f>
        <v>POS</v>
      </c>
    </row>
    <row r="812" spans="1:16" x14ac:dyDescent="0.25">
      <c r="A812" s="1" t="s">
        <v>146</v>
      </c>
      <c r="B812" s="2">
        <v>727349705</v>
      </c>
      <c r="C812" s="2" t="s">
        <v>273</v>
      </c>
      <c r="D812" s="4">
        <v>20964.75</v>
      </c>
      <c r="E812" s="1" t="s">
        <v>1094</v>
      </c>
      <c r="F812" s="1" t="s">
        <v>19</v>
      </c>
      <c r="G812" s="1" t="s">
        <v>1964</v>
      </c>
      <c r="H812" s="1" t="s">
        <v>2331</v>
      </c>
      <c r="I812" s="1">
        <v>23522.213252199999</v>
      </c>
      <c r="J812" s="1" t="s">
        <v>2332</v>
      </c>
      <c r="L812" s="1" t="str">
        <f>VLOOKUP(Table1[[#This Row],[Customer_id]],Table4[],7,FALSE)</f>
        <v>204251,6124</v>
      </c>
      <c r="M812" s="1" t="e">
        <f>VLOOKUP(Table1[[#This Row],[Customer_id]],Table2[],4,FALSE)</f>
        <v>#N/A</v>
      </c>
      <c r="N812" s="1" t="str">
        <f>INDEX(Table3[Transaction type],MATCH(Table1[[#This Row],[Account Number]],Table3[Account Number],0))</f>
        <v>Cash Withdrawal</v>
      </c>
      <c r="O812" s="20">
        <f>INDEX(Table3[Date_of_transaction],MATCH(Table1[[#This Row],[Account Number]],Table3[Account Number],0))</f>
        <v>44372</v>
      </c>
      <c r="P812" s="19" t="str">
        <f>INDEX(Table3[Transaction Medium],MATCH(Table1[[#This Row],[Account Number]],Table3[Account Number],0))</f>
        <v>POS</v>
      </c>
    </row>
    <row r="813" spans="1:16" x14ac:dyDescent="0.25">
      <c r="A813" s="1" t="s">
        <v>3798</v>
      </c>
      <c r="B813" s="2">
        <v>300585242</v>
      </c>
      <c r="C813" s="2" t="s">
        <v>87</v>
      </c>
      <c r="D813" s="4">
        <v>16581.75</v>
      </c>
      <c r="E813" s="1" t="s">
        <v>1094</v>
      </c>
      <c r="F813" s="1" t="s">
        <v>260</v>
      </c>
      <c r="G813" s="1" t="s">
        <v>3583</v>
      </c>
      <c r="H813" s="1" t="s">
        <v>3799</v>
      </c>
      <c r="I813" s="1">
        <v>12407.499904800001</v>
      </c>
      <c r="J813" s="1" t="s">
        <v>3800</v>
      </c>
      <c r="L813" s="1" t="str">
        <f>VLOOKUP(Table1[[#This Row],[Customer_id]],Table4[],7,FALSE)</f>
        <v>71898,2433</v>
      </c>
      <c r="M813" s="1" t="e">
        <f>VLOOKUP(Table1[[#This Row],[Customer_id]],Table2[],4,FALSE)</f>
        <v>#N/A</v>
      </c>
      <c r="N813" s="1" t="str">
        <f>INDEX(Table3[Transaction type],MATCH(Table1[[#This Row],[Account Number]],Table3[Account Number],0))</f>
        <v>Online Payment</v>
      </c>
      <c r="O813" s="20">
        <f>INDEX(Table3[Date_of_transaction],MATCH(Table1[[#This Row],[Account Number]],Table3[Account Number],0))</f>
        <v>44553</v>
      </c>
      <c r="P813" s="19" t="str">
        <f>INDEX(Table3[Transaction Medium],MATCH(Table1[[#This Row],[Account Number]],Table3[Account Number],0))</f>
        <v>Mobile</v>
      </c>
    </row>
    <row r="814" spans="1:16" x14ac:dyDescent="0.25">
      <c r="A814" s="1" t="s">
        <v>2467</v>
      </c>
      <c r="B814" s="2">
        <v>951603348</v>
      </c>
      <c r="C814" s="2" t="s">
        <v>365</v>
      </c>
      <c r="D814" s="4">
        <v>37035.75</v>
      </c>
      <c r="E814" s="1" t="s">
        <v>12</v>
      </c>
      <c r="F814" s="1" t="s">
        <v>509</v>
      </c>
      <c r="G814" s="1" t="s">
        <v>1964</v>
      </c>
      <c r="H814" s="1" t="s">
        <v>2468</v>
      </c>
      <c r="I814" s="1">
        <v>248286.51147455999</v>
      </c>
      <c r="J814" s="1" t="s">
        <v>2469</v>
      </c>
      <c r="L814" s="1" t="str">
        <f>VLOOKUP(Table1[[#This Row],[Customer_id]],Table4[],7,FALSE)</f>
        <v>67405,47</v>
      </c>
      <c r="M814" s="1" t="e">
        <f>VLOOKUP(Table1[[#This Row],[Customer_id]],Table2[],4,FALSE)</f>
        <v>#N/A</v>
      </c>
      <c r="N814" s="1" t="str">
        <f>INDEX(Table3[Transaction type],MATCH(Table1[[#This Row],[Account Number]],Table3[Account Number],0))</f>
        <v>Money Deposit</v>
      </c>
      <c r="O814" s="20">
        <f>INDEX(Table3[Date_of_transaction],MATCH(Table1[[#This Row],[Account Number]],Table3[Account Number],0))</f>
        <v>44206</v>
      </c>
      <c r="P814" s="19" t="str">
        <f>INDEX(Table3[Transaction Medium],MATCH(Table1[[#This Row],[Account Number]],Table3[Account Number],0))</f>
        <v>Bank</v>
      </c>
    </row>
    <row r="815" spans="1:16" x14ac:dyDescent="0.25">
      <c r="A815" s="1" t="s">
        <v>1063</v>
      </c>
      <c r="B815" s="2">
        <v>606523970</v>
      </c>
      <c r="C815" s="2" t="s">
        <v>357</v>
      </c>
      <c r="D815" s="4">
        <v>35209.5</v>
      </c>
      <c r="E815" s="1" t="s">
        <v>12</v>
      </c>
      <c r="F815" s="1" t="s">
        <v>794</v>
      </c>
      <c r="G815" s="1" t="s">
        <v>14</v>
      </c>
      <c r="H815" s="1" t="s">
        <v>1064</v>
      </c>
      <c r="I815" s="1">
        <v>79662.178079999998</v>
      </c>
      <c r="J815" s="1" t="s">
        <v>1065</v>
      </c>
      <c r="L815" s="1" t="str">
        <f>VLOOKUP(Table1[[#This Row],[Customer_id]],Table4[],7,FALSE)</f>
        <v>31650,84</v>
      </c>
      <c r="M815" s="1" t="e">
        <f>VLOOKUP(Table1[[#This Row],[Customer_id]],Table2[],4,FALSE)</f>
        <v>#N/A</v>
      </c>
      <c r="N815" s="1" t="str">
        <f>INDEX(Table3[Transaction type],MATCH(Table1[[#This Row],[Account Number]],Table3[Account Number],0))</f>
        <v>Checks</v>
      </c>
      <c r="O815" s="20">
        <f>INDEX(Table3[Date_of_transaction],MATCH(Table1[[#This Row],[Account Number]],Table3[Account Number],0))</f>
        <v>44417</v>
      </c>
      <c r="P815" s="19" t="str">
        <f>INDEX(Table3[Transaction Medium],MATCH(Table1[[#This Row],[Account Number]],Table3[Account Number],0))</f>
        <v>Informal Services</v>
      </c>
    </row>
    <row r="816" spans="1:16" x14ac:dyDescent="0.25">
      <c r="A816" s="1" t="s">
        <v>3354</v>
      </c>
      <c r="B816" s="2">
        <v>293887331</v>
      </c>
      <c r="C816" s="2" t="s">
        <v>189</v>
      </c>
      <c r="D816" s="4">
        <v>22425.75</v>
      </c>
      <c r="E816" s="1" t="s">
        <v>1094</v>
      </c>
      <c r="F816" s="1" t="s">
        <v>1308</v>
      </c>
      <c r="G816" s="1" t="s">
        <v>3331</v>
      </c>
      <c r="H816" s="1" t="s">
        <v>3355</v>
      </c>
      <c r="I816" s="1">
        <v>442493.92074239999</v>
      </c>
      <c r="J816" s="1" t="s">
        <v>3356</v>
      </c>
      <c r="L816" s="1" t="str">
        <f>VLOOKUP(Table1[[#This Row],[Customer_id]],Table4[],7,FALSE)</f>
        <v>385996,9783</v>
      </c>
      <c r="M816" s="1" t="e">
        <f>VLOOKUP(Table1[[#This Row],[Customer_id]],Table2[],4,FALSE)</f>
        <v>#N/A</v>
      </c>
      <c r="N816" s="1" t="str">
        <f>INDEX(Table3[Transaction type],MATCH(Table1[[#This Row],[Account Number]],Table3[Account Number],0))</f>
        <v>Money Transfer</v>
      </c>
      <c r="O816" s="20">
        <f>INDEX(Table3[Date_of_transaction],MATCH(Table1[[#This Row],[Account Number]],Table3[Account Number],0))</f>
        <v>44500</v>
      </c>
      <c r="P816" s="19" t="str">
        <f>INDEX(Table3[Transaction Medium],MATCH(Table1[[#This Row],[Account Number]],Table3[Account Number],0))</f>
        <v>Bank</v>
      </c>
    </row>
    <row r="817" spans="1:16" x14ac:dyDescent="0.25">
      <c r="A817" s="1" t="s">
        <v>6934</v>
      </c>
      <c r="B817" s="2">
        <v>722161480</v>
      </c>
      <c r="C817" s="2" t="s">
        <v>134</v>
      </c>
      <c r="D817" s="4">
        <v>37401</v>
      </c>
      <c r="E817" s="1" t="s">
        <v>12</v>
      </c>
      <c r="F817" s="1" t="s">
        <v>1308</v>
      </c>
      <c r="G817" s="1" t="s">
        <v>4112</v>
      </c>
      <c r="H817" s="1" t="s">
        <v>6935</v>
      </c>
      <c r="I817" s="1">
        <v>234756.63544320001</v>
      </c>
      <c r="J817" s="1" t="s">
        <v>6936</v>
      </c>
      <c r="L817" s="1" t="str">
        <f>VLOOKUP(Table1[[#This Row],[Customer_id]],Table4[],7,FALSE)</f>
        <v>203298,5355</v>
      </c>
      <c r="M817" s="1" t="e">
        <f>VLOOKUP(Table1[[#This Row],[Customer_id]],Table2[],4,FALSE)</f>
        <v>#N/A</v>
      </c>
      <c r="N817" s="1" t="str">
        <f>INDEX(Table3[Transaction type],MATCH(Table1[[#This Row],[Account Number]],Table3[Account Number],0))</f>
        <v>Cash Withdrawal</v>
      </c>
      <c r="O817" s="20">
        <f>INDEX(Table3[Date_of_transaction],MATCH(Table1[[#This Row],[Account Number]],Table3[Account Number],0))</f>
        <v>44661</v>
      </c>
      <c r="P817" s="19" t="str">
        <f>INDEX(Table3[Transaction Medium],MATCH(Table1[[#This Row],[Account Number]],Table3[Account Number],0))</f>
        <v>ATM</v>
      </c>
    </row>
    <row r="818" spans="1:16" x14ac:dyDescent="0.25">
      <c r="A818" s="1" t="s">
        <v>3903</v>
      </c>
      <c r="B818" s="2">
        <v>851913195</v>
      </c>
      <c r="C818" s="2" t="s">
        <v>357</v>
      </c>
      <c r="D818" s="4">
        <v>35209.5</v>
      </c>
      <c r="E818" s="1" t="s">
        <v>1094</v>
      </c>
      <c r="F818" s="1" t="s">
        <v>1450</v>
      </c>
      <c r="G818" s="1" t="s">
        <v>3820</v>
      </c>
      <c r="H818" s="1" t="s">
        <v>3904</v>
      </c>
      <c r="I818" s="1">
        <v>72249.213656160005</v>
      </c>
      <c r="J818" s="1" t="s">
        <v>3905</v>
      </c>
      <c r="L818" s="1" t="str">
        <f>VLOOKUP(Table1[[#This Row],[Customer_id]],Table4[],7,FALSE)</f>
        <v>484083,738</v>
      </c>
      <c r="M818" s="1" t="e">
        <f>VLOOKUP(Table1[[#This Row],[Customer_id]],Table2[],4,FALSE)</f>
        <v>#N/A</v>
      </c>
      <c r="N818" s="1" t="str">
        <f>INDEX(Table3[Transaction type],MATCH(Table1[[#This Row],[Account Number]],Table3[Account Number],0))</f>
        <v>Online Payment</v>
      </c>
      <c r="O818" s="20">
        <f>INDEX(Table3[Date_of_transaction],MATCH(Table1[[#This Row],[Account Number]],Table3[Account Number],0))</f>
        <v>44678</v>
      </c>
      <c r="P818" s="19" t="str">
        <f>INDEX(Table3[Transaction Medium],MATCH(Table1[[#This Row],[Account Number]],Table3[Account Number],0))</f>
        <v>Mobile</v>
      </c>
    </row>
    <row r="819" spans="1:16" x14ac:dyDescent="0.25">
      <c r="A819" s="1" t="s">
        <v>2046</v>
      </c>
      <c r="B819" s="2">
        <v>2751625</v>
      </c>
      <c r="C819" s="2" t="s">
        <v>11</v>
      </c>
      <c r="D819" s="4">
        <v>36305.25</v>
      </c>
      <c r="E819" s="1" t="s">
        <v>1094</v>
      </c>
      <c r="F819" s="1" t="s">
        <v>58</v>
      </c>
      <c r="G819" s="1" t="s">
        <v>1964</v>
      </c>
      <c r="H819" s="1" t="s">
        <v>2047</v>
      </c>
      <c r="I819" s="1">
        <v>88665.156182880004</v>
      </c>
      <c r="J819" s="1" t="s">
        <v>2048</v>
      </c>
      <c r="L819" s="1" t="str">
        <f>VLOOKUP(Table1[[#This Row],[Customer_id]],Table4[],7,FALSE)</f>
        <v>41767,7911</v>
      </c>
      <c r="M819" s="1" t="e">
        <f>VLOOKUP(Table1[[#This Row],[Customer_id]],Table2[],4,FALSE)</f>
        <v>#N/A</v>
      </c>
      <c r="N819" s="1" t="str">
        <f>INDEX(Table3[Transaction type],MATCH(Table1[[#This Row],[Account Number]],Table3[Account Number],0))</f>
        <v>Money Deposit</v>
      </c>
      <c r="O819" s="20">
        <f>INDEX(Table3[Date_of_transaction],MATCH(Table1[[#This Row],[Account Number]],Table3[Account Number],0))</f>
        <v>44446</v>
      </c>
      <c r="P819" s="19" t="str">
        <f>INDEX(Table3[Transaction Medium],MATCH(Table1[[#This Row],[Account Number]],Table3[Account Number],0))</f>
        <v>Bank</v>
      </c>
    </row>
    <row r="820" spans="1:16" x14ac:dyDescent="0.25">
      <c r="A820" s="1" t="s">
        <v>5453</v>
      </c>
      <c r="B820" s="2">
        <v>54731291</v>
      </c>
      <c r="C820" s="2" t="s">
        <v>862</v>
      </c>
      <c r="D820" s="4">
        <v>24617.25</v>
      </c>
      <c r="E820" s="1" t="s">
        <v>1094</v>
      </c>
      <c r="F820" s="1" t="s">
        <v>978</v>
      </c>
      <c r="G820" s="1" t="s">
        <v>4099</v>
      </c>
      <c r="H820" s="1" t="s">
        <v>5454</v>
      </c>
      <c r="I820" s="1">
        <v>230339.027061</v>
      </c>
      <c r="J820" s="1" t="s">
        <v>5455</v>
      </c>
      <c r="L820" s="1" t="str">
        <f>VLOOKUP(Table1[[#This Row],[Customer_id]],Table4[],7,FALSE)</f>
        <v>59075,445</v>
      </c>
      <c r="M820" s="1" t="e">
        <f>VLOOKUP(Table1[[#This Row],[Customer_id]],Table2[],4,FALSE)</f>
        <v>#N/A</v>
      </c>
      <c r="N820" s="1" t="str">
        <f>INDEX(Table3[Transaction type],MATCH(Table1[[#This Row],[Account Number]],Table3[Account Number],0))</f>
        <v>Money Transfer</v>
      </c>
      <c r="O820" s="20">
        <f>INDEX(Table3[Date_of_transaction],MATCH(Table1[[#This Row],[Account Number]],Table3[Account Number],0))</f>
        <v>44658</v>
      </c>
      <c r="P820" s="19" t="str">
        <f>INDEX(Table3[Transaction Medium],MATCH(Table1[[#This Row],[Account Number]],Table3[Account Number],0))</f>
        <v>Mobile</v>
      </c>
    </row>
    <row r="821" spans="1:16" x14ac:dyDescent="0.25">
      <c r="A821" s="1" t="s">
        <v>5813</v>
      </c>
      <c r="B821" s="2">
        <v>785431464</v>
      </c>
      <c r="C821" s="2" t="s">
        <v>389</v>
      </c>
      <c r="D821" s="4">
        <v>29365.5</v>
      </c>
      <c r="E821" s="1" t="s">
        <v>1094</v>
      </c>
      <c r="F821" s="1" t="s">
        <v>68</v>
      </c>
      <c r="G821" s="1" t="s">
        <v>4054</v>
      </c>
      <c r="H821" s="1" t="s">
        <v>5814</v>
      </c>
      <c r="I821" s="1">
        <v>146845.85338488</v>
      </c>
      <c r="J821" s="1" t="s">
        <v>5815</v>
      </c>
      <c r="L821" s="1" t="str">
        <f>VLOOKUP(Table1[[#This Row],[Customer_id]],Table4[],7,FALSE)</f>
        <v>157380,496</v>
      </c>
      <c r="M821" s="1" t="e">
        <f>VLOOKUP(Table1[[#This Row],[Customer_id]],Table2[],4,FALSE)</f>
        <v>#N/A</v>
      </c>
      <c r="N821" s="1" t="str">
        <f>INDEX(Table3[Transaction type],MATCH(Table1[[#This Row],[Account Number]],Table3[Account Number],0))</f>
        <v>Money Transfer</v>
      </c>
      <c r="O821" s="20">
        <f>INDEX(Table3[Date_of_transaction],MATCH(Table1[[#This Row],[Account Number]],Table3[Account Number],0))</f>
        <v>44325</v>
      </c>
      <c r="P821" s="19" t="str">
        <f>INDEX(Table3[Transaction Medium],MATCH(Table1[[#This Row],[Account Number]],Table3[Account Number],0))</f>
        <v>Mobile</v>
      </c>
    </row>
    <row r="822" spans="1:16" x14ac:dyDescent="0.25">
      <c r="A822" s="1" t="s">
        <v>9072</v>
      </c>
      <c r="B822" s="2">
        <v>710960755</v>
      </c>
      <c r="C822" s="2" t="s">
        <v>556</v>
      </c>
      <c r="D822" s="8">
        <v>35803.25</v>
      </c>
      <c r="E822" s="1" t="str">
        <f ca="1">CHOOSE(RANDBETWEEN(1, 2), "Male","Female")</f>
        <v>Female</v>
      </c>
      <c r="F822" s="1" t="str">
        <f ca="1">CHOOSE(RANDBETWEEN(1, 5), "Farmer","Tailor","Student","Professor","Welder")</f>
        <v>Tailor</v>
      </c>
      <c r="G822" s="1" t="str">
        <f ca="1">CHOOSE(RANDBETWEEN(1, 22), "Kano","Kwara","Imo","Lagos","Adamawa","Delta","Sokoto","Oyo","Osun","Abia","Cross River","Kaduna","Plateau","River","Abuja","Kogi","Edo","Anambra","Bayelsa","Benue","Ogun","Enugu")</f>
        <v>Cross River</v>
      </c>
      <c r="H822" s="9" t="s">
        <v>9073</v>
      </c>
      <c r="I822" s="9">
        <v>416380.84497666435</v>
      </c>
      <c r="J822" t="s">
        <v>9074</v>
      </c>
      <c r="L822" s="1" t="str">
        <f>VLOOKUP(Table1[[#This Row],[Customer_id]],Table4[],7,FALSE)</f>
        <v>273434,5442</v>
      </c>
      <c r="M822" s="1" t="e">
        <f>VLOOKUP(Table1[[#This Row],[Customer_id]],Table2[],4,FALSE)</f>
        <v>#N/A</v>
      </c>
      <c r="N822" s="1" t="str">
        <f>INDEX(Table3[Transaction type],MATCH(Table1[[#This Row],[Account Number]],Table3[Account Number],0))</f>
        <v>Online Payment</v>
      </c>
      <c r="O822" s="20">
        <f>INDEX(Table3[Date_of_transaction],MATCH(Table1[[#This Row],[Account Number]],Table3[Account Number],0))</f>
        <v>44668</v>
      </c>
      <c r="P822" s="19" t="str">
        <f>INDEX(Table3[Transaction Medium],MATCH(Table1[[#This Row],[Account Number]],Table3[Account Number],0))</f>
        <v>Mobile</v>
      </c>
    </row>
    <row r="823" spans="1:16" x14ac:dyDescent="0.25">
      <c r="A823" s="1" t="s">
        <v>2515</v>
      </c>
      <c r="B823" s="2">
        <v>33666856</v>
      </c>
      <c r="C823" s="2" t="s">
        <v>189</v>
      </c>
      <c r="D823" s="4">
        <v>22425.75</v>
      </c>
      <c r="E823" s="1" t="s">
        <v>12</v>
      </c>
      <c r="F823" s="1" t="s">
        <v>172</v>
      </c>
      <c r="G823" s="1" t="s">
        <v>1964</v>
      </c>
      <c r="H823" s="1" t="s">
        <v>2516</v>
      </c>
      <c r="I823" s="1">
        <v>96444.209088000003</v>
      </c>
      <c r="J823" s="1" t="s">
        <v>2517</v>
      </c>
      <c r="L823" s="1" t="str">
        <f>VLOOKUP(Table1[[#This Row],[Customer_id]],Table4[],7,FALSE)</f>
        <v>77385,8475</v>
      </c>
      <c r="M823" s="1" t="e">
        <f>VLOOKUP(Table1[[#This Row],[Customer_id]],Table2[],4,FALSE)</f>
        <v>#N/A</v>
      </c>
      <c r="N823" s="1" t="str">
        <f>INDEX(Table3[Transaction type],MATCH(Table1[[#This Row],[Account Number]],Table3[Account Number],0))</f>
        <v>Online Payment</v>
      </c>
      <c r="O823" s="20">
        <f>INDEX(Table3[Date_of_transaction],MATCH(Table1[[#This Row],[Account Number]],Table3[Account Number],0))</f>
        <v>44407</v>
      </c>
      <c r="P823" s="19" t="str">
        <f>INDEX(Table3[Transaction Medium],MATCH(Table1[[#This Row],[Account Number]],Table3[Account Number],0))</f>
        <v>Mobile</v>
      </c>
    </row>
    <row r="824" spans="1:16" x14ac:dyDescent="0.25">
      <c r="A824" s="1" t="s">
        <v>7307</v>
      </c>
      <c r="B824" s="2">
        <v>523211313</v>
      </c>
      <c r="C824" s="2" t="s">
        <v>479</v>
      </c>
      <c r="D824" s="4">
        <v>33383.25</v>
      </c>
      <c r="E824" s="1" t="s">
        <v>12</v>
      </c>
      <c r="F824" s="1" t="s">
        <v>1746</v>
      </c>
      <c r="G824" s="1" t="s">
        <v>4058</v>
      </c>
      <c r="H824" s="1" t="s">
        <v>7308</v>
      </c>
      <c r="I824" s="1">
        <v>122461.988256</v>
      </c>
      <c r="J824" s="1" t="s">
        <v>7309</v>
      </c>
      <c r="L824" s="1" t="str">
        <f>VLOOKUP(Table1[[#This Row],[Customer_id]],Table4[],7,FALSE)</f>
        <v>101645,4387</v>
      </c>
      <c r="M824" s="1" t="e">
        <f>VLOOKUP(Table1[[#This Row],[Customer_id]],Table2[],4,FALSE)</f>
        <v>#N/A</v>
      </c>
      <c r="N824" s="1" t="str">
        <f>INDEX(Table3[Transaction type],MATCH(Table1[[#This Row],[Account Number]],Table3[Account Number],0))</f>
        <v>Online Payment</v>
      </c>
      <c r="O824" s="20">
        <f>INDEX(Table3[Date_of_transaction],MATCH(Table1[[#This Row],[Account Number]],Table3[Account Number],0))</f>
        <v>44232</v>
      </c>
      <c r="P824" s="19" t="str">
        <f>INDEX(Table3[Transaction Medium],MATCH(Table1[[#This Row],[Account Number]],Table3[Account Number],0))</f>
        <v>Internet Banking</v>
      </c>
    </row>
    <row r="825" spans="1:16" x14ac:dyDescent="0.25">
      <c r="A825" s="1" t="s">
        <v>2947</v>
      </c>
      <c r="B825" s="2">
        <v>348946567</v>
      </c>
      <c r="C825" s="2" t="s">
        <v>281</v>
      </c>
      <c r="D825" s="4">
        <v>21695.25</v>
      </c>
      <c r="E825" s="1" t="s">
        <v>1094</v>
      </c>
      <c r="F825" s="1" t="s">
        <v>1400</v>
      </c>
      <c r="G825" s="1" t="s">
        <v>2773</v>
      </c>
      <c r="H825" s="1" t="s">
        <v>2948</v>
      </c>
      <c r="I825" s="1">
        <v>119813.299092</v>
      </c>
      <c r="J825" s="1" t="s">
        <v>2949</v>
      </c>
      <c r="L825" s="1" t="str">
        <f>VLOOKUP(Table1[[#This Row],[Customer_id]],Table4[],7,FALSE)</f>
        <v>221981,8125</v>
      </c>
      <c r="M825" s="1" t="e">
        <f>VLOOKUP(Table1[[#This Row],[Customer_id]],Table2[],4,FALSE)</f>
        <v>#N/A</v>
      </c>
      <c r="N825" s="1" t="str">
        <f>INDEX(Table3[Transaction type],MATCH(Table1[[#This Row],[Account Number]],Table3[Account Number],0))</f>
        <v>Cash Withdrawal</v>
      </c>
      <c r="O825" s="20">
        <f>INDEX(Table3[Date_of_transaction],MATCH(Table1[[#This Row],[Account Number]],Table3[Account Number],0))</f>
        <v>44633</v>
      </c>
      <c r="P825" s="19" t="str">
        <f>INDEX(Table3[Transaction Medium],MATCH(Table1[[#This Row],[Account Number]],Table3[Account Number],0))</f>
        <v>ATM</v>
      </c>
    </row>
    <row r="826" spans="1:16" x14ac:dyDescent="0.25">
      <c r="A826" s="1" t="s">
        <v>759</v>
      </c>
      <c r="B826" s="2">
        <v>442469610</v>
      </c>
      <c r="C826" s="2" t="s">
        <v>365</v>
      </c>
      <c r="D826" s="4">
        <v>37035.75</v>
      </c>
      <c r="E826" s="1" t="s">
        <v>12</v>
      </c>
      <c r="F826" s="1" t="s">
        <v>523</v>
      </c>
      <c r="G826" s="1" t="s">
        <v>14</v>
      </c>
      <c r="H826" s="1" t="s">
        <v>760</v>
      </c>
      <c r="I826" s="1">
        <v>177439.93024799999</v>
      </c>
      <c r="J826" s="1" t="s">
        <v>761</v>
      </c>
      <c r="L826" s="1" t="str">
        <f>VLOOKUP(Table1[[#This Row],[Customer_id]],Table4[],7,FALSE)</f>
        <v>209330,6866</v>
      </c>
      <c r="M826" s="1" t="e">
        <f>VLOOKUP(Table1[[#This Row],[Customer_id]],Table2[],4,FALSE)</f>
        <v>#N/A</v>
      </c>
      <c r="N826" s="1" t="str">
        <f>INDEX(Table3[Transaction type],MATCH(Table1[[#This Row],[Account Number]],Table3[Account Number],0))</f>
        <v>Money Deposit</v>
      </c>
      <c r="O826" s="20">
        <f>INDEX(Table3[Date_of_transaction],MATCH(Table1[[#This Row],[Account Number]],Table3[Account Number],0))</f>
        <v>44608</v>
      </c>
      <c r="P826" s="19" t="str">
        <f>INDEX(Table3[Transaction Medium],MATCH(Table1[[#This Row],[Account Number]],Table3[Account Number],0))</f>
        <v>Bank</v>
      </c>
    </row>
    <row r="827" spans="1:16" x14ac:dyDescent="0.25">
      <c r="A827" s="1" t="s">
        <v>7494</v>
      </c>
      <c r="B827" s="2">
        <v>177031782</v>
      </c>
      <c r="C827" s="2" t="s">
        <v>606</v>
      </c>
      <c r="D827" s="4">
        <v>23886.75</v>
      </c>
      <c r="E827" s="1" t="s">
        <v>12</v>
      </c>
      <c r="F827" s="1" t="s">
        <v>509</v>
      </c>
      <c r="G827" s="1" t="s">
        <v>4220</v>
      </c>
      <c r="H827" s="1" t="s">
        <v>7495</v>
      </c>
      <c r="I827" s="1">
        <v>540876.39270192001</v>
      </c>
      <c r="J827" s="1" t="s">
        <v>7496</v>
      </c>
      <c r="L827" s="1" t="str">
        <f>VLOOKUP(Table1[[#This Row],[Customer_id]],Table4[],7,FALSE)</f>
        <v>90613,74</v>
      </c>
      <c r="M827" s="1" t="e">
        <f>VLOOKUP(Table1[[#This Row],[Customer_id]],Table2[],4,FALSE)</f>
        <v>#N/A</v>
      </c>
      <c r="N827" s="1" t="str">
        <f>INDEX(Table3[Transaction type],MATCH(Table1[[#This Row],[Account Number]],Table3[Account Number],0))</f>
        <v>Checks</v>
      </c>
      <c r="O827" s="20">
        <f>INDEX(Table3[Date_of_transaction],MATCH(Table1[[#This Row],[Account Number]],Table3[Account Number],0))</f>
        <v>44531</v>
      </c>
      <c r="P827" s="19" t="str">
        <f>INDEX(Table3[Transaction Medium],MATCH(Table1[[#This Row],[Account Number]],Table3[Account Number],0))</f>
        <v>Informal Services</v>
      </c>
    </row>
    <row r="828" spans="1:16" x14ac:dyDescent="0.25">
      <c r="A828" s="1" t="s">
        <v>5965</v>
      </c>
      <c r="B828" s="2">
        <v>67209777</v>
      </c>
      <c r="C828" s="2" t="s">
        <v>129</v>
      </c>
      <c r="D828" s="4">
        <v>15120.75</v>
      </c>
      <c r="E828" s="1" t="s">
        <v>12</v>
      </c>
      <c r="F828" s="1" t="s">
        <v>260</v>
      </c>
      <c r="G828" s="1" t="s">
        <v>4099</v>
      </c>
      <c r="H828" s="1" t="s">
        <v>5966</v>
      </c>
      <c r="I828" s="1">
        <v>562886.18594999996</v>
      </c>
      <c r="J828" s="1" t="s">
        <v>3709</v>
      </c>
      <c r="L828" s="1" t="str">
        <f>VLOOKUP(Table1[[#This Row],[Customer_id]],Table4[],7,FALSE)</f>
        <v>38281,04</v>
      </c>
      <c r="M828" s="1" t="e">
        <f>VLOOKUP(Table1[[#This Row],[Customer_id]],Table2[],4,FALSE)</f>
        <v>#N/A</v>
      </c>
      <c r="N828" s="1" t="str">
        <f>INDEX(Table3[Transaction type],MATCH(Table1[[#This Row],[Account Number]],Table3[Account Number],0))</f>
        <v>Online Payment</v>
      </c>
      <c r="O828" s="20">
        <f>INDEX(Table3[Date_of_transaction],MATCH(Table1[[#This Row],[Account Number]],Table3[Account Number],0))</f>
        <v>44357</v>
      </c>
      <c r="P828" s="19" t="str">
        <f>INDEX(Table3[Transaction Medium],MATCH(Table1[[#This Row],[Account Number]],Table3[Account Number],0))</f>
        <v>Internet Banking</v>
      </c>
    </row>
    <row r="829" spans="1:16" x14ac:dyDescent="0.25">
      <c r="A829" s="1" t="s">
        <v>1387</v>
      </c>
      <c r="B829" s="2">
        <v>728558350</v>
      </c>
      <c r="C829" s="2" t="s">
        <v>43</v>
      </c>
      <c r="D829" s="4">
        <v>36670.5</v>
      </c>
      <c r="E829" s="1" t="s">
        <v>1094</v>
      </c>
      <c r="F829" s="1" t="s">
        <v>1388</v>
      </c>
      <c r="G829" s="1" t="s">
        <v>14</v>
      </c>
      <c r="H829" s="1" t="s">
        <v>1389</v>
      </c>
      <c r="I829" s="1">
        <v>84900.782668800006</v>
      </c>
      <c r="J829" s="1" t="s">
        <v>1390</v>
      </c>
      <c r="L829" s="1" t="str">
        <f>VLOOKUP(Table1[[#This Row],[Customer_id]],Table4[],7,FALSE)</f>
        <v>117770,2296</v>
      </c>
      <c r="M829" s="1" t="e">
        <f>VLOOKUP(Table1[[#This Row],[Customer_id]],Table2[],4,FALSE)</f>
        <v>#N/A</v>
      </c>
      <c r="N829" s="1" t="str">
        <f>INDEX(Table3[Transaction type],MATCH(Table1[[#This Row],[Account Number]],Table3[Account Number],0))</f>
        <v>Cash Withdrawal</v>
      </c>
      <c r="O829" s="20">
        <f>INDEX(Table3[Date_of_transaction],MATCH(Table1[[#This Row],[Account Number]],Table3[Account Number],0))</f>
        <v>44623</v>
      </c>
      <c r="P829" s="19" t="str">
        <f>INDEX(Table3[Transaction Medium],MATCH(Table1[[#This Row],[Account Number]],Table3[Account Number],0))</f>
        <v>POS</v>
      </c>
    </row>
    <row r="830" spans="1:16" x14ac:dyDescent="0.25">
      <c r="A830" s="1" t="s">
        <v>838</v>
      </c>
      <c r="B830" s="2">
        <v>230054148</v>
      </c>
      <c r="C830" s="2" t="s">
        <v>322</v>
      </c>
      <c r="D830" s="4">
        <v>26443.5</v>
      </c>
      <c r="E830" s="1" t="s">
        <v>12</v>
      </c>
      <c r="F830" s="1" t="s">
        <v>487</v>
      </c>
      <c r="G830" s="1" t="s">
        <v>14</v>
      </c>
      <c r="H830" s="1" t="s">
        <v>839</v>
      </c>
      <c r="I830" s="1">
        <v>22997.3772288</v>
      </c>
      <c r="J830" s="1" t="s">
        <v>840</v>
      </c>
      <c r="L830" s="1" t="str">
        <f>VLOOKUP(Table1[[#This Row],[Customer_id]],Table4[],7,FALSE)</f>
        <v>224615,2608</v>
      </c>
      <c r="M830" s="1" t="e">
        <f>VLOOKUP(Table1[[#This Row],[Customer_id]],Table2[],4,FALSE)</f>
        <v>#N/A</v>
      </c>
      <c r="N830" s="1" t="str">
        <f>INDEX(Table3[Transaction type],MATCH(Table1[[#This Row],[Account Number]],Table3[Account Number],0))</f>
        <v>Cash Withdrawal</v>
      </c>
      <c r="O830" s="20">
        <f>INDEX(Table3[Date_of_transaction],MATCH(Table1[[#This Row],[Account Number]],Table3[Account Number],0))</f>
        <v>44648</v>
      </c>
      <c r="P830" s="19" t="str">
        <f>INDEX(Table3[Transaction Medium],MATCH(Table1[[#This Row],[Account Number]],Table3[Account Number],0))</f>
        <v>POS</v>
      </c>
    </row>
    <row r="831" spans="1:16" x14ac:dyDescent="0.25">
      <c r="A831" s="1" t="s">
        <v>5367</v>
      </c>
      <c r="B831" s="2">
        <v>8507311</v>
      </c>
      <c r="C831" s="2" t="s">
        <v>101</v>
      </c>
      <c r="D831" s="4">
        <v>19138.5</v>
      </c>
      <c r="E831" s="1" t="s">
        <v>1094</v>
      </c>
      <c r="F831" s="1" t="s">
        <v>881</v>
      </c>
      <c r="G831" s="1" t="s">
        <v>4058</v>
      </c>
      <c r="H831" s="1" t="s">
        <v>5368</v>
      </c>
      <c r="I831" s="1">
        <v>203845.22805599999</v>
      </c>
      <c r="J831" s="1" t="s">
        <v>5369</v>
      </c>
      <c r="L831" s="1" t="str">
        <f>VLOOKUP(Table1[[#This Row],[Customer_id]],Table4[],7,FALSE)</f>
        <v>328178,8224</v>
      </c>
      <c r="M831" s="1" t="str">
        <f>VLOOKUP(Table1[[#This Row],[Customer_id]],Table2[],4,FALSE)</f>
        <v>N2196210608</v>
      </c>
      <c r="N831" s="1" t="str">
        <f>INDEX(Table3[Transaction type],MATCH(Table1[[#This Row],[Account Number]],Table3[Account Number],0))</f>
        <v>Loan Payment</v>
      </c>
      <c r="O831" s="20">
        <f>INDEX(Table3[Date_of_transaction],MATCH(Table1[[#This Row],[Account Number]],Table3[Account Number],0))</f>
        <v>44302</v>
      </c>
      <c r="P831" s="19" t="str">
        <f>INDEX(Table3[Transaction Medium],MATCH(Table1[[#This Row],[Account Number]],Table3[Account Number],0))</f>
        <v>Mobile</v>
      </c>
    </row>
    <row r="832" spans="1:16" x14ac:dyDescent="0.25">
      <c r="A832" s="1" t="s">
        <v>2562</v>
      </c>
      <c r="B832" s="2">
        <v>682802685</v>
      </c>
      <c r="C832" s="2" t="s">
        <v>92</v>
      </c>
      <c r="D832" s="4">
        <v>29000.25</v>
      </c>
      <c r="E832" s="1" t="s">
        <v>12</v>
      </c>
      <c r="F832" s="1" t="s">
        <v>463</v>
      </c>
      <c r="G832" s="1" t="s">
        <v>1964</v>
      </c>
      <c r="H832" s="1" t="s">
        <v>2563</v>
      </c>
      <c r="I832" s="1">
        <v>6978.1411993499996</v>
      </c>
      <c r="J832" s="1" t="s">
        <v>2564</v>
      </c>
      <c r="L832" s="1" t="str">
        <f>VLOOKUP(Table1[[#This Row],[Customer_id]],Table4[],7,FALSE)</f>
        <v>231177,9425</v>
      </c>
      <c r="M832" s="1" t="e">
        <f>VLOOKUP(Table1[[#This Row],[Customer_id]],Table2[],4,FALSE)</f>
        <v>#N/A</v>
      </c>
      <c r="N832" s="1" t="str">
        <f>INDEX(Table3[Transaction type],MATCH(Table1[[#This Row],[Account Number]],Table3[Account Number],0))</f>
        <v>Online Payment</v>
      </c>
      <c r="O832" s="20">
        <f>INDEX(Table3[Date_of_transaction],MATCH(Table1[[#This Row],[Account Number]],Table3[Account Number],0))</f>
        <v>44202</v>
      </c>
      <c r="P832" s="19" t="str">
        <f>INDEX(Table3[Transaction Medium],MATCH(Table1[[#This Row],[Account Number]],Table3[Account Number],0))</f>
        <v>Card</v>
      </c>
    </row>
    <row r="833" spans="1:16" x14ac:dyDescent="0.25">
      <c r="A833" s="1" t="s">
        <v>7065</v>
      </c>
      <c r="B833" s="2">
        <v>44860599</v>
      </c>
      <c r="C833" s="2" t="s">
        <v>889</v>
      </c>
      <c r="D833" s="4">
        <v>30096</v>
      </c>
      <c r="E833" s="1" t="s">
        <v>12</v>
      </c>
      <c r="F833" s="1" t="s">
        <v>163</v>
      </c>
      <c r="G833" s="1" t="s">
        <v>4148</v>
      </c>
      <c r="H833" s="1" t="s">
        <v>7066</v>
      </c>
      <c r="I833" s="1">
        <v>852998.19354000001</v>
      </c>
      <c r="J833" s="1" t="s">
        <v>7067</v>
      </c>
      <c r="L833" s="1" t="str">
        <f>VLOOKUP(Table1[[#This Row],[Customer_id]],Table4[],7,FALSE)</f>
        <v>376968,375</v>
      </c>
      <c r="M833" s="1" t="e">
        <f>VLOOKUP(Table1[[#This Row],[Customer_id]],Table2[],4,FALSE)</f>
        <v>#N/A</v>
      </c>
      <c r="N833" s="1" t="str">
        <f>INDEX(Table3[Transaction type],MATCH(Table1[[#This Row],[Account Number]],Table3[Account Number],0))</f>
        <v>Money Transfer</v>
      </c>
      <c r="O833" s="20">
        <f>INDEX(Table3[Date_of_transaction],MATCH(Table1[[#This Row],[Account Number]],Table3[Account Number],0))</f>
        <v>44356</v>
      </c>
      <c r="P833" s="19" t="str">
        <f>INDEX(Table3[Transaction Medium],MATCH(Table1[[#This Row],[Account Number]],Table3[Account Number],0))</f>
        <v>Mobile</v>
      </c>
    </row>
    <row r="834" spans="1:16" x14ac:dyDescent="0.25">
      <c r="A834" s="1" t="s">
        <v>7759</v>
      </c>
      <c r="B834" s="2">
        <v>669645088</v>
      </c>
      <c r="C834" s="2" t="s">
        <v>23</v>
      </c>
      <c r="D834" s="4">
        <v>15486</v>
      </c>
      <c r="E834" s="1" t="s">
        <v>12</v>
      </c>
      <c r="F834" s="1" t="s">
        <v>1308</v>
      </c>
      <c r="G834" s="1" t="s">
        <v>3058</v>
      </c>
      <c r="H834" s="1" t="s">
        <v>7760</v>
      </c>
      <c r="I834" s="1">
        <v>326893.34684160003</v>
      </c>
      <c r="J834" s="1" t="s">
        <v>7761</v>
      </c>
      <c r="L834" s="1" t="str">
        <f>VLOOKUP(Table1[[#This Row],[Customer_id]],Table4[],7,FALSE)</f>
        <v>113684,5567</v>
      </c>
      <c r="M834" s="1" t="e">
        <f>VLOOKUP(Table1[[#This Row],[Customer_id]],Table2[],4,FALSE)</f>
        <v>#N/A</v>
      </c>
      <c r="N834" s="1" t="str">
        <f>INDEX(Table3[Transaction type],MATCH(Table1[[#This Row],[Account Number]],Table3[Account Number],0))</f>
        <v>Cash Withdrawal</v>
      </c>
      <c r="O834" s="20">
        <f>INDEX(Table3[Date_of_transaction],MATCH(Table1[[#This Row],[Account Number]],Table3[Account Number],0))</f>
        <v>44542</v>
      </c>
      <c r="P834" s="19" t="str">
        <f>INDEX(Table3[Transaction Medium],MATCH(Table1[[#This Row],[Account Number]],Table3[Account Number],0))</f>
        <v>ATM</v>
      </c>
    </row>
    <row r="835" spans="1:16" x14ac:dyDescent="0.25">
      <c r="A835" s="1" t="s">
        <v>8062</v>
      </c>
      <c r="B835" s="2">
        <v>819755157</v>
      </c>
      <c r="C835" s="2" t="s">
        <v>513</v>
      </c>
      <c r="D835" s="4">
        <v>32287.5</v>
      </c>
      <c r="E835" s="1" t="s">
        <v>12</v>
      </c>
      <c r="F835" s="1" t="s">
        <v>83</v>
      </c>
      <c r="G835" s="1" t="s">
        <v>3583</v>
      </c>
      <c r="H835" s="1" t="s">
        <v>8063</v>
      </c>
      <c r="I835" s="1">
        <v>75617.816531400007</v>
      </c>
      <c r="J835" s="1" t="s">
        <v>8064</v>
      </c>
      <c r="L835" s="1" t="str">
        <f>VLOOKUP(Table1[[#This Row],[Customer_id]],Table4[],7,FALSE)</f>
        <v>417931,7856</v>
      </c>
      <c r="M835" s="1" t="e">
        <f>VLOOKUP(Table1[[#This Row],[Customer_id]],Table2[],4,FALSE)</f>
        <v>#N/A</v>
      </c>
      <c r="N835" s="1" t="str">
        <f>INDEX(Table3[Transaction type],MATCH(Table1[[#This Row],[Account Number]],Table3[Account Number],0))</f>
        <v>Money Deposit</v>
      </c>
      <c r="O835" s="20">
        <f>INDEX(Table3[Date_of_transaction],MATCH(Table1[[#This Row],[Account Number]],Table3[Account Number],0))</f>
        <v>44250</v>
      </c>
      <c r="P835" s="19" t="str">
        <f>INDEX(Table3[Transaction Medium],MATCH(Table1[[#This Row],[Account Number]],Table3[Account Number],0))</f>
        <v>ATM</v>
      </c>
    </row>
    <row r="836" spans="1:16" x14ac:dyDescent="0.25">
      <c r="A836" s="1" t="s">
        <v>8568</v>
      </c>
      <c r="B836" s="2">
        <v>995229677</v>
      </c>
      <c r="C836" s="2" t="s">
        <v>380</v>
      </c>
      <c r="D836" s="4">
        <v>14390.25</v>
      </c>
      <c r="E836" s="1" t="s">
        <v>12</v>
      </c>
      <c r="F836" s="1" t="s">
        <v>1090</v>
      </c>
      <c r="G836" s="1" t="s">
        <v>2773</v>
      </c>
      <c r="H836" s="1" t="s">
        <v>8569</v>
      </c>
      <c r="I836" s="1">
        <v>657266.85933040001</v>
      </c>
      <c r="J836" s="1" t="s">
        <v>8570</v>
      </c>
      <c r="L836" s="1" t="str">
        <f>VLOOKUP(Table1[[#This Row],[Customer_id]],Table4[],7,FALSE)</f>
        <v>110037,72</v>
      </c>
      <c r="M836" s="1" t="e">
        <f>VLOOKUP(Table1[[#This Row],[Customer_id]],Table2[],4,FALSE)</f>
        <v>#N/A</v>
      </c>
      <c r="N836" s="1" t="str">
        <f>INDEX(Table3[Transaction type],MATCH(Table1[[#This Row],[Account Number]],Table3[Account Number],0))</f>
        <v>Checks</v>
      </c>
      <c r="O836" s="20">
        <f>INDEX(Table3[Date_of_transaction],MATCH(Table1[[#This Row],[Account Number]],Table3[Account Number],0))</f>
        <v>44608</v>
      </c>
      <c r="P836" s="19" t="str">
        <f>INDEX(Table3[Transaction Medium],MATCH(Table1[[#This Row],[Account Number]],Table3[Account Number],0))</f>
        <v>Informal Services</v>
      </c>
    </row>
    <row r="837" spans="1:16" x14ac:dyDescent="0.25">
      <c r="A837" s="1" t="s">
        <v>6272</v>
      </c>
      <c r="B837" s="2">
        <v>658326980</v>
      </c>
      <c r="C837" s="2" t="s">
        <v>28</v>
      </c>
      <c r="D837" s="4">
        <v>32652.75</v>
      </c>
      <c r="E837" s="1" t="s">
        <v>12</v>
      </c>
      <c r="F837" s="1" t="s">
        <v>519</v>
      </c>
      <c r="G837" s="1" t="s">
        <v>4084</v>
      </c>
      <c r="H837" s="1" t="s">
        <v>6273</v>
      </c>
      <c r="I837" s="1">
        <v>248861.5974</v>
      </c>
      <c r="J837" s="1" t="s">
        <v>6274</v>
      </c>
      <c r="L837" s="1" t="str">
        <f>VLOOKUP(Table1[[#This Row],[Customer_id]],Table4[],7,FALSE)</f>
        <v>67543,9308</v>
      </c>
      <c r="M837" s="1" t="e">
        <f>VLOOKUP(Table1[[#This Row],[Customer_id]],Table2[],4,FALSE)</f>
        <v>#N/A</v>
      </c>
      <c r="N837" s="1" t="str">
        <f>INDEX(Table3[Transaction type],MATCH(Table1[[#This Row],[Account Number]],Table3[Account Number],0))</f>
        <v>Cash Withdrawal</v>
      </c>
      <c r="O837" s="20">
        <f>INDEX(Table3[Date_of_transaction],MATCH(Table1[[#This Row],[Account Number]],Table3[Account Number],0))</f>
        <v>44337</v>
      </c>
      <c r="P837" s="19" t="str">
        <f>INDEX(Table3[Transaction Medium],MATCH(Table1[[#This Row],[Account Number]],Table3[Account Number],0))</f>
        <v>Bank</v>
      </c>
    </row>
    <row r="838" spans="1:16" x14ac:dyDescent="0.25">
      <c r="A838" s="1" t="s">
        <v>1967</v>
      </c>
      <c r="B838" s="2">
        <v>480940191</v>
      </c>
      <c r="C838" s="2" t="s">
        <v>194</v>
      </c>
      <c r="D838" s="4">
        <v>30826.5</v>
      </c>
      <c r="E838" s="1" t="s">
        <v>1094</v>
      </c>
      <c r="F838" s="1" t="s">
        <v>1146</v>
      </c>
      <c r="G838" s="1" t="s">
        <v>1964</v>
      </c>
      <c r="H838" s="1" t="s">
        <v>1968</v>
      </c>
      <c r="I838" s="1">
        <v>113272.973532</v>
      </c>
      <c r="J838" s="1" t="s">
        <v>1969</v>
      </c>
      <c r="L838" s="1" t="str">
        <f>VLOOKUP(Table1[[#This Row],[Customer_id]],Table4[],7,FALSE)</f>
        <v>114409,2096</v>
      </c>
      <c r="M838" s="1" t="e">
        <f>VLOOKUP(Table1[[#This Row],[Customer_id]],Table2[],4,FALSE)</f>
        <v>#N/A</v>
      </c>
      <c r="N838" s="1" t="str">
        <f>INDEX(Table3[Transaction type],MATCH(Table1[[#This Row],[Account Number]],Table3[Account Number],0))</f>
        <v>Online Payment</v>
      </c>
      <c r="O838" s="20">
        <f>INDEX(Table3[Date_of_transaction],MATCH(Table1[[#This Row],[Account Number]],Table3[Account Number],0))</f>
        <v>44478</v>
      </c>
      <c r="P838" s="19" t="str">
        <f>INDEX(Table3[Transaction Medium],MATCH(Table1[[#This Row],[Account Number]],Table3[Account Number],0))</f>
        <v>Mobile</v>
      </c>
    </row>
    <row r="839" spans="1:16" x14ac:dyDescent="0.25">
      <c r="A839" s="1" t="s">
        <v>5733</v>
      </c>
      <c r="B839" s="2">
        <v>892053495</v>
      </c>
      <c r="C839" s="2" t="s">
        <v>240</v>
      </c>
      <c r="D839" s="4">
        <v>22060.5</v>
      </c>
      <c r="E839" s="1" t="s">
        <v>1094</v>
      </c>
      <c r="F839" s="1" t="s">
        <v>471</v>
      </c>
      <c r="G839" s="1" t="s">
        <v>4066</v>
      </c>
      <c r="H839" s="1" t="s">
        <v>5734</v>
      </c>
      <c r="I839" s="1">
        <v>424938.54341119999</v>
      </c>
      <c r="J839" s="1" t="s">
        <v>5735</v>
      </c>
      <c r="L839" s="1" t="str">
        <f>VLOOKUP(Table1[[#This Row],[Customer_id]],Table4[],7,FALSE)</f>
        <v>34790,1312</v>
      </c>
      <c r="M839" s="1" t="e">
        <f>VLOOKUP(Table1[[#This Row],[Customer_id]],Table2[],4,FALSE)</f>
        <v>#N/A</v>
      </c>
      <c r="N839" s="1" t="str">
        <f>INDEX(Table3[Transaction type],MATCH(Table1[[#This Row],[Account Number]],Table3[Account Number],0))</f>
        <v>Money Transfer</v>
      </c>
      <c r="O839" s="20">
        <f>INDEX(Table3[Date_of_transaction],MATCH(Table1[[#This Row],[Account Number]],Table3[Account Number],0))</f>
        <v>44593</v>
      </c>
      <c r="P839" s="19" t="str">
        <f>INDEX(Table3[Transaction Medium],MATCH(Table1[[#This Row],[Account Number]],Table3[Account Number],0))</f>
        <v>ATM</v>
      </c>
    </row>
    <row r="840" spans="1:16" x14ac:dyDescent="0.25">
      <c r="A840" s="1" t="s">
        <v>7500</v>
      </c>
      <c r="B840" s="2">
        <v>731806882</v>
      </c>
      <c r="C840" s="2" t="s">
        <v>162</v>
      </c>
      <c r="D840" s="4">
        <v>15851.25</v>
      </c>
      <c r="E840" s="1" t="s">
        <v>12</v>
      </c>
      <c r="F840" s="1" t="s">
        <v>1372</v>
      </c>
      <c r="G840" s="1" t="s">
        <v>4220</v>
      </c>
      <c r="H840" s="1" t="s">
        <v>7501</v>
      </c>
      <c r="I840" s="1">
        <v>185658.155188</v>
      </c>
      <c r="J840" s="1" t="s">
        <v>7502</v>
      </c>
      <c r="L840" s="1" t="str">
        <f>VLOOKUP(Table1[[#This Row],[Customer_id]],Table4[],7,FALSE)</f>
        <v>265947,342</v>
      </c>
      <c r="M840" s="1" t="e">
        <f>VLOOKUP(Table1[[#This Row],[Customer_id]],Table2[],4,FALSE)</f>
        <v>#N/A</v>
      </c>
      <c r="N840" s="1" t="str">
        <f>INDEX(Table3[Transaction type],MATCH(Table1[[#This Row],[Account Number]],Table3[Account Number],0))</f>
        <v>Money Deposit</v>
      </c>
      <c r="O840" s="20">
        <f>INDEX(Table3[Date_of_transaction],MATCH(Table1[[#This Row],[Account Number]],Table3[Account Number],0))</f>
        <v>44632</v>
      </c>
      <c r="P840" s="19" t="str">
        <f>INDEX(Table3[Transaction Medium],MATCH(Table1[[#This Row],[Account Number]],Table3[Account Number],0))</f>
        <v>Bank</v>
      </c>
    </row>
    <row r="841" spans="1:16" x14ac:dyDescent="0.25">
      <c r="A841" s="1" t="s">
        <v>4430</v>
      </c>
      <c r="B841" s="2">
        <v>655933550</v>
      </c>
      <c r="C841" s="2" t="s">
        <v>568</v>
      </c>
      <c r="D841" s="4">
        <v>25713</v>
      </c>
      <c r="E841" s="1" t="s">
        <v>1094</v>
      </c>
      <c r="F841" s="1" t="s">
        <v>731</v>
      </c>
      <c r="G841" s="1" t="s">
        <v>4112</v>
      </c>
      <c r="H841" s="1" t="s">
        <v>4431</v>
      </c>
      <c r="I841" s="1">
        <v>23741.902470000001</v>
      </c>
      <c r="J841" s="1" t="s">
        <v>4432</v>
      </c>
      <c r="L841" s="1" t="str">
        <f>VLOOKUP(Table1[[#This Row],[Customer_id]],Table4[],7,FALSE)</f>
        <v>94643,6076</v>
      </c>
      <c r="M841" s="1" t="e">
        <f>VLOOKUP(Table1[[#This Row],[Customer_id]],Table2[],4,FALSE)</f>
        <v>#N/A</v>
      </c>
      <c r="N841" s="1" t="str">
        <f>INDEX(Table3[Transaction type],MATCH(Table1[[#This Row],[Account Number]],Table3[Account Number],0))</f>
        <v>Online Payment</v>
      </c>
      <c r="O841" s="20">
        <f>INDEX(Table3[Date_of_transaction],MATCH(Table1[[#This Row],[Account Number]],Table3[Account Number],0))</f>
        <v>44643</v>
      </c>
      <c r="P841" s="19" t="str">
        <f>INDEX(Table3[Transaction Medium],MATCH(Table1[[#This Row],[Account Number]],Table3[Account Number],0))</f>
        <v>Mobile</v>
      </c>
    </row>
    <row r="842" spans="1:16" x14ac:dyDescent="0.25">
      <c r="A842" s="1" t="s">
        <v>3874</v>
      </c>
      <c r="B842" s="2">
        <v>724632770</v>
      </c>
      <c r="C842" s="2" t="s">
        <v>862</v>
      </c>
      <c r="D842" s="4">
        <v>24617.25</v>
      </c>
      <c r="E842" s="1" t="s">
        <v>1094</v>
      </c>
      <c r="F842" s="1" t="s">
        <v>1469</v>
      </c>
      <c r="G842" s="1" t="s">
        <v>3820</v>
      </c>
      <c r="H842" s="1" t="s">
        <v>3875</v>
      </c>
      <c r="I842" s="1">
        <v>60741.760226400002</v>
      </c>
      <c r="J842" s="1" t="s">
        <v>3876</v>
      </c>
      <c r="L842" s="1" t="str">
        <f>VLOOKUP(Table1[[#This Row],[Customer_id]],Table4[],7,FALSE)</f>
        <v>156567,36</v>
      </c>
      <c r="M842" s="1" t="e">
        <f>VLOOKUP(Table1[[#This Row],[Customer_id]],Table2[],4,FALSE)</f>
        <v>#N/A</v>
      </c>
      <c r="N842" s="1" t="str">
        <f>INDEX(Table3[Transaction type],MATCH(Table1[[#This Row],[Account Number]],Table3[Account Number],0))</f>
        <v>Money Deposit</v>
      </c>
      <c r="O842" s="20">
        <f>INDEX(Table3[Date_of_transaction],MATCH(Table1[[#This Row],[Account Number]],Table3[Account Number],0))</f>
        <v>44626</v>
      </c>
      <c r="P842" s="19" t="str">
        <f>INDEX(Table3[Transaction Medium],MATCH(Table1[[#This Row],[Account Number]],Table3[Account Number],0))</f>
        <v>Bank</v>
      </c>
    </row>
    <row r="843" spans="1:16" x14ac:dyDescent="0.25">
      <c r="A843" s="1" t="s">
        <v>2094</v>
      </c>
      <c r="B843" s="2">
        <v>724200436</v>
      </c>
      <c r="C843" s="2" t="s">
        <v>194</v>
      </c>
      <c r="D843" s="4">
        <v>30826.5</v>
      </c>
      <c r="E843" s="1" t="s">
        <v>1094</v>
      </c>
      <c r="F843" s="1" t="s">
        <v>1197</v>
      </c>
      <c r="G843" s="1" t="s">
        <v>1964</v>
      </c>
      <c r="H843" s="1" t="s">
        <v>2095</v>
      </c>
      <c r="I843" s="1">
        <v>148468.93875</v>
      </c>
      <c r="J843" s="1" t="s">
        <v>2096</v>
      </c>
      <c r="L843" s="1" t="str">
        <f>VLOOKUP(Table1[[#This Row],[Customer_id]],Table4[],7,FALSE)</f>
        <v>105340,1412</v>
      </c>
      <c r="M843" s="1" t="e">
        <f>VLOOKUP(Table1[[#This Row],[Customer_id]],Table2[],4,FALSE)</f>
        <v>#N/A</v>
      </c>
      <c r="N843" s="1" t="str">
        <f>INDEX(Table3[Transaction type],MATCH(Table1[[#This Row],[Account Number]],Table3[Account Number],0))</f>
        <v>Online Payment</v>
      </c>
      <c r="O843" s="20">
        <f>INDEX(Table3[Date_of_transaction],MATCH(Table1[[#This Row],[Account Number]],Table3[Account Number],0))</f>
        <v>44441</v>
      </c>
      <c r="P843" s="19" t="str">
        <f>INDEX(Table3[Transaction Medium],MATCH(Table1[[#This Row],[Account Number]],Table3[Account Number],0))</f>
        <v>Internet Banking</v>
      </c>
    </row>
    <row r="844" spans="1:16" x14ac:dyDescent="0.25">
      <c r="A844" s="1" t="s">
        <v>4232</v>
      </c>
      <c r="B844" s="2">
        <v>934154352</v>
      </c>
      <c r="C844" s="2" t="s">
        <v>212</v>
      </c>
      <c r="D844" s="4">
        <v>24252</v>
      </c>
      <c r="E844" s="1" t="s">
        <v>1094</v>
      </c>
      <c r="F844" s="1" t="s">
        <v>1746</v>
      </c>
      <c r="G844" s="1" t="s">
        <v>4074</v>
      </c>
      <c r="H844" s="1" t="s">
        <v>4233</v>
      </c>
      <c r="I844" s="1">
        <v>296896.91136000003</v>
      </c>
      <c r="J844" s="1" t="s">
        <v>4234</v>
      </c>
      <c r="L844" s="1" t="str">
        <f>VLOOKUP(Table1[[#This Row],[Customer_id]],Table4[],7,FALSE)</f>
        <v>151193,95</v>
      </c>
      <c r="M844" s="1" t="e">
        <f>VLOOKUP(Table1[[#This Row],[Customer_id]],Table2[],4,FALSE)</f>
        <v>#N/A</v>
      </c>
      <c r="N844" s="1" t="str">
        <f>INDEX(Table3[Transaction type],MATCH(Table1[[#This Row],[Account Number]],Table3[Account Number],0))</f>
        <v>Money Deposit</v>
      </c>
      <c r="O844" s="20">
        <f>INDEX(Table3[Date_of_transaction],MATCH(Table1[[#This Row],[Account Number]],Table3[Account Number],0))</f>
        <v>44436</v>
      </c>
      <c r="P844" s="19" t="str">
        <f>INDEX(Table3[Transaction Medium],MATCH(Table1[[#This Row],[Account Number]],Table3[Account Number],0))</f>
        <v>Bank</v>
      </c>
    </row>
    <row r="845" spans="1:16" x14ac:dyDescent="0.25">
      <c r="A845" s="1" t="s">
        <v>2197</v>
      </c>
      <c r="B845" s="2">
        <v>843399380</v>
      </c>
      <c r="C845" s="2" t="s">
        <v>298</v>
      </c>
      <c r="D845" s="4">
        <v>38131.5</v>
      </c>
      <c r="E845" s="1" t="s">
        <v>1094</v>
      </c>
      <c r="F845" s="1" t="s">
        <v>2112</v>
      </c>
      <c r="G845" s="1" t="s">
        <v>1964</v>
      </c>
      <c r="H845" s="1" t="s">
        <v>2198</v>
      </c>
      <c r="I845" s="1">
        <v>65778.06898656</v>
      </c>
      <c r="J845" s="1" t="s">
        <v>2199</v>
      </c>
      <c r="L845" s="1" t="str">
        <f>VLOOKUP(Table1[[#This Row],[Customer_id]],Table4[],7,FALSE)</f>
        <v>197043,6204</v>
      </c>
      <c r="M845" s="1" t="e">
        <f>VLOOKUP(Table1[[#This Row],[Customer_id]],Table2[],4,FALSE)</f>
        <v>#N/A</v>
      </c>
      <c r="N845" s="1" t="str">
        <f>INDEX(Table3[Transaction type],MATCH(Table1[[#This Row],[Account Number]],Table3[Account Number],0))</f>
        <v>Money Transfer</v>
      </c>
      <c r="O845" s="20">
        <f>INDEX(Table3[Date_of_transaction],MATCH(Table1[[#This Row],[Account Number]],Table3[Account Number],0))</f>
        <v>44566</v>
      </c>
      <c r="P845" s="19" t="str">
        <f>INDEX(Table3[Transaction Medium],MATCH(Table1[[#This Row],[Account Number]],Table3[Account Number],0))</f>
        <v>Mobile</v>
      </c>
    </row>
    <row r="846" spans="1:16" x14ac:dyDescent="0.25">
      <c r="A846" s="1" t="s">
        <v>7517</v>
      </c>
      <c r="B846" s="2">
        <v>961259213</v>
      </c>
      <c r="C846" s="2" t="s">
        <v>226</v>
      </c>
      <c r="D846" s="4">
        <v>31557</v>
      </c>
      <c r="E846" s="1" t="s">
        <v>12</v>
      </c>
      <c r="F846" s="1" t="s">
        <v>514</v>
      </c>
      <c r="G846" s="1" t="s">
        <v>4220</v>
      </c>
      <c r="H846" s="1" t="s">
        <v>7518</v>
      </c>
      <c r="I846" s="1">
        <v>131881.7486896</v>
      </c>
      <c r="J846" s="1" t="s">
        <v>7519</v>
      </c>
      <c r="L846" s="1" t="str">
        <f>VLOOKUP(Table1[[#This Row],[Customer_id]],Table4[],7,FALSE)</f>
        <v>140668,5</v>
      </c>
      <c r="M846" s="1" t="e">
        <f>VLOOKUP(Table1[[#This Row],[Customer_id]],Table2[],4,FALSE)</f>
        <v>#N/A</v>
      </c>
      <c r="N846" s="1" t="str">
        <f>INDEX(Table3[Transaction type],MATCH(Table1[[#This Row],[Account Number]],Table3[Account Number],0))</f>
        <v>Money Deposit</v>
      </c>
      <c r="O846" s="20">
        <f>INDEX(Table3[Date_of_transaction],MATCH(Table1[[#This Row],[Account Number]],Table3[Account Number],0))</f>
        <v>44645</v>
      </c>
      <c r="P846" s="19" t="str">
        <f>INDEX(Table3[Transaction Medium],MATCH(Table1[[#This Row],[Account Number]],Table3[Account Number],0))</f>
        <v>Bank</v>
      </c>
    </row>
    <row r="847" spans="1:16" x14ac:dyDescent="0.25">
      <c r="A847" s="1" t="s">
        <v>8773</v>
      </c>
      <c r="B847" s="2">
        <v>948883528</v>
      </c>
      <c r="C847" s="2" t="s">
        <v>226</v>
      </c>
      <c r="D847" s="4">
        <v>31557</v>
      </c>
      <c r="E847" s="1" t="s">
        <v>12</v>
      </c>
      <c r="F847" s="1" t="s">
        <v>199</v>
      </c>
      <c r="G847" s="1" t="s">
        <v>3820</v>
      </c>
      <c r="H847" s="1" t="s">
        <v>8774</v>
      </c>
      <c r="I847" s="1">
        <v>168820.58287710001</v>
      </c>
      <c r="J847" s="1" t="s">
        <v>8775</v>
      </c>
      <c r="L847" s="1" t="str">
        <f>VLOOKUP(Table1[[#This Row],[Customer_id]],Table4[],7,FALSE)</f>
        <v>260944,0275</v>
      </c>
      <c r="M847" s="1" t="e">
        <f>VLOOKUP(Table1[[#This Row],[Customer_id]],Table2[],4,FALSE)</f>
        <v>#N/A</v>
      </c>
      <c r="N847" s="1" t="str">
        <f>INDEX(Table3[Transaction type],MATCH(Table1[[#This Row],[Account Number]],Table3[Account Number],0))</f>
        <v>Money Transfer</v>
      </c>
      <c r="O847" s="20">
        <f>INDEX(Table3[Date_of_transaction],MATCH(Table1[[#This Row],[Account Number]],Table3[Account Number],0))</f>
        <v>44420</v>
      </c>
      <c r="P847" s="19" t="str">
        <f>INDEX(Table3[Transaction Medium],MATCH(Table1[[#This Row],[Account Number]],Table3[Account Number],0))</f>
        <v>Mobile</v>
      </c>
    </row>
    <row r="848" spans="1:16" x14ac:dyDescent="0.25">
      <c r="A848" s="1" t="s">
        <v>8394</v>
      </c>
      <c r="B848" s="2">
        <v>818470558</v>
      </c>
      <c r="C848" s="2" t="s">
        <v>221</v>
      </c>
      <c r="D848" s="4">
        <v>33748.5</v>
      </c>
      <c r="E848" s="1" t="s">
        <v>12</v>
      </c>
      <c r="F848" s="1" t="s">
        <v>549</v>
      </c>
      <c r="G848" s="1" t="s">
        <v>2773</v>
      </c>
      <c r="H848" s="1" t="s">
        <v>8395</v>
      </c>
      <c r="I848" s="1">
        <v>601830.56486399996</v>
      </c>
      <c r="J848" s="1" t="s">
        <v>8396</v>
      </c>
      <c r="L848" s="1" t="str">
        <f>VLOOKUP(Table1[[#This Row],[Customer_id]],Table4[],7,FALSE)</f>
        <v>77971,4628</v>
      </c>
      <c r="M848" s="1" t="e">
        <f>VLOOKUP(Table1[[#This Row],[Customer_id]],Table2[],4,FALSE)</f>
        <v>#N/A</v>
      </c>
      <c r="N848" s="1" t="str">
        <f>INDEX(Table3[Transaction type],MATCH(Table1[[#This Row],[Account Number]],Table3[Account Number],0))</f>
        <v>Money Deposit</v>
      </c>
      <c r="O848" s="20">
        <f>INDEX(Table3[Date_of_transaction],MATCH(Table1[[#This Row],[Account Number]],Table3[Account Number],0))</f>
        <v>44426</v>
      </c>
      <c r="P848" s="19" t="str">
        <f>INDEX(Table3[Transaction Medium],MATCH(Table1[[#This Row],[Account Number]],Table3[Account Number],0))</f>
        <v>Bank</v>
      </c>
    </row>
    <row r="849" spans="1:16" x14ac:dyDescent="0.25">
      <c r="A849" s="1" t="s">
        <v>1435</v>
      </c>
      <c r="B849" s="2">
        <v>283169927</v>
      </c>
      <c r="C849" s="2" t="s">
        <v>28</v>
      </c>
      <c r="D849" s="4">
        <v>32652.75</v>
      </c>
      <c r="E849" s="1" t="s">
        <v>1094</v>
      </c>
      <c r="F849" s="1" t="s">
        <v>318</v>
      </c>
      <c r="G849" s="1" t="s">
        <v>14</v>
      </c>
      <c r="H849" s="1" t="s">
        <v>1436</v>
      </c>
      <c r="I849" s="1">
        <v>28723.808808239999</v>
      </c>
      <c r="J849" s="1" t="s">
        <v>1437</v>
      </c>
      <c r="L849" s="1" t="str">
        <f>VLOOKUP(Table1[[#This Row],[Customer_id]],Table4[],7,FALSE)</f>
        <v>91243,0575</v>
      </c>
      <c r="M849" s="1" t="e">
        <f>VLOOKUP(Table1[[#This Row],[Customer_id]],Table2[],4,FALSE)</f>
        <v>#N/A</v>
      </c>
      <c r="N849" s="1" t="str">
        <f>INDEX(Table3[Transaction type],MATCH(Table1[[#This Row],[Account Number]],Table3[Account Number],0))</f>
        <v>Online Payment</v>
      </c>
      <c r="O849" s="20">
        <f>INDEX(Table3[Date_of_transaction],MATCH(Table1[[#This Row],[Account Number]],Table3[Account Number],0))</f>
        <v>44449</v>
      </c>
      <c r="P849" s="19" t="str">
        <f>INDEX(Table3[Transaction Medium],MATCH(Table1[[#This Row],[Account Number]],Table3[Account Number],0))</f>
        <v>Internet Banking</v>
      </c>
    </row>
    <row r="850" spans="1:16" x14ac:dyDescent="0.25">
      <c r="A850" s="1" t="s">
        <v>4985</v>
      </c>
      <c r="B850" s="2">
        <v>306579731</v>
      </c>
      <c r="C850" s="2" t="s">
        <v>134</v>
      </c>
      <c r="D850" s="4">
        <v>37401</v>
      </c>
      <c r="E850" s="1" t="s">
        <v>1094</v>
      </c>
      <c r="F850" s="1" t="s">
        <v>965</v>
      </c>
      <c r="G850" s="1" t="s">
        <v>4070</v>
      </c>
      <c r="H850" s="1" t="s">
        <v>4986</v>
      </c>
      <c r="I850" s="1">
        <v>55348.554203799999</v>
      </c>
      <c r="J850" s="1" t="s">
        <v>4987</v>
      </c>
      <c r="L850" s="1" t="str">
        <f>VLOOKUP(Table1[[#This Row],[Customer_id]],Table4[],7,FALSE)</f>
        <v>221535,36</v>
      </c>
      <c r="M850" s="1" t="e">
        <f>VLOOKUP(Table1[[#This Row],[Customer_id]],Table2[],4,FALSE)</f>
        <v>#N/A</v>
      </c>
      <c r="N850" s="1" t="str">
        <f>INDEX(Table3[Transaction type],MATCH(Table1[[#This Row],[Account Number]],Table3[Account Number],0))</f>
        <v>Money Transfer</v>
      </c>
      <c r="O850" s="20">
        <f>INDEX(Table3[Date_of_transaction],MATCH(Table1[[#This Row],[Account Number]],Table3[Account Number],0))</f>
        <v>44545</v>
      </c>
      <c r="P850" s="19" t="str">
        <f>INDEX(Table3[Transaction Medium],MATCH(Table1[[#This Row],[Account Number]],Table3[Account Number],0))</f>
        <v>Mobile</v>
      </c>
    </row>
    <row r="851" spans="1:16" x14ac:dyDescent="0.25">
      <c r="A851" s="1" t="s">
        <v>5067</v>
      </c>
      <c r="B851" s="2">
        <v>532469543</v>
      </c>
      <c r="C851" s="2" t="s">
        <v>573</v>
      </c>
      <c r="D851" s="4">
        <v>26808.75</v>
      </c>
      <c r="E851" s="1" t="s">
        <v>1094</v>
      </c>
      <c r="F851" s="1" t="s">
        <v>1840</v>
      </c>
      <c r="G851" s="1" t="s">
        <v>4074</v>
      </c>
      <c r="H851" s="1" t="s">
        <v>5068</v>
      </c>
      <c r="I851" s="1">
        <v>217638.73662720001</v>
      </c>
      <c r="J851" s="1" t="s">
        <v>5069</v>
      </c>
      <c r="L851" s="1" t="str">
        <f>VLOOKUP(Table1[[#This Row],[Customer_id]],Table4[],7,FALSE)</f>
        <v>341878,1928</v>
      </c>
      <c r="M851" s="1" t="e">
        <f>VLOOKUP(Table1[[#This Row],[Customer_id]],Table2[],4,FALSE)</f>
        <v>#N/A</v>
      </c>
      <c r="N851" s="1" t="str">
        <f>INDEX(Table3[Transaction type],MATCH(Table1[[#This Row],[Account Number]],Table3[Account Number],0))</f>
        <v>Money Deposit</v>
      </c>
      <c r="O851" s="20">
        <f>INDEX(Table3[Date_of_transaction],MATCH(Table1[[#This Row],[Account Number]],Table3[Account Number],0))</f>
        <v>44363</v>
      </c>
      <c r="P851" s="19" t="str">
        <f>INDEX(Table3[Transaction Medium],MATCH(Table1[[#This Row],[Account Number]],Table3[Account Number],0))</f>
        <v>Bank</v>
      </c>
    </row>
    <row r="852" spans="1:16" x14ac:dyDescent="0.25">
      <c r="A852" s="1" t="s">
        <v>5796</v>
      </c>
      <c r="B852" s="2">
        <v>263065595</v>
      </c>
      <c r="C852" s="2" t="s">
        <v>28</v>
      </c>
      <c r="D852" s="4">
        <v>32652.75</v>
      </c>
      <c r="E852" s="1" t="s">
        <v>1094</v>
      </c>
      <c r="F852" s="1" t="s">
        <v>381</v>
      </c>
      <c r="G852" s="1" t="s">
        <v>4088</v>
      </c>
      <c r="H852" s="1" t="s">
        <v>5797</v>
      </c>
      <c r="I852" s="1">
        <v>148373.35861319999</v>
      </c>
      <c r="J852" s="1" t="s">
        <v>4064</v>
      </c>
      <c r="L852" s="1" t="str">
        <f>VLOOKUP(Table1[[#This Row],[Customer_id]],Table4[],7,FALSE)</f>
        <v>231731,3952</v>
      </c>
      <c r="M852" s="1" t="e">
        <f>VLOOKUP(Table1[[#This Row],[Customer_id]],Table2[],4,FALSE)</f>
        <v>#N/A</v>
      </c>
      <c r="N852" s="1" t="str">
        <f>INDEX(Table3[Transaction type],MATCH(Table1[[#This Row],[Account Number]],Table3[Account Number],0))</f>
        <v>Money Transfer</v>
      </c>
      <c r="O852" s="20">
        <f>INDEX(Table3[Date_of_transaction],MATCH(Table1[[#This Row],[Account Number]],Table3[Account Number],0))</f>
        <v>44611</v>
      </c>
      <c r="P852" s="19" t="str">
        <f>INDEX(Table3[Transaction Medium],MATCH(Table1[[#This Row],[Account Number]],Table3[Account Number],0))</f>
        <v>Mobile</v>
      </c>
    </row>
    <row r="853" spans="1:16" x14ac:dyDescent="0.25">
      <c r="A853" s="1" t="s">
        <v>3400</v>
      </c>
      <c r="B853" s="2">
        <v>815571796</v>
      </c>
      <c r="C853" s="2" t="s">
        <v>62</v>
      </c>
      <c r="D853" s="4">
        <v>22791</v>
      </c>
      <c r="E853" s="1" t="s">
        <v>1094</v>
      </c>
      <c r="F853" s="1" t="s">
        <v>1336</v>
      </c>
      <c r="G853" s="1" t="s">
        <v>3331</v>
      </c>
      <c r="H853" s="1" t="s">
        <v>3401</v>
      </c>
      <c r="I853" s="1">
        <v>147384.42068196001</v>
      </c>
      <c r="J853" s="1" t="s">
        <v>3402</v>
      </c>
      <c r="L853" s="1" t="str">
        <f>VLOOKUP(Table1[[#This Row],[Customer_id]],Table4[],7,FALSE)</f>
        <v>117573,8895</v>
      </c>
      <c r="M853" s="1" t="e">
        <f>VLOOKUP(Table1[[#This Row],[Customer_id]],Table2[],4,FALSE)</f>
        <v>#N/A</v>
      </c>
      <c r="N853" s="1" t="str">
        <f>INDEX(Table3[Transaction type],MATCH(Table1[[#This Row],[Account Number]],Table3[Account Number],0))</f>
        <v>Money Deposit</v>
      </c>
      <c r="O853" s="20">
        <f>INDEX(Table3[Date_of_transaction],MATCH(Table1[[#This Row],[Account Number]],Table3[Account Number],0))</f>
        <v>44573</v>
      </c>
      <c r="P853" s="19" t="str">
        <f>INDEX(Table3[Transaction Medium],MATCH(Table1[[#This Row],[Account Number]],Table3[Account Number],0))</f>
        <v>ATM</v>
      </c>
    </row>
    <row r="854" spans="1:16" x14ac:dyDescent="0.25">
      <c r="A854" s="1" t="s">
        <v>5436</v>
      </c>
      <c r="B854" s="2">
        <v>746382414</v>
      </c>
      <c r="C854" s="2" t="s">
        <v>72</v>
      </c>
      <c r="D854" s="4">
        <v>34844.25</v>
      </c>
      <c r="E854" s="1" t="s">
        <v>1094</v>
      </c>
      <c r="F854" s="1" t="s">
        <v>1076</v>
      </c>
      <c r="G854" s="1" t="s">
        <v>4074</v>
      </c>
      <c r="H854" s="1" t="s">
        <v>5437</v>
      </c>
      <c r="I854" s="1">
        <v>201372.62565</v>
      </c>
      <c r="J854" s="1" t="s">
        <v>5438</v>
      </c>
      <c r="L854" s="1" t="str">
        <f>VLOOKUP(Table1[[#This Row],[Customer_id]],Table4[],7,FALSE)</f>
        <v>237907,0848</v>
      </c>
      <c r="M854" s="1" t="e">
        <f>VLOOKUP(Table1[[#This Row],[Customer_id]],Table2[],4,FALSE)</f>
        <v>#N/A</v>
      </c>
      <c r="N854" s="1" t="str">
        <f>INDEX(Table3[Transaction type],MATCH(Table1[[#This Row],[Account Number]],Table3[Account Number],0))</f>
        <v>Online Payment</v>
      </c>
      <c r="O854" s="20">
        <f>INDEX(Table3[Date_of_transaction],MATCH(Table1[[#This Row],[Account Number]],Table3[Account Number],0))</f>
        <v>44434</v>
      </c>
      <c r="P854" s="19" t="str">
        <f>INDEX(Table3[Transaction Medium],MATCH(Table1[[#This Row],[Account Number]],Table3[Account Number],0))</f>
        <v>Internet Banking</v>
      </c>
    </row>
    <row r="855" spans="1:16" x14ac:dyDescent="0.25">
      <c r="A855" s="1" t="s">
        <v>3424</v>
      </c>
      <c r="B855" s="2">
        <v>481503965</v>
      </c>
      <c r="C855" s="2" t="s">
        <v>162</v>
      </c>
      <c r="D855" s="4">
        <v>15851.25</v>
      </c>
      <c r="E855" s="1" t="s">
        <v>1094</v>
      </c>
      <c r="F855" s="1" t="s">
        <v>471</v>
      </c>
      <c r="G855" s="1" t="s">
        <v>3331</v>
      </c>
      <c r="H855" s="1" t="s">
        <v>3425</v>
      </c>
      <c r="I855" s="1"/>
      <c r="J855" s="1" t="s">
        <v>3426</v>
      </c>
      <c r="L855" s="1" t="str">
        <f>VLOOKUP(Table1[[#This Row],[Customer_id]],Table4[],7,FALSE)</f>
        <v>188204,4363</v>
      </c>
      <c r="M855" s="1" t="e">
        <f>VLOOKUP(Table1[[#This Row],[Customer_id]],Table2[],4,FALSE)</f>
        <v>#N/A</v>
      </c>
      <c r="N855" s="1" t="str">
        <f>INDEX(Table3[Transaction type],MATCH(Table1[[#This Row],[Account Number]],Table3[Account Number],0))</f>
        <v>Checks</v>
      </c>
      <c r="O855" s="20">
        <f>INDEX(Table3[Date_of_transaction],MATCH(Table1[[#This Row],[Account Number]],Table3[Account Number],0))</f>
        <v>44344</v>
      </c>
      <c r="P855" s="19" t="str">
        <f>INDEX(Table3[Transaction Medium],MATCH(Table1[[#This Row],[Account Number]],Table3[Account Number],0))</f>
        <v>Informal Services</v>
      </c>
    </row>
    <row r="856" spans="1:16" x14ac:dyDescent="0.25">
      <c r="A856" s="1" t="s">
        <v>3424</v>
      </c>
      <c r="B856" s="2">
        <v>426592473</v>
      </c>
      <c r="C856" s="2" t="s">
        <v>255</v>
      </c>
      <c r="D856" s="4">
        <v>25347.75</v>
      </c>
      <c r="E856" s="1" t="s">
        <v>12</v>
      </c>
      <c r="F856" s="1" t="s">
        <v>53</v>
      </c>
      <c r="G856" s="1" t="s">
        <v>3331</v>
      </c>
      <c r="H856" s="1" t="s">
        <v>8328</v>
      </c>
      <c r="I856" s="1">
        <v>290826.37027488003</v>
      </c>
      <c r="J856" s="1" t="s">
        <v>8329</v>
      </c>
      <c r="L856" s="1" t="str">
        <f>VLOOKUP(Table1[[#This Row],[Customer_id]],Table4[],7,FALSE)</f>
        <v>188204,4363</v>
      </c>
      <c r="M856" s="1" t="e">
        <f>VLOOKUP(Table1[[#This Row],[Customer_id]],Table2[],4,FALSE)</f>
        <v>#N/A</v>
      </c>
      <c r="N856" s="1" t="str">
        <f>INDEX(Table3[Transaction type],MATCH(Table1[[#This Row],[Account Number]],Table3[Account Number],0))</f>
        <v>Online Payment</v>
      </c>
      <c r="O856" s="20">
        <f>INDEX(Table3[Date_of_transaction],MATCH(Table1[[#This Row],[Account Number]],Table3[Account Number],0))</f>
        <v>44245</v>
      </c>
      <c r="P856" s="19" t="str">
        <f>INDEX(Table3[Transaction Medium],MATCH(Table1[[#This Row],[Account Number]],Table3[Account Number],0))</f>
        <v>Card</v>
      </c>
    </row>
    <row r="857" spans="1:16" x14ac:dyDescent="0.25">
      <c r="A857" s="1" t="s">
        <v>3394</v>
      </c>
      <c r="B857" s="2">
        <v>713762240</v>
      </c>
      <c r="C857" s="2" t="s">
        <v>143</v>
      </c>
      <c r="D857" s="4">
        <v>34479</v>
      </c>
      <c r="E857" s="1" t="s">
        <v>1094</v>
      </c>
      <c r="F857" s="1" t="s">
        <v>327</v>
      </c>
      <c r="G857" s="1" t="s">
        <v>3331</v>
      </c>
      <c r="H857" s="1" t="s">
        <v>3395</v>
      </c>
      <c r="I857" s="1">
        <v>47415.836908800004</v>
      </c>
      <c r="J857" s="1" t="s">
        <v>3396</v>
      </c>
      <c r="L857" s="1" t="str">
        <f>VLOOKUP(Table1[[#This Row],[Customer_id]],Table4[],7,FALSE)</f>
        <v>180948,9787</v>
      </c>
      <c r="M857" s="1" t="e">
        <f>VLOOKUP(Table1[[#This Row],[Customer_id]],Table2[],4,FALSE)</f>
        <v>#N/A</v>
      </c>
      <c r="N857" s="1" t="str">
        <f>INDEX(Table3[Transaction type],MATCH(Table1[[#This Row],[Account Number]],Table3[Account Number],0))</f>
        <v>Online Payment</v>
      </c>
      <c r="O857" s="20">
        <f>INDEX(Table3[Date_of_transaction],MATCH(Table1[[#This Row],[Account Number]],Table3[Account Number],0))</f>
        <v>44266</v>
      </c>
      <c r="P857" s="19" t="str">
        <f>INDEX(Table3[Transaction Medium],MATCH(Table1[[#This Row],[Account Number]],Table3[Account Number],0))</f>
        <v>Card</v>
      </c>
    </row>
    <row r="858" spans="1:16" x14ac:dyDescent="0.25">
      <c r="A858" s="1" t="s">
        <v>4600</v>
      </c>
      <c r="B858" s="2">
        <v>510699033</v>
      </c>
      <c r="C858" s="2" t="s">
        <v>240</v>
      </c>
      <c r="D858" s="4">
        <v>22060.5</v>
      </c>
      <c r="E858" s="1" t="s">
        <v>1094</v>
      </c>
      <c r="F858" s="1" t="s">
        <v>256</v>
      </c>
      <c r="G858" s="1" t="s">
        <v>4058</v>
      </c>
      <c r="H858" s="1" t="s">
        <v>4601</v>
      </c>
      <c r="I858" s="1">
        <v>137574.27783000001</v>
      </c>
      <c r="J858" s="1" t="s">
        <v>4602</v>
      </c>
      <c r="L858" s="1" t="str">
        <f>VLOOKUP(Table1[[#This Row],[Customer_id]],Table4[],7,FALSE)</f>
        <v>86005,36</v>
      </c>
      <c r="M858" s="1" t="e">
        <f>VLOOKUP(Table1[[#This Row],[Customer_id]],Table2[],4,FALSE)</f>
        <v>#N/A</v>
      </c>
      <c r="N858" s="1" t="str">
        <f>INDEX(Table3[Transaction type],MATCH(Table1[[#This Row],[Account Number]],Table3[Account Number],0))</f>
        <v>Money Deposit</v>
      </c>
      <c r="O858" s="20">
        <f>INDEX(Table3[Date_of_transaction],MATCH(Table1[[#This Row],[Account Number]],Table3[Account Number],0))</f>
        <v>44554</v>
      </c>
      <c r="P858" s="19" t="str">
        <f>INDEX(Table3[Transaction Medium],MATCH(Table1[[#This Row],[Account Number]],Table3[Account Number],0))</f>
        <v>Bank</v>
      </c>
    </row>
    <row r="859" spans="1:16" x14ac:dyDescent="0.25">
      <c r="A859" s="1" t="s">
        <v>9122</v>
      </c>
      <c r="B859" s="2">
        <v>898544861</v>
      </c>
      <c r="C859" s="2" t="s">
        <v>309</v>
      </c>
      <c r="D859" s="8">
        <v>32526.25</v>
      </c>
      <c r="E859" s="1" t="str">
        <f ca="1">CHOOSE(RANDBETWEEN(1, 2), "Male","Female")</f>
        <v>Male</v>
      </c>
      <c r="F859" s="1" t="str">
        <f ca="1">CHOOSE(RANDBETWEEN(1, 5), "Farmer","Tailor","Student","Professor","Welder")</f>
        <v>Farmer</v>
      </c>
      <c r="G859" s="1" t="str">
        <f ca="1">CHOOSE(RANDBETWEEN(1, 22), "Kano","Kwara","Imo","Lagos","Adamawa","Delta","Sokoto","Oyo","Osun","Abia","Cross River","Kaduna","Plateau","River","Abuja","Kogi","Edo","Anambra","Bayelsa","Benue","Ogun","Enugu")</f>
        <v>Sokoto</v>
      </c>
      <c r="H859" s="9" t="s">
        <v>9123</v>
      </c>
      <c r="I859" s="9">
        <v>882908.96317357896</v>
      </c>
      <c r="J859" t="s">
        <v>9124</v>
      </c>
      <c r="L859" s="1" t="str">
        <f>VLOOKUP(Table1[[#This Row],[Customer_id]],Table4[],7,FALSE)</f>
        <v>77915,6224</v>
      </c>
      <c r="M859" s="1" t="e">
        <f>VLOOKUP(Table1[[#This Row],[Customer_id]],Table2[],4,FALSE)</f>
        <v>#N/A</v>
      </c>
      <c r="N859" s="1" t="str">
        <f>INDEX(Table3[Transaction type],MATCH(Table1[[#This Row],[Account Number]],Table3[Account Number],0))</f>
        <v>Checks</v>
      </c>
      <c r="O859" s="20">
        <f>INDEX(Table3[Date_of_transaction],MATCH(Table1[[#This Row],[Account Number]],Table3[Account Number],0))</f>
        <v>44476</v>
      </c>
      <c r="P859" s="19" t="str">
        <f>INDEX(Table3[Transaction Medium],MATCH(Table1[[#This Row],[Account Number]],Table3[Account Number],0))</f>
        <v>Informal Services</v>
      </c>
    </row>
    <row r="860" spans="1:16" x14ac:dyDescent="0.25">
      <c r="A860" s="1" t="s">
        <v>8893</v>
      </c>
      <c r="B860" s="2">
        <v>414415630</v>
      </c>
      <c r="C860" s="2" t="s">
        <v>52</v>
      </c>
      <c r="D860" s="4">
        <v>20234.25</v>
      </c>
      <c r="E860" s="1" t="s">
        <v>12</v>
      </c>
      <c r="F860" s="1" t="s">
        <v>1197</v>
      </c>
      <c r="G860" s="1" t="s">
        <v>3820</v>
      </c>
      <c r="H860" s="1" t="s">
        <v>8894</v>
      </c>
      <c r="I860" s="1">
        <v>21104.14468338</v>
      </c>
      <c r="J860" s="1" t="s">
        <v>8895</v>
      </c>
      <c r="L860" s="1" t="str">
        <f>VLOOKUP(Table1[[#This Row],[Customer_id]],Table4[],7,FALSE)</f>
        <v>387478,1092</v>
      </c>
      <c r="M860" s="1" t="e">
        <f>VLOOKUP(Table1[[#This Row],[Customer_id]],Table2[],4,FALSE)</f>
        <v>#N/A</v>
      </c>
      <c r="N860" s="1" t="str">
        <f>INDEX(Table3[Transaction type],MATCH(Table1[[#This Row],[Account Number]],Table3[Account Number],0))</f>
        <v>Online Payment</v>
      </c>
      <c r="O860" s="20">
        <f>INDEX(Table3[Date_of_transaction],MATCH(Table1[[#This Row],[Account Number]],Table3[Account Number],0))</f>
        <v>44313</v>
      </c>
      <c r="P860" s="19" t="str">
        <f>INDEX(Table3[Transaction Medium],MATCH(Table1[[#This Row],[Account Number]],Table3[Account Number],0))</f>
        <v>Mobile</v>
      </c>
    </row>
    <row r="861" spans="1:16" x14ac:dyDescent="0.25">
      <c r="A861" s="1" t="s">
        <v>2402</v>
      </c>
      <c r="B861" s="2">
        <v>40542685</v>
      </c>
      <c r="C861" s="2" t="s">
        <v>322</v>
      </c>
      <c r="D861" s="4">
        <v>26443.5</v>
      </c>
      <c r="E861" s="1" t="s">
        <v>12</v>
      </c>
      <c r="F861" s="1" t="s">
        <v>63</v>
      </c>
      <c r="G861" s="1" t="s">
        <v>1964</v>
      </c>
      <c r="H861" s="1" t="s">
        <v>2403</v>
      </c>
      <c r="I861" s="1">
        <v>215129.714355</v>
      </c>
      <c r="J861" s="1" t="s">
        <v>2404</v>
      </c>
      <c r="L861" s="1" t="str">
        <f>VLOOKUP(Table1[[#This Row],[Customer_id]],Table4[],7,FALSE)</f>
        <v>233819,6608</v>
      </c>
      <c r="M861" s="1" t="e">
        <f>VLOOKUP(Table1[[#This Row],[Customer_id]],Table2[],4,FALSE)</f>
        <v>#N/A</v>
      </c>
      <c r="N861" s="1" t="str">
        <f>INDEX(Table3[Transaction type],MATCH(Table1[[#This Row],[Account Number]],Table3[Account Number],0))</f>
        <v>Money Transfer</v>
      </c>
      <c r="O861" s="20">
        <f>INDEX(Table3[Date_of_transaction],MATCH(Table1[[#This Row],[Account Number]],Table3[Account Number],0))</f>
        <v>44511</v>
      </c>
      <c r="P861" s="19" t="str">
        <f>INDEX(Table3[Transaction Medium],MATCH(Table1[[#This Row],[Account Number]],Table3[Account Number],0))</f>
        <v>Mobile</v>
      </c>
    </row>
    <row r="862" spans="1:16" x14ac:dyDescent="0.25">
      <c r="A862" s="1" t="s">
        <v>3261</v>
      </c>
      <c r="B862" s="2">
        <v>146974938</v>
      </c>
      <c r="C862" s="2" t="s">
        <v>101</v>
      </c>
      <c r="D862" s="4">
        <v>19138.5</v>
      </c>
      <c r="E862" s="1" t="s">
        <v>1094</v>
      </c>
      <c r="F862" s="1" t="s">
        <v>1721</v>
      </c>
      <c r="G862" s="1" t="s">
        <v>3058</v>
      </c>
      <c r="H862" s="1" t="s">
        <v>3262</v>
      </c>
      <c r="I862" s="1">
        <v>37268.162369999998</v>
      </c>
      <c r="J862" s="1" t="s">
        <v>3263</v>
      </c>
      <c r="L862" s="1" t="str">
        <f>VLOOKUP(Table1[[#This Row],[Customer_id]],Table4[],7,FALSE)</f>
        <v>70386,822</v>
      </c>
      <c r="M862" s="1" t="e">
        <f>VLOOKUP(Table1[[#This Row],[Customer_id]],Table2[],4,FALSE)</f>
        <v>#N/A</v>
      </c>
      <c r="N862" s="1" t="str">
        <f>INDEX(Table3[Transaction type],MATCH(Table1[[#This Row],[Account Number]],Table3[Account Number],0))</f>
        <v>Online Payment</v>
      </c>
      <c r="O862" s="20">
        <f>INDEX(Table3[Date_of_transaction],MATCH(Table1[[#This Row],[Account Number]],Table3[Account Number],0))</f>
        <v>44485</v>
      </c>
      <c r="P862" s="19" t="str">
        <f>INDEX(Table3[Transaction Medium],MATCH(Table1[[#This Row],[Account Number]],Table3[Account Number],0))</f>
        <v>Internet Banking</v>
      </c>
    </row>
    <row r="863" spans="1:16" x14ac:dyDescent="0.25">
      <c r="A863" s="1" t="s">
        <v>6731</v>
      </c>
      <c r="B863" s="2">
        <v>652999055</v>
      </c>
      <c r="C863" s="2" t="s">
        <v>72</v>
      </c>
      <c r="D863" s="4">
        <v>34844.25</v>
      </c>
      <c r="E863" s="1" t="s">
        <v>12</v>
      </c>
      <c r="F863" s="1" t="s">
        <v>185</v>
      </c>
      <c r="G863" s="1" t="s">
        <v>4105</v>
      </c>
      <c r="H863" s="1" t="s">
        <v>6732</v>
      </c>
      <c r="I863" s="1">
        <v>404752.4497926</v>
      </c>
      <c r="J863" s="1" t="s">
        <v>6733</v>
      </c>
      <c r="L863" s="1" t="str">
        <f>VLOOKUP(Table1[[#This Row],[Customer_id]],Table4[],7,FALSE)</f>
        <v>112975,6224</v>
      </c>
      <c r="M863" s="1" t="e">
        <f>VLOOKUP(Table1[[#This Row],[Customer_id]],Table2[],4,FALSE)</f>
        <v>#N/A</v>
      </c>
      <c r="N863" s="1" t="str">
        <f>INDEX(Table3[Transaction type],MATCH(Table1[[#This Row],[Account Number]],Table3[Account Number],0))</f>
        <v>Checks</v>
      </c>
      <c r="O863" s="20">
        <f>INDEX(Table3[Date_of_transaction],MATCH(Table1[[#This Row],[Account Number]],Table3[Account Number],0))</f>
        <v>44404</v>
      </c>
      <c r="P863" s="19" t="str">
        <f>INDEX(Table3[Transaction Medium],MATCH(Table1[[#This Row],[Account Number]],Table3[Account Number],0))</f>
        <v>Informal Services</v>
      </c>
    </row>
    <row r="864" spans="1:16" x14ac:dyDescent="0.25">
      <c r="A864" s="1" t="s">
        <v>462</v>
      </c>
      <c r="B864" s="2">
        <v>29321473</v>
      </c>
      <c r="C864" s="2" t="s">
        <v>309</v>
      </c>
      <c r="D864" s="4">
        <v>27904.5</v>
      </c>
      <c r="E864" s="1" t="s">
        <v>12</v>
      </c>
      <c r="F864" s="1" t="s">
        <v>463</v>
      </c>
      <c r="G864" s="1" t="s">
        <v>14</v>
      </c>
      <c r="H864" s="1" t="s">
        <v>464</v>
      </c>
      <c r="I864" s="1">
        <v>205126.0035552</v>
      </c>
      <c r="J864" s="1" t="s">
        <v>465</v>
      </c>
      <c r="L864" s="1" t="str">
        <f>VLOOKUP(Table1[[#This Row],[Customer_id]],Table4[],7,FALSE)</f>
        <v>158337,75</v>
      </c>
      <c r="M864" s="1" t="e">
        <f>VLOOKUP(Table1[[#This Row],[Customer_id]],Table2[],4,FALSE)</f>
        <v>#N/A</v>
      </c>
      <c r="N864" s="1" t="str">
        <f>INDEX(Table3[Transaction type],MATCH(Table1[[#This Row],[Account Number]],Table3[Account Number],0))</f>
        <v>Money Deposit</v>
      </c>
      <c r="O864" s="20">
        <f>INDEX(Table3[Date_of_transaction],MATCH(Table1[[#This Row],[Account Number]],Table3[Account Number],0))</f>
        <v>44582</v>
      </c>
      <c r="P864" s="19" t="str">
        <f>INDEX(Table3[Transaction Medium],MATCH(Table1[[#This Row],[Account Number]],Table3[Account Number],0))</f>
        <v>ATM</v>
      </c>
    </row>
    <row r="865" spans="1:16" x14ac:dyDescent="0.25">
      <c r="A865" s="1" t="s">
        <v>7724</v>
      </c>
      <c r="B865" s="2">
        <v>817959591</v>
      </c>
      <c r="C865" s="2" t="s">
        <v>322</v>
      </c>
      <c r="D865" s="4">
        <v>26443.5</v>
      </c>
      <c r="E865" s="1" t="s">
        <v>12</v>
      </c>
      <c r="F865" s="1" t="s">
        <v>965</v>
      </c>
      <c r="G865" s="1" t="s">
        <v>3058</v>
      </c>
      <c r="H865" s="1" t="s">
        <v>7725</v>
      </c>
      <c r="I865" s="1">
        <v>224774.96580395999</v>
      </c>
      <c r="J865" s="1" t="s">
        <v>7726</v>
      </c>
      <c r="L865" s="1" t="str">
        <f>VLOOKUP(Table1[[#This Row],[Customer_id]],Table4[],7,FALSE)</f>
        <v>57039,7815</v>
      </c>
      <c r="M865" s="1" t="e">
        <f>VLOOKUP(Table1[[#This Row],[Customer_id]],Table2[],4,FALSE)</f>
        <v>#N/A</v>
      </c>
      <c r="N865" s="1" t="str">
        <f>INDEX(Table3[Transaction type],MATCH(Table1[[#This Row],[Account Number]],Table3[Account Number],0))</f>
        <v>Money Transfer</v>
      </c>
      <c r="O865" s="20">
        <f>INDEX(Table3[Date_of_transaction],MATCH(Table1[[#This Row],[Account Number]],Table3[Account Number],0))</f>
        <v>44472</v>
      </c>
      <c r="P865" s="19" t="str">
        <f>INDEX(Table3[Transaction Medium],MATCH(Table1[[#This Row],[Account Number]],Table3[Account Number],0))</f>
        <v>Bank</v>
      </c>
    </row>
    <row r="866" spans="1:16" x14ac:dyDescent="0.25">
      <c r="A866" s="1" t="s">
        <v>6083</v>
      </c>
      <c r="B866" s="2">
        <v>46797863</v>
      </c>
      <c r="C866" s="2" t="s">
        <v>281</v>
      </c>
      <c r="D866" s="4">
        <v>21695.25</v>
      </c>
      <c r="E866" s="1" t="s">
        <v>12</v>
      </c>
      <c r="F866" s="1" t="s">
        <v>381</v>
      </c>
      <c r="G866" s="1" t="s">
        <v>4070</v>
      </c>
      <c r="H866" s="1" t="s">
        <v>6084</v>
      </c>
      <c r="I866" s="1">
        <v>167366.0824784</v>
      </c>
      <c r="J866" s="1" t="s">
        <v>6085</v>
      </c>
      <c r="L866" s="1" t="str">
        <f>VLOOKUP(Table1[[#This Row],[Customer_id]],Table4[],7,FALSE)</f>
        <v>136105,536</v>
      </c>
      <c r="M866" s="1" t="e">
        <f>VLOOKUP(Table1[[#This Row],[Customer_id]],Table2[],4,FALSE)</f>
        <v>#N/A</v>
      </c>
      <c r="N866" s="1" t="str">
        <f>INDEX(Table3[Transaction type],MATCH(Table1[[#This Row],[Account Number]],Table3[Account Number],0))</f>
        <v>Money Deposit</v>
      </c>
      <c r="O866" s="20">
        <f>INDEX(Table3[Date_of_transaction],MATCH(Table1[[#This Row],[Account Number]],Table3[Account Number],0))</f>
        <v>44682</v>
      </c>
      <c r="P866" s="19" t="str">
        <f>INDEX(Table3[Transaction Medium],MATCH(Table1[[#This Row],[Account Number]],Table3[Account Number],0))</f>
        <v>Bank</v>
      </c>
    </row>
    <row r="867" spans="1:16" x14ac:dyDescent="0.25">
      <c r="A867" s="1" t="s">
        <v>8743</v>
      </c>
      <c r="B867" s="2">
        <v>600471343</v>
      </c>
      <c r="C867" s="2" t="s">
        <v>23</v>
      </c>
      <c r="D867" s="4">
        <v>15486</v>
      </c>
      <c r="E867" s="1" t="s">
        <v>12</v>
      </c>
      <c r="F867" s="1" t="s">
        <v>39</v>
      </c>
      <c r="G867" s="1" t="s">
        <v>3820</v>
      </c>
      <c r="H867" s="1" t="s">
        <v>8744</v>
      </c>
      <c r="I867" s="1">
        <v>258272.51561999999</v>
      </c>
      <c r="J867" s="1" t="s">
        <v>8745</v>
      </c>
      <c r="L867" s="1" t="str">
        <f>VLOOKUP(Table1[[#This Row],[Customer_id]],Table4[],7,FALSE)</f>
        <v>158667,2672</v>
      </c>
      <c r="M867" s="1" t="e">
        <f>VLOOKUP(Table1[[#This Row],[Customer_id]],Table2[],4,FALSE)</f>
        <v>#N/A</v>
      </c>
      <c r="N867" s="1" t="str">
        <f>INDEX(Table3[Transaction type],MATCH(Table1[[#This Row],[Account Number]],Table3[Account Number],0))</f>
        <v>Checks</v>
      </c>
      <c r="O867" s="20">
        <f>INDEX(Table3[Date_of_transaction],MATCH(Table1[[#This Row],[Account Number]],Table3[Account Number],0))</f>
        <v>44293</v>
      </c>
      <c r="P867" s="19" t="str">
        <f>INDEX(Table3[Transaction Medium],MATCH(Table1[[#This Row],[Account Number]],Table3[Account Number],0))</f>
        <v>Informal Services</v>
      </c>
    </row>
    <row r="868" spans="1:16" x14ac:dyDescent="0.25">
      <c r="A868" s="1" t="s">
        <v>3088</v>
      </c>
      <c r="B868" s="2">
        <v>202308669</v>
      </c>
      <c r="C868" s="2" t="s">
        <v>82</v>
      </c>
      <c r="D868" s="4">
        <v>16947</v>
      </c>
      <c r="E868" s="1" t="s">
        <v>1094</v>
      </c>
      <c r="F868" s="1" t="s">
        <v>168</v>
      </c>
      <c r="G868" s="1" t="s">
        <v>3058</v>
      </c>
      <c r="H868" s="1" t="s">
        <v>3089</v>
      </c>
      <c r="I868" s="1">
        <v>122548.69069632</v>
      </c>
      <c r="J868" s="1" t="s">
        <v>3090</v>
      </c>
      <c r="L868" s="1" t="str">
        <f>VLOOKUP(Table1[[#This Row],[Customer_id]],Table4[],7,FALSE)</f>
        <v>273718,7128</v>
      </c>
      <c r="M868" s="1" t="e">
        <f>VLOOKUP(Table1[[#This Row],[Customer_id]],Table2[],4,FALSE)</f>
        <v>#N/A</v>
      </c>
      <c r="N868" s="1" t="str">
        <f>INDEX(Table3[Transaction type],MATCH(Table1[[#This Row],[Account Number]],Table3[Account Number],0))</f>
        <v>Money Transfer</v>
      </c>
      <c r="O868" s="20">
        <f>INDEX(Table3[Date_of_transaction],MATCH(Table1[[#This Row],[Account Number]],Table3[Account Number],0))</f>
        <v>44209</v>
      </c>
      <c r="P868" s="19" t="str">
        <f>INDEX(Table3[Transaction Medium],MATCH(Table1[[#This Row],[Account Number]],Table3[Account Number],0))</f>
        <v>Internet Banking</v>
      </c>
    </row>
    <row r="869" spans="1:16" x14ac:dyDescent="0.25">
      <c r="A869" s="1" t="s">
        <v>7705</v>
      </c>
      <c r="B869" s="2">
        <v>369513925</v>
      </c>
      <c r="C869" s="2" t="s">
        <v>217</v>
      </c>
      <c r="D869" s="4">
        <v>38496.75</v>
      </c>
      <c r="E869" s="1" t="s">
        <v>12</v>
      </c>
      <c r="F869" s="1" t="s">
        <v>2278</v>
      </c>
      <c r="G869" s="1" t="s">
        <v>3058</v>
      </c>
      <c r="H869" s="1" t="s">
        <v>7706</v>
      </c>
      <c r="I869" s="1">
        <v>86162.009208000003</v>
      </c>
      <c r="J869" s="1" t="s">
        <v>5571</v>
      </c>
      <c r="L869" s="1" t="str">
        <f>VLOOKUP(Table1[[#This Row],[Customer_id]],Table4[],7,FALSE)</f>
        <v>140967,36</v>
      </c>
      <c r="M869" s="1" t="e">
        <f>VLOOKUP(Table1[[#This Row],[Customer_id]],Table2[],4,FALSE)</f>
        <v>#N/A</v>
      </c>
      <c r="N869" s="1" t="str">
        <f>INDEX(Table3[Transaction type],MATCH(Table1[[#This Row],[Account Number]],Table3[Account Number],0))</f>
        <v>Cash Withdrawal</v>
      </c>
      <c r="O869" s="20">
        <f>INDEX(Table3[Date_of_transaction],MATCH(Table1[[#This Row],[Account Number]],Table3[Account Number],0))</f>
        <v>44318</v>
      </c>
      <c r="P869" s="19" t="str">
        <f>INDEX(Table3[Transaction Medium],MATCH(Table1[[#This Row],[Account Number]],Table3[Account Number],0))</f>
        <v>ATM</v>
      </c>
    </row>
    <row r="870" spans="1:16" x14ac:dyDescent="0.25">
      <c r="A870" s="1" t="s">
        <v>6098</v>
      </c>
      <c r="B870" s="2">
        <v>778341652</v>
      </c>
      <c r="C870" s="2" t="s">
        <v>380</v>
      </c>
      <c r="D870" s="4">
        <v>14390.25</v>
      </c>
      <c r="E870" s="1" t="s">
        <v>12</v>
      </c>
      <c r="F870" s="1" t="s">
        <v>269</v>
      </c>
      <c r="G870" s="1" t="s">
        <v>4062</v>
      </c>
      <c r="H870" s="1" t="s">
        <v>6099</v>
      </c>
      <c r="I870" s="1">
        <v>186396.48266623999</v>
      </c>
      <c r="J870" s="1" t="s">
        <v>547</v>
      </c>
      <c r="L870" s="1" t="str">
        <f>VLOOKUP(Table1[[#This Row],[Customer_id]],Table4[],7,FALSE)</f>
        <v>62999,2704</v>
      </c>
      <c r="M870" s="1" t="e">
        <f>VLOOKUP(Table1[[#This Row],[Customer_id]],Table2[],4,FALSE)</f>
        <v>#N/A</v>
      </c>
      <c r="N870" s="1" t="str">
        <f>INDEX(Table3[Transaction type],MATCH(Table1[[#This Row],[Account Number]],Table3[Account Number],0))</f>
        <v>Cash Withdrawal</v>
      </c>
      <c r="O870" s="20">
        <f>INDEX(Table3[Date_of_transaction],MATCH(Table1[[#This Row],[Account Number]],Table3[Account Number],0))</f>
        <v>44354</v>
      </c>
      <c r="P870" s="19" t="str">
        <f>INDEX(Table3[Transaction Medium],MATCH(Table1[[#This Row],[Account Number]],Table3[Account Number],0))</f>
        <v>Bank</v>
      </c>
    </row>
    <row r="871" spans="1:16" x14ac:dyDescent="0.25">
      <c r="A871" s="1" t="s">
        <v>5009</v>
      </c>
      <c r="B871" s="2">
        <v>312759977</v>
      </c>
      <c r="C871" s="2" t="s">
        <v>143</v>
      </c>
      <c r="D871" s="4">
        <v>34479</v>
      </c>
      <c r="E871" s="1" t="s">
        <v>1094</v>
      </c>
      <c r="F871" s="1" t="s">
        <v>83</v>
      </c>
      <c r="G871" s="1" t="s">
        <v>4070</v>
      </c>
      <c r="H871" s="1" t="s">
        <v>5010</v>
      </c>
      <c r="I871" s="1">
        <v>115654.1193606</v>
      </c>
      <c r="J871" s="1" t="s">
        <v>5011</v>
      </c>
      <c r="L871" s="1" t="str">
        <f>VLOOKUP(Table1[[#This Row],[Customer_id]],Table4[],7,FALSE)</f>
        <v>184463,565</v>
      </c>
      <c r="M871" s="1" t="e">
        <f>VLOOKUP(Table1[[#This Row],[Customer_id]],Table2[],4,FALSE)</f>
        <v>#N/A</v>
      </c>
      <c r="N871" s="1" t="str">
        <f>INDEX(Table3[Transaction type],MATCH(Table1[[#This Row],[Account Number]],Table3[Account Number],0))</f>
        <v>Cash Withdrawal</v>
      </c>
      <c r="O871" s="20">
        <f>INDEX(Table3[Date_of_transaction],MATCH(Table1[[#This Row],[Account Number]],Table3[Account Number],0))</f>
        <v>44209</v>
      </c>
      <c r="P871" s="19" t="str">
        <f>INDEX(Table3[Transaction Medium],MATCH(Table1[[#This Row],[Account Number]],Table3[Account Number],0))</f>
        <v>ATM</v>
      </c>
    </row>
    <row r="872" spans="1:16" x14ac:dyDescent="0.25">
      <c r="A872" s="1" t="s">
        <v>5041</v>
      </c>
      <c r="B872" s="2">
        <v>406836587</v>
      </c>
      <c r="C872" s="2" t="s">
        <v>143</v>
      </c>
      <c r="D872" s="4">
        <v>34479</v>
      </c>
      <c r="E872" s="1" t="s">
        <v>1094</v>
      </c>
      <c r="F872" s="1" t="s">
        <v>978</v>
      </c>
      <c r="G872" s="1" t="s">
        <v>4099</v>
      </c>
      <c r="H872" s="1" t="s">
        <v>5042</v>
      </c>
      <c r="I872" s="1">
        <v>295077.83156249998</v>
      </c>
      <c r="J872" s="1" t="s">
        <v>5043</v>
      </c>
      <c r="L872" s="1" t="str">
        <f>VLOOKUP(Table1[[#This Row],[Customer_id]],Table4[],7,FALSE)</f>
        <v>75703,68</v>
      </c>
      <c r="M872" s="1" t="e">
        <f>VLOOKUP(Table1[[#This Row],[Customer_id]],Table2[],4,FALSE)</f>
        <v>#N/A</v>
      </c>
      <c r="N872" s="1" t="str">
        <f>INDEX(Table3[Transaction type],MATCH(Table1[[#This Row],[Account Number]],Table3[Account Number],0))</f>
        <v>Money Transfer</v>
      </c>
      <c r="O872" s="20">
        <f>INDEX(Table3[Date_of_transaction],MATCH(Table1[[#This Row],[Account Number]],Table3[Account Number],0))</f>
        <v>44492</v>
      </c>
      <c r="P872" s="19" t="str">
        <f>INDEX(Table3[Transaction Medium],MATCH(Table1[[#This Row],[Account Number]],Table3[Account Number],0))</f>
        <v>Mobile</v>
      </c>
    </row>
    <row r="873" spans="1:16" x14ac:dyDescent="0.25">
      <c r="A873" s="1" t="s">
        <v>6153</v>
      </c>
      <c r="B873" s="2">
        <v>960449597</v>
      </c>
      <c r="C873" s="2" t="s">
        <v>33</v>
      </c>
      <c r="D873" s="4">
        <v>13659.75</v>
      </c>
      <c r="E873" s="1" t="s">
        <v>12</v>
      </c>
      <c r="F873" s="1" t="s">
        <v>1047</v>
      </c>
      <c r="G873" s="1" t="s">
        <v>4088</v>
      </c>
      <c r="H873" s="1" t="s">
        <v>6154</v>
      </c>
      <c r="I873" s="1">
        <v>70959.893449800002</v>
      </c>
      <c r="J873" s="1" t="s">
        <v>6155</v>
      </c>
      <c r="L873" s="1" t="str">
        <f>VLOOKUP(Table1[[#This Row],[Customer_id]],Table4[],7,FALSE)</f>
        <v>257268,6336</v>
      </c>
      <c r="M873" s="1" t="e">
        <f>VLOOKUP(Table1[[#This Row],[Customer_id]],Table2[],4,FALSE)</f>
        <v>#N/A</v>
      </c>
      <c r="N873" s="1" t="str">
        <f>INDEX(Table3[Transaction type],MATCH(Table1[[#This Row],[Account Number]],Table3[Account Number],0))</f>
        <v>Online Payment</v>
      </c>
      <c r="O873" s="20">
        <f>INDEX(Table3[Date_of_transaction],MATCH(Table1[[#This Row],[Account Number]],Table3[Account Number],0))</f>
        <v>44474</v>
      </c>
      <c r="P873" s="19" t="str">
        <f>INDEX(Table3[Transaction Medium],MATCH(Table1[[#This Row],[Account Number]],Table3[Account Number],0))</f>
        <v>Mobile</v>
      </c>
    </row>
    <row r="874" spans="1:16" x14ac:dyDescent="0.25">
      <c r="A874" s="1" t="s">
        <v>6331</v>
      </c>
      <c r="B874" s="2">
        <v>746872224</v>
      </c>
      <c r="C874" s="2" t="s">
        <v>556</v>
      </c>
      <c r="D874" s="4">
        <v>27174</v>
      </c>
      <c r="E874" s="1" t="s">
        <v>12</v>
      </c>
      <c r="F874" s="1" t="s">
        <v>483</v>
      </c>
      <c r="G874" s="1" t="s">
        <v>4084</v>
      </c>
      <c r="H874" s="1" t="s">
        <v>6332</v>
      </c>
      <c r="I874" s="1">
        <v>14274.931204160001</v>
      </c>
      <c r="J874" s="1" t="s">
        <v>6333</v>
      </c>
      <c r="L874" s="1" t="str">
        <f>VLOOKUP(Table1[[#This Row],[Customer_id]],Table4[],7,FALSE)</f>
        <v>235310,46</v>
      </c>
      <c r="M874" s="1" t="e">
        <f>VLOOKUP(Table1[[#This Row],[Customer_id]],Table2[],4,FALSE)</f>
        <v>#N/A</v>
      </c>
      <c r="N874" s="1" t="str">
        <f>INDEX(Table3[Transaction type],MATCH(Table1[[#This Row],[Account Number]],Table3[Account Number],0))</f>
        <v>Money Deposit</v>
      </c>
      <c r="O874" s="20">
        <f>INDEX(Table3[Date_of_transaction],MATCH(Table1[[#This Row],[Account Number]],Table3[Account Number],0))</f>
        <v>44557</v>
      </c>
      <c r="P874" s="19" t="str">
        <f>INDEX(Table3[Transaction Medium],MATCH(Table1[[#This Row],[Account Number]],Table3[Account Number],0))</f>
        <v>ATM</v>
      </c>
    </row>
    <row r="875" spans="1:16" x14ac:dyDescent="0.25">
      <c r="A875" s="1" t="s">
        <v>6225</v>
      </c>
      <c r="B875" s="2">
        <v>738174825</v>
      </c>
      <c r="C875" s="2" t="s">
        <v>389</v>
      </c>
      <c r="D875" s="4">
        <v>29365.5</v>
      </c>
      <c r="E875" s="1" t="s">
        <v>12</v>
      </c>
      <c r="F875" s="1" t="s">
        <v>442</v>
      </c>
      <c r="G875" s="1" t="s">
        <v>4054</v>
      </c>
      <c r="H875" s="1" t="s">
        <v>6226</v>
      </c>
      <c r="I875" s="1">
        <v>401919.73424640001</v>
      </c>
      <c r="J875" s="1" t="s">
        <v>6227</v>
      </c>
      <c r="L875" s="1" t="str">
        <f>VLOOKUP(Table1[[#This Row],[Customer_id]],Table4[],7,FALSE)</f>
        <v>87964,254</v>
      </c>
      <c r="M875" s="1" t="e">
        <f>VLOOKUP(Table1[[#This Row],[Customer_id]],Table2[],4,FALSE)</f>
        <v>#N/A</v>
      </c>
      <c r="N875" s="1" t="str">
        <f>INDEX(Table3[Transaction type],MATCH(Table1[[#This Row],[Account Number]],Table3[Account Number],0))</f>
        <v>Money Transfer</v>
      </c>
      <c r="O875" s="20">
        <f>INDEX(Table3[Date_of_transaction],MATCH(Table1[[#This Row],[Account Number]],Table3[Account Number],0))</f>
        <v>44319</v>
      </c>
      <c r="P875" s="19" t="str">
        <f>INDEX(Table3[Transaction Medium],MATCH(Table1[[#This Row],[Account Number]],Table3[Account Number],0))</f>
        <v>Mobile</v>
      </c>
    </row>
    <row r="876" spans="1:16" x14ac:dyDescent="0.25">
      <c r="A876" s="1" t="s">
        <v>7410</v>
      </c>
      <c r="B876" s="2">
        <v>827014686</v>
      </c>
      <c r="C876" s="2" t="s">
        <v>479</v>
      </c>
      <c r="D876" s="4">
        <v>33383.25</v>
      </c>
      <c r="E876" s="1" t="s">
        <v>12</v>
      </c>
      <c r="F876" s="1" t="s">
        <v>491</v>
      </c>
      <c r="G876" s="1" t="s">
        <v>4058</v>
      </c>
      <c r="H876" s="1" t="s">
        <v>7411</v>
      </c>
      <c r="I876" s="1">
        <v>121171.77552720001</v>
      </c>
      <c r="J876" s="1" t="s">
        <v>7412</v>
      </c>
      <c r="L876" s="1" t="str">
        <f>VLOOKUP(Table1[[#This Row],[Customer_id]],Table4[],7,FALSE)</f>
        <v>218710,7936</v>
      </c>
      <c r="M876" s="1" t="e">
        <f>VLOOKUP(Table1[[#This Row],[Customer_id]],Table2[],4,FALSE)</f>
        <v>#N/A</v>
      </c>
      <c r="N876" s="1" t="str">
        <f>INDEX(Table3[Transaction type],MATCH(Table1[[#This Row],[Account Number]],Table3[Account Number],0))</f>
        <v>Money Transfer</v>
      </c>
      <c r="O876" s="20">
        <f>INDEX(Table3[Date_of_transaction],MATCH(Table1[[#This Row],[Account Number]],Table3[Account Number],0))</f>
        <v>44632</v>
      </c>
      <c r="P876" s="19" t="str">
        <f>INDEX(Table3[Transaction Medium],MATCH(Table1[[#This Row],[Account Number]],Table3[Account Number],0))</f>
        <v>Internet Banking</v>
      </c>
    </row>
    <row r="877" spans="1:16" x14ac:dyDescent="0.25">
      <c r="A877" s="1" t="s">
        <v>304</v>
      </c>
      <c r="B877" s="2">
        <v>821034018</v>
      </c>
      <c r="C877" s="2" t="s">
        <v>28</v>
      </c>
      <c r="D877" s="4">
        <v>32652.75</v>
      </c>
      <c r="E877" s="1" t="s">
        <v>12</v>
      </c>
      <c r="F877" s="1" t="s">
        <v>305</v>
      </c>
      <c r="G877" s="1" t="s">
        <v>14</v>
      </c>
      <c r="H877" s="1" t="s">
        <v>306</v>
      </c>
      <c r="I877" s="1">
        <v>64749.435519999999</v>
      </c>
      <c r="J877" s="1" t="s">
        <v>307</v>
      </c>
      <c r="L877" s="1" t="str">
        <f>VLOOKUP(Table1[[#This Row],[Customer_id]],Table4[],7,FALSE)</f>
        <v>164004,75</v>
      </c>
      <c r="M877" s="1" t="str">
        <f>VLOOKUP(Table1[[#This Row],[Customer_id]],Table2[],4,FALSE)</f>
        <v>N892576</v>
      </c>
      <c r="N877" s="1" t="str">
        <f>INDEX(Table3[Transaction type],MATCH(Table1[[#This Row],[Account Number]],Table3[Account Number],0))</f>
        <v>Loan Payment</v>
      </c>
      <c r="O877" s="20">
        <f>INDEX(Table3[Date_of_transaction],MATCH(Table1[[#This Row],[Account Number]],Table3[Account Number],0))</f>
        <v>44650</v>
      </c>
      <c r="P877" s="19" t="str">
        <f>INDEX(Table3[Transaction Medium],MATCH(Table1[[#This Row],[Account Number]],Table3[Account Number],0))</f>
        <v>AFT</v>
      </c>
    </row>
    <row r="878" spans="1:16" x14ac:dyDescent="0.25">
      <c r="A878" s="1" t="s">
        <v>2538</v>
      </c>
      <c r="B878" s="2">
        <v>765711387</v>
      </c>
      <c r="C878" s="2" t="s">
        <v>479</v>
      </c>
      <c r="D878" s="4">
        <v>33383.25</v>
      </c>
      <c r="E878" s="1" t="s">
        <v>12</v>
      </c>
      <c r="F878" s="1" t="s">
        <v>58</v>
      </c>
      <c r="G878" s="1" t="s">
        <v>1964</v>
      </c>
      <c r="H878" s="1" t="s">
        <v>2539</v>
      </c>
      <c r="I878" s="1">
        <v>536905.71</v>
      </c>
      <c r="J878" s="1" t="s">
        <v>2540</v>
      </c>
      <c r="L878" s="1" t="str">
        <f>VLOOKUP(Table1[[#This Row],[Customer_id]],Table4[],7,FALSE)</f>
        <v>356554,0539</v>
      </c>
      <c r="M878" s="1" t="e">
        <f>VLOOKUP(Table1[[#This Row],[Customer_id]],Table2[],4,FALSE)</f>
        <v>#N/A</v>
      </c>
      <c r="N878" s="1" t="str">
        <f>INDEX(Table3[Transaction type],MATCH(Table1[[#This Row],[Account Number]],Table3[Account Number],0))</f>
        <v>Money Transfer</v>
      </c>
      <c r="O878" s="20">
        <f>INDEX(Table3[Date_of_transaction],MATCH(Table1[[#This Row],[Account Number]],Table3[Account Number],0))</f>
        <v>44631</v>
      </c>
      <c r="P878" s="19" t="str">
        <f>INDEX(Table3[Transaction Medium],MATCH(Table1[[#This Row],[Account Number]],Table3[Account Number],0))</f>
        <v>Internet Banking</v>
      </c>
    </row>
    <row r="879" spans="1:16" x14ac:dyDescent="0.25">
      <c r="A879" s="1" t="s">
        <v>6645</v>
      </c>
      <c r="B879" s="2">
        <v>130741238</v>
      </c>
      <c r="C879" s="2" t="s">
        <v>47</v>
      </c>
      <c r="D879" s="4">
        <v>31191.75</v>
      </c>
      <c r="E879" s="1" t="s">
        <v>12</v>
      </c>
      <c r="F879" s="1" t="s">
        <v>185</v>
      </c>
      <c r="G879" s="1" t="s">
        <v>4119</v>
      </c>
      <c r="H879" s="1" t="s">
        <v>6646</v>
      </c>
      <c r="I879" s="1">
        <v>15755.7430212</v>
      </c>
      <c r="J879" s="1" t="s">
        <v>3003</v>
      </c>
      <c r="L879" s="1" t="str">
        <f>VLOOKUP(Table1[[#This Row],[Customer_id]],Table4[],7,FALSE)</f>
        <v>287119,3488</v>
      </c>
      <c r="M879" s="1" t="e">
        <f>VLOOKUP(Table1[[#This Row],[Customer_id]],Table2[],4,FALSE)</f>
        <v>#N/A</v>
      </c>
      <c r="N879" s="1" t="str">
        <f>INDEX(Table3[Transaction type],MATCH(Table1[[#This Row],[Account Number]],Table3[Account Number],0))</f>
        <v>Money Transfer</v>
      </c>
      <c r="O879" s="20">
        <f>INDEX(Table3[Date_of_transaction],MATCH(Table1[[#This Row],[Account Number]],Table3[Account Number],0))</f>
        <v>44526</v>
      </c>
      <c r="P879" s="19" t="str">
        <f>INDEX(Table3[Transaction Medium],MATCH(Table1[[#This Row],[Account Number]],Table3[Account Number],0))</f>
        <v>Mobile</v>
      </c>
    </row>
    <row r="880" spans="1:16" x14ac:dyDescent="0.25">
      <c r="A880" s="1" t="s">
        <v>8614</v>
      </c>
      <c r="B880" s="2">
        <v>245645227</v>
      </c>
      <c r="C880" s="2" t="s">
        <v>698</v>
      </c>
      <c r="D880" s="4">
        <v>18408</v>
      </c>
      <c r="E880" s="1" t="s">
        <v>12</v>
      </c>
      <c r="F880" s="1" t="s">
        <v>290</v>
      </c>
      <c r="G880" s="1" t="s">
        <v>2773</v>
      </c>
      <c r="H880" s="1" t="s">
        <v>8615</v>
      </c>
      <c r="I880" s="1">
        <v>144437.68693231</v>
      </c>
      <c r="J880" s="1" t="s">
        <v>8616</v>
      </c>
      <c r="L880" s="1" t="str">
        <f>VLOOKUP(Table1[[#This Row],[Customer_id]],Table4[],7,FALSE)</f>
        <v>167071,7664</v>
      </c>
      <c r="M880" s="1" t="e">
        <f>VLOOKUP(Table1[[#This Row],[Customer_id]],Table2[],4,FALSE)</f>
        <v>#N/A</v>
      </c>
      <c r="N880" s="1" t="str">
        <f>INDEX(Table3[Transaction type],MATCH(Table1[[#This Row],[Account Number]],Table3[Account Number],0))</f>
        <v>Checks</v>
      </c>
      <c r="O880" s="20">
        <f>INDEX(Table3[Date_of_transaction],MATCH(Table1[[#This Row],[Account Number]],Table3[Account Number],0))</f>
        <v>44396</v>
      </c>
      <c r="P880" s="19" t="str">
        <f>INDEX(Table3[Transaction Medium],MATCH(Table1[[#This Row],[Account Number]],Table3[Account Number],0))</f>
        <v>Informal Services</v>
      </c>
    </row>
    <row r="881" spans="1:16" x14ac:dyDescent="0.25">
      <c r="A881" s="1" t="s">
        <v>4518</v>
      </c>
      <c r="B881" s="2">
        <v>902196918</v>
      </c>
      <c r="C881" s="2" t="s">
        <v>357</v>
      </c>
      <c r="D881" s="4">
        <v>35209.5</v>
      </c>
      <c r="E881" s="1" t="s">
        <v>1094</v>
      </c>
      <c r="F881" s="1" t="s">
        <v>523</v>
      </c>
      <c r="G881" s="1" t="s">
        <v>4088</v>
      </c>
      <c r="H881" s="1" t="s">
        <v>4519</v>
      </c>
      <c r="I881" s="1">
        <v>106261.8533856</v>
      </c>
      <c r="J881" s="1" t="s">
        <v>4520</v>
      </c>
      <c r="L881" s="1" t="str">
        <f>VLOOKUP(Table1[[#This Row],[Customer_id]],Table4[],7,FALSE)</f>
        <v>28714,6496</v>
      </c>
      <c r="M881" s="1" t="e">
        <f>VLOOKUP(Table1[[#This Row],[Customer_id]],Table2[],4,FALSE)</f>
        <v>#N/A</v>
      </c>
      <c r="N881" s="1" t="str">
        <f>INDEX(Table3[Transaction type],MATCH(Table1[[#This Row],[Account Number]],Table3[Account Number],0))</f>
        <v>Money Transfer</v>
      </c>
      <c r="O881" s="20">
        <f>INDEX(Table3[Date_of_transaction],MATCH(Table1[[#This Row],[Account Number]],Table3[Account Number],0))</f>
        <v>44485</v>
      </c>
      <c r="P881" s="19" t="str">
        <f>INDEX(Table3[Transaction Medium],MATCH(Table1[[#This Row],[Account Number]],Table3[Account Number],0))</f>
        <v>Internet Banking</v>
      </c>
    </row>
    <row r="882" spans="1:16" x14ac:dyDescent="0.25">
      <c r="A882" s="1" t="s">
        <v>451</v>
      </c>
      <c r="B882" s="2">
        <v>296925350</v>
      </c>
      <c r="C882" s="2" t="s">
        <v>452</v>
      </c>
      <c r="D882" s="4">
        <v>26078.25</v>
      </c>
      <c r="E882" s="1" t="s">
        <v>12</v>
      </c>
      <c r="F882" s="1" t="s">
        <v>453</v>
      </c>
      <c r="G882" s="1" t="s">
        <v>14</v>
      </c>
      <c r="H882" s="1" t="s">
        <v>454</v>
      </c>
      <c r="I882" s="1">
        <v>38322.831947400002</v>
      </c>
      <c r="J882" s="1" t="s">
        <v>455</v>
      </c>
      <c r="L882" s="1" t="str">
        <f>VLOOKUP(Table1[[#This Row],[Customer_id]],Table4[],7,FALSE)</f>
        <v>146449,5984</v>
      </c>
      <c r="M882" s="1" t="e">
        <f>VLOOKUP(Table1[[#This Row],[Customer_id]],Table2[],4,FALSE)</f>
        <v>#N/A</v>
      </c>
      <c r="N882" s="1" t="str">
        <f>INDEX(Table3[Transaction type],MATCH(Table1[[#This Row],[Account Number]],Table3[Account Number],0))</f>
        <v>Money Transfer</v>
      </c>
      <c r="O882" s="20">
        <f>INDEX(Table3[Date_of_transaction],MATCH(Table1[[#This Row],[Account Number]],Table3[Account Number],0))</f>
        <v>44374</v>
      </c>
      <c r="P882" s="19" t="str">
        <f>INDEX(Table3[Transaction Medium],MATCH(Table1[[#This Row],[Account Number]],Table3[Account Number],0))</f>
        <v>Mobile</v>
      </c>
    </row>
    <row r="883" spans="1:16" x14ac:dyDescent="0.25">
      <c r="A883" s="1" t="s">
        <v>56</v>
      </c>
      <c r="B883" s="2">
        <v>508120860</v>
      </c>
      <c r="C883" s="2" t="s">
        <v>57</v>
      </c>
      <c r="D883" s="4">
        <v>34113.75</v>
      </c>
      <c r="E883" s="1" t="s">
        <v>12</v>
      </c>
      <c r="F883" s="1" t="s">
        <v>58</v>
      </c>
      <c r="G883" s="1" t="s">
        <v>14</v>
      </c>
      <c r="H883" s="1" t="s">
        <v>59</v>
      </c>
      <c r="I883" s="1">
        <v>76047.566712300002</v>
      </c>
      <c r="J883" s="1" t="s">
        <v>60</v>
      </c>
      <c r="L883" s="1" t="str">
        <f>VLOOKUP(Table1[[#This Row],[Customer_id]],Table4[],7,FALSE)</f>
        <v>333416,498</v>
      </c>
      <c r="M883" s="1" t="e">
        <f>VLOOKUP(Table1[[#This Row],[Customer_id]],Table2[],4,FALSE)</f>
        <v>#N/A</v>
      </c>
      <c r="N883" s="1" t="str">
        <f>INDEX(Table3[Transaction type],MATCH(Table1[[#This Row],[Account Number]],Table3[Account Number],0))</f>
        <v>Money Transfer</v>
      </c>
      <c r="O883" s="20">
        <f>INDEX(Table3[Date_of_transaction],MATCH(Table1[[#This Row],[Account Number]],Table3[Account Number],0))</f>
        <v>44644</v>
      </c>
      <c r="P883" s="19" t="str">
        <f>INDEX(Table3[Transaction Medium],MATCH(Table1[[#This Row],[Account Number]],Table3[Account Number],0))</f>
        <v>Internet Banking</v>
      </c>
    </row>
    <row r="884" spans="1:16" x14ac:dyDescent="0.25">
      <c r="A884" s="1" t="s">
        <v>3234</v>
      </c>
      <c r="B884" s="2">
        <v>896912247</v>
      </c>
      <c r="C884" s="2" t="s">
        <v>573</v>
      </c>
      <c r="D884" s="4">
        <v>26808.75</v>
      </c>
      <c r="E884" s="1" t="s">
        <v>1094</v>
      </c>
      <c r="F884" s="1" t="s">
        <v>2278</v>
      </c>
      <c r="G884" s="1" t="s">
        <v>3058</v>
      </c>
      <c r="H884" s="1" t="s">
        <v>3235</v>
      </c>
      <c r="I884" s="1">
        <v>65591.992922399993</v>
      </c>
      <c r="J884" s="1" t="s">
        <v>3236</v>
      </c>
      <c r="L884" s="1" t="str">
        <f>VLOOKUP(Table1[[#This Row],[Customer_id]],Table4[],7,FALSE)</f>
        <v>46575,6633</v>
      </c>
      <c r="M884" s="1" t="e">
        <f>VLOOKUP(Table1[[#This Row],[Customer_id]],Table2[],4,FALSE)</f>
        <v>#N/A</v>
      </c>
      <c r="N884" s="1" t="str">
        <f>INDEX(Table3[Transaction type],MATCH(Table1[[#This Row],[Account Number]],Table3[Account Number],0))</f>
        <v>Cash Withdrawal</v>
      </c>
      <c r="O884" s="20">
        <f>INDEX(Table3[Date_of_transaction],MATCH(Table1[[#This Row],[Account Number]],Table3[Account Number],0))</f>
        <v>44569</v>
      </c>
      <c r="P884" s="19" t="str">
        <f>INDEX(Table3[Transaction Medium],MATCH(Table1[[#This Row],[Account Number]],Table3[Account Number],0))</f>
        <v>ATM</v>
      </c>
    </row>
    <row r="885" spans="1:16" x14ac:dyDescent="0.25">
      <c r="A885" s="1" t="s">
        <v>6969</v>
      </c>
      <c r="B885" s="2">
        <v>574674638</v>
      </c>
      <c r="C885" s="2" t="s">
        <v>212</v>
      </c>
      <c r="D885" s="4">
        <v>24252</v>
      </c>
      <c r="E885" s="1" t="s">
        <v>12</v>
      </c>
      <c r="F885" s="1" t="s">
        <v>353</v>
      </c>
      <c r="G885" s="1" t="s">
        <v>4074</v>
      </c>
      <c r="H885" s="1" t="s">
        <v>6970</v>
      </c>
      <c r="I885" s="1">
        <v>147315.01199904</v>
      </c>
      <c r="J885" s="1" t="s">
        <v>6971</v>
      </c>
      <c r="L885" s="1" t="str">
        <f>VLOOKUP(Table1[[#This Row],[Customer_id]],Table4[],7,FALSE)</f>
        <v>112823,2</v>
      </c>
      <c r="M885" s="1" t="e">
        <f>VLOOKUP(Table1[[#This Row],[Customer_id]],Table2[],4,FALSE)</f>
        <v>#N/A</v>
      </c>
      <c r="N885" s="1" t="str">
        <f>INDEX(Table3[Transaction type],MATCH(Table1[[#This Row],[Account Number]],Table3[Account Number],0))</f>
        <v>Money Deposit</v>
      </c>
      <c r="O885" s="20">
        <f>INDEX(Table3[Date_of_transaction],MATCH(Table1[[#This Row],[Account Number]],Table3[Account Number],0))</f>
        <v>44596</v>
      </c>
      <c r="P885" s="19" t="str">
        <f>INDEX(Table3[Transaction Medium],MATCH(Table1[[#This Row],[Account Number]],Table3[Account Number],0))</f>
        <v>Bank</v>
      </c>
    </row>
    <row r="886" spans="1:16" x14ac:dyDescent="0.25">
      <c r="A886" s="1" t="s">
        <v>7214</v>
      </c>
      <c r="B886" s="2">
        <v>279393774</v>
      </c>
      <c r="C886" s="2" t="s">
        <v>134</v>
      </c>
      <c r="D886" s="4">
        <v>37401</v>
      </c>
      <c r="E886" s="1" t="s">
        <v>12</v>
      </c>
      <c r="F886" s="1" t="s">
        <v>195</v>
      </c>
      <c r="G886" s="1" t="s">
        <v>4099</v>
      </c>
      <c r="H886" s="1" t="s">
        <v>7215</v>
      </c>
      <c r="I886" s="1">
        <v>401623.42302719998</v>
      </c>
      <c r="J886" s="1" t="s">
        <v>7216</v>
      </c>
      <c r="L886" s="1" t="str">
        <f>VLOOKUP(Table1[[#This Row],[Customer_id]],Table4[],7,FALSE)</f>
        <v>204136,6901</v>
      </c>
      <c r="M886" s="1" t="e">
        <f>VLOOKUP(Table1[[#This Row],[Customer_id]],Table2[],4,FALSE)</f>
        <v>#N/A</v>
      </c>
      <c r="N886" s="1" t="str">
        <f>INDEX(Table3[Transaction type],MATCH(Table1[[#This Row],[Account Number]],Table3[Account Number],0))</f>
        <v>Cash Withdrawal</v>
      </c>
      <c r="O886" s="20">
        <f>INDEX(Table3[Date_of_transaction],MATCH(Table1[[#This Row],[Account Number]],Table3[Account Number],0))</f>
        <v>44308</v>
      </c>
      <c r="P886" s="19" t="str">
        <f>INDEX(Table3[Transaction Medium],MATCH(Table1[[#This Row],[Account Number]],Table3[Account Number],0))</f>
        <v>Bank</v>
      </c>
    </row>
    <row r="887" spans="1:16" x14ac:dyDescent="0.25">
      <c r="A887" s="1" t="s">
        <v>3192</v>
      </c>
      <c r="B887" s="2">
        <v>866750682</v>
      </c>
      <c r="C887" s="2" t="s">
        <v>72</v>
      </c>
      <c r="D887" s="4">
        <v>34844.25</v>
      </c>
      <c r="E887" s="1" t="s">
        <v>1094</v>
      </c>
      <c r="F887" s="1" t="s">
        <v>471</v>
      </c>
      <c r="G887" s="1" t="s">
        <v>3058</v>
      </c>
      <c r="H887" s="1" t="s">
        <v>3193</v>
      </c>
      <c r="I887" s="1">
        <v>130472.46148247999</v>
      </c>
      <c r="J887" s="1" t="s">
        <v>3194</v>
      </c>
      <c r="L887" s="1" t="str">
        <f>VLOOKUP(Table1[[#This Row],[Customer_id]],Table4[],7,FALSE)</f>
        <v>268015,125</v>
      </c>
      <c r="M887" s="1" t="e">
        <f>VLOOKUP(Table1[[#This Row],[Customer_id]],Table2[],4,FALSE)</f>
        <v>#N/A</v>
      </c>
      <c r="N887" s="1" t="str">
        <f>INDEX(Table3[Transaction type],MATCH(Table1[[#This Row],[Account Number]],Table3[Account Number],0))</f>
        <v>Money Transfer</v>
      </c>
      <c r="O887" s="20">
        <f>INDEX(Table3[Date_of_transaction],MATCH(Table1[[#This Row],[Account Number]],Table3[Account Number],0))</f>
        <v>44535</v>
      </c>
      <c r="P887" s="19" t="str">
        <f>INDEX(Table3[Transaction Medium],MATCH(Table1[[#This Row],[Account Number]],Table3[Account Number],0))</f>
        <v>Mobile</v>
      </c>
    </row>
    <row r="888" spans="1:16" x14ac:dyDescent="0.25">
      <c r="A888" s="1" t="s">
        <v>3865</v>
      </c>
      <c r="B888" s="2">
        <v>240556415</v>
      </c>
      <c r="C888" s="2" t="s">
        <v>698</v>
      </c>
      <c r="D888" s="4">
        <v>18408</v>
      </c>
      <c r="E888" s="1" t="s">
        <v>1094</v>
      </c>
      <c r="F888" s="1" t="s">
        <v>370</v>
      </c>
      <c r="G888" s="1" t="s">
        <v>3820</v>
      </c>
      <c r="H888" s="1" t="s">
        <v>3866</v>
      </c>
      <c r="I888" s="1">
        <v>236464.93246072001</v>
      </c>
      <c r="J888" s="1" t="s">
        <v>3867</v>
      </c>
      <c r="L888" s="1" t="str">
        <f>VLOOKUP(Table1[[#This Row],[Customer_id]],Table4[],7,FALSE)</f>
        <v>110136,6882</v>
      </c>
      <c r="M888" s="1" t="e">
        <f>VLOOKUP(Table1[[#This Row],[Customer_id]],Table2[],4,FALSE)</f>
        <v>#N/A</v>
      </c>
      <c r="N888" s="1" t="str">
        <f>INDEX(Table3[Transaction type],MATCH(Table1[[#This Row],[Account Number]],Table3[Account Number],0))</f>
        <v>Online Payment</v>
      </c>
      <c r="O888" s="20">
        <f>INDEX(Table3[Date_of_transaction],MATCH(Table1[[#This Row],[Account Number]],Table3[Account Number],0))</f>
        <v>44405</v>
      </c>
      <c r="P888" s="19" t="str">
        <f>INDEX(Table3[Transaction Medium],MATCH(Table1[[#This Row],[Account Number]],Table3[Account Number],0))</f>
        <v>Mobile</v>
      </c>
    </row>
    <row r="889" spans="1:16" x14ac:dyDescent="0.25">
      <c r="A889" s="1" t="s">
        <v>3859</v>
      </c>
      <c r="B889" s="2">
        <v>755287115</v>
      </c>
      <c r="C889" s="2" t="s">
        <v>180</v>
      </c>
      <c r="D889" s="4">
        <v>35940</v>
      </c>
      <c r="E889" s="1" t="s">
        <v>1094</v>
      </c>
      <c r="F889" s="1" t="s">
        <v>947</v>
      </c>
      <c r="G889" s="1" t="s">
        <v>3820</v>
      </c>
      <c r="H889" s="1" t="s">
        <v>3860</v>
      </c>
      <c r="I889" s="1">
        <v>165820.11600000001</v>
      </c>
      <c r="J889" s="1" t="s">
        <v>3861</v>
      </c>
      <c r="L889" s="1" t="str">
        <f>VLOOKUP(Table1[[#This Row],[Customer_id]],Table4[],7,FALSE)</f>
        <v>264059,2811</v>
      </c>
      <c r="M889" s="1" t="e">
        <f>VLOOKUP(Table1[[#This Row],[Customer_id]],Table2[],4,FALSE)</f>
        <v>#N/A</v>
      </c>
      <c r="N889" s="1" t="str">
        <f>INDEX(Table3[Transaction type],MATCH(Table1[[#This Row],[Account Number]],Table3[Account Number],0))</f>
        <v>Money Transfer</v>
      </c>
      <c r="O889" s="20">
        <f>INDEX(Table3[Date_of_transaction],MATCH(Table1[[#This Row],[Account Number]],Table3[Account Number],0))</f>
        <v>44656</v>
      </c>
      <c r="P889" s="19" t="str">
        <f>INDEX(Table3[Transaction Medium],MATCH(Table1[[#This Row],[Account Number]],Table3[Account Number],0))</f>
        <v>Bank</v>
      </c>
    </row>
    <row r="890" spans="1:16" x14ac:dyDescent="0.25">
      <c r="A890" s="1" t="s">
        <v>7992</v>
      </c>
      <c r="B890" s="2">
        <v>285245288</v>
      </c>
      <c r="C890" s="2" t="s">
        <v>298</v>
      </c>
      <c r="D890" s="4">
        <v>38131.5</v>
      </c>
      <c r="E890" s="1" t="s">
        <v>12</v>
      </c>
      <c r="F890" s="1" t="s">
        <v>1242</v>
      </c>
      <c r="G890" s="1" t="s">
        <v>3583</v>
      </c>
      <c r="H890" s="1" t="s">
        <v>7993</v>
      </c>
      <c r="I890" s="1">
        <v>26055.65153667</v>
      </c>
      <c r="J890" s="1" t="s">
        <v>7994</v>
      </c>
      <c r="L890" s="1" t="str">
        <f>VLOOKUP(Table1[[#This Row],[Customer_id]],Table4[],7,FALSE)</f>
        <v>127187,1458</v>
      </c>
      <c r="M890" s="1" t="e">
        <f>VLOOKUP(Table1[[#This Row],[Customer_id]],Table2[],4,FALSE)</f>
        <v>#N/A</v>
      </c>
      <c r="N890" s="1" t="str">
        <f>INDEX(Table3[Transaction type],MATCH(Table1[[#This Row],[Account Number]],Table3[Account Number],0))</f>
        <v>Online Payment</v>
      </c>
      <c r="O890" s="20">
        <f>INDEX(Table3[Date_of_transaction],MATCH(Table1[[#This Row],[Account Number]],Table3[Account Number],0))</f>
        <v>44430</v>
      </c>
      <c r="P890" s="19" t="str">
        <f>INDEX(Table3[Transaction Medium],MATCH(Table1[[#This Row],[Account Number]],Table3[Account Number],0))</f>
        <v>Internet Banking</v>
      </c>
    </row>
    <row r="891" spans="1:16" x14ac:dyDescent="0.25">
      <c r="A891" s="1" t="s">
        <v>7646</v>
      </c>
      <c r="B891" s="2">
        <v>378208954</v>
      </c>
      <c r="C891" s="2" t="s">
        <v>92</v>
      </c>
      <c r="D891" s="4">
        <v>29000.25</v>
      </c>
      <c r="E891" s="1" t="s">
        <v>12</v>
      </c>
      <c r="F891" s="1" t="s">
        <v>1016</v>
      </c>
      <c r="G891" s="1" t="s">
        <v>3058</v>
      </c>
      <c r="H891" s="1" t="s">
        <v>7647</v>
      </c>
      <c r="I891" s="1">
        <v>56978.823173999997</v>
      </c>
      <c r="J891" s="1" t="s">
        <v>7648</v>
      </c>
      <c r="L891" s="1" t="str">
        <f>VLOOKUP(Table1[[#This Row],[Customer_id]],Table4[],7,FALSE)</f>
        <v>85339,6219</v>
      </c>
      <c r="M891" s="1" t="e">
        <f>VLOOKUP(Table1[[#This Row],[Customer_id]],Table2[],4,FALSE)</f>
        <v>#N/A</v>
      </c>
      <c r="N891" s="1" t="str">
        <f>INDEX(Table3[Transaction type],MATCH(Table1[[#This Row],[Account Number]],Table3[Account Number],0))</f>
        <v>Cash Withdrawal</v>
      </c>
      <c r="O891" s="20">
        <f>INDEX(Table3[Date_of_transaction],MATCH(Table1[[#This Row],[Account Number]],Table3[Account Number],0))</f>
        <v>44248</v>
      </c>
      <c r="P891" s="19" t="str">
        <f>INDEX(Table3[Transaction Medium],MATCH(Table1[[#This Row],[Account Number]],Table3[Account Number],0))</f>
        <v>ATM</v>
      </c>
    </row>
    <row r="892" spans="1:16" x14ac:dyDescent="0.25">
      <c r="A892" s="1" t="s">
        <v>6928</v>
      </c>
      <c r="B892" s="2">
        <v>504422027</v>
      </c>
      <c r="C892" s="2" t="s">
        <v>250</v>
      </c>
      <c r="D892" s="4">
        <v>18042.75</v>
      </c>
      <c r="E892" s="1" t="s">
        <v>12</v>
      </c>
      <c r="F892" s="1" t="s">
        <v>195</v>
      </c>
      <c r="G892" s="1" t="s">
        <v>4112</v>
      </c>
      <c r="H892" s="1" t="s">
        <v>6929</v>
      </c>
      <c r="I892" s="1">
        <v>551194.08505200001</v>
      </c>
      <c r="J892" s="1" t="s">
        <v>6930</v>
      </c>
      <c r="L892" s="1" t="str">
        <f>VLOOKUP(Table1[[#This Row],[Customer_id]],Table4[],7,FALSE)</f>
        <v>213624,5696</v>
      </c>
      <c r="M892" s="1" t="e">
        <f>VLOOKUP(Table1[[#This Row],[Customer_id]],Table2[],4,FALSE)</f>
        <v>#N/A</v>
      </c>
      <c r="N892" s="1" t="str">
        <f>INDEX(Table3[Transaction type],MATCH(Table1[[#This Row],[Account Number]],Table3[Account Number],0))</f>
        <v>Cash Withdrawal</v>
      </c>
      <c r="O892" s="20">
        <f>INDEX(Table3[Date_of_transaction],MATCH(Table1[[#This Row],[Account Number]],Table3[Account Number],0))</f>
        <v>44348</v>
      </c>
      <c r="P892" s="19" t="str">
        <f>INDEX(Table3[Transaction Medium],MATCH(Table1[[#This Row],[Account Number]],Table3[Account Number],0))</f>
        <v>POS</v>
      </c>
    </row>
    <row r="893" spans="1:16" x14ac:dyDescent="0.25">
      <c r="A893" s="1" t="s">
        <v>1878</v>
      </c>
      <c r="B893" s="2">
        <v>270121096</v>
      </c>
      <c r="C893" s="2" t="s">
        <v>62</v>
      </c>
      <c r="D893" s="4">
        <v>22791</v>
      </c>
      <c r="E893" s="1" t="s">
        <v>1094</v>
      </c>
      <c r="F893" s="1" t="s">
        <v>985</v>
      </c>
      <c r="G893" s="1" t="s">
        <v>14</v>
      </c>
      <c r="H893" s="1" t="s">
        <v>1879</v>
      </c>
      <c r="I893" s="1">
        <v>392268.1233408</v>
      </c>
      <c r="J893" s="1" t="s">
        <v>1880</v>
      </c>
      <c r="L893" s="1" t="str">
        <f>VLOOKUP(Table1[[#This Row],[Customer_id]],Table4[],7,FALSE)</f>
        <v>263680,7712</v>
      </c>
      <c r="M893" s="1" t="e">
        <f>VLOOKUP(Table1[[#This Row],[Customer_id]],Table2[],4,FALSE)</f>
        <v>#N/A</v>
      </c>
      <c r="N893" s="1" t="str">
        <f>INDEX(Table3[Transaction type],MATCH(Table1[[#This Row],[Account Number]],Table3[Account Number],0))</f>
        <v>Money Transfer</v>
      </c>
      <c r="O893" s="20">
        <f>INDEX(Table3[Date_of_transaction],MATCH(Table1[[#This Row],[Account Number]],Table3[Account Number],0))</f>
        <v>44412</v>
      </c>
      <c r="P893" s="19" t="str">
        <f>INDEX(Table3[Transaction Medium],MATCH(Table1[[#This Row],[Account Number]],Table3[Account Number],0))</f>
        <v>Internet Banking</v>
      </c>
    </row>
    <row r="894" spans="1:16" x14ac:dyDescent="0.25">
      <c r="A894" s="1" t="s">
        <v>8406</v>
      </c>
      <c r="B894" s="2">
        <v>128041075</v>
      </c>
      <c r="C894" s="2" t="s">
        <v>518</v>
      </c>
      <c r="D894" s="4">
        <v>35574.75</v>
      </c>
      <c r="E894" s="1" t="s">
        <v>12</v>
      </c>
      <c r="F894" s="1" t="s">
        <v>227</v>
      </c>
      <c r="G894" s="1" t="s">
        <v>2773</v>
      </c>
      <c r="H894" s="1" t="s">
        <v>8407</v>
      </c>
      <c r="I894" s="1">
        <v>440322.16858499998</v>
      </c>
      <c r="J894" s="1" t="s">
        <v>8408</v>
      </c>
      <c r="L894" s="1" t="str">
        <f>VLOOKUP(Table1[[#This Row],[Customer_id]],Table4[],7,FALSE)</f>
        <v>257752,6875</v>
      </c>
      <c r="M894" s="1" t="e">
        <f>VLOOKUP(Table1[[#This Row],[Customer_id]],Table2[],4,FALSE)</f>
        <v>#N/A</v>
      </c>
      <c r="N894" s="1" t="str">
        <f>INDEX(Table3[Transaction type],MATCH(Table1[[#This Row],[Account Number]],Table3[Account Number],0))</f>
        <v>Cash Withdrawal</v>
      </c>
      <c r="O894" s="20">
        <f>INDEX(Table3[Date_of_transaction],MATCH(Table1[[#This Row],[Account Number]],Table3[Account Number],0))</f>
        <v>44566</v>
      </c>
      <c r="P894" s="19" t="str">
        <f>INDEX(Table3[Transaction Medium],MATCH(Table1[[#This Row],[Account Number]],Table3[Account Number],0))</f>
        <v>ATM</v>
      </c>
    </row>
    <row r="895" spans="1:16" x14ac:dyDescent="0.25">
      <c r="A895" s="1" t="s">
        <v>3357</v>
      </c>
      <c r="B895" s="2">
        <v>763515984</v>
      </c>
      <c r="C895" s="2" t="s">
        <v>357</v>
      </c>
      <c r="D895" s="4">
        <v>35209.5</v>
      </c>
      <c r="E895" s="1" t="s">
        <v>1094</v>
      </c>
      <c r="F895" s="1" t="s">
        <v>955</v>
      </c>
      <c r="G895" s="1" t="s">
        <v>3331</v>
      </c>
      <c r="H895" s="1" t="s">
        <v>3358</v>
      </c>
      <c r="I895" s="1">
        <v>50265.674315999997</v>
      </c>
      <c r="J895" s="1" t="s">
        <v>812</v>
      </c>
      <c r="L895" s="1" t="str">
        <f>VLOOKUP(Table1[[#This Row],[Customer_id]],Table4[],7,FALSE)</f>
        <v>108386,9544</v>
      </c>
      <c r="M895" s="1" t="e">
        <f>VLOOKUP(Table1[[#This Row],[Customer_id]],Table2[],4,FALSE)</f>
        <v>#N/A</v>
      </c>
      <c r="N895" s="1" t="str">
        <f>INDEX(Table3[Transaction type],MATCH(Table1[[#This Row],[Account Number]],Table3[Account Number],0))</f>
        <v>Money Deposit</v>
      </c>
      <c r="O895" s="20">
        <f>INDEX(Table3[Date_of_transaction],MATCH(Table1[[#This Row],[Account Number]],Table3[Account Number],0))</f>
        <v>44644</v>
      </c>
      <c r="P895" s="19" t="str">
        <f>INDEX(Table3[Transaction Medium],MATCH(Table1[[#This Row],[Account Number]],Table3[Account Number],0))</f>
        <v>Bank</v>
      </c>
    </row>
    <row r="896" spans="1:16" x14ac:dyDescent="0.25">
      <c r="A896" s="1" t="s">
        <v>2965</v>
      </c>
      <c r="B896" s="2">
        <v>829001426</v>
      </c>
      <c r="C896" s="2" t="s">
        <v>189</v>
      </c>
      <c r="D896" s="4">
        <v>22425.75</v>
      </c>
      <c r="E896" s="1" t="s">
        <v>1094</v>
      </c>
      <c r="F896" s="1" t="s">
        <v>168</v>
      </c>
      <c r="G896" s="1" t="s">
        <v>2773</v>
      </c>
      <c r="H896" s="1" t="s">
        <v>2966</v>
      </c>
      <c r="I896" s="1">
        <v>539458.94149341004</v>
      </c>
      <c r="J896" s="1" t="s">
        <v>2967</v>
      </c>
      <c r="L896" s="1" t="str">
        <f>VLOOKUP(Table1[[#This Row],[Customer_id]],Table4[],7,FALSE)</f>
        <v>231029,022</v>
      </c>
      <c r="M896" s="1" t="e">
        <f>VLOOKUP(Table1[[#This Row],[Customer_id]],Table2[],4,FALSE)</f>
        <v>#N/A</v>
      </c>
      <c r="N896" s="1" t="str">
        <f>INDEX(Table3[Transaction type],MATCH(Table1[[#This Row],[Account Number]],Table3[Account Number],0))</f>
        <v>Money Deposit</v>
      </c>
      <c r="O896" s="20">
        <f>INDEX(Table3[Date_of_transaction],MATCH(Table1[[#This Row],[Account Number]],Table3[Account Number],0))</f>
        <v>44495</v>
      </c>
      <c r="P896" s="19" t="str">
        <f>INDEX(Table3[Transaction Medium],MATCH(Table1[[#This Row],[Account Number]],Table3[Account Number],0))</f>
        <v>Bank</v>
      </c>
    </row>
    <row r="897" spans="1:16" x14ac:dyDescent="0.25">
      <c r="A897" s="1" t="s">
        <v>1172</v>
      </c>
      <c r="B897" s="2">
        <v>120462979</v>
      </c>
      <c r="C897" s="2" t="s">
        <v>556</v>
      </c>
      <c r="D897" s="4">
        <v>27174</v>
      </c>
      <c r="E897" s="1" t="s">
        <v>1094</v>
      </c>
      <c r="F897" s="1" t="s">
        <v>1000</v>
      </c>
      <c r="G897" s="1" t="s">
        <v>14</v>
      </c>
      <c r="H897" s="1" t="s">
        <v>1173</v>
      </c>
      <c r="I897" s="1">
        <v>57687.180570359997</v>
      </c>
      <c r="J897" s="1" t="s">
        <v>1174</v>
      </c>
      <c r="L897" s="1" t="str">
        <f>VLOOKUP(Table1[[#This Row],[Customer_id]],Table4[],7,FALSE)</f>
        <v>36306,25</v>
      </c>
      <c r="M897" s="1" t="e">
        <f>VLOOKUP(Table1[[#This Row],[Customer_id]],Table2[],4,FALSE)</f>
        <v>#N/A</v>
      </c>
      <c r="N897" s="1" t="str">
        <f>INDEX(Table3[Transaction type],MATCH(Table1[[#This Row],[Account Number]],Table3[Account Number],0))</f>
        <v>Money Deposit</v>
      </c>
      <c r="O897" s="20">
        <f>INDEX(Table3[Date_of_transaction],MATCH(Table1[[#This Row],[Account Number]],Table3[Account Number],0))</f>
        <v>44369</v>
      </c>
      <c r="P897" s="19" t="str">
        <f>INDEX(Table3[Transaction Medium],MATCH(Table1[[#This Row],[Account Number]],Table3[Account Number],0))</f>
        <v>Bank</v>
      </c>
    </row>
    <row r="898" spans="1:16" x14ac:dyDescent="0.25">
      <c r="A898" s="1" t="s">
        <v>100</v>
      </c>
      <c r="B898" s="2">
        <v>930764009</v>
      </c>
      <c r="C898" s="2" t="s">
        <v>101</v>
      </c>
      <c r="D898" s="4">
        <v>19138.5</v>
      </c>
      <c r="E898" s="1" t="s">
        <v>12</v>
      </c>
      <c r="F898" s="1" t="s">
        <v>102</v>
      </c>
      <c r="G898" s="1" t="s">
        <v>14</v>
      </c>
      <c r="H898" s="1" t="s">
        <v>103</v>
      </c>
      <c r="I898" s="1">
        <v>233995.96392479999</v>
      </c>
      <c r="J898" s="1" t="s">
        <v>104</v>
      </c>
      <c r="L898" s="1" t="str">
        <f>VLOOKUP(Table1[[#This Row],[Customer_id]],Table4[],7,FALSE)</f>
        <v>477341,37</v>
      </c>
      <c r="M898" s="1" t="e">
        <f>VLOOKUP(Table1[[#This Row],[Customer_id]],Table2[],4,FALSE)</f>
        <v>#N/A</v>
      </c>
      <c r="N898" s="1" t="str">
        <f>INDEX(Table3[Transaction type],MATCH(Table1[[#This Row],[Account Number]],Table3[Account Number],0))</f>
        <v>Cash Withdrawal</v>
      </c>
      <c r="O898" s="20">
        <f>INDEX(Table3[Date_of_transaction],MATCH(Table1[[#This Row],[Account Number]],Table3[Account Number],0))</f>
        <v>44254</v>
      </c>
      <c r="P898" s="19" t="str">
        <f>INDEX(Table3[Transaction Medium],MATCH(Table1[[#This Row],[Account Number]],Table3[Account Number],0))</f>
        <v>Bank</v>
      </c>
    </row>
    <row r="899" spans="1:16" x14ac:dyDescent="0.25">
      <c r="A899" s="1" t="s">
        <v>5742</v>
      </c>
      <c r="B899" s="2">
        <v>741028214</v>
      </c>
      <c r="C899" s="2" t="s">
        <v>309</v>
      </c>
      <c r="D899" s="4">
        <v>27904.5</v>
      </c>
      <c r="E899" s="1" t="s">
        <v>1094</v>
      </c>
      <c r="F899" s="1" t="s">
        <v>818</v>
      </c>
      <c r="G899" s="1" t="s">
        <v>4084</v>
      </c>
      <c r="H899" s="1" t="s">
        <v>5743</v>
      </c>
      <c r="I899" s="1">
        <v>28301.415875999999</v>
      </c>
      <c r="J899" s="1" t="s">
        <v>5744</v>
      </c>
      <c r="L899" s="1" t="str">
        <f>VLOOKUP(Table1[[#This Row],[Customer_id]],Table4[],7,FALSE)</f>
        <v>136993,0068</v>
      </c>
      <c r="M899" s="1" t="e">
        <f>VLOOKUP(Table1[[#This Row],[Customer_id]],Table2[],4,FALSE)</f>
        <v>#N/A</v>
      </c>
      <c r="N899" s="1" t="str">
        <f>INDEX(Table3[Transaction type],MATCH(Table1[[#This Row],[Account Number]],Table3[Account Number],0))</f>
        <v>Money Transfer</v>
      </c>
      <c r="O899" s="20">
        <f>INDEX(Table3[Date_of_transaction],MATCH(Table1[[#This Row],[Account Number]],Table3[Account Number],0))</f>
        <v>44590</v>
      </c>
      <c r="P899" s="19" t="str">
        <f>INDEX(Table3[Transaction Medium],MATCH(Table1[[#This Row],[Account Number]],Table3[Account Number],0))</f>
        <v>Mobile</v>
      </c>
    </row>
    <row r="900" spans="1:16" x14ac:dyDescent="0.25">
      <c r="A900" s="1" t="s">
        <v>5608</v>
      </c>
      <c r="B900" s="2">
        <v>604469384</v>
      </c>
      <c r="C900" s="2" t="s">
        <v>217</v>
      </c>
      <c r="D900" s="4">
        <v>38496.75</v>
      </c>
      <c r="E900" s="1" t="s">
        <v>1094</v>
      </c>
      <c r="F900" s="1" t="s">
        <v>331</v>
      </c>
      <c r="G900" s="1" t="s">
        <v>4099</v>
      </c>
      <c r="H900" s="1" t="s">
        <v>5609</v>
      </c>
      <c r="I900" s="1">
        <v>38521.645094400003</v>
      </c>
      <c r="J900" s="1" t="s">
        <v>5610</v>
      </c>
      <c r="L900" s="1" t="str">
        <f>VLOOKUP(Table1[[#This Row],[Customer_id]],Table4[],7,FALSE)</f>
        <v>311940,65</v>
      </c>
      <c r="M900" s="1" t="e">
        <f>VLOOKUP(Table1[[#This Row],[Customer_id]],Table2[],4,FALSE)</f>
        <v>#N/A</v>
      </c>
      <c r="N900" s="1" t="str">
        <f>INDEX(Table3[Transaction type],MATCH(Table1[[#This Row],[Account Number]],Table3[Account Number],0))</f>
        <v>Money Deposit</v>
      </c>
      <c r="O900" s="20">
        <f>INDEX(Table3[Date_of_transaction],MATCH(Table1[[#This Row],[Account Number]],Table3[Account Number],0))</f>
        <v>44520</v>
      </c>
      <c r="P900" s="19" t="str">
        <f>INDEX(Table3[Transaction Medium],MATCH(Table1[[#This Row],[Account Number]],Table3[Account Number],0))</f>
        <v>Bank</v>
      </c>
    </row>
    <row r="901" spans="1:16" x14ac:dyDescent="0.25">
      <c r="A901" s="1" t="s">
        <v>6156</v>
      </c>
      <c r="B901" s="2">
        <v>189081306</v>
      </c>
      <c r="C901" s="2" t="s">
        <v>479</v>
      </c>
      <c r="D901" s="4">
        <v>33383.25</v>
      </c>
      <c r="E901" s="1" t="s">
        <v>12</v>
      </c>
      <c r="F901" s="1" t="s">
        <v>1610</v>
      </c>
      <c r="G901" s="1" t="s">
        <v>4070</v>
      </c>
      <c r="H901" s="1" t="s">
        <v>6157</v>
      </c>
      <c r="I901" s="1">
        <v>428967.96718139999</v>
      </c>
      <c r="J901" s="1" t="s">
        <v>6158</v>
      </c>
      <c r="L901" s="1" t="str">
        <f>VLOOKUP(Table1[[#This Row],[Customer_id]],Table4[],7,FALSE)</f>
        <v>58715,5044</v>
      </c>
      <c r="M901" s="1" t="e">
        <f>VLOOKUP(Table1[[#This Row],[Customer_id]],Table2[],4,FALSE)</f>
        <v>#N/A</v>
      </c>
      <c r="N901" s="1" t="str">
        <f>INDEX(Table3[Transaction type],MATCH(Table1[[#This Row],[Account Number]],Table3[Account Number],0))</f>
        <v>Checks</v>
      </c>
      <c r="O901" s="20">
        <f>INDEX(Table3[Date_of_transaction],MATCH(Table1[[#This Row],[Account Number]],Table3[Account Number],0))</f>
        <v>44213</v>
      </c>
      <c r="P901" s="19" t="str">
        <f>INDEX(Table3[Transaction Medium],MATCH(Table1[[#This Row],[Account Number]],Table3[Account Number],0))</f>
        <v>Informal Services</v>
      </c>
    </row>
    <row r="902" spans="1:16" x14ac:dyDescent="0.25">
      <c r="A902" s="1" t="s">
        <v>1465</v>
      </c>
      <c r="B902" s="2">
        <v>441796382</v>
      </c>
      <c r="C902" s="2" t="s">
        <v>365</v>
      </c>
      <c r="D902" s="4">
        <v>37035.75</v>
      </c>
      <c r="E902" s="1" t="s">
        <v>1094</v>
      </c>
      <c r="F902" s="1" t="s">
        <v>438</v>
      </c>
      <c r="G902" s="1" t="s">
        <v>14</v>
      </c>
      <c r="H902" s="1" t="s">
        <v>1466</v>
      </c>
      <c r="I902" s="1">
        <v>530522.88959999999</v>
      </c>
      <c r="J902" s="1" t="s">
        <v>1467</v>
      </c>
      <c r="L902" s="1" t="str">
        <f>VLOOKUP(Table1[[#This Row],[Customer_id]],Table4[],7,FALSE)</f>
        <v>201718,0746</v>
      </c>
      <c r="M902" s="1" t="e">
        <f>VLOOKUP(Table1[[#This Row],[Customer_id]],Table2[],4,FALSE)</f>
        <v>#N/A</v>
      </c>
      <c r="N902" s="1" t="str">
        <f>INDEX(Table3[Transaction type],MATCH(Table1[[#This Row],[Account Number]],Table3[Account Number],0))</f>
        <v>Online Payment</v>
      </c>
      <c r="O902" s="20">
        <f>INDEX(Table3[Date_of_transaction],MATCH(Table1[[#This Row],[Account Number]],Table3[Account Number],0))</f>
        <v>44392</v>
      </c>
      <c r="P902" s="19" t="str">
        <f>INDEX(Table3[Transaction Medium],MATCH(Table1[[#This Row],[Account Number]],Table3[Account Number],0))</f>
        <v>Card</v>
      </c>
    </row>
    <row r="903" spans="1:16" x14ac:dyDescent="0.25">
      <c r="A903" s="1" t="s">
        <v>8128</v>
      </c>
      <c r="B903" s="2">
        <v>578101395</v>
      </c>
      <c r="C903" s="2" t="s">
        <v>143</v>
      </c>
      <c r="D903" s="4">
        <v>34479</v>
      </c>
      <c r="E903" s="1" t="s">
        <v>12</v>
      </c>
      <c r="F903" s="1" t="s">
        <v>527</v>
      </c>
      <c r="G903" s="1" t="s">
        <v>3331</v>
      </c>
      <c r="H903" s="1" t="s">
        <v>8129</v>
      </c>
      <c r="I903" s="1">
        <v>13030.735979519999</v>
      </c>
      <c r="J903" s="1" t="s">
        <v>8130</v>
      </c>
      <c r="L903" s="1" t="str">
        <f>VLOOKUP(Table1[[#This Row],[Customer_id]],Table4[],7,FALSE)</f>
        <v>159579,9675</v>
      </c>
      <c r="M903" s="1" t="e">
        <f>VLOOKUP(Table1[[#This Row],[Customer_id]],Table2[],4,FALSE)</f>
        <v>#N/A</v>
      </c>
      <c r="N903" s="1" t="str">
        <f>INDEX(Table3[Transaction type],MATCH(Table1[[#This Row],[Account Number]],Table3[Account Number],0))</f>
        <v>Online Payment</v>
      </c>
      <c r="O903" s="20">
        <f>INDEX(Table3[Date_of_transaction],MATCH(Table1[[#This Row],[Account Number]],Table3[Account Number],0))</f>
        <v>44407</v>
      </c>
      <c r="P903" s="19" t="str">
        <f>INDEX(Table3[Transaction Medium],MATCH(Table1[[#This Row],[Account Number]],Table3[Account Number],0))</f>
        <v>Card</v>
      </c>
    </row>
    <row r="904" spans="1:16" x14ac:dyDescent="0.25">
      <c r="A904" s="1" t="s">
        <v>1245</v>
      </c>
      <c r="B904" s="2">
        <v>646777420</v>
      </c>
      <c r="C904" s="2" t="s">
        <v>129</v>
      </c>
      <c r="D904" s="4">
        <v>15120.75</v>
      </c>
      <c r="E904" s="1" t="s">
        <v>1094</v>
      </c>
      <c r="F904" s="1" t="s">
        <v>199</v>
      </c>
      <c r="G904" s="1" t="s">
        <v>14</v>
      </c>
      <c r="H904" s="1" t="s">
        <v>1246</v>
      </c>
      <c r="I904" s="1">
        <v>249132.11179535001</v>
      </c>
      <c r="J904" s="1" t="s">
        <v>1247</v>
      </c>
      <c r="L904" s="1" t="str">
        <f>VLOOKUP(Table1[[#This Row],[Customer_id]],Table4[],7,FALSE)</f>
        <v>109843,1928</v>
      </c>
      <c r="M904" s="1" t="e">
        <f>VLOOKUP(Table1[[#This Row],[Customer_id]],Table2[],4,FALSE)</f>
        <v>#N/A</v>
      </c>
      <c r="N904" s="1" t="str">
        <f>INDEX(Table3[Transaction type],MATCH(Table1[[#This Row],[Account Number]],Table3[Account Number],0))</f>
        <v>Money Deposit</v>
      </c>
      <c r="O904" s="20">
        <f>INDEX(Table3[Date_of_transaction],MATCH(Table1[[#This Row],[Account Number]],Table3[Account Number],0))</f>
        <v>44495</v>
      </c>
      <c r="P904" s="19" t="str">
        <f>INDEX(Table3[Transaction Medium],MATCH(Table1[[#This Row],[Account Number]],Table3[Account Number],0))</f>
        <v>ATM</v>
      </c>
    </row>
    <row r="905" spans="1:16" x14ac:dyDescent="0.25">
      <c r="A905" s="1" t="s">
        <v>6314</v>
      </c>
      <c r="B905" s="2">
        <v>142605776</v>
      </c>
      <c r="C905" s="2" t="s">
        <v>18</v>
      </c>
      <c r="D905" s="4">
        <v>33018</v>
      </c>
      <c r="E905" s="1" t="s">
        <v>12</v>
      </c>
      <c r="F905" s="1" t="s">
        <v>199</v>
      </c>
      <c r="G905" s="1" t="s">
        <v>4074</v>
      </c>
      <c r="H905" s="1" t="s">
        <v>6315</v>
      </c>
      <c r="I905" s="1">
        <v>69349.776152799997</v>
      </c>
      <c r="J905" s="1" t="s">
        <v>6316</v>
      </c>
      <c r="L905" s="1" t="str">
        <f>VLOOKUP(Table1[[#This Row],[Customer_id]],Table4[],7,FALSE)</f>
        <v>291925,8496</v>
      </c>
      <c r="M905" s="1" t="e">
        <f>VLOOKUP(Table1[[#This Row],[Customer_id]],Table2[],4,FALSE)</f>
        <v>#N/A</v>
      </c>
      <c r="N905" s="1" t="str">
        <f>INDEX(Table3[Transaction type],MATCH(Table1[[#This Row],[Account Number]],Table3[Account Number],0))</f>
        <v>Money Transfer</v>
      </c>
      <c r="O905" s="20">
        <f>INDEX(Table3[Date_of_transaction],MATCH(Table1[[#This Row],[Account Number]],Table3[Account Number],0))</f>
        <v>44672</v>
      </c>
      <c r="P905" s="19" t="str">
        <f>INDEX(Table3[Transaction Medium],MATCH(Table1[[#This Row],[Account Number]],Table3[Account Number],0))</f>
        <v>Mobile</v>
      </c>
    </row>
    <row r="906" spans="1:16" x14ac:dyDescent="0.25">
      <c r="A906" s="1" t="s">
        <v>8930</v>
      </c>
      <c r="B906" s="2">
        <v>157500690</v>
      </c>
      <c r="C906" s="2" t="s">
        <v>62</v>
      </c>
      <c r="D906" s="4">
        <v>22791</v>
      </c>
      <c r="E906" s="1" t="s">
        <v>12</v>
      </c>
      <c r="F906" s="1" t="s">
        <v>774</v>
      </c>
      <c r="G906" s="1" t="s">
        <v>3820</v>
      </c>
      <c r="H906" s="1" t="s">
        <v>8931</v>
      </c>
      <c r="I906" s="1">
        <v>118537.7924808</v>
      </c>
      <c r="J906" s="1" t="s">
        <v>8932</v>
      </c>
      <c r="L906" s="1" t="str">
        <f>VLOOKUP(Table1[[#This Row],[Customer_id]],Table4[],7,FALSE)</f>
        <v>197406,0396</v>
      </c>
      <c r="M906" s="1" t="e">
        <f>VLOOKUP(Table1[[#This Row],[Customer_id]],Table2[],4,FALSE)</f>
        <v>#N/A</v>
      </c>
      <c r="N906" s="1" t="str">
        <f>INDEX(Table3[Transaction type],MATCH(Table1[[#This Row],[Account Number]],Table3[Account Number],0))</f>
        <v>Money Deposit</v>
      </c>
      <c r="O906" s="20">
        <f>INDEX(Table3[Date_of_transaction],MATCH(Table1[[#This Row],[Account Number]],Table3[Account Number],0))</f>
        <v>44540</v>
      </c>
      <c r="P906" s="19" t="str">
        <f>INDEX(Table3[Transaction Medium],MATCH(Table1[[#This Row],[Account Number]],Table3[Account Number],0))</f>
        <v>ATM</v>
      </c>
    </row>
    <row r="907" spans="1:16" x14ac:dyDescent="0.25">
      <c r="A907" s="1" t="s">
        <v>7175</v>
      </c>
      <c r="B907" s="2">
        <v>876279636</v>
      </c>
      <c r="C907" s="2" t="s">
        <v>119</v>
      </c>
      <c r="D907" s="4">
        <v>24982.5</v>
      </c>
      <c r="E907" s="1" t="s">
        <v>12</v>
      </c>
      <c r="F907" s="1" t="s">
        <v>909</v>
      </c>
      <c r="G907" s="1" t="s">
        <v>4066</v>
      </c>
      <c r="H907" s="1" t="s">
        <v>7176</v>
      </c>
      <c r="I907" s="1">
        <v>108492.8257952</v>
      </c>
      <c r="J907" s="1" t="s">
        <v>7177</v>
      </c>
      <c r="L907" s="1" t="str">
        <f>VLOOKUP(Table1[[#This Row],[Customer_id]],Table4[],7,FALSE)</f>
        <v>19083,6096</v>
      </c>
      <c r="M907" s="1" t="e">
        <f>VLOOKUP(Table1[[#This Row],[Customer_id]],Table2[],4,FALSE)</f>
        <v>#N/A</v>
      </c>
      <c r="N907" s="1" t="str">
        <f>INDEX(Table3[Transaction type],MATCH(Table1[[#This Row],[Account Number]],Table3[Account Number],0))</f>
        <v>Checks</v>
      </c>
      <c r="O907" s="20">
        <f>INDEX(Table3[Date_of_transaction],MATCH(Table1[[#This Row],[Account Number]],Table3[Account Number],0))</f>
        <v>44216</v>
      </c>
      <c r="P907" s="19" t="str">
        <f>INDEX(Table3[Transaction Medium],MATCH(Table1[[#This Row],[Account Number]],Table3[Account Number],0))</f>
        <v>Informal Services</v>
      </c>
    </row>
    <row r="908" spans="1:16" x14ac:dyDescent="0.25">
      <c r="A908" s="1" t="s">
        <v>4171</v>
      </c>
      <c r="B908" s="2">
        <v>785800204</v>
      </c>
      <c r="C908" s="2" t="s">
        <v>57</v>
      </c>
      <c r="D908" s="4">
        <v>34113.75</v>
      </c>
      <c r="E908" s="1" t="s">
        <v>1094</v>
      </c>
      <c r="F908" s="1" t="s">
        <v>2311</v>
      </c>
      <c r="G908" s="1" t="s">
        <v>4066</v>
      </c>
      <c r="H908" s="1" t="s">
        <v>4172</v>
      </c>
      <c r="I908" s="1">
        <v>105907.20714</v>
      </c>
      <c r="J908" s="1" t="s">
        <v>4173</v>
      </c>
      <c r="L908" s="1" t="str">
        <f>VLOOKUP(Table1[[#This Row],[Customer_id]],Table4[],7,FALSE)</f>
        <v>69433,5675</v>
      </c>
      <c r="M908" s="1" t="e">
        <f>VLOOKUP(Table1[[#This Row],[Customer_id]],Table2[],4,FALSE)</f>
        <v>#N/A</v>
      </c>
      <c r="N908" s="1" t="str">
        <f>INDEX(Table3[Transaction type],MATCH(Table1[[#This Row],[Account Number]],Table3[Account Number],0))</f>
        <v>Online Payment</v>
      </c>
      <c r="O908" s="20">
        <f>INDEX(Table3[Date_of_transaction],MATCH(Table1[[#This Row],[Account Number]],Table3[Account Number],0))</f>
        <v>44641</v>
      </c>
      <c r="P908" s="19" t="str">
        <f>INDEX(Table3[Transaction Medium],MATCH(Table1[[#This Row],[Account Number]],Table3[Account Number],0))</f>
        <v>Mobile</v>
      </c>
    </row>
    <row r="909" spans="1:16" x14ac:dyDescent="0.25">
      <c r="A909" s="1" t="s">
        <v>5703</v>
      </c>
      <c r="B909" s="2">
        <v>4417230</v>
      </c>
      <c r="C909" s="2" t="s">
        <v>869</v>
      </c>
      <c r="D909" s="4">
        <v>17312.25</v>
      </c>
      <c r="E909" s="1" t="s">
        <v>1094</v>
      </c>
      <c r="F909" s="1" t="s">
        <v>874</v>
      </c>
      <c r="G909" s="1" t="s">
        <v>4119</v>
      </c>
      <c r="H909" s="1" t="s">
        <v>5704</v>
      </c>
      <c r="I909" s="1">
        <v>63598.733268000004</v>
      </c>
      <c r="J909" s="1" t="s">
        <v>5705</v>
      </c>
      <c r="L909" s="1" t="str">
        <f>VLOOKUP(Table1[[#This Row],[Customer_id]],Table4[],7,FALSE)</f>
        <v>204540,48</v>
      </c>
      <c r="M909" s="1" t="e">
        <f>VLOOKUP(Table1[[#This Row],[Customer_id]],Table2[],4,FALSE)</f>
        <v>#N/A</v>
      </c>
      <c r="N909" s="1" t="str">
        <f>INDEX(Table3[Transaction type],MATCH(Table1[[#This Row],[Account Number]],Table3[Account Number],0))</f>
        <v>Money Transfer</v>
      </c>
      <c r="O909" s="20">
        <f>INDEX(Table3[Date_of_transaction],MATCH(Table1[[#This Row],[Account Number]],Table3[Account Number],0))</f>
        <v>44508</v>
      </c>
      <c r="P909" s="19" t="str">
        <f>INDEX(Table3[Transaction Medium],MATCH(Table1[[#This Row],[Account Number]],Table3[Account Number],0))</f>
        <v>ATM</v>
      </c>
    </row>
    <row r="910" spans="1:16" x14ac:dyDescent="0.25">
      <c r="A910" s="1" t="s">
        <v>5557</v>
      </c>
      <c r="B910" s="2">
        <v>443084109</v>
      </c>
      <c r="C910" s="2" t="s">
        <v>18</v>
      </c>
      <c r="D910" s="4">
        <v>33018</v>
      </c>
      <c r="E910" s="1" t="s">
        <v>1094</v>
      </c>
      <c r="F910" s="1" t="s">
        <v>1702</v>
      </c>
      <c r="G910" s="1" t="s">
        <v>4074</v>
      </c>
      <c r="H910" s="1" t="s">
        <v>5558</v>
      </c>
      <c r="I910" s="1">
        <v>260365.23347519999</v>
      </c>
      <c r="J910" s="1" t="s">
        <v>5559</v>
      </c>
      <c r="L910" s="1" t="str">
        <f>VLOOKUP(Table1[[#This Row],[Customer_id]],Table4[],7,FALSE)</f>
        <v>85251,7575</v>
      </c>
      <c r="M910" s="1" t="e">
        <f>VLOOKUP(Table1[[#This Row],[Customer_id]],Table2[],4,FALSE)</f>
        <v>#N/A</v>
      </c>
      <c r="N910" s="1" t="str">
        <f>INDEX(Table3[Transaction type],MATCH(Table1[[#This Row],[Account Number]],Table3[Account Number],0))</f>
        <v>Money Transfer</v>
      </c>
      <c r="O910" s="20">
        <f>INDEX(Table3[Date_of_transaction],MATCH(Table1[[#This Row],[Account Number]],Table3[Account Number],0))</f>
        <v>44502</v>
      </c>
      <c r="P910" s="19" t="str">
        <f>INDEX(Table3[Transaction Medium],MATCH(Table1[[#This Row],[Account Number]],Table3[Account Number],0))</f>
        <v>Bank</v>
      </c>
    </row>
    <row r="911" spans="1:16" x14ac:dyDescent="0.25">
      <c r="A911" s="1" t="s">
        <v>3783</v>
      </c>
      <c r="B911" s="2">
        <v>45923697</v>
      </c>
      <c r="C911" s="2" t="s">
        <v>389</v>
      </c>
      <c r="D911" s="4">
        <v>29365.5</v>
      </c>
      <c r="E911" s="1" t="s">
        <v>1094</v>
      </c>
      <c r="F911" s="1" t="s">
        <v>294</v>
      </c>
      <c r="G911" s="1" t="s">
        <v>3583</v>
      </c>
      <c r="H911" s="1" t="s">
        <v>3784</v>
      </c>
      <c r="I911" s="1">
        <v>435192.84357119998</v>
      </c>
      <c r="J911" s="1" t="s">
        <v>3785</v>
      </c>
      <c r="L911" s="1" t="str">
        <f>VLOOKUP(Table1[[#This Row],[Customer_id]],Table4[],7,FALSE)</f>
        <v>165463,5264</v>
      </c>
      <c r="M911" s="1" t="e">
        <f>VLOOKUP(Table1[[#This Row],[Customer_id]],Table2[],4,FALSE)</f>
        <v>#N/A</v>
      </c>
      <c r="N911" s="1" t="str">
        <f>INDEX(Table3[Transaction type],MATCH(Table1[[#This Row],[Account Number]],Table3[Account Number],0))</f>
        <v>Money Deposit</v>
      </c>
      <c r="O911" s="20">
        <f>INDEX(Table3[Date_of_transaction],MATCH(Table1[[#This Row],[Account Number]],Table3[Account Number],0))</f>
        <v>44633</v>
      </c>
      <c r="P911" s="19" t="str">
        <f>INDEX(Table3[Transaction Medium],MATCH(Table1[[#This Row],[Account Number]],Table3[Account Number],0))</f>
        <v>Bank</v>
      </c>
    </row>
    <row r="912" spans="1:16" x14ac:dyDescent="0.25">
      <c r="A912" s="1" t="s">
        <v>580</v>
      </c>
      <c r="B912" s="2">
        <v>2146153</v>
      </c>
      <c r="C912" s="2" t="s">
        <v>43</v>
      </c>
      <c r="D912" s="4">
        <v>36670.5</v>
      </c>
      <c r="E912" s="1" t="s">
        <v>12</v>
      </c>
      <c r="F912" s="1" t="s">
        <v>241</v>
      </c>
      <c r="G912" s="1" t="s">
        <v>14</v>
      </c>
      <c r="H912" s="1" t="s">
        <v>581</v>
      </c>
      <c r="I912" s="1">
        <v>171502.62549576</v>
      </c>
      <c r="J912" s="1" t="s">
        <v>582</v>
      </c>
      <c r="L912" s="1" t="str">
        <f>VLOOKUP(Table1[[#This Row],[Customer_id]],Table4[],7,FALSE)</f>
        <v>327746,23</v>
      </c>
      <c r="M912" s="1" t="e">
        <f>VLOOKUP(Table1[[#This Row],[Customer_id]],Table2[],4,FALSE)</f>
        <v>#N/A</v>
      </c>
      <c r="N912" s="1" t="str">
        <f>INDEX(Table3[Transaction type],MATCH(Table1[[#This Row],[Account Number]],Table3[Account Number],0))</f>
        <v>Money Deposit</v>
      </c>
      <c r="O912" s="20">
        <f>INDEX(Table3[Date_of_transaction],MATCH(Table1[[#This Row],[Account Number]],Table3[Account Number],0))</f>
        <v>44568</v>
      </c>
      <c r="P912" s="19" t="str">
        <f>INDEX(Table3[Transaction Medium],MATCH(Table1[[#This Row],[Account Number]],Table3[Account Number],0))</f>
        <v>Bank</v>
      </c>
    </row>
    <row r="913" spans="1:16" x14ac:dyDescent="0.25">
      <c r="A913" s="1" t="s">
        <v>8714</v>
      </c>
      <c r="B913" s="2">
        <v>24757395</v>
      </c>
      <c r="C913" s="2" t="s">
        <v>124</v>
      </c>
      <c r="D913" s="4">
        <v>14025</v>
      </c>
      <c r="E913" s="1" t="s">
        <v>12</v>
      </c>
      <c r="F913" s="1" t="s">
        <v>509</v>
      </c>
      <c r="G913" s="1" t="s">
        <v>3820</v>
      </c>
      <c r="H913" s="1" t="s">
        <v>8715</v>
      </c>
      <c r="I913" s="1">
        <v>421301.32785180002</v>
      </c>
      <c r="J913" s="1" t="s">
        <v>8716</v>
      </c>
      <c r="L913" s="1" t="str">
        <f>VLOOKUP(Table1[[#This Row],[Customer_id]],Table4[],7,FALSE)</f>
        <v>221165,776</v>
      </c>
      <c r="M913" s="1" t="e">
        <f>VLOOKUP(Table1[[#This Row],[Customer_id]],Table2[],4,FALSE)</f>
        <v>#N/A</v>
      </c>
      <c r="N913" s="1" t="str">
        <f>INDEX(Table3[Transaction type],MATCH(Table1[[#This Row],[Account Number]],Table3[Account Number],0))</f>
        <v>Online Payment</v>
      </c>
      <c r="O913" s="20">
        <f>INDEX(Table3[Date_of_transaction],MATCH(Table1[[#This Row],[Account Number]],Table3[Account Number],0))</f>
        <v>44430</v>
      </c>
      <c r="P913" s="19" t="str">
        <f>INDEX(Table3[Transaction Medium],MATCH(Table1[[#This Row],[Account Number]],Table3[Account Number],0))</f>
        <v>Internet Banking</v>
      </c>
    </row>
    <row r="914" spans="1:16" x14ac:dyDescent="0.25">
      <c r="A914" s="1" t="s">
        <v>42</v>
      </c>
      <c r="B914" s="2">
        <v>849271830</v>
      </c>
      <c r="C914" s="2" t="s">
        <v>43</v>
      </c>
      <c r="D914" s="4">
        <v>36670.5</v>
      </c>
      <c r="E914" s="1" t="s">
        <v>12</v>
      </c>
      <c r="F914" s="1" t="s">
        <v>39</v>
      </c>
      <c r="G914" s="1" t="s">
        <v>14</v>
      </c>
      <c r="H914" s="1" t="s">
        <v>44</v>
      </c>
      <c r="I914" s="1">
        <v>149247.72327849999</v>
      </c>
      <c r="J914" s="1" t="s">
        <v>45</v>
      </c>
      <c r="L914" s="1" t="str">
        <f>VLOOKUP(Table1[[#This Row],[Customer_id]],Table4[],7,FALSE)</f>
        <v>173636,4168</v>
      </c>
      <c r="M914" s="1" t="e">
        <f>VLOOKUP(Table1[[#This Row],[Customer_id]],Table2[],4,FALSE)</f>
        <v>#N/A</v>
      </c>
      <c r="N914" s="1" t="str">
        <f>INDEX(Table3[Transaction type],MATCH(Table1[[#This Row],[Account Number]],Table3[Account Number],0))</f>
        <v>Money Transfer</v>
      </c>
      <c r="O914" s="20">
        <f>INDEX(Table3[Date_of_transaction],MATCH(Table1[[#This Row],[Account Number]],Table3[Account Number],0))</f>
        <v>44364</v>
      </c>
      <c r="P914" s="19" t="str">
        <f>INDEX(Table3[Transaction Medium],MATCH(Table1[[#This Row],[Account Number]],Table3[Account Number],0))</f>
        <v>Mobile</v>
      </c>
    </row>
    <row r="915" spans="1:16" x14ac:dyDescent="0.25">
      <c r="A915" s="1" t="s">
        <v>2745</v>
      </c>
      <c r="B915" s="2">
        <v>740328280</v>
      </c>
      <c r="C915" s="2" t="s">
        <v>470</v>
      </c>
      <c r="D915" s="4">
        <v>14755.5</v>
      </c>
      <c r="E915" s="1" t="s">
        <v>12</v>
      </c>
      <c r="F915" s="1" t="s">
        <v>1536</v>
      </c>
      <c r="G915" s="1" t="s">
        <v>1964</v>
      </c>
      <c r="H915" s="1" t="s">
        <v>2746</v>
      </c>
      <c r="I915" s="1">
        <v>30440.523375360001</v>
      </c>
      <c r="J915" s="1" t="s">
        <v>2747</v>
      </c>
      <c r="L915" s="1" t="str">
        <f>VLOOKUP(Table1[[#This Row],[Customer_id]],Table4[],7,FALSE)</f>
        <v>114270,39</v>
      </c>
      <c r="M915" s="1" t="e">
        <f>VLOOKUP(Table1[[#This Row],[Customer_id]],Table2[],4,FALSE)</f>
        <v>#N/A</v>
      </c>
      <c r="N915" s="1" t="str">
        <f>INDEX(Table3[Transaction type],MATCH(Table1[[#This Row],[Account Number]],Table3[Account Number],0))</f>
        <v>Money Deposit</v>
      </c>
      <c r="O915" s="20">
        <f>INDEX(Table3[Date_of_transaction],MATCH(Table1[[#This Row],[Account Number]],Table3[Account Number],0))</f>
        <v>44459</v>
      </c>
      <c r="P915" s="19" t="str">
        <f>INDEX(Table3[Transaction Medium],MATCH(Table1[[#This Row],[Account Number]],Table3[Account Number],0))</f>
        <v>ATM</v>
      </c>
    </row>
    <row r="916" spans="1:16" x14ac:dyDescent="0.25">
      <c r="A916" s="1" t="s">
        <v>7166</v>
      </c>
      <c r="B916" s="2">
        <v>802850130</v>
      </c>
      <c r="C916" s="2" t="s">
        <v>322</v>
      </c>
      <c r="D916" s="4">
        <v>26443.5</v>
      </c>
      <c r="E916" s="1" t="s">
        <v>12</v>
      </c>
      <c r="F916" s="1" t="s">
        <v>763</v>
      </c>
      <c r="G916" s="1" t="s">
        <v>4095</v>
      </c>
      <c r="H916" s="1" t="s">
        <v>7167</v>
      </c>
      <c r="I916" s="1">
        <v>129655.9143936</v>
      </c>
      <c r="J916" s="1" t="s">
        <v>7168</v>
      </c>
      <c r="L916" s="1" t="str">
        <f>VLOOKUP(Table1[[#This Row],[Customer_id]],Table4[],7,FALSE)</f>
        <v>354296,3328</v>
      </c>
      <c r="M916" s="1" t="e">
        <f>VLOOKUP(Table1[[#This Row],[Customer_id]],Table2[],4,FALSE)</f>
        <v>#N/A</v>
      </c>
      <c r="N916" s="1" t="str">
        <f>INDEX(Table3[Transaction type],MATCH(Table1[[#This Row],[Account Number]],Table3[Account Number],0))</f>
        <v>Checks</v>
      </c>
      <c r="O916" s="20">
        <f>INDEX(Table3[Date_of_transaction],MATCH(Table1[[#This Row],[Account Number]],Table3[Account Number],0))</f>
        <v>44344</v>
      </c>
      <c r="P916" s="19" t="str">
        <f>INDEX(Table3[Transaction Medium],MATCH(Table1[[#This Row],[Account Number]],Table3[Account Number],0))</f>
        <v>Informal Services</v>
      </c>
    </row>
    <row r="917" spans="1:16" x14ac:dyDescent="0.25">
      <c r="A917" s="1" t="s">
        <v>3558</v>
      </c>
      <c r="B917" s="2">
        <v>49939240</v>
      </c>
      <c r="C917" s="2" t="s">
        <v>143</v>
      </c>
      <c r="D917" s="4">
        <v>34479</v>
      </c>
      <c r="E917" s="1" t="s">
        <v>1094</v>
      </c>
      <c r="F917" s="1" t="s">
        <v>574</v>
      </c>
      <c r="G917" s="1" t="s">
        <v>3331</v>
      </c>
      <c r="H917" s="1" t="s">
        <v>3559</v>
      </c>
      <c r="I917" s="1">
        <v>359052.0600771</v>
      </c>
      <c r="J917" s="1" t="s">
        <v>3560</v>
      </c>
      <c r="L917" s="1" t="str">
        <f>VLOOKUP(Table1[[#This Row],[Customer_id]],Table4[],7,FALSE)</f>
        <v>19831,4874</v>
      </c>
      <c r="M917" s="1" t="e">
        <f>VLOOKUP(Table1[[#This Row],[Customer_id]],Table2[],4,FALSE)</f>
        <v>#N/A</v>
      </c>
      <c r="N917" s="1" t="str">
        <f>INDEX(Table3[Transaction type],MATCH(Table1[[#This Row],[Account Number]],Table3[Account Number],0))</f>
        <v>Money Transfer</v>
      </c>
      <c r="O917" s="20">
        <f>INDEX(Table3[Date_of_transaction],MATCH(Table1[[#This Row],[Account Number]],Table3[Account Number],0))</f>
        <v>44410</v>
      </c>
      <c r="P917" s="19" t="str">
        <f>INDEX(Table3[Transaction Medium],MATCH(Table1[[#This Row],[Account Number]],Table3[Account Number],0))</f>
        <v>Bank</v>
      </c>
    </row>
    <row r="918" spans="1:16" x14ac:dyDescent="0.25">
      <c r="A918" s="1" t="s">
        <v>4800</v>
      </c>
      <c r="B918" s="2">
        <v>524107141</v>
      </c>
      <c r="C918" s="2" t="s">
        <v>101</v>
      </c>
      <c r="D918" s="4">
        <v>19138.5</v>
      </c>
      <c r="E918" s="1" t="s">
        <v>1094</v>
      </c>
      <c r="F918" s="1" t="s">
        <v>1054</v>
      </c>
      <c r="G918" s="1" t="s">
        <v>4220</v>
      </c>
      <c r="H918" s="1" t="s">
        <v>4801</v>
      </c>
      <c r="I918" s="1">
        <v>154474.5468672</v>
      </c>
      <c r="J918" s="1" t="s">
        <v>4802</v>
      </c>
      <c r="L918" s="1" t="str">
        <f>VLOOKUP(Table1[[#This Row],[Customer_id]],Table4[],7,FALSE)</f>
        <v>38470,88</v>
      </c>
      <c r="M918" s="1" t="e">
        <f>VLOOKUP(Table1[[#This Row],[Customer_id]],Table2[],4,FALSE)</f>
        <v>#N/A</v>
      </c>
      <c r="N918" s="1" t="str">
        <f>INDEX(Table3[Transaction type],MATCH(Table1[[#This Row],[Account Number]],Table3[Account Number],0))</f>
        <v>Online Payment</v>
      </c>
      <c r="O918" s="20">
        <f>INDEX(Table3[Date_of_transaction],MATCH(Table1[[#This Row],[Account Number]],Table3[Account Number],0))</f>
        <v>44257</v>
      </c>
      <c r="P918" s="19" t="str">
        <f>INDEX(Table3[Transaction Medium],MATCH(Table1[[#This Row],[Account Number]],Table3[Account Number],0))</f>
        <v>Card</v>
      </c>
    </row>
    <row r="919" spans="1:16" x14ac:dyDescent="0.25">
      <c r="A919" s="1" t="s">
        <v>5462</v>
      </c>
      <c r="B919" s="2">
        <v>682025529</v>
      </c>
      <c r="C919" s="2" t="s">
        <v>203</v>
      </c>
      <c r="D919" s="4">
        <v>27539.25</v>
      </c>
      <c r="E919" s="1" t="s">
        <v>1094</v>
      </c>
      <c r="F919" s="1" t="s">
        <v>814</v>
      </c>
      <c r="G919" s="1" t="s">
        <v>4088</v>
      </c>
      <c r="H919" s="1" t="s">
        <v>5463</v>
      </c>
      <c r="I919" s="1">
        <v>192653.97553200001</v>
      </c>
      <c r="J919" s="1" t="s">
        <v>5464</v>
      </c>
      <c r="L919" s="1" t="str">
        <f>VLOOKUP(Table1[[#This Row],[Customer_id]],Table4[],7,FALSE)</f>
        <v>246173,1675</v>
      </c>
      <c r="M919" s="1" t="e">
        <f>VLOOKUP(Table1[[#This Row],[Customer_id]],Table2[],4,FALSE)</f>
        <v>#N/A</v>
      </c>
      <c r="N919" s="1" t="str">
        <f>INDEX(Table3[Transaction type],MATCH(Table1[[#This Row],[Account Number]],Table3[Account Number],0))</f>
        <v>Money Transfer</v>
      </c>
      <c r="O919" s="20">
        <f>INDEX(Table3[Date_of_transaction],MATCH(Table1[[#This Row],[Account Number]],Table3[Account Number],0))</f>
        <v>44233</v>
      </c>
      <c r="P919" s="19" t="str">
        <f>INDEX(Table3[Transaction Medium],MATCH(Table1[[#This Row],[Account Number]],Table3[Account Number],0))</f>
        <v>Mobile</v>
      </c>
    </row>
    <row r="920" spans="1:16" x14ac:dyDescent="0.25">
      <c r="A920" s="1" t="s">
        <v>9012</v>
      </c>
      <c r="B920" s="2">
        <v>466150363</v>
      </c>
      <c r="C920" s="2" t="s">
        <v>43</v>
      </c>
      <c r="D920" s="8">
        <v>39010.5</v>
      </c>
      <c r="E920" s="1" t="str">
        <f ca="1">CHOOSE(RANDBETWEEN(1, 2), "Male","Female")</f>
        <v>Female</v>
      </c>
      <c r="F920" s="1" t="str">
        <f ca="1">CHOOSE(RANDBETWEEN(1, 5), "Farmer","Tailor","Student","Professor","Welder")</f>
        <v>Farmer</v>
      </c>
      <c r="G920" s="1" t="str">
        <f ca="1">CHOOSE(RANDBETWEEN(1, 22), "Kano","Kwara","Imo","Lagos","Adamawa","Delta","Sokoto","Oyo","Osun","Abia","Cross River","Kaduna","Plateau","River","Abuja","Kogi","Edo","Anambra","Bayelsa","Benue","Ogun","Enugu")</f>
        <v>Enugu</v>
      </c>
      <c r="H920" s="9" t="s">
        <v>9013</v>
      </c>
      <c r="I920" s="9">
        <v>348546.97312778822</v>
      </c>
      <c r="J920" t="s">
        <v>9014</v>
      </c>
      <c r="L920" s="1" t="str">
        <f>VLOOKUP(Table1[[#This Row],[Customer_id]],Table4[],7,FALSE)</f>
        <v>231817,6476</v>
      </c>
      <c r="M920" s="1" t="e">
        <f>VLOOKUP(Table1[[#This Row],[Customer_id]],Table2[],4,FALSE)</f>
        <v>#N/A</v>
      </c>
      <c r="N920" s="1" t="str">
        <f>INDEX(Table3[Transaction type],MATCH(Table1[[#This Row],[Account Number]],Table3[Account Number],0))</f>
        <v>Online Payment</v>
      </c>
      <c r="O920" s="20">
        <f>INDEX(Table3[Date_of_transaction],MATCH(Table1[[#This Row],[Account Number]],Table3[Account Number],0))</f>
        <v>44377</v>
      </c>
      <c r="P920" s="19" t="str">
        <f>INDEX(Table3[Transaction Medium],MATCH(Table1[[#This Row],[Account Number]],Table3[Account Number],0))</f>
        <v>Internet Banking</v>
      </c>
    </row>
    <row r="921" spans="1:16" x14ac:dyDescent="0.25">
      <c r="A921" s="1" t="s">
        <v>3719</v>
      </c>
      <c r="B921" s="2">
        <v>743729432</v>
      </c>
      <c r="C921" s="2" t="s">
        <v>403</v>
      </c>
      <c r="D921" s="4">
        <v>31922.25</v>
      </c>
      <c r="E921" s="1" t="s">
        <v>1094</v>
      </c>
      <c r="F921" s="1" t="s">
        <v>1479</v>
      </c>
      <c r="G921" s="1" t="s">
        <v>3583</v>
      </c>
      <c r="H921" s="1" t="s">
        <v>3720</v>
      </c>
      <c r="I921" s="1">
        <v>475358.49115659</v>
      </c>
      <c r="J921" s="1" t="s">
        <v>3721</v>
      </c>
      <c r="L921" s="1" t="str">
        <f>VLOOKUP(Table1[[#This Row],[Customer_id]],Table4[],7,FALSE)</f>
        <v>88044,48</v>
      </c>
      <c r="M921" s="1" t="e">
        <f>VLOOKUP(Table1[[#This Row],[Customer_id]],Table2[],4,FALSE)</f>
        <v>#N/A</v>
      </c>
      <c r="N921" s="1" t="str">
        <f>INDEX(Table3[Transaction type],MATCH(Table1[[#This Row],[Account Number]],Table3[Account Number],0))</f>
        <v>Cash Withdrawal</v>
      </c>
      <c r="O921" s="20">
        <f>INDEX(Table3[Date_of_transaction],MATCH(Table1[[#This Row],[Account Number]],Table3[Account Number],0))</f>
        <v>44642</v>
      </c>
      <c r="P921" s="19" t="str">
        <f>INDEX(Table3[Transaction Medium],MATCH(Table1[[#This Row],[Account Number]],Table3[Account Number],0))</f>
        <v>Bank</v>
      </c>
    </row>
    <row r="922" spans="1:16" x14ac:dyDescent="0.25">
      <c r="A922" s="1" t="s">
        <v>6363</v>
      </c>
      <c r="B922" s="2">
        <v>833296386</v>
      </c>
      <c r="C922" s="2" t="s">
        <v>72</v>
      </c>
      <c r="D922" s="4">
        <v>34844.25</v>
      </c>
      <c r="E922" s="1" t="s">
        <v>12</v>
      </c>
      <c r="F922" s="1" t="s">
        <v>106</v>
      </c>
      <c r="G922" s="1" t="s">
        <v>4070</v>
      </c>
      <c r="H922" s="1" t="s">
        <v>6364</v>
      </c>
      <c r="I922" s="1">
        <v>174113.5327668</v>
      </c>
      <c r="J922" s="1" t="s">
        <v>6365</v>
      </c>
      <c r="L922" s="1" t="str">
        <f>VLOOKUP(Table1[[#This Row],[Customer_id]],Table4[],7,FALSE)</f>
        <v>91733,4728</v>
      </c>
      <c r="M922" s="1" t="e">
        <f>VLOOKUP(Table1[[#This Row],[Customer_id]],Table2[],4,FALSE)</f>
        <v>#N/A</v>
      </c>
      <c r="N922" s="1" t="str">
        <f>INDEX(Table3[Transaction type],MATCH(Table1[[#This Row],[Account Number]],Table3[Account Number],0))</f>
        <v>Cash Withdrawal</v>
      </c>
      <c r="O922" s="20">
        <f>INDEX(Table3[Date_of_transaction],MATCH(Table1[[#This Row],[Account Number]],Table3[Account Number],0))</f>
        <v>44679</v>
      </c>
      <c r="P922" s="19" t="str">
        <f>INDEX(Table3[Transaction Medium],MATCH(Table1[[#This Row],[Account Number]],Table3[Account Number],0))</f>
        <v>ATM</v>
      </c>
    </row>
    <row r="923" spans="1:16" x14ac:dyDescent="0.25">
      <c r="A923" s="1" t="s">
        <v>6647</v>
      </c>
      <c r="B923" s="2">
        <v>894921</v>
      </c>
      <c r="C923" s="2" t="s">
        <v>245</v>
      </c>
      <c r="D923" s="4">
        <v>19503.75</v>
      </c>
      <c r="E923" s="1" t="s">
        <v>12</v>
      </c>
      <c r="F923" s="1" t="s">
        <v>1304</v>
      </c>
      <c r="G923" s="1" t="s">
        <v>4105</v>
      </c>
      <c r="H923" s="1" t="s">
        <v>6648</v>
      </c>
      <c r="I923" s="1">
        <v>78330.084060599998</v>
      </c>
      <c r="J923" s="1" t="s">
        <v>6649</v>
      </c>
      <c r="L923" s="1" t="str">
        <f>VLOOKUP(Table1[[#This Row],[Customer_id]],Table4[],7,FALSE)</f>
        <v>44123,9833</v>
      </c>
      <c r="M923" s="1" t="e">
        <f>VLOOKUP(Table1[[#This Row],[Customer_id]],Table2[],4,FALSE)</f>
        <v>#N/A</v>
      </c>
      <c r="N923" s="1" t="str">
        <f>INDEX(Table3[Transaction type],MATCH(Table1[[#This Row],[Account Number]],Table3[Account Number],0))</f>
        <v>Money Transfer</v>
      </c>
      <c r="O923" s="20">
        <f>INDEX(Table3[Date_of_transaction],MATCH(Table1[[#This Row],[Account Number]],Table3[Account Number],0))</f>
        <v>44245</v>
      </c>
      <c r="P923" s="19" t="str">
        <f>INDEX(Table3[Transaction Medium],MATCH(Table1[[#This Row],[Account Number]],Table3[Account Number],0))</f>
        <v>Mobile</v>
      </c>
    </row>
    <row r="924" spans="1:16" x14ac:dyDescent="0.25">
      <c r="A924" s="1" t="s">
        <v>4714</v>
      </c>
      <c r="B924" s="2">
        <v>744003559</v>
      </c>
      <c r="C924" s="2" t="s">
        <v>180</v>
      </c>
      <c r="D924" s="4">
        <v>35940</v>
      </c>
      <c r="E924" s="1" t="s">
        <v>1094</v>
      </c>
      <c r="F924" s="1" t="s">
        <v>940</v>
      </c>
      <c r="G924" s="1" t="s">
        <v>4095</v>
      </c>
      <c r="H924" s="1" t="s">
        <v>4715</v>
      </c>
      <c r="I924" s="1">
        <v>420341.46672671998</v>
      </c>
      <c r="J924" s="1" t="s">
        <v>4716</v>
      </c>
      <c r="L924" s="1" t="str">
        <f>VLOOKUP(Table1[[#This Row],[Customer_id]],Table4[],7,FALSE)</f>
        <v>59012,4045</v>
      </c>
      <c r="M924" s="1" t="e">
        <f>VLOOKUP(Table1[[#This Row],[Customer_id]],Table2[],4,FALSE)</f>
        <v>#N/A</v>
      </c>
      <c r="N924" s="1" t="str">
        <f>INDEX(Table3[Transaction type],MATCH(Table1[[#This Row],[Account Number]],Table3[Account Number],0))</f>
        <v>Online Payment</v>
      </c>
      <c r="O924" s="20">
        <f>INDEX(Table3[Date_of_transaction],MATCH(Table1[[#This Row],[Account Number]],Table3[Account Number],0))</f>
        <v>44265</v>
      </c>
      <c r="P924" s="19" t="str">
        <f>INDEX(Table3[Transaction Medium],MATCH(Table1[[#This Row],[Account Number]],Table3[Account Number],0))</f>
        <v>Card</v>
      </c>
    </row>
    <row r="925" spans="1:16" x14ac:dyDescent="0.25">
      <c r="A925" s="1" t="s">
        <v>3079</v>
      </c>
      <c r="B925" s="2">
        <v>422083653</v>
      </c>
      <c r="C925" s="2" t="s">
        <v>365</v>
      </c>
      <c r="D925" s="4">
        <v>37035.75</v>
      </c>
      <c r="E925" s="1" t="s">
        <v>1094</v>
      </c>
      <c r="F925" s="1" t="s">
        <v>665</v>
      </c>
      <c r="G925" s="1" t="s">
        <v>3058</v>
      </c>
      <c r="H925" s="1" t="s">
        <v>3080</v>
      </c>
      <c r="I925" s="1">
        <v>145323.96203520001</v>
      </c>
      <c r="J925" s="1" t="s">
        <v>3081</v>
      </c>
      <c r="L925" s="1" t="str">
        <f>VLOOKUP(Table1[[#This Row],[Customer_id]],Table4[],7,FALSE)</f>
        <v>110393,0742</v>
      </c>
      <c r="M925" s="1" t="e">
        <f>VLOOKUP(Table1[[#This Row],[Customer_id]],Table2[],4,FALSE)</f>
        <v>#N/A</v>
      </c>
      <c r="N925" s="1" t="str">
        <f>INDEX(Table3[Transaction type],MATCH(Table1[[#This Row],[Account Number]],Table3[Account Number],0))</f>
        <v>Money Deposit</v>
      </c>
      <c r="O925" s="20">
        <f>INDEX(Table3[Date_of_transaction],MATCH(Table1[[#This Row],[Account Number]],Table3[Account Number],0))</f>
        <v>44588</v>
      </c>
      <c r="P925" s="19" t="str">
        <f>INDEX(Table3[Transaction Medium],MATCH(Table1[[#This Row],[Account Number]],Table3[Account Number],0))</f>
        <v>Bank</v>
      </c>
    </row>
    <row r="926" spans="1:16" x14ac:dyDescent="0.25">
      <c r="A926" s="1" t="s">
        <v>1371</v>
      </c>
      <c r="B926" s="2">
        <v>62136778</v>
      </c>
      <c r="C926" s="2" t="s">
        <v>92</v>
      </c>
      <c r="D926" s="4">
        <v>29000.25</v>
      </c>
      <c r="E926" s="1" t="s">
        <v>1094</v>
      </c>
      <c r="F926" s="1" t="s">
        <v>1372</v>
      </c>
      <c r="G926" s="1" t="s">
        <v>14</v>
      </c>
      <c r="H926" s="1" t="s">
        <v>1373</v>
      </c>
      <c r="I926" s="1">
        <v>153789.82133760001</v>
      </c>
      <c r="J926" s="1" t="s">
        <v>1374</v>
      </c>
      <c r="L926" s="1" t="str">
        <f>VLOOKUP(Table1[[#This Row],[Customer_id]],Table4[],7,FALSE)</f>
        <v>154263,7707</v>
      </c>
      <c r="M926" s="1" t="e">
        <f>VLOOKUP(Table1[[#This Row],[Customer_id]],Table2[],4,FALSE)</f>
        <v>#N/A</v>
      </c>
      <c r="N926" s="1" t="str">
        <f>INDEX(Table3[Transaction type],MATCH(Table1[[#This Row],[Account Number]],Table3[Account Number],0))</f>
        <v>Cash Withdrawal</v>
      </c>
      <c r="O926" s="20">
        <f>INDEX(Table3[Date_of_transaction],MATCH(Table1[[#This Row],[Account Number]],Table3[Account Number],0))</f>
        <v>44270</v>
      </c>
      <c r="P926" s="19" t="str">
        <f>INDEX(Table3[Transaction Medium],MATCH(Table1[[#This Row],[Account Number]],Table3[Account Number],0))</f>
        <v>POS</v>
      </c>
    </row>
    <row r="927" spans="1:16" x14ac:dyDescent="0.25">
      <c r="A927" s="1" t="s">
        <v>5269</v>
      </c>
      <c r="B927" s="2">
        <v>407721104</v>
      </c>
      <c r="C927" s="2" t="s">
        <v>92</v>
      </c>
      <c r="D927" s="4">
        <v>29000.25</v>
      </c>
      <c r="E927" s="1" t="s">
        <v>1094</v>
      </c>
      <c r="F927" s="1" t="s">
        <v>1479</v>
      </c>
      <c r="G927" s="1" t="s">
        <v>4220</v>
      </c>
      <c r="H927" s="1" t="s">
        <v>5270</v>
      </c>
      <c r="I927" s="1">
        <v>103761.43673741999</v>
      </c>
      <c r="J927" s="1" t="s">
        <v>5271</v>
      </c>
      <c r="L927" s="1" t="str">
        <f>VLOOKUP(Table1[[#This Row],[Customer_id]],Table4[],7,FALSE)</f>
        <v>246045,4656</v>
      </c>
      <c r="M927" s="1" t="e">
        <f>VLOOKUP(Table1[[#This Row],[Customer_id]],Table2[],4,FALSE)</f>
        <v>#N/A</v>
      </c>
      <c r="N927" s="1" t="str">
        <f>INDEX(Table3[Transaction type],MATCH(Table1[[#This Row],[Account Number]],Table3[Account Number],0))</f>
        <v>Money Transfer</v>
      </c>
      <c r="O927" s="20">
        <f>INDEX(Table3[Date_of_transaction],MATCH(Table1[[#This Row],[Account Number]],Table3[Account Number],0))</f>
        <v>44511</v>
      </c>
      <c r="P927" s="19" t="str">
        <f>INDEX(Table3[Transaction Medium],MATCH(Table1[[#This Row],[Account Number]],Table3[Account Number],0))</f>
        <v>Mobile</v>
      </c>
    </row>
    <row r="928" spans="1:16" x14ac:dyDescent="0.25">
      <c r="A928" s="1" t="s">
        <v>3045</v>
      </c>
      <c r="B928" s="2">
        <v>949400175</v>
      </c>
      <c r="C928" s="2" t="s">
        <v>1201</v>
      </c>
      <c r="D928" s="4">
        <v>30461.25</v>
      </c>
      <c r="E928" s="1" t="s">
        <v>1094</v>
      </c>
      <c r="F928" s="1" t="s">
        <v>155</v>
      </c>
      <c r="G928" s="1" t="s">
        <v>2773</v>
      </c>
      <c r="H928" s="1" t="s">
        <v>3046</v>
      </c>
      <c r="I928" s="1">
        <v>103952.73106400001</v>
      </c>
      <c r="J928" s="1" t="s">
        <v>3047</v>
      </c>
      <c r="L928" s="1" t="str">
        <f>VLOOKUP(Table1[[#This Row],[Customer_id]],Table4[],7,FALSE)</f>
        <v>69342,6888</v>
      </c>
      <c r="M928" s="1" t="e">
        <f>VLOOKUP(Table1[[#This Row],[Customer_id]],Table2[],4,FALSE)</f>
        <v>#N/A</v>
      </c>
      <c r="N928" s="1" t="str">
        <f>INDEX(Table3[Transaction type],MATCH(Table1[[#This Row],[Account Number]],Table3[Account Number],0))</f>
        <v>Cash Withdrawal</v>
      </c>
      <c r="O928" s="20">
        <f>INDEX(Table3[Date_of_transaction],MATCH(Table1[[#This Row],[Account Number]],Table3[Account Number],0))</f>
        <v>44593</v>
      </c>
      <c r="P928" s="19" t="str">
        <f>INDEX(Table3[Transaction Medium],MATCH(Table1[[#This Row],[Account Number]],Table3[Account Number],0))</f>
        <v>ATM</v>
      </c>
    </row>
    <row r="929" spans="1:16" x14ac:dyDescent="0.25">
      <c r="A929" s="1" t="s">
        <v>2091</v>
      </c>
      <c r="B929" s="2">
        <v>531630993</v>
      </c>
      <c r="C929" s="2" t="s">
        <v>82</v>
      </c>
      <c r="D929" s="4">
        <v>16947</v>
      </c>
      <c r="E929" s="1" t="s">
        <v>1094</v>
      </c>
      <c r="F929" s="1" t="s">
        <v>483</v>
      </c>
      <c r="G929" s="1" t="s">
        <v>1964</v>
      </c>
      <c r="H929" s="1" t="s">
        <v>2092</v>
      </c>
      <c r="I929" s="1">
        <v>414009.45848192001</v>
      </c>
      <c r="J929" s="1" t="s">
        <v>2093</v>
      </c>
      <c r="L929" s="1" t="str">
        <f>VLOOKUP(Table1[[#This Row],[Customer_id]],Table4[],7,FALSE)</f>
        <v>150499,7775</v>
      </c>
      <c r="M929" s="1" t="e">
        <f>VLOOKUP(Table1[[#This Row],[Customer_id]],Table2[],4,FALSE)</f>
        <v>#N/A</v>
      </c>
      <c r="N929" s="1" t="str">
        <f>INDEX(Table3[Transaction type],MATCH(Table1[[#This Row],[Account Number]],Table3[Account Number],0))</f>
        <v>Cash Withdrawal</v>
      </c>
      <c r="O929" s="20">
        <f>INDEX(Table3[Date_of_transaction],MATCH(Table1[[#This Row],[Account Number]],Table3[Account Number],0))</f>
        <v>44270</v>
      </c>
      <c r="P929" s="19" t="str">
        <f>INDEX(Table3[Transaction Medium],MATCH(Table1[[#This Row],[Account Number]],Table3[Account Number],0))</f>
        <v>ATM</v>
      </c>
    </row>
    <row r="930" spans="1:16" x14ac:dyDescent="0.25">
      <c r="A930" s="1" t="s">
        <v>653</v>
      </c>
      <c r="B930" s="2">
        <v>784495795</v>
      </c>
      <c r="C930" s="2" t="s">
        <v>389</v>
      </c>
      <c r="D930" s="4">
        <v>29365.5</v>
      </c>
      <c r="E930" s="1" t="s">
        <v>12</v>
      </c>
      <c r="F930" s="1" t="s">
        <v>654</v>
      </c>
      <c r="G930" s="1" t="s">
        <v>14</v>
      </c>
      <c r="H930" s="1" t="s">
        <v>655</v>
      </c>
      <c r="I930" s="1">
        <v>76867.332695999998</v>
      </c>
      <c r="J930" s="1" t="s">
        <v>656</v>
      </c>
      <c r="L930" s="1" t="str">
        <f>VLOOKUP(Table1[[#This Row],[Customer_id]],Table4[],7,FALSE)</f>
        <v>59980,6656</v>
      </c>
      <c r="M930" s="1" t="e">
        <f>VLOOKUP(Table1[[#This Row],[Customer_id]],Table2[],4,FALSE)</f>
        <v>#N/A</v>
      </c>
      <c r="N930" s="1" t="str">
        <f>INDEX(Table3[Transaction type],MATCH(Table1[[#This Row],[Account Number]],Table3[Account Number],0))</f>
        <v>Cash Withdrawal</v>
      </c>
      <c r="O930" s="20">
        <f>INDEX(Table3[Date_of_transaction],MATCH(Table1[[#This Row],[Account Number]],Table3[Account Number],0))</f>
        <v>44220</v>
      </c>
      <c r="P930" s="19" t="str">
        <f>INDEX(Table3[Transaction Medium],MATCH(Table1[[#This Row],[Account Number]],Table3[Account Number],0))</f>
        <v>Bank</v>
      </c>
    </row>
    <row r="931" spans="1:16" x14ac:dyDescent="0.25">
      <c r="A931" s="1" t="s">
        <v>8092</v>
      </c>
      <c r="B931" s="2">
        <v>171010784</v>
      </c>
      <c r="C931" s="2" t="s">
        <v>273</v>
      </c>
      <c r="D931" s="4">
        <v>20964.75</v>
      </c>
      <c r="E931" s="1" t="s">
        <v>12</v>
      </c>
      <c r="F931" s="1" t="s">
        <v>331</v>
      </c>
      <c r="G931" s="1" t="s">
        <v>3583</v>
      </c>
      <c r="H931" s="1" t="s">
        <v>8093</v>
      </c>
      <c r="I931" s="1">
        <v>83147.953095999997</v>
      </c>
      <c r="J931" s="1" t="s">
        <v>8094</v>
      </c>
      <c r="L931" s="1" t="str">
        <f>VLOOKUP(Table1[[#This Row],[Customer_id]],Table4[],7,FALSE)</f>
        <v>225936,1728</v>
      </c>
      <c r="M931" s="1" t="e">
        <f>VLOOKUP(Table1[[#This Row],[Customer_id]],Table2[],4,FALSE)</f>
        <v>#N/A</v>
      </c>
      <c r="N931" s="1" t="str">
        <f>INDEX(Table3[Transaction type],MATCH(Table1[[#This Row],[Account Number]],Table3[Account Number],0))</f>
        <v>Cash Withdrawal</v>
      </c>
      <c r="O931" s="20">
        <f>INDEX(Table3[Date_of_transaction],MATCH(Table1[[#This Row],[Account Number]],Table3[Account Number],0))</f>
        <v>44663</v>
      </c>
      <c r="P931" s="19" t="str">
        <f>INDEX(Table3[Transaction Medium],MATCH(Table1[[#This Row],[Account Number]],Table3[Account Number],0))</f>
        <v>ATM</v>
      </c>
    </row>
    <row r="932" spans="1:16" x14ac:dyDescent="0.25">
      <c r="A932" s="1" t="s">
        <v>921</v>
      </c>
      <c r="B932" s="2">
        <v>408750461</v>
      </c>
      <c r="C932" s="2" t="s">
        <v>240</v>
      </c>
      <c r="D932" s="4">
        <v>22060.5</v>
      </c>
      <c r="E932" s="1" t="s">
        <v>12</v>
      </c>
      <c r="F932" s="1" t="s">
        <v>163</v>
      </c>
      <c r="G932" s="1" t="s">
        <v>14</v>
      </c>
      <c r="H932" s="1" t="s">
        <v>922</v>
      </c>
      <c r="I932" s="1">
        <v>380882.48524800001</v>
      </c>
      <c r="J932" s="1" t="s">
        <v>923</v>
      </c>
      <c r="L932" s="1" t="str">
        <f>VLOOKUP(Table1[[#This Row],[Customer_id]],Table4[],7,FALSE)</f>
        <v>341330,1276</v>
      </c>
      <c r="M932" s="1" t="e">
        <f>VLOOKUP(Table1[[#This Row],[Customer_id]],Table2[],4,FALSE)</f>
        <v>#N/A</v>
      </c>
      <c r="N932" s="1" t="str">
        <f>INDEX(Table3[Transaction type],MATCH(Table1[[#This Row],[Account Number]],Table3[Account Number],0))</f>
        <v>Money Transfer</v>
      </c>
      <c r="O932" s="20">
        <f>INDEX(Table3[Date_of_transaction],MATCH(Table1[[#This Row],[Account Number]],Table3[Account Number],0))</f>
        <v>44460</v>
      </c>
      <c r="P932" s="19" t="str">
        <f>INDEX(Table3[Transaction Medium],MATCH(Table1[[#This Row],[Account Number]],Table3[Account Number],0))</f>
        <v>Mobile</v>
      </c>
    </row>
    <row r="933" spans="1:16" x14ac:dyDescent="0.25">
      <c r="A933" s="1" t="s">
        <v>1827</v>
      </c>
      <c r="B933" s="2">
        <v>275493319</v>
      </c>
      <c r="C933" s="2" t="s">
        <v>217</v>
      </c>
      <c r="D933" s="4">
        <v>38496.75</v>
      </c>
      <c r="E933" s="1" t="s">
        <v>1094</v>
      </c>
      <c r="F933" s="1" t="s">
        <v>344</v>
      </c>
      <c r="G933" s="1" t="s">
        <v>14</v>
      </c>
      <c r="H933" s="1" t="s">
        <v>1828</v>
      </c>
      <c r="I933" s="1">
        <v>635764.73769900005</v>
      </c>
      <c r="J933" s="1" t="s">
        <v>1829</v>
      </c>
      <c r="L933" s="1" t="str">
        <f>VLOOKUP(Table1[[#This Row],[Customer_id]],Table4[],7,FALSE)</f>
        <v>402930,8258</v>
      </c>
      <c r="M933" s="1" t="e">
        <f>VLOOKUP(Table1[[#This Row],[Customer_id]],Table2[],4,FALSE)</f>
        <v>#N/A</v>
      </c>
      <c r="N933" s="1" t="str">
        <f>INDEX(Table3[Transaction type],MATCH(Table1[[#This Row],[Account Number]],Table3[Account Number],0))</f>
        <v>Online Payment</v>
      </c>
      <c r="O933" s="20">
        <f>INDEX(Table3[Date_of_transaction],MATCH(Table1[[#This Row],[Account Number]],Table3[Account Number],0))</f>
        <v>44448</v>
      </c>
      <c r="P933" s="19" t="str">
        <f>INDEX(Table3[Transaction Medium],MATCH(Table1[[#This Row],[Account Number]],Table3[Account Number],0))</f>
        <v>Mobile</v>
      </c>
    </row>
    <row r="934" spans="1:16" x14ac:dyDescent="0.25">
      <c r="A934" s="1" t="s">
        <v>1632</v>
      </c>
      <c r="B934" s="2">
        <v>597098963</v>
      </c>
      <c r="C934" s="2" t="s">
        <v>1201</v>
      </c>
      <c r="D934" s="4">
        <v>30461.25</v>
      </c>
      <c r="E934" s="1" t="s">
        <v>1094</v>
      </c>
      <c r="F934" s="1" t="s">
        <v>29</v>
      </c>
      <c r="G934" s="1" t="s">
        <v>14</v>
      </c>
      <c r="H934" s="1" t="s">
        <v>1633</v>
      </c>
      <c r="I934" s="1">
        <v>8293.4882131199993</v>
      </c>
      <c r="J934" s="1" t="s">
        <v>1634</v>
      </c>
      <c r="L934" s="1" t="str">
        <f>VLOOKUP(Table1[[#This Row],[Customer_id]],Table4[],7,FALSE)</f>
        <v>53516,5593</v>
      </c>
      <c r="M934" s="1" t="e">
        <f>VLOOKUP(Table1[[#This Row],[Customer_id]],Table2[],4,FALSE)</f>
        <v>#N/A</v>
      </c>
      <c r="N934" s="1" t="str">
        <f>INDEX(Table3[Transaction type],MATCH(Table1[[#This Row],[Account Number]],Table3[Account Number],0))</f>
        <v>Money Deposit</v>
      </c>
      <c r="O934" s="20">
        <f>INDEX(Table3[Date_of_transaction],MATCH(Table1[[#This Row],[Account Number]],Table3[Account Number],0))</f>
        <v>44320</v>
      </c>
      <c r="P934" s="19" t="str">
        <f>INDEX(Table3[Transaction Medium],MATCH(Table1[[#This Row],[Account Number]],Table3[Account Number],0))</f>
        <v>Bank</v>
      </c>
    </row>
    <row r="935" spans="1:16" x14ac:dyDescent="0.25">
      <c r="A935" s="1" t="s">
        <v>6231</v>
      </c>
      <c r="B935" s="2">
        <v>276008559</v>
      </c>
      <c r="C935" s="2" t="s">
        <v>518</v>
      </c>
      <c r="D935" s="4">
        <v>35574.75</v>
      </c>
      <c r="E935" s="1" t="s">
        <v>12</v>
      </c>
      <c r="F935" s="1" t="s">
        <v>130</v>
      </c>
      <c r="G935" s="1" t="s">
        <v>4054</v>
      </c>
      <c r="H935" s="1" t="s">
        <v>6232</v>
      </c>
      <c r="I935" s="1">
        <v>534799.37301552005</v>
      </c>
      <c r="J935" s="1" t="s">
        <v>6233</v>
      </c>
      <c r="L935" s="1" t="str">
        <f>VLOOKUP(Table1[[#This Row],[Customer_id]],Table4[],7,FALSE)</f>
        <v>172704,565</v>
      </c>
      <c r="M935" s="1" t="e">
        <f>VLOOKUP(Table1[[#This Row],[Customer_id]],Table2[],4,FALSE)</f>
        <v>#N/A</v>
      </c>
      <c r="N935" s="1" t="str">
        <f>INDEX(Table3[Transaction type],MATCH(Table1[[#This Row],[Account Number]],Table3[Account Number],0))</f>
        <v>Money Deposit</v>
      </c>
      <c r="O935" s="20">
        <f>INDEX(Table3[Date_of_transaction],MATCH(Table1[[#This Row],[Account Number]],Table3[Account Number],0))</f>
        <v>44638</v>
      </c>
      <c r="P935" s="19" t="str">
        <f>INDEX(Table3[Transaction Medium],MATCH(Table1[[#This Row],[Account Number]],Table3[Account Number],0))</f>
        <v>Bank</v>
      </c>
    </row>
    <row r="936" spans="1:16" x14ac:dyDescent="0.25">
      <c r="A936" s="1" t="s">
        <v>308</v>
      </c>
      <c r="B936" s="2">
        <v>987975738</v>
      </c>
      <c r="C936" s="2" t="s">
        <v>309</v>
      </c>
      <c r="D936" s="4">
        <v>27904.5</v>
      </c>
      <c r="E936" s="1" t="s">
        <v>12</v>
      </c>
      <c r="F936" s="1" t="s">
        <v>310</v>
      </c>
      <c r="G936" s="1" t="s">
        <v>14</v>
      </c>
      <c r="H936" s="1" t="s">
        <v>311</v>
      </c>
      <c r="I936" s="1">
        <v>198384.31837224</v>
      </c>
      <c r="J936" s="1" t="s">
        <v>312</v>
      </c>
      <c r="L936" s="1" t="str">
        <f>VLOOKUP(Table1[[#This Row],[Customer_id]],Table4[],7,FALSE)</f>
        <v>405658,1984</v>
      </c>
      <c r="M936" s="1" t="e">
        <f>VLOOKUP(Table1[[#This Row],[Customer_id]],Table2[],4,FALSE)</f>
        <v>#N/A</v>
      </c>
      <c r="N936" s="1" t="str">
        <f>INDEX(Table3[Transaction type],MATCH(Table1[[#This Row],[Account Number]],Table3[Account Number],0))</f>
        <v>Money Deposit</v>
      </c>
      <c r="O936" s="20">
        <f>INDEX(Table3[Date_of_transaction],MATCH(Table1[[#This Row],[Account Number]],Table3[Account Number],0))</f>
        <v>44463</v>
      </c>
      <c r="P936" s="19" t="str">
        <f>INDEX(Table3[Transaction Medium],MATCH(Table1[[#This Row],[Account Number]],Table3[Account Number],0))</f>
        <v>Bank</v>
      </c>
    </row>
    <row r="937" spans="1:16" x14ac:dyDescent="0.25">
      <c r="A937" s="1" t="s">
        <v>1821</v>
      </c>
      <c r="B937" s="2">
        <v>882365290</v>
      </c>
      <c r="C937" s="2" t="s">
        <v>698</v>
      </c>
      <c r="D937" s="4">
        <v>18408</v>
      </c>
      <c r="E937" s="1" t="s">
        <v>1094</v>
      </c>
      <c r="F937" s="1" t="s">
        <v>327</v>
      </c>
      <c r="G937" s="1" t="s">
        <v>14</v>
      </c>
      <c r="H937" s="1" t="s">
        <v>1822</v>
      </c>
      <c r="I937" s="1">
        <v>87370.807751679997</v>
      </c>
      <c r="J937" s="1" t="s">
        <v>1823</v>
      </c>
      <c r="L937" s="1" t="str">
        <f>VLOOKUP(Table1[[#This Row],[Customer_id]],Table4[],7,FALSE)</f>
        <v>83976,6816</v>
      </c>
      <c r="M937" s="1" t="e">
        <f>VLOOKUP(Table1[[#This Row],[Customer_id]],Table2[],4,FALSE)</f>
        <v>#N/A</v>
      </c>
      <c r="N937" s="1" t="str">
        <f>INDEX(Table3[Transaction type],MATCH(Table1[[#This Row],[Account Number]],Table3[Account Number],0))</f>
        <v>Online Payment</v>
      </c>
      <c r="O937" s="20">
        <f>INDEX(Table3[Date_of_transaction],MATCH(Table1[[#This Row],[Account Number]],Table3[Account Number],0))</f>
        <v>44364</v>
      </c>
      <c r="P937" s="19" t="str">
        <f>INDEX(Table3[Transaction Medium],MATCH(Table1[[#This Row],[Account Number]],Table3[Account Number],0))</f>
        <v>Mobile</v>
      </c>
    </row>
    <row r="938" spans="1:16" x14ac:dyDescent="0.25">
      <c r="A938" s="1" t="s">
        <v>7528</v>
      </c>
      <c r="B938" s="2">
        <v>516336426</v>
      </c>
      <c r="C938" s="2" t="s">
        <v>180</v>
      </c>
      <c r="D938" s="4">
        <v>35940</v>
      </c>
      <c r="E938" s="1" t="s">
        <v>12</v>
      </c>
      <c r="F938" s="1" t="s">
        <v>2112</v>
      </c>
      <c r="G938" s="1" t="s">
        <v>4220</v>
      </c>
      <c r="H938" s="1" t="s">
        <v>7529</v>
      </c>
      <c r="I938" s="1">
        <v>68713.326128159999</v>
      </c>
      <c r="J938" s="1" t="s">
        <v>7530</v>
      </c>
      <c r="L938" s="1" t="str">
        <f>VLOOKUP(Table1[[#This Row],[Customer_id]],Table4[],7,FALSE)</f>
        <v>100215,75</v>
      </c>
      <c r="M938" s="1" t="e">
        <f>VLOOKUP(Table1[[#This Row],[Customer_id]],Table2[],4,FALSE)</f>
        <v>#N/A</v>
      </c>
      <c r="N938" s="1" t="str">
        <f>INDEX(Table3[Transaction type],MATCH(Table1[[#This Row],[Account Number]],Table3[Account Number],0))</f>
        <v>Money Deposit</v>
      </c>
      <c r="O938" s="20">
        <f>INDEX(Table3[Date_of_transaction],MATCH(Table1[[#This Row],[Account Number]],Table3[Account Number],0))</f>
        <v>44420</v>
      </c>
      <c r="P938" s="19" t="str">
        <f>INDEX(Table3[Transaction Medium],MATCH(Table1[[#This Row],[Account Number]],Table3[Account Number],0))</f>
        <v>Bank</v>
      </c>
    </row>
    <row r="939" spans="1:16" x14ac:dyDescent="0.25">
      <c r="A939" s="1" t="s">
        <v>3267</v>
      </c>
      <c r="B939" s="2">
        <v>227862330</v>
      </c>
      <c r="C939" s="2" t="s">
        <v>38</v>
      </c>
      <c r="D939" s="4">
        <v>21330</v>
      </c>
      <c r="E939" s="1" t="s">
        <v>1094</v>
      </c>
      <c r="F939" s="1" t="s">
        <v>1400</v>
      </c>
      <c r="G939" s="1" t="s">
        <v>3058</v>
      </c>
      <c r="H939" s="1" t="s">
        <v>3268</v>
      </c>
      <c r="I939" s="1">
        <v>266637.82824971998</v>
      </c>
      <c r="J939" s="1" t="s">
        <v>3269</v>
      </c>
      <c r="L939" s="1" t="str">
        <f>VLOOKUP(Table1[[#This Row],[Customer_id]],Table4[],7,FALSE)</f>
        <v>101645,3516</v>
      </c>
      <c r="M939" s="1" t="e">
        <f>VLOOKUP(Table1[[#This Row],[Customer_id]],Table2[],4,FALSE)</f>
        <v>#N/A</v>
      </c>
      <c r="N939" s="1" t="str">
        <f>INDEX(Table3[Transaction type],MATCH(Table1[[#This Row],[Account Number]],Table3[Account Number],0))</f>
        <v>Cash Withdrawal</v>
      </c>
      <c r="O939" s="20">
        <f>INDEX(Table3[Date_of_transaction],MATCH(Table1[[#This Row],[Account Number]],Table3[Account Number],0))</f>
        <v>44233</v>
      </c>
      <c r="P939" s="19" t="str">
        <f>INDEX(Table3[Transaction Medium],MATCH(Table1[[#This Row],[Account Number]],Table3[Account Number],0))</f>
        <v>POS</v>
      </c>
    </row>
    <row r="940" spans="1:16" x14ac:dyDescent="0.25">
      <c r="A940" s="1" t="s">
        <v>3267</v>
      </c>
      <c r="B940" s="2">
        <v>660338169</v>
      </c>
      <c r="C940" s="2" t="s">
        <v>119</v>
      </c>
      <c r="D940" s="4">
        <v>24982.5</v>
      </c>
      <c r="E940" s="1" t="s">
        <v>1094</v>
      </c>
      <c r="F940" s="1" t="s">
        <v>147</v>
      </c>
      <c r="G940" s="1" t="s">
        <v>4099</v>
      </c>
      <c r="H940" s="1" t="s">
        <v>5409</v>
      </c>
      <c r="I940" s="1">
        <v>220217.22213750001</v>
      </c>
      <c r="J940" s="1" t="s">
        <v>5410</v>
      </c>
      <c r="L940" s="1" t="str">
        <f>VLOOKUP(Table1[[#This Row],[Customer_id]],Table4[],7,FALSE)</f>
        <v>101645,3516</v>
      </c>
      <c r="M940" s="1" t="e">
        <f>VLOOKUP(Table1[[#This Row],[Customer_id]],Table2[],4,FALSE)</f>
        <v>#N/A</v>
      </c>
      <c r="N940" s="1" t="str">
        <f>INDEX(Table3[Transaction type],MATCH(Table1[[#This Row],[Account Number]],Table3[Account Number],0))</f>
        <v>Money Transfer</v>
      </c>
      <c r="O940" s="20">
        <f>INDEX(Table3[Date_of_transaction],MATCH(Table1[[#This Row],[Account Number]],Table3[Account Number],0))</f>
        <v>44564</v>
      </c>
      <c r="P940" s="19" t="str">
        <f>INDEX(Table3[Transaction Medium],MATCH(Table1[[#This Row],[Account Number]],Table3[Account Number],0))</f>
        <v>Bank</v>
      </c>
    </row>
    <row r="941" spans="1:16" x14ac:dyDescent="0.25">
      <c r="A941" s="1" t="s">
        <v>678</v>
      </c>
      <c r="B941" s="2">
        <v>436724092</v>
      </c>
      <c r="C941" s="2" t="s">
        <v>217</v>
      </c>
      <c r="D941" s="4">
        <v>38496.75</v>
      </c>
      <c r="E941" s="1" t="s">
        <v>12</v>
      </c>
      <c r="F941" s="1" t="s">
        <v>349</v>
      </c>
      <c r="G941" s="1" t="s">
        <v>14</v>
      </c>
      <c r="H941" s="1" t="s">
        <v>679</v>
      </c>
      <c r="I941" s="1">
        <v>121478.52315456</v>
      </c>
      <c r="J941" s="1" t="s">
        <v>680</v>
      </c>
      <c r="L941" s="1" t="str">
        <f>VLOOKUP(Table1[[#This Row],[Customer_id]],Table4[],7,FALSE)</f>
        <v>212764,9545</v>
      </c>
      <c r="M941" s="1" t="e">
        <f>VLOOKUP(Table1[[#This Row],[Customer_id]],Table2[],4,FALSE)</f>
        <v>#N/A</v>
      </c>
      <c r="N941" s="1" t="str">
        <f>INDEX(Table3[Transaction type],MATCH(Table1[[#This Row],[Account Number]],Table3[Account Number],0))</f>
        <v>Money Deposit</v>
      </c>
      <c r="O941" s="20">
        <f>INDEX(Table3[Date_of_transaction],MATCH(Table1[[#This Row],[Account Number]],Table3[Account Number],0))</f>
        <v>44473</v>
      </c>
      <c r="P941" s="19" t="str">
        <f>INDEX(Table3[Transaction Medium],MATCH(Table1[[#This Row],[Account Number]],Table3[Account Number],0))</f>
        <v>Bank</v>
      </c>
    </row>
    <row r="942" spans="1:16" x14ac:dyDescent="0.25">
      <c r="A942" s="1" t="s">
        <v>7854</v>
      </c>
      <c r="B942" s="2">
        <v>192167762</v>
      </c>
      <c r="C942" s="2" t="s">
        <v>452</v>
      </c>
      <c r="D942" s="4">
        <v>26078.25</v>
      </c>
      <c r="E942" s="1" t="s">
        <v>12</v>
      </c>
      <c r="F942" s="1" t="s">
        <v>418</v>
      </c>
      <c r="G942" s="1" t="s">
        <v>3058</v>
      </c>
      <c r="H942" s="1" t="s">
        <v>7855</v>
      </c>
      <c r="I942" s="1">
        <v>165406.99557888001</v>
      </c>
      <c r="J942" s="1" t="s">
        <v>7856</v>
      </c>
      <c r="L942" s="1" t="str">
        <f>VLOOKUP(Table1[[#This Row],[Customer_id]],Table4[],7,FALSE)</f>
        <v>282275,52</v>
      </c>
      <c r="M942" s="1" t="e">
        <f>VLOOKUP(Table1[[#This Row],[Customer_id]],Table2[],4,FALSE)</f>
        <v>#N/A</v>
      </c>
      <c r="N942" s="1" t="str">
        <f>INDEX(Table3[Transaction type],MATCH(Table1[[#This Row],[Account Number]],Table3[Account Number],0))</f>
        <v>Cash Withdrawal</v>
      </c>
      <c r="O942" s="20">
        <f>INDEX(Table3[Date_of_transaction],MATCH(Table1[[#This Row],[Account Number]],Table3[Account Number],0))</f>
        <v>44562</v>
      </c>
      <c r="P942" s="19" t="str">
        <f>INDEX(Table3[Transaction Medium],MATCH(Table1[[#This Row],[Account Number]],Table3[Account Number],0))</f>
        <v>ATM</v>
      </c>
    </row>
    <row r="943" spans="1:16" x14ac:dyDescent="0.25">
      <c r="A943" s="1" t="s">
        <v>4524</v>
      </c>
      <c r="B943" s="2">
        <v>825804685</v>
      </c>
      <c r="C943" s="2" t="s">
        <v>221</v>
      </c>
      <c r="D943" s="4">
        <v>33748.5</v>
      </c>
      <c r="E943" s="1" t="s">
        <v>1094</v>
      </c>
      <c r="F943" s="1" t="s">
        <v>885</v>
      </c>
      <c r="G943" s="1" t="s">
        <v>4099</v>
      </c>
      <c r="H943" s="1" t="s">
        <v>4525</v>
      </c>
      <c r="I943" s="1">
        <v>37977.688555519999</v>
      </c>
      <c r="J943" s="1" t="s">
        <v>4526</v>
      </c>
      <c r="L943" s="1" t="str">
        <f>VLOOKUP(Table1[[#This Row],[Customer_id]],Table4[],7,FALSE)</f>
        <v>308349,8187</v>
      </c>
      <c r="M943" s="1" t="e">
        <f>VLOOKUP(Table1[[#This Row],[Customer_id]],Table2[],4,FALSE)</f>
        <v>#N/A</v>
      </c>
      <c r="N943" s="1" t="str">
        <f>INDEX(Table3[Transaction type],MATCH(Table1[[#This Row],[Account Number]],Table3[Account Number],0))</f>
        <v>Online Payment</v>
      </c>
      <c r="O943" s="20">
        <f>INDEX(Table3[Date_of_transaction],MATCH(Table1[[#This Row],[Account Number]],Table3[Account Number],0))</f>
        <v>44371</v>
      </c>
      <c r="P943" s="19" t="str">
        <f>INDEX(Table3[Transaction Medium],MATCH(Table1[[#This Row],[Account Number]],Table3[Account Number],0))</f>
        <v>Mobile</v>
      </c>
    </row>
    <row r="944" spans="1:16" x14ac:dyDescent="0.25">
      <c r="A944" s="1" t="s">
        <v>3270</v>
      </c>
      <c r="B944" s="2">
        <v>948292434</v>
      </c>
      <c r="C944" s="2" t="s">
        <v>309</v>
      </c>
      <c r="D944" s="4">
        <v>27904.5</v>
      </c>
      <c r="E944" s="1" t="s">
        <v>1094</v>
      </c>
      <c r="F944" s="1" t="s">
        <v>1076</v>
      </c>
      <c r="G944" s="1" t="s">
        <v>3058</v>
      </c>
      <c r="H944" s="1" t="s">
        <v>3271</v>
      </c>
      <c r="I944" s="1">
        <v>102052.4740956</v>
      </c>
      <c r="J944" s="1" t="s">
        <v>3272</v>
      </c>
      <c r="L944" s="1" t="str">
        <f>VLOOKUP(Table1[[#This Row],[Customer_id]],Table4[],7,FALSE)</f>
        <v>260826,748</v>
      </c>
      <c r="M944" s="1" t="e">
        <f>VLOOKUP(Table1[[#This Row],[Customer_id]],Table2[],4,FALSE)</f>
        <v>#N/A</v>
      </c>
      <c r="N944" s="1" t="str">
        <f>INDEX(Table3[Transaction type],MATCH(Table1[[#This Row],[Account Number]],Table3[Account Number],0))</f>
        <v>Cash Withdrawal</v>
      </c>
      <c r="O944" s="20">
        <f>INDEX(Table3[Date_of_transaction],MATCH(Table1[[#This Row],[Account Number]],Table3[Account Number],0))</f>
        <v>44611</v>
      </c>
      <c r="P944" s="19" t="str">
        <f>INDEX(Table3[Transaction Medium],MATCH(Table1[[#This Row],[Account Number]],Table3[Account Number],0))</f>
        <v>ATM</v>
      </c>
    </row>
    <row r="945" spans="1:16" x14ac:dyDescent="0.25">
      <c r="A945" s="1" t="s">
        <v>474</v>
      </c>
      <c r="B945" s="2">
        <v>428368106</v>
      </c>
      <c r="C945" s="2" t="s">
        <v>452</v>
      </c>
      <c r="D945" s="4">
        <v>26078.25</v>
      </c>
      <c r="E945" s="1" t="s">
        <v>12</v>
      </c>
      <c r="F945" s="1" t="s">
        <v>475</v>
      </c>
      <c r="G945" s="1" t="s">
        <v>14</v>
      </c>
      <c r="H945" s="1" t="s">
        <v>476</v>
      </c>
      <c r="I945" s="1">
        <v>263725.35091199999</v>
      </c>
      <c r="J945" s="1" t="s">
        <v>477</v>
      </c>
      <c r="L945" s="1" t="str">
        <f>VLOOKUP(Table1[[#This Row],[Customer_id]],Table4[],7,FALSE)</f>
        <v>246615,84</v>
      </c>
      <c r="M945" s="1" t="str">
        <f>VLOOKUP(Table1[[#This Row],[Customer_id]],Table2[],4,FALSE)</f>
        <v>N622181,88</v>
      </c>
      <c r="N945" s="1" t="str">
        <f>INDEX(Table3[Transaction type],MATCH(Table1[[#This Row],[Account Number]],Table3[Account Number],0))</f>
        <v>Loan Payment</v>
      </c>
      <c r="O945" s="20">
        <f>INDEX(Table3[Date_of_transaction],MATCH(Table1[[#This Row],[Account Number]],Table3[Account Number],0))</f>
        <v>44626</v>
      </c>
      <c r="P945" s="19" t="str">
        <f>INDEX(Table3[Transaction Medium],MATCH(Table1[[#This Row],[Account Number]],Table3[Account Number],0))</f>
        <v>AFT</v>
      </c>
    </row>
    <row r="946" spans="1:16" x14ac:dyDescent="0.25">
      <c r="A946" s="1" t="s">
        <v>4014</v>
      </c>
      <c r="B946" s="2">
        <v>82435985</v>
      </c>
      <c r="C946" s="2" t="s">
        <v>18</v>
      </c>
      <c r="D946" s="4">
        <v>33018</v>
      </c>
      <c r="E946" s="1" t="s">
        <v>1094</v>
      </c>
      <c r="F946" s="1" t="s">
        <v>699</v>
      </c>
      <c r="G946" s="1" t="s">
        <v>3820</v>
      </c>
      <c r="H946" s="1" t="s">
        <v>4015</v>
      </c>
      <c r="I946" s="1">
        <v>206329.91250480001</v>
      </c>
      <c r="J946" s="1" t="s">
        <v>4016</v>
      </c>
      <c r="L946" s="1" t="str">
        <f>VLOOKUP(Table1[[#This Row],[Customer_id]],Table4[],7,FALSE)</f>
        <v>56826,5324</v>
      </c>
      <c r="M946" s="1" t="e">
        <f>VLOOKUP(Table1[[#This Row],[Customer_id]],Table2[],4,FALSE)</f>
        <v>#N/A</v>
      </c>
      <c r="N946" s="1" t="str">
        <f>INDEX(Table3[Transaction type],MATCH(Table1[[#This Row],[Account Number]],Table3[Account Number],0))</f>
        <v>Money Deposit</v>
      </c>
      <c r="O946" s="20">
        <f>INDEX(Table3[Date_of_transaction],MATCH(Table1[[#This Row],[Account Number]],Table3[Account Number],0))</f>
        <v>44586</v>
      </c>
      <c r="P946" s="19" t="str">
        <f>INDEX(Table3[Transaction Medium],MATCH(Table1[[#This Row],[Account Number]],Table3[Account Number],0))</f>
        <v>Bank</v>
      </c>
    </row>
    <row r="947" spans="1:16" x14ac:dyDescent="0.25">
      <c r="A947" s="1" t="s">
        <v>6948</v>
      </c>
      <c r="B947" s="2">
        <v>3708695</v>
      </c>
      <c r="C947" s="2" t="s">
        <v>335</v>
      </c>
      <c r="D947" s="4">
        <v>19869</v>
      </c>
      <c r="E947" s="1" t="s">
        <v>12</v>
      </c>
      <c r="F947" s="1" t="s">
        <v>893</v>
      </c>
      <c r="G947" s="1" t="s">
        <v>4062</v>
      </c>
      <c r="H947" s="1" t="s">
        <v>6949</v>
      </c>
      <c r="I947" s="1">
        <v>251867.45159424</v>
      </c>
      <c r="J947" s="1" t="s">
        <v>6950</v>
      </c>
      <c r="L947" s="1" t="str">
        <f>VLOOKUP(Table1[[#This Row],[Customer_id]],Table4[],7,FALSE)</f>
        <v>220825,605</v>
      </c>
      <c r="M947" s="1" t="e">
        <f>VLOOKUP(Table1[[#This Row],[Customer_id]],Table2[],4,FALSE)</f>
        <v>#N/A</v>
      </c>
      <c r="N947" s="1" t="str">
        <f>INDEX(Table3[Transaction type],MATCH(Table1[[#This Row],[Account Number]],Table3[Account Number],0))</f>
        <v>Money Deposit</v>
      </c>
      <c r="O947" s="20">
        <f>INDEX(Table3[Date_of_transaction],MATCH(Table1[[#This Row],[Account Number]],Table3[Account Number],0))</f>
        <v>44616</v>
      </c>
      <c r="P947" s="19" t="str">
        <f>INDEX(Table3[Transaction Medium],MATCH(Table1[[#This Row],[Account Number]],Table3[Account Number],0))</f>
        <v>Bank</v>
      </c>
    </row>
    <row r="948" spans="1:16" x14ac:dyDescent="0.25">
      <c r="A948" s="1" t="s">
        <v>6195</v>
      </c>
      <c r="B948" s="2">
        <v>961831981</v>
      </c>
      <c r="C948" s="2" t="s">
        <v>52</v>
      </c>
      <c r="D948" s="4">
        <v>20234.25</v>
      </c>
      <c r="E948" s="1" t="s">
        <v>12</v>
      </c>
      <c r="F948" s="1" t="s">
        <v>1927</v>
      </c>
      <c r="G948" s="1" t="s">
        <v>4119</v>
      </c>
      <c r="H948" s="1" t="s">
        <v>6196</v>
      </c>
      <c r="I948" s="1">
        <v>433715.56160790002</v>
      </c>
      <c r="J948" s="1" t="s">
        <v>6197</v>
      </c>
      <c r="L948" s="1" t="str">
        <f>VLOOKUP(Table1[[#This Row],[Customer_id]],Table4[],7,FALSE)</f>
        <v>61636,2075</v>
      </c>
      <c r="M948" s="1" t="str">
        <f>VLOOKUP(Table1[[#This Row],[Customer_id]],Table2[],4,FALSE)</f>
        <v>N287448,7</v>
      </c>
      <c r="N948" s="1" t="str">
        <f>INDEX(Table3[Transaction type],MATCH(Table1[[#This Row],[Account Number]],Table3[Account Number],0))</f>
        <v>Loan Payment</v>
      </c>
      <c r="O948" s="20">
        <f>INDEX(Table3[Date_of_transaction],MATCH(Table1[[#This Row],[Account Number]],Table3[Account Number],0))</f>
        <v>44530</v>
      </c>
      <c r="P948" s="19" t="str">
        <f>INDEX(Table3[Transaction Medium],MATCH(Table1[[#This Row],[Account Number]],Table3[Account Number],0))</f>
        <v>ACH</v>
      </c>
    </row>
    <row r="949" spans="1:16" x14ac:dyDescent="0.25">
      <c r="A949" s="1" t="s">
        <v>4199</v>
      </c>
      <c r="B949" s="2">
        <v>217780212</v>
      </c>
      <c r="C949" s="2" t="s">
        <v>389</v>
      </c>
      <c r="D949" s="4">
        <v>29365.5</v>
      </c>
      <c r="E949" s="1" t="s">
        <v>1094</v>
      </c>
      <c r="F949" s="1" t="s">
        <v>1016</v>
      </c>
      <c r="G949" s="1" t="s">
        <v>4099</v>
      </c>
      <c r="H949" s="1" t="s">
        <v>4200</v>
      </c>
      <c r="I949" s="1">
        <v>85481.319000000003</v>
      </c>
      <c r="J949" s="1" t="s">
        <v>4201</v>
      </c>
      <c r="L949" s="1" t="str">
        <f>VLOOKUP(Table1[[#This Row],[Customer_id]],Table4[],7,FALSE)</f>
        <v>155237,1711</v>
      </c>
      <c r="M949" s="1" t="e">
        <f>VLOOKUP(Table1[[#This Row],[Customer_id]],Table2[],4,FALSE)</f>
        <v>#N/A</v>
      </c>
      <c r="N949" s="1" t="str">
        <f>INDEX(Table3[Transaction type],MATCH(Table1[[#This Row],[Account Number]],Table3[Account Number],0))</f>
        <v>Money Transfer</v>
      </c>
      <c r="O949" s="20">
        <f>INDEX(Table3[Date_of_transaction],MATCH(Table1[[#This Row],[Account Number]],Table3[Account Number],0))</f>
        <v>44548</v>
      </c>
      <c r="P949" s="19" t="str">
        <f>INDEX(Table3[Transaction Medium],MATCH(Table1[[#This Row],[Account Number]],Table3[Account Number],0))</f>
        <v>Mobile</v>
      </c>
    </row>
    <row r="950" spans="1:16" x14ac:dyDescent="0.25">
      <c r="A950" s="1" t="s">
        <v>3351</v>
      </c>
      <c r="B950" s="2">
        <v>622588489</v>
      </c>
      <c r="C950" s="2" t="s">
        <v>226</v>
      </c>
      <c r="D950" s="4">
        <v>31557</v>
      </c>
      <c r="E950" s="1" t="s">
        <v>1094</v>
      </c>
      <c r="F950" s="1" t="s">
        <v>63</v>
      </c>
      <c r="G950" s="1" t="s">
        <v>3331</v>
      </c>
      <c r="H950" s="1" t="s">
        <v>3352</v>
      </c>
      <c r="I950" s="1">
        <v>103246.31616</v>
      </c>
      <c r="J950" s="1" t="s">
        <v>3353</v>
      </c>
      <c r="L950" s="1" t="str">
        <f>VLOOKUP(Table1[[#This Row],[Customer_id]],Table4[],7,FALSE)</f>
        <v>181136,1435</v>
      </c>
      <c r="M950" s="1" t="e">
        <f>VLOOKUP(Table1[[#This Row],[Customer_id]],Table2[],4,FALSE)</f>
        <v>#N/A</v>
      </c>
      <c r="N950" s="1" t="str">
        <f>INDEX(Table3[Transaction type],MATCH(Table1[[#This Row],[Account Number]],Table3[Account Number],0))</f>
        <v>Money Deposit</v>
      </c>
      <c r="O950" s="20">
        <f>INDEX(Table3[Date_of_transaction],MATCH(Table1[[#This Row],[Account Number]],Table3[Account Number],0))</f>
        <v>44396</v>
      </c>
      <c r="P950" s="19" t="str">
        <f>INDEX(Table3[Transaction Medium],MATCH(Table1[[#This Row],[Account Number]],Table3[Account Number],0))</f>
        <v>Bank</v>
      </c>
    </row>
    <row r="951" spans="1:16" x14ac:dyDescent="0.25">
      <c r="A951" s="1" t="s">
        <v>3764</v>
      </c>
      <c r="B951" s="2">
        <v>80721655</v>
      </c>
      <c r="C951" s="2" t="s">
        <v>217</v>
      </c>
      <c r="D951" s="4">
        <v>38496.75</v>
      </c>
      <c r="E951" s="1" t="s">
        <v>1094</v>
      </c>
      <c r="F951" s="1" t="s">
        <v>3765</v>
      </c>
      <c r="G951" s="1" t="s">
        <v>3583</v>
      </c>
      <c r="H951" s="1" t="s">
        <v>3766</v>
      </c>
      <c r="I951" s="1">
        <v>347012.22528000001</v>
      </c>
      <c r="J951" s="1" t="s">
        <v>3767</v>
      </c>
      <c r="L951" s="1" t="str">
        <f>VLOOKUP(Table1[[#This Row],[Customer_id]],Table4[],7,FALSE)</f>
        <v>272405,8944</v>
      </c>
      <c r="M951" s="1" t="e">
        <f>VLOOKUP(Table1[[#This Row],[Customer_id]],Table2[],4,FALSE)</f>
        <v>#N/A</v>
      </c>
      <c r="N951" s="1" t="str">
        <f>INDEX(Table3[Transaction type],MATCH(Table1[[#This Row],[Account Number]],Table3[Account Number],0))</f>
        <v>Cash Withdrawal</v>
      </c>
      <c r="O951" s="20">
        <f>INDEX(Table3[Date_of_transaction],MATCH(Table1[[#This Row],[Account Number]],Table3[Account Number],0))</f>
        <v>44553</v>
      </c>
      <c r="P951" s="19" t="str">
        <f>INDEX(Table3[Transaction Medium],MATCH(Table1[[#This Row],[Account Number]],Table3[Account Number],0))</f>
        <v>ATM</v>
      </c>
    </row>
    <row r="952" spans="1:16" x14ac:dyDescent="0.25">
      <c r="A952" s="1" t="s">
        <v>7333</v>
      </c>
      <c r="B952" s="2">
        <v>292368079</v>
      </c>
      <c r="C952" s="2" t="s">
        <v>72</v>
      </c>
      <c r="D952" s="4">
        <v>34844.25</v>
      </c>
      <c r="E952" s="1" t="s">
        <v>12</v>
      </c>
      <c r="F952" s="1" t="s">
        <v>1426</v>
      </c>
      <c r="G952" s="1" t="s">
        <v>4058</v>
      </c>
      <c r="H952" s="1" t="s">
        <v>7334</v>
      </c>
      <c r="I952" s="1">
        <v>101488.26539124</v>
      </c>
      <c r="J952" s="1" t="s">
        <v>7335</v>
      </c>
      <c r="L952" s="1" t="str">
        <f>VLOOKUP(Table1[[#This Row],[Customer_id]],Table4[],7,FALSE)</f>
        <v>23800,2975</v>
      </c>
      <c r="M952" s="1" t="e">
        <f>VLOOKUP(Table1[[#This Row],[Customer_id]],Table2[],4,FALSE)</f>
        <v>#N/A</v>
      </c>
      <c r="N952" s="1" t="str">
        <f>INDEX(Table3[Transaction type],MATCH(Table1[[#This Row],[Account Number]],Table3[Account Number],0))</f>
        <v>Cash Withdrawal</v>
      </c>
      <c r="O952" s="20">
        <f>INDEX(Table3[Date_of_transaction],MATCH(Table1[[#This Row],[Account Number]],Table3[Account Number],0))</f>
        <v>44290</v>
      </c>
      <c r="P952" s="19" t="str">
        <f>INDEX(Table3[Transaction Medium],MATCH(Table1[[#This Row],[Account Number]],Table3[Account Number],0))</f>
        <v>POS</v>
      </c>
    </row>
    <row r="953" spans="1:16" x14ac:dyDescent="0.25">
      <c r="A953" s="1" t="s">
        <v>6216</v>
      </c>
      <c r="B953" s="2">
        <v>513815732</v>
      </c>
      <c r="C953" s="2" t="s">
        <v>162</v>
      </c>
      <c r="D953" s="4">
        <v>15851.25</v>
      </c>
      <c r="E953" s="1" t="s">
        <v>12</v>
      </c>
      <c r="F953" s="1" t="s">
        <v>885</v>
      </c>
      <c r="G953" s="1" t="s">
        <v>4105</v>
      </c>
      <c r="H953" s="1" t="s">
        <v>6217</v>
      </c>
      <c r="I953" s="1">
        <v>32371.38053568</v>
      </c>
      <c r="J953" s="1" t="s">
        <v>6218</v>
      </c>
      <c r="L953" s="1" t="str">
        <f>VLOOKUP(Table1[[#This Row],[Customer_id]],Table4[],7,FALSE)</f>
        <v>73123,68</v>
      </c>
      <c r="M953" s="1" t="e">
        <f>VLOOKUP(Table1[[#This Row],[Customer_id]],Table2[],4,FALSE)</f>
        <v>#N/A</v>
      </c>
      <c r="N953" s="1" t="str">
        <f>INDEX(Table3[Transaction type],MATCH(Table1[[#This Row],[Account Number]],Table3[Account Number],0))</f>
        <v>Money Transfer</v>
      </c>
      <c r="O953" s="20">
        <f>INDEX(Table3[Date_of_transaction],MATCH(Table1[[#This Row],[Account Number]],Table3[Account Number],0))</f>
        <v>44364</v>
      </c>
      <c r="P953" s="19" t="str">
        <f>INDEX(Table3[Transaction Medium],MATCH(Table1[[#This Row],[Account Number]],Table3[Account Number],0))</f>
        <v>Mobile</v>
      </c>
    </row>
    <row r="954" spans="1:16" x14ac:dyDescent="0.25">
      <c r="A954" s="1" t="s">
        <v>66</v>
      </c>
      <c r="B954" s="2">
        <v>764126761</v>
      </c>
      <c r="C954" s="2" t="s">
        <v>67</v>
      </c>
      <c r="D954" s="4">
        <v>23156.25</v>
      </c>
      <c r="E954" s="1" t="s">
        <v>12</v>
      </c>
      <c r="F954" s="1" t="s">
        <v>68</v>
      </c>
      <c r="G954" s="1" t="s">
        <v>14</v>
      </c>
      <c r="H954" s="1" t="s">
        <v>69</v>
      </c>
      <c r="I954" s="1">
        <v>255051.73487429999</v>
      </c>
      <c r="J954" s="1" t="s">
        <v>70</v>
      </c>
      <c r="L954" s="1" t="str">
        <f>VLOOKUP(Table1[[#This Row],[Customer_id]],Table4[],7,FALSE)</f>
        <v>379568,7</v>
      </c>
      <c r="M954" s="1" t="e">
        <f>VLOOKUP(Table1[[#This Row],[Customer_id]],Table2[],4,FALSE)</f>
        <v>#N/A</v>
      </c>
      <c r="N954" s="1" t="str">
        <f>INDEX(Table3[Transaction type],MATCH(Table1[[#This Row],[Account Number]],Table3[Account Number],0))</f>
        <v>Checks</v>
      </c>
      <c r="O954" s="20">
        <f>INDEX(Table3[Date_of_transaction],MATCH(Table1[[#This Row],[Account Number]],Table3[Account Number],0))</f>
        <v>44279</v>
      </c>
      <c r="P954" s="19" t="str">
        <f>INDEX(Table3[Transaction Medium],MATCH(Table1[[#This Row],[Account Number]],Table3[Account Number],0))</f>
        <v>Informal Services</v>
      </c>
    </row>
    <row r="955" spans="1:16" x14ac:dyDescent="0.25">
      <c r="A955" s="1" t="s">
        <v>3959</v>
      </c>
      <c r="B955" s="2">
        <v>324385875</v>
      </c>
      <c r="C955" s="2" t="s">
        <v>221</v>
      </c>
      <c r="D955" s="4">
        <v>33748.5</v>
      </c>
      <c r="E955" s="1" t="s">
        <v>1094</v>
      </c>
      <c r="F955" s="1" t="s">
        <v>1746</v>
      </c>
      <c r="G955" s="1" t="s">
        <v>3820</v>
      </c>
      <c r="H955" s="1" t="s">
        <v>3960</v>
      </c>
      <c r="I955" s="1">
        <v>328594.616064</v>
      </c>
      <c r="J955" s="1" t="s">
        <v>3961</v>
      </c>
      <c r="L955" s="1" t="str">
        <f>VLOOKUP(Table1[[#This Row],[Customer_id]],Table4[],7,FALSE)</f>
        <v>53260,9728</v>
      </c>
      <c r="M955" s="1" t="e">
        <f>VLOOKUP(Table1[[#This Row],[Customer_id]],Table2[],4,FALSE)</f>
        <v>#N/A</v>
      </c>
      <c r="N955" s="1" t="str">
        <f>INDEX(Table3[Transaction type],MATCH(Table1[[#This Row],[Account Number]],Table3[Account Number],0))</f>
        <v>Money Transfer</v>
      </c>
      <c r="O955" s="20">
        <f>INDEX(Table3[Date_of_transaction],MATCH(Table1[[#This Row],[Account Number]],Table3[Account Number],0))</f>
        <v>44279</v>
      </c>
      <c r="P955" s="19" t="str">
        <f>INDEX(Table3[Transaction Medium],MATCH(Table1[[#This Row],[Account Number]],Table3[Account Number],0))</f>
        <v>ATM</v>
      </c>
    </row>
    <row r="956" spans="1:16" x14ac:dyDescent="0.25">
      <c r="A956" s="1" t="s">
        <v>743</v>
      </c>
      <c r="B956" s="2">
        <v>193870717</v>
      </c>
      <c r="C956" s="2" t="s">
        <v>77</v>
      </c>
      <c r="D956" s="4">
        <v>23521.5</v>
      </c>
      <c r="E956" s="1" t="s">
        <v>12</v>
      </c>
      <c r="F956" s="1" t="s">
        <v>260</v>
      </c>
      <c r="G956" s="1" t="s">
        <v>14</v>
      </c>
      <c r="H956" s="1" t="s">
        <v>744</v>
      </c>
      <c r="I956" s="1">
        <v>90781.659554400001</v>
      </c>
      <c r="J956" s="1" t="s">
        <v>745</v>
      </c>
      <c r="L956" s="1" t="str">
        <f>VLOOKUP(Table1[[#This Row],[Customer_id]],Table4[],7,FALSE)</f>
        <v>91589,4848</v>
      </c>
      <c r="M956" s="1" t="e">
        <f>VLOOKUP(Table1[[#This Row],[Customer_id]],Table2[],4,FALSE)</f>
        <v>#N/A</v>
      </c>
      <c r="N956" s="1" t="str">
        <f>INDEX(Table3[Transaction type],MATCH(Table1[[#This Row],[Account Number]],Table3[Account Number],0))</f>
        <v>Online Payment</v>
      </c>
      <c r="O956" s="20">
        <f>INDEX(Table3[Date_of_transaction],MATCH(Table1[[#This Row],[Account Number]],Table3[Account Number],0))</f>
        <v>44595</v>
      </c>
      <c r="P956" s="19" t="str">
        <f>INDEX(Table3[Transaction Medium],MATCH(Table1[[#This Row],[Account Number]],Table3[Account Number],0))</f>
        <v>Mobile</v>
      </c>
    </row>
    <row r="957" spans="1:16" x14ac:dyDescent="0.25">
      <c r="A957" s="1" t="s">
        <v>6931</v>
      </c>
      <c r="B957" s="2">
        <v>128086960</v>
      </c>
      <c r="C957" s="2" t="s">
        <v>167</v>
      </c>
      <c r="D957" s="4">
        <v>18773.25</v>
      </c>
      <c r="E957" s="1" t="s">
        <v>12</v>
      </c>
      <c r="F957" s="1" t="s">
        <v>120</v>
      </c>
      <c r="G957" s="1" t="s">
        <v>4074</v>
      </c>
      <c r="H957" s="1" t="s">
        <v>6932</v>
      </c>
      <c r="I957" s="1">
        <v>543041.60569343995</v>
      </c>
      <c r="J957" s="1" t="s">
        <v>6933</v>
      </c>
      <c r="L957" s="1" t="str">
        <f>VLOOKUP(Table1[[#This Row],[Customer_id]],Table4[],7,FALSE)</f>
        <v>56531,44</v>
      </c>
      <c r="M957" s="1" t="e">
        <f>VLOOKUP(Table1[[#This Row],[Customer_id]],Table2[],4,FALSE)</f>
        <v>#N/A</v>
      </c>
      <c r="N957" s="1" t="str">
        <f>INDEX(Table3[Transaction type],MATCH(Table1[[#This Row],[Account Number]],Table3[Account Number],0))</f>
        <v>Money Transfer</v>
      </c>
      <c r="O957" s="20">
        <f>INDEX(Table3[Date_of_transaction],MATCH(Table1[[#This Row],[Account Number]],Table3[Account Number],0))</f>
        <v>44255</v>
      </c>
      <c r="P957" s="19" t="str">
        <f>INDEX(Table3[Transaction Medium],MATCH(Table1[[#This Row],[Account Number]],Table3[Account Number],0))</f>
        <v>Mobile</v>
      </c>
    </row>
    <row r="958" spans="1:16" x14ac:dyDescent="0.25">
      <c r="A958" s="1" t="s">
        <v>5480</v>
      </c>
      <c r="B958" s="2">
        <v>890302611</v>
      </c>
      <c r="C958" s="2" t="s">
        <v>114</v>
      </c>
      <c r="D958" s="4">
        <v>20599.5</v>
      </c>
      <c r="E958" s="1" t="s">
        <v>1094</v>
      </c>
      <c r="F958" s="1" t="s">
        <v>1197</v>
      </c>
      <c r="G958" s="1" t="s">
        <v>4054</v>
      </c>
      <c r="H958" s="1" t="s">
        <v>5481</v>
      </c>
      <c r="I958" s="1">
        <v>831249.8873224</v>
      </c>
      <c r="J958" s="1" t="s">
        <v>5482</v>
      </c>
      <c r="L958" s="1" t="str">
        <f>VLOOKUP(Table1[[#This Row],[Customer_id]],Table4[],7,FALSE)</f>
        <v>36313,7958</v>
      </c>
      <c r="M958" s="1" t="e">
        <f>VLOOKUP(Table1[[#This Row],[Customer_id]],Table2[],4,FALSE)</f>
        <v>#N/A</v>
      </c>
      <c r="N958" s="1" t="str">
        <f>INDEX(Table3[Transaction type],MATCH(Table1[[#This Row],[Account Number]],Table3[Account Number],0))</f>
        <v>Online Payment</v>
      </c>
      <c r="O958" s="20">
        <f>INDEX(Table3[Date_of_transaction],MATCH(Table1[[#This Row],[Account Number]],Table3[Account Number],0))</f>
        <v>44277</v>
      </c>
      <c r="P958" s="19" t="str">
        <f>INDEX(Table3[Transaction Medium],MATCH(Table1[[#This Row],[Account Number]],Table3[Account Number],0))</f>
        <v>Mobile</v>
      </c>
    </row>
    <row r="959" spans="1:16" x14ac:dyDescent="0.25">
      <c r="A959" s="1" t="s">
        <v>5211</v>
      </c>
      <c r="B959" s="2">
        <v>15087311</v>
      </c>
      <c r="C959" s="2" t="s">
        <v>348</v>
      </c>
      <c r="D959" s="4">
        <v>28635</v>
      </c>
      <c r="E959" s="1" t="s">
        <v>1094</v>
      </c>
      <c r="F959" s="1" t="s">
        <v>519</v>
      </c>
      <c r="G959" s="1" t="s">
        <v>4119</v>
      </c>
      <c r="H959" s="1" t="s">
        <v>5212</v>
      </c>
      <c r="I959" s="1">
        <v>396851.549787</v>
      </c>
      <c r="J959" s="1" t="s">
        <v>5213</v>
      </c>
      <c r="L959" s="1" t="str">
        <f>VLOOKUP(Table1[[#This Row],[Customer_id]],Table4[],7,FALSE)</f>
        <v>42397,4628</v>
      </c>
      <c r="M959" s="1" t="e">
        <f>VLOOKUP(Table1[[#This Row],[Customer_id]],Table2[],4,FALSE)</f>
        <v>#N/A</v>
      </c>
      <c r="N959" s="1" t="str">
        <f>INDEX(Table3[Transaction type],MATCH(Table1[[#This Row],[Account Number]],Table3[Account Number],0))</f>
        <v>Money Transfer</v>
      </c>
      <c r="O959" s="20">
        <f>INDEX(Table3[Date_of_transaction],MATCH(Table1[[#This Row],[Account Number]],Table3[Account Number],0))</f>
        <v>44610</v>
      </c>
      <c r="P959" s="19" t="str">
        <f>INDEX(Table3[Transaction Medium],MATCH(Table1[[#This Row],[Account Number]],Table3[Account Number],0))</f>
        <v>Mobile</v>
      </c>
    </row>
    <row r="960" spans="1:16" x14ac:dyDescent="0.25">
      <c r="A960" s="1" t="s">
        <v>7294</v>
      </c>
      <c r="B960" s="2">
        <v>554865630</v>
      </c>
      <c r="C960" s="2" t="s">
        <v>154</v>
      </c>
      <c r="D960" s="4">
        <v>29730.75</v>
      </c>
      <c r="E960" s="1" t="s">
        <v>12</v>
      </c>
      <c r="F960" s="1" t="s">
        <v>636</v>
      </c>
      <c r="G960" s="1" t="s">
        <v>4058</v>
      </c>
      <c r="H960" s="1" t="s">
        <v>7295</v>
      </c>
      <c r="I960" s="1">
        <v>364055.25433050003</v>
      </c>
      <c r="J960" s="1" t="s">
        <v>7296</v>
      </c>
      <c r="L960" s="1" t="str">
        <f>VLOOKUP(Table1[[#This Row],[Customer_id]],Table4[],7,FALSE)</f>
        <v>186157,65</v>
      </c>
      <c r="M960" s="1" t="e">
        <f>VLOOKUP(Table1[[#This Row],[Customer_id]],Table2[],4,FALSE)</f>
        <v>#N/A</v>
      </c>
      <c r="N960" s="1" t="str">
        <f>INDEX(Table3[Transaction type],MATCH(Table1[[#This Row],[Account Number]],Table3[Account Number],0))</f>
        <v>Money Transfer</v>
      </c>
      <c r="O960" s="20">
        <f>INDEX(Table3[Date_of_transaction],MATCH(Table1[[#This Row],[Account Number]],Table3[Account Number],0))</f>
        <v>44669</v>
      </c>
      <c r="P960" s="19" t="str">
        <f>INDEX(Table3[Transaction Medium],MATCH(Table1[[#This Row],[Account Number]],Table3[Account Number],0))</f>
        <v>Internet Banking</v>
      </c>
    </row>
    <row r="961" spans="1:16" x14ac:dyDescent="0.25">
      <c r="A961" s="1" t="s">
        <v>3573</v>
      </c>
      <c r="B961" s="2">
        <v>771470202</v>
      </c>
      <c r="C961" s="2" t="s">
        <v>498</v>
      </c>
      <c r="D961" s="4">
        <v>37766.25</v>
      </c>
      <c r="E961" s="1" t="s">
        <v>1094</v>
      </c>
      <c r="F961" s="1" t="s">
        <v>1000</v>
      </c>
      <c r="G961" s="1" t="s">
        <v>3331</v>
      </c>
      <c r="H961" s="1" t="s">
        <v>3574</v>
      </c>
      <c r="I961" s="1">
        <v>76916.904865920005</v>
      </c>
      <c r="J961" s="1" t="s">
        <v>3575</v>
      </c>
      <c r="L961" s="1" t="str">
        <f>VLOOKUP(Table1[[#This Row],[Customer_id]],Table4[],7,FALSE)</f>
        <v>394018,5795</v>
      </c>
      <c r="M961" s="1" t="e">
        <f>VLOOKUP(Table1[[#This Row],[Customer_id]],Table2[],4,FALSE)</f>
        <v>#N/A</v>
      </c>
      <c r="N961" s="1" t="str">
        <f>INDEX(Table3[Transaction type],MATCH(Table1[[#This Row],[Account Number]],Table3[Account Number],0))</f>
        <v>Cash Withdrawal</v>
      </c>
      <c r="O961" s="20">
        <f>INDEX(Table3[Date_of_transaction],MATCH(Table1[[#This Row],[Account Number]],Table3[Account Number],0))</f>
        <v>44350</v>
      </c>
      <c r="P961" s="19" t="str">
        <f>INDEX(Table3[Transaction Medium],MATCH(Table1[[#This Row],[Account Number]],Table3[Account Number],0))</f>
        <v>ATM</v>
      </c>
    </row>
    <row r="962" spans="1:16" x14ac:dyDescent="0.25">
      <c r="A962" s="1" t="s">
        <v>6328</v>
      </c>
      <c r="B962" s="2">
        <v>327328790</v>
      </c>
      <c r="C962" s="2" t="s">
        <v>281</v>
      </c>
      <c r="D962" s="4">
        <v>21695.25</v>
      </c>
      <c r="E962" s="1" t="s">
        <v>12</v>
      </c>
      <c r="F962" s="1" t="s">
        <v>885</v>
      </c>
      <c r="G962" s="1" t="s">
        <v>4066</v>
      </c>
      <c r="H962" s="1" t="s">
        <v>6329</v>
      </c>
      <c r="I962" s="1">
        <v>820908.81796769996</v>
      </c>
      <c r="J962" s="1" t="s">
        <v>6330</v>
      </c>
      <c r="L962" s="1" t="str">
        <f>VLOOKUP(Table1[[#This Row],[Customer_id]],Table4[],7,FALSE)</f>
        <v>165248,5824</v>
      </c>
      <c r="M962" s="1" t="e">
        <f>VLOOKUP(Table1[[#This Row],[Customer_id]],Table2[],4,FALSE)</f>
        <v>#N/A</v>
      </c>
      <c r="N962" s="1" t="str">
        <f>INDEX(Table3[Transaction type],MATCH(Table1[[#This Row],[Account Number]],Table3[Account Number],0))</f>
        <v>Money Transfer</v>
      </c>
      <c r="O962" s="20">
        <f>INDEX(Table3[Date_of_transaction],MATCH(Table1[[#This Row],[Account Number]],Table3[Account Number],0))</f>
        <v>44442</v>
      </c>
      <c r="P962" s="19" t="str">
        <f>INDEX(Table3[Transaction Medium],MATCH(Table1[[#This Row],[Account Number]],Table3[Account Number],0))</f>
        <v>ATM</v>
      </c>
    </row>
    <row r="963" spans="1:16" x14ac:dyDescent="0.25">
      <c r="A963" s="1" t="s">
        <v>3549</v>
      </c>
      <c r="B963" s="2">
        <v>687532679</v>
      </c>
      <c r="C963" s="2" t="s">
        <v>114</v>
      </c>
      <c r="D963" s="4">
        <v>20599.5</v>
      </c>
      <c r="E963" s="1" t="s">
        <v>1094</v>
      </c>
      <c r="F963" s="1" t="s">
        <v>1450</v>
      </c>
      <c r="G963" s="1" t="s">
        <v>3331</v>
      </c>
      <c r="H963" s="1" t="s">
        <v>3550</v>
      </c>
      <c r="I963" s="1">
        <v>604555.08411059994</v>
      </c>
      <c r="J963" s="1" t="s">
        <v>3551</v>
      </c>
      <c r="L963" s="1" t="str">
        <f>VLOOKUP(Table1[[#This Row],[Customer_id]],Table4[],7,FALSE)</f>
        <v>63218,115</v>
      </c>
      <c r="M963" s="1" t="str">
        <f>VLOOKUP(Table1[[#This Row],[Customer_id]],Table2[],4,FALSE)</f>
        <v>N3093010515</v>
      </c>
      <c r="N963" s="1" t="str">
        <f>INDEX(Table3[Transaction type],MATCH(Table1[[#This Row],[Account Number]],Table3[Account Number],0))</f>
        <v>Loan Payment</v>
      </c>
      <c r="O963" s="20">
        <f>INDEX(Table3[Date_of_transaction],MATCH(Table1[[#This Row],[Account Number]],Table3[Account Number],0))</f>
        <v>44520</v>
      </c>
      <c r="P963" s="19" t="str">
        <f>INDEX(Table3[Transaction Medium],MATCH(Table1[[#This Row],[Account Number]],Table3[Account Number],0))</f>
        <v>ACH</v>
      </c>
    </row>
    <row r="964" spans="1:16" x14ac:dyDescent="0.25">
      <c r="A964" s="1" t="s">
        <v>8831</v>
      </c>
      <c r="B964" s="2">
        <v>704101225</v>
      </c>
      <c r="C964" s="2" t="s">
        <v>134</v>
      </c>
      <c r="D964" s="4">
        <v>37401</v>
      </c>
      <c r="E964" s="1" t="s">
        <v>12</v>
      </c>
      <c r="F964" s="1" t="s">
        <v>58</v>
      </c>
      <c r="G964" s="1" t="s">
        <v>3820</v>
      </c>
      <c r="H964" s="1" t="s">
        <v>8832</v>
      </c>
      <c r="I964" s="1">
        <v>948406.18154831999</v>
      </c>
      <c r="J964" s="1" t="s">
        <v>8833</v>
      </c>
      <c r="L964" s="1" t="str">
        <f>VLOOKUP(Table1[[#This Row],[Customer_id]],Table4[],7,FALSE)</f>
        <v>231471,2544</v>
      </c>
      <c r="M964" s="1" t="e">
        <f>VLOOKUP(Table1[[#This Row],[Customer_id]],Table2[],4,FALSE)</f>
        <v>#N/A</v>
      </c>
      <c r="N964" s="1" t="str">
        <f>INDEX(Table3[Transaction type],MATCH(Table1[[#This Row],[Account Number]],Table3[Account Number],0))</f>
        <v>Money Deposit</v>
      </c>
      <c r="O964" s="20">
        <f>INDEX(Table3[Date_of_transaction],MATCH(Table1[[#This Row],[Account Number]],Table3[Account Number],0))</f>
        <v>44465</v>
      </c>
      <c r="P964" s="19" t="str">
        <f>INDEX(Table3[Transaction Medium],MATCH(Table1[[#This Row],[Account Number]],Table3[Account Number],0))</f>
        <v>ATM</v>
      </c>
    </row>
    <row r="965" spans="1:16" x14ac:dyDescent="0.25">
      <c r="A965" s="1" t="s">
        <v>8098</v>
      </c>
      <c r="B965" s="2">
        <v>962644542</v>
      </c>
      <c r="C965" s="2" t="s">
        <v>101</v>
      </c>
      <c r="D965" s="4">
        <v>19138.5</v>
      </c>
      <c r="E965" s="1" t="s">
        <v>12</v>
      </c>
      <c r="F965" s="1" t="s">
        <v>349</v>
      </c>
      <c r="G965" s="1" t="s">
        <v>3583</v>
      </c>
      <c r="H965" s="1" t="s">
        <v>8099</v>
      </c>
      <c r="I965" s="1">
        <v>249583.08597839999</v>
      </c>
      <c r="J965" s="1" t="s">
        <v>8100</v>
      </c>
      <c r="L965" s="1" t="str">
        <f>VLOOKUP(Table1[[#This Row],[Customer_id]],Table4[],7,FALSE)</f>
        <v>404760,252</v>
      </c>
      <c r="M965" s="1" t="str">
        <f>VLOOKUP(Table1[[#This Row],[Customer_id]],Table2[],4,FALSE)</f>
        <v>N1022752848</v>
      </c>
      <c r="N965" s="1" t="str">
        <f>INDEX(Table3[Transaction type],MATCH(Table1[[#This Row],[Account Number]],Table3[Account Number],0))</f>
        <v>Loan Payment</v>
      </c>
      <c r="O965" s="20">
        <f>INDEX(Table3[Date_of_transaction],MATCH(Table1[[#This Row],[Account Number]],Table3[Account Number],0))</f>
        <v>44249</v>
      </c>
      <c r="P965" s="19" t="str">
        <f>INDEX(Table3[Transaction Medium],MATCH(Table1[[#This Row],[Account Number]],Table3[Account Number],0))</f>
        <v>AFT</v>
      </c>
    </row>
    <row r="966" spans="1:16" x14ac:dyDescent="0.25">
      <c r="A966" s="1" t="s">
        <v>7416</v>
      </c>
      <c r="B966" s="2">
        <v>192166510</v>
      </c>
      <c r="C966" s="2" t="s">
        <v>52</v>
      </c>
      <c r="D966" s="4">
        <v>20234.25</v>
      </c>
      <c r="E966" s="1" t="s">
        <v>12</v>
      </c>
      <c r="F966" s="1" t="s">
        <v>675</v>
      </c>
      <c r="G966" s="1" t="s">
        <v>4058</v>
      </c>
      <c r="H966" s="1" t="s">
        <v>7417</v>
      </c>
      <c r="I966" s="1">
        <v>279528.12342000002</v>
      </c>
      <c r="J966" s="1" t="s">
        <v>7418</v>
      </c>
      <c r="L966" s="1" t="str">
        <f>VLOOKUP(Table1[[#This Row],[Customer_id]],Table4[],7,FALSE)</f>
        <v>129996,1908</v>
      </c>
      <c r="M966" s="1" t="e">
        <f>VLOOKUP(Table1[[#This Row],[Customer_id]],Table2[],4,FALSE)</f>
        <v>#N/A</v>
      </c>
      <c r="N966" s="1" t="str">
        <f>INDEX(Table3[Transaction type],MATCH(Table1[[#This Row],[Account Number]],Table3[Account Number],0))</f>
        <v>Money Deposit</v>
      </c>
      <c r="O966" s="20">
        <f>INDEX(Table3[Date_of_transaction],MATCH(Table1[[#This Row],[Account Number]],Table3[Account Number],0))</f>
        <v>44665</v>
      </c>
      <c r="P966" s="19" t="str">
        <f>INDEX(Table3[Transaction Medium],MATCH(Table1[[#This Row],[Account Number]],Table3[Account Number],0))</f>
        <v>Bank</v>
      </c>
    </row>
    <row r="967" spans="1:16" x14ac:dyDescent="0.25">
      <c r="A967" s="1" t="s">
        <v>5787</v>
      </c>
      <c r="B967" s="2">
        <v>914611148</v>
      </c>
      <c r="C967" s="2" t="s">
        <v>268</v>
      </c>
      <c r="D967" s="4">
        <v>17677.5</v>
      </c>
      <c r="E967" s="1" t="s">
        <v>1094</v>
      </c>
      <c r="F967" s="1" t="s">
        <v>2364</v>
      </c>
      <c r="G967" s="1" t="s">
        <v>4084</v>
      </c>
      <c r="H967" s="1" t="s">
        <v>5788</v>
      </c>
      <c r="I967" s="1">
        <v>126357.19689599999</v>
      </c>
      <c r="J967" s="1" t="s">
        <v>5789</v>
      </c>
      <c r="L967" s="1" t="str">
        <f>VLOOKUP(Table1[[#This Row],[Customer_id]],Table4[],7,FALSE)</f>
        <v>94766,6394</v>
      </c>
      <c r="M967" s="1" t="e">
        <f>VLOOKUP(Table1[[#This Row],[Customer_id]],Table2[],4,FALSE)</f>
        <v>#N/A</v>
      </c>
      <c r="N967" s="1" t="str">
        <f>INDEX(Table3[Transaction type],MATCH(Table1[[#This Row],[Account Number]],Table3[Account Number],0))</f>
        <v>Money Transfer</v>
      </c>
      <c r="O967" s="20">
        <f>INDEX(Table3[Date_of_transaction],MATCH(Table1[[#This Row],[Account Number]],Table3[Account Number],0))</f>
        <v>44393</v>
      </c>
      <c r="P967" s="19" t="str">
        <f>INDEX(Table3[Transaction Medium],MATCH(Table1[[#This Row],[Account Number]],Table3[Account Number],0))</f>
        <v>Bank</v>
      </c>
    </row>
    <row r="968" spans="1:16" x14ac:dyDescent="0.25">
      <c r="A968" s="1" t="s">
        <v>8298</v>
      </c>
      <c r="B968" s="2">
        <v>427118890</v>
      </c>
      <c r="C968" s="2" t="s">
        <v>23</v>
      </c>
      <c r="D968" s="4">
        <v>15486</v>
      </c>
      <c r="E968" s="1" t="s">
        <v>12</v>
      </c>
      <c r="F968" s="1" t="s">
        <v>286</v>
      </c>
      <c r="G968" s="1" t="s">
        <v>3331</v>
      </c>
      <c r="H968" s="1" t="s">
        <v>8299</v>
      </c>
      <c r="I968" s="1">
        <v>447715.97104835999</v>
      </c>
      <c r="J968" s="1" t="s">
        <v>8300</v>
      </c>
      <c r="L968" s="1" t="str">
        <f>VLOOKUP(Table1[[#This Row],[Customer_id]],Table4[],7,FALSE)</f>
        <v>65125,7984</v>
      </c>
      <c r="M968" s="1" t="e">
        <f>VLOOKUP(Table1[[#This Row],[Customer_id]],Table2[],4,FALSE)</f>
        <v>#N/A</v>
      </c>
      <c r="N968" s="1" t="str">
        <f>INDEX(Table3[Transaction type],MATCH(Table1[[#This Row],[Account Number]],Table3[Account Number],0))</f>
        <v>Money Transfer</v>
      </c>
      <c r="O968" s="20">
        <f>INDEX(Table3[Date_of_transaction],MATCH(Table1[[#This Row],[Account Number]],Table3[Account Number],0))</f>
        <v>44424</v>
      </c>
      <c r="P968" s="19" t="str">
        <f>INDEX(Table3[Transaction Medium],MATCH(Table1[[#This Row],[Account Number]],Table3[Account Number],0))</f>
        <v>Bank</v>
      </c>
    </row>
    <row r="969" spans="1:16" x14ac:dyDescent="0.25">
      <c r="A969" s="1" t="s">
        <v>4579</v>
      </c>
      <c r="B969" s="2">
        <v>198416249</v>
      </c>
      <c r="C969" s="2" t="s">
        <v>245</v>
      </c>
      <c r="D969" s="4">
        <v>19503.75</v>
      </c>
      <c r="E969" s="1" t="s">
        <v>1094</v>
      </c>
      <c r="F969" s="1" t="s">
        <v>418</v>
      </c>
      <c r="G969" s="1" t="s">
        <v>4058</v>
      </c>
      <c r="H969" s="1" t="s">
        <v>4580</v>
      </c>
      <c r="I969" s="1">
        <v>87160.047145599994</v>
      </c>
      <c r="J969" s="1" t="s">
        <v>4581</v>
      </c>
      <c r="L969" s="1" t="str">
        <f>VLOOKUP(Table1[[#This Row],[Customer_id]],Table4[],7,FALSE)</f>
        <v>35474,9472</v>
      </c>
      <c r="M969" s="1" t="e">
        <f>VLOOKUP(Table1[[#This Row],[Customer_id]],Table2[],4,FALSE)</f>
        <v>#N/A</v>
      </c>
      <c r="N969" s="1" t="str">
        <f>INDEX(Table3[Transaction type],MATCH(Table1[[#This Row],[Account Number]],Table3[Account Number],0))</f>
        <v>Money Transfer</v>
      </c>
      <c r="O969" s="20">
        <f>INDEX(Table3[Date_of_transaction],MATCH(Table1[[#This Row],[Account Number]],Table3[Account Number],0))</f>
        <v>44439</v>
      </c>
      <c r="P969" s="19" t="str">
        <f>INDEX(Table3[Transaction Medium],MATCH(Table1[[#This Row],[Account Number]],Table3[Account Number],0))</f>
        <v>Internet Banking</v>
      </c>
    </row>
    <row r="970" spans="1:16" x14ac:dyDescent="0.25">
      <c r="A970" s="1" t="s">
        <v>5572</v>
      </c>
      <c r="B970" s="2">
        <v>949799479</v>
      </c>
      <c r="C970" s="2" t="s">
        <v>889</v>
      </c>
      <c r="D970" s="4">
        <v>30096</v>
      </c>
      <c r="E970" s="1" t="s">
        <v>1094</v>
      </c>
      <c r="F970" s="1" t="s">
        <v>1517</v>
      </c>
      <c r="G970" s="1" t="s">
        <v>4084</v>
      </c>
      <c r="H970" s="1" t="s">
        <v>5573</v>
      </c>
      <c r="I970" s="1">
        <v>100663.85803824</v>
      </c>
      <c r="J970" s="1" t="s">
        <v>5574</v>
      </c>
      <c r="L970" s="1" t="str">
        <f>VLOOKUP(Table1[[#This Row],[Customer_id]],Table4[],7,FALSE)</f>
        <v>189718,0032</v>
      </c>
      <c r="M970" s="1" t="e">
        <f>VLOOKUP(Table1[[#This Row],[Customer_id]],Table2[],4,FALSE)</f>
        <v>#N/A</v>
      </c>
      <c r="N970" s="1" t="str">
        <f>INDEX(Table3[Transaction type],MATCH(Table1[[#This Row],[Account Number]],Table3[Account Number],0))</f>
        <v>Money Deposit</v>
      </c>
      <c r="O970" s="20">
        <f>INDEX(Table3[Date_of_transaction],MATCH(Table1[[#This Row],[Account Number]],Table3[Account Number],0))</f>
        <v>44403</v>
      </c>
      <c r="P970" s="19" t="str">
        <f>INDEX(Table3[Transaction Medium],MATCH(Table1[[#This Row],[Account Number]],Table3[Account Number],0))</f>
        <v>ATM</v>
      </c>
    </row>
    <row r="971" spans="1:16" x14ac:dyDescent="0.25">
      <c r="A971" s="1" t="s">
        <v>7620</v>
      </c>
      <c r="B971" s="2">
        <v>486466506</v>
      </c>
      <c r="C971" s="2" t="s">
        <v>47</v>
      </c>
      <c r="D971" s="4">
        <v>31191.75</v>
      </c>
      <c r="E971" s="1" t="s">
        <v>12</v>
      </c>
      <c r="F971" s="1" t="s">
        <v>1626</v>
      </c>
      <c r="G971" s="1" t="s">
        <v>4220</v>
      </c>
      <c r="H971" s="1" t="s">
        <v>7621</v>
      </c>
      <c r="I971" s="1">
        <v>383050.07685999997</v>
      </c>
      <c r="J971" s="1" t="s">
        <v>7622</v>
      </c>
      <c r="L971" s="1" t="str">
        <f>VLOOKUP(Table1[[#This Row],[Customer_id]],Table4[],7,FALSE)</f>
        <v>142762,8091</v>
      </c>
      <c r="M971" s="1" t="e">
        <f>VLOOKUP(Table1[[#This Row],[Customer_id]],Table2[],4,FALSE)</f>
        <v>#N/A</v>
      </c>
      <c r="N971" s="1" t="str">
        <f>INDEX(Table3[Transaction type],MATCH(Table1[[#This Row],[Account Number]],Table3[Account Number],0))</f>
        <v>Online Payment</v>
      </c>
      <c r="O971" s="20">
        <f>INDEX(Table3[Date_of_transaction],MATCH(Table1[[#This Row],[Account Number]],Table3[Account Number],0))</f>
        <v>44372</v>
      </c>
      <c r="P971" s="19" t="str">
        <f>INDEX(Table3[Transaction Medium],MATCH(Table1[[#This Row],[Account Number]],Table3[Account Number],0))</f>
        <v>Internet Banking</v>
      </c>
    </row>
    <row r="972" spans="1:16" x14ac:dyDescent="0.25">
      <c r="A972" s="1" t="s">
        <v>2721</v>
      </c>
      <c r="B972" s="2">
        <v>59844378</v>
      </c>
      <c r="C972" s="2" t="s">
        <v>1201</v>
      </c>
      <c r="D972" s="4">
        <v>30461.25</v>
      </c>
      <c r="E972" s="1" t="s">
        <v>12</v>
      </c>
      <c r="F972" s="1" t="s">
        <v>1840</v>
      </c>
      <c r="G972" s="1" t="s">
        <v>1964</v>
      </c>
      <c r="H972" s="1" t="s">
        <v>2722</v>
      </c>
      <c r="I972" s="1">
        <v>605843.38770347997</v>
      </c>
      <c r="J972" s="1" t="s">
        <v>2723</v>
      </c>
      <c r="L972" s="1" t="str">
        <f>VLOOKUP(Table1[[#This Row],[Customer_id]],Table4[],7,FALSE)</f>
        <v>373301,5719</v>
      </c>
      <c r="M972" s="1" t="e">
        <f>VLOOKUP(Table1[[#This Row],[Customer_id]],Table2[],4,FALSE)</f>
        <v>#N/A</v>
      </c>
      <c r="N972" s="1" t="str">
        <f>INDEX(Table3[Transaction type],MATCH(Table1[[#This Row],[Account Number]],Table3[Account Number],0))</f>
        <v>Money Deposit</v>
      </c>
      <c r="O972" s="20">
        <f>INDEX(Table3[Date_of_transaction],MATCH(Table1[[#This Row],[Account Number]],Table3[Account Number],0))</f>
        <v>44654</v>
      </c>
      <c r="P972" s="19" t="str">
        <f>INDEX(Table3[Transaction Medium],MATCH(Table1[[#This Row],[Account Number]],Table3[Account Number],0))</f>
        <v>Bank</v>
      </c>
    </row>
    <row r="973" spans="1:16" x14ac:dyDescent="0.25">
      <c r="A973" s="1" t="s">
        <v>3624</v>
      </c>
      <c r="B973" s="2">
        <v>372978269</v>
      </c>
      <c r="C973" s="2" t="s">
        <v>212</v>
      </c>
      <c r="D973" s="4">
        <v>24252</v>
      </c>
      <c r="E973" s="1" t="s">
        <v>1094</v>
      </c>
      <c r="F973" s="1" t="s">
        <v>591</v>
      </c>
      <c r="G973" s="1" t="s">
        <v>3583</v>
      </c>
      <c r="H973" s="1" t="s">
        <v>3625</v>
      </c>
      <c r="I973" s="1">
        <v>46284.646744799997</v>
      </c>
      <c r="J973" s="1" t="s">
        <v>3626</v>
      </c>
      <c r="L973" s="1" t="str">
        <f>VLOOKUP(Table1[[#This Row],[Customer_id]],Table4[],7,FALSE)</f>
        <v>152280,516</v>
      </c>
      <c r="M973" s="1" t="e">
        <f>VLOOKUP(Table1[[#This Row],[Customer_id]],Table2[],4,FALSE)</f>
        <v>#N/A</v>
      </c>
      <c r="N973" s="1" t="str">
        <f>INDEX(Table3[Transaction type],MATCH(Table1[[#This Row],[Account Number]],Table3[Account Number],0))</f>
        <v>Money Deposit</v>
      </c>
      <c r="O973" s="20">
        <f>INDEX(Table3[Date_of_transaction],MATCH(Table1[[#This Row],[Account Number]],Table3[Account Number],0))</f>
        <v>44358</v>
      </c>
      <c r="P973" s="19" t="str">
        <f>INDEX(Table3[Transaction Medium],MATCH(Table1[[#This Row],[Account Number]],Table3[Account Number],0))</f>
        <v>ATM</v>
      </c>
    </row>
    <row r="974" spans="1:16" x14ac:dyDescent="0.25">
      <c r="A974" s="1" t="s">
        <v>3412</v>
      </c>
      <c r="B974" s="2">
        <v>764702977</v>
      </c>
      <c r="C974" s="2" t="s">
        <v>212</v>
      </c>
      <c r="D974" s="4">
        <v>24252</v>
      </c>
      <c r="E974" s="1" t="s">
        <v>1094</v>
      </c>
      <c r="F974" s="1" t="s">
        <v>699</v>
      </c>
      <c r="G974" s="1" t="s">
        <v>3331</v>
      </c>
      <c r="H974" s="1" t="s">
        <v>3413</v>
      </c>
      <c r="I974" s="1">
        <v>72986.857292159999</v>
      </c>
      <c r="J974" s="1" t="s">
        <v>3414</v>
      </c>
      <c r="L974" s="1" t="str">
        <f>VLOOKUP(Table1[[#This Row],[Customer_id]],Table4[],7,FALSE)</f>
        <v>429407,792</v>
      </c>
      <c r="M974" s="1" t="e">
        <f>VLOOKUP(Table1[[#This Row],[Customer_id]],Table2[],4,FALSE)</f>
        <v>#N/A</v>
      </c>
      <c r="N974" s="1" t="str">
        <f>INDEX(Table3[Transaction type],MATCH(Table1[[#This Row],[Account Number]],Table3[Account Number],0))</f>
        <v>Money Deposit</v>
      </c>
      <c r="O974" s="20">
        <f>INDEX(Table3[Date_of_transaction],MATCH(Table1[[#This Row],[Account Number]],Table3[Account Number],0))</f>
        <v>44647</v>
      </c>
      <c r="P974" s="19" t="str">
        <f>INDEX(Table3[Transaction Medium],MATCH(Table1[[#This Row],[Account Number]],Table3[Account Number],0))</f>
        <v>Bank</v>
      </c>
    </row>
    <row r="975" spans="1:16" x14ac:dyDescent="0.25">
      <c r="A975" s="1" t="s">
        <v>5658</v>
      </c>
      <c r="B975" s="2">
        <v>281718506</v>
      </c>
      <c r="C975" s="2" t="s">
        <v>221</v>
      </c>
      <c r="D975" s="4">
        <v>33748.5</v>
      </c>
      <c r="E975" s="1" t="s">
        <v>1094</v>
      </c>
      <c r="F975" s="1" t="s">
        <v>1308</v>
      </c>
      <c r="G975" s="1" t="s">
        <v>4220</v>
      </c>
      <c r="H975" s="1" t="s">
        <v>5659</v>
      </c>
      <c r="I975" s="1">
        <v>129793.5364096</v>
      </c>
      <c r="J975" s="1" t="s">
        <v>5660</v>
      </c>
      <c r="L975" s="1" t="str">
        <f>VLOOKUP(Table1[[#This Row],[Customer_id]],Table4[],7,FALSE)</f>
        <v>92216,16</v>
      </c>
      <c r="M975" s="1" t="e">
        <f>VLOOKUP(Table1[[#This Row],[Customer_id]],Table2[],4,FALSE)</f>
        <v>#N/A</v>
      </c>
      <c r="N975" s="1" t="str">
        <f>INDEX(Table3[Transaction type],MATCH(Table1[[#This Row],[Account Number]],Table3[Account Number],0))</f>
        <v>Money Transfer</v>
      </c>
      <c r="O975" s="20">
        <f>INDEX(Table3[Date_of_transaction],MATCH(Table1[[#This Row],[Account Number]],Table3[Account Number],0))</f>
        <v>44543</v>
      </c>
      <c r="P975" s="19" t="str">
        <f>INDEX(Table3[Transaction Medium],MATCH(Table1[[#This Row],[Account Number]],Table3[Account Number],0))</f>
        <v>ATM</v>
      </c>
    </row>
    <row r="976" spans="1:16" x14ac:dyDescent="0.25">
      <c r="A976" s="1" t="s">
        <v>7845</v>
      </c>
      <c r="B976" s="2">
        <v>138796033</v>
      </c>
      <c r="C976" s="2" t="s">
        <v>298</v>
      </c>
      <c r="D976" s="4">
        <v>38131.5</v>
      </c>
      <c r="E976" s="1" t="s">
        <v>12</v>
      </c>
      <c r="F976" s="1" t="s">
        <v>336</v>
      </c>
      <c r="G976" s="1" t="s">
        <v>3058</v>
      </c>
      <c r="H976" s="1" t="s">
        <v>7846</v>
      </c>
      <c r="I976" s="1">
        <v>109926.55611756</v>
      </c>
      <c r="J976" s="1" t="s">
        <v>7847</v>
      </c>
      <c r="L976" s="1" t="str">
        <f>VLOOKUP(Table1[[#This Row],[Customer_id]],Table4[],7,FALSE)</f>
        <v>242843,2508</v>
      </c>
      <c r="M976" s="1" t="e">
        <f>VLOOKUP(Table1[[#This Row],[Customer_id]],Table2[],4,FALSE)</f>
        <v>#N/A</v>
      </c>
      <c r="N976" s="1" t="str">
        <f>INDEX(Table3[Transaction type],MATCH(Table1[[#This Row],[Account Number]],Table3[Account Number],0))</f>
        <v>Money Transfer</v>
      </c>
      <c r="O976" s="20">
        <f>INDEX(Table3[Date_of_transaction],MATCH(Table1[[#This Row],[Account Number]],Table3[Account Number],0))</f>
        <v>44412</v>
      </c>
      <c r="P976" s="19" t="str">
        <f>INDEX(Table3[Transaction Medium],MATCH(Table1[[#This Row],[Account Number]],Table3[Account Number],0))</f>
        <v>Mobile</v>
      </c>
    </row>
    <row r="977" spans="1:16" x14ac:dyDescent="0.25">
      <c r="A977" s="1" t="s">
        <v>437</v>
      </c>
      <c r="B977" s="2">
        <v>309507070</v>
      </c>
      <c r="C977" s="2" t="s">
        <v>134</v>
      </c>
      <c r="D977" s="4">
        <v>37401</v>
      </c>
      <c r="E977" s="1" t="s">
        <v>12</v>
      </c>
      <c r="F977" s="1" t="s">
        <v>438</v>
      </c>
      <c r="G977" s="1" t="s">
        <v>14</v>
      </c>
      <c r="H977" s="1" t="s">
        <v>439</v>
      </c>
      <c r="I977" s="1">
        <v>759609.67534164002</v>
      </c>
      <c r="J977" s="1" t="s">
        <v>440</v>
      </c>
      <c r="L977" s="1" t="str">
        <f>VLOOKUP(Table1[[#This Row],[Customer_id]],Table4[],7,FALSE)</f>
        <v>113169,4802</v>
      </c>
      <c r="M977" s="1" t="e">
        <f>VLOOKUP(Table1[[#This Row],[Customer_id]],Table2[],4,FALSE)</f>
        <v>#N/A</v>
      </c>
      <c r="N977" s="1" t="str">
        <f>INDEX(Table3[Transaction type],MATCH(Table1[[#This Row],[Account Number]],Table3[Account Number],0))</f>
        <v>Cash Withdrawal</v>
      </c>
      <c r="O977" s="20">
        <f>INDEX(Table3[Date_of_transaction],MATCH(Table1[[#This Row],[Account Number]],Table3[Account Number],0))</f>
        <v>44663</v>
      </c>
      <c r="P977" s="19" t="str">
        <f>INDEX(Table3[Transaction Medium],MATCH(Table1[[#This Row],[Account Number]],Table3[Account Number],0))</f>
        <v>ATM</v>
      </c>
    </row>
    <row r="978" spans="1:16" x14ac:dyDescent="0.25">
      <c r="A978" s="1" t="s">
        <v>2367</v>
      </c>
      <c r="B978" s="2">
        <v>8487509</v>
      </c>
      <c r="C978" s="2" t="s">
        <v>862</v>
      </c>
      <c r="D978" s="4">
        <v>24617.25</v>
      </c>
      <c r="E978" s="1" t="s">
        <v>1094</v>
      </c>
      <c r="F978" s="1" t="s">
        <v>951</v>
      </c>
      <c r="G978" s="1" t="s">
        <v>1964</v>
      </c>
      <c r="H978" s="1" t="s">
        <v>2368</v>
      </c>
      <c r="I978" s="1">
        <v>51403.649931200001</v>
      </c>
      <c r="J978" s="1" t="s">
        <v>2369</v>
      </c>
      <c r="L978" s="1" t="str">
        <f>VLOOKUP(Table1[[#This Row],[Customer_id]],Table4[],7,FALSE)</f>
        <v>79782,4896</v>
      </c>
      <c r="M978" s="1" t="str">
        <f>VLOOKUP(Table1[[#This Row],[Customer_id]],Table2[],4,FALSE)</f>
        <v>N3986979264</v>
      </c>
      <c r="N978" s="1" t="str">
        <f>INDEX(Table3[Transaction type],MATCH(Table1[[#This Row],[Account Number]],Table3[Account Number],0))</f>
        <v>Loan Payment</v>
      </c>
      <c r="O978" s="20">
        <f>INDEX(Table3[Date_of_transaction],MATCH(Table1[[#This Row],[Account Number]],Table3[Account Number],0))</f>
        <v>44293</v>
      </c>
      <c r="P978" s="19" t="str">
        <f>INDEX(Table3[Transaction Medium],MATCH(Table1[[#This Row],[Account Number]],Table3[Account Number],0))</f>
        <v>AFT</v>
      </c>
    </row>
    <row r="979" spans="1:16" x14ac:dyDescent="0.25">
      <c r="A979" s="1" t="s">
        <v>7866</v>
      </c>
      <c r="B979" s="2">
        <v>531175706</v>
      </c>
      <c r="C979" s="2" t="s">
        <v>23</v>
      </c>
      <c r="D979" s="4">
        <v>15486</v>
      </c>
      <c r="E979" s="1" t="s">
        <v>12</v>
      </c>
      <c r="F979" s="1" t="s">
        <v>814</v>
      </c>
      <c r="G979" s="1" t="s">
        <v>3583</v>
      </c>
      <c r="H979" s="1" t="s">
        <v>7867</v>
      </c>
      <c r="I979" s="1">
        <v>140532.46774560001</v>
      </c>
      <c r="J979" s="1" t="s">
        <v>7868</v>
      </c>
      <c r="L979" s="1" t="str">
        <f>VLOOKUP(Table1[[#This Row],[Customer_id]],Table4[],7,FALSE)</f>
        <v>332853,4356</v>
      </c>
      <c r="M979" s="1" t="e">
        <f>VLOOKUP(Table1[[#This Row],[Customer_id]],Table2[],4,FALSE)</f>
        <v>#N/A</v>
      </c>
      <c r="N979" s="1" t="str">
        <f>INDEX(Table3[Transaction type],MATCH(Table1[[#This Row],[Account Number]],Table3[Account Number],0))</f>
        <v>Money Transfer</v>
      </c>
      <c r="O979" s="20">
        <f>INDEX(Table3[Date_of_transaction],MATCH(Table1[[#This Row],[Account Number]],Table3[Account Number],0))</f>
        <v>44510</v>
      </c>
      <c r="P979" s="19" t="str">
        <f>INDEX(Table3[Transaction Medium],MATCH(Table1[[#This Row],[Account Number]],Table3[Account Number],0))</f>
        <v>Mobile</v>
      </c>
    </row>
    <row r="980" spans="1:16" x14ac:dyDescent="0.25">
      <c r="A980" s="1" t="s">
        <v>7842</v>
      </c>
      <c r="B980" s="2">
        <v>33418679</v>
      </c>
      <c r="C980" s="2" t="s">
        <v>129</v>
      </c>
      <c r="D980" s="4">
        <v>15120.75</v>
      </c>
      <c r="E980" s="1" t="s">
        <v>12</v>
      </c>
      <c r="F980" s="1" t="s">
        <v>471</v>
      </c>
      <c r="G980" s="1" t="s">
        <v>3058</v>
      </c>
      <c r="H980" s="1" t="s">
        <v>7843</v>
      </c>
      <c r="I980" s="1">
        <v>550313.30306832003</v>
      </c>
      <c r="J980" s="1" t="s">
        <v>7844</v>
      </c>
      <c r="L980" s="1" t="str">
        <f>VLOOKUP(Table1[[#This Row],[Customer_id]],Table4[],7,FALSE)</f>
        <v>289639,0224</v>
      </c>
      <c r="M980" s="1" t="e">
        <f>VLOOKUP(Table1[[#This Row],[Customer_id]],Table2[],4,FALSE)</f>
        <v>#N/A</v>
      </c>
      <c r="N980" s="1" t="str">
        <f>INDEX(Table3[Transaction type],MATCH(Table1[[#This Row],[Account Number]],Table3[Account Number],0))</f>
        <v>Cash Withdrawal</v>
      </c>
      <c r="O980" s="20">
        <f>INDEX(Table3[Date_of_transaction],MATCH(Table1[[#This Row],[Account Number]],Table3[Account Number],0))</f>
        <v>44624</v>
      </c>
      <c r="P980" s="19" t="str">
        <f>INDEX(Table3[Transaction Medium],MATCH(Table1[[#This Row],[Account Number]],Table3[Account Number],0))</f>
        <v>Bank</v>
      </c>
    </row>
    <row r="981" spans="1:16" x14ac:dyDescent="0.25">
      <c r="A981" s="1" t="s">
        <v>6571</v>
      </c>
      <c r="B981" s="2">
        <v>486687485</v>
      </c>
      <c r="C981" s="2" t="s">
        <v>129</v>
      </c>
      <c r="D981" s="4">
        <v>15120.75</v>
      </c>
      <c r="E981" s="1" t="s">
        <v>12</v>
      </c>
      <c r="F981" s="1" t="s">
        <v>1090</v>
      </c>
      <c r="G981" s="1" t="s">
        <v>4054</v>
      </c>
      <c r="H981" s="1" t="s">
        <v>6572</v>
      </c>
      <c r="I981" s="1">
        <v>189588.9701376</v>
      </c>
      <c r="J981" s="1" t="s">
        <v>6573</v>
      </c>
      <c r="L981" s="1" t="str">
        <f>VLOOKUP(Table1[[#This Row],[Customer_id]],Table4[],7,FALSE)</f>
        <v>95926,8618</v>
      </c>
      <c r="M981" s="1" t="e">
        <f>VLOOKUP(Table1[[#This Row],[Customer_id]],Table2[],4,FALSE)</f>
        <v>#N/A</v>
      </c>
      <c r="N981" s="1" t="str">
        <f>INDEX(Table3[Transaction type],MATCH(Table1[[#This Row],[Account Number]],Table3[Account Number],0))</f>
        <v>Money Deposit</v>
      </c>
      <c r="O981" s="20">
        <f>INDEX(Table3[Date_of_transaction],MATCH(Table1[[#This Row],[Account Number]],Table3[Account Number],0))</f>
        <v>44404</v>
      </c>
      <c r="P981" s="19" t="str">
        <f>INDEX(Table3[Transaction Medium],MATCH(Table1[[#This Row],[Account Number]],Table3[Account Number],0))</f>
        <v>ATM</v>
      </c>
    </row>
    <row r="982" spans="1:16" x14ac:dyDescent="0.25">
      <c r="A982" s="1" t="s">
        <v>2052</v>
      </c>
      <c r="B982" s="2">
        <v>827628726</v>
      </c>
      <c r="C982" s="2" t="s">
        <v>513</v>
      </c>
      <c r="D982" s="4">
        <v>32287.5</v>
      </c>
      <c r="E982" s="1" t="s">
        <v>1094</v>
      </c>
      <c r="F982" s="1" t="s">
        <v>557</v>
      </c>
      <c r="G982" s="1" t="s">
        <v>1964</v>
      </c>
      <c r="H982" s="1" t="s">
        <v>2053</v>
      </c>
      <c r="I982" s="1">
        <v>482631.15479599999</v>
      </c>
      <c r="J982" s="1" t="s">
        <v>2054</v>
      </c>
      <c r="L982" s="1" t="str">
        <f>VLOOKUP(Table1[[#This Row],[Customer_id]],Table4[],7,FALSE)</f>
        <v>82926,45</v>
      </c>
      <c r="M982" s="1" t="e">
        <f>VLOOKUP(Table1[[#This Row],[Customer_id]],Table2[],4,FALSE)</f>
        <v>#N/A</v>
      </c>
      <c r="N982" s="1" t="str">
        <f>INDEX(Table3[Transaction type],MATCH(Table1[[#This Row],[Account Number]],Table3[Account Number],0))</f>
        <v>Money Deposit</v>
      </c>
      <c r="O982" s="20">
        <f>INDEX(Table3[Date_of_transaction],MATCH(Table1[[#This Row],[Account Number]],Table3[Account Number],0))</f>
        <v>44481</v>
      </c>
      <c r="P982" s="19" t="str">
        <f>INDEX(Table3[Transaction Medium],MATCH(Table1[[#This Row],[Account Number]],Table3[Account Number],0))</f>
        <v>Bank</v>
      </c>
    </row>
    <row r="983" spans="1:16" x14ac:dyDescent="0.25">
      <c r="A983" s="1" t="s">
        <v>4690</v>
      </c>
      <c r="B983" s="2">
        <v>165254222</v>
      </c>
      <c r="C983" s="2" t="s">
        <v>268</v>
      </c>
      <c r="D983" s="4">
        <v>17677.5</v>
      </c>
      <c r="E983" s="1" t="s">
        <v>1094</v>
      </c>
      <c r="F983" s="1" t="s">
        <v>874</v>
      </c>
      <c r="G983" s="1" t="s">
        <v>4084</v>
      </c>
      <c r="H983" s="1" t="s">
        <v>4691</v>
      </c>
      <c r="I983" s="1">
        <v>386110.10387039999</v>
      </c>
      <c r="J983" s="1" t="s">
        <v>4692</v>
      </c>
      <c r="L983" s="1" t="str">
        <f>VLOOKUP(Table1[[#This Row],[Customer_id]],Table4[],7,FALSE)</f>
        <v>152255,7057</v>
      </c>
      <c r="M983" s="1" t="e">
        <f>VLOOKUP(Table1[[#This Row],[Customer_id]],Table2[],4,FALSE)</f>
        <v>#N/A</v>
      </c>
      <c r="N983" s="1" t="str">
        <f>INDEX(Table3[Transaction type],MATCH(Table1[[#This Row],[Account Number]],Table3[Account Number],0))</f>
        <v>Money Deposit</v>
      </c>
      <c r="O983" s="20">
        <f>INDEX(Table3[Date_of_transaction],MATCH(Table1[[#This Row],[Account Number]],Table3[Account Number],0))</f>
        <v>44499</v>
      </c>
      <c r="P983" s="19" t="str">
        <f>INDEX(Table3[Transaction Medium],MATCH(Table1[[#This Row],[Account Number]],Table3[Account Number],0))</f>
        <v>Bank</v>
      </c>
    </row>
    <row r="984" spans="1:16" x14ac:dyDescent="0.25">
      <c r="A984" s="1" t="s">
        <v>3985</v>
      </c>
      <c r="B984" s="2">
        <v>42101618</v>
      </c>
      <c r="C984" s="2" t="s">
        <v>87</v>
      </c>
      <c r="D984" s="4">
        <v>16581.75</v>
      </c>
      <c r="E984" s="1" t="s">
        <v>1094</v>
      </c>
      <c r="F984" s="1" t="s">
        <v>381</v>
      </c>
      <c r="G984" s="1" t="s">
        <v>3820</v>
      </c>
      <c r="H984" s="1" t="s">
        <v>3986</v>
      </c>
      <c r="I984" s="1">
        <v>43208.917425</v>
      </c>
      <c r="J984" s="1" t="s">
        <v>3987</v>
      </c>
      <c r="L984" s="1" t="str">
        <f>VLOOKUP(Table1[[#This Row],[Customer_id]],Table4[],7,FALSE)</f>
        <v>51160,98</v>
      </c>
      <c r="M984" s="1" t="e">
        <f>VLOOKUP(Table1[[#This Row],[Customer_id]],Table2[],4,FALSE)</f>
        <v>#N/A</v>
      </c>
      <c r="N984" s="1" t="str">
        <f>INDEX(Table3[Transaction type],MATCH(Table1[[#This Row],[Account Number]],Table3[Account Number],0))</f>
        <v>Money Transfer</v>
      </c>
      <c r="O984" s="20">
        <f>INDEX(Table3[Date_of_transaction],MATCH(Table1[[#This Row],[Account Number]],Table3[Account Number],0))</f>
        <v>44267</v>
      </c>
      <c r="P984" s="19" t="str">
        <f>INDEX(Table3[Transaction Medium],MATCH(Table1[[#This Row],[Account Number]],Table3[Account Number],0))</f>
        <v>Internet Banking</v>
      </c>
    </row>
    <row r="985" spans="1:16" x14ac:dyDescent="0.25">
      <c r="A985" s="1" t="s">
        <v>6560</v>
      </c>
      <c r="B985" s="2">
        <v>919570593</v>
      </c>
      <c r="C985" s="2" t="s">
        <v>309</v>
      </c>
      <c r="D985" s="4">
        <v>27904.5</v>
      </c>
      <c r="E985" s="1" t="s">
        <v>12</v>
      </c>
      <c r="F985" s="1" t="s">
        <v>818</v>
      </c>
      <c r="G985" s="1" t="s">
        <v>4070</v>
      </c>
      <c r="H985" s="1" t="s">
        <v>6561</v>
      </c>
      <c r="I985" s="1">
        <v>202606.61279039999</v>
      </c>
      <c r="J985" s="1" t="s">
        <v>5818</v>
      </c>
      <c r="L985" s="1" t="str">
        <f>VLOOKUP(Table1[[#This Row],[Customer_id]],Table4[],7,FALSE)</f>
        <v>109285,8624</v>
      </c>
      <c r="M985" s="1" t="e">
        <f>VLOOKUP(Table1[[#This Row],[Customer_id]],Table2[],4,FALSE)</f>
        <v>#N/A</v>
      </c>
      <c r="N985" s="1" t="str">
        <f>INDEX(Table3[Transaction type],MATCH(Table1[[#This Row],[Account Number]],Table3[Account Number],0))</f>
        <v>Cash Withdrawal</v>
      </c>
      <c r="O985" s="20">
        <f>INDEX(Table3[Date_of_transaction],MATCH(Table1[[#This Row],[Account Number]],Table3[Account Number],0))</f>
        <v>44608</v>
      </c>
      <c r="P985" s="19" t="str">
        <f>INDEX(Table3[Transaction Medium],MATCH(Table1[[#This Row],[Account Number]],Table3[Account Number],0))</f>
        <v>Bank</v>
      </c>
    </row>
    <row r="986" spans="1:16" x14ac:dyDescent="0.25">
      <c r="A986" s="1" t="s">
        <v>1053</v>
      </c>
      <c r="B986" s="2">
        <v>611669116</v>
      </c>
      <c r="C986" s="2" t="s">
        <v>573</v>
      </c>
      <c r="D986" s="4">
        <v>26808.75</v>
      </c>
      <c r="E986" s="1" t="s">
        <v>12</v>
      </c>
      <c r="F986" s="1" t="s">
        <v>1054</v>
      </c>
      <c r="G986" s="1" t="s">
        <v>14</v>
      </c>
      <c r="H986" s="1" t="s">
        <v>1055</v>
      </c>
      <c r="I986" s="1">
        <v>848030.44641119998</v>
      </c>
      <c r="J986" s="1" t="s">
        <v>1056</v>
      </c>
      <c r="L986" s="1" t="str">
        <f>VLOOKUP(Table1[[#This Row],[Customer_id]],Table4[],7,FALSE)</f>
        <v>317955,5328</v>
      </c>
      <c r="M986" s="1" t="e">
        <f>VLOOKUP(Table1[[#This Row],[Customer_id]],Table2[],4,FALSE)</f>
        <v>#N/A</v>
      </c>
      <c r="N986" s="1" t="str">
        <f>INDEX(Table3[Transaction type],MATCH(Table1[[#This Row],[Account Number]],Table3[Account Number],0))</f>
        <v>Checks</v>
      </c>
      <c r="O986" s="20">
        <f>INDEX(Table3[Date_of_transaction],MATCH(Table1[[#This Row],[Account Number]],Table3[Account Number],0))</f>
        <v>44497</v>
      </c>
      <c r="P986" s="19" t="str">
        <f>INDEX(Table3[Transaction Medium],MATCH(Table1[[#This Row],[Account Number]],Table3[Account Number],0))</f>
        <v>Informal Services</v>
      </c>
    </row>
    <row r="987" spans="1:16" x14ac:dyDescent="0.25">
      <c r="A987" s="1" t="s">
        <v>560</v>
      </c>
      <c r="B987" s="2">
        <v>169597632</v>
      </c>
      <c r="C987" s="2" t="s">
        <v>134</v>
      </c>
      <c r="D987" s="4">
        <v>37401</v>
      </c>
      <c r="E987" s="1" t="s">
        <v>12</v>
      </c>
      <c r="F987" s="1" t="s">
        <v>561</v>
      </c>
      <c r="G987" s="1" t="s">
        <v>14</v>
      </c>
      <c r="H987" s="1" t="s">
        <v>562</v>
      </c>
      <c r="I987" s="1">
        <v>207361.07447748</v>
      </c>
      <c r="J987" s="1" t="s">
        <v>563</v>
      </c>
      <c r="L987" s="1" t="str">
        <f>VLOOKUP(Table1[[#This Row],[Customer_id]],Table4[],7,FALSE)</f>
        <v>175867,549</v>
      </c>
      <c r="M987" s="1" t="e">
        <f>VLOOKUP(Table1[[#This Row],[Customer_id]],Table2[],4,FALSE)</f>
        <v>#N/A</v>
      </c>
      <c r="N987" s="1" t="str">
        <f>INDEX(Table3[Transaction type],MATCH(Table1[[#This Row],[Account Number]],Table3[Account Number],0))</f>
        <v>Money Transfer</v>
      </c>
      <c r="O987" s="20">
        <f>INDEX(Table3[Date_of_transaction],MATCH(Table1[[#This Row],[Account Number]],Table3[Account Number],0))</f>
        <v>44662</v>
      </c>
      <c r="P987" s="19" t="str">
        <f>INDEX(Table3[Transaction Medium],MATCH(Table1[[#This Row],[Account Number]],Table3[Account Number],0))</f>
        <v>Mobile</v>
      </c>
    </row>
    <row r="988" spans="1:16" x14ac:dyDescent="0.25">
      <c r="A988" s="1" t="s">
        <v>3455</v>
      </c>
      <c r="B988" s="2">
        <v>577191519</v>
      </c>
      <c r="C988" s="2" t="s">
        <v>212</v>
      </c>
      <c r="D988" s="4">
        <v>24252</v>
      </c>
      <c r="E988" s="1" t="s">
        <v>1094</v>
      </c>
      <c r="F988" s="1" t="s">
        <v>168</v>
      </c>
      <c r="G988" s="1" t="s">
        <v>3331</v>
      </c>
      <c r="H988" s="1" t="s">
        <v>3456</v>
      </c>
      <c r="I988" s="1">
        <v>119213.44680960001</v>
      </c>
      <c r="J988" s="1" t="s">
        <v>3457</v>
      </c>
      <c r="L988" s="1" t="str">
        <f>VLOOKUP(Table1[[#This Row],[Customer_id]],Table4[],7,FALSE)</f>
        <v>216551,6451</v>
      </c>
      <c r="M988" s="1" t="e">
        <f>VLOOKUP(Table1[[#This Row],[Customer_id]],Table2[],4,FALSE)</f>
        <v>#N/A</v>
      </c>
      <c r="N988" s="1" t="str">
        <f>INDEX(Table3[Transaction type],MATCH(Table1[[#This Row],[Account Number]],Table3[Account Number],0))</f>
        <v>Online Payment</v>
      </c>
      <c r="O988" s="20">
        <f>INDEX(Table3[Date_of_transaction],MATCH(Table1[[#This Row],[Account Number]],Table3[Account Number],0))</f>
        <v>44380</v>
      </c>
      <c r="P988" s="19" t="str">
        <f>INDEX(Table3[Transaction Medium],MATCH(Table1[[#This Row],[Account Number]],Table3[Account Number],0))</f>
        <v>Internet Banking</v>
      </c>
    </row>
    <row r="989" spans="1:16" x14ac:dyDescent="0.25">
      <c r="A989" s="1" t="s">
        <v>2760</v>
      </c>
      <c r="B989" s="2">
        <v>971704687</v>
      </c>
      <c r="C989" s="2" t="s">
        <v>556</v>
      </c>
      <c r="D989" s="4">
        <v>27174</v>
      </c>
      <c r="E989" s="1" t="s">
        <v>12</v>
      </c>
      <c r="F989" s="1" t="s">
        <v>286</v>
      </c>
      <c r="G989" s="1" t="s">
        <v>1964</v>
      </c>
      <c r="H989" s="1" t="s">
        <v>2761</v>
      </c>
      <c r="I989" s="1">
        <v>187942.85775359999</v>
      </c>
      <c r="J989" s="1" t="s">
        <v>2762</v>
      </c>
      <c r="L989" s="1" t="str">
        <f>VLOOKUP(Table1[[#This Row],[Customer_id]],Table4[],7,FALSE)</f>
        <v>57084,9216</v>
      </c>
      <c r="M989" s="1" t="e">
        <f>VLOOKUP(Table1[[#This Row],[Customer_id]],Table2[],4,FALSE)</f>
        <v>#N/A</v>
      </c>
      <c r="N989" s="1" t="str">
        <f>INDEX(Table3[Transaction type],MATCH(Table1[[#This Row],[Account Number]],Table3[Account Number],0))</f>
        <v>Online Payment</v>
      </c>
      <c r="O989" s="20">
        <f>INDEX(Table3[Date_of_transaction],MATCH(Table1[[#This Row],[Account Number]],Table3[Account Number],0))</f>
        <v>44368</v>
      </c>
      <c r="P989" s="19" t="str">
        <f>INDEX(Table3[Transaction Medium],MATCH(Table1[[#This Row],[Account Number]],Table3[Account Number],0))</f>
        <v>Mobile</v>
      </c>
    </row>
    <row r="990" spans="1:16" x14ac:dyDescent="0.25">
      <c r="A990" s="1" t="s">
        <v>1742</v>
      </c>
      <c r="B990" s="2">
        <v>905339990</v>
      </c>
      <c r="C990" s="2" t="s">
        <v>143</v>
      </c>
      <c r="D990" s="4">
        <v>34479</v>
      </c>
      <c r="E990" s="1" t="s">
        <v>1094</v>
      </c>
      <c r="F990" s="1" t="s">
        <v>1308</v>
      </c>
      <c r="G990" s="1" t="s">
        <v>14</v>
      </c>
      <c r="H990" s="1" t="s">
        <v>1743</v>
      </c>
      <c r="I990" s="1">
        <v>14641.826344200001</v>
      </c>
      <c r="J990" s="1" t="s">
        <v>1744</v>
      </c>
      <c r="L990" s="1" t="str">
        <f>VLOOKUP(Table1[[#This Row],[Customer_id]],Table4[],7,FALSE)</f>
        <v>208878,8436</v>
      </c>
      <c r="M990" s="1" t="e">
        <f>VLOOKUP(Table1[[#This Row],[Customer_id]],Table2[],4,FALSE)</f>
        <v>#N/A</v>
      </c>
      <c r="N990" s="1" t="str">
        <f>INDEX(Table3[Transaction type],MATCH(Table1[[#This Row],[Account Number]],Table3[Account Number],0))</f>
        <v>Money Deposit</v>
      </c>
      <c r="O990" s="20">
        <f>INDEX(Table3[Date_of_transaction],MATCH(Table1[[#This Row],[Account Number]],Table3[Account Number],0))</f>
        <v>44657</v>
      </c>
      <c r="P990" s="19" t="str">
        <f>INDEX(Table3[Transaction Medium],MATCH(Table1[[#This Row],[Account Number]],Table3[Account Number],0))</f>
        <v>Bank</v>
      </c>
    </row>
    <row r="991" spans="1:16" x14ac:dyDescent="0.25">
      <c r="A991" s="1" t="s">
        <v>6642</v>
      </c>
      <c r="B991" s="2">
        <v>705446342</v>
      </c>
      <c r="C991" s="2" t="s">
        <v>212</v>
      </c>
      <c r="D991" s="4">
        <v>24252</v>
      </c>
      <c r="E991" s="1" t="s">
        <v>12</v>
      </c>
      <c r="F991" s="1" t="s">
        <v>2364</v>
      </c>
      <c r="G991" s="1" t="s">
        <v>4105</v>
      </c>
      <c r="H991" s="1" t="s">
        <v>6643</v>
      </c>
      <c r="I991" s="1">
        <v>45953.676288000002</v>
      </c>
      <c r="J991" s="1" t="s">
        <v>6644</v>
      </c>
      <c r="L991" s="1" t="str">
        <f>VLOOKUP(Table1[[#This Row],[Customer_id]],Table4[],7,FALSE)</f>
        <v>66391,1376</v>
      </c>
      <c r="M991" s="1" t="e">
        <f>VLOOKUP(Table1[[#This Row],[Customer_id]],Table2[],4,FALSE)</f>
        <v>#N/A</v>
      </c>
      <c r="N991" s="1" t="str">
        <f>INDEX(Table3[Transaction type],MATCH(Table1[[#This Row],[Account Number]],Table3[Account Number],0))</f>
        <v>Money Transfer</v>
      </c>
      <c r="O991" s="20">
        <f>INDEX(Table3[Date_of_transaction],MATCH(Table1[[#This Row],[Account Number]],Table3[Account Number],0))</f>
        <v>44379</v>
      </c>
      <c r="P991" s="19" t="str">
        <f>INDEX(Table3[Transaction Medium],MATCH(Table1[[#This Row],[Account Number]],Table3[Account Number],0))</f>
        <v>Mobile</v>
      </c>
    </row>
    <row r="992" spans="1:16" x14ac:dyDescent="0.25">
      <c r="A992" s="1" t="s">
        <v>9021</v>
      </c>
      <c r="B992" s="2">
        <v>948586012</v>
      </c>
      <c r="C992" s="2" t="s">
        <v>87</v>
      </c>
      <c r="D992" s="8">
        <v>32526</v>
      </c>
      <c r="E992" s="1" t="str">
        <f ca="1">CHOOSE(RANDBETWEEN(1, 2), "Male","Female")</f>
        <v>Female</v>
      </c>
      <c r="F992" s="1" t="str">
        <f ca="1">CHOOSE(RANDBETWEEN(1, 5), "Farmer","Tailor","Student","Professor","Welder")</f>
        <v>Welder</v>
      </c>
      <c r="G992" s="1" t="str">
        <f ca="1">CHOOSE(RANDBETWEEN(1, 22), "Kano","Kwara","Imo","Lagos","Adamawa","Delta","Sokoto","Oyo","Osun","Abia","Cross River","Kaduna","Plateau","River","Abuja","Kogi","Edo","Anambra","Bayelsa","Benue","Ogun","Enugu")</f>
        <v>Benue</v>
      </c>
      <c r="H992" s="9" t="s">
        <v>9022</v>
      </c>
      <c r="I992" s="9">
        <v>938814.7692275187</v>
      </c>
      <c r="J992" t="s">
        <v>9023</v>
      </c>
      <c r="L992" s="1" t="str">
        <f>VLOOKUP(Table1[[#This Row],[Customer_id]],Table4[],7,FALSE)</f>
        <v>26495,6796</v>
      </c>
      <c r="M992" s="1" t="e">
        <f>VLOOKUP(Table1[[#This Row],[Customer_id]],Table2[],4,FALSE)</f>
        <v>#N/A</v>
      </c>
      <c r="N992" s="1" t="str">
        <f>INDEX(Table3[Transaction type],MATCH(Table1[[#This Row],[Account Number]],Table3[Account Number],0))</f>
        <v>Cash Withdrawal</v>
      </c>
      <c r="O992" s="20">
        <f>INDEX(Table3[Date_of_transaction],MATCH(Table1[[#This Row],[Account Number]],Table3[Account Number],0))</f>
        <v>44576</v>
      </c>
      <c r="P992" s="19" t="str">
        <f>INDEX(Table3[Transaction Medium],MATCH(Table1[[#This Row],[Account Number]],Table3[Account Number],0))</f>
        <v>POS</v>
      </c>
    </row>
    <row r="993" spans="1:16" x14ac:dyDescent="0.25">
      <c r="A993" s="1" t="s">
        <v>1232</v>
      </c>
      <c r="B993" s="2">
        <v>403244085</v>
      </c>
      <c r="C993" s="2" t="s">
        <v>67</v>
      </c>
      <c r="D993" s="4">
        <v>23156.25</v>
      </c>
      <c r="E993" s="1" t="s">
        <v>1094</v>
      </c>
      <c r="F993" s="1" t="s">
        <v>78</v>
      </c>
      <c r="G993" s="1" t="s">
        <v>14</v>
      </c>
      <c r="H993" s="1" t="s">
        <v>1233</v>
      </c>
      <c r="I993" s="1">
        <v>57451.118928000004</v>
      </c>
      <c r="J993" s="1" t="s">
        <v>1234</v>
      </c>
      <c r="L993" s="1" t="str">
        <f>VLOOKUP(Table1[[#This Row],[Customer_id]],Table4[],7,FALSE)</f>
        <v>366922,3131</v>
      </c>
      <c r="M993" s="1" t="e">
        <f>VLOOKUP(Table1[[#This Row],[Customer_id]],Table2[],4,FALSE)</f>
        <v>#N/A</v>
      </c>
      <c r="N993" s="1" t="str">
        <f>INDEX(Table3[Transaction type],MATCH(Table1[[#This Row],[Account Number]],Table3[Account Number],0))</f>
        <v>Online Payment</v>
      </c>
      <c r="O993" s="20">
        <f>INDEX(Table3[Date_of_transaction],MATCH(Table1[[#This Row],[Account Number]],Table3[Account Number],0))</f>
        <v>44618</v>
      </c>
      <c r="P993" s="19" t="str">
        <f>INDEX(Table3[Transaction Medium],MATCH(Table1[[#This Row],[Account Number]],Table3[Account Number],0))</f>
        <v>Card</v>
      </c>
    </row>
    <row r="994" spans="1:16" x14ac:dyDescent="0.25">
      <c r="A994" s="1" t="s">
        <v>9104</v>
      </c>
      <c r="B994" s="2">
        <v>720504346</v>
      </c>
      <c r="C994" s="2" t="s">
        <v>273</v>
      </c>
      <c r="D994" s="8">
        <v>32959.75</v>
      </c>
      <c r="E994" s="1" t="str">
        <f ca="1">CHOOSE(RANDBETWEEN(1, 2), "Male","Female")</f>
        <v>Male</v>
      </c>
      <c r="F994" s="1" t="str">
        <f ca="1">CHOOSE(RANDBETWEEN(1, 5), "Farmer","Tailor","Student","Professor","Welder")</f>
        <v>Tailor</v>
      </c>
      <c r="G994" s="1" t="str">
        <f ca="1">CHOOSE(RANDBETWEEN(1, 22), "Kano","Kwara","Imo","Lagos","Adamawa","Delta","Sokoto","Oyo","Osun","Abia","Cross River","Kaduna","Plateau","River","Abuja","Kogi","Edo","Anambra","Bayelsa","Benue","Ogun","Enugu")</f>
        <v>Osun</v>
      </c>
      <c r="H994" s="9" t="s">
        <v>9105</v>
      </c>
      <c r="I994" s="9">
        <v>654039.50958084827</v>
      </c>
      <c r="J994" t="s">
        <v>9106</v>
      </c>
      <c r="L994" s="1" t="str">
        <f>VLOOKUP(Table1[[#This Row],[Customer_id]],Table4[],7,FALSE)</f>
        <v>133139,8656</v>
      </c>
      <c r="M994" s="1" t="e">
        <f>VLOOKUP(Table1[[#This Row],[Customer_id]],Table2[],4,FALSE)</f>
        <v>#N/A</v>
      </c>
      <c r="N994" s="1" t="str">
        <f>INDEX(Table3[Transaction type],MATCH(Table1[[#This Row],[Account Number]],Table3[Account Number],0))</f>
        <v>Money Deposit</v>
      </c>
      <c r="O994" s="20">
        <f>INDEX(Table3[Date_of_transaction],MATCH(Table1[[#This Row],[Account Number]],Table3[Account Number],0))</f>
        <v>44442</v>
      </c>
      <c r="P994" s="19" t="str">
        <f>INDEX(Table3[Transaction Medium],MATCH(Table1[[#This Row],[Account Number]],Table3[Account Number],0))</f>
        <v>Bank</v>
      </c>
    </row>
    <row r="995" spans="1:16" x14ac:dyDescent="0.25">
      <c r="A995" s="1" t="s">
        <v>1585</v>
      </c>
      <c r="B995" s="2">
        <v>309409121</v>
      </c>
      <c r="C995" s="2" t="s">
        <v>357</v>
      </c>
      <c r="D995" s="4">
        <v>35209.5</v>
      </c>
      <c r="E995" s="1" t="s">
        <v>1094</v>
      </c>
      <c r="F995" s="1" t="s">
        <v>241</v>
      </c>
      <c r="G995" s="1" t="s">
        <v>14</v>
      </c>
      <c r="H995" s="1" t="s">
        <v>1586</v>
      </c>
      <c r="I995" s="1">
        <v>72984.169964159999</v>
      </c>
      <c r="J995" s="1" t="s">
        <v>1587</v>
      </c>
      <c r="L995" s="1" t="str">
        <f>VLOOKUP(Table1[[#This Row],[Customer_id]],Table4[],7,FALSE)</f>
        <v>324937,6074</v>
      </c>
      <c r="M995" s="1" t="e">
        <f>VLOOKUP(Table1[[#This Row],[Customer_id]],Table2[],4,FALSE)</f>
        <v>#N/A</v>
      </c>
      <c r="N995" s="1" t="str">
        <f>INDEX(Table3[Transaction type],MATCH(Table1[[#This Row],[Account Number]],Table3[Account Number],0))</f>
        <v>Money Deposit</v>
      </c>
      <c r="O995" s="20">
        <f>INDEX(Table3[Date_of_transaction],MATCH(Table1[[#This Row],[Account Number]],Table3[Account Number],0))</f>
        <v>44285</v>
      </c>
      <c r="P995" s="19" t="str">
        <f>INDEX(Table3[Transaction Medium],MATCH(Table1[[#This Row],[Account Number]],Table3[Account Number],0))</f>
        <v>Bank</v>
      </c>
    </row>
    <row r="996" spans="1:16" x14ac:dyDescent="0.25">
      <c r="A996" s="1" t="s">
        <v>6162</v>
      </c>
      <c r="B996" s="2">
        <v>890318492</v>
      </c>
      <c r="C996" s="2" t="s">
        <v>87</v>
      </c>
      <c r="D996" s="4">
        <v>16581.75</v>
      </c>
      <c r="E996" s="1" t="s">
        <v>12</v>
      </c>
      <c r="F996" s="1" t="s">
        <v>97</v>
      </c>
      <c r="G996" s="1" t="s">
        <v>4066</v>
      </c>
      <c r="H996" s="1" t="s">
        <v>6163</v>
      </c>
      <c r="I996" s="1">
        <v>206699.42435839999</v>
      </c>
      <c r="J996" s="1" t="s">
        <v>6164</v>
      </c>
      <c r="L996" s="1" t="str">
        <f>VLOOKUP(Table1[[#This Row],[Customer_id]],Table4[],7,FALSE)</f>
        <v>262109,9457</v>
      </c>
      <c r="M996" s="1" t="e">
        <f>VLOOKUP(Table1[[#This Row],[Customer_id]],Table2[],4,FALSE)</f>
        <v>#N/A</v>
      </c>
      <c r="N996" s="1" t="str">
        <f>INDEX(Table3[Transaction type],MATCH(Table1[[#This Row],[Account Number]],Table3[Account Number],0))</f>
        <v>Cash Withdrawal</v>
      </c>
      <c r="O996" s="20">
        <f>INDEX(Table3[Date_of_transaction],MATCH(Table1[[#This Row],[Account Number]],Table3[Account Number],0))</f>
        <v>44212</v>
      </c>
      <c r="P996" s="19" t="str">
        <f>INDEX(Table3[Transaction Medium],MATCH(Table1[[#This Row],[Account Number]],Table3[Account Number],0))</f>
        <v>ATM</v>
      </c>
    </row>
    <row r="997" spans="1:16" x14ac:dyDescent="0.25">
      <c r="A997" s="1" t="s">
        <v>6095</v>
      </c>
      <c r="B997" s="2">
        <v>34130226</v>
      </c>
      <c r="C997" s="2" t="s">
        <v>698</v>
      </c>
      <c r="D997" s="4">
        <v>18408</v>
      </c>
      <c r="E997" s="1" t="s">
        <v>12</v>
      </c>
      <c r="F997" s="1" t="s">
        <v>4364</v>
      </c>
      <c r="G997" s="1" t="s">
        <v>4148</v>
      </c>
      <c r="H997" s="1" t="s">
        <v>6096</v>
      </c>
      <c r="I997" s="1">
        <v>639806.78363136004</v>
      </c>
      <c r="J997" s="1" t="s">
        <v>6097</v>
      </c>
      <c r="L997" s="1" t="str">
        <f>VLOOKUP(Table1[[#This Row],[Customer_id]],Table4[],7,FALSE)</f>
        <v>145733,4375</v>
      </c>
      <c r="M997" s="1" t="e">
        <f>VLOOKUP(Table1[[#This Row],[Customer_id]],Table2[],4,FALSE)</f>
        <v>#N/A</v>
      </c>
      <c r="N997" s="1" t="str">
        <f>INDEX(Table3[Transaction type],MATCH(Table1[[#This Row],[Account Number]],Table3[Account Number],0))</f>
        <v>Online Payment</v>
      </c>
      <c r="O997" s="20">
        <f>INDEX(Table3[Date_of_transaction],MATCH(Table1[[#This Row],[Account Number]],Table3[Account Number],0))</f>
        <v>44319</v>
      </c>
      <c r="P997" s="19" t="str">
        <f>INDEX(Table3[Transaction Medium],MATCH(Table1[[#This Row],[Account Number]],Table3[Account Number],0))</f>
        <v>Internet Banking</v>
      </c>
    </row>
    <row r="998" spans="1:16" x14ac:dyDescent="0.25">
      <c r="A998" s="1" t="s">
        <v>6609</v>
      </c>
      <c r="B998" s="2">
        <v>844252745</v>
      </c>
      <c r="C998" s="2" t="s">
        <v>357</v>
      </c>
      <c r="D998" s="4">
        <v>35209.5</v>
      </c>
      <c r="E998" s="1" t="s">
        <v>12</v>
      </c>
      <c r="F998" s="1" t="s">
        <v>260</v>
      </c>
      <c r="G998" s="1" t="s">
        <v>4099</v>
      </c>
      <c r="H998" s="1" t="s">
        <v>6610</v>
      </c>
      <c r="I998" s="1">
        <v>36534.232828799999</v>
      </c>
      <c r="J998" s="1" t="s">
        <v>6611</v>
      </c>
      <c r="L998" s="1" t="str">
        <f>VLOOKUP(Table1[[#This Row],[Customer_id]],Table4[],7,FALSE)</f>
        <v>218227,8304</v>
      </c>
      <c r="M998" s="1" t="e">
        <f>VLOOKUP(Table1[[#This Row],[Customer_id]],Table2[],4,FALSE)</f>
        <v>#N/A</v>
      </c>
      <c r="N998" s="1" t="str">
        <f>INDEX(Table3[Transaction type],MATCH(Table1[[#This Row],[Account Number]],Table3[Account Number],0))</f>
        <v>Online Payment</v>
      </c>
      <c r="O998" s="20">
        <f>INDEX(Table3[Date_of_transaction],MATCH(Table1[[#This Row],[Account Number]],Table3[Account Number],0))</f>
        <v>44582</v>
      </c>
      <c r="P998" s="19" t="str">
        <f>INDEX(Table3[Transaction Medium],MATCH(Table1[[#This Row],[Account Number]],Table3[Account Number],0))</f>
        <v>Card</v>
      </c>
    </row>
    <row r="999" spans="1:16" x14ac:dyDescent="0.25">
      <c r="A999" s="1" t="s">
        <v>2479</v>
      </c>
      <c r="B999" s="2">
        <v>280950175</v>
      </c>
      <c r="C999" s="2" t="s">
        <v>298</v>
      </c>
      <c r="D999" s="4">
        <v>38131.5</v>
      </c>
      <c r="E999" s="1" t="s">
        <v>12</v>
      </c>
      <c r="F999" s="1" t="s">
        <v>274</v>
      </c>
      <c r="G999" s="1" t="s">
        <v>1964</v>
      </c>
      <c r="H999" s="1" t="s">
        <v>2480</v>
      </c>
      <c r="I999" s="1">
        <v>13120.393633920001</v>
      </c>
      <c r="J999" s="1" t="s">
        <v>2481</v>
      </c>
      <c r="L999" s="1" t="str">
        <f>VLOOKUP(Table1[[#This Row],[Customer_id]],Table4[],7,FALSE)</f>
        <v>373681,17</v>
      </c>
      <c r="M999" s="1" t="e">
        <f>VLOOKUP(Table1[[#This Row],[Customer_id]],Table2[],4,FALSE)</f>
        <v>#N/A</v>
      </c>
      <c r="N999" s="1" t="str">
        <f>INDEX(Table3[Transaction type],MATCH(Table1[[#This Row],[Account Number]],Table3[Account Number],0))</f>
        <v>Money Transfer</v>
      </c>
      <c r="O999" s="20">
        <f>INDEX(Table3[Date_of_transaction],MATCH(Table1[[#This Row],[Account Number]],Table3[Account Number],0))</f>
        <v>44502</v>
      </c>
      <c r="P999" s="19" t="str">
        <f>INDEX(Table3[Transaction Medium],MATCH(Table1[[#This Row],[Account Number]],Table3[Account Number],0))</f>
        <v>ATM</v>
      </c>
    </row>
    <row r="1000" spans="1:16" x14ac:dyDescent="0.25">
      <c r="A1000" s="1" t="s">
        <v>2661</v>
      </c>
      <c r="B1000" s="2">
        <v>535286617</v>
      </c>
      <c r="C1000" s="2" t="s">
        <v>273</v>
      </c>
      <c r="D1000" s="4">
        <v>20964.75</v>
      </c>
      <c r="E1000" s="1" t="s">
        <v>12</v>
      </c>
      <c r="F1000" s="1" t="s">
        <v>569</v>
      </c>
      <c r="G1000" s="1" t="s">
        <v>1964</v>
      </c>
      <c r="H1000" s="1" t="s">
        <v>2662</v>
      </c>
      <c r="I1000" s="1">
        <v>136354.70085336</v>
      </c>
      <c r="J1000" s="1" t="s">
        <v>2663</v>
      </c>
      <c r="L1000" s="1" t="str">
        <f>VLOOKUP(Table1[[#This Row],[Customer_id]],Table4[],7,FALSE)</f>
        <v>323798,4288</v>
      </c>
      <c r="M1000" s="1" t="e">
        <f>VLOOKUP(Table1[[#This Row],[Customer_id]],Table2[],4,FALSE)</f>
        <v>#N/A</v>
      </c>
      <c r="N1000" s="1" t="str">
        <f>INDEX(Table3[Transaction type],MATCH(Table1[[#This Row],[Account Number]],Table3[Account Number],0))</f>
        <v>Money Transfer</v>
      </c>
      <c r="O1000" s="20">
        <f>INDEX(Table3[Date_of_transaction],MATCH(Table1[[#This Row],[Account Number]],Table3[Account Number],0))</f>
        <v>44225</v>
      </c>
      <c r="P1000" s="19" t="str">
        <f>INDEX(Table3[Transaction Medium],MATCH(Table1[[#This Row],[Account Number]],Table3[Account Number],0))</f>
        <v>Internet Banking</v>
      </c>
    </row>
    <row r="1001" spans="1:16" x14ac:dyDescent="0.25">
      <c r="A1001" s="1" t="s">
        <v>4496</v>
      </c>
      <c r="B1001" s="2">
        <v>34227211</v>
      </c>
      <c r="C1001" s="2" t="s">
        <v>245</v>
      </c>
      <c r="D1001" s="4">
        <v>19503.75</v>
      </c>
      <c r="E1001" s="1" t="s">
        <v>1094</v>
      </c>
      <c r="F1001" s="1" t="s">
        <v>147</v>
      </c>
      <c r="G1001" s="1" t="s">
        <v>4062</v>
      </c>
      <c r="H1001" s="1" t="s">
        <v>4497</v>
      </c>
      <c r="I1001" s="1">
        <v>30212.835088799999</v>
      </c>
      <c r="J1001" s="1" t="s">
        <v>4498</v>
      </c>
      <c r="L1001" s="1" t="str">
        <f>VLOOKUP(Table1[[#This Row],[Customer_id]],Table4[],7,FALSE)</f>
        <v>318685,7184</v>
      </c>
      <c r="M1001" s="1" t="e">
        <f>VLOOKUP(Table1[[#This Row],[Customer_id]],Table2[],4,FALSE)</f>
        <v>#N/A</v>
      </c>
      <c r="N1001" s="1" t="str">
        <f>INDEX(Table3[Transaction type],MATCH(Table1[[#This Row],[Account Number]],Table3[Account Number],0))</f>
        <v>Cash Withdrawal</v>
      </c>
      <c r="O1001" s="20">
        <f>INDEX(Table3[Date_of_transaction],MATCH(Table1[[#This Row],[Account Number]],Table3[Account Number],0))</f>
        <v>44439</v>
      </c>
      <c r="P1001" s="19" t="str">
        <f>INDEX(Table3[Transaction Medium],MATCH(Table1[[#This Row],[Account Number]],Table3[Account Number],0))</f>
        <v>ATM</v>
      </c>
    </row>
    <row r="1002" spans="1:16" x14ac:dyDescent="0.25">
      <c r="A1002" s="1" t="s">
        <v>7918</v>
      </c>
      <c r="B1002" s="2">
        <v>901289387</v>
      </c>
      <c r="C1002" s="2" t="s">
        <v>1201</v>
      </c>
      <c r="D1002" s="4">
        <v>30461.25</v>
      </c>
      <c r="E1002" s="1" t="s">
        <v>12</v>
      </c>
      <c r="F1002" s="1" t="s">
        <v>366</v>
      </c>
      <c r="G1002" s="1" t="s">
        <v>3583</v>
      </c>
      <c r="H1002" s="1" t="s">
        <v>7919</v>
      </c>
      <c r="I1002" s="1">
        <v>424089.98178690003</v>
      </c>
      <c r="J1002" s="1" t="s">
        <v>7920</v>
      </c>
      <c r="L1002" s="1" t="str">
        <f>VLOOKUP(Table1[[#This Row],[Customer_id]],Table4[],7,FALSE)</f>
        <v>129533,6172</v>
      </c>
      <c r="M1002" s="1" t="e">
        <f>VLOOKUP(Table1[[#This Row],[Customer_id]],Table2[],4,FALSE)</f>
        <v>#N/A</v>
      </c>
      <c r="N1002" s="1" t="str">
        <f>INDEX(Table3[Transaction type],MATCH(Table1[[#This Row],[Account Number]],Table3[Account Number],0))</f>
        <v>Money Transfer</v>
      </c>
      <c r="O1002" s="20">
        <f>INDEX(Table3[Date_of_transaction],MATCH(Table1[[#This Row],[Account Number]],Table3[Account Number],0))</f>
        <v>44210</v>
      </c>
      <c r="P1002" s="19" t="str">
        <f>INDEX(Table3[Transaction Medium],MATCH(Table1[[#This Row],[Account Number]],Table3[Account Number],0))</f>
        <v>ATM</v>
      </c>
    </row>
    <row r="1003" spans="1:16" x14ac:dyDescent="0.25">
      <c r="A1003" s="1" t="s">
        <v>7358</v>
      </c>
      <c r="B1003" s="2">
        <v>260136851</v>
      </c>
      <c r="C1003" s="2" t="s">
        <v>43</v>
      </c>
      <c r="D1003" s="4">
        <v>36670.5</v>
      </c>
      <c r="E1003" s="1" t="s">
        <v>12</v>
      </c>
      <c r="F1003" s="1" t="s">
        <v>807</v>
      </c>
      <c r="G1003" s="1" t="s">
        <v>4058</v>
      </c>
      <c r="H1003" s="1" t="s">
        <v>7359</v>
      </c>
      <c r="I1003" s="1">
        <v>459139.24203840003</v>
      </c>
      <c r="J1003" s="1" t="s">
        <v>7360</v>
      </c>
      <c r="L1003" s="1" t="str">
        <f>VLOOKUP(Table1[[#This Row],[Customer_id]],Table4[],7,FALSE)</f>
        <v>199546,5303</v>
      </c>
      <c r="M1003" s="1" t="e">
        <f>VLOOKUP(Table1[[#This Row],[Customer_id]],Table2[],4,FALSE)</f>
        <v>#N/A</v>
      </c>
      <c r="N1003" s="1" t="str">
        <f>INDEX(Table3[Transaction type],MATCH(Table1[[#This Row],[Account Number]],Table3[Account Number],0))</f>
        <v>Money Deposit</v>
      </c>
      <c r="O1003" s="20">
        <f>INDEX(Table3[Date_of_transaction],MATCH(Table1[[#This Row],[Account Number]],Table3[Account Number],0))</f>
        <v>44450</v>
      </c>
      <c r="P1003" s="19" t="str">
        <f>INDEX(Table3[Transaction Medium],MATCH(Table1[[#This Row],[Account Number]],Table3[Account Number],0))</f>
        <v>ATM</v>
      </c>
    </row>
    <row r="1004" spans="1:16" x14ac:dyDescent="0.25">
      <c r="A1004" s="1" t="s">
        <v>7674</v>
      </c>
      <c r="B1004" s="2">
        <v>738684930</v>
      </c>
      <c r="C1004" s="2" t="s">
        <v>479</v>
      </c>
      <c r="D1004" s="4">
        <v>33383.25</v>
      </c>
      <c r="E1004" s="1" t="s">
        <v>12</v>
      </c>
      <c r="F1004" s="1" t="s">
        <v>349</v>
      </c>
      <c r="G1004" s="1" t="s">
        <v>3058</v>
      </c>
      <c r="H1004" s="1" t="s">
        <v>7675</v>
      </c>
      <c r="I1004" s="1">
        <v>728744.26697999996</v>
      </c>
      <c r="J1004" s="1" t="s">
        <v>7676</v>
      </c>
      <c r="L1004" s="1" t="str">
        <f>VLOOKUP(Table1[[#This Row],[Customer_id]],Table4[],7,FALSE)</f>
        <v>116049,969</v>
      </c>
      <c r="M1004" s="1" t="e">
        <f>VLOOKUP(Table1[[#This Row],[Customer_id]],Table2[],4,FALSE)</f>
        <v>#N/A</v>
      </c>
      <c r="N1004" s="1" t="str">
        <f>INDEX(Table3[Transaction type],MATCH(Table1[[#This Row],[Account Number]],Table3[Account Number],0))</f>
        <v>Cash Withdrawal</v>
      </c>
      <c r="O1004" s="20">
        <f>INDEX(Table3[Date_of_transaction],MATCH(Table1[[#This Row],[Account Number]],Table3[Account Number],0))</f>
        <v>44646</v>
      </c>
      <c r="P1004" s="19" t="str">
        <f>INDEX(Table3[Transaction Medium],MATCH(Table1[[#This Row],[Account Number]],Table3[Account Number],0))</f>
        <v>POS</v>
      </c>
    </row>
    <row r="1005" spans="1:16" x14ac:dyDescent="0.25">
      <c r="A1005" s="1" t="s">
        <v>5760</v>
      </c>
      <c r="B1005" s="2">
        <v>436466634</v>
      </c>
      <c r="C1005" s="2" t="s">
        <v>309</v>
      </c>
      <c r="D1005" s="4">
        <v>27904.5</v>
      </c>
      <c r="E1005" s="1" t="s">
        <v>1094</v>
      </c>
      <c r="F1005" s="1" t="s">
        <v>763</v>
      </c>
      <c r="G1005" s="1" t="s">
        <v>4088</v>
      </c>
      <c r="H1005" s="1" t="s">
        <v>5761</v>
      </c>
      <c r="I1005" s="1">
        <v>130316.761575</v>
      </c>
      <c r="J1005" s="1" t="s">
        <v>5762</v>
      </c>
      <c r="L1005" s="1" t="str">
        <f>VLOOKUP(Table1[[#This Row],[Customer_id]],Table4[],7,FALSE)</f>
        <v>29624,9292</v>
      </c>
      <c r="M1005" s="1" t="e">
        <f>VLOOKUP(Table1[[#This Row],[Customer_id]],Table2[],4,FALSE)</f>
        <v>#N/A</v>
      </c>
      <c r="N1005" s="1" t="str">
        <f>INDEX(Table3[Transaction type],MATCH(Table1[[#This Row],[Account Number]],Table3[Account Number],0))</f>
        <v>Online Payment</v>
      </c>
      <c r="O1005" s="20">
        <f>INDEX(Table3[Date_of_transaction],MATCH(Table1[[#This Row],[Account Number]],Table3[Account Number],0))</f>
        <v>44572</v>
      </c>
      <c r="P1005" s="19" t="str">
        <f>INDEX(Table3[Transaction Medium],MATCH(Table1[[#This Row],[Account Number]],Table3[Account Number],0))</f>
        <v>Internet Banking</v>
      </c>
    </row>
    <row r="1006" spans="1:16" x14ac:dyDescent="0.25">
      <c r="A1006" s="1" t="s">
        <v>4147</v>
      </c>
      <c r="B1006" s="2">
        <v>480416516</v>
      </c>
      <c r="C1006" s="2" t="s">
        <v>281</v>
      </c>
      <c r="D1006" s="4">
        <v>21695.25</v>
      </c>
      <c r="E1006" s="1" t="s">
        <v>1094</v>
      </c>
      <c r="F1006" s="1" t="s">
        <v>102</v>
      </c>
      <c r="G1006" s="1" t="s">
        <v>4148</v>
      </c>
      <c r="H1006" s="1" t="s">
        <v>4149</v>
      </c>
      <c r="I1006" s="1">
        <v>9802.5950811599996</v>
      </c>
      <c r="J1006" s="1" t="s">
        <v>4150</v>
      </c>
      <c r="L1006" s="1" t="str">
        <f>VLOOKUP(Table1[[#This Row],[Customer_id]],Table4[],7,FALSE)</f>
        <v>138500,6896</v>
      </c>
      <c r="M1006" s="1" t="e">
        <f>VLOOKUP(Table1[[#This Row],[Customer_id]],Table2[],4,FALSE)</f>
        <v>#N/A</v>
      </c>
      <c r="N1006" s="1" t="str">
        <f>INDEX(Table3[Transaction type],MATCH(Table1[[#This Row],[Account Number]],Table3[Account Number],0))</f>
        <v>Checks</v>
      </c>
      <c r="O1006" s="20">
        <f>INDEX(Table3[Date_of_transaction],MATCH(Table1[[#This Row],[Account Number]],Table3[Account Number],0))</f>
        <v>44294</v>
      </c>
      <c r="P1006" s="19" t="str">
        <f>INDEX(Table3[Transaction Medium],MATCH(Table1[[#This Row],[Account Number]],Table3[Account Number],0))</f>
        <v>Informal Services</v>
      </c>
    </row>
    <row r="1007" spans="1:16" x14ac:dyDescent="0.25">
      <c r="A1007" s="1" t="s">
        <v>6123</v>
      </c>
      <c r="B1007" s="2">
        <v>17072561</v>
      </c>
      <c r="C1007" s="2" t="s">
        <v>573</v>
      </c>
      <c r="D1007" s="4">
        <v>26808.75</v>
      </c>
      <c r="E1007" s="1" t="s">
        <v>12</v>
      </c>
      <c r="F1007" s="1" t="s">
        <v>818</v>
      </c>
      <c r="G1007" s="1" t="s">
        <v>4088</v>
      </c>
      <c r="H1007" s="1" t="s">
        <v>6124</v>
      </c>
      <c r="I1007" s="1">
        <v>209987.24767488</v>
      </c>
      <c r="J1007" s="1" t="s">
        <v>6125</v>
      </c>
      <c r="L1007" s="1" t="str">
        <f>VLOOKUP(Table1[[#This Row],[Customer_id]],Table4[],7,FALSE)</f>
        <v>131076,3924</v>
      </c>
      <c r="M1007" s="1" t="e">
        <f>VLOOKUP(Table1[[#This Row],[Customer_id]],Table2[],4,FALSE)</f>
        <v>#N/A</v>
      </c>
      <c r="N1007" s="1" t="str">
        <f>INDEX(Table3[Transaction type],MATCH(Table1[[#This Row],[Account Number]],Table3[Account Number],0))</f>
        <v>Money Transfer</v>
      </c>
      <c r="O1007" s="20">
        <f>INDEX(Table3[Date_of_transaction],MATCH(Table1[[#This Row],[Account Number]],Table3[Account Number],0))</f>
        <v>44324</v>
      </c>
      <c r="P1007" s="19" t="str">
        <f>INDEX(Table3[Transaction Medium],MATCH(Table1[[#This Row],[Account Number]],Table3[Account Number],0))</f>
        <v>Mobile</v>
      </c>
    </row>
    <row r="1008" spans="1:16" x14ac:dyDescent="0.25">
      <c r="A1008" s="1" t="s">
        <v>7006</v>
      </c>
      <c r="B1008" s="2">
        <v>809037906</v>
      </c>
      <c r="C1008" s="2" t="s">
        <v>124</v>
      </c>
      <c r="D1008" s="4">
        <v>14025</v>
      </c>
      <c r="E1008" s="1" t="s">
        <v>12</v>
      </c>
      <c r="F1008" s="1" t="s">
        <v>2602</v>
      </c>
      <c r="G1008" s="1" t="s">
        <v>4112</v>
      </c>
      <c r="H1008" s="1" t="s">
        <v>7007</v>
      </c>
      <c r="I1008" s="1">
        <v>7181.9819963999998</v>
      </c>
      <c r="J1008" s="1" t="s">
        <v>4508</v>
      </c>
      <c r="L1008" s="1" t="str">
        <f>VLOOKUP(Table1[[#This Row],[Customer_id]],Table4[],7,FALSE)</f>
        <v>84406,7475</v>
      </c>
      <c r="M1008" s="1" t="e">
        <f>VLOOKUP(Table1[[#This Row],[Customer_id]],Table2[],4,FALSE)</f>
        <v>#N/A</v>
      </c>
      <c r="N1008" s="1" t="str">
        <f>INDEX(Table3[Transaction type],MATCH(Table1[[#This Row],[Account Number]],Table3[Account Number],0))</f>
        <v>Cash Withdrawal</v>
      </c>
      <c r="O1008" s="20">
        <f>INDEX(Table3[Date_of_transaction],MATCH(Table1[[#This Row],[Account Number]],Table3[Account Number],0))</f>
        <v>44217</v>
      </c>
      <c r="P1008" s="19" t="str">
        <f>INDEX(Table3[Transaction Medium],MATCH(Table1[[#This Row],[Account Number]],Table3[Account Number],0))</f>
        <v>ATM</v>
      </c>
    </row>
    <row r="1009" spans="1:16" x14ac:dyDescent="0.25">
      <c r="A1009" s="1" t="s">
        <v>7220</v>
      </c>
      <c r="B1009" s="2">
        <v>109729048</v>
      </c>
      <c r="C1009" s="2" t="s">
        <v>556</v>
      </c>
      <c r="D1009" s="4">
        <v>27174</v>
      </c>
      <c r="E1009" s="1" t="s">
        <v>12</v>
      </c>
      <c r="F1009" s="1" t="s">
        <v>1277</v>
      </c>
      <c r="G1009" s="1" t="s">
        <v>4148</v>
      </c>
      <c r="H1009" s="1" t="s">
        <v>7221</v>
      </c>
      <c r="I1009" s="1">
        <v>246379.0901376</v>
      </c>
      <c r="J1009" s="1" t="s">
        <v>7222</v>
      </c>
      <c r="L1009" s="1" t="str">
        <f>VLOOKUP(Table1[[#This Row],[Customer_id]],Table4[],7,FALSE)</f>
        <v>353717,0343</v>
      </c>
      <c r="M1009" s="1" t="e">
        <f>VLOOKUP(Table1[[#This Row],[Customer_id]],Table2[],4,FALSE)</f>
        <v>#N/A</v>
      </c>
      <c r="N1009" s="1" t="str">
        <f>INDEX(Table3[Transaction type],MATCH(Table1[[#This Row],[Account Number]],Table3[Account Number],0))</f>
        <v>Cash Withdrawal</v>
      </c>
      <c r="O1009" s="20">
        <f>INDEX(Table3[Date_of_transaction],MATCH(Table1[[#This Row],[Account Number]],Table3[Account Number],0))</f>
        <v>44460</v>
      </c>
      <c r="P1009" s="19" t="str">
        <f>INDEX(Table3[Transaction Medium],MATCH(Table1[[#This Row],[Account Number]],Table3[Account Number],0))</f>
        <v>POS</v>
      </c>
    </row>
    <row r="1010" spans="1:16" x14ac:dyDescent="0.25">
      <c r="A1010" s="1" t="s">
        <v>5492</v>
      </c>
      <c r="B1010" s="2">
        <v>848525038</v>
      </c>
      <c r="C1010" s="2" t="s">
        <v>380</v>
      </c>
      <c r="D1010" s="4">
        <v>14390.25</v>
      </c>
      <c r="E1010" s="1" t="s">
        <v>1094</v>
      </c>
      <c r="F1010" s="1" t="s">
        <v>246</v>
      </c>
      <c r="G1010" s="1" t="s">
        <v>4070</v>
      </c>
      <c r="H1010" s="1" t="s">
        <v>5493</v>
      </c>
      <c r="I1010" s="1">
        <v>155123.59008960001</v>
      </c>
      <c r="J1010" s="1" t="s">
        <v>5494</v>
      </c>
      <c r="L1010" s="1" t="str">
        <f>VLOOKUP(Table1[[#This Row],[Customer_id]],Table4[],7,FALSE)</f>
        <v>166062,1155</v>
      </c>
      <c r="M1010" s="1" t="e">
        <f>VLOOKUP(Table1[[#This Row],[Customer_id]],Table2[],4,FALSE)</f>
        <v>#N/A</v>
      </c>
      <c r="N1010" s="1" t="str">
        <f>INDEX(Table3[Transaction type],MATCH(Table1[[#This Row],[Account Number]],Table3[Account Number],0))</f>
        <v>Cash Withdrawal</v>
      </c>
      <c r="O1010" s="20">
        <f>INDEX(Table3[Date_of_transaction],MATCH(Table1[[#This Row],[Account Number]],Table3[Account Number],0))</f>
        <v>44441</v>
      </c>
      <c r="P1010" s="19" t="str">
        <f>INDEX(Table3[Transaction Medium],MATCH(Table1[[#This Row],[Account Number]],Table3[Account Number],0))</f>
        <v>ATM</v>
      </c>
    </row>
    <row r="1011" spans="1:16" x14ac:dyDescent="0.25">
      <c r="A1011" s="1" t="s">
        <v>4177</v>
      </c>
      <c r="B1011" s="2">
        <v>591612522</v>
      </c>
      <c r="C1011" s="2" t="s">
        <v>114</v>
      </c>
      <c r="D1011" s="4">
        <v>20599.5</v>
      </c>
      <c r="E1011" s="1" t="s">
        <v>1094</v>
      </c>
      <c r="F1011" s="1" t="s">
        <v>204</v>
      </c>
      <c r="G1011" s="1" t="s">
        <v>4084</v>
      </c>
      <c r="H1011" s="1"/>
      <c r="I1011" s="1"/>
      <c r="J1011" s="1" t="s">
        <v>4178</v>
      </c>
      <c r="L1011" s="1" t="str">
        <f>VLOOKUP(Table1[[#This Row],[Customer_id]],Table4[],7,FALSE)</f>
        <v>311721,03</v>
      </c>
      <c r="M1011" s="1" t="e">
        <f>VLOOKUP(Table1[[#This Row],[Customer_id]],Table2[],4,FALSE)</f>
        <v>#N/A</v>
      </c>
      <c r="N1011" s="1" t="str">
        <f>INDEX(Table3[Transaction type],MATCH(Table1[[#This Row],[Account Number]],Table3[Account Number],0))</f>
        <v>Money Deposit</v>
      </c>
      <c r="O1011" s="20">
        <f>INDEX(Table3[Date_of_transaction],MATCH(Table1[[#This Row],[Account Number]],Table3[Account Number],0))</f>
        <v>44358</v>
      </c>
      <c r="P1011" s="19" t="str">
        <f>INDEX(Table3[Transaction Medium],MATCH(Table1[[#This Row],[Account Number]],Table3[Account Number],0))</f>
        <v>Bank</v>
      </c>
    </row>
    <row r="1012" spans="1:16" x14ac:dyDescent="0.25">
      <c r="A1012" s="1" t="s">
        <v>4141</v>
      </c>
      <c r="B1012" s="2">
        <v>446276731</v>
      </c>
      <c r="C1012" s="2" t="s">
        <v>255</v>
      </c>
      <c r="D1012" s="4">
        <v>25347.75</v>
      </c>
      <c r="E1012" s="1" t="s">
        <v>1094</v>
      </c>
      <c r="F1012" s="1" t="s">
        <v>190</v>
      </c>
      <c r="G1012" s="1" t="s">
        <v>4074</v>
      </c>
      <c r="H1012" s="1" t="s">
        <v>4142</v>
      </c>
      <c r="I1012" s="1">
        <v>107419.5453789</v>
      </c>
      <c r="J1012" s="1" t="s">
        <v>4143</v>
      </c>
      <c r="L1012" s="1" t="str">
        <f>VLOOKUP(Table1[[#This Row],[Customer_id]],Table4[],7,FALSE)</f>
        <v>350852,9736</v>
      </c>
      <c r="M1012" s="1" t="e">
        <f>VLOOKUP(Table1[[#This Row],[Customer_id]],Table2[],4,FALSE)</f>
        <v>#N/A</v>
      </c>
      <c r="N1012" s="1" t="str">
        <f>INDEX(Table3[Transaction type],MATCH(Table1[[#This Row],[Account Number]],Table3[Account Number],0))</f>
        <v>Online Payment</v>
      </c>
      <c r="O1012" s="20">
        <f>INDEX(Table3[Date_of_transaction],MATCH(Table1[[#This Row],[Account Number]],Table3[Account Number],0))</f>
        <v>44499</v>
      </c>
      <c r="P1012" s="19" t="str">
        <f>INDEX(Table3[Transaction Medium],MATCH(Table1[[#This Row],[Account Number]],Table3[Account Number],0))</f>
        <v>Internet Banking</v>
      </c>
    </row>
    <row r="1013" spans="1:16" x14ac:dyDescent="0.25">
      <c r="A1013" s="1" t="s">
        <v>373</v>
      </c>
      <c r="B1013" s="2">
        <v>935604502</v>
      </c>
      <c r="C1013" s="2" t="s">
        <v>101</v>
      </c>
      <c r="D1013" s="4">
        <v>19138.5</v>
      </c>
      <c r="E1013" s="1" t="s">
        <v>12</v>
      </c>
      <c r="F1013" s="1" t="s">
        <v>135</v>
      </c>
      <c r="G1013" s="1" t="s">
        <v>14</v>
      </c>
      <c r="H1013" s="1" t="s">
        <v>374</v>
      </c>
      <c r="I1013" s="1">
        <v>217439.02065600001</v>
      </c>
      <c r="J1013" s="1" t="s">
        <v>375</v>
      </c>
      <c r="L1013" s="1" t="str">
        <f>VLOOKUP(Table1[[#This Row],[Customer_id]],Table4[],7,FALSE)</f>
        <v>139337,0472</v>
      </c>
      <c r="M1013" s="1" t="str">
        <f>VLOOKUP(Table1[[#This Row],[Customer_id]],Table2[],4,FALSE)</f>
        <v>N553308327</v>
      </c>
      <c r="N1013" s="1" t="str">
        <f>INDEX(Table3[Transaction type],MATCH(Table1[[#This Row],[Account Number]],Table3[Account Number],0))</f>
        <v>Loan Payment</v>
      </c>
      <c r="O1013" s="20">
        <f>INDEX(Table3[Date_of_transaction],MATCH(Table1[[#This Row],[Account Number]],Table3[Account Number],0))</f>
        <v>44634</v>
      </c>
      <c r="P1013" s="19" t="str">
        <f>INDEX(Table3[Transaction Medium],MATCH(Table1[[#This Row],[Account Number]],Table3[Account Number],0))</f>
        <v>AFT</v>
      </c>
    </row>
    <row r="1014" spans="1:16" x14ac:dyDescent="0.25">
      <c r="A1014" s="1" t="s">
        <v>1283</v>
      </c>
      <c r="B1014" s="2">
        <v>167654139</v>
      </c>
      <c r="C1014" s="2" t="s">
        <v>357</v>
      </c>
      <c r="D1014" s="4">
        <v>35209.5</v>
      </c>
      <c r="E1014" s="1" t="s">
        <v>1094</v>
      </c>
      <c r="F1014" s="1" t="s">
        <v>731</v>
      </c>
      <c r="G1014" s="1" t="s">
        <v>14</v>
      </c>
      <c r="H1014" s="1" t="s">
        <v>1284</v>
      </c>
      <c r="I1014" s="1">
        <v>9501.2359199999992</v>
      </c>
      <c r="J1014" s="1" t="s">
        <v>1285</v>
      </c>
      <c r="L1014" s="1" t="str">
        <f>VLOOKUP(Table1[[#This Row],[Customer_id]],Table4[],7,FALSE)</f>
        <v>245950,08</v>
      </c>
      <c r="M1014" s="1" t="e">
        <f>VLOOKUP(Table1[[#This Row],[Customer_id]],Table2[],4,FALSE)</f>
        <v>#N/A</v>
      </c>
      <c r="N1014" s="1" t="str">
        <f>INDEX(Table3[Transaction type],MATCH(Table1[[#This Row],[Account Number]],Table3[Account Number],0))</f>
        <v>Money Deposit</v>
      </c>
      <c r="O1014" s="20">
        <f>INDEX(Table3[Date_of_transaction],MATCH(Table1[[#This Row],[Account Number]],Table3[Account Number],0))</f>
        <v>44335</v>
      </c>
      <c r="P1014" s="19" t="str">
        <f>INDEX(Table3[Transaction Medium],MATCH(Table1[[#This Row],[Account Number]],Table3[Account Number],0))</f>
        <v>Bank</v>
      </c>
    </row>
    <row r="1015" spans="1:16" x14ac:dyDescent="0.25">
      <c r="A1015" s="1" t="s">
        <v>6210</v>
      </c>
      <c r="B1015" s="2">
        <v>845277611</v>
      </c>
      <c r="C1015" s="2" t="s">
        <v>309</v>
      </c>
      <c r="D1015" s="4">
        <v>27904.5</v>
      </c>
      <c r="E1015" s="1" t="s">
        <v>12</v>
      </c>
      <c r="F1015" s="1" t="s">
        <v>442</v>
      </c>
      <c r="G1015" s="1" t="s">
        <v>4062</v>
      </c>
      <c r="H1015" s="1" t="s">
        <v>6211</v>
      </c>
      <c r="I1015" s="1">
        <v>128351.45232</v>
      </c>
      <c r="J1015" s="1" t="s">
        <v>6212</v>
      </c>
      <c r="L1015" s="1" t="str">
        <f>VLOOKUP(Table1[[#This Row],[Customer_id]],Table4[],7,FALSE)</f>
        <v>47809,8159</v>
      </c>
      <c r="M1015" s="1" t="e">
        <f>VLOOKUP(Table1[[#This Row],[Customer_id]],Table2[],4,FALSE)</f>
        <v>#N/A</v>
      </c>
      <c r="N1015" s="1" t="str">
        <f>INDEX(Table3[Transaction type],MATCH(Table1[[#This Row],[Account Number]],Table3[Account Number],0))</f>
        <v>Online Payment</v>
      </c>
      <c r="O1015" s="20">
        <f>INDEX(Table3[Date_of_transaction],MATCH(Table1[[#This Row],[Account Number]],Table3[Account Number],0))</f>
        <v>44407</v>
      </c>
      <c r="P1015" s="19" t="str">
        <f>INDEX(Table3[Transaction Medium],MATCH(Table1[[#This Row],[Account Number]],Table3[Account Number],0))</f>
        <v>Mobile</v>
      </c>
    </row>
    <row r="1016" spans="1:16" x14ac:dyDescent="0.25">
      <c r="A1016" s="1" t="s">
        <v>2115</v>
      </c>
      <c r="B1016" s="2">
        <v>54235781</v>
      </c>
      <c r="C1016" s="2" t="s">
        <v>67</v>
      </c>
      <c r="D1016" s="4">
        <v>23156.25</v>
      </c>
      <c r="E1016" s="1" t="s">
        <v>1094</v>
      </c>
      <c r="F1016" s="1" t="s">
        <v>794</v>
      </c>
      <c r="G1016" s="1" t="s">
        <v>1964</v>
      </c>
      <c r="H1016" s="1" t="s">
        <v>2116</v>
      </c>
      <c r="I1016" s="1">
        <v>258895.00349999999</v>
      </c>
      <c r="J1016" s="1" t="s">
        <v>2117</v>
      </c>
      <c r="L1016" s="1" t="str">
        <f>VLOOKUP(Table1[[#This Row],[Customer_id]],Table4[],7,FALSE)</f>
        <v>111451,9653</v>
      </c>
      <c r="M1016" s="1" t="e">
        <f>VLOOKUP(Table1[[#This Row],[Customer_id]],Table2[],4,FALSE)</f>
        <v>#N/A</v>
      </c>
      <c r="N1016" s="1" t="str">
        <f>INDEX(Table3[Transaction type],MATCH(Table1[[#This Row],[Account Number]],Table3[Account Number],0))</f>
        <v>Online Payment</v>
      </c>
      <c r="O1016" s="20">
        <f>INDEX(Table3[Date_of_transaction],MATCH(Table1[[#This Row],[Account Number]],Table3[Account Number],0))</f>
        <v>44528</v>
      </c>
      <c r="P1016" s="19" t="str">
        <f>INDEX(Table3[Transaction Medium],MATCH(Table1[[#This Row],[Account Number]],Table3[Account Number],0))</f>
        <v>Card</v>
      </c>
    </row>
    <row r="1017" spans="1:16" x14ac:dyDescent="0.25">
      <c r="A1017" s="1" t="s">
        <v>5070</v>
      </c>
      <c r="B1017" s="2">
        <v>48771606</v>
      </c>
      <c r="C1017" s="2" t="s">
        <v>77</v>
      </c>
      <c r="D1017" s="4">
        <v>23521.5</v>
      </c>
      <c r="E1017" s="1" t="s">
        <v>1094</v>
      </c>
      <c r="F1017" s="1" t="s">
        <v>591</v>
      </c>
      <c r="G1017" s="1" t="s">
        <v>4112</v>
      </c>
      <c r="H1017" s="1" t="s">
        <v>5071</v>
      </c>
      <c r="I1017" s="1">
        <v>654609.43474679999</v>
      </c>
      <c r="J1017" s="1" t="s">
        <v>5072</v>
      </c>
      <c r="L1017" s="1" t="str">
        <f>VLOOKUP(Table1[[#This Row],[Customer_id]],Table4[],7,FALSE)</f>
        <v>35039,16</v>
      </c>
      <c r="M1017" s="1" t="e">
        <f>VLOOKUP(Table1[[#This Row],[Customer_id]],Table2[],4,FALSE)</f>
        <v>#N/A</v>
      </c>
      <c r="N1017" s="1" t="str">
        <f>INDEX(Table3[Transaction type],MATCH(Table1[[#This Row],[Account Number]],Table3[Account Number],0))</f>
        <v>Cash Withdrawal</v>
      </c>
      <c r="O1017" s="20">
        <f>INDEX(Table3[Date_of_transaction],MATCH(Table1[[#This Row],[Account Number]],Table3[Account Number],0))</f>
        <v>44232</v>
      </c>
      <c r="P1017" s="19" t="str">
        <f>INDEX(Table3[Transaction Medium],MATCH(Table1[[#This Row],[Account Number]],Table3[Account Number],0))</f>
        <v>ATM</v>
      </c>
    </row>
    <row r="1018" spans="1:16" x14ac:dyDescent="0.25">
      <c r="A1018" s="1" t="s">
        <v>1745</v>
      </c>
      <c r="B1018" s="2">
        <v>720643968</v>
      </c>
      <c r="C1018" s="2" t="s">
        <v>154</v>
      </c>
      <c r="D1018" s="4">
        <v>29730.75</v>
      </c>
      <c r="E1018" s="1" t="s">
        <v>1094</v>
      </c>
      <c r="F1018" s="1" t="s">
        <v>1746</v>
      </c>
      <c r="G1018" s="1" t="s">
        <v>14</v>
      </c>
      <c r="H1018" s="1" t="s">
        <v>1747</v>
      </c>
      <c r="I1018" s="1">
        <v>63336.387116799997</v>
      </c>
      <c r="J1018" s="1" t="s">
        <v>1748</v>
      </c>
      <c r="L1018" s="1" t="str">
        <f>VLOOKUP(Table1[[#This Row],[Customer_id]],Table4[],7,FALSE)</f>
        <v>291604,5816</v>
      </c>
      <c r="M1018" s="1" t="e">
        <f>VLOOKUP(Table1[[#This Row],[Customer_id]],Table2[],4,FALSE)</f>
        <v>#N/A</v>
      </c>
      <c r="N1018" s="1" t="str">
        <f>INDEX(Table3[Transaction type],MATCH(Table1[[#This Row],[Account Number]],Table3[Account Number],0))</f>
        <v>Cash Withdrawal</v>
      </c>
      <c r="O1018" s="20">
        <f>INDEX(Table3[Date_of_transaction],MATCH(Table1[[#This Row],[Account Number]],Table3[Account Number],0))</f>
        <v>44471</v>
      </c>
      <c r="P1018" s="19" t="str">
        <f>INDEX(Table3[Transaction Medium],MATCH(Table1[[#This Row],[Account Number]],Table3[Account Number],0))</f>
        <v>ATM</v>
      </c>
    </row>
    <row r="1019" spans="1:16" x14ac:dyDescent="0.25">
      <c r="A1019" s="1" t="s">
        <v>2881</v>
      </c>
      <c r="B1019" s="2">
        <v>670368682</v>
      </c>
      <c r="C1019" s="2" t="s">
        <v>335</v>
      </c>
      <c r="D1019" s="4">
        <v>19869</v>
      </c>
      <c r="E1019" s="1" t="s">
        <v>1094</v>
      </c>
      <c r="F1019" s="1" t="s">
        <v>1308</v>
      </c>
      <c r="G1019" s="1" t="s">
        <v>2773</v>
      </c>
      <c r="H1019" s="1" t="s">
        <v>2882</v>
      </c>
      <c r="I1019" s="1">
        <v>46477.953467400002</v>
      </c>
      <c r="J1019" s="1" t="s">
        <v>2883</v>
      </c>
      <c r="L1019" s="1" t="str">
        <f>VLOOKUP(Table1[[#This Row],[Customer_id]],Table4[],7,FALSE)</f>
        <v>252488,7072</v>
      </c>
      <c r="M1019" s="1" t="e">
        <f>VLOOKUP(Table1[[#This Row],[Customer_id]],Table2[],4,FALSE)</f>
        <v>#N/A</v>
      </c>
      <c r="N1019" s="1" t="str">
        <f>INDEX(Table3[Transaction type],MATCH(Table1[[#This Row],[Account Number]],Table3[Account Number],0))</f>
        <v>Online Payment</v>
      </c>
      <c r="O1019" s="20">
        <f>INDEX(Table3[Date_of_transaction],MATCH(Table1[[#This Row],[Account Number]],Table3[Account Number],0))</f>
        <v>44549</v>
      </c>
      <c r="P1019" s="19" t="str">
        <f>INDEX(Table3[Transaction Medium],MATCH(Table1[[#This Row],[Account Number]],Table3[Account Number],0))</f>
        <v>Internet Banking</v>
      </c>
    </row>
    <row r="1020" spans="1:16" x14ac:dyDescent="0.25">
      <c r="A1020" s="1" t="s">
        <v>5849</v>
      </c>
      <c r="B1020" s="2">
        <v>215919306</v>
      </c>
      <c r="C1020" s="2" t="s">
        <v>568</v>
      </c>
      <c r="D1020" s="4">
        <v>25713</v>
      </c>
      <c r="E1020" s="1" t="s">
        <v>12</v>
      </c>
      <c r="F1020" s="1" t="s">
        <v>340</v>
      </c>
      <c r="G1020" s="1" t="s">
        <v>4119</v>
      </c>
      <c r="H1020" s="1" t="s">
        <v>5850</v>
      </c>
      <c r="I1020" s="1">
        <v>78126.753642240001</v>
      </c>
      <c r="J1020" s="1" t="s">
        <v>5851</v>
      </c>
      <c r="L1020" s="1" t="str">
        <f>VLOOKUP(Table1[[#This Row],[Customer_id]],Table4[],7,FALSE)</f>
        <v>79608,8832</v>
      </c>
      <c r="M1020" s="1" t="e">
        <f>VLOOKUP(Table1[[#This Row],[Customer_id]],Table2[],4,FALSE)</f>
        <v>#N/A</v>
      </c>
      <c r="N1020" s="1" t="str">
        <f>INDEX(Table3[Transaction type],MATCH(Table1[[#This Row],[Account Number]],Table3[Account Number],0))</f>
        <v>Checks</v>
      </c>
      <c r="O1020" s="20">
        <f>INDEX(Table3[Date_of_transaction],MATCH(Table1[[#This Row],[Account Number]],Table3[Account Number],0))</f>
        <v>44240</v>
      </c>
      <c r="P1020" s="19" t="str">
        <f>INDEX(Table3[Transaction Medium],MATCH(Table1[[#This Row],[Account Number]],Table3[Account Number],0))</f>
        <v>Informal Services</v>
      </c>
    </row>
    <row r="1021" spans="1:16" x14ac:dyDescent="0.25">
      <c r="A1021" s="1" t="s">
        <v>3264</v>
      </c>
      <c r="B1021" s="2">
        <v>229181229</v>
      </c>
      <c r="C1021" s="2" t="s">
        <v>518</v>
      </c>
      <c r="D1021" s="4">
        <v>35574.75</v>
      </c>
      <c r="E1021" s="1" t="s">
        <v>1094</v>
      </c>
      <c r="F1021" s="1" t="s">
        <v>241</v>
      </c>
      <c r="G1021" s="1" t="s">
        <v>3058</v>
      </c>
      <c r="H1021" s="1" t="s">
        <v>3265</v>
      </c>
      <c r="I1021" s="1">
        <v>5757.8675962500001</v>
      </c>
      <c r="J1021" s="1" t="s">
        <v>3266</v>
      </c>
      <c r="L1021" s="1" t="str">
        <f>VLOOKUP(Table1[[#This Row],[Customer_id]],Table4[],7,FALSE)</f>
        <v>168569,0409</v>
      </c>
      <c r="M1021" s="1" t="e">
        <f>VLOOKUP(Table1[[#This Row],[Customer_id]],Table2[],4,FALSE)</f>
        <v>#N/A</v>
      </c>
      <c r="N1021" s="1" t="str">
        <f>INDEX(Table3[Transaction type],MATCH(Table1[[#This Row],[Account Number]],Table3[Account Number],0))</f>
        <v>Checks</v>
      </c>
      <c r="O1021" s="20">
        <f>INDEX(Table3[Date_of_transaction],MATCH(Table1[[#This Row],[Account Number]],Table3[Account Number],0))</f>
        <v>44527</v>
      </c>
      <c r="P1021" s="19" t="str">
        <f>INDEX(Table3[Transaction Medium],MATCH(Table1[[#This Row],[Account Number]],Table3[Account Number],0))</f>
        <v>Informal Services</v>
      </c>
    </row>
    <row r="1022" spans="1:16" x14ac:dyDescent="0.25">
      <c r="A1022" s="1" t="s">
        <v>8301</v>
      </c>
      <c r="B1022" s="2">
        <v>397374898</v>
      </c>
      <c r="C1022" s="2" t="s">
        <v>573</v>
      </c>
      <c r="D1022" s="4">
        <v>26808.75</v>
      </c>
      <c r="E1022" s="1" t="s">
        <v>12</v>
      </c>
      <c r="F1022" s="1" t="s">
        <v>442</v>
      </c>
      <c r="G1022" s="1" t="s">
        <v>3331</v>
      </c>
      <c r="H1022" s="1" t="s">
        <v>8302</v>
      </c>
      <c r="I1022" s="1">
        <v>228166.94090232</v>
      </c>
      <c r="J1022" s="1" t="s">
        <v>8303</v>
      </c>
      <c r="L1022" s="1" t="str">
        <f>VLOOKUP(Table1[[#This Row],[Customer_id]],Table4[],7,FALSE)</f>
        <v>73990,2009</v>
      </c>
      <c r="M1022" s="1" t="e">
        <f>VLOOKUP(Table1[[#This Row],[Customer_id]],Table2[],4,FALSE)</f>
        <v>#N/A</v>
      </c>
      <c r="N1022" s="1" t="str">
        <f>INDEX(Table3[Transaction type],MATCH(Table1[[#This Row],[Account Number]],Table3[Account Number],0))</f>
        <v>Money Deposit</v>
      </c>
      <c r="O1022" s="20">
        <f>INDEX(Table3[Date_of_transaction],MATCH(Table1[[#This Row],[Account Number]],Table3[Account Number],0))</f>
        <v>44481</v>
      </c>
      <c r="P1022" s="19" t="str">
        <f>INDEX(Table3[Transaction Medium],MATCH(Table1[[#This Row],[Account Number]],Table3[Account Number],0))</f>
        <v>Bank</v>
      </c>
    </row>
    <row r="1023" spans="1:16" x14ac:dyDescent="0.25">
      <c r="A1023" s="1" t="s">
        <v>8475</v>
      </c>
      <c r="B1023" s="2">
        <v>121818842</v>
      </c>
      <c r="C1023" s="2" t="s">
        <v>180</v>
      </c>
      <c r="D1023" s="4">
        <v>35940</v>
      </c>
      <c r="E1023" s="1" t="s">
        <v>12</v>
      </c>
      <c r="F1023" s="1" t="s">
        <v>260</v>
      </c>
      <c r="G1023" s="1" t="s">
        <v>2773</v>
      </c>
      <c r="H1023" s="1" t="s">
        <v>8476</v>
      </c>
      <c r="I1023" s="1">
        <v>254367.37281599999</v>
      </c>
      <c r="J1023" s="1" t="s">
        <v>8477</v>
      </c>
      <c r="L1023" s="1" t="str">
        <f>VLOOKUP(Table1[[#This Row],[Customer_id]],Table4[],7,FALSE)</f>
        <v>180987,1128</v>
      </c>
      <c r="M1023" s="1" t="e">
        <f>VLOOKUP(Table1[[#This Row],[Customer_id]],Table2[],4,FALSE)</f>
        <v>#N/A</v>
      </c>
      <c r="N1023" s="1" t="str">
        <f>INDEX(Table3[Transaction type],MATCH(Table1[[#This Row],[Account Number]],Table3[Account Number],0))</f>
        <v>Online Payment</v>
      </c>
      <c r="O1023" s="20">
        <f>INDEX(Table3[Date_of_transaction],MATCH(Table1[[#This Row],[Account Number]],Table3[Account Number],0))</f>
        <v>44272</v>
      </c>
      <c r="P1023" s="19" t="str">
        <f>INDEX(Table3[Transaction Medium],MATCH(Table1[[#This Row],[Account Number]],Table3[Account Number],0))</f>
        <v>Internet Banking</v>
      </c>
    </row>
    <row r="1024" spans="1:16" x14ac:dyDescent="0.25">
      <c r="A1024" s="1" t="s">
        <v>6495</v>
      </c>
      <c r="B1024" s="2">
        <v>656387474</v>
      </c>
      <c r="C1024" s="2" t="s">
        <v>134</v>
      </c>
      <c r="D1024" s="4">
        <v>37401</v>
      </c>
      <c r="E1024" s="1" t="s">
        <v>12</v>
      </c>
      <c r="F1024" s="1" t="s">
        <v>246</v>
      </c>
      <c r="G1024" s="1" t="s">
        <v>4074</v>
      </c>
      <c r="H1024" s="1" t="s">
        <v>6496</v>
      </c>
      <c r="I1024" s="1">
        <v>169395.08770800001</v>
      </c>
      <c r="J1024" s="1" t="s">
        <v>6497</v>
      </c>
      <c r="L1024" s="1" t="str">
        <f>VLOOKUP(Table1[[#This Row],[Customer_id]],Table4[],7,FALSE)</f>
        <v>140111,6556</v>
      </c>
      <c r="M1024" s="1" t="e">
        <f>VLOOKUP(Table1[[#This Row],[Customer_id]],Table2[],4,FALSE)</f>
        <v>#N/A</v>
      </c>
      <c r="N1024" s="1" t="str">
        <f>INDEX(Table3[Transaction type],MATCH(Table1[[#This Row],[Account Number]],Table3[Account Number],0))</f>
        <v>Money Transfer</v>
      </c>
      <c r="O1024" s="20">
        <f>INDEX(Table3[Date_of_transaction],MATCH(Table1[[#This Row],[Account Number]],Table3[Account Number],0))</f>
        <v>44394</v>
      </c>
      <c r="P1024" s="19" t="str">
        <f>INDEX(Table3[Transaction Medium],MATCH(Table1[[#This Row],[Account Number]],Table3[Account Number],0))</f>
        <v>Mobile</v>
      </c>
    </row>
    <row r="1025" spans="1:16" x14ac:dyDescent="0.25">
      <c r="A1025" s="1" t="s">
        <v>5391</v>
      </c>
      <c r="B1025" s="2">
        <v>596659255</v>
      </c>
      <c r="C1025" s="2" t="s">
        <v>28</v>
      </c>
      <c r="D1025" s="4">
        <v>32652.75</v>
      </c>
      <c r="E1025" s="1" t="s">
        <v>1094</v>
      </c>
      <c r="F1025" s="1" t="s">
        <v>97</v>
      </c>
      <c r="G1025" s="1" t="s">
        <v>4062</v>
      </c>
      <c r="H1025" s="1" t="s">
        <v>5392</v>
      </c>
      <c r="I1025" s="1">
        <v>320877.41100800002</v>
      </c>
      <c r="J1025" s="1" t="s">
        <v>5393</v>
      </c>
      <c r="L1025" s="1" t="str">
        <f>VLOOKUP(Table1[[#This Row],[Customer_id]],Table4[],7,FALSE)</f>
        <v>40627,47</v>
      </c>
      <c r="M1025" s="1" t="e">
        <f>VLOOKUP(Table1[[#This Row],[Customer_id]],Table2[],4,FALSE)</f>
        <v>#N/A</v>
      </c>
      <c r="N1025" s="1" t="str">
        <f>INDEX(Table3[Transaction type],MATCH(Table1[[#This Row],[Account Number]],Table3[Account Number],0))</f>
        <v>Online Payment</v>
      </c>
      <c r="O1025" s="20">
        <f>INDEX(Table3[Date_of_transaction],MATCH(Table1[[#This Row],[Account Number]],Table3[Account Number],0))</f>
        <v>44385</v>
      </c>
      <c r="P1025" s="19" t="str">
        <f>INDEX(Table3[Transaction Medium],MATCH(Table1[[#This Row],[Account Number]],Table3[Account Number],0))</f>
        <v>Mobile</v>
      </c>
    </row>
    <row r="1026" spans="1:16" x14ac:dyDescent="0.25">
      <c r="A1026" s="1" t="s">
        <v>6092</v>
      </c>
      <c r="B1026" s="2">
        <v>404150613</v>
      </c>
      <c r="C1026" s="2" t="s">
        <v>87</v>
      </c>
      <c r="D1026" s="4">
        <v>16581.75</v>
      </c>
      <c r="E1026" s="1" t="s">
        <v>12</v>
      </c>
      <c r="F1026" s="1" t="s">
        <v>290</v>
      </c>
      <c r="G1026" s="1" t="s">
        <v>4148</v>
      </c>
      <c r="H1026" s="1" t="s">
        <v>6093</v>
      </c>
      <c r="I1026" s="1">
        <v>85225.633301880007</v>
      </c>
      <c r="J1026" s="1" t="s">
        <v>6094</v>
      </c>
      <c r="L1026" s="1" t="str">
        <f>VLOOKUP(Table1[[#This Row],[Customer_id]],Table4[],7,FALSE)</f>
        <v>26777,4039</v>
      </c>
      <c r="M1026" s="1" t="e">
        <f>VLOOKUP(Table1[[#This Row],[Customer_id]],Table2[],4,FALSE)</f>
        <v>#N/A</v>
      </c>
      <c r="N1026" s="1" t="str">
        <f>INDEX(Table3[Transaction type],MATCH(Table1[[#This Row],[Account Number]],Table3[Account Number],0))</f>
        <v>Money Transfer</v>
      </c>
      <c r="O1026" s="20">
        <f>INDEX(Table3[Date_of_transaction],MATCH(Table1[[#This Row],[Account Number]],Table3[Account Number],0))</f>
        <v>44600</v>
      </c>
      <c r="P1026" s="19" t="str">
        <f>INDEX(Table3[Transaction Medium],MATCH(Table1[[#This Row],[Account Number]],Table3[Account Number],0))</f>
        <v>Bank</v>
      </c>
    </row>
    <row r="1027" spans="1:16" x14ac:dyDescent="0.25">
      <c r="A1027" s="1" t="s">
        <v>4961</v>
      </c>
      <c r="B1027" s="2">
        <v>999351529</v>
      </c>
      <c r="C1027" s="2" t="s">
        <v>189</v>
      </c>
      <c r="D1027" s="4">
        <v>22425.75</v>
      </c>
      <c r="E1027" s="1" t="s">
        <v>1094</v>
      </c>
      <c r="F1027" s="1" t="s">
        <v>893</v>
      </c>
      <c r="G1027" s="1" t="s">
        <v>4105</v>
      </c>
      <c r="H1027" s="1" t="s">
        <v>4962</v>
      </c>
      <c r="I1027" s="1">
        <v>43035.085830099997</v>
      </c>
      <c r="J1027" s="1" t="s">
        <v>4963</v>
      </c>
      <c r="L1027" s="1" t="str">
        <f>VLOOKUP(Table1[[#This Row],[Customer_id]],Table4[],7,FALSE)</f>
        <v>330308,9692</v>
      </c>
      <c r="M1027" s="1" t="e">
        <f>VLOOKUP(Table1[[#This Row],[Customer_id]],Table2[],4,FALSE)</f>
        <v>#N/A</v>
      </c>
      <c r="N1027" s="1" t="str">
        <f>INDEX(Table3[Transaction type],MATCH(Table1[[#This Row],[Account Number]],Table3[Account Number],0))</f>
        <v>Online Payment</v>
      </c>
      <c r="O1027" s="20">
        <f>INDEX(Table3[Date_of_transaction],MATCH(Table1[[#This Row],[Account Number]],Table3[Account Number],0))</f>
        <v>44381</v>
      </c>
      <c r="P1027" s="19" t="str">
        <f>INDEX(Table3[Transaction Medium],MATCH(Table1[[#This Row],[Account Number]],Table3[Account Number],0))</f>
        <v>Mobile</v>
      </c>
    </row>
    <row r="1028" spans="1:16" x14ac:dyDescent="0.25">
      <c r="A1028" s="1" t="s">
        <v>694</v>
      </c>
      <c r="B1028" s="2">
        <v>352133027</v>
      </c>
      <c r="C1028" s="2" t="s">
        <v>452</v>
      </c>
      <c r="D1028" s="4">
        <v>26078.25</v>
      </c>
      <c r="E1028" s="1" t="s">
        <v>12</v>
      </c>
      <c r="F1028" s="1" t="s">
        <v>385</v>
      </c>
      <c r="G1028" s="1" t="s">
        <v>14</v>
      </c>
      <c r="H1028" s="1" t="s">
        <v>695</v>
      </c>
      <c r="I1028" s="1">
        <v>23182.758175999999</v>
      </c>
      <c r="J1028" s="1" t="s">
        <v>696</v>
      </c>
      <c r="L1028" s="1" t="str">
        <f>VLOOKUP(Table1[[#This Row],[Customer_id]],Table4[],7,FALSE)</f>
        <v>176579,0247</v>
      </c>
      <c r="M1028" s="1" t="e">
        <f>VLOOKUP(Table1[[#This Row],[Customer_id]],Table2[],4,FALSE)</f>
        <v>#N/A</v>
      </c>
      <c r="N1028" s="1" t="str">
        <f>INDEX(Table3[Transaction type],MATCH(Table1[[#This Row],[Account Number]],Table3[Account Number],0))</f>
        <v>Money Transfer</v>
      </c>
      <c r="O1028" s="20">
        <f>INDEX(Table3[Date_of_transaction],MATCH(Table1[[#This Row],[Account Number]],Table3[Account Number],0))</f>
        <v>44476</v>
      </c>
      <c r="P1028" s="19" t="str">
        <f>INDEX(Table3[Transaction Medium],MATCH(Table1[[#This Row],[Account Number]],Table3[Account Number],0))</f>
        <v>Mobile</v>
      </c>
    </row>
    <row r="1029" spans="1:16" x14ac:dyDescent="0.25">
      <c r="A1029" s="1" t="s">
        <v>8511</v>
      </c>
      <c r="B1029" s="2">
        <v>406611418</v>
      </c>
      <c r="C1029" s="2" t="s">
        <v>119</v>
      </c>
      <c r="D1029" s="4">
        <v>24982.5</v>
      </c>
      <c r="E1029" s="1" t="s">
        <v>12</v>
      </c>
      <c r="F1029" s="1" t="s">
        <v>282</v>
      </c>
      <c r="G1029" s="1" t="s">
        <v>2773</v>
      </c>
      <c r="H1029" s="1" t="s">
        <v>8512</v>
      </c>
      <c r="I1029" s="1">
        <v>171841.03964999999</v>
      </c>
      <c r="J1029" s="1" t="s">
        <v>8312</v>
      </c>
      <c r="L1029" s="1" t="str">
        <f>VLOOKUP(Table1[[#This Row],[Customer_id]],Table4[],7,FALSE)</f>
        <v>295097,5314</v>
      </c>
      <c r="M1029" s="1" t="e">
        <f>VLOOKUP(Table1[[#This Row],[Customer_id]],Table2[],4,FALSE)</f>
        <v>#N/A</v>
      </c>
      <c r="N1029" s="1" t="str">
        <f>INDEX(Table3[Transaction type],MATCH(Table1[[#This Row],[Account Number]],Table3[Account Number],0))</f>
        <v>Checks</v>
      </c>
      <c r="O1029" s="20">
        <f>INDEX(Table3[Date_of_transaction],MATCH(Table1[[#This Row],[Account Number]],Table3[Account Number],0))</f>
        <v>44367</v>
      </c>
      <c r="P1029" s="19" t="str">
        <f>INDEX(Table3[Transaction Medium],MATCH(Table1[[#This Row],[Account Number]],Table3[Account Number],0))</f>
        <v>Informal Services</v>
      </c>
    </row>
    <row r="1030" spans="1:16" x14ac:dyDescent="0.25">
      <c r="A1030" s="1" t="s">
        <v>3306</v>
      </c>
      <c r="B1030" s="2">
        <v>543597632</v>
      </c>
      <c r="C1030" s="2" t="s">
        <v>470</v>
      </c>
      <c r="D1030" s="4">
        <v>14755.5</v>
      </c>
      <c r="E1030" s="1" t="s">
        <v>1094</v>
      </c>
      <c r="F1030" s="1" t="s">
        <v>574</v>
      </c>
      <c r="G1030" s="1" t="s">
        <v>3058</v>
      </c>
      <c r="H1030" s="1" t="s">
        <v>3307</v>
      </c>
      <c r="I1030" s="1">
        <v>33387.837599999999</v>
      </c>
      <c r="J1030" s="1" t="s">
        <v>3308</v>
      </c>
      <c r="L1030" s="1" t="str">
        <f>VLOOKUP(Table1[[#This Row],[Customer_id]],Table4[],7,FALSE)</f>
        <v>111602,892</v>
      </c>
      <c r="M1030" s="1" t="e">
        <f>VLOOKUP(Table1[[#This Row],[Customer_id]],Table2[],4,FALSE)</f>
        <v>#N/A</v>
      </c>
      <c r="N1030" s="1" t="str">
        <f>INDEX(Table3[Transaction type],MATCH(Table1[[#This Row],[Account Number]],Table3[Account Number],0))</f>
        <v>Money Deposit</v>
      </c>
      <c r="O1030" s="20">
        <f>INDEX(Table3[Date_of_transaction],MATCH(Table1[[#This Row],[Account Number]],Table3[Account Number],0))</f>
        <v>44435</v>
      </c>
      <c r="P1030" s="19" t="str">
        <f>INDEX(Table3[Transaction Medium],MATCH(Table1[[#This Row],[Account Number]],Table3[Account Number],0))</f>
        <v>Bank</v>
      </c>
    </row>
    <row r="1031" spans="1:16" x14ac:dyDescent="0.25">
      <c r="A1031" s="1" t="s">
        <v>4241</v>
      </c>
      <c r="B1031" s="2">
        <v>990678166</v>
      </c>
      <c r="C1031" s="2" t="s">
        <v>268</v>
      </c>
      <c r="D1031" s="4">
        <v>17677.5</v>
      </c>
      <c r="E1031" s="1" t="s">
        <v>1094</v>
      </c>
      <c r="F1031" s="1" t="s">
        <v>260</v>
      </c>
      <c r="G1031" s="1" t="s">
        <v>4148</v>
      </c>
      <c r="H1031" s="1" t="s">
        <v>4242</v>
      </c>
      <c r="I1031" s="1">
        <v>197378.53793503999</v>
      </c>
      <c r="J1031" s="1" t="s">
        <v>4243</v>
      </c>
      <c r="L1031" s="1" t="str">
        <f>VLOOKUP(Table1[[#This Row],[Customer_id]],Table4[],7,FALSE)</f>
        <v>315314,025</v>
      </c>
      <c r="M1031" s="1" t="e">
        <f>VLOOKUP(Table1[[#This Row],[Customer_id]],Table2[],4,FALSE)</f>
        <v>#N/A</v>
      </c>
      <c r="N1031" s="1" t="str">
        <f>INDEX(Table3[Transaction type],MATCH(Table1[[#This Row],[Account Number]],Table3[Account Number],0))</f>
        <v>Money Deposit</v>
      </c>
      <c r="O1031" s="20">
        <f>INDEX(Table3[Date_of_transaction],MATCH(Table1[[#This Row],[Account Number]],Table3[Account Number],0))</f>
        <v>44458</v>
      </c>
      <c r="P1031" s="19" t="str">
        <f>INDEX(Table3[Transaction Medium],MATCH(Table1[[#This Row],[Account Number]],Table3[Account Number],0))</f>
        <v>Bank</v>
      </c>
    </row>
    <row r="1032" spans="1:16" x14ac:dyDescent="0.25">
      <c r="A1032" s="1" t="s">
        <v>4776</v>
      </c>
      <c r="B1032" s="2">
        <v>747067312</v>
      </c>
      <c r="C1032" s="2" t="s">
        <v>452</v>
      </c>
      <c r="D1032" s="4">
        <v>26078.25</v>
      </c>
      <c r="E1032" s="1" t="s">
        <v>1094</v>
      </c>
      <c r="F1032" s="1" t="s">
        <v>665</v>
      </c>
      <c r="G1032" s="1" t="s">
        <v>4066</v>
      </c>
      <c r="H1032" s="1" t="s">
        <v>4777</v>
      </c>
      <c r="I1032" s="1">
        <v>112149.92613959999</v>
      </c>
      <c r="J1032" s="1" t="s">
        <v>4778</v>
      </c>
      <c r="L1032" s="1" t="str">
        <f>VLOOKUP(Table1[[#This Row],[Customer_id]],Table4[],7,FALSE)</f>
        <v>113891,52</v>
      </c>
      <c r="M1032" s="1" t="str">
        <f>VLOOKUP(Table1[[#This Row],[Customer_id]],Table2[],4,FALSE)</f>
        <v>N4664507904</v>
      </c>
      <c r="N1032" s="1" t="str">
        <f>INDEX(Table3[Transaction type],MATCH(Table1[[#This Row],[Account Number]],Table3[Account Number],0))</f>
        <v>Checks</v>
      </c>
      <c r="O1032" s="20">
        <f>INDEX(Table3[Date_of_transaction],MATCH(Table1[[#This Row],[Account Number]],Table3[Account Number],0))</f>
        <v>44352</v>
      </c>
      <c r="P1032" s="19" t="str">
        <f>INDEX(Table3[Transaction Medium],MATCH(Table1[[#This Row],[Account Number]],Table3[Account Number],0))</f>
        <v>Bank</v>
      </c>
    </row>
    <row r="1033" spans="1:16" x14ac:dyDescent="0.25">
      <c r="A1033" s="1" t="s">
        <v>4776</v>
      </c>
      <c r="B1033" s="2">
        <v>168980799</v>
      </c>
      <c r="C1033" s="2" t="s">
        <v>698</v>
      </c>
      <c r="D1033" s="4">
        <v>18408</v>
      </c>
      <c r="E1033" s="1" t="s">
        <v>12</v>
      </c>
      <c r="F1033" s="1" t="s">
        <v>829</v>
      </c>
      <c r="G1033" s="1" t="s">
        <v>4058</v>
      </c>
      <c r="H1033" s="1" t="s">
        <v>7394</v>
      </c>
      <c r="I1033" s="1">
        <v>218308.483232</v>
      </c>
      <c r="J1033" s="1" t="s">
        <v>1458</v>
      </c>
      <c r="L1033" s="1" t="str">
        <f>VLOOKUP(Table1[[#This Row],[Customer_id]],Table4[],7,FALSE)</f>
        <v>113891,52</v>
      </c>
      <c r="M1033" s="1" t="str">
        <f>VLOOKUP(Table1[[#This Row],[Customer_id]],Table2[],4,FALSE)</f>
        <v>N4664507904</v>
      </c>
      <c r="N1033" s="1" t="str">
        <f>INDEX(Table3[Transaction type],MATCH(Table1[[#This Row],[Account Number]],Table3[Account Number],0))</f>
        <v>Loan Payment</v>
      </c>
      <c r="O1033" s="20">
        <f>INDEX(Table3[Date_of_transaction],MATCH(Table1[[#This Row],[Account Number]],Table3[Account Number],0))</f>
        <v>44386</v>
      </c>
      <c r="P1033" s="19" t="str">
        <f>INDEX(Table3[Transaction Medium],MATCH(Table1[[#This Row],[Account Number]],Table3[Account Number],0))</f>
        <v>Mobile</v>
      </c>
    </row>
    <row r="1034" spans="1:16" x14ac:dyDescent="0.25">
      <c r="A1034" s="1" t="s">
        <v>6790</v>
      </c>
      <c r="B1034" s="2">
        <v>194747626</v>
      </c>
      <c r="C1034" s="2" t="s">
        <v>62</v>
      </c>
      <c r="D1034" s="4">
        <v>22791</v>
      </c>
      <c r="E1034" s="1" t="s">
        <v>12</v>
      </c>
      <c r="F1034" s="1" t="s">
        <v>1076</v>
      </c>
      <c r="G1034" s="1" t="s">
        <v>4099</v>
      </c>
      <c r="H1034" s="1" t="s">
        <v>6791</v>
      </c>
      <c r="I1034" s="1">
        <v>343339.29627759999</v>
      </c>
      <c r="J1034" s="1" t="s">
        <v>6792</v>
      </c>
      <c r="L1034" s="1" t="str">
        <f>VLOOKUP(Table1[[#This Row],[Customer_id]],Table4[],7,FALSE)</f>
        <v>158271,4716</v>
      </c>
      <c r="M1034" s="1" t="e">
        <f>VLOOKUP(Table1[[#This Row],[Customer_id]],Table2[],4,FALSE)</f>
        <v>#N/A</v>
      </c>
      <c r="N1034" s="1" t="str">
        <f>INDEX(Table3[Transaction type],MATCH(Table1[[#This Row],[Account Number]],Table3[Account Number],0))</f>
        <v>Cash Withdrawal</v>
      </c>
      <c r="O1034" s="20">
        <f>INDEX(Table3[Date_of_transaction],MATCH(Table1[[#This Row],[Account Number]],Table3[Account Number],0))</f>
        <v>44218</v>
      </c>
      <c r="P1034" s="19" t="str">
        <f>INDEX(Table3[Transaction Medium],MATCH(Table1[[#This Row],[Account Number]],Table3[Account Number],0))</f>
        <v>Bank</v>
      </c>
    </row>
    <row r="1035" spans="1:16" x14ac:dyDescent="0.25">
      <c r="A1035" s="1" t="s">
        <v>1644</v>
      </c>
      <c r="B1035" s="2">
        <v>570807611</v>
      </c>
      <c r="C1035" s="2" t="s">
        <v>226</v>
      </c>
      <c r="D1035" s="4">
        <v>31557</v>
      </c>
      <c r="E1035" s="1" t="s">
        <v>1094</v>
      </c>
      <c r="F1035" s="1" t="s">
        <v>514</v>
      </c>
      <c r="G1035" s="1" t="s">
        <v>14</v>
      </c>
      <c r="H1035" s="1"/>
      <c r="I1035" s="1"/>
      <c r="J1035" s="1" t="s">
        <v>1645</v>
      </c>
      <c r="L1035" s="1" t="str">
        <f>VLOOKUP(Table1[[#This Row],[Customer_id]],Table4[],7,FALSE)</f>
        <v>38120,1106</v>
      </c>
      <c r="M1035" s="1" t="str">
        <f>VLOOKUP(Table1[[#This Row],[Customer_id]],Table2[],4,FALSE)</f>
        <v>N694032384</v>
      </c>
      <c r="N1035" s="1" t="str">
        <f>INDEX(Table3[Transaction type],MATCH(Table1[[#This Row],[Account Number]],Table3[Account Number],0))</f>
        <v>Loan Payment</v>
      </c>
      <c r="O1035" s="20">
        <f>INDEX(Table3[Date_of_transaction],MATCH(Table1[[#This Row],[Account Number]],Table3[Account Number],0))</f>
        <v>44492</v>
      </c>
      <c r="P1035" s="19" t="str">
        <f>INDEX(Table3[Transaction Medium],MATCH(Table1[[#This Row],[Account Number]],Table3[Account Number],0))</f>
        <v>AFT</v>
      </c>
    </row>
    <row r="1036" spans="1:16" x14ac:dyDescent="0.25">
      <c r="A1036" s="1" t="s">
        <v>6606</v>
      </c>
      <c r="B1036" s="2">
        <v>325802789</v>
      </c>
      <c r="C1036" s="2" t="s">
        <v>245</v>
      </c>
      <c r="D1036" s="4">
        <v>19503.75</v>
      </c>
      <c r="E1036" s="1" t="s">
        <v>12</v>
      </c>
      <c r="F1036" s="1" t="s">
        <v>222</v>
      </c>
      <c r="G1036" s="1" t="s">
        <v>4119</v>
      </c>
      <c r="H1036" s="1" t="s">
        <v>6607</v>
      </c>
      <c r="I1036" s="1">
        <v>115945.72032959999</v>
      </c>
      <c r="J1036" s="1" t="s">
        <v>6608</v>
      </c>
      <c r="L1036" s="1" t="str">
        <f>VLOOKUP(Table1[[#This Row],[Customer_id]],Table4[],7,FALSE)</f>
        <v>76167,5</v>
      </c>
      <c r="M1036" s="1" t="str">
        <f>VLOOKUP(Table1[[#This Row],[Customer_id]],Table2[],4,FALSE)</f>
        <v>N319085725</v>
      </c>
      <c r="N1036" s="1" t="str">
        <f>INDEX(Table3[Transaction type],MATCH(Table1[[#This Row],[Account Number]],Table3[Account Number],0))</f>
        <v>Loan Payment</v>
      </c>
      <c r="O1036" s="20">
        <f>INDEX(Table3[Date_of_transaction],MATCH(Table1[[#This Row],[Account Number]],Table3[Account Number],0))</f>
        <v>44277</v>
      </c>
      <c r="P1036" s="19" t="str">
        <f>INDEX(Table3[Transaction Medium],MATCH(Table1[[#This Row],[Account Number]],Table3[Account Number],0))</f>
        <v>AFT</v>
      </c>
    </row>
    <row r="1037" spans="1:16" x14ac:dyDescent="0.25">
      <c r="A1037" s="1" t="s">
        <v>1238</v>
      </c>
      <c r="B1037" s="2">
        <v>132748811</v>
      </c>
      <c r="C1037" s="2" t="s">
        <v>869</v>
      </c>
      <c r="D1037" s="4">
        <v>17312.25</v>
      </c>
      <c r="E1037" s="1" t="s">
        <v>1094</v>
      </c>
      <c r="F1037" s="1" t="s">
        <v>227</v>
      </c>
      <c r="G1037" s="1" t="s">
        <v>14</v>
      </c>
      <c r="H1037" s="1" t="s">
        <v>1239</v>
      </c>
      <c r="I1037" s="1">
        <v>786017.82273280004</v>
      </c>
      <c r="J1037" s="1" t="s">
        <v>1240</v>
      </c>
      <c r="L1037" s="1" t="str">
        <f>VLOOKUP(Table1[[#This Row],[Customer_id]],Table4[],7,FALSE)</f>
        <v>253693,568</v>
      </c>
      <c r="M1037" s="1" t="e">
        <f>VLOOKUP(Table1[[#This Row],[Customer_id]],Table2[],4,FALSE)</f>
        <v>#N/A</v>
      </c>
      <c r="N1037" s="1" t="str">
        <f>INDEX(Table3[Transaction type],MATCH(Table1[[#This Row],[Account Number]],Table3[Account Number],0))</f>
        <v>Cash Withdrawal</v>
      </c>
      <c r="O1037" s="20">
        <f>INDEX(Table3[Date_of_transaction],MATCH(Table1[[#This Row],[Account Number]],Table3[Account Number],0))</f>
        <v>44561</v>
      </c>
      <c r="P1037" s="19" t="str">
        <f>INDEX(Table3[Transaction Medium],MATCH(Table1[[#This Row],[Account Number]],Table3[Account Number],0))</f>
        <v>POS</v>
      </c>
    </row>
    <row r="1038" spans="1:16" x14ac:dyDescent="0.25">
      <c r="A1038" s="1" t="s">
        <v>6621</v>
      </c>
      <c r="B1038" s="2">
        <v>79104040</v>
      </c>
      <c r="C1038" s="2" t="s">
        <v>119</v>
      </c>
      <c r="D1038" s="4">
        <v>24982.5</v>
      </c>
      <c r="E1038" s="1" t="s">
        <v>12</v>
      </c>
      <c r="F1038" s="1" t="s">
        <v>93</v>
      </c>
      <c r="G1038" s="1" t="s">
        <v>4070</v>
      </c>
      <c r="H1038" s="1" t="s">
        <v>6622</v>
      </c>
      <c r="I1038" s="1">
        <v>428352.41606975999</v>
      </c>
      <c r="J1038" s="1" t="s">
        <v>6623</v>
      </c>
      <c r="L1038" s="1" t="str">
        <f>VLOOKUP(Table1[[#This Row],[Customer_id]],Table4[],7,FALSE)</f>
        <v>74059,2348</v>
      </c>
      <c r="M1038" s="1" t="e">
        <f>VLOOKUP(Table1[[#This Row],[Customer_id]],Table2[],4,FALSE)</f>
        <v>#N/A</v>
      </c>
      <c r="N1038" s="1" t="str">
        <f>INDEX(Table3[Transaction type],MATCH(Table1[[#This Row],[Account Number]],Table3[Account Number],0))</f>
        <v>Money Transfer</v>
      </c>
      <c r="O1038" s="20">
        <f>INDEX(Table3[Date_of_transaction],MATCH(Table1[[#This Row],[Account Number]],Table3[Account Number],0))</f>
        <v>44530</v>
      </c>
      <c r="P1038" s="19" t="str">
        <f>INDEX(Table3[Transaction Medium],MATCH(Table1[[#This Row],[Account Number]],Table3[Account Number],0))</f>
        <v>Mobile</v>
      </c>
    </row>
    <row r="1039" spans="1:16" x14ac:dyDescent="0.25">
      <c r="A1039" s="1" t="s">
        <v>6378</v>
      </c>
      <c r="B1039" s="2">
        <v>111392645</v>
      </c>
      <c r="C1039" s="2" t="s">
        <v>18</v>
      </c>
      <c r="D1039" s="4">
        <v>33018</v>
      </c>
      <c r="E1039" s="1" t="s">
        <v>12</v>
      </c>
      <c r="F1039" s="1" t="s">
        <v>260</v>
      </c>
      <c r="G1039" s="1" t="s">
        <v>4105</v>
      </c>
      <c r="H1039" s="1" t="s">
        <v>6379</v>
      </c>
      <c r="I1039" s="1">
        <v>89353.318859999999</v>
      </c>
      <c r="J1039" s="1" t="s">
        <v>6380</v>
      </c>
      <c r="L1039" s="1" t="str">
        <f>VLOOKUP(Table1[[#This Row],[Customer_id]],Table4[],7,FALSE)</f>
        <v>69441,372</v>
      </c>
      <c r="M1039" s="1" t="e">
        <f>VLOOKUP(Table1[[#This Row],[Customer_id]],Table2[],4,FALSE)</f>
        <v>#N/A</v>
      </c>
      <c r="N1039" s="1" t="str">
        <f>INDEX(Table3[Transaction type],MATCH(Table1[[#This Row],[Account Number]],Table3[Account Number],0))</f>
        <v>Online Payment</v>
      </c>
      <c r="O1039" s="20">
        <f>INDEX(Table3[Date_of_transaction],MATCH(Table1[[#This Row],[Account Number]],Table3[Account Number],0))</f>
        <v>44519</v>
      </c>
      <c r="P1039" s="19" t="str">
        <f>INDEX(Table3[Transaction Medium],MATCH(Table1[[#This Row],[Account Number]],Table3[Account Number],0))</f>
        <v>Internet Banking</v>
      </c>
    </row>
    <row r="1040" spans="1:16" x14ac:dyDescent="0.25">
      <c r="A1040" s="1" t="s">
        <v>1911</v>
      </c>
      <c r="B1040" s="2">
        <v>573934545</v>
      </c>
      <c r="C1040" s="2" t="s">
        <v>23</v>
      </c>
      <c r="D1040" s="4">
        <v>15486</v>
      </c>
      <c r="E1040" s="1" t="s">
        <v>1094</v>
      </c>
      <c r="F1040" s="1" t="s">
        <v>323</v>
      </c>
      <c r="G1040" s="1" t="s">
        <v>14</v>
      </c>
      <c r="H1040" s="1" t="s">
        <v>1912</v>
      </c>
      <c r="I1040" s="1">
        <v>415136.01626111998</v>
      </c>
      <c r="J1040" s="1" t="s">
        <v>1913</v>
      </c>
      <c r="L1040" s="1" t="str">
        <f>VLOOKUP(Table1[[#This Row],[Customer_id]],Table4[],7,FALSE)</f>
        <v>99008</v>
      </c>
      <c r="M1040" s="1" t="e">
        <f>VLOOKUP(Table1[[#This Row],[Customer_id]],Table2[],4,FALSE)</f>
        <v>#N/A</v>
      </c>
      <c r="N1040" s="1" t="str">
        <f>INDEX(Table3[Transaction type],MATCH(Table1[[#This Row],[Account Number]],Table3[Account Number],0))</f>
        <v>Money Transfer</v>
      </c>
      <c r="O1040" s="20">
        <f>INDEX(Table3[Date_of_transaction],MATCH(Table1[[#This Row],[Account Number]],Table3[Account Number],0))</f>
        <v>44587</v>
      </c>
      <c r="P1040" s="19" t="str">
        <f>INDEX(Table3[Transaction Medium],MATCH(Table1[[#This Row],[Account Number]],Table3[Account Number],0))</f>
        <v>Mobile</v>
      </c>
    </row>
    <row r="1041" spans="1:16" x14ac:dyDescent="0.25">
      <c r="A1041" s="1" t="s">
        <v>4083</v>
      </c>
      <c r="B1041" s="2">
        <v>822216007</v>
      </c>
      <c r="C1041" s="2" t="s">
        <v>862</v>
      </c>
      <c r="D1041" s="4">
        <v>24617.25</v>
      </c>
      <c r="E1041" s="1" t="s">
        <v>1094</v>
      </c>
      <c r="F1041" s="1" t="s">
        <v>818</v>
      </c>
      <c r="G1041" s="1" t="s">
        <v>4084</v>
      </c>
      <c r="H1041" s="1" t="s">
        <v>4085</v>
      </c>
      <c r="I1041" s="1">
        <v>29866.00022016</v>
      </c>
      <c r="J1041" s="1" t="s">
        <v>4086</v>
      </c>
      <c r="L1041" s="1" t="str">
        <f>VLOOKUP(Table1[[#This Row],[Customer_id]],Table4[],7,FALSE)</f>
        <v>206725,552</v>
      </c>
      <c r="M1041" s="1" t="e">
        <f>VLOOKUP(Table1[[#This Row],[Customer_id]],Table2[],4,FALSE)</f>
        <v>#N/A</v>
      </c>
      <c r="N1041" s="1" t="str">
        <f>INDEX(Table3[Transaction type],MATCH(Table1[[#This Row],[Account Number]],Table3[Account Number],0))</f>
        <v>Checks</v>
      </c>
      <c r="O1041" s="20">
        <f>INDEX(Table3[Date_of_transaction],MATCH(Table1[[#This Row],[Account Number]],Table3[Account Number],0))</f>
        <v>44406</v>
      </c>
      <c r="P1041" s="19" t="str">
        <f>INDEX(Table3[Transaction Medium],MATCH(Table1[[#This Row],[Account Number]],Table3[Account Number],0))</f>
        <v>Bank</v>
      </c>
    </row>
    <row r="1042" spans="1:16" x14ac:dyDescent="0.25">
      <c r="A1042" s="1" t="s">
        <v>1866</v>
      </c>
      <c r="B1042" s="2">
        <v>796966460</v>
      </c>
      <c r="C1042" s="2" t="s">
        <v>221</v>
      </c>
      <c r="D1042" s="4">
        <v>33748.5</v>
      </c>
      <c r="E1042" s="1" t="s">
        <v>1094</v>
      </c>
      <c r="F1042" s="1" t="s">
        <v>53</v>
      </c>
      <c r="G1042" s="1" t="s">
        <v>14</v>
      </c>
      <c r="H1042" s="1" t="s">
        <v>1867</v>
      </c>
      <c r="I1042" s="1">
        <v>246923.65711649999</v>
      </c>
      <c r="J1042" s="1" t="s">
        <v>1868</v>
      </c>
      <c r="L1042" s="1" t="str">
        <f>VLOOKUP(Table1[[#This Row],[Customer_id]],Table4[],7,FALSE)</f>
        <v>105030,5028</v>
      </c>
      <c r="M1042" s="1" t="e">
        <f>VLOOKUP(Table1[[#This Row],[Customer_id]],Table2[],4,FALSE)</f>
        <v>#N/A</v>
      </c>
      <c r="N1042" s="1" t="str">
        <f>INDEX(Table3[Transaction type],MATCH(Table1[[#This Row],[Account Number]],Table3[Account Number],0))</f>
        <v>Online Payment</v>
      </c>
      <c r="O1042" s="20">
        <f>INDEX(Table3[Date_of_transaction],MATCH(Table1[[#This Row],[Account Number]],Table3[Account Number],0))</f>
        <v>44595</v>
      </c>
      <c r="P1042" s="19" t="str">
        <f>INDEX(Table3[Transaction Medium],MATCH(Table1[[#This Row],[Account Number]],Table3[Account Number],0))</f>
        <v>Mobile</v>
      </c>
    </row>
    <row r="1043" spans="1:16" x14ac:dyDescent="0.25">
      <c r="A1043" s="1" t="s">
        <v>2635</v>
      </c>
      <c r="B1043" s="2">
        <v>475767486</v>
      </c>
      <c r="C1043" s="2" t="s">
        <v>479</v>
      </c>
      <c r="D1043" s="4">
        <v>33383.25</v>
      </c>
      <c r="E1043" s="1" t="s">
        <v>12</v>
      </c>
      <c r="F1043" s="1" t="s">
        <v>767</v>
      </c>
      <c r="G1043" s="1" t="s">
        <v>1964</v>
      </c>
      <c r="H1043" s="1" t="s">
        <v>2636</v>
      </c>
      <c r="I1043" s="1">
        <v>885755.94370559999</v>
      </c>
      <c r="J1043" s="1" t="s">
        <v>2637</v>
      </c>
      <c r="L1043" s="1" t="str">
        <f>VLOOKUP(Table1[[#This Row],[Customer_id]],Table4[],7,FALSE)</f>
        <v>135222,08</v>
      </c>
      <c r="M1043" s="1" t="e">
        <f>VLOOKUP(Table1[[#This Row],[Customer_id]],Table2[],4,FALSE)</f>
        <v>#N/A</v>
      </c>
      <c r="N1043" s="1" t="str">
        <f>INDEX(Table3[Transaction type],MATCH(Table1[[#This Row],[Account Number]],Table3[Account Number],0))</f>
        <v>Cash Withdrawal</v>
      </c>
      <c r="O1043" s="20">
        <f>INDEX(Table3[Date_of_transaction],MATCH(Table1[[#This Row],[Account Number]],Table3[Account Number],0))</f>
        <v>44666</v>
      </c>
      <c r="P1043" s="19" t="str">
        <f>INDEX(Table3[Transaction Medium],MATCH(Table1[[#This Row],[Account Number]],Table3[Account Number],0))</f>
        <v>Bank</v>
      </c>
    </row>
    <row r="1044" spans="1:16" x14ac:dyDescent="0.25">
      <c r="A1044" s="1" t="s">
        <v>6758</v>
      </c>
      <c r="B1044" s="2">
        <v>309528570</v>
      </c>
      <c r="C1044" s="2" t="s">
        <v>23</v>
      </c>
      <c r="D1044" s="4">
        <v>15486</v>
      </c>
      <c r="E1044" s="1" t="s">
        <v>12</v>
      </c>
      <c r="F1044" s="1" t="s">
        <v>430</v>
      </c>
      <c r="G1044" s="1" t="s">
        <v>4084</v>
      </c>
      <c r="H1044" s="1" t="s">
        <v>6759</v>
      </c>
      <c r="I1044" s="1">
        <v>531125.37857429998</v>
      </c>
      <c r="J1044" s="1" t="s">
        <v>2258</v>
      </c>
      <c r="L1044" s="1" t="str">
        <f>VLOOKUP(Table1[[#This Row],[Customer_id]],Table4[],7,FALSE)</f>
        <v>325553,4204</v>
      </c>
      <c r="M1044" s="1" t="e">
        <f>VLOOKUP(Table1[[#This Row],[Customer_id]],Table2[],4,FALSE)</f>
        <v>#N/A</v>
      </c>
      <c r="N1044" s="1" t="str">
        <f>INDEX(Table3[Transaction type],MATCH(Table1[[#This Row],[Account Number]],Table3[Account Number],0))</f>
        <v>Cash Withdrawal</v>
      </c>
      <c r="O1044" s="20">
        <f>INDEX(Table3[Date_of_transaction],MATCH(Table1[[#This Row],[Account Number]],Table3[Account Number],0))</f>
        <v>44515</v>
      </c>
      <c r="P1044" s="19" t="str">
        <f>INDEX(Table3[Transaction Medium],MATCH(Table1[[#This Row],[Account Number]],Table3[Account Number],0))</f>
        <v>ATM</v>
      </c>
    </row>
    <row r="1045" spans="1:16" x14ac:dyDescent="0.25">
      <c r="A1045" s="1" t="s">
        <v>7116</v>
      </c>
      <c r="B1045" s="2">
        <v>295447004</v>
      </c>
      <c r="C1045" s="2" t="s">
        <v>556</v>
      </c>
      <c r="D1045" s="4">
        <v>27174</v>
      </c>
      <c r="E1045" s="1" t="s">
        <v>12</v>
      </c>
      <c r="F1045" s="1" t="s">
        <v>147</v>
      </c>
      <c r="G1045" s="1" t="s">
        <v>4105</v>
      </c>
      <c r="H1045" s="1" t="s">
        <v>7117</v>
      </c>
      <c r="I1045" s="1">
        <v>127803.84022512</v>
      </c>
      <c r="J1045" s="1" t="s">
        <v>7118</v>
      </c>
      <c r="L1045" s="1" t="str">
        <f>VLOOKUP(Table1[[#This Row],[Customer_id]],Table4[],7,FALSE)</f>
        <v>61730,3125</v>
      </c>
      <c r="M1045" s="1" t="e">
        <f>VLOOKUP(Table1[[#This Row],[Customer_id]],Table2[],4,FALSE)</f>
        <v>#N/A</v>
      </c>
      <c r="N1045" s="1" t="str">
        <f>INDEX(Table3[Transaction type],MATCH(Table1[[#This Row],[Account Number]],Table3[Account Number],0))</f>
        <v>Cash Withdrawal</v>
      </c>
      <c r="O1045" s="20">
        <f>INDEX(Table3[Date_of_transaction],MATCH(Table1[[#This Row],[Account Number]],Table3[Account Number],0))</f>
        <v>44274</v>
      </c>
      <c r="P1045" s="19" t="str">
        <f>INDEX(Table3[Transaction Medium],MATCH(Table1[[#This Row],[Account Number]],Table3[Account Number],0))</f>
        <v>ATM</v>
      </c>
    </row>
    <row r="1046" spans="1:16" x14ac:dyDescent="0.25">
      <c r="A1046" s="1" t="s">
        <v>3546</v>
      </c>
      <c r="B1046" s="2">
        <v>897859446</v>
      </c>
      <c r="C1046" s="2" t="s">
        <v>221</v>
      </c>
      <c r="D1046" s="4">
        <v>33748.5</v>
      </c>
      <c r="E1046" s="1" t="s">
        <v>1094</v>
      </c>
      <c r="F1046" s="1" t="s">
        <v>1610</v>
      </c>
      <c r="G1046" s="1" t="s">
        <v>3331</v>
      </c>
      <c r="H1046" s="1" t="s">
        <v>3547</v>
      </c>
      <c r="I1046" s="1">
        <v>138713.1467904</v>
      </c>
      <c r="J1046" s="1" t="s">
        <v>3548</v>
      </c>
      <c r="L1046" s="1" t="str">
        <f>VLOOKUP(Table1[[#This Row],[Customer_id]],Table4[],7,FALSE)</f>
        <v>50240,7136</v>
      </c>
      <c r="M1046" s="1" t="e">
        <f>VLOOKUP(Table1[[#This Row],[Customer_id]],Table2[],4,FALSE)</f>
        <v>#N/A</v>
      </c>
      <c r="N1046" s="1" t="str">
        <f>INDEX(Table3[Transaction type],MATCH(Table1[[#This Row],[Account Number]],Table3[Account Number],0))</f>
        <v>Cash Withdrawal</v>
      </c>
      <c r="O1046" s="20">
        <f>INDEX(Table3[Date_of_transaction],MATCH(Table1[[#This Row],[Account Number]],Table3[Account Number],0))</f>
        <v>44616</v>
      </c>
      <c r="P1046" s="19" t="str">
        <f>INDEX(Table3[Transaction Medium],MATCH(Table1[[#This Row],[Account Number]],Table3[Account Number],0))</f>
        <v>ATM</v>
      </c>
    </row>
    <row r="1047" spans="1:16" x14ac:dyDescent="0.25">
      <c r="A1047" s="1" t="s">
        <v>429</v>
      </c>
      <c r="B1047" s="2">
        <v>328266044</v>
      </c>
      <c r="C1047" s="2" t="s">
        <v>309</v>
      </c>
      <c r="D1047" s="4">
        <v>27904.5</v>
      </c>
      <c r="E1047" s="1" t="s">
        <v>12</v>
      </c>
      <c r="F1047" s="1" t="s">
        <v>430</v>
      </c>
      <c r="G1047" s="1" t="s">
        <v>14</v>
      </c>
      <c r="H1047" s="1" t="s">
        <v>431</v>
      </c>
      <c r="I1047" s="1">
        <v>70516.274203199995</v>
      </c>
      <c r="J1047" s="1" t="s">
        <v>432</v>
      </c>
      <c r="L1047" s="1" t="str">
        <f>VLOOKUP(Table1[[#This Row],[Customer_id]],Table4[],7,FALSE)</f>
        <v>323196,7002</v>
      </c>
      <c r="M1047" s="1" t="e">
        <f>VLOOKUP(Table1[[#This Row],[Customer_id]],Table2[],4,FALSE)</f>
        <v>#N/A</v>
      </c>
      <c r="N1047" s="1" t="str">
        <f>INDEX(Table3[Transaction type],MATCH(Table1[[#This Row],[Account Number]],Table3[Account Number],0))</f>
        <v>Money Deposit</v>
      </c>
      <c r="O1047" s="20">
        <f>INDEX(Table3[Date_of_transaction],MATCH(Table1[[#This Row],[Account Number]],Table3[Account Number],0))</f>
        <v>44357</v>
      </c>
      <c r="P1047" s="19" t="str">
        <f>INDEX(Table3[Transaction Medium],MATCH(Table1[[#This Row],[Account Number]],Table3[Account Number],0))</f>
        <v>ATM</v>
      </c>
    </row>
    <row r="1048" spans="1:16" x14ac:dyDescent="0.25">
      <c r="A1048" s="1" t="s">
        <v>8708</v>
      </c>
      <c r="B1048" s="2">
        <v>409989446</v>
      </c>
      <c r="C1048" s="2" t="s">
        <v>114</v>
      </c>
      <c r="D1048" s="4">
        <v>20599.5</v>
      </c>
      <c r="E1048" s="1" t="s">
        <v>12</v>
      </c>
      <c r="F1048" s="1" t="s">
        <v>422</v>
      </c>
      <c r="G1048" s="1" t="s">
        <v>3820</v>
      </c>
      <c r="H1048" s="1" t="s">
        <v>8709</v>
      </c>
      <c r="I1048" s="1">
        <v>93271.528618950004</v>
      </c>
      <c r="J1048" s="1" t="s">
        <v>8710</v>
      </c>
      <c r="L1048" s="1" t="str">
        <f>VLOOKUP(Table1[[#This Row],[Customer_id]],Table4[],7,FALSE)</f>
        <v>279342,4704</v>
      </c>
      <c r="M1048" s="1" t="str">
        <f>VLOOKUP(Table1[[#This Row],[Customer_id]],Table2[],4,FALSE)</f>
        <v>N7973843976</v>
      </c>
      <c r="N1048" s="1" t="str">
        <f>INDEX(Table3[Transaction type],MATCH(Table1[[#This Row],[Account Number]],Table3[Account Number],0))</f>
        <v>Loan Payment</v>
      </c>
      <c r="O1048" s="20">
        <f>INDEX(Table3[Date_of_transaction],MATCH(Table1[[#This Row],[Account Number]],Table3[Account Number],0))</f>
        <v>44257</v>
      </c>
      <c r="P1048" s="19" t="str">
        <f>INDEX(Table3[Transaction Medium],MATCH(Table1[[#This Row],[Account Number]],Table3[Account Number],0))</f>
        <v>AFT</v>
      </c>
    </row>
    <row r="1049" spans="1:16" x14ac:dyDescent="0.25">
      <c r="A1049" s="1" t="s">
        <v>4532</v>
      </c>
      <c r="B1049" s="2">
        <v>110714690</v>
      </c>
      <c r="C1049" s="2" t="s">
        <v>862</v>
      </c>
      <c r="D1049" s="4">
        <v>24617.25</v>
      </c>
      <c r="E1049" s="1" t="s">
        <v>1094</v>
      </c>
      <c r="F1049" s="1" t="s">
        <v>310</v>
      </c>
      <c r="G1049" s="1" t="s">
        <v>4088</v>
      </c>
      <c r="H1049" s="1" t="s">
        <v>4533</v>
      </c>
      <c r="I1049" s="1">
        <v>264528.28668024001</v>
      </c>
      <c r="J1049" s="1" t="s">
        <v>4534</v>
      </c>
      <c r="L1049" s="1" t="str">
        <f>VLOOKUP(Table1[[#This Row],[Customer_id]],Table4[],7,FALSE)</f>
        <v>153481,104</v>
      </c>
      <c r="M1049" s="1" t="e">
        <f>VLOOKUP(Table1[[#This Row],[Customer_id]],Table2[],4,FALSE)</f>
        <v>#N/A</v>
      </c>
      <c r="N1049" s="1" t="str">
        <f>INDEX(Table3[Transaction type],MATCH(Table1[[#This Row],[Account Number]],Table3[Account Number],0))</f>
        <v>Money Transfer</v>
      </c>
      <c r="O1049" s="20">
        <f>INDEX(Table3[Date_of_transaction],MATCH(Table1[[#This Row],[Account Number]],Table3[Account Number],0))</f>
        <v>44313</v>
      </c>
      <c r="P1049" s="19" t="str">
        <f>INDEX(Table3[Transaction Medium],MATCH(Table1[[#This Row],[Account Number]],Table3[Account Number],0))</f>
        <v>Bank</v>
      </c>
    </row>
    <row r="1050" spans="1:16" x14ac:dyDescent="0.25">
      <c r="A1050" s="1" t="s">
        <v>6059</v>
      </c>
      <c r="B1050" s="2">
        <v>743682227</v>
      </c>
      <c r="C1050" s="2" t="s">
        <v>661</v>
      </c>
      <c r="D1050" s="4">
        <v>16216.5</v>
      </c>
      <c r="E1050" s="1" t="s">
        <v>12</v>
      </c>
      <c r="F1050" s="1" t="s">
        <v>794</v>
      </c>
      <c r="G1050" s="1" t="s">
        <v>4105</v>
      </c>
      <c r="H1050" s="1" t="s">
        <v>6060</v>
      </c>
      <c r="I1050" s="1">
        <v>72397.066291199997</v>
      </c>
      <c r="J1050" s="1" t="s">
        <v>6061</v>
      </c>
      <c r="L1050" s="1" t="str">
        <f>VLOOKUP(Table1[[#This Row],[Customer_id]],Table4[],7,FALSE)</f>
        <v>432677,4036</v>
      </c>
      <c r="M1050" s="1" t="e">
        <f>VLOOKUP(Table1[[#This Row],[Customer_id]],Table2[],4,FALSE)</f>
        <v>#N/A</v>
      </c>
      <c r="N1050" s="1" t="str">
        <f>INDEX(Table3[Transaction type],MATCH(Table1[[#This Row],[Account Number]],Table3[Account Number],0))</f>
        <v>Online Payment</v>
      </c>
      <c r="O1050" s="20">
        <f>INDEX(Table3[Date_of_transaction],MATCH(Table1[[#This Row],[Account Number]],Table3[Account Number],0))</f>
        <v>44232</v>
      </c>
      <c r="P1050" s="19" t="str">
        <f>INDEX(Table3[Transaction Medium],MATCH(Table1[[#This Row],[Account Number]],Table3[Account Number],0))</f>
        <v>Mobile</v>
      </c>
    </row>
    <row r="1051" spans="1:16" x14ac:dyDescent="0.25">
      <c r="A1051" s="1" t="s">
        <v>4660</v>
      </c>
      <c r="B1051" s="2">
        <v>169864235</v>
      </c>
      <c r="C1051" s="2" t="s">
        <v>1201</v>
      </c>
      <c r="D1051" s="4">
        <v>30461.25</v>
      </c>
      <c r="E1051" s="1" t="s">
        <v>1094</v>
      </c>
      <c r="F1051" s="1" t="s">
        <v>442</v>
      </c>
      <c r="G1051" s="1" t="s">
        <v>4084</v>
      </c>
      <c r="H1051" s="1" t="s">
        <v>4661</v>
      </c>
      <c r="I1051" s="1">
        <v>106283.6313392</v>
      </c>
      <c r="J1051" s="1" t="s">
        <v>4662</v>
      </c>
      <c r="L1051" s="1" t="str">
        <f>VLOOKUP(Table1[[#This Row],[Customer_id]],Table4[],7,FALSE)</f>
        <v>338674,0425</v>
      </c>
      <c r="M1051" s="1" t="e">
        <f>VLOOKUP(Table1[[#This Row],[Customer_id]],Table2[],4,FALSE)</f>
        <v>#N/A</v>
      </c>
      <c r="N1051" s="1" t="str">
        <f>INDEX(Table3[Transaction type],MATCH(Table1[[#This Row],[Account Number]],Table3[Account Number],0))</f>
        <v>Money Transfer</v>
      </c>
      <c r="O1051" s="20">
        <f>INDEX(Table3[Date_of_transaction],MATCH(Table1[[#This Row],[Account Number]],Table3[Account Number],0))</f>
        <v>44273</v>
      </c>
      <c r="P1051" s="19" t="str">
        <f>INDEX(Table3[Transaction Medium],MATCH(Table1[[#This Row],[Account Number]],Table3[Account Number],0))</f>
        <v>Mobile</v>
      </c>
    </row>
    <row r="1052" spans="1:16" x14ac:dyDescent="0.25">
      <c r="A1052" s="1" t="s">
        <v>6515</v>
      </c>
      <c r="B1052" s="2">
        <v>692934406</v>
      </c>
      <c r="C1052" s="2" t="s">
        <v>573</v>
      </c>
      <c r="D1052" s="4">
        <v>26808.75</v>
      </c>
      <c r="E1052" s="1" t="s">
        <v>12</v>
      </c>
      <c r="F1052" s="1" t="s">
        <v>1721</v>
      </c>
      <c r="G1052" s="1" t="s">
        <v>4062</v>
      </c>
      <c r="H1052" s="1" t="s">
        <v>6516</v>
      </c>
      <c r="I1052" s="1">
        <v>134911.80380160001</v>
      </c>
      <c r="J1052" s="1" t="s">
        <v>6517</v>
      </c>
      <c r="L1052" s="1" t="str">
        <f>VLOOKUP(Table1[[#This Row],[Customer_id]],Table4[],7,FALSE)</f>
        <v>208133,3232</v>
      </c>
      <c r="M1052" s="1" t="e">
        <f>VLOOKUP(Table1[[#This Row],[Customer_id]],Table2[],4,FALSE)</f>
        <v>#N/A</v>
      </c>
      <c r="N1052" s="1" t="str">
        <f>INDEX(Table3[Transaction type],MATCH(Table1[[#This Row],[Account Number]],Table3[Account Number],0))</f>
        <v>Money Deposit</v>
      </c>
      <c r="O1052" s="20">
        <f>INDEX(Table3[Date_of_transaction],MATCH(Table1[[#This Row],[Account Number]],Table3[Account Number],0))</f>
        <v>44253</v>
      </c>
      <c r="P1052" s="19" t="str">
        <f>INDEX(Table3[Transaction Medium],MATCH(Table1[[#This Row],[Account Number]],Table3[Account Number],0))</f>
        <v>Bank</v>
      </c>
    </row>
    <row r="1053" spans="1:16" x14ac:dyDescent="0.25">
      <c r="A1053" s="1" t="s">
        <v>7933</v>
      </c>
      <c r="B1053" s="2">
        <v>817684721</v>
      </c>
      <c r="C1053" s="2" t="s">
        <v>322</v>
      </c>
      <c r="D1053" s="4">
        <v>26443.5</v>
      </c>
      <c r="E1053" s="1" t="s">
        <v>12</v>
      </c>
      <c r="F1053" s="1" t="s">
        <v>120</v>
      </c>
      <c r="G1053" s="1" t="s">
        <v>3583</v>
      </c>
      <c r="H1053" s="1" t="s">
        <v>7934</v>
      </c>
      <c r="I1053" s="1">
        <v>122943.8817684</v>
      </c>
      <c r="J1053" s="1" t="s">
        <v>7935</v>
      </c>
      <c r="L1053" s="1" t="str">
        <f>VLOOKUP(Table1[[#This Row],[Customer_id]],Table4[],7,FALSE)</f>
        <v>167943,8772</v>
      </c>
      <c r="M1053" s="1" t="e">
        <f>VLOOKUP(Table1[[#This Row],[Customer_id]],Table2[],4,FALSE)</f>
        <v>#N/A</v>
      </c>
      <c r="N1053" s="1" t="str">
        <f>INDEX(Table3[Transaction type],MATCH(Table1[[#This Row],[Account Number]],Table3[Account Number],0))</f>
        <v>Money Deposit</v>
      </c>
      <c r="O1053" s="20">
        <f>INDEX(Table3[Date_of_transaction],MATCH(Table1[[#This Row],[Account Number]],Table3[Account Number],0))</f>
        <v>44481</v>
      </c>
      <c r="P1053" s="19" t="str">
        <f>INDEX(Table3[Transaction Medium],MATCH(Table1[[#This Row],[Account Number]],Table3[Account Number],0))</f>
        <v>ATM</v>
      </c>
    </row>
    <row r="1054" spans="1:16" x14ac:dyDescent="0.25">
      <c r="A1054" s="1" t="s">
        <v>7050</v>
      </c>
      <c r="B1054" s="2">
        <v>960074632</v>
      </c>
      <c r="C1054" s="2" t="s">
        <v>11</v>
      </c>
      <c r="D1054" s="4">
        <v>36305.25</v>
      </c>
      <c r="E1054" s="1" t="s">
        <v>12</v>
      </c>
      <c r="F1054" s="1" t="s">
        <v>3765</v>
      </c>
      <c r="G1054" s="1" t="s">
        <v>4105</v>
      </c>
      <c r="H1054" s="1" t="s">
        <v>7051</v>
      </c>
      <c r="I1054" s="1">
        <v>388016.15849472</v>
      </c>
      <c r="J1054" s="1" t="s">
        <v>7052</v>
      </c>
      <c r="L1054" s="1" t="str">
        <f>VLOOKUP(Table1[[#This Row],[Customer_id]],Table4[],7,FALSE)</f>
        <v>53241,0368</v>
      </c>
      <c r="M1054" s="1" t="e">
        <f>VLOOKUP(Table1[[#This Row],[Customer_id]],Table2[],4,FALSE)</f>
        <v>#N/A</v>
      </c>
      <c r="N1054" s="1" t="str">
        <f>INDEX(Table3[Transaction type],MATCH(Table1[[#This Row],[Account Number]],Table3[Account Number],0))</f>
        <v>Money Transfer</v>
      </c>
      <c r="O1054" s="20">
        <f>INDEX(Table3[Date_of_transaction],MATCH(Table1[[#This Row],[Account Number]],Table3[Account Number],0))</f>
        <v>44497</v>
      </c>
      <c r="P1054" s="19" t="str">
        <f>INDEX(Table3[Transaction Medium],MATCH(Table1[[#This Row],[Account Number]],Table3[Account Number],0))</f>
        <v>Mobile</v>
      </c>
    </row>
    <row r="1055" spans="1:16" x14ac:dyDescent="0.25">
      <c r="A1055" s="1" t="s">
        <v>6346</v>
      </c>
      <c r="B1055" s="2">
        <v>550594586</v>
      </c>
      <c r="C1055" s="2" t="s">
        <v>72</v>
      </c>
      <c r="D1055" s="4">
        <v>34844.25</v>
      </c>
      <c r="E1055" s="1" t="s">
        <v>12</v>
      </c>
      <c r="F1055" s="1" t="s">
        <v>1469</v>
      </c>
      <c r="G1055" s="1" t="s">
        <v>4119</v>
      </c>
      <c r="H1055" s="1" t="s">
        <v>6347</v>
      </c>
      <c r="I1055" s="1">
        <v>102887.5819608</v>
      </c>
      <c r="J1055" s="1" t="s">
        <v>6348</v>
      </c>
      <c r="L1055" s="1" t="str">
        <f>VLOOKUP(Table1[[#This Row],[Customer_id]],Table4[],7,FALSE)</f>
        <v>58847,0523</v>
      </c>
      <c r="M1055" s="1" t="e">
        <f>VLOOKUP(Table1[[#This Row],[Customer_id]],Table2[],4,FALSE)</f>
        <v>#N/A</v>
      </c>
      <c r="N1055" s="1" t="str">
        <f>INDEX(Table3[Transaction type],MATCH(Table1[[#This Row],[Account Number]],Table3[Account Number],0))</f>
        <v>Cash Withdrawal</v>
      </c>
      <c r="O1055" s="20">
        <f>INDEX(Table3[Date_of_transaction],MATCH(Table1[[#This Row],[Account Number]],Table3[Account Number],0))</f>
        <v>44478</v>
      </c>
      <c r="P1055" s="19" t="str">
        <f>INDEX(Table3[Transaction Medium],MATCH(Table1[[#This Row],[Account Number]],Table3[Account Number],0))</f>
        <v>POS</v>
      </c>
    </row>
    <row r="1056" spans="1:16" x14ac:dyDescent="0.25">
      <c r="A1056" s="1" t="s">
        <v>803</v>
      </c>
      <c r="B1056" s="2">
        <v>392257730</v>
      </c>
      <c r="C1056" s="2" t="s">
        <v>162</v>
      </c>
      <c r="D1056" s="4">
        <v>15851.25</v>
      </c>
      <c r="E1056" s="1" t="s">
        <v>12</v>
      </c>
      <c r="F1056" s="1" t="s">
        <v>767</v>
      </c>
      <c r="G1056" s="1" t="s">
        <v>14</v>
      </c>
      <c r="H1056" s="1" t="s">
        <v>804</v>
      </c>
      <c r="I1056" s="1">
        <v>109748.5079229</v>
      </c>
      <c r="J1056" s="1" t="s">
        <v>805</v>
      </c>
      <c r="L1056" s="1" t="str">
        <f>VLOOKUP(Table1[[#This Row],[Customer_id]],Table4[],7,FALSE)</f>
        <v>59176,32</v>
      </c>
      <c r="M1056" s="1" t="str">
        <f>VLOOKUP(Table1[[#This Row],[Customer_id]],Table2[],4,FALSE)</f>
        <v>N469942,2</v>
      </c>
      <c r="N1056" s="1" t="str">
        <f>INDEX(Table3[Transaction type],MATCH(Table1[[#This Row],[Account Number]],Table3[Account Number],0))</f>
        <v>Loan Payment</v>
      </c>
      <c r="O1056" s="20">
        <f>INDEX(Table3[Date_of_transaction],MATCH(Table1[[#This Row],[Account Number]],Table3[Account Number],0))</f>
        <v>44312</v>
      </c>
      <c r="P1056" s="19" t="str">
        <f>INDEX(Table3[Transaction Medium],MATCH(Table1[[#This Row],[Account Number]],Table3[Account Number],0))</f>
        <v>AFT</v>
      </c>
    </row>
    <row r="1057" spans="1:16" x14ac:dyDescent="0.25">
      <c r="A1057" s="1" t="s">
        <v>2641</v>
      </c>
      <c r="B1057" s="2">
        <v>359280637</v>
      </c>
      <c r="C1057" s="2" t="s">
        <v>498</v>
      </c>
      <c r="D1057" s="4">
        <v>37766.25</v>
      </c>
      <c r="E1057" s="1" t="s">
        <v>12</v>
      </c>
      <c r="F1057" s="1" t="s">
        <v>274</v>
      </c>
      <c r="G1057" s="1" t="s">
        <v>1964</v>
      </c>
      <c r="H1057" s="1" t="s">
        <v>2642</v>
      </c>
      <c r="I1057" s="1">
        <v>951687.34989479999</v>
      </c>
      <c r="J1057" s="1" t="s">
        <v>2643</v>
      </c>
      <c r="L1057" s="1" t="str">
        <f>VLOOKUP(Table1[[#This Row],[Customer_id]],Table4[],7,FALSE)</f>
        <v>72740,5728</v>
      </c>
      <c r="M1057" s="1" t="e">
        <f>VLOOKUP(Table1[[#This Row],[Customer_id]],Table2[],4,FALSE)</f>
        <v>#N/A</v>
      </c>
      <c r="N1057" s="1" t="str">
        <f>INDEX(Table3[Transaction type],MATCH(Table1[[#This Row],[Account Number]],Table3[Account Number],0))</f>
        <v>Money Deposit</v>
      </c>
      <c r="O1057" s="20">
        <f>INDEX(Table3[Date_of_transaction],MATCH(Table1[[#This Row],[Account Number]],Table3[Account Number],0))</f>
        <v>44657</v>
      </c>
      <c r="P1057" s="19" t="str">
        <f>INDEX(Table3[Transaction Medium],MATCH(Table1[[#This Row],[Account Number]],Table3[Account Number],0))</f>
        <v>ATM</v>
      </c>
    </row>
    <row r="1058" spans="1:16" x14ac:dyDescent="0.25">
      <c r="A1058" s="1" t="s">
        <v>8385</v>
      </c>
      <c r="B1058" s="2">
        <v>703370261</v>
      </c>
      <c r="C1058" s="2" t="s">
        <v>57</v>
      </c>
      <c r="D1058" s="4">
        <v>34113.75</v>
      </c>
      <c r="E1058" s="1" t="s">
        <v>12</v>
      </c>
      <c r="F1058" s="1" t="s">
        <v>361</v>
      </c>
      <c r="G1058" s="1" t="s">
        <v>2773</v>
      </c>
      <c r="H1058" s="1" t="s">
        <v>8386</v>
      </c>
      <c r="I1058" s="1">
        <v>145978.80321024</v>
      </c>
      <c r="J1058" s="1" t="s">
        <v>8387</v>
      </c>
      <c r="L1058" s="1" t="str">
        <f>VLOOKUP(Table1[[#This Row],[Customer_id]],Table4[],7,FALSE)</f>
        <v>178345,92</v>
      </c>
      <c r="M1058" s="1" t="e">
        <f>VLOOKUP(Table1[[#This Row],[Customer_id]],Table2[],4,FALSE)</f>
        <v>#N/A</v>
      </c>
      <c r="N1058" s="1" t="str">
        <f>INDEX(Table3[Transaction type],MATCH(Table1[[#This Row],[Account Number]],Table3[Account Number],0))</f>
        <v>Money Deposit</v>
      </c>
      <c r="O1058" s="20">
        <f>INDEX(Table3[Date_of_transaction],MATCH(Table1[[#This Row],[Account Number]],Table3[Account Number],0))</f>
        <v>44238</v>
      </c>
      <c r="P1058" s="19" t="str">
        <f>INDEX(Table3[Transaction Medium],MATCH(Table1[[#This Row],[Account Number]],Table3[Account Number],0))</f>
        <v>Bank</v>
      </c>
    </row>
    <row r="1059" spans="1:16" x14ac:dyDescent="0.25">
      <c r="A1059" s="1" t="s">
        <v>6044</v>
      </c>
      <c r="B1059" s="2">
        <v>598377998</v>
      </c>
      <c r="C1059" s="2" t="s">
        <v>143</v>
      </c>
      <c r="D1059" s="4">
        <v>34479</v>
      </c>
      <c r="E1059" s="1" t="s">
        <v>12</v>
      </c>
      <c r="F1059" s="1" t="s">
        <v>1308</v>
      </c>
      <c r="G1059" s="1" t="s">
        <v>4084</v>
      </c>
      <c r="H1059" s="1" t="s">
        <v>6045</v>
      </c>
      <c r="I1059" s="1">
        <v>632353.13698349998</v>
      </c>
      <c r="J1059" s="1" t="s">
        <v>6046</v>
      </c>
      <c r="L1059" s="1" t="str">
        <f>VLOOKUP(Table1[[#This Row],[Customer_id]],Table4[],7,FALSE)</f>
        <v>104251,1248</v>
      </c>
      <c r="M1059" s="1" t="e">
        <f>VLOOKUP(Table1[[#This Row],[Customer_id]],Table2[],4,FALSE)</f>
        <v>#N/A</v>
      </c>
      <c r="N1059" s="1" t="str">
        <f>INDEX(Table3[Transaction type],MATCH(Table1[[#This Row],[Account Number]],Table3[Account Number],0))</f>
        <v>Money Deposit</v>
      </c>
      <c r="O1059" s="20">
        <f>INDEX(Table3[Date_of_transaction],MATCH(Table1[[#This Row],[Account Number]],Table3[Account Number],0))</f>
        <v>44300</v>
      </c>
      <c r="P1059" s="19" t="str">
        <f>INDEX(Table3[Transaction Medium],MATCH(Table1[[#This Row],[Account Number]],Table3[Account Number],0))</f>
        <v>Bank</v>
      </c>
    </row>
    <row r="1060" spans="1:16" x14ac:dyDescent="0.25">
      <c r="A1060" s="1" t="s">
        <v>6337</v>
      </c>
      <c r="B1060" s="2">
        <v>81498368</v>
      </c>
      <c r="C1060" s="2" t="s">
        <v>124</v>
      </c>
      <c r="D1060" s="4">
        <v>14025</v>
      </c>
      <c r="E1060" s="1" t="s">
        <v>12</v>
      </c>
      <c r="F1060" s="1" t="s">
        <v>1721</v>
      </c>
      <c r="G1060" s="1" t="s">
        <v>4084</v>
      </c>
      <c r="H1060" s="1" t="s">
        <v>6338</v>
      </c>
      <c r="I1060" s="1">
        <v>124924.75731450001</v>
      </c>
      <c r="J1060" s="1" t="s">
        <v>6339</v>
      </c>
      <c r="L1060" s="1" t="str">
        <f>VLOOKUP(Table1[[#This Row],[Customer_id]],Table4[],7,FALSE)</f>
        <v>333480,2688</v>
      </c>
      <c r="M1060" s="1" t="str">
        <f>VLOOKUP(Table1[[#This Row],[Customer_id]],Table2[],4,FALSE)</f>
        <v>N900474156</v>
      </c>
      <c r="N1060" s="1" t="str">
        <f>INDEX(Table3[Transaction type],MATCH(Table1[[#This Row],[Account Number]],Table3[Account Number],0))</f>
        <v>Loan Payment</v>
      </c>
      <c r="O1060" s="20">
        <f>INDEX(Table3[Date_of_transaction],MATCH(Table1[[#This Row],[Account Number]],Table3[Account Number],0))</f>
        <v>44533</v>
      </c>
      <c r="P1060" s="19" t="str">
        <f>INDEX(Table3[Transaction Medium],MATCH(Table1[[#This Row],[Account Number]],Table3[Account Number],0))</f>
        <v>ACH</v>
      </c>
    </row>
    <row r="1061" spans="1:16" x14ac:dyDescent="0.25">
      <c r="A1061" s="1" t="s">
        <v>4826</v>
      </c>
      <c r="B1061" s="2">
        <v>215370104</v>
      </c>
      <c r="C1061" s="2" t="s">
        <v>240</v>
      </c>
      <c r="D1061" s="4">
        <v>22060.5</v>
      </c>
      <c r="E1061" s="1" t="s">
        <v>1094</v>
      </c>
      <c r="F1061" s="1" t="s">
        <v>1308</v>
      </c>
      <c r="G1061" s="1" t="s">
        <v>4112</v>
      </c>
      <c r="H1061" s="1" t="s">
        <v>4827</v>
      </c>
      <c r="I1061" s="1">
        <v>633949.01970336004</v>
      </c>
      <c r="J1061" s="1" t="s">
        <v>4828</v>
      </c>
      <c r="L1061" s="1" t="str">
        <f>VLOOKUP(Table1[[#This Row],[Customer_id]],Table4[],7,FALSE)</f>
        <v>279296,0976</v>
      </c>
      <c r="M1061" s="1" t="e">
        <f>VLOOKUP(Table1[[#This Row],[Customer_id]],Table2[],4,FALSE)</f>
        <v>#N/A</v>
      </c>
      <c r="N1061" s="1" t="str">
        <f>INDEX(Table3[Transaction type],MATCH(Table1[[#This Row],[Account Number]],Table3[Account Number],0))</f>
        <v>Checks</v>
      </c>
      <c r="O1061" s="20">
        <f>INDEX(Table3[Date_of_transaction],MATCH(Table1[[#This Row],[Account Number]],Table3[Account Number],0))</f>
        <v>44263</v>
      </c>
      <c r="P1061" s="19" t="str">
        <f>INDEX(Table3[Transaction Medium],MATCH(Table1[[#This Row],[Account Number]],Table3[Account Number],0))</f>
        <v>Informal Services</v>
      </c>
    </row>
    <row r="1062" spans="1:16" x14ac:dyDescent="0.25">
      <c r="A1062" s="1" t="s">
        <v>3627</v>
      </c>
      <c r="B1062" s="2">
        <v>670581735</v>
      </c>
      <c r="C1062" s="2" t="s">
        <v>143</v>
      </c>
      <c r="D1062" s="4">
        <v>34479</v>
      </c>
      <c r="E1062" s="1" t="s">
        <v>1094</v>
      </c>
      <c r="F1062" s="1" t="s">
        <v>93</v>
      </c>
      <c r="G1062" s="1" t="s">
        <v>3583</v>
      </c>
      <c r="H1062" s="1" t="s">
        <v>3628</v>
      </c>
      <c r="I1062" s="1">
        <v>246315.59568</v>
      </c>
      <c r="J1062" s="1" t="s">
        <v>3629</v>
      </c>
      <c r="L1062" s="1" t="str">
        <f>VLOOKUP(Table1[[#This Row],[Customer_id]],Table4[],7,FALSE)</f>
        <v>75290,1632</v>
      </c>
      <c r="M1062" s="1" t="e">
        <f>VLOOKUP(Table1[[#This Row],[Customer_id]],Table2[],4,FALSE)</f>
        <v>#N/A</v>
      </c>
      <c r="N1062" s="1" t="str">
        <f>INDEX(Table3[Transaction type],MATCH(Table1[[#This Row],[Account Number]],Table3[Account Number],0))</f>
        <v>Cash Withdrawal</v>
      </c>
      <c r="O1062" s="20">
        <f>INDEX(Table3[Date_of_transaction],MATCH(Table1[[#This Row],[Account Number]],Table3[Account Number],0))</f>
        <v>44318</v>
      </c>
      <c r="P1062" s="19" t="str">
        <f>INDEX(Table3[Transaction Medium],MATCH(Table1[[#This Row],[Account Number]],Table3[Account Number],0))</f>
        <v>ATM</v>
      </c>
    </row>
    <row r="1063" spans="1:16" x14ac:dyDescent="0.25">
      <c r="A1063" s="1" t="s">
        <v>5053</v>
      </c>
      <c r="B1063" s="2">
        <v>390749506</v>
      </c>
      <c r="C1063" s="2" t="s">
        <v>434</v>
      </c>
      <c r="D1063" s="4">
        <v>28269.75</v>
      </c>
      <c r="E1063" s="1" t="s">
        <v>1094</v>
      </c>
      <c r="F1063" s="1" t="s">
        <v>97</v>
      </c>
      <c r="G1063" s="1" t="s">
        <v>4105</v>
      </c>
      <c r="H1063" s="1" t="s">
        <v>5054</v>
      </c>
      <c r="I1063" s="1">
        <v>81317.227622399994</v>
      </c>
      <c r="J1063" s="1" t="s">
        <v>5055</v>
      </c>
      <c r="L1063" s="1" t="str">
        <f>VLOOKUP(Table1[[#This Row],[Customer_id]],Table4[],7,FALSE)</f>
        <v>77095,2652</v>
      </c>
      <c r="M1063" s="1" t="e">
        <f>VLOOKUP(Table1[[#This Row],[Customer_id]],Table2[],4,FALSE)</f>
        <v>#N/A</v>
      </c>
      <c r="N1063" s="1" t="str">
        <f>INDEX(Table3[Transaction type],MATCH(Table1[[#This Row],[Account Number]],Table3[Account Number],0))</f>
        <v>Money Deposit</v>
      </c>
      <c r="O1063" s="20">
        <f>INDEX(Table3[Date_of_transaction],MATCH(Table1[[#This Row],[Account Number]],Table3[Account Number],0))</f>
        <v>44211</v>
      </c>
      <c r="P1063" s="19" t="str">
        <f>INDEX(Table3[Transaction Medium],MATCH(Table1[[#This Row],[Account Number]],Table3[Account Number],0))</f>
        <v>Bank</v>
      </c>
    </row>
    <row r="1064" spans="1:16" x14ac:dyDescent="0.25">
      <c r="A1064" s="1" t="s">
        <v>2434</v>
      </c>
      <c r="B1064" s="2">
        <v>75736460</v>
      </c>
      <c r="C1064" s="2" t="s">
        <v>217</v>
      </c>
      <c r="D1064" s="4">
        <v>38496.75</v>
      </c>
      <c r="E1064" s="1" t="s">
        <v>12</v>
      </c>
      <c r="F1064" s="1" t="s">
        <v>1695</v>
      </c>
      <c r="G1064" s="1" t="s">
        <v>1964</v>
      </c>
      <c r="H1064" s="1" t="s">
        <v>2435</v>
      </c>
      <c r="I1064" s="1">
        <v>421098.56845055998</v>
      </c>
      <c r="J1064" s="1" t="s">
        <v>2436</v>
      </c>
      <c r="L1064" s="1" t="str">
        <f>VLOOKUP(Table1[[#This Row],[Customer_id]],Table4[],7,FALSE)</f>
        <v>222815,1744</v>
      </c>
      <c r="M1064" s="1" t="e">
        <f>VLOOKUP(Table1[[#This Row],[Customer_id]],Table2[],4,FALSE)</f>
        <v>#N/A</v>
      </c>
      <c r="N1064" s="1" t="str">
        <f>INDEX(Table3[Transaction type],MATCH(Table1[[#This Row],[Account Number]],Table3[Account Number],0))</f>
        <v>Money Transfer</v>
      </c>
      <c r="O1064" s="20">
        <f>INDEX(Table3[Date_of_transaction],MATCH(Table1[[#This Row],[Account Number]],Table3[Account Number],0))</f>
        <v>44459</v>
      </c>
      <c r="P1064" s="19" t="str">
        <f>INDEX(Table3[Transaction Medium],MATCH(Table1[[#This Row],[Account Number]],Table3[Account Number],0))</f>
        <v>Bank</v>
      </c>
    </row>
    <row r="1065" spans="1:16" x14ac:dyDescent="0.25">
      <c r="A1065" s="1" t="s">
        <v>6077</v>
      </c>
      <c r="B1065" s="2">
        <v>129506302</v>
      </c>
      <c r="C1065" s="2" t="s">
        <v>203</v>
      </c>
      <c r="D1065" s="4">
        <v>27539.25</v>
      </c>
      <c r="E1065" s="1" t="s">
        <v>12</v>
      </c>
      <c r="F1065" s="1" t="s">
        <v>442</v>
      </c>
      <c r="G1065" s="1" t="s">
        <v>4062</v>
      </c>
      <c r="H1065" s="1" t="s">
        <v>6078</v>
      </c>
      <c r="I1065" s="1">
        <v>105835.99056799999</v>
      </c>
      <c r="J1065" s="1" t="s">
        <v>6079</v>
      </c>
      <c r="L1065" s="1" t="str">
        <f>VLOOKUP(Table1[[#This Row],[Customer_id]],Table4[],7,FALSE)</f>
        <v>242469,2436</v>
      </c>
      <c r="M1065" s="1" t="e">
        <f>VLOOKUP(Table1[[#This Row],[Customer_id]],Table2[],4,FALSE)</f>
        <v>#N/A</v>
      </c>
      <c r="N1065" s="1" t="str">
        <f>INDEX(Table3[Transaction type],MATCH(Table1[[#This Row],[Account Number]],Table3[Account Number],0))</f>
        <v>Online Payment</v>
      </c>
      <c r="O1065" s="20">
        <f>INDEX(Table3[Date_of_transaction],MATCH(Table1[[#This Row],[Account Number]],Table3[Account Number],0))</f>
        <v>44666</v>
      </c>
      <c r="P1065" s="19" t="str">
        <f>INDEX(Table3[Transaction Medium],MATCH(Table1[[#This Row],[Account Number]],Table3[Account Number],0))</f>
        <v>Card</v>
      </c>
    </row>
    <row r="1066" spans="1:16" x14ac:dyDescent="0.25">
      <c r="A1066" s="1" t="s">
        <v>734</v>
      </c>
      <c r="B1066" s="2">
        <v>298165965</v>
      </c>
      <c r="C1066" s="2" t="s">
        <v>498</v>
      </c>
      <c r="D1066" s="4">
        <v>37766.25</v>
      </c>
      <c r="E1066" s="1" t="s">
        <v>12</v>
      </c>
      <c r="F1066" s="1" t="s">
        <v>53</v>
      </c>
      <c r="G1066" s="1" t="s">
        <v>14</v>
      </c>
      <c r="H1066" s="1" t="s">
        <v>735</v>
      </c>
      <c r="I1066" s="1">
        <v>797373.924336</v>
      </c>
      <c r="J1066" s="1" t="s">
        <v>736</v>
      </c>
      <c r="L1066" s="1" t="str">
        <f>VLOOKUP(Table1[[#This Row],[Customer_id]],Table4[],7,FALSE)</f>
        <v>84194,5104</v>
      </c>
      <c r="M1066" s="1" t="e">
        <f>VLOOKUP(Table1[[#This Row],[Customer_id]],Table2[],4,FALSE)</f>
        <v>#N/A</v>
      </c>
      <c r="N1066" s="1" t="str">
        <f>INDEX(Table3[Transaction type],MATCH(Table1[[#This Row],[Account Number]],Table3[Account Number],0))</f>
        <v>Checks</v>
      </c>
      <c r="O1066" s="20">
        <f>INDEX(Table3[Date_of_transaction],MATCH(Table1[[#This Row],[Account Number]],Table3[Account Number],0))</f>
        <v>44473</v>
      </c>
      <c r="P1066" s="19" t="str">
        <f>INDEX(Table3[Transaction Medium],MATCH(Table1[[#This Row],[Account Number]],Table3[Account Number],0))</f>
        <v>Informal Services</v>
      </c>
    </row>
    <row r="1067" spans="1:16" x14ac:dyDescent="0.25">
      <c r="A1067" s="1" t="s">
        <v>5890</v>
      </c>
      <c r="B1067" s="2">
        <v>333127572</v>
      </c>
      <c r="C1067" s="2" t="s">
        <v>573</v>
      </c>
      <c r="D1067" s="4">
        <v>26808.75</v>
      </c>
      <c r="E1067" s="1" t="s">
        <v>12</v>
      </c>
      <c r="F1067" s="1" t="s">
        <v>1426</v>
      </c>
      <c r="G1067" s="1" t="s">
        <v>4112</v>
      </c>
      <c r="H1067" s="1" t="s">
        <v>5891</v>
      </c>
      <c r="I1067" s="1">
        <v>172880.89082880001</v>
      </c>
      <c r="J1067" s="1" t="s">
        <v>5892</v>
      </c>
      <c r="L1067" s="1" t="str">
        <f>VLOOKUP(Table1[[#This Row],[Customer_id]],Table4[],7,FALSE)</f>
        <v>217487,04</v>
      </c>
      <c r="M1067" s="1" t="e">
        <f>VLOOKUP(Table1[[#This Row],[Customer_id]],Table2[],4,FALSE)</f>
        <v>#N/A</v>
      </c>
      <c r="N1067" s="1" t="str">
        <f>INDEX(Table3[Transaction type],MATCH(Table1[[#This Row],[Account Number]],Table3[Account Number],0))</f>
        <v>Money Transfer</v>
      </c>
      <c r="O1067" s="20">
        <f>INDEX(Table3[Date_of_transaction],MATCH(Table1[[#This Row],[Account Number]],Table3[Account Number],0))</f>
        <v>44513</v>
      </c>
      <c r="P1067" s="19" t="str">
        <f>INDEX(Table3[Transaction Medium],MATCH(Table1[[#This Row],[Account Number]],Table3[Account Number],0))</f>
        <v>Bank</v>
      </c>
    </row>
    <row r="1068" spans="1:16" x14ac:dyDescent="0.25">
      <c r="A1068" s="1" t="s">
        <v>8997</v>
      </c>
      <c r="B1068" s="2">
        <v>23435974</v>
      </c>
      <c r="C1068" s="2" t="s">
        <v>298</v>
      </c>
      <c r="D1068" s="8">
        <v>32617.75</v>
      </c>
      <c r="E1068" s="1" t="str">
        <f ca="1">CHOOSE(RANDBETWEEN(1, 2), "Male","Female")</f>
        <v>Female</v>
      </c>
      <c r="F1068" s="1" t="str">
        <f ca="1">CHOOSE(RANDBETWEEN(1, 5), "Farmer","Tailor","Student","Professor","Welder")</f>
        <v>Professor</v>
      </c>
      <c r="G1068" s="1" t="str">
        <f ca="1">CHOOSE(RANDBETWEEN(1, 22), "Kano","Kwara","Imo","Lagos","Adamawa","Delta","Sokoto","Oyo","Osun","Abia","Cross River","Kaduna","Plateau","River","Abuja","Kogi","Edo","Anambra","Bayelsa","Benue","Ogun","Enugu")</f>
        <v>Sokoto</v>
      </c>
      <c r="H1068" s="9" t="s">
        <v>8998</v>
      </c>
      <c r="I1068" s="9">
        <v>857334.64516153559</v>
      </c>
      <c r="J1068" t="s">
        <v>8999</v>
      </c>
      <c r="L1068" s="1" t="str">
        <f>VLOOKUP(Table1[[#This Row],[Customer_id]],Table4[],7,FALSE)</f>
        <v>181216,6884</v>
      </c>
      <c r="M1068" s="1" t="str">
        <f>VLOOKUP(Table1[[#This Row],[Customer_id]],Table2[],4,FALSE)</f>
        <v>N4086617152</v>
      </c>
      <c r="N1068" s="1" t="str">
        <f>INDEX(Table3[Transaction type],MATCH(Table1[[#This Row],[Account Number]],Table3[Account Number],0))</f>
        <v>Loan Payment</v>
      </c>
      <c r="O1068" s="20">
        <f>INDEX(Table3[Date_of_transaction],MATCH(Table1[[#This Row],[Account Number]],Table3[Account Number],0))</f>
        <v>44617</v>
      </c>
      <c r="P1068" s="19" t="str">
        <f>INDEX(Table3[Transaction Medium],MATCH(Table1[[#This Row],[Account Number]],Table3[Account Number],0))</f>
        <v>AFT</v>
      </c>
    </row>
    <row r="1069" spans="1:16" x14ac:dyDescent="0.25">
      <c r="A1069" s="1" t="s">
        <v>2748</v>
      </c>
      <c r="B1069" s="2">
        <v>506706025</v>
      </c>
      <c r="C1069" s="2" t="s">
        <v>221</v>
      </c>
      <c r="D1069" s="4">
        <v>33748.5</v>
      </c>
      <c r="E1069" s="1" t="s">
        <v>12</v>
      </c>
      <c r="F1069" s="1" t="s">
        <v>1695</v>
      </c>
      <c r="G1069" s="1" t="s">
        <v>1964</v>
      </c>
      <c r="H1069" s="1" t="s">
        <v>2749</v>
      </c>
      <c r="I1069" s="1">
        <v>424949.11481568002</v>
      </c>
      <c r="J1069" s="1" t="s">
        <v>2750</v>
      </c>
      <c r="L1069" s="1" t="str">
        <f>VLOOKUP(Table1[[#This Row],[Customer_id]],Table4[],7,FALSE)</f>
        <v>278325,1284</v>
      </c>
      <c r="M1069" s="1" t="e">
        <f>VLOOKUP(Table1[[#This Row],[Customer_id]],Table2[],4,FALSE)</f>
        <v>#N/A</v>
      </c>
      <c r="N1069" s="1" t="str">
        <f>INDEX(Table3[Transaction type],MATCH(Table1[[#This Row],[Account Number]],Table3[Account Number],0))</f>
        <v>Money Deposit</v>
      </c>
      <c r="O1069" s="20">
        <f>INDEX(Table3[Date_of_transaction],MATCH(Table1[[#This Row],[Account Number]],Table3[Account Number],0))</f>
        <v>44494</v>
      </c>
      <c r="P1069" s="19" t="str">
        <f>INDEX(Table3[Transaction Medium],MATCH(Table1[[#This Row],[Account Number]],Table3[Account Number],0))</f>
        <v>Bank</v>
      </c>
    </row>
    <row r="1070" spans="1:16" x14ac:dyDescent="0.25">
      <c r="A1070" s="1" t="s">
        <v>1749</v>
      </c>
      <c r="B1070" s="2">
        <v>572868273</v>
      </c>
      <c r="C1070" s="2" t="s">
        <v>82</v>
      </c>
      <c r="D1070" s="4">
        <v>16947</v>
      </c>
      <c r="E1070" s="1" t="s">
        <v>1094</v>
      </c>
      <c r="F1070" s="1" t="s">
        <v>654</v>
      </c>
      <c r="G1070" s="1" t="s">
        <v>14</v>
      </c>
      <c r="H1070" s="1" t="s">
        <v>1750</v>
      </c>
      <c r="I1070" s="1">
        <v>123056.352375</v>
      </c>
      <c r="J1070" s="1" t="s">
        <v>1751</v>
      </c>
      <c r="L1070" s="1" t="str">
        <f>VLOOKUP(Table1[[#This Row],[Customer_id]],Table4[],7,FALSE)</f>
        <v>179214,8496</v>
      </c>
      <c r="M1070" s="1" t="e">
        <f>VLOOKUP(Table1[[#This Row],[Customer_id]],Table2[],4,FALSE)</f>
        <v>#N/A</v>
      </c>
      <c r="N1070" s="1" t="str">
        <f>INDEX(Table3[Transaction type],MATCH(Table1[[#This Row],[Account Number]],Table3[Account Number],0))</f>
        <v>Checks</v>
      </c>
      <c r="O1070" s="20">
        <f>INDEX(Table3[Date_of_transaction],MATCH(Table1[[#This Row],[Account Number]],Table3[Account Number],0))</f>
        <v>44254</v>
      </c>
      <c r="P1070" s="19" t="str">
        <f>INDEX(Table3[Transaction Medium],MATCH(Table1[[#This Row],[Account Number]],Table3[Account Number],0))</f>
        <v>Informal Services</v>
      </c>
    </row>
    <row r="1071" spans="1:16" x14ac:dyDescent="0.25">
      <c r="A1071" s="1" t="s">
        <v>5914</v>
      </c>
      <c r="B1071" s="2">
        <v>592106617</v>
      </c>
      <c r="C1071" s="2" t="s">
        <v>281</v>
      </c>
      <c r="D1071" s="4">
        <v>21695.25</v>
      </c>
      <c r="E1071" s="1" t="s">
        <v>12</v>
      </c>
      <c r="F1071" s="1" t="s">
        <v>361</v>
      </c>
      <c r="G1071" s="1" t="s">
        <v>4074</v>
      </c>
      <c r="H1071" s="1" t="s">
        <v>5915</v>
      </c>
      <c r="I1071" s="1">
        <v>41206.438524160003</v>
      </c>
      <c r="J1071" s="1" t="s">
        <v>5916</v>
      </c>
      <c r="L1071" s="1" t="str">
        <f>VLOOKUP(Table1[[#This Row],[Customer_id]],Table4[],7,FALSE)</f>
        <v>108917,5584</v>
      </c>
      <c r="M1071" s="1" t="str">
        <f>VLOOKUP(Table1[[#This Row],[Customer_id]],Table2[],4,FALSE)</f>
        <v>N1178373768</v>
      </c>
      <c r="N1071" s="1" t="str">
        <f>INDEX(Table3[Transaction type],MATCH(Table1[[#This Row],[Account Number]],Table3[Account Number],0))</f>
        <v>Loan Payment</v>
      </c>
      <c r="O1071" s="20">
        <f>INDEX(Table3[Date_of_transaction],MATCH(Table1[[#This Row],[Account Number]],Table3[Account Number],0))</f>
        <v>44338</v>
      </c>
      <c r="P1071" s="19" t="str">
        <f>INDEX(Table3[Transaction Medium],MATCH(Table1[[#This Row],[Account Number]],Table3[Account Number],0))</f>
        <v>Mobile</v>
      </c>
    </row>
    <row r="1072" spans="1:16" x14ac:dyDescent="0.25">
      <c r="A1072" s="1" t="s">
        <v>1858</v>
      </c>
      <c r="B1072" s="2">
        <v>717475855</v>
      </c>
      <c r="C1072" s="2" t="s">
        <v>661</v>
      </c>
      <c r="D1072" s="4">
        <v>16216.5</v>
      </c>
      <c r="E1072" s="1" t="s">
        <v>1094</v>
      </c>
      <c r="F1072" s="1" t="s">
        <v>1404</v>
      </c>
      <c r="G1072" s="1" t="s">
        <v>14</v>
      </c>
      <c r="H1072" s="1" t="s">
        <v>1859</v>
      </c>
      <c r="I1072" s="1">
        <v>44811.093034960002</v>
      </c>
      <c r="J1072" s="1" t="s">
        <v>1860</v>
      </c>
      <c r="L1072" s="1" t="str">
        <f>VLOOKUP(Table1[[#This Row],[Customer_id]],Table4[],7,FALSE)</f>
        <v>312246</v>
      </c>
      <c r="M1072" s="1" t="e">
        <f>VLOOKUP(Table1[[#This Row],[Customer_id]],Table2[],4,FALSE)</f>
        <v>#N/A</v>
      </c>
      <c r="N1072" s="1" t="str">
        <f>INDEX(Table3[Transaction type],MATCH(Table1[[#This Row],[Account Number]],Table3[Account Number],0))</f>
        <v>Money Deposit</v>
      </c>
      <c r="O1072" s="20">
        <f>INDEX(Table3[Date_of_transaction],MATCH(Table1[[#This Row],[Account Number]],Table3[Account Number],0))</f>
        <v>44312</v>
      </c>
      <c r="P1072" s="19" t="str">
        <f>INDEX(Table3[Transaction Medium],MATCH(Table1[[#This Row],[Account Number]],Table3[Account Number],0))</f>
        <v>Bank</v>
      </c>
    </row>
    <row r="1073" spans="1:16" x14ac:dyDescent="0.25">
      <c r="A1073" s="1" t="s">
        <v>8101</v>
      </c>
      <c r="B1073" s="2">
        <v>629323798</v>
      </c>
      <c r="C1073" s="2" t="s">
        <v>698</v>
      </c>
      <c r="D1073" s="4">
        <v>18408</v>
      </c>
      <c r="E1073" s="1" t="s">
        <v>12</v>
      </c>
      <c r="F1073" s="1" t="s">
        <v>1336</v>
      </c>
      <c r="G1073" s="1" t="s">
        <v>3331</v>
      </c>
      <c r="H1073" s="1" t="s">
        <v>8102</v>
      </c>
      <c r="I1073" s="1">
        <v>11574.00934776</v>
      </c>
      <c r="J1073" s="1" t="s">
        <v>8103</v>
      </c>
      <c r="L1073" s="1" t="str">
        <f>VLOOKUP(Table1[[#This Row],[Customer_id]],Table4[],7,FALSE)</f>
        <v>235953,245</v>
      </c>
      <c r="M1073" s="1" t="e">
        <f>VLOOKUP(Table1[[#This Row],[Customer_id]],Table2[],4,FALSE)</f>
        <v>#N/A</v>
      </c>
      <c r="N1073" s="1" t="str">
        <f>INDEX(Table3[Transaction type],MATCH(Table1[[#This Row],[Account Number]],Table3[Account Number],0))</f>
        <v>Online Payment</v>
      </c>
      <c r="O1073" s="20">
        <f>INDEX(Table3[Date_of_transaction],MATCH(Table1[[#This Row],[Account Number]],Table3[Account Number],0))</f>
        <v>44204</v>
      </c>
      <c r="P1073" s="19" t="str">
        <f>INDEX(Table3[Transaction Medium],MATCH(Table1[[#This Row],[Account Number]],Table3[Account Number],0))</f>
        <v>Mobile</v>
      </c>
    </row>
    <row r="1074" spans="1:16" x14ac:dyDescent="0.25">
      <c r="A1074" s="1" t="s">
        <v>7261</v>
      </c>
      <c r="B1074" s="2">
        <v>763596924</v>
      </c>
      <c r="C1074" s="2" t="s">
        <v>255</v>
      </c>
      <c r="D1074" s="4">
        <v>25347.75</v>
      </c>
      <c r="E1074" s="1" t="s">
        <v>12</v>
      </c>
      <c r="F1074" s="1" t="s">
        <v>344</v>
      </c>
      <c r="G1074" s="1" t="s">
        <v>4058</v>
      </c>
      <c r="H1074" s="1" t="s">
        <v>7262</v>
      </c>
      <c r="I1074" s="1">
        <v>498667.16424720001</v>
      </c>
      <c r="J1074" s="1" t="s">
        <v>7263</v>
      </c>
      <c r="L1074" s="1" t="str">
        <f>VLOOKUP(Table1[[#This Row],[Customer_id]],Table4[],7,FALSE)</f>
        <v>367602,4764</v>
      </c>
      <c r="M1074" s="1" t="e">
        <f>VLOOKUP(Table1[[#This Row],[Customer_id]],Table2[],4,FALSE)</f>
        <v>#N/A</v>
      </c>
      <c r="N1074" s="1" t="str">
        <f>INDEX(Table3[Transaction type],MATCH(Table1[[#This Row],[Account Number]],Table3[Account Number],0))</f>
        <v>Money Deposit</v>
      </c>
      <c r="O1074" s="20">
        <f>INDEX(Table3[Date_of_transaction],MATCH(Table1[[#This Row],[Account Number]],Table3[Account Number],0))</f>
        <v>44502</v>
      </c>
      <c r="P1074" s="19" t="str">
        <f>INDEX(Table3[Transaction Medium],MATCH(Table1[[#This Row],[Account Number]],Table3[Account Number],0))</f>
        <v>Bank</v>
      </c>
    </row>
    <row r="1075" spans="1:16" x14ac:dyDescent="0.25">
      <c r="A1075" s="1" t="s">
        <v>2908</v>
      </c>
      <c r="B1075" s="2">
        <v>410565587</v>
      </c>
      <c r="C1075" s="2" t="s">
        <v>348</v>
      </c>
      <c r="D1075" s="4">
        <v>28635</v>
      </c>
      <c r="E1075" s="1" t="s">
        <v>1094</v>
      </c>
      <c r="F1075" s="1" t="s">
        <v>68</v>
      </c>
      <c r="G1075" s="1" t="s">
        <v>2773</v>
      </c>
      <c r="H1075" s="1" t="s">
        <v>2909</v>
      </c>
      <c r="I1075" s="1">
        <v>305079.26359092002</v>
      </c>
      <c r="J1075" s="1" t="s">
        <v>2910</v>
      </c>
      <c r="L1075" s="1" t="str">
        <f>VLOOKUP(Table1[[#This Row],[Customer_id]],Table4[],7,FALSE)</f>
        <v>219866,95</v>
      </c>
      <c r="M1075" s="1" t="e">
        <f>VLOOKUP(Table1[[#This Row],[Customer_id]],Table2[],4,FALSE)</f>
        <v>#N/A</v>
      </c>
      <c r="N1075" s="1" t="str">
        <f>INDEX(Table3[Transaction type],MATCH(Table1[[#This Row],[Account Number]],Table3[Account Number],0))</f>
        <v>Cash Withdrawal</v>
      </c>
      <c r="O1075" s="20">
        <f>INDEX(Table3[Date_of_transaction],MATCH(Table1[[#This Row],[Account Number]],Table3[Account Number],0))</f>
        <v>44208</v>
      </c>
      <c r="P1075" s="19" t="str">
        <f>INDEX(Table3[Transaction Medium],MATCH(Table1[[#This Row],[Account Number]],Table3[Account Number],0))</f>
        <v>ATM</v>
      </c>
    </row>
    <row r="1076" spans="1:16" x14ac:dyDescent="0.25">
      <c r="A1076" s="1" t="s">
        <v>8165</v>
      </c>
      <c r="B1076" s="2">
        <v>381009187</v>
      </c>
      <c r="C1076" s="2" t="s">
        <v>240</v>
      </c>
      <c r="D1076" s="4">
        <v>22060.5</v>
      </c>
      <c r="E1076" s="1" t="s">
        <v>12</v>
      </c>
      <c r="F1076" s="1" t="s">
        <v>204</v>
      </c>
      <c r="G1076" s="1" t="s">
        <v>3331</v>
      </c>
      <c r="H1076" s="1" t="s">
        <v>8166</v>
      </c>
      <c r="I1076" s="1">
        <v>755271.67737599998</v>
      </c>
      <c r="J1076" s="1" t="s">
        <v>477</v>
      </c>
      <c r="L1076" s="1" t="str">
        <f>VLOOKUP(Table1[[#This Row],[Customer_id]],Table4[],7,FALSE)</f>
        <v>352563,2325</v>
      </c>
      <c r="M1076" s="1" t="e">
        <f>VLOOKUP(Table1[[#This Row],[Customer_id]],Table2[],4,FALSE)</f>
        <v>#N/A</v>
      </c>
      <c r="N1076" s="1" t="str">
        <f>INDEX(Table3[Transaction type],MATCH(Table1[[#This Row],[Account Number]],Table3[Account Number],0))</f>
        <v>Checks</v>
      </c>
      <c r="O1076" s="20">
        <f>INDEX(Table3[Date_of_transaction],MATCH(Table1[[#This Row],[Account Number]],Table3[Account Number],0))</f>
        <v>44372</v>
      </c>
      <c r="P1076" s="19" t="str">
        <f>INDEX(Table3[Transaction Medium],MATCH(Table1[[#This Row],[Account Number]],Table3[Account Number],0))</f>
        <v>Informal Services</v>
      </c>
    </row>
    <row r="1077" spans="1:16" x14ac:dyDescent="0.25">
      <c r="A1077" s="1" t="s">
        <v>8388</v>
      </c>
      <c r="B1077" s="2">
        <v>418163749</v>
      </c>
      <c r="C1077" s="2" t="s">
        <v>273</v>
      </c>
      <c r="D1077" s="4">
        <v>20964.75</v>
      </c>
      <c r="E1077" s="1" t="s">
        <v>12</v>
      </c>
      <c r="F1077" s="1" t="s">
        <v>1479</v>
      </c>
      <c r="G1077" s="1" t="s">
        <v>2773</v>
      </c>
      <c r="H1077" s="1" t="s">
        <v>8389</v>
      </c>
      <c r="I1077" s="1">
        <v>361718.14741216</v>
      </c>
      <c r="J1077" s="1" t="s">
        <v>8390</v>
      </c>
      <c r="L1077" s="1" t="str">
        <f>VLOOKUP(Table1[[#This Row],[Customer_id]],Table4[],7,FALSE)</f>
        <v>99704,0625</v>
      </c>
      <c r="M1077" s="1" t="e">
        <f>VLOOKUP(Table1[[#This Row],[Customer_id]],Table2[],4,FALSE)</f>
        <v>#N/A</v>
      </c>
      <c r="N1077" s="1" t="str">
        <f>INDEX(Table3[Transaction type],MATCH(Table1[[#This Row],[Account Number]],Table3[Account Number],0))</f>
        <v>Online Payment</v>
      </c>
      <c r="O1077" s="20">
        <f>INDEX(Table3[Date_of_transaction],MATCH(Table1[[#This Row],[Account Number]],Table3[Account Number],0))</f>
        <v>44426</v>
      </c>
      <c r="P1077" s="19" t="str">
        <f>INDEX(Table3[Transaction Medium],MATCH(Table1[[#This Row],[Account Number]],Table3[Account Number],0))</f>
        <v>Internet Banking</v>
      </c>
    </row>
    <row r="1078" spans="1:16" x14ac:dyDescent="0.25">
      <c r="A1078" s="1" t="s">
        <v>8458</v>
      </c>
      <c r="B1078" s="2">
        <v>686717736</v>
      </c>
      <c r="C1078" s="2" t="s">
        <v>434</v>
      </c>
      <c r="D1078" s="4">
        <v>28269.75</v>
      </c>
      <c r="E1078" s="1" t="s">
        <v>12</v>
      </c>
      <c r="F1078" s="1" t="s">
        <v>1404</v>
      </c>
      <c r="G1078" s="1" t="s">
        <v>2773</v>
      </c>
      <c r="H1078" s="1" t="s">
        <v>8459</v>
      </c>
      <c r="I1078" s="1">
        <v>24592.608460979998</v>
      </c>
      <c r="J1078" s="1" t="s">
        <v>8460</v>
      </c>
      <c r="L1078" s="1" t="str">
        <f>VLOOKUP(Table1[[#This Row],[Customer_id]],Table4[],7,FALSE)</f>
        <v>73487,3982</v>
      </c>
      <c r="M1078" s="1" t="e">
        <f>VLOOKUP(Table1[[#This Row],[Customer_id]],Table2[],4,FALSE)</f>
        <v>#N/A</v>
      </c>
      <c r="N1078" s="1" t="str">
        <f>INDEX(Table3[Transaction type],MATCH(Table1[[#This Row],[Account Number]],Table3[Account Number],0))</f>
        <v>Checks</v>
      </c>
      <c r="O1078" s="20">
        <f>INDEX(Table3[Date_of_transaction],MATCH(Table1[[#This Row],[Account Number]],Table3[Account Number],0))</f>
        <v>44555</v>
      </c>
      <c r="P1078" s="19" t="str">
        <f>INDEX(Table3[Transaction Medium],MATCH(Table1[[#This Row],[Account Number]],Table3[Account Number],0))</f>
        <v>Informal Services</v>
      </c>
    </row>
    <row r="1079" spans="1:16" x14ac:dyDescent="0.25">
      <c r="A1079" s="1" t="s">
        <v>4741</v>
      </c>
      <c r="B1079" s="2">
        <v>582624979</v>
      </c>
      <c r="C1079" s="2" t="s">
        <v>556</v>
      </c>
      <c r="D1079" s="4">
        <v>27174</v>
      </c>
      <c r="E1079" s="1" t="s">
        <v>1094</v>
      </c>
      <c r="F1079" s="1" t="s">
        <v>314</v>
      </c>
      <c r="G1079" s="1" t="s">
        <v>4066</v>
      </c>
      <c r="H1079" s="1" t="s">
        <v>4742</v>
      </c>
      <c r="I1079" s="1">
        <v>171961.94376287999</v>
      </c>
      <c r="J1079" s="1" t="s">
        <v>4743</v>
      </c>
      <c r="L1079" s="1" t="str">
        <f>VLOOKUP(Table1[[#This Row],[Customer_id]],Table4[],7,FALSE)</f>
        <v>62217,7479</v>
      </c>
      <c r="M1079" s="1" t="e">
        <f>VLOOKUP(Table1[[#This Row],[Customer_id]],Table2[],4,FALSE)</f>
        <v>#N/A</v>
      </c>
      <c r="N1079" s="1" t="str">
        <f>INDEX(Table3[Transaction type],MATCH(Table1[[#This Row],[Account Number]],Table3[Account Number],0))</f>
        <v>Money Deposit</v>
      </c>
      <c r="O1079" s="20">
        <f>INDEX(Table3[Date_of_transaction],MATCH(Table1[[#This Row],[Account Number]],Table3[Account Number],0))</f>
        <v>44642</v>
      </c>
      <c r="P1079" s="19" t="str">
        <f>INDEX(Table3[Transaction Medium],MATCH(Table1[[#This Row],[Account Number]],Table3[Account Number],0))</f>
        <v>Bank</v>
      </c>
    </row>
    <row r="1080" spans="1:16" x14ac:dyDescent="0.25">
      <c r="A1080" s="1" t="s">
        <v>1079</v>
      </c>
      <c r="B1080" s="2">
        <v>201813131</v>
      </c>
      <c r="C1080" s="2" t="s">
        <v>154</v>
      </c>
      <c r="D1080" s="4">
        <v>29730.75</v>
      </c>
      <c r="E1080" s="1" t="s">
        <v>12</v>
      </c>
      <c r="F1080" s="1" t="s">
        <v>591</v>
      </c>
      <c r="G1080" s="1" t="s">
        <v>14</v>
      </c>
      <c r="H1080" s="1" t="s">
        <v>1080</v>
      </c>
      <c r="I1080" s="1">
        <v>267197.53499999997</v>
      </c>
      <c r="J1080" s="1" t="s">
        <v>1081</v>
      </c>
      <c r="L1080" s="1" t="str">
        <f>VLOOKUP(Table1[[#This Row],[Customer_id]],Table4[],7,FALSE)</f>
        <v>46821,12</v>
      </c>
      <c r="M1080" s="1" t="e">
        <f>VLOOKUP(Table1[[#This Row],[Customer_id]],Table2[],4,FALSE)</f>
        <v>#N/A</v>
      </c>
      <c r="N1080" s="1" t="str">
        <f>INDEX(Table3[Transaction type],MATCH(Table1[[#This Row],[Account Number]],Table3[Account Number],0))</f>
        <v>Checks</v>
      </c>
      <c r="O1080" s="20">
        <f>INDEX(Table3[Date_of_transaction],MATCH(Table1[[#This Row],[Account Number]],Table3[Account Number],0))</f>
        <v>44452</v>
      </c>
      <c r="P1080" s="19" t="str">
        <f>INDEX(Table3[Transaction Medium],MATCH(Table1[[#This Row],[Account Number]],Table3[Account Number],0))</f>
        <v>Informal Services</v>
      </c>
    </row>
    <row r="1081" spans="1:16" x14ac:dyDescent="0.25">
      <c r="A1081" s="1" t="s">
        <v>7744</v>
      </c>
      <c r="B1081" s="2">
        <v>562212047</v>
      </c>
      <c r="C1081" s="2" t="s">
        <v>82</v>
      </c>
      <c r="D1081" s="4">
        <v>16947</v>
      </c>
      <c r="E1081" s="1" t="s">
        <v>12</v>
      </c>
      <c r="F1081" s="1" t="s">
        <v>1450</v>
      </c>
      <c r="G1081" s="1" t="s">
        <v>3058</v>
      </c>
      <c r="H1081" s="1" t="s">
        <v>7745</v>
      </c>
      <c r="I1081" s="1">
        <v>11901.726957119999</v>
      </c>
      <c r="J1081" s="1" t="s">
        <v>7746</v>
      </c>
      <c r="L1081" s="1" t="str">
        <f>VLOOKUP(Table1[[#This Row],[Customer_id]],Table4[],7,FALSE)</f>
        <v>110666,8224</v>
      </c>
      <c r="M1081" s="1" t="e">
        <f>VLOOKUP(Table1[[#This Row],[Customer_id]],Table2[],4,FALSE)</f>
        <v>#N/A</v>
      </c>
      <c r="N1081" s="1" t="str">
        <f>INDEX(Table3[Transaction type],MATCH(Table1[[#This Row],[Account Number]],Table3[Account Number],0))</f>
        <v>Cash Withdrawal</v>
      </c>
      <c r="O1081" s="20">
        <f>INDEX(Table3[Date_of_transaction],MATCH(Table1[[#This Row],[Account Number]],Table3[Account Number],0))</f>
        <v>44211</v>
      </c>
      <c r="P1081" s="19" t="str">
        <f>INDEX(Table3[Transaction Medium],MATCH(Table1[[#This Row],[Account Number]],Table3[Account Number],0))</f>
        <v>Bank</v>
      </c>
    </row>
    <row r="1082" spans="1:16" x14ac:dyDescent="0.25">
      <c r="A1082" s="1" t="s">
        <v>1210</v>
      </c>
      <c r="B1082" s="2">
        <v>301533948</v>
      </c>
      <c r="C1082" s="2" t="s">
        <v>606</v>
      </c>
      <c r="D1082" s="4">
        <v>23886.75</v>
      </c>
      <c r="E1082" s="1" t="s">
        <v>1094</v>
      </c>
      <c r="F1082" s="1" t="s">
        <v>251</v>
      </c>
      <c r="G1082" s="1" t="s">
        <v>14</v>
      </c>
      <c r="H1082" s="1" t="s">
        <v>1211</v>
      </c>
      <c r="I1082" s="1">
        <v>248111.92320600001</v>
      </c>
      <c r="J1082" s="1" t="s">
        <v>1212</v>
      </c>
      <c r="L1082" s="1" t="str">
        <f>VLOOKUP(Table1[[#This Row],[Customer_id]],Table4[],7,FALSE)</f>
        <v>317895,3364</v>
      </c>
      <c r="M1082" s="1" t="e">
        <f>VLOOKUP(Table1[[#This Row],[Customer_id]],Table2[],4,FALSE)</f>
        <v>#N/A</v>
      </c>
      <c r="N1082" s="1" t="str">
        <f>INDEX(Table3[Transaction type],MATCH(Table1[[#This Row],[Account Number]],Table3[Account Number],0))</f>
        <v>Money Transfer</v>
      </c>
      <c r="O1082" s="20">
        <f>INDEX(Table3[Date_of_transaction],MATCH(Table1[[#This Row],[Account Number]],Table3[Account Number],0))</f>
        <v>44669</v>
      </c>
      <c r="P1082" s="19" t="str">
        <f>INDEX(Table3[Transaction Medium],MATCH(Table1[[#This Row],[Account Number]],Table3[Account Number],0))</f>
        <v>Internet Banking</v>
      </c>
    </row>
    <row r="1083" spans="1:16" x14ac:dyDescent="0.25">
      <c r="A1083" s="1" t="s">
        <v>4077</v>
      </c>
      <c r="B1083" s="2">
        <v>401834483</v>
      </c>
      <c r="C1083" s="2" t="s">
        <v>143</v>
      </c>
      <c r="D1083" s="4">
        <v>34479</v>
      </c>
      <c r="E1083" s="1" t="s">
        <v>1094</v>
      </c>
      <c r="F1083" s="1" t="s">
        <v>1304</v>
      </c>
      <c r="G1083" s="1" t="s">
        <v>4074</v>
      </c>
      <c r="H1083" s="1" t="s">
        <v>4078</v>
      </c>
      <c r="I1083" s="1">
        <v>263127.29554188001</v>
      </c>
      <c r="J1083" s="1" t="s">
        <v>4079</v>
      </c>
      <c r="L1083" s="1" t="str">
        <f>VLOOKUP(Table1[[#This Row],[Customer_id]],Table4[],7,FALSE)</f>
        <v>182832,9568</v>
      </c>
      <c r="M1083" s="1" t="e">
        <f>VLOOKUP(Table1[[#This Row],[Customer_id]],Table2[],4,FALSE)</f>
        <v>#N/A</v>
      </c>
      <c r="N1083" s="1" t="str">
        <f>INDEX(Table3[Transaction type],MATCH(Table1[[#This Row],[Account Number]],Table3[Account Number],0))</f>
        <v>Cash Withdrawal</v>
      </c>
      <c r="O1083" s="20">
        <f>INDEX(Table3[Date_of_transaction],MATCH(Table1[[#This Row],[Account Number]],Table3[Account Number],0))</f>
        <v>44214</v>
      </c>
      <c r="P1083" s="19" t="str">
        <f>INDEX(Table3[Transaction Medium],MATCH(Table1[[#This Row],[Account Number]],Table3[Account Number],0))</f>
        <v>Bank</v>
      </c>
    </row>
    <row r="1084" spans="1:16" x14ac:dyDescent="0.25">
      <c r="A1084" s="1" t="s">
        <v>6802</v>
      </c>
      <c r="B1084" s="2">
        <v>406538868</v>
      </c>
      <c r="C1084" s="2" t="s">
        <v>389</v>
      </c>
      <c r="D1084" s="4">
        <v>29365.5</v>
      </c>
      <c r="E1084" s="1" t="s">
        <v>12</v>
      </c>
      <c r="F1084" s="1" t="s">
        <v>852</v>
      </c>
      <c r="G1084" s="1" t="s">
        <v>4074</v>
      </c>
      <c r="H1084" s="1" t="s">
        <v>6803</v>
      </c>
      <c r="I1084" s="1">
        <v>8193.0478694400008</v>
      </c>
      <c r="J1084" s="1" t="s">
        <v>6804</v>
      </c>
      <c r="L1084" s="1" t="str">
        <f>VLOOKUP(Table1[[#This Row],[Customer_id]],Table4[],7,FALSE)</f>
        <v>146613,192</v>
      </c>
      <c r="M1084" s="1" t="e">
        <f>VLOOKUP(Table1[[#This Row],[Customer_id]],Table2[],4,FALSE)</f>
        <v>#N/A</v>
      </c>
      <c r="N1084" s="1" t="str">
        <f>INDEX(Table3[Transaction type],MATCH(Table1[[#This Row],[Account Number]],Table3[Account Number],0))</f>
        <v>Online Payment</v>
      </c>
      <c r="O1084" s="20">
        <f>INDEX(Table3[Date_of_transaction],MATCH(Table1[[#This Row],[Account Number]],Table3[Account Number],0))</f>
        <v>44405</v>
      </c>
      <c r="P1084" s="19" t="str">
        <f>INDEX(Table3[Transaction Medium],MATCH(Table1[[#This Row],[Account Number]],Table3[Account Number],0))</f>
        <v>Mobile</v>
      </c>
    </row>
    <row r="1085" spans="1:16" x14ac:dyDescent="0.25">
      <c r="A1085" s="1" t="s">
        <v>4247</v>
      </c>
      <c r="B1085" s="2">
        <v>729963984</v>
      </c>
      <c r="C1085" s="2" t="s">
        <v>568</v>
      </c>
      <c r="D1085" s="4">
        <v>25713</v>
      </c>
      <c r="E1085" s="1" t="s">
        <v>1094</v>
      </c>
      <c r="F1085" s="1" t="s">
        <v>881</v>
      </c>
      <c r="G1085" s="1" t="s">
        <v>4062</v>
      </c>
      <c r="H1085" s="1" t="s">
        <v>4248</v>
      </c>
      <c r="I1085" s="1">
        <v>475060.61060640001</v>
      </c>
      <c r="J1085" s="1" t="s">
        <v>4249</v>
      </c>
      <c r="L1085" s="1" t="str">
        <f>VLOOKUP(Table1[[#This Row],[Customer_id]],Table4[],7,FALSE)</f>
        <v>46485,7952</v>
      </c>
      <c r="M1085" s="1" t="e">
        <f>VLOOKUP(Table1[[#This Row],[Customer_id]],Table2[],4,FALSE)</f>
        <v>#N/A</v>
      </c>
      <c r="N1085" s="1" t="str">
        <f>INDEX(Table3[Transaction type],MATCH(Table1[[#This Row],[Account Number]],Table3[Account Number],0))</f>
        <v>Money Transfer</v>
      </c>
      <c r="O1085" s="20">
        <f>INDEX(Table3[Date_of_transaction],MATCH(Table1[[#This Row],[Account Number]],Table3[Account Number],0))</f>
        <v>44495</v>
      </c>
      <c r="P1085" s="19" t="str">
        <f>INDEX(Table3[Transaction Medium],MATCH(Table1[[#This Row],[Account Number]],Table3[Account Number],0))</f>
        <v>Bank</v>
      </c>
    </row>
    <row r="1086" spans="1:16" x14ac:dyDescent="0.25">
      <c r="A1086" s="1" t="s">
        <v>6877</v>
      </c>
      <c r="B1086" s="2">
        <v>359480447</v>
      </c>
      <c r="C1086" s="2" t="s">
        <v>194</v>
      </c>
      <c r="D1086" s="4">
        <v>30826.5</v>
      </c>
      <c r="E1086" s="1" t="s">
        <v>12</v>
      </c>
      <c r="F1086" s="1" t="s">
        <v>199</v>
      </c>
      <c r="G1086" s="1" t="s">
        <v>4112</v>
      </c>
      <c r="H1086" s="1" t="s">
        <v>6878</v>
      </c>
      <c r="I1086" s="1">
        <v>547232.31016272004</v>
      </c>
      <c r="J1086" s="1" t="s">
        <v>6879</v>
      </c>
      <c r="L1086" s="1" t="str">
        <f>VLOOKUP(Table1[[#This Row],[Customer_id]],Table4[],7,FALSE)</f>
        <v>112870,08</v>
      </c>
      <c r="M1086" s="1" t="e">
        <f>VLOOKUP(Table1[[#This Row],[Customer_id]],Table2[],4,FALSE)</f>
        <v>#N/A</v>
      </c>
      <c r="N1086" s="1" t="str">
        <f>INDEX(Table3[Transaction type],MATCH(Table1[[#This Row],[Account Number]],Table3[Account Number],0))</f>
        <v>Online Payment</v>
      </c>
      <c r="O1086" s="20">
        <f>INDEX(Table3[Date_of_transaction],MATCH(Table1[[#This Row],[Account Number]],Table3[Account Number],0))</f>
        <v>44626</v>
      </c>
      <c r="P1086" s="19" t="str">
        <f>INDEX(Table3[Transaction Medium],MATCH(Table1[[#This Row],[Account Number]],Table3[Account Number],0))</f>
        <v>Mobile</v>
      </c>
    </row>
    <row r="1087" spans="1:16" x14ac:dyDescent="0.25">
      <c r="A1087" s="1" t="s">
        <v>8641</v>
      </c>
      <c r="B1087" s="2">
        <v>713828928</v>
      </c>
      <c r="C1087" s="2" t="s">
        <v>57</v>
      </c>
      <c r="D1087" s="4">
        <v>34113.75</v>
      </c>
      <c r="E1087" s="1" t="s">
        <v>12</v>
      </c>
      <c r="F1087" s="1" t="s">
        <v>940</v>
      </c>
      <c r="G1087" s="1" t="s">
        <v>3820</v>
      </c>
      <c r="H1087" s="1" t="s">
        <v>8642</v>
      </c>
      <c r="I1087" s="1">
        <v>914432.34582864004</v>
      </c>
      <c r="J1087" s="1" t="s">
        <v>8643</v>
      </c>
      <c r="L1087" s="1" t="str">
        <f>VLOOKUP(Table1[[#This Row],[Customer_id]],Table4[],7,FALSE)</f>
        <v>151886,0448</v>
      </c>
      <c r="M1087" s="1" t="e">
        <f>VLOOKUP(Table1[[#This Row],[Customer_id]],Table2[],4,FALSE)</f>
        <v>#N/A</v>
      </c>
      <c r="N1087" s="1" t="str">
        <f>INDEX(Table3[Transaction type],MATCH(Table1[[#This Row],[Account Number]],Table3[Account Number],0))</f>
        <v>Online Payment</v>
      </c>
      <c r="O1087" s="20">
        <f>INDEX(Table3[Date_of_transaction],MATCH(Table1[[#This Row],[Account Number]],Table3[Account Number],0))</f>
        <v>44624</v>
      </c>
      <c r="P1087" s="19" t="str">
        <f>INDEX(Table3[Transaction Medium],MATCH(Table1[[#This Row],[Account Number]],Table3[Account Number],0))</f>
        <v>Card</v>
      </c>
    </row>
    <row r="1088" spans="1:16" x14ac:dyDescent="0.25">
      <c r="A1088" s="1" t="s">
        <v>5611</v>
      </c>
      <c r="B1088" s="2">
        <v>957975109</v>
      </c>
      <c r="C1088" s="2" t="s">
        <v>124</v>
      </c>
      <c r="D1088" s="4">
        <v>14025</v>
      </c>
      <c r="E1088" s="1" t="s">
        <v>1094</v>
      </c>
      <c r="F1088" s="1" t="s">
        <v>1304</v>
      </c>
      <c r="G1088" s="1" t="s">
        <v>4095</v>
      </c>
      <c r="H1088" s="1" t="s">
        <v>5612</v>
      </c>
      <c r="I1088" s="1">
        <v>730430.64461249998</v>
      </c>
      <c r="J1088" s="1" t="s">
        <v>5613</v>
      </c>
      <c r="L1088" s="1" t="str">
        <f>VLOOKUP(Table1[[#This Row],[Customer_id]],Table4[],7,FALSE)</f>
        <v>65898,2268</v>
      </c>
      <c r="M1088" s="1" t="e">
        <f>VLOOKUP(Table1[[#This Row],[Customer_id]],Table2[],4,FALSE)</f>
        <v>#N/A</v>
      </c>
      <c r="N1088" s="1" t="str">
        <f>INDEX(Table3[Transaction type],MATCH(Table1[[#This Row],[Account Number]],Table3[Account Number],0))</f>
        <v>Online Payment</v>
      </c>
      <c r="O1088" s="20">
        <f>INDEX(Table3[Date_of_transaction],MATCH(Table1[[#This Row],[Account Number]],Table3[Account Number],0))</f>
        <v>44576</v>
      </c>
      <c r="P1088" s="19" t="str">
        <f>INDEX(Table3[Transaction Medium],MATCH(Table1[[#This Row],[Account Number]],Table3[Account Number],0))</f>
        <v>Mobile</v>
      </c>
    </row>
    <row r="1089" spans="1:16" x14ac:dyDescent="0.25">
      <c r="A1089" s="1" t="s">
        <v>7376</v>
      </c>
      <c r="B1089" s="2">
        <v>868132016</v>
      </c>
      <c r="C1089" s="2" t="s">
        <v>268</v>
      </c>
      <c r="D1089" s="4">
        <v>17677.5</v>
      </c>
      <c r="E1089" s="1" t="s">
        <v>12</v>
      </c>
      <c r="F1089" s="1" t="s">
        <v>370</v>
      </c>
      <c r="G1089" s="1" t="s">
        <v>4058</v>
      </c>
      <c r="H1089" s="1" t="s">
        <v>7377</v>
      </c>
      <c r="I1089" s="1">
        <v>123003.34465535999</v>
      </c>
      <c r="J1089" s="1" t="s">
        <v>7378</v>
      </c>
      <c r="L1089" s="1" t="str">
        <f>VLOOKUP(Table1[[#This Row],[Customer_id]],Table4[],7,FALSE)</f>
        <v>141963,4704</v>
      </c>
      <c r="M1089" s="1" t="e">
        <f>VLOOKUP(Table1[[#This Row],[Customer_id]],Table2[],4,FALSE)</f>
        <v>#N/A</v>
      </c>
      <c r="N1089" s="1" t="str">
        <f>INDEX(Table3[Transaction type],MATCH(Table1[[#This Row],[Account Number]],Table3[Account Number],0))</f>
        <v>Online Payment</v>
      </c>
      <c r="O1089" s="20">
        <f>INDEX(Table3[Date_of_transaction],MATCH(Table1[[#This Row],[Account Number]],Table3[Account Number],0))</f>
        <v>44349</v>
      </c>
      <c r="P1089" s="19" t="str">
        <f>INDEX(Table3[Transaction Medium],MATCH(Table1[[#This Row],[Account Number]],Table3[Account Number],0))</f>
        <v>Card</v>
      </c>
    </row>
    <row r="1090" spans="1:16" x14ac:dyDescent="0.25">
      <c r="A1090" s="1" t="s">
        <v>5959</v>
      </c>
      <c r="B1090" s="2">
        <v>348318011</v>
      </c>
      <c r="C1090" s="2" t="s">
        <v>82</v>
      </c>
      <c r="D1090" s="4">
        <v>16947</v>
      </c>
      <c r="E1090" s="1" t="s">
        <v>12</v>
      </c>
      <c r="F1090" s="1" t="s">
        <v>176</v>
      </c>
      <c r="G1090" s="1" t="s">
        <v>4088</v>
      </c>
      <c r="H1090" s="1" t="s">
        <v>5960</v>
      </c>
      <c r="I1090" s="1">
        <v>43021.036699199998</v>
      </c>
      <c r="J1090" s="1" t="s">
        <v>5961</v>
      </c>
      <c r="L1090" s="1" t="str">
        <f>VLOOKUP(Table1[[#This Row],[Customer_id]],Table4[],7,FALSE)</f>
        <v>181392,6504</v>
      </c>
      <c r="M1090" s="1" t="e">
        <f>VLOOKUP(Table1[[#This Row],[Customer_id]],Table2[],4,FALSE)</f>
        <v>#N/A</v>
      </c>
      <c r="N1090" s="1" t="str">
        <f>INDEX(Table3[Transaction type],MATCH(Table1[[#This Row],[Account Number]],Table3[Account Number],0))</f>
        <v>Cash Withdrawal</v>
      </c>
      <c r="O1090" s="20">
        <f>INDEX(Table3[Date_of_transaction],MATCH(Table1[[#This Row],[Account Number]],Table3[Account Number],0))</f>
        <v>44308</v>
      </c>
      <c r="P1090" s="19" t="str">
        <f>INDEX(Table3[Transaction Medium],MATCH(Table1[[#This Row],[Account Number]],Table3[Account Number],0))</f>
        <v>POS</v>
      </c>
    </row>
    <row r="1091" spans="1:16" x14ac:dyDescent="0.25">
      <c r="A1091" s="1" t="s">
        <v>855</v>
      </c>
      <c r="B1091" s="2">
        <v>826302558</v>
      </c>
      <c r="C1091" s="2" t="s">
        <v>52</v>
      </c>
      <c r="D1091" s="4">
        <v>20234.25</v>
      </c>
      <c r="E1091" s="1" t="s">
        <v>12</v>
      </c>
      <c r="F1091" s="1" t="s">
        <v>438</v>
      </c>
      <c r="G1091" s="1" t="s">
        <v>14</v>
      </c>
      <c r="H1091" s="1" t="s">
        <v>856</v>
      </c>
      <c r="I1091" s="1">
        <v>360750.74656823999</v>
      </c>
      <c r="J1091" s="1" t="s">
        <v>857</v>
      </c>
      <c r="L1091" s="1" t="str">
        <f>VLOOKUP(Table1[[#This Row],[Customer_id]],Table4[],7,FALSE)</f>
        <v>43815,1168</v>
      </c>
      <c r="M1091" s="1" t="e">
        <f>VLOOKUP(Table1[[#This Row],[Customer_id]],Table2[],4,FALSE)</f>
        <v>#N/A</v>
      </c>
      <c r="N1091" s="1" t="str">
        <f>INDEX(Table3[Transaction type],MATCH(Table1[[#This Row],[Account Number]],Table3[Account Number],0))</f>
        <v>Money Transfer</v>
      </c>
      <c r="O1091" s="20">
        <f>INDEX(Table3[Date_of_transaction],MATCH(Table1[[#This Row],[Account Number]],Table3[Account Number],0))</f>
        <v>44307</v>
      </c>
      <c r="P1091" s="19" t="str">
        <f>INDEX(Table3[Transaction Medium],MATCH(Table1[[#This Row],[Account Number]],Table3[Account Number],0))</f>
        <v>Bank</v>
      </c>
    </row>
    <row r="1092" spans="1:16" x14ac:dyDescent="0.25">
      <c r="A1092" s="1" t="s">
        <v>2986</v>
      </c>
      <c r="B1092" s="2">
        <v>451071107</v>
      </c>
      <c r="C1092" s="2" t="s">
        <v>403</v>
      </c>
      <c r="D1092" s="4">
        <v>31922.25</v>
      </c>
      <c r="E1092" s="1" t="s">
        <v>1094</v>
      </c>
      <c r="F1092" s="1" t="s">
        <v>286</v>
      </c>
      <c r="G1092" s="1" t="s">
        <v>2773</v>
      </c>
      <c r="H1092" s="1" t="s">
        <v>2987</v>
      </c>
      <c r="I1092" s="1">
        <v>48044.533555200003</v>
      </c>
      <c r="J1092" s="1" t="s">
        <v>2988</v>
      </c>
      <c r="L1092" s="1" t="str">
        <f>VLOOKUP(Table1[[#This Row],[Customer_id]],Table4[],7,FALSE)</f>
        <v>151227,3612</v>
      </c>
      <c r="M1092" s="1" t="e">
        <f>VLOOKUP(Table1[[#This Row],[Customer_id]],Table2[],4,FALSE)</f>
        <v>#N/A</v>
      </c>
      <c r="N1092" s="1" t="str">
        <f>INDEX(Table3[Transaction type],MATCH(Table1[[#This Row],[Account Number]],Table3[Account Number],0))</f>
        <v>Checks</v>
      </c>
      <c r="O1092" s="20">
        <f>INDEX(Table3[Date_of_transaction],MATCH(Table1[[#This Row],[Account Number]],Table3[Account Number],0))</f>
        <v>44481</v>
      </c>
      <c r="P1092" s="19" t="str">
        <f>INDEX(Table3[Transaction Medium],MATCH(Table1[[#This Row],[Account Number]],Table3[Account Number],0))</f>
        <v>Informal Services</v>
      </c>
    </row>
    <row r="1093" spans="1:16" x14ac:dyDescent="0.25">
      <c r="A1093" s="1" t="s">
        <v>4006</v>
      </c>
      <c r="B1093" s="2">
        <v>173938904</v>
      </c>
      <c r="C1093" s="2" t="s">
        <v>203</v>
      </c>
      <c r="D1093" s="4">
        <v>27539.25</v>
      </c>
      <c r="E1093" s="1" t="s">
        <v>1094</v>
      </c>
      <c r="F1093" s="1" t="s">
        <v>870</v>
      </c>
      <c r="G1093" s="1" t="s">
        <v>3820</v>
      </c>
      <c r="H1093" s="1" t="s">
        <v>4007</v>
      </c>
      <c r="I1093" s="1">
        <v>620166.68603099999</v>
      </c>
      <c r="J1093" s="1" t="s">
        <v>4008</v>
      </c>
      <c r="L1093" s="1" t="str">
        <f>VLOOKUP(Table1[[#This Row],[Customer_id]],Table4[],7,FALSE)</f>
        <v>67931,919</v>
      </c>
      <c r="M1093" s="1" t="e">
        <f>VLOOKUP(Table1[[#This Row],[Customer_id]],Table2[],4,FALSE)</f>
        <v>#N/A</v>
      </c>
      <c r="N1093" s="1" t="str">
        <f>INDEX(Table3[Transaction type],MATCH(Table1[[#This Row],[Account Number]],Table3[Account Number],0))</f>
        <v>Money Deposit</v>
      </c>
      <c r="O1093" s="20">
        <f>INDEX(Table3[Date_of_transaction],MATCH(Table1[[#This Row],[Account Number]],Table3[Account Number],0))</f>
        <v>44343</v>
      </c>
      <c r="P1093" s="19" t="str">
        <f>INDEX(Table3[Transaction Medium],MATCH(Table1[[#This Row],[Account Number]],Table3[Account Number],0))</f>
        <v>Bank</v>
      </c>
    </row>
    <row r="1094" spans="1:16" x14ac:dyDescent="0.25">
      <c r="A1094" s="1" t="s">
        <v>4382</v>
      </c>
      <c r="B1094" s="2">
        <v>775230955</v>
      </c>
      <c r="C1094" s="2" t="s">
        <v>101</v>
      </c>
      <c r="D1094" s="4">
        <v>19138.5</v>
      </c>
      <c r="E1094" s="1" t="s">
        <v>1094</v>
      </c>
      <c r="F1094" s="1" t="s">
        <v>1702</v>
      </c>
      <c r="G1094" s="1" t="s">
        <v>4095</v>
      </c>
      <c r="H1094" s="1" t="s">
        <v>4383</v>
      </c>
      <c r="I1094" s="1">
        <v>215806.28358471999</v>
      </c>
      <c r="J1094" s="1" t="s">
        <v>4384</v>
      </c>
      <c r="L1094" s="1" t="str">
        <f>VLOOKUP(Table1[[#This Row],[Customer_id]],Table4[],7,FALSE)</f>
        <v>96190,3578</v>
      </c>
      <c r="M1094" s="1" t="e">
        <f>VLOOKUP(Table1[[#This Row],[Customer_id]],Table2[],4,FALSE)</f>
        <v>#N/A</v>
      </c>
      <c r="N1094" s="1" t="str">
        <f>INDEX(Table3[Transaction type],MATCH(Table1[[#This Row],[Account Number]],Table3[Account Number],0))</f>
        <v>Cash Withdrawal</v>
      </c>
      <c r="O1094" s="20">
        <f>INDEX(Table3[Date_of_transaction],MATCH(Table1[[#This Row],[Account Number]],Table3[Account Number],0))</f>
        <v>44561</v>
      </c>
      <c r="P1094" s="19" t="str">
        <f>INDEX(Table3[Transaction Medium],MATCH(Table1[[#This Row],[Account Number]],Table3[Account Number],0))</f>
        <v>ATM</v>
      </c>
    </row>
    <row r="1095" spans="1:16" x14ac:dyDescent="0.25">
      <c r="A1095" s="1" t="s">
        <v>635</v>
      </c>
      <c r="B1095" s="2">
        <v>523442789</v>
      </c>
      <c r="C1095" s="2" t="s">
        <v>180</v>
      </c>
      <c r="D1095" s="4">
        <v>35940</v>
      </c>
      <c r="E1095" s="1" t="s">
        <v>12</v>
      </c>
      <c r="F1095" s="1" t="s">
        <v>636</v>
      </c>
      <c r="G1095" s="1" t="s">
        <v>14</v>
      </c>
      <c r="H1095" s="1" t="s">
        <v>637</v>
      </c>
      <c r="I1095" s="1">
        <v>88529.664598200005</v>
      </c>
      <c r="J1095" s="1" t="s">
        <v>638</v>
      </c>
      <c r="L1095" s="1" t="str">
        <f>VLOOKUP(Table1[[#This Row],[Customer_id]],Table4[],7,FALSE)</f>
        <v>434467,2768</v>
      </c>
      <c r="M1095" s="1" t="str">
        <f>VLOOKUP(Table1[[#This Row],[Customer_id]],Table2[],4,FALSE)</f>
        <v>N12285275568</v>
      </c>
      <c r="N1095" s="1" t="str">
        <f>INDEX(Table3[Transaction type],MATCH(Table1[[#This Row],[Account Number]],Table3[Account Number],0))</f>
        <v>Loan Payment</v>
      </c>
      <c r="O1095" s="20">
        <f>INDEX(Table3[Date_of_transaction],MATCH(Table1[[#This Row],[Account Number]],Table3[Account Number],0))</f>
        <v>44489</v>
      </c>
      <c r="P1095" s="19" t="str">
        <f>INDEX(Table3[Transaction Medium],MATCH(Table1[[#This Row],[Account Number]],Table3[Account Number],0))</f>
        <v>ACH</v>
      </c>
    </row>
    <row r="1096" spans="1:16" x14ac:dyDescent="0.25">
      <c r="A1096" s="1" t="s">
        <v>8104</v>
      </c>
      <c r="B1096" s="2">
        <v>468197885</v>
      </c>
      <c r="C1096" s="2" t="s">
        <v>119</v>
      </c>
      <c r="D1096" s="4">
        <v>24982.5</v>
      </c>
      <c r="E1096" s="1" t="s">
        <v>12</v>
      </c>
      <c r="F1096" s="1" t="s">
        <v>767</v>
      </c>
      <c r="G1096" s="1" t="s">
        <v>3331</v>
      </c>
      <c r="H1096" s="1" t="s">
        <v>8105</v>
      </c>
      <c r="I1096" s="1">
        <v>431733.98854559998</v>
      </c>
      <c r="J1096" s="1" t="s">
        <v>8106</v>
      </c>
      <c r="L1096" s="1" t="str">
        <f>VLOOKUP(Table1[[#This Row],[Customer_id]],Table4[],7,FALSE)</f>
        <v>61641,5744</v>
      </c>
      <c r="M1096" s="1" t="e">
        <f>VLOOKUP(Table1[[#This Row],[Customer_id]],Table2[],4,FALSE)</f>
        <v>#N/A</v>
      </c>
      <c r="N1096" s="1" t="str">
        <f>INDEX(Table3[Transaction type],MATCH(Table1[[#This Row],[Account Number]],Table3[Account Number],0))</f>
        <v>Money Deposit</v>
      </c>
      <c r="O1096" s="20">
        <f>INDEX(Table3[Date_of_transaction],MATCH(Table1[[#This Row],[Account Number]],Table3[Account Number],0))</f>
        <v>44507</v>
      </c>
      <c r="P1096" s="19" t="str">
        <f>INDEX(Table3[Transaction Medium],MATCH(Table1[[#This Row],[Account Number]],Table3[Account Number],0))</f>
        <v>Bank</v>
      </c>
    </row>
    <row r="1097" spans="1:16" x14ac:dyDescent="0.25">
      <c r="A1097" s="1" t="s">
        <v>2890</v>
      </c>
      <c r="B1097" s="2">
        <v>693697228</v>
      </c>
      <c r="C1097" s="2" t="s">
        <v>452</v>
      </c>
      <c r="D1097" s="4">
        <v>26078.25</v>
      </c>
      <c r="E1097" s="1" t="s">
        <v>1094</v>
      </c>
      <c r="F1097" s="1" t="s">
        <v>260</v>
      </c>
      <c r="G1097" s="1" t="s">
        <v>2773</v>
      </c>
      <c r="H1097" s="1" t="s">
        <v>2891</v>
      </c>
      <c r="I1097" s="1">
        <v>39853.601623080001</v>
      </c>
      <c r="J1097" s="1" t="s">
        <v>2892</v>
      </c>
      <c r="L1097" s="1" t="str">
        <f>VLOOKUP(Table1[[#This Row],[Customer_id]],Table4[],7,FALSE)</f>
        <v>47428,5056</v>
      </c>
      <c r="M1097" s="1" t="e">
        <f>VLOOKUP(Table1[[#This Row],[Customer_id]],Table2[],4,FALSE)</f>
        <v>#N/A</v>
      </c>
      <c r="N1097" s="1" t="str">
        <f>INDEX(Table3[Transaction type],MATCH(Table1[[#This Row],[Account Number]],Table3[Account Number],0))</f>
        <v>Money Transfer</v>
      </c>
      <c r="O1097" s="20">
        <f>INDEX(Table3[Date_of_transaction],MATCH(Table1[[#This Row],[Account Number]],Table3[Account Number],0))</f>
        <v>44623</v>
      </c>
      <c r="P1097" s="19" t="str">
        <f>INDEX(Table3[Transaction Medium],MATCH(Table1[[#This Row],[Account Number]],Table3[Account Number],0))</f>
        <v>Bank</v>
      </c>
    </row>
    <row r="1098" spans="1:16" x14ac:dyDescent="0.25">
      <c r="A1098" s="1" t="s">
        <v>688</v>
      </c>
      <c r="B1098" s="2">
        <v>387193721</v>
      </c>
      <c r="C1098" s="2" t="s">
        <v>38</v>
      </c>
      <c r="D1098" s="4">
        <v>21330</v>
      </c>
      <c r="E1098" s="1" t="s">
        <v>12</v>
      </c>
      <c r="F1098" s="1" t="s">
        <v>408</v>
      </c>
      <c r="G1098" s="1" t="s">
        <v>14</v>
      </c>
      <c r="H1098" s="1" t="s">
        <v>689</v>
      </c>
      <c r="I1098" s="1">
        <v>300230.68833792</v>
      </c>
      <c r="J1098" s="1" t="s">
        <v>690</v>
      </c>
      <c r="L1098" s="1" t="str">
        <f>VLOOKUP(Table1[[#This Row],[Customer_id]],Table4[],7,FALSE)</f>
        <v>186416,5653</v>
      </c>
      <c r="M1098" s="1" t="e">
        <f>VLOOKUP(Table1[[#This Row],[Customer_id]],Table2[],4,FALSE)</f>
        <v>#N/A</v>
      </c>
      <c r="N1098" s="1" t="str">
        <f>INDEX(Table3[Transaction type],MATCH(Table1[[#This Row],[Account Number]],Table3[Account Number],0))</f>
        <v>Checks</v>
      </c>
      <c r="O1098" s="20">
        <f>INDEX(Table3[Date_of_transaction],MATCH(Table1[[#This Row],[Account Number]],Table3[Account Number],0))</f>
        <v>44677</v>
      </c>
      <c r="P1098" s="19" t="str">
        <f>INDEX(Table3[Transaction Medium],MATCH(Table1[[#This Row],[Account Number]],Table3[Account Number],0))</f>
        <v>Bank</v>
      </c>
    </row>
    <row r="1099" spans="1:16" x14ac:dyDescent="0.25">
      <c r="A1099" s="1" t="s">
        <v>688</v>
      </c>
      <c r="B1099" s="2">
        <v>786930810</v>
      </c>
      <c r="C1099" s="2" t="s">
        <v>245</v>
      </c>
      <c r="D1099" s="4">
        <v>19503.75</v>
      </c>
      <c r="E1099" s="1" t="s">
        <v>1094</v>
      </c>
      <c r="F1099" s="1" t="s">
        <v>955</v>
      </c>
      <c r="G1099" s="1" t="s">
        <v>4148</v>
      </c>
      <c r="H1099" s="1" t="s">
        <v>4753</v>
      </c>
      <c r="I1099" s="1">
        <v>22289.698144800001</v>
      </c>
      <c r="J1099" s="1" t="s">
        <v>4754</v>
      </c>
      <c r="L1099" s="1" t="str">
        <f>VLOOKUP(Table1[[#This Row],[Customer_id]],Table4[],7,FALSE)</f>
        <v>186416,5653</v>
      </c>
      <c r="M1099" s="1" t="e">
        <f>VLOOKUP(Table1[[#This Row],[Customer_id]],Table2[],4,FALSE)</f>
        <v>#N/A</v>
      </c>
      <c r="N1099" s="1" t="str">
        <f>INDEX(Table3[Transaction type],MATCH(Table1[[#This Row],[Account Number]],Table3[Account Number],0))</f>
        <v>Online Payment</v>
      </c>
      <c r="O1099" s="20">
        <f>INDEX(Table3[Date_of_transaction],MATCH(Table1[[#This Row],[Account Number]],Table3[Account Number],0))</f>
        <v>44577</v>
      </c>
      <c r="P1099" s="19" t="str">
        <f>INDEX(Table3[Transaction Medium],MATCH(Table1[[#This Row],[Account Number]],Table3[Account Number],0))</f>
        <v>Internet Banking</v>
      </c>
    </row>
    <row r="1100" spans="1:16" x14ac:dyDescent="0.25">
      <c r="A1100" s="1" t="s">
        <v>1649</v>
      </c>
      <c r="B1100" s="2">
        <v>34376216</v>
      </c>
      <c r="C1100" s="2" t="s">
        <v>245</v>
      </c>
      <c r="D1100" s="4">
        <v>19503.75</v>
      </c>
      <c r="E1100" s="1" t="s">
        <v>1094</v>
      </c>
      <c r="F1100" s="1" t="s">
        <v>199</v>
      </c>
      <c r="G1100" s="1" t="s">
        <v>14</v>
      </c>
      <c r="H1100" s="1" t="s">
        <v>1650</v>
      </c>
      <c r="I1100" s="1">
        <v>118620.443763</v>
      </c>
      <c r="J1100" s="1" t="s">
        <v>1651</v>
      </c>
      <c r="L1100" s="1" t="str">
        <f>VLOOKUP(Table1[[#This Row],[Customer_id]],Table4[],7,FALSE)</f>
        <v>75468,5181</v>
      </c>
      <c r="M1100" s="1" t="e">
        <f>VLOOKUP(Table1[[#This Row],[Customer_id]],Table2[],4,FALSE)</f>
        <v>#N/A</v>
      </c>
      <c r="N1100" s="1" t="str">
        <f>INDEX(Table3[Transaction type],MATCH(Table1[[#This Row],[Account Number]],Table3[Account Number],0))</f>
        <v>Cash Withdrawal</v>
      </c>
      <c r="O1100" s="20">
        <f>INDEX(Table3[Date_of_transaction],MATCH(Table1[[#This Row],[Account Number]],Table3[Account Number],0))</f>
        <v>44206</v>
      </c>
      <c r="P1100" s="19" t="str">
        <f>INDEX(Table3[Transaction Medium],MATCH(Table1[[#This Row],[Account Number]],Table3[Account Number],0))</f>
        <v>POS</v>
      </c>
    </row>
    <row r="1101" spans="1:16" x14ac:dyDescent="0.25">
      <c r="A1101" s="1" t="s">
        <v>613</v>
      </c>
      <c r="B1101" s="2">
        <v>905458743</v>
      </c>
      <c r="C1101" s="2" t="s">
        <v>167</v>
      </c>
      <c r="D1101" s="4">
        <v>18773.25</v>
      </c>
      <c r="E1101" s="1" t="s">
        <v>12</v>
      </c>
      <c r="F1101" s="1" t="s">
        <v>286</v>
      </c>
      <c r="G1101" s="1" t="s">
        <v>14</v>
      </c>
      <c r="H1101" s="1" t="s">
        <v>614</v>
      </c>
      <c r="I1101" s="1">
        <v>159208.582624</v>
      </c>
      <c r="J1101" s="1" t="s">
        <v>615</v>
      </c>
      <c r="L1101" s="1" t="str">
        <f>VLOOKUP(Table1[[#This Row],[Customer_id]],Table4[],7,FALSE)</f>
        <v>44224,88</v>
      </c>
      <c r="M1101" s="1" t="str">
        <f>VLOOKUP(Table1[[#This Row],[Customer_id]],Table2[],4,FALSE)</f>
        <v>N762270088</v>
      </c>
      <c r="N1101" s="1" t="str">
        <f>INDEX(Table3[Transaction type],MATCH(Table1[[#This Row],[Account Number]],Table3[Account Number],0))</f>
        <v>Loan Payment</v>
      </c>
      <c r="O1101" s="20">
        <f>INDEX(Table3[Date_of_transaction],MATCH(Table1[[#This Row],[Account Number]],Table3[Account Number],0))</f>
        <v>44577</v>
      </c>
      <c r="P1101" s="19" t="str">
        <f>INDEX(Table3[Transaction Medium],MATCH(Table1[[#This Row],[Account Number]],Table3[Account Number],0))</f>
        <v>ACH</v>
      </c>
    </row>
    <row r="1102" spans="1:16" x14ac:dyDescent="0.25">
      <c r="A1102" s="1" t="s">
        <v>2887</v>
      </c>
      <c r="B1102" s="2">
        <v>394817617</v>
      </c>
      <c r="C1102" s="2" t="s">
        <v>245</v>
      </c>
      <c r="D1102" s="4">
        <v>19503.75</v>
      </c>
      <c r="E1102" s="1" t="s">
        <v>1094</v>
      </c>
      <c r="F1102" s="1" t="s">
        <v>514</v>
      </c>
      <c r="G1102" s="1" t="s">
        <v>2773</v>
      </c>
      <c r="H1102" s="1" t="s">
        <v>2888</v>
      </c>
      <c r="I1102" s="1">
        <v>590612.44843380002</v>
      </c>
      <c r="J1102" s="1" t="s">
        <v>2889</v>
      </c>
      <c r="L1102" s="1" t="str">
        <f>VLOOKUP(Table1[[#This Row],[Customer_id]],Table4[],7,FALSE)</f>
        <v>73722,0288</v>
      </c>
      <c r="M1102" s="1" t="e">
        <f>VLOOKUP(Table1[[#This Row],[Customer_id]],Table2[],4,FALSE)</f>
        <v>#N/A</v>
      </c>
      <c r="N1102" s="1" t="str">
        <f>INDEX(Table3[Transaction type],MATCH(Table1[[#This Row],[Account Number]],Table3[Account Number],0))</f>
        <v>Online Payment</v>
      </c>
      <c r="O1102" s="20">
        <f>INDEX(Table3[Date_of_transaction],MATCH(Table1[[#This Row],[Account Number]],Table3[Account Number],0))</f>
        <v>44421</v>
      </c>
      <c r="P1102" s="19" t="str">
        <f>INDEX(Table3[Transaction Medium],MATCH(Table1[[#This Row],[Account Number]],Table3[Account Number],0))</f>
        <v>Internet Banking</v>
      </c>
    </row>
    <row r="1103" spans="1:16" x14ac:dyDescent="0.25">
      <c r="A1103" s="1" t="s">
        <v>407</v>
      </c>
      <c r="B1103" s="2">
        <v>245297664</v>
      </c>
      <c r="C1103" s="2" t="s">
        <v>389</v>
      </c>
      <c r="D1103" s="4">
        <v>29365.5</v>
      </c>
      <c r="E1103" s="1" t="s">
        <v>12</v>
      </c>
      <c r="F1103" s="1" t="s">
        <v>408</v>
      </c>
      <c r="G1103" s="1" t="s">
        <v>14</v>
      </c>
      <c r="H1103" s="1" t="s">
        <v>409</v>
      </c>
      <c r="I1103" s="1">
        <v>327806.90369280003</v>
      </c>
      <c r="J1103" s="1" t="s">
        <v>410</v>
      </c>
      <c r="L1103" s="1" t="str">
        <f>VLOOKUP(Table1[[#This Row],[Customer_id]],Table4[],7,FALSE)</f>
        <v>37203,7974</v>
      </c>
      <c r="M1103" s="1" t="e">
        <f>VLOOKUP(Table1[[#This Row],[Customer_id]],Table2[],4,FALSE)</f>
        <v>#N/A</v>
      </c>
      <c r="N1103" s="1" t="str">
        <f>INDEX(Table3[Transaction type],MATCH(Table1[[#This Row],[Account Number]],Table3[Account Number],0))</f>
        <v>Money Deposit</v>
      </c>
      <c r="O1103" s="20">
        <f>INDEX(Table3[Date_of_transaction],MATCH(Table1[[#This Row],[Account Number]],Table3[Account Number],0))</f>
        <v>44655</v>
      </c>
      <c r="P1103" s="19" t="str">
        <f>INDEX(Table3[Transaction Medium],MATCH(Table1[[#This Row],[Account Number]],Table3[Account Number],0))</f>
        <v>Bank</v>
      </c>
    </row>
    <row r="1104" spans="1:16" x14ac:dyDescent="0.25">
      <c r="A1104" s="1" t="s">
        <v>1572</v>
      </c>
      <c r="B1104" s="2">
        <v>676088200</v>
      </c>
      <c r="C1104" s="2" t="s">
        <v>273</v>
      </c>
      <c r="D1104" s="4">
        <v>20964.75</v>
      </c>
      <c r="E1104" s="1" t="s">
        <v>1094</v>
      </c>
      <c r="F1104" s="1" t="s">
        <v>814</v>
      </c>
      <c r="G1104" s="1" t="s">
        <v>14</v>
      </c>
      <c r="H1104" s="1" t="s">
        <v>1573</v>
      </c>
      <c r="I1104" s="1">
        <v>77868.391608000005</v>
      </c>
      <c r="J1104" s="1" t="s">
        <v>1574</v>
      </c>
      <c r="L1104" s="1" t="str">
        <f>VLOOKUP(Table1[[#This Row],[Customer_id]],Table4[],7,FALSE)</f>
        <v>86750,7975</v>
      </c>
      <c r="M1104" s="1" t="e">
        <f>VLOOKUP(Table1[[#This Row],[Customer_id]],Table2[],4,FALSE)</f>
        <v>#N/A</v>
      </c>
      <c r="N1104" s="1" t="str">
        <f>INDEX(Table3[Transaction type],MATCH(Table1[[#This Row],[Account Number]],Table3[Account Number],0))</f>
        <v>Cash Withdrawal</v>
      </c>
      <c r="O1104" s="20">
        <f>INDEX(Table3[Date_of_transaction],MATCH(Table1[[#This Row],[Account Number]],Table3[Account Number],0))</f>
        <v>44274</v>
      </c>
      <c r="P1104" s="19" t="str">
        <f>INDEX(Table3[Transaction Medium],MATCH(Table1[[#This Row],[Account Number]],Table3[Account Number],0))</f>
        <v>Bank</v>
      </c>
    </row>
    <row r="1105" spans="1:16" x14ac:dyDescent="0.25">
      <c r="A1105" s="1" t="s">
        <v>5569</v>
      </c>
      <c r="B1105" s="2">
        <v>558098984</v>
      </c>
      <c r="C1105" s="2" t="s">
        <v>162</v>
      </c>
      <c r="D1105" s="4">
        <v>15851.25</v>
      </c>
      <c r="E1105" s="1" t="s">
        <v>1094</v>
      </c>
      <c r="F1105" s="1" t="s">
        <v>885</v>
      </c>
      <c r="G1105" s="1" t="s">
        <v>4084</v>
      </c>
      <c r="H1105" s="1" t="s">
        <v>5570</v>
      </c>
      <c r="I1105" s="1">
        <v>359584.68057600001</v>
      </c>
      <c r="J1105" s="1" t="s">
        <v>5571</v>
      </c>
      <c r="L1105" s="1" t="str">
        <f>VLOOKUP(Table1[[#This Row],[Customer_id]],Table4[],7,FALSE)</f>
        <v>129574,885</v>
      </c>
      <c r="M1105" s="1" t="str">
        <f>VLOOKUP(Table1[[#This Row],[Customer_id]],Table2[],4,FALSE)</f>
        <v>N1509138125</v>
      </c>
      <c r="N1105" s="1" t="str">
        <f>INDEX(Table3[Transaction type],MATCH(Table1[[#This Row],[Account Number]],Table3[Account Number],0))</f>
        <v>Loan Payment</v>
      </c>
      <c r="O1105" s="20">
        <f>INDEX(Table3[Date_of_transaction],MATCH(Table1[[#This Row],[Account Number]],Table3[Account Number],0))</f>
        <v>44578</v>
      </c>
      <c r="P1105" s="19" t="str">
        <f>INDEX(Table3[Transaction Medium],MATCH(Table1[[#This Row],[Account Number]],Table3[Account Number],0))</f>
        <v>AFT</v>
      </c>
    </row>
    <row r="1106" spans="1:16" x14ac:dyDescent="0.25">
      <c r="A1106" s="1" t="s">
        <v>8068</v>
      </c>
      <c r="B1106" s="2">
        <v>4969041</v>
      </c>
      <c r="C1106" s="2" t="s">
        <v>129</v>
      </c>
      <c r="D1106" s="4">
        <v>15120.75</v>
      </c>
      <c r="E1106" s="1" t="s">
        <v>12</v>
      </c>
      <c r="F1106" s="1" t="s">
        <v>814</v>
      </c>
      <c r="G1106" s="1" t="s">
        <v>3583</v>
      </c>
      <c r="H1106" s="1" t="s">
        <v>8069</v>
      </c>
      <c r="I1106" s="1">
        <v>143481.78227448001</v>
      </c>
      <c r="J1106" s="1" t="s">
        <v>8070</v>
      </c>
      <c r="L1106" s="1" t="str">
        <f>VLOOKUP(Table1[[#This Row],[Customer_id]],Table4[],7,FALSE)</f>
        <v>95144,4789</v>
      </c>
      <c r="M1106" s="1" t="e">
        <f>VLOOKUP(Table1[[#This Row],[Customer_id]],Table2[],4,FALSE)</f>
        <v>#N/A</v>
      </c>
      <c r="N1106" s="1" t="str">
        <f>INDEX(Table3[Transaction type],MATCH(Table1[[#This Row],[Account Number]],Table3[Account Number],0))</f>
        <v>Money Transfer</v>
      </c>
      <c r="O1106" s="20">
        <f>INDEX(Table3[Date_of_transaction],MATCH(Table1[[#This Row],[Account Number]],Table3[Account Number],0))</f>
        <v>44566</v>
      </c>
      <c r="P1106" s="19" t="str">
        <f>INDEX(Table3[Transaction Medium],MATCH(Table1[[#This Row],[Account Number]],Table3[Account Number],0))</f>
        <v>ATM</v>
      </c>
    </row>
    <row r="1107" spans="1:16" x14ac:dyDescent="0.25">
      <c r="A1107" s="1" t="s">
        <v>8230</v>
      </c>
      <c r="B1107" s="2">
        <v>543703287</v>
      </c>
      <c r="C1107" s="2" t="s">
        <v>573</v>
      </c>
      <c r="D1107" s="4">
        <v>26808.75</v>
      </c>
      <c r="E1107" s="1" t="s">
        <v>12</v>
      </c>
      <c r="F1107" s="1" t="s">
        <v>1498</v>
      </c>
      <c r="G1107" s="1" t="s">
        <v>3331</v>
      </c>
      <c r="H1107" s="1" t="s">
        <v>8231</v>
      </c>
      <c r="I1107" s="1">
        <v>368131.59558000002</v>
      </c>
      <c r="J1107" s="1" t="s">
        <v>8232</v>
      </c>
      <c r="L1107" s="1" t="str">
        <f>VLOOKUP(Table1[[#This Row],[Customer_id]],Table4[],7,FALSE)</f>
        <v>205453,1749</v>
      </c>
      <c r="M1107" s="1" t="e">
        <f>VLOOKUP(Table1[[#This Row],[Customer_id]],Table2[],4,FALSE)</f>
        <v>#N/A</v>
      </c>
      <c r="N1107" s="1" t="str">
        <f>INDEX(Table3[Transaction type],MATCH(Table1[[#This Row],[Account Number]],Table3[Account Number],0))</f>
        <v>Money Deposit</v>
      </c>
      <c r="O1107" s="20">
        <f>INDEX(Table3[Date_of_transaction],MATCH(Table1[[#This Row],[Account Number]],Table3[Account Number],0))</f>
        <v>44539</v>
      </c>
      <c r="P1107" s="19" t="str">
        <f>INDEX(Table3[Transaction Medium],MATCH(Table1[[#This Row],[Account Number]],Table3[Account Number],0))</f>
        <v>ATM</v>
      </c>
    </row>
    <row r="1108" spans="1:16" x14ac:dyDescent="0.25">
      <c r="A1108" s="1" t="s">
        <v>8523</v>
      </c>
      <c r="B1108" s="2">
        <v>266203436</v>
      </c>
      <c r="C1108" s="2" t="s">
        <v>101</v>
      </c>
      <c r="D1108" s="4">
        <v>19138.5</v>
      </c>
      <c r="E1108" s="1" t="s">
        <v>12</v>
      </c>
      <c r="F1108" s="1" t="s">
        <v>993</v>
      </c>
      <c r="G1108" s="1" t="s">
        <v>2773</v>
      </c>
      <c r="H1108" s="1" t="s">
        <v>8524</v>
      </c>
      <c r="I1108" s="1">
        <v>7892.0228772</v>
      </c>
      <c r="J1108" s="1" t="s">
        <v>8525</v>
      </c>
      <c r="L1108" s="1" t="str">
        <f>VLOOKUP(Table1[[#This Row],[Customer_id]],Table4[],7,FALSE)</f>
        <v>146610,24</v>
      </c>
      <c r="M1108" s="1" t="e">
        <f>VLOOKUP(Table1[[#This Row],[Customer_id]],Table2[],4,FALSE)</f>
        <v>#N/A</v>
      </c>
      <c r="N1108" s="1" t="str">
        <f>INDEX(Table3[Transaction type],MATCH(Table1[[#This Row],[Account Number]],Table3[Account Number],0))</f>
        <v>Online Payment</v>
      </c>
      <c r="O1108" s="20">
        <f>INDEX(Table3[Date_of_transaction],MATCH(Table1[[#This Row],[Account Number]],Table3[Account Number],0))</f>
        <v>44416</v>
      </c>
      <c r="P1108" s="19" t="str">
        <f>INDEX(Table3[Transaction Medium],MATCH(Table1[[#This Row],[Account Number]],Table3[Account Number],0))</f>
        <v>Internet Banking</v>
      </c>
    </row>
    <row r="1109" spans="1:16" x14ac:dyDescent="0.25">
      <c r="A1109" s="1" t="s">
        <v>3633</v>
      </c>
      <c r="B1109" s="2">
        <v>388888615</v>
      </c>
      <c r="C1109" s="2" t="s">
        <v>470</v>
      </c>
      <c r="D1109" s="4">
        <v>14755.5</v>
      </c>
      <c r="E1109" s="1" t="s">
        <v>1094</v>
      </c>
      <c r="F1109" s="1" t="s">
        <v>1220</v>
      </c>
      <c r="G1109" s="1" t="s">
        <v>3583</v>
      </c>
      <c r="H1109" s="1" t="s">
        <v>903</v>
      </c>
      <c r="I1109" s="1">
        <v>0</v>
      </c>
      <c r="J1109" s="1" t="s">
        <v>3634</v>
      </c>
      <c r="L1109" s="1" t="str">
        <f>VLOOKUP(Table1[[#This Row],[Customer_id]],Table4[],7,FALSE)</f>
        <v>132163,92</v>
      </c>
      <c r="M1109" s="1" t="e">
        <f>VLOOKUP(Table1[[#This Row],[Customer_id]],Table2[],4,FALSE)</f>
        <v>#N/A</v>
      </c>
      <c r="N1109" s="1" t="str">
        <f>INDEX(Table3[Transaction type],MATCH(Table1[[#This Row],[Account Number]],Table3[Account Number],0))</f>
        <v>Checks</v>
      </c>
      <c r="O1109" s="20">
        <f>INDEX(Table3[Date_of_transaction],MATCH(Table1[[#This Row],[Account Number]],Table3[Account Number],0))</f>
        <v>44649</v>
      </c>
      <c r="P1109" s="19" t="str">
        <f>INDEX(Table3[Transaction Medium],MATCH(Table1[[#This Row],[Account Number]],Table3[Account Number],0))</f>
        <v>Bank</v>
      </c>
    </row>
    <row r="1110" spans="1:16" x14ac:dyDescent="0.25">
      <c r="A1110" s="1" t="s">
        <v>3777</v>
      </c>
      <c r="B1110" s="2">
        <v>537093774</v>
      </c>
      <c r="C1110" s="2" t="s">
        <v>389</v>
      </c>
      <c r="D1110" s="4">
        <v>29365.5</v>
      </c>
      <c r="E1110" s="1" t="s">
        <v>1094</v>
      </c>
      <c r="F1110" s="1" t="s">
        <v>1479</v>
      </c>
      <c r="G1110" s="1" t="s">
        <v>3583</v>
      </c>
      <c r="H1110" s="1" t="s">
        <v>3778</v>
      </c>
      <c r="I1110" s="1">
        <v>192216.28771800001</v>
      </c>
      <c r="J1110" s="1" t="s">
        <v>3779</v>
      </c>
      <c r="L1110" s="1" t="str">
        <f>VLOOKUP(Table1[[#This Row],[Customer_id]],Table4[],7,FALSE)</f>
        <v>80104,8696</v>
      </c>
      <c r="M1110" s="1" t="e">
        <f>VLOOKUP(Table1[[#This Row],[Customer_id]],Table2[],4,FALSE)</f>
        <v>#N/A</v>
      </c>
      <c r="N1110" s="1" t="str">
        <f>INDEX(Table3[Transaction type],MATCH(Table1[[#This Row],[Account Number]],Table3[Account Number],0))</f>
        <v>Money Transfer</v>
      </c>
      <c r="O1110" s="20">
        <f>INDEX(Table3[Date_of_transaction],MATCH(Table1[[#This Row],[Account Number]],Table3[Account Number],0))</f>
        <v>44239</v>
      </c>
      <c r="P1110" s="19" t="str">
        <f>INDEX(Table3[Transaction Medium],MATCH(Table1[[#This Row],[Account Number]],Table3[Account Number],0))</f>
        <v>Mobile</v>
      </c>
    </row>
    <row r="1111" spans="1:16" x14ac:dyDescent="0.25">
      <c r="A1111" s="1" t="s">
        <v>530</v>
      </c>
      <c r="B1111" s="2">
        <v>807171368</v>
      </c>
      <c r="C1111" s="2" t="s">
        <v>57</v>
      </c>
      <c r="D1111" s="4">
        <v>34113.75</v>
      </c>
      <c r="E1111" s="1" t="s">
        <v>12</v>
      </c>
      <c r="F1111" s="1" t="s">
        <v>418</v>
      </c>
      <c r="G1111" s="1" t="s">
        <v>14</v>
      </c>
      <c r="H1111" s="1" t="s">
        <v>531</v>
      </c>
      <c r="I1111" s="1">
        <v>575408.56310651999</v>
      </c>
      <c r="J1111" s="1" t="s">
        <v>532</v>
      </c>
      <c r="L1111" s="1" t="str">
        <f>VLOOKUP(Table1[[#This Row],[Customer_id]],Table4[],7,FALSE)</f>
        <v>99113,7147</v>
      </c>
      <c r="M1111" s="1" t="e">
        <f>VLOOKUP(Table1[[#This Row],[Customer_id]],Table2[],4,FALSE)</f>
        <v>#N/A</v>
      </c>
      <c r="N1111" s="1" t="str">
        <f>INDEX(Table3[Transaction type],MATCH(Table1[[#This Row],[Account Number]],Table3[Account Number],0))</f>
        <v>Online Payment</v>
      </c>
      <c r="O1111" s="20">
        <f>INDEX(Table3[Date_of_transaction],MATCH(Table1[[#This Row],[Account Number]],Table3[Account Number],0))</f>
        <v>44421</v>
      </c>
      <c r="P1111" s="19" t="str">
        <f>INDEX(Table3[Transaction Medium],MATCH(Table1[[#This Row],[Account Number]],Table3[Account Number],0))</f>
        <v>Mobile</v>
      </c>
    </row>
    <row r="1112" spans="1:16" x14ac:dyDescent="0.25">
      <c r="A1112" s="1" t="s">
        <v>3618</v>
      </c>
      <c r="B1112" s="2">
        <v>862739449</v>
      </c>
      <c r="C1112" s="2" t="s">
        <v>167</v>
      </c>
      <c r="D1112" s="4">
        <v>18773.25</v>
      </c>
      <c r="E1112" s="1" t="s">
        <v>1094</v>
      </c>
      <c r="F1112" s="1" t="s">
        <v>870</v>
      </c>
      <c r="G1112" s="1" t="s">
        <v>3583</v>
      </c>
      <c r="H1112" s="1" t="s">
        <v>3619</v>
      </c>
      <c r="I1112" s="1">
        <v>111022.40863999999</v>
      </c>
      <c r="J1112" s="1" t="s">
        <v>3620</v>
      </c>
      <c r="L1112" s="1" t="str">
        <f>VLOOKUP(Table1[[#This Row],[Customer_id]],Table4[],7,FALSE)</f>
        <v>206314,5784</v>
      </c>
      <c r="M1112" s="1" t="e">
        <f>VLOOKUP(Table1[[#This Row],[Customer_id]],Table2[],4,FALSE)</f>
        <v>#N/A</v>
      </c>
      <c r="N1112" s="1" t="str">
        <f>INDEX(Table3[Transaction type],MATCH(Table1[[#This Row],[Account Number]],Table3[Account Number],0))</f>
        <v>Money Transfer</v>
      </c>
      <c r="O1112" s="20">
        <f>INDEX(Table3[Date_of_transaction],MATCH(Table1[[#This Row],[Account Number]],Table3[Account Number],0))</f>
        <v>44365</v>
      </c>
      <c r="P1112" s="19" t="str">
        <f>INDEX(Table3[Transaction Medium],MATCH(Table1[[#This Row],[Account Number]],Table3[Account Number],0))</f>
        <v>Internet Banking</v>
      </c>
    </row>
    <row r="1113" spans="1:16" x14ac:dyDescent="0.25">
      <c r="A1113" s="1" t="s">
        <v>7181</v>
      </c>
      <c r="B1113" s="2">
        <v>348362013</v>
      </c>
      <c r="C1113" s="2" t="s">
        <v>889</v>
      </c>
      <c r="D1113" s="4">
        <v>30096</v>
      </c>
      <c r="E1113" s="1" t="s">
        <v>12</v>
      </c>
      <c r="F1113" s="1" t="s">
        <v>115</v>
      </c>
      <c r="G1113" s="1" t="s">
        <v>4112</v>
      </c>
      <c r="H1113" s="1" t="s">
        <v>7182</v>
      </c>
      <c r="I1113" s="1">
        <v>563747.09822507994</v>
      </c>
      <c r="J1113" s="1" t="s">
        <v>7183</v>
      </c>
      <c r="L1113" s="1" t="str">
        <f>VLOOKUP(Table1[[#This Row],[Customer_id]],Table4[],7,FALSE)</f>
        <v>311415,86</v>
      </c>
      <c r="M1113" s="1" t="e">
        <f>VLOOKUP(Table1[[#This Row],[Customer_id]],Table2[],4,FALSE)</f>
        <v>#N/A</v>
      </c>
      <c r="N1113" s="1" t="str">
        <f>INDEX(Table3[Transaction type],MATCH(Table1[[#This Row],[Account Number]],Table3[Account Number],0))</f>
        <v>Money Transfer</v>
      </c>
      <c r="O1113" s="20">
        <f>INDEX(Table3[Date_of_transaction],MATCH(Table1[[#This Row],[Account Number]],Table3[Account Number],0))</f>
        <v>44469</v>
      </c>
      <c r="P1113" s="19" t="str">
        <f>INDEX(Table3[Transaction Medium],MATCH(Table1[[#This Row],[Account Number]],Table3[Account Number],0))</f>
        <v>Internet Banking</v>
      </c>
    </row>
    <row r="1114" spans="1:16" x14ac:dyDescent="0.25">
      <c r="A1114" s="1" t="s">
        <v>1942</v>
      </c>
      <c r="B1114" s="2">
        <v>267946420</v>
      </c>
      <c r="C1114" s="2" t="s">
        <v>380</v>
      </c>
      <c r="D1114" s="4">
        <v>14390.25</v>
      </c>
      <c r="E1114" s="1" t="s">
        <v>1094</v>
      </c>
      <c r="F1114" s="1" t="s">
        <v>1047</v>
      </c>
      <c r="G1114" s="1" t="s">
        <v>14</v>
      </c>
      <c r="H1114" s="1" t="s">
        <v>1943</v>
      </c>
      <c r="I1114" s="1">
        <v>48829.662604800003</v>
      </c>
      <c r="J1114" s="1" t="s">
        <v>1944</v>
      </c>
      <c r="L1114" s="1" t="str">
        <f>VLOOKUP(Table1[[#This Row],[Customer_id]],Table4[],7,FALSE)</f>
        <v>17871,5625</v>
      </c>
      <c r="M1114" s="1" t="e">
        <f>VLOOKUP(Table1[[#This Row],[Customer_id]],Table2[],4,FALSE)</f>
        <v>#N/A</v>
      </c>
      <c r="N1114" s="1" t="str">
        <f>INDEX(Table3[Transaction type],MATCH(Table1[[#This Row],[Account Number]],Table3[Account Number],0))</f>
        <v>Money Transfer</v>
      </c>
      <c r="O1114" s="20">
        <f>INDEX(Table3[Date_of_transaction],MATCH(Table1[[#This Row],[Account Number]],Table3[Account Number],0))</f>
        <v>44408</v>
      </c>
      <c r="P1114" s="19" t="str">
        <f>INDEX(Table3[Transaction Medium],MATCH(Table1[[#This Row],[Account Number]],Table3[Account Number],0))</f>
        <v>Mobile</v>
      </c>
    </row>
    <row r="1115" spans="1:16" x14ac:dyDescent="0.25">
      <c r="A1115" s="1" t="s">
        <v>3144</v>
      </c>
      <c r="B1115" s="2">
        <v>318255015</v>
      </c>
      <c r="C1115" s="2" t="s">
        <v>38</v>
      </c>
      <c r="D1115" s="4">
        <v>21330</v>
      </c>
      <c r="E1115" s="1" t="s">
        <v>1094</v>
      </c>
      <c r="F1115" s="1" t="s">
        <v>399</v>
      </c>
      <c r="G1115" s="1" t="s">
        <v>3058</v>
      </c>
      <c r="H1115" s="1" t="s">
        <v>3145</v>
      </c>
      <c r="I1115" s="1">
        <v>541771.89828695997</v>
      </c>
      <c r="J1115" s="1" t="s">
        <v>3146</v>
      </c>
      <c r="L1115" s="1" t="str">
        <f>VLOOKUP(Table1[[#This Row],[Customer_id]],Table4[],7,FALSE)</f>
        <v>131425,9089</v>
      </c>
      <c r="M1115" s="1" t="e">
        <f>VLOOKUP(Table1[[#This Row],[Customer_id]],Table2[],4,FALSE)</f>
        <v>#N/A</v>
      </c>
      <c r="N1115" s="1" t="str">
        <f>INDEX(Table3[Transaction type],MATCH(Table1[[#This Row],[Account Number]],Table3[Account Number],0))</f>
        <v>Money Deposit</v>
      </c>
      <c r="O1115" s="20">
        <f>INDEX(Table3[Date_of_transaction],MATCH(Table1[[#This Row],[Account Number]],Table3[Account Number],0))</f>
        <v>44256</v>
      </c>
      <c r="P1115" s="19" t="str">
        <f>INDEX(Table3[Transaction Medium],MATCH(Table1[[#This Row],[Account Number]],Table3[Account Number],0))</f>
        <v>ATM</v>
      </c>
    </row>
    <row r="1116" spans="1:16" x14ac:dyDescent="0.25">
      <c r="A1116" s="1" t="s">
        <v>4684</v>
      </c>
      <c r="B1116" s="2">
        <v>804038273</v>
      </c>
      <c r="C1116" s="2" t="s">
        <v>335</v>
      </c>
      <c r="D1116" s="4">
        <v>19869</v>
      </c>
      <c r="E1116" s="1" t="s">
        <v>1094</v>
      </c>
      <c r="F1116" s="1" t="s">
        <v>1252</v>
      </c>
      <c r="G1116" s="1" t="s">
        <v>4095</v>
      </c>
      <c r="H1116" s="1" t="s">
        <v>4685</v>
      </c>
      <c r="I1116" s="1">
        <v>131136.43485600001</v>
      </c>
      <c r="J1116" s="1" t="s">
        <v>4686</v>
      </c>
      <c r="L1116" s="1" t="str">
        <f>VLOOKUP(Table1[[#This Row],[Customer_id]],Table4[],7,FALSE)</f>
        <v>53646,2829</v>
      </c>
      <c r="M1116" s="1" t="str">
        <f>VLOOKUP(Table1[[#This Row],[Customer_id]],Table2[],4,FALSE)</f>
        <v>N5411343168</v>
      </c>
      <c r="N1116" s="1" t="str">
        <f>INDEX(Table3[Transaction type],MATCH(Table1[[#This Row],[Account Number]],Table3[Account Number],0))</f>
        <v>Loan Payment</v>
      </c>
      <c r="O1116" s="20">
        <f>INDEX(Table3[Date_of_transaction],MATCH(Table1[[#This Row],[Account Number]],Table3[Account Number],0))</f>
        <v>44307</v>
      </c>
      <c r="P1116" s="19" t="str">
        <f>INDEX(Table3[Transaction Medium],MATCH(Table1[[#This Row],[Account Number]],Table3[Account Number],0))</f>
        <v>ACH</v>
      </c>
    </row>
    <row r="1117" spans="1:16" x14ac:dyDescent="0.25">
      <c r="A1117" s="1" t="s">
        <v>3885</v>
      </c>
      <c r="B1117" s="2">
        <v>345662756</v>
      </c>
      <c r="C1117" s="2" t="s">
        <v>134</v>
      </c>
      <c r="D1117" s="4">
        <v>37401</v>
      </c>
      <c r="E1117" s="1" t="s">
        <v>1094</v>
      </c>
      <c r="F1117" s="1" t="s">
        <v>549</v>
      </c>
      <c r="G1117" s="1" t="s">
        <v>3820</v>
      </c>
      <c r="H1117" s="1" t="s">
        <v>3886</v>
      </c>
      <c r="I1117" s="1">
        <v>136214.74707750001</v>
      </c>
      <c r="J1117" s="1" t="s">
        <v>3887</v>
      </c>
      <c r="L1117" s="1" t="str">
        <f>VLOOKUP(Table1[[#This Row],[Customer_id]],Table4[],7,FALSE)</f>
        <v>36185,3125</v>
      </c>
      <c r="M1117" s="1" t="e">
        <f>VLOOKUP(Table1[[#This Row],[Customer_id]],Table2[],4,FALSE)</f>
        <v>#N/A</v>
      </c>
      <c r="N1117" s="1" t="str">
        <f>INDEX(Table3[Transaction type],MATCH(Table1[[#This Row],[Account Number]],Table3[Account Number],0))</f>
        <v>Money Deposit</v>
      </c>
      <c r="O1117" s="20">
        <f>INDEX(Table3[Date_of_transaction],MATCH(Table1[[#This Row],[Account Number]],Table3[Account Number],0))</f>
        <v>44514</v>
      </c>
      <c r="P1117" s="19" t="str">
        <f>INDEX(Table3[Transaction Medium],MATCH(Table1[[#This Row],[Account Number]],Table3[Account Number],0))</f>
        <v>Bank</v>
      </c>
    </row>
    <row r="1118" spans="1:16" x14ac:dyDescent="0.25">
      <c r="A1118" s="1" t="s">
        <v>6597</v>
      </c>
      <c r="B1118" s="2">
        <v>853402528</v>
      </c>
      <c r="C1118" s="2" t="s">
        <v>38</v>
      </c>
      <c r="D1118" s="4">
        <v>21330</v>
      </c>
      <c r="E1118" s="1" t="s">
        <v>12</v>
      </c>
      <c r="F1118" s="1" t="s">
        <v>241</v>
      </c>
      <c r="G1118" s="1" t="s">
        <v>4119</v>
      </c>
      <c r="H1118" s="1" t="s">
        <v>6598</v>
      </c>
      <c r="I1118" s="1">
        <v>110458.4033358</v>
      </c>
      <c r="J1118" s="1" t="s">
        <v>6599</v>
      </c>
      <c r="L1118" s="1" t="str">
        <f>VLOOKUP(Table1[[#This Row],[Customer_id]],Table4[],7,FALSE)</f>
        <v>182033,6145</v>
      </c>
      <c r="M1118" s="1" t="e">
        <f>VLOOKUP(Table1[[#This Row],[Customer_id]],Table2[],4,FALSE)</f>
        <v>#N/A</v>
      </c>
      <c r="N1118" s="1" t="str">
        <f>INDEX(Table3[Transaction type],MATCH(Table1[[#This Row],[Account Number]],Table3[Account Number],0))</f>
        <v>Online Payment</v>
      </c>
      <c r="O1118" s="20">
        <f>INDEX(Table3[Date_of_transaction],MATCH(Table1[[#This Row],[Account Number]],Table3[Account Number],0))</f>
        <v>44207</v>
      </c>
      <c r="P1118" s="19" t="str">
        <f>INDEX(Table3[Transaction Medium],MATCH(Table1[[#This Row],[Account Number]],Table3[Account Number],0))</f>
        <v>Internet Banking</v>
      </c>
    </row>
    <row r="1119" spans="1:16" x14ac:dyDescent="0.25">
      <c r="A1119" s="1" t="s">
        <v>1884</v>
      </c>
      <c r="B1119" s="2">
        <v>55382792</v>
      </c>
      <c r="C1119" s="2" t="s">
        <v>226</v>
      </c>
      <c r="D1119" s="4">
        <v>31557</v>
      </c>
      <c r="E1119" s="1" t="s">
        <v>1094</v>
      </c>
      <c r="F1119" s="1" t="s">
        <v>807</v>
      </c>
      <c r="G1119" s="1" t="s">
        <v>14</v>
      </c>
      <c r="H1119" s="1" t="s">
        <v>1885</v>
      </c>
      <c r="I1119" s="1">
        <v>177152.59330559999</v>
      </c>
      <c r="J1119" s="1" t="s">
        <v>1886</v>
      </c>
      <c r="L1119" s="1" t="str">
        <f>VLOOKUP(Table1[[#This Row],[Customer_id]],Table4[],7,FALSE)</f>
        <v>55214,5413</v>
      </c>
      <c r="M1119" s="1" t="e">
        <f>VLOOKUP(Table1[[#This Row],[Customer_id]],Table2[],4,FALSE)</f>
        <v>#N/A</v>
      </c>
      <c r="N1119" s="1" t="str">
        <f>INDEX(Table3[Transaction type],MATCH(Table1[[#This Row],[Account Number]],Table3[Account Number],0))</f>
        <v>Money Deposit</v>
      </c>
      <c r="O1119" s="20">
        <f>INDEX(Table3[Date_of_transaction],MATCH(Table1[[#This Row],[Account Number]],Table3[Account Number],0))</f>
        <v>44306</v>
      </c>
      <c r="P1119" s="19" t="str">
        <f>INDEX(Table3[Transaction Medium],MATCH(Table1[[#This Row],[Account Number]],Table3[Account Number],0))</f>
        <v>Bank</v>
      </c>
    </row>
    <row r="1120" spans="1:16" x14ac:dyDescent="0.25">
      <c r="A1120" s="1" t="s">
        <v>7232</v>
      </c>
      <c r="B1120" s="2">
        <v>24866329</v>
      </c>
      <c r="C1120" s="2" t="s">
        <v>92</v>
      </c>
      <c r="D1120" s="4">
        <v>29000.25</v>
      </c>
      <c r="E1120" s="1" t="s">
        <v>12</v>
      </c>
      <c r="F1120" s="1" t="s">
        <v>264</v>
      </c>
      <c r="G1120" s="1" t="s">
        <v>4058</v>
      </c>
      <c r="H1120" s="1" t="s">
        <v>7233</v>
      </c>
      <c r="I1120" s="1">
        <v>44684.596029599998</v>
      </c>
      <c r="J1120" s="1" t="s">
        <v>7234</v>
      </c>
      <c r="L1120" s="1" t="str">
        <f>VLOOKUP(Table1[[#This Row],[Customer_id]],Table4[],7,FALSE)</f>
        <v>77596,1472</v>
      </c>
      <c r="M1120" s="1" t="e">
        <f>VLOOKUP(Table1[[#This Row],[Customer_id]],Table2[],4,FALSE)</f>
        <v>#N/A</v>
      </c>
      <c r="N1120" s="1" t="str">
        <f>INDEX(Table3[Transaction type],MATCH(Table1[[#This Row],[Account Number]],Table3[Account Number],0))</f>
        <v>Money Deposit</v>
      </c>
      <c r="O1120" s="20">
        <f>INDEX(Table3[Date_of_transaction],MATCH(Table1[[#This Row],[Account Number]],Table3[Account Number],0))</f>
        <v>44637</v>
      </c>
      <c r="P1120" s="19" t="str">
        <f>INDEX(Table3[Transaction Medium],MATCH(Table1[[#This Row],[Account Number]],Table3[Account Number],0))</f>
        <v>Bank</v>
      </c>
    </row>
    <row r="1121" spans="1:16" x14ac:dyDescent="0.25">
      <c r="A1121" s="1" t="s">
        <v>1472</v>
      </c>
      <c r="B1121" s="2">
        <v>339310494</v>
      </c>
      <c r="C1121" s="2" t="s">
        <v>221</v>
      </c>
      <c r="D1121" s="4">
        <v>33748.5</v>
      </c>
      <c r="E1121" s="1" t="s">
        <v>1094</v>
      </c>
      <c r="F1121" s="1" t="s">
        <v>1090</v>
      </c>
      <c r="G1121" s="1" t="s">
        <v>14</v>
      </c>
      <c r="H1121" s="1" t="s">
        <v>1473</v>
      </c>
      <c r="I1121" s="1">
        <v>108315.90528000001</v>
      </c>
      <c r="J1121" s="1" t="s">
        <v>1474</v>
      </c>
      <c r="L1121" s="1" t="str">
        <f>VLOOKUP(Table1[[#This Row],[Customer_id]],Table4[],7,FALSE)</f>
        <v>410110,8704</v>
      </c>
      <c r="M1121" s="1" t="e">
        <f>VLOOKUP(Table1[[#This Row],[Customer_id]],Table2[],4,FALSE)</f>
        <v>#N/A</v>
      </c>
      <c r="N1121" s="1" t="str">
        <f>INDEX(Table3[Transaction type],MATCH(Table1[[#This Row],[Account Number]],Table3[Account Number],0))</f>
        <v>Cash Withdrawal</v>
      </c>
      <c r="O1121" s="20">
        <f>INDEX(Table3[Date_of_transaction],MATCH(Table1[[#This Row],[Account Number]],Table3[Account Number],0))</f>
        <v>44641</v>
      </c>
      <c r="P1121" s="19" t="str">
        <f>INDEX(Table3[Transaction Medium],MATCH(Table1[[#This Row],[Account Number]],Table3[Account Number],0))</f>
        <v>ATM</v>
      </c>
    </row>
    <row r="1122" spans="1:16" x14ac:dyDescent="0.25">
      <c r="A1122" s="1" t="s">
        <v>6684</v>
      </c>
      <c r="B1122" s="2">
        <v>147858758</v>
      </c>
      <c r="C1122" s="2" t="s">
        <v>72</v>
      </c>
      <c r="D1122" s="4">
        <v>34844.25</v>
      </c>
      <c r="E1122" s="1" t="s">
        <v>12</v>
      </c>
      <c r="F1122" s="1" t="s">
        <v>327</v>
      </c>
      <c r="G1122" s="1" t="s">
        <v>4099</v>
      </c>
      <c r="H1122" s="1" t="s">
        <v>6685</v>
      </c>
      <c r="I1122" s="1">
        <v>236227.92248879999</v>
      </c>
      <c r="J1122" s="1" t="s">
        <v>6686</v>
      </c>
      <c r="L1122" s="1" t="str">
        <f>VLOOKUP(Table1[[#This Row],[Customer_id]],Table4[],7,FALSE)</f>
        <v>96488,2461</v>
      </c>
      <c r="M1122" s="1" t="e">
        <f>VLOOKUP(Table1[[#This Row],[Customer_id]],Table2[],4,FALSE)</f>
        <v>#N/A</v>
      </c>
      <c r="N1122" s="1" t="str">
        <f>INDEX(Table3[Transaction type],MATCH(Table1[[#This Row],[Account Number]],Table3[Account Number],0))</f>
        <v>Money Transfer</v>
      </c>
      <c r="O1122" s="20">
        <f>INDEX(Table3[Date_of_transaction],MATCH(Table1[[#This Row],[Account Number]],Table3[Account Number],0))</f>
        <v>44352</v>
      </c>
      <c r="P1122" s="19" t="str">
        <f>INDEX(Table3[Transaction Medium],MATCH(Table1[[#This Row],[Account Number]],Table3[Account Number],0))</f>
        <v>Bank</v>
      </c>
    </row>
    <row r="1123" spans="1:16" x14ac:dyDescent="0.25">
      <c r="A1123" s="1" t="s">
        <v>2995</v>
      </c>
      <c r="B1123" s="2">
        <v>722856850</v>
      </c>
      <c r="C1123" s="2" t="s">
        <v>240</v>
      </c>
      <c r="D1123" s="4">
        <v>22060.5</v>
      </c>
      <c r="E1123" s="1" t="s">
        <v>1094</v>
      </c>
      <c r="F1123" s="1" t="s">
        <v>314</v>
      </c>
      <c r="G1123" s="1" t="s">
        <v>2773</v>
      </c>
      <c r="H1123" s="1" t="s">
        <v>2996</v>
      </c>
      <c r="I1123" s="1">
        <v>321145.24398407998</v>
      </c>
      <c r="J1123" s="1" t="s">
        <v>2997</v>
      </c>
      <c r="L1123" s="1" t="str">
        <f>VLOOKUP(Table1[[#This Row],[Customer_id]],Table4[],7,FALSE)</f>
        <v>488895,36</v>
      </c>
      <c r="M1123" s="1" t="e">
        <f>VLOOKUP(Table1[[#This Row],[Customer_id]],Table2[],4,FALSE)</f>
        <v>#N/A</v>
      </c>
      <c r="N1123" s="1" t="str">
        <f>INDEX(Table3[Transaction type],MATCH(Table1[[#This Row],[Account Number]],Table3[Account Number],0))</f>
        <v>Money Deposit</v>
      </c>
      <c r="O1123" s="20">
        <f>INDEX(Table3[Date_of_transaction],MATCH(Table1[[#This Row],[Account Number]],Table3[Account Number],0))</f>
        <v>44236</v>
      </c>
      <c r="P1123" s="19" t="str">
        <f>INDEX(Table3[Transaction Medium],MATCH(Table1[[#This Row],[Account Number]],Table3[Account Number],0))</f>
        <v>Bank</v>
      </c>
    </row>
    <row r="1124" spans="1:16" x14ac:dyDescent="0.25">
      <c r="A1124" s="1" t="s">
        <v>1394</v>
      </c>
      <c r="B1124" s="2">
        <v>852176724</v>
      </c>
      <c r="C1124" s="2" t="s">
        <v>250</v>
      </c>
      <c r="D1124" s="4">
        <v>18042.75</v>
      </c>
      <c r="E1124" s="1" t="s">
        <v>1094</v>
      </c>
      <c r="F1124" s="1" t="s">
        <v>251</v>
      </c>
      <c r="G1124" s="1" t="s">
        <v>14</v>
      </c>
      <c r="H1124" s="1" t="s">
        <v>1395</v>
      </c>
      <c r="I1124" s="1">
        <v>503686.52137440001</v>
      </c>
      <c r="J1124" s="1" t="s">
        <v>1396</v>
      </c>
      <c r="L1124" s="1" t="str">
        <f>VLOOKUP(Table1[[#This Row],[Customer_id]],Table4[],7,FALSE)</f>
        <v>37825,251</v>
      </c>
      <c r="M1124" s="1" t="e">
        <f>VLOOKUP(Table1[[#This Row],[Customer_id]],Table2[],4,FALSE)</f>
        <v>#N/A</v>
      </c>
      <c r="N1124" s="1" t="str">
        <f>INDEX(Table3[Transaction type],MATCH(Table1[[#This Row],[Account Number]],Table3[Account Number],0))</f>
        <v>Cash Withdrawal</v>
      </c>
      <c r="O1124" s="20">
        <f>INDEX(Table3[Date_of_transaction],MATCH(Table1[[#This Row],[Account Number]],Table3[Account Number],0))</f>
        <v>44596</v>
      </c>
      <c r="P1124" s="19" t="str">
        <f>INDEX(Table3[Transaction Medium],MATCH(Table1[[#This Row],[Account Number]],Table3[Account Number],0))</f>
        <v>ATM</v>
      </c>
    </row>
    <row r="1125" spans="1:16" x14ac:dyDescent="0.25">
      <c r="A1125" s="1" t="s">
        <v>8849</v>
      </c>
      <c r="B1125" s="2">
        <v>785496028</v>
      </c>
      <c r="C1125" s="2" t="s">
        <v>28</v>
      </c>
      <c r="D1125" s="4">
        <v>32652.75</v>
      </c>
      <c r="E1125" s="1" t="s">
        <v>12</v>
      </c>
      <c r="F1125" s="1" t="s">
        <v>509</v>
      </c>
      <c r="G1125" s="1" t="s">
        <v>3820</v>
      </c>
      <c r="H1125" s="1" t="s">
        <v>8850</v>
      </c>
      <c r="I1125" s="1">
        <v>35397.344314800001</v>
      </c>
      <c r="J1125" s="1" t="s">
        <v>8851</v>
      </c>
      <c r="L1125" s="1" t="str">
        <f>VLOOKUP(Table1[[#This Row],[Customer_id]],Table4[],7,FALSE)</f>
        <v>222609,6</v>
      </c>
      <c r="M1125" s="1" t="e">
        <f>VLOOKUP(Table1[[#This Row],[Customer_id]],Table2[],4,FALSE)</f>
        <v>#N/A</v>
      </c>
      <c r="N1125" s="1" t="str">
        <f>INDEX(Table3[Transaction type],MATCH(Table1[[#This Row],[Account Number]],Table3[Account Number],0))</f>
        <v>Cash Withdrawal</v>
      </c>
      <c r="O1125" s="20">
        <f>INDEX(Table3[Date_of_transaction],MATCH(Table1[[#This Row],[Account Number]],Table3[Account Number],0))</f>
        <v>44501</v>
      </c>
      <c r="P1125" s="19" t="str">
        <f>INDEX(Table3[Transaction Medium],MATCH(Table1[[#This Row],[Account Number]],Table3[Account Number],0))</f>
        <v>ATM</v>
      </c>
    </row>
    <row r="1126" spans="1:16" x14ac:dyDescent="0.25">
      <c r="A1126" s="1" t="s">
        <v>8382</v>
      </c>
      <c r="B1126" s="2">
        <v>405162073</v>
      </c>
      <c r="C1126" s="2" t="s">
        <v>403</v>
      </c>
      <c r="D1126" s="4">
        <v>31922.25</v>
      </c>
      <c r="E1126" s="1" t="s">
        <v>12</v>
      </c>
      <c r="F1126" s="1" t="s">
        <v>53</v>
      </c>
      <c r="G1126" s="1" t="s">
        <v>2773</v>
      </c>
      <c r="H1126" s="1" t="s">
        <v>8383</v>
      </c>
      <c r="I1126" s="1">
        <v>285111.46191150002</v>
      </c>
      <c r="J1126" s="1" t="s">
        <v>8384</v>
      </c>
      <c r="L1126" s="1" t="str">
        <f>VLOOKUP(Table1[[#This Row],[Customer_id]],Table4[],7,FALSE)</f>
        <v>466146,2533</v>
      </c>
      <c r="M1126" s="1" t="str">
        <f>VLOOKUP(Table1[[#This Row],[Customer_id]],Table2[],4,FALSE)</f>
        <v>N12540402056</v>
      </c>
      <c r="N1126" s="1" t="str">
        <f>INDEX(Table3[Transaction type],MATCH(Table1[[#This Row],[Account Number]],Table3[Account Number],0))</f>
        <v>Loan Payment</v>
      </c>
      <c r="O1126" s="20">
        <f>INDEX(Table3[Date_of_transaction],MATCH(Table1[[#This Row],[Account Number]],Table3[Account Number],0))</f>
        <v>44301</v>
      </c>
      <c r="P1126" s="19" t="str">
        <f>INDEX(Table3[Transaction Medium],MATCH(Table1[[#This Row],[Account Number]],Table3[Account Number],0))</f>
        <v>ACH</v>
      </c>
    </row>
    <row r="1127" spans="1:16" x14ac:dyDescent="0.25">
      <c r="A1127" s="1" t="s">
        <v>4994</v>
      </c>
      <c r="B1127" s="2">
        <v>212184230</v>
      </c>
      <c r="C1127" s="2" t="s">
        <v>124</v>
      </c>
      <c r="D1127" s="4">
        <v>14025</v>
      </c>
      <c r="E1127" s="1" t="s">
        <v>1094</v>
      </c>
      <c r="F1127" s="1" t="s">
        <v>110</v>
      </c>
      <c r="G1127" s="1" t="s">
        <v>4105</v>
      </c>
      <c r="H1127" s="1" t="s">
        <v>4995</v>
      </c>
      <c r="I1127" s="1">
        <v>874267.40602800006</v>
      </c>
      <c r="J1127" s="1" t="s">
        <v>4996</v>
      </c>
      <c r="L1127" s="1" t="str">
        <f>VLOOKUP(Table1[[#This Row],[Customer_id]],Table4[],7,FALSE)</f>
        <v>95522,3568</v>
      </c>
      <c r="M1127" s="1" t="e">
        <f>VLOOKUP(Table1[[#This Row],[Customer_id]],Table2[],4,FALSE)</f>
        <v>#N/A</v>
      </c>
      <c r="N1127" s="1" t="str">
        <f>INDEX(Table3[Transaction type],MATCH(Table1[[#This Row],[Account Number]],Table3[Account Number],0))</f>
        <v>Money Transfer</v>
      </c>
      <c r="O1127" s="20">
        <f>INDEX(Table3[Date_of_transaction],MATCH(Table1[[#This Row],[Account Number]],Table3[Account Number],0))</f>
        <v>44616</v>
      </c>
      <c r="P1127" s="19" t="str">
        <f>INDEX(Table3[Transaction Medium],MATCH(Table1[[#This Row],[Account Number]],Table3[Account Number],0))</f>
        <v>Bank</v>
      </c>
    </row>
    <row r="1128" spans="1:16" x14ac:dyDescent="0.25">
      <c r="A1128" s="1" t="s">
        <v>8074</v>
      </c>
      <c r="B1128" s="2">
        <v>401166509</v>
      </c>
      <c r="C1128" s="2" t="s">
        <v>862</v>
      </c>
      <c r="D1128" s="4">
        <v>24617.25</v>
      </c>
      <c r="E1128" s="1" t="s">
        <v>12</v>
      </c>
      <c r="F1128" s="1" t="s">
        <v>1252</v>
      </c>
      <c r="G1128" s="1" t="s">
        <v>3583</v>
      </c>
      <c r="H1128" s="1" t="s">
        <v>8075</v>
      </c>
      <c r="I1128" s="1">
        <v>43199.533977599996</v>
      </c>
      <c r="J1128" s="1" t="s">
        <v>8076</v>
      </c>
      <c r="L1128" s="1" t="str">
        <f>VLOOKUP(Table1[[#This Row],[Customer_id]],Table4[],7,FALSE)</f>
        <v>104500,2465</v>
      </c>
      <c r="M1128" s="1" t="e">
        <f>VLOOKUP(Table1[[#This Row],[Customer_id]],Table2[],4,FALSE)</f>
        <v>#N/A</v>
      </c>
      <c r="N1128" s="1" t="str">
        <f>INDEX(Table3[Transaction type],MATCH(Table1[[#This Row],[Account Number]],Table3[Account Number],0))</f>
        <v>Money Deposit</v>
      </c>
      <c r="O1128" s="20">
        <f>INDEX(Table3[Date_of_transaction],MATCH(Table1[[#This Row],[Account Number]],Table3[Account Number],0))</f>
        <v>44230</v>
      </c>
      <c r="P1128" s="19" t="str">
        <f>INDEX(Table3[Transaction Medium],MATCH(Table1[[#This Row],[Account Number]],Table3[Account Number],0))</f>
        <v>Bank</v>
      </c>
    </row>
    <row r="1129" spans="1:16" x14ac:dyDescent="0.25">
      <c r="A1129" s="1" t="s">
        <v>2929</v>
      </c>
      <c r="B1129" s="2">
        <v>620396227</v>
      </c>
      <c r="C1129" s="2" t="s">
        <v>194</v>
      </c>
      <c r="D1129" s="4">
        <v>30826.5</v>
      </c>
      <c r="E1129" s="1" t="s">
        <v>1094</v>
      </c>
      <c r="F1129" s="1" t="s">
        <v>68</v>
      </c>
      <c r="G1129" s="1" t="s">
        <v>2773</v>
      </c>
      <c r="H1129" s="1" t="s">
        <v>2930</v>
      </c>
      <c r="I1129" s="1">
        <v>42485.21925984</v>
      </c>
      <c r="J1129" s="1" t="s">
        <v>2931</v>
      </c>
      <c r="L1129" s="1" t="str">
        <f>VLOOKUP(Table1[[#This Row],[Customer_id]],Table4[],7,FALSE)</f>
        <v>98497,3597</v>
      </c>
      <c r="M1129" s="1" t="e">
        <f>VLOOKUP(Table1[[#This Row],[Customer_id]],Table2[],4,FALSE)</f>
        <v>#N/A</v>
      </c>
      <c r="N1129" s="1" t="str">
        <f>INDEX(Table3[Transaction type],MATCH(Table1[[#This Row],[Account Number]],Table3[Account Number],0))</f>
        <v>Cash Withdrawal</v>
      </c>
      <c r="O1129" s="20">
        <f>INDEX(Table3[Date_of_transaction],MATCH(Table1[[#This Row],[Account Number]],Table3[Account Number],0))</f>
        <v>44369</v>
      </c>
      <c r="P1129" s="19" t="str">
        <f>INDEX(Table3[Transaction Medium],MATCH(Table1[[#This Row],[Account Number]],Table3[Account Number],0))</f>
        <v>ATM</v>
      </c>
    </row>
    <row r="1130" spans="1:16" x14ac:dyDescent="0.25">
      <c r="A1130" s="1" t="s">
        <v>4262</v>
      </c>
      <c r="B1130" s="2">
        <v>929562631</v>
      </c>
      <c r="C1130" s="2" t="s">
        <v>77</v>
      </c>
      <c r="D1130" s="4">
        <v>23521.5</v>
      </c>
      <c r="E1130" s="1" t="s">
        <v>1094</v>
      </c>
      <c r="F1130" s="1" t="s">
        <v>1197</v>
      </c>
      <c r="G1130" s="1" t="s">
        <v>4105</v>
      </c>
      <c r="H1130" s="1" t="s">
        <v>4263</v>
      </c>
      <c r="I1130" s="1">
        <v>536222.65458384005</v>
      </c>
      <c r="J1130" s="1" t="s">
        <v>4264</v>
      </c>
      <c r="L1130" s="1" t="str">
        <f>VLOOKUP(Table1[[#This Row],[Customer_id]],Table4[],7,FALSE)</f>
        <v>272042,88</v>
      </c>
      <c r="M1130" s="1" t="e">
        <f>VLOOKUP(Table1[[#This Row],[Customer_id]],Table2[],4,FALSE)</f>
        <v>#N/A</v>
      </c>
      <c r="N1130" s="1" t="str">
        <f>INDEX(Table3[Transaction type],MATCH(Table1[[#This Row],[Account Number]],Table3[Account Number],0))</f>
        <v>Cash Withdrawal</v>
      </c>
      <c r="O1130" s="20">
        <f>INDEX(Table3[Date_of_transaction],MATCH(Table1[[#This Row],[Account Number]],Table3[Account Number],0))</f>
        <v>44276</v>
      </c>
      <c r="P1130" s="19" t="str">
        <f>INDEX(Table3[Transaction Medium],MATCH(Table1[[#This Row],[Account Number]],Table3[Account Number],0))</f>
        <v>ATM</v>
      </c>
    </row>
    <row r="1131" spans="1:16" x14ac:dyDescent="0.25">
      <c r="A1131" s="1" t="s">
        <v>4624</v>
      </c>
      <c r="B1131" s="2">
        <v>549134996</v>
      </c>
      <c r="C1131" s="2" t="s">
        <v>513</v>
      </c>
      <c r="D1131" s="4">
        <v>32287.5</v>
      </c>
      <c r="E1131" s="1" t="s">
        <v>1094</v>
      </c>
      <c r="F1131" s="1" t="s">
        <v>483</v>
      </c>
      <c r="G1131" s="1" t="s">
        <v>4095</v>
      </c>
      <c r="H1131" s="1" t="s">
        <v>4625</v>
      </c>
      <c r="I1131" s="1">
        <v>180981.64447944</v>
      </c>
      <c r="J1131" s="1" t="s">
        <v>4626</v>
      </c>
      <c r="L1131" s="1" t="str">
        <f>VLOOKUP(Table1[[#This Row],[Customer_id]],Table4[],7,FALSE)</f>
        <v>116590,7925</v>
      </c>
      <c r="M1131" s="1" t="e">
        <f>VLOOKUP(Table1[[#This Row],[Customer_id]],Table2[],4,FALSE)</f>
        <v>#N/A</v>
      </c>
      <c r="N1131" s="1" t="str">
        <f>INDEX(Table3[Transaction type],MATCH(Table1[[#This Row],[Account Number]],Table3[Account Number],0))</f>
        <v>Money Transfer</v>
      </c>
      <c r="O1131" s="20">
        <f>INDEX(Table3[Date_of_transaction],MATCH(Table1[[#This Row],[Account Number]],Table3[Account Number],0))</f>
        <v>44515</v>
      </c>
      <c r="P1131" s="19" t="str">
        <f>INDEX(Table3[Transaction Medium],MATCH(Table1[[#This Row],[Account Number]],Table3[Account Number],0))</f>
        <v>Mobile</v>
      </c>
    </row>
    <row r="1132" spans="1:16" x14ac:dyDescent="0.25">
      <c r="A1132" s="1" t="s">
        <v>6430</v>
      </c>
      <c r="B1132" s="2">
        <v>823998849</v>
      </c>
      <c r="C1132" s="2" t="s">
        <v>217</v>
      </c>
      <c r="D1132" s="4">
        <v>38496.75</v>
      </c>
      <c r="E1132" s="1" t="s">
        <v>12</v>
      </c>
      <c r="F1132" s="1" t="s">
        <v>195</v>
      </c>
      <c r="G1132" s="1" t="s">
        <v>4099</v>
      </c>
      <c r="H1132" s="1" t="s">
        <v>6431</v>
      </c>
      <c r="I1132" s="1">
        <v>162036.37912</v>
      </c>
      <c r="J1132" s="1" t="s">
        <v>6432</v>
      </c>
      <c r="L1132" s="1" t="str">
        <f>VLOOKUP(Table1[[#This Row],[Customer_id]],Table4[],7,FALSE)</f>
        <v>40905,2</v>
      </c>
      <c r="M1132" s="1" t="e">
        <f>VLOOKUP(Table1[[#This Row],[Customer_id]],Table2[],4,FALSE)</f>
        <v>#N/A</v>
      </c>
      <c r="N1132" s="1" t="str">
        <f>INDEX(Table3[Transaction type],MATCH(Table1[[#This Row],[Account Number]],Table3[Account Number],0))</f>
        <v>Cash Withdrawal</v>
      </c>
      <c r="O1132" s="20">
        <f>INDEX(Table3[Date_of_transaction],MATCH(Table1[[#This Row],[Account Number]],Table3[Account Number],0))</f>
        <v>44353</v>
      </c>
      <c r="P1132" s="19" t="str">
        <f>INDEX(Table3[Transaction Medium],MATCH(Table1[[#This Row],[Account Number]],Table3[Account Number],0))</f>
        <v>POS</v>
      </c>
    </row>
    <row r="1133" spans="1:16" x14ac:dyDescent="0.25">
      <c r="A1133" s="1" t="s">
        <v>5388</v>
      </c>
      <c r="B1133" s="2">
        <v>454473125</v>
      </c>
      <c r="C1133" s="2" t="s">
        <v>143</v>
      </c>
      <c r="D1133" s="4">
        <v>34479</v>
      </c>
      <c r="E1133" s="1" t="s">
        <v>1094</v>
      </c>
      <c r="F1133" s="1" t="s">
        <v>125</v>
      </c>
      <c r="G1133" s="1" t="s">
        <v>4099</v>
      </c>
      <c r="H1133" s="1" t="s">
        <v>5389</v>
      </c>
      <c r="I1133" s="1">
        <v>259987.20500340001</v>
      </c>
      <c r="J1133" s="1" t="s">
        <v>5390</v>
      </c>
      <c r="L1133" s="1" t="str">
        <f>VLOOKUP(Table1[[#This Row],[Customer_id]],Table4[],7,FALSE)</f>
        <v>456100,0353</v>
      </c>
      <c r="M1133" s="1" t="e">
        <f>VLOOKUP(Table1[[#This Row],[Customer_id]],Table2[],4,FALSE)</f>
        <v>#N/A</v>
      </c>
      <c r="N1133" s="1" t="str">
        <f>INDEX(Table3[Transaction type],MATCH(Table1[[#This Row],[Account Number]],Table3[Account Number],0))</f>
        <v>Money Transfer</v>
      </c>
      <c r="O1133" s="20">
        <f>INDEX(Table3[Date_of_transaction],MATCH(Table1[[#This Row],[Account Number]],Table3[Account Number],0))</f>
        <v>44680</v>
      </c>
      <c r="P1133" s="19" t="str">
        <f>INDEX(Table3[Transaction Medium],MATCH(Table1[[#This Row],[Account Number]],Table3[Account Number],0))</f>
        <v>Internet Banking</v>
      </c>
    </row>
    <row r="1134" spans="1:16" x14ac:dyDescent="0.25">
      <c r="A1134" s="1" t="s">
        <v>6219</v>
      </c>
      <c r="B1134" s="2">
        <v>478604151</v>
      </c>
      <c r="C1134" s="2" t="s">
        <v>62</v>
      </c>
      <c r="D1134" s="4">
        <v>22791</v>
      </c>
      <c r="E1134" s="1" t="s">
        <v>12</v>
      </c>
      <c r="F1134" s="1" t="s">
        <v>48</v>
      </c>
      <c r="G1134" s="1" t="s">
        <v>4084</v>
      </c>
      <c r="H1134" s="1" t="s">
        <v>6220</v>
      </c>
      <c r="I1134" s="1">
        <v>108443.45405232</v>
      </c>
      <c r="J1134" s="1" t="s">
        <v>6221</v>
      </c>
      <c r="L1134" s="1" t="str">
        <f>VLOOKUP(Table1[[#This Row],[Customer_id]],Table4[],7,FALSE)</f>
        <v>391452,5124</v>
      </c>
      <c r="M1134" s="1" t="e">
        <f>VLOOKUP(Table1[[#This Row],[Customer_id]],Table2[],4,FALSE)</f>
        <v>#N/A</v>
      </c>
      <c r="N1134" s="1" t="str">
        <f>INDEX(Table3[Transaction type],MATCH(Table1[[#This Row],[Account Number]],Table3[Account Number],0))</f>
        <v>Money Transfer</v>
      </c>
      <c r="O1134" s="20">
        <f>INDEX(Table3[Date_of_transaction],MATCH(Table1[[#This Row],[Account Number]],Table3[Account Number],0))</f>
        <v>44594</v>
      </c>
      <c r="P1134" s="19" t="str">
        <f>INDEX(Table3[Transaction Medium],MATCH(Table1[[#This Row],[Account Number]],Table3[Account Number],0))</f>
        <v>Mobile</v>
      </c>
    </row>
    <row r="1135" spans="1:16" x14ac:dyDescent="0.25">
      <c r="A1135" s="1" t="s">
        <v>5143</v>
      </c>
      <c r="B1135" s="2">
        <v>959908898</v>
      </c>
      <c r="C1135" s="2" t="s">
        <v>240</v>
      </c>
      <c r="D1135" s="4">
        <v>22060.5</v>
      </c>
      <c r="E1135" s="1" t="s">
        <v>1094</v>
      </c>
      <c r="F1135" s="1" t="s">
        <v>395</v>
      </c>
      <c r="G1135" s="1" t="s">
        <v>4099</v>
      </c>
      <c r="H1135" s="1" t="s">
        <v>5144</v>
      </c>
      <c r="I1135" s="1">
        <v>114157.7483904</v>
      </c>
      <c r="J1135" s="1" t="s">
        <v>5145</v>
      </c>
      <c r="L1135" s="1" t="str">
        <f>VLOOKUP(Table1[[#This Row],[Customer_id]],Table4[],7,FALSE)</f>
        <v>174354,2703</v>
      </c>
      <c r="M1135" s="1" t="e">
        <f>VLOOKUP(Table1[[#This Row],[Customer_id]],Table2[],4,FALSE)</f>
        <v>#N/A</v>
      </c>
      <c r="N1135" s="1" t="str">
        <f>INDEX(Table3[Transaction type],MATCH(Table1[[#This Row],[Account Number]],Table3[Account Number],0))</f>
        <v>Online Payment</v>
      </c>
      <c r="O1135" s="20">
        <f>INDEX(Table3[Date_of_transaction],MATCH(Table1[[#This Row],[Account Number]],Table3[Account Number],0))</f>
        <v>44301</v>
      </c>
      <c r="P1135" s="19" t="str">
        <f>INDEX(Table3[Transaction Medium],MATCH(Table1[[#This Row],[Account Number]],Table3[Account Number],0))</f>
        <v>Internet Banking</v>
      </c>
    </row>
    <row r="1136" spans="1:16" x14ac:dyDescent="0.25">
      <c r="A1136" s="1" t="s">
        <v>5986</v>
      </c>
      <c r="B1136" s="2">
        <v>710491494</v>
      </c>
      <c r="C1136" s="2" t="s">
        <v>698</v>
      </c>
      <c r="D1136" s="4">
        <v>18408</v>
      </c>
      <c r="E1136" s="1" t="s">
        <v>12</v>
      </c>
      <c r="F1136" s="1" t="s">
        <v>527</v>
      </c>
      <c r="G1136" s="1" t="s">
        <v>4074</v>
      </c>
      <c r="H1136" s="1" t="s">
        <v>5987</v>
      </c>
      <c r="I1136" s="1">
        <v>94543.812871200003</v>
      </c>
      <c r="J1136" s="1" t="s">
        <v>5988</v>
      </c>
      <c r="L1136" s="1" t="str">
        <f>VLOOKUP(Table1[[#This Row],[Customer_id]],Table4[],7,FALSE)</f>
        <v>128079,3657</v>
      </c>
      <c r="M1136" s="1" t="e">
        <f>VLOOKUP(Table1[[#This Row],[Customer_id]],Table2[],4,FALSE)</f>
        <v>#N/A</v>
      </c>
      <c r="N1136" s="1" t="str">
        <f>INDEX(Table3[Transaction type],MATCH(Table1[[#This Row],[Account Number]],Table3[Account Number],0))</f>
        <v>Online Payment</v>
      </c>
      <c r="O1136" s="20">
        <f>INDEX(Table3[Date_of_transaction],MATCH(Table1[[#This Row],[Account Number]],Table3[Account Number],0))</f>
        <v>44409</v>
      </c>
      <c r="P1136" s="19" t="str">
        <f>INDEX(Table3[Transaction Medium],MATCH(Table1[[#This Row],[Account Number]],Table3[Account Number],0))</f>
        <v>Mobile</v>
      </c>
    </row>
    <row r="1137" spans="1:16" x14ac:dyDescent="0.25">
      <c r="A1137" s="1" t="s">
        <v>3437</v>
      </c>
      <c r="B1137" s="2">
        <v>863428067</v>
      </c>
      <c r="C1137" s="2" t="s">
        <v>470</v>
      </c>
      <c r="D1137" s="4">
        <v>14755.5</v>
      </c>
      <c r="E1137" s="1" t="s">
        <v>1094</v>
      </c>
      <c r="F1137" s="1" t="s">
        <v>13</v>
      </c>
      <c r="G1137" s="1" t="s">
        <v>3331</v>
      </c>
      <c r="H1137" s="1" t="s">
        <v>3438</v>
      </c>
      <c r="I1137" s="1">
        <v>4864.4326504800001</v>
      </c>
      <c r="J1137" s="1" t="s">
        <v>3439</v>
      </c>
      <c r="L1137" s="1" t="str">
        <f>VLOOKUP(Table1[[#This Row],[Customer_id]],Table4[],7,FALSE)</f>
        <v>45019,5681</v>
      </c>
      <c r="M1137" s="1" t="str">
        <f>VLOOKUP(Table1[[#This Row],[Customer_id]],Table2[],4,FALSE)</f>
        <v>N610026255</v>
      </c>
      <c r="N1137" s="1" t="str">
        <f>INDEX(Table3[Transaction type],MATCH(Table1[[#This Row],[Account Number]],Table3[Account Number],0))</f>
        <v>Loan Payment</v>
      </c>
      <c r="O1137" s="20">
        <f>INDEX(Table3[Date_of_transaction],MATCH(Table1[[#This Row],[Account Number]],Table3[Account Number],0))</f>
        <v>44571</v>
      </c>
      <c r="P1137" s="19" t="str">
        <f>INDEX(Table3[Transaction Medium],MATCH(Table1[[#This Row],[Account Number]],Table3[Account Number],0))</f>
        <v>Mobile</v>
      </c>
    </row>
    <row r="1138" spans="1:16" x14ac:dyDescent="0.25">
      <c r="A1138" s="1" t="s">
        <v>3437</v>
      </c>
      <c r="B1138" s="2">
        <v>393858976</v>
      </c>
      <c r="C1138" s="2" t="s">
        <v>194</v>
      </c>
      <c r="D1138" s="4">
        <v>30826.5</v>
      </c>
      <c r="E1138" s="1" t="s">
        <v>12</v>
      </c>
      <c r="F1138" s="1" t="s">
        <v>610</v>
      </c>
      <c r="G1138" s="1" t="s">
        <v>4119</v>
      </c>
      <c r="H1138" s="1" t="s">
        <v>6264</v>
      </c>
      <c r="I1138" s="1">
        <v>40997.799149999999</v>
      </c>
      <c r="J1138" s="1" t="s">
        <v>6265</v>
      </c>
      <c r="L1138" s="1" t="str">
        <f>VLOOKUP(Table1[[#This Row],[Customer_id]],Table4[],7,FALSE)</f>
        <v>45019,5681</v>
      </c>
      <c r="M1138" s="1" t="str">
        <f>VLOOKUP(Table1[[#This Row],[Customer_id]],Table2[],4,FALSE)</f>
        <v>N610026255</v>
      </c>
      <c r="N1138" s="1" t="str">
        <f>INDEX(Table3[Transaction type],MATCH(Table1[[#This Row],[Account Number]],Table3[Account Number],0))</f>
        <v>Online Payment</v>
      </c>
      <c r="O1138" s="20">
        <f>INDEX(Table3[Date_of_transaction],MATCH(Table1[[#This Row],[Account Number]],Table3[Account Number],0))</f>
        <v>44657</v>
      </c>
      <c r="P1138" s="19" t="str">
        <f>INDEX(Table3[Transaction Medium],MATCH(Table1[[#This Row],[Account Number]],Table3[Account Number],0))</f>
        <v>Internet Banking</v>
      </c>
    </row>
    <row r="1139" spans="1:16" x14ac:dyDescent="0.25">
      <c r="A1139" s="1" t="s">
        <v>4094</v>
      </c>
      <c r="B1139" s="2">
        <v>836878256</v>
      </c>
      <c r="C1139" s="2" t="s">
        <v>452</v>
      </c>
      <c r="D1139" s="4">
        <v>26078.25</v>
      </c>
      <c r="E1139" s="1" t="s">
        <v>1094</v>
      </c>
      <c r="F1139" s="1" t="s">
        <v>610</v>
      </c>
      <c r="G1139" s="1" t="s">
        <v>4095</v>
      </c>
      <c r="H1139" s="1" t="s">
        <v>4096</v>
      </c>
      <c r="I1139" s="1">
        <v>72661.886156160006</v>
      </c>
      <c r="J1139" s="1" t="s">
        <v>4097</v>
      </c>
      <c r="L1139" s="1" t="str">
        <f>VLOOKUP(Table1[[#This Row],[Customer_id]],Table4[],7,FALSE)</f>
        <v>31129,6875</v>
      </c>
      <c r="M1139" s="1" t="e">
        <f>VLOOKUP(Table1[[#This Row],[Customer_id]],Table2[],4,FALSE)</f>
        <v>#N/A</v>
      </c>
      <c r="N1139" s="1" t="str">
        <f>INDEX(Table3[Transaction type],MATCH(Table1[[#This Row],[Account Number]],Table3[Account Number],0))</f>
        <v>Money Transfer</v>
      </c>
      <c r="O1139" s="20">
        <f>INDEX(Table3[Date_of_transaction],MATCH(Table1[[#This Row],[Account Number]],Table3[Account Number],0))</f>
        <v>44411</v>
      </c>
      <c r="P1139" s="19" t="str">
        <f>INDEX(Table3[Transaction Medium],MATCH(Table1[[#This Row],[Account Number]],Table3[Account Number],0))</f>
        <v>Mobile</v>
      </c>
    </row>
    <row r="1140" spans="1:16" x14ac:dyDescent="0.25">
      <c r="A1140" s="1" t="s">
        <v>2902</v>
      </c>
      <c r="B1140" s="2">
        <v>456676656</v>
      </c>
      <c r="C1140" s="2" t="s">
        <v>298</v>
      </c>
      <c r="D1140" s="4">
        <v>38131.5</v>
      </c>
      <c r="E1140" s="1" t="s">
        <v>1094</v>
      </c>
      <c r="F1140" s="1" t="s">
        <v>318</v>
      </c>
      <c r="G1140" s="1" t="s">
        <v>2773</v>
      </c>
      <c r="H1140" s="1" t="s">
        <v>2903</v>
      </c>
      <c r="I1140" s="1">
        <v>275526.95225999999</v>
      </c>
      <c r="J1140" s="1" t="s">
        <v>2904</v>
      </c>
      <c r="L1140" s="1" t="str">
        <f>VLOOKUP(Table1[[#This Row],[Customer_id]],Table4[],7,FALSE)</f>
        <v>282056,2368</v>
      </c>
      <c r="M1140" s="1" t="e">
        <f>VLOOKUP(Table1[[#This Row],[Customer_id]],Table2[],4,FALSE)</f>
        <v>#N/A</v>
      </c>
      <c r="N1140" s="1" t="str">
        <f>INDEX(Table3[Transaction type],MATCH(Table1[[#This Row],[Account Number]],Table3[Account Number],0))</f>
        <v>Money Transfer</v>
      </c>
      <c r="O1140" s="20">
        <f>INDEX(Table3[Date_of_transaction],MATCH(Table1[[#This Row],[Account Number]],Table3[Account Number],0))</f>
        <v>44536</v>
      </c>
      <c r="P1140" s="19" t="str">
        <f>INDEX(Table3[Transaction Medium],MATCH(Table1[[#This Row],[Account Number]],Table3[Account Number],0))</f>
        <v>Bank</v>
      </c>
    </row>
    <row r="1141" spans="1:16" x14ac:dyDescent="0.25">
      <c r="A1141" s="1" t="s">
        <v>2878</v>
      </c>
      <c r="B1141" s="2">
        <v>539938714</v>
      </c>
      <c r="C1141" s="2" t="s">
        <v>268</v>
      </c>
      <c r="D1141" s="4">
        <v>17677.5</v>
      </c>
      <c r="E1141" s="1" t="s">
        <v>1094</v>
      </c>
      <c r="F1141" s="1" t="s">
        <v>807</v>
      </c>
      <c r="G1141" s="1" t="s">
        <v>2773</v>
      </c>
      <c r="H1141" s="1" t="s">
        <v>2879</v>
      </c>
      <c r="I1141" s="1">
        <v>120496.2897852</v>
      </c>
      <c r="J1141" s="1" t="s">
        <v>2880</v>
      </c>
      <c r="L1141" s="1" t="str">
        <f>VLOOKUP(Table1[[#This Row],[Customer_id]],Table4[],7,FALSE)</f>
        <v>261771,1764</v>
      </c>
      <c r="M1141" s="1" t="e">
        <f>VLOOKUP(Table1[[#This Row],[Customer_id]],Table2[],4,FALSE)</f>
        <v>#N/A</v>
      </c>
      <c r="N1141" s="1" t="str">
        <f>INDEX(Table3[Transaction type],MATCH(Table1[[#This Row],[Account Number]],Table3[Account Number],0))</f>
        <v>Cash Withdrawal</v>
      </c>
      <c r="O1141" s="20">
        <f>INDEX(Table3[Date_of_transaction],MATCH(Table1[[#This Row],[Account Number]],Table3[Account Number],0))</f>
        <v>44647</v>
      </c>
      <c r="P1141" s="19" t="str">
        <f>INDEX(Table3[Transaction Medium],MATCH(Table1[[#This Row],[Account Number]],Table3[Account Number],0))</f>
        <v>ATM</v>
      </c>
    </row>
    <row r="1142" spans="1:16" x14ac:dyDescent="0.25">
      <c r="A1142" s="1" t="s">
        <v>8580</v>
      </c>
      <c r="B1142" s="2">
        <v>926400808</v>
      </c>
      <c r="C1142" s="2" t="s">
        <v>568</v>
      </c>
      <c r="D1142" s="4">
        <v>25713</v>
      </c>
      <c r="E1142" s="1" t="s">
        <v>12</v>
      </c>
      <c r="F1142" s="1" t="s">
        <v>88</v>
      </c>
      <c r="G1142" s="1" t="s">
        <v>2773</v>
      </c>
      <c r="H1142" s="1" t="s">
        <v>8581</v>
      </c>
      <c r="I1142" s="1">
        <v>226400.69088000001</v>
      </c>
      <c r="J1142" s="1" t="s">
        <v>2430</v>
      </c>
      <c r="L1142" s="1" t="str">
        <f>VLOOKUP(Table1[[#This Row],[Customer_id]],Table4[],7,FALSE)</f>
        <v>194912,8192</v>
      </c>
      <c r="M1142" s="1" t="e">
        <f>VLOOKUP(Table1[[#This Row],[Customer_id]],Table2[],4,FALSE)</f>
        <v>#N/A</v>
      </c>
      <c r="N1142" s="1" t="str">
        <f>INDEX(Table3[Transaction type],MATCH(Table1[[#This Row],[Account Number]],Table3[Account Number],0))</f>
        <v>Money Deposit</v>
      </c>
      <c r="O1142" s="20">
        <f>INDEX(Table3[Date_of_transaction],MATCH(Table1[[#This Row],[Account Number]],Table3[Account Number],0))</f>
        <v>44316</v>
      </c>
      <c r="P1142" s="19" t="str">
        <f>INDEX(Table3[Transaction Medium],MATCH(Table1[[#This Row],[Account Number]],Table3[Account Number],0))</f>
        <v>Bank</v>
      </c>
    </row>
    <row r="1143" spans="1:16" x14ac:dyDescent="0.25">
      <c r="A1143" s="1" t="s">
        <v>3443</v>
      </c>
      <c r="B1143" s="2">
        <v>647583601</v>
      </c>
      <c r="C1143" s="2" t="s">
        <v>1201</v>
      </c>
      <c r="D1143" s="4">
        <v>30461.25</v>
      </c>
      <c r="E1143" s="1" t="s">
        <v>1094</v>
      </c>
      <c r="F1143" s="1" t="s">
        <v>2311</v>
      </c>
      <c r="G1143" s="1" t="s">
        <v>3331</v>
      </c>
      <c r="H1143" s="1" t="s">
        <v>3444</v>
      </c>
      <c r="I1143" s="1">
        <v>66617.539472639997</v>
      </c>
      <c r="J1143" s="1" t="s">
        <v>3445</v>
      </c>
      <c r="L1143" s="1" t="str">
        <f>VLOOKUP(Table1[[#This Row],[Customer_id]],Table4[],7,FALSE)</f>
        <v>78509,6704</v>
      </c>
      <c r="M1143" s="1" t="str">
        <f>VLOOKUP(Table1[[#This Row],[Customer_id]],Table2[],4,FALSE)</f>
        <v>N4653841192</v>
      </c>
      <c r="N1143" s="1" t="str">
        <f>INDEX(Table3[Transaction type],MATCH(Table1[[#This Row],[Account Number]],Table3[Account Number],0))</f>
        <v>Loan Payment</v>
      </c>
      <c r="O1143" s="20">
        <f>INDEX(Table3[Date_of_transaction],MATCH(Table1[[#This Row],[Account Number]],Table3[Account Number],0))</f>
        <v>44424</v>
      </c>
      <c r="P1143" s="19" t="str">
        <f>INDEX(Table3[Transaction Medium],MATCH(Table1[[#This Row],[Account Number]],Table3[Account Number],0))</f>
        <v>ACH</v>
      </c>
    </row>
    <row r="1144" spans="1:16" x14ac:dyDescent="0.25">
      <c r="A1144" s="1" t="s">
        <v>3906</v>
      </c>
      <c r="B1144" s="2">
        <v>460927729</v>
      </c>
      <c r="C1144" s="2" t="s">
        <v>18</v>
      </c>
      <c r="D1144" s="4">
        <v>33018</v>
      </c>
      <c r="E1144" s="1" t="s">
        <v>1094</v>
      </c>
      <c r="F1144" s="1" t="s">
        <v>1308</v>
      </c>
      <c r="G1144" s="1" t="s">
        <v>3820</v>
      </c>
      <c r="H1144" s="1" t="s">
        <v>3907</v>
      </c>
      <c r="I1144" s="1">
        <v>402389.45197200001</v>
      </c>
      <c r="J1144" s="1" t="s">
        <v>3908</v>
      </c>
      <c r="L1144" s="1" t="str">
        <f>VLOOKUP(Table1[[#This Row],[Customer_id]],Table4[],7,FALSE)</f>
        <v>115657,1724</v>
      </c>
      <c r="M1144" s="1" t="e">
        <f>VLOOKUP(Table1[[#This Row],[Customer_id]],Table2[],4,FALSE)</f>
        <v>#N/A</v>
      </c>
      <c r="N1144" s="1" t="str">
        <f>INDEX(Table3[Transaction type],MATCH(Table1[[#This Row],[Account Number]],Table3[Account Number],0))</f>
        <v>Money Deposit</v>
      </c>
      <c r="O1144" s="20">
        <f>INDEX(Table3[Date_of_transaction],MATCH(Table1[[#This Row],[Account Number]],Table3[Account Number],0))</f>
        <v>44530</v>
      </c>
      <c r="P1144" s="19" t="str">
        <f>INDEX(Table3[Transaction Medium],MATCH(Table1[[#This Row],[Account Number]],Table3[Account Number],0))</f>
        <v>ATM</v>
      </c>
    </row>
    <row r="1145" spans="1:16" x14ac:dyDescent="0.25">
      <c r="A1145" s="1" t="s">
        <v>3743</v>
      </c>
      <c r="B1145" s="2">
        <v>128772613</v>
      </c>
      <c r="C1145" s="2" t="s">
        <v>67</v>
      </c>
      <c r="D1145" s="4">
        <v>23156.25</v>
      </c>
      <c r="E1145" s="1" t="s">
        <v>1094</v>
      </c>
      <c r="F1145" s="1" t="s">
        <v>794</v>
      </c>
      <c r="G1145" s="1" t="s">
        <v>3583</v>
      </c>
      <c r="H1145" s="1" t="s">
        <v>3744</v>
      </c>
      <c r="I1145" s="1">
        <v>228611.45087423999</v>
      </c>
      <c r="J1145" s="1" t="s">
        <v>3745</v>
      </c>
      <c r="L1145" s="1" t="str">
        <f>VLOOKUP(Table1[[#This Row],[Customer_id]],Table4[],7,FALSE)</f>
        <v>52279,7568</v>
      </c>
      <c r="M1145" s="1" t="e">
        <f>VLOOKUP(Table1[[#This Row],[Customer_id]],Table2[],4,FALSE)</f>
        <v>#N/A</v>
      </c>
      <c r="N1145" s="1" t="str">
        <f>INDEX(Table3[Transaction type],MATCH(Table1[[#This Row],[Account Number]],Table3[Account Number],0))</f>
        <v>Online Payment</v>
      </c>
      <c r="O1145" s="20">
        <f>INDEX(Table3[Date_of_transaction],MATCH(Table1[[#This Row],[Account Number]],Table3[Account Number],0))</f>
        <v>44511</v>
      </c>
      <c r="P1145" s="19" t="str">
        <f>INDEX(Table3[Transaction Medium],MATCH(Table1[[#This Row],[Account Number]],Table3[Account Number],0))</f>
        <v>Card</v>
      </c>
    </row>
    <row r="1146" spans="1:16" x14ac:dyDescent="0.25">
      <c r="A1146" s="1" t="s">
        <v>3024</v>
      </c>
      <c r="B1146" s="2">
        <v>680696507</v>
      </c>
      <c r="C1146" s="2" t="s">
        <v>250</v>
      </c>
      <c r="D1146" s="4">
        <v>18042.75</v>
      </c>
      <c r="E1146" s="1" t="s">
        <v>1094</v>
      </c>
      <c r="F1146" s="1" t="s">
        <v>294</v>
      </c>
      <c r="G1146" s="1" t="s">
        <v>2773</v>
      </c>
      <c r="H1146" s="1" t="s">
        <v>3025</v>
      </c>
      <c r="I1146" s="1">
        <v>97829.164635840003</v>
      </c>
      <c r="J1146" s="1" t="s">
        <v>3026</v>
      </c>
      <c r="L1146" s="1" t="str">
        <f>VLOOKUP(Table1[[#This Row],[Customer_id]],Table4[],7,FALSE)</f>
        <v>365596,0014</v>
      </c>
      <c r="M1146" s="1" t="e">
        <f>VLOOKUP(Table1[[#This Row],[Customer_id]],Table2[],4,FALSE)</f>
        <v>#N/A</v>
      </c>
      <c r="N1146" s="1" t="str">
        <f>INDEX(Table3[Transaction type],MATCH(Table1[[#This Row],[Account Number]],Table3[Account Number],0))</f>
        <v>Checks</v>
      </c>
      <c r="O1146" s="20">
        <f>INDEX(Table3[Date_of_transaction],MATCH(Table1[[#This Row],[Account Number]],Table3[Account Number],0))</f>
        <v>44541</v>
      </c>
      <c r="P1146" s="19" t="str">
        <f>INDEX(Table3[Transaction Medium],MATCH(Table1[[#This Row],[Account Number]],Table3[Account Number],0))</f>
        <v>Bank</v>
      </c>
    </row>
    <row r="1147" spans="1:16" x14ac:dyDescent="0.25">
      <c r="A1147" s="1" t="s">
        <v>7017</v>
      </c>
      <c r="B1147" s="2">
        <v>656807258</v>
      </c>
      <c r="C1147" s="2" t="s">
        <v>273</v>
      </c>
      <c r="D1147" s="4">
        <v>20964.75</v>
      </c>
      <c r="E1147" s="1" t="s">
        <v>12</v>
      </c>
      <c r="F1147" s="1" t="s">
        <v>426</v>
      </c>
      <c r="G1147" s="1" t="s">
        <v>4105</v>
      </c>
      <c r="H1147" s="1" t="s">
        <v>7018</v>
      </c>
      <c r="I1147" s="1">
        <v>369649.01061575999</v>
      </c>
      <c r="J1147" s="1" t="s">
        <v>7019</v>
      </c>
      <c r="L1147" s="1" t="str">
        <f>VLOOKUP(Table1[[#This Row],[Customer_id]],Table4[],7,FALSE)</f>
        <v>96650,0864</v>
      </c>
      <c r="M1147" s="1" t="e">
        <f>VLOOKUP(Table1[[#This Row],[Customer_id]],Table2[],4,FALSE)</f>
        <v>#N/A</v>
      </c>
      <c r="N1147" s="1" t="str">
        <f>INDEX(Table3[Transaction type],MATCH(Table1[[#This Row],[Account Number]],Table3[Account Number],0))</f>
        <v>Cash Withdrawal</v>
      </c>
      <c r="O1147" s="20">
        <f>INDEX(Table3[Date_of_transaction],MATCH(Table1[[#This Row],[Account Number]],Table3[Account Number],0))</f>
        <v>44589</v>
      </c>
      <c r="P1147" s="19" t="str">
        <f>INDEX(Table3[Transaction Medium],MATCH(Table1[[#This Row],[Account Number]],Table3[Account Number],0))</f>
        <v>ATM</v>
      </c>
    </row>
    <row r="1148" spans="1:16" x14ac:dyDescent="0.25">
      <c r="A1148" s="1" t="s">
        <v>717</v>
      </c>
      <c r="B1148" s="2">
        <v>85427274</v>
      </c>
      <c r="C1148" s="2" t="s">
        <v>28</v>
      </c>
      <c r="D1148" s="4">
        <v>32652.75</v>
      </c>
      <c r="E1148" s="1" t="s">
        <v>12</v>
      </c>
      <c r="F1148" s="1" t="s">
        <v>185</v>
      </c>
      <c r="G1148" s="1" t="s">
        <v>14</v>
      </c>
      <c r="H1148" s="1" t="s">
        <v>718</v>
      </c>
      <c r="I1148" s="1">
        <v>186893.02558079999</v>
      </c>
      <c r="J1148" s="1" t="s">
        <v>719</v>
      </c>
      <c r="L1148" s="1" t="str">
        <f>VLOOKUP(Table1[[#This Row],[Customer_id]],Table4[],7,FALSE)</f>
        <v>135507,1446</v>
      </c>
      <c r="M1148" s="1" t="str">
        <f>VLOOKUP(Table1[[#This Row],[Customer_id]],Table2[],4,FALSE)</f>
        <v>N1444612728</v>
      </c>
      <c r="N1148" s="1" t="str">
        <f>INDEX(Table3[Transaction type],MATCH(Table1[[#This Row],[Account Number]],Table3[Account Number],0))</f>
        <v>Loan Payment</v>
      </c>
      <c r="O1148" s="20">
        <f>INDEX(Table3[Date_of_transaction],MATCH(Table1[[#This Row],[Account Number]],Table3[Account Number],0))</f>
        <v>44436</v>
      </c>
      <c r="P1148" s="19" t="str">
        <f>INDEX(Table3[Transaction Medium],MATCH(Table1[[#This Row],[Account Number]],Table3[Account Number],0))</f>
        <v>AFT</v>
      </c>
    </row>
    <row r="1149" spans="1:16" x14ac:dyDescent="0.25">
      <c r="A1149" s="1" t="s">
        <v>717</v>
      </c>
      <c r="B1149" s="2">
        <v>176222762</v>
      </c>
      <c r="C1149" s="2" t="s">
        <v>479</v>
      </c>
      <c r="D1149" s="4">
        <v>33383.25</v>
      </c>
      <c r="E1149" s="1" t="s">
        <v>12</v>
      </c>
      <c r="F1149" s="1" t="s">
        <v>1840</v>
      </c>
      <c r="G1149" s="1" t="s">
        <v>4112</v>
      </c>
      <c r="H1149" s="1" t="s">
        <v>6039</v>
      </c>
      <c r="I1149" s="1">
        <v>269920.76247359999</v>
      </c>
      <c r="J1149" s="1" t="s">
        <v>6040</v>
      </c>
      <c r="L1149" s="1" t="str">
        <f>VLOOKUP(Table1[[#This Row],[Customer_id]],Table4[],7,FALSE)</f>
        <v>135507,1446</v>
      </c>
      <c r="M1149" s="1" t="str">
        <f>VLOOKUP(Table1[[#This Row],[Customer_id]],Table2[],4,FALSE)</f>
        <v>N1444612728</v>
      </c>
      <c r="N1149" s="1" t="str">
        <f>INDEX(Table3[Transaction type],MATCH(Table1[[#This Row],[Account Number]],Table3[Account Number],0))</f>
        <v>Money Deposit</v>
      </c>
      <c r="O1149" s="20">
        <f>INDEX(Table3[Date_of_transaction],MATCH(Table1[[#This Row],[Account Number]],Table3[Account Number],0))</f>
        <v>44321</v>
      </c>
      <c r="P1149" s="19" t="str">
        <f>INDEX(Table3[Transaction Medium],MATCH(Table1[[#This Row],[Account Number]],Table3[Account Number],0))</f>
        <v>Bank</v>
      </c>
    </row>
    <row r="1150" spans="1:16" x14ac:dyDescent="0.25">
      <c r="A1150" s="1" t="s">
        <v>8286</v>
      </c>
      <c r="B1150" s="2">
        <v>61136726</v>
      </c>
      <c r="C1150" s="2" t="s">
        <v>38</v>
      </c>
      <c r="D1150" s="4">
        <v>21330</v>
      </c>
      <c r="E1150" s="1" t="s">
        <v>12</v>
      </c>
      <c r="F1150" s="1" t="s">
        <v>318</v>
      </c>
      <c r="G1150" s="1" t="s">
        <v>3331</v>
      </c>
      <c r="H1150" s="1" t="s">
        <v>8287</v>
      </c>
      <c r="I1150" s="1">
        <v>989013.12681599997</v>
      </c>
      <c r="J1150" s="1" t="s">
        <v>8288</v>
      </c>
      <c r="L1150" s="1" t="str">
        <f>VLOOKUP(Table1[[#This Row],[Customer_id]],Table4[],7,FALSE)</f>
        <v>143436,72</v>
      </c>
      <c r="M1150" s="1" t="e">
        <f>VLOOKUP(Table1[[#This Row],[Customer_id]],Table2[],4,FALSE)</f>
        <v>#N/A</v>
      </c>
      <c r="N1150" s="1" t="str">
        <f>INDEX(Table3[Transaction type],MATCH(Table1[[#This Row],[Account Number]],Table3[Account Number],0))</f>
        <v>Money Transfer</v>
      </c>
      <c r="O1150" s="20">
        <f>INDEX(Table3[Date_of_transaction],MATCH(Table1[[#This Row],[Account Number]],Table3[Account Number],0))</f>
        <v>44317</v>
      </c>
      <c r="P1150" s="19" t="str">
        <f>INDEX(Table3[Transaction Medium],MATCH(Table1[[#This Row],[Account Number]],Table3[Account Number],0))</f>
        <v>Mobile</v>
      </c>
    </row>
    <row r="1151" spans="1:16" x14ac:dyDescent="0.25">
      <c r="A1151" s="1" t="s">
        <v>4988</v>
      </c>
      <c r="B1151" s="2">
        <v>612313794</v>
      </c>
      <c r="C1151" s="2" t="s">
        <v>194</v>
      </c>
      <c r="D1151" s="4">
        <v>30826.5</v>
      </c>
      <c r="E1151" s="1" t="s">
        <v>1094</v>
      </c>
      <c r="F1151" s="1" t="s">
        <v>176</v>
      </c>
      <c r="G1151" s="1" t="s">
        <v>4054</v>
      </c>
      <c r="H1151" s="1" t="s">
        <v>4989</v>
      </c>
      <c r="I1151" s="1">
        <v>181237.26011904</v>
      </c>
      <c r="J1151" s="1" t="s">
        <v>4990</v>
      </c>
      <c r="L1151" s="1" t="str">
        <f>VLOOKUP(Table1[[#This Row],[Customer_id]],Table4[],7,FALSE)</f>
        <v>136851,8688</v>
      </c>
      <c r="M1151" s="1" t="e">
        <f>VLOOKUP(Table1[[#This Row],[Customer_id]],Table2[],4,FALSE)</f>
        <v>#N/A</v>
      </c>
      <c r="N1151" s="1" t="str">
        <f>INDEX(Table3[Transaction type],MATCH(Table1[[#This Row],[Account Number]],Table3[Account Number],0))</f>
        <v>Online Payment</v>
      </c>
      <c r="O1151" s="20">
        <f>INDEX(Table3[Date_of_transaction],MATCH(Table1[[#This Row],[Account Number]],Table3[Account Number],0))</f>
        <v>44679</v>
      </c>
      <c r="P1151" s="19" t="str">
        <f>INDEX(Table3[Transaction Medium],MATCH(Table1[[#This Row],[Account Number]],Table3[Account Number],0))</f>
        <v>Mobile</v>
      </c>
    </row>
    <row r="1152" spans="1:16" x14ac:dyDescent="0.25">
      <c r="A1152" s="1" t="s">
        <v>6207</v>
      </c>
      <c r="B1152" s="2">
        <v>562586427</v>
      </c>
      <c r="C1152" s="2" t="s">
        <v>573</v>
      </c>
      <c r="D1152" s="4">
        <v>26808.75</v>
      </c>
      <c r="E1152" s="1" t="s">
        <v>12</v>
      </c>
      <c r="F1152" s="1" t="s">
        <v>2201</v>
      </c>
      <c r="G1152" s="1" t="s">
        <v>4088</v>
      </c>
      <c r="H1152" s="1" t="s">
        <v>6208</v>
      </c>
      <c r="I1152" s="1">
        <v>53287.706035199997</v>
      </c>
      <c r="J1152" s="1" t="s">
        <v>6209</v>
      </c>
      <c r="L1152" s="1" t="str">
        <f>VLOOKUP(Table1[[#This Row],[Customer_id]],Table4[],7,FALSE)</f>
        <v>41255,7607</v>
      </c>
      <c r="M1152" s="1" t="e">
        <f>VLOOKUP(Table1[[#This Row],[Customer_id]],Table2[],4,FALSE)</f>
        <v>#N/A</v>
      </c>
      <c r="N1152" s="1" t="str">
        <f>INDEX(Table3[Transaction type],MATCH(Table1[[#This Row],[Account Number]],Table3[Account Number],0))</f>
        <v>Money Deposit</v>
      </c>
      <c r="O1152" s="20">
        <f>INDEX(Table3[Date_of_transaction],MATCH(Table1[[#This Row],[Account Number]],Table3[Account Number],0))</f>
        <v>44682</v>
      </c>
      <c r="P1152" s="19" t="str">
        <f>INDEX(Table3[Transaction Medium],MATCH(Table1[[#This Row],[Account Number]],Table3[Account Number],0))</f>
        <v>Bank</v>
      </c>
    </row>
    <row r="1153" spans="1:16" x14ac:dyDescent="0.25">
      <c r="A1153" s="1" t="s">
        <v>4363</v>
      </c>
      <c r="B1153" s="2">
        <v>808794445</v>
      </c>
      <c r="C1153" s="2" t="s">
        <v>119</v>
      </c>
      <c r="D1153" s="4">
        <v>24982.5</v>
      </c>
      <c r="E1153" s="1" t="s">
        <v>1094</v>
      </c>
      <c r="F1153" s="1" t="s">
        <v>4364</v>
      </c>
      <c r="G1153" s="1" t="s">
        <v>4054</v>
      </c>
      <c r="H1153" s="1" t="s">
        <v>4365</v>
      </c>
      <c r="I1153" s="1">
        <v>30442.23045888</v>
      </c>
      <c r="J1153" s="1" t="s">
        <v>4366</v>
      </c>
      <c r="L1153" s="1" t="str">
        <f>VLOOKUP(Table1[[#This Row],[Customer_id]],Table4[],7,FALSE)</f>
        <v>49412,9664</v>
      </c>
      <c r="M1153" s="1" t="e">
        <f>VLOOKUP(Table1[[#This Row],[Customer_id]],Table2[],4,FALSE)</f>
        <v>#N/A</v>
      </c>
      <c r="N1153" s="1" t="str">
        <f>INDEX(Table3[Transaction type],MATCH(Table1[[#This Row],[Account Number]],Table3[Account Number],0))</f>
        <v>Money Transfer</v>
      </c>
      <c r="O1153" s="20">
        <f>INDEX(Table3[Date_of_transaction],MATCH(Table1[[#This Row],[Account Number]],Table3[Account Number],0))</f>
        <v>44541</v>
      </c>
      <c r="P1153" s="19" t="str">
        <f>INDEX(Table3[Transaction Medium],MATCH(Table1[[#This Row],[Account Number]],Table3[Account Number],0))</f>
        <v>Internet Banking</v>
      </c>
    </row>
    <row r="1154" spans="1:16" x14ac:dyDescent="0.25">
      <c r="A1154" s="1" t="s">
        <v>4853</v>
      </c>
      <c r="B1154" s="2">
        <v>939260509</v>
      </c>
      <c r="C1154" s="2" t="s">
        <v>255</v>
      </c>
      <c r="D1154" s="4">
        <v>25347.75</v>
      </c>
      <c r="E1154" s="1" t="s">
        <v>1094</v>
      </c>
      <c r="F1154" s="1" t="s">
        <v>1336</v>
      </c>
      <c r="G1154" s="1" t="s">
        <v>4105</v>
      </c>
      <c r="H1154" s="1" t="s">
        <v>4854</v>
      </c>
      <c r="I1154" s="1">
        <v>690433.71867648</v>
      </c>
      <c r="J1154" s="1" t="s">
        <v>4855</v>
      </c>
      <c r="L1154" s="1" t="str">
        <f>VLOOKUP(Table1[[#This Row],[Customer_id]],Table4[],7,FALSE)</f>
        <v>107265,8691</v>
      </c>
      <c r="M1154" s="1" t="str">
        <f>VLOOKUP(Table1[[#This Row],[Customer_id]],Table2[],4,FALSE)</f>
        <v>N2686250268</v>
      </c>
      <c r="N1154" s="1" t="str">
        <f>INDEX(Table3[Transaction type],MATCH(Table1[[#This Row],[Account Number]],Table3[Account Number],0))</f>
        <v>Loan Payment</v>
      </c>
      <c r="O1154" s="20">
        <f>INDEX(Table3[Date_of_transaction],MATCH(Table1[[#This Row],[Account Number]],Table3[Account Number],0))</f>
        <v>44337</v>
      </c>
      <c r="P1154" s="19" t="str">
        <f>INDEX(Table3[Transaction Medium],MATCH(Table1[[#This Row],[Account Number]],Table3[Account Number],0))</f>
        <v>AFT</v>
      </c>
    </row>
    <row r="1155" spans="1:16" x14ac:dyDescent="0.25">
      <c r="A1155" s="1" t="s">
        <v>2452</v>
      </c>
      <c r="B1155" s="2">
        <v>45533935</v>
      </c>
      <c r="C1155" s="2" t="s">
        <v>212</v>
      </c>
      <c r="D1155" s="4">
        <v>24252</v>
      </c>
      <c r="E1155" s="1" t="s">
        <v>12</v>
      </c>
      <c r="F1155" s="1" t="s">
        <v>955</v>
      </c>
      <c r="G1155" s="1" t="s">
        <v>1964</v>
      </c>
      <c r="H1155" s="1" t="s">
        <v>2453</v>
      </c>
      <c r="I1155" s="1">
        <v>458785.04489999998</v>
      </c>
      <c r="J1155" s="1" t="s">
        <v>2454</v>
      </c>
      <c r="L1155" s="1" t="str">
        <f>VLOOKUP(Table1[[#This Row],[Customer_id]],Table4[],7,FALSE)</f>
        <v>62086,0416</v>
      </c>
      <c r="M1155" s="1" t="e">
        <f>VLOOKUP(Table1[[#This Row],[Customer_id]],Table2[],4,FALSE)</f>
        <v>#N/A</v>
      </c>
      <c r="N1155" s="1" t="str">
        <f>INDEX(Table3[Transaction type],MATCH(Table1[[#This Row],[Account Number]],Table3[Account Number],0))</f>
        <v>Cash Withdrawal</v>
      </c>
      <c r="O1155" s="20">
        <f>INDEX(Table3[Date_of_transaction],MATCH(Table1[[#This Row],[Account Number]],Table3[Account Number],0))</f>
        <v>44353</v>
      </c>
      <c r="P1155" s="19" t="str">
        <f>INDEX(Table3[Transaction Medium],MATCH(Table1[[#This Row],[Account Number]],Table3[Account Number],0))</f>
        <v>ATM</v>
      </c>
    </row>
    <row r="1156" spans="1:16" x14ac:dyDescent="0.25">
      <c r="A1156" s="1" t="s">
        <v>7640</v>
      </c>
      <c r="B1156" s="2">
        <v>616885669</v>
      </c>
      <c r="C1156" s="2" t="s">
        <v>18</v>
      </c>
      <c r="D1156" s="4">
        <v>33018</v>
      </c>
      <c r="E1156" s="1" t="s">
        <v>12</v>
      </c>
      <c r="F1156" s="1" t="s">
        <v>463</v>
      </c>
      <c r="G1156" s="1" t="s">
        <v>3058</v>
      </c>
      <c r="H1156" s="1" t="s">
        <v>7641</v>
      </c>
      <c r="I1156" s="1">
        <v>88823.956421199997</v>
      </c>
      <c r="J1156" s="1" t="s">
        <v>7642</v>
      </c>
      <c r="L1156" s="1" t="str">
        <f>VLOOKUP(Table1[[#This Row],[Customer_id]],Table4[],7,FALSE)</f>
        <v>68488,9128</v>
      </c>
      <c r="M1156" s="1" t="e">
        <f>VLOOKUP(Table1[[#This Row],[Customer_id]],Table2[],4,FALSE)</f>
        <v>#N/A</v>
      </c>
      <c r="N1156" s="1" t="str">
        <f>INDEX(Table3[Transaction type],MATCH(Table1[[#This Row],[Account Number]],Table3[Account Number],0))</f>
        <v>Money Deposit</v>
      </c>
      <c r="O1156" s="20">
        <f>INDEX(Table3[Date_of_transaction],MATCH(Table1[[#This Row],[Account Number]],Table3[Account Number],0))</f>
        <v>44607</v>
      </c>
      <c r="P1156" s="19" t="str">
        <f>INDEX(Table3[Transaction Medium],MATCH(Table1[[#This Row],[Account Number]],Table3[Account Number],0))</f>
        <v>Bank</v>
      </c>
    </row>
    <row r="1157" spans="1:16" x14ac:dyDescent="0.25">
      <c r="A1157" s="1" t="s">
        <v>1682</v>
      </c>
      <c r="B1157" s="2">
        <v>975805483</v>
      </c>
      <c r="C1157" s="2" t="s">
        <v>889</v>
      </c>
      <c r="D1157" s="4">
        <v>30096</v>
      </c>
      <c r="E1157" s="1" t="s">
        <v>1094</v>
      </c>
      <c r="F1157" s="1" t="s">
        <v>463</v>
      </c>
      <c r="G1157" s="1" t="s">
        <v>14</v>
      </c>
      <c r="H1157" s="1" t="s">
        <v>1683</v>
      </c>
      <c r="I1157" s="1">
        <v>60560.524315199997</v>
      </c>
      <c r="J1157" s="1" t="s">
        <v>1684</v>
      </c>
      <c r="L1157" s="1" t="str">
        <f>VLOOKUP(Table1[[#This Row],[Customer_id]],Table4[],7,FALSE)</f>
        <v>290195,5072</v>
      </c>
      <c r="M1157" s="1" t="e">
        <f>VLOOKUP(Table1[[#This Row],[Customer_id]],Table2[],4,FALSE)</f>
        <v>#N/A</v>
      </c>
      <c r="N1157" s="1" t="str">
        <f>INDEX(Table3[Transaction type],MATCH(Table1[[#This Row],[Account Number]],Table3[Account Number],0))</f>
        <v>Online Payment</v>
      </c>
      <c r="O1157" s="20">
        <f>INDEX(Table3[Date_of_transaction],MATCH(Table1[[#This Row],[Account Number]],Table3[Account Number],0))</f>
        <v>44260</v>
      </c>
      <c r="P1157" s="19" t="str">
        <f>INDEX(Table3[Transaction Medium],MATCH(Table1[[#This Row],[Account Number]],Table3[Account Number],0))</f>
        <v>Mobile</v>
      </c>
    </row>
    <row r="1158" spans="1:16" x14ac:dyDescent="0.25">
      <c r="A1158" s="1" t="s">
        <v>2281</v>
      </c>
      <c r="B1158" s="2">
        <v>396766385</v>
      </c>
      <c r="C1158" s="2" t="s">
        <v>129</v>
      </c>
      <c r="D1158" s="4">
        <v>15120.75</v>
      </c>
      <c r="E1158" s="1" t="s">
        <v>1094</v>
      </c>
      <c r="F1158" s="1" t="s">
        <v>172</v>
      </c>
      <c r="G1158" s="1" t="s">
        <v>1964</v>
      </c>
      <c r="H1158" s="1" t="s">
        <v>2282</v>
      </c>
      <c r="I1158" s="1">
        <v>21923.907719999999</v>
      </c>
      <c r="J1158" s="1" t="s">
        <v>2283</v>
      </c>
      <c r="L1158" s="1" t="str">
        <f>VLOOKUP(Table1[[#This Row],[Customer_id]],Table4[],7,FALSE)</f>
        <v>67206,4848</v>
      </c>
      <c r="M1158" s="1" t="e">
        <f>VLOOKUP(Table1[[#This Row],[Customer_id]],Table2[],4,FALSE)</f>
        <v>#N/A</v>
      </c>
      <c r="N1158" s="1" t="str">
        <f>INDEX(Table3[Transaction type],MATCH(Table1[[#This Row],[Account Number]],Table3[Account Number],0))</f>
        <v>Checks</v>
      </c>
      <c r="O1158" s="20">
        <f>INDEX(Table3[Date_of_transaction],MATCH(Table1[[#This Row],[Account Number]],Table3[Account Number],0))</f>
        <v>44210</v>
      </c>
      <c r="P1158" s="19" t="str">
        <f>INDEX(Table3[Transaction Medium],MATCH(Table1[[#This Row],[Account Number]],Table3[Account Number],0))</f>
        <v>Bank</v>
      </c>
    </row>
    <row r="1159" spans="1:16" x14ac:dyDescent="0.25">
      <c r="A1159" s="1" t="s">
        <v>6258</v>
      </c>
      <c r="B1159" s="2">
        <v>217568986</v>
      </c>
      <c r="C1159" s="2" t="s">
        <v>129</v>
      </c>
      <c r="D1159" s="4">
        <v>15120.75</v>
      </c>
      <c r="E1159" s="1" t="s">
        <v>12</v>
      </c>
      <c r="F1159" s="1" t="s">
        <v>269</v>
      </c>
      <c r="G1159" s="1" t="s">
        <v>4095</v>
      </c>
      <c r="H1159" s="1" t="s">
        <v>6259</v>
      </c>
      <c r="I1159" s="1">
        <v>51358.915935359997</v>
      </c>
      <c r="J1159" s="1" t="s">
        <v>6260</v>
      </c>
      <c r="L1159" s="1" t="str">
        <f>VLOOKUP(Table1[[#This Row],[Customer_id]],Table4[],7,FALSE)</f>
        <v>142319,8532</v>
      </c>
      <c r="M1159" s="1" t="e">
        <f>VLOOKUP(Table1[[#This Row],[Customer_id]],Table2[],4,FALSE)</f>
        <v>#N/A</v>
      </c>
      <c r="N1159" s="1" t="str">
        <f>INDEX(Table3[Transaction type],MATCH(Table1[[#This Row],[Account Number]],Table3[Account Number],0))</f>
        <v>Cash Withdrawal</v>
      </c>
      <c r="O1159" s="20">
        <f>INDEX(Table3[Date_of_transaction],MATCH(Table1[[#This Row],[Account Number]],Table3[Account Number],0))</f>
        <v>44349</v>
      </c>
      <c r="P1159" s="19" t="str">
        <f>INDEX(Table3[Transaction Medium],MATCH(Table1[[#This Row],[Account Number]],Table3[Account Number],0))</f>
        <v>POS</v>
      </c>
    </row>
    <row r="1160" spans="1:16" x14ac:dyDescent="0.25">
      <c r="A1160" s="1" t="s">
        <v>2962</v>
      </c>
      <c r="B1160" s="2">
        <v>399350201</v>
      </c>
      <c r="C1160" s="2" t="s">
        <v>568</v>
      </c>
      <c r="D1160" s="4">
        <v>25713</v>
      </c>
      <c r="E1160" s="1" t="s">
        <v>1094</v>
      </c>
      <c r="F1160" s="1" t="s">
        <v>208</v>
      </c>
      <c r="G1160" s="1" t="s">
        <v>2773</v>
      </c>
      <c r="H1160" s="1" t="s">
        <v>2963</v>
      </c>
      <c r="I1160" s="1">
        <v>39745.300953600003</v>
      </c>
      <c r="J1160" s="1" t="s">
        <v>2964</v>
      </c>
      <c r="L1160" s="1" t="str">
        <f>VLOOKUP(Table1[[#This Row],[Customer_id]],Table4[],7,FALSE)</f>
        <v>204271,8895</v>
      </c>
      <c r="M1160" s="1" t="e">
        <f>VLOOKUP(Table1[[#This Row],[Customer_id]],Table2[],4,FALSE)</f>
        <v>#N/A</v>
      </c>
      <c r="N1160" s="1" t="str">
        <f>INDEX(Table3[Transaction type],MATCH(Table1[[#This Row],[Account Number]],Table3[Account Number],0))</f>
        <v>Online Payment</v>
      </c>
      <c r="O1160" s="20">
        <f>INDEX(Table3[Date_of_transaction],MATCH(Table1[[#This Row],[Account Number]],Table3[Account Number],0))</f>
        <v>44318</v>
      </c>
      <c r="P1160" s="19" t="str">
        <f>INDEX(Table3[Transaction Medium],MATCH(Table1[[#This Row],[Account Number]],Table3[Account Number],0))</f>
        <v>Mobile</v>
      </c>
    </row>
    <row r="1161" spans="1:16" x14ac:dyDescent="0.25">
      <c r="A1161" s="1" t="s">
        <v>6863</v>
      </c>
      <c r="B1161" s="2">
        <v>643745187</v>
      </c>
      <c r="C1161" s="2" t="s">
        <v>62</v>
      </c>
      <c r="D1161" s="4">
        <v>22791</v>
      </c>
      <c r="E1161" s="1" t="s">
        <v>12</v>
      </c>
      <c r="F1161" s="1" t="s">
        <v>1000</v>
      </c>
      <c r="G1161" s="1" t="s">
        <v>4148</v>
      </c>
      <c r="H1161" s="1" t="s">
        <v>6864</v>
      </c>
      <c r="I1161" s="1">
        <v>139843.48579432</v>
      </c>
      <c r="J1161" s="1" t="s">
        <v>3066</v>
      </c>
      <c r="L1161" s="1" t="str">
        <f>VLOOKUP(Table1[[#This Row],[Customer_id]],Table4[],7,FALSE)</f>
        <v>96397,4616</v>
      </c>
      <c r="M1161" s="1" t="e">
        <f>VLOOKUP(Table1[[#This Row],[Customer_id]],Table2[],4,FALSE)</f>
        <v>#N/A</v>
      </c>
      <c r="N1161" s="1" t="str">
        <f>INDEX(Table3[Transaction type],MATCH(Table1[[#This Row],[Account Number]],Table3[Account Number],0))</f>
        <v>Online Payment</v>
      </c>
      <c r="O1161" s="20">
        <f>INDEX(Table3[Date_of_transaction],MATCH(Table1[[#This Row],[Account Number]],Table3[Account Number],0))</f>
        <v>44510</v>
      </c>
      <c r="P1161" s="19" t="str">
        <f>INDEX(Table3[Transaction Medium],MATCH(Table1[[#This Row],[Account Number]],Table3[Account Number],0))</f>
        <v>Mobile</v>
      </c>
    </row>
    <row r="1162" spans="1:16" x14ac:dyDescent="0.25">
      <c r="A1162" s="1" t="s">
        <v>3103</v>
      </c>
      <c r="B1162" s="2">
        <v>50505862</v>
      </c>
      <c r="C1162" s="2" t="s">
        <v>365</v>
      </c>
      <c r="D1162" s="4">
        <v>37035.75</v>
      </c>
      <c r="E1162" s="1" t="s">
        <v>1094</v>
      </c>
      <c r="F1162" s="1" t="s">
        <v>483</v>
      </c>
      <c r="G1162" s="1" t="s">
        <v>3058</v>
      </c>
      <c r="H1162" s="1" t="s">
        <v>3104</v>
      </c>
      <c r="I1162" s="1">
        <v>234087.08549688</v>
      </c>
      <c r="J1162" s="1" t="s">
        <v>3105</v>
      </c>
      <c r="L1162" s="1" t="str">
        <f>VLOOKUP(Table1[[#This Row],[Customer_id]],Table4[],7,FALSE)</f>
        <v>244042,6077</v>
      </c>
      <c r="M1162" s="1" t="e">
        <f>VLOOKUP(Table1[[#This Row],[Customer_id]],Table2[],4,FALSE)</f>
        <v>#N/A</v>
      </c>
      <c r="N1162" s="1" t="str">
        <f>INDEX(Table3[Transaction type],MATCH(Table1[[#This Row],[Account Number]],Table3[Account Number],0))</f>
        <v>Online Payment</v>
      </c>
      <c r="O1162" s="20">
        <f>INDEX(Table3[Date_of_transaction],MATCH(Table1[[#This Row],[Account Number]],Table3[Account Number],0))</f>
        <v>44285</v>
      </c>
      <c r="P1162" s="19" t="str">
        <f>INDEX(Table3[Transaction Medium],MATCH(Table1[[#This Row],[Account Number]],Table3[Account Number],0))</f>
        <v>Internet Banking</v>
      </c>
    </row>
    <row r="1163" spans="1:16" x14ac:dyDescent="0.25">
      <c r="A1163" s="1" t="s">
        <v>4711</v>
      </c>
      <c r="B1163" s="2">
        <v>196785497</v>
      </c>
      <c r="C1163" s="2" t="s">
        <v>203</v>
      </c>
      <c r="D1163" s="4">
        <v>27539.25</v>
      </c>
      <c r="E1163" s="1" t="s">
        <v>1094</v>
      </c>
      <c r="F1163" s="1" t="s">
        <v>1695</v>
      </c>
      <c r="G1163" s="1" t="s">
        <v>4066</v>
      </c>
      <c r="H1163" s="1" t="s">
        <v>4712</v>
      </c>
      <c r="I1163" s="1">
        <v>86011.373447999998</v>
      </c>
      <c r="J1163" s="1" t="s">
        <v>4713</v>
      </c>
      <c r="L1163" s="1" t="str">
        <f>VLOOKUP(Table1[[#This Row],[Customer_id]],Table4[],7,FALSE)</f>
        <v>71176,9968</v>
      </c>
      <c r="M1163" s="1" t="e">
        <f>VLOOKUP(Table1[[#This Row],[Customer_id]],Table2[],4,FALSE)</f>
        <v>#N/A</v>
      </c>
      <c r="N1163" s="1" t="str">
        <f>INDEX(Table3[Transaction type],MATCH(Table1[[#This Row],[Account Number]],Table3[Account Number],0))</f>
        <v>Online Payment</v>
      </c>
      <c r="O1163" s="20">
        <f>INDEX(Table3[Date_of_transaction],MATCH(Table1[[#This Row],[Account Number]],Table3[Account Number],0))</f>
        <v>44423</v>
      </c>
      <c r="P1163" s="19" t="str">
        <f>INDEX(Table3[Transaction Medium],MATCH(Table1[[#This Row],[Account Number]],Table3[Account Number],0))</f>
        <v>Card</v>
      </c>
    </row>
    <row r="1164" spans="1:16" x14ac:dyDescent="0.25">
      <c r="A1164" s="1" t="s">
        <v>7668</v>
      </c>
      <c r="B1164" s="2">
        <v>621698501</v>
      </c>
      <c r="C1164" s="2" t="s">
        <v>43</v>
      </c>
      <c r="D1164" s="4">
        <v>36670.5</v>
      </c>
      <c r="E1164" s="1" t="s">
        <v>12</v>
      </c>
      <c r="F1164" s="1" t="s">
        <v>88</v>
      </c>
      <c r="G1164" s="1" t="s">
        <v>3058</v>
      </c>
      <c r="H1164" s="1" t="s">
        <v>7669</v>
      </c>
      <c r="I1164" s="1">
        <v>426904.40494799998</v>
      </c>
      <c r="J1164" s="1" t="s">
        <v>7670</v>
      </c>
      <c r="L1164" s="1" t="str">
        <f>VLOOKUP(Table1[[#This Row],[Customer_id]],Table4[],7,FALSE)</f>
        <v>234074,5185</v>
      </c>
      <c r="M1164" s="1" t="e">
        <f>VLOOKUP(Table1[[#This Row],[Customer_id]],Table2[],4,FALSE)</f>
        <v>#N/A</v>
      </c>
      <c r="N1164" s="1" t="str">
        <f>INDEX(Table3[Transaction type],MATCH(Table1[[#This Row],[Account Number]],Table3[Account Number],0))</f>
        <v>Money Deposit</v>
      </c>
      <c r="O1164" s="20">
        <f>INDEX(Table3[Date_of_transaction],MATCH(Table1[[#This Row],[Account Number]],Table3[Account Number],0))</f>
        <v>44609</v>
      </c>
      <c r="P1164" s="19" t="str">
        <f>INDEX(Table3[Transaction Medium],MATCH(Table1[[#This Row],[Account Number]],Table3[Account Number],0))</f>
        <v>Bank</v>
      </c>
    </row>
    <row r="1165" spans="1:16" x14ac:dyDescent="0.25">
      <c r="A1165" s="1" t="s">
        <v>8505</v>
      </c>
      <c r="B1165" s="2">
        <v>547978289</v>
      </c>
      <c r="C1165" s="2" t="s">
        <v>452</v>
      </c>
      <c r="D1165" s="4">
        <v>26078.25</v>
      </c>
      <c r="E1165" s="1" t="s">
        <v>12</v>
      </c>
      <c r="F1165" s="1" t="s">
        <v>885</v>
      </c>
      <c r="G1165" s="1" t="s">
        <v>2773</v>
      </c>
      <c r="H1165" s="1" t="s">
        <v>8506</v>
      </c>
      <c r="I1165" s="1">
        <v>211947.24781875001</v>
      </c>
      <c r="J1165" s="1" t="s">
        <v>8507</v>
      </c>
      <c r="L1165" s="1" t="str">
        <f>VLOOKUP(Table1[[#This Row],[Customer_id]],Table4[],7,FALSE)</f>
        <v>103072,9728</v>
      </c>
      <c r="M1165" s="1" t="e">
        <f>VLOOKUP(Table1[[#This Row],[Customer_id]],Table2[],4,FALSE)</f>
        <v>#N/A</v>
      </c>
      <c r="N1165" s="1" t="str">
        <f>INDEX(Table3[Transaction type],MATCH(Table1[[#This Row],[Account Number]],Table3[Account Number],0))</f>
        <v>Money Transfer</v>
      </c>
      <c r="O1165" s="20">
        <f>INDEX(Table3[Date_of_transaction],MATCH(Table1[[#This Row],[Account Number]],Table3[Account Number],0))</f>
        <v>44500</v>
      </c>
      <c r="P1165" s="19" t="str">
        <f>INDEX(Table3[Transaction Medium],MATCH(Table1[[#This Row],[Account Number]],Table3[Account Number],0))</f>
        <v>Mobile</v>
      </c>
    </row>
    <row r="1166" spans="1:16" x14ac:dyDescent="0.25">
      <c r="A1166" s="1" t="s">
        <v>7569</v>
      </c>
      <c r="B1166" s="2">
        <v>796584522</v>
      </c>
      <c r="C1166" s="2" t="s">
        <v>862</v>
      </c>
      <c r="D1166" s="4">
        <v>24617.25</v>
      </c>
      <c r="E1166" s="1" t="s">
        <v>12</v>
      </c>
      <c r="F1166" s="1" t="s">
        <v>1277</v>
      </c>
      <c r="G1166" s="1" t="s">
        <v>4220</v>
      </c>
      <c r="H1166" s="1" t="s">
        <v>7570</v>
      </c>
      <c r="I1166" s="1">
        <v>118842.2496</v>
      </c>
      <c r="J1166" s="1" t="s">
        <v>7571</v>
      </c>
      <c r="L1166" s="1" t="str">
        <f>VLOOKUP(Table1[[#This Row],[Customer_id]],Table4[],7,FALSE)</f>
        <v>343910,3913</v>
      </c>
      <c r="M1166" s="1" t="e">
        <f>VLOOKUP(Table1[[#This Row],[Customer_id]],Table2[],4,FALSE)</f>
        <v>#N/A</v>
      </c>
      <c r="N1166" s="1" t="str">
        <f>INDEX(Table3[Transaction type],MATCH(Table1[[#This Row],[Account Number]],Table3[Account Number],0))</f>
        <v>Cash Withdrawal</v>
      </c>
      <c r="O1166" s="20">
        <f>INDEX(Table3[Date_of_transaction],MATCH(Table1[[#This Row],[Account Number]],Table3[Account Number],0))</f>
        <v>44244</v>
      </c>
      <c r="P1166" s="19" t="str">
        <f>INDEX(Table3[Transaction Medium],MATCH(Table1[[#This Row],[Account Number]],Table3[Account Number],0))</f>
        <v>ATM</v>
      </c>
    </row>
    <row r="1167" spans="1:16" x14ac:dyDescent="0.25">
      <c r="A1167" s="1" t="s">
        <v>5403</v>
      </c>
      <c r="B1167" s="2">
        <v>544147368</v>
      </c>
      <c r="C1167" s="2" t="s">
        <v>77</v>
      </c>
      <c r="D1167" s="4">
        <v>23521.5</v>
      </c>
      <c r="E1167" s="1" t="s">
        <v>1094</v>
      </c>
      <c r="F1167" s="1" t="s">
        <v>2278</v>
      </c>
      <c r="G1167" s="1" t="s">
        <v>4119</v>
      </c>
      <c r="H1167" s="1" t="s">
        <v>5404</v>
      </c>
      <c r="I1167" s="1">
        <v>78399.413429759996</v>
      </c>
      <c r="J1167" s="1" t="s">
        <v>5405</v>
      </c>
      <c r="L1167" s="1" t="str">
        <f>VLOOKUP(Table1[[#This Row],[Customer_id]],Table4[],7,FALSE)</f>
        <v>121627,3212</v>
      </c>
      <c r="M1167" s="1" t="e">
        <f>VLOOKUP(Table1[[#This Row],[Customer_id]],Table2[],4,FALSE)</f>
        <v>#N/A</v>
      </c>
      <c r="N1167" s="1" t="str">
        <f>INDEX(Table3[Transaction type],MATCH(Table1[[#This Row],[Account Number]],Table3[Account Number],0))</f>
        <v>Cash Withdrawal</v>
      </c>
      <c r="O1167" s="20">
        <f>INDEX(Table3[Date_of_transaction],MATCH(Table1[[#This Row],[Account Number]],Table3[Account Number],0))</f>
        <v>44273</v>
      </c>
      <c r="P1167" s="19" t="str">
        <f>INDEX(Table3[Transaction Medium],MATCH(Table1[[#This Row],[Account Number]],Table3[Account Number],0))</f>
        <v>ATM</v>
      </c>
    </row>
    <row r="1168" spans="1:16" x14ac:dyDescent="0.25">
      <c r="A1168" s="1" t="s">
        <v>1782</v>
      </c>
      <c r="B1168" s="2">
        <v>388867167</v>
      </c>
      <c r="C1168" s="2" t="s">
        <v>281</v>
      </c>
      <c r="D1168" s="4">
        <v>21695.25</v>
      </c>
      <c r="E1168" s="1" t="s">
        <v>1094</v>
      </c>
      <c r="F1168" s="1" t="s">
        <v>1054</v>
      </c>
      <c r="G1168" s="1" t="s">
        <v>14</v>
      </c>
      <c r="H1168" s="1" t="s">
        <v>1783</v>
      </c>
      <c r="I1168" s="1">
        <v>262839.43888799998</v>
      </c>
      <c r="J1168" s="1" t="s">
        <v>1784</v>
      </c>
      <c r="L1168" s="1" t="str">
        <f>VLOOKUP(Table1[[#This Row],[Customer_id]],Table4[],7,FALSE)</f>
        <v>213129,5712</v>
      </c>
      <c r="M1168" s="1" t="e">
        <f>VLOOKUP(Table1[[#This Row],[Customer_id]],Table2[],4,FALSE)</f>
        <v>#N/A</v>
      </c>
      <c r="N1168" s="1" t="str">
        <f>INDEX(Table3[Transaction type],MATCH(Table1[[#This Row],[Account Number]],Table3[Account Number],0))</f>
        <v>Cash Withdrawal</v>
      </c>
      <c r="O1168" s="20">
        <f>INDEX(Table3[Date_of_transaction],MATCH(Table1[[#This Row],[Account Number]],Table3[Account Number],0))</f>
        <v>44387</v>
      </c>
      <c r="P1168" s="19" t="str">
        <f>INDEX(Table3[Transaction Medium],MATCH(Table1[[#This Row],[Account Number]],Table3[Account Number],0))</f>
        <v>ATM</v>
      </c>
    </row>
    <row r="1169" spans="1:16" x14ac:dyDescent="0.25">
      <c r="A1169" s="1" t="s">
        <v>4844</v>
      </c>
      <c r="B1169" s="2">
        <v>255215146</v>
      </c>
      <c r="C1169" s="2" t="s">
        <v>434</v>
      </c>
      <c r="D1169" s="4">
        <v>28269.75</v>
      </c>
      <c r="E1169" s="1" t="s">
        <v>1094</v>
      </c>
      <c r="F1169" s="1" t="s">
        <v>1927</v>
      </c>
      <c r="G1169" s="1" t="s">
        <v>4084</v>
      </c>
      <c r="H1169" s="1" t="s">
        <v>4845</v>
      </c>
      <c r="I1169" s="1">
        <v>96286.075772640004</v>
      </c>
      <c r="J1169" s="1" t="s">
        <v>4846</v>
      </c>
      <c r="L1169" s="1" t="str">
        <f>VLOOKUP(Table1[[#This Row],[Customer_id]],Table4[],7,FALSE)</f>
        <v>113604,4728</v>
      </c>
      <c r="M1169" s="1" t="e">
        <f>VLOOKUP(Table1[[#This Row],[Customer_id]],Table2[],4,FALSE)</f>
        <v>#N/A</v>
      </c>
      <c r="N1169" s="1" t="str">
        <f>INDEX(Table3[Transaction type],MATCH(Table1[[#This Row],[Account Number]],Table3[Account Number],0))</f>
        <v>Cash Withdrawal</v>
      </c>
      <c r="O1169" s="20">
        <f>INDEX(Table3[Date_of_transaction],MATCH(Table1[[#This Row],[Account Number]],Table3[Account Number],0))</f>
        <v>44364</v>
      </c>
      <c r="P1169" s="19" t="str">
        <f>INDEX(Table3[Transaction Medium],MATCH(Table1[[#This Row],[Account Number]],Table3[Account Number],0))</f>
        <v>ATM</v>
      </c>
    </row>
    <row r="1170" spans="1:16" x14ac:dyDescent="0.25">
      <c r="A1170" s="1" t="s">
        <v>1399</v>
      </c>
      <c r="B1170" s="2">
        <v>449540697</v>
      </c>
      <c r="C1170" s="2" t="s">
        <v>194</v>
      </c>
      <c r="D1170" s="4">
        <v>30826.5</v>
      </c>
      <c r="E1170" s="1" t="s">
        <v>1094</v>
      </c>
      <c r="F1170" s="1" t="s">
        <v>1400</v>
      </c>
      <c r="G1170" s="1" t="s">
        <v>14</v>
      </c>
      <c r="H1170" s="1" t="s">
        <v>1401</v>
      </c>
      <c r="I1170" s="1">
        <v>281734.23104400001</v>
      </c>
      <c r="J1170" s="1" t="s">
        <v>1402</v>
      </c>
      <c r="L1170" s="1" t="str">
        <f>VLOOKUP(Table1[[#This Row],[Customer_id]],Table4[],7,FALSE)</f>
        <v>134150,4306</v>
      </c>
      <c r="M1170" s="1" t="e">
        <f>VLOOKUP(Table1[[#This Row],[Customer_id]],Table2[],4,FALSE)</f>
        <v>#N/A</v>
      </c>
      <c r="N1170" s="1" t="str">
        <f>INDEX(Table3[Transaction type],MATCH(Table1[[#This Row],[Account Number]],Table3[Account Number],0))</f>
        <v>Money Transfer</v>
      </c>
      <c r="O1170" s="20">
        <f>INDEX(Table3[Date_of_transaction],MATCH(Table1[[#This Row],[Account Number]],Table3[Account Number],0))</f>
        <v>44537</v>
      </c>
      <c r="P1170" s="19" t="str">
        <f>INDEX(Table3[Transaction Medium],MATCH(Table1[[#This Row],[Account Number]],Table3[Account Number],0))</f>
        <v>Mobile</v>
      </c>
    </row>
    <row r="1171" spans="1:16" x14ac:dyDescent="0.25">
      <c r="A1171" s="1" t="s">
        <v>3801</v>
      </c>
      <c r="B1171" s="2">
        <v>53789429</v>
      </c>
      <c r="C1171" s="2" t="s">
        <v>62</v>
      </c>
      <c r="D1171" s="4">
        <v>22791</v>
      </c>
      <c r="E1171" s="1" t="s">
        <v>1094</v>
      </c>
      <c r="F1171" s="1" t="s">
        <v>336</v>
      </c>
      <c r="G1171" s="1" t="s">
        <v>3583</v>
      </c>
      <c r="H1171" s="1" t="s">
        <v>3802</v>
      </c>
      <c r="I1171" s="1">
        <v>34011.029882880001</v>
      </c>
      <c r="J1171" s="1" t="s">
        <v>3803</v>
      </c>
      <c r="L1171" s="1" t="str">
        <f>VLOOKUP(Table1[[#This Row],[Customer_id]],Table4[],7,FALSE)</f>
        <v>50475,4635</v>
      </c>
      <c r="M1171" s="1" t="e">
        <f>VLOOKUP(Table1[[#This Row],[Customer_id]],Table2[],4,FALSE)</f>
        <v>#N/A</v>
      </c>
      <c r="N1171" s="1" t="str">
        <f>INDEX(Table3[Transaction type],MATCH(Table1[[#This Row],[Account Number]],Table3[Account Number],0))</f>
        <v>Online Payment</v>
      </c>
      <c r="O1171" s="20">
        <f>INDEX(Table3[Date_of_transaction],MATCH(Table1[[#This Row],[Account Number]],Table3[Account Number],0))</f>
        <v>44261</v>
      </c>
      <c r="P1171" s="19" t="str">
        <f>INDEX(Table3[Transaction Medium],MATCH(Table1[[#This Row],[Account Number]],Table3[Account Number],0))</f>
        <v>Internet Banking</v>
      </c>
    </row>
    <row r="1172" spans="1:16" x14ac:dyDescent="0.25">
      <c r="A1172" s="1" t="s">
        <v>4342</v>
      </c>
      <c r="B1172" s="2">
        <v>508102963</v>
      </c>
      <c r="C1172" s="2" t="s">
        <v>221</v>
      </c>
      <c r="D1172" s="4">
        <v>33748.5</v>
      </c>
      <c r="E1172" s="1" t="s">
        <v>1094</v>
      </c>
      <c r="F1172" s="1" t="s">
        <v>985</v>
      </c>
      <c r="G1172" s="1" t="s">
        <v>4099</v>
      </c>
      <c r="H1172" s="1" t="s">
        <v>4343</v>
      </c>
      <c r="I1172" s="1">
        <v>162398.22242644001</v>
      </c>
      <c r="J1172" s="1" t="s">
        <v>4344</v>
      </c>
      <c r="L1172" s="1" t="str">
        <f>VLOOKUP(Table1[[#This Row],[Customer_id]],Table4[],7,FALSE)</f>
        <v>320186,6624</v>
      </c>
      <c r="M1172" s="1" t="e">
        <f>VLOOKUP(Table1[[#This Row],[Customer_id]],Table2[],4,FALSE)</f>
        <v>#N/A</v>
      </c>
      <c r="N1172" s="1" t="str">
        <f>INDEX(Table3[Transaction type],MATCH(Table1[[#This Row],[Account Number]],Table3[Account Number],0))</f>
        <v>Cash Withdrawal</v>
      </c>
      <c r="O1172" s="20">
        <f>INDEX(Table3[Date_of_transaction],MATCH(Table1[[#This Row],[Account Number]],Table3[Account Number],0))</f>
        <v>44647</v>
      </c>
      <c r="P1172" s="19" t="str">
        <f>INDEX(Table3[Transaction Medium],MATCH(Table1[[#This Row],[Account Number]],Table3[Account Number],0))</f>
        <v>ATM</v>
      </c>
    </row>
    <row r="1173" spans="1:16" x14ac:dyDescent="0.25">
      <c r="A1173" s="1" t="s">
        <v>1158</v>
      </c>
      <c r="B1173" s="2">
        <v>142941602</v>
      </c>
      <c r="C1173" s="2" t="s">
        <v>124</v>
      </c>
      <c r="D1173" s="4">
        <v>14025</v>
      </c>
      <c r="E1173" s="1" t="s">
        <v>1094</v>
      </c>
      <c r="F1173" s="1" t="s">
        <v>399</v>
      </c>
      <c r="G1173" s="1" t="s">
        <v>14</v>
      </c>
      <c r="H1173" s="1" t="s">
        <v>1159</v>
      </c>
      <c r="I1173" s="1">
        <v>118282.5758016</v>
      </c>
      <c r="J1173" s="1" t="s">
        <v>1160</v>
      </c>
      <c r="L1173" s="1" t="str">
        <f>VLOOKUP(Table1[[#This Row],[Customer_id]],Table4[],7,FALSE)</f>
        <v>53693,8894</v>
      </c>
      <c r="M1173" s="1" t="e">
        <f>VLOOKUP(Table1[[#This Row],[Customer_id]],Table2[],4,FALSE)</f>
        <v>#N/A</v>
      </c>
      <c r="N1173" s="1" t="str">
        <f>INDEX(Table3[Transaction type],MATCH(Table1[[#This Row],[Account Number]],Table3[Account Number],0))</f>
        <v>Money Deposit</v>
      </c>
      <c r="O1173" s="20">
        <f>INDEX(Table3[Date_of_transaction],MATCH(Table1[[#This Row],[Account Number]],Table3[Account Number],0))</f>
        <v>44357</v>
      </c>
      <c r="P1173" s="19" t="str">
        <f>INDEX(Table3[Transaction Medium],MATCH(Table1[[#This Row],[Account Number]],Table3[Account Number],0))</f>
        <v>Bank</v>
      </c>
    </row>
    <row r="1174" spans="1:16" x14ac:dyDescent="0.25">
      <c r="A1174" s="1" t="s">
        <v>832</v>
      </c>
      <c r="B1174" s="2">
        <v>560230268</v>
      </c>
      <c r="C1174" s="2" t="s">
        <v>212</v>
      </c>
      <c r="D1174" s="4">
        <v>24252</v>
      </c>
      <c r="E1174" s="1" t="s">
        <v>12</v>
      </c>
      <c r="F1174" s="1" t="s">
        <v>19</v>
      </c>
      <c r="G1174" s="1" t="s">
        <v>14</v>
      </c>
      <c r="H1174" s="1" t="s">
        <v>833</v>
      </c>
      <c r="I1174" s="1">
        <v>112415.63159039999</v>
      </c>
      <c r="J1174" s="1" t="s">
        <v>834</v>
      </c>
      <c r="L1174" s="1" t="str">
        <f>VLOOKUP(Table1[[#This Row],[Customer_id]],Table4[],7,FALSE)</f>
        <v>114845,0163</v>
      </c>
      <c r="M1174" s="1" t="e">
        <f>VLOOKUP(Table1[[#This Row],[Customer_id]],Table2[],4,FALSE)</f>
        <v>#N/A</v>
      </c>
      <c r="N1174" s="1" t="str">
        <f>INDEX(Table3[Transaction type],MATCH(Table1[[#This Row],[Account Number]],Table3[Account Number],0))</f>
        <v>Money Transfer</v>
      </c>
      <c r="O1174" s="20">
        <f>INDEX(Table3[Date_of_transaction],MATCH(Table1[[#This Row],[Account Number]],Table3[Account Number],0))</f>
        <v>44200</v>
      </c>
      <c r="P1174" s="19" t="str">
        <f>INDEX(Table3[Transaction Medium],MATCH(Table1[[#This Row],[Account Number]],Table3[Account Number],0))</f>
        <v>Mobile</v>
      </c>
    </row>
    <row r="1175" spans="1:16" x14ac:dyDescent="0.25">
      <c r="A1175" s="1" t="s">
        <v>5757</v>
      </c>
      <c r="B1175" s="2">
        <v>21608770</v>
      </c>
      <c r="C1175" s="2" t="s">
        <v>167</v>
      </c>
      <c r="D1175" s="4">
        <v>18773.25</v>
      </c>
      <c r="E1175" s="1" t="s">
        <v>1094</v>
      </c>
      <c r="F1175" s="1" t="s">
        <v>430</v>
      </c>
      <c r="G1175" s="1" t="s">
        <v>4062</v>
      </c>
      <c r="H1175" s="1" t="s">
        <v>5758</v>
      </c>
      <c r="I1175" s="1">
        <v>98877.495225599996</v>
      </c>
      <c r="J1175" s="1" t="s">
        <v>5759</v>
      </c>
      <c r="L1175" s="1" t="str">
        <f>VLOOKUP(Table1[[#This Row],[Customer_id]],Table4[],7,FALSE)</f>
        <v>329750,7674</v>
      </c>
      <c r="M1175" s="1" t="e">
        <f>VLOOKUP(Table1[[#This Row],[Customer_id]],Table2[],4,FALSE)</f>
        <v>#N/A</v>
      </c>
      <c r="N1175" s="1" t="str">
        <f>INDEX(Table3[Transaction type],MATCH(Table1[[#This Row],[Account Number]],Table3[Account Number],0))</f>
        <v>Checks</v>
      </c>
      <c r="O1175" s="20">
        <f>INDEX(Table3[Date_of_transaction],MATCH(Table1[[#This Row],[Account Number]],Table3[Account Number],0))</f>
        <v>44312</v>
      </c>
      <c r="P1175" s="19" t="str">
        <f>INDEX(Table3[Transaction Medium],MATCH(Table1[[#This Row],[Account Number]],Table3[Account Number],0))</f>
        <v>Informal Services</v>
      </c>
    </row>
    <row r="1176" spans="1:16" x14ac:dyDescent="0.25">
      <c r="A1176" s="1" t="s">
        <v>908</v>
      </c>
      <c r="B1176" s="2">
        <v>192418406</v>
      </c>
      <c r="C1176" s="2" t="s">
        <v>203</v>
      </c>
      <c r="D1176" s="4">
        <v>27539.25</v>
      </c>
      <c r="E1176" s="1" t="s">
        <v>12</v>
      </c>
      <c r="F1176" s="1" t="s">
        <v>909</v>
      </c>
      <c r="G1176" s="1" t="s">
        <v>14</v>
      </c>
      <c r="H1176" s="1" t="s">
        <v>910</v>
      </c>
      <c r="I1176" s="1">
        <v>542655.47536200006</v>
      </c>
      <c r="J1176" s="1" t="s">
        <v>911</v>
      </c>
      <c r="L1176" s="1" t="str">
        <f>VLOOKUP(Table1[[#This Row],[Customer_id]],Table4[],7,FALSE)</f>
        <v>140159,1136</v>
      </c>
      <c r="M1176" s="1" t="e">
        <f>VLOOKUP(Table1[[#This Row],[Customer_id]],Table2[],4,FALSE)</f>
        <v>#N/A</v>
      </c>
      <c r="N1176" s="1" t="str">
        <f>INDEX(Table3[Transaction type],MATCH(Table1[[#This Row],[Account Number]],Table3[Account Number],0))</f>
        <v>Money Transfer</v>
      </c>
      <c r="O1176" s="20">
        <f>INDEX(Table3[Date_of_transaction],MATCH(Table1[[#This Row],[Account Number]],Table3[Account Number],0))</f>
        <v>44248</v>
      </c>
      <c r="P1176" s="19" t="str">
        <f>INDEX(Table3[Transaction Medium],MATCH(Table1[[#This Row],[Account Number]],Table3[Account Number],0))</f>
        <v>ATM</v>
      </c>
    </row>
    <row r="1177" spans="1:16" x14ac:dyDescent="0.25">
      <c r="A1177" s="1" t="s">
        <v>7086</v>
      </c>
      <c r="B1177" s="2">
        <v>779868318</v>
      </c>
      <c r="C1177" s="2" t="s">
        <v>240</v>
      </c>
      <c r="D1177" s="4">
        <v>22060.5</v>
      </c>
      <c r="E1177" s="1" t="s">
        <v>12</v>
      </c>
      <c r="F1177" s="1" t="s">
        <v>636</v>
      </c>
      <c r="G1177" s="1" t="s">
        <v>4148</v>
      </c>
      <c r="H1177" s="1" t="s">
        <v>7087</v>
      </c>
      <c r="I1177" s="1">
        <v>79828.352604</v>
      </c>
      <c r="J1177" s="1" t="s">
        <v>7088</v>
      </c>
      <c r="L1177" s="1" t="str">
        <f>VLOOKUP(Table1[[#This Row],[Customer_id]],Table4[],7,FALSE)</f>
        <v>188476,4853</v>
      </c>
      <c r="M1177" s="1" t="e">
        <f>VLOOKUP(Table1[[#This Row],[Customer_id]],Table2[],4,FALSE)</f>
        <v>#N/A</v>
      </c>
      <c r="N1177" s="1" t="str">
        <f>INDEX(Table3[Transaction type],MATCH(Table1[[#This Row],[Account Number]],Table3[Account Number],0))</f>
        <v>Cash Withdrawal</v>
      </c>
      <c r="O1177" s="20">
        <f>INDEX(Table3[Date_of_transaction],MATCH(Table1[[#This Row],[Account Number]],Table3[Account Number],0))</f>
        <v>44206</v>
      </c>
      <c r="P1177" s="19" t="str">
        <f>INDEX(Table3[Transaction Medium],MATCH(Table1[[#This Row],[Account Number]],Table3[Account Number],0))</f>
        <v>ATM</v>
      </c>
    </row>
    <row r="1178" spans="1:16" x14ac:dyDescent="0.25">
      <c r="A1178" s="1" t="s">
        <v>4115</v>
      </c>
      <c r="B1178" s="2">
        <v>490805157</v>
      </c>
      <c r="C1178" s="2" t="s">
        <v>452</v>
      </c>
      <c r="D1178" s="4">
        <v>26078.25</v>
      </c>
      <c r="E1178" s="1" t="s">
        <v>1094</v>
      </c>
      <c r="F1178" s="1" t="s">
        <v>610</v>
      </c>
      <c r="G1178" s="1" t="s">
        <v>4112</v>
      </c>
      <c r="H1178" s="1" t="s">
        <v>4116</v>
      </c>
      <c r="I1178" s="1">
        <v>198783.78239159999</v>
      </c>
      <c r="J1178" s="1" t="s">
        <v>4117</v>
      </c>
      <c r="L1178" s="1" t="str">
        <f>VLOOKUP(Table1[[#This Row],[Customer_id]],Table4[],7,FALSE)</f>
        <v>186960,0942</v>
      </c>
      <c r="M1178" s="1" t="e">
        <f>VLOOKUP(Table1[[#This Row],[Customer_id]],Table2[],4,FALSE)</f>
        <v>#N/A</v>
      </c>
      <c r="N1178" s="1" t="str">
        <f>INDEX(Table3[Transaction type],MATCH(Table1[[#This Row],[Account Number]],Table3[Account Number],0))</f>
        <v>Checks</v>
      </c>
      <c r="O1178" s="20">
        <f>INDEX(Table3[Date_of_transaction],MATCH(Table1[[#This Row],[Account Number]],Table3[Account Number],0))</f>
        <v>44310</v>
      </c>
      <c r="P1178" s="19" t="str">
        <f>INDEX(Table3[Transaction Medium],MATCH(Table1[[#This Row],[Account Number]],Table3[Account Number],0))</f>
        <v>Informal Services</v>
      </c>
    </row>
    <row r="1179" spans="1:16" x14ac:dyDescent="0.25">
      <c r="A1179" s="1" t="s">
        <v>3621</v>
      </c>
      <c r="B1179" s="2">
        <v>141025410</v>
      </c>
      <c r="C1179" s="2" t="s">
        <v>28</v>
      </c>
      <c r="D1179" s="4">
        <v>32652.75</v>
      </c>
      <c r="E1179" s="1" t="s">
        <v>1094</v>
      </c>
      <c r="F1179" s="1" t="s">
        <v>147</v>
      </c>
      <c r="G1179" s="1" t="s">
        <v>3583</v>
      </c>
      <c r="H1179" s="1" t="s">
        <v>3622</v>
      </c>
      <c r="I1179" s="1">
        <v>76491.210056800002</v>
      </c>
      <c r="J1179" s="1" t="s">
        <v>3623</v>
      </c>
      <c r="L1179" s="1" t="str">
        <f>VLOOKUP(Table1[[#This Row],[Customer_id]],Table4[],7,FALSE)</f>
        <v>327029,2179</v>
      </c>
      <c r="M1179" s="1" t="e">
        <f>VLOOKUP(Table1[[#This Row],[Customer_id]],Table2[],4,FALSE)</f>
        <v>#N/A</v>
      </c>
      <c r="N1179" s="1" t="str">
        <f>INDEX(Table3[Transaction type],MATCH(Table1[[#This Row],[Account Number]],Table3[Account Number],0))</f>
        <v>Checks</v>
      </c>
      <c r="O1179" s="20">
        <f>INDEX(Table3[Date_of_transaction],MATCH(Table1[[#This Row],[Account Number]],Table3[Account Number],0))</f>
        <v>44593</v>
      </c>
      <c r="P1179" s="19" t="str">
        <f>INDEX(Table3[Transaction Medium],MATCH(Table1[[#This Row],[Account Number]],Table3[Account Number],0))</f>
        <v>Informal Services</v>
      </c>
    </row>
    <row r="1180" spans="1:16" x14ac:dyDescent="0.25">
      <c r="A1180" s="1" t="s">
        <v>1012</v>
      </c>
      <c r="B1180" s="2">
        <v>475323517</v>
      </c>
      <c r="C1180" s="2" t="s">
        <v>180</v>
      </c>
      <c r="D1180" s="4">
        <v>35940</v>
      </c>
      <c r="E1180" s="1" t="s">
        <v>12</v>
      </c>
      <c r="F1180" s="1" t="s">
        <v>699</v>
      </c>
      <c r="G1180" s="1" t="s">
        <v>14</v>
      </c>
      <c r="H1180" s="1" t="s">
        <v>1013</v>
      </c>
      <c r="I1180" s="1">
        <v>31449.434849280002</v>
      </c>
      <c r="J1180" s="1" t="s">
        <v>1014</v>
      </c>
      <c r="L1180" s="1" t="str">
        <f>VLOOKUP(Table1[[#This Row],[Customer_id]],Table4[],7,FALSE)</f>
        <v>256280,3523</v>
      </c>
      <c r="M1180" s="1" t="e">
        <f>VLOOKUP(Table1[[#This Row],[Customer_id]],Table2[],4,FALSE)</f>
        <v>#N/A</v>
      </c>
      <c r="N1180" s="1" t="str">
        <f>INDEX(Table3[Transaction type],MATCH(Table1[[#This Row],[Account Number]],Table3[Account Number],0))</f>
        <v>Checks</v>
      </c>
      <c r="O1180" s="20">
        <f>INDEX(Table3[Date_of_transaction],MATCH(Table1[[#This Row],[Account Number]],Table3[Account Number],0))</f>
        <v>44666</v>
      </c>
      <c r="P1180" s="19" t="str">
        <f>INDEX(Table3[Transaction Medium],MATCH(Table1[[#This Row],[Account Number]],Table3[Account Number],0))</f>
        <v>Informal Services</v>
      </c>
    </row>
    <row r="1181" spans="1:16" x14ac:dyDescent="0.25">
      <c r="A1181" s="1" t="s">
        <v>9060</v>
      </c>
      <c r="B1181" s="2">
        <v>306590052</v>
      </c>
      <c r="C1181" s="2" t="s">
        <v>889</v>
      </c>
      <c r="D1181" s="8">
        <v>38725.75</v>
      </c>
      <c r="E1181" s="1" t="str">
        <f ca="1">CHOOSE(RANDBETWEEN(1, 2), "Male","Female")</f>
        <v>Female</v>
      </c>
      <c r="F1181" s="1" t="str">
        <f ca="1">CHOOSE(RANDBETWEEN(1, 5), "Farmer","Tailor","Student","Professor","Welder")</f>
        <v>Professor</v>
      </c>
      <c r="G1181" s="1" t="str">
        <f ca="1">CHOOSE(RANDBETWEEN(1, 22), "Kano","Kwara","Imo","Lagos","Adamawa","Delta","Sokoto","Oyo","Osun","Abia","Cross River","Kaduna","Plateau","River","Abuja","Kogi","Edo","Anambra","Bayelsa","Benue","Ogun","Enugu")</f>
        <v>Benue</v>
      </c>
      <c r="H1181" s="9" t="s">
        <v>9061</v>
      </c>
      <c r="I1181" s="9">
        <v>929787.42426895304</v>
      </c>
      <c r="J1181" t="s">
        <v>9062</v>
      </c>
      <c r="L1181" s="1" t="str">
        <f>VLOOKUP(Table1[[#This Row],[Customer_id]],Table4[],7,FALSE)</f>
        <v>30131,1498</v>
      </c>
      <c r="M1181" s="1" t="e">
        <f>VLOOKUP(Table1[[#This Row],[Customer_id]],Table2[],4,FALSE)</f>
        <v>#N/A</v>
      </c>
      <c r="N1181" s="1" t="str">
        <f>INDEX(Table3[Transaction type],MATCH(Table1[[#This Row],[Account Number]],Table3[Account Number],0))</f>
        <v>Money Transfer</v>
      </c>
      <c r="O1181" s="20">
        <f>INDEX(Table3[Date_of_transaction],MATCH(Table1[[#This Row],[Account Number]],Table3[Account Number],0))</f>
        <v>44409</v>
      </c>
      <c r="P1181" s="19" t="str">
        <f>INDEX(Table3[Transaction Medium],MATCH(Table1[[#This Row],[Account Number]],Table3[Account Number],0))</f>
        <v>ATM</v>
      </c>
    </row>
    <row r="1182" spans="1:16" x14ac:dyDescent="0.25">
      <c r="A1182" s="1" t="s">
        <v>3698</v>
      </c>
      <c r="B1182" s="2">
        <v>533428499</v>
      </c>
      <c r="C1182" s="2" t="s">
        <v>568</v>
      </c>
      <c r="D1182" s="4">
        <v>25713</v>
      </c>
      <c r="E1182" s="1" t="s">
        <v>1094</v>
      </c>
      <c r="F1182" s="1" t="s">
        <v>499</v>
      </c>
      <c r="G1182" s="1" t="s">
        <v>3583</v>
      </c>
      <c r="H1182" s="1" t="s">
        <v>3699</v>
      </c>
      <c r="I1182" s="1">
        <v>585679.36705823999</v>
      </c>
      <c r="J1182" s="1" t="s">
        <v>3700</v>
      </c>
      <c r="L1182" s="1" t="str">
        <f>VLOOKUP(Table1[[#This Row],[Customer_id]],Table4[],7,FALSE)</f>
        <v>165751,6758</v>
      </c>
      <c r="M1182" s="1" t="e">
        <f>VLOOKUP(Table1[[#This Row],[Customer_id]],Table2[],4,FALSE)</f>
        <v>#N/A</v>
      </c>
      <c r="N1182" s="1" t="str">
        <f>INDEX(Table3[Transaction type],MATCH(Table1[[#This Row],[Account Number]],Table3[Account Number],0))</f>
        <v>Money Deposit</v>
      </c>
      <c r="O1182" s="20">
        <f>INDEX(Table3[Date_of_transaction],MATCH(Table1[[#This Row],[Account Number]],Table3[Account Number],0))</f>
        <v>44310</v>
      </c>
      <c r="P1182" s="19" t="str">
        <f>INDEX(Table3[Transaction Medium],MATCH(Table1[[#This Row],[Account Number]],Table3[Account Number],0))</f>
        <v>Bank</v>
      </c>
    </row>
    <row r="1183" spans="1:16" x14ac:dyDescent="0.25">
      <c r="A1183" s="1" t="s">
        <v>2256</v>
      </c>
      <c r="B1183" s="2">
        <v>108929038</v>
      </c>
      <c r="C1183" s="2" t="s">
        <v>245</v>
      </c>
      <c r="D1183" s="4">
        <v>19503.75</v>
      </c>
      <c r="E1183" s="1" t="s">
        <v>1094</v>
      </c>
      <c r="F1183" s="1" t="s">
        <v>102</v>
      </c>
      <c r="G1183" s="1" t="s">
        <v>1964</v>
      </c>
      <c r="H1183" s="1" t="s">
        <v>2257</v>
      </c>
      <c r="I1183" s="1">
        <v>472970.533428</v>
      </c>
      <c r="J1183" s="1" t="s">
        <v>2258</v>
      </c>
      <c r="L1183" s="1" t="str">
        <f>VLOOKUP(Table1[[#This Row],[Customer_id]],Table4[],7,FALSE)</f>
        <v>226048,4808</v>
      </c>
      <c r="M1183" s="1" t="e">
        <f>VLOOKUP(Table1[[#This Row],[Customer_id]],Table2[],4,FALSE)</f>
        <v>#N/A</v>
      </c>
      <c r="N1183" s="1" t="str">
        <f>INDEX(Table3[Transaction type],MATCH(Table1[[#This Row],[Account Number]],Table3[Account Number],0))</f>
        <v>Money Deposit</v>
      </c>
      <c r="O1183" s="20">
        <f>INDEX(Table3[Date_of_transaction],MATCH(Table1[[#This Row],[Account Number]],Table3[Account Number],0))</f>
        <v>44508</v>
      </c>
      <c r="P1183" s="19" t="str">
        <f>INDEX(Table3[Transaction Medium],MATCH(Table1[[#This Row],[Account Number]],Table3[Account Number],0))</f>
        <v>ATM</v>
      </c>
    </row>
    <row r="1184" spans="1:16" x14ac:dyDescent="0.25">
      <c r="A1184" s="1" t="s">
        <v>3956</v>
      </c>
      <c r="B1184" s="2">
        <v>588250372</v>
      </c>
      <c r="C1184" s="2" t="s">
        <v>57</v>
      </c>
      <c r="D1184" s="4">
        <v>34113.75</v>
      </c>
      <c r="E1184" s="1" t="s">
        <v>1094</v>
      </c>
      <c r="F1184" s="1" t="s">
        <v>34</v>
      </c>
      <c r="G1184" s="1" t="s">
        <v>3820</v>
      </c>
      <c r="H1184" s="1" t="s">
        <v>3957</v>
      </c>
      <c r="I1184" s="1">
        <v>48435.205104000001</v>
      </c>
      <c r="J1184" s="1" t="s">
        <v>3958</v>
      </c>
      <c r="L1184" s="1" t="str">
        <f>VLOOKUP(Table1[[#This Row],[Customer_id]],Table4[],7,FALSE)</f>
        <v>350850,2624</v>
      </c>
      <c r="M1184" s="1" t="e">
        <f>VLOOKUP(Table1[[#This Row],[Customer_id]],Table2[],4,FALSE)</f>
        <v>#N/A</v>
      </c>
      <c r="N1184" s="1" t="str">
        <f>INDEX(Table3[Transaction type],MATCH(Table1[[#This Row],[Account Number]],Table3[Account Number],0))</f>
        <v>Cash Withdrawal</v>
      </c>
      <c r="O1184" s="20">
        <f>INDEX(Table3[Date_of_transaction],MATCH(Table1[[#This Row],[Account Number]],Table3[Account Number],0))</f>
        <v>44206</v>
      </c>
      <c r="P1184" s="19" t="str">
        <f>INDEX(Table3[Transaction Medium],MATCH(Table1[[#This Row],[Account Number]],Table3[Account Number],0))</f>
        <v>ATM</v>
      </c>
    </row>
    <row r="1185" spans="1:16" x14ac:dyDescent="0.25">
      <c r="A1185" s="1" t="s">
        <v>8770</v>
      </c>
      <c r="B1185" s="2">
        <v>934424206</v>
      </c>
      <c r="C1185" s="2" t="s">
        <v>162</v>
      </c>
      <c r="D1185" s="4">
        <v>15851.25</v>
      </c>
      <c r="E1185" s="1" t="s">
        <v>12</v>
      </c>
      <c r="F1185" s="1" t="s">
        <v>1277</v>
      </c>
      <c r="G1185" s="1" t="s">
        <v>3820</v>
      </c>
      <c r="H1185" s="1" t="s">
        <v>8771</v>
      </c>
      <c r="I1185" s="1">
        <v>17078.511760199999</v>
      </c>
      <c r="J1185" s="1" t="s">
        <v>8772</v>
      </c>
      <c r="L1185" s="1" t="str">
        <f>VLOOKUP(Table1[[#This Row],[Customer_id]],Table4[],7,FALSE)</f>
        <v>222608,8773</v>
      </c>
      <c r="M1185" s="1" t="e">
        <f>VLOOKUP(Table1[[#This Row],[Customer_id]],Table2[],4,FALSE)</f>
        <v>#N/A</v>
      </c>
      <c r="N1185" s="1" t="str">
        <f>INDEX(Table3[Transaction type],MATCH(Table1[[#This Row],[Account Number]],Table3[Account Number],0))</f>
        <v>Money Deposit</v>
      </c>
      <c r="O1185" s="20">
        <f>INDEX(Table3[Date_of_transaction],MATCH(Table1[[#This Row],[Account Number]],Table3[Account Number],0))</f>
        <v>44304</v>
      </c>
      <c r="P1185" s="19" t="str">
        <f>INDEX(Table3[Transaction Medium],MATCH(Table1[[#This Row],[Account Number]],Table3[Account Number],0))</f>
        <v>Bank</v>
      </c>
    </row>
    <row r="1186" spans="1:16" x14ac:dyDescent="0.25">
      <c r="A1186" s="1" t="s">
        <v>4782</v>
      </c>
      <c r="B1186" s="2">
        <v>939664703</v>
      </c>
      <c r="C1186" s="2" t="s">
        <v>434</v>
      </c>
      <c r="D1186" s="4">
        <v>28269.75</v>
      </c>
      <c r="E1186" s="1" t="s">
        <v>1094</v>
      </c>
      <c r="F1186" s="1" t="s">
        <v>422</v>
      </c>
      <c r="G1186" s="1" t="s">
        <v>4099</v>
      </c>
      <c r="H1186" s="1" t="s">
        <v>4783</v>
      </c>
      <c r="I1186" s="1">
        <v>500401.31748992001</v>
      </c>
      <c r="J1186" s="1" t="s">
        <v>4784</v>
      </c>
      <c r="L1186" s="1" t="str">
        <f>VLOOKUP(Table1[[#This Row],[Customer_id]],Table4[],7,FALSE)</f>
        <v>44569,3908</v>
      </c>
      <c r="M1186" s="1" t="e">
        <f>VLOOKUP(Table1[[#This Row],[Customer_id]],Table2[],4,FALSE)</f>
        <v>#N/A</v>
      </c>
      <c r="N1186" s="1" t="str">
        <f>INDEX(Table3[Transaction type],MATCH(Table1[[#This Row],[Account Number]],Table3[Account Number],0))</f>
        <v>Checks</v>
      </c>
      <c r="O1186" s="20">
        <f>INDEX(Table3[Date_of_transaction],MATCH(Table1[[#This Row],[Account Number]],Table3[Account Number],0))</f>
        <v>44528</v>
      </c>
      <c r="P1186" s="19" t="str">
        <f>INDEX(Table3[Transaction Medium],MATCH(Table1[[#This Row],[Account Number]],Table3[Account Number],0))</f>
        <v>Bank</v>
      </c>
    </row>
    <row r="1187" spans="1:16" x14ac:dyDescent="0.25">
      <c r="A1187" s="1" t="s">
        <v>7786</v>
      </c>
      <c r="B1187" s="2">
        <v>357002076</v>
      </c>
      <c r="C1187" s="2" t="s">
        <v>661</v>
      </c>
      <c r="D1187" s="4">
        <v>16216.5</v>
      </c>
      <c r="E1187" s="1" t="s">
        <v>12</v>
      </c>
      <c r="F1187" s="1" t="s">
        <v>2112</v>
      </c>
      <c r="G1187" s="1" t="s">
        <v>3058</v>
      </c>
      <c r="H1187" s="1" t="s">
        <v>7787</v>
      </c>
      <c r="I1187" s="1">
        <v>44730.075802140003</v>
      </c>
      <c r="J1187" s="1" t="s">
        <v>7788</v>
      </c>
      <c r="L1187" s="1" t="str">
        <f>VLOOKUP(Table1[[#This Row],[Customer_id]],Table4[],7,FALSE)</f>
        <v>127957,2321</v>
      </c>
      <c r="M1187" s="1" t="e">
        <f>VLOOKUP(Table1[[#This Row],[Customer_id]],Table2[],4,FALSE)</f>
        <v>#N/A</v>
      </c>
      <c r="N1187" s="1" t="str">
        <f>INDEX(Table3[Transaction type],MATCH(Table1[[#This Row],[Account Number]],Table3[Account Number],0))</f>
        <v>Money Transfer</v>
      </c>
      <c r="O1187" s="20">
        <f>INDEX(Table3[Date_of_transaction],MATCH(Table1[[#This Row],[Account Number]],Table3[Account Number],0))</f>
        <v>44277</v>
      </c>
      <c r="P1187" s="19" t="str">
        <f>INDEX(Table3[Transaction Medium],MATCH(Table1[[#This Row],[Account Number]],Table3[Account Number],0))</f>
        <v>Mobile</v>
      </c>
    </row>
    <row r="1188" spans="1:16" x14ac:dyDescent="0.25">
      <c r="A1188" s="1" t="s">
        <v>8464</v>
      </c>
      <c r="B1188" s="2">
        <v>221141420</v>
      </c>
      <c r="C1188" s="2" t="s">
        <v>348</v>
      </c>
      <c r="D1188" s="4">
        <v>28635</v>
      </c>
      <c r="E1188" s="1" t="s">
        <v>12</v>
      </c>
      <c r="F1188" s="1" t="s">
        <v>2112</v>
      </c>
      <c r="G1188" s="1" t="s">
        <v>2773</v>
      </c>
      <c r="H1188" s="1" t="s">
        <v>8465</v>
      </c>
      <c r="I1188" s="1">
        <v>19108.691316</v>
      </c>
      <c r="J1188" s="1" t="s">
        <v>8417</v>
      </c>
      <c r="L1188" s="1" t="str">
        <f>VLOOKUP(Table1[[#This Row],[Customer_id]],Table4[],7,FALSE)</f>
        <v>169935,2252</v>
      </c>
      <c r="M1188" s="1" t="e">
        <f>VLOOKUP(Table1[[#This Row],[Customer_id]],Table2[],4,FALSE)</f>
        <v>#N/A</v>
      </c>
      <c r="N1188" s="1" t="str">
        <f>INDEX(Table3[Transaction type],MATCH(Table1[[#This Row],[Account Number]],Table3[Account Number],0))</f>
        <v>Money Deposit</v>
      </c>
      <c r="O1188" s="20">
        <f>INDEX(Table3[Date_of_transaction],MATCH(Table1[[#This Row],[Account Number]],Table3[Account Number],0))</f>
        <v>44423</v>
      </c>
      <c r="P1188" s="19" t="str">
        <f>INDEX(Table3[Transaction Medium],MATCH(Table1[[#This Row],[Account Number]],Table3[Account Number],0))</f>
        <v>ATM</v>
      </c>
    </row>
    <row r="1189" spans="1:16" x14ac:dyDescent="0.25">
      <c r="A1189" s="1" t="s">
        <v>6150</v>
      </c>
      <c r="B1189" s="2">
        <v>596923341</v>
      </c>
      <c r="C1189" s="2" t="s">
        <v>33</v>
      </c>
      <c r="D1189" s="4">
        <v>13659.75</v>
      </c>
      <c r="E1189" s="1" t="s">
        <v>12</v>
      </c>
      <c r="F1189" s="1" t="s">
        <v>264</v>
      </c>
      <c r="G1189" s="1" t="s">
        <v>4074</v>
      </c>
      <c r="H1189" s="1" t="s">
        <v>6151</v>
      </c>
      <c r="I1189" s="1">
        <v>248593.05713536</v>
      </c>
      <c r="J1189" s="1" t="s">
        <v>6152</v>
      </c>
      <c r="L1189" s="1" t="str">
        <f>VLOOKUP(Table1[[#This Row],[Customer_id]],Table4[],7,FALSE)</f>
        <v>94314,48</v>
      </c>
      <c r="M1189" s="1" t="e">
        <f>VLOOKUP(Table1[[#This Row],[Customer_id]],Table2[],4,FALSE)</f>
        <v>#N/A</v>
      </c>
      <c r="N1189" s="1" t="str">
        <f>INDEX(Table3[Transaction type],MATCH(Table1[[#This Row],[Account Number]],Table3[Account Number],0))</f>
        <v>Money Transfer</v>
      </c>
      <c r="O1189" s="20">
        <f>INDEX(Table3[Date_of_transaction],MATCH(Table1[[#This Row],[Account Number]],Table3[Account Number],0))</f>
        <v>44368</v>
      </c>
      <c r="P1189" s="19" t="str">
        <f>INDEX(Table3[Transaction Medium],MATCH(Table1[[#This Row],[Account Number]],Table3[Account Number],0))</f>
        <v>Internet Banking</v>
      </c>
    </row>
    <row r="1190" spans="1:16" x14ac:dyDescent="0.25">
      <c r="A1190" s="1" t="s">
        <v>188</v>
      </c>
      <c r="B1190" s="2">
        <v>827738068</v>
      </c>
      <c r="C1190" s="2" t="s">
        <v>189</v>
      </c>
      <c r="D1190" s="4">
        <v>22425.75</v>
      </c>
      <c r="E1190" s="1" t="s">
        <v>12</v>
      </c>
      <c r="F1190" s="1" t="s">
        <v>190</v>
      </c>
      <c r="G1190" s="1" t="s">
        <v>14</v>
      </c>
      <c r="H1190" s="1" t="s">
        <v>191</v>
      </c>
      <c r="I1190" s="1">
        <v>66558.947363280007</v>
      </c>
      <c r="J1190" s="1" t="s">
        <v>192</v>
      </c>
      <c r="L1190" s="1" t="str">
        <f>VLOOKUP(Table1[[#This Row],[Customer_id]],Table4[],7,FALSE)</f>
        <v>180214,7886</v>
      </c>
      <c r="M1190" s="1" t="e">
        <f>VLOOKUP(Table1[[#This Row],[Customer_id]],Table2[],4,FALSE)</f>
        <v>#N/A</v>
      </c>
      <c r="N1190" s="1" t="str">
        <f>INDEX(Table3[Transaction type],MATCH(Table1[[#This Row],[Account Number]],Table3[Account Number],0))</f>
        <v>Checks</v>
      </c>
      <c r="O1190" s="20">
        <f>INDEX(Table3[Date_of_transaction],MATCH(Table1[[#This Row],[Account Number]],Table3[Account Number],0))</f>
        <v>44508</v>
      </c>
      <c r="P1190" s="19" t="str">
        <f>INDEX(Table3[Transaction Medium],MATCH(Table1[[#This Row],[Account Number]],Table3[Account Number],0))</f>
        <v>Informal Services</v>
      </c>
    </row>
    <row r="1191" spans="1:16" x14ac:dyDescent="0.25">
      <c r="A1191" s="1" t="s">
        <v>6574</v>
      </c>
      <c r="B1191" s="2">
        <v>359412416</v>
      </c>
      <c r="C1191" s="2" t="s">
        <v>273</v>
      </c>
      <c r="D1191" s="4">
        <v>20964.75</v>
      </c>
      <c r="E1191" s="1" t="s">
        <v>12</v>
      </c>
      <c r="F1191" s="1" t="s">
        <v>1047</v>
      </c>
      <c r="G1191" s="1" t="s">
        <v>4066</v>
      </c>
      <c r="H1191" s="1" t="s">
        <v>6575</v>
      </c>
      <c r="I1191" s="1">
        <v>270691.94202750002</v>
      </c>
      <c r="J1191" s="1" t="s">
        <v>6576</v>
      </c>
      <c r="L1191" s="1" t="str">
        <f>VLOOKUP(Table1[[#This Row],[Customer_id]],Table4[],7,FALSE)</f>
        <v>156545,5125</v>
      </c>
      <c r="M1191" s="1" t="e">
        <f>VLOOKUP(Table1[[#This Row],[Customer_id]],Table2[],4,FALSE)</f>
        <v>#N/A</v>
      </c>
      <c r="N1191" s="1" t="str">
        <f>INDEX(Table3[Transaction type],MATCH(Table1[[#This Row],[Account Number]],Table3[Account Number],0))</f>
        <v>Online Payment</v>
      </c>
      <c r="O1191" s="20">
        <f>INDEX(Table3[Date_of_transaction],MATCH(Table1[[#This Row],[Account Number]],Table3[Account Number],0))</f>
        <v>44263</v>
      </c>
      <c r="P1191" s="19" t="str">
        <f>INDEX(Table3[Transaction Medium],MATCH(Table1[[#This Row],[Account Number]],Table3[Account Number],0))</f>
        <v>Mobile</v>
      </c>
    </row>
    <row r="1192" spans="1:16" x14ac:dyDescent="0.25">
      <c r="A1192" s="1" t="s">
        <v>5394</v>
      </c>
      <c r="B1192" s="2">
        <v>793373801</v>
      </c>
      <c r="C1192" s="2" t="s">
        <v>212</v>
      </c>
      <c r="D1192" s="4">
        <v>24252</v>
      </c>
      <c r="E1192" s="1" t="s">
        <v>1094</v>
      </c>
      <c r="F1192" s="1" t="s">
        <v>731</v>
      </c>
      <c r="G1192" s="1" t="s">
        <v>4220</v>
      </c>
      <c r="H1192" s="1" t="s">
        <v>5395</v>
      </c>
      <c r="I1192" s="1">
        <v>430047.00779040001</v>
      </c>
      <c r="J1192" s="1" t="s">
        <v>5396</v>
      </c>
      <c r="L1192" s="1" t="str">
        <f>VLOOKUP(Table1[[#This Row],[Customer_id]],Table4[],7,FALSE)</f>
        <v>514809,5744</v>
      </c>
      <c r="M1192" s="1" t="e">
        <f>VLOOKUP(Table1[[#This Row],[Customer_id]],Table2[],4,FALSE)</f>
        <v>#N/A</v>
      </c>
      <c r="N1192" s="1" t="str">
        <f>INDEX(Table3[Transaction type],MATCH(Table1[[#This Row],[Account Number]],Table3[Account Number],0))</f>
        <v>Cash Withdrawal</v>
      </c>
      <c r="O1192" s="20">
        <f>INDEX(Table3[Date_of_transaction],MATCH(Table1[[#This Row],[Account Number]],Table3[Account Number],0))</f>
        <v>44337</v>
      </c>
      <c r="P1192" s="19" t="str">
        <f>INDEX(Table3[Transaction Medium],MATCH(Table1[[#This Row],[Account Number]],Table3[Account Number],0))</f>
        <v>ATM</v>
      </c>
    </row>
    <row r="1193" spans="1:16" x14ac:dyDescent="0.25">
      <c r="A1193" s="1" t="s">
        <v>6743</v>
      </c>
      <c r="B1193" s="2">
        <v>43919263</v>
      </c>
      <c r="C1193" s="2" t="s">
        <v>452</v>
      </c>
      <c r="D1193" s="4">
        <v>26078.25</v>
      </c>
      <c r="E1193" s="1" t="s">
        <v>12</v>
      </c>
      <c r="F1193" s="1" t="s">
        <v>231</v>
      </c>
      <c r="G1193" s="1" t="s">
        <v>4066</v>
      </c>
      <c r="H1193" s="1" t="s">
        <v>6744</v>
      </c>
      <c r="I1193" s="1">
        <v>172063.46690778001</v>
      </c>
      <c r="J1193" s="1" t="s">
        <v>6745</v>
      </c>
      <c r="L1193" s="1" t="str">
        <f>VLOOKUP(Table1[[#This Row],[Customer_id]],Table4[],7,FALSE)</f>
        <v>282121,4592</v>
      </c>
      <c r="M1193" s="1" t="e">
        <f>VLOOKUP(Table1[[#This Row],[Customer_id]],Table2[],4,FALSE)</f>
        <v>#N/A</v>
      </c>
      <c r="N1193" s="1" t="str">
        <f>INDEX(Table3[Transaction type],MATCH(Table1[[#This Row],[Account Number]],Table3[Account Number],0))</f>
        <v>Cash Withdrawal</v>
      </c>
      <c r="O1193" s="20">
        <f>INDEX(Table3[Date_of_transaction],MATCH(Table1[[#This Row],[Account Number]],Table3[Account Number],0))</f>
        <v>44358</v>
      </c>
      <c r="P1193" s="19" t="str">
        <f>INDEX(Table3[Transaction Medium],MATCH(Table1[[#This Row],[Account Number]],Table3[Account Number],0))</f>
        <v>ATM</v>
      </c>
    </row>
    <row r="1194" spans="1:16" x14ac:dyDescent="0.25">
      <c r="A1194" s="1" t="s">
        <v>2559</v>
      </c>
      <c r="B1194" s="2">
        <v>231279389</v>
      </c>
      <c r="C1194" s="2" t="s">
        <v>154</v>
      </c>
      <c r="D1194" s="4">
        <v>29730.75</v>
      </c>
      <c r="E1194" s="1" t="s">
        <v>12</v>
      </c>
      <c r="F1194" s="1" t="s">
        <v>885</v>
      </c>
      <c r="G1194" s="1" t="s">
        <v>1964</v>
      </c>
      <c r="H1194" s="1" t="s">
        <v>2560</v>
      </c>
      <c r="I1194" s="1">
        <v>64064.862754200003</v>
      </c>
      <c r="J1194" s="1" t="s">
        <v>2561</v>
      </c>
      <c r="L1194" s="1" t="str">
        <f>VLOOKUP(Table1[[#This Row],[Customer_id]],Table4[],7,FALSE)</f>
        <v>153074,8128</v>
      </c>
      <c r="M1194" s="1" t="e">
        <f>VLOOKUP(Table1[[#This Row],[Customer_id]],Table2[],4,FALSE)</f>
        <v>#N/A</v>
      </c>
      <c r="N1194" s="1" t="str">
        <f>INDEX(Table3[Transaction type],MATCH(Table1[[#This Row],[Account Number]],Table3[Account Number],0))</f>
        <v>Online Payment</v>
      </c>
      <c r="O1194" s="20">
        <f>INDEX(Table3[Date_of_transaction],MATCH(Table1[[#This Row],[Account Number]],Table3[Account Number],0))</f>
        <v>44637</v>
      </c>
      <c r="P1194" s="19" t="str">
        <f>INDEX(Table3[Transaction Medium],MATCH(Table1[[#This Row],[Account Number]],Table3[Account Number],0))</f>
        <v>Mobile</v>
      </c>
    </row>
    <row r="1195" spans="1:16" x14ac:dyDescent="0.25">
      <c r="A1195" s="1" t="s">
        <v>1303</v>
      </c>
      <c r="B1195" s="2">
        <v>872032299</v>
      </c>
      <c r="C1195" s="2" t="s">
        <v>194</v>
      </c>
      <c r="D1195" s="4">
        <v>30826.5</v>
      </c>
      <c r="E1195" s="1" t="s">
        <v>1094</v>
      </c>
      <c r="F1195" s="1" t="s">
        <v>1304</v>
      </c>
      <c r="G1195" s="1" t="s">
        <v>14</v>
      </c>
      <c r="H1195" s="1" t="s">
        <v>1305</v>
      </c>
      <c r="I1195" s="1">
        <v>132591.20670000001</v>
      </c>
      <c r="J1195" s="1" t="s">
        <v>1306</v>
      </c>
      <c r="L1195" s="1" t="str">
        <f>VLOOKUP(Table1[[#This Row],[Customer_id]],Table4[],7,FALSE)</f>
        <v>102807,1344</v>
      </c>
      <c r="M1195" s="1" t="e">
        <f>VLOOKUP(Table1[[#This Row],[Customer_id]],Table2[],4,FALSE)</f>
        <v>#N/A</v>
      </c>
      <c r="N1195" s="1" t="str">
        <f>INDEX(Table3[Transaction type],MATCH(Table1[[#This Row],[Account Number]],Table3[Account Number],0))</f>
        <v>Checks</v>
      </c>
      <c r="O1195" s="20">
        <f>INDEX(Table3[Date_of_transaction],MATCH(Table1[[#This Row],[Account Number]],Table3[Account Number],0))</f>
        <v>44276</v>
      </c>
      <c r="P1195" s="19" t="str">
        <f>INDEX(Table3[Transaction Medium],MATCH(Table1[[#This Row],[Account Number]],Table3[Account Number],0))</f>
        <v>Informal Services</v>
      </c>
    </row>
    <row r="1196" spans="1:16" x14ac:dyDescent="0.25">
      <c r="A1196" s="1" t="s">
        <v>6201</v>
      </c>
      <c r="B1196" s="2">
        <v>555522499</v>
      </c>
      <c r="C1196" s="2" t="s">
        <v>434</v>
      </c>
      <c r="D1196" s="4">
        <v>28269.75</v>
      </c>
      <c r="E1196" s="1" t="s">
        <v>12</v>
      </c>
      <c r="F1196" s="1" t="s">
        <v>381</v>
      </c>
      <c r="G1196" s="1" t="s">
        <v>4074</v>
      </c>
      <c r="H1196" s="1" t="s">
        <v>6202</v>
      </c>
      <c r="I1196" s="1">
        <v>177661.91953124999</v>
      </c>
      <c r="J1196" s="1" t="s">
        <v>6203</v>
      </c>
      <c r="L1196" s="1" t="str">
        <f>VLOOKUP(Table1[[#This Row],[Customer_id]],Table4[],7,FALSE)</f>
        <v>140323,205</v>
      </c>
      <c r="M1196" s="1" t="e">
        <f>VLOOKUP(Table1[[#This Row],[Customer_id]],Table2[],4,FALSE)</f>
        <v>#N/A</v>
      </c>
      <c r="N1196" s="1" t="str">
        <f>INDEX(Table3[Transaction type],MATCH(Table1[[#This Row],[Account Number]],Table3[Account Number],0))</f>
        <v>Money Transfer</v>
      </c>
      <c r="O1196" s="20">
        <f>INDEX(Table3[Date_of_transaction],MATCH(Table1[[#This Row],[Account Number]],Table3[Account Number],0))</f>
        <v>44513</v>
      </c>
      <c r="P1196" s="19" t="str">
        <f>INDEX(Table3[Transaction Medium],MATCH(Table1[[#This Row],[Account Number]],Table3[Account Number],0))</f>
        <v>Mobile</v>
      </c>
    </row>
    <row r="1197" spans="1:16" x14ac:dyDescent="0.25">
      <c r="A1197" s="1" t="s">
        <v>3076</v>
      </c>
      <c r="B1197" s="2">
        <v>680950958</v>
      </c>
      <c r="C1197" s="2" t="s">
        <v>77</v>
      </c>
      <c r="D1197" s="4">
        <v>23521.5</v>
      </c>
      <c r="E1197" s="1" t="s">
        <v>1094</v>
      </c>
      <c r="F1197" s="1" t="s">
        <v>97</v>
      </c>
      <c r="G1197" s="1" t="s">
        <v>3058</v>
      </c>
      <c r="H1197" s="1" t="s">
        <v>3077</v>
      </c>
      <c r="I1197" s="1">
        <v>60222.038240000002</v>
      </c>
      <c r="J1197" s="1" t="s">
        <v>3078</v>
      </c>
      <c r="L1197" s="1" t="str">
        <f>VLOOKUP(Table1[[#This Row],[Customer_id]],Table4[],7,FALSE)</f>
        <v>41697,1968</v>
      </c>
      <c r="M1197" s="1" t="e">
        <f>VLOOKUP(Table1[[#This Row],[Customer_id]],Table2[],4,FALSE)</f>
        <v>#N/A</v>
      </c>
      <c r="N1197" s="1" t="str">
        <f>INDEX(Table3[Transaction type],MATCH(Table1[[#This Row],[Account Number]],Table3[Account Number],0))</f>
        <v>Money Transfer</v>
      </c>
      <c r="O1197" s="20">
        <f>INDEX(Table3[Date_of_transaction],MATCH(Table1[[#This Row],[Account Number]],Table3[Account Number],0))</f>
        <v>44304</v>
      </c>
      <c r="P1197" s="19" t="str">
        <f>INDEX(Table3[Transaction Medium],MATCH(Table1[[#This Row],[Account Number]],Table3[Account Number],0))</f>
        <v>Internet Banking</v>
      </c>
    </row>
    <row r="1198" spans="1:16" x14ac:dyDescent="0.25">
      <c r="A1198" s="1" t="s">
        <v>4009</v>
      </c>
      <c r="B1198" s="2">
        <v>666765095</v>
      </c>
      <c r="C1198" s="2" t="s">
        <v>862</v>
      </c>
      <c r="D1198" s="4">
        <v>24617.25</v>
      </c>
      <c r="E1198" s="1" t="s">
        <v>1094</v>
      </c>
      <c r="F1198" s="1" t="s">
        <v>385</v>
      </c>
      <c r="G1198" s="1" t="s">
        <v>3820</v>
      </c>
      <c r="H1198" s="1" t="s">
        <v>4010</v>
      </c>
      <c r="I1198" s="1">
        <v>95773.107338999995</v>
      </c>
      <c r="J1198" s="1" t="s">
        <v>4011</v>
      </c>
      <c r="L1198" s="1" t="str">
        <f>VLOOKUP(Table1[[#This Row],[Customer_id]],Table4[],7,FALSE)</f>
        <v>339802,5736</v>
      </c>
      <c r="M1198" s="1" t="e">
        <f>VLOOKUP(Table1[[#This Row],[Customer_id]],Table2[],4,FALSE)</f>
        <v>#N/A</v>
      </c>
      <c r="N1198" s="1" t="str">
        <f>INDEX(Table3[Transaction type],MATCH(Table1[[#This Row],[Account Number]],Table3[Account Number],0))</f>
        <v>Online Payment</v>
      </c>
      <c r="O1198" s="20">
        <f>INDEX(Table3[Date_of_transaction],MATCH(Table1[[#This Row],[Account Number]],Table3[Account Number],0))</f>
        <v>44533</v>
      </c>
      <c r="P1198" s="19" t="str">
        <f>INDEX(Table3[Transaction Medium],MATCH(Table1[[#This Row],[Account Number]],Table3[Account Number],0))</f>
        <v>Internet Banking</v>
      </c>
    </row>
    <row r="1199" spans="1:16" x14ac:dyDescent="0.25">
      <c r="A1199" s="1" t="s">
        <v>7710</v>
      </c>
      <c r="B1199" s="2">
        <v>355795565</v>
      </c>
      <c r="C1199" s="2" t="s">
        <v>124</v>
      </c>
      <c r="D1199" s="4">
        <v>14025</v>
      </c>
      <c r="E1199" s="1" t="s">
        <v>12</v>
      </c>
      <c r="F1199" s="1" t="s">
        <v>370</v>
      </c>
      <c r="G1199" s="1" t="s">
        <v>3058</v>
      </c>
      <c r="H1199" s="1" t="s">
        <v>7711</v>
      </c>
      <c r="I1199" s="1">
        <v>155562.61219488</v>
      </c>
      <c r="J1199" s="1" t="s">
        <v>7712</v>
      </c>
      <c r="L1199" s="1" t="str">
        <f>VLOOKUP(Table1[[#This Row],[Customer_id]],Table4[],7,FALSE)</f>
        <v>330149,927</v>
      </c>
      <c r="M1199" s="1" t="e">
        <f>VLOOKUP(Table1[[#This Row],[Customer_id]],Table2[],4,FALSE)</f>
        <v>#N/A</v>
      </c>
      <c r="N1199" s="1" t="str">
        <f>INDEX(Table3[Transaction type],MATCH(Table1[[#This Row],[Account Number]],Table3[Account Number],0))</f>
        <v>Money Deposit</v>
      </c>
      <c r="O1199" s="20">
        <f>INDEX(Table3[Date_of_transaction],MATCH(Table1[[#This Row],[Account Number]],Table3[Account Number],0))</f>
        <v>44466</v>
      </c>
      <c r="P1199" s="19" t="str">
        <f>INDEX(Table3[Transaction Medium],MATCH(Table1[[#This Row],[Account Number]],Table3[Account Number],0))</f>
        <v>ATM</v>
      </c>
    </row>
    <row r="1200" spans="1:16" x14ac:dyDescent="0.25">
      <c r="A1200" s="1" t="s">
        <v>7658</v>
      </c>
      <c r="B1200" s="2">
        <v>121677066</v>
      </c>
      <c r="C1200" s="2" t="s">
        <v>322</v>
      </c>
      <c r="D1200" s="4">
        <v>26443.5</v>
      </c>
      <c r="E1200" s="1" t="s">
        <v>12</v>
      </c>
      <c r="F1200" s="1" t="s">
        <v>88</v>
      </c>
      <c r="G1200" s="1" t="s">
        <v>3058</v>
      </c>
      <c r="H1200" s="1" t="s">
        <v>7659</v>
      </c>
      <c r="I1200" s="1">
        <v>297929.042082</v>
      </c>
      <c r="J1200" s="1" t="s">
        <v>7660</v>
      </c>
      <c r="L1200" s="1" t="str">
        <f>VLOOKUP(Table1[[#This Row],[Customer_id]],Table4[],7,FALSE)</f>
        <v>271347,455</v>
      </c>
      <c r="M1200" s="1" t="e">
        <f>VLOOKUP(Table1[[#This Row],[Customer_id]],Table2[],4,FALSE)</f>
        <v>#N/A</v>
      </c>
      <c r="N1200" s="1" t="str">
        <f>INDEX(Table3[Transaction type],MATCH(Table1[[#This Row],[Account Number]],Table3[Account Number],0))</f>
        <v>Online Payment</v>
      </c>
      <c r="O1200" s="20">
        <f>INDEX(Table3[Date_of_transaction],MATCH(Table1[[#This Row],[Account Number]],Table3[Account Number],0))</f>
        <v>44497</v>
      </c>
      <c r="P1200" s="19" t="str">
        <f>INDEX(Table3[Transaction Medium],MATCH(Table1[[#This Row],[Account Number]],Table3[Account Number],0))</f>
        <v>Mobile</v>
      </c>
    </row>
    <row r="1201" spans="1:16" x14ac:dyDescent="0.25">
      <c r="A1201" s="1" t="s">
        <v>7637</v>
      </c>
      <c r="B1201" s="2">
        <v>966574974</v>
      </c>
      <c r="C1201" s="2" t="s">
        <v>87</v>
      </c>
      <c r="D1201" s="4">
        <v>16581.75</v>
      </c>
      <c r="E1201" s="1" t="s">
        <v>12</v>
      </c>
      <c r="F1201" s="1" t="s">
        <v>73</v>
      </c>
      <c r="G1201" s="1" t="s">
        <v>3058</v>
      </c>
      <c r="H1201" s="1" t="s">
        <v>7638</v>
      </c>
      <c r="I1201" s="1">
        <v>151405.86319559999</v>
      </c>
      <c r="J1201" s="1" t="s">
        <v>7639</v>
      </c>
      <c r="L1201" s="1" t="str">
        <f>VLOOKUP(Table1[[#This Row],[Customer_id]],Table4[],7,FALSE)</f>
        <v>137731,776</v>
      </c>
      <c r="M1201" s="1" t="e">
        <f>VLOOKUP(Table1[[#This Row],[Customer_id]],Table2[],4,FALSE)</f>
        <v>#N/A</v>
      </c>
      <c r="N1201" s="1" t="str">
        <f>INDEX(Table3[Transaction type],MATCH(Table1[[#This Row],[Account Number]],Table3[Account Number],0))</f>
        <v>Money Transfer</v>
      </c>
      <c r="O1201" s="20">
        <f>INDEX(Table3[Date_of_transaction],MATCH(Table1[[#This Row],[Account Number]],Table3[Account Number],0))</f>
        <v>44617</v>
      </c>
      <c r="P1201" s="19" t="str">
        <f>INDEX(Table3[Transaction Medium],MATCH(Table1[[#This Row],[Account Number]],Table3[Account Number],0))</f>
        <v>Mobile</v>
      </c>
    </row>
    <row r="1202" spans="1:16" x14ac:dyDescent="0.25">
      <c r="A1202" s="1" t="s">
        <v>8191</v>
      </c>
      <c r="B1202" s="2">
        <v>167132802</v>
      </c>
      <c r="C1202" s="2" t="s">
        <v>212</v>
      </c>
      <c r="D1202" s="4">
        <v>24252</v>
      </c>
      <c r="E1202" s="1" t="s">
        <v>12</v>
      </c>
      <c r="F1202" s="1" t="s">
        <v>135</v>
      </c>
      <c r="G1202" s="1" t="s">
        <v>3331</v>
      </c>
      <c r="H1202" s="1" t="s">
        <v>8192</v>
      </c>
      <c r="I1202" s="1">
        <v>55588.556940800001</v>
      </c>
      <c r="J1202" s="1" t="s">
        <v>8193</v>
      </c>
      <c r="L1202" s="1" t="str">
        <f>VLOOKUP(Table1[[#This Row],[Customer_id]],Table4[],7,FALSE)</f>
        <v>73812,596</v>
      </c>
      <c r="M1202" s="1" t="e">
        <f>VLOOKUP(Table1[[#This Row],[Customer_id]],Table2[],4,FALSE)</f>
        <v>#N/A</v>
      </c>
      <c r="N1202" s="1" t="str">
        <f>INDEX(Table3[Transaction type],MATCH(Table1[[#This Row],[Account Number]],Table3[Account Number],0))</f>
        <v>Cash Withdrawal</v>
      </c>
      <c r="O1202" s="20">
        <f>INDEX(Table3[Date_of_transaction],MATCH(Table1[[#This Row],[Account Number]],Table3[Account Number],0))</f>
        <v>44457</v>
      </c>
      <c r="P1202" s="19" t="str">
        <f>INDEX(Table3[Transaction Medium],MATCH(Table1[[#This Row],[Account Number]],Table3[Account Number],0))</f>
        <v>ATM</v>
      </c>
    </row>
    <row r="1203" spans="1:16" x14ac:dyDescent="0.25">
      <c r="A1203" s="1" t="s">
        <v>4657</v>
      </c>
      <c r="B1203" s="2">
        <v>148160170</v>
      </c>
      <c r="C1203" s="2" t="s">
        <v>203</v>
      </c>
      <c r="D1203" s="4">
        <v>27539.25</v>
      </c>
      <c r="E1203" s="1" t="s">
        <v>1094</v>
      </c>
      <c r="F1203" s="1" t="s">
        <v>58</v>
      </c>
      <c r="G1203" s="1" t="s">
        <v>4058</v>
      </c>
      <c r="H1203" s="1" t="s">
        <v>4658</v>
      </c>
      <c r="I1203" s="1" t="s">
        <v>4658</v>
      </c>
      <c r="J1203" s="1" t="s">
        <v>4659</v>
      </c>
      <c r="L1203" s="1" t="str">
        <f>VLOOKUP(Table1[[#This Row],[Customer_id]],Table4[],7,FALSE)</f>
        <v>117097,785</v>
      </c>
      <c r="M1203" s="1" t="e">
        <f>VLOOKUP(Table1[[#This Row],[Customer_id]],Table2[],4,FALSE)</f>
        <v>#N/A</v>
      </c>
      <c r="N1203" s="1" t="str">
        <f>INDEX(Table3[Transaction type],MATCH(Table1[[#This Row],[Account Number]],Table3[Account Number],0))</f>
        <v>Cash Withdrawal</v>
      </c>
      <c r="O1203" s="20">
        <f>INDEX(Table3[Date_of_transaction],MATCH(Table1[[#This Row],[Account Number]],Table3[Account Number],0))</f>
        <v>44518</v>
      </c>
      <c r="P1203" s="19" t="str">
        <f>INDEX(Table3[Transaction Medium],MATCH(Table1[[#This Row],[Account Number]],Table3[Account Number],0))</f>
        <v>ATM</v>
      </c>
    </row>
    <row r="1204" spans="1:16" x14ac:dyDescent="0.25">
      <c r="A1204" s="1" t="s">
        <v>1954</v>
      </c>
      <c r="B1204" s="2">
        <v>80693210</v>
      </c>
      <c r="C1204" s="2" t="s">
        <v>255</v>
      </c>
      <c r="D1204" s="4">
        <v>25347.75</v>
      </c>
      <c r="E1204" s="1" t="s">
        <v>1094</v>
      </c>
      <c r="F1204" s="1" t="s">
        <v>1047</v>
      </c>
      <c r="G1204" s="1" t="s">
        <v>14</v>
      </c>
      <c r="H1204" s="1" t="s">
        <v>1955</v>
      </c>
      <c r="I1204" s="1">
        <v>92389.321643999996</v>
      </c>
      <c r="J1204" s="1" t="s">
        <v>1956</v>
      </c>
      <c r="L1204" s="1" t="str">
        <f>VLOOKUP(Table1[[#This Row],[Customer_id]],Table4[],7,FALSE)</f>
        <v>235533,8916</v>
      </c>
      <c r="M1204" s="1" t="str">
        <f>VLOOKUP(Table1[[#This Row],[Customer_id]],Table2[],4,FALSE)</f>
        <v>N925870,68</v>
      </c>
      <c r="N1204" s="1" t="str">
        <f>INDEX(Table3[Transaction type],MATCH(Table1[[#This Row],[Account Number]],Table3[Account Number],0))</f>
        <v>Loan Payment</v>
      </c>
      <c r="O1204" s="20">
        <f>INDEX(Table3[Date_of_transaction],MATCH(Table1[[#This Row],[Account Number]],Table3[Account Number],0))</f>
        <v>44527</v>
      </c>
      <c r="P1204" s="19" t="str">
        <f>INDEX(Table3[Transaction Medium],MATCH(Table1[[#This Row],[Account Number]],Table3[Account Number],0))</f>
        <v>ACH</v>
      </c>
    </row>
    <row r="1205" spans="1:16" x14ac:dyDescent="0.25">
      <c r="A1205" s="1" t="s">
        <v>3327</v>
      </c>
      <c r="B1205" s="2">
        <v>81065796</v>
      </c>
      <c r="C1205" s="2" t="s">
        <v>403</v>
      </c>
      <c r="D1205" s="4">
        <v>31922.25</v>
      </c>
      <c r="E1205" s="1" t="s">
        <v>1094</v>
      </c>
      <c r="F1205" s="1" t="s">
        <v>1400</v>
      </c>
      <c r="G1205" s="1" t="s">
        <v>3058</v>
      </c>
      <c r="H1205" s="1" t="s">
        <v>3328</v>
      </c>
      <c r="I1205" s="1">
        <v>72197.553795839995</v>
      </c>
      <c r="J1205" s="1" t="s">
        <v>3329</v>
      </c>
      <c r="L1205" s="1" t="str">
        <f>VLOOKUP(Table1[[#This Row],[Customer_id]],Table4[],7,FALSE)</f>
        <v>169625,6991</v>
      </c>
      <c r="M1205" s="1" t="e">
        <f>VLOOKUP(Table1[[#This Row],[Customer_id]],Table2[],4,FALSE)</f>
        <v>#N/A</v>
      </c>
      <c r="N1205" s="1" t="str">
        <f>INDEX(Table3[Transaction type],MATCH(Table1[[#This Row],[Account Number]],Table3[Account Number],0))</f>
        <v>Cash Withdrawal</v>
      </c>
      <c r="O1205" s="20">
        <f>INDEX(Table3[Date_of_transaction],MATCH(Table1[[#This Row],[Account Number]],Table3[Account Number],0))</f>
        <v>44208</v>
      </c>
      <c r="P1205" s="19" t="str">
        <f>INDEX(Table3[Transaction Medium],MATCH(Table1[[#This Row],[Account Number]],Table3[Account Number],0))</f>
        <v>POS</v>
      </c>
    </row>
    <row r="1206" spans="1:16" x14ac:dyDescent="0.25">
      <c r="A1206" s="1" t="s">
        <v>5032</v>
      </c>
      <c r="B1206" s="2">
        <v>358218500</v>
      </c>
      <c r="C1206" s="2" t="s">
        <v>212</v>
      </c>
      <c r="D1206" s="4">
        <v>24252</v>
      </c>
      <c r="E1206" s="1" t="s">
        <v>1094</v>
      </c>
      <c r="F1206" s="1" t="s">
        <v>1388</v>
      </c>
      <c r="G1206" s="1" t="s">
        <v>4058</v>
      </c>
      <c r="H1206" s="1" t="s">
        <v>5033</v>
      </c>
      <c r="I1206" s="1">
        <v>305859.97657599999</v>
      </c>
      <c r="J1206" s="1" t="s">
        <v>5034</v>
      </c>
      <c r="L1206" s="1" t="str">
        <f>VLOOKUP(Table1[[#This Row],[Customer_id]],Table4[],7,FALSE)</f>
        <v>126564,2091</v>
      </c>
      <c r="M1206" s="1" t="e">
        <f>VLOOKUP(Table1[[#This Row],[Customer_id]],Table2[],4,FALSE)</f>
        <v>#N/A</v>
      </c>
      <c r="N1206" s="1" t="str">
        <f>INDEX(Table3[Transaction type],MATCH(Table1[[#This Row],[Account Number]],Table3[Account Number],0))</f>
        <v>Cash Withdrawal</v>
      </c>
      <c r="O1206" s="20">
        <f>INDEX(Table3[Date_of_transaction],MATCH(Table1[[#This Row],[Account Number]],Table3[Account Number],0))</f>
        <v>44430</v>
      </c>
      <c r="P1206" s="19" t="str">
        <f>INDEX(Table3[Transaction Medium],MATCH(Table1[[#This Row],[Account Number]],Table3[Account Number],0))</f>
        <v>Bank</v>
      </c>
    </row>
    <row r="1207" spans="1:16" x14ac:dyDescent="0.25">
      <c r="A1207" s="1" t="s">
        <v>5073</v>
      </c>
      <c r="B1207" s="2">
        <v>250515727</v>
      </c>
      <c r="C1207" s="2" t="s">
        <v>203</v>
      </c>
      <c r="D1207" s="4">
        <v>27539.25</v>
      </c>
      <c r="E1207" s="1" t="s">
        <v>1094</v>
      </c>
      <c r="F1207" s="1" t="s">
        <v>2176</v>
      </c>
      <c r="G1207" s="1" t="s">
        <v>4220</v>
      </c>
      <c r="H1207" s="1" t="s">
        <v>5074</v>
      </c>
      <c r="I1207" s="1">
        <v>354791.34108599997</v>
      </c>
      <c r="J1207" s="1" t="s">
        <v>5075</v>
      </c>
      <c r="L1207" s="1" t="str">
        <f>VLOOKUP(Table1[[#This Row],[Customer_id]],Table4[],7,FALSE)</f>
        <v>261957,6</v>
      </c>
      <c r="M1207" s="1" t="e">
        <f>VLOOKUP(Table1[[#This Row],[Customer_id]],Table2[],4,FALSE)</f>
        <v>#N/A</v>
      </c>
      <c r="N1207" s="1" t="str">
        <f>INDEX(Table3[Transaction type],MATCH(Table1[[#This Row],[Account Number]],Table3[Account Number],0))</f>
        <v>Money Transfer</v>
      </c>
      <c r="O1207" s="20">
        <f>INDEX(Table3[Date_of_transaction],MATCH(Table1[[#This Row],[Account Number]],Table3[Account Number],0))</f>
        <v>44440</v>
      </c>
      <c r="P1207" s="19" t="str">
        <f>INDEX(Table3[Transaction Medium],MATCH(Table1[[#This Row],[Account Number]],Table3[Account Number],0))</f>
        <v>ATM</v>
      </c>
    </row>
    <row r="1208" spans="1:16" x14ac:dyDescent="0.25">
      <c r="A1208" s="1" t="s">
        <v>6542</v>
      </c>
      <c r="B1208" s="2">
        <v>704149278</v>
      </c>
      <c r="C1208" s="2" t="s">
        <v>203</v>
      </c>
      <c r="D1208" s="4">
        <v>27539.25</v>
      </c>
      <c r="E1208" s="1" t="s">
        <v>12</v>
      </c>
      <c r="F1208" s="1" t="s">
        <v>336</v>
      </c>
      <c r="G1208" s="1" t="s">
        <v>4070</v>
      </c>
      <c r="H1208" s="1" t="s">
        <v>6543</v>
      </c>
      <c r="I1208" s="1">
        <v>107263.20795192001</v>
      </c>
      <c r="J1208" s="1" t="s">
        <v>6544</v>
      </c>
      <c r="L1208" s="1" t="str">
        <f>VLOOKUP(Table1[[#This Row],[Customer_id]],Table4[],7,FALSE)</f>
        <v>215401,05</v>
      </c>
      <c r="M1208" s="1" t="str">
        <f>VLOOKUP(Table1[[#This Row],[Customer_id]],Table2[],4,FALSE)</f>
        <v>N363645436</v>
      </c>
      <c r="N1208" s="1" t="str">
        <f>INDEX(Table3[Transaction type],MATCH(Table1[[#This Row],[Account Number]],Table3[Account Number],0))</f>
        <v>Loan Payment</v>
      </c>
      <c r="O1208" s="20">
        <f>INDEX(Table3[Date_of_transaction],MATCH(Table1[[#This Row],[Account Number]],Table3[Account Number],0))</f>
        <v>44246</v>
      </c>
      <c r="P1208" s="19" t="str">
        <f>INDEX(Table3[Transaction Medium],MATCH(Table1[[#This Row],[Account Number]],Table3[Account Number],0))</f>
        <v>ACH</v>
      </c>
    </row>
    <row r="1209" spans="1:16" x14ac:dyDescent="0.25">
      <c r="A1209" s="1" t="s">
        <v>5902</v>
      </c>
      <c r="B1209" s="2">
        <v>741375983</v>
      </c>
      <c r="C1209" s="2" t="s">
        <v>568</v>
      </c>
      <c r="D1209" s="4">
        <v>25713</v>
      </c>
      <c r="E1209" s="1" t="s">
        <v>12</v>
      </c>
      <c r="F1209" s="1" t="s">
        <v>125</v>
      </c>
      <c r="G1209" s="1" t="s">
        <v>4062</v>
      </c>
      <c r="H1209" s="1" t="s">
        <v>5903</v>
      </c>
      <c r="I1209" s="1">
        <v>438710.35161860002</v>
      </c>
      <c r="J1209" s="1" t="s">
        <v>5904</v>
      </c>
      <c r="L1209" s="1" t="str">
        <f>VLOOKUP(Table1[[#This Row],[Customer_id]],Table4[],7,FALSE)</f>
        <v>302672,565</v>
      </c>
      <c r="M1209" s="1" t="e">
        <f>VLOOKUP(Table1[[#This Row],[Customer_id]],Table2[],4,FALSE)</f>
        <v>#N/A</v>
      </c>
      <c r="N1209" s="1" t="str">
        <f>INDEX(Table3[Transaction type],MATCH(Table1[[#This Row],[Account Number]],Table3[Account Number],0))</f>
        <v>Cash Withdrawal</v>
      </c>
      <c r="O1209" s="20">
        <f>INDEX(Table3[Date_of_transaction],MATCH(Table1[[#This Row],[Account Number]],Table3[Account Number],0))</f>
        <v>44380</v>
      </c>
      <c r="P1209" s="19" t="str">
        <f>INDEX(Table3[Transaction Medium],MATCH(Table1[[#This Row],[Account Number]],Table3[Account Number],0))</f>
        <v>ATM</v>
      </c>
    </row>
    <row r="1210" spans="1:16" x14ac:dyDescent="0.25">
      <c r="A1210" s="1" t="s">
        <v>7035</v>
      </c>
      <c r="B1210" s="2">
        <v>859136057</v>
      </c>
      <c r="C1210" s="2" t="s">
        <v>869</v>
      </c>
      <c r="D1210" s="4">
        <v>17312.25</v>
      </c>
      <c r="E1210" s="1" t="s">
        <v>12</v>
      </c>
      <c r="F1210" s="1" t="s">
        <v>557</v>
      </c>
      <c r="G1210" s="1" t="s">
        <v>4105</v>
      </c>
      <c r="H1210" s="1" t="s">
        <v>7036</v>
      </c>
      <c r="I1210" s="1">
        <v>303904.74410100002</v>
      </c>
      <c r="J1210" s="1" t="s">
        <v>7037</v>
      </c>
      <c r="L1210" s="1" t="str">
        <f>VLOOKUP(Table1[[#This Row],[Customer_id]],Table4[],7,FALSE)</f>
        <v>118429,3632</v>
      </c>
      <c r="M1210" s="1" t="e">
        <f>VLOOKUP(Table1[[#This Row],[Customer_id]],Table2[],4,FALSE)</f>
        <v>#N/A</v>
      </c>
      <c r="N1210" s="1" t="str">
        <f>INDEX(Table3[Transaction type],MATCH(Table1[[#This Row],[Account Number]],Table3[Account Number],0))</f>
        <v>Online Payment</v>
      </c>
      <c r="O1210" s="20">
        <f>INDEX(Table3[Date_of_transaction],MATCH(Table1[[#This Row],[Account Number]],Table3[Account Number],0))</f>
        <v>44295</v>
      </c>
      <c r="P1210" s="19" t="str">
        <f>INDEX(Table3[Transaction Medium],MATCH(Table1[[#This Row],[Account Number]],Table3[Account Number],0))</f>
        <v>Internet Banking</v>
      </c>
    </row>
    <row r="1211" spans="1:16" x14ac:dyDescent="0.25">
      <c r="A1211" s="1" t="s">
        <v>6836</v>
      </c>
      <c r="B1211" s="2">
        <v>638882000</v>
      </c>
      <c r="C1211" s="2" t="s">
        <v>72</v>
      </c>
      <c r="D1211" s="4">
        <v>34844.25</v>
      </c>
      <c r="E1211" s="1" t="s">
        <v>12</v>
      </c>
      <c r="F1211" s="1" t="s">
        <v>1702</v>
      </c>
      <c r="G1211" s="1" t="s">
        <v>4088</v>
      </c>
      <c r="H1211" s="1" t="s">
        <v>6837</v>
      </c>
      <c r="I1211" s="1">
        <v>102197.7888888</v>
      </c>
      <c r="J1211" s="1" t="s">
        <v>6838</v>
      </c>
      <c r="L1211" s="1" t="str">
        <f>VLOOKUP(Table1[[#This Row],[Customer_id]],Table4[],7,FALSE)</f>
        <v>355157,28</v>
      </c>
      <c r="M1211" s="1" t="e">
        <f>VLOOKUP(Table1[[#This Row],[Customer_id]],Table2[],4,FALSE)</f>
        <v>#N/A</v>
      </c>
      <c r="N1211" s="1" t="str">
        <f>INDEX(Table3[Transaction type],MATCH(Table1[[#This Row],[Account Number]],Table3[Account Number],0))</f>
        <v>Online Payment</v>
      </c>
      <c r="O1211" s="20">
        <f>INDEX(Table3[Date_of_transaction],MATCH(Table1[[#This Row],[Account Number]],Table3[Account Number],0))</f>
        <v>44267</v>
      </c>
      <c r="P1211" s="19" t="str">
        <f>INDEX(Table3[Transaction Medium],MATCH(Table1[[#This Row],[Account Number]],Table3[Account Number],0))</f>
        <v>Mobile</v>
      </c>
    </row>
    <row r="1212" spans="1:16" x14ac:dyDescent="0.25">
      <c r="A1212" s="1" t="s">
        <v>5745</v>
      </c>
      <c r="B1212" s="2">
        <v>720788540</v>
      </c>
      <c r="C1212" s="2" t="s">
        <v>154</v>
      </c>
      <c r="D1212" s="4">
        <v>29730.75</v>
      </c>
      <c r="E1212" s="1" t="s">
        <v>1094</v>
      </c>
      <c r="F1212" s="1" t="s">
        <v>784</v>
      </c>
      <c r="G1212" s="1" t="s">
        <v>4058</v>
      </c>
      <c r="H1212" s="1" t="s">
        <v>5746</v>
      </c>
      <c r="I1212" s="1">
        <v>37529.272638000002</v>
      </c>
      <c r="J1212" s="1" t="s">
        <v>5747</v>
      </c>
      <c r="L1212" s="1" t="str">
        <f>VLOOKUP(Table1[[#This Row],[Customer_id]],Table4[],7,FALSE)</f>
        <v>143704,176</v>
      </c>
      <c r="M1212" s="1" t="e">
        <f>VLOOKUP(Table1[[#This Row],[Customer_id]],Table2[],4,FALSE)</f>
        <v>#N/A</v>
      </c>
      <c r="N1212" s="1" t="str">
        <f>INDEX(Table3[Transaction type],MATCH(Table1[[#This Row],[Account Number]],Table3[Account Number],0))</f>
        <v>Money Deposit</v>
      </c>
      <c r="O1212" s="20">
        <f>INDEX(Table3[Date_of_transaction],MATCH(Table1[[#This Row],[Account Number]],Table3[Account Number],0))</f>
        <v>44580</v>
      </c>
      <c r="P1212" s="19" t="str">
        <f>INDEX(Table3[Transaction Medium],MATCH(Table1[[#This Row],[Account Number]],Table3[Account Number],0))</f>
        <v>ATM</v>
      </c>
    </row>
    <row r="1213" spans="1:16" x14ac:dyDescent="0.25">
      <c r="A1213" s="1" t="s">
        <v>505</v>
      </c>
      <c r="B1213" s="2">
        <v>211513274</v>
      </c>
      <c r="C1213" s="2" t="s">
        <v>212</v>
      </c>
      <c r="D1213" s="4">
        <v>24252</v>
      </c>
      <c r="E1213" s="1" t="s">
        <v>12</v>
      </c>
      <c r="F1213" s="1" t="s">
        <v>222</v>
      </c>
      <c r="G1213" s="1" t="s">
        <v>14</v>
      </c>
      <c r="H1213" s="1" t="s">
        <v>506</v>
      </c>
      <c r="I1213" s="1">
        <v>157911.03169919999</v>
      </c>
      <c r="J1213" s="1" t="s">
        <v>507</v>
      </c>
      <c r="L1213" s="1" t="str">
        <f>VLOOKUP(Table1[[#This Row],[Customer_id]],Table4[],7,FALSE)</f>
        <v>319195,3812</v>
      </c>
      <c r="M1213" s="1" t="e">
        <f>VLOOKUP(Table1[[#This Row],[Customer_id]],Table2[],4,FALSE)</f>
        <v>#N/A</v>
      </c>
      <c r="N1213" s="1" t="str">
        <f>INDEX(Table3[Transaction type],MATCH(Table1[[#This Row],[Account Number]],Table3[Account Number],0))</f>
        <v>Money Transfer</v>
      </c>
      <c r="O1213" s="20">
        <f>INDEX(Table3[Date_of_transaction],MATCH(Table1[[#This Row],[Account Number]],Table3[Account Number],0))</f>
        <v>44422</v>
      </c>
      <c r="P1213" s="19" t="str">
        <f>INDEX(Table3[Transaction Medium],MATCH(Table1[[#This Row],[Account Number]],Table3[Account Number],0))</f>
        <v>Bank</v>
      </c>
    </row>
    <row r="1214" spans="1:16" x14ac:dyDescent="0.25">
      <c r="A1214" s="1" t="s">
        <v>505</v>
      </c>
      <c r="B1214" s="2">
        <v>655541829</v>
      </c>
      <c r="C1214" s="2" t="s">
        <v>221</v>
      </c>
      <c r="D1214" s="4">
        <v>33748.5</v>
      </c>
      <c r="E1214" s="1" t="s">
        <v>12</v>
      </c>
      <c r="F1214" s="1" t="s">
        <v>34</v>
      </c>
      <c r="G1214" s="1" t="s">
        <v>4105</v>
      </c>
      <c r="H1214" s="1" t="s">
        <v>6828</v>
      </c>
      <c r="I1214" s="1">
        <v>478033.83823103999</v>
      </c>
      <c r="J1214" s="1" t="s">
        <v>6829</v>
      </c>
      <c r="L1214" s="1" t="str">
        <f>VLOOKUP(Table1[[#This Row],[Customer_id]],Table4[],7,FALSE)</f>
        <v>319195,3812</v>
      </c>
      <c r="M1214" s="1" t="e">
        <f>VLOOKUP(Table1[[#This Row],[Customer_id]],Table2[],4,FALSE)</f>
        <v>#N/A</v>
      </c>
      <c r="N1214" s="1" t="str">
        <f>INDEX(Table3[Transaction type],MATCH(Table1[[#This Row],[Account Number]],Table3[Account Number],0))</f>
        <v>Money Transfer</v>
      </c>
      <c r="O1214" s="20">
        <f>INDEX(Table3[Date_of_transaction],MATCH(Table1[[#This Row],[Account Number]],Table3[Account Number],0))</f>
        <v>44506</v>
      </c>
      <c r="P1214" s="19" t="str">
        <f>INDEX(Table3[Transaction Medium],MATCH(Table1[[#This Row],[Account Number]],Table3[Account Number],0))</f>
        <v>Mobile</v>
      </c>
    </row>
    <row r="1215" spans="1:16" x14ac:dyDescent="0.25">
      <c r="A1215" s="1" t="s">
        <v>505</v>
      </c>
      <c r="B1215" s="2">
        <v>38027314</v>
      </c>
      <c r="C1215" s="2" t="s">
        <v>661</v>
      </c>
      <c r="D1215" s="4">
        <v>16216.5</v>
      </c>
      <c r="E1215" s="1" t="s">
        <v>12</v>
      </c>
      <c r="F1215" s="1" t="s">
        <v>353</v>
      </c>
      <c r="G1215" s="1" t="s">
        <v>3583</v>
      </c>
      <c r="H1215" s="1" t="s">
        <v>7990</v>
      </c>
      <c r="I1215" s="1">
        <v>127340.94241220001</v>
      </c>
      <c r="J1215" s="1" t="s">
        <v>7991</v>
      </c>
      <c r="L1215" s="1" t="str">
        <f>VLOOKUP(Table1[[#This Row],[Customer_id]],Table4[],7,FALSE)</f>
        <v>319195,3812</v>
      </c>
      <c r="M1215" s="1" t="e">
        <f>VLOOKUP(Table1[[#This Row],[Customer_id]],Table2[],4,FALSE)</f>
        <v>#N/A</v>
      </c>
      <c r="N1215" s="1" t="str">
        <f>INDEX(Table3[Transaction type],MATCH(Table1[[#This Row],[Account Number]],Table3[Account Number],0))</f>
        <v>Online Payment</v>
      </c>
      <c r="O1215" s="20">
        <f>INDEX(Table3[Date_of_transaction],MATCH(Table1[[#This Row],[Account Number]],Table3[Account Number],0))</f>
        <v>44457</v>
      </c>
      <c r="P1215" s="19" t="str">
        <f>INDEX(Table3[Transaction Medium],MATCH(Table1[[#This Row],[Account Number]],Table3[Account Number],0))</f>
        <v>Card</v>
      </c>
    </row>
    <row r="1216" spans="1:16" x14ac:dyDescent="0.25">
      <c r="A1216" s="1" t="s">
        <v>8224</v>
      </c>
      <c r="B1216" s="2">
        <v>704257334</v>
      </c>
      <c r="C1216" s="2" t="s">
        <v>869</v>
      </c>
      <c r="D1216" s="4">
        <v>17312.25</v>
      </c>
      <c r="E1216" s="1" t="s">
        <v>12</v>
      </c>
      <c r="F1216" s="1" t="s">
        <v>1083</v>
      </c>
      <c r="G1216" s="1" t="s">
        <v>3331</v>
      </c>
      <c r="H1216" s="1" t="s">
        <v>8225</v>
      </c>
      <c r="I1216" s="1">
        <v>173348.6803488</v>
      </c>
      <c r="J1216" s="1" t="s">
        <v>8226</v>
      </c>
      <c r="L1216" s="1" t="str">
        <f>VLOOKUP(Table1[[#This Row],[Customer_id]],Table4[],7,FALSE)</f>
        <v>157179,5785</v>
      </c>
      <c r="M1216" s="1" t="e">
        <f>VLOOKUP(Table1[[#This Row],[Customer_id]],Table2[],4,FALSE)</f>
        <v>#N/A</v>
      </c>
      <c r="N1216" s="1" t="str">
        <f>INDEX(Table3[Transaction type],MATCH(Table1[[#This Row],[Account Number]],Table3[Account Number],0))</f>
        <v>Money Deposit</v>
      </c>
      <c r="O1216" s="20">
        <f>INDEX(Table3[Date_of_transaction],MATCH(Table1[[#This Row],[Account Number]],Table3[Account Number],0))</f>
        <v>44446</v>
      </c>
      <c r="P1216" s="19" t="str">
        <f>INDEX(Table3[Transaction Medium],MATCH(Table1[[#This Row],[Account Number]],Table3[Account Number],0))</f>
        <v>Bank</v>
      </c>
    </row>
    <row r="1217" spans="1:16" x14ac:dyDescent="0.25">
      <c r="A1217" s="1" t="s">
        <v>7300</v>
      </c>
      <c r="B1217" s="2">
        <v>626603303</v>
      </c>
      <c r="C1217" s="2" t="s">
        <v>298</v>
      </c>
      <c r="D1217" s="4">
        <v>38131.5</v>
      </c>
      <c r="E1217" s="1" t="s">
        <v>12</v>
      </c>
      <c r="F1217" s="1" t="s">
        <v>1277</v>
      </c>
      <c r="G1217" s="1" t="s">
        <v>4058</v>
      </c>
      <c r="H1217" s="1" t="s">
        <v>7301</v>
      </c>
      <c r="I1217" s="1">
        <v>398672.32837120001</v>
      </c>
      <c r="J1217" s="1" t="s">
        <v>3990</v>
      </c>
      <c r="L1217" s="1" t="str">
        <f>VLOOKUP(Table1[[#This Row],[Customer_id]],Table4[],7,FALSE)</f>
        <v>447928,0644</v>
      </c>
      <c r="M1217" s="1" t="e">
        <f>VLOOKUP(Table1[[#This Row],[Customer_id]],Table2[],4,FALSE)</f>
        <v>#N/A</v>
      </c>
      <c r="N1217" s="1" t="str">
        <f>INDEX(Table3[Transaction type],MATCH(Table1[[#This Row],[Account Number]],Table3[Account Number],0))</f>
        <v>Cash Withdrawal</v>
      </c>
      <c r="O1217" s="20">
        <f>INDEX(Table3[Date_of_transaction],MATCH(Table1[[#This Row],[Account Number]],Table3[Account Number],0))</f>
        <v>44542</v>
      </c>
      <c r="P1217" s="19" t="str">
        <f>INDEX(Table3[Transaction Medium],MATCH(Table1[[#This Row],[Account Number]],Table3[Account Number],0))</f>
        <v>Bank</v>
      </c>
    </row>
    <row r="1218" spans="1:16" x14ac:dyDescent="0.25">
      <c r="A1218" s="1" t="s">
        <v>4648</v>
      </c>
      <c r="B1218" s="2">
        <v>224073752</v>
      </c>
      <c r="C1218" s="2" t="s">
        <v>119</v>
      </c>
      <c r="D1218" s="4">
        <v>24982.5</v>
      </c>
      <c r="E1218" s="1" t="s">
        <v>1094</v>
      </c>
      <c r="F1218" s="1" t="s">
        <v>78</v>
      </c>
      <c r="G1218" s="1" t="s">
        <v>4066</v>
      </c>
      <c r="H1218" s="1" t="s">
        <v>4649</v>
      </c>
      <c r="I1218" s="1">
        <v>165788.46950400001</v>
      </c>
      <c r="J1218" s="1" t="s">
        <v>4650</v>
      </c>
      <c r="L1218" s="1" t="str">
        <f>VLOOKUP(Table1[[#This Row],[Customer_id]],Table4[],7,FALSE)</f>
        <v>346125,0147</v>
      </c>
      <c r="M1218" s="1" t="e">
        <f>VLOOKUP(Table1[[#This Row],[Customer_id]],Table2[],4,FALSE)</f>
        <v>#N/A</v>
      </c>
      <c r="N1218" s="1" t="str">
        <f>INDEX(Table3[Transaction type],MATCH(Table1[[#This Row],[Account Number]],Table3[Account Number],0))</f>
        <v>Cash Withdrawal</v>
      </c>
      <c r="O1218" s="20">
        <f>INDEX(Table3[Date_of_transaction],MATCH(Table1[[#This Row],[Account Number]],Table3[Account Number],0))</f>
        <v>44581</v>
      </c>
      <c r="P1218" s="19" t="str">
        <f>INDEX(Table3[Transaction Medium],MATCH(Table1[[#This Row],[Account Number]],Table3[Account Number],0))</f>
        <v>POS</v>
      </c>
    </row>
    <row r="1219" spans="1:16" x14ac:dyDescent="0.25">
      <c r="A1219" s="1" t="s">
        <v>2316</v>
      </c>
      <c r="B1219" s="2">
        <v>638191269</v>
      </c>
      <c r="C1219" s="2" t="s">
        <v>869</v>
      </c>
      <c r="D1219" s="4">
        <v>17312.25</v>
      </c>
      <c r="E1219" s="1" t="s">
        <v>1094</v>
      </c>
      <c r="F1219" s="1" t="s">
        <v>404</v>
      </c>
      <c r="G1219" s="1" t="s">
        <v>1964</v>
      </c>
      <c r="H1219" s="1" t="s">
        <v>2317</v>
      </c>
      <c r="I1219" s="1">
        <v>118826.49370560001</v>
      </c>
      <c r="J1219" s="1" t="s">
        <v>2318</v>
      </c>
      <c r="L1219" s="1" t="str">
        <f>VLOOKUP(Table1[[#This Row],[Customer_id]],Table4[],7,FALSE)</f>
        <v>304130,8659</v>
      </c>
      <c r="M1219" s="1" t="e">
        <f>VLOOKUP(Table1[[#This Row],[Customer_id]],Table2[],4,FALSE)</f>
        <v>#N/A</v>
      </c>
      <c r="N1219" s="1" t="str">
        <f>INDEX(Table3[Transaction type],MATCH(Table1[[#This Row],[Account Number]],Table3[Account Number],0))</f>
        <v>Money Transfer</v>
      </c>
      <c r="O1219" s="20">
        <f>INDEX(Table3[Date_of_transaction],MATCH(Table1[[#This Row],[Account Number]],Table3[Account Number],0))</f>
        <v>44448</v>
      </c>
      <c r="P1219" s="19" t="str">
        <f>INDEX(Table3[Transaction Medium],MATCH(Table1[[#This Row],[Account Number]],Table3[Account Number],0))</f>
        <v>Mobile</v>
      </c>
    </row>
    <row r="1220" spans="1:16" x14ac:dyDescent="0.25">
      <c r="A1220" s="1" t="s">
        <v>6752</v>
      </c>
      <c r="B1220" s="2">
        <v>801227547</v>
      </c>
      <c r="C1220" s="2" t="s">
        <v>114</v>
      </c>
      <c r="D1220" s="4">
        <v>20599.5</v>
      </c>
      <c r="E1220" s="1" t="s">
        <v>12</v>
      </c>
      <c r="F1220" s="1" t="s">
        <v>636</v>
      </c>
      <c r="G1220" s="1" t="s">
        <v>4074</v>
      </c>
      <c r="H1220" s="1" t="s">
        <v>6753</v>
      </c>
      <c r="I1220" s="1">
        <v>526163.70311999996</v>
      </c>
      <c r="J1220" s="1" t="s">
        <v>6754</v>
      </c>
      <c r="L1220" s="1" t="str">
        <f>VLOOKUP(Table1[[#This Row],[Customer_id]],Table4[],7,FALSE)</f>
        <v>91216,944</v>
      </c>
      <c r="M1220" s="1" t="e">
        <f>VLOOKUP(Table1[[#This Row],[Customer_id]],Table2[],4,FALSE)</f>
        <v>#N/A</v>
      </c>
      <c r="N1220" s="1" t="str">
        <f>INDEX(Table3[Transaction type],MATCH(Table1[[#This Row],[Account Number]],Table3[Account Number],0))</f>
        <v>Money Deposit</v>
      </c>
      <c r="O1220" s="20">
        <f>INDEX(Table3[Date_of_transaction],MATCH(Table1[[#This Row],[Account Number]],Table3[Account Number],0))</f>
        <v>44359</v>
      </c>
      <c r="P1220" s="19" t="str">
        <f>INDEX(Table3[Transaction Medium],MATCH(Table1[[#This Row],[Account Number]],Table3[Account Number],0))</f>
        <v>ATM</v>
      </c>
    </row>
    <row r="1221" spans="1:16" x14ac:dyDescent="0.25">
      <c r="A1221" s="1" t="s">
        <v>5379</v>
      </c>
      <c r="B1221" s="2">
        <v>822729697</v>
      </c>
      <c r="C1221" s="2" t="s">
        <v>452</v>
      </c>
      <c r="D1221" s="4">
        <v>26078.25</v>
      </c>
      <c r="E1221" s="1" t="s">
        <v>1094</v>
      </c>
      <c r="F1221" s="1" t="s">
        <v>965</v>
      </c>
      <c r="G1221" s="1" t="s">
        <v>4062</v>
      </c>
      <c r="H1221" s="1" t="s">
        <v>5380</v>
      </c>
      <c r="I1221" s="1">
        <v>274495.08104100003</v>
      </c>
      <c r="J1221" s="1" t="s">
        <v>5381</v>
      </c>
      <c r="L1221" s="1" t="str">
        <f>VLOOKUP(Table1[[#This Row],[Customer_id]],Table4[],7,FALSE)</f>
        <v>520328,3475</v>
      </c>
      <c r="M1221" s="1" t="str">
        <f>VLOOKUP(Table1[[#This Row],[Customer_id]],Table2[],4,FALSE)</f>
        <v>N352774026</v>
      </c>
      <c r="N1221" s="1" t="str">
        <f>INDEX(Table3[Transaction type],MATCH(Table1[[#This Row],[Account Number]],Table3[Account Number],0))</f>
        <v>Loan Payment</v>
      </c>
      <c r="O1221" s="20">
        <f>INDEX(Table3[Date_of_transaction],MATCH(Table1[[#This Row],[Account Number]],Table3[Account Number],0))</f>
        <v>44591</v>
      </c>
      <c r="P1221" s="19" t="str">
        <f>INDEX(Table3[Transaction Medium],MATCH(Table1[[#This Row],[Account Number]],Table3[Account Number],0))</f>
        <v>ACH</v>
      </c>
    </row>
    <row r="1222" spans="1:16" x14ac:dyDescent="0.25">
      <c r="A1222" s="1" t="s">
        <v>2977</v>
      </c>
      <c r="B1222" s="2">
        <v>987000482</v>
      </c>
      <c r="C1222" s="2" t="s">
        <v>154</v>
      </c>
      <c r="D1222" s="4">
        <v>29730.75</v>
      </c>
      <c r="E1222" s="1" t="s">
        <v>1094</v>
      </c>
      <c r="F1222" s="1" t="s">
        <v>2364</v>
      </c>
      <c r="G1222" s="1" t="s">
        <v>2773</v>
      </c>
      <c r="H1222" s="1" t="s">
        <v>2978</v>
      </c>
      <c r="I1222" s="1">
        <v>11615.325836399999</v>
      </c>
      <c r="J1222" s="1" t="s">
        <v>2979</v>
      </c>
      <c r="L1222" s="1" t="str">
        <f>VLOOKUP(Table1[[#This Row],[Customer_id]],Table4[],7,FALSE)</f>
        <v>422382,6334</v>
      </c>
      <c r="M1222" s="1" t="e">
        <f>VLOOKUP(Table1[[#This Row],[Customer_id]],Table2[],4,FALSE)</f>
        <v>#N/A</v>
      </c>
      <c r="N1222" s="1" t="str">
        <f>INDEX(Table3[Transaction type],MATCH(Table1[[#This Row],[Account Number]],Table3[Account Number],0))</f>
        <v>Cash Withdrawal</v>
      </c>
      <c r="O1222" s="20">
        <f>INDEX(Table3[Date_of_transaction],MATCH(Table1[[#This Row],[Account Number]],Table3[Account Number],0))</f>
        <v>44483</v>
      </c>
      <c r="P1222" s="19" t="str">
        <f>INDEX(Table3[Transaction Medium],MATCH(Table1[[#This Row],[Account Number]],Table3[Account Number],0))</f>
        <v>ATM</v>
      </c>
    </row>
    <row r="1223" spans="1:16" x14ac:dyDescent="0.25">
      <c r="A1223" s="1" t="s">
        <v>7860</v>
      </c>
      <c r="B1223" s="2">
        <v>278484880</v>
      </c>
      <c r="C1223" s="2" t="s">
        <v>11</v>
      </c>
      <c r="D1223" s="4">
        <v>36305.25</v>
      </c>
      <c r="E1223" s="1" t="s">
        <v>12</v>
      </c>
      <c r="F1223" s="1" t="s">
        <v>168</v>
      </c>
      <c r="G1223" s="1" t="s">
        <v>3058</v>
      </c>
      <c r="H1223" s="1" t="s">
        <v>7861</v>
      </c>
      <c r="I1223" s="1">
        <v>260927.22799136001</v>
      </c>
      <c r="J1223" s="1" t="s">
        <v>7862</v>
      </c>
      <c r="L1223" s="1" t="str">
        <f>VLOOKUP(Table1[[#This Row],[Customer_id]],Table4[],7,FALSE)</f>
        <v>18687,5037</v>
      </c>
      <c r="M1223" s="1" t="e">
        <f>VLOOKUP(Table1[[#This Row],[Customer_id]],Table2[],4,FALSE)</f>
        <v>#N/A</v>
      </c>
      <c r="N1223" s="1" t="str">
        <f>INDEX(Table3[Transaction type],MATCH(Table1[[#This Row],[Account Number]],Table3[Account Number],0))</f>
        <v>Money Transfer</v>
      </c>
      <c r="O1223" s="20">
        <f>INDEX(Table3[Date_of_transaction],MATCH(Table1[[#This Row],[Account Number]],Table3[Account Number],0))</f>
        <v>44644</v>
      </c>
      <c r="P1223" s="19" t="str">
        <f>INDEX(Table3[Transaction Medium],MATCH(Table1[[#This Row],[Account Number]],Table3[Account Number],0))</f>
        <v>Mobile</v>
      </c>
    </row>
    <row r="1224" spans="1:16" x14ac:dyDescent="0.25">
      <c r="A1224" s="1" t="s">
        <v>3950</v>
      </c>
      <c r="B1224" s="2">
        <v>824575644</v>
      </c>
      <c r="C1224" s="2" t="s">
        <v>661</v>
      </c>
      <c r="D1224" s="4">
        <v>16216.5</v>
      </c>
      <c r="E1224" s="1" t="s">
        <v>1094</v>
      </c>
      <c r="F1224" s="1" t="s">
        <v>514</v>
      </c>
      <c r="G1224" s="1" t="s">
        <v>3820</v>
      </c>
      <c r="H1224" s="1" t="s">
        <v>3951</v>
      </c>
      <c r="I1224" s="1">
        <v>34510.157760000002</v>
      </c>
      <c r="J1224" s="1" t="s">
        <v>3952</v>
      </c>
      <c r="L1224" s="1" t="str">
        <f>VLOOKUP(Table1[[#This Row],[Customer_id]],Table4[],7,FALSE)</f>
        <v>80729,6544</v>
      </c>
      <c r="M1224" s="1" t="e">
        <f>VLOOKUP(Table1[[#This Row],[Customer_id]],Table2[],4,FALSE)</f>
        <v>#N/A</v>
      </c>
      <c r="N1224" s="1" t="str">
        <f>INDEX(Table3[Transaction type],MATCH(Table1[[#This Row],[Account Number]],Table3[Account Number],0))</f>
        <v>Online Payment</v>
      </c>
      <c r="O1224" s="20">
        <f>INDEX(Table3[Date_of_transaction],MATCH(Table1[[#This Row],[Account Number]],Table3[Account Number],0))</f>
        <v>44593</v>
      </c>
      <c r="P1224" s="19" t="str">
        <f>INDEX(Table3[Transaction Medium],MATCH(Table1[[#This Row],[Account Number]],Table3[Account Number],0))</f>
        <v>Internet Banking</v>
      </c>
    </row>
    <row r="1225" spans="1:16" x14ac:dyDescent="0.25">
      <c r="A1225" s="1" t="s">
        <v>2649</v>
      </c>
      <c r="B1225" s="2">
        <v>261781838</v>
      </c>
      <c r="C1225" s="2" t="s">
        <v>255</v>
      </c>
      <c r="D1225" s="4">
        <v>25347.75</v>
      </c>
      <c r="E1225" s="1" t="s">
        <v>12</v>
      </c>
      <c r="F1225" s="1" t="s">
        <v>336</v>
      </c>
      <c r="G1225" s="1" t="s">
        <v>1964</v>
      </c>
      <c r="H1225" s="1" t="s">
        <v>2650</v>
      </c>
      <c r="I1225" s="1">
        <v>24284.013160679999</v>
      </c>
      <c r="J1225" s="1" t="s">
        <v>2651</v>
      </c>
      <c r="L1225" s="1" t="str">
        <f>VLOOKUP(Table1[[#This Row],[Customer_id]],Table4[],7,FALSE)</f>
        <v>311977,5642</v>
      </c>
      <c r="M1225" s="1" t="e">
        <f>VLOOKUP(Table1[[#This Row],[Customer_id]],Table2[],4,FALSE)</f>
        <v>#N/A</v>
      </c>
      <c r="N1225" s="1" t="str">
        <f>INDEX(Table3[Transaction type],MATCH(Table1[[#This Row],[Account Number]],Table3[Account Number],0))</f>
        <v>Money Transfer</v>
      </c>
      <c r="O1225" s="20">
        <f>INDEX(Table3[Date_of_transaction],MATCH(Table1[[#This Row],[Account Number]],Table3[Account Number],0))</f>
        <v>44465</v>
      </c>
      <c r="P1225" s="19" t="str">
        <f>INDEX(Table3[Transaction Medium],MATCH(Table1[[#This Row],[Account Number]],Table3[Account Number],0))</f>
        <v>Mobile</v>
      </c>
    </row>
    <row r="1226" spans="1:16" x14ac:dyDescent="0.25">
      <c r="A1226" s="1" t="s">
        <v>5664</v>
      </c>
      <c r="B1226" s="2">
        <v>298136303</v>
      </c>
      <c r="C1226" s="2" t="s">
        <v>556</v>
      </c>
      <c r="D1226" s="4">
        <v>27174</v>
      </c>
      <c r="E1226" s="1" t="s">
        <v>1094</v>
      </c>
      <c r="F1226" s="1" t="s">
        <v>130</v>
      </c>
      <c r="G1226" s="1" t="s">
        <v>4054</v>
      </c>
      <c r="H1226" s="1" t="s">
        <v>5665</v>
      </c>
      <c r="I1226" s="1">
        <v>344614.44124800002</v>
      </c>
      <c r="J1226" s="1" t="s">
        <v>5666</v>
      </c>
      <c r="L1226" s="1" t="str">
        <f>VLOOKUP(Table1[[#This Row],[Customer_id]],Table4[],7,FALSE)</f>
        <v>121744,14</v>
      </c>
      <c r="M1226" s="1" t="e">
        <f>VLOOKUP(Table1[[#This Row],[Customer_id]],Table2[],4,FALSE)</f>
        <v>#N/A</v>
      </c>
      <c r="N1226" s="1" t="str">
        <f>INDEX(Table3[Transaction type],MATCH(Table1[[#This Row],[Account Number]],Table3[Account Number],0))</f>
        <v>Cash Withdrawal</v>
      </c>
      <c r="O1226" s="20">
        <f>INDEX(Table3[Date_of_transaction],MATCH(Table1[[#This Row],[Account Number]],Table3[Account Number],0))</f>
        <v>44428</v>
      </c>
      <c r="P1226" s="19" t="str">
        <f>INDEX(Table3[Transaction Medium],MATCH(Table1[[#This Row],[Account Number]],Table3[Account Number],0))</f>
        <v>POS</v>
      </c>
    </row>
    <row r="1227" spans="1:16" x14ac:dyDescent="0.25">
      <c r="A1227" s="1" t="s">
        <v>2914</v>
      </c>
      <c r="B1227" s="2">
        <v>105868418</v>
      </c>
      <c r="C1227" s="2" t="s">
        <v>403</v>
      </c>
      <c r="D1227" s="4">
        <v>31922.25</v>
      </c>
      <c r="E1227" s="1" t="s">
        <v>1094</v>
      </c>
      <c r="F1227" s="1" t="s">
        <v>549</v>
      </c>
      <c r="G1227" s="1" t="s">
        <v>2773</v>
      </c>
      <c r="H1227" s="1" t="s">
        <v>2915</v>
      </c>
      <c r="I1227" s="1">
        <v>315565.84111199999</v>
      </c>
      <c r="J1227" s="1" t="s">
        <v>2916</v>
      </c>
      <c r="L1227" s="1" t="str">
        <f>VLOOKUP(Table1[[#This Row],[Customer_id]],Table4[],7,FALSE)</f>
        <v>201990,1422</v>
      </c>
      <c r="M1227" s="1" t="e">
        <f>VLOOKUP(Table1[[#This Row],[Customer_id]],Table2[],4,FALSE)</f>
        <v>#N/A</v>
      </c>
      <c r="N1227" s="1" t="str">
        <f>INDEX(Table3[Transaction type],MATCH(Table1[[#This Row],[Account Number]],Table3[Account Number],0))</f>
        <v>Money Transfer</v>
      </c>
      <c r="O1227" s="20">
        <f>INDEX(Table3[Date_of_transaction],MATCH(Table1[[#This Row],[Account Number]],Table3[Account Number],0))</f>
        <v>44682</v>
      </c>
      <c r="P1227" s="19" t="str">
        <f>INDEX(Table3[Transaction Medium],MATCH(Table1[[#This Row],[Account Number]],Table3[Account Number],0))</f>
        <v>Mobile</v>
      </c>
    </row>
    <row r="1228" spans="1:16" x14ac:dyDescent="0.25">
      <c r="A1228" s="1" t="s">
        <v>5876</v>
      </c>
      <c r="B1228" s="2">
        <v>901841302</v>
      </c>
      <c r="C1228" s="2" t="s">
        <v>365</v>
      </c>
      <c r="D1228" s="4">
        <v>37035.75</v>
      </c>
      <c r="E1228" s="1" t="s">
        <v>12</v>
      </c>
      <c r="F1228" s="1" t="s">
        <v>1536</v>
      </c>
      <c r="G1228" s="1" t="s">
        <v>4074</v>
      </c>
      <c r="H1228" s="1" t="s">
        <v>5877</v>
      </c>
      <c r="I1228" s="1">
        <v>99674.875218240006</v>
      </c>
      <c r="J1228" s="1" t="s">
        <v>5878</v>
      </c>
      <c r="L1228" s="1" t="str">
        <f>VLOOKUP(Table1[[#This Row],[Customer_id]],Table4[],7,FALSE)</f>
        <v>122608,8909</v>
      </c>
      <c r="M1228" s="1" t="e">
        <f>VLOOKUP(Table1[[#This Row],[Customer_id]],Table2[],4,FALSE)</f>
        <v>#N/A</v>
      </c>
      <c r="N1228" s="1" t="str">
        <f>INDEX(Table3[Transaction type],MATCH(Table1[[#This Row],[Account Number]],Table3[Account Number],0))</f>
        <v>Money Transfer</v>
      </c>
      <c r="O1228" s="20">
        <f>INDEX(Table3[Date_of_transaction],MATCH(Table1[[#This Row],[Account Number]],Table3[Account Number],0))</f>
        <v>44202</v>
      </c>
      <c r="P1228" s="19" t="str">
        <f>INDEX(Table3[Transaction Medium],MATCH(Table1[[#This Row],[Account Number]],Table3[Account Number],0))</f>
        <v>Mobile</v>
      </c>
    </row>
    <row r="1229" spans="1:16" x14ac:dyDescent="0.25">
      <c r="A1229" s="1" t="s">
        <v>2989</v>
      </c>
      <c r="B1229" s="2">
        <v>33263608</v>
      </c>
      <c r="C1229" s="2" t="s">
        <v>18</v>
      </c>
      <c r="D1229" s="4">
        <v>33018</v>
      </c>
      <c r="E1229" s="1" t="s">
        <v>1094</v>
      </c>
      <c r="F1229" s="1" t="s">
        <v>222</v>
      </c>
      <c r="G1229" s="1" t="s">
        <v>2773</v>
      </c>
      <c r="H1229" s="1" t="s">
        <v>2990</v>
      </c>
      <c r="I1229" s="1">
        <v>102929.94369</v>
      </c>
      <c r="J1229" s="1" t="s">
        <v>2991</v>
      </c>
      <c r="L1229" s="1" t="str">
        <f>VLOOKUP(Table1[[#This Row],[Customer_id]],Table4[],7,FALSE)</f>
        <v>224736,0128</v>
      </c>
      <c r="M1229" s="1" t="e">
        <f>VLOOKUP(Table1[[#This Row],[Customer_id]],Table2[],4,FALSE)</f>
        <v>#N/A</v>
      </c>
      <c r="N1229" s="1" t="str">
        <f>INDEX(Table3[Transaction type],MATCH(Table1[[#This Row],[Account Number]],Table3[Account Number],0))</f>
        <v>Checks</v>
      </c>
      <c r="O1229" s="20">
        <f>INDEX(Table3[Date_of_transaction],MATCH(Table1[[#This Row],[Account Number]],Table3[Account Number],0))</f>
        <v>44261</v>
      </c>
      <c r="P1229" s="19" t="str">
        <f>INDEX(Table3[Transaction Medium],MATCH(Table1[[#This Row],[Account Number]],Table3[Account Number],0))</f>
        <v>Informal Services</v>
      </c>
    </row>
    <row r="1230" spans="1:16" x14ac:dyDescent="0.25">
      <c r="A1230" s="1" t="s">
        <v>5376</v>
      </c>
      <c r="B1230" s="2">
        <v>650193232</v>
      </c>
      <c r="C1230" s="2" t="s">
        <v>23</v>
      </c>
      <c r="D1230" s="4">
        <v>15486</v>
      </c>
      <c r="E1230" s="1" t="s">
        <v>1094</v>
      </c>
      <c r="F1230" s="1" t="s">
        <v>978</v>
      </c>
      <c r="G1230" s="1" t="s">
        <v>4066</v>
      </c>
      <c r="H1230" s="1" t="s">
        <v>5377</v>
      </c>
      <c r="I1230" s="1">
        <v>209822.26016159999</v>
      </c>
      <c r="J1230" s="1" t="s">
        <v>5378</v>
      </c>
      <c r="L1230" s="1" t="str">
        <f>VLOOKUP(Table1[[#This Row],[Customer_id]],Table4[],7,FALSE)</f>
        <v>128778,9237</v>
      </c>
      <c r="M1230" s="1" t="e">
        <f>VLOOKUP(Table1[[#This Row],[Customer_id]],Table2[],4,FALSE)</f>
        <v>#N/A</v>
      </c>
      <c r="N1230" s="1" t="str">
        <f>INDEX(Table3[Transaction type],MATCH(Table1[[#This Row],[Account Number]],Table3[Account Number],0))</f>
        <v>Money Transfer</v>
      </c>
      <c r="O1230" s="20">
        <f>INDEX(Table3[Date_of_transaction],MATCH(Table1[[#This Row],[Account Number]],Table3[Account Number],0))</f>
        <v>44202</v>
      </c>
      <c r="P1230" s="19" t="str">
        <f>INDEX(Table3[Transaction Medium],MATCH(Table1[[#This Row],[Account Number]],Table3[Account Number],0))</f>
        <v>Mobile</v>
      </c>
    </row>
    <row r="1231" spans="1:16" x14ac:dyDescent="0.25">
      <c r="A1231" s="1" t="s">
        <v>3228</v>
      </c>
      <c r="B1231" s="2">
        <v>717220415</v>
      </c>
      <c r="C1231" s="2" t="s">
        <v>573</v>
      </c>
      <c r="D1231" s="4">
        <v>26808.75</v>
      </c>
      <c r="E1231" s="1" t="s">
        <v>1094</v>
      </c>
      <c r="F1231" s="1" t="s">
        <v>1626</v>
      </c>
      <c r="G1231" s="1" t="s">
        <v>3058</v>
      </c>
      <c r="H1231" s="1" t="s">
        <v>3229</v>
      </c>
      <c r="I1231" s="1">
        <v>41720.068305000001</v>
      </c>
      <c r="J1231" s="1" t="s">
        <v>3230</v>
      </c>
      <c r="L1231" s="1" t="str">
        <f>VLOOKUP(Table1[[#This Row],[Customer_id]],Table4[],7,FALSE)</f>
        <v>275925,0624</v>
      </c>
      <c r="M1231" s="1" t="e">
        <f>VLOOKUP(Table1[[#This Row],[Customer_id]],Table2[],4,FALSE)</f>
        <v>#N/A</v>
      </c>
      <c r="N1231" s="1" t="str">
        <f>INDEX(Table3[Transaction type],MATCH(Table1[[#This Row],[Account Number]],Table3[Account Number],0))</f>
        <v>Money Transfer</v>
      </c>
      <c r="O1231" s="20">
        <f>INDEX(Table3[Date_of_transaction],MATCH(Table1[[#This Row],[Account Number]],Table3[Account Number],0))</f>
        <v>44317</v>
      </c>
      <c r="P1231" s="19" t="str">
        <f>INDEX(Table3[Transaction Medium],MATCH(Table1[[#This Row],[Account Number]],Table3[Account Number],0))</f>
        <v>Mobile</v>
      </c>
    </row>
    <row r="1232" spans="1:16" x14ac:dyDescent="0.25">
      <c r="A1232" s="1" t="s">
        <v>3510</v>
      </c>
      <c r="B1232" s="2">
        <v>913765998</v>
      </c>
      <c r="C1232" s="2" t="s">
        <v>28</v>
      </c>
      <c r="D1232" s="4">
        <v>32652.75</v>
      </c>
      <c r="E1232" s="1" t="s">
        <v>1094</v>
      </c>
      <c r="F1232" s="1" t="s">
        <v>404</v>
      </c>
      <c r="G1232" s="1" t="s">
        <v>3331</v>
      </c>
      <c r="H1232" s="1" t="s">
        <v>3511</v>
      </c>
      <c r="I1232" s="1">
        <v>46245.793741200003</v>
      </c>
      <c r="J1232" s="1" t="s">
        <v>3512</v>
      </c>
      <c r="L1232" s="1" t="str">
        <f>VLOOKUP(Table1[[#This Row],[Customer_id]],Table4[],7,FALSE)</f>
        <v>79692,8704</v>
      </c>
      <c r="M1232" s="1" t="e">
        <f>VLOOKUP(Table1[[#This Row],[Customer_id]],Table2[],4,FALSE)</f>
        <v>#N/A</v>
      </c>
      <c r="N1232" s="1" t="str">
        <f>INDEX(Table3[Transaction type],MATCH(Table1[[#This Row],[Account Number]],Table3[Account Number],0))</f>
        <v>Money Transfer</v>
      </c>
      <c r="O1232" s="20">
        <f>INDEX(Table3[Date_of_transaction],MATCH(Table1[[#This Row],[Account Number]],Table3[Account Number],0))</f>
        <v>44236</v>
      </c>
      <c r="P1232" s="19" t="str">
        <f>INDEX(Table3[Transaction Medium],MATCH(Table1[[#This Row],[Account Number]],Table3[Account Number],0))</f>
        <v>Internet Banking</v>
      </c>
    </row>
    <row r="1233" spans="1:16" x14ac:dyDescent="0.25">
      <c r="A1233" s="1" t="s">
        <v>3659</v>
      </c>
      <c r="B1233" s="2">
        <v>530044811</v>
      </c>
      <c r="C1233" s="2" t="s">
        <v>203</v>
      </c>
      <c r="D1233" s="4">
        <v>27539.25</v>
      </c>
      <c r="E1233" s="1" t="s">
        <v>1094</v>
      </c>
      <c r="F1233" s="1" t="s">
        <v>430</v>
      </c>
      <c r="G1233" s="1" t="s">
        <v>3583</v>
      </c>
      <c r="H1233" s="1" t="s">
        <v>3660</v>
      </c>
      <c r="I1233" s="1">
        <v>40066.208582400002</v>
      </c>
      <c r="J1233" s="1" t="s">
        <v>3661</v>
      </c>
      <c r="L1233" s="1" t="str">
        <f>VLOOKUP(Table1[[#This Row],[Customer_id]],Table4[],7,FALSE)</f>
        <v>112683,7344</v>
      </c>
      <c r="M1233" s="1" t="e">
        <f>VLOOKUP(Table1[[#This Row],[Customer_id]],Table2[],4,FALSE)</f>
        <v>#N/A</v>
      </c>
      <c r="N1233" s="1" t="str">
        <f>INDEX(Table3[Transaction type],MATCH(Table1[[#This Row],[Account Number]],Table3[Account Number],0))</f>
        <v>Online Payment</v>
      </c>
      <c r="O1233" s="20">
        <f>INDEX(Table3[Date_of_transaction],MATCH(Table1[[#This Row],[Account Number]],Table3[Account Number],0))</f>
        <v>44383</v>
      </c>
      <c r="P1233" s="19" t="str">
        <f>INDEX(Table3[Transaction Medium],MATCH(Table1[[#This Row],[Account Number]],Table3[Account Number],0))</f>
        <v>Card</v>
      </c>
    </row>
    <row r="1234" spans="1:16" x14ac:dyDescent="0.25">
      <c r="A1234" s="1" t="s">
        <v>2139</v>
      </c>
      <c r="B1234" s="2">
        <v>169553214</v>
      </c>
      <c r="C1234" s="2" t="s">
        <v>62</v>
      </c>
      <c r="D1234" s="4">
        <v>22791</v>
      </c>
      <c r="E1234" s="1" t="s">
        <v>1094</v>
      </c>
      <c r="F1234" s="1" t="s">
        <v>135</v>
      </c>
      <c r="G1234" s="1" t="s">
        <v>1964</v>
      </c>
      <c r="H1234" s="1" t="s">
        <v>2140</v>
      </c>
      <c r="I1234" s="1">
        <v>820159.22301455995</v>
      </c>
      <c r="J1234" s="1" t="s">
        <v>2141</v>
      </c>
      <c r="L1234" s="1" t="str">
        <f>VLOOKUP(Table1[[#This Row],[Customer_id]],Table4[],7,FALSE)</f>
        <v>150510,5463</v>
      </c>
      <c r="M1234" s="1" t="e">
        <f>VLOOKUP(Table1[[#This Row],[Customer_id]],Table2[],4,FALSE)</f>
        <v>#N/A</v>
      </c>
      <c r="N1234" s="1" t="str">
        <f>INDEX(Table3[Transaction type],MATCH(Table1[[#This Row],[Account Number]],Table3[Account Number],0))</f>
        <v>Online Payment</v>
      </c>
      <c r="O1234" s="20">
        <f>INDEX(Table3[Date_of_transaction],MATCH(Table1[[#This Row],[Account Number]],Table3[Account Number],0))</f>
        <v>44314</v>
      </c>
      <c r="P1234" s="19" t="str">
        <f>INDEX(Table3[Transaction Medium],MATCH(Table1[[#This Row],[Account Number]],Table3[Account Number],0))</f>
        <v>Internet Banking</v>
      </c>
    </row>
    <row r="1235" spans="1:16" x14ac:dyDescent="0.25">
      <c r="A1235" s="1" t="s">
        <v>1724</v>
      </c>
      <c r="B1235" s="2">
        <v>620261247</v>
      </c>
      <c r="C1235" s="2" t="s">
        <v>23</v>
      </c>
      <c r="D1235" s="4">
        <v>15486</v>
      </c>
      <c r="E1235" s="1" t="s">
        <v>1094</v>
      </c>
      <c r="F1235" s="1" t="s">
        <v>176</v>
      </c>
      <c r="G1235" s="1" t="s">
        <v>14</v>
      </c>
      <c r="H1235" s="1" t="s">
        <v>1725</v>
      </c>
      <c r="I1235" s="1">
        <v>64494.387719999999</v>
      </c>
      <c r="J1235" s="1" t="s">
        <v>1726</v>
      </c>
      <c r="L1235" s="1" t="str">
        <f>VLOOKUP(Table1[[#This Row],[Customer_id]],Table4[],7,FALSE)</f>
        <v>53797,0752</v>
      </c>
      <c r="M1235" s="1" t="e">
        <f>VLOOKUP(Table1[[#This Row],[Customer_id]],Table2[],4,FALSE)</f>
        <v>#N/A</v>
      </c>
      <c r="N1235" s="1" t="str">
        <f>INDEX(Table3[Transaction type],MATCH(Table1[[#This Row],[Account Number]],Table3[Account Number],0))</f>
        <v>Online Payment</v>
      </c>
      <c r="O1235" s="20">
        <f>INDEX(Table3[Date_of_transaction],MATCH(Table1[[#This Row],[Account Number]],Table3[Account Number],0))</f>
        <v>44494</v>
      </c>
      <c r="P1235" s="19" t="str">
        <f>INDEX(Table3[Transaction Medium],MATCH(Table1[[#This Row],[Account Number]],Table3[Account Number],0))</f>
        <v>Mobile</v>
      </c>
    </row>
    <row r="1236" spans="1:16" x14ac:dyDescent="0.25">
      <c r="A1236" s="1" t="s">
        <v>166</v>
      </c>
      <c r="B1236" s="2">
        <v>80506124</v>
      </c>
      <c r="C1236" s="2" t="s">
        <v>167</v>
      </c>
      <c r="D1236" s="4">
        <v>18773.25</v>
      </c>
      <c r="E1236" s="1" t="s">
        <v>12</v>
      </c>
      <c r="F1236" s="1" t="s">
        <v>168</v>
      </c>
      <c r="G1236" s="1" t="s">
        <v>14</v>
      </c>
      <c r="H1236" s="1" t="s">
        <v>169</v>
      </c>
      <c r="I1236" s="1">
        <v>121444.35206400001</v>
      </c>
      <c r="J1236" s="1" t="s">
        <v>170</v>
      </c>
      <c r="L1236" s="1" t="str">
        <f>VLOOKUP(Table1[[#This Row],[Customer_id]],Table4[],7,FALSE)</f>
        <v>136921,8888</v>
      </c>
      <c r="M1236" s="1" t="str">
        <f>VLOOKUP(Table1[[#This Row],[Customer_id]],Table2[],4,FALSE)</f>
        <v>N3455983872</v>
      </c>
      <c r="N1236" s="1" t="str">
        <f>INDEX(Table3[Transaction type],MATCH(Table1[[#This Row],[Account Number]],Table3[Account Number],0))</f>
        <v>Loan Payment</v>
      </c>
      <c r="O1236" s="20">
        <f>INDEX(Table3[Date_of_transaction],MATCH(Table1[[#This Row],[Account Number]],Table3[Account Number],0))</f>
        <v>44313</v>
      </c>
      <c r="P1236" s="19" t="str">
        <f>INDEX(Table3[Transaction Medium],MATCH(Table1[[#This Row],[Account Number]],Table3[Account Number],0))</f>
        <v>AFT</v>
      </c>
    </row>
    <row r="1237" spans="1:16" x14ac:dyDescent="0.25">
      <c r="A1237" s="1" t="s">
        <v>5313</v>
      </c>
      <c r="B1237" s="2">
        <v>961610191</v>
      </c>
      <c r="C1237" s="2" t="s">
        <v>87</v>
      </c>
      <c r="D1237" s="4">
        <v>16581.75</v>
      </c>
      <c r="E1237" s="1" t="s">
        <v>1094</v>
      </c>
      <c r="F1237" s="1" t="s">
        <v>1702</v>
      </c>
      <c r="G1237" s="1" t="s">
        <v>4070</v>
      </c>
      <c r="H1237" s="1" t="s">
        <v>5314</v>
      </c>
      <c r="I1237" s="1">
        <v>14381.678863200001</v>
      </c>
      <c r="J1237" s="1" t="s">
        <v>5315</v>
      </c>
      <c r="L1237" s="1" t="str">
        <f>VLOOKUP(Table1[[#This Row],[Customer_id]],Table4[],7,FALSE)</f>
        <v>91093,4424</v>
      </c>
      <c r="M1237" s="1" t="e">
        <f>VLOOKUP(Table1[[#This Row],[Customer_id]],Table2[],4,FALSE)</f>
        <v>#N/A</v>
      </c>
      <c r="N1237" s="1" t="str">
        <f>INDEX(Table3[Transaction type],MATCH(Table1[[#This Row],[Account Number]],Table3[Account Number],0))</f>
        <v>Cash Withdrawal</v>
      </c>
      <c r="O1237" s="20">
        <f>INDEX(Table3[Date_of_transaction],MATCH(Table1[[#This Row],[Account Number]],Table3[Account Number],0))</f>
        <v>44516</v>
      </c>
      <c r="P1237" s="19" t="str">
        <f>INDEX(Table3[Transaction Medium],MATCH(Table1[[#This Row],[Account Number]],Table3[Account Number],0))</f>
        <v>ATM</v>
      </c>
    </row>
    <row r="1238" spans="1:16" x14ac:dyDescent="0.25">
      <c r="A1238" s="1" t="s">
        <v>4651</v>
      </c>
      <c r="B1238" s="2">
        <v>825095612</v>
      </c>
      <c r="C1238" s="2" t="s">
        <v>273</v>
      </c>
      <c r="D1238" s="4">
        <v>20964.75</v>
      </c>
      <c r="E1238" s="1" t="s">
        <v>1094</v>
      </c>
      <c r="F1238" s="1" t="s">
        <v>569</v>
      </c>
      <c r="G1238" s="1" t="s">
        <v>4088</v>
      </c>
      <c r="H1238" s="1" t="s">
        <v>4652</v>
      </c>
      <c r="I1238" s="1">
        <v>130076.0531514</v>
      </c>
      <c r="J1238" s="1" t="s">
        <v>4653</v>
      </c>
      <c r="L1238" s="1" t="str">
        <f>VLOOKUP(Table1[[#This Row],[Customer_id]],Table4[],7,FALSE)</f>
        <v>270928,49</v>
      </c>
      <c r="M1238" s="1" t="e">
        <f>VLOOKUP(Table1[[#This Row],[Customer_id]],Table2[],4,FALSE)</f>
        <v>#N/A</v>
      </c>
      <c r="N1238" s="1" t="str">
        <f>INDEX(Table3[Transaction type],MATCH(Table1[[#This Row],[Account Number]],Table3[Account Number],0))</f>
        <v>Cash Withdrawal</v>
      </c>
      <c r="O1238" s="20">
        <f>INDEX(Table3[Date_of_transaction],MATCH(Table1[[#This Row],[Account Number]],Table3[Account Number],0))</f>
        <v>44304</v>
      </c>
      <c r="P1238" s="19" t="str">
        <f>INDEX(Table3[Transaction Medium],MATCH(Table1[[#This Row],[Account Number]],Table3[Account Number],0))</f>
        <v>Bank</v>
      </c>
    </row>
    <row r="1239" spans="1:16" x14ac:dyDescent="0.25">
      <c r="A1239" s="1" t="s">
        <v>6966</v>
      </c>
      <c r="B1239" s="2">
        <v>637700595</v>
      </c>
      <c r="C1239" s="2" t="s">
        <v>72</v>
      </c>
      <c r="D1239" s="4">
        <v>34844.25</v>
      </c>
      <c r="E1239" s="1" t="s">
        <v>12</v>
      </c>
      <c r="F1239" s="1" t="s">
        <v>172</v>
      </c>
      <c r="G1239" s="1" t="s">
        <v>4105</v>
      </c>
      <c r="H1239" s="1" t="s">
        <v>6967</v>
      </c>
      <c r="I1239" s="1">
        <v>32359.69318912</v>
      </c>
      <c r="J1239" s="1" t="s">
        <v>6968</v>
      </c>
      <c r="L1239" s="1" t="str">
        <f>VLOOKUP(Table1[[#This Row],[Customer_id]],Table4[],7,FALSE)</f>
        <v>132381,821</v>
      </c>
      <c r="M1239" s="1" t="e">
        <f>VLOOKUP(Table1[[#This Row],[Customer_id]],Table2[],4,FALSE)</f>
        <v>#N/A</v>
      </c>
      <c r="N1239" s="1" t="str">
        <f>INDEX(Table3[Transaction type],MATCH(Table1[[#This Row],[Account Number]],Table3[Account Number],0))</f>
        <v>Cash Withdrawal</v>
      </c>
      <c r="O1239" s="20">
        <f>INDEX(Table3[Date_of_transaction],MATCH(Table1[[#This Row],[Account Number]],Table3[Account Number],0))</f>
        <v>44356</v>
      </c>
      <c r="P1239" s="19" t="str">
        <f>INDEX(Table3[Transaction Medium],MATCH(Table1[[#This Row],[Account Number]],Table3[Account Number],0))</f>
        <v>ATM</v>
      </c>
    </row>
    <row r="1240" spans="1:16" x14ac:dyDescent="0.25">
      <c r="A1240" s="1" t="s">
        <v>4979</v>
      </c>
      <c r="B1240" s="2">
        <v>962251721</v>
      </c>
      <c r="C1240" s="2" t="s">
        <v>309</v>
      </c>
      <c r="D1240" s="4">
        <v>27904.5</v>
      </c>
      <c r="E1240" s="1" t="s">
        <v>1094</v>
      </c>
      <c r="F1240" s="1" t="s">
        <v>463</v>
      </c>
      <c r="G1240" s="1" t="s">
        <v>4058</v>
      </c>
      <c r="H1240" s="1" t="s">
        <v>4980</v>
      </c>
      <c r="I1240" s="1">
        <v>614675.03853599995</v>
      </c>
      <c r="J1240" s="1" t="s">
        <v>4981</v>
      </c>
      <c r="L1240" s="1" t="str">
        <f>VLOOKUP(Table1[[#This Row],[Customer_id]],Table4[],7,FALSE)</f>
        <v>215155,9228</v>
      </c>
      <c r="M1240" s="1" t="e">
        <f>VLOOKUP(Table1[[#This Row],[Customer_id]],Table2[],4,FALSE)</f>
        <v>#N/A</v>
      </c>
      <c r="N1240" s="1" t="str">
        <f>INDEX(Table3[Transaction type],MATCH(Table1[[#This Row],[Account Number]],Table3[Account Number],0))</f>
        <v>Money Transfer</v>
      </c>
      <c r="O1240" s="20">
        <f>INDEX(Table3[Date_of_transaction],MATCH(Table1[[#This Row],[Account Number]],Table3[Account Number],0))</f>
        <v>44381</v>
      </c>
      <c r="P1240" s="19" t="str">
        <f>INDEX(Table3[Transaction Medium],MATCH(Table1[[#This Row],[Account Number]],Table3[Account Number],0))</f>
        <v>Mobile</v>
      </c>
    </row>
    <row r="1241" spans="1:16" x14ac:dyDescent="0.25">
      <c r="A1241" s="1" t="s">
        <v>6945</v>
      </c>
      <c r="B1241" s="2">
        <v>9052794</v>
      </c>
      <c r="C1241" s="2" t="s">
        <v>357</v>
      </c>
      <c r="D1241" s="4">
        <v>35209.5</v>
      </c>
      <c r="E1241" s="1" t="s">
        <v>12</v>
      </c>
      <c r="F1241" s="1" t="s">
        <v>1426</v>
      </c>
      <c r="G1241" s="1" t="s">
        <v>4088</v>
      </c>
      <c r="H1241" s="1" t="s">
        <v>6946</v>
      </c>
      <c r="I1241" s="1">
        <v>224547.803208</v>
      </c>
      <c r="J1241" s="1" t="s">
        <v>6947</v>
      </c>
      <c r="L1241" s="1" t="str">
        <f>VLOOKUP(Table1[[#This Row],[Customer_id]],Table4[],7,FALSE)</f>
        <v>261370,5644</v>
      </c>
      <c r="M1241" s="1" t="e">
        <f>VLOOKUP(Table1[[#This Row],[Customer_id]],Table2[],4,FALSE)</f>
        <v>#N/A</v>
      </c>
      <c r="N1241" s="1" t="str">
        <f>INDEX(Table3[Transaction type],MATCH(Table1[[#This Row],[Account Number]],Table3[Account Number],0))</f>
        <v>Money Deposit</v>
      </c>
      <c r="O1241" s="20">
        <f>INDEX(Table3[Date_of_transaction],MATCH(Table1[[#This Row],[Account Number]],Table3[Account Number],0))</f>
        <v>44295</v>
      </c>
      <c r="P1241" s="19" t="str">
        <f>INDEX(Table3[Transaction Medium],MATCH(Table1[[#This Row],[Account Number]],Table3[Account Number],0))</f>
        <v>Bank</v>
      </c>
    </row>
    <row r="1242" spans="1:16" x14ac:dyDescent="0.25">
      <c r="A1242" s="1" t="s">
        <v>5884</v>
      </c>
      <c r="B1242" s="2">
        <v>741467211</v>
      </c>
      <c r="C1242" s="2" t="s">
        <v>403</v>
      </c>
      <c r="D1242" s="4">
        <v>31922.25</v>
      </c>
      <c r="E1242" s="1" t="s">
        <v>12</v>
      </c>
      <c r="F1242" s="1" t="s">
        <v>1252</v>
      </c>
      <c r="G1242" s="1" t="s">
        <v>4066</v>
      </c>
      <c r="H1242" s="1" t="s">
        <v>5885</v>
      </c>
      <c r="I1242" s="1">
        <v>232278.6723257</v>
      </c>
      <c r="J1242" s="1" t="s">
        <v>5886</v>
      </c>
      <c r="L1242" s="1" t="str">
        <f>VLOOKUP(Table1[[#This Row],[Customer_id]],Table4[],7,FALSE)</f>
        <v>104864,6144</v>
      </c>
      <c r="M1242" s="1" t="str">
        <f>VLOOKUP(Table1[[#This Row],[Customer_id]],Table2[],4,FALSE)</f>
        <v>N574790,58</v>
      </c>
      <c r="N1242" s="1" t="str">
        <f>INDEX(Table3[Transaction type],MATCH(Table1[[#This Row],[Account Number]],Table3[Account Number],0))</f>
        <v>Loan Payment</v>
      </c>
      <c r="O1242" s="20">
        <f>INDEX(Table3[Date_of_transaction],MATCH(Table1[[#This Row],[Account Number]],Table3[Account Number],0))</f>
        <v>44385</v>
      </c>
      <c r="P1242" s="19" t="str">
        <f>INDEX(Table3[Transaction Medium],MATCH(Table1[[#This Row],[Account Number]],Table3[Account Number],0))</f>
        <v>Mobile</v>
      </c>
    </row>
    <row r="1243" spans="1:16" x14ac:dyDescent="0.25">
      <c r="A1243" s="1" t="s">
        <v>4315</v>
      </c>
      <c r="B1243" s="2">
        <v>313947617</v>
      </c>
      <c r="C1243" s="2" t="s">
        <v>556</v>
      </c>
      <c r="D1243" s="4">
        <v>27174</v>
      </c>
      <c r="E1243" s="1" t="s">
        <v>1094</v>
      </c>
      <c r="F1243" s="1" t="s">
        <v>1517</v>
      </c>
      <c r="G1243" s="1" t="s">
        <v>4220</v>
      </c>
      <c r="H1243" s="1" t="s">
        <v>4316</v>
      </c>
      <c r="I1243" s="1">
        <v>199727.68536</v>
      </c>
      <c r="J1243" s="1" t="s">
        <v>4317</v>
      </c>
      <c r="L1243" s="1" t="str">
        <f>VLOOKUP(Table1[[#This Row],[Customer_id]],Table4[],7,FALSE)</f>
        <v>71802,8125</v>
      </c>
      <c r="M1243" s="1" t="e">
        <f>VLOOKUP(Table1[[#This Row],[Customer_id]],Table2[],4,FALSE)</f>
        <v>#N/A</v>
      </c>
      <c r="N1243" s="1" t="str">
        <f>INDEX(Table3[Transaction type],MATCH(Table1[[#This Row],[Account Number]],Table3[Account Number],0))</f>
        <v>Online Payment</v>
      </c>
      <c r="O1243" s="20">
        <f>INDEX(Table3[Date_of_transaction],MATCH(Table1[[#This Row],[Account Number]],Table3[Account Number],0))</f>
        <v>44596</v>
      </c>
      <c r="P1243" s="19" t="str">
        <f>INDEX(Table3[Transaction Medium],MATCH(Table1[[#This Row],[Account Number]],Table3[Account Number],0))</f>
        <v>Internet Banking</v>
      </c>
    </row>
    <row r="1244" spans="1:16" x14ac:dyDescent="0.25">
      <c r="A1244" s="1" t="s">
        <v>414</v>
      </c>
      <c r="B1244" s="2">
        <v>909028330</v>
      </c>
      <c r="C1244" s="2" t="s">
        <v>217</v>
      </c>
      <c r="D1244" s="4">
        <v>38496.75</v>
      </c>
      <c r="E1244" s="1" t="s">
        <v>12</v>
      </c>
      <c r="F1244" s="1" t="s">
        <v>181</v>
      </c>
      <c r="G1244" s="1" t="s">
        <v>14</v>
      </c>
      <c r="H1244" s="1" t="s">
        <v>415</v>
      </c>
      <c r="I1244" s="1">
        <v>222837.61843199999</v>
      </c>
      <c r="J1244" s="1" t="s">
        <v>416</v>
      </c>
      <c r="L1244" s="1" t="str">
        <f>VLOOKUP(Table1[[#This Row],[Customer_id]],Table4[],7,FALSE)</f>
        <v>291120,6408</v>
      </c>
      <c r="M1244" s="1" t="e">
        <f>VLOOKUP(Table1[[#This Row],[Customer_id]],Table2[],4,FALSE)</f>
        <v>#N/A</v>
      </c>
      <c r="N1244" s="1" t="str">
        <f>INDEX(Table3[Transaction type],MATCH(Table1[[#This Row],[Account Number]],Table3[Account Number],0))</f>
        <v>Money Deposit</v>
      </c>
      <c r="O1244" s="20">
        <f>INDEX(Table3[Date_of_transaction],MATCH(Table1[[#This Row],[Account Number]],Table3[Account Number],0))</f>
        <v>44391</v>
      </c>
      <c r="P1244" s="19" t="str">
        <f>INDEX(Table3[Transaction Medium],MATCH(Table1[[#This Row],[Account Number]],Table3[Account Number],0))</f>
        <v>ATM</v>
      </c>
    </row>
    <row r="1245" spans="1:16" x14ac:dyDescent="0.25">
      <c r="A1245" s="1" t="s">
        <v>3312</v>
      </c>
      <c r="B1245" s="2">
        <v>203801183</v>
      </c>
      <c r="C1245" s="2" t="s">
        <v>189</v>
      </c>
      <c r="D1245" s="4">
        <v>22425.75</v>
      </c>
      <c r="E1245" s="1" t="s">
        <v>1094</v>
      </c>
      <c r="F1245" s="1" t="s">
        <v>1083</v>
      </c>
      <c r="G1245" s="1" t="s">
        <v>3058</v>
      </c>
      <c r="H1245" s="1" t="s">
        <v>3313</v>
      </c>
      <c r="I1245" s="1">
        <v>20663.589315599998</v>
      </c>
      <c r="J1245" s="1" t="s">
        <v>3314</v>
      </c>
      <c r="L1245" s="1" t="str">
        <f>VLOOKUP(Table1[[#This Row],[Customer_id]],Table4[],7,FALSE)</f>
        <v>246513,1625</v>
      </c>
      <c r="M1245" s="1" t="e">
        <f>VLOOKUP(Table1[[#This Row],[Customer_id]],Table2[],4,FALSE)</f>
        <v>#N/A</v>
      </c>
      <c r="N1245" s="1" t="str">
        <f>INDEX(Table3[Transaction type],MATCH(Table1[[#This Row],[Account Number]],Table3[Account Number],0))</f>
        <v>Cash Withdrawal</v>
      </c>
      <c r="O1245" s="20">
        <f>INDEX(Table3[Date_of_transaction],MATCH(Table1[[#This Row],[Account Number]],Table3[Account Number],0))</f>
        <v>44554</v>
      </c>
      <c r="P1245" s="19" t="str">
        <f>INDEX(Table3[Transaction Medium],MATCH(Table1[[#This Row],[Account Number]],Table3[Account Number],0))</f>
        <v>Bank</v>
      </c>
    </row>
    <row r="1246" spans="1:16" x14ac:dyDescent="0.25">
      <c r="A1246" s="1" t="s">
        <v>6027</v>
      </c>
      <c r="B1246" s="2">
        <v>933059110</v>
      </c>
      <c r="C1246" s="2" t="s">
        <v>518</v>
      </c>
      <c r="D1246" s="4">
        <v>35574.75</v>
      </c>
      <c r="E1246" s="1" t="s">
        <v>12</v>
      </c>
      <c r="F1246" s="1" t="s">
        <v>1252</v>
      </c>
      <c r="G1246" s="1" t="s">
        <v>4099</v>
      </c>
      <c r="H1246" s="1" t="s">
        <v>6028</v>
      </c>
      <c r="I1246" s="1">
        <v>316391.23503510002</v>
      </c>
      <c r="J1246" s="1" t="s">
        <v>6029</v>
      </c>
      <c r="L1246" s="1" t="str">
        <f>VLOOKUP(Table1[[#This Row],[Customer_id]],Table4[],7,FALSE)</f>
        <v>100901,295</v>
      </c>
      <c r="M1246" s="1" t="e">
        <f>VLOOKUP(Table1[[#This Row],[Customer_id]],Table2[],4,FALSE)</f>
        <v>#N/A</v>
      </c>
      <c r="N1246" s="1" t="str">
        <f>INDEX(Table3[Transaction type],MATCH(Table1[[#This Row],[Account Number]],Table3[Account Number],0))</f>
        <v>Money Transfer</v>
      </c>
      <c r="O1246" s="20">
        <f>INDEX(Table3[Date_of_transaction],MATCH(Table1[[#This Row],[Account Number]],Table3[Account Number],0))</f>
        <v>44458</v>
      </c>
      <c r="P1246" s="19" t="str">
        <f>INDEX(Table3[Transaction Medium],MATCH(Table1[[#This Row],[Account Number]],Table3[Account Number],0))</f>
        <v>Mobile</v>
      </c>
    </row>
    <row r="1247" spans="1:16" x14ac:dyDescent="0.25">
      <c r="A1247" s="1" t="s">
        <v>708</v>
      </c>
      <c r="B1247" s="2">
        <v>293577198</v>
      </c>
      <c r="C1247" s="2" t="s">
        <v>28</v>
      </c>
      <c r="D1247" s="4">
        <v>32652.75</v>
      </c>
      <c r="E1247" s="1" t="s">
        <v>12</v>
      </c>
      <c r="F1247" s="1" t="s">
        <v>483</v>
      </c>
      <c r="G1247" s="1" t="s">
        <v>14</v>
      </c>
      <c r="H1247" s="1" t="s">
        <v>709</v>
      </c>
      <c r="I1247" s="1">
        <v>110907.66959999999</v>
      </c>
      <c r="J1247" s="1" t="s">
        <v>710</v>
      </c>
      <c r="L1247" s="1" t="str">
        <f>VLOOKUP(Table1[[#This Row],[Customer_id]],Table4[],7,FALSE)</f>
        <v>67440,7972</v>
      </c>
      <c r="M1247" s="1" t="e">
        <f>VLOOKUP(Table1[[#This Row],[Customer_id]],Table2[],4,FALSE)</f>
        <v>#N/A</v>
      </c>
      <c r="N1247" s="1" t="str">
        <f>INDEX(Table3[Transaction type],MATCH(Table1[[#This Row],[Account Number]],Table3[Account Number],0))</f>
        <v>Checks</v>
      </c>
      <c r="O1247" s="20">
        <f>INDEX(Table3[Date_of_transaction],MATCH(Table1[[#This Row],[Account Number]],Table3[Account Number],0))</f>
        <v>44290</v>
      </c>
      <c r="P1247" s="19" t="str">
        <f>INDEX(Table3[Transaction Medium],MATCH(Table1[[#This Row],[Account Number]],Table3[Account Number],0))</f>
        <v>Informal Services</v>
      </c>
    </row>
    <row r="1248" spans="1:16" x14ac:dyDescent="0.25">
      <c r="A1248" s="1" t="s">
        <v>5766</v>
      </c>
      <c r="B1248" s="2">
        <v>630038435</v>
      </c>
      <c r="C1248" s="2" t="s">
        <v>47</v>
      </c>
      <c r="D1248" s="4">
        <v>31191.75</v>
      </c>
      <c r="E1248" s="1" t="s">
        <v>1094</v>
      </c>
      <c r="F1248" s="1" t="s">
        <v>168</v>
      </c>
      <c r="G1248" s="1" t="s">
        <v>4084</v>
      </c>
      <c r="H1248" s="1" t="s">
        <v>5767</v>
      </c>
      <c r="I1248" s="1">
        <v>120012.292764</v>
      </c>
      <c r="J1248" s="1" t="s">
        <v>5768</v>
      </c>
      <c r="L1248" s="1" t="str">
        <f>VLOOKUP(Table1[[#This Row],[Customer_id]],Table4[],7,FALSE)</f>
        <v>198096,2016</v>
      </c>
      <c r="M1248" s="1" t="e">
        <f>VLOOKUP(Table1[[#This Row],[Customer_id]],Table2[],4,FALSE)</f>
        <v>#N/A</v>
      </c>
      <c r="N1248" s="1" t="str">
        <f>INDEX(Table3[Transaction type],MATCH(Table1[[#This Row],[Account Number]],Table3[Account Number],0))</f>
        <v>Checks</v>
      </c>
      <c r="O1248" s="20">
        <f>INDEX(Table3[Date_of_transaction],MATCH(Table1[[#This Row],[Account Number]],Table3[Account Number],0))</f>
        <v>44542</v>
      </c>
      <c r="P1248" s="19" t="str">
        <f>INDEX(Table3[Transaction Medium],MATCH(Table1[[#This Row],[Account Number]],Table3[Account Number],0))</f>
        <v>Informal Services</v>
      </c>
    </row>
    <row r="1249" spans="1:16" x14ac:dyDescent="0.25">
      <c r="A1249" s="1" t="s">
        <v>3555</v>
      </c>
      <c r="B1249" s="2">
        <v>743760254</v>
      </c>
      <c r="C1249" s="2" t="s">
        <v>119</v>
      </c>
      <c r="D1249" s="4">
        <v>24982.5</v>
      </c>
      <c r="E1249" s="1" t="s">
        <v>1094</v>
      </c>
      <c r="F1249" s="1" t="s">
        <v>699</v>
      </c>
      <c r="G1249" s="1" t="s">
        <v>3331</v>
      </c>
      <c r="H1249" s="1" t="s">
        <v>3556</v>
      </c>
      <c r="I1249" s="1">
        <v>398157.61863327998</v>
      </c>
      <c r="J1249" s="1" t="s">
        <v>3557</v>
      </c>
      <c r="L1249" s="1" t="str">
        <f>VLOOKUP(Table1[[#This Row],[Customer_id]],Table4[],7,FALSE)</f>
        <v>131274,4482</v>
      </c>
      <c r="M1249" s="1" t="e">
        <f>VLOOKUP(Table1[[#This Row],[Customer_id]],Table2[],4,FALSE)</f>
        <v>#N/A</v>
      </c>
      <c r="N1249" s="1" t="str">
        <f>INDEX(Table3[Transaction type],MATCH(Table1[[#This Row],[Account Number]],Table3[Account Number],0))</f>
        <v>Money Transfer</v>
      </c>
      <c r="O1249" s="20">
        <f>INDEX(Table3[Date_of_transaction],MATCH(Table1[[#This Row],[Account Number]],Table3[Account Number],0))</f>
        <v>44646</v>
      </c>
      <c r="P1249" s="19" t="str">
        <f>INDEX(Table3[Transaction Medium],MATCH(Table1[[#This Row],[Account Number]],Table3[Account Number],0))</f>
        <v>Internet Banking</v>
      </c>
    </row>
    <row r="1250" spans="1:16" x14ac:dyDescent="0.25">
      <c r="A1250" s="1" t="s">
        <v>6510</v>
      </c>
      <c r="B1250" s="2">
        <v>400996340</v>
      </c>
      <c r="C1250" s="2" t="s">
        <v>119</v>
      </c>
      <c r="D1250" s="4">
        <v>24982.5</v>
      </c>
      <c r="E1250" s="1" t="s">
        <v>12</v>
      </c>
      <c r="F1250" s="1" t="s">
        <v>139</v>
      </c>
      <c r="G1250" s="1" t="s">
        <v>4105</v>
      </c>
      <c r="H1250" s="1" t="s">
        <v>6511</v>
      </c>
      <c r="I1250" s="1">
        <v>223579.05057180001</v>
      </c>
      <c r="J1250" s="1" t="s">
        <v>6512</v>
      </c>
      <c r="L1250" s="1" t="str">
        <f>VLOOKUP(Table1[[#This Row],[Customer_id]],Table4[],7,FALSE)</f>
        <v>149870,898</v>
      </c>
      <c r="M1250" s="1" t="e">
        <f>VLOOKUP(Table1[[#This Row],[Customer_id]],Table2[],4,FALSE)</f>
        <v>#N/A</v>
      </c>
      <c r="N1250" s="1" t="str">
        <f>INDEX(Table3[Transaction type],MATCH(Table1[[#This Row],[Account Number]],Table3[Account Number],0))</f>
        <v>Money Deposit</v>
      </c>
      <c r="O1250" s="20">
        <f>INDEX(Table3[Date_of_transaction],MATCH(Table1[[#This Row],[Account Number]],Table3[Account Number],0))</f>
        <v>44424</v>
      </c>
      <c r="P1250" s="19" t="str">
        <f>INDEX(Table3[Transaction Medium],MATCH(Table1[[#This Row],[Account Number]],Table3[Account Number],0))</f>
        <v>Bank</v>
      </c>
    </row>
    <row r="1251" spans="1:16" x14ac:dyDescent="0.25">
      <c r="A1251" s="1" t="s">
        <v>5977</v>
      </c>
      <c r="B1251" s="2">
        <v>446120059</v>
      </c>
      <c r="C1251" s="2" t="s">
        <v>203</v>
      </c>
      <c r="D1251" s="4">
        <v>27539.25</v>
      </c>
      <c r="E1251" s="1" t="s">
        <v>12</v>
      </c>
      <c r="F1251" s="1" t="s">
        <v>2602</v>
      </c>
      <c r="G1251" s="1" t="s">
        <v>4070</v>
      </c>
      <c r="H1251" s="1" t="s">
        <v>5978</v>
      </c>
      <c r="I1251" s="1">
        <v>190667.97146880001</v>
      </c>
      <c r="J1251" s="1" t="s">
        <v>5979</v>
      </c>
      <c r="L1251" s="1" t="str">
        <f>VLOOKUP(Table1[[#This Row],[Customer_id]],Table4[],7,FALSE)</f>
        <v>39580,8894</v>
      </c>
      <c r="M1251" s="1" t="e">
        <f>VLOOKUP(Table1[[#This Row],[Customer_id]],Table2[],4,FALSE)</f>
        <v>#N/A</v>
      </c>
      <c r="N1251" s="1" t="str">
        <f>INDEX(Table3[Transaction type],MATCH(Table1[[#This Row],[Account Number]],Table3[Account Number],0))</f>
        <v>Money Deposit</v>
      </c>
      <c r="O1251" s="20">
        <f>INDEX(Table3[Date_of_transaction],MATCH(Table1[[#This Row],[Account Number]],Table3[Account Number],0))</f>
        <v>44291</v>
      </c>
      <c r="P1251" s="19" t="str">
        <f>INDEX(Table3[Transaction Medium],MATCH(Table1[[#This Row],[Account Number]],Table3[Account Number],0))</f>
        <v>ATM</v>
      </c>
    </row>
    <row r="1252" spans="1:16" x14ac:dyDescent="0.25">
      <c r="A1252" s="1" t="s">
        <v>8671</v>
      </c>
      <c r="B1252" s="2">
        <v>723431746</v>
      </c>
      <c r="C1252" s="2" t="s">
        <v>33</v>
      </c>
      <c r="D1252" s="4">
        <v>13659.75</v>
      </c>
      <c r="E1252" s="1" t="s">
        <v>12</v>
      </c>
      <c r="F1252" s="1" t="s">
        <v>794</v>
      </c>
      <c r="G1252" s="1" t="s">
        <v>3820</v>
      </c>
      <c r="H1252" s="1" t="s">
        <v>8672</v>
      </c>
      <c r="I1252" s="1">
        <v>309851.62494000001</v>
      </c>
      <c r="J1252" s="1" t="s">
        <v>8673</v>
      </c>
      <c r="L1252" s="1" t="str">
        <f>VLOOKUP(Table1[[#This Row],[Customer_id]],Table4[],7,FALSE)</f>
        <v>492748,5123</v>
      </c>
      <c r="M1252" s="1" t="str">
        <f>VLOOKUP(Table1[[#This Row],[Customer_id]],Table2[],4,FALSE)</f>
        <v>N5920035528</v>
      </c>
      <c r="N1252" s="1" t="str">
        <f>INDEX(Table3[Transaction type],MATCH(Table1[[#This Row],[Account Number]],Table3[Account Number],0))</f>
        <v>Loan Payment</v>
      </c>
      <c r="O1252" s="20">
        <f>INDEX(Table3[Date_of_transaction],MATCH(Table1[[#This Row],[Account Number]],Table3[Account Number],0))</f>
        <v>44404</v>
      </c>
      <c r="P1252" s="19" t="str">
        <f>INDEX(Table3[Transaction Medium],MATCH(Table1[[#This Row],[Account Number]],Table3[Account Number],0))</f>
        <v>Mobile</v>
      </c>
    </row>
    <row r="1253" spans="1:16" x14ac:dyDescent="0.25">
      <c r="A1253" s="1" t="s">
        <v>2058</v>
      </c>
      <c r="B1253" s="2">
        <v>325236685</v>
      </c>
      <c r="C1253" s="2" t="s">
        <v>273</v>
      </c>
      <c r="D1253" s="4">
        <v>20964.75</v>
      </c>
      <c r="E1253" s="1" t="s">
        <v>1094</v>
      </c>
      <c r="F1253" s="1" t="s">
        <v>1450</v>
      </c>
      <c r="G1253" s="1" t="s">
        <v>1964</v>
      </c>
      <c r="H1253" s="1" t="s">
        <v>2059</v>
      </c>
      <c r="I1253" s="1">
        <v>352168.7598</v>
      </c>
      <c r="J1253" s="1" t="s">
        <v>2060</v>
      </c>
      <c r="L1253" s="1" t="str">
        <f>VLOOKUP(Table1[[#This Row],[Customer_id]],Table4[],7,FALSE)</f>
        <v>97392,0024</v>
      </c>
      <c r="M1253" s="1" t="e">
        <f>VLOOKUP(Table1[[#This Row],[Customer_id]],Table2[],4,FALSE)</f>
        <v>#N/A</v>
      </c>
      <c r="N1253" s="1" t="str">
        <f>INDEX(Table3[Transaction type],MATCH(Table1[[#This Row],[Account Number]],Table3[Account Number],0))</f>
        <v>Online Payment</v>
      </c>
      <c r="O1253" s="20">
        <f>INDEX(Table3[Date_of_transaction],MATCH(Table1[[#This Row],[Account Number]],Table3[Account Number],0))</f>
        <v>44549</v>
      </c>
      <c r="P1253" s="19" t="str">
        <f>INDEX(Table3[Transaction Medium],MATCH(Table1[[#This Row],[Account Number]],Table3[Account Number],0))</f>
        <v>Mobile</v>
      </c>
    </row>
    <row r="1254" spans="1:16" x14ac:dyDescent="0.25">
      <c r="A1254" s="1" t="s">
        <v>2414</v>
      </c>
      <c r="B1254" s="2">
        <v>600960976</v>
      </c>
      <c r="C1254" s="2" t="s">
        <v>434</v>
      </c>
      <c r="D1254" s="4">
        <v>28269.75</v>
      </c>
      <c r="E1254" s="1" t="s">
        <v>12</v>
      </c>
      <c r="F1254" s="1" t="s">
        <v>34</v>
      </c>
      <c r="G1254" s="1" t="s">
        <v>1964</v>
      </c>
      <c r="H1254" s="1" t="s">
        <v>2415</v>
      </c>
      <c r="I1254" s="1">
        <v>181853.44117248</v>
      </c>
      <c r="J1254" s="1" t="s">
        <v>2416</v>
      </c>
      <c r="L1254" s="1" t="str">
        <f>VLOOKUP(Table1[[#This Row],[Customer_id]],Table4[],7,FALSE)</f>
        <v>201867,4688</v>
      </c>
      <c r="M1254" s="1" t="e">
        <f>VLOOKUP(Table1[[#This Row],[Customer_id]],Table2[],4,FALSE)</f>
        <v>#N/A</v>
      </c>
      <c r="N1254" s="1" t="str">
        <f>INDEX(Table3[Transaction type],MATCH(Table1[[#This Row],[Account Number]],Table3[Account Number],0))</f>
        <v>Online Payment</v>
      </c>
      <c r="O1254" s="20">
        <f>INDEX(Table3[Date_of_transaction],MATCH(Table1[[#This Row],[Account Number]],Table3[Account Number],0))</f>
        <v>44447</v>
      </c>
      <c r="P1254" s="19" t="str">
        <f>INDEX(Table3[Transaction Medium],MATCH(Table1[[#This Row],[Account Number]],Table3[Account Number],0))</f>
        <v>Card</v>
      </c>
    </row>
    <row r="1255" spans="1:16" x14ac:dyDescent="0.25">
      <c r="A1255" s="1" t="s">
        <v>7229</v>
      </c>
      <c r="B1255" s="2">
        <v>696046635</v>
      </c>
      <c r="C1255" s="2" t="s">
        <v>124</v>
      </c>
      <c r="D1255" s="4">
        <v>14025</v>
      </c>
      <c r="E1255" s="1" t="s">
        <v>12</v>
      </c>
      <c r="F1255" s="1" t="s">
        <v>353</v>
      </c>
      <c r="G1255" s="1" t="s">
        <v>4058</v>
      </c>
      <c r="H1255" s="1" t="s">
        <v>7230</v>
      </c>
      <c r="I1255" s="1">
        <v>373280.790484</v>
      </c>
      <c r="J1255" s="1" t="s">
        <v>7231</v>
      </c>
      <c r="L1255" s="1" t="str">
        <f>VLOOKUP(Table1[[#This Row],[Customer_id]],Table4[],7,FALSE)</f>
        <v>32726,268</v>
      </c>
      <c r="M1255" s="1" t="e">
        <f>VLOOKUP(Table1[[#This Row],[Customer_id]],Table2[],4,FALSE)</f>
        <v>#N/A</v>
      </c>
      <c r="N1255" s="1" t="str">
        <f>INDEX(Table3[Transaction type],MATCH(Table1[[#This Row],[Account Number]],Table3[Account Number],0))</f>
        <v>Money Deposit</v>
      </c>
      <c r="O1255" s="20">
        <f>INDEX(Table3[Date_of_transaction],MATCH(Table1[[#This Row],[Account Number]],Table3[Account Number],0))</f>
        <v>44527</v>
      </c>
      <c r="P1255" s="19" t="str">
        <f>INDEX(Table3[Transaction Medium],MATCH(Table1[[#This Row],[Account Number]],Table3[Account Number],0))</f>
        <v>Bank</v>
      </c>
    </row>
    <row r="1256" spans="1:16" x14ac:dyDescent="0.25">
      <c r="A1256" s="1" t="s">
        <v>7756</v>
      </c>
      <c r="B1256" s="2">
        <v>504825236</v>
      </c>
      <c r="C1256" s="2" t="s">
        <v>573</v>
      </c>
      <c r="D1256" s="4">
        <v>26808.75</v>
      </c>
      <c r="E1256" s="1" t="s">
        <v>12</v>
      </c>
      <c r="F1256" s="1" t="s">
        <v>557</v>
      </c>
      <c r="G1256" s="1" t="s">
        <v>3058</v>
      </c>
      <c r="H1256" s="1" t="s">
        <v>7757</v>
      </c>
      <c r="I1256" s="1">
        <v>124644.22955711999</v>
      </c>
      <c r="J1256" s="1" t="s">
        <v>7758</v>
      </c>
      <c r="L1256" s="1" t="str">
        <f>VLOOKUP(Table1[[#This Row],[Customer_id]],Table4[],7,FALSE)</f>
        <v>294392,384</v>
      </c>
      <c r="M1256" s="1" t="e">
        <f>VLOOKUP(Table1[[#This Row],[Customer_id]],Table2[],4,FALSE)</f>
        <v>#N/A</v>
      </c>
      <c r="N1256" s="1" t="str">
        <f>INDEX(Table3[Transaction type],MATCH(Table1[[#This Row],[Account Number]],Table3[Account Number],0))</f>
        <v>Money Transfer</v>
      </c>
      <c r="O1256" s="20">
        <f>INDEX(Table3[Date_of_transaction],MATCH(Table1[[#This Row],[Account Number]],Table3[Account Number],0))</f>
        <v>44551</v>
      </c>
      <c r="P1256" s="19" t="str">
        <f>INDEX(Table3[Transaction Medium],MATCH(Table1[[#This Row],[Account Number]],Table3[Account Number],0))</f>
        <v>Mobile</v>
      </c>
    </row>
    <row r="1257" spans="1:16" x14ac:dyDescent="0.25">
      <c r="A1257" s="1" t="s">
        <v>2868</v>
      </c>
      <c r="B1257" s="2">
        <v>232958073</v>
      </c>
      <c r="C1257" s="2" t="s">
        <v>568</v>
      </c>
      <c r="D1257" s="4">
        <v>25713</v>
      </c>
      <c r="E1257" s="1" t="s">
        <v>1094</v>
      </c>
      <c r="F1257" s="1" t="s">
        <v>139</v>
      </c>
      <c r="G1257" s="1" t="s">
        <v>2773</v>
      </c>
      <c r="H1257" s="1" t="s">
        <v>2869</v>
      </c>
      <c r="I1257" s="1">
        <v>827309.34257400001</v>
      </c>
      <c r="J1257" s="1" t="s">
        <v>2306</v>
      </c>
      <c r="L1257" s="1" t="str">
        <f>VLOOKUP(Table1[[#This Row],[Customer_id]],Table4[],7,FALSE)</f>
        <v>447613,8777</v>
      </c>
      <c r="M1257" s="1" t="e">
        <f>VLOOKUP(Table1[[#This Row],[Customer_id]],Table2[],4,FALSE)</f>
        <v>#N/A</v>
      </c>
      <c r="N1257" s="1" t="str">
        <f>INDEX(Table3[Transaction type],MATCH(Table1[[#This Row],[Account Number]],Table3[Account Number],0))</f>
        <v>Money Transfer</v>
      </c>
      <c r="O1257" s="20">
        <f>INDEX(Table3[Date_of_transaction],MATCH(Table1[[#This Row],[Account Number]],Table3[Account Number],0))</f>
        <v>44545</v>
      </c>
      <c r="P1257" s="19" t="str">
        <f>INDEX(Table3[Transaction Medium],MATCH(Table1[[#This Row],[Account Number]],Table3[Account Number],0))</f>
        <v>Bank</v>
      </c>
    </row>
    <row r="1258" spans="1:16" x14ac:dyDescent="0.25">
      <c r="A1258" s="1" t="s">
        <v>7531</v>
      </c>
      <c r="B1258" s="2">
        <v>630758120</v>
      </c>
      <c r="C1258" s="2" t="s">
        <v>240</v>
      </c>
      <c r="D1258" s="4">
        <v>22060.5</v>
      </c>
      <c r="E1258" s="1" t="s">
        <v>12</v>
      </c>
      <c r="F1258" s="1" t="s">
        <v>274</v>
      </c>
      <c r="G1258" s="1" t="s">
        <v>4220</v>
      </c>
      <c r="H1258" s="1" t="s">
        <v>7532</v>
      </c>
      <c r="I1258" s="1">
        <v>295779.29155199998</v>
      </c>
      <c r="J1258" s="1" t="s">
        <v>7533</v>
      </c>
      <c r="L1258" s="1" t="str">
        <f>VLOOKUP(Table1[[#This Row],[Customer_id]],Table4[],7,FALSE)</f>
        <v>249651,29</v>
      </c>
      <c r="M1258" s="1" t="e">
        <f>VLOOKUP(Table1[[#This Row],[Customer_id]],Table2[],4,FALSE)</f>
        <v>#N/A</v>
      </c>
      <c r="N1258" s="1" t="str">
        <f>INDEX(Table3[Transaction type],MATCH(Table1[[#This Row],[Account Number]],Table3[Account Number],0))</f>
        <v>Cash Withdrawal</v>
      </c>
      <c r="O1258" s="20">
        <f>INDEX(Table3[Date_of_transaction],MATCH(Table1[[#This Row],[Account Number]],Table3[Account Number],0))</f>
        <v>44318</v>
      </c>
      <c r="P1258" s="19" t="str">
        <f>INDEX(Table3[Transaction Medium],MATCH(Table1[[#This Row],[Account Number]],Table3[Account Number],0))</f>
        <v>ATM</v>
      </c>
    </row>
    <row r="1259" spans="1:16" x14ac:dyDescent="0.25">
      <c r="A1259" s="1" t="s">
        <v>7023</v>
      </c>
      <c r="B1259" s="2">
        <v>43798322</v>
      </c>
      <c r="C1259" s="2" t="s">
        <v>23</v>
      </c>
      <c r="D1259" s="4">
        <v>15486</v>
      </c>
      <c r="E1259" s="1" t="s">
        <v>12</v>
      </c>
      <c r="F1259" s="1" t="s">
        <v>574</v>
      </c>
      <c r="G1259" s="1" t="s">
        <v>4066</v>
      </c>
      <c r="H1259" s="1" t="s">
        <v>7024</v>
      </c>
      <c r="I1259" s="1">
        <v>195013.12325040001</v>
      </c>
      <c r="J1259" s="1" t="s">
        <v>7025</v>
      </c>
      <c r="L1259" s="1" t="str">
        <f>VLOOKUP(Table1[[#This Row],[Customer_id]],Table4[],7,FALSE)</f>
        <v>104969,7684</v>
      </c>
      <c r="M1259" s="1" t="e">
        <f>VLOOKUP(Table1[[#This Row],[Customer_id]],Table2[],4,FALSE)</f>
        <v>#N/A</v>
      </c>
      <c r="N1259" s="1" t="str">
        <f>INDEX(Table3[Transaction type],MATCH(Table1[[#This Row],[Account Number]],Table3[Account Number],0))</f>
        <v>Money Deposit</v>
      </c>
      <c r="O1259" s="20">
        <f>INDEX(Table3[Date_of_transaction],MATCH(Table1[[#This Row],[Account Number]],Table3[Account Number],0))</f>
        <v>44620</v>
      </c>
      <c r="P1259" s="19" t="str">
        <f>INDEX(Table3[Transaction Medium],MATCH(Table1[[#This Row],[Account Number]],Table3[Account Number],0))</f>
        <v>Bank</v>
      </c>
    </row>
    <row r="1260" spans="1:16" x14ac:dyDescent="0.25">
      <c r="A1260" s="1" t="s">
        <v>4506</v>
      </c>
      <c r="B1260" s="2">
        <v>676553473</v>
      </c>
      <c r="C1260" s="2" t="s">
        <v>322</v>
      </c>
      <c r="D1260" s="4">
        <v>26443.5</v>
      </c>
      <c r="E1260" s="1" t="s">
        <v>1094</v>
      </c>
      <c r="F1260" s="1" t="s">
        <v>549</v>
      </c>
      <c r="G1260" s="1" t="s">
        <v>4070</v>
      </c>
      <c r="H1260" s="1" t="s">
        <v>4507</v>
      </c>
      <c r="I1260" s="1">
        <v>214604.35724951999</v>
      </c>
      <c r="J1260" s="1" t="s">
        <v>4508</v>
      </c>
      <c r="L1260" s="1" t="str">
        <f>VLOOKUP(Table1[[#This Row],[Customer_id]],Table4[],7,FALSE)</f>
        <v>114353,961</v>
      </c>
      <c r="M1260" s="1" t="e">
        <f>VLOOKUP(Table1[[#This Row],[Customer_id]],Table2[],4,FALSE)</f>
        <v>#N/A</v>
      </c>
      <c r="N1260" s="1" t="str">
        <f>INDEX(Table3[Transaction type],MATCH(Table1[[#This Row],[Account Number]],Table3[Account Number],0))</f>
        <v>Cash Withdrawal</v>
      </c>
      <c r="O1260" s="20">
        <f>INDEX(Table3[Date_of_transaction],MATCH(Table1[[#This Row],[Account Number]],Table3[Account Number],0))</f>
        <v>44606</v>
      </c>
      <c r="P1260" s="19" t="str">
        <f>INDEX(Table3[Transaction Medium],MATCH(Table1[[#This Row],[Account Number]],Table3[Account Number],0))</f>
        <v>POS</v>
      </c>
    </row>
    <row r="1261" spans="1:16" x14ac:dyDescent="0.25">
      <c r="A1261" s="1" t="s">
        <v>5146</v>
      </c>
      <c r="B1261" s="2">
        <v>538277496</v>
      </c>
      <c r="C1261" s="2" t="s">
        <v>434</v>
      </c>
      <c r="D1261" s="4">
        <v>28269.75</v>
      </c>
      <c r="E1261" s="1" t="s">
        <v>1094</v>
      </c>
      <c r="F1261" s="1" t="s">
        <v>818</v>
      </c>
      <c r="G1261" s="1" t="s">
        <v>4119</v>
      </c>
      <c r="H1261" s="1" t="s">
        <v>5147</v>
      </c>
      <c r="I1261" s="1">
        <v>142753.37287679999</v>
      </c>
      <c r="J1261" s="1" t="s">
        <v>5148</v>
      </c>
      <c r="L1261" s="1" t="str">
        <f>VLOOKUP(Table1[[#This Row],[Customer_id]],Table4[],7,FALSE)</f>
        <v>324199,8375</v>
      </c>
      <c r="M1261" s="1" t="e">
        <f>VLOOKUP(Table1[[#This Row],[Customer_id]],Table2[],4,FALSE)</f>
        <v>#N/A</v>
      </c>
      <c r="N1261" s="1" t="str">
        <f>INDEX(Table3[Transaction type],MATCH(Table1[[#This Row],[Account Number]],Table3[Account Number],0))</f>
        <v>Money Deposit</v>
      </c>
      <c r="O1261" s="20">
        <f>INDEX(Table3[Date_of_transaction],MATCH(Table1[[#This Row],[Account Number]],Table3[Account Number],0))</f>
        <v>44498</v>
      </c>
      <c r="P1261" s="19" t="str">
        <f>INDEX(Table3[Transaction Medium],MATCH(Table1[[#This Row],[Account Number]],Table3[Account Number],0))</f>
        <v>Bank</v>
      </c>
    </row>
    <row r="1262" spans="1:16" x14ac:dyDescent="0.25">
      <c r="A1262" s="1" t="s">
        <v>7875</v>
      </c>
      <c r="B1262" s="2">
        <v>858831444</v>
      </c>
      <c r="C1262" s="2" t="s">
        <v>189</v>
      </c>
      <c r="D1262" s="4">
        <v>22425.75</v>
      </c>
      <c r="E1262" s="1" t="s">
        <v>12</v>
      </c>
      <c r="F1262" s="1" t="s">
        <v>654</v>
      </c>
      <c r="G1262" s="1" t="s">
        <v>3583</v>
      </c>
      <c r="H1262" s="1" t="s">
        <v>7876</v>
      </c>
      <c r="I1262" s="1">
        <v>43426.118198880002</v>
      </c>
      <c r="J1262" s="1" t="s">
        <v>7877</v>
      </c>
      <c r="L1262" s="1" t="str">
        <f>VLOOKUP(Table1[[#This Row],[Customer_id]],Table4[],7,FALSE)</f>
        <v>126478,24</v>
      </c>
      <c r="M1262" s="1" t="e">
        <f>VLOOKUP(Table1[[#This Row],[Customer_id]],Table2[],4,FALSE)</f>
        <v>#N/A</v>
      </c>
      <c r="N1262" s="1" t="str">
        <f>INDEX(Table3[Transaction type],MATCH(Table1[[#This Row],[Account Number]],Table3[Account Number],0))</f>
        <v>Cash Withdrawal</v>
      </c>
      <c r="O1262" s="20">
        <f>INDEX(Table3[Date_of_transaction],MATCH(Table1[[#This Row],[Account Number]],Table3[Account Number],0))</f>
        <v>44536</v>
      </c>
      <c r="P1262" s="19" t="str">
        <f>INDEX(Table3[Transaction Medium],MATCH(Table1[[#This Row],[Account Number]],Table3[Account Number],0))</f>
        <v>ATM</v>
      </c>
    </row>
    <row r="1263" spans="1:16" x14ac:dyDescent="0.25">
      <c r="A1263" s="1" t="s">
        <v>7238</v>
      </c>
      <c r="B1263" s="2">
        <v>9739453</v>
      </c>
      <c r="C1263" s="2" t="s">
        <v>513</v>
      </c>
      <c r="D1263" s="4">
        <v>32287.5</v>
      </c>
      <c r="E1263" s="1" t="s">
        <v>12</v>
      </c>
      <c r="F1263" s="1" t="s">
        <v>1336</v>
      </c>
      <c r="G1263" s="1" t="s">
        <v>4058</v>
      </c>
      <c r="H1263" s="1" t="s">
        <v>7239</v>
      </c>
      <c r="I1263" s="1">
        <v>95585.439240720007</v>
      </c>
      <c r="J1263" s="1" t="s">
        <v>7240</v>
      </c>
      <c r="L1263" s="1" t="str">
        <f>VLOOKUP(Table1[[#This Row],[Customer_id]],Table4[],7,FALSE)</f>
        <v>199522,8987</v>
      </c>
      <c r="M1263" s="1" t="e">
        <f>VLOOKUP(Table1[[#This Row],[Customer_id]],Table2[],4,FALSE)</f>
        <v>#N/A</v>
      </c>
      <c r="N1263" s="1" t="str">
        <f>INDEX(Table3[Transaction type],MATCH(Table1[[#This Row],[Account Number]],Table3[Account Number],0))</f>
        <v>Online Payment</v>
      </c>
      <c r="O1263" s="20">
        <f>INDEX(Table3[Date_of_transaction],MATCH(Table1[[#This Row],[Account Number]],Table3[Account Number],0))</f>
        <v>44235</v>
      </c>
      <c r="P1263" s="19" t="str">
        <f>INDEX(Table3[Transaction Medium],MATCH(Table1[[#This Row],[Account Number]],Table3[Account Number],0))</f>
        <v>Mobile</v>
      </c>
    </row>
    <row r="1264" spans="1:16" x14ac:dyDescent="0.25">
      <c r="A1264" s="1" t="s">
        <v>844</v>
      </c>
      <c r="B1264" s="2">
        <v>332182225</v>
      </c>
      <c r="C1264" s="2" t="s">
        <v>403</v>
      </c>
      <c r="D1264" s="4">
        <v>31922.25</v>
      </c>
      <c r="E1264" s="1" t="s">
        <v>12</v>
      </c>
      <c r="F1264" s="1" t="s">
        <v>487</v>
      </c>
      <c r="G1264" s="1" t="s">
        <v>14</v>
      </c>
      <c r="H1264" s="1" t="s">
        <v>845</v>
      </c>
      <c r="I1264" s="1">
        <v>749319.61275107996</v>
      </c>
      <c r="J1264" s="1" t="s">
        <v>846</v>
      </c>
      <c r="L1264" s="1" t="str">
        <f>VLOOKUP(Table1[[#This Row],[Customer_id]],Table4[],7,FALSE)</f>
        <v>84498,1235</v>
      </c>
      <c r="M1264" s="1" t="e">
        <f>VLOOKUP(Table1[[#This Row],[Customer_id]],Table2[],4,FALSE)</f>
        <v>#N/A</v>
      </c>
      <c r="N1264" s="1" t="str">
        <f>INDEX(Table3[Transaction type],MATCH(Table1[[#This Row],[Account Number]],Table3[Account Number],0))</f>
        <v>Money Transfer</v>
      </c>
      <c r="O1264" s="20">
        <f>INDEX(Table3[Date_of_transaction],MATCH(Table1[[#This Row],[Account Number]],Table3[Account Number],0))</f>
        <v>44249</v>
      </c>
      <c r="P1264" s="19" t="str">
        <f>INDEX(Table3[Transaction Medium],MATCH(Table1[[#This Row],[Account Number]],Table3[Account Number],0))</f>
        <v>Internet Banking</v>
      </c>
    </row>
    <row r="1265" spans="1:16" x14ac:dyDescent="0.25">
      <c r="A1265" s="1" t="s">
        <v>486</v>
      </c>
      <c r="B1265" s="2">
        <v>546891496</v>
      </c>
      <c r="C1265" s="2" t="s">
        <v>273</v>
      </c>
      <c r="D1265" s="4">
        <v>20964.75</v>
      </c>
      <c r="E1265" s="1" t="s">
        <v>12</v>
      </c>
      <c r="F1265" s="1" t="s">
        <v>487</v>
      </c>
      <c r="G1265" s="1" t="s">
        <v>14</v>
      </c>
      <c r="H1265" s="1" t="s">
        <v>488</v>
      </c>
      <c r="I1265" s="1">
        <v>22627.623930599999</v>
      </c>
      <c r="J1265" s="1" t="s">
        <v>489</v>
      </c>
      <c r="L1265" s="1" t="str">
        <f>VLOOKUP(Table1[[#This Row],[Customer_id]],Table4[],7,FALSE)</f>
        <v>283418,5788</v>
      </c>
      <c r="M1265" s="1" t="e">
        <f>VLOOKUP(Table1[[#This Row],[Customer_id]],Table2[],4,FALSE)</f>
        <v>#N/A</v>
      </c>
      <c r="N1265" s="1" t="str">
        <f>INDEX(Table3[Transaction type],MATCH(Table1[[#This Row],[Account Number]],Table3[Account Number],0))</f>
        <v>Money Deposit</v>
      </c>
      <c r="O1265" s="20">
        <f>INDEX(Table3[Date_of_transaction],MATCH(Table1[[#This Row],[Account Number]],Table3[Account Number],0))</f>
        <v>44617</v>
      </c>
      <c r="P1265" s="19" t="str">
        <f>INDEX(Table3[Transaction Medium],MATCH(Table1[[#This Row],[Account Number]],Table3[Account Number],0))</f>
        <v>ATM</v>
      </c>
    </row>
    <row r="1266" spans="1:16" x14ac:dyDescent="0.25">
      <c r="A1266" s="1" t="s">
        <v>8122</v>
      </c>
      <c r="B1266" s="2">
        <v>683793376</v>
      </c>
      <c r="C1266" s="2" t="s">
        <v>212</v>
      </c>
      <c r="D1266" s="4">
        <v>24252</v>
      </c>
      <c r="E1266" s="1" t="s">
        <v>12</v>
      </c>
      <c r="F1266" s="1" t="s">
        <v>587</v>
      </c>
      <c r="G1266" s="1" t="s">
        <v>3331</v>
      </c>
      <c r="H1266" s="1" t="s">
        <v>8123</v>
      </c>
      <c r="I1266" s="1">
        <v>91210.556741399996</v>
      </c>
      <c r="J1266" s="1" t="s">
        <v>8124</v>
      </c>
      <c r="L1266" s="1" t="str">
        <f>VLOOKUP(Table1[[#This Row],[Customer_id]],Table4[],7,FALSE)</f>
        <v>223656,4512</v>
      </c>
      <c r="M1266" s="1" t="e">
        <f>VLOOKUP(Table1[[#This Row],[Customer_id]],Table2[],4,FALSE)</f>
        <v>#N/A</v>
      </c>
      <c r="N1266" s="1" t="str">
        <f>INDEX(Table3[Transaction type],MATCH(Table1[[#This Row],[Account Number]],Table3[Account Number],0))</f>
        <v>Online Payment</v>
      </c>
      <c r="O1266" s="20">
        <f>INDEX(Table3[Date_of_transaction],MATCH(Table1[[#This Row],[Account Number]],Table3[Account Number],0))</f>
        <v>44282</v>
      </c>
      <c r="P1266" s="19" t="str">
        <f>INDEX(Table3[Transaction Medium],MATCH(Table1[[#This Row],[Account Number]],Table3[Account Number],0))</f>
        <v>Card</v>
      </c>
    </row>
    <row r="1267" spans="1:16" x14ac:dyDescent="0.25">
      <c r="A1267" s="1" t="s">
        <v>3579</v>
      </c>
      <c r="B1267" s="2">
        <v>413570128</v>
      </c>
      <c r="C1267" s="2" t="s">
        <v>1201</v>
      </c>
      <c r="D1267" s="4">
        <v>30461.25</v>
      </c>
      <c r="E1267" s="1" t="s">
        <v>1094</v>
      </c>
      <c r="F1267" s="1" t="s">
        <v>269</v>
      </c>
      <c r="G1267" s="1" t="s">
        <v>3331</v>
      </c>
      <c r="H1267" s="1" t="s">
        <v>3580</v>
      </c>
      <c r="I1267" s="1">
        <v>314274.48655949999</v>
      </c>
      <c r="J1267" s="1" t="s">
        <v>3581</v>
      </c>
      <c r="L1267" s="1" t="str">
        <f>VLOOKUP(Table1[[#This Row],[Customer_id]],Table4[],7,FALSE)</f>
        <v>26263,1424</v>
      </c>
      <c r="M1267" s="1" t="e">
        <f>VLOOKUP(Table1[[#This Row],[Customer_id]],Table2[],4,FALSE)</f>
        <v>#N/A</v>
      </c>
      <c r="N1267" s="1" t="str">
        <f>INDEX(Table3[Transaction type],MATCH(Table1[[#This Row],[Account Number]],Table3[Account Number],0))</f>
        <v>Online Payment</v>
      </c>
      <c r="O1267" s="20">
        <f>INDEX(Table3[Date_of_transaction],MATCH(Table1[[#This Row],[Account Number]],Table3[Account Number],0))</f>
        <v>44500</v>
      </c>
      <c r="P1267" s="19" t="str">
        <f>INDEX(Table3[Transaction Medium],MATCH(Table1[[#This Row],[Account Number]],Table3[Account Number],0))</f>
        <v>Mobile</v>
      </c>
    </row>
    <row r="1268" spans="1:16" x14ac:dyDescent="0.25">
      <c r="A1268" s="1" t="s">
        <v>3150</v>
      </c>
      <c r="B1268" s="2">
        <v>346926199</v>
      </c>
      <c r="C1268" s="2" t="s">
        <v>154</v>
      </c>
      <c r="D1268" s="4">
        <v>29730.75</v>
      </c>
      <c r="E1268" s="1" t="s">
        <v>1094</v>
      </c>
      <c r="F1268" s="1" t="s">
        <v>68</v>
      </c>
      <c r="G1268" s="1" t="s">
        <v>3058</v>
      </c>
      <c r="H1268" s="1" t="s">
        <v>3151</v>
      </c>
      <c r="I1268" s="1">
        <v>169617.40236288001</v>
      </c>
      <c r="J1268" s="1" t="s">
        <v>3152</v>
      </c>
      <c r="L1268" s="1" t="str">
        <f>VLOOKUP(Table1[[#This Row],[Customer_id]],Table4[],7,FALSE)</f>
        <v>148224,72</v>
      </c>
      <c r="M1268" s="1" t="e">
        <f>VLOOKUP(Table1[[#This Row],[Customer_id]],Table2[],4,FALSE)</f>
        <v>#N/A</v>
      </c>
      <c r="N1268" s="1" t="str">
        <f>INDEX(Table3[Transaction type],MATCH(Table1[[#This Row],[Account Number]],Table3[Account Number],0))</f>
        <v>Checks</v>
      </c>
      <c r="O1268" s="20">
        <f>INDEX(Table3[Date_of_transaction],MATCH(Table1[[#This Row],[Account Number]],Table3[Account Number],0))</f>
        <v>44628</v>
      </c>
      <c r="P1268" s="19" t="str">
        <f>INDEX(Table3[Transaction Medium],MATCH(Table1[[#This Row],[Account Number]],Table3[Account Number],0))</f>
        <v>Informal Services</v>
      </c>
    </row>
    <row r="1269" spans="1:16" x14ac:dyDescent="0.25">
      <c r="A1269" s="1" t="s">
        <v>3150</v>
      </c>
      <c r="B1269" s="2">
        <v>67031087</v>
      </c>
      <c r="C1269" s="2" t="s">
        <v>335</v>
      </c>
      <c r="D1269" s="4">
        <v>19869</v>
      </c>
      <c r="E1269" s="1" t="s">
        <v>1094</v>
      </c>
      <c r="F1269" s="1" t="s">
        <v>487</v>
      </c>
      <c r="G1269" s="1" t="s">
        <v>3331</v>
      </c>
      <c r="H1269" s="1" t="s">
        <v>3389</v>
      </c>
      <c r="I1269" s="1">
        <v>50586.991529359999</v>
      </c>
      <c r="J1269" s="1" t="s">
        <v>3390</v>
      </c>
      <c r="L1269" s="1" t="str">
        <f>VLOOKUP(Table1[[#This Row],[Customer_id]],Table4[],7,FALSE)</f>
        <v>148224,72</v>
      </c>
      <c r="M1269" s="1" t="e">
        <f>VLOOKUP(Table1[[#This Row],[Customer_id]],Table2[],4,FALSE)</f>
        <v>#N/A</v>
      </c>
      <c r="N1269" s="1" t="str">
        <f>INDEX(Table3[Transaction type],MATCH(Table1[[#This Row],[Account Number]],Table3[Account Number],0))</f>
        <v>Money Deposit</v>
      </c>
      <c r="O1269" s="20">
        <f>INDEX(Table3[Date_of_transaction],MATCH(Table1[[#This Row],[Account Number]],Table3[Account Number],0))</f>
        <v>44330</v>
      </c>
      <c r="P1269" s="19" t="str">
        <f>INDEX(Table3[Transaction Medium],MATCH(Table1[[#This Row],[Account Number]],Table3[Account Number],0))</f>
        <v>Bank</v>
      </c>
    </row>
    <row r="1270" spans="1:16" x14ac:dyDescent="0.25">
      <c r="A1270" s="1" t="s">
        <v>1443</v>
      </c>
      <c r="B1270" s="2">
        <v>98577196</v>
      </c>
      <c r="C1270" s="2" t="s">
        <v>309</v>
      </c>
      <c r="D1270" s="4">
        <v>27904.5</v>
      </c>
      <c r="E1270" s="1" t="s">
        <v>1094</v>
      </c>
      <c r="F1270" s="1" t="s">
        <v>399</v>
      </c>
      <c r="G1270" s="1" t="s">
        <v>14</v>
      </c>
      <c r="H1270" s="1" t="s">
        <v>1444</v>
      </c>
      <c r="I1270" s="1">
        <v>58831.4496</v>
      </c>
      <c r="J1270" s="1" t="s">
        <v>1445</v>
      </c>
      <c r="L1270" s="1" t="str">
        <f>VLOOKUP(Table1[[#This Row],[Customer_id]],Table4[],7,FALSE)</f>
        <v>18691,1361</v>
      </c>
      <c r="M1270" s="1" t="e">
        <f>VLOOKUP(Table1[[#This Row],[Customer_id]],Table2[],4,FALSE)</f>
        <v>#N/A</v>
      </c>
      <c r="N1270" s="1" t="str">
        <f>INDEX(Table3[Transaction type],MATCH(Table1[[#This Row],[Account Number]],Table3[Account Number],0))</f>
        <v>Money Transfer</v>
      </c>
      <c r="O1270" s="20">
        <f>INDEX(Table3[Date_of_transaction],MATCH(Table1[[#This Row],[Account Number]],Table3[Account Number],0))</f>
        <v>44300</v>
      </c>
      <c r="P1270" s="19" t="str">
        <f>INDEX(Table3[Transaction Medium],MATCH(Table1[[#This Row],[Account Number]],Table3[Account Number],0))</f>
        <v>Mobile</v>
      </c>
    </row>
    <row r="1271" spans="1:16" x14ac:dyDescent="0.25">
      <c r="A1271" s="1" t="s">
        <v>8994</v>
      </c>
      <c r="B1271" s="2">
        <v>376092417</v>
      </c>
      <c r="C1271" s="2" t="s">
        <v>194</v>
      </c>
      <c r="D1271" s="8">
        <v>36435.25</v>
      </c>
      <c r="E1271" s="1" t="str">
        <f ca="1">CHOOSE(RANDBETWEEN(1, 2), "Male","Female")</f>
        <v>Male</v>
      </c>
      <c r="F1271" s="1" t="str">
        <f ca="1">CHOOSE(RANDBETWEEN(1, 5), "Farmer","Tailor","Student","Professor","Welder")</f>
        <v>Welder</v>
      </c>
      <c r="G1271" s="1" t="str">
        <f ca="1">CHOOSE(RANDBETWEEN(1, 22), "Kano","Kwara","Imo","Lagos","Adamawa","Delta","Sokoto","Oyo","Osun","Abia","Cross River","Kaduna","Plateau","River","Abuja","Kogi","Edo","Anambra","Bayelsa","Benue","Ogun","Enugu")</f>
        <v>Plateau</v>
      </c>
      <c r="H1271" s="9" t="s">
        <v>8995</v>
      </c>
      <c r="I1271" s="9">
        <v>682296.80609738559</v>
      </c>
      <c r="J1271" t="s">
        <v>8996</v>
      </c>
      <c r="L1271" s="1" t="str">
        <f>VLOOKUP(Table1[[#This Row],[Customer_id]],Table4[],7,FALSE)</f>
        <v>100945,4781</v>
      </c>
      <c r="M1271" s="1" t="e">
        <f>VLOOKUP(Table1[[#This Row],[Customer_id]],Table2[],4,FALSE)</f>
        <v>#N/A</v>
      </c>
      <c r="N1271" s="1" t="str">
        <f>INDEX(Table3[Transaction type],MATCH(Table1[[#This Row],[Account Number]],Table3[Account Number],0))</f>
        <v>Money Transfer</v>
      </c>
      <c r="O1271" s="20">
        <f>INDEX(Table3[Date_of_transaction],MATCH(Table1[[#This Row],[Account Number]],Table3[Account Number],0))</f>
        <v>44410</v>
      </c>
      <c r="P1271" s="19" t="str">
        <f>INDEX(Table3[Transaction Medium],MATCH(Table1[[#This Row],[Account Number]],Table3[Account Number],0))</f>
        <v>ATM</v>
      </c>
    </row>
    <row r="1272" spans="1:16" x14ac:dyDescent="0.25">
      <c r="A1272" s="1" t="s">
        <v>6436</v>
      </c>
      <c r="B1272" s="2">
        <v>752352306</v>
      </c>
      <c r="C1272" s="2" t="s">
        <v>309</v>
      </c>
      <c r="D1272" s="4">
        <v>27904.5</v>
      </c>
      <c r="E1272" s="1" t="s">
        <v>12</v>
      </c>
      <c r="F1272" s="1" t="s">
        <v>264</v>
      </c>
      <c r="G1272" s="1" t="s">
        <v>4066</v>
      </c>
      <c r="H1272" s="1" t="s">
        <v>6437</v>
      </c>
      <c r="I1272" s="1">
        <v>130297.46719275</v>
      </c>
      <c r="J1272" s="1" t="s">
        <v>6438</v>
      </c>
      <c r="L1272" s="1" t="str">
        <f>VLOOKUP(Table1[[#This Row],[Customer_id]],Table4[],7,FALSE)</f>
        <v>177102,5256</v>
      </c>
      <c r="M1272" s="1" t="e">
        <f>VLOOKUP(Table1[[#This Row],[Customer_id]],Table2[],4,FALSE)</f>
        <v>#N/A</v>
      </c>
      <c r="N1272" s="1" t="str">
        <f>INDEX(Table3[Transaction type],MATCH(Table1[[#This Row],[Account Number]],Table3[Account Number],0))</f>
        <v>Online Payment</v>
      </c>
      <c r="O1272" s="20">
        <f>INDEX(Table3[Date_of_transaction],MATCH(Table1[[#This Row],[Account Number]],Table3[Account Number],0))</f>
        <v>44232</v>
      </c>
      <c r="P1272" s="19" t="str">
        <f>INDEX(Table3[Transaction Medium],MATCH(Table1[[#This Row],[Account Number]],Table3[Account Number],0))</f>
        <v>Internet Banking</v>
      </c>
    </row>
    <row r="1273" spans="1:16" x14ac:dyDescent="0.25">
      <c r="A1273" s="1" t="s">
        <v>3516</v>
      </c>
      <c r="B1273" s="2">
        <v>938304870</v>
      </c>
      <c r="C1273" s="2" t="s">
        <v>154</v>
      </c>
      <c r="D1273" s="4">
        <v>29730.75</v>
      </c>
      <c r="E1273" s="1" t="s">
        <v>1094</v>
      </c>
      <c r="F1273" s="1" t="s">
        <v>2112</v>
      </c>
      <c r="G1273" s="1" t="s">
        <v>3331</v>
      </c>
      <c r="H1273" s="1" t="s">
        <v>3517</v>
      </c>
      <c r="I1273" s="1">
        <v>436849.18976159999</v>
      </c>
      <c r="J1273" s="1" t="s">
        <v>3518</v>
      </c>
      <c r="L1273" s="1" t="str">
        <f>VLOOKUP(Table1[[#This Row],[Customer_id]],Table4[],7,FALSE)</f>
        <v>72711,1056</v>
      </c>
      <c r="M1273" s="1" t="e">
        <f>VLOOKUP(Table1[[#This Row],[Customer_id]],Table2[],4,FALSE)</f>
        <v>#N/A</v>
      </c>
      <c r="N1273" s="1" t="str">
        <f>INDEX(Table3[Transaction type],MATCH(Table1[[#This Row],[Account Number]],Table3[Account Number],0))</f>
        <v>Money Transfer</v>
      </c>
      <c r="O1273" s="20">
        <f>INDEX(Table3[Date_of_transaction],MATCH(Table1[[#This Row],[Account Number]],Table3[Account Number],0))</f>
        <v>44549</v>
      </c>
      <c r="P1273" s="19" t="str">
        <f>INDEX(Table3[Transaction Medium],MATCH(Table1[[#This Row],[Account Number]],Table3[Account Number],0))</f>
        <v>Mobile</v>
      </c>
    </row>
    <row r="1274" spans="1:16" x14ac:dyDescent="0.25">
      <c r="A1274" s="1" t="s">
        <v>1133</v>
      </c>
      <c r="B1274" s="2">
        <v>699815678</v>
      </c>
      <c r="C1274" s="2" t="s">
        <v>240</v>
      </c>
      <c r="D1274" s="4">
        <v>22060.5</v>
      </c>
      <c r="E1274" s="1" t="s">
        <v>1094</v>
      </c>
      <c r="F1274" s="1" t="s">
        <v>181</v>
      </c>
      <c r="G1274" s="1" t="s">
        <v>14</v>
      </c>
      <c r="H1274" s="1" t="s">
        <v>1134</v>
      </c>
      <c r="I1274" s="1">
        <v>402862.16134943999</v>
      </c>
      <c r="J1274" s="1" t="s">
        <v>1135</v>
      </c>
      <c r="L1274" s="1" t="str">
        <f>VLOOKUP(Table1[[#This Row],[Customer_id]],Table4[],7,FALSE)</f>
        <v>130023,3615</v>
      </c>
      <c r="M1274" s="1" t="e">
        <f>VLOOKUP(Table1[[#This Row],[Customer_id]],Table2[],4,FALSE)</f>
        <v>#N/A</v>
      </c>
      <c r="N1274" s="1" t="str">
        <f>INDEX(Table3[Transaction type],MATCH(Table1[[#This Row],[Account Number]],Table3[Account Number],0))</f>
        <v>Money Transfer</v>
      </c>
      <c r="O1274" s="20">
        <f>INDEX(Table3[Date_of_transaction],MATCH(Table1[[#This Row],[Account Number]],Table3[Account Number],0))</f>
        <v>44636</v>
      </c>
      <c r="P1274" s="19" t="str">
        <f>INDEX(Table3[Transaction Medium],MATCH(Table1[[#This Row],[Account Number]],Table3[Account Number],0))</f>
        <v>Bank</v>
      </c>
    </row>
    <row r="1275" spans="1:16" x14ac:dyDescent="0.25">
      <c r="A1275" s="1" t="s">
        <v>4720</v>
      </c>
      <c r="B1275" s="2">
        <v>555715861</v>
      </c>
      <c r="C1275" s="2" t="s">
        <v>434</v>
      </c>
      <c r="D1275" s="4">
        <v>28269.75</v>
      </c>
      <c r="E1275" s="1" t="s">
        <v>1094</v>
      </c>
      <c r="F1275" s="1" t="s">
        <v>2010</v>
      </c>
      <c r="G1275" s="1" t="s">
        <v>4099</v>
      </c>
      <c r="H1275" s="1" t="s">
        <v>4721</v>
      </c>
      <c r="I1275" s="1">
        <v>41263.321522500002</v>
      </c>
      <c r="J1275" s="1" t="s">
        <v>4722</v>
      </c>
      <c r="L1275" s="1" t="str">
        <f>VLOOKUP(Table1[[#This Row],[Customer_id]],Table4[],7,FALSE)</f>
        <v>62223,125</v>
      </c>
      <c r="M1275" s="1" t="e">
        <f>VLOOKUP(Table1[[#This Row],[Customer_id]],Table2[],4,FALSE)</f>
        <v>#N/A</v>
      </c>
      <c r="N1275" s="1" t="str">
        <f>INDEX(Table3[Transaction type],MATCH(Table1[[#This Row],[Account Number]],Table3[Account Number],0))</f>
        <v>Money Transfer</v>
      </c>
      <c r="O1275" s="20">
        <f>INDEX(Table3[Date_of_transaction],MATCH(Table1[[#This Row],[Account Number]],Table3[Account Number],0))</f>
        <v>44349</v>
      </c>
      <c r="P1275" s="19" t="str">
        <f>INDEX(Table3[Transaction Medium],MATCH(Table1[[#This Row],[Account Number]],Table3[Account Number],0))</f>
        <v>Bank</v>
      </c>
    </row>
    <row r="1276" spans="1:16" x14ac:dyDescent="0.25">
      <c r="A1276" s="1" t="s">
        <v>6381</v>
      </c>
      <c r="B1276" s="2">
        <v>932589685</v>
      </c>
      <c r="C1276" s="2" t="s">
        <v>82</v>
      </c>
      <c r="D1276" s="4">
        <v>16947</v>
      </c>
      <c r="E1276" s="1" t="s">
        <v>12</v>
      </c>
      <c r="F1276" s="1" t="s">
        <v>1047</v>
      </c>
      <c r="G1276" s="1" t="s">
        <v>4062</v>
      </c>
      <c r="H1276" s="1" t="s">
        <v>6382</v>
      </c>
      <c r="I1276" s="1">
        <v>112541.95091663999</v>
      </c>
      <c r="J1276" s="1" t="s">
        <v>6383</v>
      </c>
      <c r="L1276" s="1" t="str">
        <f>VLOOKUP(Table1[[#This Row],[Customer_id]],Table4[],7,FALSE)</f>
        <v>29990,4747</v>
      </c>
      <c r="M1276" s="1" t="e">
        <f>VLOOKUP(Table1[[#This Row],[Customer_id]],Table2[],4,FALSE)</f>
        <v>#N/A</v>
      </c>
      <c r="N1276" s="1" t="str">
        <f>INDEX(Table3[Transaction type],MATCH(Table1[[#This Row],[Account Number]],Table3[Account Number],0))</f>
        <v>Money Transfer</v>
      </c>
      <c r="O1276" s="20">
        <f>INDEX(Table3[Date_of_transaction],MATCH(Table1[[#This Row],[Account Number]],Table3[Account Number],0))</f>
        <v>44215</v>
      </c>
      <c r="P1276" s="19" t="str">
        <f>INDEX(Table3[Transaction Medium],MATCH(Table1[[#This Row],[Account Number]],Table3[Account Number],0))</f>
        <v>Mobile</v>
      </c>
    </row>
    <row r="1277" spans="1:16" x14ac:dyDescent="0.25">
      <c r="A1277" s="1" t="s">
        <v>2043</v>
      </c>
      <c r="B1277" s="2">
        <v>868988186</v>
      </c>
      <c r="C1277" s="2" t="s">
        <v>661</v>
      </c>
      <c r="D1277" s="4">
        <v>16216.5</v>
      </c>
      <c r="E1277" s="1" t="s">
        <v>1094</v>
      </c>
      <c r="F1277" s="1" t="s">
        <v>213</v>
      </c>
      <c r="G1277" s="1" t="s">
        <v>1964</v>
      </c>
      <c r="H1277" s="1" t="s">
        <v>2044</v>
      </c>
      <c r="I1277" s="1">
        <v>60793.631183999998</v>
      </c>
      <c r="J1277" s="1" t="s">
        <v>2045</v>
      </c>
      <c r="L1277" s="1" t="str">
        <f>VLOOKUP(Table1[[#This Row],[Customer_id]],Table4[],7,FALSE)</f>
        <v>69503,1264</v>
      </c>
      <c r="M1277" s="1" t="e">
        <f>VLOOKUP(Table1[[#This Row],[Customer_id]],Table2[],4,FALSE)</f>
        <v>#N/A</v>
      </c>
      <c r="N1277" s="1" t="str">
        <f>INDEX(Table3[Transaction type],MATCH(Table1[[#This Row],[Account Number]],Table3[Account Number],0))</f>
        <v>Online Payment</v>
      </c>
      <c r="O1277" s="20">
        <f>INDEX(Table3[Date_of_transaction],MATCH(Table1[[#This Row],[Account Number]],Table3[Account Number],0))</f>
        <v>44615</v>
      </c>
      <c r="P1277" s="19" t="str">
        <f>INDEX(Table3[Transaction Medium],MATCH(Table1[[#This Row],[Account Number]],Table3[Account Number],0))</f>
        <v>Mobile</v>
      </c>
    </row>
    <row r="1278" spans="1:16" x14ac:dyDescent="0.25">
      <c r="A1278" s="1" t="s">
        <v>5831</v>
      </c>
      <c r="B1278" s="2">
        <v>963367321</v>
      </c>
      <c r="C1278" s="2" t="s">
        <v>134</v>
      </c>
      <c r="D1278" s="4">
        <v>37401</v>
      </c>
      <c r="E1278" s="1" t="s">
        <v>1094</v>
      </c>
      <c r="F1278" s="1" t="s">
        <v>763</v>
      </c>
      <c r="G1278" s="1" t="s">
        <v>4095</v>
      </c>
      <c r="H1278" s="1" t="s">
        <v>5832</v>
      </c>
      <c r="I1278" s="1">
        <v>284175.09098879999</v>
      </c>
      <c r="J1278" s="1" t="s">
        <v>5833</v>
      </c>
      <c r="L1278" s="1" t="str">
        <f>VLOOKUP(Table1[[#This Row],[Customer_id]],Table4[],7,FALSE)</f>
        <v>385028,64</v>
      </c>
      <c r="M1278" s="1" t="e">
        <f>VLOOKUP(Table1[[#This Row],[Customer_id]],Table2[],4,FALSE)</f>
        <v>#N/A</v>
      </c>
      <c r="N1278" s="1" t="str">
        <f>INDEX(Table3[Transaction type],MATCH(Table1[[#This Row],[Account Number]],Table3[Account Number],0))</f>
        <v>Checks</v>
      </c>
      <c r="O1278" s="20">
        <f>INDEX(Table3[Date_of_transaction],MATCH(Table1[[#This Row],[Account Number]],Table3[Account Number],0))</f>
        <v>44571</v>
      </c>
      <c r="P1278" s="19" t="str">
        <f>INDEX(Table3[Transaction Medium],MATCH(Table1[[#This Row],[Account Number]],Table3[Account Number],0))</f>
        <v>Informal Services</v>
      </c>
    </row>
    <row r="1279" spans="1:16" x14ac:dyDescent="0.25">
      <c r="A1279" s="1" t="s">
        <v>8080</v>
      </c>
      <c r="B1279" s="2">
        <v>373419298</v>
      </c>
      <c r="C1279" s="2" t="s">
        <v>434</v>
      </c>
      <c r="D1279" s="4">
        <v>28269.75</v>
      </c>
      <c r="E1279" s="1" t="s">
        <v>12</v>
      </c>
      <c r="F1279" s="1" t="s">
        <v>155</v>
      </c>
      <c r="G1279" s="1" t="s">
        <v>3583</v>
      </c>
      <c r="H1279" s="1" t="s">
        <v>8081</v>
      </c>
      <c r="I1279" s="1">
        <v>261765.43277976001</v>
      </c>
      <c r="J1279" s="1" t="s">
        <v>8082</v>
      </c>
      <c r="L1279" s="1" t="str">
        <f>VLOOKUP(Table1[[#This Row],[Customer_id]],Table4[],7,FALSE)</f>
        <v>52673,1264</v>
      </c>
      <c r="M1279" s="1" t="e">
        <f>VLOOKUP(Table1[[#This Row],[Customer_id]],Table2[],4,FALSE)</f>
        <v>#N/A</v>
      </c>
      <c r="N1279" s="1" t="str">
        <f>INDEX(Table3[Transaction type],MATCH(Table1[[#This Row],[Account Number]],Table3[Account Number],0))</f>
        <v>Money Deposit</v>
      </c>
      <c r="O1279" s="20">
        <f>INDEX(Table3[Date_of_transaction],MATCH(Table1[[#This Row],[Account Number]],Table3[Account Number],0))</f>
        <v>44499</v>
      </c>
      <c r="P1279" s="19" t="str">
        <f>INDEX(Table3[Transaction Medium],MATCH(Table1[[#This Row],[Account Number]],Table3[Account Number],0))</f>
        <v>ATM</v>
      </c>
    </row>
    <row r="1280" spans="1:16" x14ac:dyDescent="0.25">
      <c r="A1280" s="1" t="s">
        <v>8819</v>
      </c>
      <c r="B1280" s="2">
        <v>743758298</v>
      </c>
      <c r="C1280" s="2" t="s">
        <v>87</v>
      </c>
      <c r="D1280" s="4">
        <v>16581.75</v>
      </c>
      <c r="E1280" s="1" t="s">
        <v>12</v>
      </c>
      <c r="F1280" s="1" t="s">
        <v>574</v>
      </c>
      <c r="G1280" s="1" t="s">
        <v>3820</v>
      </c>
      <c r="H1280" s="1" t="s">
        <v>8820</v>
      </c>
      <c r="I1280" s="1">
        <v>789564.19934231997</v>
      </c>
      <c r="J1280" s="1" t="s">
        <v>8821</v>
      </c>
      <c r="L1280" s="1" t="str">
        <f>VLOOKUP(Table1[[#This Row],[Customer_id]],Table4[],7,FALSE)</f>
        <v>247280,3457</v>
      </c>
      <c r="M1280" s="1" t="e">
        <f>VLOOKUP(Table1[[#This Row],[Customer_id]],Table2[],4,FALSE)</f>
        <v>#N/A</v>
      </c>
      <c r="N1280" s="1" t="str">
        <f>INDEX(Table3[Transaction type],MATCH(Table1[[#This Row],[Account Number]],Table3[Account Number],0))</f>
        <v>Online Payment</v>
      </c>
      <c r="O1280" s="20">
        <f>INDEX(Table3[Date_of_transaction],MATCH(Table1[[#This Row],[Account Number]],Table3[Account Number],0))</f>
        <v>44437</v>
      </c>
      <c r="P1280" s="19" t="str">
        <f>INDEX(Table3[Transaction Medium],MATCH(Table1[[#This Row],[Account Number]],Table3[Account Number],0))</f>
        <v>Mobile</v>
      </c>
    </row>
    <row r="1281" spans="1:16" x14ac:dyDescent="0.25">
      <c r="A1281" s="1" t="s">
        <v>3171</v>
      </c>
      <c r="B1281" s="2">
        <v>841019660</v>
      </c>
      <c r="C1281" s="2" t="s">
        <v>518</v>
      </c>
      <c r="D1281" s="4">
        <v>35574.75</v>
      </c>
      <c r="E1281" s="1" t="s">
        <v>1094</v>
      </c>
      <c r="F1281" s="1" t="s">
        <v>1400</v>
      </c>
      <c r="G1281" s="1" t="s">
        <v>3058</v>
      </c>
      <c r="H1281" s="1" t="s">
        <v>3172</v>
      </c>
      <c r="I1281" s="1">
        <v>173072.963349</v>
      </c>
      <c r="J1281" s="1" t="s">
        <v>3173</v>
      </c>
      <c r="L1281" s="1" t="str">
        <f>VLOOKUP(Table1[[#This Row],[Customer_id]],Table4[],7,FALSE)</f>
        <v>29126,2818</v>
      </c>
      <c r="M1281" s="1" t="e">
        <f>VLOOKUP(Table1[[#This Row],[Customer_id]],Table2[],4,FALSE)</f>
        <v>#N/A</v>
      </c>
      <c r="N1281" s="1" t="str">
        <f>INDEX(Table3[Transaction type],MATCH(Table1[[#This Row],[Account Number]],Table3[Account Number],0))</f>
        <v>Online Payment</v>
      </c>
      <c r="O1281" s="20">
        <f>INDEX(Table3[Date_of_transaction],MATCH(Table1[[#This Row],[Account Number]],Table3[Account Number],0))</f>
        <v>44669</v>
      </c>
      <c r="P1281" s="19" t="str">
        <f>INDEX(Table3[Transaction Medium],MATCH(Table1[[#This Row],[Account Number]],Table3[Account Number],0))</f>
        <v>Mobile</v>
      </c>
    </row>
    <row r="1282" spans="1:16" x14ac:dyDescent="0.25">
      <c r="A1282" s="1" t="s">
        <v>8176</v>
      </c>
      <c r="B1282" s="2">
        <v>311948849</v>
      </c>
      <c r="C1282" s="2" t="s">
        <v>129</v>
      </c>
      <c r="D1282" s="4">
        <v>15120.75</v>
      </c>
      <c r="E1282" s="1" t="s">
        <v>12</v>
      </c>
      <c r="F1282" s="1" t="s">
        <v>135</v>
      </c>
      <c r="G1282" s="1" t="s">
        <v>3331</v>
      </c>
      <c r="H1282" s="1" t="s">
        <v>8177</v>
      </c>
      <c r="I1282" s="1">
        <v>110143.88377125</v>
      </c>
      <c r="J1282" s="1" t="s">
        <v>8178</v>
      </c>
      <c r="L1282" s="1" t="str">
        <f>VLOOKUP(Table1[[#This Row],[Customer_id]],Table4[],7,FALSE)</f>
        <v>147956,7936</v>
      </c>
      <c r="M1282" s="1" t="e">
        <f>VLOOKUP(Table1[[#This Row],[Customer_id]],Table2[],4,FALSE)</f>
        <v>#N/A</v>
      </c>
      <c r="N1282" s="1" t="str">
        <f>INDEX(Table3[Transaction type],MATCH(Table1[[#This Row],[Account Number]],Table3[Account Number],0))</f>
        <v>Money Transfer</v>
      </c>
      <c r="O1282" s="20">
        <f>INDEX(Table3[Date_of_transaction],MATCH(Table1[[#This Row],[Account Number]],Table3[Account Number],0))</f>
        <v>44524</v>
      </c>
      <c r="P1282" s="19" t="str">
        <f>INDEX(Table3[Transaction Medium],MATCH(Table1[[#This Row],[Account Number]],Table3[Account Number],0))</f>
        <v>ATM</v>
      </c>
    </row>
    <row r="1283" spans="1:16" x14ac:dyDescent="0.25">
      <c r="A1283" s="1" t="s">
        <v>536</v>
      </c>
      <c r="B1283" s="2">
        <v>358256120</v>
      </c>
      <c r="C1283" s="2" t="s">
        <v>434</v>
      </c>
      <c r="D1283" s="4">
        <v>28269.75</v>
      </c>
      <c r="E1283" s="1" t="s">
        <v>12</v>
      </c>
      <c r="F1283" s="1" t="s">
        <v>115</v>
      </c>
      <c r="G1283" s="1" t="s">
        <v>14</v>
      </c>
      <c r="H1283" s="1" t="s">
        <v>537</v>
      </c>
      <c r="I1283" s="1">
        <v>177872.62803968001</v>
      </c>
      <c r="J1283" s="1" t="s">
        <v>538</v>
      </c>
      <c r="L1283" s="1" t="str">
        <f>VLOOKUP(Table1[[#This Row],[Customer_id]],Table4[],7,FALSE)</f>
        <v>215582,0544</v>
      </c>
      <c r="M1283" s="1" t="e">
        <f>VLOOKUP(Table1[[#This Row],[Customer_id]],Table2[],4,FALSE)</f>
        <v>#N/A</v>
      </c>
      <c r="N1283" s="1" t="str">
        <f>INDEX(Table3[Transaction type],MATCH(Table1[[#This Row],[Account Number]],Table3[Account Number],0))</f>
        <v>Money Transfer</v>
      </c>
      <c r="O1283" s="20">
        <f>INDEX(Table3[Date_of_transaction],MATCH(Table1[[#This Row],[Account Number]],Table3[Account Number],0))</f>
        <v>44248</v>
      </c>
      <c r="P1283" s="19" t="str">
        <f>INDEX(Table3[Transaction Medium],MATCH(Table1[[#This Row],[Account Number]],Table3[Account Number],0))</f>
        <v>Bank</v>
      </c>
    </row>
    <row r="1284" spans="1:16" x14ac:dyDescent="0.25">
      <c r="A1284" s="1" t="s">
        <v>7470</v>
      </c>
      <c r="B1284" s="2">
        <v>919464811</v>
      </c>
      <c r="C1284" s="2" t="s">
        <v>194</v>
      </c>
      <c r="D1284" s="4">
        <v>30826.5</v>
      </c>
      <c r="E1284" s="1" t="s">
        <v>12</v>
      </c>
      <c r="F1284" s="1" t="s">
        <v>1076</v>
      </c>
      <c r="G1284" s="1" t="s">
        <v>4220</v>
      </c>
      <c r="H1284" s="1" t="s">
        <v>7471</v>
      </c>
      <c r="I1284" s="1">
        <v>114718.87157472</v>
      </c>
      <c r="J1284" s="1" t="s">
        <v>7472</v>
      </c>
      <c r="L1284" s="1" t="str">
        <f>VLOOKUP(Table1[[#This Row],[Customer_id]],Table4[],7,FALSE)</f>
        <v>428363,55</v>
      </c>
      <c r="M1284" s="1" t="e">
        <f>VLOOKUP(Table1[[#This Row],[Customer_id]],Table2[],4,FALSE)</f>
        <v>#N/A</v>
      </c>
      <c r="N1284" s="1" t="str">
        <f>INDEX(Table3[Transaction type],MATCH(Table1[[#This Row],[Account Number]],Table3[Account Number],0))</f>
        <v>Money Transfer</v>
      </c>
      <c r="O1284" s="20">
        <f>INDEX(Table3[Date_of_transaction],MATCH(Table1[[#This Row],[Account Number]],Table3[Account Number],0))</f>
        <v>44555</v>
      </c>
      <c r="P1284" s="19" t="str">
        <f>INDEX(Table3[Transaction Medium],MATCH(Table1[[#This Row],[Account Number]],Table3[Account Number],0))</f>
        <v>Mobile</v>
      </c>
    </row>
    <row r="1285" spans="1:16" x14ac:dyDescent="0.25">
      <c r="A1285" s="1" t="s">
        <v>6132</v>
      </c>
      <c r="B1285" s="2">
        <v>970179932</v>
      </c>
      <c r="C1285" s="2" t="s">
        <v>101</v>
      </c>
      <c r="D1285" s="4">
        <v>19138.5</v>
      </c>
      <c r="E1285" s="1" t="s">
        <v>12</v>
      </c>
      <c r="F1285" s="1" t="s">
        <v>34</v>
      </c>
      <c r="G1285" s="1" t="s">
        <v>4074</v>
      </c>
      <c r="H1285" s="1" t="s">
        <v>6133</v>
      </c>
      <c r="I1285" s="1">
        <v>134164.8292864</v>
      </c>
      <c r="J1285" s="1" t="s">
        <v>6134</v>
      </c>
      <c r="L1285" s="1" t="str">
        <f>VLOOKUP(Table1[[#This Row],[Customer_id]],Table4[],7,FALSE)</f>
        <v>39753,5351</v>
      </c>
      <c r="M1285" s="1" t="e">
        <f>VLOOKUP(Table1[[#This Row],[Customer_id]],Table2[],4,FALSE)</f>
        <v>#N/A</v>
      </c>
      <c r="N1285" s="1" t="str">
        <f>INDEX(Table3[Transaction type],MATCH(Table1[[#This Row],[Account Number]],Table3[Account Number],0))</f>
        <v>Cash Withdrawal</v>
      </c>
      <c r="O1285" s="20">
        <f>INDEX(Table3[Date_of_transaction],MATCH(Table1[[#This Row],[Account Number]],Table3[Account Number],0))</f>
        <v>44358</v>
      </c>
      <c r="P1285" s="19" t="str">
        <f>INDEX(Table3[Transaction Medium],MATCH(Table1[[#This Row],[Account Number]],Table3[Account Number],0))</f>
        <v>POS</v>
      </c>
    </row>
    <row r="1286" spans="1:16" x14ac:dyDescent="0.25">
      <c r="A1286" s="1" t="s">
        <v>2188</v>
      </c>
      <c r="B1286" s="2">
        <v>934718350</v>
      </c>
      <c r="C1286" s="2" t="s">
        <v>67</v>
      </c>
      <c r="D1286" s="4">
        <v>23156.25</v>
      </c>
      <c r="E1286" s="1" t="s">
        <v>1094</v>
      </c>
      <c r="F1286" s="1" t="s">
        <v>139</v>
      </c>
      <c r="G1286" s="1" t="s">
        <v>1964</v>
      </c>
      <c r="H1286" s="1" t="s">
        <v>2189</v>
      </c>
      <c r="I1286" s="1">
        <v>242444.36771296</v>
      </c>
      <c r="J1286" s="1" t="s">
        <v>2190</v>
      </c>
      <c r="L1286" s="1" t="str">
        <f>VLOOKUP(Table1[[#This Row],[Customer_id]],Table4[],7,FALSE)</f>
        <v>117611,364</v>
      </c>
      <c r="M1286" s="1" t="e">
        <f>VLOOKUP(Table1[[#This Row],[Customer_id]],Table2[],4,FALSE)</f>
        <v>#N/A</v>
      </c>
      <c r="N1286" s="1" t="str">
        <f>INDEX(Table3[Transaction type],MATCH(Table1[[#This Row],[Account Number]],Table3[Account Number],0))</f>
        <v>Money Transfer</v>
      </c>
      <c r="O1286" s="20">
        <f>INDEX(Table3[Date_of_transaction],MATCH(Table1[[#This Row],[Account Number]],Table3[Account Number],0))</f>
        <v>44573</v>
      </c>
      <c r="P1286" s="19" t="str">
        <f>INDEX(Table3[Transaction Medium],MATCH(Table1[[#This Row],[Account Number]],Table3[Account Number],0))</f>
        <v>Bank</v>
      </c>
    </row>
    <row r="1287" spans="1:16" x14ac:dyDescent="0.25">
      <c r="A1287" s="1" t="s">
        <v>5331</v>
      </c>
      <c r="B1287" s="2">
        <v>322285626</v>
      </c>
      <c r="C1287" s="2" t="s">
        <v>606</v>
      </c>
      <c r="D1287" s="4">
        <v>23886.75</v>
      </c>
      <c r="E1287" s="1" t="s">
        <v>1094</v>
      </c>
      <c r="F1287" s="1" t="s">
        <v>430</v>
      </c>
      <c r="G1287" s="1" t="s">
        <v>4054</v>
      </c>
      <c r="H1287" s="1" t="s">
        <v>5332</v>
      </c>
      <c r="I1287" s="1">
        <v>180436.53329831999</v>
      </c>
      <c r="J1287" s="1" t="s">
        <v>5333</v>
      </c>
      <c r="L1287" s="1" t="str">
        <f>VLOOKUP(Table1[[#This Row],[Customer_id]],Table4[],7,FALSE)</f>
        <v>44716,1124</v>
      </c>
      <c r="M1287" s="1" t="e">
        <f>VLOOKUP(Table1[[#This Row],[Customer_id]],Table2[],4,FALSE)</f>
        <v>#N/A</v>
      </c>
      <c r="N1287" s="1" t="str">
        <f>INDEX(Table3[Transaction type],MATCH(Table1[[#This Row],[Account Number]],Table3[Account Number],0))</f>
        <v>Money Deposit</v>
      </c>
      <c r="O1287" s="20">
        <f>INDEX(Table3[Date_of_transaction],MATCH(Table1[[#This Row],[Account Number]],Table3[Account Number],0))</f>
        <v>44212</v>
      </c>
      <c r="P1287" s="19" t="str">
        <f>INDEX(Table3[Transaction Medium],MATCH(Table1[[#This Row],[Account Number]],Table3[Account Number],0))</f>
        <v>ATM</v>
      </c>
    </row>
    <row r="1288" spans="1:16" x14ac:dyDescent="0.25">
      <c r="A1288" s="1" t="s">
        <v>7730</v>
      </c>
      <c r="B1288" s="2">
        <v>997371033</v>
      </c>
      <c r="C1288" s="2" t="s">
        <v>33</v>
      </c>
      <c r="D1288" s="4">
        <v>13659.75</v>
      </c>
      <c r="E1288" s="1" t="s">
        <v>12</v>
      </c>
      <c r="F1288" s="1" t="s">
        <v>794</v>
      </c>
      <c r="G1288" s="1" t="s">
        <v>3058</v>
      </c>
      <c r="H1288" s="1" t="s">
        <v>7731</v>
      </c>
      <c r="I1288" s="1">
        <v>556405.27594079997</v>
      </c>
      <c r="J1288" s="1" t="s">
        <v>7732</v>
      </c>
      <c r="L1288" s="1" t="str">
        <f>VLOOKUP(Table1[[#This Row],[Customer_id]],Table4[],7,FALSE)</f>
        <v>96970,5</v>
      </c>
      <c r="M1288" s="1" t="e">
        <f>VLOOKUP(Table1[[#This Row],[Customer_id]],Table2[],4,FALSE)</f>
        <v>#N/A</v>
      </c>
      <c r="N1288" s="1" t="str">
        <f>INDEX(Table3[Transaction type],MATCH(Table1[[#This Row],[Account Number]],Table3[Account Number],0))</f>
        <v>Money Deposit</v>
      </c>
      <c r="O1288" s="20">
        <f>INDEX(Table3[Date_of_transaction],MATCH(Table1[[#This Row],[Account Number]],Table3[Account Number],0))</f>
        <v>44546</v>
      </c>
      <c r="P1288" s="19" t="str">
        <f>INDEX(Table3[Transaction Medium],MATCH(Table1[[#This Row],[Account Number]],Table3[Account Number],0))</f>
        <v>Bank</v>
      </c>
    </row>
    <row r="1289" spans="1:16" x14ac:dyDescent="0.25">
      <c r="A1289" s="1" t="s">
        <v>1100</v>
      </c>
      <c r="B1289" s="2">
        <v>381842320</v>
      </c>
      <c r="C1289" s="2" t="s">
        <v>72</v>
      </c>
      <c r="D1289" s="4">
        <v>34844.25</v>
      </c>
      <c r="E1289" s="1" t="s">
        <v>1094</v>
      </c>
      <c r="F1289" s="1" t="s">
        <v>256</v>
      </c>
      <c r="G1289" s="1" t="s">
        <v>14</v>
      </c>
      <c r="H1289" s="1" t="s">
        <v>1101</v>
      </c>
      <c r="I1289" s="1">
        <v>143633.3838632</v>
      </c>
      <c r="J1289" s="1" t="s">
        <v>1102</v>
      </c>
      <c r="L1289" s="1" t="str">
        <f>VLOOKUP(Table1[[#This Row],[Customer_id]],Table4[],7,FALSE)</f>
        <v>250467,7728</v>
      </c>
      <c r="M1289" s="1" t="e">
        <f>VLOOKUP(Table1[[#This Row],[Customer_id]],Table2[],4,FALSE)</f>
        <v>#N/A</v>
      </c>
      <c r="N1289" s="1" t="str">
        <f>INDEX(Table3[Transaction type],MATCH(Table1[[#This Row],[Account Number]],Table3[Account Number],0))</f>
        <v>Cash Withdrawal</v>
      </c>
      <c r="O1289" s="20">
        <f>INDEX(Table3[Date_of_transaction],MATCH(Table1[[#This Row],[Account Number]],Table3[Account Number],0))</f>
        <v>44403</v>
      </c>
      <c r="P1289" s="19" t="str">
        <f>INDEX(Table3[Transaction Medium],MATCH(Table1[[#This Row],[Account Number]],Table3[Account Number],0))</f>
        <v>ATM</v>
      </c>
    </row>
    <row r="1290" spans="1:16" x14ac:dyDescent="0.25">
      <c r="A1290" s="1" t="s">
        <v>2497</v>
      </c>
      <c r="B1290" s="2">
        <v>864260743</v>
      </c>
      <c r="C1290" s="2" t="s">
        <v>245</v>
      </c>
      <c r="D1290" s="4">
        <v>19503.75</v>
      </c>
      <c r="E1290" s="1" t="s">
        <v>12</v>
      </c>
      <c r="F1290" s="1" t="s">
        <v>294</v>
      </c>
      <c r="G1290" s="1" t="s">
        <v>1964</v>
      </c>
      <c r="H1290" s="1" t="s">
        <v>2498</v>
      </c>
      <c r="I1290" s="1">
        <v>52561.277075999998</v>
      </c>
      <c r="J1290" s="1" t="s">
        <v>2499</v>
      </c>
      <c r="L1290" s="1" t="str">
        <f>VLOOKUP(Table1[[#This Row],[Customer_id]],Table4[],7,FALSE)</f>
        <v>158182,0672</v>
      </c>
      <c r="M1290" s="1" t="e">
        <f>VLOOKUP(Table1[[#This Row],[Customer_id]],Table2[],4,FALSE)</f>
        <v>#N/A</v>
      </c>
      <c r="N1290" s="1" t="str">
        <f>INDEX(Table3[Transaction type],MATCH(Table1[[#This Row],[Account Number]],Table3[Account Number],0))</f>
        <v>Money Deposit</v>
      </c>
      <c r="O1290" s="20">
        <f>INDEX(Table3[Date_of_transaction],MATCH(Table1[[#This Row],[Account Number]],Table3[Account Number],0))</f>
        <v>44456</v>
      </c>
      <c r="P1290" s="19" t="str">
        <f>INDEX(Table3[Transaction Medium],MATCH(Table1[[#This Row],[Account Number]],Table3[Account Number],0))</f>
        <v>Bank</v>
      </c>
    </row>
    <row r="1291" spans="1:16" x14ac:dyDescent="0.25">
      <c r="A1291" s="1" t="s">
        <v>7563</v>
      </c>
      <c r="B1291" s="2">
        <v>761581783</v>
      </c>
      <c r="C1291" s="2" t="s">
        <v>11</v>
      </c>
      <c r="D1291" s="4">
        <v>36305.25</v>
      </c>
      <c r="E1291" s="1" t="s">
        <v>12</v>
      </c>
      <c r="F1291" s="1" t="s">
        <v>4364</v>
      </c>
      <c r="G1291" s="1" t="s">
        <v>4220</v>
      </c>
      <c r="H1291" s="1" t="s">
        <v>7564</v>
      </c>
      <c r="I1291" s="1">
        <v>55589.020549920002</v>
      </c>
      <c r="J1291" s="1" t="s">
        <v>7565</v>
      </c>
      <c r="L1291" s="1" t="str">
        <f>VLOOKUP(Table1[[#This Row],[Customer_id]],Table4[],7,FALSE)</f>
        <v>97272,8028</v>
      </c>
      <c r="M1291" s="1" t="e">
        <f>VLOOKUP(Table1[[#This Row],[Customer_id]],Table2[],4,FALSE)</f>
        <v>#N/A</v>
      </c>
      <c r="N1291" s="1" t="str">
        <f>INDEX(Table3[Transaction type],MATCH(Table1[[#This Row],[Account Number]],Table3[Account Number],0))</f>
        <v>Cash Withdrawal</v>
      </c>
      <c r="O1291" s="20">
        <f>INDEX(Table3[Date_of_transaction],MATCH(Table1[[#This Row],[Account Number]],Table3[Account Number],0))</f>
        <v>44498</v>
      </c>
      <c r="P1291" s="19" t="str">
        <f>INDEX(Table3[Transaction Medium],MATCH(Table1[[#This Row],[Account Number]],Table3[Account Number],0))</f>
        <v>Bank</v>
      </c>
    </row>
    <row r="1292" spans="1:16" x14ac:dyDescent="0.25">
      <c r="A1292" s="1" t="s">
        <v>7827</v>
      </c>
      <c r="B1292" s="2">
        <v>587755693</v>
      </c>
      <c r="C1292" s="2" t="s">
        <v>479</v>
      </c>
      <c r="D1292" s="4">
        <v>33383.25</v>
      </c>
      <c r="E1292" s="1" t="s">
        <v>12</v>
      </c>
      <c r="F1292" s="1" t="s">
        <v>264</v>
      </c>
      <c r="G1292" s="1" t="s">
        <v>3058</v>
      </c>
      <c r="H1292" s="1" t="s">
        <v>7828</v>
      </c>
      <c r="I1292" s="1">
        <v>69316.065821519995</v>
      </c>
      <c r="J1292" s="1" t="s">
        <v>7829</v>
      </c>
      <c r="L1292" s="1" t="str">
        <f>VLOOKUP(Table1[[#This Row],[Customer_id]],Table4[],7,FALSE)</f>
        <v>298069,6544</v>
      </c>
      <c r="M1292" s="1" t="e">
        <f>VLOOKUP(Table1[[#This Row],[Customer_id]],Table2[],4,FALSE)</f>
        <v>#N/A</v>
      </c>
      <c r="N1292" s="1" t="str">
        <f>INDEX(Table3[Transaction type],MATCH(Table1[[#This Row],[Account Number]],Table3[Account Number],0))</f>
        <v>Online Payment</v>
      </c>
      <c r="O1292" s="20">
        <f>INDEX(Table3[Date_of_transaction],MATCH(Table1[[#This Row],[Account Number]],Table3[Account Number],0))</f>
        <v>44219</v>
      </c>
      <c r="P1292" s="19" t="str">
        <f>INDEX(Table3[Transaction Medium],MATCH(Table1[[#This Row],[Account Number]],Table3[Account Number],0))</f>
        <v>Mobile</v>
      </c>
    </row>
    <row r="1293" spans="1:16" x14ac:dyDescent="0.25">
      <c r="A1293" s="1" t="s">
        <v>5272</v>
      </c>
      <c r="B1293" s="2">
        <v>826803067</v>
      </c>
      <c r="C1293" s="2" t="s">
        <v>82</v>
      </c>
      <c r="D1293" s="4">
        <v>16947</v>
      </c>
      <c r="E1293" s="1" t="s">
        <v>1094</v>
      </c>
      <c r="F1293" s="1" t="s">
        <v>569</v>
      </c>
      <c r="G1293" s="1" t="s">
        <v>4105</v>
      </c>
      <c r="H1293" s="1" t="s">
        <v>5273</v>
      </c>
      <c r="I1293" s="1">
        <v>21852.189295200002</v>
      </c>
      <c r="J1293" s="1" t="s">
        <v>5274</v>
      </c>
      <c r="L1293" s="1" t="str">
        <f>VLOOKUP(Table1[[#This Row],[Customer_id]],Table4[],7,FALSE)</f>
        <v>31801,8591</v>
      </c>
      <c r="M1293" s="1" t="e">
        <f>VLOOKUP(Table1[[#This Row],[Customer_id]],Table2[],4,FALSE)</f>
        <v>#N/A</v>
      </c>
      <c r="N1293" s="1" t="str">
        <f>INDEX(Table3[Transaction type],MATCH(Table1[[#This Row],[Account Number]],Table3[Account Number],0))</f>
        <v>Money Deposit</v>
      </c>
      <c r="O1293" s="20">
        <f>INDEX(Table3[Date_of_transaction],MATCH(Table1[[#This Row],[Account Number]],Table3[Account Number],0))</f>
        <v>44593</v>
      </c>
      <c r="P1293" s="19" t="str">
        <f>INDEX(Table3[Transaction Medium],MATCH(Table1[[#This Row],[Account Number]],Table3[Account Number],0))</f>
        <v>Bank</v>
      </c>
    </row>
    <row r="1294" spans="1:16" x14ac:dyDescent="0.25">
      <c r="A1294" s="1" t="s">
        <v>4585</v>
      </c>
      <c r="B1294" s="2">
        <v>196549293</v>
      </c>
      <c r="C1294" s="2" t="s">
        <v>470</v>
      </c>
      <c r="D1294" s="4">
        <v>14755.5</v>
      </c>
      <c r="E1294" s="1" t="s">
        <v>1094</v>
      </c>
      <c r="F1294" s="1" t="s">
        <v>2112</v>
      </c>
      <c r="G1294" s="1" t="s">
        <v>4058</v>
      </c>
      <c r="H1294" s="1" t="s">
        <v>4586</v>
      </c>
      <c r="I1294" s="1">
        <v>96877.102583040003</v>
      </c>
      <c r="J1294" s="1" t="s">
        <v>4587</v>
      </c>
      <c r="L1294" s="1" t="str">
        <f>VLOOKUP(Table1[[#This Row],[Customer_id]],Table4[],7,FALSE)</f>
        <v>196645,5</v>
      </c>
      <c r="M1294" s="1" t="e">
        <f>VLOOKUP(Table1[[#This Row],[Customer_id]],Table2[],4,FALSE)</f>
        <v>#N/A</v>
      </c>
      <c r="N1294" s="1" t="str">
        <f>INDEX(Table3[Transaction type],MATCH(Table1[[#This Row],[Account Number]],Table3[Account Number],0))</f>
        <v>Online Payment</v>
      </c>
      <c r="O1294" s="20">
        <f>INDEX(Table3[Date_of_transaction],MATCH(Table1[[#This Row],[Account Number]],Table3[Account Number],0))</f>
        <v>44315</v>
      </c>
      <c r="P1294" s="19" t="str">
        <f>INDEX(Table3[Transaction Medium],MATCH(Table1[[#This Row],[Account Number]],Table3[Account Number],0))</f>
        <v>Mobile</v>
      </c>
    </row>
    <row r="1295" spans="1:16" x14ac:dyDescent="0.25">
      <c r="A1295" s="1" t="s">
        <v>6448</v>
      </c>
      <c r="B1295" s="2">
        <v>818088800</v>
      </c>
      <c r="C1295" s="2" t="s">
        <v>167</v>
      </c>
      <c r="D1295" s="4">
        <v>18773.25</v>
      </c>
      <c r="E1295" s="1" t="s">
        <v>12</v>
      </c>
      <c r="F1295" s="1" t="s">
        <v>1090</v>
      </c>
      <c r="G1295" s="1" t="s">
        <v>4119</v>
      </c>
      <c r="H1295" s="1" t="s">
        <v>6449</v>
      </c>
      <c r="I1295" s="1">
        <v>365148.17270147998</v>
      </c>
      <c r="J1295" s="1" t="s">
        <v>6450</v>
      </c>
      <c r="L1295" s="1" t="str">
        <f>VLOOKUP(Table1[[#This Row],[Customer_id]],Table4[],7,FALSE)</f>
        <v>217152,9152</v>
      </c>
      <c r="M1295" s="1" t="e">
        <f>VLOOKUP(Table1[[#This Row],[Customer_id]],Table2[],4,FALSE)</f>
        <v>#N/A</v>
      </c>
      <c r="N1295" s="1" t="str">
        <f>INDEX(Table3[Transaction type],MATCH(Table1[[#This Row],[Account Number]],Table3[Account Number],0))</f>
        <v>Cash Withdrawal</v>
      </c>
      <c r="O1295" s="20">
        <f>INDEX(Table3[Date_of_transaction],MATCH(Table1[[#This Row],[Account Number]],Table3[Account Number],0))</f>
        <v>44308</v>
      </c>
      <c r="P1295" s="19" t="str">
        <f>INDEX(Table3[Transaction Medium],MATCH(Table1[[#This Row],[Account Number]],Table3[Account Number],0))</f>
        <v>ATM</v>
      </c>
    </row>
    <row r="1296" spans="1:16" x14ac:dyDescent="0.25">
      <c r="A1296" s="1" t="s">
        <v>5700</v>
      </c>
      <c r="B1296" s="2">
        <v>479460368</v>
      </c>
      <c r="C1296" s="2" t="s">
        <v>240</v>
      </c>
      <c r="D1296" s="4">
        <v>22060.5</v>
      </c>
      <c r="E1296" s="1" t="s">
        <v>1094</v>
      </c>
      <c r="F1296" s="1" t="s">
        <v>2278</v>
      </c>
      <c r="G1296" s="1" t="s">
        <v>4054</v>
      </c>
      <c r="H1296" s="1" t="s">
        <v>5701</v>
      </c>
      <c r="I1296" s="1">
        <v>224185.92310399999</v>
      </c>
      <c r="J1296" s="1" t="s">
        <v>5702</v>
      </c>
      <c r="L1296" s="1" t="str">
        <f>VLOOKUP(Table1[[#This Row],[Customer_id]],Table4[],7,FALSE)</f>
        <v>255803,625</v>
      </c>
      <c r="M1296" s="1" t="e">
        <f>VLOOKUP(Table1[[#This Row],[Customer_id]],Table2[],4,FALSE)</f>
        <v>#N/A</v>
      </c>
      <c r="N1296" s="1" t="str">
        <f>INDEX(Table3[Transaction type],MATCH(Table1[[#This Row],[Account Number]],Table3[Account Number],0))</f>
        <v>Cash Withdrawal</v>
      </c>
      <c r="O1296" s="20">
        <f>INDEX(Table3[Date_of_transaction],MATCH(Table1[[#This Row],[Account Number]],Table3[Account Number],0))</f>
        <v>44227</v>
      </c>
      <c r="P1296" s="19" t="str">
        <f>INDEX(Table3[Transaction Medium],MATCH(Table1[[#This Row],[Account Number]],Table3[Account Number],0))</f>
        <v>Bank</v>
      </c>
    </row>
    <row r="1297" spans="1:16" x14ac:dyDescent="0.25">
      <c r="A1297" s="1" t="s">
        <v>877</v>
      </c>
      <c r="B1297" s="2">
        <v>689682218</v>
      </c>
      <c r="C1297" s="2" t="s">
        <v>309</v>
      </c>
      <c r="D1297" s="4">
        <v>27904.5</v>
      </c>
      <c r="E1297" s="1" t="s">
        <v>12</v>
      </c>
      <c r="F1297" s="1" t="s">
        <v>344</v>
      </c>
      <c r="G1297" s="1" t="s">
        <v>14</v>
      </c>
      <c r="H1297" s="1" t="s">
        <v>878</v>
      </c>
      <c r="I1297" s="1">
        <v>229959.175644</v>
      </c>
      <c r="J1297" s="1" t="s">
        <v>879</v>
      </c>
      <c r="L1297" s="1" t="str">
        <f>VLOOKUP(Table1[[#This Row],[Customer_id]],Table4[],7,FALSE)</f>
        <v>109855,4808</v>
      </c>
      <c r="M1297" s="1" t="e">
        <f>VLOOKUP(Table1[[#This Row],[Customer_id]],Table2[],4,FALSE)</f>
        <v>#N/A</v>
      </c>
      <c r="N1297" s="1" t="str">
        <f>INDEX(Table3[Transaction type],MATCH(Table1[[#This Row],[Account Number]],Table3[Account Number],0))</f>
        <v>Cash Withdrawal</v>
      </c>
      <c r="O1297" s="20">
        <f>INDEX(Table3[Date_of_transaction],MATCH(Table1[[#This Row],[Account Number]],Table3[Account Number],0))</f>
        <v>44673</v>
      </c>
      <c r="P1297" s="19" t="str">
        <f>INDEX(Table3[Transaction Medium],MATCH(Table1[[#This Row],[Account Number]],Table3[Account Number],0))</f>
        <v>ATM</v>
      </c>
    </row>
    <row r="1298" spans="1:16" x14ac:dyDescent="0.25">
      <c r="A1298" s="1" t="s">
        <v>5424</v>
      </c>
      <c r="B1298" s="2">
        <v>483029893</v>
      </c>
      <c r="C1298" s="2" t="s">
        <v>240</v>
      </c>
      <c r="D1298" s="4">
        <v>22060.5</v>
      </c>
      <c r="E1298" s="1" t="s">
        <v>1094</v>
      </c>
      <c r="F1298" s="1" t="s">
        <v>471</v>
      </c>
      <c r="G1298" s="1" t="s">
        <v>4105</v>
      </c>
      <c r="H1298" s="1" t="s">
        <v>5425</v>
      </c>
      <c r="I1298" s="1">
        <v>55299.785732099997</v>
      </c>
      <c r="J1298" s="1" t="s">
        <v>5426</v>
      </c>
      <c r="L1298" s="1" t="str">
        <f>VLOOKUP(Table1[[#This Row],[Customer_id]],Table4[],7,FALSE)</f>
        <v>107610,468</v>
      </c>
      <c r="M1298" s="1" t="e">
        <f>VLOOKUP(Table1[[#This Row],[Customer_id]],Table2[],4,FALSE)</f>
        <v>#N/A</v>
      </c>
      <c r="N1298" s="1" t="str">
        <f>INDEX(Table3[Transaction type],MATCH(Table1[[#This Row],[Account Number]],Table3[Account Number],0))</f>
        <v>Money Deposit</v>
      </c>
      <c r="O1298" s="20">
        <f>INDEX(Table3[Date_of_transaction],MATCH(Table1[[#This Row],[Account Number]],Table3[Account Number],0))</f>
        <v>44205</v>
      </c>
      <c r="P1298" s="19" t="str">
        <f>INDEX(Table3[Transaction Medium],MATCH(Table1[[#This Row],[Account Number]],Table3[Account Number],0))</f>
        <v>Bank</v>
      </c>
    </row>
    <row r="1299" spans="1:16" x14ac:dyDescent="0.25">
      <c r="A1299" s="1" t="s">
        <v>8049</v>
      </c>
      <c r="B1299" s="2">
        <v>44786017</v>
      </c>
      <c r="C1299" s="2" t="s">
        <v>268</v>
      </c>
      <c r="D1299" s="4">
        <v>17677.5</v>
      </c>
      <c r="E1299" s="1" t="s">
        <v>12</v>
      </c>
      <c r="F1299" s="1" t="s">
        <v>675</v>
      </c>
      <c r="G1299" s="1" t="s">
        <v>3583</v>
      </c>
      <c r="H1299" s="1" t="s">
        <v>8050</v>
      </c>
      <c r="I1299" s="1">
        <v>288225.48087312002</v>
      </c>
      <c r="J1299" s="1" t="s">
        <v>8051</v>
      </c>
      <c r="L1299" s="1" t="str">
        <f>VLOOKUP(Table1[[#This Row],[Customer_id]],Table4[],7,FALSE)</f>
        <v>75223,75</v>
      </c>
      <c r="M1299" s="1" t="str">
        <f>VLOOKUP(Table1[[#This Row],[Customer_id]],Table2[],4,FALSE)</f>
        <v>N741729275</v>
      </c>
      <c r="N1299" s="1" t="str">
        <f>INDEX(Table3[Transaction type],MATCH(Table1[[#This Row],[Account Number]],Table3[Account Number],0))</f>
        <v>Loan Payment</v>
      </c>
      <c r="O1299" s="20">
        <f>INDEX(Table3[Date_of_transaction],MATCH(Table1[[#This Row],[Account Number]],Table3[Account Number],0))</f>
        <v>44569</v>
      </c>
      <c r="P1299" s="19" t="str">
        <f>INDEX(Table3[Transaction Medium],MATCH(Table1[[#This Row],[Account Number]],Table3[Account Number],0))</f>
        <v>Mobile</v>
      </c>
    </row>
    <row r="1300" spans="1:16" x14ac:dyDescent="0.25">
      <c r="A1300" s="1" t="s">
        <v>5248</v>
      </c>
      <c r="B1300" s="2">
        <v>58509766</v>
      </c>
      <c r="C1300" s="2" t="s">
        <v>357</v>
      </c>
      <c r="D1300" s="4">
        <v>35209.5</v>
      </c>
      <c r="E1300" s="1" t="s">
        <v>1094</v>
      </c>
      <c r="F1300" s="1" t="s">
        <v>155</v>
      </c>
      <c r="G1300" s="1" t="s">
        <v>4105</v>
      </c>
      <c r="H1300" s="1" t="s">
        <v>5249</v>
      </c>
      <c r="I1300" s="1">
        <v>577519.77836552996</v>
      </c>
      <c r="J1300" s="1" t="s">
        <v>5250</v>
      </c>
      <c r="L1300" s="1" t="str">
        <f>VLOOKUP(Table1[[#This Row],[Customer_id]],Table4[],7,FALSE)</f>
        <v>150898,038</v>
      </c>
      <c r="M1300" s="1" t="e">
        <f>VLOOKUP(Table1[[#This Row],[Customer_id]],Table2[],4,FALSE)</f>
        <v>#N/A</v>
      </c>
      <c r="N1300" s="1" t="str">
        <f>INDEX(Table3[Transaction type],MATCH(Table1[[#This Row],[Account Number]],Table3[Account Number],0))</f>
        <v>Money Deposit</v>
      </c>
      <c r="O1300" s="20">
        <f>INDEX(Table3[Date_of_transaction],MATCH(Table1[[#This Row],[Account Number]],Table3[Account Number],0))</f>
        <v>44623</v>
      </c>
      <c r="P1300" s="19" t="str">
        <f>INDEX(Table3[Transaction Medium],MATCH(Table1[[#This Row],[Account Number]],Table3[Account Number],0))</f>
        <v>Bank</v>
      </c>
    </row>
    <row r="1301" spans="1:16" x14ac:dyDescent="0.25">
      <c r="A1301" s="1" t="s">
        <v>1491</v>
      </c>
      <c r="B1301" s="2">
        <v>429910592</v>
      </c>
      <c r="C1301" s="2" t="s">
        <v>18</v>
      </c>
      <c r="D1301" s="4">
        <v>33018</v>
      </c>
      <c r="E1301" s="1" t="s">
        <v>1094</v>
      </c>
      <c r="F1301" s="1" t="s">
        <v>1308</v>
      </c>
      <c r="G1301" s="1" t="s">
        <v>14</v>
      </c>
      <c r="H1301" s="1" t="s">
        <v>1492</v>
      </c>
      <c r="I1301" s="1">
        <v>317638.08896831999</v>
      </c>
      <c r="J1301" s="1" t="s">
        <v>1493</v>
      </c>
      <c r="L1301" s="1" t="str">
        <f>VLOOKUP(Table1[[#This Row],[Customer_id]],Table4[],7,FALSE)</f>
        <v>71822,3367</v>
      </c>
      <c r="M1301" s="1" t="e">
        <f>VLOOKUP(Table1[[#This Row],[Customer_id]],Table2[],4,FALSE)</f>
        <v>#N/A</v>
      </c>
      <c r="N1301" s="1" t="str">
        <f>INDEX(Table3[Transaction type],MATCH(Table1[[#This Row],[Account Number]],Table3[Account Number],0))</f>
        <v>Money Transfer</v>
      </c>
      <c r="O1301" s="20">
        <f>INDEX(Table3[Date_of_transaction],MATCH(Table1[[#This Row],[Account Number]],Table3[Account Number],0))</f>
        <v>44266</v>
      </c>
      <c r="P1301" s="19" t="str">
        <f>INDEX(Table3[Transaction Medium],MATCH(Table1[[#This Row],[Account Number]],Table3[Account Number],0))</f>
        <v>Mobile</v>
      </c>
    </row>
    <row r="1302" spans="1:16" x14ac:dyDescent="0.25">
      <c r="A1302" s="1" t="s">
        <v>1410</v>
      </c>
      <c r="B1302" s="2">
        <v>863983168</v>
      </c>
      <c r="C1302" s="2" t="s">
        <v>322</v>
      </c>
      <c r="D1302" s="4">
        <v>26443.5</v>
      </c>
      <c r="E1302" s="1" t="s">
        <v>1094</v>
      </c>
      <c r="F1302" s="1" t="s">
        <v>97</v>
      </c>
      <c r="G1302" s="1" t="s">
        <v>14</v>
      </c>
      <c r="H1302" s="1" t="s">
        <v>1411</v>
      </c>
      <c r="I1302" s="1">
        <v>31743.8424576</v>
      </c>
      <c r="J1302" s="1" t="s">
        <v>1412</v>
      </c>
      <c r="L1302" s="1" t="str">
        <f>VLOOKUP(Table1[[#This Row],[Customer_id]],Table4[],7,FALSE)</f>
        <v>204852,96</v>
      </c>
      <c r="M1302" s="1" t="e">
        <f>VLOOKUP(Table1[[#This Row],[Customer_id]],Table2[],4,FALSE)</f>
        <v>#N/A</v>
      </c>
      <c r="N1302" s="1" t="str">
        <f>INDEX(Table3[Transaction type],MATCH(Table1[[#This Row],[Account Number]],Table3[Account Number],0))</f>
        <v>Online Payment</v>
      </c>
      <c r="O1302" s="20">
        <f>INDEX(Table3[Date_of_transaction],MATCH(Table1[[#This Row],[Account Number]],Table3[Account Number],0))</f>
        <v>44510</v>
      </c>
      <c r="P1302" s="19" t="str">
        <f>INDEX(Table3[Transaction Medium],MATCH(Table1[[#This Row],[Account Number]],Table3[Account Number],0))</f>
        <v>Card</v>
      </c>
    </row>
    <row r="1303" spans="1:16" x14ac:dyDescent="0.25">
      <c r="A1303" s="1" t="s">
        <v>4591</v>
      </c>
      <c r="B1303" s="2">
        <v>268560799</v>
      </c>
      <c r="C1303" s="2" t="s">
        <v>129</v>
      </c>
      <c r="D1303" s="4">
        <v>15120.75</v>
      </c>
      <c r="E1303" s="1" t="s">
        <v>1094</v>
      </c>
      <c r="F1303" s="1" t="s">
        <v>870</v>
      </c>
      <c r="G1303" s="1" t="s">
        <v>4066</v>
      </c>
      <c r="H1303" s="1" t="s">
        <v>4592</v>
      </c>
      <c r="I1303" s="1">
        <v>287978.7642336</v>
      </c>
      <c r="J1303" s="1" t="s">
        <v>4593</v>
      </c>
      <c r="L1303" s="1" t="str">
        <f>VLOOKUP(Table1[[#This Row],[Customer_id]],Table4[],7,FALSE)</f>
        <v>269208,192</v>
      </c>
      <c r="M1303" s="1" t="e">
        <f>VLOOKUP(Table1[[#This Row],[Customer_id]],Table2[],4,FALSE)</f>
        <v>#N/A</v>
      </c>
      <c r="N1303" s="1" t="str">
        <f>INDEX(Table3[Transaction type],MATCH(Table1[[#This Row],[Account Number]],Table3[Account Number],0))</f>
        <v>Money Transfer</v>
      </c>
      <c r="O1303" s="20">
        <f>INDEX(Table3[Date_of_transaction],MATCH(Table1[[#This Row],[Account Number]],Table3[Account Number],0))</f>
        <v>44356</v>
      </c>
      <c r="P1303" s="19" t="str">
        <f>INDEX(Table3[Transaction Medium],MATCH(Table1[[#This Row],[Account Number]],Table3[Account Number],0))</f>
        <v>Mobile</v>
      </c>
    </row>
    <row r="1304" spans="1:16" x14ac:dyDescent="0.25">
      <c r="A1304" s="1" t="s">
        <v>7662</v>
      </c>
      <c r="B1304" s="2">
        <v>600526441</v>
      </c>
      <c r="C1304" s="2" t="s">
        <v>189</v>
      </c>
      <c r="D1304" s="4">
        <v>22425.75</v>
      </c>
      <c r="E1304" s="1" t="s">
        <v>12</v>
      </c>
      <c r="F1304" s="1" t="s">
        <v>269</v>
      </c>
      <c r="G1304" s="1" t="s">
        <v>3058</v>
      </c>
      <c r="H1304" s="1" t="s">
        <v>7663</v>
      </c>
      <c r="I1304" s="1">
        <v>305175.52271250001</v>
      </c>
      <c r="J1304" s="1" t="s">
        <v>7664</v>
      </c>
      <c r="L1304" s="1" t="str">
        <f>VLOOKUP(Table1[[#This Row],[Customer_id]],Table4[],7,FALSE)</f>
        <v>46631,3139</v>
      </c>
      <c r="M1304" s="1" t="str">
        <f>VLOOKUP(Table1[[#This Row],[Customer_id]],Table2[],4,FALSE)</f>
        <v>N1518839397</v>
      </c>
      <c r="N1304" s="1" t="str">
        <f>INDEX(Table3[Transaction type],MATCH(Table1[[#This Row],[Account Number]],Table3[Account Number],0))</f>
        <v>Loan Payment</v>
      </c>
      <c r="O1304" s="20">
        <f>INDEX(Table3[Date_of_transaction],MATCH(Table1[[#This Row],[Account Number]],Table3[Account Number],0))</f>
        <v>44476</v>
      </c>
      <c r="P1304" s="19" t="str">
        <f>INDEX(Table3[Transaction Medium],MATCH(Table1[[#This Row],[Account Number]],Table3[Account Number],0))</f>
        <v>AFT</v>
      </c>
    </row>
    <row r="1305" spans="1:16" x14ac:dyDescent="0.25">
      <c r="A1305" s="1" t="s">
        <v>2428</v>
      </c>
      <c r="B1305" s="2">
        <v>219303195</v>
      </c>
      <c r="C1305" s="2" t="s">
        <v>57</v>
      </c>
      <c r="D1305" s="4">
        <v>34113.75</v>
      </c>
      <c r="E1305" s="1" t="s">
        <v>12</v>
      </c>
      <c r="F1305" s="1" t="s">
        <v>199</v>
      </c>
      <c r="G1305" s="1" t="s">
        <v>1964</v>
      </c>
      <c r="H1305" s="1" t="s">
        <v>2429</v>
      </c>
      <c r="I1305" s="1">
        <v>26594.240399999999</v>
      </c>
      <c r="J1305" s="1" t="s">
        <v>2430</v>
      </c>
      <c r="L1305" s="1" t="str">
        <f>VLOOKUP(Table1[[#This Row],[Customer_id]],Table4[],7,FALSE)</f>
        <v>91339,992</v>
      </c>
      <c r="M1305" s="1" t="e">
        <f>VLOOKUP(Table1[[#This Row],[Customer_id]],Table2[],4,FALSE)</f>
        <v>#N/A</v>
      </c>
      <c r="N1305" s="1" t="str">
        <f>INDEX(Table3[Transaction type],MATCH(Table1[[#This Row],[Account Number]],Table3[Account Number],0))</f>
        <v>Checks</v>
      </c>
      <c r="O1305" s="20">
        <f>INDEX(Table3[Date_of_transaction],MATCH(Table1[[#This Row],[Account Number]],Table3[Account Number],0))</f>
        <v>44374</v>
      </c>
      <c r="P1305" s="19" t="str">
        <f>INDEX(Table3[Transaction Medium],MATCH(Table1[[#This Row],[Account Number]],Table3[Account Number],0))</f>
        <v>Bank</v>
      </c>
    </row>
    <row r="1306" spans="1:16" x14ac:dyDescent="0.25">
      <c r="A1306" s="1" t="s">
        <v>7892</v>
      </c>
      <c r="B1306" s="2">
        <v>854835571</v>
      </c>
      <c r="C1306" s="2" t="s">
        <v>380</v>
      </c>
      <c r="D1306" s="4">
        <v>14390.25</v>
      </c>
      <c r="E1306" s="1" t="s">
        <v>12</v>
      </c>
      <c r="F1306" s="1" t="s">
        <v>909</v>
      </c>
      <c r="G1306" s="1" t="s">
        <v>3583</v>
      </c>
      <c r="H1306" s="1" t="s">
        <v>7893</v>
      </c>
      <c r="I1306" s="1">
        <v>95325.218611200005</v>
      </c>
      <c r="J1306" s="1" t="s">
        <v>7894</v>
      </c>
      <c r="L1306" s="1" t="str">
        <f>VLOOKUP(Table1[[#This Row],[Customer_id]],Table4[],7,FALSE)</f>
        <v>105422,8284</v>
      </c>
      <c r="M1306" s="1" t="e">
        <f>VLOOKUP(Table1[[#This Row],[Customer_id]],Table2[],4,FALSE)</f>
        <v>#N/A</v>
      </c>
      <c r="N1306" s="1" t="str">
        <f>INDEX(Table3[Transaction type],MATCH(Table1[[#This Row],[Account Number]],Table3[Account Number],0))</f>
        <v>Money Transfer</v>
      </c>
      <c r="O1306" s="20">
        <f>INDEX(Table3[Date_of_transaction],MATCH(Table1[[#This Row],[Account Number]],Table3[Account Number],0))</f>
        <v>44612</v>
      </c>
      <c r="P1306" s="19" t="str">
        <f>INDEX(Table3[Transaction Medium],MATCH(Table1[[#This Row],[Account Number]],Table3[Account Number],0))</f>
        <v>Bank</v>
      </c>
    </row>
    <row r="1307" spans="1:16" x14ac:dyDescent="0.25">
      <c r="A1307" s="1" t="s">
        <v>6554</v>
      </c>
      <c r="B1307" s="2">
        <v>691955540</v>
      </c>
      <c r="C1307" s="2" t="s">
        <v>203</v>
      </c>
      <c r="D1307" s="4">
        <v>27539.25</v>
      </c>
      <c r="E1307" s="1" t="s">
        <v>12</v>
      </c>
      <c r="F1307" s="1" t="s">
        <v>2112</v>
      </c>
      <c r="G1307" s="1" t="s">
        <v>4054</v>
      </c>
      <c r="H1307" s="1" t="s">
        <v>6555</v>
      </c>
      <c r="I1307" s="1">
        <v>40940.785620000002</v>
      </c>
      <c r="J1307" s="1" t="s">
        <v>6556</v>
      </c>
      <c r="L1307" s="1" t="str">
        <f>VLOOKUP(Table1[[#This Row],[Customer_id]],Table4[],7,FALSE)</f>
        <v>153235,9728</v>
      </c>
      <c r="M1307" s="1" t="str">
        <f>VLOOKUP(Table1[[#This Row],[Customer_id]],Table2[],4,FALSE)</f>
        <v>N645026554</v>
      </c>
      <c r="N1307" s="1" t="str">
        <f>INDEX(Table3[Transaction type],MATCH(Table1[[#This Row],[Account Number]],Table3[Account Number],0))</f>
        <v>Loan Payment</v>
      </c>
      <c r="O1307" s="20">
        <f>INDEX(Table3[Date_of_transaction],MATCH(Table1[[#This Row],[Account Number]],Table3[Account Number],0))</f>
        <v>44447</v>
      </c>
      <c r="P1307" s="19" t="str">
        <f>INDEX(Table3[Transaction Medium],MATCH(Table1[[#This Row],[Account Number]],Table3[Account Number],0))</f>
        <v>AFT</v>
      </c>
    </row>
    <row r="1308" spans="1:16" x14ac:dyDescent="0.25">
      <c r="A1308" s="1" t="s">
        <v>8134</v>
      </c>
      <c r="B1308" s="2">
        <v>48927497</v>
      </c>
      <c r="C1308" s="2" t="s">
        <v>221</v>
      </c>
      <c r="D1308" s="4">
        <v>33748.5</v>
      </c>
      <c r="E1308" s="1" t="s">
        <v>12</v>
      </c>
      <c r="F1308" s="1" t="s">
        <v>561</v>
      </c>
      <c r="G1308" s="1" t="s">
        <v>3331</v>
      </c>
      <c r="H1308" s="1" t="s">
        <v>8135</v>
      </c>
      <c r="I1308" s="1">
        <v>190855.04765184</v>
      </c>
      <c r="J1308" s="1" t="s">
        <v>8136</v>
      </c>
      <c r="L1308" s="1" t="str">
        <f>VLOOKUP(Table1[[#This Row],[Customer_id]],Table4[],7,FALSE)</f>
        <v>150224,4879</v>
      </c>
      <c r="M1308" s="1" t="e">
        <f>VLOOKUP(Table1[[#This Row],[Customer_id]],Table2[],4,FALSE)</f>
        <v>#N/A</v>
      </c>
      <c r="N1308" s="1" t="str">
        <f>INDEX(Table3[Transaction type],MATCH(Table1[[#This Row],[Account Number]],Table3[Account Number],0))</f>
        <v>Money Deposit</v>
      </c>
      <c r="O1308" s="20">
        <f>INDEX(Table3[Date_of_transaction],MATCH(Table1[[#This Row],[Account Number]],Table3[Account Number],0))</f>
        <v>44645</v>
      </c>
      <c r="P1308" s="19" t="str">
        <f>INDEX(Table3[Transaction Medium],MATCH(Table1[[#This Row],[Account Number]],Table3[Account Number],0))</f>
        <v>Bank</v>
      </c>
    </row>
    <row r="1309" spans="1:16" x14ac:dyDescent="0.25">
      <c r="A1309" s="1" t="s">
        <v>8059</v>
      </c>
      <c r="B1309" s="2">
        <v>235521377</v>
      </c>
      <c r="C1309" s="2" t="s">
        <v>606</v>
      </c>
      <c r="D1309" s="4">
        <v>23886.75</v>
      </c>
      <c r="E1309" s="1" t="s">
        <v>12</v>
      </c>
      <c r="F1309" s="1" t="s">
        <v>381</v>
      </c>
      <c r="G1309" s="1" t="s">
        <v>3583</v>
      </c>
      <c r="H1309" s="1" t="s">
        <v>8060</v>
      </c>
      <c r="I1309" s="1">
        <v>203034.98952</v>
      </c>
      <c r="J1309" s="1" t="s">
        <v>8061</v>
      </c>
      <c r="L1309" s="1" t="str">
        <f>VLOOKUP(Table1[[#This Row],[Customer_id]],Table4[],7,FALSE)</f>
        <v>120704,7744</v>
      </c>
      <c r="M1309" s="1" t="str">
        <f>VLOOKUP(Table1[[#This Row],[Customer_id]],Table2[],4,FALSE)</f>
        <v>N5799787104</v>
      </c>
      <c r="N1309" s="1" t="str">
        <f>INDEX(Table3[Transaction type],MATCH(Table1[[#This Row],[Account Number]],Table3[Account Number],0))</f>
        <v>Loan Payment</v>
      </c>
      <c r="O1309" s="20">
        <f>INDEX(Table3[Date_of_transaction],MATCH(Table1[[#This Row],[Account Number]],Table3[Account Number],0))</f>
        <v>44230</v>
      </c>
      <c r="P1309" s="19" t="str">
        <f>INDEX(Table3[Transaction Medium],MATCH(Table1[[#This Row],[Account Number]],Table3[Account Number],0))</f>
        <v>Mobile</v>
      </c>
    </row>
    <row r="1310" spans="1:16" x14ac:dyDescent="0.25">
      <c r="A1310" s="1" t="s">
        <v>2241</v>
      </c>
      <c r="B1310" s="2">
        <v>530188381</v>
      </c>
      <c r="C1310" s="2" t="s">
        <v>119</v>
      </c>
      <c r="D1310" s="4">
        <v>24982.5</v>
      </c>
      <c r="E1310" s="1" t="s">
        <v>1094</v>
      </c>
      <c r="F1310" s="1" t="s">
        <v>893</v>
      </c>
      <c r="G1310" s="1" t="s">
        <v>1964</v>
      </c>
      <c r="H1310" s="1" t="s">
        <v>2242</v>
      </c>
      <c r="I1310" s="1">
        <v>20792.880288</v>
      </c>
      <c r="J1310" s="1" t="s">
        <v>2243</v>
      </c>
      <c r="L1310" s="1" t="str">
        <f>VLOOKUP(Table1[[#This Row],[Customer_id]],Table4[],7,FALSE)</f>
        <v>59563,84</v>
      </c>
      <c r="M1310" s="1" t="e">
        <f>VLOOKUP(Table1[[#This Row],[Customer_id]],Table2[],4,FALSE)</f>
        <v>#N/A</v>
      </c>
      <c r="N1310" s="1" t="str">
        <f>INDEX(Table3[Transaction type],MATCH(Table1[[#This Row],[Account Number]],Table3[Account Number],0))</f>
        <v>Money Transfer</v>
      </c>
      <c r="O1310" s="20">
        <f>INDEX(Table3[Date_of_transaction],MATCH(Table1[[#This Row],[Account Number]],Table3[Account Number],0))</f>
        <v>44211</v>
      </c>
      <c r="P1310" s="19" t="str">
        <f>INDEX(Table3[Transaction Medium],MATCH(Table1[[#This Row],[Account Number]],Table3[Account Number],0))</f>
        <v>Bank</v>
      </c>
    </row>
    <row r="1311" spans="1:16" x14ac:dyDescent="0.25">
      <c r="A1311" s="1" t="s">
        <v>6394</v>
      </c>
      <c r="B1311" s="2">
        <v>795714810</v>
      </c>
      <c r="C1311" s="2" t="s">
        <v>380</v>
      </c>
      <c r="D1311" s="4">
        <v>14390.25</v>
      </c>
      <c r="E1311" s="1" t="s">
        <v>12</v>
      </c>
      <c r="F1311" s="1" t="s">
        <v>115</v>
      </c>
      <c r="G1311" s="1" t="s">
        <v>4070</v>
      </c>
      <c r="H1311" s="1" t="s">
        <v>6395</v>
      </c>
      <c r="I1311" s="1">
        <v>167777.01071999999</v>
      </c>
      <c r="J1311" s="1" t="s">
        <v>6396</v>
      </c>
      <c r="L1311" s="1" t="str">
        <f>VLOOKUP(Table1[[#This Row],[Customer_id]],Table4[],7,FALSE)</f>
        <v>124471,9872</v>
      </c>
      <c r="M1311" s="1" t="e">
        <f>VLOOKUP(Table1[[#This Row],[Customer_id]],Table2[],4,FALSE)</f>
        <v>#N/A</v>
      </c>
      <c r="N1311" s="1" t="str">
        <f>INDEX(Table3[Transaction type],MATCH(Table1[[#This Row],[Account Number]],Table3[Account Number],0))</f>
        <v>Online Payment</v>
      </c>
      <c r="O1311" s="20">
        <f>INDEX(Table3[Date_of_transaction],MATCH(Table1[[#This Row],[Account Number]],Table3[Account Number],0))</f>
        <v>44639</v>
      </c>
      <c r="P1311" s="19" t="str">
        <f>INDEX(Table3[Transaction Medium],MATCH(Table1[[#This Row],[Account Number]],Table3[Account Number],0))</f>
        <v>Card</v>
      </c>
    </row>
    <row r="1312" spans="1:16" x14ac:dyDescent="0.25">
      <c r="A1312" s="1" t="s">
        <v>1216</v>
      </c>
      <c r="B1312" s="2">
        <v>169459563</v>
      </c>
      <c r="C1312" s="2" t="s">
        <v>52</v>
      </c>
      <c r="D1312" s="4">
        <v>20234.25</v>
      </c>
      <c r="E1312" s="1" t="s">
        <v>1094</v>
      </c>
      <c r="F1312" s="1" t="s">
        <v>598</v>
      </c>
      <c r="G1312" s="1" t="s">
        <v>14</v>
      </c>
      <c r="H1312" s="1" t="s">
        <v>1217</v>
      </c>
      <c r="I1312" s="1">
        <v>155564.54713799999</v>
      </c>
      <c r="J1312" s="1" t="s">
        <v>1218</v>
      </c>
      <c r="L1312" s="1" t="str">
        <f>VLOOKUP(Table1[[#This Row],[Customer_id]],Table4[],7,FALSE)</f>
        <v>84463,8704</v>
      </c>
      <c r="M1312" s="1" t="e">
        <f>VLOOKUP(Table1[[#This Row],[Customer_id]],Table2[],4,FALSE)</f>
        <v>#N/A</v>
      </c>
      <c r="N1312" s="1" t="str">
        <f>INDEX(Table3[Transaction type],MATCH(Table1[[#This Row],[Account Number]],Table3[Account Number],0))</f>
        <v>Money Deposit</v>
      </c>
      <c r="O1312" s="20">
        <f>INDEX(Table3[Date_of_transaction],MATCH(Table1[[#This Row],[Account Number]],Table3[Account Number],0))</f>
        <v>44229</v>
      </c>
      <c r="P1312" s="19" t="str">
        <f>INDEX(Table3[Transaction Medium],MATCH(Table1[[#This Row],[Account Number]],Table3[Account Number],0))</f>
        <v>Bank</v>
      </c>
    </row>
    <row r="1313" spans="1:16" x14ac:dyDescent="0.25">
      <c r="A1313" s="1" t="s">
        <v>7872</v>
      </c>
      <c r="B1313" s="2">
        <v>911853927</v>
      </c>
      <c r="C1313" s="2" t="s">
        <v>1201</v>
      </c>
      <c r="D1313" s="4">
        <v>30461.25</v>
      </c>
      <c r="E1313" s="1" t="s">
        <v>12</v>
      </c>
      <c r="F1313" s="1" t="s">
        <v>172</v>
      </c>
      <c r="G1313" s="1" t="s">
        <v>3583</v>
      </c>
      <c r="H1313" s="1" t="s">
        <v>7873</v>
      </c>
      <c r="I1313" s="1">
        <v>62844.876107999997</v>
      </c>
      <c r="J1313" s="1" t="s">
        <v>7874</v>
      </c>
      <c r="L1313" s="1" t="str">
        <f>VLOOKUP(Table1[[#This Row],[Customer_id]],Table4[],7,FALSE)</f>
        <v>73154,7936</v>
      </c>
      <c r="M1313" s="1" t="e">
        <f>VLOOKUP(Table1[[#This Row],[Customer_id]],Table2[],4,FALSE)</f>
        <v>#N/A</v>
      </c>
      <c r="N1313" s="1" t="str">
        <f>INDEX(Table3[Transaction type],MATCH(Table1[[#This Row],[Account Number]],Table3[Account Number],0))</f>
        <v>Online Payment</v>
      </c>
      <c r="O1313" s="20">
        <f>INDEX(Table3[Date_of_transaction],MATCH(Table1[[#This Row],[Account Number]],Table3[Account Number],0))</f>
        <v>44553</v>
      </c>
      <c r="P1313" s="19" t="str">
        <f>INDEX(Table3[Transaction Medium],MATCH(Table1[[#This Row],[Account Number]],Table3[Account Number],0))</f>
        <v>Mobile</v>
      </c>
    </row>
    <row r="1314" spans="1:16" x14ac:dyDescent="0.25">
      <c r="A1314" s="1" t="s">
        <v>1397</v>
      </c>
      <c r="B1314" s="2">
        <v>370051676</v>
      </c>
      <c r="C1314" s="2" t="s">
        <v>62</v>
      </c>
      <c r="D1314" s="4">
        <v>22791</v>
      </c>
      <c r="E1314" s="1" t="s">
        <v>1094</v>
      </c>
      <c r="F1314" s="1" t="s">
        <v>675</v>
      </c>
      <c r="G1314" s="1" t="s">
        <v>14</v>
      </c>
      <c r="H1314" s="1"/>
      <c r="I1314" s="1"/>
      <c r="J1314" s="1" t="s">
        <v>1398</v>
      </c>
      <c r="L1314" s="1" t="str">
        <f>VLOOKUP(Table1[[#This Row],[Customer_id]],Table4[],7,FALSE)</f>
        <v>348248,5552</v>
      </c>
      <c r="M1314" s="1" t="str">
        <f>VLOOKUP(Table1[[#This Row],[Customer_id]],Table2[],4,FALSE)</f>
        <v>N247173696</v>
      </c>
      <c r="N1314" s="1" t="str">
        <f>INDEX(Table3[Transaction type],MATCH(Table1[[#This Row],[Account Number]],Table3[Account Number],0))</f>
        <v>Loan Payment</v>
      </c>
      <c r="O1314" s="20">
        <f>INDEX(Table3[Date_of_transaction],MATCH(Table1[[#This Row],[Account Number]],Table3[Account Number],0))</f>
        <v>44372</v>
      </c>
      <c r="P1314" s="19" t="str">
        <f>INDEX(Table3[Transaction Medium],MATCH(Table1[[#This Row],[Account Number]],Table3[Account Number],0))</f>
        <v>AFT</v>
      </c>
    </row>
    <row r="1315" spans="1:16" x14ac:dyDescent="0.25">
      <c r="A1315" s="1" t="s">
        <v>1397</v>
      </c>
      <c r="B1315" s="2">
        <v>281208268</v>
      </c>
      <c r="C1315" s="2" t="s">
        <v>154</v>
      </c>
      <c r="D1315" s="4">
        <v>29730.75</v>
      </c>
      <c r="E1315" s="1" t="s">
        <v>1094</v>
      </c>
      <c r="F1315" s="1" t="s">
        <v>1626</v>
      </c>
      <c r="G1315" s="1" t="s">
        <v>4074</v>
      </c>
      <c r="H1315" s="1" t="s">
        <v>5305</v>
      </c>
      <c r="I1315" s="1">
        <v>199288.25011200001</v>
      </c>
      <c r="J1315" s="1" t="s">
        <v>5306</v>
      </c>
      <c r="L1315" s="1" t="str">
        <f>VLOOKUP(Table1[[#This Row],[Customer_id]],Table4[],7,FALSE)</f>
        <v>348248,5552</v>
      </c>
      <c r="M1315" s="1" t="str">
        <f>VLOOKUP(Table1[[#This Row],[Customer_id]],Table2[],4,FALSE)</f>
        <v>N247173696</v>
      </c>
      <c r="N1315" s="1" t="str">
        <f>INDEX(Table3[Transaction type],MATCH(Table1[[#This Row],[Account Number]],Table3[Account Number],0))</f>
        <v>Cash Withdrawal</v>
      </c>
      <c r="O1315" s="20">
        <f>INDEX(Table3[Date_of_transaction],MATCH(Table1[[#This Row],[Account Number]],Table3[Account Number],0))</f>
        <v>44241</v>
      </c>
      <c r="P1315" s="19" t="str">
        <f>INDEX(Table3[Transaction Medium],MATCH(Table1[[#This Row],[Account Number]],Table3[Account Number],0))</f>
        <v>ATM</v>
      </c>
    </row>
    <row r="1316" spans="1:16" x14ac:dyDescent="0.25">
      <c r="A1316" s="1" t="s">
        <v>4244</v>
      </c>
      <c r="B1316" s="2">
        <v>311714534</v>
      </c>
      <c r="C1316" s="2" t="s">
        <v>862</v>
      </c>
      <c r="D1316" s="4">
        <v>24617.25</v>
      </c>
      <c r="E1316" s="1" t="s">
        <v>1094</v>
      </c>
      <c r="F1316" s="1" t="s">
        <v>1721</v>
      </c>
      <c r="G1316" s="1" t="s">
        <v>4062</v>
      </c>
      <c r="H1316" s="1" t="s">
        <v>4245</v>
      </c>
      <c r="I1316" s="1">
        <v>95454.907758000001</v>
      </c>
      <c r="J1316" s="1" t="s">
        <v>4246</v>
      </c>
      <c r="L1316" s="1" t="str">
        <f>VLOOKUP(Table1[[#This Row],[Customer_id]],Table4[],7,FALSE)</f>
        <v>171731,7316</v>
      </c>
      <c r="M1316" s="1" t="e">
        <f>VLOOKUP(Table1[[#This Row],[Customer_id]],Table2[],4,FALSE)</f>
        <v>#N/A</v>
      </c>
      <c r="N1316" s="1" t="str">
        <f>INDEX(Table3[Transaction type],MATCH(Table1[[#This Row],[Account Number]],Table3[Account Number],0))</f>
        <v>Checks</v>
      </c>
      <c r="O1316" s="20">
        <f>INDEX(Table3[Date_of_transaction],MATCH(Table1[[#This Row],[Account Number]],Table3[Account Number],0))</f>
        <v>44635</v>
      </c>
      <c r="P1316" s="19" t="str">
        <f>INDEX(Table3[Transaction Medium],MATCH(Table1[[#This Row],[Account Number]],Table3[Account Number],0))</f>
        <v>Bank</v>
      </c>
    </row>
    <row r="1317" spans="1:16" x14ac:dyDescent="0.25">
      <c r="A1317" s="1" t="s">
        <v>1031</v>
      </c>
      <c r="B1317" s="2">
        <v>959542022</v>
      </c>
      <c r="C1317" s="2" t="s">
        <v>889</v>
      </c>
      <c r="D1317" s="4">
        <v>30096</v>
      </c>
      <c r="E1317" s="1" t="s">
        <v>12</v>
      </c>
      <c r="F1317" s="1" t="s">
        <v>314</v>
      </c>
      <c r="G1317" s="1" t="s">
        <v>14</v>
      </c>
      <c r="H1317" s="1" t="s">
        <v>1032</v>
      </c>
      <c r="I1317" s="1">
        <v>281428.12697832001</v>
      </c>
      <c r="J1317" s="1" t="s">
        <v>1033</v>
      </c>
      <c r="L1317" s="1" t="str">
        <f>VLOOKUP(Table1[[#This Row],[Customer_id]],Table4[],7,FALSE)</f>
        <v>389746,08</v>
      </c>
      <c r="M1317" s="1" t="e">
        <f>VLOOKUP(Table1[[#This Row],[Customer_id]],Table2[],4,FALSE)</f>
        <v>#N/A</v>
      </c>
      <c r="N1317" s="1" t="str">
        <f>INDEX(Table3[Transaction type],MATCH(Table1[[#This Row],[Account Number]],Table3[Account Number],0))</f>
        <v>Cash Withdrawal</v>
      </c>
      <c r="O1317" s="20">
        <f>INDEX(Table3[Date_of_transaction],MATCH(Table1[[#This Row],[Account Number]],Table3[Account Number],0))</f>
        <v>44346</v>
      </c>
      <c r="P1317" s="19" t="str">
        <f>INDEX(Table3[Transaction Medium],MATCH(Table1[[#This Row],[Account Number]],Table3[Account Number],0))</f>
        <v>ATM</v>
      </c>
    </row>
    <row r="1318" spans="1:16" x14ac:dyDescent="0.25">
      <c r="A1318" s="1" t="s">
        <v>4814</v>
      </c>
      <c r="B1318" s="2">
        <v>65997466</v>
      </c>
      <c r="C1318" s="2" t="s">
        <v>298</v>
      </c>
      <c r="D1318" s="4">
        <v>38131.5</v>
      </c>
      <c r="E1318" s="1" t="s">
        <v>1094</v>
      </c>
      <c r="F1318" s="1" t="s">
        <v>1426</v>
      </c>
      <c r="G1318" s="1" t="s">
        <v>4066</v>
      </c>
      <c r="H1318" s="1" t="s">
        <v>4815</v>
      </c>
      <c r="I1318" s="1">
        <v>43186.942108800002</v>
      </c>
      <c r="J1318" s="1" t="s">
        <v>4816</v>
      </c>
      <c r="L1318" s="1" t="str">
        <f>VLOOKUP(Table1[[#This Row],[Customer_id]],Table4[],7,FALSE)</f>
        <v>225213,912</v>
      </c>
      <c r="M1318" s="1" t="e">
        <f>VLOOKUP(Table1[[#This Row],[Customer_id]],Table2[],4,FALSE)</f>
        <v>#N/A</v>
      </c>
      <c r="N1318" s="1" t="str">
        <f>INDEX(Table3[Transaction type],MATCH(Table1[[#This Row],[Account Number]],Table3[Account Number],0))</f>
        <v>Money Transfer</v>
      </c>
      <c r="O1318" s="20">
        <f>INDEX(Table3[Date_of_transaction],MATCH(Table1[[#This Row],[Account Number]],Table3[Account Number],0))</f>
        <v>44672</v>
      </c>
      <c r="P1318" s="19" t="str">
        <f>INDEX(Table3[Transaction Medium],MATCH(Table1[[#This Row],[Account Number]],Table3[Account Number],0))</f>
        <v>Bank</v>
      </c>
    </row>
    <row r="1319" spans="1:16" x14ac:dyDescent="0.25">
      <c r="A1319" s="1" t="s">
        <v>4814</v>
      </c>
      <c r="B1319" s="2">
        <v>157826546</v>
      </c>
      <c r="C1319" s="2" t="s">
        <v>114</v>
      </c>
      <c r="D1319" s="4">
        <v>20599.5</v>
      </c>
      <c r="E1319" s="1" t="s">
        <v>12</v>
      </c>
      <c r="F1319" s="1" t="s">
        <v>58</v>
      </c>
      <c r="G1319" s="1" t="s">
        <v>3820</v>
      </c>
      <c r="H1319" s="1" t="s">
        <v>8741</v>
      </c>
      <c r="I1319" s="1">
        <v>38076.647481599997</v>
      </c>
      <c r="J1319" s="1" t="s">
        <v>8742</v>
      </c>
      <c r="L1319" s="1" t="str">
        <f>VLOOKUP(Table1[[#This Row],[Customer_id]],Table4[],7,FALSE)</f>
        <v>225213,912</v>
      </c>
      <c r="M1319" s="1" t="e">
        <f>VLOOKUP(Table1[[#This Row],[Customer_id]],Table2[],4,FALSE)</f>
        <v>#N/A</v>
      </c>
      <c r="N1319" s="1" t="str">
        <f>INDEX(Table3[Transaction type],MATCH(Table1[[#This Row],[Account Number]],Table3[Account Number],0))</f>
        <v>Online Payment</v>
      </c>
      <c r="O1319" s="20">
        <f>INDEX(Table3[Date_of_transaction],MATCH(Table1[[#This Row],[Account Number]],Table3[Account Number],0))</f>
        <v>44449</v>
      </c>
      <c r="P1319" s="19" t="str">
        <f>INDEX(Table3[Transaction Medium],MATCH(Table1[[#This Row],[Account Number]],Table3[Account Number],0))</f>
        <v>Mobile</v>
      </c>
    </row>
    <row r="1320" spans="1:16" x14ac:dyDescent="0.25">
      <c r="A1320" s="1" t="s">
        <v>2163</v>
      </c>
      <c r="B1320" s="2">
        <v>274472571</v>
      </c>
      <c r="C1320" s="2" t="s">
        <v>273</v>
      </c>
      <c r="D1320" s="4">
        <v>20964.75</v>
      </c>
      <c r="E1320" s="1" t="s">
        <v>1094</v>
      </c>
      <c r="F1320" s="1" t="s">
        <v>1000</v>
      </c>
      <c r="G1320" s="1" t="s">
        <v>1964</v>
      </c>
      <c r="H1320" s="1" t="s">
        <v>2164</v>
      </c>
      <c r="I1320" s="1">
        <v>70620.081839999999</v>
      </c>
      <c r="J1320" s="1" t="s">
        <v>2165</v>
      </c>
      <c r="L1320" s="1" t="str">
        <f>VLOOKUP(Table1[[#This Row],[Customer_id]],Table4[],7,FALSE)</f>
        <v>159565,952</v>
      </c>
      <c r="M1320" s="1" t="e">
        <f>VLOOKUP(Table1[[#This Row],[Customer_id]],Table2[],4,FALSE)</f>
        <v>#N/A</v>
      </c>
      <c r="N1320" s="1" t="str">
        <f>INDEX(Table3[Transaction type],MATCH(Table1[[#This Row],[Account Number]],Table3[Account Number],0))</f>
        <v>Money Deposit</v>
      </c>
      <c r="O1320" s="20">
        <f>INDEX(Table3[Date_of_transaction],MATCH(Table1[[#This Row],[Account Number]],Table3[Account Number],0))</f>
        <v>44215</v>
      </c>
      <c r="P1320" s="19" t="str">
        <f>INDEX(Table3[Transaction Medium],MATCH(Table1[[#This Row],[Account Number]],Table3[Account Number],0))</f>
        <v>Bank</v>
      </c>
    </row>
    <row r="1321" spans="1:16" x14ac:dyDescent="0.25">
      <c r="A1321" s="1" t="s">
        <v>7774</v>
      </c>
      <c r="B1321" s="2">
        <v>49382283</v>
      </c>
      <c r="C1321" s="2" t="s">
        <v>869</v>
      </c>
      <c r="D1321" s="4">
        <v>17312.25</v>
      </c>
      <c r="E1321" s="1" t="s">
        <v>12</v>
      </c>
      <c r="F1321" s="1" t="s">
        <v>418</v>
      </c>
      <c r="G1321" s="1" t="s">
        <v>3058</v>
      </c>
      <c r="H1321" s="1" t="s">
        <v>7775</v>
      </c>
      <c r="I1321" s="1">
        <v>332242.25299200002</v>
      </c>
      <c r="J1321" s="1" t="s">
        <v>7776</v>
      </c>
      <c r="L1321" s="1" t="str">
        <f>VLOOKUP(Table1[[#This Row],[Customer_id]],Table4[],7,FALSE)</f>
        <v>294401,2544</v>
      </c>
      <c r="M1321" s="1" t="e">
        <f>VLOOKUP(Table1[[#This Row],[Customer_id]],Table2[],4,FALSE)</f>
        <v>#N/A</v>
      </c>
      <c r="N1321" s="1" t="str">
        <f>INDEX(Table3[Transaction type],MATCH(Table1[[#This Row],[Account Number]],Table3[Account Number],0))</f>
        <v>Cash Withdrawal</v>
      </c>
      <c r="O1321" s="20">
        <f>INDEX(Table3[Date_of_transaction],MATCH(Table1[[#This Row],[Account Number]],Table3[Account Number],0))</f>
        <v>44511</v>
      </c>
      <c r="P1321" s="19" t="str">
        <f>INDEX(Table3[Transaction Medium],MATCH(Table1[[#This Row],[Account Number]],Table3[Account Number],0))</f>
        <v>ATM</v>
      </c>
    </row>
    <row r="1322" spans="1:16" x14ac:dyDescent="0.25">
      <c r="A1322" s="1" t="s">
        <v>6636</v>
      </c>
      <c r="B1322" s="2">
        <v>746114879</v>
      </c>
      <c r="C1322" s="2" t="s">
        <v>129</v>
      </c>
      <c r="D1322" s="4">
        <v>15120.75</v>
      </c>
      <c r="E1322" s="1" t="s">
        <v>12</v>
      </c>
      <c r="F1322" s="1" t="s">
        <v>1016</v>
      </c>
      <c r="G1322" s="1" t="s">
        <v>4095</v>
      </c>
      <c r="H1322" s="1" t="s">
        <v>6637</v>
      </c>
      <c r="I1322" s="1">
        <v>129405.22360919999</v>
      </c>
      <c r="J1322" s="1" t="s">
        <v>6638</v>
      </c>
      <c r="L1322" s="1" t="str">
        <f>VLOOKUP(Table1[[#This Row],[Customer_id]],Table4[],7,FALSE)</f>
        <v>62316,25</v>
      </c>
      <c r="M1322" s="1" t="str">
        <f>VLOOKUP(Table1[[#This Row],[Customer_id]],Table2[],4,FALSE)</f>
        <v>N273325675</v>
      </c>
      <c r="N1322" s="1" t="str">
        <f>INDEX(Table3[Transaction type],MATCH(Table1[[#This Row],[Account Number]],Table3[Account Number],0))</f>
        <v>Loan Payment</v>
      </c>
      <c r="O1322" s="20">
        <f>INDEX(Table3[Date_of_transaction],MATCH(Table1[[#This Row],[Account Number]],Table3[Account Number],0))</f>
        <v>44227</v>
      </c>
      <c r="P1322" s="19" t="str">
        <f>INDEX(Table3[Transaction Medium],MATCH(Table1[[#This Row],[Account Number]],Table3[Account Number],0))</f>
        <v>AFT</v>
      </c>
    </row>
    <row r="1323" spans="1:16" x14ac:dyDescent="0.25">
      <c r="A1323" s="1" t="s">
        <v>1899</v>
      </c>
      <c r="B1323" s="2">
        <v>332064480</v>
      </c>
      <c r="C1323" s="2" t="s">
        <v>556</v>
      </c>
      <c r="D1323" s="4">
        <v>27174</v>
      </c>
      <c r="E1323" s="1" t="s">
        <v>1094</v>
      </c>
      <c r="F1323" s="1" t="s">
        <v>825</v>
      </c>
      <c r="G1323" s="1" t="s">
        <v>14</v>
      </c>
      <c r="H1323" s="1" t="s">
        <v>1900</v>
      </c>
      <c r="I1323" s="1">
        <v>358292.31228000001</v>
      </c>
      <c r="J1323" s="1" t="s">
        <v>1901</v>
      </c>
      <c r="L1323" s="1" t="str">
        <f>VLOOKUP(Table1[[#This Row],[Customer_id]],Table4[],7,FALSE)</f>
        <v>229460,7903</v>
      </c>
      <c r="M1323" s="1" t="e">
        <f>VLOOKUP(Table1[[#This Row],[Customer_id]],Table2[],4,FALSE)</f>
        <v>#N/A</v>
      </c>
      <c r="N1323" s="1" t="str">
        <f>INDEX(Table3[Transaction type],MATCH(Table1[[#This Row],[Account Number]],Table3[Account Number],0))</f>
        <v>Money Deposit</v>
      </c>
      <c r="O1323" s="20">
        <f>INDEX(Table3[Date_of_transaction],MATCH(Table1[[#This Row],[Account Number]],Table3[Account Number],0))</f>
        <v>44405</v>
      </c>
      <c r="P1323" s="19" t="str">
        <f>INDEX(Table3[Transaction Medium],MATCH(Table1[[#This Row],[Account Number]],Table3[Account Number],0))</f>
        <v>Bank</v>
      </c>
    </row>
    <row r="1324" spans="1:16" x14ac:dyDescent="0.25">
      <c r="A1324" s="1" t="s">
        <v>3900</v>
      </c>
      <c r="B1324" s="2">
        <v>868121015</v>
      </c>
      <c r="C1324" s="2" t="s">
        <v>162</v>
      </c>
      <c r="D1324" s="4">
        <v>15851.25</v>
      </c>
      <c r="E1324" s="1" t="s">
        <v>1094</v>
      </c>
      <c r="F1324" s="1" t="s">
        <v>185</v>
      </c>
      <c r="G1324" s="1" t="s">
        <v>3820</v>
      </c>
      <c r="H1324" s="1" t="s">
        <v>3901</v>
      </c>
      <c r="I1324" s="1">
        <v>185213.06839199999</v>
      </c>
      <c r="J1324" s="1" t="s">
        <v>3902</v>
      </c>
      <c r="L1324" s="1" t="str">
        <f>VLOOKUP(Table1[[#This Row],[Customer_id]],Table4[],7,FALSE)</f>
        <v>204655,7529</v>
      </c>
      <c r="M1324" s="1" t="str">
        <f>VLOOKUP(Table1[[#This Row],[Customer_id]],Table2[],4,FALSE)</f>
        <v>N431480314</v>
      </c>
      <c r="N1324" s="1" t="str">
        <f>INDEX(Table3[Transaction type],MATCH(Table1[[#This Row],[Account Number]],Table3[Account Number],0))</f>
        <v>Loan Payment</v>
      </c>
      <c r="O1324" s="20">
        <f>INDEX(Table3[Date_of_transaction],MATCH(Table1[[#This Row],[Account Number]],Table3[Account Number],0))</f>
        <v>44383</v>
      </c>
      <c r="P1324" s="19" t="str">
        <f>INDEX(Table3[Transaction Medium],MATCH(Table1[[#This Row],[Account Number]],Table3[Account Number],0))</f>
        <v>ACH</v>
      </c>
    </row>
    <row r="1325" spans="1:16" x14ac:dyDescent="0.25">
      <c r="A1325" s="1" t="s">
        <v>3771</v>
      </c>
      <c r="B1325" s="2">
        <v>957356866</v>
      </c>
      <c r="C1325" s="2" t="s">
        <v>470</v>
      </c>
      <c r="D1325" s="4">
        <v>14755.5</v>
      </c>
      <c r="E1325" s="1" t="s">
        <v>1094</v>
      </c>
      <c r="F1325" s="1" t="s">
        <v>438</v>
      </c>
      <c r="G1325" s="1" t="s">
        <v>3583</v>
      </c>
      <c r="H1325" s="1" t="s">
        <v>3772</v>
      </c>
      <c r="I1325" s="1">
        <v>807664.12318200001</v>
      </c>
      <c r="J1325" s="1" t="s">
        <v>3773</v>
      </c>
      <c r="L1325" s="1" t="str">
        <f>VLOOKUP(Table1[[#This Row],[Customer_id]],Table4[],7,FALSE)</f>
        <v>21648,3057</v>
      </c>
      <c r="M1325" s="1" t="str">
        <f>VLOOKUP(Table1[[#This Row],[Customer_id]],Table2[],4,FALSE)</f>
        <v>N2716170408</v>
      </c>
      <c r="N1325" s="1" t="str">
        <f>INDEX(Table3[Transaction type],MATCH(Table1[[#This Row],[Account Number]],Table3[Account Number],0))</f>
        <v>Loan Payment</v>
      </c>
      <c r="O1325" s="20">
        <f>INDEX(Table3[Date_of_transaction],MATCH(Table1[[#This Row],[Account Number]],Table3[Account Number],0))</f>
        <v>44201</v>
      </c>
      <c r="P1325" s="19" t="str">
        <f>INDEX(Table3[Transaction Medium],MATCH(Table1[[#This Row],[Account Number]],Table3[Account Number],0))</f>
        <v>Mobile</v>
      </c>
    </row>
    <row r="1326" spans="1:16" x14ac:dyDescent="0.25">
      <c r="A1326" s="1" t="s">
        <v>4702</v>
      </c>
      <c r="B1326" s="2">
        <v>254374522</v>
      </c>
      <c r="C1326" s="2" t="s">
        <v>226</v>
      </c>
      <c r="D1326" s="4">
        <v>31557</v>
      </c>
      <c r="E1326" s="1" t="s">
        <v>1094</v>
      </c>
      <c r="F1326" s="1" t="s">
        <v>825</v>
      </c>
      <c r="G1326" s="1" t="s">
        <v>4054</v>
      </c>
      <c r="H1326" s="1" t="s">
        <v>4703</v>
      </c>
      <c r="I1326" s="1">
        <v>5359.3032780000003</v>
      </c>
      <c r="J1326" s="1" t="s">
        <v>4704</v>
      </c>
      <c r="L1326" s="1" t="str">
        <f>VLOOKUP(Table1[[#This Row],[Customer_id]],Table4[],7,FALSE)</f>
        <v>105811,2</v>
      </c>
      <c r="M1326" s="1" t="str">
        <f>VLOOKUP(Table1[[#This Row],[Customer_id]],Table2[],4,FALSE)</f>
        <v>N1077036768</v>
      </c>
      <c r="N1326" s="1" t="str">
        <f>INDEX(Table3[Transaction type],MATCH(Table1[[#This Row],[Account Number]],Table3[Account Number],0))</f>
        <v>Loan Payment</v>
      </c>
      <c r="O1326" s="20">
        <f>INDEX(Table3[Date_of_transaction],MATCH(Table1[[#This Row],[Account Number]],Table3[Account Number],0))</f>
        <v>44390</v>
      </c>
      <c r="P1326" s="19" t="str">
        <f>INDEX(Table3[Transaction Medium],MATCH(Table1[[#This Row],[Account Number]],Table3[Account Number],0))</f>
        <v>AFT</v>
      </c>
    </row>
    <row r="1327" spans="1:16" x14ac:dyDescent="0.25">
      <c r="A1327" s="1" t="s">
        <v>4669</v>
      </c>
      <c r="B1327" s="2">
        <v>281045684</v>
      </c>
      <c r="C1327" s="2" t="s">
        <v>23</v>
      </c>
      <c r="D1327" s="4">
        <v>15486</v>
      </c>
      <c r="E1327" s="1" t="s">
        <v>1094</v>
      </c>
      <c r="F1327" s="1" t="s">
        <v>1517</v>
      </c>
      <c r="G1327" s="1" t="s">
        <v>4058</v>
      </c>
      <c r="H1327" s="1" t="s">
        <v>4670</v>
      </c>
      <c r="I1327" s="1">
        <v>172291.16357991999</v>
      </c>
      <c r="J1327" s="1" t="s">
        <v>4671</v>
      </c>
      <c r="L1327" s="1" t="str">
        <f>VLOOKUP(Table1[[#This Row],[Customer_id]],Table4[],7,FALSE)</f>
        <v>475533,0342</v>
      </c>
      <c r="M1327" s="1" t="e">
        <f>VLOOKUP(Table1[[#This Row],[Customer_id]],Table2[],4,FALSE)</f>
        <v>#N/A</v>
      </c>
      <c r="N1327" s="1" t="str">
        <f>INDEX(Table3[Transaction type],MATCH(Table1[[#This Row],[Account Number]],Table3[Account Number],0))</f>
        <v>Money Deposit</v>
      </c>
      <c r="O1327" s="20">
        <f>INDEX(Table3[Date_of_transaction],MATCH(Table1[[#This Row],[Account Number]],Table3[Account Number],0))</f>
        <v>44557</v>
      </c>
      <c r="P1327" s="19" t="str">
        <f>INDEX(Table3[Transaction Medium],MATCH(Table1[[#This Row],[Account Number]],Table3[Account Number],0))</f>
        <v>ATM</v>
      </c>
    </row>
    <row r="1328" spans="1:16" x14ac:dyDescent="0.25">
      <c r="A1328" s="1" t="s">
        <v>2800</v>
      </c>
      <c r="B1328" s="2">
        <v>137837802</v>
      </c>
      <c r="C1328" s="2" t="s">
        <v>77</v>
      </c>
      <c r="D1328" s="4">
        <v>23521.5</v>
      </c>
      <c r="E1328" s="1" t="s">
        <v>1094</v>
      </c>
      <c r="F1328" s="1" t="s">
        <v>1789</v>
      </c>
      <c r="G1328" s="1" t="s">
        <v>2773</v>
      </c>
      <c r="H1328" s="1" t="s">
        <v>2801</v>
      </c>
      <c r="I1328" s="1">
        <v>55021.424942550002</v>
      </c>
      <c r="J1328" s="1" t="s">
        <v>2802</v>
      </c>
      <c r="L1328" s="1" t="str">
        <f>VLOOKUP(Table1[[#This Row],[Customer_id]],Table4[],7,FALSE)</f>
        <v>187068,3375</v>
      </c>
      <c r="M1328" s="1" t="e">
        <f>VLOOKUP(Table1[[#This Row],[Customer_id]],Table2[],4,FALSE)</f>
        <v>#N/A</v>
      </c>
      <c r="N1328" s="1" t="str">
        <f>INDEX(Table3[Transaction type],MATCH(Table1[[#This Row],[Account Number]],Table3[Account Number],0))</f>
        <v>Online Payment</v>
      </c>
      <c r="O1328" s="20">
        <f>INDEX(Table3[Date_of_transaction],MATCH(Table1[[#This Row],[Account Number]],Table3[Account Number],0))</f>
        <v>44568</v>
      </c>
      <c r="P1328" s="19" t="str">
        <f>INDEX(Table3[Transaction Medium],MATCH(Table1[[#This Row],[Account Number]],Table3[Account Number],0))</f>
        <v>Internet Banking</v>
      </c>
    </row>
    <row r="1329" spans="1:16" x14ac:dyDescent="0.25">
      <c r="A1329" s="1" t="s">
        <v>4409</v>
      </c>
      <c r="B1329" s="2">
        <v>347096251</v>
      </c>
      <c r="C1329" s="2" t="s">
        <v>518</v>
      </c>
      <c r="D1329" s="4">
        <v>35574.75</v>
      </c>
      <c r="E1329" s="1" t="s">
        <v>1094</v>
      </c>
      <c r="F1329" s="1" t="s">
        <v>620</v>
      </c>
      <c r="G1329" s="1" t="s">
        <v>4095</v>
      </c>
      <c r="H1329" s="1" t="s">
        <v>4410</v>
      </c>
      <c r="I1329" s="1">
        <v>80479.133369999996</v>
      </c>
      <c r="J1329" s="1" t="s">
        <v>4411</v>
      </c>
      <c r="L1329" s="1" t="str">
        <f>VLOOKUP(Table1[[#This Row],[Customer_id]],Table4[],7,FALSE)</f>
        <v>239229,984</v>
      </c>
      <c r="M1329" s="1" t="e">
        <f>VLOOKUP(Table1[[#This Row],[Customer_id]],Table2[],4,FALSE)</f>
        <v>#N/A</v>
      </c>
      <c r="N1329" s="1" t="str">
        <f>INDEX(Table3[Transaction type],MATCH(Table1[[#This Row],[Account Number]],Table3[Account Number],0))</f>
        <v>Money Deposit</v>
      </c>
      <c r="O1329" s="20">
        <f>INDEX(Table3[Date_of_transaction],MATCH(Table1[[#This Row],[Account Number]],Table3[Account Number],0))</f>
        <v>44339</v>
      </c>
      <c r="P1329" s="19" t="str">
        <f>INDEX(Table3[Transaction Medium],MATCH(Table1[[#This Row],[Account Number]],Table3[Account Number],0))</f>
        <v>Bank</v>
      </c>
    </row>
    <row r="1330" spans="1:16" x14ac:dyDescent="0.25">
      <c r="A1330" s="1" t="s">
        <v>6577</v>
      </c>
      <c r="B1330" s="2">
        <v>527005460</v>
      </c>
      <c r="C1330" s="2" t="s">
        <v>556</v>
      </c>
      <c r="D1330" s="4">
        <v>27174</v>
      </c>
      <c r="E1330" s="1" t="s">
        <v>12</v>
      </c>
      <c r="F1330" s="1" t="s">
        <v>199</v>
      </c>
      <c r="G1330" s="1" t="s">
        <v>4084</v>
      </c>
      <c r="H1330" s="1" t="s">
        <v>6578</v>
      </c>
      <c r="I1330" s="1">
        <v>509153.99705712002</v>
      </c>
      <c r="J1330" s="1" t="s">
        <v>827</v>
      </c>
      <c r="L1330" s="1" t="str">
        <f>VLOOKUP(Table1[[#This Row],[Customer_id]],Table4[],7,FALSE)</f>
        <v>183064,32</v>
      </c>
      <c r="M1330" s="1" t="str">
        <f>VLOOKUP(Table1[[#This Row],[Customer_id]],Table2[],4,FALSE)</f>
        <v>N444775056</v>
      </c>
      <c r="N1330" s="1" t="str">
        <f>INDEX(Table3[Transaction type],MATCH(Table1[[#This Row],[Account Number]],Table3[Account Number],0))</f>
        <v>Loan Payment</v>
      </c>
      <c r="O1330" s="20">
        <f>INDEX(Table3[Date_of_transaction],MATCH(Table1[[#This Row],[Account Number]],Table3[Account Number],0))</f>
        <v>44203</v>
      </c>
      <c r="P1330" s="19" t="str">
        <f>INDEX(Table3[Transaction Medium],MATCH(Table1[[#This Row],[Account Number]],Table3[Account Number],0))</f>
        <v>AFT</v>
      </c>
    </row>
    <row r="1331" spans="1:16" x14ac:dyDescent="0.25">
      <c r="A1331" s="1" t="s">
        <v>3923</v>
      </c>
      <c r="B1331" s="2">
        <v>487111219</v>
      </c>
      <c r="C1331" s="2" t="s">
        <v>77</v>
      </c>
      <c r="D1331" s="4">
        <v>23521.5</v>
      </c>
      <c r="E1331" s="1" t="s">
        <v>1094</v>
      </c>
      <c r="F1331" s="1" t="s">
        <v>1054</v>
      </c>
      <c r="G1331" s="1" t="s">
        <v>3820</v>
      </c>
      <c r="H1331" s="1" t="s">
        <v>3924</v>
      </c>
      <c r="I1331" s="1">
        <v>523374.96103200002</v>
      </c>
      <c r="J1331" s="1" t="s">
        <v>3925</v>
      </c>
      <c r="L1331" s="1" t="str">
        <f>VLOOKUP(Table1[[#This Row],[Customer_id]],Table4[],7,FALSE)</f>
        <v>287479,6281</v>
      </c>
      <c r="M1331" s="1" t="e">
        <f>VLOOKUP(Table1[[#This Row],[Customer_id]],Table2[],4,FALSE)</f>
        <v>#N/A</v>
      </c>
      <c r="N1331" s="1" t="str">
        <f>INDEX(Table3[Transaction type],MATCH(Table1[[#This Row],[Account Number]],Table3[Account Number],0))</f>
        <v>Money Deposit</v>
      </c>
      <c r="O1331" s="20">
        <f>INDEX(Table3[Date_of_transaction],MATCH(Table1[[#This Row],[Account Number]],Table3[Account Number],0))</f>
        <v>44481</v>
      </c>
      <c r="P1331" s="19" t="str">
        <f>INDEX(Table3[Transaction Medium],MATCH(Table1[[#This Row],[Account Number]],Table3[Account Number],0))</f>
        <v>Bank</v>
      </c>
    </row>
    <row r="1332" spans="1:16" x14ac:dyDescent="0.25">
      <c r="A1332" s="1" t="s">
        <v>8840</v>
      </c>
      <c r="B1332" s="2">
        <v>760479632</v>
      </c>
      <c r="C1332" s="2" t="s">
        <v>101</v>
      </c>
      <c r="D1332" s="4">
        <v>19138.5</v>
      </c>
      <c r="E1332" s="1" t="s">
        <v>12</v>
      </c>
      <c r="F1332" s="1" t="s">
        <v>1536</v>
      </c>
      <c r="G1332" s="1" t="s">
        <v>3820</v>
      </c>
      <c r="H1332" s="1" t="s">
        <v>8841</v>
      </c>
      <c r="I1332" s="1">
        <v>237592.46871360001</v>
      </c>
      <c r="J1332" s="1" t="s">
        <v>8842</v>
      </c>
      <c r="L1332" s="1" t="str">
        <f>VLOOKUP(Table1[[#This Row],[Customer_id]],Table4[],7,FALSE)</f>
        <v>210223,4076</v>
      </c>
      <c r="M1332" s="1" t="e">
        <f>VLOOKUP(Table1[[#This Row],[Customer_id]],Table2[],4,FALSE)</f>
        <v>#N/A</v>
      </c>
      <c r="N1332" s="1" t="str">
        <f>INDEX(Table3[Transaction type],MATCH(Table1[[#This Row],[Account Number]],Table3[Account Number],0))</f>
        <v>Money Transfer</v>
      </c>
      <c r="O1332" s="20">
        <f>INDEX(Table3[Date_of_transaction],MATCH(Table1[[#This Row],[Account Number]],Table3[Account Number],0))</f>
        <v>44668</v>
      </c>
      <c r="P1332" s="19" t="str">
        <f>INDEX(Table3[Transaction Medium],MATCH(Table1[[#This Row],[Account Number]],Table3[Account Number],0))</f>
        <v>Mobile</v>
      </c>
    </row>
    <row r="1333" spans="1:16" x14ac:dyDescent="0.25">
      <c r="A1333" s="1" t="s">
        <v>3318</v>
      </c>
      <c r="B1333" s="2">
        <v>4815836</v>
      </c>
      <c r="C1333" s="2" t="s">
        <v>434</v>
      </c>
      <c r="D1333" s="4">
        <v>28269.75</v>
      </c>
      <c r="E1333" s="1" t="s">
        <v>1094</v>
      </c>
      <c r="F1333" s="1" t="s">
        <v>475</v>
      </c>
      <c r="G1333" s="1" t="s">
        <v>3058</v>
      </c>
      <c r="H1333" s="1" t="s">
        <v>3319</v>
      </c>
      <c r="I1333" s="1">
        <v>326481.15149999998</v>
      </c>
      <c r="J1333" s="1" t="s">
        <v>3320</v>
      </c>
      <c r="L1333" s="1" t="str">
        <f>VLOOKUP(Table1[[#This Row],[Customer_id]],Table4[],7,FALSE)</f>
        <v>152813,0625</v>
      </c>
      <c r="M1333" s="1" t="e">
        <f>VLOOKUP(Table1[[#This Row],[Customer_id]],Table2[],4,FALSE)</f>
        <v>#N/A</v>
      </c>
      <c r="N1333" s="1" t="str">
        <f>INDEX(Table3[Transaction type],MATCH(Table1[[#This Row],[Account Number]],Table3[Account Number],0))</f>
        <v>Money Deposit</v>
      </c>
      <c r="O1333" s="20">
        <f>INDEX(Table3[Date_of_transaction],MATCH(Table1[[#This Row],[Account Number]],Table3[Account Number],0))</f>
        <v>44568</v>
      </c>
      <c r="P1333" s="19" t="str">
        <f>INDEX(Table3[Transaction Medium],MATCH(Table1[[#This Row],[Account Number]],Table3[Account Number],0))</f>
        <v>Bank</v>
      </c>
    </row>
    <row r="1334" spans="1:16" x14ac:dyDescent="0.25">
      <c r="A1334" s="1" t="s">
        <v>3094</v>
      </c>
      <c r="B1334" s="2">
        <v>605959171</v>
      </c>
      <c r="C1334" s="2" t="s">
        <v>268</v>
      </c>
      <c r="D1334" s="4">
        <v>17677.5</v>
      </c>
      <c r="E1334" s="1" t="s">
        <v>1094</v>
      </c>
      <c r="F1334" s="1" t="s">
        <v>1746</v>
      </c>
      <c r="G1334" s="1" t="s">
        <v>3058</v>
      </c>
      <c r="H1334" s="1" t="s">
        <v>3095</v>
      </c>
      <c r="I1334" s="1">
        <v>133476.67686400001</v>
      </c>
      <c r="J1334" s="1" t="s">
        <v>3096</v>
      </c>
      <c r="L1334" s="1" t="str">
        <f>VLOOKUP(Table1[[#This Row],[Customer_id]],Table4[],7,FALSE)</f>
        <v>181852,0275</v>
      </c>
      <c r="M1334" s="1" t="e">
        <f>VLOOKUP(Table1[[#This Row],[Customer_id]],Table2[],4,FALSE)</f>
        <v>#N/A</v>
      </c>
      <c r="N1334" s="1" t="str">
        <f>INDEX(Table3[Transaction type],MATCH(Table1[[#This Row],[Account Number]],Table3[Account Number],0))</f>
        <v>Cash Withdrawal</v>
      </c>
      <c r="O1334" s="20">
        <f>INDEX(Table3[Date_of_transaction],MATCH(Table1[[#This Row],[Account Number]],Table3[Account Number],0))</f>
        <v>44385</v>
      </c>
      <c r="P1334" s="19" t="str">
        <f>INDEX(Table3[Transaction Medium],MATCH(Table1[[#This Row],[Account Number]],Table3[Account Number],0))</f>
        <v>Bank</v>
      </c>
    </row>
    <row r="1335" spans="1:16" x14ac:dyDescent="0.25">
      <c r="A1335" s="1" t="s">
        <v>2742</v>
      </c>
      <c r="B1335" s="2">
        <v>131306401</v>
      </c>
      <c r="C1335" s="2" t="s">
        <v>309</v>
      </c>
      <c r="D1335" s="4">
        <v>27904.5</v>
      </c>
      <c r="E1335" s="1" t="s">
        <v>12</v>
      </c>
      <c r="F1335" s="1" t="s">
        <v>422</v>
      </c>
      <c r="G1335" s="1" t="s">
        <v>1964</v>
      </c>
      <c r="H1335" s="1" t="s">
        <v>2743</v>
      </c>
      <c r="I1335" s="1">
        <v>618955.47351935995</v>
      </c>
      <c r="J1335" s="1" t="s">
        <v>2744</v>
      </c>
      <c r="L1335" s="1" t="str">
        <f>VLOOKUP(Table1[[#This Row],[Customer_id]],Table4[],7,FALSE)</f>
        <v>371154,5847</v>
      </c>
      <c r="M1335" s="1" t="e">
        <f>VLOOKUP(Table1[[#This Row],[Customer_id]],Table2[],4,FALSE)</f>
        <v>#N/A</v>
      </c>
      <c r="N1335" s="1" t="str">
        <f>INDEX(Table3[Transaction type],MATCH(Table1[[#This Row],[Account Number]],Table3[Account Number],0))</f>
        <v>Cash Withdrawal</v>
      </c>
      <c r="O1335" s="20">
        <f>INDEX(Table3[Date_of_transaction],MATCH(Table1[[#This Row],[Account Number]],Table3[Account Number],0))</f>
        <v>44268</v>
      </c>
      <c r="P1335" s="19" t="str">
        <f>INDEX(Table3[Transaction Medium],MATCH(Table1[[#This Row],[Account Number]],Table3[Account Number],0))</f>
        <v>ATM</v>
      </c>
    </row>
    <row r="1336" spans="1:16" x14ac:dyDescent="0.25">
      <c r="A1336" s="1" t="s">
        <v>7691</v>
      </c>
      <c r="B1336" s="2">
        <v>720496155</v>
      </c>
      <c r="C1336" s="2" t="s">
        <v>72</v>
      </c>
      <c r="D1336" s="4">
        <v>34844.25</v>
      </c>
      <c r="E1336" s="1" t="s">
        <v>12</v>
      </c>
      <c r="F1336" s="1" t="s">
        <v>951</v>
      </c>
      <c r="G1336" s="1" t="s">
        <v>3058</v>
      </c>
      <c r="H1336" s="1" t="s">
        <v>7692</v>
      </c>
      <c r="I1336" s="1">
        <v>143250.66143388001</v>
      </c>
      <c r="J1336" s="1" t="s">
        <v>7693</v>
      </c>
      <c r="L1336" s="1" t="str">
        <f>VLOOKUP(Table1[[#This Row],[Customer_id]],Table4[],7,FALSE)</f>
        <v>358617,1741</v>
      </c>
      <c r="M1336" s="1" t="e">
        <f>VLOOKUP(Table1[[#This Row],[Customer_id]],Table2[],4,FALSE)</f>
        <v>#N/A</v>
      </c>
      <c r="N1336" s="1" t="str">
        <f>INDEX(Table3[Transaction type],MATCH(Table1[[#This Row],[Account Number]],Table3[Account Number],0))</f>
        <v>Money Deposit</v>
      </c>
      <c r="O1336" s="20">
        <f>INDEX(Table3[Date_of_transaction],MATCH(Table1[[#This Row],[Account Number]],Table3[Account Number],0))</f>
        <v>44278</v>
      </c>
      <c r="P1336" s="19" t="str">
        <f>INDEX(Table3[Transaction Medium],MATCH(Table1[[#This Row],[Account Number]],Table3[Account Number],0))</f>
        <v>Bank</v>
      </c>
    </row>
    <row r="1337" spans="1:16" x14ac:dyDescent="0.25">
      <c r="A1337" s="1" t="s">
        <v>4708</v>
      </c>
      <c r="B1337" s="2">
        <v>497483163</v>
      </c>
      <c r="C1337" s="2" t="s">
        <v>221</v>
      </c>
      <c r="D1337" s="4">
        <v>33748.5</v>
      </c>
      <c r="E1337" s="1" t="s">
        <v>1094</v>
      </c>
      <c r="F1337" s="1" t="s">
        <v>93</v>
      </c>
      <c r="G1337" s="1" t="s">
        <v>4066</v>
      </c>
      <c r="H1337" s="1" t="s">
        <v>4709</v>
      </c>
      <c r="I1337" s="1">
        <v>47159.918060639997</v>
      </c>
      <c r="J1337" s="1" t="s">
        <v>4710</v>
      </c>
      <c r="L1337" s="1" t="str">
        <f>VLOOKUP(Table1[[#This Row],[Customer_id]],Table4[],7,FALSE)</f>
        <v>144947,04</v>
      </c>
      <c r="M1337" s="1" t="e">
        <f>VLOOKUP(Table1[[#This Row],[Customer_id]],Table2[],4,FALSE)</f>
        <v>#N/A</v>
      </c>
      <c r="N1337" s="1" t="str">
        <f>INDEX(Table3[Transaction type],MATCH(Table1[[#This Row],[Account Number]],Table3[Account Number],0))</f>
        <v>Cash Withdrawal</v>
      </c>
      <c r="O1337" s="20">
        <f>INDEX(Table3[Date_of_transaction],MATCH(Table1[[#This Row],[Account Number]],Table3[Account Number],0))</f>
        <v>44507</v>
      </c>
      <c r="P1337" s="19" t="str">
        <f>INDEX(Table3[Transaction Medium],MATCH(Table1[[#This Row],[Account Number]],Table3[Account Number],0))</f>
        <v>ATM</v>
      </c>
    </row>
    <row r="1338" spans="1:16" x14ac:dyDescent="0.25">
      <c r="A1338" s="1" t="s">
        <v>4035</v>
      </c>
      <c r="B1338" s="2">
        <v>268335121</v>
      </c>
      <c r="C1338" s="2" t="s">
        <v>33</v>
      </c>
      <c r="D1338" s="4">
        <v>13659.75</v>
      </c>
      <c r="E1338" s="1" t="s">
        <v>1094</v>
      </c>
      <c r="F1338" s="1" t="s">
        <v>404</v>
      </c>
      <c r="G1338" s="1" t="s">
        <v>3820</v>
      </c>
      <c r="H1338" s="1" t="s">
        <v>4036</v>
      </c>
      <c r="I1338" s="1">
        <v>232610.0190732</v>
      </c>
      <c r="J1338" s="1" t="s">
        <v>4037</v>
      </c>
      <c r="L1338" s="1" t="str">
        <f>VLOOKUP(Table1[[#This Row],[Customer_id]],Table4[],7,FALSE)</f>
        <v>130585,8528</v>
      </c>
      <c r="M1338" s="1" t="e">
        <f>VLOOKUP(Table1[[#This Row],[Customer_id]],Table2[],4,FALSE)</f>
        <v>#N/A</v>
      </c>
      <c r="N1338" s="1" t="str">
        <f>INDEX(Table3[Transaction type],MATCH(Table1[[#This Row],[Account Number]],Table3[Account Number],0))</f>
        <v>Online Payment</v>
      </c>
      <c r="O1338" s="20">
        <f>INDEX(Table3[Date_of_transaction],MATCH(Table1[[#This Row],[Account Number]],Table3[Account Number],0))</f>
        <v>44679</v>
      </c>
      <c r="P1338" s="19" t="str">
        <f>INDEX(Table3[Transaction Medium],MATCH(Table1[[#This Row],[Account Number]],Table3[Account Number],0))</f>
        <v>Mobile</v>
      </c>
    </row>
    <row r="1339" spans="1:16" x14ac:dyDescent="0.25">
      <c r="A1339" s="1" t="s">
        <v>7909</v>
      </c>
      <c r="B1339" s="2">
        <v>624616768</v>
      </c>
      <c r="C1339" s="2" t="s">
        <v>698</v>
      </c>
      <c r="D1339" s="4">
        <v>18408</v>
      </c>
      <c r="E1339" s="1" t="s">
        <v>12</v>
      </c>
      <c r="F1339" s="1" t="s">
        <v>463</v>
      </c>
      <c r="G1339" s="1" t="s">
        <v>3583</v>
      </c>
      <c r="H1339" s="1" t="s">
        <v>7910</v>
      </c>
      <c r="I1339" s="1">
        <v>68500.868002560004</v>
      </c>
      <c r="J1339" s="1" t="s">
        <v>2381</v>
      </c>
      <c r="L1339" s="1" t="str">
        <f>VLOOKUP(Table1[[#This Row],[Customer_id]],Table4[],7,FALSE)</f>
        <v>126495,3833</v>
      </c>
      <c r="M1339" s="1" t="str">
        <f>VLOOKUP(Table1[[#This Row],[Customer_id]],Table2[],4,FALSE)</f>
        <v>N2984164009</v>
      </c>
      <c r="N1339" s="1" t="str">
        <f>INDEX(Table3[Transaction type],MATCH(Table1[[#This Row],[Account Number]],Table3[Account Number],0))</f>
        <v>Loan Payment</v>
      </c>
      <c r="O1339" s="20">
        <f>INDEX(Table3[Date_of_transaction],MATCH(Table1[[#This Row],[Account Number]],Table3[Account Number],0))</f>
        <v>44276</v>
      </c>
      <c r="P1339" s="19" t="str">
        <f>INDEX(Table3[Transaction Medium],MATCH(Table1[[#This Row],[Account Number]],Table3[Account Number],0))</f>
        <v>ACH</v>
      </c>
    </row>
    <row r="1340" spans="1:16" x14ac:dyDescent="0.25">
      <c r="A1340" s="1" t="s">
        <v>5566</v>
      </c>
      <c r="B1340" s="2">
        <v>556776914</v>
      </c>
      <c r="C1340" s="2" t="s">
        <v>606</v>
      </c>
      <c r="D1340" s="4">
        <v>23886.75</v>
      </c>
      <c r="E1340" s="1" t="s">
        <v>1094</v>
      </c>
      <c r="F1340" s="1" t="s">
        <v>549</v>
      </c>
      <c r="G1340" s="1" t="s">
        <v>4220</v>
      </c>
      <c r="H1340" s="1" t="s">
        <v>5567</v>
      </c>
      <c r="I1340" s="1">
        <v>67766.180980680001</v>
      </c>
      <c r="J1340" s="1" t="s">
        <v>5568</v>
      </c>
      <c r="L1340" s="1" t="str">
        <f>VLOOKUP(Table1[[#This Row],[Customer_id]],Table4[],7,FALSE)</f>
        <v>143783,1988</v>
      </c>
      <c r="M1340" s="1" t="e">
        <f>VLOOKUP(Table1[[#This Row],[Customer_id]],Table2[],4,FALSE)</f>
        <v>#N/A</v>
      </c>
      <c r="N1340" s="1" t="str">
        <f>INDEX(Table3[Transaction type],MATCH(Table1[[#This Row],[Account Number]],Table3[Account Number],0))</f>
        <v>Money Transfer</v>
      </c>
      <c r="O1340" s="20">
        <f>INDEX(Table3[Date_of_transaction],MATCH(Table1[[#This Row],[Account Number]],Table3[Account Number],0))</f>
        <v>44237</v>
      </c>
      <c r="P1340" s="19" t="str">
        <f>INDEX(Table3[Transaction Medium],MATCH(Table1[[#This Row],[Account Number]],Table3[Account Number],0))</f>
        <v>Mobile</v>
      </c>
    </row>
    <row r="1341" spans="1:16" x14ac:dyDescent="0.25">
      <c r="A1341" s="1" t="s">
        <v>8674</v>
      </c>
      <c r="B1341" s="2">
        <v>436593969</v>
      </c>
      <c r="C1341" s="2" t="s">
        <v>221</v>
      </c>
      <c r="D1341" s="4">
        <v>33748.5</v>
      </c>
      <c r="E1341" s="1" t="s">
        <v>12</v>
      </c>
      <c r="F1341" s="1" t="s">
        <v>336</v>
      </c>
      <c r="G1341" s="1" t="s">
        <v>3820</v>
      </c>
      <c r="H1341" s="1" t="s">
        <v>8675</v>
      </c>
      <c r="I1341" s="1">
        <v>274783.22036550002</v>
      </c>
      <c r="J1341" s="1" t="s">
        <v>8676</v>
      </c>
      <c r="L1341" s="1" t="str">
        <f>VLOOKUP(Table1[[#This Row],[Customer_id]],Table4[],7,FALSE)</f>
        <v>216752,382</v>
      </c>
      <c r="M1341" s="1" t="e">
        <f>VLOOKUP(Table1[[#This Row],[Customer_id]],Table2[],4,FALSE)</f>
        <v>#N/A</v>
      </c>
      <c r="N1341" s="1" t="str">
        <f>INDEX(Table3[Transaction type],MATCH(Table1[[#This Row],[Account Number]],Table3[Account Number],0))</f>
        <v>Money Transfer</v>
      </c>
      <c r="O1341" s="20">
        <f>INDEX(Table3[Date_of_transaction],MATCH(Table1[[#This Row],[Account Number]],Table3[Account Number],0))</f>
        <v>44438</v>
      </c>
      <c r="P1341" s="19" t="str">
        <f>INDEX(Table3[Transaction Medium],MATCH(Table1[[#This Row],[Account Number]],Table3[Account Number],0))</f>
        <v>Mobile</v>
      </c>
    </row>
    <row r="1342" spans="1:16" x14ac:dyDescent="0.25">
      <c r="A1342" s="1" t="s">
        <v>2301</v>
      </c>
      <c r="B1342" s="2">
        <v>914636531</v>
      </c>
      <c r="C1342" s="2" t="s">
        <v>322</v>
      </c>
      <c r="D1342" s="4">
        <v>26443.5</v>
      </c>
      <c r="E1342" s="1" t="s">
        <v>1094</v>
      </c>
      <c r="F1342" s="1" t="s">
        <v>93</v>
      </c>
      <c r="G1342" s="1" t="s">
        <v>1964</v>
      </c>
      <c r="H1342" s="1" t="s">
        <v>2302</v>
      </c>
      <c r="I1342" s="1">
        <v>278424.49558500003</v>
      </c>
      <c r="J1342" s="1" t="s">
        <v>2303</v>
      </c>
      <c r="L1342" s="1" t="str">
        <f>VLOOKUP(Table1[[#This Row],[Customer_id]],Table4[],7,FALSE)</f>
        <v>36290,4256</v>
      </c>
      <c r="M1342" s="1" t="e">
        <f>VLOOKUP(Table1[[#This Row],[Customer_id]],Table2[],4,FALSE)</f>
        <v>#N/A</v>
      </c>
      <c r="N1342" s="1" t="str">
        <f>INDEX(Table3[Transaction type],MATCH(Table1[[#This Row],[Account Number]],Table3[Account Number],0))</f>
        <v>Cash Withdrawal</v>
      </c>
      <c r="O1342" s="20">
        <f>INDEX(Table3[Date_of_transaction],MATCH(Table1[[#This Row],[Account Number]],Table3[Account Number],0))</f>
        <v>44299</v>
      </c>
      <c r="P1342" s="19" t="str">
        <f>INDEX(Table3[Transaction Medium],MATCH(Table1[[#This Row],[Account Number]],Table3[Account Number],0))</f>
        <v>Bank</v>
      </c>
    </row>
    <row r="1343" spans="1:16" x14ac:dyDescent="0.25">
      <c r="A1343" s="1" t="s">
        <v>4360</v>
      </c>
      <c r="B1343" s="2">
        <v>754949952</v>
      </c>
      <c r="C1343" s="2" t="s">
        <v>226</v>
      </c>
      <c r="D1343" s="4">
        <v>31557</v>
      </c>
      <c r="E1343" s="1" t="s">
        <v>1094</v>
      </c>
      <c r="F1343" s="1" t="s">
        <v>344</v>
      </c>
      <c r="G1343" s="1" t="s">
        <v>4084</v>
      </c>
      <c r="H1343" s="1" t="s">
        <v>4361</v>
      </c>
      <c r="I1343" s="1">
        <v>67077.020654280001</v>
      </c>
      <c r="J1343" s="1" t="s">
        <v>4362</v>
      </c>
      <c r="L1343" s="1" t="str">
        <f>VLOOKUP(Table1[[#This Row],[Customer_id]],Table4[],7,FALSE)</f>
        <v>126222,11</v>
      </c>
      <c r="M1343" s="1" t="e">
        <f>VLOOKUP(Table1[[#This Row],[Customer_id]],Table2[],4,FALSE)</f>
        <v>#N/A</v>
      </c>
      <c r="N1343" s="1" t="str">
        <f>INDEX(Table3[Transaction type],MATCH(Table1[[#This Row],[Account Number]],Table3[Account Number],0))</f>
        <v>Money Transfer</v>
      </c>
      <c r="O1343" s="20">
        <f>INDEX(Table3[Date_of_transaction],MATCH(Table1[[#This Row],[Account Number]],Table3[Account Number],0))</f>
        <v>44422</v>
      </c>
      <c r="P1343" s="19" t="str">
        <f>INDEX(Table3[Transaction Medium],MATCH(Table1[[#This Row],[Account Number]],Table3[Account Number],0))</f>
        <v>Mobile</v>
      </c>
    </row>
    <row r="1344" spans="1:16" x14ac:dyDescent="0.25">
      <c r="A1344" s="1" t="s">
        <v>267</v>
      </c>
      <c r="B1344" s="2">
        <v>371460998</v>
      </c>
      <c r="C1344" s="2" t="s">
        <v>268</v>
      </c>
      <c r="D1344" s="4">
        <v>17677.5</v>
      </c>
      <c r="E1344" s="1" t="s">
        <v>12</v>
      </c>
      <c r="F1344" s="1" t="s">
        <v>269</v>
      </c>
      <c r="G1344" s="1" t="s">
        <v>14</v>
      </c>
      <c r="H1344" s="1" t="s">
        <v>270</v>
      </c>
      <c r="I1344" s="1">
        <v>103486.66318079999</v>
      </c>
      <c r="J1344" s="1" t="s">
        <v>271</v>
      </c>
      <c r="L1344" s="1" t="str">
        <f>VLOOKUP(Table1[[#This Row],[Customer_id]],Table4[],7,FALSE)</f>
        <v>287767,5</v>
      </c>
      <c r="M1344" s="1" t="e">
        <f>VLOOKUP(Table1[[#This Row],[Customer_id]],Table2[],4,FALSE)</f>
        <v>#N/A</v>
      </c>
      <c r="N1344" s="1" t="str">
        <f>INDEX(Table3[Transaction type],MATCH(Table1[[#This Row],[Account Number]],Table3[Account Number],0))</f>
        <v>Cash Withdrawal</v>
      </c>
      <c r="O1344" s="20">
        <f>INDEX(Table3[Date_of_transaction],MATCH(Table1[[#This Row],[Account Number]],Table3[Account Number],0))</f>
        <v>44250</v>
      </c>
      <c r="P1344" s="19" t="str">
        <f>INDEX(Table3[Transaction Medium],MATCH(Table1[[#This Row],[Account Number]],Table3[Account Number],0))</f>
        <v>ATM</v>
      </c>
    </row>
    <row r="1345" spans="1:16" x14ac:dyDescent="0.25">
      <c r="A1345" s="1" t="s">
        <v>6548</v>
      </c>
      <c r="B1345" s="2">
        <v>245309141</v>
      </c>
      <c r="C1345" s="2" t="s">
        <v>77</v>
      </c>
      <c r="D1345" s="4">
        <v>23521.5</v>
      </c>
      <c r="E1345" s="1" t="s">
        <v>12</v>
      </c>
      <c r="F1345" s="1" t="s">
        <v>19</v>
      </c>
      <c r="G1345" s="1" t="s">
        <v>4070</v>
      </c>
      <c r="H1345" s="1" t="s">
        <v>6549</v>
      </c>
      <c r="I1345" s="1">
        <v>280915.65188543999</v>
      </c>
      <c r="J1345" s="1" t="s">
        <v>6550</v>
      </c>
      <c r="L1345" s="1" t="str">
        <f>VLOOKUP(Table1[[#This Row],[Customer_id]],Table4[],7,FALSE)</f>
        <v>82128,1125</v>
      </c>
      <c r="M1345" s="1" t="e">
        <f>VLOOKUP(Table1[[#This Row],[Customer_id]],Table2[],4,FALSE)</f>
        <v>#N/A</v>
      </c>
      <c r="N1345" s="1" t="str">
        <f>INDEX(Table3[Transaction type],MATCH(Table1[[#This Row],[Account Number]],Table3[Account Number],0))</f>
        <v>Online Payment</v>
      </c>
      <c r="O1345" s="20">
        <f>INDEX(Table3[Date_of_transaction],MATCH(Table1[[#This Row],[Account Number]],Table3[Account Number],0))</f>
        <v>44602</v>
      </c>
      <c r="P1345" s="19" t="str">
        <f>INDEX(Table3[Transaction Medium],MATCH(Table1[[#This Row],[Account Number]],Table3[Account Number],0))</f>
        <v>Card</v>
      </c>
    </row>
    <row r="1346" spans="1:16" x14ac:dyDescent="0.25">
      <c r="A1346" s="1" t="s">
        <v>1468</v>
      </c>
      <c r="B1346" s="2">
        <v>405553613</v>
      </c>
      <c r="C1346" s="2" t="s">
        <v>124</v>
      </c>
      <c r="D1346" s="4">
        <v>14025</v>
      </c>
      <c r="E1346" s="1" t="s">
        <v>1094</v>
      </c>
      <c r="F1346" s="1" t="s">
        <v>1469</v>
      </c>
      <c r="G1346" s="1" t="s">
        <v>14</v>
      </c>
      <c r="H1346" s="1" t="s">
        <v>1470</v>
      </c>
      <c r="I1346" s="1">
        <v>808626.02464800002</v>
      </c>
      <c r="J1346" s="1" t="s">
        <v>1471</v>
      </c>
      <c r="L1346" s="1" t="str">
        <f>VLOOKUP(Table1[[#This Row],[Customer_id]],Table4[],7,FALSE)</f>
        <v>129036,1501</v>
      </c>
      <c r="M1346" s="1" t="e">
        <f>VLOOKUP(Table1[[#This Row],[Customer_id]],Table2[],4,FALSE)</f>
        <v>#N/A</v>
      </c>
      <c r="N1346" s="1" t="str">
        <f>INDEX(Table3[Transaction type],MATCH(Table1[[#This Row],[Account Number]],Table3[Account Number],0))</f>
        <v>Cash Withdrawal</v>
      </c>
      <c r="O1346" s="20">
        <f>INDEX(Table3[Date_of_transaction],MATCH(Table1[[#This Row],[Account Number]],Table3[Account Number],0))</f>
        <v>44626</v>
      </c>
      <c r="P1346" s="19" t="str">
        <f>INDEX(Table3[Transaction Medium],MATCH(Table1[[#This Row],[Account Number]],Table3[Account Number],0))</f>
        <v>POS</v>
      </c>
    </row>
    <row r="1347" spans="1:16" x14ac:dyDescent="0.25">
      <c r="A1347" s="1" t="s">
        <v>4166</v>
      </c>
      <c r="B1347" s="2">
        <v>500287879</v>
      </c>
      <c r="C1347" s="2" t="s">
        <v>226</v>
      </c>
      <c r="D1347" s="4">
        <v>31557</v>
      </c>
      <c r="E1347" s="1" t="s">
        <v>1094</v>
      </c>
      <c r="F1347" s="1" t="s">
        <v>1000</v>
      </c>
      <c r="G1347" s="1" t="s">
        <v>4095</v>
      </c>
      <c r="H1347" s="1" t="s">
        <v>4167</v>
      </c>
      <c r="I1347" s="1">
        <v>152893.836144</v>
      </c>
      <c r="J1347" s="1" t="s">
        <v>1085</v>
      </c>
      <c r="L1347" s="1" t="str">
        <f>VLOOKUP(Table1[[#This Row],[Customer_id]],Table4[],7,FALSE)</f>
        <v>49999,2768</v>
      </c>
      <c r="M1347" s="1" t="e">
        <f>VLOOKUP(Table1[[#This Row],[Customer_id]],Table2[],4,FALSE)</f>
        <v>#N/A</v>
      </c>
      <c r="N1347" s="1" t="str">
        <f>INDEX(Table3[Transaction type],MATCH(Table1[[#This Row],[Account Number]],Table3[Account Number],0))</f>
        <v>Money Transfer</v>
      </c>
      <c r="O1347" s="20">
        <f>INDEX(Table3[Date_of_transaction],MATCH(Table1[[#This Row],[Account Number]],Table3[Account Number],0))</f>
        <v>44259</v>
      </c>
      <c r="P1347" s="19" t="str">
        <f>INDEX(Table3[Transaction Medium],MATCH(Table1[[#This Row],[Account Number]],Table3[Account Number],0))</f>
        <v>Mobile</v>
      </c>
    </row>
    <row r="1348" spans="1:16" x14ac:dyDescent="0.25">
      <c r="A1348" s="1" t="s">
        <v>2941</v>
      </c>
      <c r="B1348" s="2">
        <v>425771114</v>
      </c>
      <c r="C1348" s="2" t="s">
        <v>661</v>
      </c>
      <c r="D1348" s="4">
        <v>16216.5</v>
      </c>
      <c r="E1348" s="1" t="s">
        <v>1094</v>
      </c>
      <c r="F1348" s="1" t="s">
        <v>487</v>
      </c>
      <c r="G1348" s="1" t="s">
        <v>2773</v>
      </c>
      <c r="H1348" s="1" t="s">
        <v>2942</v>
      </c>
      <c r="I1348" s="1">
        <v>197699.66726399999</v>
      </c>
      <c r="J1348" s="1" t="s">
        <v>2943</v>
      </c>
      <c r="L1348" s="1" t="str">
        <f>VLOOKUP(Table1[[#This Row],[Customer_id]],Table4[],7,FALSE)</f>
        <v>141218,6763</v>
      </c>
      <c r="M1348" s="1" t="e">
        <f>VLOOKUP(Table1[[#This Row],[Customer_id]],Table2[],4,FALSE)</f>
        <v>#N/A</v>
      </c>
      <c r="N1348" s="1" t="str">
        <f>INDEX(Table3[Transaction type],MATCH(Table1[[#This Row],[Account Number]],Table3[Account Number],0))</f>
        <v>Cash Withdrawal</v>
      </c>
      <c r="O1348" s="20">
        <f>INDEX(Table3[Date_of_transaction],MATCH(Table1[[#This Row],[Account Number]],Table3[Account Number],0))</f>
        <v>44327</v>
      </c>
      <c r="P1348" s="19" t="str">
        <f>INDEX(Table3[Transaction Medium],MATCH(Table1[[#This Row],[Account Number]],Table3[Account Number],0))</f>
        <v>Bank</v>
      </c>
    </row>
    <row r="1349" spans="1:16" x14ac:dyDescent="0.25">
      <c r="A1349" s="1" t="s">
        <v>9063</v>
      </c>
      <c r="B1349" s="2">
        <v>811940504</v>
      </c>
      <c r="C1349" s="2" t="s">
        <v>194</v>
      </c>
      <c r="D1349" s="8">
        <v>35286.5</v>
      </c>
      <c r="E1349" s="1" t="str">
        <f ca="1">CHOOSE(RANDBETWEEN(1, 2), "Male","Female")</f>
        <v>Female</v>
      </c>
      <c r="F1349" s="1" t="str">
        <f ca="1">CHOOSE(RANDBETWEEN(1, 5), "Farmer","Tailor","Student","Professor","Welder")</f>
        <v>Welder</v>
      </c>
      <c r="G1349" s="1" t="str">
        <f ca="1">CHOOSE(RANDBETWEEN(1, 22), "Kano","Kwara","Imo","Lagos","Adamawa","Delta","Sokoto","Oyo","Osun","Abia","Cross River","Kaduna","Plateau","River","Abuja","Kogi","Edo","Anambra","Bayelsa","Benue","Ogun","Enugu")</f>
        <v>Abia</v>
      </c>
      <c r="H1349" s="9" t="s">
        <v>9064</v>
      </c>
      <c r="I1349" s="9">
        <v>811785.19340700144</v>
      </c>
      <c r="J1349" t="s">
        <v>9065</v>
      </c>
      <c r="L1349" s="1" t="str">
        <f>VLOOKUP(Table1[[#This Row],[Customer_id]],Table4[],7,FALSE)</f>
        <v>57704,976</v>
      </c>
      <c r="M1349" s="1" t="e">
        <f>VLOOKUP(Table1[[#This Row],[Customer_id]],Table2[],4,FALSE)</f>
        <v>#N/A</v>
      </c>
      <c r="N1349" s="1" t="str">
        <f>INDEX(Table3[Transaction type],MATCH(Table1[[#This Row],[Account Number]],Table3[Account Number],0))</f>
        <v>Money Transfer</v>
      </c>
      <c r="O1349" s="20">
        <f>INDEX(Table3[Date_of_transaction],MATCH(Table1[[#This Row],[Account Number]],Table3[Account Number],0))</f>
        <v>44478</v>
      </c>
      <c r="P1349" s="19" t="str">
        <f>INDEX(Table3[Transaction Medium],MATCH(Table1[[#This Row],[Account Number]],Table3[Account Number],0))</f>
        <v>Mobile</v>
      </c>
    </row>
    <row r="1350" spans="1:16" x14ac:dyDescent="0.25">
      <c r="A1350" s="1" t="s">
        <v>1190</v>
      </c>
      <c r="B1350" s="2">
        <v>295040717</v>
      </c>
      <c r="C1350" s="2" t="s">
        <v>72</v>
      </c>
      <c r="D1350" s="4">
        <v>34844.25</v>
      </c>
      <c r="E1350" s="1" t="s">
        <v>1094</v>
      </c>
      <c r="F1350" s="1" t="s">
        <v>53</v>
      </c>
      <c r="G1350" s="1" t="s">
        <v>14</v>
      </c>
      <c r="H1350" s="1" t="s">
        <v>1191</v>
      </c>
      <c r="I1350" s="1">
        <v>128349.40375984</v>
      </c>
      <c r="J1350" s="1" t="s">
        <v>1192</v>
      </c>
      <c r="L1350" s="1" t="str">
        <f>VLOOKUP(Table1[[#This Row],[Customer_id]],Table4[],7,FALSE)</f>
        <v>110102,322</v>
      </c>
      <c r="M1350" s="1" t="e">
        <f>VLOOKUP(Table1[[#This Row],[Customer_id]],Table2[],4,FALSE)</f>
        <v>#N/A</v>
      </c>
      <c r="N1350" s="1" t="str">
        <f>INDEX(Table3[Transaction type],MATCH(Table1[[#This Row],[Account Number]],Table3[Account Number],0))</f>
        <v>Checks</v>
      </c>
      <c r="O1350" s="20">
        <f>INDEX(Table3[Date_of_transaction],MATCH(Table1[[#This Row],[Account Number]],Table3[Account Number],0))</f>
        <v>44305</v>
      </c>
      <c r="P1350" s="19" t="str">
        <f>INDEX(Table3[Transaction Medium],MATCH(Table1[[#This Row],[Account Number]],Table3[Account Number],0))</f>
        <v>Bank</v>
      </c>
    </row>
    <row r="1351" spans="1:16" x14ac:dyDescent="0.25">
      <c r="A1351" s="1" t="s">
        <v>5117</v>
      </c>
      <c r="B1351" s="2">
        <v>328827622</v>
      </c>
      <c r="C1351" s="2" t="s">
        <v>518</v>
      </c>
      <c r="D1351" s="4">
        <v>35574.75</v>
      </c>
      <c r="E1351" s="1" t="s">
        <v>1094</v>
      </c>
      <c r="F1351" s="1" t="s">
        <v>2211</v>
      </c>
      <c r="G1351" s="1" t="s">
        <v>4058</v>
      </c>
      <c r="H1351" s="1" t="s">
        <v>5118</v>
      </c>
      <c r="I1351" s="1">
        <v>199507.58929919999</v>
      </c>
      <c r="J1351" s="1" t="s">
        <v>303</v>
      </c>
      <c r="L1351" s="1" t="str">
        <f>VLOOKUP(Table1[[#This Row],[Customer_id]],Table4[],7,FALSE)</f>
        <v>426222,384</v>
      </c>
      <c r="M1351" s="1" t="e">
        <f>VLOOKUP(Table1[[#This Row],[Customer_id]],Table2[],4,FALSE)</f>
        <v>#N/A</v>
      </c>
      <c r="N1351" s="1" t="str">
        <f>INDEX(Table3[Transaction type],MATCH(Table1[[#This Row],[Account Number]],Table3[Account Number],0))</f>
        <v>Checks</v>
      </c>
      <c r="O1351" s="20">
        <f>INDEX(Table3[Date_of_transaction],MATCH(Table1[[#This Row],[Account Number]],Table3[Account Number],0))</f>
        <v>44324</v>
      </c>
      <c r="P1351" s="19" t="str">
        <f>INDEX(Table3[Transaction Medium],MATCH(Table1[[#This Row],[Account Number]],Table3[Account Number],0))</f>
        <v>Bank</v>
      </c>
    </row>
    <row r="1352" spans="1:16" x14ac:dyDescent="0.25">
      <c r="A1352" s="1" t="s">
        <v>1875</v>
      </c>
      <c r="B1352" s="2">
        <v>461606094</v>
      </c>
      <c r="C1352" s="2" t="s">
        <v>52</v>
      </c>
      <c r="D1352" s="4">
        <v>20234.25</v>
      </c>
      <c r="E1352" s="1" t="s">
        <v>1094</v>
      </c>
      <c r="F1352" s="1" t="s">
        <v>947</v>
      </c>
      <c r="G1352" s="1" t="s">
        <v>14</v>
      </c>
      <c r="H1352" s="1" t="s">
        <v>1876</v>
      </c>
      <c r="I1352" s="1">
        <v>161172.57968639999</v>
      </c>
      <c r="J1352" s="1" t="s">
        <v>1877</v>
      </c>
      <c r="L1352" s="1" t="str">
        <f>VLOOKUP(Table1[[#This Row],[Customer_id]],Table4[],7,FALSE)</f>
        <v>161893,8812</v>
      </c>
      <c r="M1352" s="1" t="e">
        <f>VLOOKUP(Table1[[#This Row],[Customer_id]],Table2[],4,FALSE)</f>
        <v>#N/A</v>
      </c>
      <c r="N1352" s="1" t="str">
        <f>INDEX(Table3[Transaction type],MATCH(Table1[[#This Row],[Account Number]],Table3[Account Number],0))</f>
        <v>Money Deposit</v>
      </c>
      <c r="O1352" s="20">
        <f>INDEX(Table3[Date_of_transaction],MATCH(Table1[[#This Row],[Account Number]],Table3[Account Number],0))</f>
        <v>44497</v>
      </c>
      <c r="P1352" s="19" t="str">
        <f>INDEX(Table3[Transaction Medium],MATCH(Table1[[#This Row],[Account Number]],Table3[Account Number],0))</f>
        <v>Bank</v>
      </c>
    </row>
    <row r="1353" spans="1:16" x14ac:dyDescent="0.25">
      <c r="A1353" s="1" t="s">
        <v>6222</v>
      </c>
      <c r="B1353" s="2">
        <v>33594751</v>
      </c>
      <c r="C1353" s="2" t="s">
        <v>273</v>
      </c>
      <c r="D1353" s="4">
        <v>20964.75</v>
      </c>
      <c r="E1353" s="1" t="s">
        <v>12</v>
      </c>
      <c r="F1353" s="1" t="s">
        <v>665</v>
      </c>
      <c r="G1353" s="1" t="s">
        <v>4062</v>
      </c>
      <c r="H1353" s="1" t="s">
        <v>6223</v>
      </c>
      <c r="I1353" s="1">
        <v>164193.53401919999</v>
      </c>
      <c r="J1353" s="1" t="s">
        <v>6224</v>
      </c>
      <c r="L1353" s="1" t="str">
        <f>VLOOKUP(Table1[[#This Row],[Customer_id]],Table4[],7,FALSE)</f>
        <v>355808,1891</v>
      </c>
      <c r="M1353" s="1" t="str">
        <f>VLOOKUP(Table1[[#This Row],[Customer_id]],Table2[],4,FALSE)</f>
        <v>N5162925768</v>
      </c>
      <c r="N1353" s="1" t="str">
        <f>INDEX(Table3[Transaction type],MATCH(Table1[[#This Row],[Account Number]],Table3[Account Number],0))</f>
        <v>Loan Payment</v>
      </c>
      <c r="O1353" s="20">
        <f>INDEX(Table3[Date_of_transaction],MATCH(Table1[[#This Row],[Account Number]],Table3[Account Number],0))</f>
        <v>44395</v>
      </c>
      <c r="P1353" s="19" t="str">
        <f>INDEX(Table3[Transaction Medium],MATCH(Table1[[#This Row],[Account Number]],Table3[Account Number],0))</f>
        <v>AFT</v>
      </c>
    </row>
    <row r="1354" spans="1:16" x14ac:dyDescent="0.25">
      <c r="A1354" s="1" t="s">
        <v>6275</v>
      </c>
      <c r="B1354" s="2">
        <v>537521887</v>
      </c>
      <c r="C1354" s="2" t="s">
        <v>143</v>
      </c>
      <c r="D1354" s="4">
        <v>34479</v>
      </c>
      <c r="E1354" s="1" t="s">
        <v>12</v>
      </c>
      <c r="F1354" s="1" t="s">
        <v>176</v>
      </c>
      <c r="G1354" s="1" t="s">
        <v>4084</v>
      </c>
      <c r="H1354" s="1" t="s">
        <v>6276</v>
      </c>
      <c r="I1354" s="1">
        <v>258560.65572479999</v>
      </c>
      <c r="J1354" s="1" t="s">
        <v>6277</v>
      </c>
      <c r="L1354" s="1" t="str">
        <f>VLOOKUP(Table1[[#This Row],[Customer_id]],Table4[],7,FALSE)</f>
        <v>123895,1808</v>
      </c>
      <c r="M1354" s="1" t="e">
        <f>VLOOKUP(Table1[[#This Row],[Customer_id]],Table2[],4,FALSE)</f>
        <v>#N/A</v>
      </c>
      <c r="N1354" s="1" t="str">
        <f>INDEX(Table3[Transaction type],MATCH(Table1[[#This Row],[Account Number]],Table3[Account Number],0))</f>
        <v>Money Transfer</v>
      </c>
      <c r="O1354" s="20">
        <f>INDEX(Table3[Date_of_transaction],MATCH(Table1[[#This Row],[Account Number]],Table3[Account Number],0))</f>
        <v>44356</v>
      </c>
      <c r="P1354" s="19" t="str">
        <f>INDEX(Table3[Transaction Medium],MATCH(Table1[[#This Row],[Account Number]],Table3[Account Number],0))</f>
        <v>Mobile</v>
      </c>
    </row>
    <row r="1355" spans="1:16" x14ac:dyDescent="0.25">
      <c r="A1355" s="1" t="s">
        <v>5184</v>
      </c>
      <c r="B1355" s="2">
        <v>969042217</v>
      </c>
      <c r="C1355" s="2" t="s">
        <v>43</v>
      </c>
      <c r="D1355" s="4">
        <v>36670.5</v>
      </c>
      <c r="E1355" s="1" t="s">
        <v>1094</v>
      </c>
      <c r="F1355" s="1" t="s">
        <v>110</v>
      </c>
      <c r="G1355" s="1" t="s">
        <v>4084</v>
      </c>
      <c r="H1355" s="1" t="s">
        <v>5185</v>
      </c>
      <c r="I1355" s="1">
        <v>451747.27999439999</v>
      </c>
      <c r="J1355" s="1" t="s">
        <v>5186</v>
      </c>
      <c r="L1355" s="1" t="str">
        <f>VLOOKUP(Table1[[#This Row],[Customer_id]],Table4[],7,FALSE)</f>
        <v>325207,8</v>
      </c>
      <c r="M1355" s="1" t="str">
        <f>VLOOKUP(Table1[[#This Row],[Customer_id]],Table2[],4,FALSE)</f>
        <v>N459902124</v>
      </c>
      <c r="N1355" s="1" t="str">
        <f>INDEX(Table3[Transaction type],MATCH(Table1[[#This Row],[Account Number]],Table3[Account Number],0))</f>
        <v>Loan Payment</v>
      </c>
      <c r="O1355" s="20">
        <f>INDEX(Table3[Date_of_transaction],MATCH(Table1[[#This Row],[Account Number]],Table3[Account Number],0))</f>
        <v>44369</v>
      </c>
      <c r="P1355" s="19" t="str">
        <f>INDEX(Table3[Transaction Medium],MATCH(Table1[[#This Row],[Account Number]],Table3[Account Number],0))</f>
        <v>AFT</v>
      </c>
    </row>
    <row r="1356" spans="1:16" x14ac:dyDescent="0.25">
      <c r="A1356" s="1" t="s">
        <v>8846</v>
      </c>
      <c r="B1356" s="2">
        <v>859532110</v>
      </c>
      <c r="C1356" s="2" t="s">
        <v>180</v>
      </c>
      <c r="D1356" s="4">
        <v>35940</v>
      </c>
      <c r="E1356" s="1" t="s">
        <v>12</v>
      </c>
      <c r="F1356" s="1" t="s">
        <v>204</v>
      </c>
      <c r="G1356" s="1" t="s">
        <v>3820</v>
      </c>
      <c r="H1356" s="1" t="s">
        <v>8847</v>
      </c>
      <c r="I1356" s="1">
        <v>58711.741532400003</v>
      </c>
      <c r="J1356" s="1" t="s">
        <v>8848</v>
      </c>
      <c r="L1356" s="1" t="str">
        <f>VLOOKUP(Table1[[#This Row],[Customer_id]],Table4[],7,FALSE)</f>
        <v>433015,6065</v>
      </c>
      <c r="M1356" s="1" t="e">
        <f>VLOOKUP(Table1[[#This Row],[Customer_id]],Table2[],4,FALSE)</f>
        <v>#N/A</v>
      </c>
      <c r="N1356" s="1" t="str">
        <f>INDEX(Table3[Transaction type],MATCH(Table1[[#This Row],[Account Number]],Table3[Account Number],0))</f>
        <v>Money Deposit</v>
      </c>
      <c r="O1356" s="20">
        <f>INDEX(Table3[Date_of_transaction],MATCH(Table1[[#This Row],[Account Number]],Table3[Account Number],0))</f>
        <v>44333</v>
      </c>
      <c r="P1356" s="19" t="str">
        <f>INDEX(Table3[Transaction Medium],MATCH(Table1[[#This Row],[Account Number]],Table3[Account Number],0))</f>
        <v>Bank</v>
      </c>
    </row>
    <row r="1357" spans="1:16" x14ac:dyDescent="0.25">
      <c r="A1357" s="1" t="s">
        <v>2217</v>
      </c>
      <c r="B1357" s="2">
        <v>577626962</v>
      </c>
      <c r="C1357" s="2" t="s">
        <v>365</v>
      </c>
      <c r="D1357" s="4">
        <v>37035.75</v>
      </c>
      <c r="E1357" s="1" t="s">
        <v>1094</v>
      </c>
      <c r="F1357" s="1" t="s">
        <v>1721</v>
      </c>
      <c r="G1357" s="1" t="s">
        <v>1964</v>
      </c>
      <c r="H1357" s="1" t="s">
        <v>2218</v>
      </c>
      <c r="I1357" s="1">
        <v>83573.374684800001</v>
      </c>
      <c r="J1357" s="1" t="s">
        <v>2219</v>
      </c>
      <c r="L1357" s="1" t="str">
        <f>VLOOKUP(Table1[[#This Row],[Customer_id]],Table4[],7,FALSE)</f>
        <v>141030,8172</v>
      </c>
      <c r="M1357" s="1" t="e">
        <f>VLOOKUP(Table1[[#This Row],[Customer_id]],Table2[],4,FALSE)</f>
        <v>#N/A</v>
      </c>
      <c r="N1357" s="1" t="str">
        <f>INDEX(Table3[Transaction type],MATCH(Table1[[#This Row],[Account Number]],Table3[Account Number],0))</f>
        <v>Cash Withdrawal</v>
      </c>
      <c r="O1357" s="20">
        <f>INDEX(Table3[Date_of_transaction],MATCH(Table1[[#This Row],[Account Number]],Table3[Account Number],0))</f>
        <v>44408</v>
      </c>
      <c r="P1357" s="19" t="str">
        <f>INDEX(Table3[Transaction Medium],MATCH(Table1[[#This Row],[Account Number]],Table3[Account Number],0))</f>
        <v>Bank</v>
      </c>
    </row>
    <row r="1358" spans="1:16" x14ac:dyDescent="0.25">
      <c r="A1358" s="1" t="s">
        <v>6808</v>
      </c>
      <c r="B1358" s="2">
        <v>212433491</v>
      </c>
      <c r="C1358" s="2" t="s">
        <v>889</v>
      </c>
      <c r="D1358" s="4">
        <v>30096</v>
      </c>
      <c r="E1358" s="1" t="s">
        <v>12</v>
      </c>
      <c r="F1358" s="1" t="s">
        <v>336</v>
      </c>
      <c r="G1358" s="1" t="s">
        <v>4088</v>
      </c>
      <c r="H1358" s="1" t="s">
        <v>6809</v>
      </c>
      <c r="I1358" s="1">
        <v>1042762.8938265</v>
      </c>
      <c r="J1358" s="1" t="s">
        <v>6810</v>
      </c>
      <c r="L1358" s="1" t="str">
        <f>VLOOKUP(Table1[[#This Row],[Customer_id]],Table4[],7,FALSE)</f>
        <v>131729,85</v>
      </c>
      <c r="M1358" s="1" t="e">
        <f>VLOOKUP(Table1[[#This Row],[Customer_id]],Table2[],4,FALSE)</f>
        <v>#N/A</v>
      </c>
      <c r="N1358" s="1" t="str">
        <f>INDEX(Table3[Transaction type],MATCH(Table1[[#This Row],[Account Number]],Table3[Account Number],0))</f>
        <v>Cash Withdrawal</v>
      </c>
      <c r="O1358" s="20">
        <f>INDEX(Table3[Date_of_transaction],MATCH(Table1[[#This Row],[Account Number]],Table3[Account Number],0))</f>
        <v>44576</v>
      </c>
      <c r="P1358" s="19" t="str">
        <f>INDEX(Table3[Transaction Medium],MATCH(Table1[[#This Row],[Account Number]],Table3[Account Number],0))</f>
        <v>POS</v>
      </c>
    </row>
    <row r="1359" spans="1:16" x14ac:dyDescent="0.25">
      <c r="A1359" s="1" t="s">
        <v>1914</v>
      </c>
      <c r="B1359" s="2">
        <v>714585585</v>
      </c>
      <c r="C1359" s="2" t="s">
        <v>862</v>
      </c>
      <c r="D1359" s="4">
        <v>24617.25</v>
      </c>
      <c r="E1359" s="1" t="s">
        <v>1094</v>
      </c>
      <c r="F1359" s="1" t="s">
        <v>1721</v>
      </c>
      <c r="G1359" s="1" t="s">
        <v>14</v>
      </c>
      <c r="H1359" s="1" t="s">
        <v>1915</v>
      </c>
      <c r="I1359" s="1">
        <v>282805.11462528002</v>
      </c>
      <c r="J1359" s="1" t="s">
        <v>1916</v>
      </c>
      <c r="L1359" s="1" t="str">
        <f>VLOOKUP(Table1[[#This Row],[Customer_id]],Table4[],7,FALSE)</f>
        <v>275308,0876</v>
      </c>
      <c r="M1359" s="1" t="e">
        <f>VLOOKUP(Table1[[#This Row],[Customer_id]],Table2[],4,FALSE)</f>
        <v>#N/A</v>
      </c>
      <c r="N1359" s="1" t="str">
        <f>INDEX(Table3[Transaction type],MATCH(Table1[[#This Row],[Account Number]],Table3[Account Number],0))</f>
        <v>Cash Withdrawal</v>
      </c>
      <c r="O1359" s="20">
        <f>INDEX(Table3[Date_of_transaction],MATCH(Table1[[#This Row],[Account Number]],Table3[Account Number],0))</f>
        <v>44276</v>
      </c>
      <c r="P1359" s="19" t="str">
        <f>INDEX(Table3[Transaction Medium],MATCH(Table1[[#This Row],[Account Number]],Table3[Account Number],0))</f>
        <v>Bank</v>
      </c>
    </row>
    <row r="1360" spans="1:16" x14ac:dyDescent="0.25">
      <c r="A1360" s="1" t="s">
        <v>6545</v>
      </c>
      <c r="B1360" s="2">
        <v>146068290</v>
      </c>
      <c r="C1360" s="2" t="s">
        <v>221</v>
      </c>
      <c r="D1360" s="4">
        <v>33748.5</v>
      </c>
      <c r="E1360" s="1" t="s">
        <v>12</v>
      </c>
      <c r="F1360" s="1" t="s">
        <v>231</v>
      </c>
      <c r="G1360" s="1" t="s">
        <v>4105</v>
      </c>
      <c r="H1360" s="1" t="s">
        <v>6546</v>
      </c>
      <c r="I1360" s="1">
        <v>482477.6745124</v>
      </c>
      <c r="J1360" s="1" t="s">
        <v>6547</v>
      </c>
      <c r="L1360" s="1" t="str">
        <f>VLOOKUP(Table1[[#This Row],[Customer_id]],Table4[],7,FALSE)</f>
        <v>377580,7812</v>
      </c>
      <c r="M1360" s="1" t="e">
        <f>VLOOKUP(Table1[[#This Row],[Customer_id]],Table2[],4,FALSE)</f>
        <v>#N/A</v>
      </c>
      <c r="N1360" s="1" t="str">
        <f>INDEX(Table3[Transaction type],MATCH(Table1[[#This Row],[Account Number]],Table3[Account Number],0))</f>
        <v>Cash Withdrawal</v>
      </c>
      <c r="O1360" s="20">
        <f>INDEX(Table3[Date_of_transaction],MATCH(Table1[[#This Row],[Account Number]],Table3[Account Number],0))</f>
        <v>44313</v>
      </c>
      <c r="P1360" s="19" t="str">
        <f>INDEX(Table3[Transaction Medium],MATCH(Table1[[#This Row],[Account Number]],Table3[Account Number],0))</f>
        <v>Bank</v>
      </c>
    </row>
    <row r="1361" spans="1:16" x14ac:dyDescent="0.25">
      <c r="A1361" s="1" t="s">
        <v>2827</v>
      </c>
      <c r="B1361" s="2">
        <v>501846306</v>
      </c>
      <c r="C1361" s="2" t="s">
        <v>357</v>
      </c>
      <c r="D1361" s="4">
        <v>35209.5</v>
      </c>
      <c r="E1361" s="1" t="s">
        <v>1094</v>
      </c>
      <c r="F1361" s="1" t="s">
        <v>1016</v>
      </c>
      <c r="G1361" s="1" t="s">
        <v>2773</v>
      </c>
      <c r="H1361" s="1" t="s">
        <v>2828</v>
      </c>
      <c r="I1361" s="1">
        <v>14935.366483199999</v>
      </c>
      <c r="J1361" s="1" t="s">
        <v>2829</v>
      </c>
      <c r="L1361" s="1" t="str">
        <f>VLOOKUP(Table1[[#This Row],[Customer_id]],Table4[],7,FALSE)</f>
        <v>148851,2025</v>
      </c>
      <c r="M1361" s="1" t="e">
        <f>VLOOKUP(Table1[[#This Row],[Customer_id]],Table2[],4,FALSE)</f>
        <v>#N/A</v>
      </c>
      <c r="N1361" s="1" t="str">
        <f>INDEX(Table3[Transaction type],MATCH(Table1[[#This Row],[Account Number]],Table3[Account Number],0))</f>
        <v>Money Deposit</v>
      </c>
      <c r="O1361" s="20">
        <f>INDEX(Table3[Date_of_transaction],MATCH(Table1[[#This Row],[Account Number]],Table3[Account Number],0))</f>
        <v>44392</v>
      </c>
      <c r="P1361" s="19" t="str">
        <f>INDEX(Table3[Transaction Medium],MATCH(Table1[[#This Row],[Account Number]],Table3[Account Number],0))</f>
        <v>Bank</v>
      </c>
    </row>
    <row r="1362" spans="1:16" x14ac:dyDescent="0.25">
      <c r="A1362" s="1" t="s">
        <v>7819</v>
      </c>
      <c r="B1362" s="2">
        <v>345084481</v>
      </c>
      <c r="C1362" s="2" t="s">
        <v>298</v>
      </c>
      <c r="D1362" s="4">
        <v>38131.5</v>
      </c>
      <c r="E1362" s="1" t="s">
        <v>12</v>
      </c>
      <c r="F1362" s="1" t="s">
        <v>682</v>
      </c>
      <c r="G1362" s="1" t="s">
        <v>3058</v>
      </c>
      <c r="H1362" s="1" t="s">
        <v>7820</v>
      </c>
      <c r="I1362" s="1">
        <v>124239.952332</v>
      </c>
      <c r="J1362" s="1" t="s">
        <v>1036</v>
      </c>
      <c r="L1362" s="1" t="str">
        <f>VLOOKUP(Table1[[#This Row],[Customer_id]],Table4[],7,FALSE)</f>
        <v>53692,155</v>
      </c>
      <c r="M1362" s="1" t="str">
        <f>VLOOKUP(Table1[[#This Row],[Customer_id]],Table2[],4,FALSE)</f>
        <v>N492002973</v>
      </c>
      <c r="N1362" s="1" t="str">
        <f>INDEX(Table3[Transaction type],MATCH(Table1[[#This Row],[Account Number]],Table3[Account Number],0))</f>
        <v>Loan Payment</v>
      </c>
      <c r="O1362" s="20">
        <f>INDEX(Table3[Date_of_transaction],MATCH(Table1[[#This Row],[Account Number]],Table3[Account Number],0))</f>
        <v>44657</v>
      </c>
      <c r="P1362" s="19" t="str">
        <f>INDEX(Table3[Transaction Medium],MATCH(Table1[[#This Row],[Account Number]],Table3[Account Number],0))</f>
        <v>AFT</v>
      </c>
    </row>
    <row r="1363" spans="1:16" x14ac:dyDescent="0.25">
      <c r="A1363" s="1" t="s">
        <v>8596</v>
      </c>
      <c r="B1363" s="2">
        <v>499863915</v>
      </c>
      <c r="C1363" s="2" t="s">
        <v>281</v>
      </c>
      <c r="D1363" s="4">
        <v>21695.25</v>
      </c>
      <c r="E1363" s="1" t="s">
        <v>12</v>
      </c>
      <c r="F1363" s="1" t="s">
        <v>598</v>
      </c>
      <c r="G1363" s="1" t="s">
        <v>2773</v>
      </c>
      <c r="H1363" s="1" t="s">
        <v>8597</v>
      </c>
      <c r="I1363" s="1">
        <v>23471.187258800001</v>
      </c>
      <c r="J1363" s="1" t="s">
        <v>8598</v>
      </c>
      <c r="L1363" s="1" t="str">
        <f>VLOOKUP(Table1[[#This Row],[Customer_id]],Table4[],7,FALSE)</f>
        <v>309043</v>
      </c>
      <c r="M1363" s="1" t="e">
        <f>VLOOKUP(Table1[[#This Row],[Customer_id]],Table2[],4,FALSE)</f>
        <v>#N/A</v>
      </c>
      <c r="N1363" s="1" t="str">
        <f>INDEX(Table3[Transaction type],MATCH(Table1[[#This Row],[Account Number]],Table3[Account Number],0))</f>
        <v>Money Transfer</v>
      </c>
      <c r="O1363" s="20">
        <f>INDEX(Table3[Date_of_transaction],MATCH(Table1[[#This Row],[Account Number]],Table3[Account Number],0))</f>
        <v>44650</v>
      </c>
      <c r="P1363" s="19" t="str">
        <f>INDEX(Table3[Transaction Medium],MATCH(Table1[[#This Row],[Account Number]],Table3[Account Number],0))</f>
        <v>Mobile</v>
      </c>
    </row>
    <row r="1364" spans="1:16" x14ac:dyDescent="0.25">
      <c r="A1364" s="1" t="s">
        <v>6457</v>
      </c>
      <c r="B1364" s="2">
        <v>986854271</v>
      </c>
      <c r="C1364" s="2" t="s">
        <v>11</v>
      </c>
      <c r="D1364" s="4">
        <v>36305.25</v>
      </c>
      <c r="E1364" s="1" t="s">
        <v>12</v>
      </c>
      <c r="F1364" s="1" t="s">
        <v>349</v>
      </c>
      <c r="G1364" s="1" t="s">
        <v>4088</v>
      </c>
      <c r="H1364" s="1" t="s">
        <v>6458</v>
      </c>
      <c r="I1364" s="1">
        <v>42785.35234392</v>
      </c>
      <c r="J1364" s="1" t="s">
        <v>1634</v>
      </c>
      <c r="L1364" s="1" t="str">
        <f>VLOOKUP(Table1[[#This Row],[Customer_id]],Table4[],7,FALSE)</f>
        <v>347873,7626</v>
      </c>
      <c r="M1364" s="1" t="str">
        <f>VLOOKUP(Table1[[#This Row],[Customer_id]],Table2[],4,FALSE)</f>
        <v>N5833559368</v>
      </c>
      <c r="N1364" s="1" t="str">
        <f>INDEX(Table3[Transaction type],MATCH(Table1[[#This Row],[Account Number]],Table3[Account Number],0))</f>
        <v>Loan Payment</v>
      </c>
      <c r="O1364" s="20">
        <f>INDEX(Table3[Date_of_transaction],MATCH(Table1[[#This Row],[Account Number]],Table3[Account Number],0))</f>
        <v>44216</v>
      </c>
      <c r="P1364" s="19" t="str">
        <f>INDEX(Table3[Transaction Medium],MATCH(Table1[[#This Row],[Account Number]],Table3[Account Number],0))</f>
        <v>AFT</v>
      </c>
    </row>
    <row r="1365" spans="1:16" x14ac:dyDescent="0.25">
      <c r="A1365" s="1" t="s">
        <v>7617</v>
      </c>
      <c r="B1365" s="2">
        <v>194508086</v>
      </c>
      <c r="C1365" s="2" t="s">
        <v>568</v>
      </c>
      <c r="D1365" s="4">
        <v>25713</v>
      </c>
      <c r="E1365" s="1" t="s">
        <v>12</v>
      </c>
      <c r="F1365" s="1" t="s">
        <v>807</v>
      </c>
      <c r="G1365" s="1" t="s">
        <v>4220</v>
      </c>
      <c r="H1365" s="1" t="s">
        <v>7618</v>
      </c>
      <c r="I1365" s="1">
        <v>83057.112914400001</v>
      </c>
      <c r="J1365" s="1" t="s">
        <v>7619</v>
      </c>
      <c r="L1365" s="1" t="str">
        <f>VLOOKUP(Table1[[#This Row],[Customer_id]],Table4[],7,FALSE)</f>
        <v>115626,2625</v>
      </c>
      <c r="M1365" s="1" t="e">
        <f>VLOOKUP(Table1[[#This Row],[Customer_id]],Table2[],4,FALSE)</f>
        <v>#N/A</v>
      </c>
      <c r="N1365" s="1" t="str">
        <f>INDEX(Table3[Transaction type],MATCH(Table1[[#This Row],[Account Number]],Table3[Account Number],0))</f>
        <v>Online Payment</v>
      </c>
      <c r="O1365" s="20">
        <f>INDEX(Table3[Date_of_transaction],MATCH(Table1[[#This Row],[Account Number]],Table3[Account Number],0))</f>
        <v>44428</v>
      </c>
      <c r="P1365" s="19" t="str">
        <f>INDEX(Table3[Transaction Medium],MATCH(Table1[[#This Row],[Account Number]],Table3[Account Number],0))</f>
        <v>Card</v>
      </c>
    </row>
    <row r="1366" spans="1:16" x14ac:dyDescent="0.25">
      <c r="A1366" s="1" t="s">
        <v>2396</v>
      </c>
      <c r="B1366" s="2">
        <v>281638263</v>
      </c>
      <c r="C1366" s="2" t="s">
        <v>250</v>
      </c>
      <c r="D1366" s="4">
        <v>18042.75</v>
      </c>
      <c r="E1366" s="1" t="s">
        <v>12</v>
      </c>
      <c r="F1366" s="1" t="s">
        <v>1536</v>
      </c>
      <c r="G1366" s="1" t="s">
        <v>1964</v>
      </c>
      <c r="H1366" s="1" t="s">
        <v>2397</v>
      </c>
      <c r="I1366" s="1">
        <v>54500.054418</v>
      </c>
      <c r="J1366" s="1" t="s">
        <v>2398</v>
      </c>
      <c r="L1366" s="1" t="str">
        <f>VLOOKUP(Table1[[#This Row],[Customer_id]],Table4[],7,FALSE)</f>
        <v>124291,7676</v>
      </c>
      <c r="M1366" s="1" t="e">
        <f>VLOOKUP(Table1[[#This Row],[Customer_id]],Table2[],4,FALSE)</f>
        <v>#N/A</v>
      </c>
      <c r="N1366" s="1" t="str">
        <f>INDEX(Table3[Transaction type],MATCH(Table1[[#This Row],[Account Number]],Table3[Account Number],0))</f>
        <v>Money Transfer</v>
      </c>
      <c r="O1366" s="20">
        <f>INDEX(Table3[Date_of_transaction],MATCH(Table1[[#This Row],[Account Number]],Table3[Account Number],0))</f>
        <v>44452</v>
      </c>
      <c r="P1366" s="19" t="str">
        <f>INDEX(Table3[Transaction Medium],MATCH(Table1[[#This Row],[Account Number]],Table3[Account Number],0))</f>
        <v>Internet Banking</v>
      </c>
    </row>
    <row r="1367" spans="1:16" x14ac:dyDescent="0.25">
      <c r="A1367" s="1" t="s">
        <v>3124</v>
      </c>
      <c r="B1367" s="2">
        <v>620975002</v>
      </c>
      <c r="C1367" s="2" t="s">
        <v>194</v>
      </c>
      <c r="D1367" s="4">
        <v>30826.5</v>
      </c>
      <c r="E1367" s="1" t="s">
        <v>1094</v>
      </c>
      <c r="F1367" s="1" t="s">
        <v>155</v>
      </c>
      <c r="G1367" s="1" t="s">
        <v>3058</v>
      </c>
      <c r="H1367" s="1" t="s">
        <v>3125</v>
      </c>
      <c r="I1367" s="1">
        <v>487849.10803200002</v>
      </c>
      <c r="J1367" s="1" t="s">
        <v>3126</v>
      </c>
      <c r="L1367" s="1" t="str">
        <f>VLOOKUP(Table1[[#This Row],[Customer_id]],Table4[],7,FALSE)</f>
        <v>164952,7136</v>
      </c>
      <c r="M1367" s="1" t="e">
        <f>VLOOKUP(Table1[[#This Row],[Customer_id]],Table2[],4,FALSE)</f>
        <v>#N/A</v>
      </c>
      <c r="N1367" s="1" t="str">
        <f>INDEX(Table3[Transaction type],MATCH(Table1[[#This Row],[Account Number]],Table3[Account Number],0))</f>
        <v>Online Payment</v>
      </c>
      <c r="O1367" s="20">
        <f>INDEX(Table3[Date_of_transaction],MATCH(Table1[[#This Row],[Account Number]],Table3[Account Number],0))</f>
        <v>44589</v>
      </c>
      <c r="P1367" s="19" t="str">
        <f>INDEX(Table3[Transaction Medium],MATCH(Table1[[#This Row],[Account Number]],Table3[Account Number],0))</f>
        <v>Card</v>
      </c>
    </row>
    <row r="1368" spans="1:16" x14ac:dyDescent="0.25">
      <c r="A1368" s="1" t="s">
        <v>6978</v>
      </c>
      <c r="B1368" s="2">
        <v>972458752</v>
      </c>
      <c r="C1368" s="2" t="s">
        <v>82</v>
      </c>
      <c r="D1368" s="4">
        <v>16947</v>
      </c>
      <c r="E1368" s="1" t="s">
        <v>12</v>
      </c>
      <c r="F1368" s="1" t="s">
        <v>68</v>
      </c>
      <c r="G1368" s="1" t="s">
        <v>4074</v>
      </c>
      <c r="H1368" s="1" t="s">
        <v>6979</v>
      </c>
      <c r="I1368" s="1">
        <v>124992.2933055</v>
      </c>
      <c r="J1368" s="1" t="s">
        <v>6980</v>
      </c>
      <c r="L1368" s="1" t="str">
        <f>VLOOKUP(Table1[[#This Row],[Customer_id]],Table4[],7,FALSE)</f>
        <v>90299,9899</v>
      </c>
      <c r="M1368" s="1" t="e">
        <f>VLOOKUP(Table1[[#This Row],[Customer_id]],Table2[],4,FALSE)</f>
        <v>#N/A</v>
      </c>
      <c r="N1368" s="1" t="str">
        <f>INDEX(Table3[Transaction type],MATCH(Table1[[#This Row],[Account Number]],Table3[Account Number],0))</f>
        <v>Money Deposit</v>
      </c>
      <c r="O1368" s="20">
        <f>INDEX(Table3[Date_of_transaction],MATCH(Table1[[#This Row],[Account Number]],Table3[Account Number],0))</f>
        <v>44444</v>
      </c>
      <c r="P1368" s="19" t="str">
        <f>INDEX(Table3[Transaction Medium],MATCH(Table1[[#This Row],[Account Number]],Table3[Account Number],0))</f>
        <v>ATM</v>
      </c>
    </row>
    <row r="1369" spans="1:16" x14ac:dyDescent="0.25">
      <c r="A1369" s="1" t="s">
        <v>3615</v>
      </c>
      <c r="B1369" s="2">
        <v>102279352</v>
      </c>
      <c r="C1369" s="2" t="s">
        <v>28</v>
      </c>
      <c r="D1369" s="4">
        <v>32652.75</v>
      </c>
      <c r="E1369" s="1" t="s">
        <v>1094</v>
      </c>
      <c r="F1369" s="1" t="s">
        <v>1308</v>
      </c>
      <c r="G1369" s="1" t="s">
        <v>3583</v>
      </c>
      <c r="H1369" s="1" t="s">
        <v>3616</v>
      </c>
      <c r="I1369" s="1">
        <v>324812.81055599998</v>
      </c>
      <c r="J1369" s="1" t="s">
        <v>3617</v>
      </c>
      <c r="L1369" s="1" t="str">
        <f>VLOOKUP(Table1[[#This Row],[Customer_id]],Table4[],7,FALSE)</f>
        <v>205319,7</v>
      </c>
      <c r="M1369" s="1" t="e">
        <f>VLOOKUP(Table1[[#This Row],[Customer_id]],Table2[],4,FALSE)</f>
        <v>#N/A</v>
      </c>
      <c r="N1369" s="1" t="str">
        <f>INDEX(Table3[Transaction type],MATCH(Table1[[#This Row],[Account Number]],Table3[Account Number],0))</f>
        <v>Money Transfer</v>
      </c>
      <c r="O1369" s="20">
        <f>INDEX(Table3[Date_of_transaction],MATCH(Table1[[#This Row],[Account Number]],Table3[Account Number],0))</f>
        <v>44408</v>
      </c>
      <c r="P1369" s="19" t="str">
        <f>INDEX(Table3[Transaction Medium],MATCH(Table1[[#This Row],[Account Number]],Table3[Account Number],0))</f>
        <v>Mobile</v>
      </c>
    </row>
    <row r="1370" spans="1:16" x14ac:dyDescent="0.25">
      <c r="A1370" s="1" t="s">
        <v>5334</v>
      </c>
      <c r="B1370" s="2">
        <v>38422647</v>
      </c>
      <c r="C1370" s="2" t="s">
        <v>869</v>
      </c>
      <c r="D1370" s="4">
        <v>17312.25</v>
      </c>
      <c r="E1370" s="1" t="s">
        <v>1094</v>
      </c>
      <c r="F1370" s="1" t="s">
        <v>675</v>
      </c>
      <c r="G1370" s="1" t="s">
        <v>4074</v>
      </c>
      <c r="H1370" s="1" t="s">
        <v>5335</v>
      </c>
      <c r="I1370" s="1">
        <v>382765.88883456</v>
      </c>
      <c r="J1370" s="1" t="s">
        <v>5336</v>
      </c>
      <c r="L1370" s="1" t="str">
        <f>VLOOKUP(Table1[[#This Row],[Customer_id]],Table4[],7,FALSE)</f>
        <v>78951,0456</v>
      </c>
      <c r="M1370" s="1" t="e">
        <f>VLOOKUP(Table1[[#This Row],[Customer_id]],Table2[],4,FALSE)</f>
        <v>#N/A</v>
      </c>
      <c r="N1370" s="1" t="str">
        <f>INDEX(Table3[Transaction type],MATCH(Table1[[#This Row],[Account Number]],Table3[Account Number],0))</f>
        <v>Money Transfer</v>
      </c>
      <c r="O1370" s="20">
        <f>INDEX(Table3[Date_of_transaction],MATCH(Table1[[#This Row],[Account Number]],Table3[Account Number],0))</f>
        <v>44214</v>
      </c>
      <c r="P1370" s="19" t="str">
        <f>INDEX(Table3[Transaction Medium],MATCH(Table1[[#This Row],[Account Number]],Table3[Account Number],0))</f>
        <v>Mobile</v>
      </c>
    </row>
    <row r="1371" spans="1:16" x14ac:dyDescent="0.25">
      <c r="A1371" s="1" t="s">
        <v>8945</v>
      </c>
      <c r="B1371" s="2">
        <v>166902456</v>
      </c>
      <c r="C1371" s="2" t="s">
        <v>698</v>
      </c>
      <c r="D1371" s="8">
        <v>38511.25</v>
      </c>
      <c r="E1371" s="1" t="str">
        <f ca="1">CHOOSE(RANDBETWEEN(1, 2), "Male","Female")</f>
        <v>Female</v>
      </c>
      <c r="F1371" s="1" t="str">
        <f ca="1">CHOOSE(RANDBETWEEN(1, 5), "Farmer","Tailor","Student","Professor","Welder")</f>
        <v>Professor</v>
      </c>
      <c r="G1371" s="1" t="str">
        <f ca="1">CHOOSE(RANDBETWEEN(1, 22), "Kano","Kwara","Imo","Lagos","Adamawa","Delta","Sokoto","Oyo","Osun","Abia","Cross River","Kaduna","Plateau","River","Abuja","Kogi","Edo","Anambra","Bayelsa","Benue","Ogun","Enugu")</f>
        <v>Lagos</v>
      </c>
      <c r="H1371" s="9" t="s">
        <v>8946</v>
      </c>
      <c r="I1371" s="9">
        <v>519036.25996480894</v>
      </c>
      <c r="J1371" t="s">
        <v>8947</v>
      </c>
      <c r="K1371" t="s">
        <v>136</v>
      </c>
      <c r="L1371" s="1" t="str">
        <f>VLOOKUP(Table1[[#This Row],[Customer_id]],Table4[],7,FALSE)</f>
        <v>94094,4033</v>
      </c>
      <c r="M1371" s="1" t="e">
        <f>VLOOKUP(Table1[[#This Row],[Customer_id]],Table2[],4,FALSE)</f>
        <v>#N/A</v>
      </c>
      <c r="N1371" s="1" t="str">
        <f>INDEX(Table3[Transaction type],MATCH(Table1[[#This Row],[Account Number]],Table3[Account Number],0))</f>
        <v>Money Deposit</v>
      </c>
      <c r="O1371" s="20">
        <f>INDEX(Table3[Date_of_transaction],MATCH(Table1[[#This Row],[Account Number]],Table3[Account Number],0))</f>
        <v>44206</v>
      </c>
      <c r="P1371" s="19" t="str">
        <f>INDEX(Table3[Transaction Medium],MATCH(Table1[[#This Row],[Account Number]],Table3[Account Number],0))</f>
        <v>Bank</v>
      </c>
    </row>
    <row r="1372" spans="1:16" x14ac:dyDescent="0.25">
      <c r="A1372" s="1" t="s">
        <v>4847</v>
      </c>
      <c r="B1372" s="2">
        <v>619850014</v>
      </c>
      <c r="C1372" s="2" t="s">
        <v>281</v>
      </c>
      <c r="D1372" s="4">
        <v>21695.25</v>
      </c>
      <c r="E1372" s="1" t="s">
        <v>1094</v>
      </c>
      <c r="F1372" s="1" t="s">
        <v>213</v>
      </c>
      <c r="G1372" s="1" t="s">
        <v>4119</v>
      </c>
      <c r="H1372" s="1" t="s">
        <v>4848</v>
      </c>
      <c r="I1372" s="1">
        <v>120599.30919078</v>
      </c>
      <c r="J1372" s="1" t="s">
        <v>4849</v>
      </c>
      <c r="L1372" s="1" t="str">
        <f>VLOOKUP(Table1[[#This Row],[Customer_id]],Table4[],7,FALSE)</f>
        <v>439388,9175</v>
      </c>
      <c r="M1372" s="1" t="e">
        <f>VLOOKUP(Table1[[#This Row],[Customer_id]],Table2[],4,FALSE)</f>
        <v>#N/A</v>
      </c>
      <c r="N1372" s="1" t="str">
        <f>INDEX(Table3[Transaction type],MATCH(Table1[[#This Row],[Account Number]],Table3[Account Number],0))</f>
        <v>Cash Withdrawal</v>
      </c>
      <c r="O1372" s="20">
        <f>INDEX(Table3[Date_of_transaction],MATCH(Table1[[#This Row],[Account Number]],Table3[Account Number],0))</f>
        <v>44380</v>
      </c>
      <c r="P1372" s="19" t="str">
        <f>INDEX(Table3[Transaction Medium],MATCH(Table1[[#This Row],[Account Number]],Table3[Account Number],0))</f>
        <v>ATM</v>
      </c>
    </row>
    <row r="1373" spans="1:16" x14ac:dyDescent="0.25">
      <c r="A1373" s="1" t="s">
        <v>7252</v>
      </c>
      <c r="B1373" s="2">
        <v>867314711</v>
      </c>
      <c r="C1373" s="2" t="s">
        <v>281</v>
      </c>
      <c r="D1373" s="4">
        <v>21695.25</v>
      </c>
      <c r="E1373" s="1" t="s">
        <v>12</v>
      </c>
      <c r="F1373" s="1" t="s">
        <v>110</v>
      </c>
      <c r="G1373" s="1" t="s">
        <v>4058</v>
      </c>
      <c r="H1373" s="1" t="s">
        <v>7253</v>
      </c>
      <c r="I1373" s="1">
        <v>121470.417684</v>
      </c>
      <c r="J1373" s="1" t="s">
        <v>7254</v>
      </c>
      <c r="L1373" s="1" t="str">
        <f>VLOOKUP(Table1[[#This Row],[Customer_id]],Table4[],7,FALSE)</f>
        <v>121293,8752</v>
      </c>
      <c r="M1373" s="1" t="e">
        <f>VLOOKUP(Table1[[#This Row],[Customer_id]],Table2[],4,FALSE)</f>
        <v>#N/A</v>
      </c>
      <c r="N1373" s="1" t="str">
        <f>INDEX(Table3[Transaction type],MATCH(Table1[[#This Row],[Account Number]],Table3[Account Number],0))</f>
        <v>Money Transfer</v>
      </c>
      <c r="O1373" s="20">
        <f>INDEX(Table3[Date_of_transaction],MATCH(Table1[[#This Row],[Account Number]],Table3[Account Number],0))</f>
        <v>44351</v>
      </c>
      <c r="P1373" s="19" t="str">
        <f>INDEX(Table3[Transaction Medium],MATCH(Table1[[#This Row],[Account Number]],Table3[Account Number],0))</f>
        <v>Mobile</v>
      </c>
    </row>
    <row r="1374" spans="1:16" x14ac:dyDescent="0.25">
      <c r="A1374" s="1" t="s">
        <v>8283</v>
      </c>
      <c r="B1374" s="2">
        <v>147266929</v>
      </c>
      <c r="C1374" s="2" t="s">
        <v>92</v>
      </c>
      <c r="D1374" s="4">
        <v>29000.25</v>
      </c>
      <c r="E1374" s="1" t="s">
        <v>12</v>
      </c>
      <c r="F1374" s="1" t="s">
        <v>1815</v>
      </c>
      <c r="G1374" s="1" t="s">
        <v>3331</v>
      </c>
      <c r="H1374" s="1" t="s">
        <v>8284</v>
      </c>
      <c r="I1374" s="1">
        <v>801171.42989183997</v>
      </c>
      <c r="J1374" s="1" t="s">
        <v>8285</v>
      </c>
      <c r="L1374" s="1" t="str">
        <f>VLOOKUP(Table1[[#This Row],[Customer_id]],Table4[],7,FALSE)</f>
        <v>25752,16</v>
      </c>
      <c r="M1374" s="1" t="e">
        <f>VLOOKUP(Table1[[#This Row],[Customer_id]],Table2[],4,FALSE)</f>
        <v>#N/A</v>
      </c>
      <c r="N1374" s="1" t="str">
        <f>INDEX(Table3[Transaction type],MATCH(Table1[[#This Row],[Account Number]],Table3[Account Number],0))</f>
        <v>Money Transfer</v>
      </c>
      <c r="O1374" s="20">
        <f>INDEX(Table3[Date_of_transaction],MATCH(Table1[[#This Row],[Account Number]],Table3[Account Number],0))</f>
        <v>44570</v>
      </c>
      <c r="P1374" s="19" t="str">
        <f>INDEX(Table3[Transaction Medium],MATCH(Table1[[#This Row],[Account Number]],Table3[Account Number],0))</f>
        <v>Mobile</v>
      </c>
    </row>
    <row r="1375" spans="1:16" x14ac:dyDescent="0.25">
      <c r="A1375" s="1" t="s">
        <v>2533</v>
      </c>
      <c r="B1375" s="2">
        <v>329567273</v>
      </c>
      <c r="C1375" s="2" t="s">
        <v>77</v>
      </c>
      <c r="D1375" s="4">
        <v>23521.5</v>
      </c>
      <c r="E1375" s="1" t="s">
        <v>12</v>
      </c>
      <c r="F1375" s="1" t="s">
        <v>989</v>
      </c>
      <c r="G1375" s="1" t="s">
        <v>1964</v>
      </c>
      <c r="H1375" s="1"/>
      <c r="I1375" s="1"/>
      <c r="J1375" s="1" t="s">
        <v>2534</v>
      </c>
      <c r="L1375" s="1" t="str">
        <f>VLOOKUP(Table1[[#This Row],[Customer_id]],Table4[],7,FALSE)</f>
        <v>253050,0777</v>
      </c>
      <c r="M1375" s="1" t="str">
        <f>VLOOKUP(Table1[[#This Row],[Customer_id]],Table2[],4,FALSE)</f>
        <v>N361591425</v>
      </c>
      <c r="N1375" s="1" t="str">
        <f>INDEX(Table3[Transaction type],MATCH(Table1[[#This Row],[Account Number]],Table3[Account Number],0))</f>
        <v>Loan Payment</v>
      </c>
      <c r="O1375" s="20">
        <f>INDEX(Table3[Date_of_transaction],MATCH(Table1[[#This Row],[Account Number]],Table3[Account Number],0))</f>
        <v>44470</v>
      </c>
      <c r="P1375" s="19" t="str">
        <f>INDEX(Table3[Transaction Medium],MATCH(Table1[[#This Row],[Account Number]],Table3[Account Number],0))</f>
        <v>ACH</v>
      </c>
    </row>
    <row r="1376" spans="1:16" x14ac:dyDescent="0.25">
      <c r="A1376" s="1" t="s">
        <v>4512</v>
      </c>
      <c r="B1376" s="2">
        <v>463423254</v>
      </c>
      <c r="C1376" s="2" t="s">
        <v>124</v>
      </c>
      <c r="D1376" s="4">
        <v>14025</v>
      </c>
      <c r="E1376" s="1" t="s">
        <v>1094</v>
      </c>
      <c r="F1376" s="1" t="s">
        <v>1054</v>
      </c>
      <c r="G1376" s="1" t="s">
        <v>4112</v>
      </c>
      <c r="H1376" s="1" t="s">
        <v>4513</v>
      </c>
      <c r="I1376" s="1">
        <v>216022.11880950001</v>
      </c>
      <c r="J1376" s="1" t="s">
        <v>4514</v>
      </c>
      <c r="L1376" s="1" t="str">
        <f>VLOOKUP(Table1[[#This Row],[Customer_id]],Table4[],7,FALSE)</f>
        <v>183254,625</v>
      </c>
      <c r="M1376" s="1" t="e">
        <f>VLOOKUP(Table1[[#This Row],[Customer_id]],Table2[],4,FALSE)</f>
        <v>#N/A</v>
      </c>
      <c r="N1376" s="1" t="str">
        <f>INDEX(Table3[Transaction type],MATCH(Table1[[#This Row],[Account Number]],Table3[Account Number],0))</f>
        <v>Checks</v>
      </c>
      <c r="O1376" s="20">
        <f>INDEX(Table3[Date_of_transaction],MATCH(Table1[[#This Row],[Account Number]],Table3[Account Number],0))</f>
        <v>44679</v>
      </c>
      <c r="P1376" s="19" t="str">
        <f>INDEX(Table3[Transaction Medium],MATCH(Table1[[#This Row],[Account Number]],Table3[Account Number],0))</f>
        <v>Informal Services</v>
      </c>
    </row>
    <row r="1377" spans="1:16" x14ac:dyDescent="0.25">
      <c r="A1377" s="1" t="s">
        <v>8065</v>
      </c>
      <c r="B1377" s="2">
        <v>407267787</v>
      </c>
      <c r="C1377" s="2" t="s">
        <v>322</v>
      </c>
      <c r="D1377" s="4">
        <v>26443.5</v>
      </c>
      <c r="E1377" s="1" t="s">
        <v>12</v>
      </c>
      <c r="F1377" s="1" t="s">
        <v>24</v>
      </c>
      <c r="G1377" s="1" t="s">
        <v>3583</v>
      </c>
      <c r="H1377" s="1" t="s">
        <v>8066</v>
      </c>
      <c r="I1377" s="1">
        <v>309282.58763180999</v>
      </c>
      <c r="J1377" s="1" t="s">
        <v>8067</v>
      </c>
      <c r="L1377" s="1" t="str">
        <f>VLOOKUP(Table1[[#This Row],[Customer_id]],Table4[],7,FALSE)</f>
        <v>95884,8705</v>
      </c>
      <c r="M1377" s="1" t="str">
        <f>VLOOKUP(Table1[[#This Row],[Customer_id]],Table2[],4,FALSE)</f>
        <v>N491536416</v>
      </c>
      <c r="N1377" s="1" t="str">
        <f>INDEX(Table3[Transaction type],MATCH(Table1[[#This Row],[Account Number]],Table3[Account Number],0))</f>
        <v>Loan Payment</v>
      </c>
      <c r="O1377" s="20">
        <f>INDEX(Table3[Date_of_transaction],MATCH(Table1[[#This Row],[Account Number]],Table3[Account Number],0))</f>
        <v>44345</v>
      </c>
      <c r="P1377" s="19" t="str">
        <f>INDEX(Table3[Transaction Medium],MATCH(Table1[[#This Row],[Account Number]],Table3[Account Number],0))</f>
        <v>Mobile</v>
      </c>
    </row>
    <row r="1378" spans="1:16" x14ac:dyDescent="0.25">
      <c r="A1378" s="1" t="s">
        <v>4606</v>
      </c>
      <c r="B1378" s="2">
        <v>336984371</v>
      </c>
      <c r="C1378" s="2" t="s">
        <v>556</v>
      </c>
      <c r="D1378" s="4">
        <v>27174</v>
      </c>
      <c r="E1378" s="1" t="s">
        <v>1094</v>
      </c>
      <c r="F1378" s="1" t="s">
        <v>418</v>
      </c>
      <c r="G1378" s="1" t="s">
        <v>4119</v>
      </c>
      <c r="H1378" s="1" t="s">
        <v>4607</v>
      </c>
      <c r="I1378" s="1">
        <v>440667.709776</v>
      </c>
      <c r="J1378" s="1" t="s">
        <v>4608</v>
      </c>
      <c r="L1378" s="1" t="str">
        <f>VLOOKUP(Table1[[#This Row],[Customer_id]],Table4[],7,FALSE)</f>
        <v>33978,42</v>
      </c>
      <c r="M1378" s="1" t="str">
        <f>VLOOKUP(Table1[[#This Row],[Customer_id]],Table2[],4,FALSE)</f>
        <v>N657151,11</v>
      </c>
      <c r="N1378" s="1" t="str">
        <f>INDEX(Table3[Transaction type],MATCH(Table1[[#This Row],[Account Number]],Table3[Account Number],0))</f>
        <v>Loan Payment</v>
      </c>
      <c r="O1378" s="20">
        <f>INDEX(Table3[Date_of_transaction],MATCH(Table1[[#This Row],[Account Number]],Table3[Account Number],0))</f>
        <v>44245</v>
      </c>
      <c r="P1378" s="19" t="str">
        <f>INDEX(Table3[Transaction Medium],MATCH(Table1[[#This Row],[Account Number]],Table3[Account Number],0))</f>
        <v>ACH</v>
      </c>
    </row>
    <row r="1379" spans="1:16" x14ac:dyDescent="0.25">
      <c r="A1379" s="1" t="s">
        <v>5214</v>
      </c>
      <c r="B1379" s="2">
        <v>941690204</v>
      </c>
      <c r="C1379" s="2" t="s">
        <v>322</v>
      </c>
      <c r="D1379" s="4">
        <v>26443.5</v>
      </c>
      <c r="E1379" s="1" t="s">
        <v>1094</v>
      </c>
      <c r="F1379" s="1" t="s">
        <v>48</v>
      </c>
      <c r="G1379" s="1" t="s">
        <v>4220</v>
      </c>
      <c r="H1379" s="1" t="s">
        <v>5215</v>
      </c>
      <c r="I1379" s="1">
        <v>55398.749590799998</v>
      </c>
      <c r="J1379" s="1" t="s">
        <v>5216</v>
      </c>
      <c r="L1379" s="1" t="str">
        <f>VLOOKUP(Table1[[#This Row],[Customer_id]],Table4[],7,FALSE)</f>
        <v>285493,065</v>
      </c>
      <c r="M1379" s="1" t="e">
        <f>VLOOKUP(Table1[[#This Row],[Customer_id]],Table2[],4,FALSE)</f>
        <v>#N/A</v>
      </c>
      <c r="N1379" s="1" t="str">
        <f>INDEX(Table3[Transaction type],MATCH(Table1[[#This Row],[Account Number]],Table3[Account Number],0))</f>
        <v>Money Transfer</v>
      </c>
      <c r="O1379" s="20">
        <f>INDEX(Table3[Date_of_transaction],MATCH(Table1[[#This Row],[Account Number]],Table3[Account Number],0))</f>
        <v>44474</v>
      </c>
      <c r="P1379" s="19" t="str">
        <f>INDEX(Table3[Transaction Medium],MATCH(Table1[[#This Row],[Account Number]],Table3[Account Number],0))</f>
        <v>Mobile</v>
      </c>
    </row>
    <row r="1380" spans="1:16" x14ac:dyDescent="0.25">
      <c r="A1380" s="1" t="s">
        <v>7172</v>
      </c>
      <c r="B1380" s="2">
        <v>450183935</v>
      </c>
      <c r="C1380" s="2" t="s">
        <v>380</v>
      </c>
      <c r="D1380" s="4">
        <v>14390.25</v>
      </c>
      <c r="E1380" s="1" t="s">
        <v>12</v>
      </c>
      <c r="F1380" s="1" t="s">
        <v>499</v>
      </c>
      <c r="G1380" s="1" t="s">
        <v>4099</v>
      </c>
      <c r="H1380" s="1" t="s">
        <v>7173</v>
      </c>
      <c r="I1380" s="1">
        <v>67492.292174999995</v>
      </c>
      <c r="J1380" s="1" t="s">
        <v>7174</v>
      </c>
      <c r="L1380" s="1" t="str">
        <f>VLOOKUP(Table1[[#This Row],[Customer_id]],Table4[],7,FALSE)</f>
        <v>103453,5</v>
      </c>
      <c r="M1380" s="1" t="e">
        <f>VLOOKUP(Table1[[#This Row],[Customer_id]],Table2[],4,FALSE)</f>
        <v>#N/A</v>
      </c>
      <c r="N1380" s="1" t="str">
        <f>INDEX(Table3[Transaction type],MATCH(Table1[[#This Row],[Account Number]],Table3[Account Number],0))</f>
        <v>Online Payment</v>
      </c>
      <c r="O1380" s="20">
        <f>INDEX(Table3[Date_of_transaction],MATCH(Table1[[#This Row],[Account Number]],Table3[Account Number],0))</f>
        <v>44351</v>
      </c>
      <c r="P1380" s="19" t="str">
        <f>INDEX(Table3[Transaction Medium],MATCH(Table1[[#This Row],[Account Number]],Table3[Account Number],0))</f>
        <v>Internet Banking</v>
      </c>
    </row>
    <row r="1381" spans="1:16" x14ac:dyDescent="0.25">
      <c r="A1381" s="1" t="s">
        <v>1814</v>
      </c>
      <c r="B1381" s="2">
        <v>455747410</v>
      </c>
      <c r="C1381" s="2" t="s">
        <v>380</v>
      </c>
      <c r="D1381" s="4">
        <v>14390.25</v>
      </c>
      <c r="E1381" s="1" t="s">
        <v>1094</v>
      </c>
      <c r="F1381" s="1" t="s">
        <v>1815</v>
      </c>
      <c r="G1381" s="1" t="s">
        <v>14</v>
      </c>
      <c r="H1381" s="1" t="s">
        <v>1816</v>
      </c>
      <c r="I1381" s="1">
        <v>277520.22045000002</v>
      </c>
      <c r="J1381" s="1" t="s">
        <v>1817</v>
      </c>
      <c r="L1381" s="1" t="str">
        <f>VLOOKUP(Table1[[#This Row],[Customer_id]],Table4[],7,FALSE)</f>
        <v>127999,76</v>
      </c>
      <c r="M1381" s="1" t="e">
        <f>VLOOKUP(Table1[[#This Row],[Customer_id]],Table2[],4,FALSE)</f>
        <v>#N/A</v>
      </c>
      <c r="N1381" s="1" t="str">
        <f>INDEX(Table3[Transaction type],MATCH(Table1[[#This Row],[Account Number]],Table3[Account Number],0))</f>
        <v>Checks</v>
      </c>
      <c r="O1381" s="20">
        <f>INDEX(Table3[Date_of_transaction],MATCH(Table1[[#This Row],[Account Number]],Table3[Account Number],0))</f>
        <v>44442</v>
      </c>
      <c r="P1381" s="19" t="str">
        <f>INDEX(Table3[Transaction Medium],MATCH(Table1[[#This Row],[Account Number]],Table3[Account Number],0))</f>
        <v>Bank</v>
      </c>
    </row>
    <row r="1382" spans="1:16" x14ac:dyDescent="0.25">
      <c r="A1382" s="1" t="s">
        <v>2510</v>
      </c>
      <c r="B1382" s="2">
        <v>217297578</v>
      </c>
      <c r="C1382" s="2" t="s">
        <v>281</v>
      </c>
      <c r="D1382" s="4">
        <v>21695.25</v>
      </c>
      <c r="E1382" s="1" t="s">
        <v>12</v>
      </c>
      <c r="F1382" s="1" t="s">
        <v>115</v>
      </c>
      <c r="G1382" s="1" t="s">
        <v>1964</v>
      </c>
      <c r="H1382" s="1" t="s">
        <v>2511</v>
      </c>
      <c r="I1382" s="1">
        <v>14733.074262399999</v>
      </c>
      <c r="J1382" s="1" t="s">
        <v>2512</v>
      </c>
      <c r="L1382" s="1" t="str">
        <f>VLOOKUP(Table1[[#This Row],[Customer_id]],Table4[],7,FALSE)</f>
        <v>271200,0403</v>
      </c>
      <c r="M1382" s="1" t="e">
        <f>VLOOKUP(Table1[[#This Row],[Customer_id]],Table2[],4,FALSE)</f>
        <v>#N/A</v>
      </c>
      <c r="N1382" s="1" t="str">
        <f>INDEX(Table3[Transaction type],MATCH(Table1[[#This Row],[Account Number]],Table3[Account Number],0))</f>
        <v>Online Payment</v>
      </c>
      <c r="O1382" s="20">
        <f>INDEX(Table3[Date_of_transaction],MATCH(Table1[[#This Row],[Account Number]],Table3[Account Number],0))</f>
        <v>44649</v>
      </c>
      <c r="P1382" s="19" t="str">
        <f>INDEX(Table3[Transaction Medium],MATCH(Table1[[#This Row],[Account Number]],Table3[Account Number],0))</f>
        <v>Card</v>
      </c>
    </row>
    <row r="1383" spans="1:16" x14ac:dyDescent="0.25">
      <c r="A1383" s="1" t="s">
        <v>6047</v>
      </c>
      <c r="B1383" s="2">
        <v>718767902</v>
      </c>
      <c r="C1383" s="2" t="s">
        <v>18</v>
      </c>
      <c r="D1383" s="4">
        <v>33018</v>
      </c>
      <c r="E1383" s="1" t="s">
        <v>12</v>
      </c>
      <c r="F1383" s="1" t="s">
        <v>24</v>
      </c>
      <c r="G1383" s="1" t="s">
        <v>4105</v>
      </c>
      <c r="H1383" s="1" t="s">
        <v>6048</v>
      </c>
      <c r="I1383" s="1">
        <v>76738.799339999998</v>
      </c>
      <c r="J1383" s="1" t="s">
        <v>6049</v>
      </c>
      <c r="L1383" s="1" t="str">
        <f>VLOOKUP(Table1[[#This Row],[Customer_id]],Table4[],7,FALSE)</f>
        <v>93955,2768</v>
      </c>
      <c r="M1383" s="1" t="e">
        <f>VLOOKUP(Table1[[#This Row],[Customer_id]],Table2[],4,FALSE)</f>
        <v>#N/A</v>
      </c>
      <c r="N1383" s="1" t="str">
        <f>INDEX(Table3[Transaction type],MATCH(Table1[[#This Row],[Account Number]],Table3[Account Number],0))</f>
        <v>Online Payment</v>
      </c>
      <c r="O1383" s="20">
        <f>INDEX(Table3[Date_of_transaction],MATCH(Table1[[#This Row],[Account Number]],Table3[Account Number],0))</f>
        <v>44382</v>
      </c>
      <c r="P1383" s="19" t="str">
        <f>INDEX(Table3[Transaction Medium],MATCH(Table1[[#This Row],[Account Number]],Table3[Account Number],0))</f>
        <v>Mobile</v>
      </c>
    </row>
    <row r="1384" spans="1:16" x14ac:dyDescent="0.25">
      <c r="A1384" s="1" t="s">
        <v>3186</v>
      </c>
      <c r="B1384" s="2">
        <v>797666813</v>
      </c>
      <c r="C1384" s="2" t="s">
        <v>273</v>
      </c>
      <c r="D1384" s="4">
        <v>20964.75</v>
      </c>
      <c r="E1384" s="1" t="s">
        <v>1094</v>
      </c>
      <c r="F1384" s="1" t="s">
        <v>260</v>
      </c>
      <c r="G1384" s="1" t="s">
        <v>3058</v>
      </c>
      <c r="H1384" s="1" t="s">
        <v>3187</v>
      </c>
      <c r="I1384" s="1">
        <v>436548.42457407998</v>
      </c>
      <c r="J1384" s="1" t="s">
        <v>3188</v>
      </c>
      <c r="L1384" s="1" t="str">
        <f>VLOOKUP(Table1[[#This Row],[Customer_id]],Table4[],7,FALSE)</f>
        <v>265014,945</v>
      </c>
      <c r="M1384" s="1" t="e">
        <f>VLOOKUP(Table1[[#This Row],[Customer_id]],Table2[],4,FALSE)</f>
        <v>#N/A</v>
      </c>
      <c r="N1384" s="1" t="str">
        <f>INDEX(Table3[Transaction type],MATCH(Table1[[#This Row],[Account Number]],Table3[Account Number],0))</f>
        <v>Online Payment</v>
      </c>
      <c r="O1384" s="20">
        <f>INDEX(Table3[Date_of_transaction],MATCH(Table1[[#This Row],[Account Number]],Table3[Account Number],0))</f>
        <v>44551</v>
      </c>
      <c r="P1384" s="19" t="str">
        <f>INDEX(Table3[Transaction Medium],MATCH(Table1[[#This Row],[Account Number]],Table3[Account Number],0))</f>
        <v>Internet Banking</v>
      </c>
    </row>
    <row r="1385" spans="1:16" x14ac:dyDescent="0.25">
      <c r="A1385" s="1" t="s">
        <v>379</v>
      </c>
      <c r="B1385" s="2">
        <v>920495974</v>
      </c>
      <c r="C1385" s="2" t="s">
        <v>380</v>
      </c>
      <c r="D1385" s="4">
        <v>14390.25</v>
      </c>
      <c r="E1385" s="1" t="s">
        <v>12</v>
      </c>
      <c r="F1385" s="1" t="s">
        <v>381</v>
      </c>
      <c r="G1385" s="1" t="s">
        <v>14</v>
      </c>
      <c r="H1385" s="1" t="s">
        <v>382</v>
      </c>
      <c r="I1385" s="1">
        <v>64642.274726399999</v>
      </c>
      <c r="J1385" s="1" t="s">
        <v>383</v>
      </c>
      <c r="L1385" s="1" t="str">
        <f>VLOOKUP(Table1[[#This Row],[Customer_id]],Table4[],7,FALSE)</f>
        <v>298478,752</v>
      </c>
      <c r="M1385" s="1" t="e">
        <f>VLOOKUP(Table1[[#This Row],[Customer_id]],Table2[],4,FALSE)</f>
        <v>#N/A</v>
      </c>
      <c r="N1385" s="1" t="str">
        <f>INDEX(Table3[Transaction type],MATCH(Table1[[#This Row],[Account Number]],Table3[Account Number],0))</f>
        <v>Money Transfer</v>
      </c>
      <c r="O1385" s="20">
        <f>INDEX(Table3[Date_of_transaction],MATCH(Table1[[#This Row],[Account Number]],Table3[Account Number],0))</f>
        <v>44667</v>
      </c>
      <c r="P1385" s="19" t="str">
        <f>INDEX(Table3[Transaction Medium],MATCH(Table1[[#This Row],[Account Number]],Table3[Account Number],0))</f>
        <v>Mobile</v>
      </c>
    </row>
    <row r="1386" spans="1:16" x14ac:dyDescent="0.25">
      <c r="A1386" s="1" t="s">
        <v>7350</v>
      </c>
      <c r="B1386" s="2">
        <v>714271057</v>
      </c>
      <c r="C1386" s="2" t="s">
        <v>281</v>
      </c>
      <c r="D1386" s="4">
        <v>21695.25</v>
      </c>
      <c r="E1386" s="1" t="s">
        <v>12</v>
      </c>
      <c r="F1386" s="1" t="s">
        <v>1146</v>
      </c>
      <c r="G1386" s="1" t="s">
        <v>4058</v>
      </c>
      <c r="H1386" s="1" t="s">
        <v>7351</v>
      </c>
      <c r="I1386" s="1">
        <v>452480.25968239998</v>
      </c>
      <c r="J1386" s="1" t="s">
        <v>7352</v>
      </c>
      <c r="L1386" s="1" t="str">
        <f>VLOOKUP(Table1[[#This Row],[Customer_id]],Table4[],7,FALSE)</f>
        <v>139134,528</v>
      </c>
      <c r="M1386" s="1" t="str">
        <f>VLOOKUP(Table1[[#This Row],[Customer_id]],Table2[],4,FALSE)</f>
        <v>N327201138</v>
      </c>
      <c r="N1386" s="1" t="str">
        <f>INDEX(Table3[Transaction type],MATCH(Table1[[#This Row],[Account Number]],Table3[Account Number],0))</f>
        <v>Loan Payment</v>
      </c>
      <c r="O1386" s="20">
        <f>INDEX(Table3[Date_of_transaction],MATCH(Table1[[#This Row],[Account Number]],Table3[Account Number],0))</f>
        <v>44418</v>
      </c>
      <c r="P1386" s="19" t="str">
        <f>INDEX(Table3[Transaction Medium],MATCH(Table1[[#This Row],[Account Number]],Table3[Account Number],0))</f>
        <v>ACH</v>
      </c>
    </row>
    <row r="1387" spans="1:16" x14ac:dyDescent="0.25">
      <c r="A1387" s="1" t="s">
        <v>7297</v>
      </c>
      <c r="B1387" s="2">
        <v>251901445</v>
      </c>
      <c r="C1387" s="2" t="s">
        <v>698</v>
      </c>
      <c r="D1387" s="4">
        <v>18408</v>
      </c>
      <c r="E1387" s="1" t="s">
        <v>12</v>
      </c>
      <c r="F1387" s="1" t="s">
        <v>1426</v>
      </c>
      <c r="G1387" s="1" t="s">
        <v>4058</v>
      </c>
      <c r="H1387" s="1" t="s">
        <v>7298</v>
      </c>
      <c r="I1387" s="1">
        <v>120757.977032</v>
      </c>
      <c r="J1387" s="1" t="s">
        <v>7299</v>
      </c>
      <c r="L1387" s="1" t="str">
        <f>VLOOKUP(Table1[[#This Row],[Customer_id]],Table4[],7,FALSE)</f>
        <v>206362,56</v>
      </c>
      <c r="M1387" s="1" t="e">
        <f>VLOOKUP(Table1[[#This Row],[Customer_id]],Table2[],4,FALSE)</f>
        <v>#N/A</v>
      </c>
      <c r="N1387" s="1" t="str">
        <f>INDEX(Table3[Transaction type],MATCH(Table1[[#This Row],[Account Number]],Table3[Account Number],0))</f>
        <v>Cash Withdrawal</v>
      </c>
      <c r="O1387" s="20">
        <f>INDEX(Table3[Date_of_transaction],MATCH(Table1[[#This Row],[Account Number]],Table3[Account Number],0))</f>
        <v>44331</v>
      </c>
      <c r="P1387" s="19" t="str">
        <f>INDEX(Table3[Transaction Medium],MATCH(Table1[[#This Row],[Account Number]],Table3[Account Number],0))</f>
        <v>POS</v>
      </c>
    </row>
    <row r="1388" spans="1:16" x14ac:dyDescent="0.25">
      <c r="A1388" s="1" t="s">
        <v>8927</v>
      </c>
      <c r="B1388" s="2">
        <v>476788440</v>
      </c>
      <c r="C1388" s="2" t="s">
        <v>255</v>
      </c>
      <c r="D1388" s="4">
        <v>25347.75</v>
      </c>
      <c r="E1388" s="1" t="s">
        <v>12</v>
      </c>
      <c r="F1388" s="1" t="s">
        <v>349</v>
      </c>
      <c r="G1388" s="1" t="s">
        <v>3820</v>
      </c>
      <c r="H1388" s="1" t="s">
        <v>8928</v>
      </c>
      <c r="I1388" s="1">
        <v>329776.41540479998</v>
      </c>
      <c r="J1388" s="1" t="s">
        <v>8929</v>
      </c>
      <c r="L1388" s="1" t="str">
        <f>VLOOKUP(Table1[[#This Row],[Customer_id]],Table4[],7,FALSE)</f>
        <v>313302,5168</v>
      </c>
      <c r="M1388" s="1" t="e">
        <f>VLOOKUP(Table1[[#This Row],[Customer_id]],Table2[],4,FALSE)</f>
        <v>#N/A</v>
      </c>
      <c r="N1388" s="1" t="str">
        <f>INDEX(Table3[Transaction type],MATCH(Table1[[#This Row],[Account Number]],Table3[Account Number],0))</f>
        <v>Online Payment</v>
      </c>
      <c r="O1388" s="20">
        <f>INDEX(Table3[Date_of_transaction],MATCH(Table1[[#This Row],[Account Number]],Table3[Account Number],0))</f>
        <v>44235</v>
      </c>
      <c r="P1388" s="19" t="str">
        <f>INDEX(Table3[Transaction Medium],MATCH(Table1[[#This Row],[Account Number]],Table3[Account Number],0))</f>
        <v>Internet Banking</v>
      </c>
    </row>
    <row r="1389" spans="1:16" x14ac:dyDescent="0.25">
      <c r="A1389" s="1" t="s">
        <v>1957</v>
      </c>
      <c r="B1389" s="2">
        <v>49544460</v>
      </c>
      <c r="C1389" s="2" t="s">
        <v>101</v>
      </c>
      <c r="D1389" s="4">
        <v>19138.5</v>
      </c>
      <c r="E1389" s="1" t="s">
        <v>1094</v>
      </c>
      <c r="F1389" s="1" t="s">
        <v>1197</v>
      </c>
      <c r="G1389" s="1" t="s">
        <v>14</v>
      </c>
      <c r="H1389" s="1" t="s">
        <v>1958</v>
      </c>
      <c r="I1389" s="1">
        <v>102417.013468</v>
      </c>
      <c r="J1389" s="1" t="s">
        <v>1959</v>
      </c>
      <c r="L1389" s="1" t="str">
        <f>VLOOKUP(Table1[[#This Row],[Customer_id]],Table4[],7,FALSE)</f>
        <v>362707,7004</v>
      </c>
      <c r="M1389" s="1" t="e">
        <f>VLOOKUP(Table1[[#This Row],[Customer_id]],Table2[],4,FALSE)</f>
        <v>#N/A</v>
      </c>
      <c r="N1389" s="1" t="str">
        <f>INDEX(Table3[Transaction type],MATCH(Table1[[#This Row],[Account Number]],Table3[Account Number],0))</f>
        <v>Online Payment</v>
      </c>
      <c r="O1389" s="20">
        <f>INDEX(Table3[Date_of_transaction],MATCH(Table1[[#This Row],[Account Number]],Table3[Account Number],0))</f>
        <v>44378</v>
      </c>
      <c r="P1389" s="19" t="str">
        <f>INDEX(Table3[Transaction Medium],MATCH(Table1[[#This Row],[Account Number]],Table3[Account Number],0))</f>
        <v>Card</v>
      </c>
    </row>
    <row r="1390" spans="1:16" x14ac:dyDescent="0.25">
      <c r="A1390" s="1" t="s">
        <v>8874</v>
      </c>
      <c r="B1390" s="2">
        <v>964074906</v>
      </c>
      <c r="C1390" s="2" t="s">
        <v>273</v>
      </c>
      <c r="D1390" s="4">
        <v>20964.75</v>
      </c>
      <c r="E1390" s="1" t="s">
        <v>12</v>
      </c>
      <c r="F1390" s="1" t="s">
        <v>1336</v>
      </c>
      <c r="G1390" s="1" t="s">
        <v>3820</v>
      </c>
      <c r="H1390" s="1" t="s">
        <v>8875</v>
      </c>
      <c r="I1390" s="1">
        <v>45883.632960000003</v>
      </c>
      <c r="J1390" s="1" t="s">
        <v>8876</v>
      </c>
      <c r="L1390" s="1" t="str">
        <f>VLOOKUP(Table1[[#This Row],[Customer_id]],Table4[],7,FALSE)</f>
        <v>58759,68</v>
      </c>
      <c r="M1390" s="1" t="e">
        <f>VLOOKUP(Table1[[#This Row],[Customer_id]],Table2[],4,FALSE)</f>
        <v>#N/A</v>
      </c>
      <c r="N1390" s="1" t="str">
        <f>INDEX(Table3[Transaction type],MATCH(Table1[[#This Row],[Account Number]],Table3[Account Number],0))</f>
        <v>Cash Withdrawal</v>
      </c>
      <c r="O1390" s="20">
        <f>INDEX(Table3[Date_of_transaction],MATCH(Table1[[#This Row],[Account Number]],Table3[Account Number],0))</f>
        <v>44635</v>
      </c>
      <c r="P1390" s="19" t="str">
        <f>INDEX(Table3[Transaction Medium],MATCH(Table1[[#This Row],[Account Number]],Table3[Account Number],0))</f>
        <v>Bank</v>
      </c>
    </row>
    <row r="1391" spans="1:16" x14ac:dyDescent="0.25">
      <c r="A1391" s="1" t="s">
        <v>3710</v>
      </c>
      <c r="B1391" s="2">
        <v>78420388</v>
      </c>
      <c r="C1391" s="2" t="s">
        <v>869</v>
      </c>
      <c r="D1391" s="4">
        <v>17312.25</v>
      </c>
      <c r="E1391" s="1" t="s">
        <v>1094</v>
      </c>
      <c r="F1391" s="1" t="s">
        <v>1336</v>
      </c>
      <c r="G1391" s="1" t="s">
        <v>3583</v>
      </c>
      <c r="H1391" s="1" t="s">
        <v>3711</v>
      </c>
      <c r="I1391" s="1">
        <v>29329.124267520001</v>
      </c>
      <c r="J1391" s="1" t="s">
        <v>3712</v>
      </c>
      <c r="L1391" s="1" t="str">
        <f>VLOOKUP(Table1[[#This Row],[Customer_id]],Table4[],7,FALSE)</f>
        <v>146788,5</v>
      </c>
      <c r="M1391" s="1" t="e">
        <f>VLOOKUP(Table1[[#This Row],[Customer_id]],Table2[],4,FALSE)</f>
        <v>#N/A</v>
      </c>
      <c r="N1391" s="1" t="str">
        <f>INDEX(Table3[Transaction type],MATCH(Table1[[#This Row],[Account Number]],Table3[Account Number],0))</f>
        <v>Online Payment</v>
      </c>
      <c r="O1391" s="20">
        <f>INDEX(Table3[Date_of_transaction],MATCH(Table1[[#This Row],[Account Number]],Table3[Account Number],0))</f>
        <v>44315</v>
      </c>
      <c r="P1391" s="19" t="str">
        <f>INDEX(Table3[Transaction Medium],MATCH(Table1[[#This Row],[Account Number]],Table3[Account Number],0))</f>
        <v>Card</v>
      </c>
    </row>
    <row r="1392" spans="1:16" x14ac:dyDescent="0.25">
      <c r="A1392" s="1" t="s">
        <v>4764</v>
      </c>
      <c r="B1392" s="2">
        <v>274445016</v>
      </c>
      <c r="C1392" s="2" t="s">
        <v>245</v>
      </c>
      <c r="D1392" s="4">
        <v>19503.75</v>
      </c>
      <c r="E1392" s="1" t="s">
        <v>1094</v>
      </c>
      <c r="F1392" s="1" t="s">
        <v>323</v>
      </c>
      <c r="G1392" s="1" t="s">
        <v>4058</v>
      </c>
      <c r="H1392" s="1" t="s">
        <v>4765</v>
      </c>
      <c r="I1392" s="1">
        <v>286478.46692784003</v>
      </c>
      <c r="J1392" s="1" t="s">
        <v>4766</v>
      </c>
      <c r="L1392" s="1" t="str">
        <f>VLOOKUP(Table1[[#This Row],[Customer_id]],Table4[],7,FALSE)</f>
        <v>84111,5052</v>
      </c>
      <c r="M1392" s="1" t="e">
        <f>VLOOKUP(Table1[[#This Row],[Customer_id]],Table2[],4,FALSE)</f>
        <v>#N/A</v>
      </c>
      <c r="N1392" s="1" t="str">
        <f>INDEX(Table3[Transaction type],MATCH(Table1[[#This Row],[Account Number]],Table3[Account Number],0))</f>
        <v>Money Deposit</v>
      </c>
      <c r="O1392" s="20">
        <f>INDEX(Table3[Date_of_transaction],MATCH(Table1[[#This Row],[Account Number]],Table3[Account Number],0))</f>
        <v>44316</v>
      </c>
      <c r="P1392" s="19" t="str">
        <f>INDEX(Table3[Transaction Medium],MATCH(Table1[[#This Row],[Account Number]],Table3[Account Number],0))</f>
        <v>Bank</v>
      </c>
    </row>
    <row r="1393" spans="1:16" x14ac:dyDescent="0.25">
      <c r="A1393" s="1" t="s">
        <v>2437</v>
      </c>
      <c r="B1393" s="2">
        <v>971310478</v>
      </c>
      <c r="C1393" s="2" t="s">
        <v>556</v>
      </c>
      <c r="D1393" s="4">
        <v>27174</v>
      </c>
      <c r="E1393" s="1" t="s">
        <v>12</v>
      </c>
      <c r="F1393" s="1" t="s">
        <v>574</v>
      </c>
      <c r="G1393" s="1" t="s">
        <v>1964</v>
      </c>
      <c r="H1393" s="1" t="s">
        <v>2438</v>
      </c>
      <c r="I1393" s="1">
        <v>284659.38693983998</v>
      </c>
      <c r="J1393" s="1" t="s">
        <v>2439</v>
      </c>
      <c r="L1393" s="1" t="str">
        <f>VLOOKUP(Table1[[#This Row],[Customer_id]],Table4[],7,FALSE)</f>
        <v>72688,9531</v>
      </c>
      <c r="M1393" s="1" t="str">
        <f>VLOOKUP(Table1[[#This Row],[Customer_id]],Table2[],4,FALSE)</f>
        <v>N442471308</v>
      </c>
      <c r="N1393" s="1" t="str">
        <f>INDEX(Table3[Transaction type],MATCH(Table1[[#This Row],[Account Number]],Table3[Account Number],0))</f>
        <v>Loan Payment</v>
      </c>
      <c r="O1393" s="20">
        <f>INDEX(Table3[Date_of_transaction],MATCH(Table1[[#This Row],[Account Number]],Table3[Account Number],0))</f>
        <v>44456</v>
      </c>
      <c r="P1393" s="19" t="str">
        <f>INDEX(Table3[Transaction Medium],MATCH(Table1[[#This Row],[Account Number]],Table3[Account Number],0))</f>
        <v>ACH</v>
      </c>
    </row>
    <row r="1394" spans="1:16" x14ac:dyDescent="0.25">
      <c r="A1394" s="1" t="s">
        <v>6486</v>
      </c>
      <c r="B1394" s="2">
        <v>556345845</v>
      </c>
      <c r="C1394" s="2" t="s">
        <v>245</v>
      </c>
      <c r="D1394" s="4">
        <v>19503.75</v>
      </c>
      <c r="E1394" s="1" t="s">
        <v>12</v>
      </c>
      <c r="F1394" s="1" t="s">
        <v>102</v>
      </c>
      <c r="G1394" s="1" t="s">
        <v>4148</v>
      </c>
      <c r="H1394" s="1" t="s">
        <v>6487</v>
      </c>
      <c r="I1394" s="1">
        <v>34195.071388800003</v>
      </c>
      <c r="J1394" s="1" t="s">
        <v>6488</v>
      </c>
      <c r="L1394" s="1" t="str">
        <f>VLOOKUP(Table1[[#This Row],[Customer_id]],Table4[],7,FALSE)</f>
        <v>273197,4375</v>
      </c>
      <c r="M1394" s="1" t="str">
        <f>VLOOKUP(Table1[[#This Row],[Customer_id]],Table2[],4,FALSE)</f>
        <v>N2895792375</v>
      </c>
      <c r="N1394" s="1" t="str">
        <f>INDEX(Table3[Transaction type],MATCH(Table1[[#This Row],[Account Number]],Table3[Account Number],0))</f>
        <v>Loan Payment</v>
      </c>
      <c r="O1394" s="20">
        <f>INDEX(Table3[Date_of_transaction],MATCH(Table1[[#This Row],[Account Number]],Table3[Account Number],0))</f>
        <v>44386</v>
      </c>
      <c r="P1394" s="19" t="str">
        <f>INDEX(Table3[Transaction Medium],MATCH(Table1[[#This Row],[Account Number]],Table3[Account Number],0))</f>
        <v>AFT</v>
      </c>
    </row>
    <row r="1395" spans="1:16" x14ac:dyDescent="0.25">
      <c r="A1395" s="1" t="s">
        <v>321</v>
      </c>
      <c r="B1395" s="2">
        <v>676156542</v>
      </c>
      <c r="C1395" s="2" t="s">
        <v>322</v>
      </c>
      <c r="D1395" s="4">
        <v>26443.5</v>
      </c>
      <c r="E1395" s="1" t="s">
        <v>12</v>
      </c>
      <c r="F1395" s="1" t="s">
        <v>323</v>
      </c>
      <c r="G1395" s="1" t="s">
        <v>14</v>
      </c>
      <c r="H1395" s="1" t="s">
        <v>324</v>
      </c>
      <c r="I1395" s="1">
        <v>67878.639382880006</v>
      </c>
      <c r="J1395" s="1" t="s">
        <v>325</v>
      </c>
      <c r="L1395" s="1" t="str">
        <f>VLOOKUP(Table1[[#This Row],[Customer_id]],Table4[],7,FALSE)</f>
        <v>87143,8425</v>
      </c>
      <c r="M1395" s="1" t="e">
        <f>VLOOKUP(Table1[[#This Row],[Customer_id]],Table2[],4,FALSE)</f>
        <v>#N/A</v>
      </c>
      <c r="N1395" s="1" t="str">
        <f>INDEX(Table3[Transaction type],MATCH(Table1[[#This Row],[Account Number]],Table3[Account Number],0))</f>
        <v>Money Transfer</v>
      </c>
      <c r="O1395" s="20">
        <f>INDEX(Table3[Date_of_transaction],MATCH(Table1[[#This Row],[Account Number]],Table3[Account Number],0))</f>
        <v>44279</v>
      </c>
      <c r="P1395" s="19" t="str">
        <f>INDEX(Table3[Transaction Medium],MATCH(Table1[[#This Row],[Account Number]],Table3[Account Number],0))</f>
        <v>Internet Banking</v>
      </c>
    </row>
    <row r="1396" spans="1:16" x14ac:dyDescent="0.25">
      <c r="A1396" s="1" t="s">
        <v>6975</v>
      </c>
      <c r="B1396" s="2">
        <v>66249050</v>
      </c>
      <c r="C1396" s="2" t="s">
        <v>189</v>
      </c>
      <c r="D1396" s="4">
        <v>22425.75</v>
      </c>
      <c r="E1396" s="1" t="s">
        <v>12</v>
      </c>
      <c r="F1396" s="1" t="s">
        <v>404</v>
      </c>
      <c r="G1396" s="1" t="s">
        <v>4105</v>
      </c>
      <c r="H1396" s="1" t="s">
        <v>6976</v>
      </c>
      <c r="I1396" s="1">
        <v>66291.908637500004</v>
      </c>
      <c r="J1396" s="1" t="s">
        <v>6977</v>
      </c>
      <c r="L1396" s="1" t="str">
        <f>VLOOKUP(Table1[[#This Row],[Customer_id]],Table4[],7,FALSE)</f>
        <v>50643,4375</v>
      </c>
      <c r="M1396" s="1" t="e">
        <f>VLOOKUP(Table1[[#This Row],[Customer_id]],Table2[],4,FALSE)</f>
        <v>#N/A</v>
      </c>
      <c r="N1396" s="1" t="str">
        <f>INDEX(Table3[Transaction type],MATCH(Table1[[#This Row],[Account Number]],Table3[Account Number],0))</f>
        <v>Checks</v>
      </c>
      <c r="O1396" s="20">
        <f>INDEX(Table3[Date_of_transaction],MATCH(Table1[[#This Row],[Account Number]],Table3[Account Number],0))</f>
        <v>44518</v>
      </c>
      <c r="P1396" s="19" t="str">
        <f>INDEX(Table3[Transaction Medium],MATCH(Table1[[#This Row],[Account Number]],Table3[Account Number],0))</f>
        <v>Informal Services</v>
      </c>
    </row>
    <row r="1397" spans="1:16" x14ac:dyDescent="0.25">
      <c r="A1397" s="1" t="s">
        <v>8218</v>
      </c>
      <c r="B1397" s="2">
        <v>531403976</v>
      </c>
      <c r="C1397" s="2" t="s">
        <v>380</v>
      </c>
      <c r="D1397" s="4">
        <v>14390.25</v>
      </c>
      <c r="E1397" s="1" t="s">
        <v>12</v>
      </c>
      <c r="F1397" s="1" t="s">
        <v>965</v>
      </c>
      <c r="G1397" s="1" t="s">
        <v>3331</v>
      </c>
      <c r="H1397" s="1" t="s">
        <v>8219</v>
      </c>
      <c r="I1397" s="1">
        <v>43028.209804320002</v>
      </c>
      <c r="J1397" s="1" t="s">
        <v>8220</v>
      </c>
      <c r="L1397" s="1" t="str">
        <f>VLOOKUP(Table1[[#This Row],[Customer_id]],Table4[],7,FALSE)</f>
        <v>46499,904</v>
      </c>
      <c r="M1397" s="1" t="e">
        <f>VLOOKUP(Table1[[#This Row],[Customer_id]],Table2[],4,FALSE)</f>
        <v>#N/A</v>
      </c>
      <c r="N1397" s="1" t="str">
        <f>INDEX(Table3[Transaction type],MATCH(Table1[[#This Row],[Account Number]],Table3[Account Number],0))</f>
        <v>Cash Withdrawal</v>
      </c>
      <c r="O1397" s="20">
        <f>INDEX(Table3[Date_of_transaction],MATCH(Table1[[#This Row],[Account Number]],Table3[Account Number],0))</f>
        <v>44248</v>
      </c>
      <c r="P1397" s="19" t="str">
        <f>INDEX(Table3[Transaction Medium],MATCH(Table1[[#This Row],[Account Number]],Table3[Account Number],0))</f>
        <v>ATM</v>
      </c>
    </row>
    <row r="1398" spans="1:16" x14ac:dyDescent="0.25">
      <c r="A1398" s="1" t="s">
        <v>1046</v>
      </c>
      <c r="B1398" s="2">
        <v>254151592</v>
      </c>
      <c r="C1398" s="2" t="s">
        <v>661</v>
      </c>
      <c r="D1398" s="4">
        <v>16216.5</v>
      </c>
      <c r="E1398" s="1" t="s">
        <v>12</v>
      </c>
      <c r="F1398" s="1" t="s">
        <v>1047</v>
      </c>
      <c r="G1398" s="1" t="s">
        <v>14</v>
      </c>
      <c r="H1398" s="1" t="s">
        <v>1048</v>
      </c>
      <c r="I1398" s="1">
        <v>62526.729060880003</v>
      </c>
      <c r="J1398" s="1" t="s">
        <v>1049</v>
      </c>
      <c r="L1398" s="1" t="str">
        <f>VLOOKUP(Table1[[#This Row],[Customer_id]],Table4[],7,FALSE)</f>
        <v>63765</v>
      </c>
      <c r="M1398" s="1" t="e">
        <f>VLOOKUP(Table1[[#This Row],[Customer_id]],Table2[],4,FALSE)</f>
        <v>#N/A</v>
      </c>
      <c r="N1398" s="1" t="str">
        <f>INDEX(Table3[Transaction type],MATCH(Table1[[#This Row],[Account Number]],Table3[Account Number],0))</f>
        <v>Online Payment</v>
      </c>
      <c r="O1398" s="20">
        <f>INDEX(Table3[Date_of_transaction],MATCH(Table1[[#This Row],[Account Number]],Table3[Account Number],0))</f>
        <v>44344</v>
      </c>
      <c r="P1398" s="19" t="str">
        <f>INDEX(Table3[Transaction Medium],MATCH(Table1[[#This Row],[Account Number]],Table3[Account Number],0))</f>
        <v>Mobile</v>
      </c>
    </row>
    <row r="1399" spans="1:16" x14ac:dyDescent="0.25">
      <c r="A1399" s="1" t="s">
        <v>8421</v>
      </c>
      <c r="B1399" s="2">
        <v>942767236</v>
      </c>
      <c r="C1399" s="2" t="s">
        <v>1201</v>
      </c>
      <c r="D1399" s="4">
        <v>30461.25</v>
      </c>
      <c r="E1399" s="1" t="s">
        <v>12</v>
      </c>
      <c r="F1399" s="1" t="s">
        <v>442</v>
      </c>
      <c r="G1399" s="1" t="s">
        <v>2773</v>
      </c>
      <c r="H1399" s="1" t="s">
        <v>8422</v>
      </c>
      <c r="I1399" s="1">
        <v>186553.17111600001</v>
      </c>
      <c r="J1399" s="1" t="s">
        <v>8423</v>
      </c>
      <c r="L1399" s="1" t="str">
        <f>VLOOKUP(Table1[[#This Row],[Customer_id]],Table4[],7,FALSE)</f>
        <v>181827,2904</v>
      </c>
      <c r="M1399" s="1" t="e">
        <f>VLOOKUP(Table1[[#This Row],[Customer_id]],Table2[],4,FALSE)</f>
        <v>#N/A</v>
      </c>
      <c r="N1399" s="1" t="str">
        <f>INDEX(Table3[Transaction type],MATCH(Table1[[#This Row],[Account Number]],Table3[Account Number],0))</f>
        <v>Money Transfer</v>
      </c>
      <c r="O1399" s="20">
        <f>INDEX(Table3[Date_of_transaction],MATCH(Table1[[#This Row],[Account Number]],Table3[Account Number],0))</f>
        <v>44339</v>
      </c>
      <c r="P1399" s="19" t="str">
        <f>INDEX(Table3[Transaction Medium],MATCH(Table1[[#This Row],[Account Number]],Table3[Account Number],0))</f>
        <v>Bank</v>
      </c>
    </row>
    <row r="1400" spans="1:16" x14ac:dyDescent="0.25">
      <c r="A1400" s="1" t="s">
        <v>7288</v>
      </c>
      <c r="B1400" s="2">
        <v>858506489</v>
      </c>
      <c r="C1400" s="2" t="s">
        <v>43</v>
      </c>
      <c r="D1400" s="4">
        <v>36670.5</v>
      </c>
      <c r="E1400" s="1" t="s">
        <v>12</v>
      </c>
      <c r="F1400" s="1" t="s">
        <v>665</v>
      </c>
      <c r="G1400" s="1" t="s">
        <v>4058</v>
      </c>
      <c r="H1400" s="1" t="s">
        <v>7289</v>
      </c>
      <c r="I1400" s="1">
        <v>103965.65616</v>
      </c>
      <c r="J1400" s="1" t="s">
        <v>7290</v>
      </c>
      <c r="L1400" s="1" t="str">
        <f>VLOOKUP(Table1[[#This Row],[Customer_id]],Table4[],7,FALSE)</f>
        <v>321086,0712</v>
      </c>
      <c r="M1400" s="1" t="e">
        <f>VLOOKUP(Table1[[#This Row],[Customer_id]],Table2[],4,FALSE)</f>
        <v>#N/A</v>
      </c>
      <c r="N1400" s="1" t="str">
        <f>INDEX(Table3[Transaction type],MATCH(Table1[[#This Row],[Account Number]],Table3[Account Number],0))</f>
        <v>Cash Withdrawal</v>
      </c>
      <c r="O1400" s="20">
        <f>INDEX(Table3[Date_of_transaction],MATCH(Table1[[#This Row],[Account Number]],Table3[Account Number],0))</f>
        <v>44424</v>
      </c>
      <c r="P1400" s="19" t="str">
        <f>INDEX(Table3[Transaction Medium],MATCH(Table1[[#This Row],[Account Number]],Table3[Account Number],0))</f>
        <v>ATM</v>
      </c>
    </row>
    <row r="1401" spans="1:16" x14ac:dyDescent="0.25">
      <c r="A1401" s="1" t="s">
        <v>5097</v>
      </c>
      <c r="B1401" s="2">
        <v>113055246</v>
      </c>
      <c r="C1401" s="2" t="s">
        <v>11</v>
      </c>
      <c r="D1401" s="4">
        <v>36305.25</v>
      </c>
      <c r="E1401" s="1" t="s">
        <v>1094</v>
      </c>
      <c r="F1401" s="1" t="s">
        <v>125</v>
      </c>
      <c r="G1401" s="1" t="s">
        <v>4220</v>
      </c>
      <c r="H1401" s="1" t="s">
        <v>5098</v>
      </c>
      <c r="I1401" s="1">
        <v>329551.48290240002</v>
      </c>
      <c r="J1401" s="1" t="s">
        <v>5099</v>
      </c>
      <c r="L1401" s="1" t="str">
        <f>VLOOKUP(Table1[[#This Row],[Customer_id]],Table4[],7,FALSE)</f>
        <v>235589,5311</v>
      </c>
      <c r="M1401" s="1" t="e">
        <f>VLOOKUP(Table1[[#This Row],[Customer_id]],Table2[],4,FALSE)</f>
        <v>#N/A</v>
      </c>
      <c r="N1401" s="1" t="str">
        <f>INDEX(Table3[Transaction type],MATCH(Table1[[#This Row],[Account Number]],Table3[Account Number],0))</f>
        <v>Checks</v>
      </c>
      <c r="O1401" s="20">
        <f>INDEX(Table3[Date_of_transaction],MATCH(Table1[[#This Row],[Account Number]],Table3[Account Number],0))</f>
        <v>44398</v>
      </c>
      <c r="P1401" s="19" t="str">
        <f>INDEX(Table3[Transaction Medium],MATCH(Table1[[#This Row],[Account Number]],Table3[Account Number],0))</f>
        <v>Informal Services</v>
      </c>
    </row>
    <row r="1402" spans="1:16" x14ac:dyDescent="0.25">
      <c r="A1402" s="1" t="s">
        <v>5097</v>
      </c>
      <c r="B1402" s="2">
        <v>296436568</v>
      </c>
      <c r="C1402" s="2" t="s">
        <v>309</v>
      </c>
      <c r="D1402" s="4">
        <v>27904.5</v>
      </c>
      <c r="E1402" s="1" t="s">
        <v>12</v>
      </c>
      <c r="F1402" s="1" t="s">
        <v>1426</v>
      </c>
      <c r="G1402" s="1" t="s">
        <v>3331</v>
      </c>
      <c r="H1402" s="1" t="s">
        <v>8146</v>
      </c>
      <c r="I1402" s="1">
        <v>24639.325325999998</v>
      </c>
      <c r="J1402" s="1" t="s">
        <v>8147</v>
      </c>
      <c r="L1402" s="1" t="str">
        <f>VLOOKUP(Table1[[#This Row],[Customer_id]],Table4[],7,FALSE)</f>
        <v>235589,5311</v>
      </c>
      <c r="M1402" s="1" t="e">
        <f>VLOOKUP(Table1[[#This Row],[Customer_id]],Table2[],4,FALSE)</f>
        <v>#N/A</v>
      </c>
      <c r="N1402" s="1" t="str">
        <f>INDEX(Table3[Transaction type],MATCH(Table1[[#This Row],[Account Number]],Table3[Account Number],0))</f>
        <v>Online Payment</v>
      </c>
      <c r="O1402" s="20">
        <f>INDEX(Table3[Date_of_transaction],MATCH(Table1[[#This Row],[Account Number]],Table3[Account Number],0))</f>
        <v>44439</v>
      </c>
      <c r="P1402" s="19" t="str">
        <f>INDEX(Table3[Transaction Medium],MATCH(Table1[[#This Row],[Account Number]],Table3[Account Number],0))</f>
        <v>Mobile</v>
      </c>
    </row>
    <row r="1403" spans="1:16" x14ac:dyDescent="0.25">
      <c r="A1403" s="1" t="s">
        <v>657</v>
      </c>
      <c r="B1403" s="2">
        <v>610960498</v>
      </c>
      <c r="C1403" s="2" t="s">
        <v>167</v>
      </c>
      <c r="D1403" s="4">
        <v>18773.25</v>
      </c>
      <c r="E1403" s="1" t="s">
        <v>12</v>
      </c>
      <c r="F1403" s="1" t="s">
        <v>361</v>
      </c>
      <c r="G1403" s="1" t="s">
        <v>14</v>
      </c>
      <c r="H1403" s="1" t="s">
        <v>658</v>
      </c>
      <c r="I1403" s="1">
        <v>194889.7178514</v>
      </c>
      <c r="J1403" s="1" t="s">
        <v>659</v>
      </c>
      <c r="L1403" s="1" t="str">
        <f>VLOOKUP(Table1[[#This Row],[Customer_id]],Table4[],7,FALSE)</f>
        <v>404829,6615</v>
      </c>
      <c r="M1403" s="1" t="str">
        <f>VLOOKUP(Table1[[#This Row],[Customer_id]],Table2[],4,FALSE)</f>
        <v>N15036057054</v>
      </c>
      <c r="N1403" s="1" t="str">
        <f>INDEX(Table3[Transaction type],MATCH(Table1[[#This Row],[Account Number]],Table3[Account Number],0))</f>
        <v>Loan Payment</v>
      </c>
      <c r="O1403" s="20">
        <f>INDEX(Table3[Date_of_transaction],MATCH(Table1[[#This Row],[Account Number]],Table3[Account Number],0))</f>
        <v>44461</v>
      </c>
      <c r="P1403" s="19" t="str">
        <f>INDEX(Table3[Transaction Medium],MATCH(Table1[[#This Row],[Account Number]],Table3[Account Number],0))</f>
        <v>AFT</v>
      </c>
    </row>
    <row r="1404" spans="1:16" x14ac:dyDescent="0.25">
      <c r="A1404" s="1" t="s">
        <v>2157</v>
      </c>
      <c r="B1404" s="2">
        <v>375431415</v>
      </c>
      <c r="C1404" s="2" t="s">
        <v>124</v>
      </c>
      <c r="D1404" s="4">
        <v>14025</v>
      </c>
      <c r="E1404" s="1" t="s">
        <v>1094</v>
      </c>
      <c r="F1404" s="1" t="s">
        <v>353</v>
      </c>
      <c r="G1404" s="1" t="s">
        <v>1964</v>
      </c>
      <c r="H1404" s="1" t="s">
        <v>2158</v>
      </c>
      <c r="I1404" s="1">
        <v>141345.65250036001</v>
      </c>
      <c r="J1404" s="1" t="s">
        <v>2159</v>
      </c>
      <c r="L1404" s="1" t="str">
        <f>VLOOKUP(Table1[[#This Row],[Customer_id]],Table4[],7,FALSE)</f>
        <v>403281,5072</v>
      </c>
      <c r="M1404" s="1" t="e">
        <f>VLOOKUP(Table1[[#This Row],[Customer_id]],Table2[],4,FALSE)</f>
        <v>#N/A</v>
      </c>
      <c r="N1404" s="1" t="str">
        <f>INDEX(Table3[Transaction type],MATCH(Table1[[#This Row],[Account Number]],Table3[Account Number],0))</f>
        <v>Online Payment</v>
      </c>
      <c r="O1404" s="20">
        <f>INDEX(Table3[Date_of_transaction],MATCH(Table1[[#This Row],[Account Number]],Table3[Account Number],0))</f>
        <v>44411</v>
      </c>
      <c r="P1404" s="19" t="str">
        <f>INDEX(Table3[Transaction Medium],MATCH(Table1[[#This Row],[Account Number]],Table3[Account Number],0))</f>
        <v>Mobile</v>
      </c>
    </row>
    <row r="1405" spans="1:16" x14ac:dyDescent="0.25">
      <c r="A1405" s="1" t="s">
        <v>7605</v>
      </c>
      <c r="B1405" s="2">
        <v>935043681</v>
      </c>
      <c r="C1405" s="2" t="s">
        <v>498</v>
      </c>
      <c r="D1405" s="4">
        <v>37766.25</v>
      </c>
      <c r="E1405" s="1" t="s">
        <v>12</v>
      </c>
      <c r="F1405" s="1" t="s">
        <v>349</v>
      </c>
      <c r="G1405" s="1" t="s">
        <v>4220</v>
      </c>
      <c r="H1405" s="1" t="s">
        <v>7606</v>
      </c>
      <c r="I1405" s="1">
        <v>334493.77252200001</v>
      </c>
      <c r="J1405" s="1" t="s">
        <v>7607</v>
      </c>
      <c r="L1405" s="1" t="str">
        <f>VLOOKUP(Table1[[#This Row],[Customer_id]],Table4[],7,FALSE)</f>
        <v>132501,1968</v>
      </c>
      <c r="M1405" s="1" t="e">
        <f>VLOOKUP(Table1[[#This Row],[Customer_id]],Table2[],4,FALSE)</f>
        <v>#N/A</v>
      </c>
      <c r="N1405" s="1" t="str">
        <f>INDEX(Table3[Transaction type],MATCH(Table1[[#This Row],[Account Number]],Table3[Account Number],0))</f>
        <v>Money Transfer</v>
      </c>
      <c r="O1405" s="20">
        <f>INDEX(Table3[Date_of_transaction],MATCH(Table1[[#This Row],[Account Number]],Table3[Account Number],0))</f>
        <v>44604</v>
      </c>
      <c r="P1405" s="19" t="str">
        <f>INDEX(Table3[Transaction Medium],MATCH(Table1[[#This Row],[Account Number]],Table3[Account Number],0))</f>
        <v>ATM</v>
      </c>
    </row>
    <row r="1406" spans="1:16" x14ac:dyDescent="0.25">
      <c r="A1406" s="1" t="s">
        <v>3130</v>
      </c>
      <c r="B1406" s="2">
        <v>99730338</v>
      </c>
      <c r="C1406" s="2" t="s">
        <v>87</v>
      </c>
      <c r="D1406" s="4">
        <v>16581.75</v>
      </c>
      <c r="E1406" s="1" t="s">
        <v>1094</v>
      </c>
      <c r="F1406" s="1" t="s">
        <v>940</v>
      </c>
      <c r="G1406" s="1" t="s">
        <v>3058</v>
      </c>
      <c r="H1406" s="1" t="s">
        <v>3131</v>
      </c>
      <c r="I1406" s="1">
        <v>37946.472586880001</v>
      </c>
      <c r="J1406" s="1" t="s">
        <v>3132</v>
      </c>
      <c r="L1406" s="1" t="str">
        <f>VLOOKUP(Table1[[#This Row],[Customer_id]],Table4[],7,FALSE)</f>
        <v>82561,554</v>
      </c>
      <c r="M1406" s="1" t="e">
        <f>VLOOKUP(Table1[[#This Row],[Customer_id]],Table2[],4,FALSE)</f>
        <v>#N/A</v>
      </c>
      <c r="N1406" s="1" t="str">
        <f>INDEX(Table3[Transaction type],MATCH(Table1[[#This Row],[Account Number]],Table3[Account Number],0))</f>
        <v>Cash Withdrawal</v>
      </c>
      <c r="O1406" s="20">
        <f>INDEX(Table3[Date_of_transaction],MATCH(Table1[[#This Row],[Account Number]],Table3[Account Number],0))</f>
        <v>44544</v>
      </c>
      <c r="P1406" s="19" t="str">
        <f>INDEX(Table3[Transaction Medium],MATCH(Table1[[#This Row],[Account Number]],Table3[Account Number],0))</f>
        <v>ATM</v>
      </c>
    </row>
    <row r="1407" spans="1:16" x14ac:dyDescent="0.25">
      <c r="A1407" s="1" t="s">
        <v>5114</v>
      </c>
      <c r="B1407" s="2">
        <v>125392857</v>
      </c>
      <c r="C1407" s="2" t="s">
        <v>498</v>
      </c>
      <c r="D1407" s="4">
        <v>37766.25</v>
      </c>
      <c r="E1407" s="1" t="s">
        <v>1094</v>
      </c>
      <c r="F1407" s="1" t="s">
        <v>155</v>
      </c>
      <c r="G1407" s="1" t="s">
        <v>4105</v>
      </c>
      <c r="H1407" s="1" t="s">
        <v>5115</v>
      </c>
      <c r="I1407" s="1">
        <v>58163.314140000002</v>
      </c>
      <c r="J1407" s="1" t="s">
        <v>5116</v>
      </c>
      <c r="L1407" s="1" t="str">
        <f>VLOOKUP(Table1[[#This Row],[Customer_id]],Table4[],7,FALSE)</f>
        <v>252612,864</v>
      </c>
      <c r="M1407" s="1" t="e">
        <f>VLOOKUP(Table1[[#This Row],[Customer_id]],Table2[],4,FALSE)</f>
        <v>#N/A</v>
      </c>
      <c r="N1407" s="1" t="str">
        <f>INDEX(Table3[Transaction type],MATCH(Table1[[#This Row],[Account Number]],Table3[Account Number],0))</f>
        <v>Checks</v>
      </c>
      <c r="O1407" s="20">
        <f>INDEX(Table3[Date_of_transaction],MATCH(Table1[[#This Row],[Account Number]],Table3[Account Number],0))</f>
        <v>44479</v>
      </c>
      <c r="P1407" s="19" t="str">
        <f>INDEX(Table3[Transaction Medium],MATCH(Table1[[#This Row],[Account Number]],Table3[Account Number],0))</f>
        <v>Informal Services</v>
      </c>
    </row>
    <row r="1408" spans="1:16" x14ac:dyDescent="0.25">
      <c r="A1408" s="1" t="s">
        <v>1638</v>
      </c>
      <c r="B1408" s="2">
        <v>360971387</v>
      </c>
      <c r="C1408" s="2" t="s">
        <v>357</v>
      </c>
      <c r="D1408" s="4">
        <v>35209.5</v>
      </c>
      <c r="E1408" s="1" t="s">
        <v>1094</v>
      </c>
      <c r="F1408" s="1" t="s">
        <v>453</v>
      </c>
      <c r="G1408" s="1" t="s">
        <v>14</v>
      </c>
      <c r="H1408" s="1" t="s">
        <v>1639</v>
      </c>
      <c r="I1408" s="1">
        <v>100277.79176448</v>
      </c>
      <c r="J1408" s="1" t="s">
        <v>1640</v>
      </c>
      <c r="L1408" s="1" t="str">
        <f>VLOOKUP(Table1[[#This Row],[Customer_id]],Table4[],7,FALSE)</f>
        <v>86309,1684</v>
      </c>
      <c r="M1408" s="1" t="e">
        <f>VLOOKUP(Table1[[#This Row],[Customer_id]],Table2[],4,FALSE)</f>
        <v>#N/A</v>
      </c>
      <c r="N1408" s="1" t="str">
        <f>INDEX(Table3[Transaction type],MATCH(Table1[[#This Row],[Account Number]],Table3[Account Number],0))</f>
        <v>Money Transfer</v>
      </c>
      <c r="O1408" s="20">
        <f>INDEX(Table3[Date_of_transaction],MATCH(Table1[[#This Row],[Account Number]],Table3[Account Number],0))</f>
        <v>44358</v>
      </c>
      <c r="P1408" s="19" t="str">
        <f>INDEX(Table3[Transaction Medium],MATCH(Table1[[#This Row],[Account Number]],Table3[Account Number],0))</f>
        <v>Mobile</v>
      </c>
    </row>
    <row r="1409" spans="1:16" x14ac:dyDescent="0.25">
      <c r="A1409" s="1" t="s">
        <v>6737</v>
      </c>
      <c r="B1409" s="2">
        <v>15447086</v>
      </c>
      <c r="C1409" s="2" t="s">
        <v>862</v>
      </c>
      <c r="D1409" s="4">
        <v>24617.25</v>
      </c>
      <c r="E1409" s="1" t="s">
        <v>12</v>
      </c>
      <c r="F1409" s="1" t="s">
        <v>305</v>
      </c>
      <c r="G1409" s="1" t="s">
        <v>4074</v>
      </c>
      <c r="H1409" s="1" t="s">
        <v>6738</v>
      </c>
      <c r="I1409" s="1">
        <v>178782.95955455999</v>
      </c>
      <c r="J1409" s="1" t="s">
        <v>6739</v>
      </c>
      <c r="L1409" s="1" t="str">
        <f>VLOOKUP(Table1[[#This Row],[Customer_id]],Table4[],7,FALSE)</f>
        <v>301973,7897</v>
      </c>
      <c r="M1409" s="1" t="e">
        <f>VLOOKUP(Table1[[#This Row],[Customer_id]],Table2[],4,FALSE)</f>
        <v>#N/A</v>
      </c>
      <c r="N1409" s="1" t="str">
        <f>INDEX(Table3[Transaction type],MATCH(Table1[[#This Row],[Account Number]],Table3[Account Number],0))</f>
        <v>Online Payment</v>
      </c>
      <c r="O1409" s="20">
        <f>INDEX(Table3[Date_of_transaction],MATCH(Table1[[#This Row],[Account Number]],Table3[Account Number],0))</f>
        <v>44472</v>
      </c>
      <c r="P1409" s="19" t="str">
        <f>INDEX(Table3[Transaction Medium],MATCH(Table1[[#This Row],[Account Number]],Table3[Account Number],0))</f>
        <v>Card</v>
      </c>
    </row>
    <row r="1410" spans="1:16" x14ac:dyDescent="0.25">
      <c r="A1410" s="1" t="s">
        <v>1069</v>
      </c>
      <c r="B1410" s="2">
        <v>420833481</v>
      </c>
      <c r="C1410" s="2" t="s">
        <v>573</v>
      </c>
      <c r="D1410" s="4">
        <v>26808.75</v>
      </c>
      <c r="E1410" s="1" t="s">
        <v>12</v>
      </c>
      <c r="F1410" s="1" t="s">
        <v>286</v>
      </c>
      <c r="G1410" s="1" t="s">
        <v>14</v>
      </c>
      <c r="H1410" s="1" t="s">
        <v>1070</v>
      </c>
      <c r="I1410" s="1">
        <v>436215.00476400001</v>
      </c>
      <c r="J1410" s="1" t="s">
        <v>1071</v>
      </c>
      <c r="L1410" s="1" t="str">
        <f>VLOOKUP(Table1[[#This Row],[Customer_id]],Table4[],7,FALSE)</f>
        <v>147292,908</v>
      </c>
      <c r="M1410" s="1" t="e">
        <f>VLOOKUP(Table1[[#This Row],[Customer_id]],Table2[],4,FALSE)</f>
        <v>#N/A</v>
      </c>
      <c r="N1410" s="1" t="str">
        <f>INDEX(Table3[Transaction type],MATCH(Table1[[#This Row],[Account Number]],Table3[Account Number],0))</f>
        <v>Money Transfer</v>
      </c>
      <c r="O1410" s="20">
        <f>INDEX(Table3[Date_of_transaction],MATCH(Table1[[#This Row],[Account Number]],Table3[Account Number],0))</f>
        <v>44504</v>
      </c>
      <c r="P1410" s="19" t="str">
        <f>INDEX(Table3[Transaction Medium],MATCH(Table1[[#This Row],[Account Number]],Table3[Account Number],0))</f>
        <v>Mobile</v>
      </c>
    </row>
    <row r="1411" spans="1:16" x14ac:dyDescent="0.25">
      <c r="A1411" s="1" t="s">
        <v>4053</v>
      </c>
      <c r="B1411" s="2">
        <v>821191889</v>
      </c>
      <c r="C1411" s="2" t="s">
        <v>403</v>
      </c>
      <c r="D1411" s="4">
        <v>31922.25</v>
      </c>
      <c r="E1411" s="1" t="s">
        <v>1094</v>
      </c>
      <c r="F1411" s="1" t="s">
        <v>1242</v>
      </c>
      <c r="G1411" s="1" t="s">
        <v>4054</v>
      </c>
      <c r="H1411" s="1" t="s">
        <v>4055</v>
      </c>
      <c r="I1411" s="1">
        <v>1566778.1533864001</v>
      </c>
      <c r="J1411" s="1" t="s">
        <v>4056</v>
      </c>
      <c r="L1411" s="1" t="str">
        <f>VLOOKUP(Table1[[#This Row],[Customer_id]],Table4[],7,FALSE)</f>
        <v>76876,5024</v>
      </c>
      <c r="M1411" s="1" t="e">
        <f>VLOOKUP(Table1[[#This Row],[Customer_id]],Table2[],4,FALSE)</f>
        <v>#N/A</v>
      </c>
      <c r="N1411" s="1" t="str">
        <f>INDEX(Table3[Transaction type],MATCH(Table1[[#This Row],[Account Number]],Table3[Account Number],0))</f>
        <v>Online Payment</v>
      </c>
      <c r="O1411" s="20">
        <f>INDEX(Table3[Date_of_transaction],MATCH(Table1[[#This Row],[Account Number]],Table3[Account Number],0))</f>
        <v>44640</v>
      </c>
      <c r="P1411" s="19" t="str">
        <f>INDEX(Table3[Transaction Medium],MATCH(Table1[[#This Row],[Account Number]],Table3[Account Number],0))</f>
        <v>Mobile</v>
      </c>
    </row>
    <row r="1412" spans="1:16" x14ac:dyDescent="0.25">
      <c r="A1412" s="1" t="s">
        <v>5111</v>
      </c>
      <c r="B1412" s="2">
        <v>299463142</v>
      </c>
      <c r="C1412" s="2" t="s">
        <v>28</v>
      </c>
      <c r="D1412" s="4">
        <v>32652.75</v>
      </c>
      <c r="E1412" s="1" t="s">
        <v>1094</v>
      </c>
      <c r="F1412" s="1" t="s">
        <v>13</v>
      </c>
      <c r="G1412" s="1" t="s">
        <v>4112</v>
      </c>
      <c r="H1412" s="1" t="s">
        <v>5112</v>
      </c>
      <c r="I1412" s="1">
        <v>150565.69900944</v>
      </c>
      <c r="J1412" s="1" t="s">
        <v>5113</v>
      </c>
      <c r="L1412" s="1" t="str">
        <f>VLOOKUP(Table1[[#This Row],[Customer_id]],Table4[],7,FALSE)</f>
        <v>88541,193</v>
      </c>
      <c r="M1412" s="1" t="e">
        <f>VLOOKUP(Table1[[#This Row],[Customer_id]],Table2[],4,FALSE)</f>
        <v>#N/A</v>
      </c>
      <c r="N1412" s="1" t="str">
        <f>INDEX(Table3[Transaction type],MATCH(Table1[[#This Row],[Account Number]],Table3[Account Number],0))</f>
        <v>Money Transfer</v>
      </c>
      <c r="O1412" s="20">
        <f>INDEX(Table3[Date_of_transaction],MATCH(Table1[[#This Row],[Account Number]],Table3[Account Number],0))</f>
        <v>44418</v>
      </c>
      <c r="P1412" s="19" t="str">
        <f>INDEX(Table3[Transaction Medium],MATCH(Table1[[#This Row],[Account Number]],Table3[Account Number],0))</f>
        <v>Mobile</v>
      </c>
    </row>
    <row r="1413" spans="1:16" x14ac:dyDescent="0.25">
      <c r="A1413" s="1" t="s">
        <v>8529</v>
      </c>
      <c r="B1413" s="2">
        <v>968411127</v>
      </c>
      <c r="C1413" s="2" t="s">
        <v>357</v>
      </c>
      <c r="D1413" s="4">
        <v>35209.5</v>
      </c>
      <c r="E1413" s="1" t="s">
        <v>12</v>
      </c>
      <c r="F1413" s="1" t="s">
        <v>993</v>
      </c>
      <c r="G1413" s="1" t="s">
        <v>2773</v>
      </c>
      <c r="H1413" s="1" t="s">
        <v>8530</v>
      </c>
      <c r="I1413" s="1">
        <v>52535.618746380002</v>
      </c>
      <c r="J1413" s="1" t="s">
        <v>8531</v>
      </c>
      <c r="L1413" s="1" t="str">
        <f>VLOOKUP(Table1[[#This Row],[Customer_id]],Table4[],7,FALSE)</f>
        <v>96755,9296</v>
      </c>
      <c r="M1413" s="1" t="e">
        <f>VLOOKUP(Table1[[#This Row],[Customer_id]],Table2[],4,FALSE)</f>
        <v>#N/A</v>
      </c>
      <c r="N1413" s="1" t="str">
        <f>INDEX(Table3[Transaction type],MATCH(Table1[[#This Row],[Account Number]],Table3[Account Number],0))</f>
        <v>Cash Withdrawal</v>
      </c>
      <c r="O1413" s="20">
        <f>INDEX(Table3[Date_of_transaction],MATCH(Table1[[#This Row],[Account Number]],Table3[Account Number],0))</f>
        <v>44202</v>
      </c>
      <c r="P1413" s="19" t="str">
        <f>INDEX(Table3[Transaction Medium],MATCH(Table1[[#This Row],[Account Number]],Table3[Account Number],0))</f>
        <v>ATM</v>
      </c>
    </row>
    <row r="1414" spans="1:16" x14ac:dyDescent="0.25">
      <c r="A1414" s="1" t="s">
        <v>8170</v>
      </c>
      <c r="B1414" s="2">
        <v>838077984</v>
      </c>
      <c r="C1414" s="2" t="s">
        <v>18</v>
      </c>
      <c r="D1414" s="4">
        <v>33018</v>
      </c>
      <c r="E1414" s="1" t="s">
        <v>12</v>
      </c>
      <c r="F1414" s="1" t="s">
        <v>227</v>
      </c>
      <c r="G1414" s="1" t="s">
        <v>3331</v>
      </c>
      <c r="H1414" s="1" t="s">
        <v>8171</v>
      </c>
      <c r="I1414" s="1">
        <v>26633.86890836</v>
      </c>
      <c r="J1414" s="1" t="s">
        <v>8172</v>
      </c>
      <c r="L1414" s="1" t="str">
        <f>VLOOKUP(Table1[[#This Row],[Customer_id]],Table4[],7,FALSE)</f>
        <v>138457,242</v>
      </c>
      <c r="M1414" s="1" t="e">
        <f>VLOOKUP(Table1[[#This Row],[Customer_id]],Table2[],4,FALSE)</f>
        <v>#N/A</v>
      </c>
      <c r="N1414" s="1" t="str">
        <f>INDEX(Table3[Transaction type],MATCH(Table1[[#This Row],[Account Number]],Table3[Account Number],0))</f>
        <v>Cash Withdrawal</v>
      </c>
      <c r="O1414" s="20">
        <f>INDEX(Table3[Date_of_transaction],MATCH(Table1[[#This Row],[Account Number]],Table3[Account Number],0))</f>
        <v>44417</v>
      </c>
      <c r="P1414" s="19" t="str">
        <f>INDEX(Table3[Transaction Medium],MATCH(Table1[[#This Row],[Account Number]],Table3[Account Number],0))</f>
        <v>ATM</v>
      </c>
    </row>
    <row r="1415" spans="1:16" x14ac:dyDescent="0.25">
      <c r="A1415" s="1" t="s">
        <v>861</v>
      </c>
      <c r="B1415" s="2">
        <v>610088704</v>
      </c>
      <c r="C1415" s="2" t="s">
        <v>862</v>
      </c>
      <c r="D1415" s="4">
        <v>24617.25</v>
      </c>
      <c r="E1415" s="1" t="s">
        <v>12</v>
      </c>
      <c r="F1415" s="1" t="s">
        <v>269</v>
      </c>
      <c r="G1415" s="1" t="s">
        <v>14</v>
      </c>
      <c r="H1415" s="1" t="s">
        <v>863</v>
      </c>
      <c r="I1415" s="1">
        <v>271976.12937792001</v>
      </c>
      <c r="J1415" s="1" t="s">
        <v>864</v>
      </c>
      <c r="L1415" s="1" t="str">
        <f>VLOOKUP(Table1[[#This Row],[Customer_id]],Table4[],7,FALSE)</f>
        <v>98343,504</v>
      </c>
      <c r="M1415" s="1" t="e">
        <f>VLOOKUP(Table1[[#This Row],[Customer_id]],Table2[],4,FALSE)</f>
        <v>#N/A</v>
      </c>
      <c r="N1415" s="1" t="str">
        <f>INDEX(Table3[Transaction type],MATCH(Table1[[#This Row],[Account Number]],Table3[Account Number],0))</f>
        <v>Money Deposit</v>
      </c>
      <c r="O1415" s="20">
        <f>INDEX(Table3[Date_of_transaction],MATCH(Table1[[#This Row],[Account Number]],Table3[Account Number],0))</f>
        <v>44551</v>
      </c>
      <c r="P1415" s="19" t="str">
        <f>INDEX(Table3[Transaction Medium],MATCH(Table1[[#This Row],[Account Number]],Table3[Account Number],0))</f>
        <v>Bank</v>
      </c>
    </row>
    <row r="1416" spans="1:16" x14ac:dyDescent="0.25">
      <c r="A1416" s="1" t="s">
        <v>1979</v>
      </c>
      <c r="B1416" s="2">
        <v>833844484</v>
      </c>
      <c r="C1416" s="2" t="s">
        <v>180</v>
      </c>
      <c r="D1416" s="4">
        <v>35940</v>
      </c>
      <c r="E1416" s="1" t="s">
        <v>1094</v>
      </c>
      <c r="F1416" s="1" t="s">
        <v>1536</v>
      </c>
      <c r="G1416" s="1" t="s">
        <v>1964</v>
      </c>
      <c r="H1416" s="1" t="s">
        <v>1980</v>
      </c>
      <c r="I1416" s="1">
        <v>607332.45523968001</v>
      </c>
      <c r="J1416" s="1" t="s">
        <v>1981</v>
      </c>
      <c r="L1416" s="1" t="str">
        <f>VLOOKUP(Table1[[#This Row],[Customer_id]],Table4[],7,FALSE)</f>
        <v>43622,88</v>
      </c>
      <c r="M1416" s="1" t="e">
        <f>VLOOKUP(Table1[[#This Row],[Customer_id]],Table2[],4,FALSE)</f>
        <v>#N/A</v>
      </c>
      <c r="N1416" s="1" t="str">
        <f>INDEX(Table3[Transaction type],MATCH(Table1[[#This Row],[Account Number]],Table3[Account Number],0))</f>
        <v>Cash Withdrawal</v>
      </c>
      <c r="O1416" s="20">
        <f>INDEX(Table3[Date_of_transaction],MATCH(Table1[[#This Row],[Account Number]],Table3[Account Number],0))</f>
        <v>44342</v>
      </c>
      <c r="P1416" s="19" t="str">
        <f>INDEX(Table3[Transaction Medium],MATCH(Table1[[#This Row],[Account Number]],Table3[Account Number],0))</f>
        <v>ATM</v>
      </c>
    </row>
    <row r="1417" spans="1:16" x14ac:dyDescent="0.25">
      <c r="A1417" s="1" t="s">
        <v>7878</v>
      </c>
      <c r="B1417" s="2">
        <v>776827984</v>
      </c>
      <c r="C1417" s="2" t="s">
        <v>18</v>
      </c>
      <c r="D1417" s="4">
        <v>33018</v>
      </c>
      <c r="E1417" s="1" t="s">
        <v>12</v>
      </c>
      <c r="F1417" s="1" t="s">
        <v>135</v>
      </c>
      <c r="G1417" s="1" t="s">
        <v>3583</v>
      </c>
      <c r="H1417" s="1" t="s">
        <v>7879</v>
      </c>
      <c r="I1417" s="1">
        <v>315602.49452160002</v>
      </c>
      <c r="J1417" s="1" t="s">
        <v>7880</v>
      </c>
      <c r="L1417" s="1" t="str">
        <f>VLOOKUP(Table1[[#This Row],[Customer_id]],Table4[],7,FALSE)</f>
        <v>289369,8816</v>
      </c>
      <c r="M1417" s="1" t="str">
        <f>VLOOKUP(Table1[[#This Row],[Customer_id]],Table2[],4,FALSE)</f>
        <v>N2489959944</v>
      </c>
      <c r="N1417" s="1" t="str">
        <f>INDEX(Table3[Transaction type],MATCH(Table1[[#This Row],[Account Number]],Table3[Account Number],0))</f>
        <v>Loan Payment</v>
      </c>
      <c r="O1417" s="20">
        <f>INDEX(Table3[Date_of_transaction],MATCH(Table1[[#This Row],[Account Number]],Table3[Account Number],0))</f>
        <v>44316</v>
      </c>
      <c r="P1417" s="19" t="str">
        <f>INDEX(Table3[Transaction Medium],MATCH(Table1[[#This Row],[Account Number]],Table3[Account Number],0))</f>
        <v>AFT</v>
      </c>
    </row>
    <row r="1418" spans="1:16" x14ac:dyDescent="0.25">
      <c r="A1418" s="1" t="s">
        <v>730</v>
      </c>
      <c r="B1418" s="2">
        <v>193328162</v>
      </c>
      <c r="C1418" s="2" t="s">
        <v>226</v>
      </c>
      <c r="D1418" s="4">
        <v>31557</v>
      </c>
      <c r="E1418" s="1" t="s">
        <v>12</v>
      </c>
      <c r="F1418" s="1" t="s">
        <v>731</v>
      </c>
      <c r="G1418" s="1" t="s">
        <v>14</v>
      </c>
      <c r="H1418" s="1" t="s">
        <v>732</v>
      </c>
      <c r="I1418" s="1">
        <v>242934.96953232001</v>
      </c>
      <c r="J1418" s="1" t="s">
        <v>733</v>
      </c>
      <c r="L1418" s="1" t="str">
        <f>VLOOKUP(Table1[[#This Row],[Customer_id]],Table4[],7,FALSE)</f>
        <v>121504,3776</v>
      </c>
      <c r="M1418" s="1" t="e">
        <f>VLOOKUP(Table1[[#This Row],[Customer_id]],Table2[],4,FALSE)</f>
        <v>#N/A</v>
      </c>
      <c r="N1418" s="1" t="str">
        <f>INDEX(Table3[Transaction type],MATCH(Table1[[#This Row],[Account Number]],Table3[Account Number],0))</f>
        <v>Online Payment</v>
      </c>
      <c r="O1418" s="20">
        <f>INDEX(Table3[Date_of_transaction],MATCH(Table1[[#This Row],[Account Number]],Table3[Account Number],0))</f>
        <v>44378</v>
      </c>
      <c r="P1418" s="19" t="str">
        <f>INDEX(Table3[Transaction Medium],MATCH(Table1[[#This Row],[Account Number]],Table3[Account Number],0))</f>
        <v>Mobile</v>
      </c>
    </row>
    <row r="1419" spans="1:16" x14ac:dyDescent="0.25">
      <c r="A1419" s="1" t="s">
        <v>2544</v>
      </c>
      <c r="B1419" s="2">
        <v>566928383</v>
      </c>
      <c r="C1419" s="2" t="s">
        <v>322</v>
      </c>
      <c r="D1419" s="4">
        <v>26443.5</v>
      </c>
      <c r="E1419" s="1" t="s">
        <v>12</v>
      </c>
      <c r="F1419" s="1" t="s">
        <v>353</v>
      </c>
      <c r="G1419" s="1" t="s">
        <v>1964</v>
      </c>
      <c r="H1419" s="1" t="s">
        <v>2545</v>
      </c>
      <c r="I1419" s="1">
        <v>161425.92994176</v>
      </c>
      <c r="J1419" s="1" t="s">
        <v>2546</v>
      </c>
      <c r="L1419" s="1" t="str">
        <f>VLOOKUP(Table1[[#This Row],[Customer_id]],Table4[],7,FALSE)</f>
        <v>106918,0713</v>
      </c>
      <c r="M1419" s="1" t="e">
        <f>VLOOKUP(Table1[[#This Row],[Customer_id]],Table2[],4,FALSE)</f>
        <v>#N/A</v>
      </c>
      <c r="N1419" s="1" t="str">
        <f>INDEX(Table3[Transaction type],MATCH(Table1[[#This Row],[Account Number]],Table3[Account Number],0))</f>
        <v>Money Deposit</v>
      </c>
      <c r="O1419" s="20">
        <f>INDEX(Table3[Date_of_transaction],MATCH(Table1[[#This Row],[Account Number]],Table3[Account Number],0))</f>
        <v>44532</v>
      </c>
      <c r="P1419" s="19" t="str">
        <f>INDEX(Table3[Transaction Medium],MATCH(Table1[[#This Row],[Account Number]],Table3[Account Number],0))</f>
        <v>Bank</v>
      </c>
    </row>
    <row r="1420" spans="1:16" x14ac:dyDescent="0.25">
      <c r="A1420" s="1" t="s">
        <v>4065</v>
      </c>
      <c r="B1420" s="2">
        <v>224684162</v>
      </c>
      <c r="C1420" s="2" t="s">
        <v>212</v>
      </c>
      <c r="D1420" s="4">
        <v>24252</v>
      </c>
      <c r="E1420" s="1" t="s">
        <v>1094</v>
      </c>
      <c r="F1420" s="1" t="s">
        <v>442</v>
      </c>
      <c r="G1420" s="1" t="s">
        <v>4066</v>
      </c>
      <c r="H1420" s="1" t="s">
        <v>4067</v>
      </c>
      <c r="I1420" s="1">
        <v>205328.33470656001</v>
      </c>
      <c r="J1420" s="1" t="s">
        <v>4068</v>
      </c>
      <c r="L1420" s="1" t="str">
        <f>VLOOKUP(Table1[[#This Row],[Customer_id]],Table4[],7,FALSE)</f>
        <v>65369,36</v>
      </c>
      <c r="M1420" s="1" t="e">
        <f>VLOOKUP(Table1[[#This Row],[Customer_id]],Table2[],4,FALSE)</f>
        <v>#N/A</v>
      </c>
      <c r="N1420" s="1" t="str">
        <f>INDEX(Table3[Transaction type],MATCH(Table1[[#This Row],[Account Number]],Table3[Account Number],0))</f>
        <v>Cash Withdrawal</v>
      </c>
      <c r="O1420" s="20">
        <f>INDEX(Table3[Date_of_transaction],MATCH(Table1[[#This Row],[Account Number]],Table3[Account Number],0))</f>
        <v>44407</v>
      </c>
      <c r="P1420" s="19" t="str">
        <f>INDEX(Table3[Transaction Medium],MATCH(Table1[[#This Row],[Account Number]],Table3[Account Number],0))</f>
        <v>ATM</v>
      </c>
    </row>
    <row r="1421" spans="1:16" x14ac:dyDescent="0.25">
      <c r="A1421" s="1" t="s">
        <v>1329</v>
      </c>
      <c r="B1421" s="2">
        <v>521840446</v>
      </c>
      <c r="C1421" s="2" t="s">
        <v>47</v>
      </c>
      <c r="D1421" s="4">
        <v>31191.75</v>
      </c>
      <c r="E1421" s="1" t="s">
        <v>1094</v>
      </c>
      <c r="F1421" s="1" t="s">
        <v>344</v>
      </c>
      <c r="G1421" s="1" t="s">
        <v>14</v>
      </c>
      <c r="H1421" s="1" t="s">
        <v>1330</v>
      </c>
      <c r="I1421" s="1">
        <v>202242.4005888</v>
      </c>
      <c r="J1421" s="1" t="s">
        <v>1331</v>
      </c>
      <c r="L1421" s="1" t="str">
        <f>VLOOKUP(Table1[[#This Row],[Customer_id]],Table4[],7,FALSE)</f>
        <v>116813,4825</v>
      </c>
      <c r="M1421" s="1" t="e">
        <f>VLOOKUP(Table1[[#This Row],[Customer_id]],Table2[],4,FALSE)</f>
        <v>#N/A</v>
      </c>
      <c r="N1421" s="1" t="str">
        <f>INDEX(Table3[Transaction type],MATCH(Table1[[#This Row],[Account Number]],Table3[Account Number],0))</f>
        <v>Checks</v>
      </c>
      <c r="O1421" s="20">
        <f>INDEX(Table3[Date_of_transaction],MATCH(Table1[[#This Row],[Account Number]],Table3[Account Number],0))</f>
        <v>44629</v>
      </c>
      <c r="P1421" s="19" t="str">
        <f>INDEX(Table3[Transaction Medium],MATCH(Table1[[#This Row],[Account Number]],Table3[Account Number],0))</f>
        <v>Informal Services</v>
      </c>
    </row>
    <row r="1422" spans="1:16" x14ac:dyDescent="0.25">
      <c r="A1422" s="1" t="s">
        <v>2148</v>
      </c>
      <c r="B1422" s="2">
        <v>919962728</v>
      </c>
      <c r="C1422" s="2" t="s">
        <v>101</v>
      </c>
      <c r="D1422" s="4">
        <v>19138.5</v>
      </c>
      <c r="E1422" s="1" t="s">
        <v>1094</v>
      </c>
      <c r="F1422" s="1" t="s">
        <v>1304</v>
      </c>
      <c r="G1422" s="1" t="s">
        <v>1964</v>
      </c>
      <c r="H1422" s="1" t="s">
        <v>2149</v>
      </c>
      <c r="I1422" s="1">
        <v>73047.95667</v>
      </c>
      <c r="J1422" s="1" t="s">
        <v>2150</v>
      </c>
      <c r="L1422" s="1" t="str">
        <f>VLOOKUP(Table1[[#This Row],[Customer_id]],Table4[],7,FALSE)</f>
        <v>43256,08</v>
      </c>
      <c r="M1422" s="1" t="e">
        <f>VLOOKUP(Table1[[#This Row],[Customer_id]],Table2[],4,FALSE)</f>
        <v>#N/A</v>
      </c>
      <c r="N1422" s="1" t="str">
        <f>INDEX(Table3[Transaction type],MATCH(Table1[[#This Row],[Account Number]],Table3[Account Number],0))</f>
        <v>Money Transfer</v>
      </c>
      <c r="O1422" s="20">
        <f>INDEX(Table3[Date_of_transaction],MATCH(Table1[[#This Row],[Account Number]],Table3[Account Number],0))</f>
        <v>44669</v>
      </c>
      <c r="P1422" s="19" t="str">
        <f>INDEX(Table3[Transaction Medium],MATCH(Table1[[#This Row],[Account Number]],Table3[Account Number],0))</f>
        <v>Internet Banking</v>
      </c>
    </row>
    <row r="1423" spans="1:16" x14ac:dyDescent="0.25">
      <c r="A1423" s="1" t="s">
        <v>7330</v>
      </c>
      <c r="B1423" s="2">
        <v>268873052</v>
      </c>
      <c r="C1423" s="2" t="s">
        <v>661</v>
      </c>
      <c r="D1423" s="4">
        <v>16216.5</v>
      </c>
      <c r="E1423" s="1" t="s">
        <v>12</v>
      </c>
      <c r="F1423" s="1" t="s">
        <v>13</v>
      </c>
      <c r="G1423" s="1" t="s">
        <v>4058</v>
      </c>
      <c r="H1423" s="1" t="s">
        <v>7331</v>
      </c>
      <c r="I1423" s="1">
        <v>99141.850919999997</v>
      </c>
      <c r="J1423" s="1" t="s">
        <v>7332</v>
      </c>
      <c r="L1423" s="1" t="str">
        <f>VLOOKUP(Table1[[#This Row],[Customer_id]],Table4[],7,FALSE)</f>
        <v>130303,7952</v>
      </c>
      <c r="M1423" s="1" t="e">
        <f>VLOOKUP(Table1[[#This Row],[Customer_id]],Table2[],4,FALSE)</f>
        <v>#N/A</v>
      </c>
      <c r="N1423" s="1" t="str">
        <f>INDEX(Table3[Transaction type],MATCH(Table1[[#This Row],[Account Number]],Table3[Account Number],0))</f>
        <v>Online Payment</v>
      </c>
      <c r="O1423" s="20">
        <f>INDEX(Table3[Date_of_transaction],MATCH(Table1[[#This Row],[Account Number]],Table3[Account Number],0))</f>
        <v>44262</v>
      </c>
      <c r="P1423" s="19" t="str">
        <f>INDEX(Table3[Transaction Medium],MATCH(Table1[[#This Row],[Account Number]],Table3[Account Number],0))</f>
        <v>Card</v>
      </c>
    </row>
    <row r="1424" spans="1:16" x14ac:dyDescent="0.25">
      <c r="A1424" s="1" t="s">
        <v>6384</v>
      </c>
      <c r="B1424" s="2">
        <v>972428622</v>
      </c>
      <c r="C1424" s="2" t="s">
        <v>28</v>
      </c>
      <c r="D1424" s="4">
        <v>32652.75</v>
      </c>
      <c r="E1424" s="1" t="s">
        <v>12</v>
      </c>
      <c r="F1424" s="1" t="s">
        <v>993</v>
      </c>
      <c r="G1424" s="1" t="s">
        <v>4074</v>
      </c>
      <c r="H1424" s="1" t="s">
        <v>6385</v>
      </c>
      <c r="I1424" s="1">
        <v>9541.63178892</v>
      </c>
      <c r="J1424" s="1" t="s">
        <v>6386</v>
      </c>
      <c r="L1424" s="1" t="str">
        <f>VLOOKUP(Table1[[#This Row],[Customer_id]],Table4[],7,FALSE)</f>
        <v>45140,5458</v>
      </c>
      <c r="M1424" s="1" t="e">
        <f>VLOOKUP(Table1[[#This Row],[Customer_id]],Table2[],4,FALSE)</f>
        <v>#N/A</v>
      </c>
      <c r="N1424" s="1" t="str">
        <f>INDEX(Table3[Transaction type],MATCH(Table1[[#This Row],[Account Number]],Table3[Account Number],0))</f>
        <v>Money Transfer</v>
      </c>
      <c r="O1424" s="20">
        <f>INDEX(Table3[Date_of_transaction],MATCH(Table1[[#This Row],[Account Number]],Table3[Account Number],0))</f>
        <v>44266</v>
      </c>
      <c r="P1424" s="19" t="str">
        <f>INDEX(Table3[Transaction Medium],MATCH(Table1[[#This Row],[Account Number]],Table3[Account Number],0))</f>
        <v>Mobile</v>
      </c>
    </row>
    <row r="1425" spans="1:16" x14ac:dyDescent="0.25">
      <c r="A1425" s="1" t="s">
        <v>2818</v>
      </c>
      <c r="B1425" s="2">
        <v>58474603</v>
      </c>
      <c r="C1425" s="2" t="s">
        <v>124</v>
      </c>
      <c r="D1425" s="4">
        <v>14025</v>
      </c>
      <c r="E1425" s="1" t="s">
        <v>1094</v>
      </c>
      <c r="F1425" s="1" t="s">
        <v>1840</v>
      </c>
      <c r="G1425" s="1" t="s">
        <v>2773</v>
      </c>
      <c r="H1425" s="1" t="s">
        <v>2819</v>
      </c>
      <c r="I1425" s="1">
        <v>41566.849551359999</v>
      </c>
      <c r="J1425" s="1" t="s">
        <v>2820</v>
      </c>
      <c r="L1425" s="1" t="str">
        <f>VLOOKUP(Table1[[#This Row],[Customer_id]],Table4[],7,FALSE)</f>
        <v>55512,3249</v>
      </c>
      <c r="M1425" s="1" t="e">
        <f>VLOOKUP(Table1[[#This Row],[Customer_id]],Table2[],4,FALSE)</f>
        <v>#N/A</v>
      </c>
      <c r="N1425" s="1" t="str">
        <f>INDEX(Table3[Transaction type],MATCH(Table1[[#This Row],[Account Number]],Table3[Account Number],0))</f>
        <v>Money Deposit</v>
      </c>
      <c r="O1425" s="20">
        <f>INDEX(Table3[Date_of_transaction],MATCH(Table1[[#This Row],[Account Number]],Table3[Account Number],0))</f>
        <v>44401</v>
      </c>
      <c r="P1425" s="19" t="str">
        <f>INDEX(Table3[Transaction Medium],MATCH(Table1[[#This Row],[Account Number]],Table3[Account Number],0))</f>
        <v>Bank</v>
      </c>
    </row>
    <row r="1426" spans="1:16" x14ac:dyDescent="0.25">
      <c r="A1426" s="1" t="s">
        <v>5029</v>
      </c>
      <c r="B1426" s="2">
        <v>134845730</v>
      </c>
      <c r="C1426" s="2" t="s">
        <v>180</v>
      </c>
      <c r="D1426" s="4">
        <v>35940</v>
      </c>
      <c r="E1426" s="1" t="s">
        <v>1094</v>
      </c>
      <c r="F1426" s="1" t="s">
        <v>1336</v>
      </c>
      <c r="G1426" s="1" t="s">
        <v>4112</v>
      </c>
      <c r="H1426" s="1" t="s">
        <v>5030</v>
      </c>
      <c r="I1426" s="1">
        <v>125489.97252</v>
      </c>
      <c r="J1426" s="1" t="s">
        <v>5031</v>
      </c>
      <c r="L1426" s="1" t="str">
        <f>VLOOKUP(Table1[[#This Row],[Customer_id]],Table4[],7,FALSE)</f>
        <v>26707,692</v>
      </c>
      <c r="M1426" s="1" t="e">
        <f>VLOOKUP(Table1[[#This Row],[Customer_id]],Table2[],4,FALSE)</f>
        <v>#N/A</v>
      </c>
      <c r="N1426" s="1" t="str">
        <f>INDEX(Table3[Transaction type],MATCH(Table1[[#This Row],[Account Number]],Table3[Account Number],0))</f>
        <v>Cash Withdrawal</v>
      </c>
      <c r="O1426" s="20">
        <f>INDEX(Table3[Date_of_transaction],MATCH(Table1[[#This Row],[Account Number]],Table3[Account Number],0))</f>
        <v>44433</v>
      </c>
      <c r="P1426" s="19" t="str">
        <f>INDEX(Table3[Transaction Medium],MATCH(Table1[[#This Row],[Account Number]],Table3[Account Number],0))</f>
        <v>POS</v>
      </c>
    </row>
    <row r="1427" spans="1:16" x14ac:dyDescent="0.25">
      <c r="A1427" s="1" t="s">
        <v>3543</v>
      </c>
      <c r="B1427" s="2">
        <v>899152166</v>
      </c>
      <c r="C1427" s="2" t="s">
        <v>268</v>
      </c>
      <c r="D1427" s="4">
        <v>17677.5</v>
      </c>
      <c r="E1427" s="1" t="s">
        <v>1094</v>
      </c>
      <c r="F1427" s="1" t="s">
        <v>527</v>
      </c>
      <c r="G1427" s="1" t="s">
        <v>3331</v>
      </c>
      <c r="H1427" s="1" t="s">
        <v>3544</v>
      </c>
      <c r="I1427" s="1">
        <v>159495.25999175999</v>
      </c>
      <c r="J1427" s="1" t="s">
        <v>3545</v>
      </c>
      <c r="L1427" s="1" t="str">
        <f>VLOOKUP(Table1[[#This Row],[Customer_id]],Table4[],7,FALSE)</f>
        <v>34404,16</v>
      </c>
      <c r="M1427" s="1" t="e">
        <f>VLOOKUP(Table1[[#This Row],[Customer_id]],Table2[],4,FALSE)</f>
        <v>#N/A</v>
      </c>
      <c r="N1427" s="1" t="str">
        <f>INDEX(Table3[Transaction type],MATCH(Table1[[#This Row],[Account Number]],Table3[Account Number],0))</f>
        <v>Money Deposit</v>
      </c>
      <c r="O1427" s="20">
        <f>INDEX(Table3[Date_of_transaction],MATCH(Table1[[#This Row],[Account Number]],Table3[Account Number],0))</f>
        <v>44311</v>
      </c>
      <c r="P1427" s="19" t="str">
        <f>INDEX(Table3[Transaction Medium],MATCH(Table1[[#This Row],[Account Number]],Table3[Account Number],0))</f>
        <v>Bank</v>
      </c>
    </row>
    <row r="1428" spans="1:16" x14ac:dyDescent="0.25">
      <c r="A1428" s="1" t="s">
        <v>1494</v>
      </c>
      <c r="B1428" s="2">
        <v>797693035</v>
      </c>
      <c r="C1428" s="2" t="s">
        <v>403</v>
      </c>
      <c r="D1428" s="4">
        <v>31922.25</v>
      </c>
      <c r="E1428" s="1" t="s">
        <v>1094</v>
      </c>
      <c r="F1428" s="1" t="s">
        <v>549</v>
      </c>
      <c r="G1428" s="1" t="s">
        <v>14</v>
      </c>
      <c r="H1428" s="1" t="s">
        <v>1495</v>
      </c>
      <c r="I1428" s="1">
        <v>91794.148205759993</v>
      </c>
      <c r="J1428" s="1" t="s">
        <v>1496</v>
      </c>
      <c r="L1428" s="1" t="str">
        <f>VLOOKUP(Table1[[#This Row],[Customer_id]],Table4[],7,FALSE)</f>
        <v>227268,804</v>
      </c>
      <c r="M1428" s="1" t="e">
        <f>VLOOKUP(Table1[[#This Row],[Customer_id]],Table2[],4,FALSE)</f>
        <v>#N/A</v>
      </c>
      <c r="N1428" s="1" t="str">
        <f>INDEX(Table3[Transaction type],MATCH(Table1[[#This Row],[Account Number]],Table3[Account Number],0))</f>
        <v>Checks</v>
      </c>
      <c r="O1428" s="20">
        <f>INDEX(Table3[Date_of_transaction],MATCH(Table1[[#This Row],[Account Number]],Table3[Account Number],0))</f>
        <v>44598</v>
      </c>
      <c r="P1428" s="19" t="str">
        <f>INDEX(Table3[Transaction Medium],MATCH(Table1[[#This Row],[Account Number]],Table3[Account Number],0))</f>
        <v>Informal Services</v>
      </c>
    </row>
    <row r="1429" spans="1:16" x14ac:dyDescent="0.25">
      <c r="A1429" s="1" t="s">
        <v>1691</v>
      </c>
      <c r="B1429" s="2">
        <v>754637770</v>
      </c>
      <c r="C1429" s="2" t="s">
        <v>862</v>
      </c>
      <c r="D1429" s="4">
        <v>24617.25</v>
      </c>
      <c r="E1429" s="1" t="s">
        <v>1094</v>
      </c>
      <c r="F1429" s="1" t="s">
        <v>231</v>
      </c>
      <c r="G1429" s="1" t="s">
        <v>14</v>
      </c>
      <c r="H1429" s="1" t="s">
        <v>1692</v>
      </c>
      <c r="I1429" s="1">
        <v>52204.924926</v>
      </c>
      <c r="J1429" s="1" t="s">
        <v>1693</v>
      </c>
      <c r="L1429" s="1" t="str">
        <f>VLOOKUP(Table1[[#This Row],[Customer_id]],Table4[],7,FALSE)</f>
        <v>84024,486</v>
      </c>
      <c r="M1429" s="1" t="e">
        <f>VLOOKUP(Table1[[#This Row],[Customer_id]],Table2[],4,FALSE)</f>
        <v>#N/A</v>
      </c>
      <c r="N1429" s="1" t="str">
        <f>INDEX(Table3[Transaction type],MATCH(Table1[[#This Row],[Account Number]],Table3[Account Number],0))</f>
        <v>Checks</v>
      </c>
      <c r="O1429" s="20">
        <f>INDEX(Table3[Date_of_transaction],MATCH(Table1[[#This Row],[Account Number]],Table3[Account Number],0))</f>
        <v>44490</v>
      </c>
      <c r="P1429" s="19" t="str">
        <f>INDEX(Table3[Transaction Medium],MATCH(Table1[[#This Row],[Account Number]],Table3[Account Number],0))</f>
        <v>Informal Services</v>
      </c>
    </row>
    <row r="1430" spans="1:16" x14ac:dyDescent="0.25">
      <c r="A1430" s="1" t="s">
        <v>1115</v>
      </c>
      <c r="B1430" s="2">
        <v>135610632</v>
      </c>
      <c r="C1430" s="2" t="s">
        <v>281</v>
      </c>
      <c r="D1430" s="4">
        <v>21695.25</v>
      </c>
      <c r="E1430" s="1" t="s">
        <v>1094</v>
      </c>
      <c r="F1430" s="1" t="s">
        <v>825</v>
      </c>
      <c r="G1430" s="1" t="s">
        <v>14</v>
      </c>
      <c r="H1430" s="1" t="s">
        <v>1116</v>
      </c>
      <c r="I1430" s="1">
        <v>38050.407780000001</v>
      </c>
      <c r="J1430" s="1" t="s">
        <v>1117</v>
      </c>
      <c r="L1430" s="1" t="str">
        <f>VLOOKUP(Table1[[#This Row],[Customer_id]],Table4[],7,FALSE)</f>
        <v>100505,7837</v>
      </c>
      <c r="M1430" s="1" t="str">
        <f>VLOOKUP(Table1[[#This Row],[Customer_id]],Table2[],4,FALSE)</f>
        <v>N552877731</v>
      </c>
      <c r="N1430" s="1" t="str">
        <f>INDEX(Table3[Transaction type],MATCH(Table1[[#This Row],[Account Number]],Table3[Account Number],0))</f>
        <v>Loan Payment</v>
      </c>
      <c r="O1430" s="20">
        <f>INDEX(Table3[Date_of_transaction],MATCH(Table1[[#This Row],[Account Number]],Table3[Account Number],0))</f>
        <v>44485</v>
      </c>
      <c r="P1430" s="19" t="str">
        <f>INDEX(Table3[Transaction Medium],MATCH(Table1[[#This Row],[Account Number]],Table3[Account Number],0))</f>
        <v>AFT</v>
      </c>
    </row>
    <row r="1431" spans="1:16" x14ac:dyDescent="0.25">
      <c r="A1431" s="1" t="s">
        <v>1106</v>
      </c>
      <c r="B1431" s="2">
        <v>581636322</v>
      </c>
      <c r="C1431" s="2" t="s">
        <v>180</v>
      </c>
      <c r="D1431" s="4">
        <v>35940</v>
      </c>
      <c r="E1431" s="1" t="s">
        <v>1094</v>
      </c>
      <c r="F1431" s="1" t="s">
        <v>750</v>
      </c>
      <c r="G1431" s="1" t="s">
        <v>14</v>
      </c>
      <c r="H1431" s="1" t="s">
        <v>1107</v>
      </c>
      <c r="I1431" s="1">
        <v>403537.55913449998</v>
      </c>
      <c r="J1431" s="1" t="s">
        <v>1108</v>
      </c>
      <c r="L1431" s="1" t="str">
        <f>VLOOKUP(Table1[[#This Row],[Customer_id]],Table4[],7,FALSE)</f>
        <v>146013,2973</v>
      </c>
      <c r="M1431" s="1" t="e">
        <f>VLOOKUP(Table1[[#This Row],[Customer_id]],Table2[],4,FALSE)</f>
        <v>#N/A</v>
      </c>
      <c r="N1431" s="1" t="str">
        <f>INDEX(Table3[Transaction type],MATCH(Table1[[#This Row],[Account Number]],Table3[Account Number],0))</f>
        <v>Online Payment</v>
      </c>
      <c r="O1431" s="20">
        <f>INDEX(Table3[Date_of_transaction],MATCH(Table1[[#This Row],[Account Number]],Table3[Account Number],0))</f>
        <v>44568</v>
      </c>
      <c r="P1431" s="19" t="str">
        <f>INDEX(Table3[Transaction Medium],MATCH(Table1[[#This Row],[Account Number]],Table3[Account Number],0))</f>
        <v>Mobile</v>
      </c>
    </row>
    <row r="1432" spans="1:16" x14ac:dyDescent="0.25">
      <c r="A1432" s="1" t="s">
        <v>1646</v>
      </c>
      <c r="B1432" s="2">
        <v>418929121</v>
      </c>
      <c r="C1432" s="2" t="s">
        <v>101</v>
      </c>
      <c r="D1432" s="4">
        <v>19138.5</v>
      </c>
      <c r="E1432" s="1" t="s">
        <v>1094</v>
      </c>
      <c r="F1432" s="1" t="s">
        <v>310</v>
      </c>
      <c r="G1432" s="1" t="s">
        <v>14</v>
      </c>
      <c r="H1432" s="1" t="s">
        <v>1647</v>
      </c>
      <c r="I1432" s="1">
        <v>25539.191999999999</v>
      </c>
      <c r="J1432" s="1" t="s">
        <v>1648</v>
      </c>
      <c r="L1432" s="1" t="str">
        <f>VLOOKUP(Table1[[#This Row],[Customer_id]],Table4[],7,FALSE)</f>
        <v>142960,3869</v>
      </c>
      <c r="M1432" s="1" t="e">
        <f>VLOOKUP(Table1[[#This Row],[Customer_id]],Table2[],4,FALSE)</f>
        <v>#N/A</v>
      </c>
      <c r="N1432" s="1" t="str">
        <f>INDEX(Table3[Transaction type],MATCH(Table1[[#This Row],[Account Number]],Table3[Account Number],0))</f>
        <v>Money Transfer</v>
      </c>
      <c r="O1432" s="20">
        <f>INDEX(Table3[Date_of_transaction],MATCH(Table1[[#This Row],[Account Number]],Table3[Account Number],0))</f>
        <v>44489</v>
      </c>
      <c r="P1432" s="19" t="str">
        <f>INDEX(Table3[Transaction Medium],MATCH(Table1[[#This Row],[Account Number]],Table3[Account Number],0))</f>
        <v>ATM</v>
      </c>
    </row>
    <row r="1433" spans="1:16" x14ac:dyDescent="0.25">
      <c r="A1433" s="1" t="s">
        <v>3970</v>
      </c>
      <c r="B1433" s="2">
        <v>627379463</v>
      </c>
      <c r="C1433" s="2" t="s">
        <v>365</v>
      </c>
      <c r="D1433" s="4">
        <v>37035.75</v>
      </c>
      <c r="E1433" s="1" t="s">
        <v>1094</v>
      </c>
      <c r="F1433" s="1" t="s">
        <v>1400</v>
      </c>
      <c r="G1433" s="1" t="s">
        <v>3820</v>
      </c>
      <c r="H1433" s="1" t="s">
        <v>3971</v>
      </c>
      <c r="I1433" s="1">
        <v>178176.130065</v>
      </c>
      <c r="J1433" s="1" t="s">
        <v>3972</v>
      </c>
      <c r="L1433" s="1" t="str">
        <f>VLOOKUP(Table1[[#This Row],[Customer_id]],Table4[],7,FALSE)</f>
        <v>249497,4825</v>
      </c>
      <c r="M1433" s="1" t="e">
        <f>VLOOKUP(Table1[[#This Row],[Customer_id]],Table2[],4,FALSE)</f>
        <v>#N/A</v>
      </c>
      <c r="N1433" s="1" t="str">
        <f>INDEX(Table3[Transaction type],MATCH(Table1[[#This Row],[Account Number]],Table3[Account Number],0))</f>
        <v>Cash Withdrawal</v>
      </c>
      <c r="O1433" s="20">
        <f>INDEX(Table3[Date_of_transaction],MATCH(Table1[[#This Row],[Account Number]],Table3[Account Number],0))</f>
        <v>44316</v>
      </c>
      <c r="P1433" s="19" t="str">
        <f>INDEX(Table3[Transaction Medium],MATCH(Table1[[#This Row],[Account Number]],Table3[Account Number],0))</f>
        <v>ATM</v>
      </c>
    </row>
    <row r="1434" spans="1:16" x14ac:dyDescent="0.25">
      <c r="A1434" s="1" t="s">
        <v>4618</v>
      </c>
      <c r="B1434" s="2">
        <v>744867727</v>
      </c>
      <c r="C1434" s="2" t="s">
        <v>101</v>
      </c>
      <c r="D1434" s="4">
        <v>19138.5</v>
      </c>
      <c r="E1434" s="1" t="s">
        <v>1094</v>
      </c>
      <c r="F1434" s="1" t="s">
        <v>231</v>
      </c>
      <c r="G1434" s="1" t="s">
        <v>4099</v>
      </c>
      <c r="H1434" s="1" t="s">
        <v>4619</v>
      </c>
      <c r="I1434" s="1">
        <v>173083.59179999999</v>
      </c>
      <c r="J1434" s="1" t="s">
        <v>4620</v>
      </c>
      <c r="L1434" s="1" t="str">
        <f>VLOOKUP(Table1[[#This Row],[Customer_id]],Table4[],7,FALSE)</f>
        <v>261751,3472</v>
      </c>
      <c r="M1434" s="1" t="e">
        <f>VLOOKUP(Table1[[#This Row],[Customer_id]],Table2[],4,FALSE)</f>
        <v>#N/A</v>
      </c>
      <c r="N1434" s="1" t="str">
        <f>INDEX(Table3[Transaction type],MATCH(Table1[[#This Row],[Account Number]],Table3[Account Number],0))</f>
        <v>Money Deposit</v>
      </c>
      <c r="O1434" s="20">
        <f>INDEX(Table3[Date_of_transaction],MATCH(Table1[[#This Row],[Account Number]],Table3[Account Number],0))</f>
        <v>44305</v>
      </c>
      <c r="P1434" s="19" t="str">
        <f>INDEX(Table3[Transaction Medium],MATCH(Table1[[#This Row],[Account Number]],Table3[Account Number],0))</f>
        <v>Bank</v>
      </c>
    </row>
    <row r="1435" spans="1:16" x14ac:dyDescent="0.25">
      <c r="A1435" s="1" t="s">
        <v>6366</v>
      </c>
      <c r="B1435" s="2">
        <v>158304189</v>
      </c>
      <c r="C1435" s="2" t="s">
        <v>167</v>
      </c>
      <c r="D1435" s="4">
        <v>18773.25</v>
      </c>
      <c r="E1435" s="1" t="s">
        <v>12</v>
      </c>
      <c r="F1435" s="1" t="s">
        <v>989</v>
      </c>
      <c r="G1435" s="1" t="s">
        <v>4095</v>
      </c>
      <c r="H1435" s="1" t="s">
        <v>6367</v>
      </c>
      <c r="I1435" s="1">
        <v>256364.40063168001</v>
      </c>
      <c r="J1435" s="1" t="s">
        <v>6368</v>
      </c>
      <c r="L1435" s="1" t="str">
        <f>VLOOKUP(Table1[[#This Row],[Customer_id]],Table4[],7,FALSE)</f>
        <v>401144,8584</v>
      </c>
      <c r="M1435" s="1" t="e">
        <f>VLOOKUP(Table1[[#This Row],[Customer_id]],Table2[],4,FALSE)</f>
        <v>#N/A</v>
      </c>
      <c r="N1435" s="1" t="str">
        <f>INDEX(Table3[Transaction type],MATCH(Table1[[#This Row],[Account Number]],Table3[Account Number],0))</f>
        <v>Cash Withdrawal</v>
      </c>
      <c r="O1435" s="20">
        <f>INDEX(Table3[Date_of_transaction],MATCH(Table1[[#This Row],[Account Number]],Table3[Account Number],0))</f>
        <v>44512</v>
      </c>
      <c r="P1435" s="19" t="str">
        <f>INDEX(Table3[Transaction Medium],MATCH(Table1[[#This Row],[Account Number]],Table3[Account Number],0))</f>
        <v>Bank</v>
      </c>
    </row>
    <row r="1436" spans="1:16" x14ac:dyDescent="0.25">
      <c r="A1436" s="1" t="s">
        <v>4675</v>
      </c>
      <c r="B1436" s="2">
        <v>279450697</v>
      </c>
      <c r="C1436" s="2" t="s">
        <v>661</v>
      </c>
      <c r="D1436" s="4">
        <v>16216.5</v>
      </c>
      <c r="E1436" s="1" t="s">
        <v>1094</v>
      </c>
      <c r="F1436" s="1" t="s">
        <v>610</v>
      </c>
      <c r="G1436" s="1" t="s">
        <v>4054</v>
      </c>
      <c r="H1436" s="1" t="s">
        <v>4676</v>
      </c>
      <c r="I1436" s="1">
        <v>482969.74965120002</v>
      </c>
      <c r="J1436" s="1" t="s">
        <v>4677</v>
      </c>
      <c r="L1436" s="1" t="str">
        <f>VLOOKUP(Table1[[#This Row],[Customer_id]],Table4[],7,FALSE)</f>
        <v>212959,3312</v>
      </c>
      <c r="M1436" s="1" t="e">
        <f>VLOOKUP(Table1[[#This Row],[Customer_id]],Table2[],4,FALSE)</f>
        <v>#N/A</v>
      </c>
      <c r="N1436" s="1" t="str">
        <f>INDEX(Table3[Transaction type],MATCH(Table1[[#This Row],[Account Number]],Table3[Account Number],0))</f>
        <v>Checks</v>
      </c>
      <c r="O1436" s="20">
        <f>INDEX(Table3[Date_of_transaction],MATCH(Table1[[#This Row],[Account Number]],Table3[Account Number],0))</f>
        <v>44533</v>
      </c>
      <c r="P1436" s="19" t="str">
        <f>INDEX(Table3[Transaction Medium],MATCH(Table1[[#This Row],[Account Number]],Table3[Account Number],0))</f>
        <v>Informal Services</v>
      </c>
    </row>
    <row r="1437" spans="1:16" x14ac:dyDescent="0.25">
      <c r="A1437" s="1" t="s">
        <v>1072</v>
      </c>
      <c r="B1437" s="2">
        <v>533542112</v>
      </c>
      <c r="C1437" s="2" t="s">
        <v>518</v>
      </c>
      <c r="D1437" s="4">
        <v>35574.75</v>
      </c>
      <c r="E1437" s="1" t="s">
        <v>12</v>
      </c>
      <c r="F1437" s="1" t="s">
        <v>385</v>
      </c>
      <c r="G1437" s="1" t="s">
        <v>14</v>
      </c>
      <c r="H1437" s="1" t="s">
        <v>1073</v>
      </c>
      <c r="I1437" s="1">
        <v>343060.98175440001</v>
      </c>
      <c r="J1437" s="1" t="s">
        <v>1074</v>
      </c>
      <c r="L1437" s="1" t="str">
        <f>VLOOKUP(Table1[[#This Row],[Customer_id]],Table4[],7,FALSE)</f>
        <v>176427,4176</v>
      </c>
      <c r="M1437" s="1" t="e">
        <f>VLOOKUP(Table1[[#This Row],[Customer_id]],Table2[],4,FALSE)</f>
        <v>#N/A</v>
      </c>
      <c r="N1437" s="1" t="str">
        <f>INDEX(Table3[Transaction type],MATCH(Table1[[#This Row],[Account Number]],Table3[Account Number],0))</f>
        <v>Online Payment</v>
      </c>
      <c r="O1437" s="20">
        <f>INDEX(Table3[Date_of_transaction],MATCH(Table1[[#This Row],[Account Number]],Table3[Account Number],0))</f>
        <v>44409</v>
      </c>
      <c r="P1437" s="19" t="str">
        <f>INDEX(Table3[Transaction Medium],MATCH(Table1[[#This Row],[Account Number]],Table3[Account Number],0))</f>
        <v>Card</v>
      </c>
    </row>
    <row r="1438" spans="1:16" x14ac:dyDescent="0.25">
      <c r="A1438" s="1" t="s">
        <v>5161</v>
      </c>
      <c r="B1438" s="2">
        <v>228360525</v>
      </c>
      <c r="C1438" s="2" t="s">
        <v>23</v>
      </c>
      <c r="D1438" s="4">
        <v>15486</v>
      </c>
      <c r="E1438" s="1" t="s">
        <v>1094</v>
      </c>
      <c r="F1438" s="1" t="s">
        <v>940</v>
      </c>
      <c r="G1438" s="1" t="s">
        <v>4095</v>
      </c>
      <c r="H1438" s="1" t="s">
        <v>5162</v>
      </c>
      <c r="I1438" s="1">
        <v>119688.48016965001</v>
      </c>
      <c r="J1438" s="1" t="s">
        <v>5163</v>
      </c>
      <c r="L1438" s="1" t="str">
        <f>VLOOKUP(Table1[[#This Row],[Customer_id]],Table4[],7,FALSE)</f>
        <v>118938,7776</v>
      </c>
      <c r="M1438" s="1" t="e">
        <f>VLOOKUP(Table1[[#This Row],[Customer_id]],Table2[],4,FALSE)</f>
        <v>#N/A</v>
      </c>
      <c r="N1438" s="1" t="str">
        <f>INDEX(Table3[Transaction type],MATCH(Table1[[#This Row],[Account Number]],Table3[Account Number],0))</f>
        <v>Checks</v>
      </c>
      <c r="O1438" s="20">
        <f>INDEX(Table3[Date_of_transaction],MATCH(Table1[[#This Row],[Account Number]],Table3[Account Number],0))</f>
        <v>44274</v>
      </c>
      <c r="P1438" s="19" t="str">
        <f>INDEX(Table3[Transaction Medium],MATCH(Table1[[#This Row],[Account Number]],Table3[Account Number],0))</f>
        <v>Informal Services</v>
      </c>
    </row>
    <row r="1439" spans="1:16" x14ac:dyDescent="0.25">
      <c r="A1439" s="1" t="s">
        <v>3452</v>
      </c>
      <c r="B1439" s="2">
        <v>491584738</v>
      </c>
      <c r="C1439" s="2" t="s">
        <v>606</v>
      </c>
      <c r="D1439" s="4">
        <v>23886.75</v>
      </c>
      <c r="E1439" s="1" t="s">
        <v>1094</v>
      </c>
      <c r="F1439" s="1" t="s">
        <v>487</v>
      </c>
      <c r="G1439" s="1" t="s">
        <v>3331</v>
      </c>
      <c r="H1439" s="1" t="s">
        <v>3453</v>
      </c>
      <c r="I1439" s="1">
        <v>28738.636893120001</v>
      </c>
      <c r="J1439" s="1" t="s">
        <v>3454</v>
      </c>
      <c r="L1439" s="1" t="str">
        <f>VLOOKUP(Table1[[#This Row],[Customer_id]],Table4[],7,FALSE)</f>
        <v>87354,9567</v>
      </c>
      <c r="M1439" s="1" t="e">
        <f>VLOOKUP(Table1[[#This Row],[Customer_id]],Table2[],4,FALSE)</f>
        <v>#N/A</v>
      </c>
      <c r="N1439" s="1" t="str">
        <f>INDEX(Table3[Transaction type],MATCH(Table1[[#This Row],[Account Number]],Table3[Account Number],0))</f>
        <v>Online Payment</v>
      </c>
      <c r="O1439" s="20">
        <f>INDEX(Table3[Date_of_transaction],MATCH(Table1[[#This Row],[Account Number]],Table3[Account Number],0))</f>
        <v>44631</v>
      </c>
      <c r="P1439" s="19" t="str">
        <f>INDEX(Table3[Transaction Medium],MATCH(Table1[[#This Row],[Account Number]],Table3[Account Number],0))</f>
        <v>Internet Banking</v>
      </c>
    </row>
    <row r="1440" spans="1:16" x14ac:dyDescent="0.25">
      <c r="A1440" s="1" t="s">
        <v>3452</v>
      </c>
      <c r="B1440" s="2">
        <v>179532546</v>
      </c>
      <c r="C1440" s="2" t="s">
        <v>212</v>
      </c>
      <c r="D1440" s="4">
        <v>24252</v>
      </c>
      <c r="E1440" s="1" t="s">
        <v>1094</v>
      </c>
      <c r="F1440" s="1" t="s">
        <v>241</v>
      </c>
      <c r="G1440" s="1" t="s">
        <v>4105</v>
      </c>
      <c r="H1440" s="1" t="s">
        <v>5021</v>
      </c>
      <c r="I1440" s="1">
        <v>182421.17357568</v>
      </c>
      <c r="J1440" s="1" t="s">
        <v>5022</v>
      </c>
      <c r="L1440" s="1" t="str">
        <f>VLOOKUP(Table1[[#This Row],[Customer_id]],Table4[],7,FALSE)</f>
        <v>87354,9567</v>
      </c>
      <c r="M1440" s="1" t="e">
        <f>VLOOKUP(Table1[[#This Row],[Customer_id]],Table2[],4,FALSE)</f>
        <v>#N/A</v>
      </c>
      <c r="N1440" s="1" t="str">
        <f>INDEX(Table3[Transaction type],MATCH(Table1[[#This Row],[Account Number]],Table3[Account Number],0))</f>
        <v>Money Deposit</v>
      </c>
      <c r="O1440" s="20">
        <f>INDEX(Table3[Date_of_transaction],MATCH(Table1[[#This Row],[Account Number]],Table3[Account Number],0))</f>
        <v>44575</v>
      </c>
      <c r="P1440" s="19" t="str">
        <f>INDEX(Table3[Transaction Medium],MATCH(Table1[[#This Row],[Account Number]],Table3[Account Number],0))</f>
        <v>Bank</v>
      </c>
    </row>
    <row r="1441" spans="1:16" x14ac:dyDescent="0.25">
      <c r="A1441" s="1" t="s">
        <v>1326</v>
      </c>
      <c r="B1441" s="2">
        <v>506918699</v>
      </c>
      <c r="C1441" s="2" t="s">
        <v>124</v>
      </c>
      <c r="D1441" s="4">
        <v>14025</v>
      </c>
      <c r="E1441" s="1" t="s">
        <v>1094</v>
      </c>
      <c r="F1441" s="1" t="s">
        <v>881</v>
      </c>
      <c r="G1441" s="1" t="s">
        <v>14</v>
      </c>
      <c r="H1441" s="1" t="s">
        <v>1327</v>
      </c>
      <c r="I1441" s="1">
        <v>101356.639944</v>
      </c>
      <c r="J1441" s="1" t="s">
        <v>1328</v>
      </c>
      <c r="L1441" s="1" t="str">
        <f>VLOOKUP(Table1[[#This Row],[Customer_id]],Table4[],7,FALSE)</f>
        <v>268884,3576</v>
      </c>
      <c r="M1441" s="1" t="e">
        <f>VLOOKUP(Table1[[#This Row],[Customer_id]],Table2[],4,FALSE)</f>
        <v>#N/A</v>
      </c>
      <c r="N1441" s="1" t="str">
        <f>INDEX(Table3[Transaction type],MATCH(Table1[[#This Row],[Account Number]],Table3[Account Number],0))</f>
        <v>Online Payment</v>
      </c>
      <c r="O1441" s="20">
        <f>INDEX(Table3[Date_of_transaction],MATCH(Table1[[#This Row],[Account Number]],Table3[Account Number],0))</f>
        <v>44625</v>
      </c>
      <c r="P1441" s="19" t="str">
        <f>INDEX(Table3[Transaction Medium],MATCH(Table1[[#This Row],[Account Number]],Table3[Account Number],0))</f>
        <v>Mobile</v>
      </c>
    </row>
    <row r="1442" spans="1:16" x14ac:dyDescent="0.25">
      <c r="A1442" s="1" t="s">
        <v>6036</v>
      </c>
      <c r="B1442" s="2">
        <v>482543741</v>
      </c>
      <c r="C1442" s="2" t="s">
        <v>518</v>
      </c>
      <c r="D1442" s="4">
        <v>35574.75</v>
      </c>
      <c r="E1442" s="1" t="s">
        <v>12</v>
      </c>
      <c r="F1442" s="1" t="s">
        <v>463</v>
      </c>
      <c r="G1442" s="1" t="s">
        <v>4054</v>
      </c>
      <c r="H1442" s="1" t="s">
        <v>6037</v>
      </c>
      <c r="I1442" s="1">
        <v>160488.81680832</v>
      </c>
      <c r="J1442" s="1" t="s">
        <v>6038</v>
      </c>
      <c r="L1442" s="1" t="str">
        <f>VLOOKUP(Table1[[#This Row],[Customer_id]],Table4[],7,FALSE)</f>
        <v>54632,704</v>
      </c>
      <c r="M1442" s="1" t="e">
        <f>VLOOKUP(Table1[[#This Row],[Customer_id]],Table2[],4,FALSE)</f>
        <v>#N/A</v>
      </c>
      <c r="N1442" s="1" t="str">
        <f>INDEX(Table3[Transaction type],MATCH(Table1[[#This Row],[Account Number]],Table3[Account Number],0))</f>
        <v>Money Deposit</v>
      </c>
      <c r="O1442" s="20">
        <f>INDEX(Table3[Date_of_transaction],MATCH(Table1[[#This Row],[Account Number]],Table3[Account Number],0))</f>
        <v>44401</v>
      </c>
      <c r="P1442" s="19" t="str">
        <f>INDEX(Table3[Transaction Medium],MATCH(Table1[[#This Row],[Account Number]],Table3[Account Number],0))</f>
        <v>ATM</v>
      </c>
    </row>
    <row r="1443" spans="1:16" x14ac:dyDescent="0.25">
      <c r="A1443" s="1" t="s">
        <v>6784</v>
      </c>
      <c r="B1443" s="2">
        <v>787613810</v>
      </c>
      <c r="C1443" s="2" t="s">
        <v>889</v>
      </c>
      <c r="D1443" s="4">
        <v>30096</v>
      </c>
      <c r="E1443" s="1" t="s">
        <v>12</v>
      </c>
      <c r="F1443" s="1" t="s">
        <v>1076</v>
      </c>
      <c r="G1443" s="1" t="s">
        <v>4066</v>
      </c>
      <c r="H1443" s="1" t="s">
        <v>6785</v>
      </c>
      <c r="I1443" s="1">
        <v>807724.25231999997</v>
      </c>
      <c r="J1443" s="1" t="s">
        <v>6786</v>
      </c>
      <c r="L1443" s="1" t="str">
        <f>VLOOKUP(Table1[[#This Row],[Customer_id]],Table4[],7,FALSE)</f>
        <v>161586,7572</v>
      </c>
      <c r="M1443" s="1" t="e">
        <f>VLOOKUP(Table1[[#This Row],[Customer_id]],Table2[],4,FALSE)</f>
        <v>#N/A</v>
      </c>
      <c r="N1443" s="1" t="str">
        <f>INDEX(Table3[Transaction type],MATCH(Table1[[#This Row],[Account Number]],Table3[Account Number],0))</f>
        <v>Checks</v>
      </c>
      <c r="O1443" s="20">
        <f>INDEX(Table3[Date_of_transaction],MATCH(Table1[[#This Row],[Account Number]],Table3[Account Number],0))</f>
        <v>44336</v>
      </c>
      <c r="P1443" s="19" t="str">
        <f>INDEX(Table3[Transaction Medium],MATCH(Table1[[#This Row],[Account Number]],Table3[Account Number],0))</f>
        <v>Informal Services</v>
      </c>
    </row>
    <row r="1444" spans="1:16" x14ac:dyDescent="0.25">
      <c r="A1444" s="1" t="s">
        <v>7836</v>
      </c>
      <c r="B1444" s="2">
        <v>822211095</v>
      </c>
      <c r="C1444" s="2" t="s">
        <v>92</v>
      </c>
      <c r="D1444" s="4">
        <v>29000.25</v>
      </c>
      <c r="E1444" s="1" t="s">
        <v>12</v>
      </c>
      <c r="F1444" s="1" t="s">
        <v>115</v>
      </c>
      <c r="G1444" s="1" t="s">
        <v>3058</v>
      </c>
      <c r="H1444" s="1" t="s">
        <v>7837</v>
      </c>
      <c r="I1444" s="1">
        <v>170659.48746</v>
      </c>
      <c r="J1444" s="1" t="s">
        <v>7838</v>
      </c>
      <c r="L1444" s="1" t="str">
        <f>VLOOKUP(Table1[[#This Row],[Customer_id]],Table4[],7,FALSE)</f>
        <v>193797,0139</v>
      </c>
      <c r="M1444" s="1" t="e">
        <f>VLOOKUP(Table1[[#This Row],[Customer_id]],Table2[],4,FALSE)</f>
        <v>#N/A</v>
      </c>
      <c r="N1444" s="1" t="str">
        <f>INDEX(Table3[Transaction type],MATCH(Table1[[#This Row],[Account Number]],Table3[Account Number],0))</f>
        <v>Money Deposit</v>
      </c>
      <c r="O1444" s="20">
        <f>INDEX(Table3[Date_of_transaction],MATCH(Table1[[#This Row],[Account Number]],Table3[Account Number],0))</f>
        <v>44576</v>
      </c>
      <c r="P1444" s="19" t="str">
        <f>INDEX(Table3[Transaction Medium],MATCH(Table1[[#This Row],[Account Number]],Table3[Account Number],0))</f>
        <v>ATM</v>
      </c>
    </row>
    <row r="1445" spans="1:16" x14ac:dyDescent="0.25">
      <c r="A1445" s="1" t="s">
        <v>9042</v>
      </c>
      <c r="B1445" s="2">
        <v>206373963</v>
      </c>
      <c r="C1445" s="2" t="s">
        <v>72</v>
      </c>
      <c r="D1445" s="8">
        <v>36123.25</v>
      </c>
      <c r="E1445" s="1" t="str">
        <f ca="1">CHOOSE(RANDBETWEEN(1, 2), "Male","Female")</f>
        <v>Female</v>
      </c>
      <c r="F1445" s="1" t="str">
        <f ca="1">CHOOSE(RANDBETWEEN(1, 5), "Farmer","Tailor","Student","Professor","Welder")</f>
        <v>Farmer</v>
      </c>
      <c r="G1445" s="1" t="str">
        <f ca="1">CHOOSE(RANDBETWEEN(1, 22), "Kano","Kwara","Imo","Lagos","Adamawa","Delta","Sokoto","Oyo","Osun","Abia","Cross River","Kaduna","Plateau","River","Abuja","Kogi","Edo","Anambra","Bayelsa","Benue","Ogun","Enugu")</f>
        <v>Osun</v>
      </c>
      <c r="H1445" s="9" t="s">
        <v>9043</v>
      </c>
      <c r="I1445" s="9">
        <v>467526.55314990575</v>
      </c>
      <c r="J1445" t="s">
        <v>9044</v>
      </c>
      <c r="L1445" s="1" t="str">
        <f>VLOOKUP(Table1[[#This Row],[Customer_id]],Table4[],7,FALSE)</f>
        <v>291815,0055</v>
      </c>
      <c r="M1445" s="1" t="e">
        <f>VLOOKUP(Table1[[#This Row],[Customer_id]],Table2[],4,FALSE)</f>
        <v>#N/A</v>
      </c>
      <c r="N1445" s="1" t="str">
        <f>INDEX(Table3[Transaction type],MATCH(Table1[[#This Row],[Account Number]],Table3[Account Number],0))</f>
        <v>Money Transfer</v>
      </c>
      <c r="O1445" s="20">
        <f>INDEX(Table3[Date_of_transaction],MATCH(Table1[[#This Row],[Account Number]],Table3[Account Number],0))</f>
        <v>44257</v>
      </c>
      <c r="P1445" s="19" t="str">
        <f>INDEX(Table3[Transaction Medium],MATCH(Table1[[#This Row],[Account Number]],Table3[Account Number],0))</f>
        <v>Mobile</v>
      </c>
    </row>
    <row r="1446" spans="1:16" x14ac:dyDescent="0.25">
      <c r="A1446" s="1" t="s">
        <v>5542</v>
      </c>
      <c r="B1446" s="2">
        <v>850085744</v>
      </c>
      <c r="C1446" s="2" t="s">
        <v>513</v>
      </c>
      <c r="D1446" s="4">
        <v>32287.5</v>
      </c>
      <c r="E1446" s="1" t="s">
        <v>1094</v>
      </c>
      <c r="F1446" s="1" t="s">
        <v>453</v>
      </c>
      <c r="G1446" s="1" t="s">
        <v>4062</v>
      </c>
      <c r="H1446" s="1" t="s">
        <v>5543</v>
      </c>
      <c r="I1446" s="1">
        <v>104650.0428996</v>
      </c>
      <c r="J1446" s="1" t="s">
        <v>5544</v>
      </c>
      <c r="L1446" s="1" t="str">
        <f>VLOOKUP(Table1[[#This Row],[Customer_id]],Table4[],7,FALSE)</f>
        <v>144736,4284</v>
      </c>
      <c r="M1446" s="1" t="e">
        <f>VLOOKUP(Table1[[#This Row],[Customer_id]],Table2[],4,FALSE)</f>
        <v>#N/A</v>
      </c>
      <c r="N1446" s="1" t="str">
        <f>INDEX(Table3[Transaction type],MATCH(Table1[[#This Row],[Account Number]],Table3[Account Number],0))</f>
        <v>Cash Withdrawal</v>
      </c>
      <c r="O1446" s="20">
        <f>INDEX(Table3[Date_of_transaction],MATCH(Table1[[#This Row],[Account Number]],Table3[Account Number],0))</f>
        <v>44641</v>
      </c>
      <c r="P1446" s="19" t="str">
        <f>INDEX(Table3[Transaction Medium],MATCH(Table1[[#This Row],[Account Number]],Table3[Account Number],0))</f>
        <v>POS</v>
      </c>
    </row>
    <row r="1447" spans="1:16" x14ac:dyDescent="0.25">
      <c r="A1447" s="1" t="s">
        <v>5293</v>
      </c>
      <c r="B1447" s="2">
        <v>556812134</v>
      </c>
      <c r="C1447" s="2" t="s">
        <v>309</v>
      </c>
      <c r="D1447" s="4">
        <v>27904.5</v>
      </c>
      <c r="E1447" s="1" t="s">
        <v>1094</v>
      </c>
      <c r="F1447" s="1" t="s">
        <v>1146</v>
      </c>
      <c r="G1447" s="1" t="s">
        <v>4220</v>
      </c>
      <c r="H1447" s="1" t="s">
        <v>5294</v>
      </c>
      <c r="I1447" s="1">
        <v>276626.20877892</v>
      </c>
      <c r="J1447" s="1" t="s">
        <v>5295</v>
      </c>
      <c r="L1447" s="1" t="str">
        <f>VLOOKUP(Table1[[#This Row],[Customer_id]],Table4[],7,FALSE)</f>
        <v>293419,065</v>
      </c>
      <c r="M1447" s="1" t="e">
        <f>VLOOKUP(Table1[[#This Row],[Customer_id]],Table2[],4,FALSE)</f>
        <v>#N/A</v>
      </c>
      <c r="N1447" s="1" t="str">
        <f>INDEX(Table3[Transaction type],MATCH(Table1[[#This Row],[Account Number]],Table3[Account Number],0))</f>
        <v>Money Transfer</v>
      </c>
      <c r="O1447" s="20">
        <f>INDEX(Table3[Date_of_transaction],MATCH(Table1[[#This Row],[Account Number]],Table3[Account Number],0))</f>
        <v>44283</v>
      </c>
      <c r="P1447" s="19" t="str">
        <f>INDEX(Table3[Transaction Medium],MATCH(Table1[[#This Row],[Account Number]],Table3[Account Number],0))</f>
        <v>Mobile</v>
      </c>
    </row>
    <row r="1448" spans="1:16" x14ac:dyDescent="0.25">
      <c r="A1448" s="1" t="s">
        <v>5293</v>
      </c>
      <c r="B1448" s="2">
        <v>661870122</v>
      </c>
      <c r="C1448" s="2" t="s">
        <v>513</v>
      </c>
      <c r="D1448" s="4">
        <v>32287.5</v>
      </c>
      <c r="E1448" s="1" t="s">
        <v>12</v>
      </c>
      <c r="F1448" s="1" t="s">
        <v>807</v>
      </c>
      <c r="G1448" s="1" t="s">
        <v>3820</v>
      </c>
      <c r="H1448" s="1" t="s">
        <v>8872</v>
      </c>
      <c r="I1448" s="1">
        <v>166293.528012</v>
      </c>
      <c r="J1448" s="1" t="s">
        <v>8873</v>
      </c>
      <c r="L1448" s="1" t="str">
        <f>VLOOKUP(Table1[[#This Row],[Customer_id]],Table4[],7,FALSE)</f>
        <v>293419,065</v>
      </c>
      <c r="M1448" s="1" t="e">
        <f>VLOOKUP(Table1[[#This Row],[Customer_id]],Table2[],4,FALSE)</f>
        <v>#N/A</v>
      </c>
      <c r="N1448" s="1" t="str">
        <f>INDEX(Table3[Transaction type],MATCH(Table1[[#This Row],[Account Number]],Table3[Account Number],0))</f>
        <v>Money Transfer</v>
      </c>
      <c r="O1448" s="20">
        <f>INDEX(Table3[Date_of_transaction],MATCH(Table1[[#This Row],[Account Number]],Table3[Account Number],0))</f>
        <v>44431</v>
      </c>
      <c r="P1448" s="19" t="str">
        <f>INDEX(Table3[Transaction Medium],MATCH(Table1[[#This Row],[Account Number]],Table3[Account Number],0))</f>
        <v>Mobile</v>
      </c>
    </row>
    <row r="1449" spans="1:16" x14ac:dyDescent="0.25">
      <c r="A1449" s="1" t="s">
        <v>5554</v>
      </c>
      <c r="B1449" s="2">
        <v>527206325</v>
      </c>
      <c r="C1449" s="2" t="s">
        <v>380</v>
      </c>
      <c r="D1449" s="4">
        <v>14390.25</v>
      </c>
      <c r="E1449" s="1" t="s">
        <v>1094</v>
      </c>
      <c r="F1449" s="1" t="s">
        <v>172</v>
      </c>
      <c r="G1449" s="1" t="s">
        <v>4084</v>
      </c>
      <c r="H1449" s="1" t="s">
        <v>5555</v>
      </c>
      <c r="I1449" s="1">
        <v>164289.7298112</v>
      </c>
      <c r="J1449" s="1" t="s">
        <v>5556</v>
      </c>
      <c r="L1449" s="1" t="str">
        <f>VLOOKUP(Table1[[#This Row],[Customer_id]],Table4[],7,FALSE)</f>
        <v>72773,4784</v>
      </c>
      <c r="M1449" s="1" t="e">
        <f>VLOOKUP(Table1[[#This Row],[Customer_id]],Table2[],4,FALSE)</f>
        <v>#N/A</v>
      </c>
      <c r="N1449" s="1" t="str">
        <f>INDEX(Table3[Transaction type],MATCH(Table1[[#This Row],[Account Number]],Table3[Account Number],0))</f>
        <v>Money Transfer</v>
      </c>
      <c r="O1449" s="20">
        <f>INDEX(Table3[Date_of_transaction],MATCH(Table1[[#This Row],[Account Number]],Table3[Account Number],0))</f>
        <v>44274</v>
      </c>
      <c r="P1449" s="19" t="str">
        <f>INDEX(Table3[Transaction Medium],MATCH(Table1[[#This Row],[Account Number]],Table3[Account Number],0))</f>
        <v>Internet Banking</v>
      </c>
    </row>
    <row r="1450" spans="1:16" x14ac:dyDescent="0.25">
      <c r="A1450" s="1" t="s">
        <v>7995</v>
      </c>
      <c r="B1450" s="2">
        <v>815158945</v>
      </c>
      <c r="C1450" s="2" t="s">
        <v>869</v>
      </c>
      <c r="D1450" s="4">
        <v>17312.25</v>
      </c>
      <c r="E1450" s="1" t="s">
        <v>12</v>
      </c>
      <c r="F1450" s="1" t="s">
        <v>185</v>
      </c>
      <c r="G1450" s="1" t="s">
        <v>3583</v>
      </c>
      <c r="H1450" s="1" t="s">
        <v>7996</v>
      </c>
      <c r="I1450" s="1">
        <v>188999.02561176001</v>
      </c>
      <c r="J1450" s="1" t="s">
        <v>7997</v>
      </c>
      <c r="L1450" s="1" t="str">
        <f>VLOOKUP(Table1[[#This Row],[Customer_id]],Table4[],7,FALSE)</f>
        <v>49421,8788</v>
      </c>
      <c r="M1450" s="1" t="e">
        <f>VLOOKUP(Table1[[#This Row],[Customer_id]],Table2[],4,FALSE)</f>
        <v>#N/A</v>
      </c>
      <c r="N1450" s="1" t="str">
        <f>INDEX(Table3[Transaction type],MATCH(Table1[[#This Row],[Account Number]],Table3[Account Number],0))</f>
        <v>Money Transfer</v>
      </c>
      <c r="O1450" s="20">
        <f>INDEX(Table3[Date_of_transaction],MATCH(Table1[[#This Row],[Account Number]],Table3[Account Number],0))</f>
        <v>44407</v>
      </c>
      <c r="P1450" s="19" t="str">
        <f>INDEX(Table3[Transaction Medium],MATCH(Table1[[#This Row],[Account Number]],Table3[Account Number],0))</f>
        <v>Mobile</v>
      </c>
    </row>
    <row r="1451" spans="1:16" x14ac:dyDescent="0.25">
      <c r="A1451" s="1" t="s">
        <v>548</v>
      </c>
      <c r="B1451" s="2">
        <v>651408920</v>
      </c>
      <c r="C1451" s="2" t="s">
        <v>335</v>
      </c>
      <c r="D1451" s="4">
        <v>19869</v>
      </c>
      <c r="E1451" s="1" t="s">
        <v>12</v>
      </c>
      <c r="F1451" s="1" t="s">
        <v>549</v>
      </c>
      <c r="G1451" s="1" t="s">
        <v>14</v>
      </c>
      <c r="H1451" s="1" t="s">
        <v>550</v>
      </c>
      <c r="I1451" s="1">
        <v>811103.96039904002</v>
      </c>
      <c r="J1451" s="1" t="s">
        <v>551</v>
      </c>
      <c r="L1451" s="1" t="str">
        <f>VLOOKUP(Table1[[#This Row],[Customer_id]],Table4[],7,FALSE)</f>
        <v>284195,2948</v>
      </c>
      <c r="M1451" s="1" t="e">
        <f>VLOOKUP(Table1[[#This Row],[Customer_id]],Table2[],4,FALSE)</f>
        <v>#N/A</v>
      </c>
      <c r="N1451" s="1" t="str">
        <f>INDEX(Table3[Transaction type],MATCH(Table1[[#This Row],[Account Number]],Table3[Account Number],0))</f>
        <v>Online Payment</v>
      </c>
      <c r="O1451" s="20">
        <f>INDEX(Table3[Date_of_transaction],MATCH(Table1[[#This Row],[Account Number]],Table3[Account Number],0))</f>
        <v>44632</v>
      </c>
      <c r="P1451" s="19" t="str">
        <f>INDEX(Table3[Transaction Medium],MATCH(Table1[[#This Row],[Account Number]],Table3[Account Number],0))</f>
        <v>Card</v>
      </c>
    </row>
    <row r="1452" spans="1:16" x14ac:dyDescent="0.25">
      <c r="A1452" s="1" t="s">
        <v>517</v>
      </c>
      <c r="B1452" s="2">
        <v>716391841</v>
      </c>
      <c r="C1452" s="2" t="s">
        <v>518</v>
      </c>
      <c r="D1452" s="4">
        <v>35574.75</v>
      </c>
      <c r="E1452" s="1" t="s">
        <v>12</v>
      </c>
      <c r="F1452" s="1" t="s">
        <v>519</v>
      </c>
      <c r="G1452" s="1" t="s">
        <v>14</v>
      </c>
      <c r="H1452" s="1" t="s">
        <v>520</v>
      </c>
      <c r="I1452" s="1">
        <v>353534.7178935</v>
      </c>
      <c r="J1452" s="1" t="s">
        <v>521</v>
      </c>
      <c r="L1452" s="1" t="str">
        <f>VLOOKUP(Table1[[#This Row],[Customer_id]],Table4[],7,FALSE)</f>
        <v>69757,2844</v>
      </c>
      <c r="M1452" s="1" t="e">
        <f>VLOOKUP(Table1[[#This Row],[Customer_id]],Table2[],4,FALSE)</f>
        <v>#N/A</v>
      </c>
      <c r="N1452" s="1" t="str">
        <f>INDEX(Table3[Transaction type],MATCH(Table1[[#This Row],[Account Number]],Table3[Account Number],0))</f>
        <v>Cash Withdrawal</v>
      </c>
      <c r="O1452" s="20">
        <f>INDEX(Table3[Date_of_transaction],MATCH(Table1[[#This Row],[Account Number]],Table3[Account Number],0))</f>
        <v>44629</v>
      </c>
      <c r="P1452" s="19" t="str">
        <f>INDEX(Table3[Transaction Medium],MATCH(Table1[[#This Row],[Account Number]],Table3[Account Number],0))</f>
        <v>POS</v>
      </c>
    </row>
    <row r="1453" spans="1:16" x14ac:dyDescent="0.25">
      <c r="A1453" s="1" t="s">
        <v>2754</v>
      </c>
      <c r="B1453" s="2">
        <v>735527609</v>
      </c>
      <c r="C1453" s="2" t="s">
        <v>180</v>
      </c>
      <c r="D1453" s="4">
        <v>35940</v>
      </c>
      <c r="E1453" s="1" t="s">
        <v>12</v>
      </c>
      <c r="F1453" s="1" t="s">
        <v>195</v>
      </c>
      <c r="G1453" s="1" t="s">
        <v>1964</v>
      </c>
      <c r="H1453" s="1" t="s">
        <v>2755</v>
      </c>
      <c r="I1453" s="1">
        <v>1038705.7364424</v>
      </c>
      <c r="J1453" s="1" t="s">
        <v>2756</v>
      </c>
      <c r="L1453" s="1" t="str">
        <f>VLOOKUP(Table1[[#This Row],[Customer_id]],Table4[],7,FALSE)</f>
        <v>184429,7088</v>
      </c>
      <c r="M1453" s="1" t="str">
        <f>VLOOKUP(Table1[[#This Row],[Customer_id]],Table2[],4,FALSE)</f>
        <v>N1098051012</v>
      </c>
      <c r="N1453" s="1" t="str">
        <f>INDEX(Table3[Transaction type],MATCH(Table1[[#This Row],[Account Number]],Table3[Account Number],0))</f>
        <v>Loan Payment</v>
      </c>
      <c r="O1453" s="20">
        <f>INDEX(Table3[Date_of_transaction],MATCH(Table1[[#This Row],[Account Number]],Table3[Account Number],0))</f>
        <v>44536</v>
      </c>
      <c r="P1453" s="19" t="str">
        <f>INDEX(Table3[Transaction Medium],MATCH(Table1[[#This Row],[Account Number]],Table3[Account Number],0))</f>
        <v>ACH</v>
      </c>
    </row>
    <row r="1454" spans="1:16" x14ac:dyDescent="0.25">
      <c r="A1454" s="1" t="s">
        <v>3674</v>
      </c>
      <c r="B1454" s="2">
        <v>880869357</v>
      </c>
      <c r="C1454" s="2" t="s">
        <v>189</v>
      </c>
      <c r="D1454" s="4">
        <v>22425.75</v>
      </c>
      <c r="E1454" s="1" t="s">
        <v>1094</v>
      </c>
      <c r="F1454" s="1" t="s">
        <v>665</v>
      </c>
      <c r="G1454" s="1" t="s">
        <v>3583</v>
      </c>
      <c r="H1454" s="1" t="s">
        <v>3675</v>
      </c>
      <c r="I1454" s="1">
        <v>479563.75267416</v>
      </c>
      <c r="J1454" s="1" t="s">
        <v>3676</v>
      </c>
      <c r="L1454" s="1" t="str">
        <f>VLOOKUP(Table1[[#This Row],[Customer_id]],Table4[],7,FALSE)</f>
        <v>211242,4275</v>
      </c>
      <c r="M1454" s="1" t="e">
        <f>VLOOKUP(Table1[[#This Row],[Customer_id]],Table2[],4,FALSE)</f>
        <v>#N/A</v>
      </c>
      <c r="N1454" s="1" t="str">
        <f>INDEX(Table3[Transaction type],MATCH(Table1[[#This Row],[Account Number]],Table3[Account Number],0))</f>
        <v>Money Transfer</v>
      </c>
      <c r="O1454" s="20">
        <f>INDEX(Table3[Date_of_transaction],MATCH(Table1[[#This Row],[Account Number]],Table3[Account Number],0))</f>
        <v>44275</v>
      </c>
      <c r="P1454" s="19" t="str">
        <f>INDEX(Table3[Transaction Medium],MATCH(Table1[[#This Row],[Account Number]],Table3[Account Number],0))</f>
        <v>Mobile</v>
      </c>
    </row>
    <row r="1455" spans="1:16" x14ac:dyDescent="0.25">
      <c r="A1455" s="1" t="s">
        <v>6782</v>
      </c>
      <c r="B1455" s="2">
        <v>409206828</v>
      </c>
      <c r="C1455" s="2" t="s">
        <v>389</v>
      </c>
      <c r="D1455" s="4">
        <v>29365.5</v>
      </c>
      <c r="E1455" s="1" t="s">
        <v>12</v>
      </c>
      <c r="F1455" s="1" t="s">
        <v>63</v>
      </c>
      <c r="G1455" s="1" t="s">
        <v>4066</v>
      </c>
      <c r="H1455" s="1" t="s">
        <v>6783</v>
      </c>
      <c r="I1455" s="1">
        <v>253034.18467667999</v>
      </c>
      <c r="J1455" s="1" t="s">
        <v>1052</v>
      </c>
      <c r="L1455" s="1" t="str">
        <f>VLOOKUP(Table1[[#This Row],[Customer_id]],Table4[],7,FALSE)</f>
        <v>155330,8875</v>
      </c>
      <c r="M1455" s="1" t="e">
        <f>VLOOKUP(Table1[[#This Row],[Customer_id]],Table2[],4,FALSE)</f>
        <v>#N/A</v>
      </c>
      <c r="N1455" s="1" t="str">
        <f>INDEX(Table3[Transaction type],MATCH(Table1[[#This Row],[Account Number]],Table3[Account Number],0))</f>
        <v>Cash Withdrawal</v>
      </c>
      <c r="O1455" s="20">
        <f>INDEX(Table3[Date_of_transaction],MATCH(Table1[[#This Row],[Account Number]],Table3[Account Number],0))</f>
        <v>44654</v>
      </c>
      <c r="P1455" s="19" t="str">
        <f>INDEX(Table3[Transaction Medium],MATCH(Table1[[#This Row],[Account Number]],Table3[Account Number],0))</f>
        <v>ATM</v>
      </c>
    </row>
    <row r="1456" spans="1:16" x14ac:dyDescent="0.25">
      <c r="A1456" s="1" t="s">
        <v>4307</v>
      </c>
      <c r="B1456" s="2">
        <v>345882308</v>
      </c>
      <c r="C1456" s="2" t="s">
        <v>134</v>
      </c>
      <c r="D1456" s="4">
        <v>37401</v>
      </c>
      <c r="E1456" s="1" t="s">
        <v>1094</v>
      </c>
      <c r="F1456" s="1" t="s">
        <v>168</v>
      </c>
      <c r="G1456" s="1" t="s">
        <v>4105</v>
      </c>
      <c r="H1456" s="1"/>
      <c r="I1456" s="1"/>
      <c r="J1456" s="1" t="s">
        <v>4308</v>
      </c>
      <c r="L1456" s="1" t="str">
        <f>VLOOKUP(Table1[[#This Row],[Customer_id]],Table4[],7,FALSE)</f>
        <v>162215,6533</v>
      </c>
      <c r="M1456" s="1" t="str">
        <f>VLOOKUP(Table1[[#This Row],[Customer_id]],Table2[],4,FALSE)</f>
        <v>N1103688855</v>
      </c>
      <c r="N1456" s="1" t="str">
        <f>INDEX(Table3[Transaction type],MATCH(Table1[[#This Row],[Account Number]],Table3[Account Number],0))</f>
        <v>Loan Payment</v>
      </c>
      <c r="O1456" s="20">
        <f>INDEX(Table3[Date_of_transaction],MATCH(Table1[[#This Row],[Account Number]],Table3[Account Number],0))</f>
        <v>44676</v>
      </c>
      <c r="P1456" s="19" t="str">
        <f>INDEX(Table3[Transaction Medium],MATCH(Table1[[#This Row],[Account Number]],Table3[Account Number],0))</f>
        <v>AFT</v>
      </c>
    </row>
    <row r="1457" spans="1:16" x14ac:dyDescent="0.25">
      <c r="A1457" s="1" t="s">
        <v>6763</v>
      </c>
      <c r="B1457" s="2">
        <v>672546494</v>
      </c>
      <c r="C1457" s="2" t="s">
        <v>281</v>
      </c>
      <c r="D1457" s="4">
        <v>21695.25</v>
      </c>
      <c r="E1457" s="1" t="s">
        <v>12</v>
      </c>
      <c r="F1457" s="1" t="s">
        <v>978</v>
      </c>
      <c r="G1457" s="1" t="s">
        <v>4070</v>
      </c>
      <c r="H1457" s="1" t="s">
        <v>6764</v>
      </c>
      <c r="I1457" s="1">
        <v>283939.20791807998</v>
      </c>
      <c r="J1457" s="1" t="s">
        <v>2335</v>
      </c>
      <c r="L1457" s="1" t="str">
        <f>VLOOKUP(Table1[[#This Row],[Customer_id]],Table4[],7,FALSE)</f>
        <v>200034,648</v>
      </c>
      <c r="M1457" s="1" t="e">
        <f>VLOOKUP(Table1[[#This Row],[Customer_id]],Table2[],4,FALSE)</f>
        <v>#N/A</v>
      </c>
      <c r="N1457" s="1" t="str">
        <f>INDEX(Table3[Transaction type],MATCH(Table1[[#This Row],[Account Number]],Table3[Account Number],0))</f>
        <v>Money Deposit</v>
      </c>
      <c r="O1457" s="20">
        <f>INDEX(Table3[Date_of_transaction],MATCH(Table1[[#This Row],[Account Number]],Table3[Account Number],0))</f>
        <v>44339</v>
      </c>
      <c r="P1457" s="19" t="str">
        <f>INDEX(Table3[Transaction Medium],MATCH(Table1[[#This Row],[Account Number]],Table3[Account Number],0))</f>
        <v>Bank</v>
      </c>
    </row>
    <row r="1458" spans="1:16" x14ac:dyDescent="0.25">
      <c r="A1458" s="1" t="s">
        <v>6018</v>
      </c>
      <c r="B1458" s="2">
        <v>11295299</v>
      </c>
      <c r="C1458" s="2" t="s">
        <v>661</v>
      </c>
      <c r="D1458" s="4">
        <v>16216.5</v>
      </c>
      <c r="E1458" s="1" t="s">
        <v>12</v>
      </c>
      <c r="F1458" s="1" t="s">
        <v>438</v>
      </c>
      <c r="G1458" s="1" t="s">
        <v>4099</v>
      </c>
      <c r="H1458" s="1" t="s">
        <v>6019</v>
      </c>
      <c r="I1458" s="1">
        <v>308192.2434336</v>
      </c>
      <c r="J1458" s="1" t="s">
        <v>6020</v>
      </c>
      <c r="L1458" s="1" t="str">
        <f>VLOOKUP(Table1[[#This Row],[Customer_id]],Table4[],7,FALSE)</f>
        <v>63246,3</v>
      </c>
      <c r="M1458" s="1" t="e">
        <f>VLOOKUP(Table1[[#This Row],[Customer_id]],Table2[],4,FALSE)</f>
        <v>#N/A</v>
      </c>
      <c r="N1458" s="1" t="str">
        <f>INDEX(Table3[Transaction type],MATCH(Table1[[#This Row],[Account Number]],Table3[Account Number],0))</f>
        <v>Money Transfer</v>
      </c>
      <c r="O1458" s="20">
        <f>INDEX(Table3[Date_of_transaction],MATCH(Table1[[#This Row],[Account Number]],Table3[Account Number],0))</f>
        <v>44316</v>
      </c>
      <c r="P1458" s="19" t="str">
        <f>INDEX(Table3[Transaction Medium],MATCH(Table1[[#This Row],[Account Number]],Table3[Account Number],0))</f>
        <v>Bank</v>
      </c>
    </row>
    <row r="1459" spans="1:16" x14ac:dyDescent="0.25">
      <c r="A1459" s="1" t="s">
        <v>4367</v>
      </c>
      <c r="B1459" s="2">
        <v>709718318</v>
      </c>
      <c r="C1459" s="2" t="s">
        <v>573</v>
      </c>
      <c r="D1459" s="4">
        <v>26808.75</v>
      </c>
      <c r="E1459" s="1" t="s">
        <v>1094</v>
      </c>
      <c r="F1459" s="1" t="s">
        <v>483</v>
      </c>
      <c r="G1459" s="1" t="s">
        <v>4070</v>
      </c>
      <c r="H1459" s="1" t="s">
        <v>4368</v>
      </c>
      <c r="I1459" s="1">
        <v>391700.82850080001</v>
      </c>
      <c r="J1459" s="1" t="s">
        <v>4369</v>
      </c>
      <c r="L1459" s="1" t="str">
        <f>VLOOKUP(Table1[[#This Row],[Customer_id]],Table4[],7,FALSE)</f>
        <v>52402,0965</v>
      </c>
      <c r="M1459" s="1" t="e">
        <f>VLOOKUP(Table1[[#This Row],[Customer_id]],Table2[],4,FALSE)</f>
        <v>#N/A</v>
      </c>
      <c r="N1459" s="1" t="str">
        <f>INDEX(Table3[Transaction type],MATCH(Table1[[#This Row],[Account Number]],Table3[Account Number],0))</f>
        <v>Money Deposit</v>
      </c>
      <c r="O1459" s="20">
        <f>INDEX(Table3[Date_of_transaction],MATCH(Table1[[#This Row],[Account Number]],Table3[Account Number],0))</f>
        <v>44211</v>
      </c>
      <c r="P1459" s="19" t="str">
        <f>INDEX(Table3[Transaction Medium],MATCH(Table1[[#This Row],[Account Number]],Table3[Account Number],0))</f>
        <v>Bank</v>
      </c>
    </row>
    <row r="1460" spans="1:16" x14ac:dyDescent="0.25">
      <c r="A1460" s="1" t="s">
        <v>6850</v>
      </c>
      <c r="B1460" s="2">
        <v>553390567</v>
      </c>
      <c r="C1460" s="2" t="s">
        <v>221</v>
      </c>
      <c r="D1460" s="4">
        <v>33748.5</v>
      </c>
      <c r="E1460" s="1" t="s">
        <v>12</v>
      </c>
      <c r="F1460" s="1" t="s">
        <v>874</v>
      </c>
      <c r="G1460" s="1" t="s">
        <v>4062</v>
      </c>
      <c r="H1460" s="1" t="s">
        <v>6851</v>
      </c>
      <c r="I1460" s="1">
        <v>285394.08034799999</v>
      </c>
      <c r="J1460" s="1" t="s">
        <v>6852</v>
      </c>
      <c r="L1460" s="1" t="str">
        <f>VLOOKUP(Table1[[#This Row],[Customer_id]],Table4[],7,FALSE)</f>
        <v>262363,6863</v>
      </c>
      <c r="M1460" s="1" t="e">
        <f>VLOOKUP(Table1[[#This Row],[Customer_id]],Table2[],4,FALSE)</f>
        <v>#N/A</v>
      </c>
      <c r="N1460" s="1" t="str">
        <f>INDEX(Table3[Transaction type],MATCH(Table1[[#This Row],[Account Number]],Table3[Account Number],0))</f>
        <v>Cash Withdrawal</v>
      </c>
      <c r="O1460" s="20">
        <f>INDEX(Table3[Date_of_transaction],MATCH(Table1[[#This Row],[Account Number]],Table3[Account Number],0))</f>
        <v>44575</v>
      </c>
      <c r="P1460" s="19" t="str">
        <f>INDEX(Table3[Transaction Medium],MATCH(Table1[[#This Row],[Account Number]],Table3[Account Number],0))</f>
        <v>ATM</v>
      </c>
    </row>
    <row r="1461" spans="1:16" x14ac:dyDescent="0.25">
      <c r="A1461" s="1" t="s">
        <v>4487</v>
      </c>
      <c r="B1461" s="2">
        <v>943830410</v>
      </c>
      <c r="C1461" s="2" t="s">
        <v>1201</v>
      </c>
      <c r="D1461" s="4">
        <v>30461.25</v>
      </c>
      <c r="E1461" s="1" t="s">
        <v>1094</v>
      </c>
      <c r="F1461" s="1" t="s">
        <v>115</v>
      </c>
      <c r="G1461" s="1" t="s">
        <v>4074</v>
      </c>
      <c r="H1461" s="1" t="s">
        <v>4488</v>
      </c>
      <c r="I1461" s="1">
        <v>194351.23199999999</v>
      </c>
      <c r="J1461" s="1" t="s">
        <v>4489</v>
      </c>
      <c r="L1461" s="1" t="str">
        <f>VLOOKUP(Table1[[#This Row],[Customer_id]],Table4[],7,FALSE)</f>
        <v>261816,2703</v>
      </c>
      <c r="M1461" s="1" t="e">
        <f>VLOOKUP(Table1[[#This Row],[Customer_id]],Table2[],4,FALSE)</f>
        <v>#N/A</v>
      </c>
      <c r="N1461" s="1" t="str">
        <f>INDEX(Table3[Transaction type],MATCH(Table1[[#This Row],[Account Number]],Table3[Account Number],0))</f>
        <v>Online Payment</v>
      </c>
      <c r="O1461" s="20">
        <f>INDEX(Table3[Date_of_transaction],MATCH(Table1[[#This Row],[Account Number]],Table3[Account Number],0))</f>
        <v>44367</v>
      </c>
      <c r="P1461" s="19" t="str">
        <f>INDEX(Table3[Transaction Medium],MATCH(Table1[[#This Row],[Account Number]],Table3[Account Number],0))</f>
        <v>Internet Banking</v>
      </c>
    </row>
    <row r="1462" spans="1:16" x14ac:dyDescent="0.25">
      <c r="A1462" s="1" t="s">
        <v>8007</v>
      </c>
      <c r="B1462" s="2">
        <v>130397149</v>
      </c>
      <c r="C1462" s="2" t="s">
        <v>180</v>
      </c>
      <c r="D1462" s="4">
        <v>35940</v>
      </c>
      <c r="E1462" s="1" t="s">
        <v>12</v>
      </c>
      <c r="F1462" s="1" t="s">
        <v>1450</v>
      </c>
      <c r="G1462" s="1" t="s">
        <v>3583</v>
      </c>
      <c r="H1462" s="1" t="s">
        <v>8008</v>
      </c>
      <c r="I1462" s="1">
        <v>83681.552666880001</v>
      </c>
      <c r="J1462" s="1" t="s">
        <v>8009</v>
      </c>
      <c r="L1462" s="1" t="str">
        <f>VLOOKUP(Table1[[#This Row],[Customer_id]],Table4[],7,FALSE)</f>
        <v>254879,1414</v>
      </c>
      <c r="M1462" s="1" t="e">
        <f>VLOOKUP(Table1[[#This Row],[Customer_id]],Table2[],4,FALSE)</f>
        <v>#N/A</v>
      </c>
      <c r="N1462" s="1" t="str">
        <f>INDEX(Table3[Transaction type],MATCH(Table1[[#This Row],[Account Number]],Table3[Account Number],0))</f>
        <v>Money Deposit</v>
      </c>
      <c r="O1462" s="20">
        <f>INDEX(Table3[Date_of_transaction],MATCH(Table1[[#This Row],[Account Number]],Table3[Account Number],0))</f>
        <v>44467</v>
      </c>
      <c r="P1462" s="19" t="str">
        <f>INDEX(Table3[Transaction Medium],MATCH(Table1[[#This Row],[Account Number]],Table3[Account Number],0))</f>
        <v>Bank</v>
      </c>
    </row>
    <row r="1463" spans="1:16" x14ac:dyDescent="0.25">
      <c r="A1463" s="1" t="s">
        <v>8295</v>
      </c>
      <c r="B1463" s="2">
        <v>777781283</v>
      </c>
      <c r="C1463" s="2" t="s">
        <v>67</v>
      </c>
      <c r="D1463" s="4">
        <v>23156.25</v>
      </c>
      <c r="E1463" s="1" t="s">
        <v>12</v>
      </c>
      <c r="F1463" s="1" t="s">
        <v>19</v>
      </c>
      <c r="G1463" s="1" t="s">
        <v>3331</v>
      </c>
      <c r="H1463" s="1" t="s">
        <v>8296</v>
      </c>
      <c r="I1463" s="1">
        <v>364119.51770655997</v>
      </c>
      <c r="J1463" s="1" t="s">
        <v>8297</v>
      </c>
      <c r="L1463" s="1" t="str">
        <f>VLOOKUP(Table1[[#This Row],[Customer_id]],Table4[],7,FALSE)</f>
        <v>62559,6696</v>
      </c>
      <c r="M1463" s="1" t="e">
        <f>VLOOKUP(Table1[[#This Row],[Customer_id]],Table2[],4,FALSE)</f>
        <v>#N/A</v>
      </c>
      <c r="N1463" s="1" t="str">
        <f>INDEX(Table3[Transaction type],MATCH(Table1[[#This Row],[Account Number]],Table3[Account Number],0))</f>
        <v>Cash Withdrawal</v>
      </c>
      <c r="O1463" s="20">
        <f>INDEX(Table3[Date_of_transaction],MATCH(Table1[[#This Row],[Account Number]],Table3[Account Number],0))</f>
        <v>44437</v>
      </c>
      <c r="P1463" s="19" t="str">
        <f>INDEX(Table3[Transaction Medium],MATCH(Table1[[#This Row],[Account Number]],Table3[Account Number],0))</f>
        <v>Bank</v>
      </c>
    </row>
    <row r="1464" spans="1:16" x14ac:dyDescent="0.25">
      <c r="A1464" s="1" t="s">
        <v>6530</v>
      </c>
      <c r="B1464" s="2">
        <v>48323194</v>
      </c>
      <c r="C1464" s="2" t="s">
        <v>92</v>
      </c>
      <c r="D1464" s="4">
        <v>29000.25</v>
      </c>
      <c r="E1464" s="1" t="s">
        <v>12</v>
      </c>
      <c r="F1464" s="1" t="s">
        <v>829</v>
      </c>
      <c r="G1464" s="1" t="s">
        <v>4112</v>
      </c>
      <c r="H1464" s="1" t="s">
        <v>6531</v>
      </c>
      <c r="I1464" s="1">
        <v>266864.12087296002</v>
      </c>
      <c r="J1464" s="1" t="s">
        <v>6532</v>
      </c>
      <c r="L1464" s="1" t="str">
        <f>VLOOKUP(Table1[[#This Row],[Customer_id]],Table4[],7,FALSE)</f>
        <v>102583,5</v>
      </c>
      <c r="M1464" s="1" t="e">
        <f>VLOOKUP(Table1[[#This Row],[Customer_id]],Table2[],4,FALSE)</f>
        <v>#N/A</v>
      </c>
      <c r="N1464" s="1" t="str">
        <f>INDEX(Table3[Transaction type],MATCH(Table1[[#This Row],[Account Number]],Table3[Account Number],0))</f>
        <v>Money Transfer</v>
      </c>
      <c r="O1464" s="20">
        <f>INDEX(Table3[Date_of_transaction],MATCH(Table1[[#This Row],[Account Number]],Table3[Account Number],0))</f>
        <v>44221</v>
      </c>
      <c r="P1464" s="19" t="str">
        <f>INDEX(Table3[Transaction Medium],MATCH(Table1[[#This Row],[Account Number]],Table3[Account Number],0))</f>
        <v>Mobile</v>
      </c>
    </row>
    <row r="1465" spans="1:16" x14ac:dyDescent="0.25">
      <c r="A1465" s="1" t="s">
        <v>1676</v>
      </c>
      <c r="B1465" s="2">
        <v>599636543</v>
      </c>
      <c r="C1465" s="2" t="s">
        <v>33</v>
      </c>
      <c r="D1465" s="4">
        <v>13659.75</v>
      </c>
      <c r="E1465" s="1" t="s">
        <v>1094</v>
      </c>
      <c r="F1465" s="1" t="s">
        <v>1242</v>
      </c>
      <c r="G1465" s="1" t="s">
        <v>14</v>
      </c>
      <c r="H1465" s="1" t="s">
        <v>1677</v>
      </c>
      <c r="I1465" s="1">
        <v>318922.09751072002</v>
      </c>
      <c r="J1465" s="1" t="s">
        <v>1678</v>
      </c>
      <c r="L1465" s="1" t="str">
        <f>VLOOKUP(Table1[[#This Row],[Customer_id]],Table4[],7,FALSE)</f>
        <v>175520,1305</v>
      </c>
      <c r="M1465" s="1" t="e">
        <f>VLOOKUP(Table1[[#This Row],[Customer_id]],Table2[],4,FALSE)</f>
        <v>#N/A</v>
      </c>
      <c r="N1465" s="1" t="str">
        <f>INDEX(Table3[Transaction type],MATCH(Table1[[#This Row],[Account Number]],Table3[Account Number],0))</f>
        <v>Money Transfer</v>
      </c>
      <c r="O1465" s="20">
        <f>INDEX(Table3[Date_of_transaction],MATCH(Table1[[#This Row],[Account Number]],Table3[Account Number],0))</f>
        <v>44520</v>
      </c>
      <c r="P1465" s="19" t="str">
        <f>INDEX(Table3[Transaction Medium],MATCH(Table1[[#This Row],[Account Number]],Table3[Account Number],0))</f>
        <v>Mobile</v>
      </c>
    </row>
    <row r="1466" spans="1:16" x14ac:dyDescent="0.25">
      <c r="A1466" s="1" t="s">
        <v>5947</v>
      </c>
      <c r="B1466" s="2">
        <v>300722977</v>
      </c>
      <c r="C1466" s="2" t="s">
        <v>87</v>
      </c>
      <c r="D1466" s="4">
        <v>16581.75</v>
      </c>
      <c r="E1466" s="1" t="s">
        <v>12</v>
      </c>
      <c r="F1466" s="1" t="s">
        <v>370</v>
      </c>
      <c r="G1466" s="1" t="s">
        <v>4112</v>
      </c>
      <c r="H1466" s="1" t="s">
        <v>5948</v>
      </c>
      <c r="I1466" s="1">
        <v>123838.950312</v>
      </c>
      <c r="J1466" s="1" t="s">
        <v>5949</v>
      </c>
      <c r="L1466" s="1" t="str">
        <f>VLOOKUP(Table1[[#This Row],[Customer_id]],Table4[],7,FALSE)</f>
        <v>136517,3264</v>
      </c>
      <c r="M1466" s="1" t="e">
        <f>VLOOKUP(Table1[[#This Row],[Customer_id]],Table2[],4,FALSE)</f>
        <v>#N/A</v>
      </c>
      <c r="N1466" s="1" t="str">
        <f>INDEX(Table3[Transaction type],MATCH(Table1[[#This Row],[Account Number]],Table3[Account Number],0))</f>
        <v>Online Payment</v>
      </c>
      <c r="O1466" s="20">
        <f>INDEX(Table3[Date_of_transaction],MATCH(Table1[[#This Row],[Account Number]],Table3[Account Number],0))</f>
        <v>44436</v>
      </c>
      <c r="P1466" s="19" t="str">
        <f>INDEX(Table3[Transaction Medium],MATCH(Table1[[#This Row],[Account Number]],Table3[Account Number],0))</f>
        <v>Internet Banking</v>
      </c>
    </row>
    <row r="1467" spans="1:16" x14ac:dyDescent="0.25">
      <c r="A1467" s="1" t="s">
        <v>1501</v>
      </c>
      <c r="B1467" s="2">
        <v>390723336</v>
      </c>
      <c r="C1467" s="2" t="s">
        <v>357</v>
      </c>
      <c r="D1467" s="4">
        <v>35209.5</v>
      </c>
      <c r="E1467" s="1" t="s">
        <v>1094</v>
      </c>
      <c r="F1467" s="1" t="s">
        <v>404</v>
      </c>
      <c r="G1467" s="1" t="s">
        <v>14</v>
      </c>
      <c r="H1467" s="1" t="s">
        <v>1502</v>
      </c>
      <c r="I1467" s="1">
        <v>37273.872913200001</v>
      </c>
      <c r="J1467" s="1" t="s">
        <v>1503</v>
      </c>
      <c r="L1467" s="1" t="str">
        <f>VLOOKUP(Table1[[#This Row],[Customer_id]],Table4[],7,FALSE)</f>
        <v>74534,168</v>
      </c>
      <c r="M1467" s="1" t="e">
        <f>VLOOKUP(Table1[[#This Row],[Customer_id]],Table2[],4,FALSE)</f>
        <v>#N/A</v>
      </c>
      <c r="N1467" s="1" t="str">
        <f>INDEX(Table3[Transaction type],MATCH(Table1[[#This Row],[Account Number]],Table3[Account Number],0))</f>
        <v>Money Deposit</v>
      </c>
      <c r="O1467" s="20">
        <f>INDEX(Table3[Date_of_transaction],MATCH(Table1[[#This Row],[Account Number]],Table3[Account Number],0))</f>
        <v>44647</v>
      </c>
      <c r="P1467" s="19" t="str">
        <f>INDEX(Table3[Transaction Medium],MATCH(Table1[[#This Row],[Account Number]],Table3[Account Number],0))</f>
        <v>ATM</v>
      </c>
    </row>
    <row r="1468" spans="1:16" x14ac:dyDescent="0.25">
      <c r="A1468" s="1" t="s">
        <v>8179</v>
      </c>
      <c r="B1468" s="2">
        <v>612985364</v>
      </c>
      <c r="C1468" s="2" t="s">
        <v>134</v>
      </c>
      <c r="D1468" s="4">
        <v>37401</v>
      </c>
      <c r="E1468" s="1" t="s">
        <v>12</v>
      </c>
      <c r="F1468" s="1" t="s">
        <v>1815</v>
      </c>
      <c r="G1468" s="1" t="s">
        <v>3331</v>
      </c>
      <c r="H1468" s="1" t="s">
        <v>8180</v>
      </c>
      <c r="I1468" s="1">
        <v>106041.0700272</v>
      </c>
      <c r="J1468" s="1" t="s">
        <v>8181</v>
      </c>
      <c r="L1468" s="1" t="str">
        <f>VLOOKUP(Table1[[#This Row],[Customer_id]],Table4[],7,FALSE)</f>
        <v>234313,4628</v>
      </c>
      <c r="M1468" s="1" t="e">
        <f>VLOOKUP(Table1[[#This Row],[Customer_id]],Table2[],4,FALSE)</f>
        <v>#N/A</v>
      </c>
      <c r="N1468" s="1" t="str">
        <f>INDEX(Table3[Transaction type],MATCH(Table1[[#This Row],[Account Number]],Table3[Account Number],0))</f>
        <v>Cash Withdrawal</v>
      </c>
      <c r="O1468" s="20">
        <f>INDEX(Table3[Date_of_transaction],MATCH(Table1[[#This Row],[Account Number]],Table3[Account Number],0))</f>
        <v>44387</v>
      </c>
      <c r="P1468" s="19" t="str">
        <f>INDEX(Table3[Transaction Medium],MATCH(Table1[[#This Row],[Account Number]],Table3[Account Number],0))</f>
        <v>POS</v>
      </c>
    </row>
    <row r="1469" spans="1:16" x14ac:dyDescent="0.25">
      <c r="A1469" s="1" t="s">
        <v>8717</v>
      </c>
      <c r="B1469" s="2">
        <v>574901635</v>
      </c>
      <c r="C1469" s="2" t="s">
        <v>255</v>
      </c>
      <c r="D1469" s="4">
        <v>25347.75</v>
      </c>
      <c r="E1469" s="1" t="s">
        <v>12</v>
      </c>
      <c r="F1469" s="1" t="s">
        <v>190</v>
      </c>
      <c r="G1469" s="1" t="s">
        <v>3820</v>
      </c>
      <c r="H1469" s="1" t="s">
        <v>8718</v>
      </c>
      <c r="I1469" s="1">
        <v>783508.80666240002</v>
      </c>
      <c r="J1469" s="1" t="s">
        <v>8719</v>
      </c>
      <c r="L1469" s="1" t="str">
        <f>VLOOKUP(Table1[[#This Row],[Customer_id]],Table4[],7,FALSE)</f>
        <v>53067,7068</v>
      </c>
      <c r="M1469" s="1" t="e">
        <f>VLOOKUP(Table1[[#This Row],[Customer_id]],Table2[],4,FALSE)</f>
        <v>#N/A</v>
      </c>
      <c r="N1469" s="1" t="str">
        <f>INDEX(Table3[Transaction type],MATCH(Table1[[#This Row],[Account Number]],Table3[Account Number],0))</f>
        <v>Money Deposit</v>
      </c>
      <c r="O1469" s="20">
        <f>INDEX(Table3[Date_of_transaction],MATCH(Table1[[#This Row],[Account Number]],Table3[Account Number],0))</f>
        <v>44352</v>
      </c>
      <c r="P1469" s="19" t="str">
        <f>INDEX(Table3[Transaction Medium],MATCH(Table1[[#This Row],[Account Number]],Table3[Account Number],0))</f>
        <v>Bank</v>
      </c>
    </row>
    <row r="1470" spans="1:16" x14ac:dyDescent="0.25">
      <c r="A1470" s="1" t="s">
        <v>1510</v>
      </c>
      <c r="B1470" s="2">
        <v>756973402</v>
      </c>
      <c r="C1470" s="2" t="s">
        <v>82</v>
      </c>
      <c r="D1470" s="4">
        <v>16947</v>
      </c>
      <c r="E1470" s="1" t="s">
        <v>1094</v>
      </c>
      <c r="F1470" s="1" t="s">
        <v>353</v>
      </c>
      <c r="G1470" s="1" t="s">
        <v>14</v>
      </c>
      <c r="H1470" s="1" t="s">
        <v>1511</v>
      </c>
      <c r="I1470" s="1">
        <v>137282.75818949999</v>
      </c>
      <c r="J1470" s="1" t="s">
        <v>1512</v>
      </c>
      <c r="L1470" s="1" t="str">
        <f>VLOOKUP(Table1[[#This Row],[Customer_id]],Table4[],7,FALSE)</f>
        <v>439739,9808</v>
      </c>
      <c r="M1470" s="1" t="e">
        <f>VLOOKUP(Table1[[#This Row],[Customer_id]],Table2[],4,FALSE)</f>
        <v>#N/A</v>
      </c>
      <c r="N1470" s="1" t="str">
        <f>INDEX(Table3[Transaction type],MATCH(Table1[[#This Row],[Account Number]],Table3[Account Number],0))</f>
        <v>Money Deposit</v>
      </c>
      <c r="O1470" s="20">
        <f>INDEX(Table3[Date_of_transaction],MATCH(Table1[[#This Row],[Account Number]],Table3[Account Number],0))</f>
        <v>44618</v>
      </c>
      <c r="P1470" s="19" t="str">
        <f>INDEX(Table3[Transaction Medium],MATCH(Table1[[#This Row],[Account Number]],Table3[Account Number],0))</f>
        <v>Bank</v>
      </c>
    </row>
    <row r="1471" spans="1:16" x14ac:dyDescent="0.25">
      <c r="A1471" s="1" t="s">
        <v>2229</v>
      </c>
      <c r="B1471" s="2">
        <v>908674660</v>
      </c>
      <c r="C1471" s="2" t="s">
        <v>479</v>
      </c>
      <c r="D1471" s="4">
        <v>33383.25</v>
      </c>
      <c r="E1471" s="1" t="s">
        <v>1094</v>
      </c>
      <c r="F1471" s="1" t="s">
        <v>418</v>
      </c>
      <c r="G1471" s="1" t="s">
        <v>1964</v>
      </c>
      <c r="H1471" s="1" t="s">
        <v>2230</v>
      </c>
      <c r="I1471" s="1">
        <v>34192.703886000003</v>
      </c>
      <c r="J1471" s="1" t="s">
        <v>2231</v>
      </c>
      <c r="L1471" s="1" t="str">
        <f>VLOOKUP(Table1[[#This Row],[Customer_id]],Table4[],7,FALSE)</f>
        <v>48752,34</v>
      </c>
      <c r="M1471" s="1" t="e">
        <f>VLOOKUP(Table1[[#This Row],[Customer_id]],Table2[],4,FALSE)</f>
        <v>#N/A</v>
      </c>
      <c r="N1471" s="1" t="str">
        <f>INDEX(Table3[Transaction type],MATCH(Table1[[#This Row],[Account Number]],Table3[Account Number],0))</f>
        <v>Money Transfer</v>
      </c>
      <c r="O1471" s="20">
        <f>INDEX(Table3[Date_of_transaction],MATCH(Table1[[#This Row],[Account Number]],Table3[Account Number],0))</f>
        <v>44537</v>
      </c>
      <c r="P1471" s="19" t="str">
        <f>INDEX(Table3[Transaction Medium],MATCH(Table1[[#This Row],[Account Number]],Table3[Account Number],0))</f>
        <v>Mobile</v>
      </c>
    </row>
    <row r="1472" spans="1:16" x14ac:dyDescent="0.25">
      <c r="A1472" s="1" t="s">
        <v>950</v>
      </c>
      <c r="B1472" s="2">
        <v>836052605</v>
      </c>
      <c r="C1472" s="2" t="s">
        <v>194</v>
      </c>
      <c r="D1472" s="4">
        <v>30826.5</v>
      </c>
      <c r="E1472" s="1" t="s">
        <v>12</v>
      </c>
      <c r="F1472" s="1" t="s">
        <v>951</v>
      </c>
      <c r="G1472" s="1" t="s">
        <v>14</v>
      </c>
      <c r="H1472" s="1" t="s">
        <v>952</v>
      </c>
      <c r="I1472" s="1">
        <v>653669.47913903999</v>
      </c>
      <c r="J1472" s="1" t="s">
        <v>953</v>
      </c>
      <c r="L1472" s="1" t="str">
        <f>VLOOKUP(Table1[[#This Row],[Customer_id]],Table4[],7,FALSE)</f>
        <v>116714,9225</v>
      </c>
      <c r="M1472" s="1" t="e">
        <f>VLOOKUP(Table1[[#This Row],[Customer_id]],Table2[],4,FALSE)</f>
        <v>#N/A</v>
      </c>
      <c r="N1472" s="1" t="str">
        <f>INDEX(Table3[Transaction type],MATCH(Table1[[#This Row],[Account Number]],Table3[Account Number],0))</f>
        <v>Online Payment</v>
      </c>
      <c r="O1472" s="20">
        <f>INDEX(Table3[Date_of_transaction],MATCH(Table1[[#This Row],[Account Number]],Table3[Account Number],0))</f>
        <v>44331</v>
      </c>
      <c r="P1472" s="19" t="str">
        <f>INDEX(Table3[Transaction Medium],MATCH(Table1[[#This Row],[Account Number]],Table3[Account Number],0))</f>
        <v>Card</v>
      </c>
    </row>
    <row r="1473" spans="1:16" x14ac:dyDescent="0.25">
      <c r="A1473" s="1" t="s">
        <v>5416</v>
      </c>
      <c r="B1473" s="2">
        <v>482854885</v>
      </c>
      <c r="C1473" s="2" t="s">
        <v>434</v>
      </c>
      <c r="D1473" s="4">
        <v>28269.75</v>
      </c>
      <c r="E1473" s="1" t="s">
        <v>1094</v>
      </c>
      <c r="F1473" s="1" t="s">
        <v>2112</v>
      </c>
      <c r="G1473" s="1" t="s">
        <v>4058</v>
      </c>
      <c r="H1473" s="1" t="s">
        <v>5417</v>
      </c>
      <c r="I1473" s="1">
        <v>78989.76384</v>
      </c>
      <c r="J1473" s="1" t="s">
        <v>5418</v>
      </c>
      <c r="L1473" s="1" t="str">
        <f>VLOOKUP(Table1[[#This Row],[Customer_id]],Table4[],7,FALSE)</f>
        <v>115893,2241</v>
      </c>
      <c r="M1473" s="1" t="str">
        <f>VLOOKUP(Table1[[#This Row],[Customer_id]],Table2[],4,FALSE)</f>
        <v>N4797114995</v>
      </c>
      <c r="N1473" s="1" t="str">
        <f>INDEX(Table3[Transaction type],MATCH(Table1[[#This Row],[Account Number]],Table3[Account Number],0))</f>
        <v>Loan Payment</v>
      </c>
      <c r="O1473" s="20">
        <f>INDEX(Table3[Date_of_transaction],MATCH(Table1[[#This Row],[Account Number]],Table3[Account Number],0))</f>
        <v>44202</v>
      </c>
      <c r="P1473" s="19" t="str">
        <f>INDEX(Table3[Transaction Medium],MATCH(Table1[[#This Row],[Account Number]],Table3[Account Number],0))</f>
        <v>AFT</v>
      </c>
    </row>
    <row r="1474" spans="1:16" x14ac:dyDescent="0.25">
      <c r="A1474" s="1" t="s">
        <v>2688</v>
      </c>
      <c r="B1474" s="2">
        <v>61180880</v>
      </c>
      <c r="C1474" s="2" t="s">
        <v>298</v>
      </c>
      <c r="D1474" s="4">
        <v>38131.5</v>
      </c>
      <c r="E1474" s="1" t="s">
        <v>12</v>
      </c>
      <c r="F1474" s="1" t="s">
        <v>269</v>
      </c>
      <c r="G1474" s="1" t="s">
        <v>1964</v>
      </c>
      <c r="H1474" s="1" t="s">
        <v>2689</v>
      </c>
      <c r="I1474" s="1">
        <v>203526.03128783999</v>
      </c>
      <c r="J1474" s="1" t="s">
        <v>2690</v>
      </c>
      <c r="L1474" s="1" t="str">
        <f>VLOOKUP(Table1[[#This Row],[Customer_id]],Table4[],7,FALSE)</f>
        <v>244088,88</v>
      </c>
      <c r="M1474" s="1" t="e">
        <f>VLOOKUP(Table1[[#This Row],[Customer_id]],Table2[],4,FALSE)</f>
        <v>#N/A</v>
      </c>
      <c r="N1474" s="1" t="str">
        <f>INDEX(Table3[Transaction type],MATCH(Table1[[#This Row],[Account Number]],Table3[Account Number],0))</f>
        <v>Checks</v>
      </c>
      <c r="O1474" s="20">
        <f>INDEX(Table3[Date_of_transaction],MATCH(Table1[[#This Row],[Account Number]],Table3[Account Number],0))</f>
        <v>44633</v>
      </c>
      <c r="P1474" s="19" t="str">
        <f>INDEX(Table3[Transaction Medium],MATCH(Table1[[#This Row],[Account Number]],Table3[Account Number],0))</f>
        <v>Informal Services</v>
      </c>
    </row>
    <row r="1475" spans="1:16" x14ac:dyDescent="0.25">
      <c r="A1475" s="1" t="s">
        <v>1332</v>
      </c>
      <c r="B1475" s="2">
        <v>257404688</v>
      </c>
      <c r="C1475" s="2" t="s">
        <v>556</v>
      </c>
      <c r="D1475" s="4">
        <v>27174</v>
      </c>
      <c r="E1475" s="1" t="s">
        <v>1094</v>
      </c>
      <c r="F1475" s="1" t="s">
        <v>264</v>
      </c>
      <c r="G1475" s="1" t="s">
        <v>14</v>
      </c>
      <c r="H1475" s="1" t="s">
        <v>1333</v>
      </c>
      <c r="I1475" s="1">
        <v>638850.60640895995</v>
      </c>
      <c r="J1475" s="1" t="s">
        <v>1334</v>
      </c>
      <c r="L1475" s="1" t="str">
        <f>VLOOKUP(Table1[[#This Row],[Customer_id]],Table4[],7,FALSE)</f>
        <v>209992,7595</v>
      </c>
      <c r="M1475" s="1" t="e">
        <f>VLOOKUP(Table1[[#This Row],[Customer_id]],Table2[],4,FALSE)</f>
        <v>#N/A</v>
      </c>
      <c r="N1475" s="1" t="str">
        <f>INDEX(Table3[Transaction type],MATCH(Table1[[#This Row],[Account Number]],Table3[Account Number],0))</f>
        <v>Cash Withdrawal</v>
      </c>
      <c r="O1475" s="20">
        <f>INDEX(Table3[Date_of_transaction],MATCH(Table1[[#This Row],[Account Number]],Table3[Account Number],0))</f>
        <v>44225</v>
      </c>
      <c r="P1475" s="19" t="str">
        <f>INDEX(Table3[Transaction Medium],MATCH(Table1[[#This Row],[Account Number]],Table3[Account Number],0))</f>
        <v>POS</v>
      </c>
    </row>
    <row r="1476" spans="1:16" x14ac:dyDescent="0.25">
      <c r="A1476" s="1" t="s">
        <v>2235</v>
      </c>
      <c r="B1476" s="2">
        <v>867117525</v>
      </c>
      <c r="C1476" s="2" t="s">
        <v>240</v>
      </c>
      <c r="D1476" s="4">
        <v>22060.5</v>
      </c>
      <c r="E1476" s="1" t="s">
        <v>1094</v>
      </c>
      <c r="F1476" s="1" t="s">
        <v>385</v>
      </c>
      <c r="G1476" s="1" t="s">
        <v>1964</v>
      </c>
      <c r="H1476" s="1" t="s">
        <v>2236</v>
      </c>
      <c r="I1476" s="1">
        <v>200257.869504</v>
      </c>
      <c r="J1476" s="1" t="s">
        <v>2237</v>
      </c>
      <c r="L1476" s="1" t="str">
        <f>VLOOKUP(Table1[[#This Row],[Customer_id]],Table4[],7,FALSE)</f>
        <v>33978,9897</v>
      </c>
      <c r="M1476" s="1" t="e">
        <f>VLOOKUP(Table1[[#This Row],[Customer_id]],Table2[],4,FALSE)</f>
        <v>#N/A</v>
      </c>
      <c r="N1476" s="1" t="str">
        <f>INDEX(Table3[Transaction type],MATCH(Table1[[#This Row],[Account Number]],Table3[Account Number],0))</f>
        <v>Cash Withdrawal</v>
      </c>
      <c r="O1476" s="20">
        <f>INDEX(Table3[Date_of_transaction],MATCH(Table1[[#This Row],[Account Number]],Table3[Account Number],0))</f>
        <v>44438</v>
      </c>
      <c r="P1476" s="19" t="str">
        <f>INDEX(Table3[Transaction Medium],MATCH(Table1[[#This Row],[Account Number]],Table3[Account Number],0))</f>
        <v>POS</v>
      </c>
    </row>
    <row r="1477" spans="1:16" x14ac:dyDescent="0.25">
      <c r="A1477" s="1" t="s">
        <v>7777</v>
      </c>
      <c r="B1477" s="2">
        <v>747753075</v>
      </c>
      <c r="C1477" s="2" t="s">
        <v>389</v>
      </c>
      <c r="D1477" s="4">
        <v>29365.5</v>
      </c>
      <c r="E1477" s="1" t="s">
        <v>12</v>
      </c>
      <c r="F1477" s="1" t="s">
        <v>102</v>
      </c>
      <c r="G1477" s="1" t="s">
        <v>3058</v>
      </c>
      <c r="H1477" s="1" t="s">
        <v>7778</v>
      </c>
      <c r="I1477" s="1">
        <v>35709.288614999998</v>
      </c>
      <c r="J1477" s="1" t="s">
        <v>7779</v>
      </c>
      <c r="L1477" s="1" t="str">
        <f>VLOOKUP(Table1[[#This Row],[Customer_id]],Table4[],7,FALSE)</f>
        <v>128148,7053</v>
      </c>
      <c r="M1477" s="1" t="e">
        <f>VLOOKUP(Table1[[#This Row],[Customer_id]],Table2[],4,FALSE)</f>
        <v>#N/A</v>
      </c>
      <c r="N1477" s="1" t="str">
        <f>INDEX(Table3[Transaction type],MATCH(Table1[[#This Row],[Account Number]],Table3[Account Number],0))</f>
        <v>Money Transfer</v>
      </c>
      <c r="O1477" s="20">
        <f>INDEX(Table3[Date_of_transaction],MATCH(Table1[[#This Row],[Account Number]],Table3[Account Number],0))</f>
        <v>44200</v>
      </c>
      <c r="P1477" s="19" t="str">
        <f>INDEX(Table3[Transaction Medium],MATCH(Table1[[#This Row],[Account Number]],Table3[Account Number],0))</f>
        <v>Internet Banking</v>
      </c>
    </row>
    <row r="1478" spans="1:16" x14ac:dyDescent="0.25">
      <c r="A1478" s="1" t="s">
        <v>2473</v>
      </c>
      <c r="B1478" s="2">
        <v>116907456</v>
      </c>
      <c r="C1478" s="2" t="s">
        <v>114</v>
      </c>
      <c r="D1478" s="4">
        <v>20599.5</v>
      </c>
      <c r="E1478" s="1" t="s">
        <v>12</v>
      </c>
      <c r="F1478" s="1" t="s">
        <v>181</v>
      </c>
      <c r="G1478" s="1" t="s">
        <v>1964</v>
      </c>
      <c r="H1478" s="1" t="s">
        <v>2474</v>
      </c>
      <c r="I1478" s="1">
        <v>50833.552175999997</v>
      </c>
      <c r="J1478" s="1" t="s">
        <v>2475</v>
      </c>
      <c r="L1478" s="1" t="str">
        <f>VLOOKUP(Table1[[#This Row],[Customer_id]],Table4[],7,FALSE)</f>
        <v>55718,6913</v>
      </c>
      <c r="M1478" s="1" t="e">
        <f>VLOOKUP(Table1[[#This Row],[Customer_id]],Table2[],4,FALSE)</f>
        <v>#N/A</v>
      </c>
      <c r="N1478" s="1" t="str">
        <f>INDEX(Table3[Transaction type],MATCH(Table1[[#This Row],[Account Number]],Table3[Account Number],0))</f>
        <v>Money Deposit</v>
      </c>
      <c r="O1478" s="20">
        <f>INDEX(Table3[Date_of_transaction],MATCH(Table1[[#This Row],[Account Number]],Table3[Account Number],0))</f>
        <v>44443</v>
      </c>
      <c r="P1478" s="19" t="str">
        <f>INDEX(Table3[Transaction Medium],MATCH(Table1[[#This Row],[Account Number]],Table3[Account Number],0))</f>
        <v>ATM</v>
      </c>
    </row>
    <row r="1479" spans="1:16" x14ac:dyDescent="0.25">
      <c r="A1479" s="1" t="s">
        <v>5352</v>
      </c>
      <c r="B1479" s="2">
        <v>941640918</v>
      </c>
      <c r="C1479" s="2" t="s">
        <v>573</v>
      </c>
      <c r="D1479" s="4">
        <v>26808.75</v>
      </c>
      <c r="E1479" s="1" t="s">
        <v>1094</v>
      </c>
      <c r="F1479" s="1" t="s">
        <v>598</v>
      </c>
      <c r="G1479" s="1" t="s">
        <v>4074</v>
      </c>
      <c r="H1479" s="1" t="s">
        <v>5353</v>
      </c>
      <c r="I1479" s="1">
        <v>571138.62005238002</v>
      </c>
      <c r="J1479" s="1" t="s">
        <v>5354</v>
      </c>
      <c r="L1479" s="1" t="str">
        <f>VLOOKUP(Table1[[#This Row],[Customer_id]],Table4[],7,FALSE)</f>
        <v>77686,0119</v>
      </c>
      <c r="M1479" s="1" t="e">
        <f>VLOOKUP(Table1[[#This Row],[Customer_id]],Table2[],4,FALSE)</f>
        <v>#N/A</v>
      </c>
      <c r="N1479" s="1" t="str">
        <f>INDEX(Table3[Transaction type],MATCH(Table1[[#This Row],[Account Number]],Table3[Account Number],0))</f>
        <v>Money Deposit</v>
      </c>
      <c r="O1479" s="20">
        <f>INDEX(Table3[Date_of_transaction],MATCH(Table1[[#This Row],[Account Number]],Table3[Account Number],0))</f>
        <v>44521</v>
      </c>
      <c r="P1479" s="19" t="str">
        <f>INDEX(Table3[Transaction Medium],MATCH(Table1[[#This Row],[Account Number]],Table3[Account Number],0))</f>
        <v>Bank</v>
      </c>
    </row>
    <row r="1480" spans="1:16" x14ac:dyDescent="0.25">
      <c r="A1480" s="1" t="s">
        <v>1802</v>
      </c>
      <c r="B1480" s="2">
        <v>206212463</v>
      </c>
      <c r="C1480" s="2" t="s">
        <v>348</v>
      </c>
      <c r="D1480" s="4">
        <v>28635</v>
      </c>
      <c r="E1480" s="1" t="s">
        <v>1094</v>
      </c>
      <c r="F1480" s="1" t="s">
        <v>1469</v>
      </c>
      <c r="G1480" s="1" t="s">
        <v>14</v>
      </c>
      <c r="H1480" s="1" t="s">
        <v>1803</v>
      </c>
      <c r="I1480" s="1">
        <v>166059.79698000001</v>
      </c>
      <c r="J1480" s="1" t="s">
        <v>1804</v>
      </c>
      <c r="L1480" s="1" t="str">
        <f>VLOOKUP(Table1[[#This Row],[Customer_id]],Table4[],7,FALSE)</f>
        <v>108125,2224</v>
      </c>
      <c r="M1480" s="1" t="e">
        <f>VLOOKUP(Table1[[#This Row],[Customer_id]],Table2[],4,FALSE)</f>
        <v>#N/A</v>
      </c>
      <c r="N1480" s="1" t="str">
        <f>INDEX(Table3[Transaction type],MATCH(Table1[[#This Row],[Account Number]],Table3[Account Number],0))</f>
        <v>Online Payment</v>
      </c>
      <c r="O1480" s="20">
        <f>INDEX(Table3[Date_of_transaction],MATCH(Table1[[#This Row],[Account Number]],Table3[Account Number],0))</f>
        <v>44639</v>
      </c>
      <c r="P1480" s="19" t="str">
        <f>INDEX(Table3[Transaction Medium],MATCH(Table1[[#This Row],[Account Number]],Table3[Account Number],0))</f>
        <v>Mobile</v>
      </c>
    </row>
    <row r="1481" spans="1:16" x14ac:dyDescent="0.25">
      <c r="A1481" s="1" t="s">
        <v>3004</v>
      </c>
      <c r="B1481" s="2">
        <v>275081482</v>
      </c>
      <c r="C1481" s="2" t="s">
        <v>479</v>
      </c>
      <c r="D1481" s="4">
        <v>33383.25</v>
      </c>
      <c r="E1481" s="1" t="s">
        <v>1094</v>
      </c>
      <c r="F1481" s="1" t="s">
        <v>909</v>
      </c>
      <c r="G1481" s="1" t="s">
        <v>2773</v>
      </c>
      <c r="H1481" s="1" t="s">
        <v>3005</v>
      </c>
      <c r="I1481" s="1">
        <v>367252.43801147997</v>
      </c>
      <c r="J1481" s="1" t="s">
        <v>3006</v>
      </c>
      <c r="L1481" s="1" t="str">
        <f>VLOOKUP(Table1[[#This Row],[Customer_id]],Table4[],7,FALSE)</f>
        <v>97850,6763</v>
      </c>
      <c r="M1481" s="1" t="e">
        <f>VLOOKUP(Table1[[#This Row],[Customer_id]],Table2[],4,FALSE)</f>
        <v>#N/A</v>
      </c>
      <c r="N1481" s="1" t="str">
        <f>INDEX(Table3[Transaction type],MATCH(Table1[[#This Row],[Account Number]],Table3[Account Number],0))</f>
        <v>Money Transfer</v>
      </c>
      <c r="O1481" s="20">
        <f>INDEX(Table3[Date_of_transaction],MATCH(Table1[[#This Row],[Account Number]],Table3[Account Number],0))</f>
        <v>44379</v>
      </c>
      <c r="P1481" s="19" t="str">
        <f>INDEX(Table3[Transaction Medium],MATCH(Table1[[#This Row],[Account Number]],Table3[Account Number],0))</f>
        <v>Mobile</v>
      </c>
    </row>
    <row r="1482" spans="1:16" x14ac:dyDescent="0.25">
      <c r="A1482" s="1" t="s">
        <v>6468</v>
      </c>
      <c r="B1482" s="2">
        <v>394386302</v>
      </c>
      <c r="C1482" s="2" t="s">
        <v>154</v>
      </c>
      <c r="D1482" s="4">
        <v>29730.75</v>
      </c>
      <c r="E1482" s="1" t="s">
        <v>12</v>
      </c>
      <c r="F1482" s="1" t="s">
        <v>2278</v>
      </c>
      <c r="G1482" s="1" t="s">
        <v>4105</v>
      </c>
      <c r="H1482" s="1" t="s">
        <v>6469</v>
      </c>
      <c r="I1482" s="1">
        <v>23554.144224</v>
      </c>
      <c r="J1482" s="1" t="s">
        <v>6470</v>
      </c>
      <c r="L1482" s="1" t="str">
        <f>VLOOKUP(Table1[[#This Row],[Customer_id]],Table4[],7,FALSE)</f>
        <v>178742,3104</v>
      </c>
      <c r="M1482" s="1" t="e">
        <f>VLOOKUP(Table1[[#This Row],[Customer_id]],Table2[],4,FALSE)</f>
        <v>#N/A</v>
      </c>
      <c r="N1482" s="1" t="str">
        <f>INDEX(Table3[Transaction type],MATCH(Table1[[#This Row],[Account Number]],Table3[Account Number],0))</f>
        <v>Money Transfer</v>
      </c>
      <c r="O1482" s="20">
        <f>INDEX(Table3[Date_of_transaction],MATCH(Table1[[#This Row],[Account Number]],Table3[Account Number],0))</f>
        <v>44579</v>
      </c>
      <c r="P1482" s="19" t="str">
        <f>INDEX(Table3[Transaction Medium],MATCH(Table1[[#This Row],[Account Number]],Table3[Account Number],0))</f>
        <v>ATM</v>
      </c>
    </row>
    <row r="1483" spans="1:16" x14ac:dyDescent="0.25">
      <c r="A1483" s="1" t="s">
        <v>7816</v>
      </c>
      <c r="B1483" s="2">
        <v>722550554</v>
      </c>
      <c r="C1483" s="2" t="s">
        <v>869</v>
      </c>
      <c r="D1483" s="4">
        <v>17312.25</v>
      </c>
      <c r="E1483" s="1" t="s">
        <v>12</v>
      </c>
      <c r="F1483" s="1" t="s">
        <v>1076</v>
      </c>
      <c r="G1483" s="1" t="s">
        <v>3058</v>
      </c>
      <c r="H1483" s="1" t="s">
        <v>7817</v>
      </c>
      <c r="I1483" s="1">
        <v>30640.139237759999</v>
      </c>
      <c r="J1483" s="1" t="s">
        <v>7818</v>
      </c>
      <c r="L1483" s="1" t="str">
        <f>VLOOKUP(Table1[[#This Row],[Customer_id]],Table4[],7,FALSE)</f>
        <v>42676,3392</v>
      </c>
      <c r="M1483" s="1" t="e">
        <f>VLOOKUP(Table1[[#This Row],[Customer_id]],Table2[],4,FALSE)</f>
        <v>#N/A</v>
      </c>
      <c r="N1483" s="1" t="str">
        <f>INDEX(Table3[Transaction type],MATCH(Table1[[#This Row],[Account Number]],Table3[Account Number],0))</f>
        <v>Money Deposit</v>
      </c>
      <c r="O1483" s="20">
        <f>INDEX(Table3[Date_of_transaction],MATCH(Table1[[#This Row],[Account Number]],Table3[Account Number],0))</f>
        <v>44605</v>
      </c>
      <c r="P1483" s="19" t="str">
        <f>INDEX(Table3[Transaction Medium],MATCH(Table1[[#This Row],[Account Number]],Table3[Account Number],0))</f>
        <v>Bank</v>
      </c>
    </row>
    <row r="1484" spans="1:16" x14ac:dyDescent="0.25">
      <c r="A1484" s="1" t="s">
        <v>5128</v>
      </c>
      <c r="B1484" s="2">
        <v>208704204</v>
      </c>
      <c r="C1484" s="2" t="s">
        <v>479</v>
      </c>
      <c r="D1484" s="4">
        <v>33383.25</v>
      </c>
      <c r="E1484" s="1" t="s">
        <v>1094</v>
      </c>
      <c r="F1484" s="1" t="s">
        <v>1277</v>
      </c>
      <c r="G1484" s="1" t="s">
        <v>4084</v>
      </c>
      <c r="H1484" s="1" t="s">
        <v>5129</v>
      </c>
      <c r="I1484" s="1">
        <v>106223.91154704</v>
      </c>
      <c r="J1484" s="1" t="s">
        <v>5130</v>
      </c>
      <c r="L1484" s="1" t="str">
        <f>VLOOKUP(Table1[[#This Row],[Customer_id]],Table4[],7,FALSE)</f>
        <v>349933,4111</v>
      </c>
      <c r="M1484" s="1" t="e">
        <f>VLOOKUP(Table1[[#This Row],[Customer_id]],Table2[],4,FALSE)</f>
        <v>#N/A</v>
      </c>
      <c r="N1484" s="1" t="str">
        <f>INDEX(Table3[Transaction type],MATCH(Table1[[#This Row],[Account Number]],Table3[Account Number],0))</f>
        <v>Money Deposit</v>
      </c>
      <c r="O1484" s="20">
        <f>INDEX(Table3[Date_of_transaction],MATCH(Table1[[#This Row],[Account Number]],Table3[Account Number],0))</f>
        <v>44402</v>
      </c>
      <c r="P1484" s="19" t="str">
        <f>INDEX(Table3[Transaction Medium],MATCH(Table1[[#This Row],[Account Number]],Table3[Account Number],0))</f>
        <v>Bank</v>
      </c>
    </row>
    <row r="1485" spans="1:16" x14ac:dyDescent="0.25">
      <c r="A1485" s="1" t="s">
        <v>7768</v>
      </c>
      <c r="B1485" s="2">
        <v>429876463</v>
      </c>
      <c r="C1485" s="2" t="s">
        <v>470</v>
      </c>
      <c r="D1485" s="4">
        <v>14755.5</v>
      </c>
      <c r="E1485" s="1" t="s">
        <v>12</v>
      </c>
      <c r="F1485" s="1" t="s">
        <v>1927</v>
      </c>
      <c r="G1485" s="1" t="s">
        <v>3058</v>
      </c>
      <c r="H1485" s="1" t="s">
        <v>7769</v>
      </c>
      <c r="I1485" s="1">
        <v>18599.968469899999</v>
      </c>
      <c r="J1485" s="1" t="s">
        <v>7770</v>
      </c>
      <c r="L1485" s="1" t="str">
        <f>VLOOKUP(Table1[[#This Row],[Customer_id]],Table4[],7,FALSE)</f>
        <v>273943,4516</v>
      </c>
      <c r="M1485" s="1" t="e">
        <f>VLOOKUP(Table1[[#This Row],[Customer_id]],Table2[],4,FALSE)</f>
        <v>#N/A</v>
      </c>
      <c r="N1485" s="1" t="str">
        <f>INDEX(Table3[Transaction type],MATCH(Table1[[#This Row],[Account Number]],Table3[Account Number],0))</f>
        <v>Money Transfer</v>
      </c>
      <c r="O1485" s="20">
        <f>INDEX(Table3[Date_of_transaction],MATCH(Table1[[#This Row],[Account Number]],Table3[Account Number],0))</f>
        <v>44211</v>
      </c>
      <c r="P1485" s="19" t="str">
        <f>INDEX(Table3[Transaction Medium],MATCH(Table1[[#This Row],[Account Number]],Table3[Account Number],0))</f>
        <v>Mobile</v>
      </c>
    </row>
    <row r="1486" spans="1:16" x14ac:dyDescent="0.25">
      <c r="A1486" s="1" t="s">
        <v>2589</v>
      </c>
      <c r="B1486" s="2">
        <v>63450113</v>
      </c>
      <c r="C1486" s="2" t="s">
        <v>194</v>
      </c>
      <c r="D1486" s="4">
        <v>30826.5</v>
      </c>
      <c r="E1486" s="1" t="s">
        <v>12</v>
      </c>
      <c r="F1486" s="1" t="s">
        <v>750</v>
      </c>
      <c r="G1486" s="1" t="s">
        <v>1964</v>
      </c>
      <c r="H1486" s="1" t="s">
        <v>2590</v>
      </c>
      <c r="I1486" s="1">
        <v>61208.695548000003</v>
      </c>
      <c r="J1486" s="1" t="s">
        <v>2591</v>
      </c>
      <c r="L1486" s="1" t="str">
        <f>VLOOKUP(Table1[[#This Row],[Customer_id]],Table4[],7,FALSE)</f>
        <v>409782,3288</v>
      </c>
      <c r="M1486" s="1" t="e">
        <f>VLOOKUP(Table1[[#This Row],[Customer_id]],Table2[],4,FALSE)</f>
        <v>#N/A</v>
      </c>
      <c r="N1486" s="1" t="str">
        <f>INDEX(Table3[Transaction type],MATCH(Table1[[#This Row],[Account Number]],Table3[Account Number],0))</f>
        <v>Cash Withdrawal</v>
      </c>
      <c r="O1486" s="20">
        <f>INDEX(Table3[Date_of_transaction],MATCH(Table1[[#This Row],[Account Number]],Table3[Account Number],0))</f>
        <v>44478</v>
      </c>
      <c r="P1486" s="19" t="str">
        <f>INDEX(Table3[Transaction Medium],MATCH(Table1[[#This Row],[Account Number]],Table3[Account Number],0))</f>
        <v>POS</v>
      </c>
    </row>
    <row r="1487" spans="1:16" x14ac:dyDescent="0.25">
      <c r="A1487" s="1" t="s">
        <v>5997</v>
      </c>
      <c r="B1487" s="2">
        <v>980286712</v>
      </c>
      <c r="C1487" s="2" t="s">
        <v>250</v>
      </c>
      <c r="D1487" s="4">
        <v>18042.75</v>
      </c>
      <c r="E1487" s="1" t="s">
        <v>12</v>
      </c>
      <c r="F1487" s="1" t="s">
        <v>951</v>
      </c>
      <c r="G1487" s="1" t="s">
        <v>4088</v>
      </c>
      <c r="H1487" s="1" t="s">
        <v>5998</v>
      </c>
      <c r="I1487" s="1">
        <v>55322.067754800002</v>
      </c>
      <c r="J1487" s="1" t="s">
        <v>5999</v>
      </c>
      <c r="L1487" s="1" t="str">
        <f>VLOOKUP(Table1[[#This Row],[Customer_id]],Table4[],7,FALSE)</f>
        <v>63251,0424</v>
      </c>
      <c r="M1487" s="1" t="e">
        <f>VLOOKUP(Table1[[#This Row],[Customer_id]],Table2[],4,FALSE)</f>
        <v>#N/A</v>
      </c>
      <c r="N1487" s="1" t="str">
        <f>INDEX(Table3[Transaction type],MATCH(Table1[[#This Row],[Account Number]],Table3[Account Number],0))</f>
        <v>Checks</v>
      </c>
      <c r="O1487" s="20">
        <f>INDEX(Table3[Date_of_transaction],MATCH(Table1[[#This Row],[Account Number]],Table3[Account Number],0))</f>
        <v>44248</v>
      </c>
      <c r="P1487" s="19" t="str">
        <f>INDEX(Table3[Transaction Medium],MATCH(Table1[[#This Row],[Account Number]],Table3[Account Number],0))</f>
        <v>Bank</v>
      </c>
    </row>
    <row r="1488" spans="1:16" x14ac:dyDescent="0.25">
      <c r="A1488" s="1" t="s">
        <v>1258</v>
      </c>
      <c r="B1488" s="2">
        <v>78082765</v>
      </c>
      <c r="C1488" s="2" t="s">
        <v>661</v>
      </c>
      <c r="D1488" s="4">
        <v>16216.5</v>
      </c>
      <c r="E1488" s="1" t="s">
        <v>1094</v>
      </c>
      <c r="F1488" s="1" t="s">
        <v>274</v>
      </c>
      <c r="G1488" s="1" t="s">
        <v>14</v>
      </c>
      <c r="H1488" s="1" t="s">
        <v>1259</v>
      </c>
      <c r="I1488" s="1">
        <v>55476.950096879998</v>
      </c>
      <c r="J1488" s="1" t="s">
        <v>1260</v>
      </c>
      <c r="L1488" s="1" t="str">
        <f>VLOOKUP(Table1[[#This Row],[Customer_id]],Table4[],7,FALSE)</f>
        <v>157969,4733</v>
      </c>
      <c r="M1488" s="1" t="e">
        <f>VLOOKUP(Table1[[#This Row],[Customer_id]],Table2[],4,FALSE)</f>
        <v>#N/A</v>
      </c>
      <c r="N1488" s="1" t="str">
        <f>INDEX(Table3[Transaction type],MATCH(Table1[[#This Row],[Account Number]],Table3[Account Number],0))</f>
        <v>Money Transfer</v>
      </c>
      <c r="O1488" s="20">
        <f>INDEX(Table3[Date_of_transaction],MATCH(Table1[[#This Row],[Account Number]],Table3[Account Number],0))</f>
        <v>44403</v>
      </c>
      <c r="P1488" s="19" t="str">
        <f>INDEX(Table3[Transaction Medium],MATCH(Table1[[#This Row],[Account Number]],Table3[Account Number],0))</f>
        <v>Mobile</v>
      </c>
    </row>
    <row r="1489" spans="1:16" x14ac:dyDescent="0.25">
      <c r="A1489" s="1" t="s">
        <v>6357</v>
      </c>
      <c r="B1489" s="2">
        <v>935714648</v>
      </c>
      <c r="C1489" s="2" t="s">
        <v>498</v>
      </c>
      <c r="D1489" s="4">
        <v>37766.25</v>
      </c>
      <c r="E1489" s="1" t="s">
        <v>12</v>
      </c>
      <c r="F1489" s="1" t="s">
        <v>1746</v>
      </c>
      <c r="G1489" s="1" t="s">
        <v>4105</v>
      </c>
      <c r="H1489" s="1" t="s">
        <v>6358</v>
      </c>
      <c r="I1489" s="1">
        <v>12012.796887</v>
      </c>
      <c r="J1489" s="1" t="s">
        <v>6359</v>
      </c>
      <c r="L1489" s="1" t="str">
        <f>VLOOKUP(Table1[[#This Row],[Customer_id]],Table4[],7,FALSE)</f>
        <v>193690,9314</v>
      </c>
      <c r="M1489" s="1" t="e">
        <f>VLOOKUP(Table1[[#This Row],[Customer_id]],Table2[],4,FALSE)</f>
        <v>#N/A</v>
      </c>
      <c r="N1489" s="1" t="str">
        <f>INDEX(Table3[Transaction type],MATCH(Table1[[#This Row],[Account Number]],Table3[Account Number],0))</f>
        <v>Money Transfer</v>
      </c>
      <c r="O1489" s="20">
        <f>INDEX(Table3[Date_of_transaction],MATCH(Table1[[#This Row],[Account Number]],Table3[Account Number],0))</f>
        <v>44217</v>
      </c>
      <c r="P1489" s="19" t="str">
        <f>INDEX(Table3[Transaction Medium],MATCH(Table1[[#This Row],[Account Number]],Table3[Account Number],0))</f>
        <v>Bank</v>
      </c>
    </row>
    <row r="1490" spans="1:16" x14ac:dyDescent="0.25">
      <c r="A1490" s="1" t="s">
        <v>37</v>
      </c>
      <c r="B1490" s="2">
        <v>26643499</v>
      </c>
      <c r="C1490" s="2" t="s">
        <v>38</v>
      </c>
      <c r="D1490" s="4">
        <v>21330</v>
      </c>
      <c r="E1490" s="1" t="s">
        <v>12</v>
      </c>
      <c r="F1490" s="1" t="s">
        <v>39</v>
      </c>
      <c r="G1490" s="1" t="s">
        <v>14</v>
      </c>
      <c r="H1490" s="1" t="s">
        <v>40</v>
      </c>
      <c r="I1490" s="1">
        <v>24295.652568000001</v>
      </c>
      <c r="J1490" s="1" t="s">
        <v>41</v>
      </c>
      <c r="L1490" s="1" t="str">
        <f>VLOOKUP(Table1[[#This Row],[Customer_id]],Table4[],7,FALSE)</f>
        <v>256652,0795</v>
      </c>
      <c r="M1490" s="1" t="e">
        <f>VLOOKUP(Table1[[#This Row],[Customer_id]],Table2[],4,FALSE)</f>
        <v>#N/A</v>
      </c>
      <c r="N1490" s="1" t="str">
        <f>INDEX(Table3[Transaction type],MATCH(Table1[[#This Row],[Account Number]],Table3[Account Number],0))</f>
        <v>Cash Withdrawal</v>
      </c>
      <c r="O1490" s="20">
        <f>INDEX(Table3[Date_of_transaction],MATCH(Table1[[#This Row],[Account Number]],Table3[Account Number],0))</f>
        <v>44649</v>
      </c>
      <c r="P1490" s="19" t="str">
        <f>INDEX(Table3[Transaction Medium],MATCH(Table1[[#This Row],[Account Number]],Table3[Account Number],0))</f>
        <v>ATM</v>
      </c>
    </row>
    <row r="1491" spans="1:16" x14ac:dyDescent="0.25">
      <c r="A1491" s="1" t="s">
        <v>674</v>
      </c>
      <c r="B1491" s="2">
        <v>278376364</v>
      </c>
      <c r="C1491" s="2" t="s">
        <v>87</v>
      </c>
      <c r="D1491" s="4">
        <v>16581.75</v>
      </c>
      <c r="E1491" s="1" t="s">
        <v>12</v>
      </c>
      <c r="F1491" s="1" t="s">
        <v>675</v>
      </c>
      <c r="G1491" s="1" t="s">
        <v>14</v>
      </c>
      <c r="H1491" s="1" t="s">
        <v>676</v>
      </c>
      <c r="I1491" s="1">
        <v>308830.73512500001</v>
      </c>
      <c r="J1491" s="1" t="s">
        <v>677</v>
      </c>
      <c r="L1491" s="1" t="str">
        <f>VLOOKUP(Table1[[#This Row],[Customer_id]],Table4[],7,FALSE)</f>
        <v>270692,565</v>
      </c>
      <c r="M1491" s="1" t="e">
        <f>VLOOKUP(Table1[[#This Row],[Customer_id]],Table2[],4,FALSE)</f>
        <v>#N/A</v>
      </c>
      <c r="N1491" s="1" t="str">
        <f>INDEX(Table3[Transaction type],MATCH(Table1[[#This Row],[Account Number]],Table3[Account Number],0))</f>
        <v>Cash Withdrawal</v>
      </c>
      <c r="O1491" s="20">
        <f>INDEX(Table3[Date_of_transaction],MATCH(Table1[[#This Row],[Account Number]],Table3[Account Number],0))</f>
        <v>44542</v>
      </c>
      <c r="P1491" s="19" t="str">
        <f>INDEX(Table3[Transaction Medium],MATCH(Table1[[#This Row],[Account Number]],Table3[Account Number],0))</f>
        <v>POS</v>
      </c>
    </row>
    <row r="1492" spans="1:16" x14ac:dyDescent="0.25">
      <c r="A1492" s="1" t="s">
        <v>1714</v>
      </c>
      <c r="B1492" s="2">
        <v>545998935</v>
      </c>
      <c r="C1492" s="2" t="s">
        <v>556</v>
      </c>
      <c r="D1492" s="4">
        <v>27174</v>
      </c>
      <c r="E1492" s="1" t="s">
        <v>1094</v>
      </c>
      <c r="F1492" s="1" t="s">
        <v>106</v>
      </c>
      <c r="G1492" s="1" t="s">
        <v>14</v>
      </c>
      <c r="H1492" s="1" t="s">
        <v>1715</v>
      </c>
      <c r="I1492" s="1">
        <v>504017.37695399998</v>
      </c>
      <c r="J1492" s="1" t="s">
        <v>1716</v>
      </c>
      <c r="L1492" s="1" t="str">
        <f>VLOOKUP(Table1[[#This Row],[Customer_id]],Table4[],7,FALSE)</f>
        <v>82703,8107</v>
      </c>
      <c r="M1492" s="1" t="e">
        <f>VLOOKUP(Table1[[#This Row],[Customer_id]],Table2[],4,FALSE)</f>
        <v>#N/A</v>
      </c>
      <c r="N1492" s="1" t="str">
        <f>INDEX(Table3[Transaction type],MATCH(Table1[[#This Row],[Account Number]],Table3[Account Number],0))</f>
        <v>Money Deposit</v>
      </c>
      <c r="O1492" s="20">
        <f>INDEX(Table3[Date_of_transaction],MATCH(Table1[[#This Row],[Account Number]],Table3[Account Number],0))</f>
        <v>44536</v>
      </c>
      <c r="P1492" s="19" t="str">
        <f>INDEX(Table3[Transaction Medium],MATCH(Table1[[#This Row],[Account Number]],Table3[Account Number],0))</f>
        <v>Bank</v>
      </c>
    </row>
    <row r="1493" spans="1:16" x14ac:dyDescent="0.25">
      <c r="A1493" s="1" t="s">
        <v>7080</v>
      </c>
      <c r="B1493" s="2">
        <v>244498758</v>
      </c>
      <c r="C1493" s="2" t="s">
        <v>189</v>
      </c>
      <c r="D1493" s="4">
        <v>22425.75</v>
      </c>
      <c r="E1493" s="1" t="s">
        <v>12</v>
      </c>
      <c r="F1493" s="1" t="s">
        <v>195</v>
      </c>
      <c r="G1493" s="1" t="s">
        <v>4105</v>
      </c>
      <c r="H1493" s="1" t="s">
        <v>7081</v>
      </c>
      <c r="I1493" s="1">
        <v>656109.37537200004</v>
      </c>
      <c r="J1493" s="1" t="s">
        <v>7082</v>
      </c>
      <c r="L1493" s="1" t="str">
        <f>VLOOKUP(Table1[[#This Row],[Customer_id]],Table4[],7,FALSE)</f>
        <v>99666,75</v>
      </c>
      <c r="M1493" s="1" t="e">
        <f>VLOOKUP(Table1[[#This Row],[Customer_id]],Table2[],4,FALSE)</f>
        <v>#N/A</v>
      </c>
      <c r="N1493" s="1" t="str">
        <f>INDEX(Table3[Transaction type],MATCH(Table1[[#This Row],[Account Number]],Table3[Account Number],0))</f>
        <v>Checks</v>
      </c>
      <c r="O1493" s="20">
        <f>INDEX(Table3[Date_of_transaction],MATCH(Table1[[#This Row],[Account Number]],Table3[Account Number],0))</f>
        <v>44281</v>
      </c>
      <c r="P1493" s="19" t="str">
        <f>INDEX(Table3[Transaction Medium],MATCH(Table1[[#This Row],[Account Number]],Table3[Account Number],0))</f>
        <v>Informal Services</v>
      </c>
    </row>
    <row r="1494" spans="1:16" x14ac:dyDescent="0.25">
      <c r="A1494" s="1" t="s">
        <v>8553</v>
      </c>
      <c r="B1494" s="2">
        <v>119419377</v>
      </c>
      <c r="C1494" s="2" t="s">
        <v>72</v>
      </c>
      <c r="D1494" s="4">
        <v>34844.25</v>
      </c>
      <c r="E1494" s="1" t="s">
        <v>12</v>
      </c>
      <c r="F1494" s="1" t="s">
        <v>2501</v>
      </c>
      <c r="G1494" s="1" t="s">
        <v>2773</v>
      </c>
      <c r="H1494" s="1" t="s">
        <v>8554</v>
      </c>
      <c r="I1494" s="1">
        <v>125629.05974976</v>
      </c>
      <c r="J1494" s="1" t="s">
        <v>8555</v>
      </c>
      <c r="L1494" s="1" t="str">
        <f>VLOOKUP(Table1[[#This Row],[Customer_id]],Table4[],7,FALSE)</f>
        <v>136956,204</v>
      </c>
      <c r="M1494" s="1" t="e">
        <f>VLOOKUP(Table1[[#This Row],[Customer_id]],Table2[],4,FALSE)</f>
        <v>#N/A</v>
      </c>
      <c r="N1494" s="1" t="str">
        <f>INDEX(Table3[Transaction type],MATCH(Table1[[#This Row],[Account Number]],Table3[Account Number],0))</f>
        <v>Money Transfer</v>
      </c>
      <c r="O1494" s="20">
        <f>INDEX(Table3[Date_of_transaction],MATCH(Table1[[#This Row],[Account Number]],Table3[Account Number],0))</f>
        <v>44461</v>
      </c>
      <c r="P1494" s="19" t="str">
        <f>INDEX(Table3[Transaction Medium],MATCH(Table1[[#This Row],[Account Number]],Table3[Account Number],0))</f>
        <v>ATM</v>
      </c>
    </row>
    <row r="1495" spans="1:16" x14ac:dyDescent="0.25">
      <c r="A1495" s="1" t="s">
        <v>7282</v>
      </c>
      <c r="B1495" s="2">
        <v>502707354</v>
      </c>
      <c r="C1495" s="2" t="s">
        <v>335</v>
      </c>
      <c r="D1495" s="4">
        <v>19869</v>
      </c>
      <c r="E1495" s="1" t="s">
        <v>12</v>
      </c>
      <c r="F1495" s="1" t="s">
        <v>310</v>
      </c>
      <c r="G1495" s="1" t="s">
        <v>4058</v>
      </c>
      <c r="H1495" s="1" t="s">
        <v>7283</v>
      </c>
      <c r="I1495" s="1">
        <v>301736.48774399998</v>
      </c>
      <c r="J1495" s="1" t="s">
        <v>7284</v>
      </c>
      <c r="L1495" s="1" t="str">
        <f>VLOOKUP(Table1[[#This Row],[Customer_id]],Table4[],7,FALSE)</f>
        <v>445066,83</v>
      </c>
      <c r="M1495" s="1" t="e">
        <f>VLOOKUP(Table1[[#This Row],[Customer_id]],Table2[],4,FALSE)</f>
        <v>#N/A</v>
      </c>
      <c r="N1495" s="1" t="str">
        <f>INDEX(Table3[Transaction type],MATCH(Table1[[#This Row],[Account Number]],Table3[Account Number],0))</f>
        <v>Cash Withdrawal</v>
      </c>
      <c r="O1495" s="20">
        <f>INDEX(Table3[Date_of_transaction],MATCH(Table1[[#This Row],[Account Number]],Table3[Account Number],0))</f>
        <v>44348</v>
      </c>
      <c r="P1495" s="19" t="str">
        <f>INDEX(Table3[Transaction Medium],MATCH(Table1[[#This Row],[Account Number]],Table3[Account Number],0))</f>
        <v>POS</v>
      </c>
    </row>
    <row r="1496" spans="1:16" x14ac:dyDescent="0.25">
      <c r="A1496" s="1" t="s">
        <v>2370</v>
      </c>
      <c r="B1496" s="2">
        <v>336449990</v>
      </c>
      <c r="C1496" s="2" t="s">
        <v>380</v>
      </c>
      <c r="D1496" s="4">
        <v>14390.25</v>
      </c>
      <c r="E1496" s="1" t="s">
        <v>1094</v>
      </c>
      <c r="F1496" s="1" t="s">
        <v>63</v>
      </c>
      <c r="G1496" s="1" t="s">
        <v>1964</v>
      </c>
      <c r="H1496" s="1" t="s">
        <v>2371</v>
      </c>
      <c r="I1496" s="1">
        <v>76431.968978399993</v>
      </c>
      <c r="J1496" s="1" t="s">
        <v>2372</v>
      </c>
      <c r="L1496" s="1" t="str">
        <f>VLOOKUP(Table1[[#This Row],[Customer_id]],Table4[],7,FALSE)</f>
        <v>213562,5536</v>
      </c>
      <c r="M1496" s="1" t="e">
        <f>VLOOKUP(Table1[[#This Row],[Customer_id]],Table2[],4,FALSE)</f>
        <v>#N/A</v>
      </c>
      <c r="N1496" s="1" t="str">
        <f>INDEX(Table3[Transaction type],MATCH(Table1[[#This Row],[Account Number]],Table3[Account Number],0))</f>
        <v>Money Deposit</v>
      </c>
      <c r="O1496" s="20">
        <f>INDEX(Table3[Date_of_transaction],MATCH(Table1[[#This Row],[Account Number]],Table3[Account Number],0))</f>
        <v>44428</v>
      </c>
      <c r="P1496" s="19" t="str">
        <f>INDEX(Table3[Transaction Medium],MATCH(Table1[[#This Row],[Account Number]],Table3[Account Number],0))</f>
        <v>Bank</v>
      </c>
    </row>
    <row r="1497" spans="1:16" x14ac:dyDescent="0.25">
      <c r="A1497" s="1" t="s">
        <v>3139</v>
      </c>
      <c r="B1497" s="2">
        <v>726027966</v>
      </c>
      <c r="C1497" s="2" t="s">
        <v>862</v>
      </c>
      <c r="D1497" s="4">
        <v>24617.25</v>
      </c>
      <c r="E1497" s="1" t="s">
        <v>1094</v>
      </c>
      <c r="F1497" s="1" t="s">
        <v>682</v>
      </c>
      <c r="G1497" s="1" t="s">
        <v>3058</v>
      </c>
      <c r="H1497" s="1" t="s">
        <v>3140</v>
      </c>
      <c r="I1497" s="1">
        <v>113900.14018647</v>
      </c>
      <c r="J1497" s="1" t="s">
        <v>2490</v>
      </c>
      <c r="L1497" s="1" t="str">
        <f>VLOOKUP(Table1[[#This Row],[Customer_id]],Table4[],7,FALSE)</f>
        <v>365061,5394</v>
      </c>
      <c r="M1497" s="1" t="e">
        <f>VLOOKUP(Table1[[#This Row],[Customer_id]],Table2[],4,FALSE)</f>
        <v>#N/A</v>
      </c>
      <c r="N1497" s="1" t="str">
        <f>INDEX(Table3[Transaction type],MATCH(Table1[[#This Row],[Account Number]],Table3[Account Number],0))</f>
        <v>Money Transfer</v>
      </c>
      <c r="O1497" s="20">
        <f>INDEX(Table3[Date_of_transaction],MATCH(Table1[[#This Row],[Account Number]],Table3[Account Number],0))</f>
        <v>44519</v>
      </c>
      <c r="P1497" s="19" t="str">
        <f>INDEX(Table3[Transaction Medium],MATCH(Table1[[#This Row],[Account Number]],Table3[Account Number],0))</f>
        <v>Mobile</v>
      </c>
    </row>
    <row r="1498" spans="1:16" x14ac:dyDescent="0.25">
      <c r="A1498" s="1" t="s">
        <v>1413</v>
      </c>
      <c r="B1498" s="2">
        <v>877547043</v>
      </c>
      <c r="C1498" s="2" t="s">
        <v>119</v>
      </c>
      <c r="D1498" s="4">
        <v>24982.5</v>
      </c>
      <c r="E1498" s="1" t="s">
        <v>1094</v>
      </c>
      <c r="F1498" s="1" t="s">
        <v>602</v>
      </c>
      <c r="G1498" s="1" t="s">
        <v>14</v>
      </c>
      <c r="H1498" s="1" t="s">
        <v>1414</v>
      </c>
      <c r="I1498" s="1">
        <v>25798.796859999999</v>
      </c>
      <c r="J1498" s="1" t="s">
        <v>1415</v>
      </c>
      <c r="L1498" s="1" t="str">
        <f>VLOOKUP(Table1[[#This Row],[Customer_id]],Table4[],7,FALSE)</f>
        <v>85031,1693</v>
      </c>
      <c r="M1498" s="1" t="e">
        <f>VLOOKUP(Table1[[#This Row],[Customer_id]],Table2[],4,FALSE)</f>
        <v>#N/A</v>
      </c>
      <c r="N1498" s="1" t="str">
        <f>INDEX(Table3[Transaction type],MATCH(Table1[[#This Row],[Account Number]],Table3[Account Number],0))</f>
        <v>Cash Withdrawal</v>
      </c>
      <c r="O1498" s="20">
        <f>INDEX(Table3[Date_of_transaction],MATCH(Table1[[#This Row],[Account Number]],Table3[Account Number],0))</f>
        <v>44652</v>
      </c>
      <c r="P1498" s="19" t="str">
        <f>INDEX(Table3[Transaction Medium],MATCH(Table1[[#This Row],[Account Number]],Table3[Account Number],0))</f>
        <v>POS</v>
      </c>
    </row>
    <row r="1499" spans="1:16" x14ac:dyDescent="0.25">
      <c r="A1499" s="1" t="s">
        <v>153</v>
      </c>
      <c r="B1499" s="2">
        <v>897495570</v>
      </c>
      <c r="C1499" s="2" t="s">
        <v>154</v>
      </c>
      <c r="D1499" s="4">
        <v>29730.75</v>
      </c>
      <c r="E1499" s="1" t="s">
        <v>12</v>
      </c>
      <c r="F1499" s="1" t="s">
        <v>155</v>
      </c>
      <c r="G1499" s="1" t="s">
        <v>14</v>
      </c>
      <c r="H1499" s="1" t="s">
        <v>156</v>
      </c>
      <c r="I1499" s="1">
        <v>22650.890250240001</v>
      </c>
      <c r="J1499" s="1" t="s">
        <v>157</v>
      </c>
      <c r="L1499" s="1" t="str">
        <f>VLOOKUP(Table1[[#This Row],[Customer_id]],Table4[],7,FALSE)</f>
        <v>227879,19</v>
      </c>
      <c r="M1499" s="1" t="e">
        <f>VLOOKUP(Table1[[#This Row],[Customer_id]],Table2[],4,FALSE)</f>
        <v>#N/A</v>
      </c>
      <c r="N1499" s="1" t="str">
        <f>INDEX(Table3[Transaction type],MATCH(Table1[[#This Row],[Account Number]],Table3[Account Number],0))</f>
        <v>Checks</v>
      </c>
      <c r="O1499" s="20">
        <f>INDEX(Table3[Date_of_transaction],MATCH(Table1[[#This Row],[Account Number]],Table3[Account Number],0))</f>
        <v>44330</v>
      </c>
      <c r="P1499" s="19" t="str">
        <f>INDEX(Table3[Transaction Medium],MATCH(Table1[[#This Row],[Account Number]],Table3[Account Number],0))</f>
        <v>Bank</v>
      </c>
    </row>
    <row r="1500" spans="1:16" x14ac:dyDescent="0.25">
      <c r="A1500" s="1" t="s">
        <v>6814</v>
      </c>
      <c r="B1500" s="2">
        <v>946043399</v>
      </c>
      <c r="C1500" s="2" t="s">
        <v>221</v>
      </c>
      <c r="D1500" s="4">
        <v>33748.5</v>
      </c>
      <c r="E1500" s="1" t="s">
        <v>12</v>
      </c>
      <c r="F1500" s="1" t="s">
        <v>422</v>
      </c>
      <c r="G1500" s="1" t="s">
        <v>4148</v>
      </c>
      <c r="H1500" s="1" t="s">
        <v>6815</v>
      </c>
      <c r="I1500" s="1">
        <v>551212.84861343994</v>
      </c>
      <c r="J1500" s="1" t="s">
        <v>6816</v>
      </c>
      <c r="L1500" s="1" t="str">
        <f>VLOOKUP(Table1[[#This Row],[Customer_id]],Table4[],7,FALSE)</f>
        <v>438620,0832</v>
      </c>
      <c r="M1500" s="1" t="e">
        <f>VLOOKUP(Table1[[#This Row],[Customer_id]],Table2[],4,FALSE)</f>
        <v>#N/A</v>
      </c>
      <c r="N1500" s="1" t="str">
        <f>INDEX(Table3[Transaction type],MATCH(Table1[[#This Row],[Account Number]],Table3[Account Number],0))</f>
        <v>Money Transfer</v>
      </c>
      <c r="O1500" s="20">
        <f>INDEX(Table3[Date_of_transaction],MATCH(Table1[[#This Row],[Account Number]],Table3[Account Number],0))</f>
        <v>44425</v>
      </c>
      <c r="P1500" s="19" t="str">
        <f>INDEX(Table3[Transaction Medium],MATCH(Table1[[#This Row],[Account Number]],Table3[Account Number],0))</f>
        <v>ATM</v>
      </c>
    </row>
    <row r="1501" spans="1:16" x14ac:dyDescent="0.25">
      <c r="A1501" s="1" t="s">
        <v>198</v>
      </c>
      <c r="B1501" s="2">
        <v>426717659</v>
      </c>
      <c r="C1501" s="2" t="s">
        <v>162</v>
      </c>
      <c r="D1501" s="4">
        <v>15851.25</v>
      </c>
      <c r="E1501" s="1" t="s">
        <v>12</v>
      </c>
      <c r="F1501" s="1" t="s">
        <v>199</v>
      </c>
      <c r="G1501" s="1" t="s">
        <v>14</v>
      </c>
      <c r="H1501" s="1" t="s">
        <v>200</v>
      </c>
      <c r="I1501" s="1">
        <v>397714.29401088</v>
      </c>
      <c r="J1501" s="1" t="s">
        <v>201</v>
      </c>
      <c r="L1501" s="1" t="str">
        <f>VLOOKUP(Table1[[#This Row],[Customer_id]],Table4[],7,FALSE)</f>
        <v>183024,4122</v>
      </c>
      <c r="M1501" s="1" t="e">
        <f>VLOOKUP(Table1[[#This Row],[Customer_id]],Table2[],4,FALSE)</f>
        <v>#N/A</v>
      </c>
      <c r="N1501" s="1" t="str">
        <f>INDEX(Table3[Transaction type],MATCH(Table1[[#This Row],[Account Number]],Table3[Account Number],0))</f>
        <v>Online Payment</v>
      </c>
      <c r="O1501" s="20">
        <f>INDEX(Table3[Date_of_transaction],MATCH(Table1[[#This Row],[Account Number]],Table3[Account Number],0))</f>
        <v>44376</v>
      </c>
      <c r="P1501" s="19" t="str">
        <f>INDEX(Table3[Transaction Medium],MATCH(Table1[[#This Row],[Account Number]],Table3[Account Number],0))</f>
        <v>Card</v>
      </c>
    </row>
    <row r="1502" spans="1:16" x14ac:dyDescent="0.25">
      <c r="A1502" s="1" t="s">
        <v>4967</v>
      </c>
      <c r="B1502" s="2">
        <v>126184759</v>
      </c>
      <c r="C1502" s="2" t="s">
        <v>203</v>
      </c>
      <c r="D1502" s="4">
        <v>27539.25</v>
      </c>
      <c r="E1502" s="1" t="s">
        <v>1094</v>
      </c>
      <c r="F1502" s="1" t="s">
        <v>2364</v>
      </c>
      <c r="G1502" s="1" t="s">
        <v>4058</v>
      </c>
      <c r="H1502" s="1" t="s">
        <v>4968</v>
      </c>
      <c r="I1502" s="1">
        <v>85868.277642479996</v>
      </c>
      <c r="J1502" s="1" t="s">
        <v>4969</v>
      </c>
      <c r="L1502" s="1" t="str">
        <f>VLOOKUP(Table1[[#This Row],[Customer_id]],Table4[],7,FALSE)</f>
        <v>444732,6378</v>
      </c>
      <c r="M1502" s="1" t="e">
        <f>VLOOKUP(Table1[[#This Row],[Customer_id]],Table2[],4,FALSE)</f>
        <v>#N/A</v>
      </c>
      <c r="N1502" s="1" t="str">
        <f>INDEX(Table3[Transaction type],MATCH(Table1[[#This Row],[Account Number]],Table3[Account Number],0))</f>
        <v>Money Transfer</v>
      </c>
      <c r="O1502" s="20">
        <f>INDEX(Table3[Date_of_transaction],MATCH(Table1[[#This Row],[Account Number]],Table3[Account Number],0))</f>
        <v>44638</v>
      </c>
      <c r="P1502" s="19" t="str">
        <f>INDEX(Table3[Transaction Medium],MATCH(Table1[[#This Row],[Account Number]],Table3[Account Number],0))</f>
        <v>Mobile</v>
      </c>
    </row>
    <row r="1503" spans="1:16" x14ac:dyDescent="0.25">
      <c r="A1503" s="1" t="s">
        <v>9018</v>
      </c>
      <c r="B1503" s="2">
        <v>436456283</v>
      </c>
      <c r="C1503" s="2" t="s">
        <v>23</v>
      </c>
      <c r="D1503" s="8">
        <v>34980.75</v>
      </c>
      <c r="E1503" s="1" t="str">
        <f ca="1">CHOOSE(RANDBETWEEN(1, 2), "Male","Female")</f>
        <v>Male</v>
      </c>
      <c r="F1503" s="1" t="str">
        <f ca="1">CHOOSE(RANDBETWEEN(1, 5), "Farmer","Tailor","Student","Professor","Welder")</f>
        <v>Tailor</v>
      </c>
      <c r="G1503" s="1" t="str">
        <f ca="1">CHOOSE(RANDBETWEEN(1, 22), "Kano","Kwara","Imo","Lagos","Adamawa","Delta","Sokoto","Oyo","Osun","Abia","Cross River","Kaduna","Plateau","River","Abuja","Kogi","Edo","Anambra","Bayelsa","Benue","Ogun","Enugu")</f>
        <v>Edo</v>
      </c>
      <c r="H1503" s="9" t="s">
        <v>9019</v>
      </c>
      <c r="I1503" s="9">
        <v>441222.59088224504</v>
      </c>
      <c r="J1503" t="s">
        <v>9020</v>
      </c>
      <c r="L1503" s="1" t="str">
        <f>VLOOKUP(Table1[[#This Row],[Customer_id]],Table4[],7,FALSE)</f>
        <v>435632,1697</v>
      </c>
      <c r="M1503" s="1" t="e">
        <f>VLOOKUP(Table1[[#This Row],[Customer_id]],Table2[],4,FALSE)</f>
        <v>#N/A</v>
      </c>
      <c r="N1503" s="1" t="str">
        <f>INDEX(Table3[Transaction type],MATCH(Table1[[#This Row],[Account Number]],Table3[Account Number],0))</f>
        <v>Cash Withdrawal</v>
      </c>
      <c r="O1503" s="20">
        <f>INDEX(Table3[Date_of_transaction],MATCH(Table1[[#This Row],[Account Number]],Table3[Account Number],0))</f>
        <v>44540</v>
      </c>
      <c r="P1503" s="19" t="str">
        <f>INDEX(Table3[Transaction Medium],MATCH(Table1[[#This Row],[Account Number]],Table3[Account Number],0))</f>
        <v>ATM</v>
      </c>
    </row>
    <row r="1504" spans="1:16" x14ac:dyDescent="0.25">
      <c r="A1504" s="1" t="s">
        <v>1920</v>
      </c>
      <c r="B1504" s="2">
        <v>305594163</v>
      </c>
      <c r="C1504" s="2" t="s">
        <v>513</v>
      </c>
      <c r="D1504" s="4">
        <v>32287.5</v>
      </c>
      <c r="E1504" s="1" t="s">
        <v>1094</v>
      </c>
      <c r="F1504" s="1" t="s">
        <v>955</v>
      </c>
      <c r="G1504" s="1" t="s">
        <v>14</v>
      </c>
      <c r="H1504" s="1" t="s">
        <v>1921</v>
      </c>
      <c r="I1504" s="1">
        <v>271999.84307399997</v>
      </c>
      <c r="J1504" s="1" t="s">
        <v>1922</v>
      </c>
      <c r="L1504" s="1" t="str">
        <f>VLOOKUP(Table1[[#This Row],[Customer_id]],Table4[],7,FALSE)</f>
        <v>432010,2798</v>
      </c>
      <c r="M1504" s="1" t="e">
        <f>VLOOKUP(Table1[[#This Row],[Customer_id]],Table2[],4,FALSE)</f>
        <v>#N/A</v>
      </c>
      <c r="N1504" s="1" t="str">
        <f>INDEX(Table3[Transaction type],MATCH(Table1[[#This Row],[Account Number]],Table3[Account Number],0))</f>
        <v>Cash Withdrawal</v>
      </c>
      <c r="O1504" s="20">
        <f>INDEX(Table3[Date_of_transaction],MATCH(Table1[[#This Row],[Account Number]],Table3[Account Number],0))</f>
        <v>44572</v>
      </c>
      <c r="P1504" s="19" t="str">
        <f>INDEX(Table3[Transaction Medium],MATCH(Table1[[#This Row],[Account Number]],Table3[Account Number],0))</f>
        <v>Bank</v>
      </c>
    </row>
    <row r="1505" spans="1:16" x14ac:dyDescent="0.25">
      <c r="A1505" s="1" t="s">
        <v>1881</v>
      </c>
      <c r="B1505" s="2">
        <v>901283973</v>
      </c>
      <c r="C1505" s="2" t="s">
        <v>154</v>
      </c>
      <c r="D1505" s="4">
        <v>29730.75</v>
      </c>
      <c r="E1505" s="1" t="s">
        <v>1094</v>
      </c>
      <c r="F1505" s="1" t="s">
        <v>951</v>
      </c>
      <c r="G1505" s="1" t="s">
        <v>14</v>
      </c>
      <c r="H1505" s="1" t="s">
        <v>1882</v>
      </c>
      <c r="I1505" s="1">
        <v>12700.569798</v>
      </c>
      <c r="J1505" s="1" t="s">
        <v>1883</v>
      </c>
      <c r="L1505" s="1" t="str">
        <f>VLOOKUP(Table1[[#This Row],[Customer_id]],Table4[],7,FALSE)</f>
        <v>232630,3392</v>
      </c>
      <c r="M1505" s="1" t="e">
        <f>VLOOKUP(Table1[[#This Row],[Customer_id]],Table2[],4,FALSE)</f>
        <v>#N/A</v>
      </c>
      <c r="N1505" s="1" t="str">
        <f>INDEX(Table3[Transaction type],MATCH(Table1[[#This Row],[Account Number]],Table3[Account Number],0))</f>
        <v>Online Payment</v>
      </c>
      <c r="O1505" s="20">
        <f>INDEX(Table3[Date_of_transaction],MATCH(Table1[[#This Row],[Account Number]],Table3[Account Number],0))</f>
        <v>44300</v>
      </c>
      <c r="P1505" s="19" t="str">
        <f>INDEX(Table3[Transaction Medium],MATCH(Table1[[#This Row],[Account Number]],Table3[Account Number],0))</f>
        <v>Mobile</v>
      </c>
    </row>
    <row r="1506" spans="1:16" x14ac:dyDescent="0.25">
      <c r="A1506" s="1" t="s">
        <v>8837</v>
      </c>
      <c r="B1506" s="2">
        <v>417089165</v>
      </c>
      <c r="C1506" s="2" t="s">
        <v>322</v>
      </c>
      <c r="D1506" s="4">
        <v>26443.5</v>
      </c>
      <c r="E1506" s="1" t="s">
        <v>12</v>
      </c>
      <c r="F1506" s="1" t="s">
        <v>569</v>
      </c>
      <c r="G1506" s="1" t="s">
        <v>3820</v>
      </c>
      <c r="H1506" s="1" t="s">
        <v>8838</v>
      </c>
      <c r="I1506" s="1">
        <v>223033.285692</v>
      </c>
      <c r="J1506" s="1" t="s">
        <v>8839</v>
      </c>
      <c r="L1506" s="1" t="str">
        <f>VLOOKUP(Table1[[#This Row],[Customer_id]],Table4[],7,FALSE)</f>
        <v>141515,0244</v>
      </c>
      <c r="M1506" s="1" t="e">
        <f>VLOOKUP(Table1[[#This Row],[Customer_id]],Table2[],4,FALSE)</f>
        <v>#N/A</v>
      </c>
      <c r="N1506" s="1" t="str">
        <f>INDEX(Table3[Transaction type],MATCH(Table1[[#This Row],[Account Number]],Table3[Account Number],0))</f>
        <v>Cash Withdrawal</v>
      </c>
      <c r="O1506" s="20">
        <f>INDEX(Table3[Date_of_transaction],MATCH(Table1[[#This Row],[Account Number]],Table3[Account Number],0))</f>
        <v>44248</v>
      </c>
      <c r="P1506" s="19" t="str">
        <f>INDEX(Table3[Transaction Medium],MATCH(Table1[[#This Row],[Account Number]],Table3[Account Number],0))</f>
        <v>POS</v>
      </c>
    </row>
    <row r="1507" spans="1:16" x14ac:dyDescent="0.25">
      <c r="A1507" s="1" t="s">
        <v>7190</v>
      </c>
      <c r="B1507" s="2">
        <v>898850646</v>
      </c>
      <c r="C1507" s="2" t="s">
        <v>162</v>
      </c>
      <c r="D1507" s="4">
        <v>15851.25</v>
      </c>
      <c r="E1507" s="1" t="s">
        <v>12</v>
      </c>
      <c r="F1507" s="1" t="s">
        <v>336</v>
      </c>
      <c r="G1507" s="1" t="s">
        <v>4070</v>
      </c>
      <c r="H1507" s="1" t="s">
        <v>7191</v>
      </c>
      <c r="I1507" s="1">
        <v>203562.95371776001</v>
      </c>
      <c r="J1507" s="1" t="s">
        <v>7192</v>
      </c>
      <c r="L1507" s="1" t="str">
        <f>VLOOKUP(Table1[[#This Row],[Customer_id]],Table4[],7,FALSE)</f>
        <v>121716,3519</v>
      </c>
      <c r="M1507" s="1" t="e">
        <f>VLOOKUP(Table1[[#This Row],[Customer_id]],Table2[],4,FALSE)</f>
        <v>#N/A</v>
      </c>
      <c r="N1507" s="1" t="str">
        <f>INDEX(Table3[Transaction type],MATCH(Table1[[#This Row],[Account Number]],Table3[Account Number],0))</f>
        <v>Money Deposit</v>
      </c>
      <c r="O1507" s="20">
        <f>INDEX(Table3[Date_of_transaction],MATCH(Table1[[#This Row],[Account Number]],Table3[Account Number],0))</f>
        <v>44422</v>
      </c>
      <c r="P1507" s="19" t="str">
        <f>INDEX(Table3[Transaction Medium],MATCH(Table1[[#This Row],[Account Number]],Table3[Account Number],0))</f>
        <v>Bank</v>
      </c>
    </row>
    <row r="1508" spans="1:16" x14ac:dyDescent="0.25">
      <c r="A1508" s="1" t="s">
        <v>2667</v>
      </c>
      <c r="B1508" s="2">
        <v>936697768</v>
      </c>
      <c r="C1508" s="2" t="s">
        <v>389</v>
      </c>
      <c r="D1508" s="4">
        <v>29365.5</v>
      </c>
      <c r="E1508" s="1" t="s">
        <v>12</v>
      </c>
      <c r="F1508" s="1" t="s">
        <v>951</v>
      </c>
      <c r="G1508" s="1" t="s">
        <v>1964</v>
      </c>
      <c r="H1508" s="1" t="s">
        <v>2668</v>
      </c>
      <c r="I1508" s="1">
        <v>1724118.361424</v>
      </c>
      <c r="J1508" s="1" t="s">
        <v>2669</v>
      </c>
      <c r="L1508" s="1" t="str">
        <f>VLOOKUP(Table1[[#This Row],[Customer_id]],Table4[],7,FALSE)</f>
        <v>59404,8</v>
      </c>
      <c r="M1508" s="1" t="e">
        <f>VLOOKUP(Table1[[#This Row],[Customer_id]],Table2[],4,FALSE)</f>
        <v>#N/A</v>
      </c>
      <c r="N1508" s="1" t="str">
        <f>INDEX(Table3[Transaction type],MATCH(Table1[[#This Row],[Account Number]],Table3[Account Number],0))</f>
        <v>Money Transfer</v>
      </c>
      <c r="O1508" s="20">
        <f>INDEX(Table3[Date_of_transaction],MATCH(Table1[[#This Row],[Account Number]],Table3[Account Number],0))</f>
        <v>44246</v>
      </c>
      <c r="P1508" s="19" t="str">
        <f>INDEX(Table3[Transaction Medium],MATCH(Table1[[#This Row],[Account Number]],Table3[Account Number],0))</f>
        <v>Bank</v>
      </c>
    </row>
    <row r="1509" spans="1:16" x14ac:dyDescent="0.25">
      <c r="A1509" s="1" t="s">
        <v>277</v>
      </c>
      <c r="B1509" s="2">
        <v>763073370</v>
      </c>
      <c r="C1509" s="2" t="s">
        <v>57</v>
      </c>
      <c r="D1509" s="4">
        <v>34113.75</v>
      </c>
      <c r="E1509" s="1" t="s">
        <v>12</v>
      </c>
      <c r="F1509" s="1" t="s">
        <v>48</v>
      </c>
      <c r="G1509" s="1" t="s">
        <v>14</v>
      </c>
      <c r="H1509" s="1" t="s">
        <v>278</v>
      </c>
      <c r="I1509" s="1">
        <v>589221.98760600004</v>
      </c>
      <c r="J1509" s="1" t="s">
        <v>279</v>
      </c>
      <c r="L1509" s="1" t="str">
        <f>VLOOKUP(Table1[[#This Row],[Customer_id]],Table4[],7,FALSE)</f>
        <v>213666,88</v>
      </c>
      <c r="M1509" s="1" t="e">
        <f>VLOOKUP(Table1[[#This Row],[Customer_id]],Table2[],4,FALSE)</f>
        <v>#N/A</v>
      </c>
      <c r="N1509" s="1" t="str">
        <f>INDEX(Table3[Transaction type],MATCH(Table1[[#This Row],[Account Number]],Table3[Account Number],0))</f>
        <v>Online Payment</v>
      </c>
      <c r="O1509" s="20">
        <f>INDEX(Table3[Date_of_transaction],MATCH(Table1[[#This Row],[Account Number]],Table3[Account Number],0))</f>
        <v>44308</v>
      </c>
      <c r="P1509" s="19" t="str">
        <f>INDEX(Table3[Transaction Medium],MATCH(Table1[[#This Row],[Account Number]],Table3[Account Number],0))</f>
        <v>Internet Banking</v>
      </c>
    </row>
    <row r="1510" spans="1:16" x14ac:dyDescent="0.25">
      <c r="A1510" s="1" t="s">
        <v>7824</v>
      </c>
      <c r="B1510" s="2">
        <v>692595387</v>
      </c>
      <c r="C1510" s="2" t="s">
        <v>255</v>
      </c>
      <c r="D1510" s="4">
        <v>25347.75</v>
      </c>
      <c r="E1510" s="1" t="s">
        <v>12</v>
      </c>
      <c r="F1510" s="1" t="s">
        <v>1799</v>
      </c>
      <c r="G1510" s="1" t="s">
        <v>3058</v>
      </c>
      <c r="H1510" s="1" t="s">
        <v>7825</v>
      </c>
      <c r="I1510" s="1">
        <v>98597.920356000002</v>
      </c>
      <c r="J1510" s="1" t="s">
        <v>7826</v>
      </c>
      <c r="L1510" s="1" t="str">
        <f>VLOOKUP(Table1[[#This Row],[Customer_id]],Table4[],7,FALSE)</f>
        <v>219372,7536</v>
      </c>
      <c r="M1510" s="1" t="e">
        <f>VLOOKUP(Table1[[#This Row],[Customer_id]],Table2[],4,FALSE)</f>
        <v>#N/A</v>
      </c>
      <c r="N1510" s="1" t="str">
        <f>INDEX(Table3[Transaction type],MATCH(Table1[[#This Row],[Account Number]],Table3[Account Number],0))</f>
        <v>Money Transfer</v>
      </c>
      <c r="O1510" s="20">
        <f>INDEX(Table3[Date_of_transaction],MATCH(Table1[[#This Row],[Account Number]],Table3[Account Number],0))</f>
        <v>44669</v>
      </c>
      <c r="P1510" s="19" t="str">
        <f>INDEX(Table3[Transaction Medium],MATCH(Table1[[#This Row],[Account Number]],Table3[Account Number],0))</f>
        <v>Mobile</v>
      </c>
    </row>
    <row r="1511" spans="1:16" x14ac:dyDescent="0.25">
      <c r="A1511" s="1" t="s">
        <v>1869</v>
      </c>
      <c r="B1511" s="2">
        <v>487433294</v>
      </c>
      <c r="C1511" s="2" t="s">
        <v>226</v>
      </c>
      <c r="D1511" s="4">
        <v>31557</v>
      </c>
      <c r="E1511" s="1" t="s">
        <v>1094</v>
      </c>
      <c r="F1511" s="1" t="s">
        <v>829</v>
      </c>
      <c r="G1511" s="1" t="s">
        <v>14</v>
      </c>
      <c r="H1511" s="1" t="s">
        <v>1870</v>
      </c>
      <c r="I1511" s="1">
        <v>135553.01558447999</v>
      </c>
      <c r="J1511" s="1" t="s">
        <v>1871</v>
      </c>
      <c r="L1511" s="1" t="str">
        <f>VLOOKUP(Table1[[#This Row],[Customer_id]],Table4[],7,FALSE)</f>
        <v>108507,2625</v>
      </c>
      <c r="M1511" s="1" t="e">
        <f>VLOOKUP(Table1[[#This Row],[Customer_id]],Table2[],4,FALSE)</f>
        <v>#N/A</v>
      </c>
      <c r="N1511" s="1" t="str">
        <f>INDEX(Table3[Transaction type],MATCH(Table1[[#This Row],[Account Number]],Table3[Account Number],0))</f>
        <v>Online Payment</v>
      </c>
      <c r="O1511" s="20">
        <f>INDEX(Table3[Date_of_transaction],MATCH(Table1[[#This Row],[Account Number]],Table3[Account Number],0))</f>
        <v>44589</v>
      </c>
      <c r="P1511" s="19" t="str">
        <f>INDEX(Table3[Transaction Medium],MATCH(Table1[[#This Row],[Account Number]],Table3[Account Number],0))</f>
        <v>Internet Banking</v>
      </c>
    </row>
    <row r="1512" spans="1:16" x14ac:dyDescent="0.25">
      <c r="A1512" s="1" t="s">
        <v>3725</v>
      </c>
      <c r="B1512" s="2">
        <v>732570568</v>
      </c>
      <c r="C1512" s="2" t="s">
        <v>357</v>
      </c>
      <c r="D1512" s="4">
        <v>35209.5</v>
      </c>
      <c r="E1512" s="1" t="s">
        <v>1094</v>
      </c>
      <c r="F1512" s="1" t="s">
        <v>336</v>
      </c>
      <c r="G1512" s="1" t="s">
        <v>3583</v>
      </c>
      <c r="H1512" s="1" t="s">
        <v>3726</v>
      </c>
      <c r="I1512" s="1">
        <v>97219.253762399996</v>
      </c>
      <c r="J1512" s="1" t="s">
        <v>3727</v>
      </c>
      <c r="L1512" s="1" t="str">
        <f>VLOOKUP(Table1[[#This Row],[Customer_id]],Table4[],7,FALSE)</f>
        <v>68556,1344</v>
      </c>
      <c r="M1512" s="1" t="e">
        <f>VLOOKUP(Table1[[#This Row],[Customer_id]],Table2[],4,FALSE)</f>
        <v>#N/A</v>
      </c>
      <c r="N1512" s="1" t="str">
        <f>INDEX(Table3[Transaction type],MATCH(Table1[[#This Row],[Account Number]],Table3[Account Number],0))</f>
        <v>Money Transfer</v>
      </c>
      <c r="O1512" s="20">
        <f>INDEX(Table3[Date_of_transaction],MATCH(Table1[[#This Row],[Account Number]],Table3[Account Number],0))</f>
        <v>44515</v>
      </c>
      <c r="P1512" s="19" t="str">
        <f>INDEX(Table3[Transaction Medium],MATCH(Table1[[#This Row],[Account Number]],Table3[Account Number],0))</f>
        <v>ATM</v>
      </c>
    </row>
    <row r="1513" spans="1:16" x14ac:dyDescent="0.25">
      <c r="A1513" s="1" t="s">
        <v>2757</v>
      </c>
      <c r="B1513" s="2">
        <v>319678340</v>
      </c>
      <c r="C1513" s="2" t="s">
        <v>250</v>
      </c>
      <c r="D1513" s="4">
        <v>18042.75</v>
      </c>
      <c r="E1513" s="1" t="s">
        <v>12</v>
      </c>
      <c r="F1513" s="1" t="s">
        <v>874</v>
      </c>
      <c r="G1513" s="1" t="s">
        <v>1964</v>
      </c>
      <c r="H1513" s="1" t="s">
        <v>2758</v>
      </c>
      <c r="I1513" s="1">
        <v>123090.8123088</v>
      </c>
      <c r="J1513" s="1" t="s">
        <v>2759</v>
      </c>
      <c r="L1513" s="1" t="str">
        <f>VLOOKUP(Table1[[#This Row],[Customer_id]],Table4[],7,FALSE)</f>
        <v>85194,7008</v>
      </c>
      <c r="M1513" s="1" t="e">
        <f>VLOOKUP(Table1[[#This Row],[Customer_id]],Table2[],4,FALSE)</f>
        <v>#N/A</v>
      </c>
      <c r="N1513" s="1" t="str">
        <f>INDEX(Table3[Transaction type],MATCH(Table1[[#This Row],[Account Number]],Table3[Account Number],0))</f>
        <v>Money Deposit</v>
      </c>
      <c r="O1513" s="20">
        <f>INDEX(Table3[Date_of_transaction],MATCH(Table1[[#This Row],[Account Number]],Table3[Account Number],0))</f>
        <v>44244</v>
      </c>
      <c r="P1513" s="19" t="str">
        <f>INDEX(Table3[Transaction Medium],MATCH(Table1[[#This Row],[Account Number]],Table3[Account Number],0))</f>
        <v>Bank</v>
      </c>
    </row>
    <row r="1514" spans="1:16" x14ac:dyDescent="0.25">
      <c r="A1514" s="1" t="s">
        <v>3153</v>
      </c>
      <c r="B1514" s="2">
        <v>982383276</v>
      </c>
      <c r="C1514" s="2" t="s">
        <v>43</v>
      </c>
      <c r="D1514" s="4">
        <v>36670.5</v>
      </c>
      <c r="E1514" s="1" t="s">
        <v>1094</v>
      </c>
      <c r="F1514" s="1" t="s">
        <v>349</v>
      </c>
      <c r="G1514" s="1" t="s">
        <v>3058</v>
      </c>
      <c r="H1514" s="1" t="s">
        <v>3154</v>
      </c>
      <c r="I1514" s="1">
        <v>585630.10874367994</v>
      </c>
      <c r="J1514" s="1" t="s">
        <v>3155</v>
      </c>
      <c r="L1514" s="1" t="str">
        <f>VLOOKUP(Table1[[#This Row],[Customer_id]],Table4[],7,FALSE)</f>
        <v>110634,5856</v>
      </c>
      <c r="M1514" s="1" t="e">
        <f>VLOOKUP(Table1[[#This Row],[Customer_id]],Table2[],4,FALSE)</f>
        <v>#N/A</v>
      </c>
      <c r="N1514" s="1" t="str">
        <f>INDEX(Table3[Transaction type],MATCH(Table1[[#This Row],[Account Number]],Table3[Account Number],0))</f>
        <v>Online Payment</v>
      </c>
      <c r="O1514" s="20">
        <f>INDEX(Table3[Date_of_transaction],MATCH(Table1[[#This Row],[Account Number]],Table3[Account Number],0))</f>
        <v>44584</v>
      </c>
      <c r="P1514" s="19" t="str">
        <f>INDEX(Table3[Transaction Medium],MATCH(Table1[[#This Row],[Account Number]],Table3[Account Number],0))</f>
        <v>Mobile</v>
      </c>
    </row>
    <row r="1515" spans="1:16" x14ac:dyDescent="0.25">
      <c r="A1515" s="1" t="s">
        <v>1902</v>
      </c>
      <c r="B1515" s="2">
        <v>321167975</v>
      </c>
      <c r="C1515" s="2" t="s">
        <v>434</v>
      </c>
      <c r="D1515" s="4">
        <v>28269.75</v>
      </c>
      <c r="E1515" s="1" t="s">
        <v>1094</v>
      </c>
      <c r="F1515" s="1" t="s">
        <v>549</v>
      </c>
      <c r="G1515" s="1" t="s">
        <v>14</v>
      </c>
      <c r="H1515" s="1" t="s">
        <v>1903</v>
      </c>
      <c r="I1515" s="1">
        <v>955148.18911200005</v>
      </c>
      <c r="J1515" s="1" t="s">
        <v>1904</v>
      </c>
      <c r="L1515" s="1" t="str">
        <f>VLOOKUP(Table1[[#This Row],[Customer_id]],Table4[],7,FALSE)</f>
        <v>311756,8896</v>
      </c>
      <c r="M1515" s="1" t="e">
        <f>VLOOKUP(Table1[[#This Row],[Customer_id]],Table2[],4,FALSE)</f>
        <v>#N/A</v>
      </c>
      <c r="N1515" s="1" t="str">
        <f>INDEX(Table3[Transaction type],MATCH(Table1[[#This Row],[Account Number]],Table3[Account Number],0))</f>
        <v>Money Transfer</v>
      </c>
      <c r="O1515" s="20">
        <f>INDEX(Table3[Date_of_transaction],MATCH(Table1[[#This Row],[Account Number]],Table3[Account Number],0))</f>
        <v>44558</v>
      </c>
      <c r="P1515" s="19" t="str">
        <f>INDEX(Table3[Transaction Medium],MATCH(Table1[[#This Row],[Account Number]],Table3[Account Number],0))</f>
        <v>Internet Banking</v>
      </c>
    </row>
    <row r="1516" spans="1:16" x14ac:dyDescent="0.25">
      <c r="A1516" s="1" t="s">
        <v>4811</v>
      </c>
      <c r="B1516" s="2">
        <v>169981179</v>
      </c>
      <c r="C1516" s="2" t="s">
        <v>119</v>
      </c>
      <c r="D1516" s="4">
        <v>24982.5</v>
      </c>
      <c r="E1516" s="1" t="s">
        <v>1094</v>
      </c>
      <c r="F1516" s="1" t="s">
        <v>83</v>
      </c>
      <c r="G1516" s="1" t="s">
        <v>4105</v>
      </c>
      <c r="H1516" s="1" t="s">
        <v>4812</v>
      </c>
      <c r="I1516" s="1">
        <v>307756.64329199999</v>
      </c>
      <c r="J1516" s="1" t="s">
        <v>4813</v>
      </c>
      <c r="L1516" s="1" t="str">
        <f>VLOOKUP(Table1[[#This Row],[Customer_id]],Table4[],7,FALSE)</f>
        <v>392435,568</v>
      </c>
      <c r="M1516" s="1" t="e">
        <f>VLOOKUP(Table1[[#This Row],[Customer_id]],Table2[],4,FALSE)</f>
        <v>#N/A</v>
      </c>
      <c r="N1516" s="1" t="str">
        <f>INDEX(Table3[Transaction type],MATCH(Table1[[#This Row],[Account Number]],Table3[Account Number],0))</f>
        <v>Cash Withdrawal</v>
      </c>
      <c r="O1516" s="20">
        <f>INDEX(Table3[Date_of_transaction],MATCH(Table1[[#This Row],[Account Number]],Table3[Account Number],0))</f>
        <v>44527</v>
      </c>
      <c r="P1516" s="19" t="str">
        <f>INDEX(Table3[Transaction Medium],MATCH(Table1[[#This Row],[Account Number]],Table3[Account Number],0))</f>
        <v>POS</v>
      </c>
    </row>
    <row r="1517" spans="1:16" x14ac:dyDescent="0.25">
      <c r="A1517" s="1" t="s">
        <v>5548</v>
      </c>
      <c r="B1517" s="2">
        <v>601050774</v>
      </c>
      <c r="C1517" s="2" t="s">
        <v>38</v>
      </c>
      <c r="D1517" s="4">
        <v>21330</v>
      </c>
      <c r="E1517" s="1" t="s">
        <v>1094</v>
      </c>
      <c r="F1517" s="1" t="s">
        <v>2211</v>
      </c>
      <c r="G1517" s="1" t="s">
        <v>4220</v>
      </c>
      <c r="H1517" s="1" t="s">
        <v>5549</v>
      </c>
      <c r="I1517" s="1">
        <v>295926.49175039999</v>
      </c>
      <c r="J1517" s="1" t="s">
        <v>5550</v>
      </c>
      <c r="L1517" s="1" t="str">
        <f>VLOOKUP(Table1[[#This Row],[Customer_id]],Table4[],7,FALSE)</f>
        <v>259702,08</v>
      </c>
      <c r="M1517" s="1" t="e">
        <f>VLOOKUP(Table1[[#This Row],[Customer_id]],Table2[],4,FALSE)</f>
        <v>#N/A</v>
      </c>
      <c r="N1517" s="1" t="str">
        <f>INDEX(Table3[Transaction type],MATCH(Table1[[#This Row],[Account Number]],Table3[Account Number],0))</f>
        <v>Money Transfer</v>
      </c>
      <c r="O1517" s="20">
        <f>INDEX(Table3[Date_of_transaction],MATCH(Table1[[#This Row],[Account Number]],Table3[Account Number],0))</f>
        <v>44379</v>
      </c>
      <c r="P1517" s="19" t="str">
        <f>INDEX(Table3[Transaction Medium],MATCH(Table1[[#This Row],[Account Number]],Table3[Account Number],0))</f>
        <v>Mobile</v>
      </c>
    </row>
    <row r="1518" spans="1:16" x14ac:dyDescent="0.25">
      <c r="A1518" s="1" t="s">
        <v>4223</v>
      </c>
      <c r="B1518" s="2">
        <v>133422649</v>
      </c>
      <c r="C1518" s="2" t="s">
        <v>869</v>
      </c>
      <c r="D1518" s="4">
        <v>17312.25</v>
      </c>
      <c r="E1518" s="1" t="s">
        <v>1094</v>
      </c>
      <c r="F1518" s="1" t="s">
        <v>818</v>
      </c>
      <c r="G1518" s="1" t="s">
        <v>4066</v>
      </c>
      <c r="H1518" s="1" t="s">
        <v>4224</v>
      </c>
      <c r="I1518" s="1">
        <v>737187.03918720002</v>
      </c>
      <c r="J1518" s="1" t="s">
        <v>4225</v>
      </c>
      <c r="L1518" s="1" t="str">
        <f>VLOOKUP(Table1[[#This Row],[Customer_id]],Table4[],7,FALSE)</f>
        <v>82231,6884</v>
      </c>
      <c r="M1518" s="1" t="e">
        <f>VLOOKUP(Table1[[#This Row],[Customer_id]],Table2[],4,FALSE)</f>
        <v>#N/A</v>
      </c>
      <c r="N1518" s="1" t="str">
        <f>INDEX(Table3[Transaction type],MATCH(Table1[[#This Row],[Account Number]],Table3[Account Number],0))</f>
        <v>Money Deposit</v>
      </c>
      <c r="O1518" s="20">
        <f>INDEX(Table3[Date_of_transaction],MATCH(Table1[[#This Row],[Account Number]],Table3[Account Number],0))</f>
        <v>44497</v>
      </c>
      <c r="P1518" s="19" t="str">
        <f>INDEX(Table3[Transaction Medium],MATCH(Table1[[#This Row],[Account Number]],Table3[Account Number],0))</f>
        <v>Bank</v>
      </c>
    </row>
    <row r="1519" spans="1:16" x14ac:dyDescent="0.25">
      <c r="A1519" s="1" t="s">
        <v>1497</v>
      </c>
      <c r="B1519" s="2">
        <v>598697376</v>
      </c>
      <c r="C1519" s="2" t="s">
        <v>889</v>
      </c>
      <c r="D1519" s="4">
        <v>30096</v>
      </c>
      <c r="E1519" s="1" t="s">
        <v>1094</v>
      </c>
      <c r="F1519" s="1" t="s">
        <v>1498</v>
      </c>
      <c r="G1519" s="1" t="s">
        <v>14</v>
      </c>
      <c r="H1519" s="1" t="s">
        <v>1499</v>
      </c>
      <c r="I1519" s="1">
        <v>384180.74695599999</v>
      </c>
      <c r="J1519" s="1" t="s">
        <v>1500</v>
      </c>
      <c r="L1519" s="1" t="str">
        <f>VLOOKUP(Table1[[#This Row],[Customer_id]],Table4[],7,FALSE)</f>
        <v>111449,0562</v>
      </c>
      <c r="M1519" s="1" t="e">
        <f>VLOOKUP(Table1[[#This Row],[Customer_id]],Table2[],4,FALSE)</f>
        <v>#N/A</v>
      </c>
      <c r="N1519" s="1" t="str">
        <f>INDEX(Table3[Transaction type],MATCH(Table1[[#This Row],[Account Number]],Table3[Account Number],0))</f>
        <v>Money Deposit</v>
      </c>
      <c r="O1519" s="20">
        <f>INDEX(Table3[Date_of_transaction],MATCH(Table1[[#This Row],[Account Number]],Table3[Account Number],0))</f>
        <v>44500</v>
      </c>
      <c r="P1519" s="19" t="str">
        <f>INDEX(Table3[Transaction Medium],MATCH(Table1[[#This Row],[Account Number]],Table3[Account Number],0))</f>
        <v>Bank</v>
      </c>
    </row>
    <row r="1520" spans="1:16" x14ac:dyDescent="0.25">
      <c r="A1520" s="1" t="s">
        <v>8790</v>
      </c>
      <c r="B1520" s="2">
        <v>739411332</v>
      </c>
      <c r="C1520" s="2" t="s">
        <v>203</v>
      </c>
      <c r="D1520" s="4">
        <v>27539.25</v>
      </c>
      <c r="E1520" s="1" t="s">
        <v>12</v>
      </c>
      <c r="F1520" s="1" t="s">
        <v>1799</v>
      </c>
      <c r="G1520" s="1" t="s">
        <v>3820</v>
      </c>
      <c r="H1520" s="1" t="s">
        <v>8791</v>
      </c>
      <c r="I1520" s="1">
        <v>46246.050420480002</v>
      </c>
      <c r="J1520" s="1" t="s">
        <v>8792</v>
      </c>
      <c r="L1520" s="1" t="str">
        <f>VLOOKUP(Table1[[#This Row],[Customer_id]],Table4[],7,FALSE)</f>
        <v>174820,3264</v>
      </c>
      <c r="M1520" s="1" t="e">
        <f>VLOOKUP(Table1[[#This Row],[Customer_id]],Table2[],4,FALSE)</f>
        <v>#N/A</v>
      </c>
      <c r="N1520" s="1" t="str">
        <f>INDEX(Table3[Transaction type],MATCH(Table1[[#This Row],[Account Number]],Table3[Account Number],0))</f>
        <v>Money Transfer</v>
      </c>
      <c r="O1520" s="20">
        <f>INDEX(Table3[Date_of_transaction],MATCH(Table1[[#This Row],[Account Number]],Table3[Account Number],0))</f>
        <v>44491</v>
      </c>
      <c r="P1520" s="19" t="str">
        <f>INDEX(Table3[Transaction Medium],MATCH(Table1[[#This Row],[Account Number]],Table3[Account Number],0))</f>
        <v>Mobile</v>
      </c>
    </row>
    <row r="1521" spans="1:16" x14ac:dyDescent="0.25">
      <c r="A1521" s="1" t="s">
        <v>4907</v>
      </c>
      <c r="B1521" s="2">
        <v>420838516</v>
      </c>
      <c r="C1521" s="2" t="s">
        <v>380</v>
      </c>
      <c r="D1521" s="4">
        <v>14390.25</v>
      </c>
      <c r="E1521" s="1" t="s">
        <v>1094</v>
      </c>
      <c r="F1521" s="1" t="s">
        <v>965</v>
      </c>
      <c r="G1521" s="1" t="s">
        <v>4095</v>
      </c>
      <c r="H1521" s="1" t="s">
        <v>4908</v>
      </c>
      <c r="I1521" s="1">
        <v>948229.1433</v>
      </c>
      <c r="J1521" s="1" t="s">
        <v>4909</v>
      </c>
      <c r="L1521" s="1" t="str">
        <f>VLOOKUP(Table1[[#This Row],[Customer_id]],Table4[],7,FALSE)</f>
        <v>103163,6724</v>
      </c>
      <c r="M1521" s="1" t="e">
        <f>VLOOKUP(Table1[[#This Row],[Customer_id]],Table2[],4,FALSE)</f>
        <v>#N/A</v>
      </c>
      <c r="N1521" s="1" t="str">
        <f>INDEX(Table3[Transaction type],MATCH(Table1[[#This Row],[Account Number]],Table3[Account Number],0))</f>
        <v>Checks</v>
      </c>
      <c r="O1521" s="20">
        <f>INDEX(Table3[Date_of_transaction],MATCH(Table1[[#This Row],[Account Number]],Table3[Account Number],0))</f>
        <v>44210</v>
      </c>
      <c r="P1521" s="19" t="str">
        <f>INDEX(Table3[Transaction Medium],MATCH(Table1[[#This Row],[Account Number]],Table3[Account Number],0))</f>
        <v>Informal Services</v>
      </c>
    </row>
    <row r="1522" spans="1:16" x14ac:dyDescent="0.25">
      <c r="A1522" s="1" t="s">
        <v>5983</v>
      </c>
      <c r="B1522" s="2">
        <v>141573647</v>
      </c>
      <c r="C1522" s="2" t="s">
        <v>217</v>
      </c>
      <c r="D1522" s="4">
        <v>38496.75</v>
      </c>
      <c r="E1522" s="1" t="s">
        <v>12</v>
      </c>
      <c r="F1522" s="1" t="s">
        <v>682</v>
      </c>
      <c r="G1522" s="1" t="s">
        <v>4084</v>
      </c>
      <c r="H1522" s="1" t="s">
        <v>5984</v>
      </c>
      <c r="I1522" s="1">
        <v>18395.381604599999</v>
      </c>
      <c r="J1522" s="1" t="s">
        <v>5985</v>
      </c>
      <c r="L1522" s="1" t="str">
        <f>VLOOKUP(Table1[[#This Row],[Customer_id]],Table4[],7,FALSE)</f>
        <v>54647,5776</v>
      </c>
      <c r="M1522" s="1" t="e">
        <f>VLOOKUP(Table1[[#This Row],[Customer_id]],Table2[],4,FALSE)</f>
        <v>#N/A</v>
      </c>
      <c r="N1522" s="1" t="str">
        <f>INDEX(Table3[Transaction type],MATCH(Table1[[#This Row],[Account Number]],Table3[Account Number],0))</f>
        <v>Cash Withdrawal</v>
      </c>
      <c r="O1522" s="20">
        <f>INDEX(Table3[Date_of_transaction],MATCH(Table1[[#This Row],[Account Number]],Table3[Account Number],0))</f>
        <v>44402</v>
      </c>
      <c r="P1522" s="19" t="str">
        <f>INDEX(Table3[Transaction Medium],MATCH(Table1[[#This Row],[Account Number]],Table3[Account Number],0))</f>
        <v>ATM</v>
      </c>
    </row>
    <row r="1523" spans="1:16" x14ac:dyDescent="0.25">
      <c r="A1523" s="1" t="s">
        <v>8723</v>
      </c>
      <c r="B1523" s="2">
        <v>805420729</v>
      </c>
      <c r="C1523" s="2" t="s">
        <v>72</v>
      </c>
      <c r="D1523" s="4">
        <v>34844.25</v>
      </c>
      <c r="E1523" s="1" t="s">
        <v>12</v>
      </c>
      <c r="F1523" s="1" t="s">
        <v>97</v>
      </c>
      <c r="G1523" s="1" t="s">
        <v>3820</v>
      </c>
      <c r="H1523" s="1" t="s">
        <v>8724</v>
      </c>
      <c r="I1523" s="1">
        <v>61203.64530384</v>
      </c>
      <c r="J1523" s="1" t="s">
        <v>8725</v>
      </c>
      <c r="L1523" s="1" t="str">
        <f>VLOOKUP(Table1[[#This Row],[Customer_id]],Table4[],7,FALSE)</f>
        <v>267268,8312</v>
      </c>
      <c r="M1523" s="1" t="e">
        <f>VLOOKUP(Table1[[#This Row],[Customer_id]],Table2[],4,FALSE)</f>
        <v>#N/A</v>
      </c>
      <c r="N1523" s="1" t="str">
        <f>INDEX(Table3[Transaction type],MATCH(Table1[[#This Row],[Account Number]],Table3[Account Number],0))</f>
        <v>Online Payment</v>
      </c>
      <c r="O1523" s="20">
        <f>INDEX(Table3[Date_of_transaction],MATCH(Table1[[#This Row],[Account Number]],Table3[Account Number],0))</f>
        <v>44304</v>
      </c>
      <c r="P1523" s="19" t="str">
        <f>INDEX(Table3[Transaction Medium],MATCH(Table1[[#This Row],[Account Number]],Table3[Account Number],0))</f>
        <v>Card</v>
      </c>
    </row>
    <row r="1524" spans="1:16" x14ac:dyDescent="0.25">
      <c r="A1524" s="1" t="s">
        <v>6504</v>
      </c>
      <c r="B1524" s="2">
        <v>174453542</v>
      </c>
      <c r="C1524" s="2" t="s">
        <v>154</v>
      </c>
      <c r="D1524" s="4">
        <v>29730.75</v>
      </c>
      <c r="E1524" s="1" t="s">
        <v>12</v>
      </c>
      <c r="F1524" s="1" t="s">
        <v>381</v>
      </c>
      <c r="G1524" s="1" t="s">
        <v>4084</v>
      </c>
      <c r="H1524" s="1" t="s">
        <v>6505</v>
      </c>
      <c r="I1524" s="1">
        <v>302426.03703599999</v>
      </c>
      <c r="J1524" s="1" t="s">
        <v>6506</v>
      </c>
      <c r="L1524" s="1" t="str">
        <f>VLOOKUP(Table1[[#This Row],[Customer_id]],Table4[],7,FALSE)</f>
        <v>34363,719</v>
      </c>
      <c r="M1524" s="1" t="str">
        <f>VLOOKUP(Table1[[#This Row],[Customer_id]],Table2[],4,FALSE)</f>
        <v>N608489,7</v>
      </c>
      <c r="N1524" s="1" t="str">
        <f>INDEX(Table3[Transaction type],MATCH(Table1[[#This Row],[Account Number]],Table3[Account Number],0))</f>
        <v>Loan Payment</v>
      </c>
      <c r="O1524" s="20">
        <f>INDEX(Table3[Date_of_transaction],MATCH(Table1[[#This Row],[Account Number]],Table3[Account Number],0))</f>
        <v>44412</v>
      </c>
      <c r="P1524" s="19" t="str">
        <f>INDEX(Table3[Transaction Medium],MATCH(Table1[[#This Row],[Account Number]],Table3[Account Number],0))</f>
        <v>AFT</v>
      </c>
    </row>
    <row r="1525" spans="1:16" x14ac:dyDescent="0.25">
      <c r="A1525" s="1" t="s">
        <v>2797</v>
      </c>
      <c r="B1525" s="2">
        <v>491768023</v>
      </c>
      <c r="C1525" s="2" t="s">
        <v>43</v>
      </c>
      <c r="D1525" s="4">
        <v>36670.5</v>
      </c>
      <c r="E1525" s="1" t="s">
        <v>1094</v>
      </c>
      <c r="F1525" s="1" t="s">
        <v>993</v>
      </c>
      <c r="G1525" s="1" t="s">
        <v>2773</v>
      </c>
      <c r="H1525" s="1" t="s">
        <v>2798</v>
      </c>
      <c r="I1525" s="1">
        <v>569658.00705659995</v>
      </c>
      <c r="J1525" s="1" t="s">
        <v>2799</v>
      </c>
      <c r="L1525" s="1" t="str">
        <f>VLOOKUP(Table1[[#This Row],[Customer_id]],Table4[],7,FALSE)</f>
        <v>145704,5538</v>
      </c>
      <c r="M1525" s="1" t="e">
        <f>VLOOKUP(Table1[[#This Row],[Customer_id]],Table2[],4,FALSE)</f>
        <v>#N/A</v>
      </c>
      <c r="N1525" s="1" t="str">
        <f>INDEX(Table3[Transaction type],MATCH(Table1[[#This Row],[Account Number]],Table3[Account Number],0))</f>
        <v>Checks</v>
      </c>
      <c r="O1525" s="20">
        <f>INDEX(Table3[Date_of_transaction],MATCH(Table1[[#This Row],[Account Number]],Table3[Account Number],0))</f>
        <v>44202</v>
      </c>
      <c r="P1525" s="19" t="str">
        <f>INDEX(Table3[Transaction Medium],MATCH(Table1[[#This Row],[Account Number]],Table3[Account Number],0))</f>
        <v>Informal Services</v>
      </c>
    </row>
    <row r="1526" spans="1:16" x14ac:dyDescent="0.25">
      <c r="A1526" s="1" t="s">
        <v>7101</v>
      </c>
      <c r="B1526" s="2">
        <v>76432755</v>
      </c>
      <c r="C1526" s="2" t="s">
        <v>154</v>
      </c>
      <c r="D1526" s="4">
        <v>29730.75</v>
      </c>
      <c r="E1526" s="1" t="s">
        <v>12</v>
      </c>
      <c r="F1526" s="1" t="s">
        <v>314</v>
      </c>
      <c r="G1526" s="1" t="s">
        <v>4066</v>
      </c>
      <c r="H1526" s="1" t="s">
        <v>7102</v>
      </c>
      <c r="I1526" s="1">
        <v>357650.75530080002</v>
      </c>
      <c r="J1526" s="1" t="s">
        <v>7103</v>
      </c>
      <c r="L1526" s="1" t="str">
        <f>VLOOKUP(Table1[[#This Row],[Customer_id]],Table4[],7,FALSE)</f>
        <v>191245,9563</v>
      </c>
      <c r="M1526" s="1" t="e">
        <f>VLOOKUP(Table1[[#This Row],[Customer_id]],Table2[],4,FALSE)</f>
        <v>#N/A</v>
      </c>
      <c r="N1526" s="1" t="str">
        <f>INDEX(Table3[Transaction type],MATCH(Table1[[#This Row],[Account Number]],Table3[Account Number],0))</f>
        <v>Money Transfer</v>
      </c>
      <c r="O1526" s="20">
        <f>INDEX(Table3[Date_of_transaction],MATCH(Table1[[#This Row],[Account Number]],Table3[Account Number],0))</f>
        <v>44202</v>
      </c>
      <c r="P1526" s="19" t="str">
        <f>INDEX(Table3[Transaction Medium],MATCH(Table1[[#This Row],[Account Number]],Table3[Account Number],0))</f>
        <v>Mobile</v>
      </c>
    </row>
    <row r="1527" spans="1:16" x14ac:dyDescent="0.25">
      <c r="A1527" s="1" t="s">
        <v>3428</v>
      </c>
      <c r="B1527" s="2">
        <v>952742530</v>
      </c>
      <c r="C1527" s="2" t="s">
        <v>862</v>
      </c>
      <c r="D1527" s="4">
        <v>24617.25</v>
      </c>
      <c r="E1527" s="1" t="s">
        <v>1094</v>
      </c>
      <c r="F1527" s="1" t="s">
        <v>106</v>
      </c>
      <c r="G1527" s="1" t="s">
        <v>3331</v>
      </c>
      <c r="H1527" s="1" t="s">
        <v>3429</v>
      </c>
      <c r="I1527" s="1">
        <v>49600.190021759998</v>
      </c>
      <c r="J1527" s="1" t="s">
        <v>3430</v>
      </c>
      <c r="L1527" s="1" t="str">
        <f>VLOOKUP(Table1[[#This Row],[Customer_id]],Table4[],7,FALSE)</f>
        <v>277568,265</v>
      </c>
      <c r="M1527" s="1" t="e">
        <f>VLOOKUP(Table1[[#This Row],[Customer_id]],Table2[],4,FALSE)</f>
        <v>#N/A</v>
      </c>
      <c r="N1527" s="1" t="str">
        <f>INDEX(Table3[Transaction type],MATCH(Table1[[#This Row],[Account Number]],Table3[Account Number],0))</f>
        <v>Money Transfer</v>
      </c>
      <c r="O1527" s="20">
        <f>INDEX(Table3[Date_of_transaction],MATCH(Table1[[#This Row],[Account Number]],Table3[Account Number],0))</f>
        <v>44551</v>
      </c>
      <c r="P1527" s="19" t="str">
        <f>INDEX(Table3[Transaction Medium],MATCH(Table1[[#This Row],[Account Number]],Table3[Account Number],0))</f>
        <v>Mobile</v>
      </c>
    </row>
    <row r="1528" spans="1:16" x14ac:dyDescent="0.25">
      <c r="A1528" s="1" t="s">
        <v>7318</v>
      </c>
      <c r="B1528" s="2">
        <v>279845393</v>
      </c>
      <c r="C1528" s="2" t="s">
        <v>518</v>
      </c>
      <c r="D1528" s="4">
        <v>35574.75</v>
      </c>
      <c r="E1528" s="1" t="s">
        <v>12</v>
      </c>
      <c r="F1528" s="1" t="s">
        <v>2501</v>
      </c>
      <c r="G1528" s="1" t="s">
        <v>4058</v>
      </c>
      <c r="H1528" s="1" t="s">
        <v>7319</v>
      </c>
      <c r="I1528" s="1">
        <v>18633.832872480001</v>
      </c>
      <c r="J1528" s="1" t="s">
        <v>7320</v>
      </c>
      <c r="L1528" s="1" t="str">
        <f>VLOOKUP(Table1[[#This Row],[Customer_id]],Table4[],7,FALSE)</f>
        <v>114041,1987</v>
      </c>
      <c r="M1528" s="1" t="str">
        <f>VLOOKUP(Table1[[#This Row],[Customer_id]],Table2[],4,FALSE)</f>
        <v>N7777457945</v>
      </c>
      <c r="N1528" s="1" t="str">
        <f>INDEX(Table3[Transaction type],MATCH(Table1[[#This Row],[Account Number]],Table3[Account Number],0))</f>
        <v>Loan Payment</v>
      </c>
      <c r="O1528" s="20">
        <f>INDEX(Table3[Date_of_transaction],MATCH(Table1[[#This Row],[Account Number]],Table3[Account Number],0))</f>
        <v>44406</v>
      </c>
      <c r="P1528" s="19" t="str">
        <f>INDEX(Table3[Transaction Medium],MATCH(Table1[[#This Row],[Account Number]],Table3[Account Number],0))</f>
        <v>Mobile</v>
      </c>
    </row>
    <row r="1529" spans="1:16" x14ac:dyDescent="0.25">
      <c r="A1529" s="1" t="s">
        <v>552</v>
      </c>
      <c r="B1529" s="2">
        <v>582459858</v>
      </c>
      <c r="C1529" s="2" t="s">
        <v>43</v>
      </c>
      <c r="D1529" s="4">
        <v>36670.5</v>
      </c>
      <c r="E1529" s="1" t="s">
        <v>12</v>
      </c>
      <c r="F1529" s="1" t="s">
        <v>453</v>
      </c>
      <c r="G1529" s="1" t="s">
        <v>14</v>
      </c>
      <c r="H1529" s="1" t="s">
        <v>553</v>
      </c>
      <c r="I1529" s="1">
        <v>6446.3370047999997</v>
      </c>
      <c r="J1529" s="1" t="s">
        <v>554</v>
      </c>
      <c r="L1529" s="1" t="str">
        <f>VLOOKUP(Table1[[#This Row],[Customer_id]],Table4[],7,FALSE)</f>
        <v>91782,1075</v>
      </c>
      <c r="M1529" s="1" t="e">
        <f>VLOOKUP(Table1[[#This Row],[Customer_id]],Table2[],4,FALSE)</f>
        <v>#N/A</v>
      </c>
      <c r="N1529" s="1" t="str">
        <f>INDEX(Table3[Transaction type],MATCH(Table1[[#This Row],[Account Number]],Table3[Account Number],0))</f>
        <v>Cash Withdrawal</v>
      </c>
      <c r="O1529" s="20">
        <f>INDEX(Table3[Date_of_transaction],MATCH(Table1[[#This Row],[Account Number]],Table3[Account Number],0))</f>
        <v>44293</v>
      </c>
      <c r="P1529" s="19" t="str">
        <f>INDEX(Table3[Transaction Medium],MATCH(Table1[[#This Row],[Account Number]],Table3[Account Number],0))</f>
        <v>Bank</v>
      </c>
    </row>
    <row r="1530" spans="1:16" x14ac:dyDescent="0.25">
      <c r="A1530" s="1" t="s">
        <v>3073</v>
      </c>
      <c r="B1530" s="2">
        <v>364056266</v>
      </c>
      <c r="C1530" s="2" t="s">
        <v>154</v>
      </c>
      <c r="D1530" s="4">
        <v>29730.75</v>
      </c>
      <c r="E1530" s="1" t="s">
        <v>1094</v>
      </c>
      <c r="F1530" s="1" t="s">
        <v>1404</v>
      </c>
      <c r="G1530" s="1" t="s">
        <v>3058</v>
      </c>
      <c r="H1530" s="1" t="s">
        <v>3074</v>
      </c>
      <c r="I1530" s="1">
        <v>354622.06469249999</v>
      </c>
      <c r="J1530" s="1" t="s">
        <v>3075</v>
      </c>
      <c r="L1530" s="1" t="str">
        <f>VLOOKUP(Table1[[#This Row],[Customer_id]],Table4[],7,FALSE)</f>
        <v>102321,9657</v>
      </c>
      <c r="M1530" s="1" t="str">
        <f>VLOOKUP(Table1[[#This Row],[Customer_id]],Table2[],4,FALSE)</f>
        <v>N3496661548</v>
      </c>
      <c r="N1530" s="1" t="str">
        <f>INDEX(Table3[Transaction type],MATCH(Table1[[#This Row],[Account Number]],Table3[Account Number],0))</f>
        <v>Loan Payment</v>
      </c>
      <c r="O1530" s="20">
        <f>INDEX(Table3[Date_of_transaction],MATCH(Table1[[#This Row],[Account Number]],Table3[Account Number],0))</f>
        <v>44592</v>
      </c>
      <c r="P1530" s="19" t="str">
        <f>INDEX(Table3[Transaction Medium],MATCH(Table1[[#This Row],[Account Number]],Table3[Account Number],0))</f>
        <v>AFT</v>
      </c>
    </row>
    <row r="1531" spans="1:16" x14ac:dyDescent="0.25">
      <c r="A1531" s="1" t="s">
        <v>1563</v>
      </c>
      <c r="B1531" s="2">
        <v>800899560</v>
      </c>
      <c r="C1531" s="2" t="s">
        <v>268</v>
      </c>
      <c r="D1531" s="4">
        <v>17677.5</v>
      </c>
      <c r="E1531" s="1" t="s">
        <v>1094</v>
      </c>
      <c r="F1531" s="1" t="s">
        <v>784</v>
      </c>
      <c r="G1531" s="1" t="s">
        <v>14</v>
      </c>
      <c r="H1531" s="1" t="s">
        <v>1564</v>
      </c>
      <c r="I1531" s="1">
        <v>120675.200688</v>
      </c>
      <c r="J1531" s="1" t="s">
        <v>1565</v>
      </c>
      <c r="L1531" s="1" t="str">
        <f>VLOOKUP(Table1[[#This Row],[Customer_id]],Table4[],7,FALSE)</f>
        <v>124830,4512</v>
      </c>
      <c r="M1531" s="1" t="e">
        <f>VLOOKUP(Table1[[#This Row],[Customer_id]],Table2[],4,FALSE)</f>
        <v>#N/A</v>
      </c>
      <c r="N1531" s="1" t="str">
        <f>INDEX(Table3[Transaction type],MATCH(Table1[[#This Row],[Account Number]],Table3[Account Number],0))</f>
        <v>Cash Withdrawal</v>
      </c>
      <c r="O1531" s="20">
        <f>INDEX(Table3[Date_of_transaction],MATCH(Table1[[#This Row],[Account Number]],Table3[Account Number],0))</f>
        <v>44322</v>
      </c>
      <c r="P1531" s="19" t="str">
        <f>INDEX(Table3[Transaction Medium],MATCH(Table1[[#This Row],[Account Number]],Table3[Account Number],0))</f>
        <v>POS</v>
      </c>
    </row>
    <row r="1532" spans="1:16" x14ac:dyDescent="0.25">
      <c r="A1532" s="1" t="s">
        <v>7924</v>
      </c>
      <c r="B1532" s="2">
        <v>68251891</v>
      </c>
      <c r="C1532" s="2" t="s">
        <v>479</v>
      </c>
      <c r="D1532" s="4">
        <v>33383.25</v>
      </c>
      <c r="E1532" s="1" t="s">
        <v>12</v>
      </c>
      <c r="F1532" s="1" t="s">
        <v>1400</v>
      </c>
      <c r="G1532" s="1" t="s">
        <v>3583</v>
      </c>
      <c r="H1532" s="1" t="s">
        <v>7925</v>
      </c>
      <c r="I1532" s="1">
        <v>325214.59170816001</v>
      </c>
      <c r="J1532" s="1" t="s">
        <v>7926</v>
      </c>
      <c r="L1532" s="1" t="str">
        <f>VLOOKUP(Table1[[#This Row],[Customer_id]],Table4[],7,FALSE)</f>
        <v>97526,9455</v>
      </c>
      <c r="M1532" s="1" t="e">
        <f>VLOOKUP(Table1[[#This Row],[Customer_id]],Table2[],4,FALSE)</f>
        <v>#N/A</v>
      </c>
      <c r="N1532" s="1" t="str">
        <f>INDEX(Table3[Transaction type],MATCH(Table1[[#This Row],[Account Number]],Table3[Account Number],0))</f>
        <v>Cash Withdrawal</v>
      </c>
      <c r="O1532" s="20">
        <f>INDEX(Table3[Date_of_transaction],MATCH(Table1[[#This Row],[Account Number]],Table3[Account Number],0))</f>
        <v>44420</v>
      </c>
      <c r="P1532" s="19" t="str">
        <f>INDEX(Table3[Transaction Medium],MATCH(Table1[[#This Row],[Account Number]],Table3[Account Number],0))</f>
        <v>ATM</v>
      </c>
    </row>
    <row r="1533" spans="1:16" x14ac:dyDescent="0.25">
      <c r="A1533" s="1" t="s">
        <v>5158</v>
      </c>
      <c r="B1533" s="2">
        <v>273049710</v>
      </c>
      <c r="C1533" s="2" t="s">
        <v>77</v>
      </c>
      <c r="D1533" s="4">
        <v>23521.5</v>
      </c>
      <c r="E1533" s="1" t="s">
        <v>1094</v>
      </c>
      <c r="F1533" s="1" t="s">
        <v>227</v>
      </c>
      <c r="G1533" s="1" t="s">
        <v>4084</v>
      </c>
      <c r="H1533" s="1" t="s">
        <v>5159</v>
      </c>
      <c r="I1533" s="1">
        <v>287684.27452799998</v>
      </c>
      <c r="J1533" s="1" t="s">
        <v>5160</v>
      </c>
      <c r="L1533" s="1" t="str">
        <f>VLOOKUP(Table1[[#This Row],[Customer_id]],Table4[],7,FALSE)</f>
        <v>180547,2952</v>
      </c>
      <c r="M1533" s="1" t="e">
        <f>VLOOKUP(Table1[[#This Row],[Customer_id]],Table2[],4,FALSE)</f>
        <v>#N/A</v>
      </c>
      <c r="N1533" s="1" t="str">
        <f>INDEX(Table3[Transaction type],MATCH(Table1[[#This Row],[Account Number]],Table3[Account Number],0))</f>
        <v>Money Deposit</v>
      </c>
      <c r="O1533" s="20">
        <f>INDEX(Table3[Date_of_transaction],MATCH(Table1[[#This Row],[Account Number]],Table3[Account Number],0))</f>
        <v>44489</v>
      </c>
      <c r="P1533" s="19" t="str">
        <f>INDEX(Table3[Transaction Medium],MATCH(Table1[[#This Row],[Account Number]],Table3[Account Number],0))</f>
        <v>ATM</v>
      </c>
    </row>
    <row r="1534" spans="1:16" x14ac:dyDescent="0.25">
      <c r="A1534" s="1" t="s">
        <v>1446</v>
      </c>
      <c r="B1534" s="2">
        <v>333129687</v>
      </c>
      <c r="C1534" s="2" t="s">
        <v>1201</v>
      </c>
      <c r="D1534" s="4">
        <v>30461.25</v>
      </c>
      <c r="E1534" s="1" t="s">
        <v>1094</v>
      </c>
      <c r="F1534" s="1" t="s">
        <v>34</v>
      </c>
      <c r="G1534" s="1" t="s">
        <v>14</v>
      </c>
      <c r="H1534" s="1" t="s">
        <v>1447</v>
      </c>
      <c r="I1534" s="1">
        <v>172342.39131648</v>
      </c>
      <c r="J1534" s="1" t="s">
        <v>1448</v>
      </c>
      <c r="L1534" s="1" t="str">
        <f>VLOOKUP(Table1[[#This Row],[Customer_id]],Table4[],7,FALSE)</f>
        <v>326097,432</v>
      </c>
      <c r="M1534" s="1" t="e">
        <f>VLOOKUP(Table1[[#This Row],[Customer_id]],Table2[],4,FALSE)</f>
        <v>#N/A</v>
      </c>
      <c r="N1534" s="1" t="str">
        <f>INDEX(Table3[Transaction type],MATCH(Table1[[#This Row],[Account Number]],Table3[Account Number],0))</f>
        <v>Cash Withdrawal</v>
      </c>
      <c r="O1534" s="20">
        <f>INDEX(Table3[Date_of_transaction],MATCH(Table1[[#This Row],[Account Number]],Table3[Account Number],0))</f>
        <v>44449</v>
      </c>
      <c r="P1534" s="19" t="str">
        <f>INDEX(Table3[Transaction Medium],MATCH(Table1[[#This Row],[Account Number]],Table3[Account Number],0))</f>
        <v>ATM</v>
      </c>
    </row>
    <row r="1535" spans="1:16" x14ac:dyDescent="0.25">
      <c r="A1535" s="1" t="s">
        <v>8131</v>
      </c>
      <c r="B1535" s="2">
        <v>282505659</v>
      </c>
      <c r="C1535" s="2" t="s">
        <v>298</v>
      </c>
      <c r="D1535" s="4">
        <v>38131.5</v>
      </c>
      <c r="E1535" s="1" t="s">
        <v>12</v>
      </c>
      <c r="F1535" s="1" t="s">
        <v>29</v>
      </c>
      <c r="G1535" s="1" t="s">
        <v>3331</v>
      </c>
      <c r="H1535" s="1" t="s">
        <v>8132</v>
      </c>
      <c r="I1535" s="1">
        <v>84035.227457999994</v>
      </c>
      <c r="J1535" s="1" t="s">
        <v>8133</v>
      </c>
      <c r="L1535" s="1" t="str">
        <f>VLOOKUP(Table1[[#This Row],[Customer_id]],Table4[],7,FALSE)</f>
        <v>52253,838</v>
      </c>
      <c r="M1535" s="1" t="e">
        <f>VLOOKUP(Table1[[#This Row],[Customer_id]],Table2[],4,FALSE)</f>
        <v>#N/A</v>
      </c>
      <c r="N1535" s="1" t="str">
        <f>INDEX(Table3[Transaction type],MATCH(Table1[[#This Row],[Account Number]],Table3[Account Number],0))</f>
        <v>Cash Withdrawal</v>
      </c>
      <c r="O1535" s="20">
        <f>INDEX(Table3[Date_of_transaction],MATCH(Table1[[#This Row],[Account Number]],Table3[Account Number],0))</f>
        <v>44663</v>
      </c>
      <c r="P1535" s="19" t="str">
        <f>INDEX(Table3[Transaction Medium],MATCH(Table1[[#This Row],[Account Number]],Table3[Account Number],0))</f>
        <v>POS</v>
      </c>
    </row>
    <row r="1536" spans="1:16" x14ac:dyDescent="0.25">
      <c r="A1536" s="1" t="s">
        <v>6369</v>
      </c>
      <c r="B1536" s="2">
        <v>802088876</v>
      </c>
      <c r="C1536" s="2" t="s">
        <v>67</v>
      </c>
      <c r="D1536" s="4">
        <v>23156.25</v>
      </c>
      <c r="E1536" s="1" t="s">
        <v>12</v>
      </c>
      <c r="F1536" s="1" t="s">
        <v>1242</v>
      </c>
      <c r="G1536" s="1" t="s">
        <v>4112</v>
      </c>
      <c r="H1536" s="1" t="s">
        <v>6370</v>
      </c>
      <c r="I1536" s="1">
        <v>384457.25061411998</v>
      </c>
      <c r="J1536" s="1" t="s">
        <v>6371</v>
      </c>
      <c r="L1536" s="1" t="str">
        <f>VLOOKUP(Table1[[#This Row],[Customer_id]],Table4[],7,FALSE)</f>
        <v>94483,2456</v>
      </c>
      <c r="M1536" s="1" t="e">
        <f>VLOOKUP(Table1[[#This Row],[Customer_id]],Table2[],4,FALSE)</f>
        <v>#N/A</v>
      </c>
      <c r="N1536" s="1" t="str">
        <f>INDEX(Table3[Transaction type],MATCH(Table1[[#This Row],[Account Number]],Table3[Account Number],0))</f>
        <v>Money Deposit</v>
      </c>
      <c r="O1536" s="20">
        <f>INDEX(Table3[Date_of_transaction],MATCH(Table1[[#This Row],[Account Number]],Table3[Account Number],0))</f>
        <v>44286</v>
      </c>
      <c r="P1536" s="19" t="str">
        <f>INDEX(Table3[Transaction Medium],MATCH(Table1[[#This Row],[Account Number]],Table3[Account Number],0))</f>
        <v>ATM</v>
      </c>
    </row>
    <row r="1537" spans="1:16" x14ac:dyDescent="0.25">
      <c r="A1537" s="1" t="s">
        <v>5533</v>
      </c>
      <c r="B1537" s="2">
        <v>930813717</v>
      </c>
      <c r="C1537" s="2" t="s">
        <v>556</v>
      </c>
      <c r="D1537" s="4">
        <v>27174</v>
      </c>
      <c r="E1537" s="1" t="s">
        <v>1094</v>
      </c>
      <c r="F1537" s="1" t="s">
        <v>269</v>
      </c>
      <c r="G1537" s="1" t="s">
        <v>4088</v>
      </c>
      <c r="H1537" s="1" t="s">
        <v>5534</v>
      </c>
      <c r="I1537" s="1">
        <v>118656.01203120001</v>
      </c>
      <c r="J1537" s="1" t="s">
        <v>5535</v>
      </c>
      <c r="L1537" s="1" t="str">
        <f>VLOOKUP(Table1[[#This Row],[Customer_id]],Table4[],7,FALSE)</f>
        <v>43305,8697</v>
      </c>
      <c r="M1537" s="1" t="e">
        <f>VLOOKUP(Table1[[#This Row],[Customer_id]],Table2[],4,FALSE)</f>
        <v>#N/A</v>
      </c>
      <c r="N1537" s="1" t="str">
        <f>INDEX(Table3[Transaction type],MATCH(Table1[[#This Row],[Account Number]],Table3[Account Number],0))</f>
        <v>Checks</v>
      </c>
      <c r="O1537" s="20">
        <f>INDEX(Table3[Date_of_transaction],MATCH(Table1[[#This Row],[Account Number]],Table3[Account Number],0))</f>
        <v>44637</v>
      </c>
      <c r="P1537" s="19" t="str">
        <f>INDEX(Table3[Transaction Medium],MATCH(Table1[[#This Row],[Account Number]],Table3[Account Number],0))</f>
        <v>Informal Services</v>
      </c>
    </row>
    <row r="1538" spans="1:16" x14ac:dyDescent="0.25">
      <c r="A1538" s="1" t="s">
        <v>2382</v>
      </c>
      <c r="B1538" s="2">
        <v>200536311</v>
      </c>
      <c r="C1538" s="2" t="s">
        <v>194</v>
      </c>
      <c r="D1538" s="4">
        <v>30826.5</v>
      </c>
      <c r="E1538" s="1" t="s">
        <v>1094</v>
      </c>
      <c r="F1538" s="1" t="s">
        <v>340</v>
      </c>
      <c r="G1538" s="1" t="s">
        <v>1964</v>
      </c>
      <c r="H1538" s="1" t="s">
        <v>2383</v>
      </c>
      <c r="I1538" s="1">
        <v>218354.73285999999</v>
      </c>
      <c r="J1538" s="1" t="s">
        <v>1741</v>
      </c>
      <c r="L1538" s="1" t="str">
        <f>VLOOKUP(Table1[[#This Row],[Customer_id]],Table4[],7,FALSE)</f>
        <v>100123,92</v>
      </c>
      <c r="M1538" s="1" t="e">
        <f>VLOOKUP(Table1[[#This Row],[Customer_id]],Table2[],4,FALSE)</f>
        <v>#N/A</v>
      </c>
      <c r="N1538" s="1" t="str">
        <f>INDEX(Table3[Transaction type],MATCH(Table1[[#This Row],[Account Number]],Table3[Account Number],0))</f>
        <v>Checks</v>
      </c>
      <c r="O1538" s="20">
        <f>INDEX(Table3[Date_of_transaction],MATCH(Table1[[#This Row],[Account Number]],Table3[Account Number],0))</f>
        <v>44630</v>
      </c>
      <c r="P1538" s="19" t="str">
        <f>INDEX(Table3[Transaction Medium],MATCH(Table1[[#This Row],[Account Number]],Table3[Account Number],0))</f>
        <v>Informal Services</v>
      </c>
    </row>
    <row r="1539" spans="1:16" x14ac:dyDescent="0.25">
      <c r="A1539" s="1" t="s">
        <v>4087</v>
      </c>
      <c r="B1539" s="2">
        <v>993386241</v>
      </c>
      <c r="C1539" s="2" t="s">
        <v>298</v>
      </c>
      <c r="D1539" s="4">
        <v>38131.5</v>
      </c>
      <c r="E1539" s="1" t="s">
        <v>1094</v>
      </c>
      <c r="F1539" s="1" t="s">
        <v>818</v>
      </c>
      <c r="G1539" s="1" t="s">
        <v>4088</v>
      </c>
      <c r="H1539" s="1" t="s">
        <v>4089</v>
      </c>
      <c r="I1539" s="1">
        <v>451327.25776319997</v>
      </c>
      <c r="J1539" s="1" t="s">
        <v>4090</v>
      </c>
      <c r="L1539" s="1" t="str">
        <f>VLOOKUP(Table1[[#This Row],[Customer_id]],Table4[],7,FALSE)</f>
        <v>185163,75</v>
      </c>
      <c r="M1539" s="1" t="e">
        <f>VLOOKUP(Table1[[#This Row],[Customer_id]],Table2[],4,FALSE)</f>
        <v>#N/A</v>
      </c>
      <c r="N1539" s="1" t="str">
        <f>INDEX(Table3[Transaction type],MATCH(Table1[[#This Row],[Account Number]],Table3[Account Number],0))</f>
        <v>Money Transfer</v>
      </c>
      <c r="O1539" s="20">
        <f>INDEX(Table3[Date_of_transaction],MATCH(Table1[[#This Row],[Account Number]],Table3[Account Number],0))</f>
        <v>44638</v>
      </c>
      <c r="P1539" s="19" t="str">
        <f>INDEX(Table3[Transaction Medium],MATCH(Table1[[#This Row],[Account Number]],Table3[Account Number],0))</f>
        <v>Internet Banking</v>
      </c>
    </row>
    <row r="1540" spans="1:16" x14ac:dyDescent="0.25">
      <c r="A1540" s="1" t="s">
        <v>4603</v>
      </c>
      <c r="B1540" s="2">
        <v>20362316</v>
      </c>
      <c r="C1540" s="2" t="s">
        <v>114</v>
      </c>
      <c r="D1540" s="4">
        <v>20599.5</v>
      </c>
      <c r="E1540" s="1" t="s">
        <v>1094</v>
      </c>
      <c r="F1540" s="1" t="s">
        <v>1721</v>
      </c>
      <c r="G1540" s="1" t="s">
        <v>4054</v>
      </c>
      <c r="H1540" s="1" t="s">
        <v>4604</v>
      </c>
      <c r="I1540" s="1">
        <v>44365.213430999996</v>
      </c>
      <c r="J1540" s="1" t="s">
        <v>4605</v>
      </c>
      <c r="L1540" s="1" t="str">
        <f>VLOOKUP(Table1[[#This Row],[Customer_id]],Table4[],7,FALSE)</f>
        <v>147650,7252</v>
      </c>
      <c r="M1540" s="1" t="e">
        <f>VLOOKUP(Table1[[#This Row],[Customer_id]],Table2[],4,FALSE)</f>
        <v>#N/A</v>
      </c>
      <c r="N1540" s="1" t="str">
        <f>INDEX(Table3[Transaction type],MATCH(Table1[[#This Row],[Account Number]],Table3[Account Number],0))</f>
        <v>Cash Withdrawal</v>
      </c>
      <c r="O1540" s="20">
        <f>INDEX(Table3[Date_of_transaction],MATCH(Table1[[#This Row],[Account Number]],Table3[Account Number],0))</f>
        <v>44510</v>
      </c>
      <c r="P1540" s="19" t="str">
        <f>INDEX(Table3[Transaction Medium],MATCH(Table1[[#This Row],[Account Number]],Table3[Account Number],0))</f>
        <v>ATM</v>
      </c>
    </row>
    <row r="1541" spans="1:16" x14ac:dyDescent="0.25">
      <c r="A1541" s="1" t="s">
        <v>6086</v>
      </c>
      <c r="B1541" s="2">
        <v>170123523</v>
      </c>
      <c r="C1541" s="2" t="s">
        <v>47</v>
      </c>
      <c r="D1541" s="4">
        <v>31191.75</v>
      </c>
      <c r="E1541" s="1" t="s">
        <v>12</v>
      </c>
      <c r="F1541" s="1" t="s">
        <v>989</v>
      </c>
      <c r="G1541" s="1" t="s">
        <v>4099</v>
      </c>
      <c r="H1541" s="1" t="s">
        <v>6087</v>
      </c>
      <c r="I1541" s="1">
        <v>667856.89750065003</v>
      </c>
      <c r="J1541" s="1" t="s">
        <v>6088</v>
      </c>
      <c r="L1541" s="1" t="str">
        <f>VLOOKUP(Table1[[#This Row],[Customer_id]],Table4[],7,FALSE)</f>
        <v>48321,546</v>
      </c>
      <c r="M1541" s="1" t="e">
        <f>VLOOKUP(Table1[[#This Row],[Customer_id]],Table2[],4,FALSE)</f>
        <v>#N/A</v>
      </c>
      <c r="N1541" s="1" t="str">
        <f>INDEX(Table3[Transaction type],MATCH(Table1[[#This Row],[Account Number]],Table3[Account Number],0))</f>
        <v>Money Transfer</v>
      </c>
      <c r="O1541" s="20">
        <f>INDEX(Table3[Date_of_transaction],MATCH(Table1[[#This Row],[Account Number]],Table3[Account Number],0))</f>
        <v>44280</v>
      </c>
      <c r="P1541" s="19" t="str">
        <f>INDEX(Table3[Transaction Medium],MATCH(Table1[[#This Row],[Account Number]],Table3[Account Number],0))</f>
        <v>Bank</v>
      </c>
    </row>
    <row r="1542" spans="1:16" x14ac:dyDescent="0.25">
      <c r="A1542" s="1" t="s">
        <v>1839</v>
      </c>
      <c r="B1542" s="2">
        <v>789761993</v>
      </c>
      <c r="C1542" s="2" t="s">
        <v>889</v>
      </c>
      <c r="D1542" s="4">
        <v>30096</v>
      </c>
      <c r="E1542" s="1" t="s">
        <v>1094</v>
      </c>
      <c r="F1542" s="1" t="s">
        <v>1840</v>
      </c>
      <c r="G1542" s="1" t="s">
        <v>14</v>
      </c>
      <c r="H1542" s="1" t="s">
        <v>1841</v>
      </c>
      <c r="I1542" s="1">
        <v>192757.28976000001</v>
      </c>
      <c r="J1542" s="1" t="s">
        <v>1842</v>
      </c>
      <c r="L1542" s="1" t="str">
        <f>VLOOKUP(Table1[[#This Row],[Customer_id]],Table4[],7,FALSE)</f>
        <v>243163,9808</v>
      </c>
      <c r="M1542" s="1" t="e">
        <f>VLOOKUP(Table1[[#This Row],[Customer_id]],Table2[],4,FALSE)</f>
        <v>#N/A</v>
      </c>
      <c r="N1542" s="1" t="str">
        <f>INDEX(Table3[Transaction type],MATCH(Table1[[#This Row],[Account Number]],Table3[Account Number],0))</f>
        <v>Cash Withdrawal</v>
      </c>
      <c r="O1542" s="20">
        <f>INDEX(Table3[Date_of_transaction],MATCH(Table1[[#This Row],[Account Number]],Table3[Account Number],0))</f>
        <v>44252</v>
      </c>
      <c r="P1542" s="19" t="str">
        <f>INDEX(Table3[Transaction Medium],MATCH(Table1[[#This Row],[Account Number]],Table3[Account Number],0))</f>
        <v>POS</v>
      </c>
    </row>
    <row r="1543" spans="1:16" x14ac:dyDescent="0.25">
      <c r="A1543" s="1" t="s">
        <v>1767</v>
      </c>
      <c r="B1543" s="2">
        <v>581114473</v>
      </c>
      <c r="C1543" s="2" t="s">
        <v>203</v>
      </c>
      <c r="D1543" s="4">
        <v>27539.25</v>
      </c>
      <c r="E1543" s="1" t="s">
        <v>1094</v>
      </c>
      <c r="F1543" s="1" t="s">
        <v>1090</v>
      </c>
      <c r="G1543" s="1" t="s">
        <v>14</v>
      </c>
      <c r="H1543" s="1" t="s">
        <v>1768</v>
      </c>
      <c r="I1543" s="1">
        <v>130221.206577</v>
      </c>
      <c r="J1543" s="1" t="s">
        <v>1769</v>
      </c>
      <c r="L1543" s="1" t="str">
        <f>VLOOKUP(Table1[[#This Row],[Customer_id]],Table4[],7,FALSE)</f>
        <v>341325,3312</v>
      </c>
      <c r="M1543" s="1" t="e">
        <f>VLOOKUP(Table1[[#This Row],[Customer_id]],Table2[],4,FALSE)</f>
        <v>#N/A</v>
      </c>
      <c r="N1543" s="1" t="str">
        <f>INDEX(Table3[Transaction type],MATCH(Table1[[#This Row],[Account Number]],Table3[Account Number],0))</f>
        <v>Online Payment</v>
      </c>
      <c r="O1543" s="20">
        <f>INDEX(Table3[Date_of_transaction],MATCH(Table1[[#This Row],[Account Number]],Table3[Account Number],0))</f>
        <v>44674</v>
      </c>
      <c r="P1543" s="19" t="str">
        <f>INDEX(Table3[Transaction Medium],MATCH(Table1[[#This Row],[Account Number]],Table3[Account Number],0))</f>
        <v>Mobile</v>
      </c>
    </row>
    <row r="1544" spans="1:16" x14ac:dyDescent="0.25">
      <c r="A1544" s="1" t="s">
        <v>3285</v>
      </c>
      <c r="B1544" s="2">
        <v>421235085</v>
      </c>
      <c r="C1544" s="2" t="s">
        <v>189</v>
      </c>
      <c r="D1544" s="4">
        <v>22425.75</v>
      </c>
      <c r="E1544" s="1" t="s">
        <v>1094</v>
      </c>
      <c r="F1544" s="1" t="s">
        <v>818</v>
      </c>
      <c r="G1544" s="1" t="s">
        <v>3058</v>
      </c>
      <c r="H1544" s="1" t="s">
        <v>3286</v>
      </c>
      <c r="I1544" s="1">
        <v>452631.81750528002</v>
      </c>
      <c r="J1544" s="1" t="s">
        <v>3287</v>
      </c>
      <c r="L1544" s="1" t="str">
        <f>VLOOKUP(Table1[[#This Row],[Customer_id]],Table4[],7,FALSE)</f>
        <v>264217,6064</v>
      </c>
      <c r="M1544" s="1" t="e">
        <f>VLOOKUP(Table1[[#This Row],[Customer_id]],Table2[],4,FALSE)</f>
        <v>#N/A</v>
      </c>
      <c r="N1544" s="1" t="str">
        <f>INDEX(Table3[Transaction type],MATCH(Table1[[#This Row],[Account Number]],Table3[Account Number],0))</f>
        <v>Online Payment</v>
      </c>
      <c r="O1544" s="20">
        <f>INDEX(Table3[Date_of_transaction],MATCH(Table1[[#This Row],[Account Number]],Table3[Account Number],0))</f>
        <v>44408</v>
      </c>
      <c r="P1544" s="19" t="str">
        <f>INDEX(Table3[Transaction Medium],MATCH(Table1[[#This Row],[Account Number]],Table3[Account Number],0))</f>
        <v>Internet Banking</v>
      </c>
    </row>
    <row r="1545" spans="1:16" x14ac:dyDescent="0.25">
      <c r="A1545" s="1" t="s">
        <v>2040</v>
      </c>
      <c r="B1545" s="2">
        <v>56426361</v>
      </c>
      <c r="C1545" s="2" t="s">
        <v>72</v>
      </c>
      <c r="D1545" s="4">
        <v>34844.25</v>
      </c>
      <c r="E1545" s="1" t="s">
        <v>1094</v>
      </c>
      <c r="F1545" s="1" t="s">
        <v>893</v>
      </c>
      <c r="G1545" s="1" t="s">
        <v>1964</v>
      </c>
      <c r="H1545" s="1" t="s">
        <v>2041</v>
      </c>
      <c r="I1545" s="1">
        <v>145106.87459267999</v>
      </c>
      <c r="J1545" s="1" t="s">
        <v>2042</v>
      </c>
      <c r="L1545" s="1" t="str">
        <f>VLOOKUP(Table1[[#This Row],[Customer_id]],Table4[],7,FALSE)</f>
        <v>201648,2172</v>
      </c>
      <c r="M1545" s="1" t="str">
        <f>VLOOKUP(Table1[[#This Row],[Customer_id]],Table2[],4,FALSE)</f>
        <v>N1076621574</v>
      </c>
      <c r="N1545" s="1" t="str">
        <f>INDEX(Table3[Transaction type],MATCH(Table1[[#This Row],[Account Number]],Table3[Account Number],0))</f>
        <v>Loan Payment</v>
      </c>
      <c r="O1545" s="20">
        <f>INDEX(Table3[Date_of_transaction],MATCH(Table1[[#This Row],[Account Number]],Table3[Account Number],0))</f>
        <v>44650</v>
      </c>
      <c r="P1545" s="19" t="str">
        <f>INDEX(Table3[Transaction Medium],MATCH(Table1[[#This Row],[Account Number]],Table3[Account Number],0))</f>
        <v>AFT</v>
      </c>
    </row>
    <row r="1546" spans="1:16" x14ac:dyDescent="0.25">
      <c r="A1546" s="1" t="s">
        <v>896</v>
      </c>
      <c r="B1546" s="2">
        <v>652691099</v>
      </c>
      <c r="C1546" s="2" t="s">
        <v>273</v>
      </c>
      <c r="D1546" s="4">
        <v>20964.75</v>
      </c>
      <c r="E1546" s="1" t="s">
        <v>12</v>
      </c>
      <c r="F1546" s="1" t="s">
        <v>246</v>
      </c>
      <c r="G1546" s="1" t="s">
        <v>14</v>
      </c>
      <c r="H1546" s="1" t="s">
        <v>897</v>
      </c>
      <c r="I1546" s="1">
        <v>176562.00287232001</v>
      </c>
      <c r="J1546" s="1" t="s">
        <v>898</v>
      </c>
      <c r="L1546" s="1" t="str">
        <f>VLOOKUP(Table1[[#This Row],[Customer_id]],Table4[],7,FALSE)</f>
        <v>312880,9554</v>
      </c>
      <c r="M1546" s="1" t="str">
        <f>VLOOKUP(Table1[[#This Row],[Customer_id]],Table2[],4,FALSE)</f>
        <v>N110720,16</v>
      </c>
      <c r="N1546" s="1" t="str">
        <f>INDEX(Table3[Transaction type],MATCH(Table1[[#This Row],[Account Number]],Table3[Account Number],0))</f>
        <v>Loan Payment</v>
      </c>
      <c r="O1546" s="20">
        <f>INDEX(Table3[Date_of_transaction],MATCH(Table1[[#This Row],[Account Number]],Table3[Account Number],0))</f>
        <v>44532</v>
      </c>
      <c r="P1546" s="19" t="str">
        <f>INDEX(Table3[Transaction Medium],MATCH(Table1[[#This Row],[Account Number]],Table3[Account Number],0))</f>
        <v>ACH</v>
      </c>
    </row>
    <row r="1547" spans="1:16" x14ac:dyDescent="0.25">
      <c r="A1547" s="1" t="s">
        <v>810</v>
      </c>
      <c r="B1547" s="2">
        <v>986276311</v>
      </c>
      <c r="C1547" s="2" t="s">
        <v>119</v>
      </c>
      <c r="D1547" s="4">
        <v>24982.5</v>
      </c>
      <c r="E1547" s="1" t="s">
        <v>12</v>
      </c>
      <c r="F1547" s="1" t="s">
        <v>569</v>
      </c>
      <c r="G1547" s="1" t="s">
        <v>14</v>
      </c>
      <c r="H1547" s="1" t="s">
        <v>811</v>
      </c>
      <c r="I1547" s="1">
        <v>124557.81195</v>
      </c>
      <c r="J1547" s="1" t="s">
        <v>812</v>
      </c>
      <c r="L1547" s="1" t="str">
        <f>VLOOKUP(Table1[[#This Row],[Customer_id]],Table4[],7,FALSE)</f>
        <v>311847,8748</v>
      </c>
      <c r="M1547" s="1" t="str">
        <f>VLOOKUP(Table1[[#This Row],[Customer_id]],Table2[],4,FALSE)</f>
        <v>N11325110181</v>
      </c>
      <c r="N1547" s="1" t="str">
        <f>INDEX(Table3[Transaction type],MATCH(Table1[[#This Row],[Account Number]],Table3[Account Number],0))</f>
        <v>Loan Payment</v>
      </c>
      <c r="O1547" s="20">
        <f>INDEX(Table3[Date_of_transaction],MATCH(Table1[[#This Row],[Account Number]],Table3[Account Number],0))</f>
        <v>44490</v>
      </c>
      <c r="P1547" s="19" t="str">
        <f>INDEX(Table3[Transaction Medium],MATCH(Table1[[#This Row],[Account Number]],Table3[Account Number],0))</f>
        <v>AFT</v>
      </c>
    </row>
    <row r="1548" spans="1:16" x14ac:dyDescent="0.25">
      <c r="A1548" s="1" t="s">
        <v>352</v>
      </c>
      <c r="B1548" s="2">
        <v>470311784</v>
      </c>
      <c r="C1548" s="2" t="s">
        <v>119</v>
      </c>
      <c r="D1548" s="4">
        <v>24982.5</v>
      </c>
      <c r="E1548" s="1" t="s">
        <v>12</v>
      </c>
      <c r="F1548" s="1" t="s">
        <v>353</v>
      </c>
      <c r="G1548" s="1" t="s">
        <v>14</v>
      </c>
      <c r="H1548" s="1" t="s">
        <v>354</v>
      </c>
      <c r="I1548" s="1">
        <v>52385.795202720001</v>
      </c>
      <c r="J1548" s="1" t="s">
        <v>355</v>
      </c>
      <c r="L1548" s="1" t="str">
        <f>VLOOKUP(Table1[[#This Row],[Customer_id]],Table4[],7,FALSE)</f>
        <v>51431,3467</v>
      </c>
      <c r="M1548" s="1" t="e">
        <f>VLOOKUP(Table1[[#This Row],[Customer_id]],Table2[],4,FALSE)</f>
        <v>#N/A</v>
      </c>
      <c r="N1548" s="1" t="str">
        <f>INDEX(Table3[Transaction type],MATCH(Table1[[#This Row],[Account Number]],Table3[Account Number],0))</f>
        <v>Cash Withdrawal</v>
      </c>
      <c r="O1548" s="20">
        <f>INDEX(Table3[Date_of_transaction],MATCH(Table1[[#This Row],[Account Number]],Table3[Account Number],0))</f>
        <v>44435</v>
      </c>
      <c r="P1548" s="19" t="str">
        <f>INDEX(Table3[Transaction Medium],MATCH(Table1[[#This Row],[Account Number]],Table3[Account Number],0))</f>
        <v>ATM</v>
      </c>
    </row>
    <row r="1549" spans="1:16" x14ac:dyDescent="0.25">
      <c r="A1549" s="1" t="s">
        <v>3477</v>
      </c>
      <c r="B1549" s="2">
        <v>783211608</v>
      </c>
      <c r="C1549" s="2" t="s">
        <v>556</v>
      </c>
      <c r="D1549" s="4">
        <v>27174</v>
      </c>
      <c r="E1549" s="1" t="s">
        <v>1094</v>
      </c>
      <c r="F1549" s="1" t="s">
        <v>1469</v>
      </c>
      <c r="G1549" s="1" t="s">
        <v>3331</v>
      </c>
      <c r="H1549" s="1" t="s">
        <v>3478</v>
      </c>
      <c r="I1549" s="1">
        <v>167643.98342999999</v>
      </c>
      <c r="J1549" s="1" t="s">
        <v>3479</v>
      </c>
      <c r="L1549" s="1" t="str">
        <f>VLOOKUP(Table1[[#This Row],[Customer_id]],Table4[],7,FALSE)</f>
        <v>108265,002</v>
      </c>
      <c r="M1549" s="1" t="e">
        <f>VLOOKUP(Table1[[#This Row],[Customer_id]],Table2[],4,FALSE)</f>
        <v>#N/A</v>
      </c>
      <c r="N1549" s="1" t="str">
        <f>INDEX(Table3[Transaction type],MATCH(Table1[[#This Row],[Account Number]],Table3[Account Number],0))</f>
        <v>Money Transfer</v>
      </c>
      <c r="O1549" s="20">
        <f>INDEX(Table3[Date_of_transaction],MATCH(Table1[[#This Row],[Account Number]],Table3[Account Number],0))</f>
        <v>44502</v>
      </c>
      <c r="P1549" s="19" t="str">
        <f>INDEX(Table3[Transaction Medium],MATCH(Table1[[#This Row],[Account Number]],Table3[Account Number],0))</f>
        <v>Internet Banking</v>
      </c>
    </row>
    <row r="1550" spans="1:16" x14ac:dyDescent="0.25">
      <c r="A1550" s="1" t="s">
        <v>4609</v>
      </c>
      <c r="B1550" s="2">
        <v>332008952</v>
      </c>
      <c r="C1550" s="2" t="s">
        <v>62</v>
      </c>
      <c r="D1550" s="4">
        <v>22791</v>
      </c>
      <c r="E1550" s="1" t="s">
        <v>1094</v>
      </c>
      <c r="F1550" s="1" t="s">
        <v>227</v>
      </c>
      <c r="G1550" s="1" t="s">
        <v>4119</v>
      </c>
      <c r="H1550" s="1" t="s">
        <v>4610</v>
      </c>
      <c r="I1550" s="1">
        <v>38569.014455999997</v>
      </c>
      <c r="J1550" s="1" t="s">
        <v>4611</v>
      </c>
      <c r="L1550" s="1" t="str">
        <f>VLOOKUP(Table1[[#This Row],[Customer_id]],Table4[],7,FALSE)</f>
        <v>202228,5603</v>
      </c>
      <c r="M1550" s="1" t="e">
        <f>VLOOKUP(Table1[[#This Row],[Customer_id]],Table2[],4,FALSE)</f>
        <v>#N/A</v>
      </c>
      <c r="N1550" s="1" t="str">
        <f>INDEX(Table3[Transaction type],MATCH(Table1[[#This Row],[Account Number]],Table3[Account Number],0))</f>
        <v>Money Transfer</v>
      </c>
      <c r="O1550" s="20">
        <f>INDEX(Table3[Date_of_transaction],MATCH(Table1[[#This Row],[Account Number]],Table3[Account Number],0))</f>
        <v>44614</v>
      </c>
      <c r="P1550" s="19" t="str">
        <f>INDEX(Table3[Transaction Medium],MATCH(Table1[[#This Row],[Account Number]],Table3[Account Number],0))</f>
        <v>Bank</v>
      </c>
    </row>
    <row r="1551" spans="1:16" x14ac:dyDescent="0.25">
      <c r="A1551" s="1" t="s">
        <v>3348</v>
      </c>
      <c r="B1551" s="2">
        <v>302136341</v>
      </c>
      <c r="C1551" s="2" t="s">
        <v>273</v>
      </c>
      <c r="D1551" s="4">
        <v>20964.75</v>
      </c>
      <c r="E1551" s="1" t="s">
        <v>1094</v>
      </c>
      <c r="F1551" s="1" t="s">
        <v>699</v>
      </c>
      <c r="G1551" s="1" t="s">
        <v>3331</v>
      </c>
      <c r="H1551" s="1" t="s">
        <v>3349</v>
      </c>
      <c r="I1551" s="1">
        <v>322175.03641176003</v>
      </c>
      <c r="J1551" s="1" t="s">
        <v>3350</v>
      </c>
      <c r="L1551" s="1" t="str">
        <f>VLOOKUP(Table1[[#This Row],[Customer_id]],Table4[],7,FALSE)</f>
        <v>93928,0951</v>
      </c>
      <c r="M1551" s="1" t="e">
        <f>VLOOKUP(Table1[[#This Row],[Customer_id]],Table2[],4,FALSE)</f>
        <v>#N/A</v>
      </c>
      <c r="N1551" s="1" t="str">
        <f>INDEX(Table3[Transaction type],MATCH(Table1[[#This Row],[Account Number]],Table3[Account Number],0))</f>
        <v>Cash Withdrawal</v>
      </c>
      <c r="O1551" s="20">
        <f>INDEX(Table3[Date_of_transaction],MATCH(Table1[[#This Row],[Account Number]],Table3[Account Number],0))</f>
        <v>44596</v>
      </c>
      <c r="P1551" s="19" t="str">
        <f>INDEX(Table3[Transaction Medium],MATCH(Table1[[#This Row],[Account Number]],Table3[Account Number],0))</f>
        <v>Bank</v>
      </c>
    </row>
    <row r="1552" spans="1:16" x14ac:dyDescent="0.25">
      <c r="A1552" s="1" t="s">
        <v>8196</v>
      </c>
      <c r="B1552" s="2">
        <v>559812951</v>
      </c>
      <c r="C1552" s="2" t="s">
        <v>57</v>
      </c>
      <c r="D1552" s="4">
        <v>34113.75</v>
      </c>
      <c r="E1552" s="1" t="s">
        <v>12</v>
      </c>
      <c r="F1552" s="1" t="s">
        <v>767</v>
      </c>
      <c r="G1552" s="1" t="s">
        <v>3331</v>
      </c>
      <c r="H1552" s="1" t="s">
        <v>8197</v>
      </c>
      <c r="I1552" s="1">
        <v>189291.68784</v>
      </c>
      <c r="J1552" s="1" t="s">
        <v>8198</v>
      </c>
      <c r="L1552" s="1" t="str">
        <f>VLOOKUP(Table1[[#This Row],[Customer_id]],Table4[],7,FALSE)</f>
        <v>35372,288</v>
      </c>
      <c r="M1552" s="1" t="e">
        <f>VLOOKUP(Table1[[#This Row],[Customer_id]],Table2[],4,FALSE)</f>
        <v>#N/A</v>
      </c>
      <c r="N1552" s="1" t="str">
        <f>INDEX(Table3[Transaction type],MATCH(Table1[[#This Row],[Account Number]],Table3[Account Number],0))</f>
        <v>Money Transfer</v>
      </c>
      <c r="O1552" s="20">
        <f>INDEX(Table3[Date_of_transaction],MATCH(Table1[[#This Row],[Account Number]],Table3[Account Number],0))</f>
        <v>44678</v>
      </c>
      <c r="P1552" s="19" t="str">
        <f>INDEX(Table3[Transaction Medium],MATCH(Table1[[#This Row],[Account Number]],Table3[Account Number],0))</f>
        <v>ATM</v>
      </c>
    </row>
    <row r="1553" spans="1:16" x14ac:dyDescent="0.25">
      <c r="A1553" s="1" t="s">
        <v>5563</v>
      </c>
      <c r="B1553" s="2">
        <v>348038718</v>
      </c>
      <c r="C1553" s="2" t="s">
        <v>101</v>
      </c>
      <c r="D1553" s="4">
        <v>19138.5</v>
      </c>
      <c r="E1553" s="1" t="s">
        <v>1094</v>
      </c>
      <c r="F1553" s="1" t="s">
        <v>120</v>
      </c>
      <c r="G1553" s="1" t="s">
        <v>4148</v>
      </c>
      <c r="H1553" s="1" t="s">
        <v>5564</v>
      </c>
      <c r="I1553" s="1">
        <v>305199.64919808001</v>
      </c>
      <c r="J1553" s="1" t="s">
        <v>5565</v>
      </c>
      <c r="L1553" s="1" t="str">
        <f>VLOOKUP(Table1[[#This Row],[Customer_id]],Table4[],7,FALSE)</f>
        <v>168308,6121</v>
      </c>
      <c r="M1553" s="1" t="e">
        <f>VLOOKUP(Table1[[#This Row],[Customer_id]],Table2[],4,FALSE)</f>
        <v>#N/A</v>
      </c>
      <c r="N1553" s="1" t="str">
        <f>INDEX(Table3[Transaction type],MATCH(Table1[[#This Row],[Account Number]],Table3[Account Number],0))</f>
        <v>Cash Withdrawal</v>
      </c>
      <c r="O1553" s="20">
        <f>INDEX(Table3[Date_of_transaction],MATCH(Table1[[#This Row],[Account Number]],Table3[Account Number],0))</f>
        <v>44360</v>
      </c>
      <c r="P1553" s="19" t="str">
        <f>INDEX(Table3[Transaction Medium],MATCH(Table1[[#This Row],[Account Number]],Table3[Account Number],0))</f>
        <v>ATM</v>
      </c>
    </row>
    <row r="1554" spans="1:16" x14ac:dyDescent="0.25">
      <c r="A1554" s="1" t="s">
        <v>5290</v>
      </c>
      <c r="B1554" s="2">
        <v>189899863</v>
      </c>
      <c r="C1554" s="2" t="s">
        <v>129</v>
      </c>
      <c r="D1554" s="4">
        <v>15120.75</v>
      </c>
      <c r="E1554" s="1" t="s">
        <v>1094</v>
      </c>
      <c r="F1554" s="1" t="s">
        <v>665</v>
      </c>
      <c r="G1554" s="1" t="s">
        <v>4220</v>
      </c>
      <c r="H1554" s="1" t="s">
        <v>5291</v>
      </c>
      <c r="I1554" s="1">
        <v>51020.189798400002</v>
      </c>
      <c r="J1554" s="1" t="s">
        <v>5292</v>
      </c>
      <c r="L1554" s="1" t="str">
        <f>VLOOKUP(Table1[[#This Row],[Customer_id]],Table4[],7,FALSE)</f>
        <v>342396,72</v>
      </c>
      <c r="M1554" s="1" t="e">
        <f>VLOOKUP(Table1[[#This Row],[Customer_id]],Table2[],4,FALSE)</f>
        <v>#N/A</v>
      </c>
      <c r="N1554" s="1" t="str">
        <f>INDEX(Table3[Transaction type],MATCH(Table1[[#This Row],[Account Number]],Table3[Account Number],0))</f>
        <v>Checks</v>
      </c>
      <c r="O1554" s="20">
        <f>INDEX(Table3[Date_of_transaction],MATCH(Table1[[#This Row],[Account Number]],Table3[Account Number],0))</f>
        <v>44602</v>
      </c>
      <c r="P1554" s="19" t="str">
        <f>INDEX(Table3[Transaction Medium],MATCH(Table1[[#This Row],[Account Number]],Table3[Account Number],0))</f>
        <v>Informal Services</v>
      </c>
    </row>
    <row r="1555" spans="1:16" x14ac:dyDescent="0.25">
      <c r="A1555" s="1" t="s">
        <v>1507</v>
      </c>
      <c r="B1555" s="2">
        <v>777546530</v>
      </c>
      <c r="C1555" s="2" t="s">
        <v>43</v>
      </c>
      <c r="D1555" s="4">
        <v>36670.5</v>
      </c>
      <c r="E1555" s="1" t="s">
        <v>1094</v>
      </c>
      <c r="F1555" s="1" t="s">
        <v>636</v>
      </c>
      <c r="G1555" s="1" t="s">
        <v>14</v>
      </c>
      <c r="H1555" s="1" t="s">
        <v>1508</v>
      </c>
      <c r="I1555" s="1">
        <v>89006.353994999998</v>
      </c>
      <c r="J1555" s="1" t="s">
        <v>1509</v>
      </c>
      <c r="L1555" s="1" t="str">
        <f>VLOOKUP(Table1[[#This Row],[Customer_id]],Table4[],7,FALSE)</f>
        <v>274475,7939</v>
      </c>
      <c r="M1555" s="1" t="e">
        <f>VLOOKUP(Table1[[#This Row],[Customer_id]],Table2[],4,FALSE)</f>
        <v>#N/A</v>
      </c>
      <c r="N1555" s="1" t="str">
        <f>INDEX(Table3[Transaction type],MATCH(Table1[[#This Row],[Account Number]],Table3[Account Number],0))</f>
        <v>Money Transfer</v>
      </c>
      <c r="O1555" s="20">
        <f>INDEX(Table3[Date_of_transaction],MATCH(Table1[[#This Row],[Account Number]],Table3[Account Number],0))</f>
        <v>44430</v>
      </c>
      <c r="P1555" s="19" t="str">
        <f>INDEX(Table3[Transaction Medium],MATCH(Table1[[#This Row],[Account Number]],Table3[Account Number],0))</f>
        <v>Mobile</v>
      </c>
    </row>
    <row r="1556" spans="1:16" x14ac:dyDescent="0.25">
      <c r="A1556" s="1" t="s">
        <v>9027</v>
      </c>
      <c r="B1556" s="2">
        <v>519478706</v>
      </c>
      <c r="C1556" s="2" t="s">
        <v>250</v>
      </c>
      <c r="D1556" s="8">
        <v>35436</v>
      </c>
      <c r="E1556" s="1" t="str">
        <f ca="1">CHOOSE(RANDBETWEEN(1, 2), "Male","Female")</f>
        <v>Male</v>
      </c>
      <c r="F1556" s="1" t="str">
        <f ca="1">CHOOSE(RANDBETWEEN(1, 5), "Farmer","Tailor","Student","Professor","Welder")</f>
        <v>Tailor</v>
      </c>
      <c r="G1556" s="1" t="str">
        <f ca="1">CHOOSE(RANDBETWEEN(1, 22), "Kano","Kwara","Imo","Lagos","Adamawa","Delta","Sokoto","Oyo","Osun","Abia","Cross River","Kaduna","Plateau","River","Abuja","Kogi","Edo","Anambra","Bayelsa","Benue","Ogun","Enugu")</f>
        <v>Kogi</v>
      </c>
      <c r="H1556" s="9" t="s">
        <v>9028</v>
      </c>
      <c r="I1556" s="9">
        <v>239341.27758769313</v>
      </c>
      <c r="J1556" t="s">
        <v>9029</v>
      </c>
      <c r="L1556" s="1" t="str">
        <f>VLOOKUP(Table1[[#This Row],[Customer_id]],Table4[],7,FALSE)</f>
        <v>294510,4239</v>
      </c>
      <c r="M1556" s="1" t="e">
        <f>VLOOKUP(Table1[[#This Row],[Customer_id]],Table2[],4,FALSE)</f>
        <v>#N/A</v>
      </c>
      <c r="N1556" s="1" t="str">
        <f>INDEX(Table3[Transaction type],MATCH(Table1[[#This Row],[Account Number]],Table3[Account Number],0))</f>
        <v>Checks</v>
      </c>
      <c r="O1556" s="20">
        <f>INDEX(Table3[Date_of_transaction],MATCH(Table1[[#This Row],[Account Number]],Table3[Account Number],0))</f>
        <v>44368</v>
      </c>
      <c r="P1556" s="19" t="str">
        <f>INDEX(Table3[Transaction Medium],MATCH(Table1[[#This Row],[Account Number]],Table3[Account Number],0))</f>
        <v>Informal Services</v>
      </c>
    </row>
    <row r="1557" spans="1:16" x14ac:dyDescent="0.25">
      <c r="A1557" s="1" t="s">
        <v>8077</v>
      </c>
      <c r="B1557" s="2">
        <v>76772744</v>
      </c>
      <c r="C1557" s="2" t="s">
        <v>47</v>
      </c>
      <c r="D1557" s="4">
        <v>31191.75</v>
      </c>
      <c r="E1557" s="1" t="s">
        <v>12</v>
      </c>
      <c r="F1557" s="1" t="s">
        <v>155</v>
      </c>
      <c r="G1557" s="1" t="s">
        <v>3583</v>
      </c>
      <c r="H1557" s="1" t="s">
        <v>8078</v>
      </c>
      <c r="I1557" s="1">
        <v>96907.310866</v>
      </c>
      <c r="J1557" s="1" t="s">
        <v>8079</v>
      </c>
      <c r="L1557" s="1" t="str">
        <f>VLOOKUP(Table1[[#This Row],[Customer_id]],Table4[],7,FALSE)</f>
        <v>90878,2966</v>
      </c>
      <c r="M1557" s="1" t="e">
        <f>VLOOKUP(Table1[[#This Row],[Customer_id]],Table2[],4,FALSE)</f>
        <v>#N/A</v>
      </c>
      <c r="N1557" s="1" t="str">
        <f>INDEX(Table3[Transaction type],MATCH(Table1[[#This Row],[Account Number]],Table3[Account Number],0))</f>
        <v>Money Transfer</v>
      </c>
      <c r="O1557" s="20">
        <f>INDEX(Table3[Date_of_transaction],MATCH(Table1[[#This Row],[Account Number]],Table3[Account Number],0))</f>
        <v>44241</v>
      </c>
      <c r="P1557" s="19" t="str">
        <f>INDEX(Table3[Transaction Medium],MATCH(Table1[[#This Row],[Account Number]],Table3[Account Number],0))</f>
        <v>Mobile</v>
      </c>
    </row>
    <row r="1558" spans="1:16" x14ac:dyDescent="0.25">
      <c r="A1558" s="1" t="s">
        <v>2310</v>
      </c>
      <c r="B1558" s="2">
        <v>611034975</v>
      </c>
      <c r="C1558" s="2" t="s">
        <v>217</v>
      </c>
      <c r="D1558" s="4">
        <v>38496.75</v>
      </c>
      <c r="E1558" s="1" t="s">
        <v>1094</v>
      </c>
      <c r="F1558" s="1" t="s">
        <v>2311</v>
      </c>
      <c r="G1558" s="1" t="s">
        <v>1964</v>
      </c>
      <c r="H1558" s="1" t="s">
        <v>2312</v>
      </c>
      <c r="I1558" s="1">
        <v>82971.557311500001</v>
      </c>
      <c r="J1558" s="1" t="s">
        <v>663</v>
      </c>
      <c r="L1558" s="1" t="str">
        <f>VLOOKUP(Table1[[#This Row],[Customer_id]],Table4[],7,FALSE)</f>
        <v>204212,2752</v>
      </c>
      <c r="M1558" s="1" t="e">
        <f>VLOOKUP(Table1[[#This Row],[Customer_id]],Table2[],4,FALSE)</f>
        <v>#N/A</v>
      </c>
      <c r="N1558" s="1" t="str">
        <f>INDEX(Table3[Transaction type],MATCH(Table1[[#This Row],[Account Number]],Table3[Account Number],0))</f>
        <v>Online Payment</v>
      </c>
      <c r="O1558" s="20">
        <f>INDEX(Table3[Date_of_transaction],MATCH(Table1[[#This Row],[Account Number]],Table3[Account Number],0))</f>
        <v>44221</v>
      </c>
      <c r="P1558" s="19" t="str">
        <f>INDEX(Table3[Transaction Medium],MATCH(Table1[[#This Row],[Account Number]],Table3[Account Number],0))</f>
        <v>Internet Banking</v>
      </c>
    </row>
    <row r="1559" spans="1:16" x14ac:dyDescent="0.25">
      <c r="A1559" s="1" t="s">
        <v>2310</v>
      </c>
      <c r="B1559" s="2">
        <v>255923617</v>
      </c>
      <c r="C1559" s="2" t="s">
        <v>661</v>
      </c>
      <c r="D1559" s="4">
        <v>16216.5</v>
      </c>
      <c r="E1559" s="1" t="s">
        <v>12</v>
      </c>
      <c r="F1559" s="1" t="s">
        <v>381</v>
      </c>
      <c r="G1559" s="1" t="s">
        <v>3331</v>
      </c>
      <c r="H1559" s="1" t="s">
        <v>8163</v>
      </c>
      <c r="I1559" s="1">
        <v>136808.43472799999</v>
      </c>
      <c r="J1559" s="1" t="s">
        <v>8164</v>
      </c>
      <c r="L1559" s="1" t="str">
        <f>VLOOKUP(Table1[[#This Row],[Customer_id]],Table4[],7,FALSE)</f>
        <v>204212,2752</v>
      </c>
      <c r="M1559" s="1" t="e">
        <f>VLOOKUP(Table1[[#This Row],[Customer_id]],Table2[],4,FALSE)</f>
        <v>#N/A</v>
      </c>
      <c r="N1559" s="1" t="str">
        <f>INDEX(Table3[Transaction type],MATCH(Table1[[#This Row],[Account Number]],Table3[Account Number],0))</f>
        <v>Money Deposit</v>
      </c>
      <c r="O1559" s="20">
        <f>INDEX(Table3[Date_of_transaction],MATCH(Table1[[#This Row],[Account Number]],Table3[Account Number],0))</f>
        <v>44351</v>
      </c>
      <c r="P1559" s="19" t="str">
        <f>INDEX(Table3[Transaction Medium],MATCH(Table1[[#This Row],[Account Number]],Table3[Account Number],0))</f>
        <v>Bank</v>
      </c>
    </row>
    <row r="1560" spans="1:16" x14ac:dyDescent="0.25">
      <c r="A1560" s="1" t="s">
        <v>2070</v>
      </c>
      <c r="B1560" s="2">
        <v>605022139</v>
      </c>
      <c r="C1560" s="2" t="s">
        <v>573</v>
      </c>
      <c r="D1560" s="4">
        <v>26808.75</v>
      </c>
      <c r="E1560" s="1" t="s">
        <v>1094</v>
      </c>
      <c r="F1560" s="1" t="s">
        <v>274</v>
      </c>
      <c r="G1560" s="1" t="s">
        <v>1964</v>
      </c>
      <c r="H1560" s="1" t="s">
        <v>2071</v>
      </c>
      <c r="I1560" s="1">
        <v>142344.76145065</v>
      </c>
      <c r="J1560" s="1" t="s">
        <v>2072</v>
      </c>
      <c r="L1560" s="1" t="str">
        <f>VLOOKUP(Table1[[#This Row],[Customer_id]],Table4[],7,FALSE)</f>
        <v>95532,9375</v>
      </c>
      <c r="M1560" s="1" t="e">
        <f>VLOOKUP(Table1[[#This Row],[Customer_id]],Table2[],4,FALSE)</f>
        <v>#N/A</v>
      </c>
      <c r="N1560" s="1" t="str">
        <f>INDEX(Table3[Transaction type],MATCH(Table1[[#This Row],[Account Number]],Table3[Account Number],0))</f>
        <v>Online Payment</v>
      </c>
      <c r="O1560" s="20">
        <f>INDEX(Table3[Date_of_transaction],MATCH(Table1[[#This Row],[Account Number]],Table3[Account Number],0))</f>
        <v>44560</v>
      </c>
      <c r="P1560" s="19" t="str">
        <f>INDEX(Table3[Transaction Medium],MATCH(Table1[[#This Row],[Account Number]],Table3[Account Number],0))</f>
        <v>Mobile</v>
      </c>
    </row>
    <row r="1561" spans="1:16" x14ac:dyDescent="0.25">
      <c r="A1561" s="1" t="s">
        <v>2568</v>
      </c>
      <c r="B1561" s="2">
        <v>204385263</v>
      </c>
      <c r="C1561" s="2" t="s">
        <v>92</v>
      </c>
      <c r="D1561" s="4">
        <v>29000.25</v>
      </c>
      <c r="E1561" s="1" t="s">
        <v>12</v>
      </c>
      <c r="F1561" s="1" t="s">
        <v>305</v>
      </c>
      <c r="G1561" s="1" t="s">
        <v>1964</v>
      </c>
      <c r="H1561" s="1" t="s">
        <v>2569</v>
      </c>
      <c r="I1561" s="1">
        <v>35877.822719999996</v>
      </c>
      <c r="J1561" s="1" t="s">
        <v>2570</v>
      </c>
      <c r="L1561" s="1" t="str">
        <f>VLOOKUP(Table1[[#This Row],[Customer_id]],Table4[],7,FALSE)</f>
        <v>321792,6351</v>
      </c>
      <c r="M1561" s="1" t="e">
        <f>VLOOKUP(Table1[[#This Row],[Customer_id]],Table2[],4,FALSE)</f>
        <v>#N/A</v>
      </c>
      <c r="N1561" s="1" t="str">
        <f>INDEX(Table3[Transaction type],MATCH(Table1[[#This Row],[Account Number]],Table3[Account Number],0))</f>
        <v>Money Deposit</v>
      </c>
      <c r="O1561" s="20">
        <f>INDEX(Table3[Date_of_transaction],MATCH(Table1[[#This Row],[Account Number]],Table3[Account Number],0))</f>
        <v>44433</v>
      </c>
      <c r="P1561" s="19" t="str">
        <f>INDEX(Table3[Transaction Medium],MATCH(Table1[[#This Row],[Account Number]],Table3[Account Number],0))</f>
        <v>ATM</v>
      </c>
    </row>
    <row r="1562" spans="1:16" x14ac:dyDescent="0.25">
      <c r="A1562" s="1" t="s">
        <v>27</v>
      </c>
      <c r="B1562" s="2">
        <v>255183298</v>
      </c>
      <c r="C1562" s="2" t="s">
        <v>28</v>
      </c>
      <c r="D1562" s="4">
        <v>32652.75</v>
      </c>
      <c r="E1562" s="1" t="s">
        <v>12</v>
      </c>
      <c r="F1562" s="1" t="s">
        <v>29</v>
      </c>
      <c r="G1562" s="1" t="s">
        <v>14</v>
      </c>
      <c r="H1562" s="1" t="s">
        <v>30</v>
      </c>
      <c r="I1562" s="1">
        <v>737637.18752879999</v>
      </c>
      <c r="J1562" s="1" t="s">
        <v>31</v>
      </c>
      <c r="L1562" s="1" t="str">
        <f>VLOOKUP(Table1[[#This Row],[Customer_id]],Table4[],7,FALSE)</f>
        <v>48726,8208</v>
      </c>
      <c r="M1562" s="1" t="e">
        <f>VLOOKUP(Table1[[#This Row],[Customer_id]],Table2[],4,FALSE)</f>
        <v>#N/A</v>
      </c>
      <c r="N1562" s="1" t="str">
        <f>INDEX(Table3[Transaction type],MATCH(Table1[[#This Row],[Account Number]],Table3[Account Number],0))</f>
        <v>Money Deposit</v>
      </c>
      <c r="O1562" s="20">
        <f>INDEX(Table3[Date_of_transaction],MATCH(Table1[[#This Row],[Account Number]],Table3[Account Number],0))</f>
        <v>44226</v>
      </c>
      <c r="P1562" s="19" t="str">
        <f>INDEX(Table3[Transaction Medium],MATCH(Table1[[#This Row],[Account Number]],Table3[Account Number],0))</f>
        <v>Bank</v>
      </c>
    </row>
    <row r="1563" spans="1:16" x14ac:dyDescent="0.25">
      <c r="A1563" s="1" t="s">
        <v>7677</v>
      </c>
      <c r="B1563" s="2">
        <v>593863928</v>
      </c>
      <c r="C1563" s="2" t="s">
        <v>134</v>
      </c>
      <c r="D1563" s="4">
        <v>37401</v>
      </c>
      <c r="E1563" s="1" t="s">
        <v>12</v>
      </c>
      <c r="F1563" s="1" t="s">
        <v>426</v>
      </c>
      <c r="G1563" s="1" t="s">
        <v>3058</v>
      </c>
      <c r="H1563" s="1" t="s">
        <v>7678</v>
      </c>
      <c r="I1563" s="1">
        <v>198079.49580999999</v>
      </c>
      <c r="J1563" s="1" t="s">
        <v>7679</v>
      </c>
      <c r="L1563" s="1" t="str">
        <f>VLOOKUP(Table1[[#This Row],[Customer_id]],Table4[],7,FALSE)</f>
        <v>51317,5</v>
      </c>
      <c r="M1563" s="1" t="e">
        <f>VLOOKUP(Table1[[#This Row],[Customer_id]],Table2[],4,FALSE)</f>
        <v>#N/A</v>
      </c>
      <c r="N1563" s="1" t="str">
        <f>INDEX(Table3[Transaction type],MATCH(Table1[[#This Row],[Account Number]],Table3[Account Number],0))</f>
        <v>Money Deposit</v>
      </c>
      <c r="O1563" s="20">
        <f>INDEX(Table3[Date_of_transaction],MATCH(Table1[[#This Row],[Account Number]],Table3[Account Number],0))</f>
        <v>44380</v>
      </c>
      <c r="P1563" s="19" t="str">
        <f>INDEX(Table3[Transaction Medium],MATCH(Table1[[#This Row],[Account Number]],Table3[Account Number],0))</f>
        <v>Bank</v>
      </c>
    </row>
    <row r="1564" spans="1:16" x14ac:dyDescent="0.25">
      <c r="A1564" s="1" t="s">
        <v>1976</v>
      </c>
      <c r="B1564" s="2">
        <v>826442367</v>
      </c>
      <c r="C1564" s="2" t="s">
        <v>518</v>
      </c>
      <c r="D1564" s="4">
        <v>35574.75</v>
      </c>
      <c r="E1564" s="1" t="s">
        <v>1094</v>
      </c>
      <c r="F1564" s="1" t="s">
        <v>163</v>
      </c>
      <c r="G1564" s="1" t="s">
        <v>1964</v>
      </c>
      <c r="H1564" s="1" t="s">
        <v>1977</v>
      </c>
      <c r="I1564" s="1">
        <v>237938.72581050001</v>
      </c>
      <c r="J1564" s="1" t="s">
        <v>1978</v>
      </c>
      <c r="L1564" s="1" t="str">
        <f>VLOOKUP(Table1[[#This Row],[Customer_id]],Table4[],7,FALSE)</f>
        <v>173669,6171</v>
      </c>
      <c r="M1564" s="1" t="e">
        <f>VLOOKUP(Table1[[#This Row],[Customer_id]],Table2[],4,FALSE)</f>
        <v>#N/A</v>
      </c>
      <c r="N1564" s="1" t="str">
        <f>INDEX(Table3[Transaction type],MATCH(Table1[[#This Row],[Account Number]],Table3[Account Number],0))</f>
        <v>Money Deposit</v>
      </c>
      <c r="O1564" s="20">
        <f>INDEX(Table3[Date_of_transaction],MATCH(Table1[[#This Row],[Account Number]],Table3[Account Number],0))</f>
        <v>44313</v>
      </c>
      <c r="P1564" s="19" t="str">
        <f>INDEX(Table3[Transaction Medium],MATCH(Table1[[#This Row],[Account Number]],Table3[Account Number],0))</f>
        <v>ATM</v>
      </c>
    </row>
    <row r="1565" spans="1:16" x14ac:dyDescent="0.25">
      <c r="A1565" s="1" t="s">
        <v>8361</v>
      </c>
      <c r="B1565" s="2">
        <v>106222597</v>
      </c>
      <c r="C1565" s="2" t="s">
        <v>143</v>
      </c>
      <c r="D1565" s="4">
        <v>34479</v>
      </c>
      <c r="E1565" s="1" t="s">
        <v>12</v>
      </c>
      <c r="F1565" s="1" t="s">
        <v>2501</v>
      </c>
      <c r="G1565" s="1" t="s">
        <v>2773</v>
      </c>
      <c r="H1565" s="1" t="s">
        <v>8362</v>
      </c>
      <c r="I1565" s="1">
        <v>91850.019543749993</v>
      </c>
      <c r="J1565" s="1" t="s">
        <v>8363</v>
      </c>
      <c r="L1565" s="1" t="str">
        <f>VLOOKUP(Table1[[#This Row],[Customer_id]],Table4[],7,FALSE)</f>
        <v>188217,2432</v>
      </c>
      <c r="M1565" s="1" t="e">
        <f>VLOOKUP(Table1[[#This Row],[Customer_id]],Table2[],4,FALSE)</f>
        <v>#N/A</v>
      </c>
      <c r="N1565" s="1" t="str">
        <f>INDEX(Table3[Transaction type],MATCH(Table1[[#This Row],[Account Number]],Table3[Account Number],0))</f>
        <v>Money Transfer</v>
      </c>
      <c r="O1565" s="20">
        <f>INDEX(Table3[Date_of_transaction],MATCH(Table1[[#This Row],[Account Number]],Table3[Account Number],0))</f>
        <v>44668</v>
      </c>
      <c r="P1565" s="19" t="str">
        <f>INDEX(Table3[Transaction Medium],MATCH(Table1[[#This Row],[Account Number]],Table3[Account Number],0))</f>
        <v>Mobile</v>
      </c>
    </row>
    <row r="1566" spans="1:16" x14ac:dyDescent="0.25">
      <c r="A1566" s="1" t="s">
        <v>6501</v>
      </c>
      <c r="B1566" s="2">
        <v>363651535</v>
      </c>
      <c r="C1566" s="2" t="s">
        <v>162</v>
      </c>
      <c r="D1566" s="4">
        <v>15851.25</v>
      </c>
      <c r="E1566" s="1" t="s">
        <v>12</v>
      </c>
      <c r="F1566" s="1" t="s">
        <v>569</v>
      </c>
      <c r="G1566" s="1" t="s">
        <v>4148</v>
      </c>
      <c r="H1566" s="1" t="s">
        <v>6502</v>
      </c>
      <c r="I1566" s="1">
        <v>210404.10671280001</v>
      </c>
      <c r="J1566" s="1" t="s">
        <v>6503</v>
      </c>
      <c r="L1566" s="1" t="str">
        <f>VLOOKUP(Table1[[#This Row],[Customer_id]],Table4[],7,FALSE)</f>
        <v>114508,9575</v>
      </c>
      <c r="M1566" s="1" t="e">
        <f>VLOOKUP(Table1[[#This Row],[Customer_id]],Table2[],4,FALSE)</f>
        <v>#N/A</v>
      </c>
      <c r="N1566" s="1" t="str">
        <f>INDEX(Table3[Transaction type],MATCH(Table1[[#This Row],[Account Number]],Table3[Account Number],0))</f>
        <v>Online Payment</v>
      </c>
      <c r="O1566" s="20">
        <f>INDEX(Table3[Date_of_transaction],MATCH(Table1[[#This Row],[Account Number]],Table3[Account Number],0))</f>
        <v>44209</v>
      </c>
      <c r="P1566" s="19" t="str">
        <f>INDEX(Table3[Transaction Medium],MATCH(Table1[[#This Row],[Account Number]],Table3[Account Number],0))</f>
        <v>Card</v>
      </c>
    </row>
    <row r="1567" spans="1:16" x14ac:dyDescent="0.25">
      <c r="A1567" s="1" t="s">
        <v>2703</v>
      </c>
      <c r="B1567" s="2">
        <v>768022253</v>
      </c>
      <c r="C1567" s="2" t="s">
        <v>298</v>
      </c>
      <c r="D1567" s="4">
        <v>38131.5</v>
      </c>
      <c r="E1567" s="1" t="s">
        <v>12</v>
      </c>
      <c r="F1567" s="1" t="s">
        <v>721</v>
      </c>
      <c r="G1567" s="1" t="s">
        <v>1964</v>
      </c>
      <c r="H1567" s="1" t="s">
        <v>2704</v>
      </c>
      <c r="I1567" s="1">
        <v>668783.21889599995</v>
      </c>
      <c r="J1567" s="1" t="s">
        <v>2705</v>
      </c>
      <c r="L1567" s="1" t="str">
        <f>VLOOKUP(Table1[[#This Row],[Customer_id]],Table4[],7,FALSE)</f>
        <v>387437,2675</v>
      </c>
      <c r="M1567" s="1" t="e">
        <f>VLOOKUP(Table1[[#This Row],[Customer_id]],Table2[],4,FALSE)</f>
        <v>#N/A</v>
      </c>
      <c r="N1567" s="1" t="str">
        <f>INDEX(Table3[Transaction type],MATCH(Table1[[#This Row],[Account Number]],Table3[Account Number],0))</f>
        <v>Money Deposit</v>
      </c>
      <c r="O1567" s="20">
        <f>INDEX(Table3[Date_of_transaction],MATCH(Table1[[#This Row],[Account Number]],Table3[Account Number],0))</f>
        <v>44329</v>
      </c>
      <c r="P1567" s="19" t="str">
        <f>INDEX(Table3[Transaction Medium],MATCH(Table1[[#This Row],[Account Number]],Table3[Account Number],0))</f>
        <v>Bank</v>
      </c>
    </row>
    <row r="1568" spans="1:16" x14ac:dyDescent="0.25">
      <c r="A1568" s="1" t="s">
        <v>1711</v>
      </c>
      <c r="B1568" s="2">
        <v>253960066</v>
      </c>
      <c r="C1568" s="2" t="s">
        <v>43</v>
      </c>
      <c r="D1568" s="4">
        <v>36670.5</v>
      </c>
      <c r="E1568" s="1" t="s">
        <v>1094</v>
      </c>
      <c r="F1568" s="1" t="s">
        <v>370</v>
      </c>
      <c r="G1568" s="1" t="s">
        <v>14</v>
      </c>
      <c r="H1568" s="1" t="s">
        <v>1712</v>
      </c>
      <c r="I1568" s="1">
        <v>341572.82769539999</v>
      </c>
      <c r="J1568" s="1" t="s">
        <v>1713</v>
      </c>
      <c r="L1568" s="1" t="str">
        <f>VLOOKUP(Table1[[#This Row],[Customer_id]],Table4[],7,FALSE)</f>
        <v>149346,654</v>
      </c>
      <c r="M1568" s="1" t="e">
        <f>VLOOKUP(Table1[[#This Row],[Customer_id]],Table2[],4,FALSE)</f>
        <v>#N/A</v>
      </c>
      <c r="N1568" s="1" t="str">
        <f>INDEX(Table3[Transaction type],MATCH(Table1[[#This Row],[Account Number]],Table3[Account Number],0))</f>
        <v>Money Deposit</v>
      </c>
      <c r="O1568" s="20">
        <f>INDEX(Table3[Date_of_transaction],MATCH(Table1[[#This Row],[Account Number]],Table3[Account Number],0))</f>
        <v>44322</v>
      </c>
      <c r="P1568" s="19" t="str">
        <f>INDEX(Table3[Transaction Medium],MATCH(Table1[[#This Row],[Account Number]],Table3[Account Number],0))</f>
        <v>Bank</v>
      </c>
    </row>
    <row r="1569" spans="1:16" x14ac:dyDescent="0.25">
      <c r="A1569" s="1" t="s">
        <v>8843</v>
      </c>
      <c r="B1569" s="2">
        <v>700293659</v>
      </c>
      <c r="C1569" s="2" t="s">
        <v>606</v>
      </c>
      <c r="D1569" s="4">
        <v>23886.75</v>
      </c>
      <c r="E1569" s="1" t="s">
        <v>12</v>
      </c>
      <c r="F1569" s="1" t="s">
        <v>336</v>
      </c>
      <c r="G1569" s="1" t="s">
        <v>3820</v>
      </c>
      <c r="H1569" s="1" t="s">
        <v>8844</v>
      </c>
      <c r="I1569" s="1">
        <v>692422.22429160005</v>
      </c>
      <c r="J1569" s="1" t="s">
        <v>8845</v>
      </c>
      <c r="L1569" s="1" t="str">
        <f>VLOOKUP(Table1[[#This Row],[Customer_id]],Table4[],7,FALSE)</f>
        <v>52109,1276</v>
      </c>
      <c r="M1569" s="1" t="str">
        <f>VLOOKUP(Table1[[#This Row],[Customer_id]],Table2[],4,FALSE)</f>
        <v>N2055520472</v>
      </c>
      <c r="N1569" s="1" t="str">
        <f>INDEX(Table3[Transaction type],MATCH(Table1[[#This Row],[Account Number]],Table3[Account Number],0))</f>
        <v>Loan Payment</v>
      </c>
      <c r="O1569" s="20">
        <f>INDEX(Table3[Date_of_transaction],MATCH(Table1[[#This Row],[Account Number]],Table3[Account Number],0))</f>
        <v>44567</v>
      </c>
      <c r="P1569" s="19" t="str">
        <f>INDEX(Table3[Transaction Medium],MATCH(Table1[[#This Row],[Account Number]],Table3[Account Number],0))</f>
        <v>ACH</v>
      </c>
    </row>
    <row r="1570" spans="1:16" x14ac:dyDescent="0.25">
      <c r="A1570" s="1" t="s">
        <v>3650</v>
      </c>
      <c r="B1570" s="2">
        <v>799549503</v>
      </c>
      <c r="C1570" s="2" t="s">
        <v>72</v>
      </c>
      <c r="D1570" s="4">
        <v>34844.25</v>
      </c>
      <c r="E1570" s="1" t="s">
        <v>1094</v>
      </c>
      <c r="F1570" s="1" t="s">
        <v>527</v>
      </c>
      <c r="G1570" s="1" t="s">
        <v>3583</v>
      </c>
      <c r="H1570" s="1" t="s">
        <v>3651</v>
      </c>
      <c r="I1570" s="1">
        <v>188576.08928694</v>
      </c>
      <c r="J1570" s="1" t="s">
        <v>3652</v>
      </c>
      <c r="L1570" s="1" t="str">
        <f>VLOOKUP(Table1[[#This Row],[Customer_id]],Table4[],7,FALSE)</f>
        <v>218434,02</v>
      </c>
      <c r="M1570" s="1" t="e">
        <f>VLOOKUP(Table1[[#This Row],[Customer_id]],Table2[],4,FALSE)</f>
        <v>#N/A</v>
      </c>
      <c r="N1570" s="1" t="str">
        <f>INDEX(Table3[Transaction type],MATCH(Table1[[#This Row],[Account Number]],Table3[Account Number],0))</f>
        <v>Checks</v>
      </c>
      <c r="O1570" s="20">
        <f>INDEX(Table3[Date_of_transaction],MATCH(Table1[[#This Row],[Account Number]],Table3[Account Number],0))</f>
        <v>44654</v>
      </c>
      <c r="P1570" s="19" t="str">
        <f>INDEX(Table3[Transaction Medium],MATCH(Table1[[#This Row],[Account Number]],Table3[Account Number],0))</f>
        <v>Informal Services</v>
      </c>
    </row>
    <row r="1571" spans="1:16" x14ac:dyDescent="0.25">
      <c r="A1571" s="1" t="s">
        <v>8697</v>
      </c>
      <c r="B1571" s="2">
        <v>126238837</v>
      </c>
      <c r="C1571" s="2" t="s">
        <v>226</v>
      </c>
      <c r="D1571" s="4">
        <v>31557</v>
      </c>
      <c r="E1571" s="1" t="s">
        <v>12</v>
      </c>
      <c r="F1571" s="1" t="s">
        <v>251</v>
      </c>
      <c r="G1571" s="1" t="s">
        <v>3820</v>
      </c>
      <c r="H1571" s="1" t="s">
        <v>8698</v>
      </c>
      <c r="I1571" s="1">
        <v>186089.60772</v>
      </c>
      <c r="J1571" s="1" t="s">
        <v>8699</v>
      </c>
      <c r="L1571" s="1" t="str">
        <f>VLOOKUP(Table1[[#This Row],[Customer_id]],Table4[],7,FALSE)</f>
        <v>77370,4017</v>
      </c>
      <c r="M1571" s="1" t="e">
        <f>VLOOKUP(Table1[[#This Row],[Customer_id]],Table2[],4,FALSE)</f>
        <v>#N/A</v>
      </c>
      <c r="N1571" s="1" t="str">
        <f>INDEX(Table3[Transaction type],MATCH(Table1[[#This Row],[Account Number]],Table3[Account Number],0))</f>
        <v>Cash Withdrawal</v>
      </c>
      <c r="O1571" s="20">
        <f>INDEX(Table3[Date_of_transaction],MATCH(Table1[[#This Row],[Account Number]],Table3[Account Number],0))</f>
        <v>44311</v>
      </c>
      <c r="P1571" s="19" t="str">
        <f>INDEX(Table3[Transaction Medium],MATCH(Table1[[#This Row],[Account Number]],Table3[Account Number],0))</f>
        <v>POS</v>
      </c>
    </row>
    <row r="1572" spans="1:16" x14ac:dyDescent="0.25">
      <c r="A1572" s="1" t="s">
        <v>237</v>
      </c>
      <c r="B1572" s="2">
        <v>608170999</v>
      </c>
      <c r="C1572" s="2" t="s">
        <v>212</v>
      </c>
      <c r="D1572" s="4">
        <v>24252</v>
      </c>
      <c r="E1572" s="1" t="s">
        <v>12</v>
      </c>
      <c r="F1572" s="1" t="s">
        <v>181</v>
      </c>
      <c r="G1572" s="1" t="s">
        <v>14</v>
      </c>
      <c r="H1572" s="1"/>
      <c r="I1572" s="1"/>
      <c r="J1572" s="1" t="s">
        <v>238</v>
      </c>
      <c r="L1572" s="1" t="str">
        <f>VLOOKUP(Table1[[#This Row],[Customer_id]],Table4[],7,FALSE)</f>
        <v>388597,5082</v>
      </c>
      <c r="M1572" s="1" t="e">
        <f>VLOOKUP(Table1[[#This Row],[Customer_id]],Table2[],4,FALSE)</f>
        <v>#N/A</v>
      </c>
      <c r="N1572" s="1" t="str">
        <f>INDEX(Table3[Transaction type],MATCH(Table1[[#This Row],[Account Number]],Table3[Account Number],0))</f>
        <v>Cash Withdrawal</v>
      </c>
      <c r="O1572" s="20">
        <f>INDEX(Table3[Date_of_transaction],MATCH(Table1[[#This Row],[Account Number]],Table3[Account Number],0))</f>
        <v>44489</v>
      </c>
      <c r="P1572" s="19" t="str">
        <f>INDEX(Table3[Transaction Medium],MATCH(Table1[[#This Row],[Account Number]],Table3[Account Number],0))</f>
        <v>ATM</v>
      </c>
    </row>
    <row r="1573" spans="1:16" x14ac:dyDescent="0.25">
      <c r="A1573" s="1" t="s">
        <v>3368</v>
      </c>
      <c r="B1573" s="2">
        <v>856632217</v>
      </c>
      <c r="C1573" s="2" t="s">
        <v>134</v>
      </c>
      <c r="D1573" s="4">
        <v>37401</v>
      </c>
      <c r="E1573" s="1" t="s">
        <v>1094</v>
      </c>
      <c r="F1573" s="1" t="s">
        <v>241</v>
      </c>
      <c r="G1573" s="1" t="s">
        <v>3331</v>
      </c>
      <c r="H1573" s="1" t="s">
        <v>3369</v>
      </c>
      <c r="I1573" s="1">
        <v>203635.5477156</v>
      </c>
      <c r="J1573" s="1" t="s">
        <v>3370</v>
      </c>
      <c r="L1573" s="1" t="str">
        <f>VLOOKUP(Table1[[#This Row],[Customer_id]],Table4[],7,FALSE)</f>
        <v>266528,745</v>
      </c>
      <c r="M1573" s="1" t="e">
        <f>VLOOKUP(Table1[[#This Row],[Customer_id]],Table2[],4,FALSE)</f>
        <v>#N/A</v>
      </c>
      <c r="N1573" s="1" t="str">
        <f>INDEX(Table3[Transaction type],MATCH(Table1[[#This Row],[Account Number]],Table3[Account Number],0))</f>
        <v>Money Transfer</v>
      </c>
      <c r="O1573" s="20">
        <f>INDEX(Table3[Date_of_transaction],MATCH(Table1[[#This Row],[Account Number]],Table3[Account Number],0))</f>
        <v>44635</v>
      </c>
      <c r="P1573" s="19" t="str">
        <f>INDEX(Table3[Transaction Medium],MATCH(Table1[[#This Row],[Account Number]],Table3[Account Number],0))</f>
        <v>Mobile</v>
      </c>
    </row>
    <row r="1574" spans="1:16" x14ac:dyDescent="0.25">
      <c r="A1574" s="1" t="s">
        <v>9092</v>
      </c>
      <c r="B1574" s="2">
        <v>403033646</v>
      </c>
      <c r="C1574" s="2" t="s">
        <v>389</v>
      </c>
      <c r="D1574" s="8">
        <v>36152</v>
      </c>
      <c r="E1574" s="1" t="str">
        <f ca="1">CHOOSE(RANDBETWEEN(1, 2), "Male","Female")</f>
        <v>Male</v>
      </c>
      <c r="F1574" s="1" t="str">
        <f ca="1">CHOOSE(RANDBETWEEN(1, 5), "Farmer","Tailor","Student","Professor","Welder")</f>
        <v>Student</v>
      </c>
      <c r="G1574" s="1" t="str">
        <f ca="1">CHOOSE(RANDBETWEEN(1, 22), "Kano","Kwara","Imo","Lagos","Adamawa","Delta","Sokoto","Oyo","Osun","Abia","Cross River","Kaduna","Plateau","River","Abuja","Kogi","Edo","Anambra","Bayelsa","Benue","Ogun","Enugu")</f>
        <v>Adamawa</v>
      </c>
      <c r="H1574" s="9" t="s">
        <v>9093</v>
      </c>
      <c r="I1574" s="9">
        <v>477754.81896827213</v>
      </c>
      <c r="J1574" t="s">
        <v>9094</v>
      </c>
      <c r="L1574" s="1" t="str">
        <f>VLOOKUP(Table1[[#This Row],[Customer_id]],Table4[],7,FALSE)</f>
        <v>165420,5796</v>
      </c>
      <c r="M1574" s="1" t="e">
        <f>VLOOKUP(Table1[[#This Row],[Customer_id]],Table2[],4,FALSE)</f>
        <v>#N/A</v>
      </c>
      <c r="N1574" s="1" t="str">
        <f>INDEX(Table3[Transaction type],MATCH(Table1[[#This Row],[Account Number]],Table3[Account Number],0))</f>
        <v>Money Deposit</v>
      </c>
      <c r="O1574" s="20">
        <f>INDEX(Table3[Date_of_transaction],MATCH(Table1[[#This Row],[Account Number]],Table3[Account Number],0))</f>
        <v>44281</v>
      </c>
      <c r="P1574" s="19" t="str">
        <f>INDEX(Table3[Transaction Medium],MATCH(Table1[[#This Row],[Account Number]],Table3[Account Number],0))</f>
        <v>Bank</v>
      </c>
    </row>
    <row r="1575" spans="1:16" x14ac:dyDescent="0.25">
      <c r="A1575" s="1" t="s">
        <v>3027</v>
      </c>
      <c r="B1575" s="2">
        <v>318998783</v>
      </c>
      <c r="C1575" s="2" t="s">
        <v>255</v>
      </c>
      <c r="D1575" s="4">
        <v>25347.75</v>
      </c>
      <c r="E1575" s="1" t="s">
        <v>1094</v>
      </c>
      <c r="F1575" s="1" t="s">
        <v>2602</v>
      </c>
      <c r="G1575" s="1" t="s">
        <v>2773</v>
      </c>
      <c r="H1575" s="1" t="s">
        <v>3028</v>
      </c>
      <c r="I1575" s="1">
        <v>78559.970579999994</v>
      </c>
      <c r="J1575" s="1" t="s">
        <v>3029</v>
      </c>
      <c r="L1575" s="1" t="str">
        <f>VLOOKUP(Table1[[#This Row],[Customer_id]],Table4[],7,FALSE)</f>
        <v>380018,3499</v>
      </c>
      <c r="M1575" s="1" t="e">
        <f>VLOOKUP(Table1[[#This Row],[Customer_id]],Table2[],4,FALSE)</f>
        <v>#N/A</v>
      </c>
      <c r="N1575" s="1" t="str">
        <f>INDEX(Table3[Transaction type],MATCH(Table1[[#This Row],[Account Number]],Table3[Account Number],0))</f>
        <v>Money Deposit</v>
      </c>
      <c r="O1575" s="20">
        <f>INDEX(Table3[Date_of_transaction],MATCH(Table1[[#This Row],[Account Number]],Table3[Account Number],0))</f>
        <v>44381</v>
      </c>
      <c r="P1575" s="19" t="str">
        <f>INDEX(Table3[Transaction Medium],MATCH(Table1[[#This Row],[Account Number]],Table3[Account Number],0))</f>
        <v>Bank</v>
      </c>
    </row>
    <row r="1576" spans="1:16" x14ac:dyDescent="0.25">
      <c r="A1576" s="1" t="s">
        <v>8280</v>
      </c>
      <c r="B1576" s="2">
        <v>698828965</v>
      </c>
      <c r="C1576" s="2" t="s">
        <v>518</v>
      </c>
      <c r="D1576" s="4">
        <v>35574.75</v>
      </c>
      <c r="E1576" s="1" t="s">
        <v>12</v>
      </c>
      <c r="F1576" s="1" t="s">
        <v>527</v>
      </c>
      <c r="G1576" s="1" t="s">
        <v>3331</v>
      </c>
      <c r="H1576" s="1" t="s">
        <v>8281</v>
      </c>
      <c r="I1576" s="1">
        <v>47458.613030400003</v>
      </c>
      <c r="J1576" s="1" t="s">
        <v>8282</v>
      </c>
      <c r="L1576" s="1" t="str">
        <f>VLOOKUP(Table1[[#This Row],[Customer_id]],Table4[],7,FALSE)</f>
        <v>332158,75</v>
      </c>
      <c r="M1576" s="1" t="str">
        <f>VLOOKUP(Table1[[#This Row],[Customer_id]],Table2[],4,FALSE)</f>
        <v>N717717504</v>
      </c>
      <c r="N1576" s="1" t="str">
        <f>INDEX(Table3[Transaction type],MATCH(Table1[[#This Row],[Account Number]],Table3[Account Number],0))</f>
        <v>Loan Payment</v>
      </c>
      <c r="O1576" s="20">
        <f>INDEX(Table3[Date_of_transaction],MATCH(Table1[[#This Row],[Account Number]],Table3[Account Number],0))</f>
        <v>44430</v>
      </c>
      <c r="P1576" s="19" t="str">
        <f>INDEX(Table3[Transaction Medium],MATCH(Table1[[#This Row],[Account Number]],Table3[Account Number],0))</f>
        <v>AFT</v>
      </c>
    </row>
    <row r="1577" spans="1:16" x14ac:dyDescent="0.25">
      <c r="A1577" s="1" t="s">
        <v>5962</v>
      </c>
      <c r="B1577" s="2">
        <v>687926099</v>
      </c>
      <c r="C1577" s="2" t="s">
        <v>167</v>
      </c>
      <c r="D1577" s="4">
        <v>18773.25</v>
      </c>
      <c r="E1577" s="1" t="s">
        <v>12</v>
      </c>
      <c r="F1577" s="1" t="s">
        <v>282</v>
      </c>
      <c r="G1577" s="1" t="s">
        <v>4054</v>
      </c>
      <c r="H1577" s="1" t="s">
        <v>5963</v>
      </c>
      <c r="I1577" s="1">
        <v>156643.720695</v>
      </c>
      <c r="J1577" s="1" t="s">
        <v>5964</v>
      </c>
      <c r="L1577" s="1" t="str">
        <f>VLOOKUP(Table1[[#This Row],[Customer_id]],Table4[],7,FALSE)</f>
        <v>355665,1875</v>
      </c>
      <c r="M1577" s="1" t="str">
        <f>VLOOKUP(Table1[[#This Row],[Customer_id]],Table2[],4,FALSE)</f>
        <v>N985822425</v>
      </c>
      <c r="N1577" s="1" t="str">
        <f>INDEX(Table3[Transaction type],MATCH(Table1[[#This Row],[Account Number]],Table3[Account Number],0))</f>
        <v>Loan Payment</v>
      </c>
      <c r="O1577" s="20">
        <f>INDEX(Table3[Date_of_transaction],MATCH(Table1[[#This Row],[Account Number]],Table3[Account Number],0))</f>
        <v>44608</v>
      </c>
      <c r="P1577" s="19" t="str">
        <f>INDEX(Table3[Transaction Medium],MATCH(Table1[[#This Row],[Account Number]],Table3[Account Number],0))</f>
        <v>ACH</v>
      </c>
    </row>
    <row r="1578" spans="1:16" x14ac:dyDescent="0.25">
      <c r="A1578" s="1" t="s">
        <v>1600</v>
      </c>
      <c r="B1578" s="2">
        <v>872703743</v>
      </c>
      <c r="C1578" s="2" t="s">
        <v>143</v>
      </c>
      <c r="D1578" s="4">
        <v>34479</v>
      </c>
      <c r="E1578" s="1" t="s">
        <v>1094</v>
      </c>
      <c r="F1578" s="1" t="s">
        <v>1469</v>
      </c>
      <c r="G1578" s="1" t="s">
        <v>14</v>
      </c>
      <c r="H1578" s="1" t="s">
        <v>1601</v>
      </c>
      <c r="I1578" s="1">
        <v>711770.43745500001</v>
      </c>
      <c r="J1578" s="1" t="s">
        <v>1602</v>
      </c>
      <c r="L1578" s="1" t="str">
        <f>VLOOKUP(Table1[[#This Row],[Customer_id]],Table4[],7,FALSE)</f>
        <v>71958,9</v>
      </c>
      <c r="M1578" s="1" t="str">
        <f>VLOOKUP(Table1[[#This Row],[Customer_id]],Table2[],4,FALSE)</f>
        <v>N124510614</v>
      </c>
      <c r="N1578" s="1" t="str">
        <f>INDEX(Table3[Transaction type],MATCH(Table1[[#This Row],[Account Number]],Table3[Account Number],0))</f>
        <v>Loan Payment</v>
      </c>
      <c r="O1578" s="20">
        <f>INDEX(Table3[Date_of_transaction],MATCH(Table1[[#This Row],[Account Number]],Table3[Account Number],0))</f>
        <v>44485</v>
      </c>
      <c r="P1578" s="19" t="str">
        <f>INDEX(Table3[Transaction Medium],MATCH(Table1[[#This Row],[Account Number]],Table3[Account Number],0))</f>
        <v>AFT</v>
      </c>
    </row>
    <row r="1579" spans="1:16" x14ac:dyDescent="0.25">
      <c r="A1579" s="1" t="s">
        <v>3440</v>
      </c>
      <c r="B1579" s="2">
        <v>758391242</v>
      </c>
      <c r="C1579" s="2" t="s">
        <v>92</v>
      </c>
      <c r="D1579" s="4">
        <v>29000.25</v>
      </c>
      <c r="E1579" s="1" t="s">
        <v>1094</v>
      </c>
      <c r="F1579" s="1" t="s">
        <v>1626</v>
      </c>
      <c r="G1579" s="1" t="s">
        <v>3331</v>
      </c>
      <c r="H1579" s="1" t="s">
        <v>3441</v>
      </c>
      <c r="I1579" s="1">
        <v>283888.99976256001</v>
      </c>
      <c r="J1579" s="1" t="s">
        <v>3442</v>
      </c>
      <c r="L1579" s="1" t="str">
        <f>VLOOKUP(Table1[[#This Row],[Customer_id]],Table4[],7,FALSE)</f>
        <v>126577,5</v>
      </c>
      <c r="M1579" s="1" t="e">
        <f>VLOOKUP(Table1[[#This Row],[Customer_id]],Table2[],4,FALSE)</f>
        <v>#N/A</v>
      </c>
      <c r="N1579" s="1" t="str">
        <f>INDEX(Table3[Transaction type],MATCH(Table1[[#This Row],[Account Number]],Table3[Account Number],0))</f>
        <v>Cash Withdrawal</v>
      </c>
      <c r="O1579" s="20">
        <f>INDEX(Table3[Date_of_transaction],MATCH(Table1[[#This Row],[Account Number]],Table3[Account Number],0))</f>
        <v>44401</v>
      </c>
      <c r="P1579" s="19" t="str">
        <f>INDEX(Table3[Transaction Medium],MATCH(Table1[[#This Row],[Account Number]],Table3[Account Number],0))</f>
        <v>POS</v>
      </c>
    </row>
    <row r="1580" spans="1:16" x14ac:dyDescent="0.25">
      <c r="A1580" s="1" t="s">
        <v>5471</v>
      </c>
      <c r="B1580" s="2">
        <v>502087157</v>
      </c>
      <c r="C1580" s="2" t="s">
        <v>1201</v>
      </c>
      <c r="D1580" s="4">
        <v>30461.25</v>
      </c>
      <c r="E1580" s="1" t="s">
        <v>1094</v>
      </c>
      <c r="F1580" s="1" t="s">
        <v>1047</v>
      </c>
      <c r="G1580" s="1" t="s">
        <v>4066</v>
      </c>
      <c r="H1580" s="1" t="s">
        <v>5472</v>
      </c>
      <c r="I1580" s="1">
        <v>524301.40144799999</v>
      </c>
      <c r="J1580" s="1" t="s">
        <v>5473</v>
      </c>
      <c r="L1580" s="1" t="str">
        <f>VLOOKUP(Table1[[#This Row],[Customer_id]],Table4[],7,FALSE)</f>
        <v>154619,5182</v>
      </c>
      <c r="M1580" s="1" t="str">
        <f>VLOOKUP(Table1[[#This Row],[Customer_id]],Table2[],4,FALSE)</f>
        <v>N261803178</v>
      </c>
      <c r="N1580" s="1" t="str">
        <f>INDEX(Table3[Transaction type],MATCH(Table1[[#This Row],[Account Number]],Table3[Account Number],0))</f>
        <v>Loan Payment</v>
      </c>
      <c r="O1580" s="20">
        <f>INDEX(Table3[Date_of_transaction],MATCH(Table1[[#This Row],[Account Number]],Table3[Account Number],0))</f>
        <v>44211</v>
      </c>
      <c r="P1580" s="19" t="str">
        <f>INDEX(Table3[Transaction Medium],MATCH(Table1[[#This Row],[Account Number]],Table3[Account Number],0))</f>
        <v>AFT</v>
      </c>
    </row>
    <row r="1581" spans="1:16" x14ac:dyDescent="0.25">
      <c r="A1581" s="1" t="s">
        <v>2718</v>
      </c>
      <c r="B1581" s="2">
        <v>566590562</v>
      </c>
      <c r="C1581" s="2" t="s">
        <v>518</v>
      </c>
      <c r="D1581" s="4">
        <v>35574.75</v>
      </c>
      <c r="E1581" s="1" t="s">
        <v>12</v>
      </c>
      <c r="F1581" s="1" t="s">
        <v>1702</v>
      </c>
      <c r="G1581" s="1" t="s">
        <v>1964</v>
      </c>
      <c r="H1581" s="1" t="s">
        <v>2719</v>
      </c>
      <c r="I1581" s="1">
        <v>22362.599952</v>
      </c>
      <c r="J1581" s="1" t="s">
        <v>2720</v>
      </c>
      <c r="L1581" s="1" t="str">
        <f>VLOOKUP(Table1[[#This Row],[Customer_id]],Table4[],7,FALSE)</f>
        <v>178150,4307</v>
      </c>
      <c r="M1581" s="1" t="e">
        <f>VLOOKUP(Table1[[#This Row],[Customer_id]],Table2[],4,FALSE)</f>
        <v>#N/A</v>
      </c>
      <c r="N1581" s="1" t="str">
        <f>INDEX(Table3[Transaction type],MATCH(Table1[[#This Row],[Account Number]],Table3[Account Number],0))</f>
        <v>Money Transfer</v>
      </c>
      <c r="O1581" s="20">
        <f>INDEX(Table3[Date_of_transaction],MATCH(Table1[[#This Row],[Account Number]],Table3[Account Number],0))</f>
        <v>44502</v>
      </c>
      <c r="P1581" s="19" t="str">
        <f>INDEX(Table3[Transaction Medium],MATCH(Table1[[#This Row],[Account Number]],Table3[Account Number],0))</f>
        <v>Bank</v>
      </c>
    </row>
    <row r="1582" spans="1:16" x14ac:dyDescent="0.25">
      <c r="A1582" s="1" t="s">
        <v>2718</v>
      </c>
      <c r="B1582" s="2">
        <v>61928532</v>
      </c>
      <c r="C1582" s="2" t="s">
        <v>226</v>
      </c>
      <c r="D1582" s="4">
        <v>31557</v>
      </c>
      <c r="E1582" s="1" t="s">
        <v>12</v>
      </c>
      <c r="F1582" s="1" t="s">
        <v>784</v>
      </c>
      <c r="G1582" s="1" t="s">
        <v>3331</v>
      </c>
      <c r="H1582" s="1" t="s">
        <v>8261</v>
      </c>
      <c r="I1582" s="1">
        <v>42541.605699599997</v>
      </c>
      <c r="J1582" s="1" t="s">
        <v>8262</v>
      </c>
      <c r="L1582" s="1" t="str">
        <f>VLOOKUP(Table1[[#This Row],[Customer_id]],Table4[],7,FALSE)</f>
        <v>178150,4307</v>
      </c>
      <c r="M1582" s="1" t="e">
        <f>VLOOKUP(Table1[[#This Row],[Customer_id]],Table2[],4,FALSE)</f>
        <v>#N/A</v>
      </c>
      <c r="N1582" s="1" t="str">
        <f>INDEX(Table3[Transaction type],MATCH(Table1[[#This Row],[Account Number]],Table3[Account Number],0))</f>
        <v>Online Payment</v>
      </c>
      <c r="O1582" s="20">
        <f>INDEX(Table3[Date_of_transaction],MATCH(Table1[[#This Row],[Account Number]],Table3[Account Number],0))</f>
        <v>44377</v>
      </c>
      <c r="P1582" s="19" t="str">
        <f>INDEX(Table3[Transaction Medium],MATCH(Table1[[#This Row],[Account Number]],Table3[Account Number],0))</f>
        <v>Mobile</v>
      </c>
    </row>
    <row r="1583" spans="1:16" x14ac:dyDescent="0.25">
      <c r="A1583" s="1" t="s">
        <v>1169</v>
      </c>
      <c r="B1583" s="2">
        <v>225809402</v>
      </c>
      <c r="C1583" s="2" t="s">
        <v>28</v>
      </c>
      <c r="D1583" s="4">
        <v>32652.75</v>
      </c>
      <c r="E1583" s="1" t="s">
        <v>1094</v>
      </c>
      <c r="F1583" s="1" t="s">
        <v>172</v>
      </c>
      <c r="G1583" s="1" t="s">
        <v>14</v>
      </c>
      <c r="H1583" s="1" t="s">
        <v>1170</v>
      </c>
      <c r="I1583" s="1">
        <v>101723.61910464001</v>
      </c>
      <c r="J1583" s="1" t="s">
        <v>1171</v>
      </c>
      <c r="L1583" s="1" t="str">
        <f>VLOOKUP(Table1[[#This Row],[Customer_id]],Table4[],7,FALSE)</f>
        <v>150128,7924</v>
      </c>
      <c r="M1583" s="1" t="e">
        <f>VLOOKUP(Table1[[#This Row],[Customer_id]],Table2[],4,FALSE)</f>
        <v>#N/A</v>
      </c>
      <c r="N1583" s="1" t="str">
        <f>INDEX(Table3[Transaction type],MATCH(Table1[[#This Row],[Account Number]],Table3[Account Number],0))</f>
        <v>Online Payment</v>
      </c>
      <c r="O1583" s="20">
        <f>INDEX(Table3[Date_of_transaction],MATCH(Table1[[#This Row],[Account Number]],Table3[Account Number],0))</f>
        <v>44281</v>
      </c>
      <c r="P1583" s="19" t="str">
        <f>INDEX(Table3[Transaction Medium],MATCH(Table1[[#This Row],[Account Number]],Table3[Account Number],0))</f>
        <v>Mobile</v>
      </c>
    </row>
    <row r="1584" spans="1:16" x14ac:dyDescent="0.25">
      <c r="A1584" s="1" t="s">
        <v>9101</v>
      </c>
      <c r="B1584" s="2">
        <v>304071750</v>
      </c>
      <c r="C1584" s="2" t="s">
        <v>189</v>
      </c>
      <c r="D1584" s="8">
        <v>36713.75</v>
      </c>
      <c r="E1584" s="1" t="str">
        <f ca="1">CHOOSE(RANDBETWEEN(1, 2), "Male","Female")</f>
        <v>Female</v>
      </c>
      <c r="F1584" s="1" t="str">
        <f ca="1">CHOOSE(RANDBETWEEN(1, 5), "Farmer","Tailor","Student","Professor","Welder")</f>
        <v>Tailor</v>
      </c>
      <c r="G1584" s="1" t="str">
        <f ca="1">CHOOSE(RANDBETWEEN(1, 22), "Kano","Kwara","Imo","Lagos","Adamawa","Delta","Sokoto","Oyo","Osun","Abia","Cross River","Kaduna","Plateau","River","Abuja","Kogi","Edo","Anambra","Bayelsa","Benue","Ogun","Enugu")</f>
        <v>Imo</v>
      </c>
      <c r="H1584" s="9" t="s">
        <v>9102</v>
      </c>
      <c r="I1584" s="9">
        <v>401667.09571443353</v>
      </c>
      <c r="J1584" t="s">
        <v>9103</v>
      </c>
      <c r="L1584" s="1" t="str">
        <f>VLOOKUP(Table1[[#This Row],[Customer_id]],Table4[],7,FALSE)</f>
        <v>162559,04</v>
      </c>
      <c r="M1584" s="1" t="e">
        <f>VLOOKUP(Table1[[#This Row],[Customer_id]],Table2[],4,FALSE)</f>
        <v>#N/A</v>
      </c>
      <c r="N1584" s="1" t="str">
        <f>INDEX(Table3[Transaction type],MATCH(Table1[[#This Row],[Account Number]],Table3[Account Number],0))</f>
        <v>Money Deposit</v>
      </c>
      <c r="O1584" s="20">
        <f>INDEX(Table3[Date_of_transaction],MATCH(Table1[[#This Row],[Account Number]],Table3[Account Number],0))</f>
        <v>44541</v>
      </c>
      <c r="P1584" s="19" t="str">
        <f>INDEX(Table3[Transaction Medium],MATCH(Table1[[#This Row],[Account Number]],Table3[Account Number],0))</f>
        <v>Bank</v>
      </c>
    </row>
    <row r="1585" spans="1:16" x14ac:dyDescent="0.25">
      <c r="A1585" s="1" t="s">
        <v>4883</v>
      </c>
      <c r="B1585" s="2">
        <v>7318552</v>
      </c>
      <c r="C1585" s="2" t="s">
        <v>452</v>
      </c>
      <c r="D1585" s="4">
        <v>26078.25</v>
      </c>
      <c r="E1585" s="1" t="s">
        <v>1094</v>
      </c>
      <c r="F1585" s="1" t="s">
        <v>83</v>
      </c>
      <c r="G1585" s="1" t="s">
        <v>4058</v>
      </c>
      <c r="H1585" s="1" t="s">
        <v>4884</v>
      </c>
      <c r="I1585" s="1">
        <v>1348615.61442</v>
      </c>
      <c r="J1585" s="1" t="s">
        <v>4885</v>
      </c>
      <c r="L1585" s="1" t="str">
        <f>VLOOKUP(Table1[[#This Row],[Customer_id]],Table4[],7,FALSE)</f>
        <v>310547,5464</v>
      </c>
      <c r="M1585" s="1" t="e">
        <f>VLOOKUP(Table1[[#This Row],[Customer_id]],Table2[],4,FALSE)</f>
        <v>#N/A</v>
      </c>
      <c r="N1585" s="1" t="str">
        <f>INDEX(Table3[Transaction type],MATCH(Table1[[#This Row],[Account Number]],Table3[Account Number],0))</f>
        <v>Cash Withdrawal</v>
      </c>
      <c r="O1585" s="20">
        <f>INDEX(Table3[Date_of_transaction],MATCH(Table1[[#This Row],[Account Number]],Table3[Account Number],0))</f>
        <v>44672</v>
      </c>
      <c r="P1585" s="19" t="str">
        <f>INDEX(Table3[Transaction Medium],MATCH(Table1[[#This Row],[Account Number]],Table3[Account Number],0))</f>
        <v>ATM</v>
      </c>
    </row>
    <row r="1586" spans="1:16" x14ac:dyDescent="0.25">
      <c r="A1586" s="1" t="s">
        <v>4913</v>
      </c>
      <c r="B1586" s="2">
        <v>721292067</v>
      </c>
      <c r="C1586" s="2" t="s">
        <v>365</v>
      </c>
      <c r="D1586" s="4">
        <v>37035.75</v>
      </c>
      <c r="E1586" s="1" t="s">
        <v>1094</v>
      </c>
      <c r="F1586" s="1" t="s">
        <v>993</v>
      </c>
      <c r="G1586" s="1" t="s">
        <v>4074</v>
      </c>
      <c r="H1586" s="1" t="s">
        <v>4914</v>
      </c>
      <c r="I1586" s="1">
        <v>245467.3807872</v>
      </c>
      <c r="J1586" s="1" t="s">
        <v>1826</v>
      </c>
      <c r="L1586" s="1" t="str">
        <f>VLOOKUP(Table1[[#This Row],[Customer_id]],Table4[],7,FALSE)</f>
        <v>224773,6716</v>
      </c>
      <c r="M1586" s="1" t="e">
        <f>VLOOKUP(Table1[[#This Row],[Customer_id]],Table2[],4,FALSE)</f>
        <v>#N/A</v>
      </c>
      <c r="N1586" s="1" t="str">
        <f>INDEX(Table3[Transaction type],MATCH(Table1[[#This Row],[Account Number]],Table3[Account Number],0))</f>
        <v>Cash Withdrawal</v>
      </c>
      <c r="O1586" s="20">
        <f>INDEX(Table3[Date_of_transaction],MATCH(Table1[[#This Row],[Account Number]],Table3[Account Number],0))</f>
        <v>44292</v>
      </c>
      <c r="P1586" s="19" t="str">
        <f>INDEX(Table3[Transaction Medium],MATCH(Table1[[#This Row],[Account Number]],Table3[Account Number],0))</f>
        <v>Bank</v>
      </c>
    </row>
    <row r="1587" spans="1:16" x14ac:dyDescent="0.25">
      <c r="A1587" s="1" t="s">
        <v>1970</v>
      </c>
      <c r="B1587" s="2">
        <v>560038029</v>
      </c>
      <c r="C1587" s="2" t="s">
        <v>38</v>
      </c>
      <c r="D1587" s="4">
        <v>21330</v>
      </c>
      <c r="E1587" s="1" t="s">
        <v>1094</v>
      </c>
      <c r="F1587" s="1" t="s">
        <v>598</v>
      </c>
      <c r="G1587" s="1" t="s">
        <v>1964</v>
      </c>
      <c r="H1587" s="1" t="s">
        <v>1971</v>
      </c>
      <c r="I1587" s="1">
        <v>115700.704812</v>
      </c>
      <c r="J1587" s="1" t="s">
        <v>1972</v>
      </c>
      <c r="L1587" s="1" t="str">
        <f>VLOOKUP(Table1[[#This Row],[Customer_id]],Table4[],7,FALSE)</f>
        <v>142841,2608</v>
      </c>
      <c r="M1587" s="1" t="str">
        <f>VLOOKUP(Table1[[#This Row],[Customer_id]],Table2[],4,FALSE)</f>
        <v>N5089393632</v>
      </c>
      <c r="N1587" s="1" t="str">
        <f>INDEX(Table3[Transaction type],MATCH(Table1[[#This Row],[Account Number]],Table3[Account Number],0))</f>
        <v>Loan Payment</v>
      </c>
      <c r="O1587" s="20">
        <f>INDEX(Table3[Date_of_transaction],MATCH(Table1[[#This Row],[Account Number]],Table3[Account Number],0))</f>
        <v>44198</v>
      </c>
      <c r="P1587" s="19" t="str">
        <f>INDEX(Table3[Transaction Medium],MATCH(Table1[[#This Row],[Account Number]],Table3[Account Number],0))</f>
        <v>ACH</v>
      </c>
    </row>
    <row r="1588" spans="1:16" x14ac:dyDescent="0.25">
      <c r="A1588" s="1" t="s">
        <v>8364</v>
      </c>
      <c r="B1588" s="2">
        <v>715132845</v>
      </c>
      <c r="C1588" s="2" t="s">
        <v>322</v>
      </c>
      <c r="D1588" s="4">
        <v>26443.5</v>
      </c>
      <c r="E1588" s="1" t="s">
        <v>12</v>
      </c>
      <c r="F1588" s="1" t="s">
        <v>4500</v>
      </c>
      <c r="G1588" s="1" t="s">
        <v>2773</v>
      </c>
      <c r="H1588" s="1" t="s">
        <v>8365</v>
      </c>
      <c r="I1588" s="1">
        <v>395777.43233183998</v>
      </c>
      <c r="J1588" s="1" t="s">
        <v>8366</v>
      </c>
      <c r="L1588" s="1" t="str">
        <f>VLOOKUP(Table1[[#This Row],[Customer_id]],Table4[],7,FALSE)</f>
        <v>47929,9525</v>
      </c>
      <c r="M1588" s="1" t="e">
        <f>VLOOKUP(Table1[[#This Row],[Customer_id]],Table2[],4,FALSE)</f>
        <v>#N/A</v>
      </c>
      <c r="N1588" s="1" t="str">
        <f>INDEX(Table3[Transaction type],MATCH(Table1[[#This Row],[Account Number]],Table3[Account Number],0))</f>
        <v>Checks</v>
      </c>
      <c r="O1588" s="20">
        <f>INDEX(Table3[Date_of_transaction],MATCH(Table1[[#This Row],[Account Number]],Table3[Account Number],0))</f>
        <v>44298</v>
      </c>
      <c r="P1588" s="19" t="str">
        <f>INDEX(Table3[Transaction Medium],MATCH(Table1[[#This Row],[Account Number]],Table3[Account Number],0))</f>
        <v>Informal Services</v>
      </c>
    </row>
    <row r="1589" spans="1:16" x14ac:dyDescent="0.25">
      <c r="A1589" s="1" t="s">
        <v>4871</v>
      </c>
      <c r="B1589" s="2">
        <v>165563667</v>
      </c>
      <c r="C1589" s="2" t="s">
        <v>245</v>
      </c>
      <c r="D1589" s="4">
        <v>19503.75</v>
      </c>
      <c r="E1589" s="1" t="s">
        <v>1094</v>
      </c>
      <c r="F1589" s="1" t="s">
        <v>256</v>
      </c>
      <c r="G1589" s="1" t="s">
        <v>4148</v>
      </c>
      <c r="H1589" s="1" t="s">
        <v>4872</v>
      </c>
      <c r="I1589" s="1">
        <v>408324.22067208</v>
      </c>
      <c r="J1589" s="1" t="s">
        <v>4873</v>
      </c>
      <c r="L1589" s="1" t="str">
        <f>VLOOKUP(Table1[[#This Row],[Customer_id]],Table4[],7,FALSE)</f>
        <v>266276,8401</v>
      </c>
      <c r="M1589" s="1" t="e">
        <f>VLOOKUP(Table1[[#This Row],[Customer_id]],Table2[],4,FALSE)</f>
        <v>#N/A</v>
      </c>
      <c r="N1589" s="1" t="str">
        <f>INDEX(Table3[Transaction type],MATCH(Table1[[#This Row],[Account Number]],Table3[Account Number],0))</f>
        <v>Cash Withdrawal</v>
      </c>
      <c r="O1589" s="20">
        <f>INDEX(Table3[Date_of_transaction],MATCH(Table1[[#This Row],[Account Number]],Table3[Account Number],0))</f>
        <v>44223</v>
      </c>
      <c r="P1589" s="19" t="str">
        <f>INDEX(Table3[Transaction Medium],MATCH(Table1[[#This Row],[Account Number]],Table3[Account Number],0))</f>
        <v>ATM</v>
      </c>
    </row>
    <row r="1590" spans="1:16" x14ac:dyDescent="0.25">
      <c r="A1590" s="1" t="s">
        <v>3431</v>
      </c>
      <c r="B1590" s="2">
        <v>207469289</v>
      </c>
      <c r="C1590" s="2" t="s">
        <v>869</v>
      </c>
      <c r="D1590" s="4">
        <v>17312.25</v>
      </c>
      <c r="E1590" s="1" t="s">
        <v>1094</v>
      </c>
      <c r="F1590" s="1" t="s">
        <v>591</v>
      </c>
      <c r="G1590" s="1" t="s">
        <v>3331</v>
      </c>
      <c r="H1590" s="1" t="s">
        <v>3432</v>
      </c>
      <c r="I1590" s="1">
        <v>829877.42459664005</v>
      </c>
      <c r="J1590" s="1" t="s">
        <v>3433</v>
      </c>
      <c r="L1590" s="1" t="str">
        <f>VLOOKUP(Table1[[#This Row],[Customer_id]],Table4[],7,FALSE)</f>
        <v>295561,3617</v>
      </c>
      <c r="M1590" s="1" t="e">
        <f>VLOOKUP(Table1[[#This Row],[Customer_id]],Table2[],4,FALSE)</f>
        <v>#N/A</v>
      </c>
      <c r="N1590" s="1" t="str">
        <f>INDEX(Table3[Transaction type],MATCH(Table1[[#This Row],[Account Number]],Table3[Account Number],0))</f>
        <v>Money Transfer</v>
      </c>
      <c r="O1590" s="20">
        <f>INDEX(Table3[Date_of_transaction],MATCH(Table1[[#This Row],[Account Number]],Table3[Account Number],0))</f>
        <v>44514</v>
      </c>
      <c r="P1590" s="19" t="str">
        <f>INDEX(Table3[Transaction Medium],MATCH(Table1[[#This Row],[Account Number]],Table3[Account Number],0))</f>
        <v>Mobile</v>
      </c>
    </row>
    <row r="1591" spans="1:16" x14ac:dyDescent="0.25">
      <c r="A1591" s="1" t="s">
        <v>1843</v>
      </c>
      <c r="B1591" s="2">
        <v>734506196</v>
      </c>
      <c r="C1591" s="2" t="s">
        <v>513</v>
      </c>
      <c r="D1591" s="4">
        <v>32287.5</v>
      </c>
      <c r="E1591" s="1" t="s">
        <v>1094</v>
      </c>
      <c r="F1591" s="1" t="s">
        <v>208</v>
      </c>
      <c r="G1591" s="1" t="s">
        <v>14</v>
      </c>
      <c r="H1591" s="1" t="s">
        <v>1844</v>
      </c>
      <c r="I1591" s="1">
        <v>127330.82535679999</v>
      </c>
      <c r="J1591" s="1" t="s">
        <v>1845</v>
      </c>
      <c r="L1591" s="1" t="str">
        <f>VLOOKUP(Table1[[#This Row],[Customer_id]],Table4[],7,FALSE)</f>
        <v>57825,3168</v>
      </c>
      <c r="M1591" s="1" t="e">
        <f>VLOOKUP(Table1[[#This Row],[Customer_id]],Table2[],4,FALSE)</f>
        <v>#N/A</v>
      </c>
      <c r="N1591" s="1" t="str">
        <f>INDEX(Table3[Transaction type],MATCH(Table1[[#This Row],[Account Number]],Table3[Account Number],0))</f>
        <v>Online Payment</v>
      </c>
      <c r="O1591" s="20">
        <f>INDEX(Table3[Date_of_transaction],MATCH(Table1[[#This Row],[Account Number]],Table3[Account Number],0))</f>
        <v>44427</v>
      </c>
      <c r="P1591" s="19" t="str">
        <f>INDEX(Table3[Transaction Medium],MATCH(Table1[[#This Row],[Account Number]],Table3[Account Number],0))</f>
        <v>Mobile</v>
      </c>
    </row>
    <row r="1592" spans="1:16" x14ac:dyDescent="0.25">
      <c r="A1592" s="1" t="s">
        <v>8711</v>
      </c>
      <c r="B1592" s="2">
        <v>599797239</v>
      </c>
      <c r="C1592" s="2" t="s">
        <v>273</v>
      </c>
      <c r="D1592" s="4">
        <v>20964.75</v>
      </c>
      <c r="E1592" s="1" t="s">
        <v>12</v>
      </c>
      <c r="F1592" s="1" t="s">
        <v>2602</v>
      </c>
      <c r="G1592" s="1" t="s">
        <v>3820</v>
      </c>
      <c r="H1592" s="1" t="s">
        <v>8712</v>
      </c>
      <c r="I1592" s="1">
        <v>280987.71022080001</v>
      </c>
      <c r="J1592" s="1" t="s">
        <v>8713</v>
      </c>
      <c r="L1592" s="1" t="str">
        <f>VLOOKUP(Table1[[#This Row],[Customer_id]],Table4[],7,FALSE)</f>
        <v>283534,125</v>
      </c>
      <c r="M1592" s="1" t="str">
        <f>VLOOKUP(Table1[[#This Row],[Customer_id]],Table2[],4,FALSE)</f>
        <v>N307744,8</v>
      </c>
      <c r="N1592" s="1" t="str">
        <f>INDEX(Table3[Transaction type],MATCH(Table1[[#This Row],[Account Number]],Table3[Account Number],0))</f>
        <v>Loan Payment</v>
      </c>
      <c r="O1592" s="20">
        <f>INDEX(Table3[Date_of_transaction],MATCH(Table1[[#This Row],[Account Number]],Table3[Account Number],0))</f>
        <v>44634</v>
      </c>
      <c r="P1592" s="19" t="str">
        <f>INDEX(Table3[Transaction Medium],MATCH(Table1[[#This Row],[Account Number]],Table3[Account Number],0))</f>
        <v>AFT</v>
      </c>
    </row>
    <row r="1593" spans="1:16" x14ac:dyDescent="0.25">
      <c r="A1593" s="1" t="s">
        <v>5539</v>
      </c>
      <c r="B1593" s="2">
        <v>757592916</v>
      </c>
      <c r="C1593" s="2" t="s">
        <v>403</v>
      </c>
      <c r="D1593" s="4">
        <v>31922.25</v>
      </c>
      <c r="E1593" s="1" t="s">
        <v>1094</v>
      </c>
      <c r="F1593" s="1" t="s">
        <v>750</v>
      </c>
      <c r="G1593" s="1" t="s">
        <v>4070</v>
      </c>
      <c r="H1593" s="1" t="s">
        <v>5540</v>
      </c>
      <c r="I1593" s="1">
        <v>63848.746561599997</v>
      </c>
      <c r="J1593" s="1" t="s">
        <v>5541</v>
      </c>
      <c r="L1593" s="1" t="str">
        <f>VLOOKUP(Table1[[#This Row],[Customer_id]],Table4[],7,FALSE)</f>
        <v>23597,6832</v>
      </c>
      <c r="M1593" s="1" t="e">
        <f>VLOOKUP(Table1[[#This Row],[Customer_id]],Table2[],4,FALSE)</f>
        <v>#N/A</v>
      </c>
      <c r="N1593" s="1" t="str">
        <f>INDEX(Table3[Transaction type],MATCH(Table1[[#This Row],[Account Number]],Table3[Account Number],0))</f>
        <v>Online Payment</v>
      </c>
      <c r="O1593" s="20">
        <f>INDEX(Table3[Date_of_transaction],MATCH(Table1[[#This Row],[Account Number]],Table3[Account Number],0))</f>
        <v>44221</v>
      </c>
      <c r="P1593" s="19" t="str">
        <f>INDEX(Table3[Transaction Medium],MATCH(Table1[[#This Row],[Account Number]],Table3[Account Number],0))</f>
        <v>Internet Banking</v>
      </c>
    </row>
    <row r="1594" spans="1:16" x14ac:dyDescent="0.25">
      <c r="A1594" s="1" t="s">
        <v>4544</v>
      </c>
      <c r="B1594" s="2">
        <v>226863630</v>
      </c>
      <c r="C1594" s="2" t="s">
        <v>134</v>
      </c>
      <c r="D1594" s="4">
        <v>37401</v>
      </c>
      <c r="E1594" s="1" t="s">
        <v>1094</v>
      </c>
      <c r="F1594" s="1" t="s">
        <v>264</v>
      </c>
      <c r="G1594" s="1" t="s">
        <v>4074</v>
      </c>
      <c r="H1594" s="1" t="s">
        <v>4545</v>
      </c>
      <c r="I1594" s="1">
        <v>304819.2107688</v>
      </c>
      <c r="J1594" s="1" t="s">
        <v>4546</v>
      </c>
      <c r="L1594" s="1" t="str">
        <f>VLOOKUP(Table1[[#This Row],[Customer_id]],Table4[],7,FALSE)</f>
        <v>341966,2455</v>
      </c>
      <c r="M1594" s="1" t="e">
        <f>VLOOKUP(Table1[[#This Row],[Customer_id]],Table2[],4,FALSE)</f>
        <v>#N/A</v>
      </c>
      <c r="N1594" s="1" t="str">
        <f>INDEX(Table3[Transaction type],MATCH(Table1[[#This Row],[Account Number]],Table3[Account Number],0))</f>
        <v>Money Transfer</v>
      </c>
      <c r="O1594" s="20">
        <f>INDEX(Table3[Date_of_transaction],MATCH(Table1[[#This Row],[Account Number]],Table3[Account Number],0))</f>
        <v>44258</v>
      </c>
      <c r="P1594" s="19" t="str">
        <f>INDEX(Table3[Transaction Medium],MATCH(Table1[[#This Row],[Account Number]],Table3[Account Number],0))</f>
        <v>Mobile</v>
      </c>
    </row>
    <row r="1595" spans="1:16" x14ac:dyDescent="0.25">
      <c r="A1595" s="1" t="s">
        <v>8882</v>
      </c>
      <c r="B1595" s="2">
        <v>70992498</v>
      </c>
      <c r="C1595" s="2" t="s">
        <v>129</v>
      </c>
      <c r="D1595" s="4">
        <v>15120.75</v>
      </c>
      <c r="E1595" s="1" t="s">
        <v>12</v>
      </c>
      <c r="F1595" s="1" t="s">
        <v>190</v>
      </c>
      <c r="G1595" s="1" t="s">
        <v>3820</v>
      </c>
      <c r="H1595" s="1" t="s">
        <v>8883</v>
      </c>
      <c r="I1595" s="1">
        <v>292022.42135040002</v>
      </c>
      <c r="J1595" s="1" t="s">
        <v>8884</v>
      </c>
      <c r="L1595" s="1" t="str">
        <f>VLOOKUP(Table1[[#This Row],[Customer_id]],Table4[],7,FALSE)</f>
        <v>266959,84</v>
      </c>
      <c r="M1595" s="1" t="e">
        <f>VLOOKUP(Table1[[#This Row],[Customer_id]],Table2[],4,FALSE)</f>
        <v>#N/A</v>
      </c>
      <c r="N1595" s="1" t="str">
        <f>INDEX(Table3[Transaction type],MATCH(Table1[[#This Row],[Account Number]],Table3[Account Number],0))</f>
        <v>Money Deposit</v>
      </c>
      <c r="O1595" s="20">
        <f>INDEX(Table3[Date_of_transaction],MATCH(Table1[[#This Row],[Account Number]],Table3[Account Number],0))</f>
        <v>44669</v>
      </c>
      <c r="P1595" s="19" t="str">
        <f>INDEX(Table3[Transaction Medium],MATCH(Table1[[#This Row],[Account Number]],Table3[Account Number],0))</f>
        <v>Bank</v>
      </c>
    </row>
    <row r="1596" spans="1:16" x14ac:dyDescent="0.25">
      <c r="A1596" s="1" t="s">
        <v>6627</v>
      </c>
      <c r="B1596" s="2">
        <v>321800259</v>
      </c>
      <c r="C1596" s="2" t="s">
        <v>57</v>
      </c>
      <c r="D1596" s="4">
        <v>34113.75</v>
      </c>
      <c r="E1596" s="1" t="s">
        <v>12</v>
      </c>
      <c r="F1596" s="1" t="s">
        <v>514</v>
      </c>
      <c r="G1596" s="1" t="s">
        <v>4099</v>
      </c>
      <c r="H1596" s="1" t="s">
        <v>6628</v>
      </c>
      <c r="I1596" s="1">
        <v>453282.93587500002</v>
      </c>
      <c r="J1596" s="1" t="s">
        <v>6629</v>
      </c>
      <c r="L1596" s="1" t="str">
        <f>VLOOKUP(Table1[[#This Row],[Customer_id]],Table4[],7,FALSE)</f>
        <v>107365,6155</v>
      </c>
      <c r="M1596" s="1" t="e">
        <f>VLOOKUP(Table1[[#This Row],[Customer_id]],Table2[],4,FALSE)</f>
        <v>#N/A</v>
      </c>
      <c r="N1596" s="1" t="str">
        <f>INDEX(Table3[Transaction type],MATCH(Table1[[#This Row],[Account Number]],Table3[Account Number],0))</f>
        <v>Checks</v>
      </c>
      <c r="O1596" s="20">
        <f>INDEX(Table3[Date_of_transaction],MATCH(Table1[[#This Row],[Account Number]],Table3[Account Number],0))</f>
        <v>44561</v>
      </c>
      <c r="P1596" s="19" t="str">
        <f>INDEX(Table3[Transaction Medium],MATCH(Table1[[#This Row],[Account Number]],Table3[Account Number],0))</f>
        <v>Informal Services</v>
      </c>
    </row>
    <row r="1597" spans="1:16" x14ac:dyDescent="0.25">
      <c r="A1597" s="1" t="s">
        <v>1994</v>
      </c>
      <c r="B1597" s="2">
        <v>465359014</v>
      </c>
      <c r="C1597" s="2" t="s">
        <v>298</v>
      </c>
      <c r="D1597" s="4">
        <v>38131.5</v>
      </c>
      <c r="E1597" s="1" t="s">
        <v>1094</v>
      </c>
      <c r="F1597" s="1" t="s">
        <v>514</v>
      </c>
      <c r="G1597" s="1" t="s">
        <v>1964</v>
      </c>
      <c r="H1597" s="1" t="s">
        <v>1995</v>
      </c>
      <c r="I1597" s="1">
        <v>265214.96801855997</v>
      </c>
      <c r="J1597" s="1" t="s">
        <v>1996</v>
      </c>
      <c r="L1597" s="1" t="str">
        <f>VLOOKUP(Table1[[#This Row],[Customer_id]],Table4[],7,FALSE)</f>
        <v>142307,106</v>
      </c>
      <c r="M1597" s="1" t="str">
        <f>VLOOKUP(Table1[[#This Row],[Customer_id]],Table2[],4,FALSE)</f>
        <v>N7226075136</v>
      </c>
      <c r="N1597" s="1" t="str">
        <f>INDEX(Table3[Transaction type],MATCH(Table1[[#This Row],[Account Number]],Table3[Account Number],0))</f>
        <v>Loan Payment</v>
      </c>
      <c r="O1597" s="20">
        <f>INDEX(Table3[Date_of_transaction],MATCH(Table1[[#This Row],[Account Number]],Table3[Account Number],0))</f>
        <v>44273</v>
      </c>
      <c r="P1597" s="19" t="str">
        <f>INDEX(Table3[Transaction Medium],MATCH(Table1[[#This Row],[Account Number]],Table3[Account Number],0))</f>
        <v>ACH</v>
      </c>
    </row>
    <row r="1598" spans="1:16" x14ac:dyDescent="0.25">
      <c r="A1598" s="1" t="s">
        <v>4862</v>
      </c>
      <c r="B1598" s="2">
        <v>135642253</v>
      </c>
      <c r="C1598" s="2" t="s">
        <v>72</v>
      </c>
      <c r="D1598" s="4">
        <v>34844.25</v>
      </c>
      <c r="E1598" s="1" t="s">
        <v>1094</v>
      </c>
      <c r="F1598" s="1" t="s">
        <v>195</v>
      </c>
      <c r="G1598" s="1" t="s">
        <v>4095</v>
      </c>
      <c r="H1598" s="1" t="s">
        <v>4863</v>
      </c>
      <c r="I1598" s="1">
        <v>228626.92272420001</v>
      </c>
      <c r="J1598" s="1" t="s">
        <v>4864</v>
      </c>
      <c r="L1598" s="1" t="str">
        <f>VLOOKUP(Table1[[#This Row],[Customer_id]],Table4[],7,FALSE)</f>
        <v>59484,36</v>
      </c>
      <c r="M1598" s="1" t="e">
        <f>VLOOKUP(Table1[[#This Row],[Customer_id]],Table2[],4,FALSE)</f>
        <v>#N/A</v>
      </c>
      <c r="N1598" s="1" t="str">
        <f>INDEX(Table3[Transaction type],MATCH(Table1[[#This Row],[Account Number]],Table3[Account Number],0))</f>
        <v>Money Deposit</v>
      </c>
      <c r="O1598" s="20">
        <f>INDEX(Table3[Date_of_transaction],MATCH(Table1[[#This Row],[Account Number]],Table3[Account Number],0))</f>
        <v>44628</v>
      </c>
      <c r="P1598" s="19" t="str">
        <f>INDEX(Table3[Transaction Medium],MATCH(Table1[[#This Row],[Account Number]],Table3[Account Number],0))</f>
        <v>Bank</v>
      </c>
    </row>
    <row r="1599" spans="1:16" x14ac:dyDescent="0.25">
      <c r="A1599" s="1" t="s">
        <v>5239</v>
      </c>
      <c r="B1599" s="2">
        <v>553774219</v>
      </c>
      <c r="C1599" s="2" t="s">
        <v>18</v>
      </c>
      <c r="D1599" s="4">
        <v>33018</v>
      </c>
      <c r="E1599" s="1" t="s">
        <v>1094</v>
      </c>
      <c r="F1599" s="1" t="s">
        <v>147</v>
      </c>
      <c r="G1599" s="1" t="s">
        <v>4220</v>
      </c>
      <c r="H1599" s="1" t="s">
        <v>5240</v>
      </c>
      <c r="I1599" s="1">
        <v>286874.45724600001</v>
      </c>
      <c r="J1599" s="1" t="s">
        <v>5241</v>
      </c>
      <c r="L1599" s="1" t="str">
        <f>VLOOKUP(Table1[[#This Row],[Customer_id]],Table4[],7,FALSE)</f>
        <v>364489,6032</v>
      </c>
      <c r="M1599" s="1" t="e">
        <f>VLOOKUP(Table1[[#This Row],[Customer_id]],Table2[],4,FALSE)</f>
        <v>#N/A</v>
      </c>
      <c r="N1599" s="1" t="str">
        <f>INDEX(Table3[Transaction type],MATCH(Table1[[#This Row],[Account Number]],Table3[Account Number],0))</f>
        <v>Money Transfer</v>
      </c>
      <c r="O1599" s="20">
        <f>INDEX(Table3[Date_of_transaction],MATCH(Table1[[#This Row],[Account Number]],Table3[Account Number],0))</f>
        <v>44242</v>
      </c>
      <c r="P1599" s="19" t="str">
        <f>INDEX(Table3[Transaction Medium],MATCH(Table1[[#This Row],[Account Number]],Table3[Account Number],0))</f>
        <v>Mobile</v>
      </c>
    </row>
    <row r="1600" spans="1:16" x14ac:dyDescent="0.25">
      <c r="A1600" s="1" t="s">
        <v>7327</v>
      </c>
      <c r="B1600" s="2">
        <v>486620474</v>
      </c>
      <c r="C1600" s="2" t="s">
        <v>134</v>
      </c>
      <c r="D1600" s="4">
        <v>37401</v>
      </c>
      <c r="E1600" s="1" t="s">
        <v>12</v>
      </c>
      <c r="F1600" s="1" t="s">
        <v>24</v>
      </c>
      <c r="G1600" s="1" t="s">
        <v>4058</v>
      </c>
      <c r="H1600" s="1" t="s">
        <v>7328</v>
      </c>
      <c r="I1600" s="1">
        <v>410835.51063099998</v>
      </c>
      <c r="J1600" s="1" t="s">
        <v>7329</v>
      </c>
      <c r="L1600" s="1" t="str">
        <f>VLOOKUP(Table1[[#This Row],[Customer_id]],Table4[],7,FALSE)</f>
        <v>158330,4228</v>
      </c>
      <c r="M1600" s="1" t="e">
        <f>VLOOKUP(Table1[[#This Row],[Customer_id]],Table2[],4,FALSE)</f>
        <v>#N/A</v>
      </c>
      <c r="N1600" s="1" t="str">
        <f>INDEX(Table3[Transaction type],MATCH(Table1[[#This Row],[Account Number]],Table3[Account Number],0))</f>
        <v>Money Deposit</v>
      </c>
      <c r="O1600" s="20">
        <f>INDEX(Table3[Date_of_transaction],MATCH(Table1[[#This Row],[Account Number]],Table3[Account Number],0))</f>
        <v>44308</v>
      </c>
      <c r="P1600" s="19" t="str">
        <f>INDEX(Table3[Transaction Medium],MATCH(Table1[[#This Row],[Account Number]],Table3[Account Number],0))</f>
        <v>Bank</v>
      </c>
    </row>
    <row r="1601" spans="1:16" x14ac:dyDescent="0.25">
      <c r="A1601" s="1" t="s">
        <v>2073</v>
      </c>
      <c r="B1601" s="2">
        <v>68856654</v>
      </c>
      <c r="C1601" s="2" t="s">
        <v>255</v>
      </c>
      <c r="D1601" s="4">
        <v>25347.75</v>
      </c>
      <c r="E1601" s="1" t="s">
        <v>1094</v>
      </c>
      <c r="F1601" s="1" t="s">
        <v>852</v>
      </c>
      <c r="G1601" s="1" t="s">
        <v>1964</v>
      </c>
      <c r="H1601" s="1" t="s">
        <v>2074</v>
      </c>
      <c r="I1601" s="1">
        <v>150169.39591679999</v>
      </c>
      <c r="J1601" s="1" t="s">
        <v>2075</v>
      </c>
      <c r="L1601" s="1" t="str">
        <f>VLOOKUP(Table1[[#This Row],[Customer_id]],Table4[],7,FALSE)</f>
        <v>349188</v>
      </c>
      <c r="M1601" s="1" t="e">
        <f>VLOOKUP(Table1[[#This Row],[Customer_id]],Table2[],4,FALSE)</f>
        <v>#N/A</v>
      </c>
      <c r="N1601" s="1" t="str">
        <f>INDEX(Table3[Transaction type],MATCH(Table1[[#This Row],[Account Number]],Table3[Account Number],0))</f>
        <v>Cash Withdrawal</v>
      </c>
      <c r="O1601" s="20">
        <f>INDEX(Table3[Date_of_transaction],MATCH(Table1[[#This Row],[Account Number]],Table3[Account Number],0))</f>
        <v>44439</v>
      </c>
      <c r="P1601" s="19" t="str">
        <f>INDEX(Table3[Transaction Medium],MATCH(Table1[[#This Row],[Account Number]],Table3[Account Number],0))</f>
        <v>POS</v>
      </c>
    </row>
    <row r="1602" spans="1:16" x14ac:dyDescent="0.25">
      <c r="A1602" s="1" t="s">
        <v>7446</v>
      </c>
      <c r="B1602" s="2">
        <v>794705385</v>
      </c>
      <c r="C1602" s="2" t="s">
        <v>82</v>
      </c>
      <c r="D1602" s="4">
        <v>16947</v>
      </c>
      <c r="E1602" s="1" t="s">
        <v>12</v>
      </c>
      <c r="F1602" s="1" t="s">
        <v>1840</v>
      </c>
      <c r="G1602" s="1" t="s">
        <v>4220</v>
      </c>
      <c r="H1602" s="1" t="s">
        <v>7447</v>
      </c>
      <c r="I1602" s="1">
        <v>184674.748284</v>
      </c>
      <c r="J1602" s="1" t="s">
        <v>7448</v>
      </c>
      <c r="L1602" s="1" t="str">
        <f>VLOOKUP(Table1[[#This Row],[Customer_id]],Table4[],7,FALSE)</f>
        <v>265206,4986</v>
      </c>
      <c r="M1602" s="1" t="e">
        <f>VLOOKUP(Table1[[#This Row],[Customer_id]],Table2[],4,FALSE)</f>
        <v>#N/A</v>
      </c>
      <c r="N1602" s="1" t="str">
        <f>INDEX(Table3[Transaction type],MATCH(Table1[[#This Row],[Account Number]],Table3[Account Number],0))</f>
        <v>Online Payment</v>
      </c>
      <c r="O1602" s="20">
        <f>INDEX(Table3[Date_of_transaction],MATCH(Table1[[#This Row],[Account Number]],Table3[Account Number],0))</f>
        <v>44271</v>
      </c>
      <c r="P1602" s="19" t="str">
        <f>INDEX(Table3[Transaction Medium],MATCH(Table1[[#This Row],[Account Number]],Table3[Account Number],0))</f>
        <v>Internet Banking</v>
      </c>
    </row>
    <row r="1603" spans="1:16" x14ac:dyDescent="0.25">
      <c r="A1603" s="1" t="s">
        <v>3070</v>
      </c>
      <c r="B1603" s="2">
        <v>266596220</v>
      </c>
      <c r="C1603" s="2" t="s">
        <v>143</v>
      </c>
      <c r="D1603" s="4">
        <v>34479</v>
      </c>
      <c r="E1603" s="1" t="s">
        <v>1094</v>
      </c>
      <c r="F1603" s="1" t="s">
        <v>147</v>
      </c>
      <c r="G1603" s="1" t="s">
        <v>3058</v>
      </c>
      <c r="H1603" s="1" t="s">
        <v>3071</v>
      </c>
      <c r="I1603" s="1">
        <v>151325.616996</v>
      </c>
      <c r="J1603" s="1" t="s">
        <v>3072</v>
      </c>
      <c r="L1603" s="1" t="str">
        <f>VLOOKUP(Table1[[#This Row],[Customer_id]],Table4[],7,FALSE)</f>
        <v>85064,6811</v>
      </c>
      <c r="M1603" s="1" t="str">
        <f>VLOOKUP(Table1[[#This Row],[Customer_id]],Table2[],4,FALSE)</f>
        <v>N794809057</v>
      </c>
      <c r="N1603" s="1" t="str">
        <f>INDEX(Table3[Transaction type],MATCH(Table1[[#This Row],[Account Number]],Table3[Account Number],0))</f>
        <v>Loan Payment</v>
      </c>
      <c r="O1603" s="20">
        <f>INDEX(Table3[Date_of_transaction],MATCH(Table1[[#This Row],[Account Number]],Table3[Account Number],0))</f>
        <v>44617</v>
      </c>
      <c r="P1603" s="19" t="str">
        <f>INDEX(Table3[Transaction Medium],MATCH(Table1[[#This Row],[Account Number]],Table3[Account Number],0))</f>
        <v>AFT</v>
      </c>
    </row>
    <row r="1604" spans="1:16" x14ac:dyDescent="0.25">
      <c r="A1604" s="1" t="s">
        <v>3638</v>
      </c>
      <c r="B1604" s="2">
        <v>570375422</v>
      </c>
      <c r="C1604" s="2" t="s">
        <v>77</v>
      </c>
      <c r="D1604" s="4">
        <v>23521.5</v>
      </c>
      <c r="E1604" s="1" t="s">
        <v>1094</v>
      </c>
      <c r="F1604" s="1" t="s">
        <v>1004</v>
      </c>
      <c r="G1604" s="1" t="s">
        <v>3583</v>
      </c>
      <c r="H1604" s="1" t="s">
        <v>3639</v>
      </c>
      <c r="I1604" s="1">
        <v>145880.59240704001</v>
      </c>
      <c r="J1604" s="1" t="s">
        <v>3640</v>
      </c>
      <c r="L1604" s="1" t="str">
        <f>VLOOKUP(Table1[[#This Row],[Customer_id]],Table4[],7,FALSE)</f>
        <v>71704,224</v>
      </c>
      <c r="M1604" s="1" t="e">
        <f>VLOOKUP(Table1[[#This Row],[Customer_id]],Table2[],4,FALSE)</f>
        <v>#N/A</v>
      </c>
      <c r="N1604" s="1" t="str">
        <f>INDEX(Table3[Transaction type],MATCH(Table1[[#This Row],[Account Number]],Table3[Account Number],0))</f>
        <v>Money Deposit</v>
      </c>
      <c r="O1604" s="20">
        <f>INDEX(Table3[Date_of_transaction],MATCH(Table1[[#This Row],[Account Number]],Table3[Account Number],0))</f>
        <v>44442</v>
      </c>
      <c r="P1604" s="19" t="str">
        <f>INDEX(Table3[Transaction Medium],MATCH(Table1[[#This Row],[Account Number]],Table3[Account Number],0))</f>
        <v>Bank</v>
      </c>
    </row>
    <row r="1605" spans="1:16" x14ac:dyDescent="0.25">
      <c r="A1605" s="1" t="s">
        <v>5137</v>
      </c>
      <c r="B1605" s="2">
        <v>588324879</v>
      </c>
      <c r="C1605" s="2" t="s">
        <v>43</v>
      </c>
      <c r="D1605" s="4">
        <v>36670.5</v>
      </c>
      <c r="E1605" s="1" t="s">
        <v>1094</v>
      </c>
      <c r="F1605" s="1" t="s">
        <v>1517</v>
      </c>
      <c r="G1605" s="1" t="s">
        <v>4148</v>
      </c>
      <c r="H1605" s="1" t="s">
        <v>5138</v>
      </c>
      <c r="I1605" s="1">
        <v>231479.16245999999</v>
      </c>
      <c r="J1605" s="1" t="s">
        <v>5139</v>
      </c>
      <c r="L1605" s="1" t="str">
        <f>VLOOKUP(Table1[[#This Row],[Customer_id]],Table4[],7,FALSE)</f>
        <v>81006,8658</v>
      </c>
      <c r="M1605" s="1" t="str">
        <f>VLOOKUP(Table1[[#This Row],[Customer_id]],Table2[],4,FALSE)</f>
        <v>N413468341</v>
      </c>
      <c r="N1605" s="1" t="str">
        <f>INDEX(Table3[Transaction type],MATCH(Table1[[#This Row],[Account Number]],Table3[Account Number],0))</f>
        <v>Loan Payment</v>
      </c>
      <c r="O1605" s="20">
        <f>INDEX(Table3[Date_of_transaction],MATCH(Table1[[#This Row],[Account Number]],Table3[Account Number],0))</f>
        <v>44503</v>
      </c>
      <c r="P1605" s="19" t="str">
        <f>INDEX(Table3[Transaction Medium],MATCH(Table1[[#This Row],[Account Number]],Table3[Account Number],0))</f>
        <v>AFT</v>
      </c>
    </row>
    <row r="1606" spans="1:16" x14ac:dyDescent="0.25">
      <c r="A1606" s="1" t="s">
        <v>4179</v>
      </c>
      <c r="B1606" s="2">
        <v>273057611</v>
      </c>
      <c r="C1606" s="2" t="s">
        <v>862</v>
      </c>
      <c r="D1606" s="4">
        <v>24617.25</v>
      </c>
      <c r="E1606" s="1" t="s">
        <v>1094</v>
      </c>
      <c r="F1606" s="1" t="s">
        <v>1626</v>
      </c>
      <c r="G1606" s="1" t="s">
        <v>4074</v>
      </c>
      <c r="H1606" s="1" t="s">
        <v>4180</v>
      </c>
      <c r="I1606" s="1">
        <v>214795.52582400001</v>
      </c>
      <c r="J1606" s="1" t="s">
        <v>4181</v>
      </c>
      <c r="L1606" s="1" t="str">
        <f>VLOOKUP(Table1[[#This Row],[Customer_id]],Table4[],7,FALSE)</f>
        <v>130334,1309</v>
      </c>
      <c r="M1606" s="1" t="e">
        <f>VLOOKUP(Table1[[#This Row],[Customer_id]],Table2[],4,FALSE)</f>
        <v>#N/A</v>
      </c>
      <c r="N1606" s="1" t="str">
        <f>INDEX(Table3[Transaction type],MATCH(Table1[[#This Row],[Account Number]],Table3[Account Number],0))</f>
        <v>Money Transfer</v>
      </c>
      <c r="O1606" s="20">
        <f>INDEX(Table3[Date_of_transaction],MATCH(Table1[[#This Row],[Account Number]],Table3[Account Number],0))</f>
        <v>44310</v>
      </c>
      <c r="P1606" s="19" t="str">
        <f>INDEX(Table3[Transaction Medium],MATCH(Table1[[#This Row],[Account Number]],Table3[Account Number],0))</f>
        <v>Mobile</v>
      </c>
    </row>
    <row r="1607" spans="1:16" x14ac:dyDescent="0.25">
      <c r="A1607" s="1" t="s">
        <v>3225</v>
      </c>
      <c r="B1607" s="2">
        <v>832315873</v>
      </c>
      <c r="C1607" s="2" t="s">
        <v>77</v>
      </c>
      <c r="D1607" s="4">
        <v>23521.5</v>
      </c>
      <c r="E1607" s="1" t="s">
        <v>1094</v>
      </c>
      <c r="F1607" s="1" t="s">
        <v>721</v>
      </c>
      <c r="G1607" s="1" t="s">
        <v>3058</v>
      </c>
      <c r="H1607" s="1" t="s">
        <v>3226</v>
      </c>
      <c r="I1607" s="1">
        <v>68295.056255999996</v>
      </c>
      <c r="J1607" s="1" t="s">
        <v>3227</v>
      </c>
      <c r="L1607" s="1" t="str">
        <f>VLOOKUP(Table1[[#This Row],[Customer_id]],Table4[],7,FALSE)</f>
        <v>184260,2868</v>
      </c>
      <c r="M1607" s="1" t="e">
        <f>VLOOKUP(Table1[[#This Row],[Customer_id]],Table2[],4,FALSE)</f>
        <v>#N/A</v>
      </c>
      <c r="N1607" s="1" t="str">
        <f>INDEX(Table3[Transaction type],MATCH(Table1[[#This Row],[Account Number]],Table3[Account Number],0))</f>
        <v>Cash Withdrawal</v>
      </c>
      <c r="O1607" s="20">
        <f>INDEX(Table3[Date_of_transaction],MATCH(Table1[[#This Row],[Account Number]],Table3[Account Number],0))</f>
        <v>44490</v>
      </c>
      <c r="P1607" s="19" t="str">
        <f>INDEX(Table3[Transaction Medium],MATCH(Table1[[#This Row],[Account Number]],Table3[Account Number],0))</f>
        <v>ATM</v>
      </c>
    </row>
    <row r="1608" spans="1:16" x14ac:dyDescent="0.25">
      <c r="A1608" s="1" t="s">
        <v>5441</v>
      </c>
      <c r="B1608" s="2">
        <v>867445393</v>
      </c>
      <c r="C1608" s="2" t="s">
        <v>217</v>
      </c>
      <c r="D1608" s="4">
        <v>38496.75</v>
      </c>
      <c r="E1608" s="1" t="s">
        <v>1094</v>
      </c>
      <c r="F1608" s="1" t="s">
        <v>699</v>
      </c>
      <c r="G1608" s="1" t="s">
        <v>4074</v>
      </c>
      <c r="H1608" s="1" t="s">
        <v>5442</v>
      </c>
      <c r="I1608" s="1">
        <v>193907.4101559</v>
      </c>
      <c r="J1608" s="1" t="s">
        <v>5443</v>
      </c>
      <c r="L1608" s="1" t="str">
        <f>VLOOKUP(Table1[[#This Row],[Customer_id]],Table4[],7,FALSE)</f>
        <v>165861,45</v>
      </c>
      <c r="M1608" s="1" t="e">
        <f>VLOOKUP(Table1[[#This Row],[Customer_id]],Table2[],4,FALSE)</f>
        <v>#N/A</v>
      </c>
      <c r="N1608" s="1" t="str">
        <f>INDEX(Table3[Transaction type],MATCH(Table1[[#This Row],[Account Number]],Table3[Account Number],0))</f>
        <v>Money Transfer</v>
      </c>
      <c r="O1608" s="20">
        <f>INDEX(Table3[Date_of_transaction],MATCH(Table1[[#This Row],[Account Number]],Table3[Account Number],0))</f>
        <v>44510</v>
      </c>
      <c r="P1608" s="19" t="str">
        <f>INDEX(Table3[Transaction Medium],MATCH(Table1[[#This Row],[Account Number]],Table3[Account Number],0))</f>
        <v>Mobile</v>
      </c>
    </row>
    <row r="1609" spans="1:16" x14ac:dyDescent="0.25">
      <c r="A1609" s="1" t="s">
        <v>4118</v>
      </c>
      <c r="B1609" s="2">
        <v>993940864</v>
      </c>
      <c r="C1609" s="2" t="s">
        <v>268</v>
      </c>
      <c r="D1609" s="4">
        <v>17677.5</v>
      </c>
      <c r="E1609" s="1" t="s">
        <v>1094</v>
      </c>
      <c r="F1609" s="1" t="s">
        <v>453</v>
      </c>
      <c r="G1609" s="1" t="s">
        <v>4119</v>
      </c>
      <c r="H1609" s="1" t="s">
        <v>4120</v>
      </c>
      <c r="I1609" s="1">
        <v>259335.38893824001</v>
      </c>
      <c r="J1609" s="1" t="s">
        <v>4121</v>
      </c>
      <c r="L1609" s="1" t="str">
        <f>VLOOKUP(Table1[[#This Row],[Customer_id]],Table4[],7,FALSE)</f>
        <v>327602,6988</v>
      </c>
      <c r="M1609" s="1" t="e">
        <f>VLOOKUP(Table1[[#This Row],[Customer_id]],Table2[],4,FALSE)</f>
        <v>#N/A</v>
      </c>
      <c r="N1609" s="1" t="str">
        <f>INDEX(Table3[Transaction type],MATCH(Table1[[#This Row],[Account Number]],Table3[Account Number],0))</f>
        <v>Money Deposit</v>
      </c>
      <c r="O1609" s="20">
        <f>INDEX(Table3[Date_of_transaction],MATCH(Table1[[#This Row],[Account Number]],Table3[Account Number],0))</f>
        <v>44663</v>
      </c>
      <c r="P1609" s="19" t="str">
        <f>INDEX(Table3[Transaction Medium],MATCH(Table1[[#This Row],[Account Number]],Table3[Account Number],0))</f>
        <v>Bank</v>
      </c>
    </row>
    <row r="1610" spans="1:16" x14ac:dyDescent="0.25">
      <c r="A1610" s="1" t="s">
        <v>8767</v>
      </c>
      <c r="B1610" s="2">
        <v>663702178</v>
      </c>
      <c r="C1610" s="2" t="s">
        <v>92</v>
      </c>
      <c r="D1610" s="4">
        <v>29000.25</v>
      </c>
      <c r="E1610" s="1" t="s">
        <v>12</v>
      </c>
      <c r="F1610" s="1" t="s">
        <v>1610</v>
      </c>
      <c r="G1610" s="1" t="s">
        <v>3820</v>
      </c>
      <c r="H1610" s="1" t="s">
        <v>8768</v>
      </c>
      <c r="I1610" s="1">
        <v>87132.342704399998</v>
      </c>
      <c r="J1610" s="1" t="s">
        <v>8769</v>
      </c>
      <c r="L1610" s="1" t="str">
        <f>VLOOKUP(Table1[[#This Row],[Customer_id]],Table4[],7,FALSE)</f>
        <v>145351,008</v>
      </c>
      <c r="M1610" s="1" t="e">
        <f>VLOOKUP(Table1[[#This Row],[Customer_id]],Table2[],4,FALSE)</f>
        <v>#N/A</v>
      </c>
      <c r="N1610" s="1" t="str">
        <f>INDEX(Table3[Transaction type],MATCH(Table1[[#This Row],[Account Number]],Table3[Account Number],0))</f>
        <v>Cash Withdrawal</v>
      </c>
      <c r="O1610" s="20">
        <f>INDEX(Table3[Date_of_transaction],MATCH(Table1[[#This Row],[Account Number]],Table3[Account Number],0))</f>
        <v>44275</v>
      </c>
      <c r="P1610" s="19" t="str">
        <f>INDEX(Table3[Transaction Medium],MATCH(Table1[[#This Row],[Account Number]],Table3[Account Number],0))</f>
        <v>ATM</v>
      </c>
    </row>
    <row r="1611" spans="1:16" x14ac:dyDescent="0.25">
      <c r="A1611" s="1" t="s">
        <v>2911</v>
      </c>
      <c r="B1611" s="2">
        <v>923743468</v>
      </c>
      <c r="C1611" s="2" t="s">
        <v>212</v>
      </c>
      <c r="D1611" s="4">
        <v>24252</v>
      </c>
      <c r="E1611" s="1" t="s">
        <v>1094</v>
      </c>
      <c r="F1611" s="1" t="s">
        <v>499</v>
      </c>
      <c r="G1611" s="1" t="s">
        <v>2773</v>
      </c>
      <c r="H1611" s="1" t="s">
        <v>2912</v>
      </c>
      <c r="I1611" s="1">
        <v>732957.46074000001</v>
      </c>
      <c r="J1611" s="1" t="s">
        <v>2913</v>
      </c>
      <c r="L1611" s="1" t="str">
        <f>VLOOKUP(Table1[[#This Row],[Customer_id]],Table4[],7,FALSE)</f>
        <v>307054,44</v>
      </c>
      <c r="M1611" s="1" t="e">
        <f>VLOOKUP(Table1[[#This Row],[Customer_id]],Table2[],4,FALSE)</f>
        <v>#N/A</v>
      </c>
      <c r="N1611" s="1" t="str">
        <f>INDEX(Table3[Transaction type],MATCH(Table1[[#This Row],[Account Number]],Table3[Account Number],0))</f>
        <v>Cash Withdrawal</v>
      </c>
      <c r="O1611" s="20">
        <f>INDEX(Table3[Date_of_transaction],MATCH(Table1[[#This Row],[Account Number]],Table3[Account Number],0))</f>
        <v>44573</v>
      </c>
      <c r="P1611" s="19" t="str">
        <f>INDEX(Table3[Transaction Medium],MATCH(Table1[[#This Row],[Account Number]],Table3[Account Number],0))</f>
        <v>POS</v>
      </c>
    </row>
    <row r="1612" spans="1:16" x14ac:dyDescent="0.25">
      <c r="A1612" s="1" t="s">
        <v>7008</v>
      </c>
      <c r="B1612" s="2">
        <v>675986961</v>
      </c>
      <c r="C1612" s="2" t="s">
        <v>72</v>
      </c>
      <c r="D1612" s="4">
        <v>34844.25</v>
      </c>
      <c r="E1612" s="1" t="s">
        <v>12</v>
      </c>
      <c r="F1612" s="1" t="s">
        <v>1304</v>
      </c>
      <c r="G1612" s="1" t="s">
        <v>4088</v>
      </c>
      <c r="H1612" s="1" t="s">
        <v>7009</v>
      </c>
      <c r="I1612" s="1">
        <v>151974.1200614</v>
      </c>
      <c r="J1612" s="1" t="s">
        <v>7010</v>
      </c>
      <c r="L1612" s="1" t="str">
        <f>VLOOKUP(Table1[[#This Row],[Customer_id]],Table4[],7,FALSE)</f>
        <v>363577,725</v>
      </c>
      <c r="M1612" s="1" t="e">
        <f>VLOOKUP(Table1[[#This Row],[Customer_id]],Table2[],4,FALSE)</f>
        <v>#N/A</v>
      </c>
      <c r="N1612" s="1" t="str">
        <f>INDEX(Table3[Transaction type],MATCH(Table1[[#This Row],[Account Number]],Table3[Account Number],0))</f>
        <v>Cash Withdrawal</v>
      </c>
      <c r="O1612" s="20">
        <f>INDEX(Table3[Date_of_transaction],MATCH(Table1[[#This Row],[Account Number]],Table3[Account Number],0))</f>
        <v>44242</v>
      </c>
      <c r="P1612" s="19" t="str">
        <f>INDEX(Table3[Transaction Medium],MATCH(Table1[[#This Row],[Account Number]],Table3[Account Number],0))</f>
        <v>ATM</v>
      </c>
    </row>
    <row r="1613" spans="1:16" x14ac:dyDescent="0.25">
      <c r="A1613" s="1" t="s">
        <v>1196</v>
      </c>
      <c r="B1613" s="2">
        <v>22623932</v>
      </c>
      <c r="C1613" s="2" t="s">
        <v>82</v>
      </c>
      <c r="D1613" s="4">
        <v>16947</v>
      </c>
      <c r="E1613" s="1" t="s">
        <v>1094</v>
      </c>
      <c r="F1613" s="1" t="s">
        <v>1197</v>
      </c>
      <c r="G1613" s="1" t="s">
        <v>14</v>
      </c>
      <c r="H1613" s="1" t="s">
        <v>1198</v>
      </c>
      <c r="I1613" s="1">
        <v>138691.94845967999</v>
      </c>
      <c r="J1613" s="1" t="s">
        <v>1199</v>
      </c>
      <c r="L1613" s="1" t="str">
        <f>VLOOKUP(Table1[[#This Row],[Customer_id]],Table4[],7,FALSE)</f>
        <v>207771,2832</v>
      </c>
      <c r="M1613" s="1" t="e">
        <f>VLOOKUP(Table1[[#This Row],[Customer_id]],Table2[],4,FALSE)</f>
        <v>#N/A</v>
      </c>
      <c r="N1613" s="1" t="str">
        <f>INDEX(Table3[Transaction type],MATCH(Table1[[#This Row],[Account Number]],Table3[Account Number],0))</f>
        <v>Online Payment</v>
      </c>
      <c r="O1613" s="20">
        <f>INDEX(Table3[Date_of_transaction],MATCH(Table1[[#This Row],[Account Number]],Table3[Account Number],0))</f>
        <v>44657</v>
      </c>
      <c r="P1613" s="19" t="str">
        <f>INDEX(Table3[Transaction Medium],MATCH(Table1[[#This Row],[Account Number]],Table3[Account Number],0))</f>
        <v>Internet Banking</v>
      </c>
    </row>
    <row r="1614" spans="1:16" x14ac:dyDescent="0.25">
      <c r="A1614" s="1" t="s">
        <v>3774</v>
      </c>
      <c r="B1614" s="2">
        <v>602486864</v>
      </c>
      <c r="C1614" s="2" t="s">
        <v>212</v>
      </c>
      <c r="D1614" s="4">
        <v>24252</v>
      </c>
      <c r="E1614" s="1" t="s">
        <v>1094</v>
      </c>
      <c r="F1614" s="1" t="s">
        <v>19</v>
      </c>
      <c r="G1614" s="1" t="s">
        <v>3583</v>
      </c>
      <c r="H1614" s="1" t="s">
        <v>3775</v>
      </c>
      <c r="I1614" s="1">
        <v>86670.017216640001</v>
      </c>
      <c r="J1614" s="1" t="s">
        <v>3776</v>
      </c>
      <c r="L1614" s="1" t="str">
        <f>VLOOKUP(Table1[[#This Row],[Customer_id]],Table4[],7,FALSE)</f>
        <v>174258,5152</v>
      </c>
      <c r="M1614" s="1" t="e">
        <f>VLOOKUP(Table1[[#This Row],[Customer_id]],Table2[],4,FALSE)</f>
        <v>#N/A</v>
      </c>
      <c r="N1614" s="1" t="str">
        <f>INDEX(Table3[Transaction type],MATCH(Table1[[#This Row],[Account Number]],Table3[Account Number],0))</f>
        <v>Money Transfer</v>
      </c>
      <c r="O1614" s="20">
        <f>INDEX(Table3[Date_of_transaction],MATCH(Table1[[#This Row],[Account Number]],Table3[Account Number],0))</f>
        <v>44533</v>
      </c>
      <c r="P1614" s="19" t="str">
        <f>INDEX(Table3[Transaction Medium],MATCH(Table1[[#This Row],[Account Number]],Table3[Account Number],0))</f>
        <v>Mobile</v>
      </c>
    </row>
    <row r="1615" spans="1:16" x14ac:dyDescent="0.25">
      <c r="A1615" s="1" t="s">
        <v>7089</v>
      </c>
      <c r="B1615" s="2">
        <v>672898421</v>
      </c>
      <c r="C1615" s="2" t="s">
        <v>322</v>
      </c>
      <c r="D1615" s="4">
        <v>26443.5</v>
      </c>
      <c r="E1615" s="1" t="s">
        <v>12</v>
      </c>
      <c r="F1615" s="1" t="s">
        <v>176</v>
      </c>
      <c r="G1615" s="1" t="s">
        <v>4074</v>
      </c>
      <c r="H1615" s="1" t="s">
        <v>7090</v>
      </c>
      <c r="I1615" s="1">
        <v>85658.417459999997</v>
      </c>
      <c r="J1615" s="1" t="s">
        <v>7091</v>
      </c>
      <c r="L1615" s="1" t="str">
        <f>VLOOKUP(Table1[[#This Row],[Customer_id]],Table4[],7,FALSE)</f>
        <v>129932,3025</v>
      </c>
      <c r="M1615" s="1" t="e">
        <f>VLOOKUP(Table1[[#This Row],[Customer_id]],Table2[],4,FALSE)</f>
        <v>#N/A</v>
      </c>
      <c r="N1615" s="1" t="str">
        <f>INDEX(Table3[Transaction type],MATCH(Table1[[#This Row],[Account Number]],Table3[Account Number],0))</f>
        <v>Money Transfer</v>
      </c>
      <c r="O1615" s="20">
        <f>INDEX(Table3[Date_of_transaction],MATCH(Table1[[#This Row],[Account Number]],Table3[Account Number],0))</f>
        <v>44546</v>
      </c>
      <c r="P1615" s="19" t="str">
        <f>INDEX(Table3[Transaction Medium],MATCH(Table1[[#This Row],[Account Number]],Table3[Account Number],0))</f>
        <v>Internet Banking</v>
      </c>
    </row>
    <row r="1616" spans="1:16" x14ac:dyDescent="0.25">
      <c r="A1616" s="1" t="s">
        <v>6513</v>
      </c>
      <c r="B1616" s="2">
        <v>880548397</v>
      </c>
      <c r="C1616" s="2" t="s">
        <v>114</v>
      </c>
      <c r="D1616" s="4">
        <v>20599.5</v>
      </c>
      <c r="E1616" s="1" t="s">
        <v>12</v>
      </c>
      <c r="F1616" s="1" t="s">
        <v>574</v>
      </c>
      <c r="G1616" s="1" t="s">
        <v>4088</v>
      </c>
      <c r="H1616" s="1" t="s">
        <v>6514</v>
      </c>
      <c r="I1616" s="1">
        <v>223841.34316197</v>
      </c>
      <c r="J1616" s="1" t="s">
        <v>4192</v>
      </c>
      <c r="L1616" s="1" t="str">
        <f>VLOOKUP(Table1[[#This Row],[Customer_id]],Table4[],7,FALSE)</f>
        <v>92897,8688</v>
      </c>
      <c r="M1616" s="1" t="e">
        <f>VLOOKUP(Table1[[#This Row],[Customer_id]],Table2[],4,FALSE)</f>
        <v>#N/A</v>
      </c>
      <c r="N1616" s="1" t="str">
        <f>INDEX(Table3[Transaction type],MATCH(Table1[[#This Row],[Account Number]],Table3[Account Number],0))</f>
        <v>Money Transfer</v>
      </c>
      <c r="O1616" s="20">
        <f>INDEX(Table3[Date_of_transaction],MATCH(Table1[[#This Row],[Account Number]],Table3[Account Number],0))</f>
        <v>44576</v>
      </c>
      <c r="P1616" s="19" t="str">
        <f>INDEX(Table3[Transaction Medium],MATCH(Table1[[#This Row],[Account Number]],Table3[Account Number],0))</f>
        <v>Bank</v>
      </c>
    </row>
    <row r="1617" spans="1:16" x14ac:dyDescent="0.25">
      <c r="A1617" s="1" t="s">
        <v>32</v>
      </c>
      <c r="B1617" s="2">
        <v>600576973</v>
      </c>
      <c r="C1617" s="2" t="s">
        <v>33</v>
      </c>
      <c r="D1617" s="4">
        <v>13659.75</v>
      </c>
      <c r="E1617" s="1" t="s">
        <v>12</v>
      </c>
      <c r="F1617" s="1" t="s">
        <v>34</v>
      </c>
      <c r="G1617" s="1" t="s">
        <v>14</v>
      </c>
      <c r="H1617" s="1" t="s">
        <v>35</v>
      </c>
      <c r="I1617" s="1">
        <v>223400.90669629999</v>
      </c>
      <c r="J1617" s="1" t="s">
        <v>36</v>
      </c>
      <c r="L1617" s="1" t="str">
        <f>VLOOKUP(Table1[[#This Row],[Customer_id]],Table4[],7,FALSE)</f>
        <v>92773,7499</v>
      </c>
      <c r="M1617" s="1" t="str">
        <f>VLOOKUP(Table1[[#This Row],[Customer_id]],Table2[],4,FALSE)</f>
        <v>N1955655615</v>
      </c>
      <c r="N1617" s="1" t="str">
        <f>INDEX(Table3[Transaction type],MATCH(Table1[[#This Row],[Account Number]],Table3[Account Number],0))</f>
        <v>Loan Payment</v>
      </c>
      <c r="O1617" s="20">
        <f>INDEX(Table3[Date_of_transaction],MATCH(Table1[[#This Row],[Account Number]],Table3[Account Number],0))</f>
        <v>44233</v>
      </c>
      <c r="P1617" s="19" t="str">
        <f>INDEX(Table3[Transaction Medium],MATCH(Table1[[#This Row],[Account Number]],Table3[Account Number],0))</f>
        <v>ACH</v>
      </c>
    </row>
    <row r="1618" spans="1:16" x14ac:dyDescent="0.25">
      <c r="A1618" s="1" t="s">
        <v>5106</v>
      </c>
      <c r="B1618" s="2">
        <v>597793567</v>
      </c>
      <c r="C1618" s="2" t="s">
        <v>38</v>
      </c>
      <c r="D1618" s="4">
        <v>21330</v>
      </c>
      <c r="E1618" s="1" t="s">
        <v>1094</v>
      </c>
      <c r="F1618" s="1" t="s">
        <v>491</v>
      </c>
      <c r="G1618" s="1" t="s">
        <v>4099</v>
      </c>
      <c r="H1618" s="1" t="s">
        <v>5107</v>
      </c>
      <c r="I1618" s="1">
        <v>120345.90357552</v>
      </c>
      <c r="J1618" s="1" t="s">
        <v>5108</v>
      </c>
      <c r="L1618" s="1" t="str">
        <f>VLOOKUP(Table1[[#This Row],[Customer_id]],Table4[],7,FALSE)</f>
        <v>36214,4202</v>
      </c>
      <c r="M1618" s="1" t="e">
        <f>VLOOKUP(Table1[[#This Row],[Customer_id]],Table2[],4,FALSE)</f>
        <v>#N/A</v>
      </c>
      <c r="N1618" s="1" t="str">
        <f>INDEX(Table3[Transaction type],MATCH(Table1[[#This Row],[Account Number]],Table3[Account Number],0))</f>
        <v>Money Deposit</v>
      </c>
      <c r="O1618" s="20">
        <f>INDEX(Table3[Date_of_transaction],MATCH(Table1[[#This Row],[Account Number]],Table3[Account Number],0))</f>
        <v>44476</v>
      </c>
      <c r="P1618" s="19" t="str">
        <f>INDEX(Table3[Transaction Medium],MATCH(Table1[[#This Row],[Account Number]],Table3[Account Number],0))</f>
        <v>Bank</v>
      </c>
    </row>
    <row r="1619" spans="1:16" x14ac:dyDescent="0.25">
      <c r="A1619" s="1" t="s">
        <v>2200</v>
      </c>
      <c r="B1619" s="2">
        <v>717143631</v>
      </c>
      <c r="C1619" s="2" t="s">
        <v>240</v>
      </c>
      <c r="D1619" s="4">
        <v>22060.5</v>
      </c>
      <c r="E1619" s="1" t="s">
        <v>1094</v>
      </c>
      <c r="F1619" s="1" t="s">
        <v>2201</v>
      </c>
      <c r="G1619" s="1" t="s">
        <v>1964</v>
      </c>
      <c r="H1619" s="1" t="s">
        <v>2202</v>
      </c>
      <c r="I1619" s="1">
        <v>218525.29216000001</v>
      </c>
      <c r="J1619" s="1" t="s">
        <v>2203</v>
      </c>
      <c r="L1619" s="1" t="str">
        <f>VLOOKUP(Table1[[#This Row],[Customer_id]],Table4[],7,FALSE)</f>
        <v>30748,38</v>
      </c>
      <c r="M1619" s="1" t="e">
        <f>VLOOKUP(Table1[[#This Row],[Customer_id]],Table2[],4,FALSE)</f>
        <v>#N/A</v>
      </c>
      <c r="N1619" s="1" t="str">
        <f>INDEX(Table3[Transaction type],MATCH(Table1[[#This Row],[Account Number]],Table3[Account Number],0))</f>
        <v>Cash Withdrawal</v>
      </c>
      <c r="O1619" s="20">
        <f>INDEX(Table3[Date_of_transaction],MATCH(Table1[[#This Row],[Account Number]],Table3[Account Number],0))</f>
        <v>44300</v>
      </c>
      <c r="P1619" s="19" t="str">
        <f>INDEX(Table3[Transaction Medium],MATCH(Table1[[#This Row],[Account Number]],Table3[Account Number],0))</f>
        <v>POS</v>
      </c>
    </row>
    <row r="1620" spans="1:16" x14ac:dyDescent="0.25">
      <c r="A1620" s="1" t="s">
        <v>4318</v>
      </c>
      <c r="B1620" s="2">
        <v>950818731</v>
      </c>
      <c r="C1620" s="2" t="s">
        <v>273</v>
      </c>
      <c r="D1620" s="4">
        <v>20964.75</v>
      </c>
      <c r="E1620" s="1" t="s">
        <v>1094</v>
      </c>
      <c r="F1620" s="1" t="s">
        <v>940</v>
      </c>
      <c r="G1620" s="1" t="s">
        <v>4066</v>
      </c>
      <c r="H1620" s="1" t="s">
        <v>4319</v>
      </c>
      <c r="I1620" s="1">
        <v>169383.11293440001</v>
      </c>
      <c r="J1620" s="1" t="s">
        <v>4320</v>
      </c>
      <c r="L1620" s="1" t="str">
        <f>VLOOKUP(Table1[[#This Row],[Customer_id]],Table4[],7,FALSE)</f>
        <v>341681,1117</v>
      </c>
      <c r="M1620" s="1" t="e">
        <f>VLOOKUP(Table1[[#This Row],[Customer_id]],Table2[],4,FALSE)</f>
        <v>#N/A</v>
      </c>
      <c r="N1620" s="1" t="str">
        <f>INDEX(Table3[Transaction type],MATCH(Table1[[#This Row],[Account Number]],Table3[Account Number],0))</f>
        <v>Money Transfer</v>
      </c>
      <c r="O1620" s="20">
        <f>INDEX(Table3[Date_of_transaction],MATCH(Table1[[#This Row],[Account Number]],Table3[Account Number],0))</f>
        <v>44606</v>
      </c>
      <c r="P1620" s="19" t="str">
        <f>INDEX(Table3[Transaction Medium],MATCH(Table1[[#This Row],[Account Number]],Table3[Account Number],0))</f>
        <v>Internet Banking</v>
      </c>
    </row>
    <row r="1621" spans="1:16" x14ac:dyDescent="0.25">
      <c r="A1621" s="1" t="s">
        <v>6424</v>
      </c>
      <c r="B1621" s="2">
        <v>262785749</v>
      </c>
      <c r="C1621" s="2" t="s">
        <v>348</v>
      </c>
      <c r="D1621" s="4">
        <v>28635</v>
      </c>
      <c r="E1621" s="1" t="s">
        <v>12</v>
      </c>
      <c r="F1621" s="1" t="s">
        <v>73</v>
      </c>
      <c r="G1621" s="1" t="s">
        <v>4062</v>
      </c>
      <c r="H1621" s="1" t="s">
        <v>6425</v>
      </c>
      <c r="I1621" s="1">
        <v>155033.78435999999</v>
      </c>
      <c r="J1621" s="1" t="s">
        <v>6426</v>
      </c>
      <c r="L1621" s="1" t="str">
        <f>VLOOKUP(Table1[[#This Row],[Customer_id]],Table4[],7,FALSE)</f>
        <v>108561,7592</v>
      </c>
      <c r="M1621" s="1" t="e">
        <f>VLOOKUP(Table1[[#This Row],[Customer_id]],Table2[],4,FALSE)</f>
        <v>#N/A</v>
      </c>
      <c r="N1621" s="1" t="str">
        <f>INDEX(Table3[Transaction type],MATCH(Table1[[#This Row],[Account Number]],Table3[Account Number],0))</f>
        <v>Online Payment</v>
      </c>
      <c r="O1621" s="20">
        <f>INDEX(Table3[Date_of_transaction],MATCH(Table1[[#This Row],[Account Number]],Table3[Account Number],0))</f>
        <v>44365</v>
      </c>
      <c r="P1621" s="19" t="str">
        <f>INDEX(Table3[Transaction Medium],MATCH(Table1[[#This Row],[Account Number]],Table3[Account Number],0))</f>
        <v>Internet Banking</v>
      </c>
    </row>
    <row r="1622" spans="1:16" x14ac:dyDescent="0.25">
      <c r="A1622" s="1" t="s">
        <v>5551</v>
      </c>
      <c r="B1622" s="2">
        <v>576795176</v>
      </c>
      <c r="C1622" s="2" t="s">
        <v>114</v>
      </c>
      <c r="D1622" s="4">
        <v>20599.5</v>
      </c>
      <c r="E1622" s="1" t="s">
        <v>1094</v>
      </c>
      <c r="F1622" s="1" t="s">
        <v>731</v>
      </c>
      <c r="G1622" s="1" t="s">
        <v>4119</v>
      </c>
      <c r="H1622" s="1" t="s">
        <v>5552</v>
      </c>
      <c r="I1622" s="1">
        <v>433544.74555391999</v>
      </c>
      <c r="J1622" s="1" t="s">
        <v>5553</v>
      </c>
      <c r="L1622" s="1" t="str">
        <f>VLOOKUP(Table1[[#This Row],[Customer_id]],Table4[],7,FALSE)</f>
        <v>99667,9672</v>
      </c>
      <c r="M1622" s="1" t="e">
        <f>VLOOKUP(Table1[[#This Row],[Customer_id]],Table2[],4,FALSE)</f>
        <v>#N/A</v>
      </c>
      <c r="N1622" s="1" t="str">
        <f>INDEX(Table3[Transaction type],MATCH(Table1[[#This Row],[Account Number]],Table3[Account Number],0))</f>
        <v>Checks</v>
      </c>
      <c r="O1622" s="20">
        <f>INDEX(Table3[Date_of_transaction],MATCH(Table1[[#This Row],[Account Number]],Table3[Account Number],0))</f>
        <v>44256</v>
      </c>
      <c r="P1622" s="19" t="str">
        <f>INDEX(Table3[Transaction Medium],MATCH(Table1[[#This Row],[Account Number]],Table3[Account Number],0))</f>
        <v>Bank</v>
      </c>
    </row>
    <row r="1623" spans="1:16" x14ac:dyDescent="0.25">
      <c r="A1623" s="1" t="s">
        <v>2287</v>
      </c>
      <c r="B1623" s="2">
        <v>919496575</v>
      </c>
      <c r="C1623" s="2" t="s">
        <v>38</v>
      </c>
      <c r="D1623" s="4">
        <v>21330</v>
      </c>
      <c r="E1623" s="1" t="s">
        <v>1094</v>
      </c>
      <c r="F1623" s="1" t="s">
        <v>874</v>
      </c>
      <c r="G1623" s="1" t="s">
        <v>1964</v>
      </c>
      <c r="H1623" s="1"/>
      <c r="I1623" s="1"/>
      <c r="J1623" s="1" t="s">
        <v>2288</v>
      </c>
      <c r="L1623" s="1" t="str">
        <f>VLOOKUP(Table1[[#This Row],[Customer_id]],Table4[],7,FALSE)</f>
        <v>362402,9448</v>
      </c>
      <c r="M1623" s="1" t="str">
        <f>VLOOKUP(Table1[[#This Row],[Customer_id]],Table2[],4,FALSE)</f>
        <v>N2660428992</v>
      </c>
      <c r="N1623" s="1" t="str">
        <f>INDEX(Table3[Transaction type],MATCH(Table1[[#This Row],[Account Number]],Table3[Account Number],0))</f>
        <v>Loan Payment</v>
      </c>
      <c r="O1623" s="20">
        <f>INDEX(Table3[Date_of_transaction],MATCH(Table1[[#This Row],[Account Number]],Table3[Account Number],0))</f>
        <v>44418</v>
      </c>
      <c r="P1623" s="19" t="str">
        <f>INDEX(Table3[Transaction Medium],MATCH(Table1[[#This Row],[Account Number]],Table3[Account Number],0))</f>
        <v>AFT</v>
      </c>
    </row>
    <row r="1624" spans="1:16" x14ac:dyDescent="0.25">
      <c r="A1624" s="1" t="s">
        <v>7614</v>
      </c>
      <c r="B1624" s="2">
        <v>223397010</v>
      </c>
      <c r="C1624" s="2" t="s">
        <v>518</v>
      </c>
      <c r="D1624" s="4">
        <v>35574.75</v>
      </c>
      <c r="E1624" s="1" t="s">
        <v>12</v>
      </c>
      <c r="F1624" s="1" t="s">
        <v>1336</v>
      </c>
      <c r="G1624" s="1" t="s">
        <v>4220</v>
      </c>
      <c r="H1624" s="1" t="s">
        <v>7615</v>
      </c>
      <c r="I1624" s="1">
        <v>207411.656724</v>
      </c>
      <c r="J1624" s="1" t="s">
        <v>7616</v>
      </c>
      <c r="L1624" s="1" t="str">
        <f>VLOOKUP(Table1[[#This Row],[Customer_id]],Table4[],7,FALSE)</f>
        <v>117804,7218</v>
      </c>
      <c r="M1624" s="1" t="e">
        <f>VLOOKUP(Table1[[#This Row],[Customer_id]],Table2[],4,FALSE)</f>
        <v>#N/A</v>
      </c>
      <c r="N1624" s="1" t="str">
        <f>INDEX(Table3[Transaction type],MATCH(Table1[[#This Row],[Account Number]],Table3[Account Number],0))</f>
        <v>Online Payment</v>
      </c>
      <c r="O1624" s="20">
        <f>INDEX(Table3[Date_of_transaction],MATCH(Table1[[#This Row],[Account Number]],Table3[Account Number],0))</f>
        <v>44260</v>
      </c>
      <c r="P1624" s="19" t="str">
        <f>INDEX(Table3[Transaction Medium],MATCH(Table1[[#This Row],[Account Number]],Table3[Account Number],0))</f>
        <v>Internet Banking</v>
      </c>
    </row>
    <row r="1625" spans="1:16" x14ac:dyDescent="0.25">
      <c r="A1625" s="1" t="s">
        <v>841</v>
      </c>
      <c r="B1625" s="2">
        <v>641677481</v>
      </c>
      <c r="C1625" s="2" t="s">
        <v>221</v>
      </c>
      <c r="D1625" s="4">
        <v>33748.5</v>
      </c>
      <c r="E1625" s="1" t="s">
        <v>12</v>
      </c>
      <c r="F1625" s="1" t="s">
        <v>610</v>
      </c>
      <c r="G1625" s="1" t="s">
        <v>14</v>
      </c>
      <c r="H1625" s="1" t="s">
        <v>842</v>
      </c>
      <c r="I1625" s="1">
        <v>33853.557000000001</v>
      </c>
      <c r="J1625" s="1" t="s">
        <v>843</v>
      </c>
      <c r="L1625" s="1" t="str">
        <f>VLOOKUP(Table1[[#This Row],[Customer_id]],Table4[],7,FALSE)</f>
        <v>168233,4225</v>
      </c>
      <c r="M1625" s="1" t="e">
        <f>VLOOKUP(Table1[[#This Row],[Customer_id]],Table2[],4,FALSE)</f>
        <v>#N/A</v>
      </c>
      <c r="N1625" s="1" t="str">
        <f>INDEX(Table3[Transaction type],MATCH(Table1[[#This Row],[Account Number]],Table3[Account Number],0))</f>
        <v>Money Deposit</v>
      </c>
      <c r="O1625" s="20">
        <f>INDEX(Table3[Date_of_transaction],MATCH(Table1[[#This Row],[Account Number]],Table3[Account Number],0))</f>
        <v>44317</v>
      </c>
      <c r="P1625" s="19" t="str">
        <f>INDEX(Table3[Transaction Medium],MATCH(Table1[[#This Row],[Account Number]],Table3[Account Number],0))</f>
        <v>Bank</v>
      </c>
    </row>
    <row r="1626" spans="1:16" x14ac:dyDescent="0.25">
      <c r="A1626" s="1" t="s">
        <v>128</v>
      </c>
      <c r="B1626" s="2">
        <v>968099871</v>
      </c>
      <c r="C1626" s="2" t="s">
        <v>129</v>
      </c>
      <c r="D1626" s="4">
        <v>15120.75</v>
      </c>
      <c r="E1626" s="1" t="s">
        <v>12</v>
      </c>
      <c r="F1626" s="1" t="s">
        <v>130</v>
      </c>
      <c r="G1626" s="1" t="s">
        <v>14</v>
      </c>
      <c r="H1626" s="1" t="s">
        <v>131</v>
      </c>
      <c r="I1626" s="1">
        <v>597988.30107744003</v>
      </c>
      <c r="J1626" s="1" t="s">
        <v>132</v>
      </c>
      <c r="L1626" s="1" t="str">
        <f>VLOOKUP(Table1[[#This Row],[Customer_id]],Table4[],7,FALSE)</f>
        <v>119101,3461</v>
      </c>
      <c r="M1626" s="1" t="e">
        <f>VLOOKUP(Table1[[#This Row],[Customer_id]],Table2[],4,FALSE)</f>
        <v>#N/A</v>
      </c>
      <c r="N1626" s="1" t="str">
        <f>INDEX(Table3[Transaction type],MATCH(Table1[[#This Row],[Account Number]],Table3[Account Number],0))</f>
        <v>Checks</v>
      </c>
      <c r="O1626" s="20">
        <f>INDEX(Table3[Date_of_transaction],MATCH(Table1[[#This Row],[Account Number]],Table3[Account Number],0))</f>
        <v>44469</v>
      </c>
      <c r="P1626" s="19" t="str">
        <f>INDEX(Table3[Transaction Medium],MATCH(Table1[[#This Row],[Account Number]],Table3[Account Number],0))</f>
        <v>Bank</v>
      </c>
    </row>
    <row r="1627" spans="1:16" x14ac:dyDescent="0.25">
      <c r="A1627" s="1" t="s">
        <v>8577</v>
      </c>
      <c r="B1627" s="2">
        <v>814266527</v>
      </c>
      <c r="C1627" s="2" t="s">
        <v>298</v>
      </c>
      <c r="D1627" s="4">
        <v>38131.5</v>
      </c>
      <c r="E1627" s="1" t="s">
        <v>12</v>
      </c>
      <c r="F1627" s="1" t="s">
        <v>1426</v>
      </c>
      <c r="G1627" s="1" t="s">
        <v>2773</v>
      </c>
      <c r="H1627" s="1" t="s">
        <v>8578</v>
      </c>
      <c r="I1627" s="1">
        <v>277555.18863324</v>
      </c>
      <c r="J1627" s="1" t="s">
        <v>8579</v>
      </c>
      <c r="L1627" s="1" t="str">
        <f>VLOOKUP(Table1[[#This Row],[Customer_id]],Table4[],7,FALSE)</f>
        <v>84410,5087</v>
      </c>
      <c r="M1627" s="1" t="e">
        <f>VLOOKUP(Table1[[#This Row],[Customer_id]],Table2[],4,FALSE)</f>
        <v>#N/A</v>
      </c>
      <c r="N1627" s="1" t="str">
        <f>INDEX(Table3[Transaction type],MATCH(Table1[[#This Row],[Account Number]],Table3[Account Number],0))</f>
        <v>Cash Withdrawal</v>
      </c>
      <c r="O1627" s="20">
        <f>INDEX(Table3[Date_of_transaction],MATCH(Table1[[#This Row],[Account Number]],Table3[Account Number],0))</f>
        <v>44681</v>
      </c>
      <c r="P1627" s="19" t="str">
        <f>INDEX(Table3[Transaction Medium],MATCH(Table1[[#This Row],[Account Number]],Table3[Account Number],0))</f>
        <v>ATM</v>
      </c>
    </row>
    <row r="1628" spans="1:16" x14ac:dyDescent="0.25">
      <c r="A1628" s="1" t="s">
        <v>5772</v>
      </c>
      <c r="B1628" s="2">
        <v>525673903</v>
      </c>
      <c r="C1628" s="2" t="s">
        <v>357</v>
      </c>
      <c r="D1628" s="4">
        <v>35209.5</v>
      </c>
      <c r="E1628" s="1" t="s">
        <v>1094</v>
      </c>
      <c r="F1628" s="1" t="s">
        <v>58</v>
      </c>
      <c r="G1628" s="1" t="s">
        <v>4099</v>
      </c>
      <c r="H1628" s="1" t="s">
        <v>5773</v>
      </c>
      <c r="I1628" s="1">
        <v>125729.183034</v>
      </c>
      <c r="J1628" s="1" t="s">
        <v>5774</v>
      </c>
      <c r="L1628" s="1" t="str">
        <f>VLOOKUP(Table1[[#This Row],[Customer_id]],Table4[],7,FALSE)</f>
        <v>387252,6991</v>
      </c>
      <c r="M1628" s="1" t="e">
        <f>VLOOKUP(Table1[[#This Row],[Customer_id]],Table2[],4,FALSE)</f>
        <v>#N/A</v>
      </c>
      <c r="N1628" s="1" t="str">
        <f>INDEX(Table3[Transaction type],MATCH(Table1[[#This Row],[Account Number]],Table3[Account Number],0))</f>
        <v>Online Payment</v>
      </c>
      <c r="O1628" s="20">
        <f>INDEX(Table3[Date_of_transaction],MATCH(Table1[[#This Row],[Account Number]],Table3[Account Number],0))</f>
        <v>44456</v>
      </c>
      <c r="P1628" s="19" t="str">
        <f>INDEX(Table3[Transaction Medium],MATCH(Table1[[#This Row],[Account Number]],Table3[Account Number],0))</f>
        <v>Mobile</v>
      </c>
    </row>
    <row r="1629" spans="1:16" x14ac:dyDescent="0.25">
      <c r="A1629" s="1" t="s">
        <v>3856</v>
      </c>
      <c r="B1629" s="2">
        <v>809256062</v>
      </c>
      <c r="C1629" s="2" t="s">
        <v>309</v>
      </c>
      <c r="D1629" s="4">
        <v>27904.5</v>
      </c>
      <c r="E1629" s="1" t="s">
        <v>1094</v>
      </c>
      <c r="F1629" s="1" t="s">
        <v>181</v>
      </c>
      <c r="G1629" s="1" t="s">
        <v>3820</v>
      </c>
      <c r="H1629" s="1" t="s">
        <v>3857</v>
      </c>
      <c r="I1629" s="1">
        <v>42546.521001599998</v>
      </c>
      <c r="J1629" s="1" t="s">
        <v>3858</v>
      </c>
      <c r="L1629" s="1" t="str">
        <f>VLOOKUP(Table1[[#This Row],[Customer_id]],Table4[],7,FALSE)</f>
        <v>56445</v>
      </c>
      <c r="M1629" s="1" t="e">
        <f>VLOOKUP(Table1[[#This Row],[Customer_id]],Table2[],4,FALSE)</f>
        <v>#N/A</v>
      </c>
      <c r="N1629" s="1" t="str">
        <f>INDEX(Table3[Transaction type],MATCH(Table1[[#This Row],[Account Number]],Table3[Account Number],0))</f>
        <v>Money Transfer</v>
      </c>
      <c r="O1629" s="20">
        <f>INDEX(Table3[Date_of_transaction],MATCH(Table1[[#This Row],[Account Number]],Table3[Account Number],0))</f>
        <v>44475</v>
      </c>
      <c r="P1629" s="19" t="str">
        <f>INDEX(Table3[Transaction Medium],MATCH(Table1[[#This Row],[Account Number]],Table3[Account Number],0))</f>
        <v>Mobile</v>
      </c>
    </row>
    <row r="1630" spans="1:16" x14ac:dyDescent="0.25">
      <c r="A1630" s="1" t="s">
        <v>1613</v>
      </c>
      <c r="B1630" s="2">
        <v>447009072</v>
      </c>
      <c r="C1630" s="2" t="s">
        <v>698</v>
      </c>
      <c r="D1630" s="4">
        <v>18408</v>
      </c>
      <c r="E1630" s="1" t="s">
        <v>1094</v>
      </c>
      <c r="F1630" s="1" t="s">
        <v>636</v>
      </c>
      <c r="G1630" s="1" t="s">
        <v>14</v>
      </c>
      <c r="H1630" s="1" t="s">
        <v>1614</v>
      </c>
      <c r="I1630" s="1">
        <v>380338.08124928002</v>
      </c>
      <c r="J1630" s="1" t="s">
        <v>1615</v>
      </c>
      <c r="L1630" s="1" t="str">
        <f>VLOOKUP(Table1[[#This Row],[Customer_id]],Table4[],7,FALSE)</f>
        <v>68511,3192</v>
      </c>
      <c r="M1630" s="1" t="e">
        <f>VLOOKUP(Table1[[#This Row],[Customer_id]],Table2[],4,FALSE)</f>
        <v>#N/A</v>
      </c>
      <c r="N1630" s="1" t="str">
        <f>INDEX(Table3[Transaction type],MATCH(Table1[[#This Row],[Account Number]],Table3[Account Number],0))</f>
        <v>Money Deposit</v>
      </c>
      <c r="O1630" s="20">
        <f>INDEX(Table3[Date_of_transaction],MATCH(Table1[[#This Row],[Account Number]],Table3[Account Number],0))</f>
        <v>44536</v>
      </c>
      <c r="P1630" s="19" t="str">
        <f>INDEX(Table3[Transaction Medium],MATCH(Table1[[#This Row],[Account Number]],Table3[Account Number],0))</f>
        <v>Bank</v>
      </c>
    </row>
    <row r="1631" spans="1:16" x14ac:dyDescent="0.25">
      <c r="A1631" s="1" t="s">
        <v>8212</v>
      </c>
      <c r="B1631" s="2">
        <v>946827741</v>
      </c>
      <c r="C1631" s="2" t="s">
        <v>212</v>
      </c>
      <c r="D1631" s="4">
        <v>24252</v>
      </c>
      <c r="E1631" s="1" t="s">
        <v>12</v>
      </c>
      <c r="F1631" s="1" t="s">
        <v>120</v>
      </c>
      <c r="G1631" s="1" t="s">
        <v>3331</v>
      </c>
      <c r="H1631" s="1" t="s">
        <v>8213</v>
      </c>
      <c r="I1631" s="1">
        <v>69377.166052</v>
      </c>
      <c r="J1631" s="1" t="s">
        <v>8214</v>
      </c>
      <c r="L1631" s="1" t="str">
        <f>VLOOKUP(Table1[[#This Row],[Customer_id]],Table4[],7,FALSE)</f>
        <v>413015,1204</v>
      </c>
      <c r="M1631" s="1" t="e">
        <f>VLOOKUP(Table1[[#This Row],[Customer_id]],Table2[],4,FALSE)</f>
        <v>#N/A</v>
      </c>
      <c r="N1631" s="1" t="str">
        <f>INDEX(Table3[Transaction type],MATCH(Table1[[#This Row],[Account Number]],Table3[Account Number],0))</f>
        <v>Money Transfer</v>
      </c>
      <c r="O1631" s="20">
        <f>INDEX(Table3[Date_of_transaction],MATCH(Table1[[#This Row],[Account Number]],Table3[Account Number],0))</f>
        <v>44495</v>
      </c>
      <c r="P1631" s="19" t="str">
        <f>INDEX(Table3[Transaction Medium],MATCH(Table1[[#This Row],[Account Number]],Table3[Account Number],0))</f>
        <v>Mobile</v>
      </c>
    </row>
    <row r="1632" spans="1:16" x14ac:dyDescent="0.25">
      <c r="A1632" s="1" t="s">
        <v>4901</v>
      </c>
      <c r="B1632" s="2">
        <v>1827488</v>
      </c>
      <c r="C1632" s="2" t="s">
        <v>573</v>
      </c>
      <c r="D1632" s="4">
        <v>26808.75</v>
      </c>
      <c r="E1632" s="1" t="s">
        <v>1094</v>
      </c>
      <c r="F1632" s="1" t="s">
        <v>1016</v>
      </c>
      <c r="G1632" s="1" t="s">
        <v>4070</v>
      </c>
      <c r="H1632" s="1" t="s">
        <v>4902</v>
      </c>
      <c r="I1632" s="1">
        <v>122822.7635096</v>
      </c>
      <c r="J1632" s="1" t="s">
        <v>4903</v>
      </c>
      <c r="L1632" s="1" t="str">
        <f>VLOOKUP(Table1[[#This Row],[Customer_id]],Table4[],7,FALSE)</f>
        <v>244722,66</v>
      </c>
      <c r="M1632" s="1" t="e">
        <f>VLOOKUP(Table1[[#This Row],[Customer_id]],Table2[],4,FALSE)</f>
        <v>#N/A</v>
      </c>
      <c r="N1632" s="1" t="str">
        <f>INDEX(Table3[Transaction type],MATCH(Table1[[#This Row],[Account Number]],Table3[Account Number],0))</f>
        <v>Cash Withdrawal</v>
      </c>
      <c r="O1632" s="20">
        <f>INDEX(Table3[Date_of_transaction],MATCH(Table1[[#This Row],[Account Number]],Table3[Account Number],0))</f>
        <v>44447</v>
      </c>
      <c r="P1632" s="19" t="str">
        <f>INDEX(Table3[Transaction Medium],MATCH(Table1[[#This Row],[Account Number]],Table3[Account Number],0))</f>
        <v>Bank</v>
      </c>
    </row>
    <row r="1633" spans="1:16" x14ac:dyDescent="0.25">
      <c r="A1633" s="1" t="s">
        <v>3909</v>
      </c>
      <c r="B1633" s="2">
        <v>455584049</v>
      </c>
      <c r="C1633" s="2" t="s">
        <v>268</v>
      </c>
      <c r="D1633" s="4">
        <v>17677.5</v>
      </c>
      <c r="E1633" s="1" t="s">
        <v>1094</v>
      </c>
      <c r="F1633" s="1" t="s">
        <v>88</v>
      </c>
      <c r="G1633" s="1" t="s">
        <v>3820</v>
      </c>
      <c r="H1633" s="1"/>
      <c r="I1633" s="1">
        <v>0</v>
      </c>
      <c r="J1633" s="1" t="s">
        <v>3910</v>
      </c>
      <c r="L1633" s="1" t="str">
        <f>VLOOKUP(Table1[[#This Row],[Customer_id]],Table4[],7,FALSE)</f>
        <v>61720,6284</v>
      </c>
      <c r="M1633" s="1" t="e">
        <f>VLOOKUP(Table1[[#This Row],[Customer_id]],Table2[],4,FALSE)</f>
        <v>#N/A</v>
      </c>
      <c r="N1633" s="1" t="str">
        <f>INDEX(Table3[Transaction type],MATCH(Table1[[#This Row],[Account Number]],Table3[Account Number],0))</f>
        <v>Online Payment</v>
      </c>
      <c r="O1633" s="20">
        <f>INDEX(Table3[Date_of_transaction],MATCH(Table1[[#This Row],[Account Number]],Table3[Account Number],0))</f>
        <v>44412</v>
      </c>
      <c r="P1633" s="19" t="str">
        <f>INDEX(Table3[Transaction Medium],MATCH(Table1[[#This Row],[Account Number]],Table3[Account Number],0))</f>
        <v>Mobile</v>
      </c>
    </row>
    <row r="1634" spans="1:16" x14ac:dyDescent="0.25">
      <c r="A1634" s="1" t="s">
        <v>3397</v>
      </c>
      <c r="B1634" s="2">
        <v>289592807</v>
      </c>
      <c r="C1634" s="2" t="s">
        <v>661</v>
      </c>
      <c r="D1634" s="4">
        <v>16216.5</v>
      </c>
      <c r="E1634" s="1" t="s">
        <v>1094</v>
      </c>
      <c r="F1634" s="1" t="s">
        <v>349</v>
      </c>
      <c r="G1634" s="1" t="s">
        <v>3331</v>
      </c>
      <c r="H1634" s="1" t="s">
        <v>3398</v>
      </c>
      <c r="I1634" s="1">
        <v>27099.263452800002</v>
      </c>
      <c r="J1634" s="1" t="s">
        <v>3399</v>
      </c>
      <c r="L1634" s="1" t="str">
        <f>VLOOKUP(Table1[[#This Row],[Customer_id]],Table4[],7,FALSE)</f>
        <v>169087,1749</v>
      </c>
      <c r="M1634" s="1" t="e">
        <f>VLOOKUP(Table1[[#This Row],[Customer_id]],Table2[],4,FALSE)</f>
        <v>#N/A</v>
      </c>
      <c r="N1634" s="1" t="str">
        <f>INDEX(Table3[Transaction type],MATCH(Table1[[#This Row],[Account Number]],Table3[Account Number],0))</f>
        <v>Online Payment</v>
      </c>
      <c r="O1634" s="20">
        <f>INDEX(Table3[Date_of_transaction],MATCH(Table1[[#This Row],[Account Number]],Table3[Account Number],0))</f>
        <v>44485</v>
      </c>
      <c r="P1634" s="19" t="str">
        <f>INDEX(Table3[Transaction Medium],MATCH(Table1[[#This Row],[Account Number]],Table3[Account Number],0))</f>
        <v>Internet Banking</v>
      </c>
    </row>
    <row r="1635" spans="1:16" x14ac:dyDescent="0.25">
      <c r="A1635" s="1" t="s">
        <v>5617</v>
      </c>
      <c r="B1635" s="2">
        <v>706031409</v>
      </c>
      <c r="C1635" s="2" t="s">
        <v>518</v>
      </c>
      <c r="D1635" s="4">
        <v>35574.75</v>
      </c>
      <c r="E1635" s="1" t="s">
        <v>1094</v>
      </c>
      <c r="F1635" s="1" t="s">
        <v>181</v>
      </c>
      <c r="G1635" s="1" t="s">
        <v>4074</v>
      </c>
      <c r="H1635" s="1" t="s">
        <v>5618</v>
      </c>
      <c r="I1635" s="1">
        <v>284934.38855903997</v>
      </c>
      <c r="J1635" s="1" t="s">
        <v>5619</v>
      </c>
      <c r="L1635" s="1" t="str">
        <f>VLOOKUP(Table1[[#This Row],[Customer_id]],Table4[],7,FALSE)</f>
        <v>76337,0256</v>
      </c>
      <c r="M1635" s="1" t="e">
        <f>VLOOKUP(Table1[[#This Row],[Customer_id]],Table2[],4,FALSE)</f>
        <v>#N/A</v>
      </c>
      <c r="N1635" s="1" t="str">
        <f>INDEX(Table3[Transaction type],MATCH(Table1[[#This Row],[Account Number]],Table3[Account Number],0))</f>
        <v>Money Transfer</v>
      </c>
      <c r="O1635" s="20">
        <f>INDEX(Table3[Date_of_transaction],MATCH(Table1[[#This Row],[Account Number]],Table3[Account Number],0))</f>
        <v>44337</v>
      </c>
      <c r="P1635" s="19" t="str">
        <f>INDEX(Table3[Transaction Medium],MATCH(Table1[[#This Row],[Account Number]],Table3[Account Number],0))</f>
        <v>Mobile</v>
      </c>
    </row>
    <row r="1636" spans="1:16" x14ac:dyDescent="0.25">
      <c r="A1636" s="1" t="s">
        <v>8626</v>
      </c>
      <c r="B1636" s="2">
        <v>955631691</v>
      </c>
      <c r="C1636" s="2" t="s">
        <v>124</v>
      </c>
      <c r="D1636" s="4">
        <v>14025</v>
      </c>
      <c r="E1636" s="1" t="s">
        <v>12</v>
      </c>
      <c r="F1636" s="1" t="s">
        <v>408</v>
      </c>
      <c r="G1636" s="1" t="s">
        <v>2773</v>
      </c>
      <c r="H1636" s="1" t="s">
        <v>8627</v>
      </c>
      <c r="I1636" s="1">
        <v>151194.93386088</v>
      </c>
      <c r="J1636" s="1" t="s">
        <v>8628</v>
      </c>
      <c r="L1636" s="1" t="str">
        <f>VLOOKUP(Table1[[#This Row],[Customer_id]],Table4[],7,FALSE)</f>
        <v>58421,2388</v>
      </c>
      <c r="M1636" s="1" t="e">
        <f>VLOOKUP(Table1[[#This Row],[Customer_id]],Table2[],4,FALSE)</f>
        <v>#N/A</v>
      </c>
      <c r="N1636" s="1" t="str">
        <f>INDEX(Table3[Transaction type],MATCH(Table1[[#This Row],[Account Number]],Table3[Account Number],0))</f>
        <v>Cash Withdrawal</v>
      </c>
      <c r="O1636" s="20">
        <f>INDEX(Table3[Date_of_transaction],MATCH(Table1[[#This Row],[Account Number]],Table3[Account Number],0))</f>
        <v>44449</v>
      </c>
      <c r="P1636" s="19" t="str">
        <f>INDEX(Table3[Transaction Medium],MATCH(Table1[[#This Row],[Account Number]],Table3[Account Number],0))</f>
        <v>ATM</v>
      </c>
    </row>
    <row r="1637" spans="1:16" x14ac:dyDescent="0.25">
      <c r="A1637" s="1" t="s">
        <v>6080</v>
      </c>
      <c r="B1637" s="2">
        <v>924040912</v>
      </c>
      <c r="C1637" s="2" t="s">
        <v>434</v>
      </c>
      <c r="D1637" s="4">
        <v>28269.75</v>
      </c>
      <c r="E1637" s="1" t="s">
        <v>12</v>
      </c>
      <c r="F1637" s="1" t="s">
        <v>147</v>
      </c>
      <c r="G1637" s="1" t="s">
        <v>4105</v>
      </c>
      <c r="H1637" s="1" t="s">
        <v>6081</v>
      </c>
      <c r="I1637" s="1">
        <v>182808.8649216</v>
      </c>
      <c r="J1637" s="1" t="s">
        <v>6082</v>
      </c>
      <c r="L1637" s="1" t="str">
        <f>VLOOKUP(Table1[[#This Row],[Customer_id]],Table4[],7,FALSE)</f>
        <v>153118,3134</v>
      </c>
      <c r="M1637" s="1" t="e">
        <f>VLOOKUP(Table1[[#This Row],[Customer_id]],Table2[],4,FALSE)</f>
        <v>#N/A</v>
      </c>
      <c r="N1637" s="1" t="str">
        <f>INDEX(Table3[Transaction type],MATCH(Table1[[#This Row],[Account Number]],Table3[Account Number],0))</f>
        <v>Money Deposit</v>
      </c>
      <c r="O1637" s="20">
        <f>INDEX(Table3[Date_of_transaction],MATCH(Table1[[#This Row],[Account Number]],Table3[Account Number],0))</f>
        <v>44386</v>
      </c>
      <c r="P1637" s="19" t="str">
        <f>INDEX(Table3[Transaction Medium],MATCH(Table1[[#This Row],[Account Number]],Table3[Account Number],0))</f>
        <v>Bank</v>
      </c>
    </row>
    <row r="1638" spans="1:16" x14ac:dyDescent="0.25">
      <c r="A1638" s="1" t="s">
        <v>6427</v>
      </c>
      <c r="B1638" s="2">
        <v>62724933</v>
      </c>
      <c r="C1638" s="2" t="s">
        <v>203</v>
      </c>
      <c r="D1638" s="4">
        <v>27539.25</v>
      </c>
      <c r="E1638" s="1" t="s">
        <v>12</v>
      </c>
      <c r="F1638" s="1" t="s">
        <v>874</v>
      </c>
      <c r="G1638" s="1" t="s">
        <v>4070</v>
      </c>
      <c r="H1638" s="1" t="s">
        <v>6428</v>
      </c>
      <c r="I1638" s="1">
        <v>471515.90405472001</v>
      </c>
      <c r="J1638" s="1" t="s">
        <v>6429</v>
      </c>
      <c r="L1638" s="1" t="str">
        <f>VLOOKUP(Table1[[#This Row],[Customer_id]],Table4[],7,FALSE)</f>
        <v>64608,7728</v>
      </c>
      <c r="M1638" s="1" t="e">
        <f>VLOOKUP(Table1[[#This Row],[Customer_id]],Table2[],4,FALSE)</f>
        <v>#N/A</v>
      </c>
      <c r="N1638" s="1" t="str">
        <f>INDEX(Table3[Transaction type],MATCH(Table1[[#This Row],[Account Number]],Table3[Account Number],0))</f>
        <v>Checks</v>
      </c>
      <c r="O1638" s="20">
        <f>INDEX(Table3[Date_of_transaction],MATCH(Table1[[#This Row],[Account Number]],Table3[Account Number],0))</f>
        <v>44667</v>
      </c>
      <c r="P1638" s="19" t="str">
        <f>INDEX(Table3[Transaction Medium],MATCH(Table1[[#This Row],[Account Number]],Table3[Account Number],0))</f>
        <v>Bank</v>
      </c>
    </row>
    <row r="1639" spans="1:16" x14ac:dyDescent="0.25">
      <c r="A1639" s="1" t="s">
        <v>3561</v>
      </c>
      <c r="B1639" s="2">
        <v>534723497</v>
      </c>
      <c r="C1639" s="2" t="s">
        <v>568</v>
      </c>
      <c r="D1639" s="4">
        <v>25713</v>
      </c>
      <c r="E1639" s="1" t="s">
        <v>1094</v>
      </c>
      <c r="F1639" s="1" t="s">
        <v>310</v>
      </c>
      <c r="G1639" s="1" t="s">
        <v>3331</v>
      </c>
      <c r="H1639" s="1" t="s">
        <v>3562</v>
      </c>
      <c r="I1639" s="1">
        <v>368647.66658736003</v>
      </c>
      <c r="J1639" s="1" t="s">
        <v>3563</v>
      </c>
      <c r="L1639" s="1" t="str">
        <f>VLOOKUP(Table1[[#This Row],[Customer_id]],Table4[],7,FALSE)</f>
        <v>92862,0948</v>
      </c>
      <c r="M1639" s="1" t="e">
        <f>VLOOKUP(Table1[[#This Row],[Customer_id]],Table2[],4,FALSE)</f>
        <v>#N/A</v>
      </c>
      <c r="N1639" s="1" t="str">
        <f>INDEX(Table3[Transaction type],MATCH(Table1[[#This Row],[Account Number]],Table3[Account Number],0))</f>
        <v>Checks</v>
      </c>
      <c r="O1639" s="20">
        <f>INDEX(Table3[Date_of_transaction],MATCH(Table1[[#This Row],[Account Number]],Table3[Account Number],0))</f>
        <v>44541</v>
      </c>
      <c r="P1639" s="19" t="str">
        <f>INDEX(Table3[Transaction Medium],MATCH(Table1[[#This Row],[Account Number]],Table3[Account Number],0))</f>
        <v>Informal Services</v>
      </c>
    </row>
    <row r="1640" spans="1:16" x14ac:dyDescent="0.25">
      <c r="A1640" s="1" t="s">
        <v>7310</v>
      </c>
      <c r="B1640" s="2">
        <v>917124406</v>
      </c>
      <c r="C1640" s="2" t="s">
        <v>518</v>
      </c>
      <c r="D1640" s="4">
        <v>35574.75</v>
      </c>
      <c r="E1640" s="1" t="s">
        <v>12</v>
      </c>
      <c r="F1640" s="1" t="s">
        <v>290</v>
      </c>
      <c r="G1640" s="1" t="s">
        <v>4058</v>
      </c>
      <c r="H1640" s="1" t="s">
        <v>7311</v>
      </c>
      <c r="I1640" s="1">
        <v>579249.90502399998</v>
      </c>
      <c r="J1640" s="1" t="s">
        <v>7312</v>
      </c>
      <c r="L1640" s="1" t="str">
        <f>VLOOKUP(Table1[[#This Row],[Customer_id]],Table4[],7,FALSE)</f>
        <v>168353,2389</v>
      </c>
      <c r="M1640" s="1" t="e">
        <f>VLOOKUP(Table1[[#This Row],[Customer_id]],Table2[],4,FALSE)</f>
        <v>#N/A</v>
      </c>
      <c r="N1640" s="1" t="str">
        <f>INDEX(Table3[Transaction type],MATCH(Table1[[#This Row],[Account Number]],Table3[Account Number],0))</f>
        <v>Money Transfer</v>
      </c>
      <c r="O1640" s="20">
        <f>INDEX(Table3[Date_of_transaction],MATCH(Table1[[#This Row],[Account Number]],Table3[Account Number],0))</f>
        <v>44485</v>
      </c>
      <c r="P1640" s="19" t="str">
        <f>INDEX(Table3[Transaction Medium],MATCH(Table1[[#This Row],[Account Number]],Table3[Account Number],0))</f>
        <v>Mobile</v>
      </c>
    </row>
    <row r="1641" spans="1:16" x14ac:dyDescent="0.25">
      <c r="A1641" s="1" t="s">
        <v>326</v>
      </c>
      <c r="B1641" s="2">
        <v>128381655</v>
      </c>
      <c r="C1641" s="2" t="s">
        <v>52</v>
      </c>
      <c r="D1641" s="4">
        <v>20234.25</v>
      </c>
      <c r="E1641" s="1" t="s">
        <v>12</v>
      </c>
      <c r="F1641" s="1" t="s">
        <v>327</v>
      </c>
      <c r="G1641" s="1" t="s">
        <v>14</v>
      </c>
      <c r="H1641" s="1" t="s">
        <v>328</v>
      </c>
      <c r="I1641" s="1">
        <v>320686.18636823999</v>
      </c>
      <c r="J1641" s="1" t="s">
        <v>329</v>
      </c>
      <c r="L1641" s="1" t="str">
        <f>VLOOKUP(Table1[[#This Row],[Customer_id]],Table4[],7,FALSE)</f>
        <v>155343,5577</v>
      </c>
      <c r="M1641" s="1" t="e">
        <f>VLOOKUP(Table1[[#This Row],[Customer_id]],Table2[],4,FALSE)</f>
        <v>#N/A</v>
      </c>
      <c r="N1641" s="1" t="str">
        <f>INDEX(Table3[Transaction type],MATCH(Table1[[#This Row],[Account Number]],Table3[Account Number],0))</f>
        <v>Cash Withdrawal</v>
      </c>
      <c r="O1641" s="20">
        <f>INDEX(Table3[Date_of_transaction],MATCH(Table1[[#This Row],[Account Number]],Table3[Account Number],0))</f>
        <v>44445</v>
      </c>
      <c r="P1641" s="19" t="str">
        <f>INDEX(Table3[Transaction Medium],MATCH(Table1[[#This Row],[Account Number]],Table3[Account Number],0))</f>
        <v>ATM</v>
      </c>
    </row>
    <row r="1642" spans="1:16" x14ac:dyDescent="0.25">
      <c r="A1642" s="1" t="s">
        <v>7077</v>
      </c>
      <c r="B1642" s="2">
        <v>717201617</v>
      </c>
      <c r="C1642" s="2" t="s">
        <v>134</v>
      </c>
      <c r="D1642" s="4">
        <v>37401</v>
      </c>
      <c r="E1642" s="1" t="s">
        <v>12</v>
      </c>
      <c r="F1642" s="1" t="s">
        <v>774</v>
      </c>
      <c r="G1642" s="1" t="s">
        <v>4084</v>
      </c>
      <c r="H1642" s="1" t="s">
        <v>7078</v>
      </c>
      <c r="I1642" s="1">
        <v>156853.98988800001</v>
      </c>
      <c r="J1642" s="1" t="s">
        <v>7079</v>
      </c>
      <c r="L1642" s="1" t="str">
        <f>VLOOKUP(Table1[[#This Row],[Customer_id]],Table4[],7,FALSE)</f>
        <v>26102,9196</v>
      </c>
      <c r="M1642" s="1" t="e">
        <f>VLOOKUP(Table1[[#This Row],[Customer_id]],Table2[],4,FALSE)</f>
        <v>#N/A</v>
      </c>
      <c r="N1642" s="1" t="str">
        <f>INDEX(Table3[Transaction type],MATCH(Table1[[#This Row],[Account Number]],Table3[Account Number],0))</f>
        <v>Cash Withdrawal</v>
      </c>
      <c r="O1642" s="20">
        <f>INDEX(Table3[Date_of_transaction],MATCH(Table1[[#This Row],[Account Number]],Table3[Account Number],0))</f>
        <v>44212</v>
      </c>
      <c r="P1642" s="19" t="str">
        <f>INDEX(Table3[Transaction Medium],MATCH(Table1[[#This Row],[Account Number]],Table3[Account Number],0))</f>
        <v>POS</v>
      </c>
    </row>
    <row r="1643" spans="1:16" x14ac:dyDescent="0.25">
      <c r="A1643" s="1" t="s">
        <v>4570</v>
      </c>
      <c r="B1643" s="2">
        <v>327013364</v>
      </c>
      <c r="C1643" s="2" t="s">
        <v>194</v>
      </c>
      <c r="D1643" s="4">
        <v>30826.5</v>
      </c>
      <c r="E1643" s="1" t="s">
        <v>1094</v>
      </c>
      <c r="F1643" s="1" t="s">
        <v>885</v>
      </c>
      <c r="G1643" s="1" t="s">
        <v>4220</v>
      </c>
      <c r="H1643" s="1" t="s">
        <v>4571</v>
      </c>
      <c r="I1643" s="1">
        <v>328068.47045700002</v>
      </c>
      <c r="J1643" s="1" t="s">
        <v>4572</v>
      </c>
      <c r="L1643" s="1" t="str">
        <f>VLOOKUP(Table1[[#This Row],[Customer_id]],Table4[],7,FALSE)</f>
        <v>166815,5391</v>
      </c>
      <c r="M1643" s="1" t="e">
        <f>VLOOKUP(Table1[[#This Row],[Customer_id]],Table2[],4,FALSE)</f>
        <v>#N/A</v>
      </c>
      <c r="N1643" s="1" t="str">
        <f>INDEX(Table3[Transaction type],MATCH(Table1[[#This Row],[Account Number]],Table3[Account Number],0))</f>
        <v>Money Transfer</v>
      </c>
      <c r="O1643" s="20">
        <f>INDEX(Table3[Date_of_transaction],MATCH(Table1[[#This Row],[Account Number]],Table3[Account Number],0))</f>
        <v>44404</v>
      </c>
      <c r="P1643" s="19" t="str">
        <f>INDEX(Table3[Transaction Medium],MATCH(Table1[[#This Row],[Account Number]],Table3[Account Number],0))</f>
        <v>Internet Banking</v>
      </c>
    </row>
    <row r="1644" spans="1:16" x14ac:dyDescent="0.25">
      <c r="A1644" s="1" t="s">
        <v>1997</v>
      </c>
      <c r="B1644" s="2">
        <v>424243774</v>
      </c>
      <c r="C1644" s="2" t="s">
        <v>498</v>
      </c>
      <c r="D1644" s="4">
        <v>37766.25</v>
      </c>
      <c r="E1644" s="1" t="s">
        <v>1094</v>
      </c>
      <c r="F1644" s="1" t="s">
        <v>1016</v>
      </c>
      <c r="G1644" s="1" t="s">
        <v>1964</v>
      </c>
      <c r="H1644" s="1" t="s">
        <v>1998</v>
      </c>
      <c r="I1644" s="1">
        <v>140744.3910912</v>
      </c>
      <c r="J1644" s="1" t="s">
        <v>1999</v>
      </c>
      <c r="L1644" s="1" t="str">
        <f>VLOOKUP(Table1[[#This Row],[Customer_id]],Table4[],7,FALSE)</f>
        <v>194269,9278</v>
      </c>
      <c r="M1644" s="1" t="e">
        <f>VLOOKUP(Table1[[#This Row],[Customer_id]],Table2[],4,FALSE)</f>
        <v>#N/A</v>
      </c>
      <c r="N1644" s="1" t="str">
        <f>INDEX(Table3[Transaction type],MATCH(Table1[[#This Row],[Account Number]],Table3[Account Number],0))</f>
        <v>Checks</v>
      </c>
      <c r="O1644" s="20">
        <f>INDEX(Table3[Date_of_transaction],MATCH(Table1[[#This Row],[Account Number]],Table3[Account Number],0))</f>
        <v>44276</v>
      </c>
      <c r="P1644" s="19" t="str">
        <f>INDEX(Table3[Transaction Medium],MATCH(Table1[[#This Row],[Account Number]],Table3[Account Number],0))</f>
        <v>Informal Services</v>
      </c>
    </row>
    <row r="1645" spans="1:16" x14ac:dyDescent="0.25">
      <c r="A1645" s="1" t="s">
        <v>6421</v>
      </c>
      <c r="B1645" s="2">
        <v>174625296</v>
      </c>
      <c r="C1645" s="2" t="s">
        <v>518</v>
      </c>
      <c r="D1645" s="4">
        <v>35574.75</v>
      </c>
      <c r="E1645" s="1" t="s">
        <v>12</v>
      </c>
      <c r="F1645" s="1" t="s">
        <v>885</v>
      </c>
      <c r="G1645" s="1" t="s">
        <v>4105</v>
      </c>
      <c r="H1645" s="1" t="s">
        <v>6422</v>
      </c>
      <c r="I1645" s="1">
        <v>326126.83503870002</v>
      </c>
      <c r="J1645" s="1" t="s">
        <v>6423</v>
      </c>
      <c r="L1645" s="1" t="str">
        <f>VLOOKUP(Table1[[#This Row],[Customer_id]],Table4[],7,FALSE)</f>
        <v>69438,852</v>
      </c>
      <c r="M1645" s="1" t="e">
        <f>VLOOKUP(Table1[[#This Row],[Customer_id]],Table2[],4,FALSE)</f>
        <v>#N/A</v>
      </c>
      <c r="N1645" s="1" t="str">
        <f>INDEX(Table3[Transaction type],MATCH(Table1[[#This Row],[Account Number]],Table3[Account Number],0))</f>
        <v>Money Deposit</v>
      </c>
      <c r="O1645" s="20">
        <f>INDEX(Table3[Date_of_transaction],MATCH(Table1[[#This Row],[Account Number]],Table3[Account Number],0))</f>
        <v>44598</v>
      </c>
      <c r="P1645" s="19" t="str">
        <f>INDEX(Table3[Transaction Medium],MATCH(Table1[[#This Row],[Account Number]],Table3[Account Number],0))</f>
        <v>Bank</v>
      </c>
    </row>
    <row r="1646" spans="1:16" x14ac:dyDescent="0.25">
      <c r="A1646" s="1" t="s">
        <v>632</v>
      </c>
      <c r="B1646" s="2">
        <v>651088440</v>
      </c>
      <c r="C1646" s="2" t="s">
        <v>556</v>
      </c>
      <c r="D1646" s="4">
        <v>27174</v>
      </c>
      <c r="E1646" s="1" t="s">
        <v>12</v>
      </c>
      <c r="F1646" s="1" t="s">
        <v>139</v>
      </c>
      <c r="G1646" s="1" t="s">
        <v>14</v>
      </c>
      <c r="H1646" s="1" t="s">
        <v>633</v>
      </c>
      <c r="I1646" s="1">
        <v>136844.83507199999</v>
      </c>
      <c r="J1646" s="1" t="s">
        <v>634</v>
      </c>
      <c r="L1646" s="1" t="str">
        <f>VLOOKUP(Table1[[#This Row],[Customer_id]],Table4[],7,FALSE)</f>
        <v>172611,6535</v>
      </c>
      <c r="M1646" s="1" t="e">
        <f>VLOOKUP(Table1[[#This Row],[Customer_id]],Table2[],4,FALSE)</f>
        <v>#N/A</v>
      </c>
      <c r="N1646" s="1" t="str">
        <f>INDEX(Table3[Transaction type],MATCH(Table1[[#This Row],[Account Number]],Table3[Account Number],0))</f>
        <v>Money Deposit</v>
      </c>
      <c r="O1646" s="20">
        <f>INDEX(Table3[Date_of_transaction],MATCH(Table1[[#This Row],[Account Number]],Table3[Account Number],0))</f>
        <v>44618</v>
      </c>
      <c r="P1646" s="19" t="str">
        <f>INDEX(Table3[Transaction Medium],MATCH(Table1[[#This Row],[Account Number]],Table3[Account Number],0))</f>
        <v>Bank</v>
      </c>
    </row>
    <row r="1647" spans="1:16" x14ac:dyDescent="0.25">
      <c r="A1647" s="1" t="s">
        <v>3941</v>
      </c>
      <c r="B1647" s="2">
        <v>827798637</v>
      </c>
      <c r="C1647" s="2" t="s">
        <v>11</v>
      </c>
      <c r="D1647" s="4">
        <v>36305.25</v>
      </c>
      <c r="E1647" s="1" t="s">
        <v>1094</v>
      </c>
      <c r="F1647" s="1" t="s">
        <v>557</v>
      </c>
      <c r="G1647" s="1" t="s">
        <v>3820</v>
      </c>
      <c r="H1647" s="1" t="s">
        <v>3942</v>
      </c>
      <c r="I1647" s="1">
        <v>84981.846126959994</v>
      </c>
      <c r="J1647" s="1" t="s">
        <v>3943</v>
      </c>
      <c r="L1647" s="1" t="str">
        <f>VLOOKUP(Table1[[#This Row],[Customer_id]],Table4[],7,FALSE)</f>
        <v>267723,9873</v>
      </c>
      <c r="M1647" s="1" t="e">
        <f>VLOOKUP(Table1[[#This Row],[Customer_id]],Table2[],4,FALSE)</f>
        <v>#N/A</v>
      </c>
      <c r="N1647" s="1" t="str">
        <f>INDEX(Table3[Transaction type],MATCH(Table1[[#This Row],[Account Number]],Table3[Account Number],0))</f>
        <v>Online Payment</v>
      </c>
      <c r="O1647" s="20">
        <f>INDEX(Table3[Date_of_transaction],MATCH(Table1[[#This Row],[Account Number]],Table3[Account Number],0))</f>
        <v>44365</v>
      </c>
      <c r="P1647" s="19" t="str">
        <f>INDEX(Table3[Transaction Medium],MATCH(Table1[[#This Row],[Account Number]],Table3[Account Number],0))</f>
        <v>Internet Banking</v>
      </c>
    </row>
    <row r="1648" spans="1:16" x14ac:dyDescent="0.25">
      <c r="A1648" s="1" t="s">
        <v>3168</v>
      </c>
      <c r="B1648" s="2">
        <v>293382229</v>
      </c>
      <c r="C1648" s="2" t="s">
        <v>33</v>
      </c>
      <c r="D1648" s="4">
        <v>13659.75</v>
      </c>
      <c r="E1648" s="1" t="s">
        <v>1094</v>
      </c>
      <c r="F1648" s="1" t="s">
        <v>1146</v>
      </c>
      <c r="G1648" s="1" t="s">
        <v>3058</v>
      </c>
      <c r="H1648" s="1" t="s">
        <v>3169</v>
      </c>
      <c r="I1648" s="1">
        <v>301822.66805039998</v>
      </c>
      <c r="J1648" s="1" t="s">
        <v>3170</v>
      </c>
      <c r="L1648" s="1" t="str">
        <f>VLOOKUP(Table1[[#This Row],[Customer_id]],Table4[],7,FALSE)</f>
        <v>181593,3924</v>
      </c>
      <c r="M1648" s="1" t="e">
        <f>VLOOKUP(Table1[[#This Row],[Customer_id]],Table2[],4,FALSE)</f>
        <v>#N/A</v>
      </c>
      <c r="N1648" s="1" t="str">
        <f>INDEX(Table3[Transaction type],MATCH(Table1[[#This Row],[Account Number]],Table3[Account Number],0))</f>
        <v>Cash Withdrawal</v>
      </c>
      <c r="O1648" s="20">
        <f>INDEX(Table3[Date_of_transaction],MATCH(Table1[[#This Row],[Account Number]],Table3[Account Number],0))</f>
        <v>44640</v>
      </c>
      <c r="P1648" s="19" t="str">
        <f>INDEX(Table3[Transaction Medium],MATCH(Table1[[#This Row],[Account Number]],Table3[Account Number],0))</f>
        <v>POS</v>
      </c>
    </row>
    <row r="1649" spans="1:16" x14ac:dyDescent="0.25">
      <c r="A1649" s="1" t="s">
        <v>7733</v>
      </c>
      <c r="B1649" s="2">
        <v>521061950</v>
      </c>
      <c r="C1649" s="2" t="s">
        <v>62</v>
      </c>
      <c r="D1649" s="4">
        <v>22791</v>
      </c>
      <c r="E1649" s="1" t="s">
        <v>12</v>
      </c>
      <c r="F1649" s="1" t="s">
        <v>135</v>
      </c>
      <c r="G1649" s="1" t="s">
        <v>3058</v>
      </c>
      <c r="H1649" s="1" t="s">
        <v>7734</v>
      </c>
      <c r="I1649" s="1">
        <v>316865.97560399998</v>
      </c>
      <c r="J1649" s="1" t="s">
        <v>7735</v>
      </c>
      <c r="L1649" s="1" t="str">
        <f>VLOOKUP(Table1[[#This Row],[Customer_id]],Table4[],7,FALSE)</f>
        <v>291468,645</v>
      </c>
      <c r="M1649" s="1" t="e">
        <f>VLOOKUP(Table1[[#This Row],[Customer_id]],Table2[],4,FALSE)</f>
        <v>#N/A</v>
      </c>
      <c r="N1649" s="1" t="str">
        <f>INDEX(Table3[Transaction type],MATCH(Table1[[#This Row],[Account Number]],Table3[Account Number],0))</f>
        <v>Money Transfer</v>
      </c>
      <c r="O1649" s="20">
        <f>INDEX(Table3[Date_of_transaction],MATCH(Table1[[#This Row],[Account Number]],Table3[Account Number],0))</f>
        <v>44352</v>
      </c>
      <c r="P1649" s="19" t="str">
        <f>INDEX(Table3[Transaction Medium],MATCH(Table1[[#This Row],[Account Number]],Table3[Account Number],0))</f>
        <v>Bank</v>
      </c>
    </row>
    <row r="1650" spans="1:16" x14ac:dyDescent="0.25">
      <c r="A1650" s="1" t="s">
        <v>1407</v>
      </c>
      <c r="B1650" s="2">
        <v>761224462</v>
      </c>
      <c r="C1650" s="2" t="s">
        <v>92</v>
      </c>
      <c r="D1650" s="4">
        <v>29000.25</v>
      </c>
      <c r="E1650" s="1" t="s">
        <v>1094</v>
      </c>
      <c r="F1650" s="1" t="s">
        <v>418</v>
      </c>
      <c r="G1650" s="1" t="s">
        <v>14</v>
      </c>
      <c r="H1650" s="1" t="s">
        <v>1408</v>
      </c>
      <c r="I1650" s="1">
        <v>312885.01434400002</v>
      </c>
      <c r="J1650" s="1" t="s">
        <v>1409</v>
      </c>
      <c r="L1650" s="1" t="str">
        <f>VLOOKUP(Table1[[#This Row],[Customer_id]],Table4[],7,FALSE)</f>
        <v>129173,2224</v>
      </c>
      <c r="M1650" s="1" t="e">
        <f>VLOOKUP(Table1[[#This Row],[Customer_id]],Table2[],4,FALSE)</f>
        <v>#N/A</v>
      </c>
      <c r="N1650" s="1" t="str">
        <f>INDEX(Table3[Transaction type],MATCH(Table1[[#This Row],[Account Number]],Table3[Account Number],0))</f>
        <v>Online Payment</v>
      </c>
      <c r="O1650" s="20">
        <f>INDEX(Table3[Date_of_transaction],MATCH(Table1[[#This Row],[Account Number]],Table3[Account Number],0))</f>
        <v>44497</v>
      </c>
      <c r="P1650" s="19" t="str">
        <f>INDEX(Table3[Transaction Medium],MATCH(Table1[[#This Row],[Account Number]],Table3[Account Number],0))</f>
        <v>Mobile</v>
      </c>
    </row>
    <row r="1651" spans="1:16" x14ac:dyDescent="0.25">
      <c r="A1651" s="1" t="s">
        <v>8250</v>
      </c>
      <c r="B1651" s="2">
        <v>932967565</v>
      </c>
      <c r="C1651" s="2" t="s">
        <v>245</v>
      </c>
      <c r="D1651" s="4">
        <v>19503.75</v>
      </c>
      <c r="E1651" s="1" t="s">
        <v>12</v>
      </c>
      <c r="F1651" s="1" t="s">
        <v>699</v>
      </c>
      <c r="G1651" s="1" t="s">
        <v>3331</v>
      </c>
      <c r="H1651" s="1" t="s">
        <v>8251</v>
      </c>
      <c r="I1651" s="1">
        <v>12802.940211200001</v>
      </c>
      <c r="J1651" s="1" t="s">
        <v>8252</v>
      </c>
      <c r="L1651" s="1" t="str">
        <f>VLOOKUP(Table1[[#This Row],[Customer_id]],Table4[],7,FALSE)</f>
        <v>58419,2364</v>
      </c>
      <c r="M1651" s="1" t="e">
        <f>VLOOKUP(Table1[[#This Row],[Customer_id]],Table2[],4,FALSE)</f>
        <v>#N/A</v>
      </c>
      <c r="N1651" s="1" t="str">
        <f>INDEX(Table3[Transaction type],MATCH(Table1[[#This Row],[Account Number]],Table3[Account Number],0))</f>
        <v>Money Transfer</v>
      </c>
      <c r="O1651" s="20">
        <f>INDEX(Table3[Date_of_transaction],MATCH(Table1[[#This Row],[Account Number]],Table3[Account Number],0))</f>
        <v>44610</v>
      </c>
      <c r="P1651" s="19" t="str">
        <f>INDEX(Table3[Transaction Medium],MATCH(Table1[[#This Row],[Account Number]],Table3[Account Number],0))</f>
        <v>Bank</v>
      </c>
    </row>
    <row r="1652" spans="1:16" x14ac:dyDescent="0.25">
      <c r="A1652" s="1" t="s">
        <v>3713</v>
      </c>
      <c r="B1652" s="2">
        <v>883512569</v>
      </c>
      <c r="C1652" s="2" t="s">
        <v>57</v>
      </c>
      <c r="D1652" s="4">
        <v>34113.75</v>
      </c>
      <c r="E1652" s="1" t="s">
        <v>1094</v>
      </c>
      <c r="F1652" s="1" t="s">
        <v>106</v>
      </c>
      <c r="G1652" s="1" t="s">
        <v>3583</v>
      </c>
      <c r="H1652" s="1" t="s">
        <v>3714</v>
      </c>
      <c r="I1652" s="1">
        <v>299657.71872</v>
      </c>
      <c r="J1652" s="1" t="s">
        <v>3715</v>
      </c>
      <c r="L1652" s="1" t="str">
        <f>VLOOKUP(Table1[[#This Row],[Customer_id]],Table4[],7,FALSE)</f>
        <v>164075,7888</v>
      </c>
      <c r="M1652" s="1" t="e">
        <f>VLOOKUP(Table1[[#This Row],[Customer_id]],Table2[],4,FALSE)</f>
        <v>#N/A</v>
      </c>
      <c r="N1652" s="1" t="str">
        <f>INDEX(Table3[Transaction type],MATCH(Table1[[#This Row],[Account Number]],Table3[Account Number],0))</f>
        <v>Online Payment</v>
      </c>
      <c r="O1652" s="20">
        <f>INDEX(Table3[Date_of_transaction],MATCH(Table1[[#This Row],[Account Number]],Table3[Account Number],0))</f>
        <v>44289</v>
      </c>
      <c r="P1652" s="19" t="str">
        <f>INDEX(Table3[Transaction Medium],MATCH(Table1[[#This Row],[Account Number]],Table3[Account Number],0))</f>
        <v>Mobile</v>
      </c>
    </row>
    <row r="1653" spans="1:16" x14ac:dyDescent="0.25">
      <c r="A1653" s="1" t="s">
        <v>3461</v>
      </c>
      <c r="B1653" s="2">
        <v>940465945</v>
      </c>
      <c r="C1653" s="2" t="s">
        <v>434</v>
      </c>
      <c r="D1653" s="4">
        <v>28269.75</v>
      </c>
      <c r="E1653" s="1" t="s">
        <v>1094</v>
      </c>
      <c r="F1653" s="1" t="s">
        <v>453</v>
      </c>
      <c r="G1653" s="1" t="s">
        <v>3331</v>
      </c>
      <c r="H1653" s="1" t="s">
        <v>3462</v>
      </c>
      <c r="I1653" s="1">
        <v>32164.9317792</v>
      </c>
      <c r="J1653" s="1" t="s">
        <v>3463</v>
      </c>
      <c r="L1653" s="1" t="str">
        <f>VLOOKUP(Table1[[#This Row],[Customer_id]],Table4[],7,FALSE)</f>
        <v>449829,6075</v>
      </c>
      <c r="M1653" s="1" t="e">
        <f>VLOOKUP(Table1[[#This Row],[Customer_id]],Table2[],4,FALSE)</f>
        <v>#N/A</v>
      </c>
      <c r="N1653" s="1" t="str">
        <f>INDEX(Table3[Transaction type],MATCH(Table1[[#This Row],[Account Number]],Table3[Account Number],0))</f>
        <v>Money Transfer</v>
      </c>
      <c r="O1653" s="20">
        <f>INDEX(Table3[Date_of_transaction],MATCH(Table1[[#This Row],[Account Number]],Table3[Account Number],0))</f>
        <v>44470</v>
      </c>
      <c r="P1653" s="19" t="str">
        <f>INDEX(Table3[Transaction Medium],MATCH(Table1[[#This Row],[Account Number]],Table3[Account Number],0))</f>
        <v>Internet Banking</v>
      </c>
    </row>
    <row r="1654" spans="1:16" x14ac:dyDescent="0.25">
      <c r="A1654" s="1" t="s">
        <v>6820</v>
      </c>
      <c r="B1654" s="2">
        <v>509871127</v>
      </c>
      <c r="C1654" s="2" t="s">
        <v>43</v>
      </c>
      <c r="D1654" s="4">
        <v>36670.5</v>
      </c>
      <c r="E1654" s="1" t="s">
        <v>12</v>
      </c>
      <c r="F1654" s="1" t="s">
        <v>1242</v>
      </c>
      <c r="G1654" s="1" t="s">
        <v>4099</v>
      </c>
      <c r="H1654" s="1" t="s">
        <v>6821</v>
      </c>
      <c r="I1654" s="1">
        <v>679754.88749999995</v>
      </c>
      <c r="J1654" s="1" t="s">
        <v>6822</v>
      </c>
      <c r="L1654" s="1" t="str">
        <f>VLOOKUP(Table1[[#This Row],[Customer_id]],Table4[],7,FALSE)</f>
        <v>86331,9868</v>
      </c>
      <c r="M1654" s="1" t="e">
        <f>VLOOKUP(Table1[[#This Row],[Customer_id]],Table2[],4,FALSE)</f>
        <v>#N/A</v>
      </c>
      <c r="N1654" s="1" t="str">
        <f>INDEX(Table3[Transaction type],MATCH(Table1[[#This Row],[Account Number]],Table3[Account Number],0))</f>
        <v>Money Transfer</v>
      </c>
      <c r="O1654" s="20">
        <f>INDEX(Table3[Date_of_transaction],MATCH(Table1[[#This Row],[Account Number]],Table3[Account Number],0))</f>
        <v>44577</v>
      </c>
      <c r="P1654" s="19" t="str">
        <f>INDEX(Table3[Transaction Medium],MATCH(Table1[[#This Row],[Account Number]],Table3[Account Number],0))</f>
        <v>Mobile</v>
      </c>
    </row>
    <row r="1655" spans="1:16" x14ac:dyDescent="0.25">
      <c r="A1655" s="1" t="s">
        <v>813</v>
      </c>
      <c r="B1655" s="2">
        <v>684559377</v>
      </c>
      <c r="C1655" s="2" t="s">
        <v>62</v>
      </c>
      <c r="D1655" s="4">
        <v>22791</v>
      </c>
      <c r="E1655" s="1" t="s">
        <v>12</v>
      </c>
      <c r="F1655" s="1" t="s">
        <v>814</v>
      </c>
      <c r="G1655" s="1" t="s">
        <v>14</v>
      </c>
      <c r="H1655" s="1" t="s">
        <v>815</v>
      </c>
      <c r="I1655" s="1">
        <v>73031.672582640007</v>
      </c>
      <c r="J1655" s="1" t="s">
        <v>816</v>
      </c>
      <c r="L1655" s="1" t="str">
        <f>VLOOKUP(Table1[[#This Row],[Customer_id]],Table4[],7,FALSE)</f>
        <v>222610,245</v>
      </c>
      <c r="M1655" s="1" t="e">
        <f>VLOOKUP(Table1[[#This Row],[Customer_id]],Table2[],4,FALSE)</f>
        <v>#N/A</v>
      </c>
      <c r="N1655" s="1" t="str">
        <f>INDEX(Table3[Transaction type],MATCH(Table1[[#This Row],[Account Number]],Table3[Account Number],0))</f>
        <v>Money Deposit</v>
      </c>
      <c r="O1655" s="20">
        <f>INDEX(Table3[Date_of_transaction],MATCH(Table1[[#This Row],[Account Number]],Table3[Account Number],0))</f>
        <v>44249</v>
      </c>
      <c r="P1655" s="19" t="str">
        <f>INDEX(Table3[Transaction Medium],MATCH(Table1[[#This Row],[Account Number]],Table3[Account Number],0))</f>
        <v>Bank</v>
      </c>
    </row>
    <row r="1656" spans="1:16" x14ac:dyDescent="0.25">
      <c r="A1656" s="1" t="s">
        <v>7575</v>
      </c>
      <c r="B1656" s="2">
        <v>18161339</v>
      </c>
      <c r="C1656" s="2" t="s">
        <v>862</v>
      </c>
      <c r="D1656" s="4">
        <v>24617.25</v>
      </c>
      <c r="E1656" s="1" t="s">
        <v>12</v>
      </c>
      <c r="F1656" s="1" t="s">
        <v>514</v>
      </c>
      <c r="G1656" s="1" t="s">
        <v>4220</v>
      </c>
      <c r="H1656" s="1" t="s">
        <v>7576</v>
      </c>
      <c r="I1656" s="1">
        <v>32683.830600959998</v>
      </c>
      <c r="J1656" s="1" t="s">
        <v>7577</v>
      </c>
      <c r="L1656" s="1" t="str">
        <f>VLOOKUP(Table1[[#This Row],[Customer_id]],Table4[],7,FALSE)</f>
        <v>113118,5748</v>
      </c>
      <c r="M1656" s="1" t="e">
        <f>VLOOKUP(Table1[[#This Row],[Customer_id]],Table2[],4,FALSE)</f>
        <v>#N/A</v>
      </c>
      <c r="N1656" s="1" t="str">
        <f>INDEX(Table3[Transaction type],MATCH(Table1[[#This Row],[Account Number]],Table3[Account Number],0))</f>
        <v>Money Transfer</v>
      </c>
      <c r="O1656" s="20">
        <f>INDEX(Table3[Date_of_transaction],MATCH(Table1[[#This Row],[Account Number]],Table3[Account Number],0))</f>
        <v>44502</v>
      </c>
      <c r="P1656" s="19" t="str">
        <f>INDEX(Table3[Transaction Medium],MATCH(Table1[[#This Row],[Account Number]],Table3[Account Number],0))</f>
        <v>Bank</v>
      </c>
    </row>
    <row r="1657" spans="1:16" x14ac:dyDescent="0.25">
      <c r="A1657" s="1" t="s">
        <v>5199</v>
      </c>
      <c r="B1657" s="2">
        <v>756616012</v>
      </c>
      <c r="C1657" s="2" t="s">
        <v>134</v>
      </c>
      <c r="D1657" s="4">
        <v>37401</v>
      </c>
      <c r="E1657" s="1" t="s">
        <v>1094</v>
      </c>
      <c r="F1657" s="1" t="s">
        <v>989</v>
      </c>
      <c r="G1657" s="1" t="s">
        <v>4066</v>
      </c>
      <c r="H1657" s="1" t="s">
        <v>5200</v>
      </c>
      <c r="I1657" s="1">
        <v>138861.52316442001</v>
      </c>
      <c r="J1657" s="1" t="s">
        <v>5201</v>
      </c>
      <c r="L1657" s="1" t="str">
        <f>VLOOKUP(Table1[[#This Row],[Customer_id]],Table4[],7,FALSE)</f>
        <v>130711,68</v>
      </c>
      <c r="M1657" s="1" t="e">
        <f>VLOOKUP(Table1[[#This Row],[Customer_id]],Table2[],4,FALSE)</f>
        <v>#N/A</v>
      </c>
      <c r="N1657" s="1" t="str">
        <f>INDEX(Table3[Transaction type],MATCH(Table1[[#This Row],[Account Number]],Table3[Account Number],0))</f>
        <v>Money Transfer</v>
      </c>
      <c r="O1657" s="20">
        <f>INDEX(Table3[Date_of_transaction],MATCH(Table1[[#This Row],[Account Number]],Table3[Account Number],0))</f>
        <v>44647</v>
      </c>
      <c r="P1657" s="19" t="str">
        <f>INDEX(Table3[Transaction Medium],MATCH(Table1[[#This Row],[Account Number]],Table3[Account Number],0))</f>
        <v>Mobile</v>
      </c>
    </row>
    <row r="1658" spans="1:16" x14ac:dyDescent="0.25">
      <c r="A1658" s="1" t="s">
        <v>8629</v>
      </c>
      <c r="B1658" s="2">
        <v>607842215</v>
      </c>
      <c r="C1658" s="2" t="s">
        <v>180</v>
      </c>
      <c r="D1658" s="4">
        <v>35940</v>
      </c>
      <c r="E1658" s="1" t="s">
        <v>12</v>
      </c>
      <c r="F1658" s="1" t="s">
        <v>947</v>
      </c>
      <c r="G1658" s="1" t="s">
        <v>3820</v>
      </c>
      <c r="H1658" s="1" t="s">
        <v>8630</v>
      </c>
      <c r="I1658" s="1">
        <v>358651.99381284002</v>
      </c>
      <c r="J1658" s="1" t="s">
        <v>8631</v>
      </c>
      <c r="L1658" s="1" t="str">
        <f>VLOOKUP(Table1[[#This Row],[Customer_id]],Table4[],7,FALSE)</f>
        <v>222185,7857</v>
      </c>
      <c r="M1658" s="1" t="e">
        <f>VLOOKUP(Table1[[#This Row],[Customer_id]],Table2[],4,FALSE)</f>
        <v>#N/A</v>
      </c>
      <c r="N1658" s="1" t="str">
        <f>INDEX(Table3[Transaction type],MATCH(Table1[[#This Row],[Account Number]],Table3[Account Number],0))</f>
        <v>Online Payment</v>
      </c>
      <c r="O1658" s="20">
        <f>INDEX(Table3[Date_of_transaction],MATCH(Table1[[#This Row],[Account Number]],Table3[Account Number],0))</f>
        <v>44355</v>
      </c>
      <c r="P1658" s="19" t="str">
        <f>INDEX(Table3[Transaction Medium],MATCH(Table1[[#This Row],[Account Number]],Table3[Account Number],0))</f>
        <v>Mobile</v>
      </c>
    </row>
    <row r="1659" spans="1:16" x14ac:dyDescent="0.25">
      <c r="A1659" s="1" t="s">
        <v>8902</v>
      </c>
      <c r="B1659" s="2">
        <v>935349309</v>
      </c>
      <c r="C1659" s="2" t="s">
        <v>162</v>
      </c>
      <c r="D1659" s="4">
        <v>15851.25</v>
      </c>
      <c r="E1659" s="1" t="s">
        <v>12</v>
      </c>
      <c r="F1659" s="1" t="s">
        <v>870</v>
      </c>
      <c r="G1659" s="1" t="s">
        <v>3820</v>
      </c>
      <c r="H1659" s="1" t="s">
        <v>8903</v>
      </c>
      <c r="I1659" s="1">
        <v>10655.930350799999</v>
      </c>
      <c r="J1659" s="1" t="s">
        <v>8904</v>
      </c>
      <c r="L1659" s="1" t="str">
        <f>VLOOKUP(Table1[[#This Row],[Customer_id]],Table4[],7,FALSE)</f>
        <v>123955,5018</v>
      </c>
      <c r="M1659" s="1" t="e">
        <f>VLOOKUP(Table1[[#This Row],[Customer_id]],Table2[],4,FALSE)</f>
        <v>#N/A</v>
      </c>
      <c r="N1659" s="1" t="str">
        <f>INDEX(Table3[Transaction type],MATCH(Table1[[#This Row],[Account Number]],Table3[Account Number],0))</f>
        <v>Online Payment</v>
      </c>
      <c r="O1659" s="20">
        <f>INDEX(Table3[Date_of_transaction],MATCH(Table1[[#This Row],[Account Number]],Table3[Account Number],0))</f>
        <v>44569</v>
      </c>
      <c r="P1659" s="19" t="str">
        <f>INDEX(Table3[Transaction Medium],MATCH(Table1[[#This Row],[Account Number]],Table3[Account Number],0))</f>
        <v>Card</v>
      </c>
    </row>
    <row r="1660" spans="1:16" x14ac:dyDescent="0.25">
      <c r="A1660" s="1" t="s">
        <v>2449</v>
      </c>
      <c r="B1660" s="2">
        <v>590390340</v>
      </c>
      <c r="C1660" s="2" t="s">
        <v>101</v>
      </c>
      <c r="D1660" s="4">
        <v>19138.5</v>
      </c>
      <c r="E1660" s="1" t="s">
        <v>12</v>
      </c>
      <c r="F1660" s="1" t="s">
        <v>408</v>
      </c>
      <c r="G1660" s="1" t="s">
        <v>1964</v>
      </c>
      <c r="H1660" s="1" t="s">
        <v>2450</v>
      </c>
      <c r="I1660" s="1">
        <v>218902.42592064</v>
      </c>
      <c r="J1660" s="1" t="s">
        <v>2451</v>
      </c>
      <c r="L1660" s="1" t="str">
        <f>VLOOKUP(Table1[[#This Row],[Customer_id]],Table4[],7,FALSE)</f>
        <v>111739,6764</v>
      </c>
      <c r="M1660" s="1" t="e">
        <f>VLOOKUP(Table1[[#This Row],[Customer_id]],Table2[],4,FALSE)</f>
        <v>#N/A</v>
      </c>
      <c r="N1660" s="1" t="str">
        <f>INDEX(Table3[Transaction type],MATCH(Table1[[#This Row],[Account Number]],Table3[Account Number],0))</f>
        <v>Money Transfer</v>
      </c>
      <c r="O1660" s="20">
        <f>INDEX(Table3[Date_of_transaction],MATCH(Table1[[#This Row],[Account Number]],Table3[Account Number],0))</f>
        <v>44547</v>
      </c>
      <c r="P1660" s="19" t="str">
        <f>INDEX(Table3[Transaction Medium],MATCH(Table1[[#This Row],[Account Number]],Table3[Account Number],0))</f>
        <v>Mobile</v>
      </c>
    </row>
    <row r="1661" spans="1:16" x14ac:dyDescent="0.25">
      <c r="A1661" s="1" t="s">
        <v>8241</v>
      </c>
      <c r="B1661" s="2">
        <v>222094673</v>
      </c>
      <c r="C1661" s="2" t="s">
        <v>62</v>
      </c>
      <c r="D1661" s="4">
        <v>22791</v>
      </c>
      <c r="E1661" s="1" t="s">
        <v>12</v>
      </c>
      <c r="F1661" s="1" t="s">
        <v>1054</v>
      </c>
      <c r="G1661" s="1" t="s">
        <v>3331</v>
      </c>
      <c r="H1661" s="1" t="s">
        <v>8242</v>
      </c>
      <c r="I1661" s="1">
        <v>27220.153839999999</v>
      </c>
      <c r="J1661" s="1" t="s">
        <v>8243</v>
      </c>
      <c r="L1661" s="1" t="str">
        <f>VLOOKUP(Table1[[#This Row],[Customer_id]],Table4[],7,FALSE)</f>
        <v>80765,88</v>
      </c>
      <c r="M1661" s="1" t="e">
        <f>VLOOKUP(Table1[[#This Row],[Customer_id]],Table2[],4,FALSE)</f>
        <v>#N/A</v>
      </c>
      <c r="N1661" s="1" t="str">
        <f>INDEX(Table3[Transaction type],MATCH(Table1[[#This Row],[Account Number]],Table3[Account Number],0))</f>
        <v>Cash Withdrawal</v>
      </c>
      <c r="O1661" s="20">
        <f>INDEX(Table3[Date_of_transaction],MATCH(Table1[[#This Row],[Account Number]],Table3[Account Number],0))</f>
        <v>44515</v>
      </c>
      <c r="P1661" s="19" t="str">
        <f>INDEX(Table3[Transaction Medium],MATCH(Table1[[#This Row],[Account Number]],Table3[Account Number],0))</f>
        <v>POS</v>
      </c>
    </row>
    <row r="1662" spans="1:16" x14ac:dyDescent="0.25">
      <c r="A1662" s="1" t="s">
        <v>7780</v>
      </c>
      <c r="B1662" s="2">
        <v>409899373</v>
      </c>
      <c r="C1662" s="2" t="s">
        <v>72</v>
      </c>
      <c r="D1662" s="4">
        <v>34844.25</v>
      </c>
      <c r="E1662" s="1" t="s">
        <v>12</v>
      </c>
      <c r="F1662" s="1" t="s">
        <v>620</v>
      </c>
      <c r="G1662" s="1" t="s">
        <v>3058</v>
      </c>
      <c r="H1662" s="1" t="s">
        <v>7781</v>
      </c>
      <c r="I1662" s="1">
        <v>176301.39384</v>
      </c>
      <c r="J1662" s="1" t="s">
        <v>7782</v>
      </c>
      <c r="L1662" s="1" t="str">
        <f>VLOOKUP(Table1[[#This Row],[Customer_id]],Table4[],7,FALSE)</f>
        <v>185334,7932</v>
      </c>
      <c r="M1662" s="1" t="e">
        <f>VLOOKUP(Table1[[#This Row],[Customer_id]],Table2[],4,FALSE)</f>
        <v>#N/A</v>
      </c>
      <c r="N1662" s="1" t="str">
        <f>INDEX(Table3[Transaction type],MATCH(Table1[[#This Row],[Account Number]],Table3[Account Number],0))</f>
        <v>Money Deposit</v>
      </c>
      <c r="O1662" s="20">
        <f>INDEX(Table3[Date_of_transaction],MATCH(Table1[[#This Row],[Account Number]],Table3[Account Number],0))</f>
        <v>44519</v>
      </c>
      <c r="P1662" s="19" t="str">
        <f>INDEX(Table3[Transaction Medium],MATCH(Table1[[#This Row],[Account Number]],Table3[Account Number],0))</f>
        <v>Bank</v>
      </c>
    </row>
    <row r="1663" spans="1:16" x14ac:dyDescent="0.25">
      <c r="A1663" s="1" t="s">
        <v>4127</v>
      </c>
      <c r="B1663" s="2">
        <v>157033921</v>
      </c>
      <c r="C1663" s="2" t="s">
        <v>250</v>
      </c>
      <c r="D1663" s="4">
        <v>18042.75</v>
      </c>
      <c r="E1663" s="1" t="s">
        <v>1094</v>
      </c>
      <c r="F1663" s="1" t="s">
        <v>774</v>
      </c>
      <c r="G1663" s="1" t="s">
        <v>4066</v>
      </c>
      <c r="H1663" s="1" t="s">
        <v>4128</v>
      </c>
      <c r="I1663" s="1">
        <v>114310.25995199999</v>
      </c>
      <c r="J1663" s="1" t="s">
        <v>4129</v>
      </c>
      <c r="L1663" s="1" t="str">
        <f>VLOOKUP(Table1[[#This Row],[Customer_id]],Table4[],7,FALSE)</f>
        <v>49767,51</v>
      </c>
      <c r="M1663" s="1" t="e">
        <f>VLOOKUP(Table1[[#This Row],[Customer_id]],Table2[],4,FALSE)</f>
        <v>#N/A</v>
      </c>
      <c r="N1663" s="1" t="str">
        <f>INDEX(Table3[Transaction type],MATCH(Table1[[#This Row],[Account Number]],Table3[Account Number],0))</f>
        <v>Online Payment</v>
      </c>
      <c r="O1663" s="20">
        <f>INDEX(Table3[Date_of_transaction],MATCH(Table1[[#This Row],[Account Number]],Table3[Account Number],0))</f>
        <v>44283</v>
      </c>
      <c r="P1663" s="19" t="str">
        <f>INDEX(Table3[Transaction Medium],MATCH(Table1[[#This Row],[Account Number]],Table3[Account Number],0))</f>
        <v>Mobile</v>
      </c>
    </row>
    <row r="1664" spans="1:16" x14ac:dyDescent="0.25">
      <c r="A1664" s="1" t="s">
        <v>4250</v>
      </c>
      <c r="B1664" s="2">
        <v>982528588</v>
      </c>
      <c r="C1664" s="2" t="s">
        <v>82</v>
      </c>
      <c r="D1664" s="4">
        <v>16947</v>
      </c>
      <c r="E1664" s="1" t="s">
        <v>1094</v>
      </c>
      <c r="F1664" s="1" t="s">
        <v>523</v>
      </c>
      <c r="G1664" s="1" t="s">
        <v>4084</v>
      </c>
      <c r="H1664" s="1" t="s">
        <v>4251</v>
      </c>
      <c r="I1664" s="1">
        <v>130580.78758367999</v>
      </c>
      <c r="J1664" s="1" t="s">
        <v>4252</v>
      </c>
      <c r="L1664" s="1" t="str">
        <f>VLOOKUP(Table1[[#This Row],[Customer_id]],Table4[],7,FALSE)</f>
        <v>69198,5229</v>
      </c>
      <c r="M1664" s="1" t="e">
        <f>VLOOKUP(Table1[[#This Row],[Customer_id]],Table2[],4,FALSE)</f>
        <v>#N/A</v>
      </c>
      <c r="N1664" s="1" t="str">
        <f>INDEX(Table3[Transaction type],MATCH(Table1[[#This Row],[Account Number]],Table3[Account Number],0))</f>
        <v>Checks</v>
      </c>
      <c r="O1664" s="20">
        <f>INDEX(Table3[Date_of_transaction],MATCH(Table1[[#This Row],[Account Number]],Table3[Account Number],0))</f>
        <v>44421</v>
      </c>
      <c r="P1664" s="19" t="str">
        <f>INDEX(Table3[Transaction Medium],MATCH(Table1[[#This Row],[Account Number]],Table3[Account Number],0))</f>
        <v>Informal Services</v>
      </c>
    </row>
    <row r="1665" spans="1:16" x14ac:dyDescent="0.25">
      <c r="A1665" s="1" t="s">
        <v>5527</v>
      </c>
      <c r="B1665" s="2">
        <v>354088152</v>
      </c>
      <c r="C1665" s="2" t="s">
        <v>154</v>
      </c>
      <c r="D1665" s="4">
        <v>29730.75</v>
      </c>
      <c r="E1665" s="1" t="s">
        <v>1094</v>
      </c>
      <c r="F1665" s="1" t="s">
        <v>1426</v>
      </c>
      <c r="G1665" s="1" t="s">
        <v>4095</v>
      </c>
      <c r="H1665" s="1" t="s">
        <v>5528</v>
      </c>
      <c r="I1665" s="1">
        <v>141843.29702088001</v>
      </c>
      <c r="J1665" s="1" t="s">
        <v>5529</v>
      </c>
      <c r="L1665" s="1" t="str">
        <f>VLOOKUP(Table1[[#This Row],[Customer_id]],Table4[],7,FALSE)</f>
        <v>141462,6304</v>
      </c>
      <c r="M1665" s="1" t="e">
        <f>VLOOKUP(Table1[[#This Row],[Customer_id]],Table2[],4,FALSE)</f>
        <v>#N/A</v>
      </c>
      <c r="N1665" s="1" t="str">
        <f>INDEX(Table3[Transaction type],MATCH(Table1[[#This Row],[Account Number]],Table3[Account Number],0))</f>
        <v>Online Payment</v>
      </c>
      <c r="O1665" s="20">
        <f>INDEX(Table3[Date_of_transaction],MATCH(Table1[[#This Row],[Account Number]],Table3[Account Number],0))</f>
        <v>44459</v>
      </c>
      <c r="P1665" s="19" t="str">
        <f>INDEX(Table3[Transaction Medium],MATCH(Table1[[#This Row],[Account Number]],Table3[Account Number],0))</f>
        <v>Mobile</v>
      </c>
    </row>
    <row r="1666" spans="1:16" x14ac:dyDescent="0.25">
      <c r="A1666" s="1" t="s">
        <v>6675</v>
      </c>
      <c r="B1666" s="2">
        <v>536399691</v>
      </c>
      <c r="C1666" s="2" t="s">
        <v>357</v>
      </c>
      <c r="D1666" s="4">
        <v>35209.5</v>
      </c>
      <c r="E1666" s="1" t="s">
        <v>12</v>
      </c>
      <c r="F1666" s="1" t="s">
        <v>48</v>
      </c>
      <c r="G1666" s="1" t="s">
        <v>4084</v>
      </c>
      <c r="H1666" s="1" t="s">
        <v>6676</v>
      </c>
      <c r="I1666" s="1">
        <v>19377.62224398</v>
      </c>
      <c r="J1666" s="1" t="s">
        <v>6677</v>
      </c>
      <c r="L1666" s="1" t="str">
        <f>VLOOKUP(Table1[[#This Row],[Customer_id]],Table4[],7,FALSE)</f>
        <v>119834,0352</v>
      </c>
      <c r="M1666" s="1" t="e">
        <f>VLOOKUP(Table1[[#This Row],[Customer_id]],Table2[],4,FALSE)</f>
        <v>#N/A</v>
      </c>
      <c r="N1666" s="1" t="str">
        <f>INDEX(Table3[Transaction type],MATCH(Table1[[#This Row],[Account Number]],Table3[Account Number],0))</f>
        <v>Cash Withdrawal</v>
      </c>
      <c r="O1666" s="20">
        <f>INDEX(Table3[Date_of_transaction],MATCH(Table1[[#This Row],[Account Number]],Table3[Account Number],0))</f>
        <v>44294</v>
      </c>
      <c r="P1666" s="19" t="str">
        <f>INDEX(Table3[Transaction Medium],MATCH(Table1[[#This Row],[Account Number]],Table3[Account Number],0))</f>
        <v>ATM</v>
      </c>
    </row>
    <row r="1667" spans="1:16" x14ac:dyDescent="0.25">
      <c r="A1667" s="1" t="s">
        <v>4672</v>
      </c>
      <c r="B1667" s="2">
        <v>714988344</v>
      </c>
      <c r="C1667" s="2" t="s">
        <v>72</v>
      </c>
      <c r="D1667" s="4">
        <v>34844.25</v>
      </c>
      <c r="E1667" s="1" t="s">
        <v>1094</v>
      </c>
      <c r="F1667" s="1" t="s">
        <v>120</v>
      </c>
      <c r="G1667" s="1" t="s">
        <v>4112</v>
      </c>
      <c r="H1667" s="1" t="s">
        <v>4673</v>
      </c>
      <c r="I1667" s="1">
        <v>63106.040518399997</v>
      </c>
      <c r="J1667" s="1" t="s">
        <v>4674</v>
      </c>
      <c r="L1667" s="1" t="str">
        <f>VLOOKUP(Table1[[#This Row],[Customer_id]],Table4[],7,FALSE)</f>
        <v>298461,735</v>
      </c>
      <c r="M1667" s="1" t="e">
        <f>VLOOKUP(Table1[[#This Row],[Customer_id]],Table2[],4,FALSE)</f>
        <v>#N/A</v>
      </c>
      <c r="N1667" s="1" t="str">
        <f>INDEX(Table3[Transaction type],MATCH(Table1[[#This Row],[Account Number]],Table3[Account Number],0))</f>
        <v>Online Payment</v>
      </c>
      <c r="O1667" s="20">
        <f>INDEX(Table3[Date_of_transaction],MATCH(Table1[[#This Row],[Account Number]],Table3[Account Number],0))</f>
        <v>44408</v>
      </c>
      <c r="P1667" s="19" t="str">
        <f>INDEX(Table3[Transaction Medium],MATCH(Table1[[#This Row],[Account Number]],Table3[Account Number],0))</f>
        <v>Internet Banking</v>
      </c>
    </row>
    <row r="1668" spans="1:16" x14ac:dyDescent="0.25">
      <c r="A1668" s="1" t="s">
        <v>4029</v>
      </c>
      <c r="B1668" s="2">
        <v>711464485</v>
      </c>
      <c r="C1668" s="2" t="s">
        <v>57</v>
      </c>
      <c r="D1668" s="4">
        <v>34113.75</v>
      </c>
      <c r="E1668" s="1" t="s">
        <v>1094</v>
      </c>
      <c r="F1668" s="1" t="s">
        <v>475</v>
      </c>
      <c r="G1668" s="1" t="s">
        <v>3820</v>
      </c>
      <c r="H1668" s="1" t="s">
        <v>4030</v>
      </c>
      <c r="I1668" s="1">
        <v>337404.65980319999</v>
      </c>
      <c r="J1668" s="1" t="s">
        <v>4031</v>
      </c>
      <c r="L1668" s="1" t="str">
        <f>VLOOKUP(Table1[[#This Row],[Customer_id]],Table4[],7,FALSE)</f>
        <v>209326,3354</v>
      </c>
      <c r="M1668" s="1" t="e">
        <f>VLOOKUP(Table1[[#This Row],[Customer_id]],Table2[],4,FALSE)</f>
        <v>#N/A</v>
      </c>
      <c r="N1668" s="1" t="str">
        <f>INDEX(Table3[Transaction type],MATCH(Table1[[#This Row],[Account Number]],Table3[Account Number],0))</f>
        <v>Money Transfer</v>
      </c>
      <c r="O1668" s="20">
        <f>INDEX(Table3[Date_of_transaction],MATCH(Table1[[#This Row],[Account Number]],Table3[Account Number],0))</f>
        <v>44540</v>
      </c>
      <c r="P1668" s="19" t="str">
        <f>INDEX(Table3[Transaction Medium],MATCH(Table1[[#This Row],[Account Number]],Table3[Account Number],0))</f>
        <v>Internet Banking</v>
      </c>
    </row>
    <row r="1669" spans="1:16" x14ac:dyDescent="0.25">
      <c r="A1669" s="1" t="s">
        <v>7291</v>
      </c>
      <c r="B1669" s="2">
        <v>2674446</v>
      </c>
      <c r="C1669" s="2" t="s">
        <v>162</v>
      </c>
      <c r="D1669" s="4">
        <v>15851.25</v>
      </c>
      <c r="E1669" s="1" t="s">
        <v>12</v>
      </c>
      <c r="F1669" s="1" t="s">
        <v>147</v>
      </c>
      <c r="G1669" s="1" t="s">
        <v>4058</v>
      </c>
      <c r="H1669" s="1" t="s">
        <v>7292</v>
      </c>
      <c r="I1669" s="1">
        <v>148927.61727228001</v>
      </c>
      <c r="J1669" s="1" t="s">
        <v>7293</v>
      </c>
      <c r="L1669" s="1" t="str">
        <f>VLOOKUP(Table1[[#This Row],[Customer_id]],Table4[],7,FALSE)</f>
        <v>75161,9064</v>
      </c>
      <c r="M1669" s="1" t="e">
        <f>VLOOKUP(Table1[[#This Row],[Customer_id]],Table2[],4,FALSE)</f>
        <v>#N/A</v>
      </c>
      <c r="N1669" s="1" t="str">
        <f>INDEX(Table3[Transaction type],MATCH(Table1[[#This Row],[Account Number]],Table3[Account Number],0))</f>
        <v>Money Transfer</v>
      </c>
      <c r="O1669" s="20">
        <f>INDEX(Table3[Date_of_transaction],MATCH(Table1[[#This Row],[Account Number]],Table3[Account Number],0))</f>
        <v>44604</v>
      </c>
      <c r="P1669" s="19" t="str">
        <f>INDEX(Table3[Transaction Medium],MATCH(Table1[[#This Row],[Account Number]],Table3[Account Number],0))</f>
        <v>Mobile</v>
      </c>
    </row>
    <row r="1670" spans="1:16" x14ac:dyDescent="0.25">
      <c r="A1670" s="1" t="s">
        <v>4481</v>
      </c>
      <c r="B1670" s="2">
        <v>404379161</v>
      </c>
      <c r="C1670" s="2" t="s">
        <v>250</v>
      </c>
      <c r="D1670" s="4">
        <v>18042.75</v>
      </c>
      <c r="E1670" s="1" t="s">
        <v>1094</v>
      </c>
      <c r="F1670" s="1" t="s">
        <v>163</v>
      </c>
      <c r="G1670" s="1" t="s">
        <v>4074</v>
      </c>
      <c r="H1670" s="1" t="s">
        <v>4482</v>
      </c>
      <c r="I1670" s="1">
        <v>466664.57500255998</v>
      </c>
      <c r="J1670" s="1" t="s">
        <v>4483</v>
      </c>
      <c r="L1670" s="1" t="str">
        <f>VLOOKUP(Table1[[#This Row],[Customer_id]],Table4[],7,FALSE)</f>
        <v>24695,4708</v>
      </c>
      <c r="M1670" s="1" t="str">
        <f>VLOOKUP(Table1[[#This Row],[Customer_id]],Table2[],4,FALSE)</f>
        <v>N238560062</v>
      </c>
      <c r="N1670" s="1" t="str">
        <f>INDEX(Table3[Transaction type],MATCH(Table1[[#This Row],[Account Number]],Table3[Account Number],0))</f>
        <v>Loan Payment</v>
      </c>
      <c r="O1670" s="20">
        <f>INDEX(Table3[Date_of_transaction],MATCH(Table1[[#This Row],[Account Number]],Table3[Account Number],0))</f>
        <v>44240</v>
      </c>
      <c r="P1670" s="19" t="str">
        <f>INDEX(Table3[Transaction Medium],MATCH(Table1[[#This Row],[Account Number]],Table3[Account Number],0))</f>
        <v>ACH</v>
      </c>
    </row>
    <row r="1671" spans="1:16" x14ac:dyDescent="0.25">
      <c r="A1671" s="1" t="s">
        <v>7202</v>
      </c>
      <c r="B1671" s="2">
        <v>371228698</v>
      </c>
      <c r="C1671" s="2" t="s">
        <v>57</v>
      </c>
      <c r="D1671" s="4">
        <v>34113.75</v>
      </c>
      <c r="E1671" s="1" t="s">
        <v>12</v>
      </c>
      <c r="F1671" s="1" t="s">
        <v>213</v>
      </c>
      <c r="G1671" s="1" t="s">
        <v>4119</v>
      </c>
      <c r="H1671" s="1" t="s">
        <v>7203</v>
      </c>
      <c r="I1671" s="1">
        <v>360051.33387600002</v>
      </c>
      <c r="J1671" s="1" t="s">
        <v>7204</v>
      </c>
      <c r="L1671" s="1" t="str">
        <f>VLOOKUP(Table1[[#This Row],[Customer_id]],Table4[],7,FALSE)</f>
        <v>183239,5635</v>
      </c>
      <c r="M1671" s="1" t="e">
        <f>VLOOKUP(Table1[[#This Row],[Customer_id]],Table2[],4,FALSE)</f>
        <v>#N/A</v>
      </c>
      <c r="N1671" s="1" t="str">
        <f>INDEX(Table3[Transaction type],MATCH(Table1[[#This Row],[Account Number]],Table3[Account Number],0))</f>
        <v>Money Transfer</v>
      </c>
      <c r="O1671" s="20">
        <f>INDEX(Table3[Date_of_transaction],MATCH(Table1[[#This Row],[Account Number]],Table3[Account Number],0))</f>
        <v>44608</v>
      </c>
      <c r="P1671" s="19" t="str">
        <f>INDEX(Table3[Transaction Medium],MATCH(Table1[[#This Row],[Account Number]],Table3[Account Number],0))</f>
        <v>Bank</v>
      </c>
    </row>
    <row r="1672" spans="1:16" x14ac:dyDescent="0.25">
      <c r="A1672" s="1" t="s">
        <v>2884</v>
      </c>
      <c r="B1672" s="2">
        <v>503978562</v>
      </c>
      <c r="C1672" s="2" t="s">
        <v>226</v>
      </c>
      <c r="D1672" s="4">
        <v>31557</v>
      </c>
      <c r="E1672" s="1" t="s">
        <v>1094</v>
      </c>
      <c r="F1672" s="1" t="s">
        <v>909</v>
      </c>
      <c r="G1672" s="1" t="s">
        <v>2773</v>
      </c>
      <c r="H1672" s="1" t="s">
        <v>2885</v>
      </c>
      <c r="I1672" s="1">
        <v>772573.68390527996</v>
      </c>
      <c r="J1672" s="1" t="s">
        <v>2886</v>
      </c>
      <c r="L1672" s="1" t="str">
        <f>VLOOKUP(Table1[[#This Row],[Customer_id]],Table4[],7,FALSE)</f>
        <v>139304,5632</v>
      </c>
      <c r="M1672" s="1" t="e">
        <f>VLOOKUP(Table1[[#This Row],[Customer_id]],Table2[],4,FALSE)</f>
        <v>#N/A</v>
      </c>
      <c r="N1672" s="1" t="str">
        <f>INDEX(Table3[Transaction type],MATCH(Table1[[#This Row],[Account Number]],Table3[Account Number],0))</f>
        <v>Online Payment</v>
      </c>
      <c r="O1672" s="20">
        <f>INDEX(Table3[Date_of_transaction],MATCH(Table1[[#This Row],[Account Number]],Table3[Account Number],0))</f>
        <v>44510</v>
      </c>
      <c r="P1672" s="19" t="str">
        <f>INDEX(Table3[Transaction Medium],MATCH(Table1[[#This Row],[Account Number]],Table3[Account Number],0))</f>
        <v>Mobile</v>
      </c>
    </row>
    <row r="1673" spans="1:16" x14ac:dyDescent="0.25">
      <c r="A1673" s="1" t="s">
        <v>5006</v>
      </c>
      <c r="B1673" s="2">
        <v>800680533</v>
      </c>
      <c r="C1673" s="2" t="s">
        <v>250</v>
      </c>
      <c r="D1673" s="4">
        <v>18042.75</v>
      </c>
      <c r="E1673" s="1" t="s">
        <v>1094</v>
      </c>
      <c r="F1673" s="1" t="s">
        <v>569</v>
      </c>
      <c r="G1673" s="1" t="s">
        <v>4062</v>
      </c>
      <c r="H1673" s="1" t="s">
        <v>5007</v>
      </c>
      <c r="I1673" s="1">
        <v>168226.4308</v>
      </c>
      <c r="J1673" s="1" t="s">
        <v>5008</v>
      </c>
      <c r="L1673" s="1" t="str">
        <f>VLOOKUP(Table1[[#This Row],[Customer_id]],Table4[],7,FALSE)</f>
        <v>407606,8728</v>
      </c>
      <c r="M1673" s="1" t="e">
        <f>VLOOKUP(Table1[[#This Row],[Customer_id]],Table2[],4,FALSE)</f>
        <v>#N/A</v>
      </c>
      <c r="N1673" s="1" t="str">
        <f>INDEX(Table3[Transaction type],MATCH(Table1[[#This Row],[Account Number]],Table3[Account Number],0))</f>
        <v>Money Deposit</v>
      </c>
      <c r="O1673" s="20">
        <f>INDEX(Table3[Date_of_transaction],MATCH(Table1[[#This Row],[Account Number]],Table3[Account Number],0))</f>
        <v>44241</v>
      </c>
      <c r="P1673" s="19" t="str">
        <f>INDEX(Table3[Transaction Medium],MATCH(Table1[[#This Row],[Account Number]],Table3[Account Number],0))</f>
        <v>Bank</v>
      </c>
    </row>
    <row r="1674" spans="1:16" x14ac:dyDescent="0.25">
      <c r="A1674" s="1" t="s">
        <v>8933</v>
      </c>
      <c r="B1674" s="2">
        <v>853740203</v>
      </c>
      <c r="C1674" s="2" t="s">
        <v>250</v>
      </c>
      <c r="D1674" s="4">
        <v>18042.75</v>
      </c>
      <c r="E1674" s="1" t="s">
        <v>12</v>
      </c>
      <c r="F1674" s="1" t="s">
        <v>97</v>
      </c>
      <c r="G1674" s="1" t="s">
        <v>3820</v>
      </c>
      <c r="H1674" s="1" t="s">
        <v>8934</v>
      </c>
      <c r="I1674" s="1">
        <v>78946.538299200096</v>
      </c>
      <c r="J1674" s="1" t="s">
        <v>8935</v>
      </c>
      <c r="L1674" s="1" t="str">
        <f>VLOOKUP(Table1[[#This Row],[Customer_id]],Table4[],7,FALSE)</f>
        <v>198017,127</v>
      </c>
      <c r="M1674" s="1" t="e">
        <f>VLOOKUP(Table1[[#This Row],[Customer_id]],Table2[],4,FALSE)</f>
        <v>#N/A</v>
      </c>
      <c r="N1674" s="1" t="str">
        <f>INDEX(Table3[Transaction type],MATCH(Table1[[#This Row],[Account Number]],Table3[Account Number],0))</f>
        <v>Money Deposit</v>
      </c>
      <c r="O1674" s="20">
        <f>INDEX(Table3[Date_of_transaction],MATCH(Table1[[#This Row],[Account Number]],Table3[Account Number],0))</f>
        <v>44459</v>
      </c>
      <c r="P1674" s="19" t="str">
        <f>INDEX(Table3[Transaction Medium],MATCH(Table1[[#This Row],[Account Number]],Table3[Account Number],0))</f>
        <v>ATM</v>
      </c>
    </row>
    <row r="1675" spans="1:16" x14ac:dyDescent="0.25">
      <c r="A1675" s="1" t="s">
        <v>8370</v>
      </c>
      <c r="B1675" s="2">
        <v>992222747</v>
      </c>
      <c r="C1675" s="2" t="s">
        <v>18</v>
      </c>
      <c r="D1675" s="4">
        <v>33018</v>
      </c>
      <c r="E1675" s="1" t="s">
        <v>12</v>
      </c>
      <c r="F1675" s="1" t="s">
        <v>318</v>
      </c>
      <c r="G1675" s="1" t="s">
        <v>2773</v>
      </c>
      <c r="H1675" s="1" t="s">
        <v>8371</v>
      </c>
      <c r="I1675" s="1">
        <v>152113.6494423</v>
      </c>
      <c r="J1675" s="1" t="s">
        <v>8372</v>
      </c>
      <c r="L1675" s="1" t="str">
        <f>VLOOKUP(Table1[[#This Row],[Customer_id]],Table4[],7,FALSE)</f>
        <v>147770,4375</v>
      </c>
      <c r="M1675" s="1" t="e">
        <f>VLOOKUP(Table1[[#This Row],[Customer_id]],Table2[],4,FALSE)</f>
        <v>#N/A</v>
      </c>
      <c r="N1675" s="1" t="str">
        <f>INDEX(Table3[Transaction type],MATCH(Table1[[#This Row],[Account Number]],Table3[Account Number],0))</f>
        <v>Money Deposit</v>
      </c>
      <c r="O1675" s="20">
        <f>INDEX(Table3[Date_of_transaction],MATCH(Table1[[#This Row],[Account Number]],Table3[Account Number],0))</f>
        <v>44417</v>
      </c>
      <c r="P1675" s="19" t="str">
        <f>INDEX(Table3[Transaction Medium],MATCH(Table1[[#This Row],[Account Number]],Table3[Account Number],0))</f>
        <v>Bank</v>
      </c>
    </row>
    <row r="1676" spans="1:16" x14ac:dyDescent="0.25">
      <c r="A1676" s="1" t="s">
        <v>207</v>
      </c>
      <c r="B1676" s="2">
        <v>738124493</v>
      </c>
      <c r="C1676" s="2" t="s">
        <v>167</v>
      </c>
      <c r="D1676" s="4">
        <v>18773.25</v>
      </c>
      <c r="E1676" s="1" t="s">
        <v>12</v>
      </c>
      <c r="F1676" s="1" t="s">
        <v>208</v>
      </c>
      <c r="G1676" s="1" t="s">
        <v>14</v>
      </c>
      <c r="H1676" s="1" t="s">
        <v>209</v>
      </c>
      <c r="I1676" s="1">
        <v>401471.88481764001</v>
      </c>
      <c r="J1676" s="1" t="s">
        <v>210</v>
      </c>
      <c r="L1676" s="1" t="str">
        <f>VLOOKUP(Table1[[#This Row],[Customer_id]],Table4[],7,FALSE)</f>
        <v>93000,4416</v>
      </c>
      <c r="M1676" s="1" t="str">
        <f>VLOOKUP(Table1[[#This Row],[Customer_id]],Table2[],4,FALSE)</f>
        <v>N4263476272</v>
      </c>
      <c r="N1676" s="1" t="str">
        <f>INDEX(Table3[Transaction type],MATCH(Table1[[#This Row],[Account Number]],Table3[Account Number],0))</f>
        <v>Loan Payment</v>
      </c>
      <c r="O1676" s="20">
        <f>INDEX(Table3[Date_of_transaction],MATCH(Table1[[#This Row],[Account Number]],Table3[Account Number],0))</f>
        <v>44247</v>
      </c>
      <c r="P1676" s="19" t="str">
        <f>INDEX(Table3[Transaction Medium],MATCH(Table1[[#This Row],[Account Number]],Table3[Account Number],0))</f>
        <v>AFT</v>
      </c>
    </row>
    <row r="1677" spans="1:16" x14ac:dyDescent="0.25">
      <c r="A1677" s="1" t="s">
        <v>3183</v>
      </c>
      <c r="B1677" s="2">
        <v>64911273</v>
      </c>
      <c r="C1677" s="2" t="s">
        <v>189</v>
      </c>
      <c r="D1677" s="4">
        <v>22425.75</v>
      </c>
      <c r="E1677" s="1" t="s">
        <v>1094</v>
      </c>
      <c r="F1677" s="1" t="s">
        <v>344</v>
      </c>
      <c r="G1677" s="1" t="s">
        <v>3058</v>
      </c>
      <c r="H1677" s="1" t="s">
        <v>3184</v>
      </c>
      <c r="I1677" s="1">
        <v>298160.38068960002</v>
      </c>
      <c r="J1677" s="1" t="s">
        <v>3185</v>
      </c>
      <c r="L1677" s="1" t="str">
        <f>VLOOKUP(Table1[[#This Row],[Customer_id]],Table4[],7,FALSE)</f>
        <v>146047,7408</v>
      </c>
      <c r="M1677" s="1" t="e">
        <f>VLOOKUP(Table1[[#This Row],[Customer_id]],Table2[],4,FALSE)</f>
        <v>#N/A</v>
      </c>
      <c r="N1677" s="1" t="str">
        <f>INDEX(Table3[Transaction type],MATCH(Table1[[#This Row],[Account Number]],Table3[Account Number],0))</f>
        <v>Money Deposit</v>
      </c>
      <c r="O1677" s="20">
        <f>INDEX(Table3[Date_of_transaction],MATCH(Table1[[#This Row],[Account Number]],Table3[Account Number],0))</f>
        <v>44234</v>
      </c>
      <c r="P1677" s="19" t="str">
        <f>INDEX(Table3[Transaction Medium],MATCH(Table1[[#This Row],[Account Number]],Table3[Account Number],0))</f>
        <v>ATM</v>
      </c>
    </row>
    <row r="1678" spans="1:16" x14ac:dyDescent="0.25">
      <c r="A1678" s="1" t="s">
        <v>1535</v>
      </c>
      <c r="B1678" s="2">
        <v>437806030</v>
      </c>
      <c r="C1678" s="2" t="s">
        <v>268</v>
      </c>
      <c r="D1678" s="4">
        <v>17677.5</v>
      </c>
      <c r="E1678" s="1" t="s">
        <v>1094</v>
      </c>
      <c r="F1678" s="1" t="s">
        <v>1536</v>
      </c>
      <c r="G1678" s="1" t="s">
        <v>14</v>
      </c>
      <c r="H1678" s="1" t="s">
        <v>1537</v>
      </c>
      <c r="I1678" s="1">
        <v>110516.77215039999</v>
      </c>
      <c r="J1678" s="1" t="s">
        <v>1538</v>
      </c>
      <c r="L1678" s="1" t="str">
        <f>VLOOKUP(Table1[[#This Row],[Customer_id]],Table4[],7,FALSE)</f>
        <v>150304,4928</v>
      </c>
      <c r="M1678" s="1" t="e">
        <f>VLOOKUP(Table1[[#This Row],[Customer_id]],Table2[],4,FALSE)</f>
        <v>#N/A</v>
      </c>
      <c r="N1678" s="1" t="str">
        <f>INDEX(Table3[Transaction type],MATCH(Table1[[#This Row],[Account Number]],Table3[Account Number],0))</f>
        <v>Online Payment</v>
      </c>
      <c r="O1678" s="20">
        <f>INDEX(Table3[Date_of_transaction],MATCH(Table1[[#This Row],[Account Number]],Table3[Account Number],0))</f>
        <v>44359</v>
      </c>
      <c r="P1678" s="19" t="str">
        <f>INDEX(Table3[Transaction Medium],MATCH(Table1[[#This Row],[Account Number]],Table3[Account Number],0))</f>
        <v>Internet Banking</v>
      </c>
    </row>
    <row r="1679" spans="1:16" x14ac:dyDescent="0.25">
      <c r="A1679" s="1" t="s">
        <v>1149</v>
      </c>
      <c r="B1679" s="2">
        <v>4103665</v>
      </c>
      <c r="C1679" s="2" t="s">
        <v>154</v>
      </c>
      <c r="D1679" s="4">
        <v>29730.75</v>
      </c>
      <c r="E1679" s="1" t="s">
        <v>1094</v>
      </c>
      <c r="F1679" s="1" t="s">
        <v>598</v>
      </c>
      <c r="G1679" s="1" t="s">
        <v>14</v>
      </c>
      <c r="H1679" s="1" t="s">
        <v>1150</v>
      </c>
      <c r="I1679" s="1">
        <v>147703.29900480001</v>
      </c>
      <c r="J1679" s="1" t="s">
        <v>1151</v>
      </c>
      <c r="L1679" s="1" t="str">
        <f>VLOOKUP(Table1[[#This Row],[Customer_id]],Table4[],7,FALSE)</f>
        <v>139312,1268</v>
      </c>
      <c r="M1679" s="1" t="e">
        <f>VLOOKUP(Table1[[#This Row],[Customer_id]],Table2[],4,FALSE)</f>
        <v>#N/A</v>
      </c>
      <c r="N1679" s="1" t="str">
        <f>INDEX(Table3[Transaction type],MATCH(Table1[[#This Row],[Account Number]],Table3[Account Number],0))</f>
        <v>Cash Withdrawal</v>
      </c>
      <c r="O1679" s="20">
        <f>INDEX(Table3[Date_of_transaction],MATCH(Table1[[#This Row],[Account Number]],Table3[Account Number],0))</f>
        <v>44213</v>
      </c>
      <c r="P1679" s="19" t="str">
        <f>INDEX(Table3[Transaction Medium],MATCH(Table1[[#This Row],[Account Number]],Table3[Account Number],0))</f>
        <v>ATM</v>
      </c>
    </row>
    <row r="1680" spans="1:16" x14ac:dyDescent="0.25">
      <c r="A1680" s="1" t="s">
        <v>6767</v>
      </c>
      <c r="B1680" s="2">
        <v>380427813</v>
      </c>
      <c r="C1680" s="2" t="s">
        <v>268</v>
      </c>
      <c r="D1680" s="4">
        <v>17677.5</v>
      </c>
      <c r="E1680" s="1" t="s">
        <v>12</v>
      </c>
      <c r="F1680" s="1" t="s">
        <v>381</v>
      </c>
      <c r="G1680" s="1" t="s">
        <v>4095</v>
      </c>
      <c r="H1680" s="1" t="s">
        <v>6768</v>
      </c>
      <c r="I1680" s="1">
        <v>1277139.6347423999</v>
      </c>
      <c r="J1680" s="1" t="s">
        <v>6769</v>
      </c>
      <c r="L1680" s="1" t="str">
        <f>VLOOKUP(Table1[[#This Row],[Customer_id]],Table4[],7,FALSE)</f>
        <v>67597,3792</v>
      </c>
      <c r="M1680" s="1" t="e">
        <f>VLOOKUP(Table1[[#This Row],[Customer_id]],Table2[],4,FALSE)</f>
        <v>#N/A</v>
      </c>
      <c r="N1680" s="1" t="str">
        <f>INDEX(Table3[Transaction type],MATCH(Table1[[#This Row],[Account Number]],Table3[Account Number],0))</f>
        <v>Money Deposit</v>
      </c>
      <c r="O1680" s="20">
        <f>INDEX(Table3[Date_of_transaction],MATCH(Table1[[#This Row],[Account Number]],Table3[Account Number],0))</f>
        <v>44288</v>
      </c>
      <c r="P1680" s="19" t="str">
        <f>INDEX(Table3[Transaction Medium],MATCH(Table1[[#This Row],[Account Number]],Table3[Account Number],0))</f>
        <v>Bank</v>
      </c>
    </row>
    <row r="1681" spans="1:16" x14ac:dyDescent="0.25">
      <c r="A1681" s="1" t="s">
        <v>1261</v>
      </c>
      <c r="B1681" s="2">
        <v>170783195</v>
      </c>
      <c r="C1681" s="2" t="s">
        <v>518</v>
      </c>
      <c r="D1681" s="4">
        <v>35574.75</v>
      </c>
      <c r="E1681" s="1" t="s">
        <v>1094</v>
      </c>
      <c r="F1681" s="1" t="s">
        <v>290</v>
      </c>
      <c r="G1681" s="1" t="s">
        <v>14</v>
      </c>
      <c r="H1681" s="1" t="s">
        <v>1262</v>
      </c>
      <c r="I1681" s="1">
        <v>259385.06171424</v>
      </c>
      <c r="J1681" s="1" t="s">
        <v>1263</v>
      </c>
      <c r="L1681" s="1" t="str">
        <f>VLOOKUP(Table1[[#This Row],[Customer_id]],Table4[],7,FALSE)</f>
        <v>319205,9145</v>
      </c>
      <c r="M1681" s="1" t="e">
        <f>VLOOKUP(Table1[[#This Row],[Customer_id]],Table2[],4,FALSE)</f>
        <v>#N/A</v>
      </c>
      <c r="N1681" s="1" t="str">
        <f>INDEX(Table3[Transaction type],MATCH(Table1[[#This Row],[Account Number]],Table3[Account Number],0))</f>
        <v>Cash Withdrawal</v>
      </c>
      <c r="O1681" s="20">
        <f>INDEX(Table3[Date_of_transaction],MATCH(Table1[[#This Row],[Account Number]],Table3[Account Number],0))</f>
        <v>44322</v>
      </c>
      <c r="P1681" s="19" t="str">
        <f>INDEX(Table3[Transaction Medium],MATCH(Table1[[#This Row],[Account Number]],Table3[Account Number],0))</f>
        <v>ATM</v>
      </c>
    </row>
    <row r="1682" spans="1:16" x14ac:dyDescent="0.25">
      <c r="A1682" s="1" t="s">
        <v>7697</v>
      </c>
      <c r="B1682" s="2">
        <v>999205699</v>
      </c>
      <c r="C1682" s="2" t="s">
        <v>92</v>
      </c>
      <c r="D1682" s="4">
        <v>29000.25</v>
      </c>
      <c r="E1682" s="1" t="s">
        <v>12</v>
      </c>
      <c r="F1682" s="1" t="s">
        <v>818</v>
      </c>
      <c r="G1682" s="1" t="s">
        <v>3058</v>
      </c>
      <c r="H1682" s="1" t="s">
        <v>7698</v>
      </c>
      <c r="I1682" s="1">
        <v>84458.814446160002</v>
      </c>
      <c r="J1682" s="1" t="s">
        <v>7699</v>
      </c>
      <c r="L1682" s="1" t="str">
        <f>VLOOKUP(Table1[[#This Row],[Customer_id]],Table4[],7,FALSE)</f>
        <v>100179,1296</v>
      </c>
      <c r="M1682" s="1" t="e">
        <f>VLOOKUP(Table1[[#This Row],[Customer_id]],Table2[],4,FALSE)</f>
        <v>#N/A</v>
      </c>
      <c r="N1682" s="1" t="str">
        <f>INDEX(Table3[Transaction type],MATCH(Table1[[#This Row],[Account Number]],Table3[Account Number],0))</f>
        <v>Money Transfer</v>
      </c>
      <c r="O1682" s="20">
        <f>INDEX(Table3[Date_of_transaction],MATCH(Table1[[#This Row],[Account Number]],Table3[Account Number],0))</f>
        <v>44496</v>
      </c>
      <c r="P1682" s="19" t="str">
        <f>INDEX(Table3[Transaction Medium],MATCH(Table1[[#This Row],[Account Number]],Table3[Account Number],0))</f>
        <v>Mobile</v>
      </c>
    </row>
    <row r="1683" spans="1:16" x14ac:dyDescent="0.25">
      <c r="A1683" s="1" t="s">
        <v>4154</v>
      </c>
      <c r="B1683" s="2">
        <v>768605932</v>
      </c>
      <c r="C1683" s="2" t="s">
        <v>134</v>
      </c>
      <c r="D1683" s="4">
        <v>37401</v>
      </c>
      <c r="E1683" s="1" t="s">
        <v>1094</v>
      </c>
      <c r="F1683" s="1" t="s">
        <v>305</v>
      </c>
      <c r="G1683" s="1" t="s">
        <v>4119</v>
      </c>
      <c r="H1683" s="1" t="s">
        <v>4155</v>
      </c>
      <c r="I1683" s="1">
        <v>349158.27464999998</v>
      </c>
      <c r="J1683" s="1" t="s">
        <v>4156</v>
      </c>
      <c r="L1683" s="1" t="str">
        <f>VLOOKUP(Table1[[#This Row],[Customer_id]],Table4[],7,FALSE)</f>
        <v>124589,3747</v>
      </c>
      <c r="M1683" s="1" t="e">
        <f>VLOOKUP(Table1[[#This Row],[Customer_id]],Table2[],4,FALSE)</f>
        <v>#N/A</v>
      </c>
      <c r="N1683" s="1" t="str">
        <f>INDEX(Table3[Transaction type],MATCH(Table1[[#This Row],[Account Number]],Table3[Account Number],0))</f>
        <v>Online Payment</v>
      </c>
      <c r="O1683" s="20">
        <f>INDEX(Table3[Date_of_transaction],MATCH(Table1[[#This Row],[Account Number]],Table3[Account Number],0))</f>
        <v>44609</v>
      </c>
      <c r="P1683" s="19" t="str">
        <f>INDEX(Table3[Transaction Medium],MATCH(Table1[[#This Row],[Account Number]],Table3[Account Number],0))</f>
        <v>Mobile</v>
      </c>
    </row>
    <row r="1684" spans="1:16" x14ac:dyDescent="0.25">
      <c r="A1684" s="1" t="s">
        <v>9075</v>
      </c>
      <c r="B1684" s="2">
        <v>63506705</v>
      </c>
      <c r="C1684" s="2" t="s">
        <v>134</v>
      </c>
      <c r="D1684" s="8">
        <v>36707</v>
      </c>
      <c r="E1684" s="1" t="str">
        <f ca="1">CHOOSE(RANDBETWEEN(1, 2), "Male","Female")</f>
        <v>Female</v>
      </c>
      <c r="F1684" s="1" t="str">
        <f ca="1">CHOOSE(RANDBETWEEN(1, 5), "Farmer","Tailor","Student","Professor","Welder")</f>
        <v>Professor</v>
      </c>
      <c r="G1684" s="1" t="str">
        <f ca="1">CHOOSE(RANDBETWEEN(1, 22), "Kano","Kwara","Imo","Lagos","Adamawa","Delta","Sokoto","Oyo","Osun","Abia","Cross River","Kaduna","Plateau","River","Abuja","Kogi","Edo","Anambra","Bayelsa","Benue","Ogun","Enugu")</f>
        <v>Kano</v>
      </c>
      <c r="H1684" s="9" t="s">
        <v>9076</v>
      </c>
      <c r="I1684" s="9">
        <v>367675.54486488982</v>
      </c>
      <c r="J1684" t="s">
        <v>9077</v>
      </c>
      <c r="L1684" s="1" t="str">
        <f>VLOOKUP(Table1[[#This Row],[Customer_id]],Table4[],7,FALSE)</f>
        <v>258230,368</v>
      </c>
      <c r="M1684" s="1" t="e">
        <f>VLOOKUP(Table1[[#This Row],[Customer_id]],Table2[],4,FALSE)</f>
        <v>#N/A</v>
      </c>
      <c r="N1684" s="1" t="str">
        <f>INDEX(Table3[Transaction type],MATCH(Table1[[#This Row],[Account Number]],Table3[Account Number],0))</f>
        <v>Money Deposit</v>
      </c>
      <c r="O1684" s="20">
        <f>INDEX(Table3[Date_of_transaction],MATCH(Table1[[#This Row],[Account Number]],Table3[Account Number],0))</f>
        <v>44272</v>
      </c>
      <c r="P1684" s="19" t="str">
        <f>INDEX(Table3[Transaction Medium],MATCH(Table1[[#This Row],[Account Number]],Table3[Account Number],0))</f>
        <v>ATM</v>
      </c>
    </row>
    <row r="1685" spans="1:16" x14ac:dyDescent="0.25">
      <c r="A1685" s="1" t="s">
        <v>7041</v>
      </c>
      <c r="B1685" s="2">
        <v>131050069</v>
      </c>
      <c r="C1685" s="2" t="s">
        <v>661</v>
      </c>
      <c r="D1685" s="4">
        <v>16216.5</v>
      </c>
      <c r="E1685" s="1" t="s">
        <v>12</v>
      </c>
      <c r="F1685" s="1" t="s">
        <v>53</v>
      </c>
      <c r="G1685" s="1" t="s">
        <v>4066</v>
      </c>
      <c r="H1685" s="1" t="s">
        <v>7042</v>
      </c>
      <c r="I1685" s="1">
        <v>46813.775523839999</v>
      </c>
      <c r="J1685" s="1" t="s">
        <v>7043</v>
      </c>
      <c r="L1685" s="1" t="str">
        <f>VLOOKUP(Table1[[#This Row],[Customer_id]],Table4[],7,FALSE)</f>
        <v>268515,982</v>
      </c>
      <c r="M1685" s="1" t="e">
        <f>VLOOKUP(Table1[[#This Row],[Customer_id]],Table2[],4,FALSE)</f>
        <v>#N/A</v>
      </c>
      <c r="N1685" s="1" t="str">
        <f>INDEX(Table3[Transaction type],MATCH(Table1[[#This Row],[Account Number]],Table3[Account Number],0))</f>
        <v>Cash Withdrawal</v>
      </c>
      <c r="O1685" s="20">
        <f>INDEX(Table3[Date_of_transaction],MATCH(Table1[[#This Row],[Account Number]],Table3[Account Number],0))</f>
        <v>44663</v>
      </c>
      <c r="P1685" s="19" t="str">
        <f>INDEX(Table3[Transaction Medium],MATCH(Table1[[#This Row],[Account Number]],Table3[Account Number],0))</f>
        <v>POS</v>
      </c>
    </row>
    <row r="1686" spans="1:16" x14ac:dyDescent="0.25">
      <c r="A1686" s="1" t="s">
        <v>3048</v>
      </c>
      <c r="B1686" s="2">
        <v>734355758</v>
      </c>
      <c r="C1686" s="2" t="s">
        <v>11</v>
      </c>
      <c r="D1686" s="4">
        <v>36305.25</v>
      </c>
      <c r="E1686" s="1" t="s">
        <v>1094</v>
      </c>
      <c r="F1686" s="1" t="s">
        <v>1146</v>
      </c>
      <c r="G1686" s="1" t="s">
        <v>2773</v>
      </c>
      <c r="H1686" s="1" t="s">
        <v>3049</v>
      </c>
      <c r="I1686" s="1">
        <v>344635.15740192001</v>
      </c>
      <c r="J1686" s="1" t="s">
        <v>3050</v>
      </c>
      <c r="L1686" s="1" t="str">
        <f>VLOOKUP(Table1[[#This Row],[Customer_id]],Table4[],7,FALSE)</f>
        <v>199127,9056</v>
      </c>
      <c r="M1686" s="1" t="e">
        <f>VLOOKUP(Table1[[#This Row],[Customer_id]],Table2[],4,FALSE)</f>
        <v>#N/A</v>
      </c>
      <c r="N1686" s="1" t="str">
        <f>INDEX(Table3[Transaction type],MATCH(Table1[[#This Row],[Account Number]],Table3[Account Number],0))</f>
        <v>Money Transfer</v>
      </c>
      <c r="O1686" s="20">
        <f>INDEX(Table3[Date_of_transaction],MATCH(Table1[[#This Row],[Account Number]],Table3[Account Number],0))</f>
        <v>44552</v>
      </c>
      <c r="P1686" s="19" t="str">
        <f>INDEX(Table3[Transaction Medium],MATCH(Table1[[#This Row],[Account Number]],Table3[Account Number],0))</f>
        <v>Mobile</v>
      </c>
    </row>
    <row r="1687" spans="1:16" x14ac:dyDescent="0.25">
      <c r="A1687" s="1" t="s">
        <v>6793</v>
      </c>
      <c r="B1687" s="2">
        <v>790370097</v>
      </c>
      <c r="C1687" s="2" t="s">
        <v>556</v>
      </c>
      <c r="D1687" s="4">
        <v>27174</v>
      </c>
      <c r="E1687" s="1" t="s">
        <v>12</v>
      </c>
      <c r="F1687" s="1" t="s">
        <v>4364</v>
      </c>
      <c r="G1687" s="1" t="s">
        <v>4070</v>
      </c>
      <c r="H1687" s="1" t="s">
        <v>6794</v>
      </c>
      <c r="I1687" s="1">
        <v>180559.37354688</v>
      </c>
      <c r="J1687" s="1" t="s">
        <v>6795</v>
      </c>
      <c r="L1687" s="1" t="str">
        <f>VLOOKUP(Table1[[#This Row],[Customer_id]],Table4[],7,FALSE)</f>
        <v>73475,1488</v>
      </c>
      <c r="M1687" s="1" t="e">
        <f>VLOOKUP(Table1[[#This Row],[Customer_id]],Table2[],4,FALSE)</f>
        <v>#N/A</v>
      </c>
      <c r="N1687" s="1" t="str">
        <f>INDEX(Table3[Transaction type],MATCH(Table1[[#This Row],[Account Number]],Table3[Account Number],0))</f>
        <v>Online Payment</v>
      </c>
      <c r="O1687" s="20">
        <f>INDEX(Table3[Date_of_transaction],MATCH(Table1[[#This Row],[Account Number]],Table3[Account Number],0))</f>
        <v>44501</v>
      </c>
      <c r="P1687" s="19" t="str">
        <f>INDEX(Table3[Transaction Medium],MATCH(Table1[[#This Row],[Account Number]],Table3[Account Number],0))</f>
        <v>Mobile</v>
      </c>
    </row>
    <row r="1688" spans="1:16" x14ac:dyDescent="0.25">
      <c r="A1688" s="1" t="s">
        <v>6415</v>
      </c>
      <c r="B1688" s="2">
        <v>510835677</v>
      </c>
      <c r="C1688" s="2" t="s">
        <v>357</v>
      </c>
      <c r="D1688" s="4">
        <v>35209.5</v>
      </c>
      <c r="E1688" s="1" t="s">
        <v>12</v>
      </c>
      <c r="F1688" s="1" t="s">
        <v>442</v>
      </c>
      <c r="G1688" s="1" t="s">
        <v>4148</v>
      </c>
      <c r="H1688" s="1" t="s">
        <v>6416</v>
      </c>
      <c r="I1688" s="1">
        <v>64096.842930120001</v>
      </c>
      <c r="J1688" s="1" t="s">
        <v>6417</v>
      </c>
      <c r="L1688" s="1" t="str">
        <f>VLOOKUP(Table1[[#This Row],[Customer_id]],Table4[],7,FALSE)</f>
        <v>99158,688</v>
      </c>
      <c r="M1688" s="1" t="e">
        <f>VLOOKUP(Table1[[#This Row],[Customer_id]],Table2[],4,FALSE)</f>
        <v>#N/A</v>
      </c>
      <c r="N1688" s="1" t="str">
        <f>INDEX(Table3[Transaction type],MATCH(Table1[[#This Row],[Account Number]],Table3[Account Number],0))</f>
        <v>Money Deposit</v>
      </c>
      <c r="O1688" s="20">
        <f>INDEX(Table3[Date_of_transaction],MATCH(Table1[[#This Row],[Account Number]],Table3[Account Number],0))</f>
        <v>44403</v>
      </c>
      <c r="P1688" s="19" t="str">
        <f>INDEX(Table3[Transaction Medium],MATCH(Table1[[#This Row],[Account Number]],Table3[Account Number],0))</f>
        <v>Bank</v>
      </c>
    </row>
    <row r="1689" spans="1:16" x14ac:dyDescent="0.25">
      <c r="A1689" s="1" t="s">
        <v>6776</v>
      </c>
      <c r="B1689" s="2">
        <v>514246525</v>
      </c>
      <c r="C1689" s="2" t="s">
        <v>389</v>
      </c>
      <c r="D1689" s="4">
        <v>29365.5</v>
      </c>
      <c r="E1689" s="1" t="s">
        <v>12</v>
      </c>
      <c r="F1689" s="1" t="s">
        <v>491</v>
      </c>
      <c r="G1689" s="1" t="s">
        <v>4066</v>
      </c>
      <c r="H1689" s="1" t="s">
        <v>6777</v>
      </c>
      <c r="I1689" s="1">
        <v>275176.8261216</v>
      </c>
      <c r="J1689" s="1" t="s">
        <v>6778</v>
      </c>
      <c r="L1689" s="1" t="str">
        <f>VLOOKUP(Table1[[#This Row],[Customer_id]],Table4[],7,FALSE)</f>
        <v>256284,5376</v>
      </c>
      <c r="M1689" s="1" t="e">
        <f>VLOOKUP(Table1[[#This Row],[Customer_id]],Table2[],4,FALSE)</f>
        <v>#N/A</v>
      </c>
      <c r="N1689" s="1" t="str">
        <f>INDEX(Table3[Transaction type],MATCH(Table1[[#This Row],[Account Number]],Table3[Account Number],0))</f>
        <v>Cash Withdrawal</v>
      </c>
      <c r="O1689" s="20">
        <f>INDEX(Table3[Date_of_transaction],MATCH(Table1[[#This Row],[Account Number]],Table3[Account Number],0))</f>
        <v>44294</v>
      </c>
      <c r="P1689" s="19" t="str">
        <f>INDEX(Table3[Transaction Medium],MATCH(Table1[[#This Row],[Account Number]],Table3[Account Number],0))</f>
        <v>ATM</v>
      </c>
    </row>
    <row r="1690" spans="1:16" x14ac:dyDescent="0.25">
      <c r="A1690" s="1" t="s">
        <v>4886</v>
      </c>
      <c r="B1690" s="2">
        <v>265889402</v>
      </c>
      <c r="C1690" s="2" t="s">
        <v>518</v>
      </c>
      <c r="D1690" s="4">
        <v>35574.75</v>
      </c>
      <c r="E1690" s="1" t="s">
        <v>1094</v>
      </c>
      <c r="F1690" s="1" t="s">
        <v>636</v>
      </c>
      <c r="G1690" s="1" t="s">
        <v>4084</v>
      </c>
      <c r="H1690" s="1" t="s">
        <v>4887</v>
      </c>
      <c r="I1690" s="1">
        <v>190084.64517</v>
      </c>
      <c r="J1690" s="1" t="s">
        <v>4888</v>
      </c>
      <c r="L1690" s="1" t="str">
        <f>VLOOKUP(Table1[[#This Row],[Customer_id]],Table4[],7,FALSE)</f>
        <v>60950,9376</v>
      </c>
      <c r="M1690" s="1" t="str">
        <f>VLOOKUP(Table1[[#This Row],[Customer_id]],Table2[],4,FALSE)</f>
        <v>N165029704</v>
      </c>
      <c r="N1690" s="1" t="str">
        <f>INDEX(Table3[Transaction type],MATCH(Table1[[#This Row],[Account Number]],Table3[Account Number],0))</f>
        <v>Loan Payment</v>
      </c>
      <c r="O1690" s="20">
        <f>INDEX(Table3[Date_of_transaction],MATCH(Table1[[#This Row],[Account Number]],Table3[Account Number],0))</f>
        <v>44407</v>
      </c>
      <c r="P1690" s="19" t="str">
        <f>INDEX(Table3[Transaction Medium],MATCH(Table1[[#This Row],[Account Number]],Table3[Account Number],0))</f>
        <v>AFT</v>
      </c>
    </row>
    <row r="1691" spans="1:16" x14ac:dyDescent="0.25">
      <c r="A1691" s="1" t="s">
        <v>4535</v>
      </c>
      <c r="B1691" s="2">
        <v>981655295</v>
      </c>
      <c r="C1691" s="2" t="s">
        <v>217</v>
      </c>
      <c r="D1691" s="4">
        <v>38496.75</v>
      </c>
      <c r="E1691" s="1" t="s">
        <v>1094</v>
      </c>
      <c r="F1691" s="1" t="s">
        <v>422</v>
      </c>
      <c r="G1691" s="1" t="s">
        <v>4220</v>
      </c>
      <c r="H1691" s="1" t="s">
        <v>4536</v>
      </c>
      <c r="I1691" s="1">
        <v>659812.77521640004</v>
      </c>
      <c r="J1691" s="1" t="s">
        <v>4537</v>
      </c>
      <c r="L1691" s="1" t="str">
        <f>VLOOKUP(Table1[[#This Row],[Customer_id]],Table4[],7,FALSE)</f>
        <v>75219,8139</v>
      </c>
      <c r="M1691" s="1" t="e">
        <f>VLOOKUP(Table1[[#This Row],[Customer_id]],Table2[],4,FALSE)</f>
        <v>#N/A</v>
      </c>
      <c r="N1691" s="1" t="str">
        <f>INDEX(Table3[Transaction type],MATCH(Table1[[#This Row],[Account Number]],Table3[Account Number],0))</f>
        <v>Cash Withdrawal</v>
      </c>
      <c r="O1691" s="20">
        <f>INDEX(Table3[Date_of_transaction],MATCH(Table1[[#This Row],[Account Number]],Table3[Account Number],0))</f>
        <v>44541</v>
      </c>
      <c r="P1691" s="19" t="str">
        <f>INDEX(Table3[Transaction Medium],MATCH(Table1[[#This Row],[Account Number]],Table3[Account Number],0))</f>
        <v>POS</v>
      </c>
    </row>
    <row r="1692" spans="1:16" x14ac:dyDescent="0.25">
      <c r="A1692" s="1" t="s">
        <v>5685</v>
      </c>
      <c r="B1692" s="2">
        <v>388561379</v>
      </c>
      <c r="C1692" s="2" t="s">
        <v>322</v>
      </c>
      <c r="D1692" s="4">
        <v>26443.5</v>
      </c>
      <c r="E1692" s="1" t="s">
        <v>1094</v>
      </c>
      <c r="F1692" s="1" t="s">
        <v>246</v>
      </c>
      <c r="G1692" s="1" t="s">
        <v>4058</v>
      </c>
      <c r="H1692" s="1" t="s">
        <v>5686</v>
      </c>
      <c r="I1692" s="1">
        <v>117810.57038400001</v>
      </c>
      <c r="J1692" s="1" t="s">
        <v>5687</v>
      </c>
      <c r="L1692" s="1" t="str">
        <f>VLOOKUP(Table1[[#This Row],[Customer_id]],Table4[],7,FALSE)</f>
        <v>56227,8024</v>
      </c>
      <c r="M1692" s="1" t="e">
        <f>VLOOKUP(Table1[[#This Row],[Customer_id]],Table2[],4,FALSE)</f>
        <v>#N/A</v>
      </c>
      <c r="N1692" s="1" t="str">
        <f>INDEX(Table3[Transaction type],MATCH(Table1[[#This Row],[Account Number]],Table3[Account Number],0))</f>
        <v>Money Deposit</v>
      </c>
      <c r="O1692" s="20">
        <f>INDEX(Table3[Date_of_transaction],MATCH(Table1[[#This Row],[Account Number]],Table3[Account Number],0))</f>
        <v>44511</v>
      </c>
      <c r="P1692" s="19" t="str">
        <f>INDEX(Table3[Transaction Medium],MATCH(Table1[[#This Row],[Account Number]],Table3[Account Number],0))</f>
        <v>Bank</v>
      </c>
    </row>
    <row r="1693" spans="1:16" x14ac:dyDescent="0.25">
      <c r="A1693" s="1" t="s">
        <v>5784</v>
      </c>
      <c r="B1693" s="2">
        <v>132539151</v>
      </c>
      <c r="C1693" s="2" t="s">
        <v>23</v>
      </c>
      <c r="D1693" s="4">
        <v>15486</v>
      </c>
      <c r="E1693" s="1" t="s">
        <v>1094</v>
      </c>
      <c r="F1693" s="1" t="s">
        <v>181</v>
      </c>
      <c r="G1693" s="1" t="s">
        <v>4074</v>
      </c>
      <c r="H1693" s="1" t="s">
        <v>5785</v>
      </c>
      <c r="I1693" s="1">
        <v>30468.720844799998</v>
      </c>
      <c r="J1693" s="1" t="s">
        <v>5786</v>
      </c>
      <c r="L1693" s="1" t="str">
        <f>VLOOKUP(Table1[[#This Row],[Customer_id]],Table4[],7,FALSE)</f>
        <v>137256,0924</v>
      </c>
      <c r="M1693" s="1" t="e">
        <f>VLOOKUP(Table1[[#This Row],[Customer_id]],Table2[],4,FALSE)</f>
        <v>#N/A</v>
      </c>
      <c r="N1693" s="1" t="str">
        <f>INDEX(Table3[Transaction type],MATCH(Table1[[#This Row],[Account Number]],Table3[Account Number],0))</f>
        <v>Money Transfer</v>
      </c>
      <c r="O1693" s="20">
        <f>INDEX(Table3[Date_of_transaction],MATCH(Table1[[#This Row],[Account Number]],Table3[Account Number],0))</f>
        <v>44273</v>
      </c>
      <c r="P1693" s="19" t="str">
        <f>INDEX(Table3[Transaction Medium],MATCH(Table1[[#This Row],[Account Number]],Table3[Account Number],0))</f>
        <v>Mobile</v>
      </c>
    </row>
    <row r="1694" spans="1:16" x14ac:dyDescent="0.25">
      <c r="A1694" s="1" t="s">
        <v>7655</v>
      </c>
      <c r="B1694" s="2">
        <v>679057272</v>
      </c>
      <c r="C1694" s="2" t="s">
        <v>240</v>
      </c>
      <c r="D1694" s="4">
        <v>22060.5</v>
      </c>
      <c r="E1694" s="1" t="s">
        <v>12</v>
      </c>
      <c r="F1694" s="1" t="s">
        <v>874</v>
      </c>
      <c r="G1694" s="1" t="s">
        <v>3058</v>
      </c>
      <c r="H1694" s="1" t="s">
        <v>7656</v>
      </c>
      <c r="I1694" s="1">
        <v>46603.887876000001</v>
      </c>
      <c r="J1694" s="1" t="s">
        <v>7657</v>
      </c>
      <c r="L1694" s="1" t="str">
        <f>VLOOKUP(Table1[[#This Row],[Customer_id]],Table4[],7,FALSE)</f>
        <v>143860,59</v>
      </c>
      <c r="M1694" s="1" t="e">
        <f>VLOOKUP(Table1[[#This Row],[Customer_id]],Table2[],4,FALSE)</f>
        <v>#N/A</v>
      </c>
      <c r="N1694" s="1" t="str">
        <f>INDEX(Table3[Transaction type],MATCH(Table1[[#This Row],[Account Number]],Table3[Account Number],0))</f>
        <v>Money Deposit</v>
      </c>
      <c r="O1694" s="20">
        <f>INDEX(Table3[Date_of_transaction],MATCH(Table1[[#This Row],[Account Number]],Table3[Account Number],0))</f>
        <v>44218</v>
      </c>
      <c r="P1694" s="19" t="str">
        <f>INDEX(Table3[Transaction Medium],MATCH(Table1[[#This Row],[Account Number]],Table3[Account Number],0))</f>
        <v>Bank</v>
      </c>
    </row>
    <row r="1695" spans="1:16" x14ac:dyDescent="0.25">
      <c r="A1695" s="1" t="s">
        <v>6354</v>
      </c>
      <c r="B1695" s="2">
        <v>892875281</v>
      </c>
      <c r="C1695" s="2" t="s">
        <v>72</v>
      </c>
      <c r="D1695" s="4">
        <v>34844.25</v>
      </c>
      <c r="E1695" s="1" t="s">
        <v>12</v>
      </c>
      <c r="F1695" s="1" t="s">
        <v>78</v>
      </c>
      <c r="G1695" s="1" t="s">
        <v>4112</v>
      </c>
      <c r="H1695" s="1" t="s">
        <v>6355</v>
      </c>
      <c r="I1695" s="1">
        <v>396254.82126320997</v>
      </c>
      <c r="J1695" s="1" t="s">
        <v>6356</v>
      </c>
      <c r="L1695" s="1" t="str">
        <f>VLOOKUP(Table1[[#This Row],[Customer_id]],Table4[],7,FALSE)</f>
        <v>386244,5496</v>
      </c>
      <c r="M1695" s="1" t="str">
        <f>VLOOKUP(Table1[[#This Row],[Customer_id]],Table2[],4,FALSE)</f>
        <v>N3736592496</v>
      </c>
      <c r="N1695" s="1" t="str">
        <f>INDEX(Table3[Transaction type],MATCH(Table1[[#This Row],[Account Number]],Table3[Account Number],0))</f>
        <v>Loan Payment</v>
      </c>
      <c r="O1695" s="20">
        <f>INDEX(Table3[Date_of_transaction],MATCH(Table1[[#This Row],[Account Number]],Table3[Account Number],0))</f>
        <v>44428</v>
      </c>
      <c r="P1695" s="19" t="str">
        <f>INDEX(Table3[Transaction Medium],MATCH(Table1[[#This Row],[Account Number]],Table3[Account Number],0))</f>
        <v>ACH</v>
      </c>
    </row>
    <row r="1696" spans="1:16" x14ac:dyDescent="0.25">
      <c r="A1696" s="1" t="s">
        <v>1204</v>
      </c>
      <c r="B1696" s="2">
        <v>576517360</v>
      </c>
      <c r="C1696" s="2" t="s">
        <v>47</v>
      </c>
      <c r="D1696" s="4">
        <v>31191.75</v>
      </c>
      <c r="E1696" s="1" t="s">
        <v>1094</v>
      </c>
      <c r="F1696" s="1" t="s">
        <v>172</v>
      </c>
      <c r="G1696" s="1" t="s">
        <v>14</v>
      </c>
      <c r="H1696" s="1" t="s">
        <v>1205</v>
      </c>
      <c r="I1696" s="1">
        <v>128009.78779904</v>
      </c>
      <c r="J1696" s="1" t="s">
        <v>1206</v>
      </c>
      <c r="L1696" s="1" t="str">
        <f>VLOOKUP(Table1[[#This Row],[Customer_id]],Table4[],7,FALSE)</f>
        <v>60970,2912</v>
      </c>
      <c r="M1696" s="1" t="e">
        <f>VLOOKUP(Table1[[#This Row],[Customer_id]],Table2[],4,FALSE)</f>
        <v>#N/A</v>
      </c>
      <c r="N1696" s="1" t="str">
        <f>INDEX(Table3[Transaction type],MATCH(Table1[[#This Row],[Account Number]],Table3[Account Number],0))</f>
        <v>Cash Withdrawal</v>
      </c>
      <c r="O1696" s="20">
        <f>INDEX(Table3[Date_of_transaction],MATCH(Table1[[#This Row],[Account Number]],Table3[Account Number],0))</f>
        <v>44391</v>
      </c>
      <c r="P1696" s="19" t="str">
        <f>INDEX(Table3[Transaction Medium],MATCH(Table1[[#This Row],[Account Number]],Table3[Account Number],0))</f>
        <v>ATM</v>
      </c>
    </row>
    <row r="1697" spans="1:16" x14ac:dyDescent="0.25">
      <c r="A1697" s="1" t="s">
        <v>8825</v>
      </c>
      <c r="B1697" s="2">
        <v>932995365</v>
      </c>
      <c r="C1697" s="2" t="s">
        <v>862</v>
      </c>
      <c r="D1697" s="4">
        <v>24617.25</v>
      </c>
      <c r="E1697" s="1" t="s">
        <v>12</v>
      </c>
      <c r="F1697" s="1" t="s">
        <v>208</v>
      </c>
      <c r="G1697" s="1" t="s">
        <v>3820</v>
      </c>
      <c r="H1697" s="1" t="s">
        <v>8826</v>
      </c>
      <c r="I1697" s="1">
        <v>343841.20929600002</v>
      </c>
      <c r="J1697" s="1" t="s">
        <v>8827</v>
      </c>
      <c r="L1697" s="1" t="str">
        <f>VLOOKUP(Table1[[#This Row],[Customer_id]],Table4[],7,FALSE)</f>
        <v>71031,7416</v>
      </c>
      <c r="M1697" s="1" t="e">
        <f>VLOOKUP(Table1[[#This Row],[Customer_id]],Table2[],4,FALSE)</f>
        <v>#N/A</v>
      </c>
      <c r="N1697" s="1" t="str">
        <f>INDEX(Table3[Transaction type],MATCH(Table1[[#This Row],[Account Number]],Table3[Account Number],0))</f>
        <v>Money Transfer</v>
      </c>
      <c r="O1697" s="20">
        <f>INDEX(Table3[Date_of_transaction],MATCH(Table1[[#This Row],[Account Number]],Table3[Account Number],0))</f>
        <v>44446</v>
      </c>
      <c r="P1697" s="19" t="str">
        <f>INDEX(Table3[Transaction Medium],MATCH(Table1[[#This Row],[Account Number]],Table3[Account Number],0))</f>
        <v>Mobile</v>
      </c>
    </row>
    <row r="1698" spans="1:16" x14ac:dyDescent="0.25">
      <c r="A1698" s="1" t="s">
        <v>1314</v>
      </c>
      <c r="B1698" s="2">
        <v>796218942</v>
      </c>
      <c r="C1698" s="2" t="s">
        <v>470</v>
      </c>
      <c r="D1698" s="4">
        <v>14755.5</v>
      </c>
      <c r="E1698" s="1" t="s">
        <v>1094</v>
      </c>
      <c r="F1698" s="1" t="s">
        <v>483</v>
      </c>
      <c r="G1698" s="1" t="s">
        <v>14</v>
      </c>
      <c r="H1698" s="1" t="s">
        <v>1315</v>
      </c>
      <c r="I1698" s="1">
        <v>81402.812789999996</v>
      </c>
      <c r="J1698" s="1" t="s">
        <v>1316</v>
      </c>
      <c r="L1698" s="1" t="str">
        <f>VLOOKUP(Table1[[#This Row],[Customer_id]],Table4[],7,FALSE)</f>
        <v>65431,3016</v>
      </c>
      <c r="M1698" s="1" t="e">
        <f>VLOOKUP(Table1[[#This Row],[Customer_id]],Table2[],4,FALSE)</f>
        <v>#N/A</v>
      </c>
      <c r="N1698" s="1" t="str">
        <f>INDEX(Table3[Transaction type],MATCH(Table1[[#This Row],[Account Number]],Table3[Account Number],0))</f>
        <v>Online Payment</v>
      </c>
      <c r="O1698" s="20">
        <f>INDEX(Table3[Date_of_transaction],MATCH(Table1[[#This Row],[Account Number]],Table3[Account Number],0))</f>
        <v>44639</v>
      </c>
      <c r="P1698" s="19" t="str">
        <f>INDEX(Table3[Transaction Medium],MATCH(Table1[[#This Row],[Account Number]],Table3[Account Number],0))</f>
        <v>Internet Banking</v>
      </c>
    </row>
    <row r="1699" spans="1:16" x14ac:dyDescent="0.25">
      <c r="A1699" s="1" t="s">
        <v>8089</v>
      </c>
      <c r="B1699" s="2">
        <v>935732733</v>
      </c>
      <c r="C1699" s="2" t="s">
        <v>573</v>
      </c>
      <c r="D1699" s="4">
        <v>26808.75</v>
      </c>
      <c r="E1699" s="1" t="s">
        <v>12</v>
      </c>
      <c r="F1699" s="1" t="s">
        <v>1695</v>
      </c>
      <c r="G1699" s="1" t="s">
        <v>3583</v>
      </c>
      <c r="H1699" s="1" t="s">
        <v>8090</v>
      </c>
      <c r="I1699" s="1">
        <v>125427.13820207999</v>
      </c>
      <c r="J1699" s="1" t="s">
        <v>8091</v>
      </c>
      <c r="L1699" s="1" t="str">
        <f>VLOOKUP(Table1[[#This Row],[Customer_id]],Table4[],7,FALSE)</f>
        <v>161349,6</v>
      </c>
      <c r="M1699" s="1" t="e">
        <f>VLOOKUP(Table1[[#This Row],[Customer_id]],Table2[],4,FALSE)</f>
        <v>#N/A</v>
      </c>
      <c r="N1699" s="1" t="str">
        <f>INDEX(Table3[Transaction type],MATCH(Table1[[#This Row],[Account Number]],Table3[Account Number],0))</f>
        <v>Money Deposit</v>
      </c>
      <c r="O1699" s="20">
        <f>INDEX(Table3[Date_of_transaction],MATCH(Table1[[#This Row],[Account Number]],Table3[Account Number],0))</f>
        <v>44447</v>
      </c>
      <c r="P1699" s="19" t="str">
        <f>INDEX(Table3[Transaction Medium],MATCH(Table1[[#This Row],[Account Number]],Table3[Account Number],0))</f>
        <v>Bank</v>
      </c>
    </row>
    <row r="1700" spans="1:16" x14ac:dyDescent="0.25">
      <c r="A1700" s="1" t="s">
        <v>339</v>
      </c>
      <c r="B1700" s="2">
        <v>838039063</v>
      </c>
      <c r="C1700" s="2" t="s">
        <v>322</v>
      </c>
      <c r="D1700" s="4">
        <v>26443.5</v>
      </c>
      <c r="E1700" s="1" t="s">
        <v>12</v>
      </c>
      <c r="F1700" s="1" t="s">
        <v>340</v>
      </c>
      <c r="G1700" s="1" t="s">
        <v>14</v>
      </c>
      <c r="H1700" s="1" t="s">
        <v>341</v>
      </c>
      <c r="I1700" s="1">
        <v>430717.25449600001</v>
      </c>
      <c r="J1700" s="1" t="s">
        <v>342</v>
      </c>
      <c r="L1700" s="1" t="str">
        <f>VLOOKUP(Table1[[#This Row],[Customer_id]],Table4[],7,FALSE)</f>
        <v>45899,1588</v>
      </c>
      <c r="M1700" s="1" t="e">
        <f>VLOOKUP(Table1[[#This Row],[Customer_id]],Table2[],4,FALSE)</f>
        <v>#N/A</v>
      </c>
      <c r="N1700" s="1" t="str">
        <f>INDEX(Table3[Transaction type],MATCH(Table1[[#This Row],[Account Number]],Table3[Account Number],0))</f>
        <v>Money Deposit</v>
      </c>
      <c r="O1700" s="20">
        <f>INDEX(Table3[Date_of_transaction],MATCH(Table1[[#This Row],[Account Number]],Table3[Account Number],0))</f>
        <v>44368</v>
      </c>
      <c r="P1700" s="19" t="str">
        <f>INDEX(Table3[Transaction Medium],MATCH(Table1[[#This Row],[Account Number]],Table3[Account Number],0))</f>
        <v>Bank</v>
      </c>
    </row>
    <row r="1701" spans="1:16" x14ac:dyDescent="0.25">
      <c r="A1701" s="1" t="s">
        <v>7980</v>
      </c>
      <c r="B1701" s="2">
        <v>528561396</v>
      </c>
      <c r="C1701" s="2" t="s">
        <v>240</v>
      </c>
      <c r="D1701" s="4">
        <v>22060.5</v>
      </c>
      <c r="E1701" s="1" t="s">
        <v>12</v>
      </c>
      <c r="F1701" s="1" t="s">
        <v>2311</v>
      </c>
      <c r="G1701" s="1" t="s">
        <v>3583</v>
      </c>
      <c r="H1701" s="1" t="s">
        <v>7981</v>
      </c>
      <c r="I1701" s="1">
        <v>191832.08758560001</v>
      </c>
      <c r="J1701" s="1" t="s">
        <v>7016</v>
      </c>
      <c r="L1701" s="1" t="str">
        <f>VLOOKUP(Table1[[#This Row],[Customer_id]],Table4[],7,FALSE)</f>
        <v>156360,7584</v>
      </c>
      <c r="M1701" s="1" t="e">
        <f>VLOOKUP(Table1[[#This Row],[Customer_id]],Table2[],4,FALSE)</f>
        <v>#N/A</v>
      </c>
      <c r="N1701" s="1" t="str">
        <f>INDEX(Table3[Transaction type],MATCH(Table1[[#This Row],[Account Number]],Table3[Account Number],0))</f>
        <v>Cash Withdrawal</v>
      </c>
      <c r="O1701" s="20">
        <f>INDEX(Table3[Date_of_transaction],MATCH(Table1[[#This Row],[Account Number]],Table3[Account Number],0))</f>
        <v>44568</v>
      </c>
      <c r="P1701" s="19" t="str">
        <f>INDEX(Table3[Transaction Medium],MATCH(Table1[[#This Row],[Account Number]],Table3[Account Number],0))</f>
        <v>ATM</v>
      </c>
    </row>
    <row r="1702" spans="1:16" x14ac:dyDescent="0.25">
      <c r="A1702" s="1" t="s">
        <v>6842</v>
      </c>
      <c r="B1702" s="2">
        <v>575849950</v>
      </c>
      <c r="C1702" s="2" t="s">
        <v>143</v>
      </c>
      <c r="D1702" s="4">
        <v>34479</v>
      </c>
      <c r="E1702" s="1" t="s">
        <v>12</v>
      </c>
      <c r="F1702" s="1" t="s">
        <v>246</v>
      </c>
      <c r="G1702" s="1" t="s">
        <v>4148</v>
      </c>
      <c r="H1702" s="1" t="s">
        <v>6843</v>
      </c>
      <c r="I1702" s="1">
        <v>79712.545651199995</v>
      </c>
      <c r="J1702" s="1" t="s">
        <v>6844</v>
      </c>
      <c r="L1702" s="1" t="str">
        <f>VLOOKUP(Table1[[#This Row],[Customer_id]],Table4[],7,FALSE)</f>
        <v>155541,456</v>
      </c>
      <c r="M1702" s="1" t="e">
        <f>VLOOKUP(Table1[[#This Row],[Customer_id]],Table2[],4,FALSE)</f>
        <v>#N/A</v>
      </c>
      <c r="N1702" s="1" t="str">
        <f>INDEX(Table3[Transaction type],MATCH(Table1[[#This Row],[Account Number]],Table3[Account Number],0))</f>
        <v>Cash Withdrawal</v>
      </c>
      <c r="O1702" s="20">
        <f>INDEX(Table3[Date_of_transaction],MATCH(Table1[[#This Row],[Account Number]],Table3[Account Number],0))</f>
        <v>44271</v>
      </c>
      <c r="P1702" s="19" t="str">
        <f>INDEX(Table3[Transaction Medium],MATCH(Table1[[#This Row],[Account Number]],Table3[Account Number],0))</f>
        <v>POS</v>
      </c>
    </row>
    <row r="1703" spans="1:16" x14ac:dyDescent="0.25">
      <c r="A1703" s="1" t="s">
        <v>6003</v>
      </c>
      <c r="B1703" s="2">
        <v>940266572</v>
      </c>
      <c r="C1703" s="2" t="s">
        <v>217</v>
      </c>
      <c r="D1703" s="4">
        <v>38496.75</v>
      </c>
      <c r="E1703" s="1" t="s">
        <v>12</v>
      </c>
      <c r="F1703" s="1" t="s">
        <v>366</v>
      </c>
      <c r="G1703" s="1" t="s">
        <v>4105</v>
      </c>
      <c r="H1703" s="1" t="s">
        <v>6004</v>
      </c>
      <c r="I1703" s="1">
        <v>504298.11998412001</v>
      </c>
      <c r="J1703" s="1" t="s">
        <v>6005</v>
      </c>
      <c r="L1703" s="1" t="str">
        <f>VLOOKUP(Table1[[#This Row],[Customer_id]],Table4[],7,FALSE)</f>
        <v>191378,0763</v>
      </c>
      <c r="M1703" s="1" t="e">
        <f>VLOOKUP(Table1[[#This Row],[Customer_id]],Table2[],4,FALSE)</f>
        <v>#N/A</v>
      </c>
      <c r="N1703" s="1" t="str">
        <f>INDEX(Table3[Transaction type],MATCH(Table1[[#This Row],[Account Number]],Table3[Account Number],0))</f>
        <v>Online Payment</v>
      </c>
      <c r="O1703" s="20">
        <f>INDEX(Table3[Date_of_transaction],MATCH(Table1[[#This Row],[Account Number]],Table3[Account Number],0))</f>
        <v>44418</v>
      </c>
      <c r="P1703" s="19" t="str">
        <f>INDEX(Table3[Transaction Medium],MATCH(Table1[[#This Row],[Account Number]],Table3[Account Number],0))</f>
        <v>Card</v>
      </c>
    </row>
    <row r="1704" spans="1:16" x14ac:dyDescent="0.25">
      <c r="A1704" s="1" t="s">
        <v>3850</v>
      </c>
      <c r="B1704" s="2">
        <v>569470438</v>
      </c>
      <c r="C1704" s="2" t="s">
        <v>87</v>
      </c>
      <c r="D1704" s="4">
        <v>16581.75</v>
      </c>
      <c r="E1704" s="1" t="s">
        <v>1094</v>
      </c>
      <c r="F1704" s="1" t="s">
        <v>731</v>
      </c>
      <c r="G1704" s="1" t="s">
        <v>3820</v>
      </c>
      <c r="H1704" s="1" t="s">
        <v>3851</v>
      </c>
      <c r="I1704" s="1">
        <v>177499.04184143999</v>
      </c>
      <c r="J1704" s="1" t="s">
        <v>3852</v>
      </c>
      <c r="L1704" s="1" t="str">
        <f>VLOOKUP(Table1[[#This Row],[Customer_id]],Table4[],7,FALSE)</f>
        <v>390608,46</v>
      </c>
      <c r="M1704" s="1" t="e">
        <f>VLOOKUP(Table1[[#This Row],[Customer_id]],Table2[],4,FALSE)</f>
        <v>#N/A</v>
      </c>
      <c r="N1704" s="1" t="str">
        <f>INDEX(Table3[Transaction type],MATCH(Table1[[#This Row],[Account Number]],Table3[Account Number],0))</f>
        <v>Cash Withdrawal</v>
      </c>
      <c r="O1704" s="20">
        <f>INDEX(Table3[Date_of_transaction],MATCH(Table1[[#This Row],[Account Number]],Table3[Account Number],0))</f>
        <v>44216</v>
      </c>
      <c r="P1704" s="19" t="str">
        <f>INDEX(Table3[Transaction Medium],MATCH(Table1[[#This Row],[Account Number]],Table3[Account Number],0))</f>
        <v>Bank</v>
      </c>
    </row>
    <row r="1705" spans="1:16" x14ac:dyDescent="0.25">
      <c r="A1705" s="1" t="s">
        <v>7113</v>
      </c>
      <c r="B1705" s="2">
        <v>880033530</v>
      </c>
      <c r="C1705" s="2" t="s">
        <v>11</v>
      </c>
      <c r="D1705" s="4">
        <v>36305.25</v>
      </c>
      <c r="E1705" s="1" t="s">
        <v>12</v>
      </c>
      <c r="F1705" s="1" t="s">
        <v>557</v>
      </c>
      <c r="G1705" s="1" t="s">
        <v>4066</v>
      </c>
      <c r="H1705" s="1" t="s">
        <v>7114</v>
      </c>
      <c r="I1705" s="1">
        <v>161577.81393408001</v>
      </c>
      <c r="J1705" s="1" t="s">
        <v>7115</v>
      </c>
      <c r="L1705" s="1" t="str">
        <f>VLOOKUP(Table1[[#This Row],[Customer_id]],Table4[],7,FALSE)</f>
        <v>126670,72</v>
      </c>
      <c r="M1705" s="1" t="e">
        <f>VLOOKUP(Table1[[#This Row],[Customer_id]],Table2[],4,FALSE)</f>
        <v>#N/A</v>
      </c>
      <c r="N1705" s="1" t="str">
        <f>INDEX(Table3[Transaction type],MATCH(Table1[[#This Row],[Account Number]],Table3[Account Number],0))</f>
        <v>Money Deposit</v>
      </c>
      <c r="O1705" s="20">
        <f>INDEX(Table3[Date_of_transaction],MATCH(Table1[[#This Row],[Account Number]],Table3[Account Number],0))</f>
        <v>44382</v>
      </c>
      <c r="P1705" s="19" t="str">
        <f>INDEX(Table3[Transaction Medium],MATCH(Table1[[#This Row],[Account Number]],Table3[Account Number],0))</f>
        <v>ATM</v>
      </c>
    </row>
    <row r="1706" spans="1:16" x14ac:dyDescent="0.25">
      <c r="A1706" s="1" t="s">
        <v>2611</v>
      </c>
      <c r="B1706" s="2">
        <v>703426561</v>
      </c>
      <c r="C1706" s="2" t="s">
        <v>298</v>
      </c>
      <c r="D1706" s="4">
        <v>38131.5</v>
      </c>
      <c r="E1706" s="1" t="s">
        <v>12</v>
      </c>
      <c r="F1706" s="1" t="s">
        <v>893</v>
      </c>
      <c r="G1706" s="1" t="s">
        <v>1964</v>
      </c>
      <c r="H1706" s="1" t="s">
        <v>2612</v>
      </c>
      <c r="I1706" s="1">
        <v>234582.30080207999</v>
      </c>
      <c r="J1706" s="1" t="s">
        <v>2613</v>
      </c>
      <c r="L1706" s="1" t="str">
        <f>VLOOKUP(Table1[[#This Row],[Customer_id]],Table4[],7,FALSE)</f>
        <v>28009,1007</v>
      </c>
      <c r="M1706" s="1" t="e">
        <f>VLOOKUP(Table1[[#This Row],[Customer_id]],Table2[],4,FALSE)</f>
        <v>#N/A</v>
      </c>
      <c r="N1706" s="1" t="str">
        <f>INDEX(Table3[Transaction type],MATCH(Table1[[#This Row],[Account Number]],Table3[Account Number],0))</f>
        <v>Online Payment</v>
      </c>
      <c r="O1706" s="20">
        <f>INDEX(Table3[Date_of_transaction],MATCH(Table1[[#This Row],[Account Number]],Table3[Account Number],0))</f>
        <v>44669</v>
      </c>
      <c r="P1706" s="19" t="str">
        <f>INDEX(Table3[Transaction Medium],MATCH(Table1[[#This Row],[Account Number]],Table3[Account Number],0))</f>
        <v>Mobile</v>
      </c>
    </row>
    <row r="1707" spans="1:16" x14ac:dyDescent="0.25">
      <c r="A1707" s="1" t="s">
        <v>5284</v>
      </c>
      <c r="B1707" s="2">
        <v>252465556</v>
      </c>
      <c r="C1707" s="2" t="s">
        <v>180</v>
      </c>
      <c r="D1707" s="4">
        <v>35940</v>
      </c>
      <c r="E1707" s="1" t="s">
        <v>1094</v>
      </c>
      <c r="F1707" s="1" t="s">
        <v>491</v>
      </c>
      <c r="G1707" s="1" t="s">
        <v>4074</v>
      </c>
      <c r="H1707" s="1" t="s">
        <v>5285</v>
      </c>
      <c r="I1707" s="1">
        <v>161019.33100800001</v>
      </c>
      <c r="J1707" s="1" t="s">
        <v>5286</v>
      </c>
      <c r="L1707" s="1" t="str">
        <f>VLOOKUP(Table1[[#This Row],[Customer_id]],Table4[],7,FALSE)</f>
        <v>180724,3392</v>
      </c>
      <c r="M1707" s="1" t="e">
        <f>VLOOKUP(Table1[[#This Row],[Customer_id]],Table2[],4,FALSE)</f>
        <v>#N/A</v>
      </c>
      <c r="N1707" s="1" t="str">
        <f>INDEX(Table3[Transaction type],MATCH(Table1[[#This Row],[Account Number]],Table3[Account Number],0))</f>
        <v>Cash Withdrawal</v>
      </c>
      <c r="O1707" s="20">
        <f>INDEX(Table3[Date_of_transaction],MATCH(Table1[[#This Row],[Account Number]],Table3[Account Number],0))</f>
        <v>44384</v>
      </c>
      <c r="P1707" s="19" t="str">
        <f>INDEX(Table3[Transaction Medium],MATCH(Table1[[#This Row],[Account Number]],Table3[Account Number],0))</f>
        <v>POS</v>
      </c>
    </row>
    <row r="1708" spans="1:16" x14ac:dyDescent="0.25">
      <c r="A1708" s="1" t="s">
        <v>1779</v>
      </c>
      <c r="B1708" s="2">
        <v>606950558</v>
      </c>
      <c r="C1708" s="2" t="s">
        <v>212</v>
      </c>
      <c r="D1708" s="4">
        <v>24252</v>
      </c>
      <c r="E1708" s="1" t="s">
        <v>1094</v>
      </c>
      <c r="F1708" s="1" t="s">
        <v>774</v>
      </c>
      <c r="G1708" s="1" t="s">
        <v>14</v>
      </c>
      <c r="H1708" s="1" t="s">
        <v>1780</v>
      </c>
      <c r="I1708" s="1">
        <v>134675.945664</v>
      </c>
      <c r="J1708" s="1" t="s">
        <v>1781</v>
      </c>
      <c r="L1708" s="1" t="str">
        <f>VLOOKUP(Table1[[#This Row],[Customer_id]],Table4[],7,FALSE)</f>
        <v>243490,7328</v>
      </c>
      <c r="M1708" s="1" t="e">
        <f>VLOOKUP(Table1[[#This Row],[Customer_id]],Table2[],4,FALSE)</f>
        <v>#N/A</v>
      </c>
      <c r="N1708" s="1" t="str">
        <f>INDEX(Table3[Transaction type],MATCH(Table1[[#This Row],[Account Number]],Table3[Account Number],0))</f>
        <v>Money Transfer</v>
      </c>
      <c r="O1708" s="20">
        <f>INDEX(Table3[Date_of_transaction],MATCH(Table1[[#This Row],[Account Number]],Table3[Account Number],0))</f>
        <v>44408</v>
      </c>
      <c r="P1708" s="19" t="str">
        <f>INDEX(Table3[Transaction Medium],MATCH(Table1[[#This Row],[Account Number]],Table3[Account Number],0))</f>
        <v>ATM</v>
      </c>
    </row>
    <row r="1709" spans="1:16" x14ac:dyDescent="0.25">
      <c r="A1709" s="1" t="s">
        <v>6536</v>
      </c>
      <c r="B1709" s="2">
        <v>457250107</v>
      </c>
      <c r="C1709" s="2" t="s">
        <v>82</v>
      </c>
      <c r="D1709" s="4">
        <v>16947</v>
      </c>
      <c r="E1709" s="1" t="s">
        <v>12</v>
      </c>
      <c r="F1709" s="1" t="s">
        <v>39</v>
      </c>
      <c r="G1709" s="1" t="s">
        <v>4054</v>
      </c>
      <c r="H1709" s="1" t="s">
        <v>6537</v>
      </c>
      <c r="I1709" s="1">
        <v>1112372.3715475199</v>
      </c>
      <c r="J1709" s="1" t="s">
        <v>6538</v>
      </c>
      <c r="L1709" s="1" t="str">
        <f>VLOOKUP(Table1[[#This Row],[Customer_id]],Table4[],7,FALSE)</f>
        <v>180555,765</v>
      </c>
      <c r="M1709" s="1" t="str">
        <f>VLOOKUP(Table1[[#This Row],[Customer_id]],Table2[],4,FALSE)</f>
        <v>N4969026015</v>
      </c>
      <c r="N1709" s="1" t="str">
        <f>INDEX(Table3[Transaction type],MATCH(Table1[[#This Row],[Account Number]],Table3[Account Number],0))</f>
        <v>Loan Payment</v>
      </c>
      <c r="O1709" s="20">
        <f>INDEX(Table3[Date_of_transaction],MATCH(Table1[[#This Row],[Account Number]],Table3[Account Number],0))</f>
        <v>44535</v>
      </c>
      <c r="P1709" s="19" t="str">
        <f>INDEX(Table3[Transaction Medium],MATCH(Table1[[#This Row],[Account Number]],Table3[Account Number],0))</f>
        <v>AFT</v>
      </c>
    </row>
    <row r="1710" spans="1:16" x14ac:dyDescent="0.25">
      <c r="A1710" s="1" t="s">
        <v>1554</v>
      </c>
      <c r="B1710" s="2">
        <v>492942781</v>
      </c>
      <c r="C1710" s="2" t="s">
        <v>167</v>
      </c>
      <c r="D1710" s="4">
        <v>18773.25</v>
      </c>
      <c r="E1710" s="1" t="s">
        <v>1094</v>
      </c>
      <c r="F1710" s="1" t="s">
        <v>509</v>
      </c>
      <c r="G1710" s="1" t="s">
        <v>14</v>
      </c>
      <c r="H1710" s="1" t="s">
        <v>1555</v>
      </c>
      <c r="I1710" s="1">
        <v>332718.81994563999</v>
      </c>
      <c r="J1710" s="1" t="s">
        <v>1556</v>
      </c>
      <c r="L1710" s="1" t="str">
        <f>VLOOKUP(Table1[[#This Row],[Customer_id]],Table4[],7,FALSE)</f>
        <v>136269,28</v>
      </c>
      <c r="M1710" s="1" t="e">
        <f>VLOOKUP(Table1[[#This Row],[Customer_id]],Table2[],4,FALSE)</f>
        <v>#N/A</v>
      </c>
      <c r="N1710" s="1" t="str">
        <f>INDEX(Table3[Transaction type],MATCH(Table1[[#This Row],[Account Number]],Table3[Account Number],0))</f>
        <v>Money Deposit</v>
      </c>
      <c r="O1710" s="20">
        <f>INDEX(Table3[Date_of_transaction],MATCH(Table1[[#This Row],[Account Number]],Table3[Account Number],0))</f>
        <v>44307</v>
      </c>
      <c r="P1710" s="19" t="str">
        <f>INDEX(Table3[Transaction Medium],MATCH(Table1[[#This Row],[Account Number]],Table3[Account Number],0))</f>
        <v>Bank</v>
      </c>
    </row>
    <row r="1711" spans="1:16" x14ac:dyDescent="0.25">
      <c r="A1711" s="1" t="s">
        <v>8400</v>
      </c>
      <c r="B1711" s="2">
        <v>212431665</v>
      </c>
      <c r="C1711" s="2" t="s">
        <v>203</v>
      </c>
      <c r="D1711" s="4">
        <v>27539.25</v>
      </c>
      <c r="E1711" s="1" t="s">
        <v>12</v>
      </c>
      <c r="F1711" s="1" t="s">
        <v>286</v>
      </c>
      <c r="G1711" s="1" t="s">
        <v>2773</v>
      </c>
      <c r="H1711" s="1" t="s">
        <v>8401</v>
      </c>
      <c r="I1711" s="1">
        <v>203823.18004608</v>
      </c>
      <c r="J1711" s="1" t="s">
        <v>8402</v>
      </c>
      <c r="L1711" s="1" t="str">
        <f>VLOOKUP(Table1[[#This Row],[Customer_id]],Table4[],7,FALSE)</f>
        <v>394170,2328</v>
      </c>
      <c r="M1711" s="1" t="e">
        <f>VLOOKUP(Table1[[#This Row],[Customer_id]],Table2[],4,FALSE)</f>
        <v>#N/A</v>
      </c>
      <c r="N1711" s="1" t="str">
        <f>INDEX(Table3[Transaction type],MATCH(Table1[[#This Row],[Account Number]],Table3[Account Number],0))</f>
        <v>Money Transfer</v>
      </c>
      <c r="O1711" s="20">
        <f>INDEX(Table3[Date_of_transaction],MATCH(Table1[[#This Row],[Account Number]],Table3[Account Number],0))</f>
        <v>44323</v>
      </c>
      <c r="P1711" s="19" t="str">
        <f>INDEX(Table3[Transaction Medium],MATCH(Table1[[#This Row],[Account Number]],Table3[Account Number],0))</f>
        <v>ATM</v>
      </c>
    </row>
    <row r="1712" spans="1:16" x14ac:dyDescent="0.25">
      <c r="A1712" s="1" t="s">
        <v>2160</v>
      </c>
      <c r="B1712" s="2">
        <v>950004138</v>
      </c>
      <c r="C1712" s="2" t="s">
        <v>452</v>
      </c>
      <c r="D1712" s="4">
        <v>26078.25</v>
      </c>
      <c r="E1712" s="1" t="s">
        <v>1094</v>
      </c>
      <c r="F1712" s="1" t="s">
        <v>155</v>
      </c>
      <c r="G1712" s="1" t="s">
        <v>1964</v>
      </c>
      <c r="H1712" s="1" t="s">
        <v>2161</v>
      </c>
      <c r="I1712" s="1">
        <v>806695.66850399994</v>
      </c>
      <c r="J1712" s="1" t="s">
        <v>2162</v>
      </c>
      <c r="L1712" s="1" t="str">
        <f>VLOOKUP(Table1[[#This Row],[Customer_id]],Table4[],7,FALSE)</f>
        <v>131067,008</v>
      </c>
      <c r="M1712" s="1" t="e">
        <f>VLOOKUP(Table1[[#This Row],[Customer_id]],Table2[],4,FALSE)</f>
        <v>#N/A</v>
      </c>
      <c r="N1712" s="1" t="str">
        <f>INDEX(Table3[Transaction type],MATCH(Table1[[#This Row],[Account Number]],Table3[Account Number],0))</f>
        <v>Cash Withdrawal</v>
      </c>
      <c r="O1712" s="20">
        <f>INDEX(Table3[Date_of_transaction],MATCH(Table1[[#This Row],[Account Number]],Table3[Account Number],0))</f>
        <v>44267</v>
      </c>
      <c r="P1712" s="19" t="str">
        <f>INDEX(Table3[Transaction Medium],MATCH(Table1[[#This Row],[Account Number]],Table3[Account Number],0))</f>
        <v>ATM</v>
      </c>
    </row>
    <row r="1713" spans="1:16" x14ac:dyDescent="0.25">
      <c r="A1713" s="1" t="s">
        <v>1357</v>
      </c>
      <c r="B1713" s="2">
        <v>213765198</v>
      </c>
      <c r="C1713" s="2" t="s">
        <v>365</v>
      </c>
      <c r="D1713" s="4">
        <v>37035.75</v>
      </c>
      <c r="E1713" s="1" t="s">
        <v>1094</v>
      </c>
      <c r="F1713" s="1" t="s">
        <v>274</v>
      </c>
      <c r="G1713" s="1" t="s">
        <v>14</v>
      </c>
      <c r="H1713" s="1"/>
      <c r="I1713" s="1"/>
      <c r="J1713" s="1" t="s">
        <v>1358</v>
      </c>
      <c r="L1713" s="1" t="str">
        <f>VLOOKUP(Table1[[#This Row],[Customer_id]],Table4[],7,FALSE)</f>
        <v>42998,48</v>
      </c>
      <c r="M1713" s="1" t="e">
        <f>VLOOKUP(Table1[[#This Row],[Customer_id]],Table2[],4,FALSE)</f>
        <v>#N/A</v>
      </c>
      <c r="N1713" s="1" t="str">
        <f>INDEX(Table3[Transaction type],MATCH(Table1[[#This Row],[Account Number]],Table3[Account Number],0))</f>
        <v>Money Transfer</v>
      </c>
      <c r="O1713" s="20">
        <f>INDEX(Table3[Date_of_transaction],MATCH(Table1[[#This Row],[Account Number]],Table3[Account Number],0))</f>
        <v>44520</v>
      </c>
      <c r="P1713" s="19" t="str">
        <f>INDEX(Table3[Transaction Medium],MATCH(Table1[[#This Row],[Account Number]],Table3[Account Number],0))</f>
        <v>Mobile</v>
      </c>
    </row>
    <row r="1714" spans="1:16" x14ac:dyDescent="0.25">
      <c r="A1714" s="1" t="s">
        <v>1357</v>
      </c>
      <c r="B1714" s="2">
        <v>586071653</v>
      </c>
      <c r="C1714" s="2" t="s">
        <v>862</v>
      </c>
      <c r="D1714" s="4">
        <v>24617.25</v>
      </c>
      <c r="E1714" s="1" t="s">
        <v>1094</v>
      </c>
      <c r="F1714" s="1" t="s">
        <v>1426</v>
      </c>
      <c r="G1714" s="1" t="s">
        <v>4084</v>
      </c>
      <c r="H1714" s="1" t="s">
        <v>4122</v>
      </c>
      <c r="I1714" s="1">
        <v>356604.69961710001</v>
      </c>
      <c r="J1714" s="1" t="s">
        <v>4123</v>
      </c>
      <c r="L1714" s="1" t="str">
        <f>VLOOKUP(Table1[[#This Row],[Customer_id]],Table4[],7,FALSE)</f>
        <v>42998,48</v>
      </c>
      <c r="M1714" s="1" t="e">
        <f>VLOOKUP(Table1[[#This Row],[Customer_id]],Table2[],4,FALSE)</f>
        <v>#N/A</v>
      </c>
      <c r="N1714" s="1" t="str">
        <f>INDEX(Table3[Transaction type],MATCH(Table1[[#This Row],[Account Number]],Table3[Account Number],0))</f>
        <v>Money Transfer</v>
      </c>
      <c r="O1714" s="20">
        <f>INDEX(Table3[Date_of_transaction],MATCH(Table1[[#This Row],[Account Number]],Table3[Account Number],0))</f>
        <v>44310</v>
      </c>
      <c r="P1714" s="19" t="str">
        <f>INDEX(Table3[Transaction Medium],MATCH(Table1[[#This Row],[Account Number]],Table3[Account Number],0))</f>
        <v>Mobile</v>
      </c>
    </row>
    <row r="1715" spans="1:16" x14ac:dyDescent="0.25">
      <c r="A1715" s="1" t="s">
        <v>3213</v>
      </c>
      <c r="B1715" s="2">
        <v>389587350</v>
      </c>
      <c r="C1715" s="2" t="s">
        <v>189</v>
      </c>
      <c r="D1715" s="4">
        <v>22425.75</v>
      </c>
      <c r="E1715" s="1" t="s">
        <v>1094</v>
      </c>
      <c r="F1715" s="1" t="s">
        <v>1242</v>
      </c>
      <c r="G1715" s="1" t="s">
        <v>3058</v>
      </c>
      <c r="H1715" s="1" t="s">
        <v>3214</v>
      </c>
      <c r="I1715" s="1">
        <v>324567.11599199998</v>
      </c>
      <c r="J1715" s="1" t="s">
        <v>3215</v>
      </c>
      <c r="L1715" s="1" t="str">
        <f>VLOOKUP(Table1[[#This Row],[Customer_id]],Table4[],7,FALSE)</f>
        <v>306850,5312</v>
      </c>
      <c r="M1715" s="1" t="e">
        <f>VLOOKUP(Table1[[#This Row],[Customer_id]],Table2[],4,FALSE)</f>
        <v>#N/A</v>
      </c>
      <c r="N1715" s="1" t="str">
        <f>INDEX(Table3[Transaction type],MATCH(Table1[[#This Row],[Account Number]],Table3[Account Number],0))</f>
        <v>Cash Withdrawal</v>
      </c>
      <c r="O1715" s="20">
        <f>INDEX(Table3[Date_of_transaction],MATCH(Table1[[#This Row],[Account Number]],Table3[Account Number],0))</f>
        <v>44500</v>
      </c>
      <c r="P1715" s="19" t="str">
        <f>INDEX(Table3[Transaction Medium],MATCH(Table1[[#This Row],[Account Number]],Table3[Account Number],0))</f>
        <v>Bank</v>
      </c>
    </row>
    <row r="1716" spans="1:16" x14ac:dyDescent="0.25">
      <c r="A1716" s="1" t="s">
        <v>5064</v>
      </c>
      <c r="B1716" s="2">
        <v>550137994</v>
      </c>
      <c r="C1716" s="2" t="s">
        <v>114</v>
      </c>
      <c r="D1716" s="4">
        <v>20599.5</v>
      </c>
      <c r="E1716" s="1" t="s">
        <v>1094</v>
      </c>
      <c r="F1716" s="1" t="s">
        <v>73</v>
      </c>
      <c r="G1716" s="1" t="s">
        <v>4074</v>
      </c>
      <c r="H1716" s="1" t="s">
        <v>5065</v>
      </c>
      <c r="I1716" s="1">
        <v>89457.193566720001</v>
      </c>
      <c r="J1716" s="1" t="s">
        <v>5066</v>
      </c>
      <c r="L1716" s="1" t="str">
        <f>VLOOKUP(Table1[[#This Row],[Customer_id]],Table4[],7,FALSE)</f>
        <v>60561,3568</v>
      </c>
      <c r="M1716" s="1" t="e">
        <f>VLOOKUP(Table1[[#This Row],[Customer_id]],Table2[],4,FALSE)</f>
        <v>#N/A</v>
      </c>
      <c r="N1716" s="1" t="str">
        <f>INDEX(Table3[Transaction type],MATCH(Table1[[#This Row],[Account Number]],Table3[Account Number],0))</f>
        <v>Money Deposit</v>
      </c>
      <c r="O1716" s="20">
        <f>INDEX(Table3[Date_of_transaction],MATCH(Table1[[#This Row],[Account Number]],Table3[Account Number],0))</f>
        <v>44600</v>
      </c>
      <c r="P1716" s="19" t="str">
        <f>INDEX(Table3[Transaction Medium],MATCH(Table1[[#This Row],[Account Number]],Table3[Account Number],0))</f>
        <v>Bank</v>
      </c>
    </row>
    <row r="1717" spans="1:16" x14ac:dyDescent="0.25">
      <c r="A1717" s="1" t="s">
        <v>3630</v>
      </c>
      <c r="B1717" s="2">
        <v>546321656</v>
      </c>
      <c r="C1717" s="2" t="s">
        <v>67</v>
      </c>
      <c r="D1717" s="4">
        <v>23156.25</v>
      </c>
      <c r="E1717" s="1" t="s">
        <v>1094</v>
      </c>
      <c r="F1717" s="1" t="s">
        <v>499</v>
      </c>
      <c r="G1717" s="1" t="s">
        <v>3583</v>
      </c>
      <c r="H1717" s="1" t="s">
        <v>3631</v>
      </c>
      <c r="I1717" s="1">
        <v>249666.35786399999</v>
      </c>
      <c r="J1717" s="1" t="s">
        <v>3632</v>
      </c>
      <c r="L1717" s="1" t="str">
        <f>VLOOKUP(Table1[[#This Row],[Customer_id]],Table4[],7,FALSE)</f>
        <v>248529,3525</v>
      </c>
      <c r="M1717" s="1" t="e">
        <f>VLOOKUP(Table1[[#This Row],[Customer_id]],Table2[],4,FALSE)</f>
        <v>#N/A</v>
      </c>
      <c r="N1717" s="1" t="str">
        <f>INDEX(Table3[Transaction type],MATCH(Table1[[#This Row],[Account Number]],Table3[Account Number],0))</f>
        <v>Money Transfer</v>
      </c>
      <c r="O1717" s="20">
        <f>INDEX(Table3[Date_of_transaction],MATCH(Table1[[#This Row],[Account Number]],Table3[Account Number],0))</f>
        <v>44336</v>
      </c>
      <c r="P1717" s="19" t="str">
        <f>INDEX(Table3[Transaction Medium],MATCH(Table1[[#This Row],[Account Number]],Table3[Account Number],0))</f>
        <v>Mobile</v>
      </c>
    </row>
    <row r="1718" spans="1:16" x14ac:dyDescent="0.25">
      <c r="A1718" s="1" t="s">
        <v>4627</v>
      </c>
      <c r="B1718" s="2">
        <v>463419959</v>
      </c>
      <c r="C1718" s="2" t="s">
        <v>72</v>
      </c>
      <c r="D1718" s="4">
        <v>34844.25</v>
      </c>
      <c r="E1718" s="1" t="s">
        <v>1094</v>
      </c>
      <c r="F1718" s="1" t="s">
        <v>2112</v>
      </c>
      <c r="G1718" s="1" t="s">
        <v>4062</v>
      </c>
      <c r="H1718" s="1" t="s">
        <v>4628</v>
      </c>
      <c r="I1718" s="1">
        <v>219547.36804</v>
      </c>
      <c r="J1718" s="1" t="s">
        <v>4629</v>
      </c>
      <c r="L1718" s="1" t="str">
        <f>VLOOKUP(Table1[[#This Row],[Customer_id]],Table4[],7,FALSE)</f>
        <v>256807,6461</v>
      </c>
      <c r="M1718" s="1" t="e">
        <f>VLOOKUP(Table1[[#This Row],[Customer_id]],Table2[],4,FALSE)</f>
        <v>#N/A</v>
      </c>
      <c r="N1718" s="1" t="str">
        <f>INDEX(Table3[Transaction type],MATCH(Table1[[#This Row],[Account Number]],Table3[Account Number],0))</f>
        <v>Online Payment</v>
      </c>
      <c r="O1718" s="20">
        <f>INDEX(Table3[Date_of_transaction],MATCH(Table1[[#This Row],[Account Number]],Table3[Account Number],0))</f>
        <v>44528</v>
      </c>
      <c r="P1718" s="19" t="str">
        <f>INDEX(Table3[Transaction Medium],MATCH(Table1[[#This Row],[Account Number]],Table3[Account Number],0))</f>
        <v>Mobile</v>
      </c>
    </row>
    <row r="1719" spans="1:16" x14ac:dyDescent="0.25">
      <c r="A1719" s="1" t="s">
        <v>1542</v>
      </c>
      <c r="B1719" s="2">
        <v>136232022</v>
      </c>
      <c r="C1719" s="2" t="s">
        <v>869</v>
      </c>
      <c r="D1719" s="4">
        <v>17312.25</v>
      </c>
      <c r="E1719" s="1" t="s">
        <v>1094</v>
      </c>
      <c r="F1719" s="1" t="s">
        <v>1083</v>
      </c>
      <c r="G1719" s="1" t="s">
        <v>14</v>
      </c>
      <c r="H1719" s="1" t="s">
        <v>1543</v>
      </c>
      <c r="I1719" s="1">
        <v>167388.96182328</v>
      </c>
      <c r="J1719" s="1" t="s">
        <v>1544</v>
      </c>
      <c r="L1719" s="1" t="str">
        <f>VLOOKUP(Table1[[#This Row],[Customer_id]],Table4[],7,FALSE)</f>
        <v>109036,9256</v>
      </c>
      <c r="M1719" s="1" t="e">
        <f>VLOOKUP(Table1[[#This Row],[Customer_id]],Table2[],4,FALSE)</f>
        <v>#N/A</v>
      </c>
      <c r="N1719" s="1" t="str">
        <f>INDEX(Table3[Transaction type],MATCH(Table1[[#This Row],[Account Number]],Table3[Account Number],0))</f>
        <v>Money Deposit</v>
      </c>
      <c r="O1719" s="20">
        <f>INDEX(Table3[Date_of_transaction],MATCH(Table1[[#This Row],[Account Number]],Table3[Account Number],0))</f>
        <v>44259</v>
      </c>
      <c r="P1719" s="19" t="str">
        <f>INDEX(Table3[Transaction Medium],MATCH(Table1[[#This Row],[Account Number]],Table3[Account Number],0))</f>
        <v>Bank</v>
      </c>
    </row>
    <row r="1720" spans="1:16" x14ac:dyDescent="0.25">
      <c r="A1720" s="1" t="s">
        <v>3219</v>
      </c>
      <c r="B1720" s="2">
        <v>767203930</v>
      </c>
      <c r="C1720" s="2" t="s">
        <v>498</v>
      </c>
      <c r="D1720" s="4">
        <v>37766.25</v>
      </c>
      <c r="E1720" s="1" t="s">
        <v>1094</v>
      </c>
      <c r="F1720" s="1" t="s">
        <v>965</v>
      </c>
      <c r="G1720" s="1" t="s">
        <v>3058</v>
      </c>
      <c r="H1720" s="1" t="s">
        <v>3220</v>
      </c>
      <c r="I1720" s="1">
        <v>32955.193958399999</v>
      </c>
      <c r="J1720" s="1" t="s">
        <v>3221</v>
      </c>
      <c r="L1720" s="1" t="str">
        <f>VLOOKUP(Table1[[#This Row],[Customer_id]],Table4[],7,FALSE)</f>
        <v>407571,3664</v>
      </c>
      <c r="M1720" s="1" t="e">
        <f>VLOOKUP(Table1[[#This Row],[Customer_id]],Table2[],4,FALSE)</f>
        <v>#N/A</v>
      </c>
      <c r="N1720" s="1" t="str">
        <f>INDEX(Table3[Transaction type],MATCH(Table1[[#This Row],[Account Number]],Table3[Account Number],0))</f>
        <v>Online Payment</v>
      </c>
      <c r="O1720" s="20">
        <f>INDEX(Table3[Date_of_transaction],MATCH(Table1[[#This Row],[Account Number]],Table3[Account Number],0))</f>
        <v>44543</v>
      </c>
      <c r="P1720" s="19" t="str">
        <f>INDEX(Table3[Transaction Medium],MATCH(Table1[[#This Row],[Account Number]],Table3[Account Number],0))</f>
        <v>Mobile</v>
      </c>
    </row>
    <row r="1721" spans="1:16" x14ac:dyDescent="0.25">
      <c r="A1721" s="1" t="s">
        <v>5581</v>
      </c>
      <c r="B1721" s="2">
        <v>641579724</v>
      </c>
      <c r="C1721" s="2" t="s">
        <v>357</v>
      </c>
      <c r="D1721" s="4">
        <v>35209.5</v>
      </c>
      <c r="E1721" s="1" t="s">
        <v>1094</v>
      </c>
      <c r="F1721" s="1" t="s">
        <v>366</v>
      </c>
      <c r="G1721" s="1" t="s">
        <v>4074</v>
      </c>
      <c r="H1721" s="1" t="s">
        <v>5582</v>
      </c>
      <c r="I1721" s="1">
        <v>435052.61184000003</v>
      </c>
      <c r="J1721" s="1" t="s">
        <v>5583</v>
      </c>
      <c r="L1721" s="1" t="str">
        <f>VLOOKUP(Table1[[#This Row],[Customer_id]],Table4[],7,FALSE)</f>
        <v>173146,1942</v>
      </c>
      <c r="M1721" s="1" t="e">
        <f>VLOOKUP(Table1[[#This Row],[Customer_id]],Table2[],4,FALSE)</f>
        <v>#N/A</v>
      </c>
      <c r="N1721" s="1" t="str">
        <f>INDEX(Table3[Transaction type],MATCH(Table1[[#This Row],[Account Number]],Table3[Account Number],0))</f>
        <v>Online Payment</v>
      </c>
      <c r="O1721" s="20">
        <f>INDEX(Table3[Date_of_transaction],MATCH(Table1[[#This Row],[Account Number]],Table3[Account Number],0))</f>
        <v>44344</v>
      </c>
      <c r="P1721" s="19" t="str">
        <f>INDEX(Table3[Transaction Medium],MATCH(Table1[[#This Row],[Account Number]],Table3[Account Number],0))</f>
        <v>Internet Banking</v>
      </c>
    </row>
    <row r="1722" spans="1:16" x14ac:dyDescent="0.25">
      <c r="A1722" s="1" t="s">
        <v>2850</v>
      </c>
      <c r="B1722" s="2">
        <v>122639053</v>
      </c>
      <c r="C1722" s="2" t="s">
        <v>498</v>
      </c>
      <c r="D1722" s="4">
        <v>37766.25</v>
      </c>
      <c r="E1722" s="1" t="s">
        <v>1094</v>
      </c>
      <c r="F1722" s="1" t="s">
        <v>426</v>
      </c>
      <c r="G1722" s="1" t="s">
        <v>2773</v>
      </c>
      <c r="H1722" s="1" t="s">
        <v>2851</v>
      </c>
      <c r="I1722" s="1">
        <v>210003.28511999999</v>
      </c>
      <c r="J1722" s="1" t="s">
        <v>2852</v>
      </c>
      <c r="L1722" s="1" t="str">
        <f>VLOOKUP(Table1[[#This Row],[Customer_id]],Table4[],7,FALSE)</f>
        <v>228140,8308</v>
      </c>
      <c r="M1722" s="1" t="e">
        <f>VLOOKUP(Table1[[#This Row],[Customer_id]],Table2[],4,FALSE)</f>
        <v>#N/A</v>
      </c>
      <c r="N1722" s="1" t="str">
        <f>INDEX(Table3[Transaction type],MATCH(Table1[[#This Row],[Account Number]],Table3[Account Number],0))</f>
        <v>Cash Withdrawal</v>
      </c>
      <c r="O1722" s="20">
        <f>INDEX(Table3[Date_of_transaction],MATCH(Table1[[#This Row],[Account Number]],Table3[Account Number],0))</f>
        <v>44661</v>
      </c>
      <c r="P1722" s="19" t="str">
        <f>INDEX(Table3[Transaction Medium],MATCH(Table1[[#This Row],[Account Number]],Table3[Account Number],0))</f>
        <v>ATM</v>
      </c>
    </row>
    <row r="1723" spans="1:16" x14ac:dyDescent="0.25">
      <c r="A1723" s="1" t="s">
        <v>3528</v>
      </c>
      <c r="B1723" s="2">
        <v>190313081</v>
      </c>
      <c r="C1723" s="2" t="s">
        <v>389</v>
      </c>
      <c r="D1723" s="4">
        <v>29365.5</v>
      </c>
      <c r="E1723" s="1" t="s">
        <v>1094</v>
      </c>
      <c r="F1723" s="1" t="s">
        <v>102</v>
      </c>
      <c r="G1723" s="1" t="s">
        <v>3331</v>
      </c>
      <c r="H1723" s="1" t="s">
        <v>3529</v>
      </c>
      <c r="I1723" s="1">
        <v>9286.8120648000004</v>
      </c>
      <c r="J1723" s="1" t="s">
        <v>3530</v>
      </c>
      <c r="L1723" s="1" t="str">
        <f>VLOOKUP(Table1[[#This Row],[Customer_id]],Table4[],7,FALSE)</f>
        <v>119770,5984</v>
      </c>
      <c r="M1723" s="1" t="e">
        <f>VLOOKUP(Table1[[#This Row],[Customer_id]],Table2[],4,FALSE)</f>
        <v>#N/A</v>
      </c>
      <c r="N1723" s="1" t="str">
        <f>INDEX(Table3[Transaction type],MATCH(Table1[[#This Row],[Account Number]],Table3[Account Number],0))</f>
        <v>Money Transfer</v>
      </c>
      <c r="O1723" s="20">
        <f>INDEX(Table3[Date_of_transaction],MATCH(Table1[[#This Row],[Account Number]],Table3[Account Number],0))</f>
        <v>44398</v>
      </c>
      <c r="P1723" s="19" t="str">
        <f>INDEX(Table3[Transaction Medium],MATCH(Table1[[#This Row],[Account Number]],Table3[Account Number],0))</f>
        <v>Mobile</v>
      </c>
    </row>
    <row r="1724" spans="1:16" x14ac:dyDescent="0.25">
      <c r="A1724" s="1" t="s">
        <v>3210</v>
      </c>
      <c r="B1724" s="2">
        <v>104099391</v>
      </c>
      <c r="C1724" s="2" t="s">
        <v>403</v>
      </c>
      <c r="D1724" s="4">
        <v>31922.25</v>
      </c>
      <c r="E1724" s="1" t="s">
        <v>1094</v>
      </c>
      <c r="F1724" s="1" t="s">
        <v>955</v>
      </c>
      <c r="G1724" s="1" t="s">
        <v>3058</v>
      </c>
      <c r="H1724" s="1" t="s">
        <v>3211</v>
      </c>
      <c r="I1724" s="1">
        <v>660587.30534159997</v>
      </c>
      <c r="J1724" s="1" t="s">
        <v>3212</v>
      </c>
      <c r="L1724" s="1" t="str">
        <f>VLOOKUP(Table1[[#This Row],[Customer_id]],Table4[],7,FALSE)</f>
        <v>33952,278</v>
      </c>
      <c r="M1724" s="1" t="e">
        <f>VLOOKUP(Table1[[#This Row],[Customer_id]],Table2[],4,FALSE)</f>
        <v>#N/A</v>
      </c>
      <c r="N1724" s="1" t="str">
        <f>INDEX(Table3[Transaction type],MATCH(Table1[[#This Row],[Account Number]],Table3[Account Number],0))</f>
        <v>Money Transfer</v>
      </c>
      <c r="O1724" s="20">
        <f>INDEX(Table3[Date_of_transaction],MATCH(Table1[[#This Row],[Account Number]],Table3[Account Number],0))</f>
        <v>44347</v>
      </c>
      <c r="P1724" s="19" t="str">
        <f>INDEX(Table3[Transaction Medium],MATCH(Table1[[#This Row],[Account Number]],Table3[Account Number],0))</f>
        <v>Internet Banking</v>
      </c>
    </row>
    <row r="1725" spans="1:16" x14ac:dyDescent="0.25">
      <c r="A1725" s="1" t="s">
        <v>1037</v>
      </c>
      <c r="B1725" s="2">
        <v>948591027</v>
      </c>
      <c r="C1725" s="2" t="s">
        <v>434</v>
      </c>
      <c r="D1725" s="4">
        <v>28269.75</v>
      </c>
      <c r="E1725" s="1" t="s">
        <v>12</v>
      </c>
      <c r="F1725" s="1" t="s">
        <v>491</v>
      </c>
      <c r="G1725" s="1" t="s">
        <v>14</v>
      </c>
      <c r="H1725" s="1" t="s">
        <v>1038</v>
      </c>
      <c r="I1725" s="1">
        <v>107605.35448920001</v>
      </c>
      <c r="J1725" s="1" t="s">
        <v>1039</v>
      </c>
      <c r="L1725" s="1" t="str">
        <f>VLOOKUP(Table1[[#This Row],[Customer_id]],Table4[],7,FALSE)</f>
        <v>123889,2271</v>
      </c>
      <c r="M1725" s="1" t="e">
        <f>VLOOKUP(Table1[[#This Row],[Customer_id]],Table2[],4,FALSE)</f>
        <v>#N/A</v>
      </c>
      <c r="N1725" s="1" t="str">
        <f>INDEX(Table3[Transaction type],MATCH(Table1[[#This Row],[Account Number]],Table3[Account Number],0))</f>
        <v>Money Transfer</v>
      </c>
      <c r="O1725" s="20">
        <f>INDEX(Table3[Date_of_transaction],MATCH(Table1[[#This Row],[Account Number]],Table3[Account Number],0))</f>
        <v>44402</v>
      </c>
      <c r="P1725" s="19" t="str">
        <f>INDEX(Table3[Transaction Medium],MATCH(Table1[[#This Row],[Account Number]],Table3[Account Number],0))</f>
        <v>Mobile</v>
      </c>
    </row>
    <row r="1726" spans="1:16" x14ac:dyDescent="0.25">
      <c r="A1726" s="1" t="s">
        <v>2766</v>
      </c>
      <c r="B1726" s="2">
        <v>522730210</v>
      </c>
      <c r="C1726" s="2" t="s">
        <v>556</v>
      </c>
      <c r="D1726" s="4">
        <v>27174</v>
      </c>
      <c r="E1726" s="1" t="s">
        <v>12</v>
      </c>
      <c r="F1726" s="1" t="s">
        <v>731</v>
      </c>
      <c r="G1726" s="1" t="s">
        <v>1964</v>
      </c>
      <c r="H1726" s="1" t="s">
        <v>2767</v>
      </c>
      <c r="I1726" s="1">
        <v>510194.03455019998</v>
      </c>
      <c r="J1726" s="1" t="s">
        <v>2768</v>
      </c>
      <c r="L1726" s="1" t="str">
        <f>VLOOKUP(Table1[[#This Row],[Customer_id]],Table4[],7,FALSE)</f>
        <v>158077,0731</v>
      </c>
      <c r="M1726" s="1" t="e">
        <f>VLOOKUP(Table1[[#This Row],[Customer_id]],Table2[],4,FALSE)</f>
        <v>#N/A</v>
      </c>
      <c r="N1726" s="1" t="str">
        <f>INDEX(Table3[Transaction type],MATCH(Table1[[#This Row],[Account Number]],Table3[Account Number],0))</f>
        <v>Money Transfer</v>
      </c>
      <c r="O1726" s="20">
        <f>INDEX(Table3[Date_of_transaction],MATCH(Table1[[#This Row],[Account Number]],Table3[Account Number],0))</f>
        <v>44507</v>
      </c>
      <c r="P1726" s="19" t="str">
        <f>INDEX(Table3[Transaction Medium],MATCH(Table1[[#This Row],[Account Number]],Table3[Account Number],0))</f>
        <v>Internet Banking</v>
      </c>
    </row>
    <row r="1727" spans="1:16" x14ac:dyDescent="0.25">
      <c r="A1727" s="1" t="s">
        <v>4865</v>
      </c>
      <c r="B1727" s="2">
        <v>193355727</v>
      </c>
      <c r="C1727" s="2" t="s">
        <v>47</v>
      </c>
      <c r="D1727" s="4">
        <v>31191.75</v>
      </c>
      <c r="E1727" s="1" t="s">
        <v>1094</v>
      </c>
      <c r="F1727" s="1" t="s">
        <v>870</v>
      </c>
      <c r="G1727" s="1" t="s">
        <v>4074</v>
      </c>
      <c r="H1727" s="1" t="s">
        <v>4866</v>
      </c>
      <c r="I1727" s="1">
        <v>786446.29348299</v>
      </c>
      <c r="J1727" s="1" t="s">
        <v>4867</v>
      </c>
      <c r="L1727" s="1" t="str">
        <f>VLOOKUP(Table1[[#This Row],[Customer_id]],Table4[],7,FALSE)</f>
        <v>96671,0724</v>
      </c>
      <c r="M1727" s="1" t="e">
        <f>VLOOKUP(Table1[[#This Row],[Customer_id]],Table2[],4,FALSE)</f>
        <v>#N/A</v>
      </c>
      <c r="N1727" s="1" t="str">
        <f>INDEX(Table3[Transaction type],MATCH(Table1[[#This Row],[Account Number]],Table3[Account Number],0))</f>
        <v>Checks</v>
      </c>
      <c r="O1727" s="20">
        <f>INDEX(Table3[Date_of_transaction],MATCH(Table1[[#This Row],[Account Number]],Table3[Account Number],0))</f>
        <v>44393</v>
      </c>
      <c r="P1727" s="19" t="str">
        <f>INDEX(Table3[Transaction Medium],MATCH(Table1[[#This Row],[Account Number]],Table3[Account Number],0))</f>
        <v>Bank</v>
      </c>
    </row>
    <row r="1728" spans="1:16" x14ac:dyDescent="0.25">
      <c r="A1728" s="1" t="s">
        <v>2455</v>
      </c>
      <c r="B1728" s="2">
        <v>704270517</v>
      </c>
      <c r="C1728" s="2" t="s">
        <v>470</v>
      </c>
      <c r="D1728" s="4">
        <v>14755.5</v>
      </c>
      <c r="E1728" s="1" t="s">
        <v>12</v>
      </c>
      <c r="F1728" s="1" t="s">
        <v>620</v>
      </c>
      <c r="G1728" s="1" t="s">
        <v>1964</v>
      </c>
      <c r="H1728" s="1" t="s">
        <v>2456</v>
      </c>
      <c r="I1728" s="1">
        <v>539466.01614920003</v>
      </c>
      <c r="J1728" s="1" t="s">
        <v>2457</v>
      </c>
      <c r="L1728" s="1" t="str">
        <f>VLOOKUP(Table1[[#This Row],[Customer_id]],Table4[],7,FALSE)</f>
        <v>51778,4328</v>
      </c>
      <c r="M1728" s="1" t="e">
        <f>VLOOKUP(Table1[[#This Row],[Customer_id]],Table2[],4,FALSE)</f>
        <v>#N/A</v>
      </c>
      <c r="N1728" s="1" t="str">
        <f>INDEX(Table3[Transaction type],MATCH(Table1[[#This Row],[Account Number]],Table3[Account Number],0))</f>
        <v>Checks</v>
      </c>
      <c r="O1728" s="20">
        <f>INDEX(Table3[Date_of_transaction],MATCH(Table1[[#This Row],[Account Number]],Table3[Account Number],0))</f>
        <v>44334</v>
      </c>
      <c r="P1728" s="19" t="str">
        <f>INDEX(Table3[Transaction Medium],MATCH(Table1[[#This Row],[Account Number]],Table3[Account Number],0))</f>
        <v>Informal Services</v>
      </c>
    </row>
    <row r="1729" spans="1:16" x14ac:dyDescent="0.25">
      <c r="A1729" s="1" t="s">
        <v>1849</v>
      </c>
      <c r="B1729" s="2">
        <v>824553501</v>
      </c>
      <c r="C1729" s="2" t="s">
        <v>134</v>
      </c>
      <c r="D1729" s="4">
        <v>37401</v>
      </c>
      <c r="E1729" s="1" t="s">
        <v>1094</v>
      </c>
      <c r="F1729" s="1" t="s">
        <v>1004</v>
      </c>
      <c r="G1729" s="1" t="s">
        <v>14</v>
      </c>
      <c r="H1729" s="1" t="s">
        <v>1850</v>
      </c>
      <c r="I1729" s="1">
        <v>440971.92457343999</v>
      </c>
      <c r="J1729" s="1" t="s">
        <v>1851</v>
      </c>
      <c r="L1729" s="1" t="str">
        <f>VLOOKUP(Table1[[#This Row],[Customer_id]],Table4[],7,FALSE)</f>
        <v>97432,2628</v>
      </c>
      <c r="M1729" s="1" t="str">
        <f>VLOOKUP(Table1[[#This Row],[Customer_id]],Table2[],4,FALSE)</f>
        <v>N2138470796</v>
      </c>
      <c r="N1729" s="1" t="str">
        <f>INDEX(Table3[Transaction type],MATCH(Table1[[#This Row],[Account Number]],Table3[Account Number],0))</f>
        <v>Loan Payment</v>
      </c>
      <c r="O1729" s="20">
        <f>INDEX(Table3[Date_of_transaction],MATCH(Table1[[#This Row],[Account Number]],Table3[Account Number],0))</f>
        <v>44368</v>
      </c>
      <c r="P1729" s="19" t="str">
        <f>INDEX(Table3[Transaction Medium],MATCH(Table1[[#This Row],[Account Number]],Table3[Account Number],0))</f>
        <v>AFT</v>
      </c>
    </row>
    <row r="1730" spans="1:16" x14ac:dyDescent="0.25">
      <c r="A1730" s="1" t="s">
        <v>522</v>
      </c>
      <c r="B1730" s="2">
        <v>185045175</v>
      </c>
      <c r="C1730" s="2" t="s">
        <v>250</v>
      </c>
      <c r="D1730" s="4">
        <v>18042.75</v>
      </c>
      <c r="E1730" s="1" t="s">
        <v>12</v>
      </c>
      <c r="F1730" s="1" t="s">
        <v>523</v>
      </c>
      <c r="G1730" s="1" t="s">
        <v>14</v>
      </c>
      <c r="H1730" s="1" t="s">
        <v>524</v>
      </c>
      <c r="I1730" s="1">
        <v>1273038.67344512</v>
      </c>
      <c r="J1730" s="1" t="s">
        <v>525</v>
      </c>
      <c r="L1730" s="1" t="str">
        <f>VLOOKUP(Table1[[#This Row],[Customer_id]],Table4[],7,FALSE)</f>
        <v>88000,0704</v>
      </c>
      <c r="M1730" s="1" t="e">
        <f>VLOOKUP(Table1[[#This Row],[Customer_id]],Table2[],4,FALSE)</f>
        <v>#N/A</v>
      </c>
      <c r="N1730" s="1" t="str">
        <f>INDEX(Table3[Transaction type],MATCH(Table1[[#This Row],[Account Number]],Table3[Account Number],0))</f>
        <v>Online Payment</v>
      </c>
      <c r="O1730" s="20">
        <f>INDEX(Table3[Date_of_transaction],MATCH(Table1[[#This Row],[Account Number]],Table3[Account Number],0))</f>
        <v>44602</v>
      </c>
      <c r="P1730" s="19" t="str">
        <f>INDEX(Table3[Transaction Medium],MATCH(Table1[[#This Row],[Account Number]],Table3[Account Number],0))</f>
        <v>Mobile</v>
      </c>
    </row>
    <row r="1731" spans="1:16" x14ac:dyDescent="0.25">
      <c r="A1731" s="1" t="s">
        <v>5219</v>
      </c>
      <c r="B1731" s="2">
        <v>86614487</v>
      </c>
      <c r="C1731" s="2" t="s">
        <v>380</v>
      </c>
      <c r="D1731" s="4">
        <v>14390.25</v>
      </c>
      <c r="E1731" s="1" t="s">
        <v>1094</v>
      </c>
      <c r="F1731" s="1" t="s">
        <v>499</v>
      </c>
      <c r="G1731" s="1" t="s">
        <v>4099</v>
      </c>
      <c r="H1731" s="1" t="s">
        <v>5220</v>
      </c>
      <c r="I1731" s="1">
        <v>34951.517639999998</v>
      </c>
      <c r="J1731" s="1" t="s">
        <v>5221</v>
      </c>
      <c r="L1731" s="1" t="str">
        <f>VLOOKUP(Table1[[#This Row],[Customer_id]],Table4[],7,FALSE)</f>
        <v>234707,1685</v>
      </c>
      <c r="M1731" s="1" t="str">
        <f>VLOOKUP(Table1[[#This Row],[Customer_id]],Table2[],4,FALSE)</f>
        <v>N2604046934</v>
      </c>
      <c r="N1731" s="1" t="str">
        <f>INDEX(Table3[Transaction type],MATCH(Table1[[#This Row],[Account Number]],Table3[Account Number],0))</f>
        <v>Loan Payment</v>
      </c>
      <c r="O1731" s="20">
        <f>INDEX(Table3[Date_of_transaction],MATCH(Table1[[#This Row],[Account Number]],Table3[Account Number],0))</f>
        <v>44464</v>
      </c>
      <c r="P1731" s="19" t="str">
        <f>INDEX(Table3[Transaction Medium],MATCH(Table1[[#This Row],[Account Number]],Table3[Account Number],0))</f>
        <v>ACH</v>
      </c>
    </row>
    <row r="1732" spans="1:16" x14ac:dyDescent="0.25">
      <c r="A1732" s="1" t="s">
        <v>7431</v>
      </c>
      <c r="B1732" s="2">
        <v>438195116</v>
      </c>
      <c r="C1732" s="2" t="s">
        <v>380</v>
      </c>
      <c r="D1732" s="4">
        <v>14390.25</v>
      </c>
      <c r="E1732" s="1" t="s">
        <v>12</v>
      </c>
      <c r="F1732" s="1" t="s">
        <v>1517</v>
      </c>
      <c r="G1732" s="1" t="s">
        <v>4220</v>
      </c>
      <c r="H1732" s="1" t="s">
        <v>7432</v>
      </c>
      <c r="I1732" s="1">
        <v>113996.77876926</v>
      </c>
      <c r="J1732" s="1" t="s">
        <v>7433</v>
      </c>
      <c r="L1732" s="1" t="str">
        <f>VLOOKUP(Table1[[#This Row],[Customer_id]],Table4[],7,FALSE)</f>
        <v>34449,0496</v>
      </c>
      <c r="M1732" s="1" t="str">
        <f>VLOOKUP(Table1[[#This Row],[Customer_id]],Table2[],4,FALSE)</f>
        <v>N1914982944</v>
      </c>
      <c r="N1732" s="1" t="str">
        <f>INDEX(Table3[Transaction type],MATCH(Table1[[#This Row],[Account Number]],Table3[Account Number],0))</f>
        <v>Loan Payment</v>
      </c>
      <c r="O1732" s="20">
        <f>INDEX(Table3[Date_of_transaction],MATCH(Table1[[#This Row],[Account Number]],Table3[Account Number],0))</f>
        <v>44247</v>
      </c>
      <c r="P1732" s="19" t="str">
        <f>INDEX(Table3[Transaction Medium],MATCH(Table1[[#This Row],[Account Number]],Table3[Account Number],0))</f>
        <v>AFT</v>
      </c>
    </row>
    <row r="1733" spans="1:16" x14ac:dyDescent="0.25">
      <c r="A1733" s="1" t="s">
        <v>4330</v>
      </c>
      <c r="B1733" s="2">
        <v>237380993</v>
      </c>
      <c r="C1733" s="2" t="s">
        <v>661</v>
      </c>
      <c r="D1733" s="4">
        <v>16216.5</v>
      </c>
      <c r="E1733" s="1" t="s">
        <v>1094</v>
      </c>
      <c r="F1733" s="1" t="s">
        <v>509</v>
      </c>
      <c r="G1733" s="1" t="s">
        <v>4088</v>
      </c>
      <c r="H1733" s="1" t="s">
        <v>4331</v>
      </c>
      <c r="I1733" s="1">
        <v>301280.08803360001</v>
      </c>
      <c r="J1733" s="1" t="s">
        <v>4332</v>
      </c>
      <c r="L1733" s="1" t="str">
        <f>VLOOKUP(Table1[[#This Row],[Customer_id]],Table4[],7,FALSE)</f>
        <v>365561,235</v>
      </c>
      <c r="M1733" s="1" t="e">
        <f>VLOOKUP(Table1[[#This Row],[Customer_id]],Table2[],4,FALSE)</f>
        <v>#N/A</v>
      </c>
      <c r="N1733" s="1" t="str">
        <f>INDEX(Table3[Transaction type],MATCH(Table1[[#This Row],[Account Number]],Table3[Account Number],0))</f>
        <v>Online Payment</v>
      </c>
      <c r="O1733" s="20">
        <f>INDEX(Table3[Date_of_transaction],MATCH(Table1[[#This Row],[Account Number]],Table3[Account Number],0))</f>
        <v>44314</v>
      </c>
      <c r="P1733" s="19" t="str">
        <f>INDEX(Table3[Transaction Medium],MATCH(Table1[[#This Row],[Account Number]],Table3[Account Number],0))</f>
        <v>Card</v>
      </c>
    </row>
    <row r="1734" spans="1:16" x14ac:dyDescent="0.25">
      <c r="A1734" s="1" t="s">
        <v>3647</v>
      </c>
      <c r="B1734" s="2">
        <v>488871183</v>
      </c>
      <c r="C1734" s="2" t="s">
        <v>23</v>
      </c>
      <c r="D1734" s="4">
        <v>15486</v>
      </c>
      <c r="E1734" s="1" t="s">
        <v>1094</v>
      </c>
      <c r="F1734" s="1" t="s">
        <v>1927</v>
      </c>
      <c r="G1734" s="1" t="s">
        <v>3583</v>
      </c>
      <c r="H1734" s="1" t="s">
        <v>3648</v>
      </c>
      <c r="I1734" s="1">
        <v>71536.446936120003</v>
      </c>
      <c r="J1734" s="1" t="s">
        <v>3649</v>
      </c>
      <c r="L1734" s="1" t="str">
        <f>VLOOKUP(Table1[[#This Row],[Customer_id]],Table4[],7,FALSE)</f>
        <v>84128,4432</v>
      </c>
      <c r="M1734" s="1" t="e">
        <f>VLOOKUP(Table1[[#This Row],[Customer_id]],Table2[],4,FALSE)</f>
        <v>#N/A</v>
      </c>
      <c r="N1734" s="1" t="str">
        <f>INDEX(Table3[Transaction type],MATCH(Table1[[#This Row],[Account Number]],Table3[Account Number],0))</f>
        <v>Checks</v>
      </c>
      <c r="O1734" s="20">
        <f>INDEX(Table3[Date_of_transaction],MATCH(Table1[[#This Row],[Account Number]],Table3[Account Number],0))</f>
        <v>44427</v>
      </c>
      <c r="P1734" s="19" t="str">
        <f>INDEX(Table3[Transaction Medium],MATCH(Table1[[#This Row],[Account Number]],Table3[Account Number],0))</f>
        <v>Informal Services</v>
      </c>
    </row>
    <row r="1735" spans="1:16" x14ac:dyDescent="0.25">
      <c r="A1735" s="1" t="s">
        <v>5724</v>
      </c>
      <c r="B1735" s="2">
        <v>755744915</v>
      </c>
      <c r="C1735" s="2" t="s">
        <v>189</v>
      </c>
      <c r="D1735" s="4">
        <v>22425.75</v>
      </c>
      <c r="E1735" s="1" t="s">
        <v>1094</v>
      </c>
      <c r="F1735" s="1" t="s">
        <v>509</v>
      </c>
      <c r="G1735" s="1" t="s">
        <v>4220</v>
      </c>
      <c r="H1735" s="1" t="s">
        <v>5725</v>
      </c>
      <c r="I1735" s="1">
        <v>22983.780923040002</v>
      </c>
      <c r="J1735" s="1" t="s">
        <v>5726</v>
      </c>
      <c r="L1735" s="1" t="str">
        <f>VLOOKUP(Table1[[#This Row],[Customer_id]],Table4[],7,FALSE)</f>
        <v>30051,28</v>
      </c>
      <c r="M1735" s="1" t="e">
        <f>VLOOKUP(Table1[[#This Row],[Customer_id]],Table2[],4,FALSE)</f>
        <v>#N/A</v>
      </c>
      <c r="N1735" s="1" t="str">
        <f>INDEX(Table3[Transaction type],MATCH(Table1[[#This Row],[Account Number]],Table3[Account Number],0))</f>
        <v>Online Payment</v>
      </c>
      <c r="O1735" s="20">
        <f>INDEX(Table3[Date_of_transaction],MATCH(Table1[[#This Row],[Account Number]],Table3[Account Number],0))</f>
        <v>44505</v>
      </c>
      <c r="P1735" s="19" t="str">
        <f>INDEX(Table3[Transaction Medium],MATCH(Table1[[#This Row],[Account Number]],Table3[Account Number],0))</f>
        <v>Mobile</v>
      </c>
    </row>
    <row r="1736" spans="1:16" x14ac:dyDescent="0.25">
      <c r="A1736" s="1" t="s">
        <v>330</v>
      </c>
      <c r="B1736" s="2">
        <v>291140549</v>
      </c>
      <c r="C1736" s="2" t="s">
        <v>180</v>
      </c>
      <c r="D1736" s="4">
        <v>35940</v>
      </c>
      <c r="E1736" s="1" t="s">
        <v>12</v>
      </c>
      <c r="F1736" s="1" t="s">
        <v>331</v>
      </c>
      <c r="G1736" s="1" t="s">
        <v>14</v>
      </c>
      <c r="H1736" s="1" t="s">
        <v>332</v>
      </c>
      <c r="I1736" s="1">
        <v>946505.81712959998</v>
      </c>
      <c r="J1736" s="1" t="s">
        <v>333</v>
      </c>
      <c r="L1736" s="1" t="str">
        <f>VLOOKUP(Table1[[#This Row],[Customer_id]],Table4[],7,FALSE)</f>
        <v>125156,6514</v>
      </c>
      <c r="M1736" s="1" t="e">
        <f>VLOOKUP(Table1[[#This Row],[Customer_id]],Table2[],4,FALSE)</f>
        <v>#N/A</v>
      </c>
      <c r="N1736" s="1" t="str">
        <f>INDEX(Table3[Transaction type],MATCH(Table1[[#This Row],[Account Number]],Table3[Account Number],0))</f>
        <v>Cash Withdrawal</v>
      </c>
      <c r="O1736" s="20">
        <f>INDEX(Table3[Date_of_transaction],MATCH(Table1[[#This Row],[Account Number]],Table3[Account Number],0))</f>
        <v>44675</v>
      </c>
      <c r="P1736" s="19" t="str">
        <f>INDEX(Table3[Transaction Medium],MATCH(Table1[[#This Row],[Account Number]],Table3[Account Number],0))</f>
        <v>POS</v>
      </c>
    </row>
    <row r="1737" spans="1:16" x14ac:dyDescent="0.25">
      <c r="A1737" s="1" t="s">
        <v>5178</v>
      </c>
      <c r="B1737" s="2">
        <v>245262793</v>
      </c>
      <c r="C1737" s="2" t="s">
        <v>154</v>
      </c>
      <c r="D1737" s="4">
        <v>29730.75</v>
      </c>
      <c r="E1737" s="1" t="s">
        <v>1094</v>
      </c>
      <c r="F1737" s="1" t="s">
        <v>231</v>
      </c>
      <c r="G1737" s="1" t="s">
        <v>4105</v>
      </c>
      <c r="H1737" s="1" t="s">
        <v>5179</v>
      </c>
      <c r="I1737" s="1">
        <v>76245.7701504</v>
      </c>
      <c r="J1737" s="1" t="s">
        <v>5180</v>
      </c>
      <c r="L1737" s="1" t="str">
        <f>VLOOKUP(Table1[[#This Row],[Customer_id]],Table4[],7,FALSE)</f>
        <v>70434</v>
      </c>
      <c r="M1737" s="1" t="str">
        <f>VLOOKUP(Table1[[#This Row],[Customer_id]],Table2[],4,FALSE)</f>
        <v>N4108031424</v>
      </c>
      <c r="N1737" s="1" t="str">
        <f>INDEX(Table3[Transaction type],MATCH(Table1[[#This Row],[Account Number]],Table3[Account Number],0))</f>
        <v>Loan Payment</v>
      </c>
      <c r="O1737" s="20">
        <f>INDEX(Table3[Date_of_transaction],MATCH(Table1[[#This Row],[Account Number]],Table3[Account Number],0))</f>
        <v>44266</v>
      </c>
      <c r="P1737" s="19" t="str">
        <f>INDEX(Table3[Transaction Medium],MATCH(Table1[[#This Row],[Account Number]],Table3[Account Number],0))</f>
        <v>ACH</v>
      </c>
    </row>
    <row r="1738" spans="1:16" x14ac:dyDescent="0.25">
      <c r="A1738" s="1" t="s">
        <v>7244</v>
      </c>
      <c r="B1738" s="2">
        <v>782237332</v>
      </c>
      <c r="C1738" s="2" t="s">
        <v>101</v>
      </c>
      <c r="D1738" s="4">
        <v>19138.5</v>
      </c>
      <c r="E1738" s="1" t="s">
        <v>12</v>
      </c>
      <c r="F1738" s="1" t="s">
        <v>1450</v>
      </c>
      <c r="G1738" s="1" t="s">
        <v>4058</v>
      </c>
      <c r="H1738" s="1" t="s">
        <v>7245</v>
      </c>
      <c r="I1738" s="1">
        <v>35539.152952320001</v>
      </c>
      <c r="J1738" s="1" t="s">
        <v>7246</v>
      </c>
      <c r="L1738" s="1" t="str">
        <f>VLOOKUP(Table1[[#This Row],[Customer_id]],Table4[],7,FALSE)</f>
        <v>231896,3319</v>
      </c>
      <c r="M1738" s="1" t="e">
        <f>VLOOKUP(Table1[[#This Row],[Customer_id]],Table2[],4,FALSE)</f>
        <v>#N/A</v>
      </c>
      <c r="N1738" s="1" t="str">
        <f>INDEX(Table3[Transaction type],MATCH(Table1[[#This Row],[Account Number]],Table3[Account Number],0))</f>
        <v>Money Deposit</v>
      </c>
      <c r="O1738" s="20">
        <f>INDEX(Table3[Date_of_transaction],MATCH(Table1[[#This Row],[Account Number]],Table3[Account Number],0))</f>
        <v>44452</v>
      </c>
      <c r="P1738" s="19" t="str">
        <f>INDEX(Table3[Transaction Medium],MATCH(Table1[[#This Row],[Account Number]],Table3[Account Number],0))</f>
        <v>Bank</v>
      </c>
    </row>
    <row r="1739" spans="1:16" x14ac:dyDescent="0.25">
      <c r="A1739" s="1" t="s">
        <v>1142</v>
      </c>
      <c r="B1739" s="2">
        <v>466642390</v>
      </c>
      <c r="C1739" s="2" t="s">
        <v>154</v>
      </c>
      <c r="D1739" s="4">
        <v>29730.75</v>
      </c>
      <c r="E1739" s="1" t="s">
        <v>1094</v>
      </c>
      <c r="F1739" s="1" t="s">
        <v>139</v>
      </c>
      <c r="G1739" s="1" t="s">
        <v>14</v>
      </c>
      <c r="H1739" s="1" t="s">
        <v>1143</v>
      </c>
      <c r="I1739" s="1">
        <v>343470.45227040001</v>
      </c>
      <c r="J1739" s="1" t="s">
        <v>1144</v>
      </c>
      <c r="L1739" s="1" t="str">
        <f>VLOOKUP(Table1[[#This Row],[Customer_id]],Table4[],7,FALSE)</f>
        <v>82751,25</v>
      </c>
      <c r="M1739" s="1" t="e">
        <f>VLOOKUP(Table1[[#This Row],[Customer_id]],Table2[],4,FALSE)</f>
        <v>#N/A</v>
      </c>
      <c r="N1739" s="1" t="str">
        <f>INDEX(Table3[Transaction type],MATCH(Table1[[#This Row],[Account Number]],Table3[Account Number],0))</f>
        <v>Money Transfer</v>
      </c>
      <c r="O1739" s="20">
        <f>INDEX(Table3[Date_of_transaction],MATCH(Table1[[#This Row],[Account Number]],Table3[Account Number],0))</f>
        <v>44585</v>
      </c>
      <c r="P1739" s="19" t="str">
        <f>INDEX(Table3[Transaction Medium],MATCH(Table1[[#This Row],[Account Number]],Table3[Account Number],0))</f>
        <v>Mobile</v>
      </c>
    </row>
    <row r="1740" spans="1:16" x14ac:dyDescent="0.25">
      <c r="A1740" s="1" t="s">
        <v>2000</v>
      </c>
      <c r="B1740" s="2">
        <v>749493329</v>
      </c>
      <c r="C1740" s="2" t="s">
        <v>348</v>
      </c>
      <c r="D1740" s="4">
        <v>28635</v>
      </c>
      <c r="E1740" s="1" t="s">
        <v>1094</v>
      </c>
      <c r="F1740" s="1" t="s">
        <v>361</v>
      </c>
      <c r="G1740" s="1" t="s">
        <v>1964</v>
      </c>
      <c r="H1740" s="1" t="s">
        <v>2001</v>
      </c>
      <c r="I1740" s="1">
        <v>260406.07481088</v>
      </c>
      <c r="J1740" s="1" t="s">
        <v>2002</v>
      </c>
      <c r="L1740" s="1" t="str">
        <f>VLOOKUP(Table1[[#This Row],[Customer_id]],Table4[],7,FALSE)</f>
        <v>213619,5173</v>
      </c>
      <c r="M1740" s="1" t="e">
        <f>VLOOKUP(Table1[[#This Row],[Customer_id]],Table2[],4,FALSE)</f>
        <v>#N/A</v>
      </c>
      <c r="N1740" s="1" t="str">
        <f>INDEX(Table3[Transaction type],MATCH(Table1[[#This Row],[Account Number]],Table3[Account Number],0))</f>
        <v>Money Deposit</v>
      </c>
      <c r="O1740" s="20">
        <f>INDEX(Table3[Date_of_transaction],MATCH(Table1[[#This Row],[Account Number]],Table3[Account Number],0))</f>
        <v>44664</v>
      </c>
      <c r="P1740" s="19" t="str">
        <f>INDEX(Table3[Transaction Medium],MATCH(Table1[[#This Row],[Account Number]],Table3[Account Number],0))</f>
        <v>Bank</v>
      </c>
    </row>
    <row r="1741" spans="1:16" x14ac:dyDescent="0.25">
      <c r="A1741" s="1" t="s">
        <v>6360</v>
      </c>
      <c r="B1741" s="2">
        <v>305303485</v>
      </c>
      <c r="C1741" s="2" t="s">
        <v>189</v>
      </c>
      <c r="D1741" s="4">
        <v>22425.75</v>
      </c>
      <c r="E1741" s="1" t="s">
        <v>12</v>
      </c>
      <c r="F1741" s="1" t="s">
        <v>829</v>
      </c>
      <c r="G1741" s="1" t="s">
        <v>4062</v>
      </c>
      <c r="H1741" s="1" t="s">
        <v>6361</v>
      </c>
      <c r="I1741" s="1">
        <v>82634.855546880004</v>
      </c>
      <c r="J1741" s="1" t="s">
        <v>6362</v>
      </c>
      <c r="L1741" s="1" t="str">
        <f>VLOOKUP(Table1[[#This Row],[Customer_id]],Table4[],7,FALSE)</f>
        <v>351000,8128</v>
      </c>
      <c r="M1741" s="1" t="e">
        <f>VLOOKUP(Table1[[#This Row],[Customer_id]],Table2[],4,FALSE)</f>
        <v>#N/A</v>
      </c>
      <c r="N1741" s="1" t="str">
        <f>INDEX(Table3[Transaction type],MATCH(Table1[[#This Row],[Account Number]],Table3[Account Number],0))</f>
        <v>Cash Withdrawal</v>
      </c>
      <c r="O1741" s="20">
        <f>INDEX(Table3[Date_of_transaction],MATCH(Table1[[#This Row],[Account Number]],Table3[Account Number],0))</f>
        <v>44553</v>
      </c>
      <c r="P1741" s="19" t="str">
        <f>INDEX(Table3[Transaction Medium],MATCH(Table1[[#This Row],[Account Number]],Table3[Account Number],0))</f>
        <v>Bank</v>
      </c>
    </row>
    <row r="1742" spans="1:16" x14ac:dyDescent="0.25">
      <c r="A1742" s="1" t="s">
        <v>1673</v>
      </c>
      <c r="B1742" s="2">
        <v>880275552</v>
      </c>
      <c r="C1742" s="2" t="s">
        <v>606</v>
      </c>
      <c r="D1742" s="4">
        <v>23886.75</v>
      </c>
      <c r="E1742" s="1" t="s">
        <v>1094</v>
      </c>
      <c r="F1742" s="1" t="s">
        <v>1426</v>
      </c>
      <c r="G1742" s="1" t="s">
        <v>14</v>
      </c>
      <c r="H1742" s="1" t="s">
        <v>1674</v>
      </c>
      <c r="I1742" s="1">
        <v>107171.228864</v>
      </c>
      <c r="J1742" s="1" t="s">
        <v>1675</v>
      </c>
      <c r="L1742" s="1" t="str">
        <f>VLOOKUP(Table1[[#This Row],[Customer_id]],Table4[],7,FALSE)</f>
        <v>157185,1008</v>
      </c>
      <c r="M1742" s="1" t="e">
        <f>VLOOKUP(Table1[[#This Row],[Customer_id]],Table2[],4,FALSE)</f>
        <v>#N/A</v>
      </c>
      <c r="N1742" s="1" t="str">
        <f>INDEX(Table3[Transaction type],MATCH(Table1[[#This Row],[Account Number]],Table3[Account Number],0))</f>
        <v>Cash Withdrawal</v>
      </c>
      <c r="O1742" s="20">
        <f>INDEX(Table3[Date_of_transaction],MATCH(Table1[[#This Row],[Account Number]],Table3[Account Number],0))</f>
        <v>44473</v>
      </c>
      <c r="P1742" s="19" t="str">
        <f>INDEX(Table3[Transaction Medium],MATCH(Table1[[#This Row],[Account Number]],Table3[Account Number],0))</f>
        <v>ATM</v>
      </c>
    </row>
    <row r="1743" spans="1:16" x14ac:dyDescent="0.25">
      <c r="A1743" s="1" t="s">
        <v>9039</v>
      </c>
      <c r="B1743" s="2">
        <v>227936833</v>
      </c>
      <c r="C1743" s="2" t="s">
        <v>87</v>
      </c>
      <c r="D1743" s="8">
        <v>36630.5</v>
      </c>
      <c r="E1743" s="1" t="str">
        <f ca="1">CHOOSE(RANDBETWEEN(1, 2), "Male","Female")</f>
        <v>Male</v>
      </c>
      <c r="F1743" s="1" t="str">
        <f ca="1">CHOOSE(RANDBETWEEN(1, 5), "Farmer","Tailor","Student","Professor","Welder")</f>
        <v>Welder</v>
      </c>
      <c r="G1743" s="1" t="str">
        <f ca="1">CHOOSE(RANDBETWEEN(1, 22), "Kano","Kwara","Imo","Lagos","Adamawa","Delta","Sokoto","Oyo","Osun","Abia","Cross River","Kaduna","Plateau","River","Abuja","Kogi","Edo","Anambra","Bayelsa","Benue","Ogun","Enugu")</f>
        <v>Benue</v>
      </c>
      <c r="H1743" s="9" t="s">
        <v>9040</v>
      </c>
      <c r="I1743" s="9">
        <v>812105.49935769674</v>
      </c>
      <c r="J1743" t="s">
        <v>9041</v>
      </c>
      <c r="L1743" s="1" t="str">
        <f>VLOOKUP(Table1[[#This Row],[Customer_id]],Table4[],7,FALSE)</f>
        <v>271898,88</v>
      </c>
      <c r="M1743" s="1" t="e">
        <f>VLOOKUP(Table1[[#This Row],[Customer_id]],Table2[],4,FALSE)</f>
        <v>#N/A</v>
      </c>
      <c r="N1743" s="1" t="str">
        <f>INDEX(Table3[Transaction type],MATCH(Table1[[#This Row],[Account Number]],Table3[Account Number],0))</f>
        <v>Cash Withdrawal</v>
      </c>
      <c r="O1743" s="20">
        <f>INDEX(Table3[Date_of_transaction],MATCH(Table1[[#This Row],[Account Number]],Table3[Account Number],0))</f>
        <v>44637</v>
      </c>
      <c r="P1743" s="19" t="str">
        <f>INDEX(Table3[Transaction Medium],MATCH(Table1[[#This Row],[Account Number]],Table3[Account Number],0))</f>
        <v>ATM</v>
      </c>
    </row>
    <row r="1744" spans="1:16" x14ac:dyDescent="0.25">
      <c r="A1744" s="1" t="s">
        <v>4144</v>
      </c>
      <c r="B1744" s="2">
        <v>318114026</v>
      </c>
      <c r="C1744" s="2" t="s">
        <v>114</v>
      </c>
      <c r="D1744" s="4">
        <v>20599.5</v>
      </c>
      <c r="E1744" s="1" t="s">
        <v>1094</v>
      </c>
      <c r="F1744" s="1" t="s">
        <v>1308</v>
      </c>
      <c r="G1744" s="1" t="s">
        <v>4088</v>
      </c>
      <c r="H1744" s="1" t="s">
        <v>4145</v>
      </c>
      <c r="I1744" s="1">
        <v>202689.80137728</v>
      </c>
      <c r="J1744" s="1" t="s">
        <v>4146</v>
      </c>
      <c r="L1744" s="1" t="str">
        <f>VLOOKUP(Table1[[#This Row],[Customer_id]],Table4[],7,FALSE)</f>
        <v>203626,1577</v>
      </c>
      <c r="M1744" s="1" t="e">
        <f>VLOOKUP(Table1[[#This Row],[Customer_id]],Table2[],4,FALSE)</f>
        <v>#N/A</v>
      </c>
      <c r="N1744" s="1" t="str">
        <f>INDEX(Table3[Transaction type],MATCH(Table1[[#This Row],[Account Number]],Table3[Account Number],0))</f>
        <v>Cash Withdrawal</v>
      </c>
      <c r="O1744" s="20">
        <f>INDEX(Table3[Date_of_transaction],MATCH(Table1[[#This Row],[Account Number]],Table3[Account Number],0))</f>
        <v>44485</v>
      </c>
      <c r="P1744" s="19" t="str">
        <f>INDEX(Table3[Transaction Medium],MATCH(Table1[[#This Row],[Account Number]],Table3[Account Number],0))</f>
        <v>ATM</v>
      </c>
    </row>
    <row r="1745" spans="1:16" x14ac:dyDescent="0.25">
      <c r="A1745" s="1" t="s">
        <v>2626</v>
      </c>
      <c r="B1745" s="2">
        <v>837917753</v>
      </c>
      <c r="C1745" s="2" t="s">
        <v>62</v>
      </c>
      <c r="D1745" s="4">
        <v>22791</v>
      </c>
      <c r="E1745" s="1" t="s">
        <v>12</v>
      </c>
      <c r="F1745" s="1" t="s">
        <v>147</v>
      </c>
      <c r="G1745" s="1" t="s">
        <v>1964</v>
      </c>
      <c r="H1745" s="1" t="s">
        <v>2627</v>
      </c>
      <c r="I1745" s="1">
        <v>51954.037943039999</v>
      </c>
      <c r="J1745" s="1" t="s">
        <v>2628</v>
      </c>
      <c r="L1745" s="1" t="str">
        <f>VLOOKUP(Table1[[#This Row],[Customer_id]],Table4[],7,FALSE)</f>
        <v>511043,928</v>
      </c>
      <c r="M1745" s="1" t="e">
        <f>VLOOKUP(Table1[[#This Row],[Customer_id]],Table2[],4,FALSE)</f>
        <v>#N/A</v>
      </c>
      <c r="N1745" s="1" t="str">
        <f>INDEX(Table3[Transaction type],MATCH(Table1[[#This Row],[Account Number]],Table3[Account Number],0))</f>
        <v>Online Payment</v>
      </c>
      <c r="O1745" s="20">
        <f>INDEX(Table3[Date_of_transaction],MATCH(Table1[[#This Row],[Account Number]],Table3[Account Number],0))</f>
        <v>44333</v>
      </c>
      <c r="P1745" s="19" t="str">
        <f>INDEX(Table3[Transaction Medium],MATCH(Table1[[#This Row],[Account Number]],Table3[Account Number],0))</f>
        <v>Internet Banking</v>
      </c>
    </row>
    <row r="1746" spans="1:16" x14ac:dyDescent="0.25">
      <c r="A1746" s="1" t="s">
        <v>6796</v>
      </c>
      <c r="B1746" s="2">
        <v>866951616</v>
      </c>
      <c r="C1746" s="2" t="s">
        <v>556</v>
      </c>
      <c r="D1746" s="4">
        <v>27174</v>
      </c>
      <c r="E1746" s="1" t="s">
        <v>12</v>
      </c>
      <c r="F1746" s="1" t="s">
        <v>491</v>
      </c>
      <c r="G1746" s="1" t="s">
        <v>4084</v>
      </c>
      <c r="H1746" s="1" t="s">
        <v>6797</v>
      </c>
      <c r="I1746" s="1">
        <v>342304.24185195001</v>
      </c>
      <c r="J1746" s="1" t="s">
        <v>6798</v>
      </c>
      <c r="L1746" s="1" t="str">
        <f>VLOOKUP(Table1[[#This Row],[Customer_id]],Table4[],7,FALSE)</f>
        <v>38216,7072</v>
      </c>
      <c r="M1746" s="1" t="e">
        <f>VLOOKUP(Table1[[#This Row],[Customer_id]],Table2[],4,FALSE)</f>
        <v>#N/A</v>
      </c>
      <c r="N1746" s="1" t="str">
        <f>INDEX(Table3[Transaction type],MATCH(Table1[[#This Row],[Account Number]],Table3[Account Number],0))</f>
        <v>Money Deposit</v>
      </c>
      <c r="O1746" s="20">
        <f>INDEX(Table3[Date_of_transaction],MATCH(Table1[[#This Row],[Account Number]],Table3[Account Number],0))</f>
        <v>44605</v>
      </c>
      <c r="P1746" s="19" t="str">
        <f>INDEX(Table3[Transaction Medium],MATCH(Table1[[#This Row],[Account Number]],Table3[Account Number],0))</f>
        <v>Bank</v>
      </c>
    </row>
    <row r="1747" spans="1:16" x14ac:dyDescent="0.25">
      <c r="A1747" s="1" t="s">
        <v>7683</v>
      </c>
      <c r="B1747" s="2">
        <v>105291696</v>
      </c>
      <c r="C1747" s="2" t="s">
        <v>167</v>
      </c>
      <c r="D1747" s="4">
        <v>18773.25</v>
      </c>
      <c r="E1747" s="1" t="s">
        <v>12</v>
      </c>
      <c r="F1747" s="1" t="s">
        <v>256</v>
      </c>
      <c r="G1747" s="1" t="s">
        <v>3058</v>
      </c>
      <c r="H1747" s="1" t="s">
        <v>7684</v>
      </c>
      <c r="I1747" s="1">
        <v>257073.42024000001</v>
      </c>
      <c r="J1747" s="1" t="s">
        <v>7685</v>
      </c>
      <c r="L1747" s="1" t="str">
        <f>VLOOKUP(Table1[[#This Row],[Customer_id]],Table4[],7,FALSE)</f>
        <v>95425,4013</v>
      </c>
      <c r="M1747" s="1" t="e">
        <f>VLOOKUP(Table1[[#This Row],[Customer_id]],Table2[],4,FALSE)</f>
        <v>#N/A</v>
      </c>
      <c r="N1747" s="1" t="str">
        <f>INDEX(Table3[Transaction type],MATCH(Table1[[#This Row],[Account Number]],Table3[Account Number],0))</f>
        <v>Money Transfer</v>
      </c>
      <c r="O1747" s="20">
        <f>INDEX(Table3[Date_of_transaction],MATCH(Table1[[#This Row],[Account Number]],Table3[Account Number],0))</f>
        <v>44459</v>
      </c>
      <c r="P1747" s="19" t="str">
        <f>INDEX(Table3[Transaction Medium],MATCH(Table1[[#This Row],[Account Number]],Table3[Account Number],0))</f>
        <v>Internet Banking</v>
      </c>
    </row>
    <row r="1748" spans="1:16" x14ac:dyDescent="0.25">
      <c r="A1748" s="1" t="s">
        <v>7053</v>
      </c>
      <c r="B1748" s="2">
        <v>26099667</v>
      </c>
      <c r="C1748" s="2" t="s">
        <v>250</v>
      </c>
      <c r="D1748" s="4">
        <v>18042.75</v>
      </c>
      <c r="E1748" s="1" t="s">
        <v>12</v>
      </c>
      <c r="F1748" s="1" t="s">
        <v>561</v>
      </c>
      <c r="G1748" s="1" t="s">
        <v>4084</v>
      </c>
      <c r="H1748" s="1" t="s">
        <v>7054</v>
      </c>
      <c r="I1748" s="1">
        <v>122177.82799999999</v>
      </c>
      <c r="J1748" s="1" t="s">
        <v>7055</v>
      </c>
      <c r="L1748" s="1" t="str">
        <f>VLOOKUP(Table1[[#This Row],[Customer_id]],Table4[],7,FALSE)</f>
        <v>204694,7112</v>
      </c>
      <c r="M1748" s="1" t="e">
        <f>VLOOKUP(Table1[[#This Row],[Customer_id]],Table2[],4,FALSE)</f>
        <v>#N/A</v>
      </c>
      <c r="N1748" s="1" t="str">
        <f>INDEX(Table3[Transaction type],MATCH(Table1[[#This Row],[Account Number]],Table3[Account Number],0))</f>
        <v>Money Transfer</v>
      </c>
      <c r="O1748" s="20">
        <f>INDEX(Table3[Date_of_transaction],MATCH(Table1[[#This Row],[Account Number]],Table3[Account Number],0))</f>
        <v>44206</v>
      </c>
      <c r="P1748" s="19" t="str">
        <f>INDEX(Table3[Transaction Medium],MATCH(Table1[[#This Row],[Account Number]],Table3[Account Number],0))</f>
        <v>Bank</v>
      </c>
    </row>
    <row r="1749" spans="1:16" x14ac:dyDescent="0.25">
      <c r="A1749" s="1" t="s">
        <v>6687</v>
      </c>
      <c r="B1749" s="2">
        <v>281654787</v>
      </c>
      <c r="C1749" s="2" t="s">
        <v>273</v>
      </c>
      <c r="D1749" s="4">
        <v>20964.75</v>
      </c>
      <c r="E1749" s="1" t="s">
        <v>12</v>
      </c>
      <c r="F1749" s="1" t="s">
        <v>269</v>
      </c>
      <c r="G1749" s="1" t="s">
        <v>4074</v>
      </c>
      <c r="H1749" s="1" t="s">
        <v>6688</v>
      </c>
      <c r="I1749" s="1">
        <v>18547.748973599999</v>
      </c>
      <c r="J1749" s="1" t="s">
        <v>6689</v>
      </c>
      <c r="L1749" s="1" t="str">
        <f>VLOOKUP(Table1[[#This Row],[Customer_id]],Table4[],7,FALSE)</f>
        <v>47010,6304</v>
      </c>
      <c r="M1749" s="1" t="e">
        <f>VLOOKUP(Table1[[#This Row],[Customer_id]],Table2[],4,FALSE)</f>
        <v>#N/A</v>
      </c>
      <c r="N1749" s="1" t="str">
        <f>INDEX(Table3[Transaction type],MATCH(Table1[[#This Row],[Account Number]],Table3[Account Number],0))</f>
        <v>Money Transfer</v>
      </c>
      <c r="O1749" s="20">
        <f>INDEX(Table3[Date_of_transaction],MATCH(Table1[[#This Row],[Account Number]],Table3[Account Number],0))</f>
        <v>44528</v>
      </c>
      <c r="P1749" s="19" t="str">
        <f>INDEX(Table3[Transaction Medium],MATCH(Table1[[#This Row],[Account Number]],Table3[Account Number],0))</f>
        <v>Bank</v>
      </c>
    </row>
    <row r="1750" spans="1:16" x14ac:dyDescent="0.25">
      <c r="A1750" s="1" t="s">
        <v>4091</v>
      </c>
      <c r="B1750" s="2">
        <v>396282935</v>
      </c>
      <c r="C1750" s="2" t="s">
        <v>322</v>
      </c>
      <c r="D1750" s="4">
        <v>26443.5</v>
      </c>
      <c r="E1750" s="1" t="s">
        <v>1094</v>
      </c>
      <c r="F1750" s="1" t="s">
        <v>78</v>
      </c>
      <c r="G1750" s="1" t="s">
        <v>4054</v>
      </c>
      <c r="H1750" s="1" t="s">
        <v>4092</v>
      </c>
      <c r="I1750" s="1">
        <v>402636.11564735998</v>
      </c>
      <c r="J1750" s="1" t="s">
        <v>4093</v>
      </c>
      <c r="L1750" s="1" t="str">
        <f>VLOOKUP(Table1[[#This Row],[Customer_id]],Table4[],7,FALSE)</f>
        <v>244571,616</v>
      </c>
      <c r="M1750" s="1" t="e">
        <f>VLOOKUP(Table1[[#This Row],[Customer_id]],Table2[],4,FALSE)</f>
        <v>#N/A</v>
      </c>
      <c r="N1750" s="1" t="str">
        <f>INDEX(Table3[Transaction type],MATCH(Table1[[#This Row],[Account Number]],Table3[Account Number],0))</f>
        <v>Money Transfer</v>
      </c>
      <c r="O1750" s="20">
        <f>INDEX(Table3[Date_of_transaction],MATCH(Table1[[#This Row],[Account Number]],Table3[Account Number],0))</f>
        <v>44643</v>
      </c>
      <c r="P1750" s="19" t="str">
        <f>INDEX(Table3[Transaction Medium],MATCH(Table1[[#This Row],[Account Number]],Table3[Account Number],0))</f>
        <v>Mobile</v>
      </c>
    </row>
    <row r="1751" spans="1:16" x14ac:dyDescent="0.25">
      <c r="A1751" s="1" t="s">
        <v>7719</v>
      </c>
      <c r="B1751" s="2">
        <v>677528342</v>
      </c>
      <c r="C1751" s="2" t="s">
        <v>47</v>
      </c>
      <c r="D1751" s="4">
        <v>31191.75</v>
      </c>
      <c r="E1751" s="1" t="s">
        <v>12</v>
      </c>
      <c r="F1751" s="1" t="s">
        <v>286</v>
      </c>
      <c r="G1751" s="1" t="s">
        <v>3058</v>
      </c>
      <c r="H1751" s="1" t="s">
        <v>7720</v>
      </c>
      <c r="I1751" s="1">
        <v>782164.14834725996</v>
      </c>
      <c r="J1751" s="1" t="s">
        <v>7721</v>
      </c>
      <c r="L1751" s="1" t="str">
        <f>VLOOKUP(Table1[[#This Row],[Customer_id]],Table4[],7,FALSE)</f>
        <v>70523,2352</v>
      </c>
      <c r="M1751" s="1" t="str">
        <f>VLOOKUP(Table1[[#This Row],[Customer_id]],Table2[],4,FALSE)</f>
        <v>N159503,35</v>
      </c>
      <c r="N1751" s="1" t="str">
        <f>INDEX(Table3[Transaction type],MATCH(Table1[[#This Row],[Account Number]],Table3[Account Number],0))</f>
        <v>Loan Payment</v>
      </c>
      <c r="O1751" s="20">
        <f>INDEX(Table3[Date_of_transaction],MATCH(Table1[[#This Row],[Account Number]],Table3[Account Number],0))</f>
        <v>44475</v>
      </c>
      <c r="P1751" s="19" t="str">
        <f>INDEX(Table3[Transaction Medium],MATCH(Table1[[#This Row],[Account Number]],Table3[Account Number],0))</f>
        <v>Mobile</v>
      </c>
    </row>
    <row r="1752" spans="1:16" x14ac:dyDescent="0.25">
      <c r="A1752" s="1" t="s">
        <v>7131</v>
      </c>
      <c r="B1752" s="2">
        <v>525236190</v>
      </c>
      <c r="C1752" s="2" t="s">
        <v>77</v>
      </c>
      <c r="D1752" s="4">
        <v>23521.5</v>
      </c>
      <c r="E1752" s="1" t="s">
        <v>12</v>
      </c>
      <c r="F1752" s="1" t="s">
        <v>29</v>
      </c>
      <c r="G1752" s="1" t="s">
        <v>4119</v>
      </c>
      <c r="H1752" s="1" t="s">
        <v>7132</v>
      </c>
      <c r="I1752" s="1">
        <v>485736.31105999998</v>
      </c>
      <c r="J1752" s="1" t="s">
        <v>7133</v>
      </c>
      <c r="L1752" s="1" t="str">
        <f>VLOOKUP(Table1[[#This Row],[Customer_id]],Table4[],7,FALSE)</f>
        <v>73938,15</v>
      </c>
      <c r="M1752" s="1" t="e">
        <f>VLOOKUP(Table1[[#This Row],[Customer_id]],Table2[],4,FALSE)</f>
        <v>#N/A</v>
      </c>
      <c r="N1752" s="1" t="str">
        <f>INDEX(Table3[Transaction type],MATCH(Table1[[#This Row],[Account Number]],Table3[Account Number],0))</f>
        <v>Cash Withdrawal</v>
      </c>
      <c r="O1752" s="20">
        <f>INDEX(Table3[Date_of_transaction],MATCH(Table1[[#This Row],[Account Number]],Table3[Account Number],0))</f>
        <v>44284</v>
      </c>
      <c r="P1752" s="19" t="str">
        <f>INDEX(Table3[Transaction Medium],MATCH(Table1[[#This Row],[Account Number]],Table3[Account Number],0))</f>
        <v>ATM</v>
      </c>
    </row>
    <row r="1753" spans="1:16" x14ac:dyDescent="0.25">
      <c r="A1753" s="1" t="s">
        <v>5319</v>
      </c>
      <c r="B1753" s="2">
        <v>402093191</v>
      </c>
      <c r="C1753" s="2" t="s">
        <v>23</v>
      </c>
      <c r="D1753" s="4">
        <v>15486</v>
      </c>
      <c r="E1753" s="1" t="s">
        <v>1094</v>
      </c>
      <c r="F1753" s="1" t="s">
        <v>1498</v>
      </c>
      <c r="G1753" s="1" t="s">
        <v>4119</v>
      </c>
      <c r="H1753" s="1" t="s">
        <v>5320</v>
      </c>
      <c r="I1753" s="1">
        <v>135256.73331456</v>
      </c>
      <c r="J1753" s="1" t="s">
        <v>5321</v>
      </c>
      <c r="L1753" s="1" t="str">
        <f>VLOOKUP(Table1[[#This Row],[Customer_id]],Table4[],7,FALSE)</f>
        <v>133539,2567</v>
      </c>
      <c r="M1753" s="1" t="e">
        <f>VLOOKUP(Table1[[#This Row],[Customer_id]],Table2[],4,FALSE)</f>
        <v>#N/A</v>
      </c>
      <c r="N1753" s="1" t="str">
        <f>INDEX(Table3[Transaction type],MATCH(Table1[[#This Row],[Account Number]],Table3[Account Number],0))</f>
        <v>Cash Withdrawal</v>
      </c>
      <c r="O1753" s="20">
        <f>INDEX(Table3[Date_of_transaction],MATCH(Table1[[#This Row],[Account Number]],Table3[Account Number],0))</f>
        <v>44226</v>
      </c>
      <c r="P1753" s="19" t="str">
        <f>INDEX(Table3[Transaction Medium],MATCH(Table1[[#This Row],[Account Number]],Table3[Account Number],0))</f>
        <v>ATM</v>
      </c>
    </row>
    <row r="1754" spans="1:16" x14ac:dyDescent="0.25">
      <c r="A1754" s="1" t="s">
        <v>369</v>
      </c>
      <c r="B1754" s="2">
        <v>860849340</v>
      </c>
      <c r="C1754" s="2" t="s">
        <v>143</v>
      </c>
      <c r="D1754" s="4">
        <v>34479</v>
      </c>
      <c r="E1754" s="1" t="s">
        <v>12</v>
      </c>
      <c r="F1754" s="1" t="s">
        <v>370</v>
      </c>
      <c r="G1754" s="1" t="s">
        <v>14</v>
      </c>
      <c r="H1754" s="1" t="s">
        <v>371</v>
      </c>
      <c r="I1754" s="1">
        <v>535644.88367040001</v>
      </c>
      <c r="J1754" s="1" t="s">
        <v>372</v>
      </c>
      <c r="L1754" s="1" t="str">
        <f>VLOOKUP(Table1[[#This Row],[Customer_id]],Table4[],7,FALSE)</f>
        <v>116126,7192</v>
      </c>
      <c r="M1754" s="1" t="e">
        <f>VLOOKUP(Table1[[#This Row],[Customer_id]],Table2[],4,FALSE)</f>
        <v>#N/A</v>
      </c>
      <c r="N1754" s="1" t="str">
        <f>INDEX(Table3[Transaction type],MATCH(Table1[[#This Row],[Account Number]],Table3[Account Number],0))</f>
        <v>Money Deposit</v>
      </c>
      <c r="O1754" s="20">
        <f>INDEX(Table3[Date_of_transaction],MATCH(Table1[[#This Row],[Account Number]],Table3[Account Number],0))</f>
        <v>44660</v>
      </c>
      <c r="P1754" s="19" t="str">
        <f>INDEX(Table3[Transaction Medium],MATCH(Table1[[#This Row],[Account Number]],Table3[Account Number],0))</f>
        <v>Bank</v>
      </c>
    </row>
    <row r="1755" spans="1:16" x14ac:dyDescent="0.25">
      <c r="A1755" s="1" t="s">
        <v>8942</v>
      </c>
      <c r="B1755" s="2">
        <v>518813959</v>
      </c>
      <c r="C1755" s="2" t="s">
        <v>273</v>
      </c>
      <c r="D1755" s="4">
        <v>20964.75</v>
      </c>
      <c r="E1755" s="1" t="s">
        <v>12</v>
      </c>
      <c r="F1755" s="1" t="s">
        <v>561</v>
      </c>
      <c r="G1755" s="1" t="s">
        <v>3820</v>
      </c>
      <c r="H1755" s="1" t="s">
        <v>8943</v>
      </c>
      <c r="I1755" s="1">
        <v>243687.25459259999</v>
      </c>
      <c r="J1755" s="1" t="s">
        <v>8944</v>
      </c>
      <c r="K1755" s="11"/>
      <c r="L1755" s="1" t="str">
        <f>VLOOKUP(Table1[[#This Row],[Customer_id]],Table4[],7,FALSE)</f>
        <v>93650,6571</v>
      </c>
      <c r="M1755" s="1" t="e">
        <f>VLOOKUP(Table1[[#This Row],[Customer_id]],Table2[],4,FALSE)</f>
        <v>#N/A</v>
      </c>
      <c r="N1755" s="1" t="str">
        <f>INDEX(Table3[Transaction type],MATCH(Table1[[#This Row],[Account Number]],Table3[Account Number],0))</f>
        <v>Money Transfer</v>
      </c>
      <c r="O1755" s="20">
        <f>INDEX(Table3[Date_of_transaction],MATCH(Table1[[#This Row],[Account Number]],Table3[Account Number],0))</f>
        <v>44221</v>
      </c>
      <c r="P1755" s="19" t="str">
        <f>INDEX(Table3[Transaction Medium],MATCH(Table1[[#This Row],[Account Number]],Table3[Account Number],0))</f>
        <v>Mobile</v>
      </c>
    </row>
    <row r="1756" spans="1:16" x14ac:dyDescent="0.25">
      <c r="A1756" s="1" t="s">
        <v>5867</v>
      </c>
      <c r="B1756" s="2">
        <v>199109491</v>
      </c>
      <c r="C1756" s="2" t="s">
        <v>889</v>
      </c>
      <c r="D1756" s="4">
        <v>30096</v>
      </c>
      <c r="E1756" s="1" t="s">
        <v>12</v>
      </c>
      <c r="F1756" s="1" t="s">
        <v>294</v>
      </c>
      <c r="G1756" s="1" t="s">
        <v>4066</v>
      </c>
      <c r="H1756" s="1" t="s">
        <v>5868</v>
      </c>
      <c r="I1756" s="1">
        <v>146761.43988096001</v>
      </c>
      <c r="J1756" s="1" t="s">
        <v>5869</v>
      </c>
      <c r="L1756" s="1" t="str">
        <f>VLOOKUP(Table1[[#This Row],[Customer_id]],Table4[],7,FALSE)</f>
        <v>80037,9216</v>
      </c>
      <c r="M1756" s="1" t="e">
        <f>VLOOKUP(Table1[[#This Row],[Customer_id]],Table2[],4,FALSE)</f>
        <v>#N/A</v>
      </c>
      <c r="N1756" s="1" t="str">
        <f>INDEX(Table3[Transaction type],MATCH(Table1[[#This Row],[Account Number]],Table3[Account Number],0))</f>
        <v>Money Deposit</v>
      </c>
      <c r="O1756" s="20">
        <f>INDEX(Table3[Date_of_transaction],MATCH(Table1[[#This Row],[Account Number]],Table3[Account Number],0))</f>
        <v>44594</v>
      </c>
      <c r="P1756" s="19" t="str">
        <f>INDEX(Table3[Transaction Medium],MATCH(Table1[[#This Row],[Account Number]],Table3[Account Number],0))</f>
        <v>Bank</v>
      </c>
    </row>
    <row r="1757" spans="1:16" x14ac:dyDescent="0.25">
      <c r="A1757" s="1" t="s">
        <v>3671</v>
      </c>
      <c r="B1757" s="2">
        <v>864373705</v>
      </c>
      <c r="C1757" s="2" t="s">
        <v>143</v>
      </c>
      <c r="D1757" s="4">
        <v>34479</v>
      </c>
      <c r="E1757" s="1" t="s">
        <v>1094</v>
      </c>
      <c r="F1757" s="1" t="s">
        <v>204</v>
      </c>
      <c r="G1757" s="1" t="s">
        <v>3583</v>
      </c>
      <c r="H1757" s="1" t="s">
        <v>3672</v>
      </c>
      <c r="I1757" s="1">
        <v>19700.821795200001</v>
      </c>
      <c r="J1757" s="1" t="s">
        <v>3673</v>
      </c>
      <c r="L1757" s="1" t="str">
        <f>VLOOKUP(Table1[[#This Row],[Customer_id]],Table4[],7,FALSE)</f>
        <v>205864,2575</v>
      </c>
      <c r="M1757" s="1" t="e">
        <f>VLOOKUP(Table1[[#This Row],[Customer_id]],Table2[],4,FALSE)</f>
        <v>#N/A</v>
      </c>
      <c r="N1757" s="1" t="str">
        <f>INDEX(Table3[Transaction type],MATCH(Table1[[#This Row],[Account Number]],Table3[Account Number],0))</f>
        <v>Online Payment</v>
      </c>
      <c r="O1757" s="20">
        <f>INDEX(Table3[Date_of_transaction],MATCH(Table1[[#This Row],[Account Number]],Table3[Account Number],0))</f>
        <v>44461</v>
      </c>
      <c r="P1757" s="19" t="str">
        <f>INDEX(Table3[Transaction Medium],MATCH(Table1[[#This Row],[Account Number]],Table3[Account Number],0))</f>
        <v>Mobile</v>
      </c>
    </row>
    <row r="1758" spans="1:16" x14ac:dyDescent="0.25">
      <c r="A1758" s="1" t="s">
        <v>61</v>
      </c>
      <c r="B1758" s="2">
        <v>464887583</v>
      </c>
      <c r="C1758" s="2" t="s">
        <v>62</v>
      </c>
      <c r="D1758" s="4">
        <v>22791</v>
      </c>
      <c r="E1758" s="1" t="s">
        <v>12</v>
      </c>
      <c r="F1758" s="1" t="s">
        <v>63</v>
      </c>
      <c r="G1758" s="1" t="s">
        <v>14</v>
      </c>
      <c r="H1758" s="1" t="s">
        <v>64</v>
      </c>
      <c r="I1758" s="1">
        <v>20411.9585616</v>
      </c>
      <c r="J1758" s="1" t="s">
        <v>65</v>
      </c>
      <c r="L1758" s="1" t="str">
        <f>VLOOKUP(Table1[[#This Row],[Customer_id]],Table4[],7,FALSE)</f>
        <v>114141,0144</v>
      </c>
      <c r="M1758" s="1" t="str">
        <f>VLOOKUP(Table1[[#This Row],[Customer_id]],Table2[],4,FALSE)</f>
        <v>N18833663016</v>
      </c>
      <c r="N1758" s="1" t="str">
        <f>INDEX(Table3[Transaction type],MATCH(Table1[[#This Row],[Account Number]],Table3[Account Number],0))</f>
        <v>Loan Payment</v>
      </c>
      <c r="O1758" s="20">
        <f>INDEX(Table3[Date_of_transaction],MATCH(Table1[[#This Row],[Account Number]],Table3[Account Number],0))</f>
        <v>44674</v>
      </c>
      <c r="P1758" s="19" t="str">
        <f>INDEX(Table3[Transaction Medium],MATCH(Table1[[#This Row],[Account Number]],Table3[Account Number],0))</f>
        <v>AFT</v>
      </c>
    </row>
    <row r="1759" spans="1:16" x14ac:dyDescent="0.25">
      <c r="A1759" s="1" t="s">
        <v>5944</v>
      </c>
      <c r="B1759" s="2">
        <v>802691207</v>
      </c>
      <c r="C1759" s="2" t="s">
        <v>162</v>
      </c>
      <c r="D1759" s="4">
        <v>15851.25</v>
      </c>
      <c r="E1759" s="1" t="s">
        <v>12</v>
      </c>
      <c r="F1759" s="1" t="s">
        <v>487</v>
      </c>
      <c r="G1759" s="1" t="s">
        <v>4084</v>
      </c>
      <c r="H1759" s="1" t="s">
        <v>5945</v>
      </c>
      <c r="I1759" s="1">
        <v>360590.04334079998</v>
      </c>
      <c r="J1759" s="1" t="s">
        <v>5946</v>
      </c>
      <c r="L1759" s="1" t="str">
        <f>VLOOKUP(Table1[[#This Row],[Customer_id]],Table4[],7,FALSE)</f>
        <v>21255,9375</v>
      </c>
      <c r="M1759" s="1" t="e">
        <f>VLOOKUP(Table1[[#This Row],[Customer_id]],Table2[],4,FALSE)</f>
        <v>#N/A</v>
      </c>
      <c r="N1759" s="1" t="str">
        <f>INDEX(Table3[Transaction type],MATCH(Table1[[#This Row],[Account Number]],Table3[Account Number],0))</f>
        <v>Checks</v>
      </c>
      <c r="O1759" s="20">
        <f>INDEX(Table3[Date_of_transaction],MATCH(Table1[[#This Row],[Account Number]],Table3[Account Number],0))</f>
        <v>44389</v>
      </c>
      <c r="P1759" s="19" t="str">
        <f>INDEX(Table3[Transaction Medium],MATCH(Table1[[#This Row],[Account Number]],Table3[Account Number],0))</f>
        <v>Informal Services</v>
      </c>
    </row>
    <row r="1760" spans="1:16" x14ac:dyDescent="0.25">
      <c r="A1760" s="1" t="s">
        <v>1015</v>
      </c>
      <c r="B1760" s="2">
        <v>454950381</v>
      </c>
      <c r="C1760" s="2" t="s">
        <v>87</v>
      </c>
      <c r="D1760" s="4">
        <v>16581.75</v>
      </c>
      <c r="E1760" s="1" t="s">
        <v>12</v>
      </c>
      <c r="F1760" s="1" t="s">
        <v>1016</v>
      </c>
      <c r="G1760" s="1" t="s">
        <v>14</v>
      </c>
      <c r="H1760" s="1" t="s">
        <v>1017</v>
      </c>
      <c r="I1760" s="1">
        <v>396175.17209087999</v>
      </c>
      <c r="J1760" s="1" t="s">
        <v>1018</v>
      </c>
      <c r="L1760" s="1" t="str">
        <f>VLOOKUP(Table1[[#This Row],[Customer_id]],Table4[],7,FALSE)</f>
        <v>66677,5296</v>
      </c>
      <c r="M1760" s="1" t="str">
        <f>VLOOKUP(Table1[[#This Row],[Customer_id]],Table2[],4,FALSE)</f>
        <v>N190207104</v>
      </c>
      <c r="N1760" s="1" t="str">
        <f>INDEX(Table3[Transaction type],MATCH(Table1[[#This Row],[Account Number]],Table3[Account Number],0))</f>
        <v>Loan Payment</v>
      </c>
      <c r="O1760" s="20">
        <f>INDEX(Table3[Date_of_transaction],MATCH(Table1[[#This Row],[Account Number]],Table3[Account Number],0))</f>
        <v>44326</v>
      </c>
      <c r="P1760" s="19" t="str">
        <f>INDEX(Table3[Transaction Medium],MATCH(Table1[[#This Row],[Account Number]],Table3[Account Number],0))</f>
        <v>ACH</v>
      </c>
    </row>
    <row r="1761" spans="1:16" x14ac:dyDescent="0.25">
      <c r="A1761" s="1" t="s">
        <v>1622</v>
      </c>
      <c r="B1761" s="2">
        <v>608845511</v>
      </c>
      <c r="C1761" s="2" t="s">
        <v>273</v>
      </c>
      <c r="D1761" s="4">
        <v>20964.75</v>
      </c>
      <c r="E1761" s="1" t="s">
        <v>1094</v>
      </c>
      <c r="F1761" s="1" t="s">
        <v>989</v>
      </c>
      <c r="G1761" s="1" t="s">
        <v>14</v>
      </c>
      <c r="H1761" s="1" t="s">
        <v>1623</v>
      </c>
      <c r="I1761" s="1">
        <v>96594.014056800006</v>
      </c>
      <c r="J1761" s="1" t="s">
        <v>1624</v>
      </c>
      <c r="L1761" s="1" t="str">
        <f>VLOOKUP(Table1[[#This Row],[Customer_id]],Table4[],7,FALSE)</f>
        <v>159742,7793</v>
      </c>
      <c r="M1761" s="1" t="e">
        <f>VLOOKUP(Table1[[#This Row],[Customer_id]],Table2[],4,FALSE)</f>
        <v>#N/A</v>
      </c>
      <c r="N1761" s="1" t="str">
        <f>INDEX(Table3[Transaction type],MATCH(Table1[[#This Row],[Account Number]],Table3[Account Number],0))</f>
        <v>Online Payment</v>
      </c>
      <c r="O1761" s="20">
        <f>INDEX(Table3[Date_of_transaction],MATCH(Table1[[#This Row],[Account Number]],Table3[Account Number],0))</f>
        <v>44656</v>
      </c>
      <c r="P1761" s="19" t="str">
        <f>INDEX(Table3[Transaction Medium],MATCH(Table1[[#This Row],[Account Number]],Table3[Account Number],0))</f>
        <v>Internet Banking</v>
      </c>
    </row>
    <row r="1762" spans="1:16" x14ac:dyDescent="0.25">
      <c r="A1762" s="1" t="s">
        <v>1824</v>
      </c>
      <c r="B1762" s="2">
        <v>973215190</v>
      </c>
      <c r="C1762" s="2" t="s">
        <v>513</v>
      </c>
      <c r="D1762" s="4">
        <v>32287.5</v>
      </c>
      <c r="E1762" s="1" t="s">
        <v>1094</v>
      </c>
      <c r="F1762" s="1" t="s">
        <v>195</v>
      </c>
      <c r="G1762" s="1" t="s">
        <v>14</v>
      </c>
      <c r="H1762" s="1" t="s">
        <v>1825</v>
      </c>
      <c r="I1762" s="1">
        <v>156801.287916</v>
      </c>
      <c r="J1762" s="1" t="s">
        <v>1826</v>
      </c>
      <c r="L1762" s="1" t="str">
        <f>VLOOKUP(Table1[[#This Row],[Customer_id]],Table4[],7,FALSE)</f>
        <v>251072,0784</v>
      </c>
      <c r="M1762" s="1" t="e">
        <f>VLOOKUP(Table1[[#This Row],[Customer_id]],Table2[],4,FALSE)</f>
        <v>#N/A</v>
      </c>
      <c r="N1762" s="1" t="str">
        <f>INDEX(Table3[Transaction type],MATCH(Table1[[#This Row],[Account Number]],Table3[Account Number],0))</f>
        <v>Cash Withdrawal</v>
      </c>
      <c r="O1762" s="20">
        <f>INDEX(Table3[Date_of_transaction],MATCH(Table1[[#This Row],[Account Number]],Table3[Account Number],0))</f>
        <v>44355</v>
      </c>
      <c r="P1762" s="19" t="str">
        <f>INDEX(Table3[Transaction Medium],MATCH(Table1[[#This Row],[Account Number]],Table3[Account Number],0))</f>
        <v>ATM</v>
      </c>
    </row>
    <row r="1763" spans="1:16" x14ac:dyDescent="0.25">
      <c r="A1763" s="1" t="s">
        <v>8807</v>
      </c>
      <c r="B1763" s="2">
        <v>790391249</v>
      </c>
      <c r="C1763" s="2" t="s">
        <v>221</v>
      </c>
      <c r="D1763" s="4">
        <v>33748.5</v>
      </c>
      <c r="E1763" s="1" t="s">
        <v>12</v>
      </c>
      <c r="F1763" s="1" t="s">
        <v>885</v>
      </c>
      <c r="G1763" s="1" t="s">
        <v>3820</v>
      </c>
      <c r="H1763" s="1" t="s">
        <v>8808</v>
      </c>
      <c r="I1763" s="1">
        <v>144412.23726160001</v>
      </c>
      <c r="J1763" s="1" t="s">
        <v>8809</v>
      </c>
      <c r="L1763" s="1" t="str">
        <f>VLOOKUP(Table1[[#This Row],[Customer_id]],Table4[],7,FALSE)</f>
        <v>141076,9293</v>
      </c>
      <c r="M1763" s="1" t="e">
        <f>VLOOKUP(Table1[[#This Row],[Customer_id]],Table2[],4,FALSE)</f>
        <v>#N/A</v>
      </c>
      <c r="N1763" s="1" t="str">
        <f>INDEX(Table3[Transaction type],MATCH(Table1[[#This Row],[Account Number]],Table3[Account Number],0))</f>
        <v>Money Deposit</v>
      </c>
      <c r="O1763" s="20">
        <f>INDEX(Table3[Date_of_transaction],MATCH(Table1[[#This Row],[Account Number]],Table3[Account Number],0))</f>
        <v>44624</v>
      </c>
      <c r="P1763" s="19" t="str">
        <f>INDEX(Table3[Transaction Medium],MATCH(Table1[[#This Row],[Account Number]],Table3[Account Number],0))</f>
        <v>Bank</v>
      </c>
    </row>
    <row r="1764" spans="1:16" x14ac:dyDescent="0.25">
      <c r="A1764" s="1" t="s">
        <v>5082</v>
      </c>
      <c r="B1764" s="2">
        <v>835550483</v>
      </c>
      <c r="C1764" s="2" t="s">
        <v>365</v>
      </c>
      <c r="D1764" s="4">
        <v>37035.75</v>
      </c>
      <c r="E1764" s="1" t="s">
        <v>1094</v>
      </c>
      <c r="F1764" s="1" t="s">
        <v>519</v>
      </c>
      <c r="G1764" s="1" t="s">
        <v>4070</v>
      </c>
      <c r="H1764" s="1" t="s">
        <v>5083</v>
      </c>
      <c r="I1764" s="1">
        <v>67482.957609599995</v>
      </c>
      <c r="J1764" s="1" t="s">
        <v>5084</v>
      </c>
      <c r="L1764" s="1" t="str">
        <f>VLOOKUP(Table1[[#This Row],[Customer_id]],Table4[],7,FALSE)</f>
        <v>160020,2175</v>
      </c>
      <c r="M1764" s="1" t="e">
        <f>VLOOKUP(Table1[[#This Row],[Customer_id]],Table2[],4,FALSE)</f>
        <v>#N/A</v>
      </c>
      <c r="N1764" s="1" t="str">
        <f>INDEX(Table3[Transaction type],MATCH(Table1[[#This Row],[Account Number]],Table3[Account Number],0))</f>
        <v>Money Transfer</v>
      </c>
      <c r="O1764" s="20">
        <f>INDEX(Table3[Date_of_transaction],MATCH(Table1[[#This Row],[Account Number]],Table3[Account Number],0))</f>
        <v>44384</v>
      </c>
      <c r="P1764" s="19" t="str">
        <f>INDEX(Table3[Transaction Medium],MATCH(Table1[[#This Row],[Account Number]],Table3[Account Number],0))</f>
        <v>Internet Banking</v>
      </c>
    </row>
    <row r="1765" spans="1:16" x14ac:dyDescent="0.25">
      <c r="A1765" s="1" t="s">
        <v>648</v>
      </c>
      <c r="B1765" s="2">
        <v>583147732</v>
      </c>
      <c r="C1765" s="2" t="s">
        <v>389</v>
      </c>
      <c r="D1765" s="4">
        <v>29365.5</v>
      </c>
      <c r="E1765" s="1" t="s">
        <v>12</v>
      </c>
      <c r="F1765" s="1" t="s">
        <v>438</v>
      </c>
      <c r="G1765" s="1" t="s">
        <v>14</v>
      </c>
      <c r="H1765" s="1"/>
      <c r="I1765" s="1"/>
      <c r="J1765" s="1" t="s">
        <v>649</v>
      </c>
      <c r="L1765" s="1" t="str">
        <f>VLOOKUP(Table1[[#This Row],[Customer_id]],Table4[],7,FALSE)</f>
        <v>191377,914</v>
      </c>
      <c r="M1765" s="1" t="e">
        <f>VLOOKUP(Table1[[#This Row],[Customer_id]],Table2[],4,FALSE)</f>
        <v>#N/A</v>
      </c>
      <c r="N1765" s="1" t="str">
        <f>INDEX(Table3[Transaction type],MATCH(Table1[[#This Row],[Account Number]],Table3[Account Number],0))</f>
        <v>Checks</v>
      </c>
      <c r="O1765" s="20">
        <f>INDEX(Table3[Date_of_transaction],MATCH(Table1[[#This Row],[Account Number]],Table3[Account Number],0))</f>
        <v>44569</v>
      </c>
      <c r="P1765" s="19" t="str">
        <f>INDEX(Table3[Transaction Medium],MATCH(Table1[[#This Row],[Account Number]],Table3[Account Number],0))</f>
        <v>Informal Services</v>
      </c>
    </row>
    <row r="1766" spans="1:16" x14ac:dyDescent="0.25">
      <c r="A1766" s="1" t="s">
        <v>3091</v>
      </c>
      <c r="B1766" s="2">
        <v>958854196</v>
      </c>
      <c r="C1766" s="2" t="s">
        <v>67</v>
      </c>
      <c r="D1766" s="4">
        <v>23156.25</v>
      </c>
      <c r="E1766" s="1" t="s">
        <v>1094</v>
      </c>
      <c r="F1766" s="1" t="s">
        <v>185</v>
      </c>
      <c r="G1766" s="1" t="s">
        <v>3058</v>
      </c>
      <c r="H1766" s="1" t="s">
        <v>3092</v>
      </c>
      <c r="I1766" s="1">
        <v>270329.78232</v>
      </c>
      <c r="J1766" s="1" t="s">
        <v>3093</v>
      </c>
      <c r="L1766" s="1" t="str">
        <f>VLOOKUP(Table1[[#This Row],[Customer_id]],Table4[],7,FALSE)</f>
        <v>88949,5893</v>
      </c>
      <c r="M1766" s="1" t="e">
        <f>VLOOKUP(Table1[[#This Row],[Customer_id]],Table2[],4,FALSE)</f>
        <v>#N/A</v>
      </c>
      <c r="N1766" s="1" t="str">
        <f>INDEX(Table3[Transaction type],MATCH(Table1[[#This Row],[Account Number]],Table3[Account Number],0))</f>
        <v>Money Transfer</v>
      </c>
      <c r="O1766" s="20">
        <f>INDEX(Table3[Date_of_transaction],MATCH(Table1[[#This Row],[Account Number]],Table3[Account Number],0))</f>
        <v>44341</v>
      </c>
      <c r="P1766" s="19" t="str">
        <f>INDEX(Table3[Transaction Medium],MATCH(Table1[[#This Row],[Account Number]],Table3[Account Number],0))</f>
        <v>Bank</v>
      </c>
    </row>
    <row r="1767" spans="1:16" x14ac:dyDescent="0.25">
      <c r="A1767" s="1" t="s">
        <v>5822</v>
      </c>
      <c r="B1767" s="2">
        <v>805441371</v>
      </c>
      <c r="C1767" s="2" t="s">
        <v>498</v>
      </c>
      <c r="D1767" s="4">
        <v>37766.25</v>
      </c>
      <c r="E1767" s="1" t="s">
        <v>1094</v>
      </c>
      <c r="F1767" s="1" t="s">
        <v>774</v>
      </c>
      <c r="G1767" s="1" t="s">
        <v>4119</v>
      </c>
      <c r="H1767" s="1" t="s">
        <v>5823</v>
      </c>
      <c r="I1767" s="1">
        <v>125341.14181823999</v>
      </c>
      <c r="J1767" s="1" t="s">
        <v>5824</v>
      </c>
      <c r="L1767" s="1" t="str">
        <f>VLOOKUP(Table1[[#This Row],[Customer_id]],Table4[],7,FALSE)</f>
        <v>87532,1856</v>
      </c>
      <c r="M1767" s="1" t="e">
        <f>VLOOKUP(Table1[[#This Row],[Customer_id]],Table2[],4,FALSE)</f>
        <v>#N/A</v>
      </c>
      <c r="N1767" s="1" t="str">
        <f>INDEX(Table3[Transaction type],MATCH(Table1[[#This Row],[Account Number]],Table3[Account Number],0))</f>
        <v>Cash Withdrawal</v>
      </c>
      <c r="O1767" s="20">
        <f>INDEX(Table3[Date_of_transaction],MATCH(Table1[[#This Row],[Account Number]],Table3[Account Number],0))</f>
        <v>44619</v>
      </c>
      <c r="P1767" s="19" t="str">
        <f>INDEX(Table3[Transaction Medium],MATCH(Table1[[#This Row],[Account Number]],Table3[Account Number],0))</f>
        <v>ATM</v>
      </c>
    </row>
    <row r="1768" spans="1:16" x14ac:dyDescent="0.25">
      <c r="A1768" s="1" t="s">
        <v>2605</v>
      </c>
      <c r="B1768" s="2">
        <v>711840914</v>
      </c>
      <c r="C1768" s="2" t="s">
        <v>479</v>
      </c>
      <c r="D1768" s="4">
        <v>33383.25</v>
      </c>
      <c r="E1768" s="1" t="s">
        <v>12</v>
      </c>
      <c r="F1768" s="1" t="s">
        <v>314</v>
      </c>
      <c r="G1768" s="1" t="s">
        <v>1964</v>
      </c>
      <c r="H1768" s="1" t="s">
        <v>2606</v>
      </c>
      <c r="I1768" s="1">
        <v>100191.784896</v>
      </c>
      <c r="J1768" s="1" t="s">
        <v>2607</v>
      </c>
      <c r="L1768" s="1" t="str">
        <f>VLOOKUP(Table1[[#This Row],[Customer_id]],Table4[],7,FALSE)</f>
        <v>101067,84</v>
      </c>
      <c r="M1768" s="1" t="e">
        <f>VLOOKUP(Table1[[#This Row],[Customer_id]],Table2[],4,FALSE)</f>
        <v>#N/A</v>
      </c>
      <c r="N1768" s="1" t="str">
        <f>INDEX(Table3[Transaction type],MATCH(Table1[[#This Row],[Account Number]],Table3[Account Number],0))</f>
        <v>Money Transfer</v>
      </c>
      <c r="O1768" s="20">
        <f>INDEX(Table3[Date_of_transaction],MATCH(Table1[[#This Row],[Account Number]],Table3[Account Number],0))</f>
        <v>44537</v>
      </c>
      <c r="P1768" s="19" t="str">
        <f>INDEX(Table3[Transaction Medium],MATCH(Table1[[#This Row],[Account Number]],Table3[Account Number],0))</f>
        <v>Mobile</v>
      </c>
    </row>
    <row r="1769" spans="1:16" x14ac:dyDescent="0.25">
      <c r="A1769" s="1" t="s">
        <v>8409</v>
      </c>
      <c r="B1769" s="2">
        <v>29233538</v>
      </c>
      <c r="C1769" s="2" t="s">
        <v>82</v>
      </c>
      <c r="D1769" s="4">
        <v>16947</v>
      </c>
      <c r="E1769" s="1" t="s">
        <v>12</v>
      </c>
      <c r="F1769" s="1" t="s">
        <v>314</v>
      </c>
      <c r="G1769" s="1" t="s">
        <v>2773</v>
      </c>
      <c r="H1769" s="1" t="s">
        <v>8410</v>
      </c>
      <c r="I1769" s="1">
        <v>208954.66672080001</v>
      </c>
      <c r="J1769" s="1" t="s">
        <v>8411</v>
      </c>
      <c r="L1769" s="1" t="str">
        <f>VLOOKUP(Table1[[#This Row],[Customer_id]],Table4[],7,FALSE)</f>
        <v>134525,8816</v>
      </c>
      <c r="M1769" s="1" t="e">
        <f>VLOOKUP(Table1[[#This Row],[Customer_id]],Table2[],4,FALSE)</f>
        <v>#N/A</v>
      </c>
      <c r="N1769" s="1" t="str">
        <f>INDEX(Table3[Transaction type],MATCH(Table1[[#This Row],[Account Number]],Table3[Account Number],0))</f>
        <v>Money Transfer</v>
      </c>
      <c r="O1769" s="20">
        <f>INDEX(Table3[Date_of_transaction],MATCH(Table1[[#This Row],[Account Number]],Table3[Account Number],0))</f>
        <v>44331</v>
      </c>
      <c r="P1769" s="19" t="str">
        <f>INDEX(Table3[Transaction Medium],MATCH(Table1[[#This Row],[Account Number]],Table3[Account Number],0))</f>
        <v>Internet Banking</v>
      </c>
    </row>
    <row r="1770" spans="1:16" x14ac:dyDescent="0.25">
      <c r="A1770" s="1" t="s">
        <v>6284</v>
      </c>
      <c r="B1770" s="2">
        <v>925159799</v>
      </c>
      <c r="C1770" s="2" t="s">
        <v>573</v>
      </c>
      <c r="D1770" s="4">
        <v>26808.75</v>
      </c>
      <c r="E1770" s="1" t="s">
        <v>12</v>
      </c>
      <c r="F1770" s="1" t="s">
        <v>147</v>
      </c>
      <c r="G1770" s="1" t="s">
        <v>4066</v>
      </c>
      <c r="H1770" s="1" t="s">
        <v>6285</v>
      </c>
      <c r="I1770" s="1">
        <v>23627.291889600001</v>
      </c>
      <c r="J1770" s="1" t="s">
        <v>6286</v>
      </c>
      <c r="L1770" s="1" t="str">
        <f>VLOOKUP(Table1[[#This Row],[Customer_id]],Table4[],7,FALSE)</f>
        <v>169541,3655</v>
      </c>
      <c r="M1770" s="1" t="e">
        <f>VLOOKUP(Table1[[#This Row],[Customer_id]],Table2[],4,FALSE)</f>
        <v>#N/A</v>
      </c>
      <c r="N1770" s="1" t="str">
        <f>INDEX(Table3[Transaction type],MATCH(Table1[[#This Row],[Account Number]],Table3[Account Number],0))</f>
        <v>Online Payment</v>
      </c>
      <c r="O1770" s="20">
        <f>INDEX(Table3[Date_of_transaction],MATCH(Table1[[#This Row],[Account Number]],Table3[Account Number],0))</f>
        <v>44276</v>
      </c>
      <c r="P1770" s="19" t="str">
        <f>INDEX(Table3[Transaction Medium],MATCH(Table1[[#This Row],[Account Number]],Table3[Account Number],0))</f>
        <v>Internet Banking</v>
      </c>
    </row>
    <row r="1771" spans="1:16" x14ac:dyDescent="0.25">
      <c r="A1771" s="1" t="s">
        <v>4253</v>
      </c>
      <c r="B1771" s="2">
        <v>461866831</v>
      </c>
      <c r="C1771" s="2" t="s">
        <v>38</v>
      </c>
      <c r="D1771" s="4">
        <v>21330</v>
      </c>
      <c r="E1771" s="1" t="s">
        <v>1094</v>
      </c>
      <c r="F1771" s="1" t="s">
        <v>282</v>
      </c>
      <c r="G1771" s="1" t="s">
        <v>4119</v>
      </c>
      <c r="H1771" s="1" t="s">
        <v>4254</v>
      </c>
      <c r="I1771" s="1">
        <v>446849.76256043999</v>
      </c>
      <c r="J1771" s="1" t="s">
        <v>4255</v>
      </c>
      <c r="L1771" s="1" t="str">
        <f>VLOOKUP(Table1[[#This Row],[Customer_id]],Table4[],7,FALSE)</f>
        <v>357044,2304</v>
      </c>
      <c r="M1771" s="1" t="e">
        <f>VLOOKUP(Table1[[#This Row],[Customer_id]],Table2[],4,FALSE)</f>
        <v>#N/A</v>
      </c>
      <c r="N1771" s="1" t="str">
        <f>INDEX(Table3[Transaction type],MATCH(Table1[[#This Row],[Account Number]],Table3[Account Number],0))</f>
        <v>Cash Withdrawal</v>
      </c>
      <c r="O1771" s="20">
        <f>INDEX(Table3[Date_of_transaction],MATCH(Table1[[#This Row],[Account Number]],Table3[Account Number],0))</f>
        <v>44556</v>
      </c>
      <c r="P1771" s="19" t="str">
        <f>INDEX(Table3[Transaction Medium],MATCH(Table1[[#This Row],[Account Number]],Table3[Account Number],0))</f>
        <v>ATM</v>
      </c>
    </row>
    <row r="1772" spans="1:16" x14ac:dyDescent="0.25">
      <c r="A1772" s="1" t="s">
        <v>2028</v>
      </c>
      <c r="B1772" s="2">
        <v>917410375</v>
      </c>
      <c r="C1772" s="2" t="s">
        <v>11</v>
      </c>
      <c r="D1772" s="4">
        <v>36305.25</v>
      </c>
      <c r="E1772" s="1" t="s">
        <v>1094</v>
      </c>
      <c r="F1772" s="1" t="s">
        <v>1927</v>
      </c>
      <c r="G1772" s="1" t="s">
        <v>1964</v>
      </c>
      <c r="H1772" s="1" t="s">
        <v>2029</v>
      </c>
      <c r="I1772" s="1">
        <v>160023.15029409001</v>
      </c>
      <c r="J1772" s="1" t="s">
        <v>2030</v>
      </c>
      <c r="L1772" s="1" t="str">
        <f>VLOOKUP(Table1[[#This Row],[Customer_id]],Table4[],7,FALSE)</f>
        <v>297847,225</v>
      </c>
      <c r="M1772" s="1" t="e">
        <f>VLOOKUP(Table1[[#This Row],[Customer_id]],Table2[],4,FALSE)</f>
        <v>#N/A</v>
      </c>
      <c r="N1772" s="1" t="str">
        <f>INDEX(Table3[Transaction type],MATCH(Table1[[#This Row],[Account Number]],Table3[Account Number],0))</f>
        <v>Money Transfer</v>
      </c>
      <c r="O1772" s="20">
        <f>INDEX(Table3[Date_of_transaction],MATCH(Table1[[#This Row],[Account Number]],Table3[Account Number],0))</f>
        <v>44490</v>
      </c>
      <c r="P1772" s="19" t="str">
        <f>INDEX(Table3[Transaction Medium],MATCH(Table1[[#This Row],[Account Number]],Table3[Account Number],0))</f>
        <v>Mobile</v>
      </c>
    </row>
    <row r="1773" spans="1:16" x14ac:dyDescent="0.25">
      <c r="A1773" s="1" t="s">
        <v>1267</v>
      </c>
      <c r="B1773" s="2">
        <v>461991682</v>
      </c>
      <c r="C1773" s="2" t="s">
        <v>221</v>
      </c>
      <c r="D1773" s="4">
        <v>33748.5</v>
      </c>
      <c r="E1773" s="1" t="s">
        <v>1094</v>
      </c>
      <c r="F1773" s="1" t="s">
        <v>989</v>
      </c>
      <c r="G1773" s="1" t="s">
        <v>14</v>
      </c>
      <c r="H1773" s="1" t="s">
        <v>1268</v>
      </c>
      <c r="I1773" s="1">
        <v>240098.87160000001</v>
      </c>
      <c r="J1773" s="1" t="s">
        <v>1269</v>
      </c>
      <c r="L1773" s="1" t="str">
        <f>VLOOKUP(Table1[[#This Row],[Customer_id]],Table4[],7,FALSE)</f>
        <v>249962,8635</v>
      </c>
      <c r="M1773" s="1" t="e">
        <f>VLOOKUP(Table1[[#This Row],[Customer_id]],Table2[],4,FALSE)</f>
        <v>#N/A</v>
      </c>
      <c r="N1773" s="1" t="str">
        <f>INDEX(Table3[Transaction type],MATCH(Table1[[#This Row],[Account Number]],Table3[Account Number],0))</f>
        <v>Checks</v>
      </c>
      <c r="O1773" s="20">
        <f>INDEX(Table3[Date_of_transaction],MATCH(Table1[[#This Row],[Account Number]],Table3[Account Number],0))</f>
        <v>44653</v>
      </c>
      <c r="P1773" s="19" t="str">
        <f>INDEX(Table3[Transaction Medium],MATCH(Table1[[#This Row],[Account Number]],Table3[Account Number],0))</f>
        <v>Informal Services</v>
      </c>
    </row>
    <row r="1774" spans="1:16" x14ac:dyDescent="0.25">
      <c r="A1774" s="1" t="s">
        <v>1795</v>
      </c>
      <c r="B1774" s="2">
        <v>963840560</v>
      </c>
      <c r="C1774" s="2" t="s">
        <v>365</v>
      </c>
      <c r="D1774" s="4">
        <v>37035.75</v>
      </c>
      <c r="E1774" s="1" t="s">
        <v>1094</v>
      </c>
      <c r="F1774" s="1" t="s">
        <v>978</v>
      </c>
      <c r="G1774" s="1" t="s">
        <v>14</v>
      </c>
      <c r="H1774" s="1" t="s">
        <v>1796</v>
      </c>
      <c r="I1774" s="1">
        <v>31808.3832</v>
      </c>
      <c r="J1774" s="1" t="s">
        <v>1797</v>
      </c>
      <c r="L1774" s="1" t="str">
        <f>VLOOKUP(Table1[[#This Row],[Customer_id]],Table4[],7,FALSE)</f>
        <v>63751,52</v>
      </c>
      <c r="M1774" s="1" t="e">
        <f>VLOOKUP(Table1[[#This Row],[Customer_id]],Table2[],4,FALSE)</f>
        <v>#N/A</v>
      </c>
      <c r="N1774" s="1" t="str">
        <f>INDEX(Table3[Transaction type],MATCH(Table1[[#This Row],[Account Number]],Table3[Account Number],0))</f>
        <v>Money Deposit</v>
      </c>
      <c r="O1774" s="20">
        <f>INDEX(Table3[Date_of_transaction],MATCH(Table1[[#This Row],[Account Number]],Table3[Account Number],0))</f>
        <v>44641</v>
      </c>
      <c r="P1774" s="19" t="str">
        <f>INDEX(Table3[Transaction Medium],MATCH(Table1[[#This Row],[Account Number]],Table3[Account Number],0))</f>
        <v>Bank</v>
      </c>
    </row>
    <row r="1775" spans="1:16" x14ac:dyDescent="0.25">
      <c r="A1775" s="1" t="s">
        <v>8854</v>
      </c>
      <c r="B1775" s="2">
        <v>176770758</v>
      </c>
      <c r="C1775" s="2" t="s">
        <v>226</v>
      </c>
      <c r="D1775" s="4">
        <v>31557</v>
      </c>
      <c r="E1775" s="1" t="s">
        <v>12</v>
      </c>
      <c r="F1775" s="1" t="s">
        <v>1576</v>
      </c>
      <c r="G1775" s="1" t="s">
        <v>3820</v>
      </c>
      <c r="H1775" s="1" t="s">
        <v>8855</v>
      </c>
      <c r="I1775" s="1">
        <v>203354.36367300001</v>
      </c>
      <c r="J1775" s="1" t="s">
        <v>8856</v>
      </c>
      <c r="L1775" s="1" t="str">
        <f>VLOOKUP(Table1[[#This Row],[Customer_id]],Table4[],7,FALSE)</f>
        <v>440439,3312</v>
      </c>
      <c r="M1775" s="1" t="e">
        <f>VLOOKUP(Table1[[#This Row],[Customer_id]],Table2[],4,FALSE)</f>
        <v>#N/A</v>
      </c>
      <c r="N1775" s="1" t="str">
        <f>INDEX(Table3[Transaction type],MATCH(Table1[[#This Row],[Account Number]],Table3[Account Number],0))</f>
        <v>Online Payment</v>
      </c>
      <c r="O1775" s="20">
        <f>INDEX(Table3[Date_of_transaction],MATCH(Table1[[#This Row],[Account Number]],Table3[Account Number],0))</f>
        <v>44524</v>
      </c>
      <c r="P1775" s="19" t="str">
        <f>INDEX(Table3[Transaction Medium],MATCH(Table1[[#This Row],[Account Number]],Table3[Account Number],0))</f>
        <v>Card</v>
      </c>
    </row>
    <row r="1776" spans="1:16" x14ac:dyDescent="0.25">
      <c r="A1776" s="1" t="s">
        <v>6141</v>
      </c>
      <c r="B1776" s="2">
        <v>552405583</v>
      </c>
      <c r="C1776" s="2" t="s">
        <v>556</v>
      </c>
      <c r="D1776" s="4">
        <v>27174</v>
      </c>
      <c r="E1776" s="1" t="s">
        <v>12</v>
      </c>
      <c r="F1776" s="1" t="s">
        <v>251</v>
      </c>
      <c r="G1776" s="1" t="s">
        <v>4070</v>
      </c>
      <c r="H1776" s="1" t="s">
        <v>6142</v>
      </c>
      <c r="I1776" s="1">
        <v>73686.101999999999</v>
      </c>
      <c r="J1776" s="1" t="s">
        <v>6143</v>
      </c>
      <c r="L1776" s="1" t="str">
        <f>VLOOKUP(Table1[[#This Row],[Customer_id]],Table4[],7,FALSE)</f>
        <v>64212,2208</v>
      </c>
      <c r="M1776" s="1" t="str">
        <f>VLOOKUP(Table1[[#This Row],[Customer_id]],Table2[],4,FALSE)</f>
        <v>N6653772216</v>
      </c>
      <c r="N1776" s="1" t="str">
        <f>INDEX(Table3[Transaction type],MATCH(Table1[[#This Row],[Account Number]],Table3[Account Number],0))</f>
        <v>Loan Payment</v>
      </c>
      <c r="O1776" s="20">
        <f>INDEX(Table3[Date_of_transaction],MATCH(Table1[[#This Row],[Account Number]],Table3[Account Number],0))</f>
        <v>44657</v>
      </c>
      <c r="P1776" s="19" t="str">
        <f>INDEX(Table3[Transaction Medium],MATCH(Table1[[#This Row],[Account Number]],Table3[Account Number],0))</f>
        <v>ACH</v>
      </c>
    </row>
    <row r="1777" spans="1:16" x14ac:dyDescent="0.25">
      <c r="A1777" s="1" t="s">
        <v>1200</v>
      </c>
      <c r="B1777" s="2">
        <v>948267384</v>
      </c>
      <c r="C1777" s="2" t="s">
        <v>1201</v>
      </c>
      <c r="D1777" s="4">
        <v>30461.25</v>
      </c>
      <c r="E1777" s="1" t="s">
        <v>1094</v>
      </c>
      <c r="F1777" s="1" t="s">
        <v>125</v>
      </c>
      <c r="G1777" s="1" t="s">
        <v>14</v>
      </c>
      <c r="H1777" s="1" t="s">
        <v>1202</v>
      </c>
      <c r="I1777" s="1">
        <v>103981.18034304</v>
      </c>
      <c r="J1777" s="1" t="s">
        <v>1203</v>
      </c>
      <c r="L1777" s="1" t="str">
        <f>VLOOKUP(Table1[[#This Row],[Customer_id]],Table4[],7,FALSE)</f>
        <v>51004,6875</v>
      </c>
      <c r="M1777" s="1" t="e">
        <f>VLOOKUP(Table1[[#This Row],[Customer_id]],Table2[],4,FALSE)</f>
        <v>#N/A</v>
      </c>
      <c r="N1777" s="1" t="str">
        <f>INDEX(Table3[Transaction type],MATCH(Table1[[#This Row],[Account Number]],Table3[Account Number],0))</f>
        <v>Money Transfer</v>
      </c>
      <c r="O1777" s="20">
        <f>INDEX(Table3[Date_of_transaction],MATCH(Table1[[#This Row],[Account Number]],Table3[Account Number],0))</f>
        <v>44660</v>
      </c>
      <c r="P1777" s="19" t="str">
        <f>INDEX(Table3[Transaction Medium],MATCH(Table1[[#This Row],[Account Number]],Table3[Account Number],0))</f>
        <v>ATM</v>
      </c>
    </row>
    <row r="1778" spans="1:16" x14ac:dyDescent="0.25">
      <c r="A1778" s="1" t="s">
        <v>4750</v>
      </c>
      <c r="B1778" s="2">
        <v>110015195</v>
      </c>
      <c r="C1778" s="2" t="s">
        <v>298</v>
      </c>
      <c r="D1778" s="4">
        <v>38131.5</v>
      </c>
      <c r="E1778" s="1" t="s">
        <v>1094</v>
      </c>
      <c r="F1778" s="1" t="s">
        <v>241</v>
      </c>
      <c r="G1778" s="1" t="s">
        <v>4084</v>
      </c>
      <c r="H1778" s="1" t="s">
        <v>4751</v>
      </c>
      <c r="I1778" s="1">
        <v>114620.26861008001</v>
      </c>
      <c r="J1778" s="1" t="s">
        <v>4752</v>
      </c>
      <c r="L1778" s="1" t="str">
        <f>VLOOKUP(Table1[[#This Row],[Customer_id]],Table4[],7,FALSE)</f>
        <v>56697,1488</v>
      </c>
      <c r="M1778" s="1" t="e">
        <f>VLOOKUP(Table1[[#This Row],[Customer_id]],Table2[],4,FALSE)</f>
        <v>#N/A</v>
      </c>
      <c r="N1778" s="1" t="str">
        <f>INDEX(Table3[Transaction type],MATCH(Table1[[#This Row],[Account Number]],Table3[Account Number],0))</f>
        <v>Money Deposit</v>
      </c>
      <c r="O1778" s="20">
        <f>INDEX(Table3[Date_of_transaction],MATCH(Table1[[#This Row],[Account Number]],Table3[Account Number],0))</f>
        <v>44641</v>
      </c>
      <c r="P1778" s="19" t="str">
        <f>INDEX(Table3[Transaction Medium],MATCH(Table1[[#This Row],[Account Number]],Table3[Account Number],0))</f>
        <v>Bank</v>
      </c>
    </row>
    <row r="1779" spans="1:16" x14ac:dyDescent="0.25">
      <c r="A1779" s="1" t="s">
        <v>4271</v>
      </c>
      <c r="B1779" s="2">
        <v>279173198</v>
      </c>
      <c r="C1779" s="2" t="s">
        <v>322</v>
      </c>
      <c r="D1779" s="4">
        <v>26443.5</v>
      </c>
      <c r="E1779" s="1" t="s">
        <v>1094</v>
      </c>
      <c r="F1779" s="1" t="s">
        <v>438</v>
      </c>
      <c r="G1779" s="1" t="s">
        <v>4105</v>
      </c>
      <c r="H1779" s="1" t="s">
        <v>4272</v>
      </c>
      <c r="I1779" s="1">
        <v>32837.579283599996</v>
      </c>
      <c r="J1779" s="1" t="s">
        <v>4273</v>
      </c>
      <c r="L1779" s="1" t="str">
        <f>VLOOKUP(Table1[[#This Row],[Customer_id]],Table4[],7,FALSE)</f>
        <v>54580,1004</v>
      </c>
      <c r="M1779" s="1" t="str">
        <f>VLOOKUP(Table1[[#This Row],[Customer_id]],Table2[],4,FALSE)</f>
        <v>N9858129456</v>
      </c>
      <c r="N1779" s="1" t="str">
        <f>INDEX(Table3[Transaction type],MATCH(Table1[[#This Row],[Account Number]],Table3[Account Number],0))</f>
        <v>Loan Payment</v>
      </c>
      <c r="O1779" s="20">
        <f>INDEX(Table3[Date_of_transaction],MATCH(Table1[[#This Row],[Account Number]],Table3[Account Number],0))</f>
        <v>44208</v>
      </c>
      <c r="P1779" s="19" t="str">
        <f>INDEX(Table3[Transaction Medium],MATCH(Table1[[#This Row],[Account Number]],Table3[Account Number],0))</f>
        <v>AFT</v>
      </c>
    </row>
    <row r="1780" spans="1:16" x14ac:dyDescent="0.25">
      <c r="A1780" s="1" t="s">
        <v>7939</v>
      </c>
      <c r="B1780" s="2">
        <v>198183633</v>
      </c>
      <c r="C1780" s="2" t="s">
        <v>255</v>
      </c>
      <c r="D1780" s="4">
        <v>25347.75</v>
      </c>
      <c r="E1780" s="1" t="s">
        <v>12</v>
      </c>
      <c r="F1780" s="1" t="s">
        <v>1252</v>
      </c>
      <c r="G1780" s="1" t="s">
        <v>3583</v>
      </c>
      <c r="H1780" s="1" t="s">
        <v>7940</v>
      </c>
      <c r="I1780" s="1">
        <v>56021.240519999999</v>
      </c>
      <c r="J1780" s="1" t="s">
        <v>7941</v>
      </c>
      <c r="L1780" s="1" t="str">
        <f>VLOOKUP(Table1[[#This Row],[Customer_id]],Table4[],7,FALSE)</f>
        <v>156243,6</v>
      </c>
      <c r="M1780" s="1" t="e">
        <f>VLOOKUP(Table1[[#This Row],[Customer_id]],Table2[],4,FALSE)</f>
        <v>#N/A</v>
      </c>
      <c r="N1780" s="1" t="str">
        <f>INDEX(Table3[Transaction type],MATCH(Table1[[#This Row],[Account Number]],Table3[Account Number],0))</f>
        <v>Money Deposit</v>
      </c>
      <c r="O1780" s="20">
        <f>INDEX(Table3[Date_of_transaction],MATCH(Table1[[#This Row],[Account Number]],Table3[Account Number],0))</f>
        <v>44201</v>
      </c>
      <c r="P1780" s="19" t="str">
        <f>INDEX(Table3[Transaction Medium],MATCH(Table1[[#This Row],[Account Number]],Table3[Account Number],0))</f>
        <v>ATM</v>
      </c>
    </row>
    <row r="1781" spans="1:16" x14ac:dyDescent="0.25">
      <c r="A1781" s="1" t="s">
        <v>5739</v>
      </c>
      <c r="B1781" s="2">
        <v>171393825</v>
      </c>
      <c r="C1781" s="2" t="s">
        <v>101</v>
      </c>
      <c r="D1781" s="4">
        <v>19138.5</v>
      </c>
      <c r="E1781" s="1" t="s">
        <v>1094</v>
      </c>
      <c r="F1781" s="1" t="s">
        <v>318</v>
      </c>
      <c r="G1781" s="1" t="s">
        <v>4099</v>
      </c>
      <c r="H1781" s="1" t="s">
        <v>5740</v>
      </c>
      <c r="I1781" s="1">
        <v>27162.364175999999</v>
      </c>
      <c r="J1781" s="1" t="s">
        <v>5741</v>
      </c>
      <c r="L1781" s="1" t="str">
        <f>VLOOKUP(Table1[[#This Row],[Customer_id]],Table4[],7,FALSE)</f>
        <v>431647,32</v>
      </c>
      <c r="M1781" s="1" t="e">
        <f>VLOOKUP(Table1[[#This Row],[Customer_id]],Table2[],4,FALSE)</f>
        <v>#N/A</v>
      </c>
      <c r="N1781" s="1" t="str">
        <f>INDEX(Table3[Transaction type],MATCH(Table1[[#This Row],[Account Number]],Table3[Account Number],0))</f>
        <v>Checks</v>
      </c>
      <c r="O1781" s="20">
        <f>INDEX(Table3[Date_of_transaction],MATCH(Table1[[#This Row],[Account Number]],Table3[Account Number],0))</f>
        <v>44402</v>
      </c>
      <c r="P1781" s="19" t="str">
        <f>INDEX(Table3[Transaction Medium],MATCH(Table1[[#This Row],[Account Number]],Table3[Account Number],0))</f>
        <v>Bank</v>
      </c>
    </row>
    <row r="1782" spans="1:16" x14ac:dyDescent="0.25">
      <c r="A1782" s="1" t="s">
        <v>8689</v>
      </c>
      <c r="B1782" s="2">
        <v>710131099</v>
      </c>
      <c r="C1782" s="2" t="s">
        <v>556</v>
      </c>
      <c r="D1782" s="4">
        <v>27174</v>
      </c>
      <c r="E1782" s="1" t="s">
        <v>12</v>
      </c>
      <c r="F1782" s="1" t="s">
        <v>318</v>
      </c>
      <c r="G1782" s="1" t="s">
        <v>3820</v>
      </c>
      <c r="H1782" s="1" t="s">
        <v>903</v>
      </c>
      <c r="I1782" s="1">
        <v>0</v>
      </c>
      <c r="J1782" s="1" t="s">
        <v>8690</v>
      </c>
      <c r="L1782" s="1" t="str">
        <f>VLOOKUP(Table1[[#This Row],[Customer_id]],Table4[],7,FALSE)</f>
        <v>203317,086</v>
      </c>
      <c r="M1782" s="1" t="e">
        <f>VLOOKUP(Table1[[#This Row],[Customer_id]],Table2[],4,FALSE)</f>
        <v>#N/A</v>
      </c>
      <c r="N1782" s="1" t="str">
        <f>INDEX(Table3[Transaction type],MATCH(Table1[[#This Row],[Account Number]],Table3[Account Number],0))</f>
        <v>Money Transfer</v>
      </c>
      <c r="O1782" s="20">
        <f>INDEX(Table3[Date_of_transaction],MATCH(Table1[[#This Row],[Account Number]],Table3[Account Number],0))</f>
        <v>44335</v>
      </c>
      <c r="P1782" s="19" t="str">
        <f>INDEX(Table3[Transaction Medium],MATCH(Table1[[#This Row],[Account Number]],Table3[Account Number],0))</f>
        <v>Bank</v>
      </c>
    </row>
    <row r="1783" spans="1:16" x14ac:dyDescent="0.25">
      <c r="A1783" s="1" t="s">
        <v>417</v>
      </c>
      <c r="B1783" s="2">
        <v>485008475</v>
      </c>
      <c r="C1783" s="2" t="s">
        <v>322</v>
      </c>
      <c r="D1783" s="4">
        <v>26443.5</v>
      </c>
      <c r="E1783" s="1" t="s">
        <v>12</v>
      </c>
      <c r="F1783" s="1" t="s">
        <v>418</v>
      </c>
      <c r="G1783" s="1" t="s">
        <v>14</v>
      </c>
      <c r="H1783" s="1" t="s">
        <v>419</v>
      </c>
      <c r="I1783" s="1">
        <v>65219.905476</v>
      </c>
      <c r="J1783" s="1" t="s">
        <v>420</v>
      </c>
      <c r="L1783" s="1" t="str">
        <f>VLOOKUP(Table1[[#This Row],[Customer_id]],Table4[],7,FALSE)</f>
        <v>94396,9992</v>
      </c>
      <c r="M1783" s="1" t="e">
        <f>VLOOKUP(Table1[[#This Row],[Customer_id]],Table2[],4,FALSE)</f>
        <v>#N/A</v>
      </c>
      <c r="N1783" s="1" t="str">
        <f>INDEX(Table3[Transaction type],MATCH(Table1[[#This Row],[Account Number]],Table3[Account Number],0))</f>
        <v>Money Deposit</v>
      </c>
      <c r="O1783" s="20">
        <f>INDEX(Table3[Date_of_transaction],MATCH(Table1[[#This Row],[Account Number]],Table3[Account Number],0))</f>
        <v>44494</v>
      </c>
      <c r="P1783" s="19" t="str">
        <f>INDEX(Table3[Transaction Medium],MATCH(Table1[[#This Row],[Account Number]],Table3[Account Number],0))</f>
        <v>Bank</v>
      </c>
    </row>
    <row r="1784" spans="1:16" x14ac:dyDescent="0.25">
      <c r="A1784" s="1" t="s">
        <v>4376</v>
      </c>
      <c r="B1784" s="2">
        <v>722249445</v>
      </c>
      <c r="C1784" s="2" t="s">
        <v>119</v>
      </c>
      <c r="D1784" s="4">
        <v>24982.5</v>
      </c>
      <c r="E1784" s="1" t="s">
        <v>1094</v>
      </c>
      <c r="F1784" s="1" t="s">
        <v>1799</v>
      </c>
      <c r="G1784" s="1" t="s">
        <v>4058</v>
      </c>
      <c r="H1784" s="1" t="s">
        <v>4377</v>
      </c>
      <c r="I1784" s="1">
        <v>374116.70995776</v>
      </c>
      <c r="J1784" s="1" t="s">
        <v>4378</v>
      </c>
      <c r="L1784" s="1" t="str">
        <f>VLOOKUP(Table1[[#This Row],[Customer_id]],Table4[],7,FALSE)</f>
        <v>155456,352</v>
      </c>
      <c r="M1784" s="1" t="e">
        <f>VLOOKUP(Table1[[#This Row],[Customer_id]],Table2[],4,FALSE)</f>
        <v>#N/A</v>
      </c>
      <c r="N1784" s="1" t="str">
        <f>INDEX(Table3[Transaction type],MATCH(Table1[[#This Row],[Account Number]],Table3[Account Number],0))</f>
        <v>Checks</v>
      </c>
      <c r="O1784" s="20">
        <f>INDEX(Table3[Date_of_transaction],MATCH(Table1[[#This Row],[Account Number]],Table3[Account Number],0))</f>
        <v>44533</v>
      </c>
      <c r="P1784" s="19" t="str">
        <f>INDEX(Table3[Transaction Medium],MATCH(Table1[[#This Row],[Account Number]],Table3[Account Number],0))</f>
        <v>Bank</v>
      </c>
    </row>
    <row r="1785" spans="1:16" x14ac:dyDescent="0.25">
      <c r="A1785" s="1" t="s">
        <v>3522</v>
      </c>
      <c r="B1785" s="2">
        <v>79330836</v>
      </c>
      <c r="C1785" s="2" t="s">
        <v>47</v>
      </c>
      <c r="D1785" s="4">
        <v>31191.75</v>
      </c>
      <c r="E1785" s="1" t="s">
        <v>1094</v>
      </c>
      <c r="F1785" s="1" t="s">
        <v>636</v>
      </c>
      <c r="G1785" s="1" t="s">
        <v>3331</v>
      </c>
      <c r="H1785" s="1" t="s">
        <v>3523</v>
      </c>
      <c r="I1785" s="1">
        <v>102576.69243359999</v>
      </c>
      <c r="J1785" s="1" t="s">
        <v>3524</v>
      </c>
      <c r="L1785" s="1" t="str">
        <f>VLOOKUP(Table1[[#This Row],[Customer_id]],Table4[],7,FALSE)</f>
        <v>179780,604</v>
      </c>
      <c r="M1785" s="1" t="e">
        <f>VLOOKUP(Table1[[#This Row],[Customer_id]],Table2[],4,FALSE)</f>
        <v>#N/A</v>
      </c>
      <c r="N1785" s="1" t="str">
        <f>INDEX(Table3[Transaction type],MATCH(Table1[[#This Row],[Account Number]],Table3[Account Number],0))</f>
        <v>Money Transfer</v>
      </c>
      <c r="O1785" s="20">
        <f>INDEX(Table3[Date_of_transaction],MATCH(Table1[[#This Row],[Account Number]],Table3[Account Number],0))</f>
        <v>44566</v>
      </c>
      <c r="P1785" s="19" t="str">
        <f>INDEX(Table3[Transaction Medium],MATCH(Table1[[#This Row],[Account Number]],Table3[Account Number],0))</f>
        <v>Bank</v>
      </c>
    </row>
    <row r="1786" spans="1:16" x14ac:dyDescent="0.25">
      <c r="A1786" s="1" t="s">
        <v>2494</v>
      </c>
      <c r="B1786" s="2">
        <v>680754600</v>
      </c>
      <c r="C1786" s="2" t="s">
        <v>82</v>
      </c>
      <c r="D1786" s="4">
        <v>16947</v>
      </c>
      <c r="E1786" s="1" t="s">
        <v>12</v>
      </c>
      <c r="F1786" s="1" t="s">
        <v>336</v>
      </c>
      <c r="G1786" s="1" t="s">
        <v>1964</v>
      </c>
      <c r="H1786" s="1" t="s">
        <v>2495</v>
      </c>
      <c r="I1786" s="1">
        <v>518191.14522335998</v>
      </c>
      <c r="J1786" s="1" t="s">
        <v>2496</v>
      </c>
      <c r="L1786" s="1" t="str">
        <f>VLOOKUP(Table1[[#This Row],[Customer_id]],Table4[],7,FALSE)</f>
        <v>36972,0576</v>
      </c>
      <c r="M1786" s="1" t="e">
        <f>VLOOKUP(Table1[[#This Row],[Customer_id]],Table2[],4,FALSE)</f>
        <v>#N/A</v>
      </c>
      <c r="N1786" s="1" t="str">
        <f>INDEX(Table3[Transaction type],MATCH(Table1[[#This Row],[Account Number]],Table3[Account Number],0))</f>
        <v>Cash Withdrawal</v>
      </c>
      <c r="O1786" s="20">
        <f>INDEX(Table3[Date_of_transaction],MATCH(Table1[[#This Row],[Account Number]],Table3[Account Number],0))</f>
        <v>44670</v>
      </c>
      <c r="P1786" s="19" t="str">
        <f>INDEX(Table3[Transaction Medium],MATCH(Table1[[#This Row],[Account Number]],Table3[Account Number],0))</f>
        <v>POS</v>
      </c>
    </row>
    <row r="1787" spans="1:16" x14ac:dyDescent="0.25">
      <c r="A1787" s="1" t="s">
        <v>5413</v>
      </c>
      <c r="B1787" s="2">
        <v>884488788</v>
      </c>
      <c r="C1787" s="2" t="s">
        <v>250</v>
      </c>
      <c r="D1787" s="4">
        <v>18042.75</v>
      </c>
      <c r="E1787" s="1" t="s">
        <v>1094</v>
      </c>
      <c r="F1787" s="1" t="s">
        <v>314</v>
      </c>
      <c r="G1787" s="1" t="s">
        <v>4105</v>
      </c>
      <c r="H1787" s="1" t="s">
        <v>5414</v>
      </c>
      <c r="I1787" s="1">
        <v>13215.4060302</v>
      </c>
      <c r="J1787" s="1" t="s">
        <v>5415</v>
      </c>
      <c r="L1787" s="1" t="str">
        <f>VLOOKUP(Table1[[#This Row],[Customer_id]],Table4[],7,FALSE)</f>
        <v>172352,7168</v>
      </c>
      <c r="M1787" s="1" t="e">
        <f>VLOOKUP(Table1[[#This Row],[Customer_id]],Table2[],4,FALSE)</f>
        <v>#N/A</v>
      </c>
      <c r="N1787" s="1" t="str">
        <f>INDEX(Table3[Transaction type],MATCH(Table1[[#This Row],[Account Number]],Table3[Account Number],0))</f>
        <v>Online Payment</v>
      </c>
      <c r="O1787" s="20">
        <f>INDEX(Table3[Date_of_transaction],MATCH(Table1[[#This Row],[Account Number]],Table3[Account Number],0))</f>
        <v>44238</v>
      </c>
      <c r="P1787" s="19" t="str">
        <f>INDEX(Table3[Transaction Medium],MATCH(Table1[[#This Row],[Account Number]],Table3[Account Number],0))</f>
        <v>Card</v>
      </c>
    </row>
    <row r="1788" spans="1:16" x14ac:dyDescent="0.25">
      <c r="A1788" s="1" t="s">
        <v>4538</v>
      </c>
      <c r="B1788" s="2">
        <v>580770946</v>
      </c>
      <c r="C1788" s="2" t="s">
        <v>43</v>
      </c>
      <c r="D1788" s="4">
        <v>36670.5</v>
      </c>
      <c r="E1788" s="1" t="s">
        <v>1094</v>
      </c>
      <c r="F1788" s="1" t="s">
        <v>940</v>
      </c>
      <c r="G1788" s="1" t="s">
        <v>4058</v>
      </c>
      <c r="H1788" s="1" t="s">
        <v>4539</v>
      </c>
      <c r="I1788" s="1">
        <v>58746.125292739998</v>
      </c>
      <c r="J1788" s="1" t="s">
        <v>4540</v>
      </c>
      <c r="L1788" s="1" t="str">
        <f>VLOOKUP(Table1[[#This Row],[Customer_id]],Table4[],7,FALSE)</f>
        <v>230426,1549</v>
      </c>
      <c r="M1788" s="1" t="e">
        <f>VLOOKUP(Table1[[#This Row],[Customer_id]],Table2[],4,FALSE)</f>
        <v>#N/A</v>
      </c>
      <c r="N1788" s="1" t="str">
        <f>INDEX(Table3[Transaction type],MATCH(Table1[[#This Row],[Account Number]],Table3[Account Number],0))</f>
        <v>Cash Withdrawal</v>
      </c>
      <c r="O1788" s="20">
        <f>INDEX(Table3[Date_of_transaction],MATCH(Table1[[#This Row],[Account Number]],Table3[Account Number],0))</f>
        <v>44395</v>
      </c>
      <c r="P1788" s="19" t="str">
        <f>INDEX(Table3[Transaction Medium],MATCH(Table1[[#This Row],[Account Number]],Table3[Account Number],0))</f>
        <v>Bank</v>
      </c>
    </row>
    <row r="1789" spans="1:16" x14ac:dyDescent="0.25">
      <c r="A1789" s="1" t="s">
        <v>7688</v>
      </c>
      <c r="B1789" s="2">
        <v>9638448</v>
      </c>
      <c r="C1789" s="2" t="s">
        <v>513</v>
      </c>
      <c r="D1789" s="4">
        <v>32287.5</v>
      </c>
      <c r="E1789" s="1" t="s">
        <v>12</v>
      </c>
      <c r="F1789" s="1" t="s">
        <v>318</v>
      </c>
      <c r="G1789" s="1" t="s">
        <v>3058</v>
      </c>
      <c r="H1789" s="1" t="s">
        <v>7689</v>
      </c>
      <c r="I1789" s="1">
        <v>143074.14744167999</v>
      </c>
      <c r="J1789" s="1" t="s">
        <v>7690</v>
      </c>
      <c r="L1789" s="1" t="str">
        <f>VLOOKUP(Table1[[#This Row],[Customer_id]],Table4[],7,FALSE)</f>
        <v>70908,0064</v>
      </c>
      <c r="M1789" s="1" t="e">
        <f>VLOOKUP(Table1[[#This Row],[Customer_id]],Table2[],4,FALSE)</f>
        <v>#N/A</v>
      </c>
      <c r="N1789" s="1" t="str">
        <f>INDEX(Table3[Transaction type],MATCH(Table1[[#This Row],[Account Number]],Table3[Account Number],0))</f>
        <v>Money Transfer</v>
      </c>
      <c r="O1789" s="20">
        <f>INDEX(Table3[Date_of_transaction],MATCH(Table1[[#This Row],[Account Number]],Table3[Account Number],0))</f>
        <v>44506</v>
      </c>
      <c r="P1789" s="19" t="str">
        <f>INDEX(Table3[Transaction Medium],MATCH(Table1[[#This Row],[Account Number]],Table3[Account Number],0))</f>
        <v>Mobile</v>
      </c>
    </row>
    <row r="1790" spans="1:16" x14ac:dyDescent="0.25">
      <c r="A1790" s="1" t="s">
        <v>1255</v>
      </c>
      <c r="B1790" s="2">
        <v>122621145</v>
      </c>
      <c r="C1790" s="2" t="s">
        <v>221</v>
      </c>
      <c r="D1790" s="4">
        <v>33748.5</v>
      </c>
      <c r="E1790" s="1" t="s">
        <v>1094</v>
      </c>
      <c r="F1790" s="1" t="s">
        <v>83</v>
      </c>
      <c r="G1790" s="1" t="s">
        <v>14</v>
      </c>
      <c r="H1790" s="1" t="s">
        <v>1256</v>
      </c>
      <c r="I1790" s="1">
        <v>3719.7591832799999</v>
      </c>
      <c r="J1790" s="1" t="s">
        <v>1257</v>
      </c>
      <c r="L1790" s="1" t="str">
        <f>VLOOKUP(Table1[[#This Row],[Customer_id]],Table4[],7,FALSE)</f>
        <v>253010,88</v>
      </c>
      <c r="M1790" s="1" t="e">
        <f>VLOOKUP(Table1[[#This Row],[Customer_id]],Table2[],4,FALSE)</f>
        <v>#N/A</v>
      </c>
      <c r="N1790" s="1" t="str">
        <f>INDEX(Table3[Transaction type],MATCH(Table1[[#This Row],[Account Number]],Table3[Account Number],0))</f>
        <v>Money Deposit</v>
      </c>
      <c r="O1790" s="20">
        <f>INDEX(Table3[Date_of_transaction],MATCH(Table1[[#This Row],[Account Number]],Table3[Account Number],0))</f>
        <v>44593</v>
      </c>
      <c r="P1790" s="19" t="str">
        <f>INDEX(Table3[Transaction Medium],MATCH(Table1[[#This Row],[Account Number]],Table3[Account Number],0))</f>
        <v>Bank</v>
      </c>
    </row>
    <row r="1791" spans="1:16" x14ac:dyDescent="0.25">
      <c r="A1791" s="1" t="s">
        <v>594</v>
      </c>
      <c r="B1791" s="2">
        <v>539715700</v>
      </c>
      <c r="C1791" s="2" t="s">
        <v>380</v>
      </c>
      <c r="D1791" s="4">
        <v>14390.25</v>
      </c>
      <c r="E1791" s="1" t="s">
        <v>12</v>
      </c>
      <c r="F1791" s="1" t="s">
        <v>68</v>
      </c>
      <c r="G1791" s="1" t="s">
        <v>14</v>
      </c>
      <c r="H1791" s="1" t="s">
        <v>595</v>
      </c>
      <c r="I1791" s="1">
        <v>211172.20366242001</v>
      </c>
      <c r="J1791" s="1" t="s">
        <v>596</v>
      </c>
      <c r="L1791" s="1" t="str">
        <f>VLOOKUP(Table1[[#This Row],[Customer_id]],Table4[],7,FALSE)</f>
        <v>145929</v>
      </c>
      <c r="M1791" s="1" t="e">
        <f>VLOOKUP(Table1[[#This Row],[Customer_id]],Table2[],4,FALSE)</f>
        <v>#N/A</v>
      </c>
      <c r="N1791" s="1" t="str">
        <f>INDEX(Table3[Transaction type],MATCH(Table1[[#This Row],[Account Number]],Table3[Account Number],0))</f>
        <v>Cash Withdrawal</v>
      </c>
      <c r="O1791" s="20">
        <f>INDEX(Table3[Date_of_transaction],MATCH(Table1[[#This Row],[Account Number]],Table3[Account Number],0))</f>
        <v>44320</v>
      </c>
      <c r="P1791" s="19" t="str">
        <f>INDEX(Table3[Transaction Medium],MATCH(Table1[[#This Row],[Account Number]],Table3[Account Number],0))</f>
        <v>ATM</v>
      </c>
    </row>
    <row r="1792" spans="1:16" x14ac:dyDescent="0.25">
      <c r="A1792" s="1" t="s">
        <v>7626</v>
      </c>
      <c r="B1792" s="2">
        <v>667580901</v>
      </c>
      <c r="C1792" s="2" t="s">
        <v>357</v>
      </c>
      <c r="D1792" s="4">
        <v>35209.5</v>
      </c>
      <c r="E1792" s="1" t="s">
        <v>12</v>
      </c>
      <c r="F1792" s="1" t="s">
        <v>93</v>
      </c>
      <c r="G1792" s="1" t="s">
        <v>4220</v>
      </c>
      <c r="H1792" s="1" t="s">
        <v>7627</v>
      </c>
      <c r="I1792" s="1">
        <v>63260.284356479999</v>
      </c>
      <c r="J1792" s="1" t="s">
        <v>7628</v>
      </c>
      <c r="L1792" s="1" t="str">
        <f>VLOOKUP(Table1[[#This Row],[Customer_id]],Table4[],7,FALSE)</f>
        <v>295482,4576</v>
      </c>
      <c r="M1792" s="1" t="e">
        <f>VLOOKUP(Table1[[#This Row],[Customer_id]],Table2[],4,FALSE)</f>
        <v>#N/A</v>
      </c>
      <c r="N1792" s="1" t="str">
        <f>INDEX(Table3[Transaction type],MATCH(Table1[[#This Row],[Account Number]],Table3[Account Number],0))</f>
        <v>Online Payment</v>
      </c>
      <c r="O1792" s="20">
        <f>INDEX(Table3[Date_of_transaction],MATCH(Table1[[#This Row],[Account Number]],Table3[Account Number],0))</f>
        <v>44566</v>
      </c>
      <c r="P1792" s="19" t="str">
        <f>INDEX(Table3[Transaction Medium],MATCH(Table1[[#This Row],[Account Number]],Table3[Account Number],0))</f>
        <v>Internet Banking</v>
      </c>
    </row>
    <row r="1793" spans="1:16" x14ac:dyDescent="0.25">
      <c r="A1793" s="1" t="s">
        <v>6787</v>
      </c>
      <c r="B1793" s="2">
        <v>215038643</v>
      </c>
      <c r="C1793" s="2" t="s">
        <v>226</v>
      </c>
      <c r="D1793" s="4">
        <v>31557</v>
      </c>
      <c r="E1793" s="1" t="s">
        <v>12</v>
      </c>
      <c r="F1793" s="1" t="s">
        <v>1336</v>
      </c>
      <c r="G1793" s="1" t="s">
        <v>4119</v>
      </c>
      <c r="H1793" s="1" t="s">
        <v>6788</v>
      </c>
      <c r="I1793" s="1">
        <v>352549.66118400003</v>
      </c>
      <c r="J1793" s="1" t="s">
        <v>6789</v>
      </c>
      <c r="L1793" s="1" t="str">
        <f>VLOOKUP(Table1[[#This Row],[Customer_id]],Table4[],7,FALSE)</f>
        <v>337285,1016</v>
      </c>
      <c r="M1793" s="1" t="e">
        <f>VLOOKUP(Table1[[#This Row],[Customer_id]],Table2[],4,FALSE)</f>
        <v>#N/A</v>
      </c>
      <c r="N1793" s="1" t="str">
        <f>INDEX(Table3[Transaction type],MATCH(Table1[[#This Row],[Account Number]],Table3[Account Number],0))</f>
        <v>Online Payment</v>
      </c>
      <c r="O1793" s="20">
        <f>INDEX(Table3[Date_of_transaction],MATCH(Table1[[#This Row],[Account Number]],Table3[Account Number],0))</f>
        <v>44476</v>
      </c>
      <c r="P1793" s="19" t="str">
        <f>INDEX(Table3[Transaction Medium],MATCH(Table1[[#This Row],[Account Number]],Table3[Account Number],0))</f>
        <v>Mobile</v>
      </c>
    </row>
    <row r="1794" spans="1:16" x14ac:dyDescent="0.25">
      <c r="A1794" s="1" t="s">
        <v>749</v>
      </c>
      <c r="B1794" s="2">
        <v>659613431</v>
      </c>
      <c r="C1794" s="2" t="s">
        <v>389</v>
      </c>
      <c r="D1794" s="4">
        <v>29365.5</v>
      </c>
      <c r="E1794" s="1" t="s">
        <v>12</v>
      </c>
      <c r="F1794" s="1" t="s">
        <v>750</v>
      </c>
      <c r="G1794" s="1" t="s">
        <v>14</v>
      </c>
      <c r="H1794" s="1" t="s">
        <v>751</v>
      </c>
      <c r="I1794" s="1">
        <v>88171.268889600004</v>
      </c>
      <c r="J1794" s="1" t="s">
        <v>752</v>
      </c>
      <c r="L1794" s="1" t="str">
        <f>VLOOKUP(Table1[[#This Row],[Customer_id]],Table4[],7,FALSE)</f>
        <v>184903,8048</v>
      </c>
      <c r="M1794" s="1" t="e">
        <f>VLOOKUP(Table1[[#This Row],[Customer_id]],Table2[],4,FALSE)</f>
        <v>#N/A</v>
      </c>
      <c r="N1794" s="1" t="str">
        <f>INDEX(Table3[Transaction type],MATCH(Table1[[#This Row],[Account Number]],Table3[Account Number],0))</f>
        <v>Money Transfer</v>
      </c>
      <c r="O1794" s="20">
        <f>INDEX(Table3[Date_of_transaction],MATCH(Table1[[#This Row],[Account Number]],Table3[Account Number],0))</f>
        <v>44565</v>
      </c>
      <c r="P1794" s="19" t="str">
        <f>INDEX(Table3[Transaction Medium],MATCH(Table1[[#This Row],[Account Number]],Table3[Account Number],0))</f>
        <v>Mobile</v>
      </c>
    </row>
    <row r="1795" spans="1:16" x14ac:dyDescent="0.25">
      <c r="A1795" s="1" t="s">
        <v>6805</v>
      </c>
      <c r="B1795" s="2">
        <v>209733115</v>
      </c>
      <c r="C1795" s="2" t="s">
        <v>498</v>
      </c>
      <c r="D1795" s="4">
        <v>37766.25</v>
      </c>
      <c r="E1795" s="1" t="s">
        <v>12</v>
      </c>
      <c r="F1795" s="1" t="s">
        <v>1426</v>
      </c>
      <c r="G1795" s="1" t="s">
        <v>4084</v>
      </c>
      <c r="H1795" s="1" t="s">
        <v>6806</v>
      </c>
      <c r="I1795" s="1">
        <v>180641.25814175999</v>
      </c>
      <c r="J1795" s="1" t="s">
        <v>6807</v>
      </c>
      <c r="L1795" s="1" t="str">
        <f>VLOOKUP(Table1[[#This Row],[Customer_id]],Table4[],7,FALSE)</f>
        <v>274290,8025</v>
      </c>
      <c r="M1795" s="1" t="e">
        <f>VLOOKUP(Table1[[#This Row],[Customer_id]],Table2[],4,FALSE)</f>
        <v>#N/A</v>
      </c>
      <c r="N1795" s="1" t="str">
        <f>INDEX(Table3[Transaction type],MATCH(Table1[[#This Row],[Account Number]],Table3[Account Number],0))</f>
        <v>Money Transfer</v>
      </c>
      <c r="O1795" s="20">
        <f>INDEX(Table3[Date_of_transaction],MATCH(Table1[[#This Row],[Account Number]],Table3[Account Number],0))</f>
        <v>44549</v>
      </c>
      <c r="P1795" s="19" t="str">
        <f>INDEX(Table3[Transaction Medium],MATCH(Table1[[#This Row],[Account Number]],Table3[Account Number],0))</f>
        <v>ATM</v>
      </c>
    </row>
    <row r="1796" spans="1:16" x14ac:dyDescent="0.25">
      <c r="A1796" s="1" t="s">
        <v>2226</v>
      </c>
      <c r="B1796" s="2">
        <v>501130001</v>
      </c>
      <c r="C1796" s="2" t="s">
        <v>52</v>
      </c>
      <c r="D1796" s="4">
        <v>20234.25</v>
      </c>
      <c r="E1796" s="1" t="s">
        <v>1094</v>
      </c>
      <c r="F1796" s="1" t="s">
        <v>256</v>
      </c>
      <c r="G1796" s="1" t="s">
        <v>1964</v>
      </c>
      <c r="H1796" s="1" t="s">
        <v>2227</v>
      </c>
      <c r="I1796" s="1">
        <v>49726.829879999998</v>
      </c>
      <c r="J1796" s="1" t="s">
        <v>2228</v>
      </c>
      <c r="L1796" s="1" t="str">
        <f>VLOOKUP(Table1[[#This Row],[Customer_id]],Table4[],7,FALSE)</f>
        <v>97563,0816</v>
      </c>
      <c r="M1796" s="1" t="e">
        <f>VLOOKUP(Table1[[#This Row],[Customer_id]],Table2[],4,FALSE)</f>
        <v>#N/A</v>
      </c>
      <c r="N1796" s="1" t="str">
        <f>INDEX(Table3[Transaction type],MATCH(Table1[[#This Row],[Account Number]],Table3[Account Number],0))</f>
        <v>Money Transfer</v>
      </c>
      <c r="O1796" s="20">
        <f>INDEX(Table3[Date_of_transaction],MATCH(Table1[[#This Row],[Account Number]],Table3[Account Number],0))</f>
        <v>44600</v>
      </c>
      <c r="P1796" s="19" t="str">
        <f>INDEX(Table3[Transaction Medium],MATCH(Table1[[#This Row],[Account Number]],Table3[Account Number],0))</f>
        <v>ATM</v>
      </c>
    </row>
    <row r="1797" spans="1:16" x14ac:dyDescent="0.25">
      <c r="A1797" s="1" t="s">
        <v>5536</v>
      </c>
      <c r="B1797" s="2">
        <v>770591187</v>
      </c>
      <c r="C1797" s="2" t="s">
        <v>221</v>
      </c>
      <c r="D1797" s="4">
        <v>33748.5</v>
      </c>
      <c r="E1797" s="1" t="s">
        <v>1094</v>
      </c>
      <c r="F1797" s="1" t="s">
        <v>4364</v>
      </c>
      <c r="G1797" s="1" t="s">
        <v>4119</v>
      </c>
      <c r="H1797" s="1" t="s">
        <v>5537</v>
      </c>
      <c r="I1797" s="1">
        <v>37144.043937000002</v>
      </c>
      <c r="J1797" s="1" t="s">
        <v>5538</v>
      </c>
      <c r="L1797" s="1" t="str">
        <f>VLOOKUP(Table1[[#This Row],[Customer_id]],Table4[],7,FALSE)</f>
        <v>109646,8656</v>
      </c>
      <c r="M1797" s="1" t="e">
        <f>VLOOKUP(Table1[[#This Row],[Customer_id]],Table2[],4,FALSE)</f>
        <v>#N/A</v>
      </c>
      <c r="N1797" s="1" t="str">
        <f>INDEX(Table3[Transaction type],MATCH(Table1[[#This Row],[Account Number]],Table3[Account Number],0))</f>
        <v>Money Deposit</v>
      </c>
      <c r="O1797" s="20">
        <f>INDEX(Table3[Date_of_transaction],MATCH(Table1[[#This Row],[Account Number]],Table3[Account Number],0))</f>
        <v>44514</v>
      </c>
      <c r="P1797" s="19" t="str">
        <f>INDEX(Table3[Transaction Medium],MATCH(Table1[[#This Row],[Account Number]],Table3[Account Number],0))</f>
        <v>Bank</v>
      </c>
    </row>
    <row r="1798" spans="1:16" x14ac:dyDescent="0.25">
      <c r="A1798" s="1" t="s">
        <v>6269</v>
      </c>
      <c r="B1798" s="2">
        <v>90601850</v>
      </c>
      <c r="C1798" s="2" t="s">
        <v>348</v>
      </c>
      <c r="D1798" s="4">
        <v>28635</v>
      </c>
      <c r="E1798" s="1" t="s">
        <v>12</v>
      </c>
      <c r="F1798" s="1" t="s">
        <v>2364</v>
      </c>
      <c r="G1798" s="1" t="s">
        <v>4088</v>
      </c>
      <c r="H1798" s="1" t="s">
        <v>6270</v>
      </c>
      <c r="I1798" s="1">
        <v>9392.5401335999995</v>
      </c>
      <c r="J1798" s="1" t="s">
        <v>6271</v>
      </c>
      <c r="L1798" s="1" t="str">
        <f>VLOOKUP(Table1[[#This Row],[Customer_id]],Table4[],7,FALSE)</f>
        <v>69271,9104</v>
      </c>
      <c r="M1798" s="1" t="e">
        <f>VLOOKUP(Table1[[#This Row],[Customer_id]],Table2[],4,FALSE)</f>
        <v>#N/A</v>
      </c>
      <c r="N1798" s="1" t="str">
        <f>INDEX(Table3[Transaction type],MATCH(Table1[[#This Row],[Account Number]],Table3[Account Number],0))</f>
        <v>Money Deposit</v>
      </c>
      <c r="O1798" s="20">
        <f>INDEX(Table3[Date_of_transaction],MATCH(Table1[[#This Row],[Account Number]],Table3[Account Number],0))</f>
        <v>44312</v>
      </c>
      <c r="P1798" s="19" t="str">
        <f>INDEX(Table3[Transaction Medium],MATCH(Table1[[#This Row],[Account Number]],Table3[Account Number],0))</f>
        <v>Bank</v>
      </c>
    </row>
    <row r="1799" spans="1:16" x14ac:dyDescent="0.25">
      <c r="A1799" s="1" t="s">
        <v>8397</v>
      </c>
      <c r="B1799" s="2">
        <v>335782045</v>
      </c>
      <c r="C1799" s="2" t="s">
        <v>434</v>
      </c>
      <c r="D1799" s="4">
        <v>28269.75</v>
      </c>
      <c r="E1799" s="1" t="s">
        <v>12</v>
      </c>
      <c r="F1799" s="1" t="s">
        <v>381</v>
      </c>
      <c r="G1799" s="1" t="s">
        <v>2773</v>
      </c>
      <c r="H1799" s="1" t="s">
        <v>8398</v>
      </c>
      <c r="I1799" s="1">
        <v>30342.396596999999</v>
      </c>
      <c r="J1799" s="1" t="s">
        <v>8399</v>
      </c>
      <c r="L1799" s="1" t="str">
        <f>VLOOKUP(Table1[[#This Row],[Customer_id]],Table4[],7,FALSE)</f>
        <v>282986,8638</v>
      </c>
      <c r="M1799" s="1" t="e">
        <f>VLOOKUP(Table1[[#This Row],[Customer_id]],Table2[],4,FALSE)</f>
        <v>#N/A</v>
      </c>
      <c r="N1799" s="1" t="str">
        <f>INDEX(Table3[Transaction type],MATCH(Table1[[#This Row],[Account Number]],Table3[Account Number],0))</f>
        <v>Cash Withdrawal</v>
      </c>
      <c r="O1799" s="20">
        <f>INDEX(Table3[Date_of_transaction],MATCH(Table1[[#This Row],[Account Number]],Table3[Account Number],0))</f>
        <v>44546</v>
      </c>
      <c r="P1799" s="19" t="str">
        <f>INDEX(Table3[Transaction Medium],MATCH(Table1[[#This Row],[Account Number]],Table3[Account Number],0))</f>
        <v>POS</v>
      </c>
    </row>
    <row r="1800" spans="1:16" x14ac:dyDescent="0.25">
      <c r="A1800" s="1" t="s">
        <v>6585</v>
      </c>
      <c r="B1800" s="2">
        <v>258758482</v>
      </c>
      <c r="C1800" s="2" t="s">
        <v>281</v>
      </c>
      <c r="D1800" s="4">
        <v>21695.25</v>
      </c>
      <c r="E1800" s="1" t="s">
        <v>12</v>
      </c>
      <c r="F1800" s="1" t="s">
        <v>381</v>
      </c>
      <c r="G1800" s="1" t="s">
        <v>4074</v>
      </c>
      <c r="H1800" s="1" t="s">
        <v>6586</v>
      </c>
      <c r="I1800" s="1">
        <v>139241.72885760001</v>
      </c>
      <c r="J1800" s="1" t="s">
        <v>6587</v>
      </c>
      <c r="L1800" s="1" t="str">
        <f>VLOOKUP(Table1[[#This Row],[Customer_id]],Table4[],7,FALSE)</f>
        <v>101348,5935</v>
      </c>
      <c r="M1800" s="1" t="e">
        <f>VLOOKUP(Table1[[#This Row],[Customer_id]],Table2[],4,FALSE)</f>
        <v>#N/A</v>
      </c>
      <c r="N1800" s="1" t="str">
        <f>INDEX(Table3[Transaction type],MATCH(Table1[[#This Row],[Account Number]],Table3[Account Number],0))</f>
        <v>Online Payment</v>
      </c>
      <c r="O1800" s="20">
        <f>INDEX(Table3[Date_of_transaction],MATCH(Table1[[#This Row],[Account Number]],Table3[Account Number],0))</f>
        <v>44408</v>
      </c>
      <c r="P1800" s="19" t="str">
        <f>INDEX(Table3[Transaction Medium],MATCH(Table1[[#This Row],[Account Number]],Table3[Account Number],0))</f>
        <v>Mobile</v>
      </c>
    </row>
    <row r="1801" spans="1:16" x14ac:dyDescent="0.25">
      <c r="A1801" s="1" t="s">
        <v>3891</v>
      </c>
      <c r="B1801" s="2">
        <v>580097927</v>
      </c>
      <c r="C1801" s="2" t="s">
        <v>573</v>
      </c>
      <c r="D1801" s="4">
        <v>26808.75</v>
      </c>
      <c r="E1801" s="1" t="s">
        <v>1094</v>
      </c>
      <c r="F1801" s="1" t="s">
        <v>176</v>
      </c>
      <c r="G1801" s="1" t="s">
        <v>3820</v>
      </c>
      <c r="H1801" s="1" t="s">
        <v>3892</v>
      </c>
      <c r="I1801" s="1">
        <v>323321.52174300002</v>
      </c>
      <c r="J1801" s="1" t="s">
        <v>3893</v>
      </c>
      <c r="L1801" s="1" t="str">
        <f>VLOOKUP(Table1[[#This Row],[Customer_id]],Table4[],7,FALSE)</f>
        <v>193779,175</v>
      </c>
      <c r="M1801" s="1" t="e">
        <f>VLOOKUP(Table1[[#This Row],[Customer_id]],Table2[],4,FALSE)</f>
        <v>#N/A</v>
      </c>
      <c r="N1801" s="1" t="str">
        <f>INDEX(Table3[Transaction type],MATCH(Table1[[#This Row],[Account Number]],Table3[Account Number],0))</f>
        <v>Cash Withdrawal</v>
      </c>
      <c r="O1801" s="20">
        <f>INDEX(Table3[Date_of_transaction],MATCH(Table1[[#This Row],[Account Number]],Table3[Account Number],0))</f>
        <v>44521</v>
      </c>
      <c r="P1801" s="19" t="str">
        <f>INDEX(Table3[Transaction Medium],MATCH(Table1[[#This Row],[Account Number]],Table3[Account Number],0))</f>
        <v>ATM</v>
      </c>
    </row>
    <row r="1802" spans="1:16" x14ac:dyDescent="0.25">
      <c r="A1802" s="1" t="s">
        <v>3121</v>
      </c>
      <c r="B1802" s="2">
        <v>791457586</v>
      </c>
      <c r="C1802" s="2" t="s">
        <v>23</v>
      </c>
      <c r="D1802" s="4">
        <v>15486</v>
      </c>
      <c r="E1802" s="1" t="s">
        <v>1094</v>
      </c>
      <c r="F1802" s="1" t="s">
        <v>1220</v>
      </c>
      <c r="G1802" s="1" t="s">
        <v>3058</v>
      </c>
      <c r="H1802" s="1" t="s">
        <v>3122</v>
      </c>
      <c r="I1802" s="1">
        <v>181743.64243199999</v>
      </c>
      <c r="J1802" s="1" t="s">
        <v>3123</v>
      </c>
      <c r="L1802" s="1" t="str">
        <f>VLOOKUP(Table1[[#This Row],[Customer_id]],Table4[],7,FALSE)</f>
        <v>467025,8004</v>
      </c>
      <c r="M1802" s="1" t="str">
        <f>VLOOKUP(Table1[[#This Row],[Customer_id]],Table2[],4,FALSE)</f>
        <v>N1176441072</v>
      </c>
      <c r="N1802" s="1" t="str">
        <f>INDEX(Table3[Transaction type],MATCH(Table1[[#This Row],[Account Number]],Table3[Account Number],0))</f>
        <v>Loan Payment</v>
      </c>
      <c r="O1802" s="20">
        <f>INDEX(Table3[Date_of_transaction],MATCH(Table1[[#This Row],[Account Number]],Table3[Account Number],0))</f>
        <v>44363</v>
      </c>
      <c r="P1802" s="19" t="str">
        <f>INDEX(Table3[Transaction Medium],MATCH(Table1[[#This Row],[Account Number]],Table3[Account Number],0))</f>
        <v>AFT</v>
      </c>
    </row>
    <row r="1803" spans="1:16" x14ac:dyDescent="0.25">
      <c r="A1803" s="1" t="s">
        <v>7506</v>
      </c>
      <c r="B1803" s="2">
        <v>373125639</v>
      </c>
      <c r="C1803" s="2" t="s">
        <v>18</v>
      </c>
      <c r="D1803" s="4">
        <v>33018</v>
      </c>
      <c r="E1803" s="1" t="s">
        <v>12</v>
      </c>
      <c r="F1803" s="1" t="s">
        <v>569</v>
      </c>
      <c r="G1803" s="1" t="s">
        <v>4220</v>
      </c>
      <c r="H1803" s="1" t="s">
        <v>7507</v>
      </c>
      <c r="I1803" s="1">
        <v>162982.2726</v>
      </c>
      <c r="J1803" s="1" t="s">
        <v>5452</v>
      </c>
      <c r="L1803" s="1" t="str">
        <f>VLOOKUP(Table1[[#This Row],[Customer_id]],Table4[],7,FALSE)</f>
        <v>335306,3</v>
      </c>
      <c r="M1803" s="1" t="e">
        <f>VLOOKUP(Table1[[#This Row],[Customer_id]],Table2[],4,FALSE)</f>
        <v>#N/A</v>
      </c>
      <c r="N1803" s="1" t="str">
        <f>INDEX(Table3[Transaction type],MATCH(Table1[[#This Row],[Account Number]],Table3[Account Number],0))</f>
        <v>Money Transfer</v>
      </c>
      <c r="O1803" s="20">
        <f>INDEX(Table3[Date_of_transaction],MATCH(Table1[[#This Row],[Account Number]],Table3[Account Number],0))</f>
        <v>44524</v>
      </c>
      <c r="P1803" s="19" t="str">
        <f>INDEX(Table3[Transaction Medium],MATCH(Table1[[#This Row],[Account Number]],Table3[Account Number],0))</f>
        <v>Mobile</v>
      </c>
    </row>
    <row r="1804" spans="1:16" x14ac:dyDescent="0.25">
      <c r="A1804" s="1" t="s">
        <v>6290</v>
      </c>
      <c r="B1804" s="2">
        <v>799719608</v>
      </c>
      <c r="C1804" s="2" t="s">
        <v>240</v>
      </c>
      <c r="D1804" s="4">
        <v>22060.5</v>
      </c>
      <c r="E1804" s="1" t="s">
        <v>12</v>
      </c>
      <c r="F1804" s="1" t="s">
        <v>168</v>
      </c>
      <c r="G1804" s="1" t="s">
        <v>4112</v>
      </c>
      <c r="H1804" s="1" t="s">
        <v>6291</v>
      </c>
      <c r="I1804" s="1">
        <v>15276.1935744</v>
      </c>
      <c r="J1804" s="1" t="s">
        <v>6292</v>
      </c>
      <c r="L1804" s="1" t="str">
        <f>VLOOKUP(Table1[[#This Row],[Customer_id]],Table4[],7,FALSE)</f>
        <v>93421,3644</v>
      </c>
      <c r="M1804" s="1" t="e">
        <f>VLOOKUP(Table1[[#This Row],[Customer_id]],Table2[],4,FALSE)</f>
        <v>#N/A</v>
      </c>
      <c r="N1804" s="1" t="str">
        <f>INDEX(Table3[Transaction type],MATCH(Table1[[#This Row],[Account Number]],Table3[Account Number],0))</f>
        <v>Money Deposit</v>
      </c>
      <c r="O1804" s="20">
        <f>INDEX(Table3[Date_of_transaction],MATCH(Table1[[#This Row],[Account Number]],Table3[Account Number],0))</f>
        <v>44450</v>
      </c>
      <c r="P1804" s="19" t="str">
        <f>INDEX(Table3[Transaction Medium],MATCH(Table1[[#This Row],[Account Number]],Table3[Account Number],0))</f>
        <v>ATM</v>
      </c>
    </row>
    <row r="1805" spans="1:16" x14ac:dyDescent="0.25">
      <c r="A1805" s="1" t="s">
        <v>4069</v>
      </c>
      <c r="B1805" s="2">
        <v>665442138</v>
      </c>
      <c r="C1805" s="2" t="s">
        <v>28</v>
      </c>
      <c r="D1805" s="4">
        <v>32652.75</v>
      </c>
      <c r="E1805" s="1" t="s">
        <v>1094</v>
      </c>
      <c r="F1805" s="1" t="s">
        <v>598</v>
      </c>
      <c r="G1805" s="1" t="s">
        <v>4070</v>
      </c>
      <c r="H1805" s="1" t="s">
        <v>4071</v>
      </c>
      <c r="I1805" s="1">
        <v>152555.271048</v>
      </c>
      <c r="J1805" s="1" t="s">
        <v>4072</v>
      </c>
      <c r="L1805" s="1" t="str">
        <f>VLOOKUP(Table1[[#This Row],[Customer_id]],Table4[],7,FALSE)</f>
        <v>335256,2421</v>
      </c>
      <c r="M1805" s="1" t="e">
        <f>VLOOKUP(Table1[[#This Row],[Customer_id]],Table2[],4,FALSE)</f>
        <v>#N/A</v>
      </c>
      <c r="N1805" s="1" t="str">
        <f>INDEX(Table3[Transaction type],MATCH(Table1[[#This Row],[Account Number]],Table3[Account Number],0))</f>
        <v>Money Deposit</v>
      </c>
      <c r="O1805" s="20">
        <f>INDEX(Table3[Date_of_transaction],MATCH(Table1[[#This Row],[Account Number]],Table3[Account Number],0))</f>
        <v>44386</v>
      </c>
      <c r="P1805" s="19" t="str">
        <f>INDEX(Table3[Transaction Medium],MATCH(Table1[[#This Row],[Account Number]],Table3[Account Number],0))</f>
        <v>ATM</v>
      </c>
    </row>
    <row r="1806" spans="1:16" x14ac:dyDescent="0.25">
      <c r="A1806" s="1" t="s">
        <v>2598</v>
      </c>
      <c r="B1806" s="2">
        <v>163998692</v>
      </c>
      <c r="C1806" s="2" t="s">
        <v>869</v>
      </c>
      <c r="D1806" s="4">
        <v>17312.25</v>
      </c>
      <c r="E1806" s="1" t="s">
        <v>12</v>
      </c>
      <c r="F1806" s="1" t="s">
        <v>814</v>
      </c>
      <c r="G1806" s="1" t="s">
        <v>1964</v>
      </c>
      <c r="H1806" s="1" t="s">
        <v>2599</v>
      </c>
      <c r="I1806" s="1">
        <v>20368.6912859</v>
      </c>
      <c r="J1806" s="1" t="s">
        <v>2600</v>
      </c>
      <c r="L1806" s="1" t="str">
        <f>VLOOKUP(Table1[[#This Row],[Customer_id]],Table4[],7,FALSE)</f>
        <v>96059,6847</v>
      </c>
      <c r="M1806" s="1" t="e">
        <f>VLOOKUP(Table1[[#This Row],[Customer_id]],Table2[],4,FALSE)</f>
        <v>#N/A</v>
      </c>
      <c r="N1806" s="1" t="str">
        <f>INDEX(Table3[Transaction type],MATCH(Table1[[#This Row],[Account Number]],Table3[Account Number],0))</f>
        <v>Money Deposit</v>
      </c>
      <c r="O1806" s="20">
        <f>INDEX(Table3[Date_of_transaction],MATCH(Table1[[#This Row],[Account Number]],Table3[Account Number],0))</f>
        <v>44597</v>
      </c>
      <c r="P1806" s="19" t="str">
        <f>INDEX(Table3[Transaction Medium],MATCH(Table1[[#This Row],[Account Number]],Table3[Account Number],0))</f>
        <v>Bank</v>
      </c>
    </row>
    <row r="1807" spans="1:16" x14ac:dyDescent="0.25">
      <c r="A1807" s="1" t="s">
        <v>899</v>
      </c>
      <c r="B1807" s="2">
        <v>666311180</v>
      </c>
      <c r="C1807" s="2" t="s">
        <v>114</v>
      </c>
      <c r="D1807" s="4">
        <v>20599.5</v>
      </c>
      <c r="E1807" s="1" t="s">
        <v>12</v>
      </c>
      <c r="F1807" s="1" t="s">
        <v>73</v>
      </c>
      <c r="G1807" s="1" t="s">
        <v>14</v>
      </c>
      <c r="H1807" s="1" t="s">
        <v>900</v>
      </c>
      <c r="I1807" s="1">
        <v>604636.83705600002</v>
      </c>
      <c r="J1807" s="1" t="s">
        <v>901</v>
      </c>
      <c r="L1807" s="1" t="str">
        <f>VLOOKUP(Table1[[#This Row],[Customer_id]],Table4[],7,FALSE)</f>
        <v>209683,6352</v>
      </c>
      <c r="M1807" s="1" t="e">
        <f>VLOOKUP(Table1[[#This Row],[Customer_id]],Table2[],4,FALSE)</f>
        <v>#N/A</v>
      </c>
      <c r="N1807" s="1" t="str">
        <f>INDEX(Table3[Transaction type],MATCH(Table1[[#This Row],[Account Number]],Table3[Account Number],0))</f>
        <v>Cash Withdrawal</v>
      </c>
      <c r="O1807" s="20">
        <f>INDEX(Table3[Date_of_transaction],MATCH(Table1[[#This Row],[Account Number]],Table3[Account Number],0))</f>
        <v>44438</v>
      </c>
      <c r="P1807" s="19" t="str">
        <f>INDEX(Table3[Transaction Medium],MATCH(Table1[[#This Row],[Account Number]],Table3[Account Number],0))</f>
        <v>ATM</v>
      </c>
    </row>
    <row r="1808" spans="1:16" x14ac:dyDescent="0.25">
      <c r="A1808" s="1" t="s">
        <v>4295</v>
      </c>
      <c r="B1808" s="2">
        <v>321041248</v>
      </c>
      <c r="C1808" s="2" t="s">
        <v>268</v>
      </c>
      <c r="D1808" s="4">
        <v>17677.5</v>
      </c>
      <c r="E1808" s="1" t="s">
        <v>1094</v>
      </c>
      <c r="F1808" s="1" t="s">
        <v>574</v>
      </c>
      <c r="G1808" s="1" t="s">
        <v>4105</v>
      </c>
      <c r="H1808" s="1" t="s">
        <v>4296</v>
      </c>
      <c r="I1808" s="1">
        <v>344690.50119839999</v>
      </c>
      <c r="J1808" s="1" t="s">
        <v>4297</v>
      </c>
      <c r="L1808" s="1" t="str">
        <f>VLOOKUP(Table1[[#This Row],[Customer_id]],Table4[],7,FALSE)</f>
        <v>225201,8348</v>
      </c>
      <c r="M1808" s="1" t="e">
        <f>VLOOKUP(Table1[[#This Row],[Customer_id]],Table2[],4,FALSE)</f>
        <v>#N/A</v>
      </c>
      <c r="N1808" s="1" t="str">
        <f>INDEX(Table3[Transaction type],MATCH(Table1[[#This Row],[Account Number]],Table3[Account Number],0))</f>
        <v>Money Deposit</v>
      </c>
      <c r="O1808" s="20">
        <f>INDEX(Table3[Date_of_transaction],MATCH(Table1[[#This Row],[Account Number]],Table3[Account Number],0))</f>
        <v>44235</v>
      </c>
      <c r="P1808" s="19" t="str">
        <f>INDEX(Table3[Transaction Medium],MATCH(Table1[[#This Row],[Account Number]],Table3[Account Number],0))</f>
        <v>Bank</v>
      </c>
    </row>
    <row r="1809" spans="1:16" x14ac:dyDescent="0.25">
      <c r="A1809" s="1" t="s">
        <v>8335</v>
      </c>
      <c r="B1809" s="2">
        <v>654882523</v>
      </c>
      <c r="C1809" s="2" t="s">
        <v>240</v>
      </c>
      <c r="D1809" s="4">
        <v>22060.5</v>
      </c>
      <c r="E1809" s="1" t="s">
        <v>12</v>
      </c>
      <c r="F1809" s="1" t="s">
        <v>305</v>
      </c>
      <c r="G1809" s="1" t="s">
        <v>3331</v>
      </c>
      <c r="H1809" s="1" t="s">
        <v>8336</v>
      </c>
      <c r="I1809" s="1">
        <v>535295.55087359995</v>
      </c>
      <c r="J1809" s="1" t="s">
        <v>8337</v>
      </c>
      <c r="L1809" s="1" t="str">
        <f>VLOOKUP(Table1[[#This Row],[Customer_id]],Table4[],7,FALSE)</f>
        <v>142534,0176</v>
      </c>
      <c r="M1809" s="1" t="e">
        <f>VLOOKUP(Table1[[#This Row],[Customer_id]],Table2[],4,FALSE)</f>
        <v>#N/A</v>
      </c>
      <c r="N1809" s="1" t="str">
        <f>INDEX(Table3[Transaction type],MATCH(Table1[[#This Row],[Account Number]],Table3[Account Number],0))</f>
        <v>Online Payment</v>
      </c>
      <c r="O1809" s="20">
        <f>INDEX(Table3[Date_of_transaction],MATCH(Table1[[#This Row],[Account Number]],Table3[Account Number],0))</f>
        <v>44507</v>
      </c>
      <c r="P1809" s="19" t="str">
        <f>INDEX(Table3[Transaction Medium],MATCH(Table1[[#This Row],[Account Number]],Table3[Account Number],0))</f>
        <v>Card</v>
      </c>
    </row>
    <row r="1810" spans="1:16" x14ac:dyDescent="0.25">
      <c r="A1810" s="1" t="s">
        <v>7345</v>
      </c>
      <c r="B1810" s="2">
        <v>559254783</v>
      </c>
      <c r="C1810" s="2" t="s">
        <v>124</v>
      </c>
      <c r="D1810" s="4">
        <v>14025</v>
      </c>
      <c r="E1810" s="1" t="s">
        <v>12</v>
      </c>
      <c r="F1810" s="1" t="s">
        <v>349</v>
      </c>
      <c r="G1810" s="1" t="s">
        <v>4058</v>
      </c>
      <c r="H1810" s="1" t="s">
        <v>7346</v>
      </c>
      <c r="I1810" s="1">
        <v>196231.94225250001</v>
      </c>
      <c r="J1810" s="1" t="s">
        <v>7347</v>
      </c>
      <c r="L1810" s="1" t="str">
        <f>VLOOKUP(Table1[[#This Row],[Customer_id]],Table4[],7,FALSE)</f>
        <v>287612,7345</v>
      </c>
      <c r="M1810" s="1" t="str">
        <f>VLOOKUP(Table1[[#This Row],[Customer_id]],Table2[],4,FALSE)</f>
        <v>N10927485288</v>
      </c>
      <c r="N1810" s="1" t="str">
        <f>INDEX(Table3[Transaction type],MATCH(Table1[[#This Row],[Account Number]],Table3[Account Number],0))</f>
        <v>Loan Payment</v>
      </c>
      <c r="O1810" s="20">
        <f>INDEX(Table3[Date_of_transaction],MATCH(Table1[[#This Row],[Account Number]],Table3[Account Number],0))</f>
        <v>44401</v>
      </c>
      <c r="P1810" s="19" t="str">
        <f>INDEX(Table3[Transaction Medium],MATCH(Table1[[#This Row],[Account Number]],Table3[Account Number],0))</f>
        <v>Mobile</v>
      </c>
    </row>
    <row r="1811" spans="1:16" x14ac:dyDescent="0.25">
      <c r="A1811" s="1" t="s">
        <v>3525</v>
      </c>
      <c r="B1811" s="2">
        <v>155982015</v>
      </c>
      <c r="C1811" s="2" t="s">
        <v>357</v>
      </c>
      <c r="D1811" s="4">
        <v>35209.5</v>
      </c>
      <c r="E1811" s="1" t="s">
        <v>1094</v>
      </c>
      <c r="F1811" s="1" t="s">
        <v>989</v>
      </c>
      <c r="G1811" s="1" t="s">
        <v>3331</v>
      </c>
      <c r="H1811" s="1" t="s">
        <v>3526</v>
      </c>
      <c r="I1811" s="1">
        <v>395276.30414999998</v>
      </c>
      <c r="J1811" s="1" t="s">
        <v>3527</v>
      </c>
      <c r="L1811" s="1" t="str">
        <f>VLOOKUP(Table1[[#This Row],[Customer_id]],Table4[],7,FALSE)</f>
        <v>168229,6875</v>
      </c>
      <c r="M1811" s="1" t="e">
        <f>VLOOKUP(Table1[[#This Row],[Customer_id]],Table2[],4,FALSE)</f>
        <v>#N/A</v>
      </c>
      <c r="N1811" s="1" t="str">
        <f>INDEX(Table3[Transaction type],MATCH(Table1[[#This Row],[Account Number]],Table3[Account Number],0))</f>
        <v>Online Payment</v>
      </c>
      <c r="O1811" s="20">
        <f>INDEX(Table3[Date_of_transaction],MATCH(Table1[[#This Row],[Account Number]],Table3[Account Number],0))</f>
        <v>44255</v>
      </c>
      <c r="P1811" s="19" t="str">
        <f>INDEX(Table3[Transaction Medium],MATCH(Table1[[#This Row],[Account Number]],Table3[Account Number],0))</f>
        <v>Internet Banking</v>
      </c>
    </row>
    <row r="1812" spans="1:16" x14ac:dyDescent="0.25">
      <c r="A1812" s="1" t="s">
        <v>2706</v>
      </c>
      <c r="B1812" s="2">
        <v>874847372</v>
      </c>
      <c r="C1812" s="2" t="s">
        <v>18</v>
      </c>
      <c r="D1812" s="4">
        <v>33018</v>
      </c>
      <c r="E1812" s="1" t="s">
        <v>12</v>
      </c>
      <c r="F1812" s="1" t="s">
        <v>139</v>
      </c>
      <c r="G1812" s="1" t="s">
        <v>1964</v>
      </c>
      <c r="H1812" s="1" t="s">
        <v>2707</v>
      </c>
      <c r="I1812" s="1">
        <v>359536.12710444001</v>
      </c>
      <c r="J1812" s="1" t="s">
        <v>2708</v>
      </c>
      <c r="L1812" s="1" t="str">
        <f>VLOOKUP(Table1[[#This Row],[Customer_id]],Table4[],7,FALSE)</f>
        <v>90262,4008</v>
      </c>
      <c r="M1812" s="1" t="e">
        <f>VLOOKUP(Table1[[#This Row],[Customer_id]],Table2[],4,FALSE)</f>
        <v>#N/A</v>
      </c>
      <c r="N1812" s="1" t="str">
        <f>INDEX(Table3[Transaction type],MATCH(Table1[[#This Row],[Account Number]],Table3[Account Number],0))</f>
        <v>Cash Withdrawal</v>
      </c>
      <c r="O1812" s="20">
        <f>INDEX(Table3[Date_of_transaction],MATCH(Table1[[#This Row],[Account Number]],Table3[Account Number],0))</f>
        <v>44536</v>
      </c>
      <c r="P1812" s="19" t="str">
        <f>INDEX(Table3[Transaction Medium],MATCH(Table1[[#This Row],[Account Number]],Table3[Account Number],0))</f>
        <v>Bank</v>
      </c>
    </row>
    <row r="1813" spans="1:16" x14ac:dyDescent="0.25">
      <c r="A1813" s="1" t="s">
        <v>7324</v>
      </c>
      <c r="B1813" s="2">
        <v>729426477</v>
      </c>
      <c r="C1813" s="2" t="s">
        <v>154</v>
      </c>
      <c r="D1813" s="4">
        <v>29730.75</v>
      </c>
      <c r="E1813" s="1" t="s">
        <v>12</v>
      </c>
      <c r="F1813" s="1" t="s">
        <v>1479</v>
      </c>
      <c r="G1813" s="1" t="s">
        <v>4058</v>
      </c>
      <c r="H1813" s="1" t="s">
        <v>7325</v>
      </c>
      <c r="I1813" s="1">
        <v>22381.687365000002</v>
      </c>
      <c r="J1813" s="1" t="s">
        <v>7326</v>
      </c>
      <c r="L1813" s="1" t="str">
        <f>VLOOKUP(Table1[[#This Row],[Customer_id]],Table4[],7,FALSE)</f>
        <v>44187,8085</v>
      </c>
      <c r="M1813" s="1" t="e">
        <f>VLOOKUP(Table1[[#This Row],[Customer_id]],Table2[],4,FALSE)</f>
        <v>#N/A</v>
      </c>
      <c r="N1813" s="1" t="str">
        <f>INDEX(Table3[Transaction type],MATCH(Table1[[#This Row],[Account Number]],Table3[Account Number],0))</f>
        <v>Online Payment</v>
      </c>
      <c r="O1813" s="20">
        <f>INDEX(Table3[Date_of_transaction],MATCH(Table1[[#This Row],[Account Number]],Table3[Account Number],0))</f>
        <v>44317</v>
      </c>
      <c r="P1813" s="19" t="str">
        <f>INDEX(Table3[Transaction Medium],MATCH(Table1[[#This Row],[Account Number]],Table3[Account Number],0))</f>
        <v>Internet Banking</v>
      </c>
    </row>
    <row r="1814" spans="1:16" x14ac:dyDescent="0.25">
      <c r="A1814" s="1" t="s">
        <v>3997</v>
      </c>
      <c r="B1814" s="2">
        <v>750048021</v>
      </c>
      <c r="C1814" s="2" t="s">
        <v>162</v>
      </c>
      <c r="D1814" s="4">
        <v>15851.25</v>
      </c>
      <c r="E1814" s="1" t="s">
        <v>1094</v>
      </c>
      <c r="F1814" s="1" t="s">
        <v>370</v>
      </c>
      <c r="G1814" s="1" t="s">
        <v>3820</v>
      </c>
      <c r="H1814" s="1" t="s">
        <v>3998</v>
      </c>
      <c r="I1814" s="1">
        <v>26276.215820400001</v>
      </c>
      <c r="J1814" s="1" t="s">
        <v>3999</v>
      </c>
      <c r="L1814" s="1" t="str">
        <f>VLOOKUP(Table1[[#This Row],[Customer_id]],Table4[],7,FALSE)</f>
        <v>151622,8896</v>
      </c>
      <c r="M1814" s="1" t="e">
        <f>VLOOKUP(Table1[[#This Row],[Customer_id]],Table2[],4,FALSE)</f>
        <v>#N/A</v>
      </c>
      <c r="N1814" s="1" t="str">
        <f>INDEX(Table3[Transaction type],MATCH(Table1[[#This Row],[Account Number]],Table3[Account Number],0))</f>
        <v>Money Transfer</v>
      </c>
      <c r="O1814" s="20">
        <f>INDEX(Table3[Date_of_transaction],MATCH(Table1[[#This Row],[Account Number]],Table3[Account Number],0))</f>
        <v>44313</v>
      </c>
      <c r="P1814" s="19" t="str">
        <f>INDEX(Table3[Transaction Medium],MATCH(Table1[[#This Row],[Account Number]],Table3[Account Number],0))</f>
        <v>Mobile</v>
      </c>
    </row>
    <row r="1815" spans="1:16" x14ac:dyDescent="0.25">
      <c r="A1815" s="1" t="s">
        <v>478</v>
      </c>
      <c r="B1815" s="2">
        <v>580182767</v>
      </c>
      <c r="C1815" s="2" t="s">
        <v>479</v>
      </c>
      <c r="D1815" s="4">
        <v>33383.25</v>
      </c>
      <c r="E1815" s="1" t="s">
        <v>12</v>
      </c>
      <c r="F1815" s="1" t="s">
        <v>125</v>
      </c>
      <c r="G1815" s="1" t="s">
        <v>14</v>
      </c>
      <c r="H1815" s="1" t="s">
        <v>480</v>
      </c>
      <c r="I1815" s="1">
        <v>34086.809320200002</v>
      </c>
      <c r="J1815" s="1" t="s">
        <v>481</v>
      </c>
      <c r="L1815" s="1" t="str">
        <f>VLOOKUP(Table1[[#This Row],[Customer_id]],Table4[],7,FALSE)</f>
        <v>166230,048</v>
      </c>
      <c r="M1815" s="1" t="e">
        <f>VLOOKUP(Table1[[#This Row],[Customer_id]],Table2[],4,FALSE)</f>
        <v>#N/A</v>
      </c>
      <c r="N1815" s="1" t="str">
        <f>INDEX(Table3[Transaction type],MATCH(Table1[[#This Row],[Account Number]],Table3[Account Number],0))</f>
        <v>Money Deposit</v>
      </c>
      <c r="O1815" s="20">
        <f>INDEX(Table3[Date_of_transaction],MATCH(Table1[[#This Row],[Account Number]],Table3[Account Number],0))</f>
        <v>44458</v>
      </c>
      <c r="P1815" s="19" t="str">
        <f>INDEX(Table3[Transaction Medium],MATCH(Table1[[#This Row],[Account Number]],Table3[Account Number],0))</f>
        <v>Bank</v>
      </c>
    </row>
    <row r="1816" spans="1:16" x14ac:dyDescent="0.25">
      <c r="A1816" s="1" t="s">
        <v>6454</v>
      </c>
      <c r="B1816" s="2">
        <v>795560326</v>
      </c>
      <c r="C1816" s="2" t="s">
        <v>281</v>
      </c>
      <c r="D1816" s="4">
        <v>21695.25</v>
      </c>
      <c r="E1816" s="1" t="s">
        <v>12</v>
      </c>
      <c r="F1816" s="1" t="s">
        <v>1479</v>
      </c>
      <c r="G1816" s="1" t="s">
        <v>4088</v>
      </c>
      <c r="H1816" s="1" t="s">
        <v>6455</v>
      </c>
      <c r="I1816" s="1">
        <v>838895.84969599999</v>
      </c>
      <c r="J1816" s="1" t="s">
        <v>6456</v>
      </c>
      <c r="L1816" s="1" t="str">
        <f>VLOOKUP(Table1[[#This Row],[Customer_id]],Table4[],7,FALSE)</f>
        <v>237555,666</v>
      </c>
      <c r="M1816" s="1" t="e">
        <f>VLOOKUP(Table1[[#This Row],[Customer_id]],Table2[],4,FALSE)</f>
        <v>#N/A</v>
      </c>
      <c r="N1816" s="1" t="str">
        <f>INDEX(Table3[Transaction type],MATCH(Table1[[#This Row],[Account Number]],Table3[Account Number],0))</f>
        <v>Money Deposit</v>
      </c>
      <c r="O1816" s="20">
        <f>INDEX(Table3[Date_of_transaction],MATCH(Table1[[#This Row],[Account Number]],Table3[Account Number],0))</f>
        <v>44432</v>
      </c>
      <c r="P1816" s="19" t="str">
        <f>INDEX(Table3[Transaction Medium],MATCH(Table1[[#This Row],[Account Number]],Table3[Account Number],0))</f>
        <v>Bank</v>
      </c>
    </row>
    <row r="1817" spans="1:16" x14ac:dyDescent="0.25">
      <c r="A1817" s="1" t="s">
        <v>7959</v>
      </c>
      <c r="B1817" s="2">
        <v>399705834</v>
      </c>
      <c r="C1817" s="2" t="s">
        <v>134</v>
      </c>
      <c r="D1817" s="4">
        <v>37401</v>
      </c>
      <c r="E1817" s="1" t="s">
        <v>12</v>
      </c>
      <c r="F1817" s="1" t="s">
        <v>1336</v>
      </c>
      <c r="G1817" s="1" t="s">
        <v>3583</v>
      </c>
      <c r="H1817" s="1" t="s">
        <v>7960</v>
      </c>
      <c r="I1817" s="1">
        <v>24976.137804800001</v>
      </c>
      <c r="J1817" s="1" t="s">
        <v>7961</v>
      </c>
      <c r="L1817" s="1" t="str">
        <f>VLOOKUP(Table1[[#This Row],[Customer_id]],Table4[],7,FALSE)</f>
        <v>87229,375</v>
      </c>
      <c r="M1817" s="1" t="e">
        <f>VLOOKUP(Table1[[#This Row],[Customer_id]],Table2[],4,FALSE)</f>
        <v>#N/A</v>
      </c>
      <c r="N1817" s="1" t="str">
        <f>INDEX(Table3[Transaction type],MATCH(Table1[[#This Row],[Account Number]],Table3[Account Number],0))</f>
        <v>Cash Withdrawal</v>
      </c>
      <c r="O1817" s="20">
        <f>INDEX(Table3[Date_of_transaction],MATCH(Table1[[#This Row],[Account Number]],Table3[Account Number],0))</f>
        <v>44281</v>
      </c>
      <c r="P1817" s="19" t="str">
        <f>INDEX(Table3[Transaction Medium],MATCH(Table1[[#This Row],[Account Number]],Table3[Account Number],0))</f>
        <v>Bank</v>
      </c>
    </row>
    <row r="1818" spans="1:16" x14ac:dyDescent="0.25">
      <c r="A1818" s="1" t="s">
        <v>3498</v>
      </c>
      <c r="B1818" s="2">
        <v>934160358</v>
      </c>
      <c r="C1818" s="2" t="s">
        <v>389</v>
      </c>
      <c r="D1818" s="4">
        <v>29365.5</v>
      </c>
      <c r="E1818" s="1" t="s">
        <v>1094</v>
      </c>
      <c r="F1818" s="1" t="s">
        <v>561</v>
      </c>
      <c r="G1818" s="1" t="s">
        <v>3331</v>
      </c>
      <c r="H1818" s="1" t="s">
        <v>3499</v>
      </c>
      <c r="I1818" s="1">
        <v>302809.89374999999</v>
      </c>
      <c r="J1818" s="1" t="s">
        <v>3500</v>
      </c>
      <c r="L1818" s="1" t="str">
        <f>VLOOKUP(Table1[[#This Row],[Customer_id]],Table4[],7,FALSE)</f>
        <v>91981,5624</v>
      </c>
      <c r="M1818" s="1" t="e">
        <f>VLOOKUP(Table1[[#This Row],[Customer_id]],Table2[],4,FALSE)</f>
        <v>#N/A</v>
      </c>
      <c r="N1818" s="1" t="str">
        <f>INDEX(Table3[Transaction type],MATCH(Table1[[#This Row],[Account Number]],Table3[Account Number],0))</f>
        <v>Money Transfer</v>
      </c>
      <c r="O1818" s="20">
        <f>INDEX(Table3[Date_of_transaction],MATCH(Table1[[#This Row],[Account Number]],Table3[Account Number],0))</f>
        <v>44226</v>
      </c>
      <c r="P1818" s="19" t="str">
        <f>INDEX(Table3[Transaction Medium],MATCH(Table1[[#This Row],[Account Number]],Table3[Account Number],0))</f>
        <v>Mobile</v>
      </c>
    </row>
    <row r="1819" spans="1:16" x14ac:dyDescent="0.25">
      <c r="A1819" s="1" t="s">
        <v>4576</v>
      </c>
      <c r="B1819" s="2">
        <v>798424866</v>
      </c>
      <c r="C1819" s="2" t="s">
        <v>513</v>
      </c>
      <c r="D1819" s="4">
        <v>32287.5</v>
      </c>
      <c r="E1819" s="1" t="s">
        <v>1094</v>
      </c>
      <c r="F1819" s="1" t="s">
        <v>208</v>
      </c>
      <c r="G1819" s="1" t="s">
        <v>4084</v>
      </c>
      <c r="H1819" s="1" t="s">
        <v>4577</v>
      </c>
      <c r="I1819" s="1">
        <v>178097.19737040001</v>
      </c>
      <c r="J1819" s="1" t="s">
        <v>4578</v>
      </c>
      <c r="L1819" s="1" t="str">
        <f>VLOOKUP(Table1[[#This Row],[Customer_id]],Table4[],7,FALSE)</f>
        <v>185865,9453</v>
      </c>
      <c r="M1819" s="1" t="e">
        <f>VLOOKUP(Table1[[#This Row],[Customer_id]],Table2[],4,FALSE)</f>
        <v>#N/A</v>
      </c>
      <c r="N1819" s="1" t="str">
        <f>INDEX(Table3[Transaction type],MATCH(Table1[[#This Row],[Account Number]],Table3[Account Number],0))</f>
        <v>Money Deposit</v>
      </c>
      <c r="O1819" s="20">
        <f>INDEX(Table3[Date_of_transaction],MATCH(Table1[[#This Row],[Account Number]],Table3[Account Number],0))</f>
        <v>44473</v>
      </c>
      <c r="P1819" s="19" t="str">
        <f>INDEX(Table3[Transaction Medium],MATCH(Table1[[#This Row],[Account Number]],Table3[Account Number],0))</f>
        <v>Bank</v>
      </c>
    </row>
    <row r="1820" spans="1:16" x14ac:dyDescent="0.25">
      <c r="A1820" s="1" t="s">
        <v>1307</v>
      </c>
      <c r="B1820" s="2">
        <v>729442003</v>
      </c>
      <c r="C1820" s="2" t="s">
        <v>194</v>
      </c>
      <c r="D1820" s="4">
        <v>30826.5</v>
      </c>
      <c r="E1820" s="1" t="s">
        <v>1094</v>
      </c>
      <c r="F1820" s="1" t="s">
        <v>1308</v>
      </c>
      <c r="G1820" s="1" t="s">
        <v>14</v>
      </c>
      <c r="H1820" s="1" t="s">
        <v>1309</v>
      </c>
      <c r="I1820" s="1">
        <v>177840.432</v>
      </c>
      <c r="J1820" s="1" t="s">
        <v>1310</v>
      </c>
      <c r="L1820" s="1" t="str">
        <f>VLOOKUP(Table1[[#This Row],[Customer_id]],Table4[],7,FALSE)</f>
        <v>36006,0255</v>
      </c>
      <c r="M1820" s="1" t="e">
        <f>VLOOKUP(Table1[[#This Row],[Customer_id]],Table2[],4,FALSE)</f>
        <v>#N/A</v>
      </c>
      <c r="N1820" s="1" t="str">
        <f>INDEX(Table3[Transaction type],MATCH(Table1[[#This Row],[Account Number]],Table3[Account Number],0))</f>
        <v>Money Transfer</v>
      </c>
      <c r="O1820" s="20">
        <f>INDEX(Table3[Date_of_transaction],MATCH(Table1[[#This Row],[Account Number]],Table3[Account Number],0))</f>
        <v>44351</v>
      </c>
      <c r="P1820" s="19" t="str">
        <f>INDEX(Table3[Transaction Medium],MATCH(Table1[[#This Row],[Account Number]],Table3[Account Number],0))</f>
        <v>Mobile</v>
      </c>
    </row>
    <row r="1821" spans="1:16" x14ac:dyDescent="0.25">
      <c r="A1821" s="1" t="s">
        <v>5781</v>
      </c>
      <c r="B1821" s="2">
        <v>290757462</v>
      </c>
      <c r="C1821" s="2" t="s">
        <v>255</v>
      </c>
      <c r="D1821" s="4">
        <v>25347.75</v>
      </c>
      <c r="E1821" s="1" t="s">
        <v>1094</v>
      </c>
      <c r="F1821" s="1" t="s">
        <v>331</v>
      </c>
      <c r="G1821" s="1" t="s">
        <v>4148</v>
      </c>
      <c r="H1821" s="1" t="s">
        <v>5782</v>
      </c>
      <c r="I1821" s="1">
        <v>277802.33644799999</v>
      </c>
      <c r="J1821" s="1" t="s">
        <v>5783</v>
      </c>
      <c r="L1821" s="1" t="str">
        <f>VLOOKUP(Table1[[#This Row],[Customer_id]],Table4[],7,FALSE)</f>
        <v>56041,92</v>
      </c>
      <c r="M1821" s="1" t="e">
        <f>VLOOKUP(Table1[[#This Row],[Customer_id]],Table2[],4,FALSE)</f>
        <v>#N/A</v>
      </c>
      <c r="N1821" s="1" t="str">
        <f>INDEX(Table3[Transaction type],MATCH(Table1[[#This Row],[Account Number]],Table3[Account Number],0))</f>
        <v>Cash Withdrawal</v>
      </c>
      <c r="O1821" s="20">
        <f>INDEX(Table3[Date_of_transaction],MATCH(Table1[[#This Row],[Account Number]],Table3[Account Number],0))</f>
        <v>44499</v>
      </c>
      <c r="P1821" s="19" t="str">
        <f>INDEX(Table3[Transaction Medium],MATCH(Table1[[#This Row],[Account Number]],Table3[Account Number],0))</f>
        <v>ATM</v>
      </c>
    </row>
    <row r="1822" spans="1:16" x14ac:dyDescent="0.25">
      <c r="A1822" s="1" t="s">
        <v>456</v>
      </c>
      <c r="B1822" s="2">
        <v>158218396</v>
      </c>
      <c r="C1822" s="2" t="s">
        <v>226</v>
      </c>
      <c r="D1822" s="4">
        <v>31557</v>
      </c>
      <c r="E1822" s="1" t="s">
        <v>12</v>
      </c>
      <c r="F1822" s="1" t="s">
        <v>353</v>
      </c>
      <c r="G1822" s="1" t="s">
        <v>14</v>
      </c>
      <c r="H1822" s="1" t="s">
        <v>457</v>
      </c>
      <c r="I1822" s="1">
        <v>153748.9439865</v>
      </c>
      <c r="J1822" s="1" t="s">
        <v>458</v>
      </c>
      <c r="L1822" s="1" t="str">
        <f>VLOOKUP(Table1[[#This Row],[Customer_id]],Table4[],7,FALSE)</f>
        <v>109996,8213</v>
      </c>
      <c r="M1822" s="1" t="e">
        <f>VLOOKUP(Table1[[#This Row],[Customer_id]],Table2[],4,FALSE)</f>
        <v>#N/A</v>
      </c>
      <c r="N1822" s="1" t="str">
        <f>INDEX(Table3[Transaction type],MATCH(Table1[[#This Row],[Account Number]],Table3[Account Number],0))</f>
        <v>Online Payment</v>
      </c>
      <c r="O1822" s="20">
        <f>INDEX(Table3[Date_of_transaction],MATCH(Table1[[#This Row],[Account Number]],Table3[Account Number],0))</f>
        <v>44344</v>
      </c>
      <c r="P1822" s="19" t="str">
        <f>INDEX(Table3[Transaction Medium],MATCH(Table1[[#This Row],[Account Number]],Table3[Account Number],0))</f>
        <v>Card</v>
      </c>
    </row>
    <row r="1823" spans="1:16" x14ac:dyDescent="0.25">
      <c r="A1823" s="1" t="s">
        <v>8446</v>
      </c>
      <c r="B1823" s="2">
        <v>334098514</v>
      </c>
      <c r="C1823" s="2" t="s">
        <v>240</v>
      </c>
      <c r="D1823" s="4">
        <v>22060.5</v>
      </c>
      <c r="E1823" s="1" t="s">
        <v>12</v>
      </c>
      <c r="F1823" s="1" t="s">
        <v>561</v>
      </c>
      <c r="G1823" s="1" t="s">
        <v>2773</v>
      </c>
      <c r="H1823" s="1" t="s">
        <v>8447</v>
      </c>
      <c r="I1823" s="1">
        <v>326382.520464</v>
      </c>
      <c r="J1823" s="1" t="s">
        <v>8448</v>
      </c>
      <c r="L1823" s="1" t="str">
        <f>VLOOKUP(Table1[[#This Row],[Customer_id]],Table4[],7,FALSE)</f>
        <v>439038,72</v>
      </c>
      <c r="M1823" s="1" t="e">
        <f>VLOOKUP(Table1[[#This Row],[Customer_id]],Table2[],4,FALSE)</f>
        <v>#N/A</v>
      </c>
      <c r="N1823" s="1" t="str">
        <f>INDEX(Table3[Transaction type],MATCH(Table1[[#This Row],[Account Number]],Table3[Account Number],0))</f>
        <v>Money Deposit</v>
      </c>
      <c r="O1823" s="20">
        <f>INDEX(Table3[Date_of_transaction],MATCH(Table1[[#This Row],[Account Number]],Table3[Account Number],0))</f>
        <v>44270</v>
      </c>
      <c r="P1823" s="19" t="str">
        <f>INDEX(Table3[Transaction Medium],MATCH(Table1[[#This Row],[Account Number]],Table3[Account Number],0))</f>
        <v>ATM</v>
      </c>
    </row>
    <row r="1824" spans="1:16" x14ac:dyDescent="0.25">
      <c r="A1824" s="1" t="s">
        <v>3294</v>
      </c>
      <c r="B1824" s="2">
        <v>737911540</v>
      </c>
      <c r="C1824" s="2" t="s">
        <v>82</v>
      </c>
      <c r="D1824" s="4">
        <v>16947</v>
      </c>
      <c r="E1824" s="1" t="s">
        <v>1094</v>
      </c>
      <c r="F1824" s="1" t="s">
        <v>1517</v>
      </c>
      <c r="G1824" s="1" t="s">
        <v>3058</v>
      </c>
      <c r="H1824" s="1" t="s">
        <v>3295</v>
      </c>
      <c r="I1824" s="1">
        <v>346802.55770160002</v>
      </c>
      <c r="J1824" s="1" t="s">
        <v>3296</v>
      </c>
      <c r="L1824" s="1" t="str">
        <f>VLOOKUP(Table1[[#This Row],[Customer_id]],Table4[],7,FALSE)</f>
        <v>380013,4976</v>
      </c>
      <c r="M1824" s="1" t="str">
        <f>VLOOKUP(Table1[[#This Row],[Customer_id]],Table2[],4,FALSE)</f>
        <v>N18748735488</v>
      </c>
      <c r="N1824" s="1" t="str">
        <f>INDEX(Table3[Transaction type],MATCH(Table1[[#This Row],[Account Number]],Table3[Account Number],0))</f>
        <v>Loan Payment</v>
      </c>
      <c r="O1824" s="20">
        <f>INDEX(Table3[Date_of_transaction],MATCH(Table1[[#This Row],[Account Number]],Table3[Account Number],0))</f>
        <v>44308</v>
      </c>
      <c r="P1824" s="19" t="str">
        <f>INDEX(Table3[Transaction Medium],MATCH(Table1[[#This Row],[Account Number]],Table3[Account Number],0))</f>
        <v>Mobile</v>
      </c>
    </row>
    <row r="1825" spans="1:16" x14ac:dyDescent="0.25">
      <c r="A1825" s="1" t="s">
        <v>6325</v>
      </c>
      <c r="B1825" s="2">
        <v>74614025</v>
      </c>
      <c r="C1825" s="2" t="s">
        <v>143</v>
      </c>
      <c r="D1825" s="4">
        <v>34479</v>
      </c>
      <c r="E1825" s="1" t="s">
        <v>12</v>
      </c>
      <c r="F1825" s="1" t="s">
        <v>163</v>
      </c>
      <c r="G1825" s="1" t="s">
        <v>4066</v>
      </c>
      <c r="H1825" s="1" t="s">
        <v>6326</v>
      </c>
      <c r="I1825" s="1">
        <v>78123.942325800002</v>
      </c>
      <c r="J1825" s="1" t="s">
        <v>6327</v>
      </c>
      <c r="L1825" s="1" t="str">
        <f>VLOOKUP(Table1[[#This Row],[Customer_id]],Table4[],7,FALSE)</f>
        <v>337642,83</v>
      </c>
      <c r="M1825" s="1" t="e">
        <f>VLOOKUP(Table1[[#This Row],[Customer_id]],Table2[],4,FALSE)</f>
        <v>#N/A</v>
      </c>
      <c r="N1825" s="1" t="str">
        <f>INDEX(Table3[Transaction type],MATCH(Table1[[#This Row],[Account Number]],Table3[Account Number],0))</f>
        <v>Money Deposit</v>
      </c>
      <c r="O1825" s="20">
        <f>INDEX(Table3[Date_of_transaction],MATCH(Table1[[#This Row],[Account Number]],Table3[Account Number],0))</f>
        <v>44410</v>
      </c>
      <c r="P1825" s="19" t="str">
        <f>INDEX(Table3[Transaction Medium],MATCH(Table1[[#This Row],[Account Number]],Table3[Account Number],0))</f>
        <v>Bank</v>
      </c>
    </row>
    <row r="1826" spans="1:16" x14ac:dyDescent="0.25">
      <c r="A1826" s="1" t="s">
        <v>3704</v>
      </c>
      <c r="B1826" s="2">
        <v>769549463</v>
      </c>
      <c r="C1826" s="2" t="s">
        <v>143</v>
      </c>
      <c r="D1826" s="4">
        <v>34479</v>
      </c>
      <c r="E1826" s="1" t="s">
        <v>1094</v>
      </c>
      <c r="F1826" s="1" t="s">
        <v>274</v>
      </c>
      <c r="G1826" s="1" t="s">
        <v>3583</v>
      </c>
      <c r="H1826" s="1" t="s">
        <v>3705</v>
      </c>
      <c r="I1826" s="1">
        <v>114366.67101552</v>
      </c>
      <c r="J1826" s="1" t="s">
        <v>3706</v>
      </c>
      <c r="L1826" s="1" t="str">
        <f>VLOOKUP(Table1[[#This Row],[Customer_id]],Table4[],7,FALSE)</f>
        <v>133180,8784</v>
      </c>
      <c r="M1826" s="1" t="e">
        <f>VLOOKUP(Table1[[#This Row],[Customer_id]],Table2[],4,FALSE)</f>
        <v>#N/A</v>
      </c>
      <c r="N1826" s="1" t="str">
        <f>INDEX(Table3[Transaction type],MATCH(Table1[[#This Row],[Account Number]],Table3[Account Number],0))</f>
        <v>Online Payment</v>
      </c>
      <c r="O1826" s="20">
        <f>INDEX(Table3[Date_of_transaction],MATCH(Table1[[#This Row],[Account Number]],Table3[Account Number],0))</f>
        <v>44388</v>
      </c>
      <c r="P1826" s="19" t="str">
        <f>INDEX(Table3[Transaction Medium],MATCH(Table1[[#This Row],[Account Number]],Table3[Account Number],0))</f>
        <v>Card</v>
      </c>
    </row>
    <row r="1827" spans="1:16" x14ac:dyDescent="0.25">
      <c r="A1827" s="1" t="s">
        <v>8157</v>
      </c>
      <c r="B1827" s="2">
        <v>376006012</v>
      </c>
      <c r="C1827" s="2" t="s">
        <v>255</v>
      </c>
      <c r="D1827" s="4">
        <v>25347.75</v>
      </c>
      <c r="E1827" s="1" t="s">
        <v>12</v>
      </c>
      <c r="F1827" s="1" t="s">
        <v>519</v>
      </c>
      <c r="G1827" s="1" t="s">
        <v>3331</v>
      </c>
      <c r="H1827" s="1" t="s">
        <v>8158</v>
      </c>
      <c r="I1827" s="1">
        <v>127643.261562</v>
      </c>
      <c r="J1827" s="1" t="s">
        <v>8159</v>
      </c>
      <c r="L1827" s="1" t="str">
        <f>VLOOKUP(Table1[[#This Row],[Customer_id]],Table4[],7,FALSE)</f>
        <v>110274,5664</v>
      </c>
      <c r="M1827" s="1" t="e">
        <f>VLOOKUP(Table1[[#This Row],[Customer_id]],Table2[],4,FALSE)</f>
        <v>#N/A</v>
      </c>
      <c r="N1827" s="1" t="str">
        <f>INDEX(Table3[Transaction type],MATCH(Table1[[#This Row],[Account Number]],Table3[Account Number],0))</f>
        <v>Cash Withdrawal</v>
      </c>
      <c r="O1827" s="20">
        <f>INDEX(Table3[Date_of_transaction],MATCH(Table1[[#This Row],[Account Number]],Table3[Account Number],0))</f>
        <v>44632</v>
      </c>
      <c r="P1827" s="19" t="str">
        <f>INDEX(Table3[Transaction Medium],MATCH(Table1[[#This Row],[Account Number]],Table3[Account Number],0))</f>
        <v>POS</v>
      </c>
    </row>
    <row r="1828" spans="1:16" x14ac:dyDescent="0.25">
      <c r="A1828" s="1" t="s">
        <v>7348</v>
      </c>
      <c r="B1828" s="2">
        <v>603644277</v>
      </c>
      <c r="C1828" s="2" t="s">
        <v>57</v>
      </c>
      <c r="D1828" s="4">
        <v>34113.75</v>
      </c>
      <c r="E1828" s="1" t="s">
        <v>12</v>
      </c>
      <c r="F1828" s="1" t="s">
        <v>574</v>
      </c>
      <c r="G1828" s="1" t="s">
        <v>4058</v>
      </c>
      <c r="H1828" s="1" t="s">
        <v>7349</v>
      </c>
      <c r="I1828" s="1">
        <v>50565.899735999999</v>
      </c>
      <c r="J1828" s="1" t="s">
        <v>2338</v>
      </c>
      <c r="L1828" s="1" t="str">
        <f>VLOOKUP(Table1[[#This Row],[Customer_id]],Table4[],7,FALSE)</f>
        <v>235712,1921</v>
      </c>
      <c r="M1828" s="1" t="e">
        <f>VLOOKUP(Table1[[#This Row],[Customer_id]],Table2[],4,FALSE)</f>
        <v>#N/A</v>
      </c>
      <c r="N1828" s="1" t="str">
        <f>INDEX(Table3[Transaction type],MATCH(Table1[[#This Row],[Account Number]],Table3[Account Number],0))</f>
        <v>Checks</v>
      </c>
      <c r="O1828" s="20">
        <f>INDEX(Table3[Date_of_transaction],MATCH(Table1[[#This Row],[Account Number]],Table3[Account Number],0))</f>
        <v>44383</v>
      </c>
      <c r="P1828" s="19" t="str">
        <f>INDEX(Table3[Transaction Medium],MATCH(Table1[[#This Row],[Account Number]],Table3[Account Number],0))</f>
        <v>Informal Services</v>
      </c>
    </row>
    <row r="1829" spans="1:16" x14ac:dyDescent="0.25">
      <c r="A1829" s="1" t="s">
        <v>6308</v>
      </c>
      <c r="B1829" s="2">
        <v>494672186</v>
      </c>
      <c r="C1829" s="2" t="s">
        <v>389</v>
      </c>
      <c r="D1829" s="4">
        <v>29365.5</v>
      </c>
      <c r="E1829" s="1" t="s">
        <v>12</v>
      </c>
      <c r="F1829" s="1" t="s">
        <v>426</v>
      </c>
      <c r="G1829" s="1" t="s">
        <v>4066</v>
      </c>
      <c r="H1829" s="1" t="s">
        <v>6309</v>
      </c>
      <c r="I1829" s="1">
        <v>719634.04073400004</v>
      </c>
      <c r="J1829" s="1" t="s">
        <v>6310</v>
      </c>
      <c r="L1829" s="1" t="str">
        <f>VLOOKUP(Table1[[#This Row],[Customer_id]],Table4[],7,FALSE)</f>
        <v>144361,23</v>
      </c>
      <c r="M1829" s="1" t="e">
        <f>VLOOKUP(Table1[[#This Row],[Customer_id]],Table2[],4,FALSE)</f>
        <v>#N/A</v>
      </c>
      <c r="N1829" s="1" t="str">
        <f>INDEX(Table3[Transaction type],MATCH(Table1[[#This Row],[Account Number]],Table3[Account Number],0))</f>
        <v>Online Payment</v>
      </c>
      <c r="O1829" s="20">
        <f>INDEX(Table3[Date_of_transaction],MATCH(Table1[[#This Row],[Account Number]],Table3[Account Number],0))</f>
        <v>44347</v>
      </c>
      <c r="P1829" s="19" t="str">
        <f>INDEX(Table3[Transaction Medium],MATCH(Table1[[#This Row],[Account Number]],Table3[Account Number],0))</f>
        <v>Mobile</v>
      </c>
    </row>
    <row r="1830" spans="1:16" x14ac:dyDescent="0.25">
      <c r="A1830" s="1" t="s">
        <v>3345</v>
      </c>
      <c r="B1830" s="2">
        <v>336103947</v>
      </c>
      <c r="C1830" s="2" t="s">
        <v>167</v>
      </c>
      <c r="D1830" s="4">
        <v>18773.25</v>
      </c>
      <c r="E1830" s="1" t="s">
        <v>1094</v>
      </c>
      <c r="F1830" s="1" t="s">
        <v>870</v>
      </c>
      <c r="G1830" s="1" t="s">
        <v>3331</v>
      </c>
      <c r="H1830" s="1" t="s">
        <v>3346</v>
      </c>
      <c r="I1830" s="1">
        <v>17675.083479680001</v>
      </c>
      <c r="J1830" s="1" t="s">
        <v>3347</v>
      </c>
      <c r="L1830" s="1" t="str">
        <f>VLOOKUP(Table1[[#This Row],[Customer_id]],Table4[],7,FALSE)</f>
        <v>54579,525</v>
      </c>
      <c r="M1830" s="1" t="e">
        <f>VLOOKUP(Table1[[#This Row],[Customer_id]],Table2[],4,FALSE)</f>
        <v>#N/A</v>
      </c>
      <c r="N1830" s="1" t="str">
        <f>INDEX(Table3[Transaction type],MATCH(Table1[[#This Row],[Account Number]],Table3[Account Number],0))</f>
        <v>Cash Withdrawal</v>
      </c>
      <c r="O1830" s="20">
        <f>INDEX(Table3[Date_of_transaction],MATCH(Table1[[#This Row],[Account Number]],Table3[Account Number],0))</f>
        <v>44406</v>
      </c>
      <c r="P1830" s="19" t="str">
        <f>INDEX(Table3[Transaction Medium],MATCH(Table1[[#This Row],[Account Number]],Table3[Account Number],0))</f>
        <v>Bank</v>
      </c>
    </row>
    <row r="1831" spans="1:16" x14ac:dyDescent="0.25">
      <c r="A1831" s="1" t="s">
        <v>4373</v>
      </c>
      <c r="B1831" s="2">
        <v>611809013</v>
      </c>
      <c r="C1831" s="2" t="s">
        <v>38</v>
      </c>
      <c r="D1831" s="4">
        <v>21330</v>
      </c>
      <c r="E1831" s="1" t="s">
        <v>1094</v>
      </c>
      <c r="F1831" s="1" t="s">
        <v>852</v>
      </c>
      <c r="G1831" s="1" t="s">
        <v>4054</v>
      </c>
      <c r="H1831" s="1" t="s">
        <v>4374</v>
      </c>
      <c r="I1831" s="1">
        <v>171867.52342320001</v>
      </c>
      <c r="J1831" s="1" t="s">
        <v>4375</v>
      </c>
      <c r="L1831" s="1" t="str">
        <f>VLOOKUP(Table1[[#This Row],[Customer_id]],Table4[],7,FALSE)</f>
        <v>209173,888</v>
      </c>
      <c r="M1831" s="1" t="e">
        <f>VLOOKUP(Table1[[#This Row],[Customer_id]],Table2[],4,FALSE)</f>
        <v>#N/A</v>
      </c>
      <c r="N1831" s="1" t="str">
        <f>INDEX(Table3[Transaction type],MATCH(Table1[[#This Row],[Account Number]],Table3[Account Number],0))</f>
        <v>Money Deposit</v>
      </c>
      <c r="O1831" s="20">
        <f>INDEX(Table3[Date_of_transaction],MATCH(Table1[[#This Row],[Account Number]],Table3[Account Number],0))</f>
        <v>44388</v>
      </c>
      <c r="P1831" s="19" t="str">
        <f>INDEX(Table3[Transaction Medium],MATCH(Table1[[#This Row],[Account Number]],Table3[Account Number],0))</f>
        <v>Bank</v>
      </c>
    </row>
    <row r="1832" spans="1:16" x14ac:dyDescent="0.25">
      <c r="A1832" s="1" t="s">
        <v>4639</v>
      </c>
      <c r="B1832" s="2">
        <v>244754421</v>
      </c>
      <c r="C1832" s="2" t="s">
        <v>167</v>
      </c>
      <c r="D1832" s="4">
        <v>18773.25</v>
      </c>
      <c r="E1832" s="1" t="s">
        <v>1094</v>
      </c>
      <c r="F1832" s="1" t="s">
        <v>978</v>
      </c>
      <c r="G1832" s="1" t="s">
        <v>4058</v>
      </c>
      <c r="H1832" s="1" t="s">
        <v>4640</v>
      </c>
      <c r="I1832" s="1">
        <v>88633.744785600007</v>
      </c>
      <c r="J1832" s="1" t="s">
        <v>4641</v>
      </c>
      <c r="L1832" s="1" t="str">
        <f>VLOOKUP(Table1[[#This Row],[Customer_id]],Table4[],7,FALSE)</f>
        <v>289834,314</v>
      </c>
      <c r="M1832" s="1" t="e">
        <f>VLOOKUP(Table1[[#This Row],[Customer_id]],Table2[],4,FALSE)</f>
        <v>#N/A</v>
      </c>
      <c r="N1832" s="1" t="str">
        <f>INDEX(Table3[Transaction type],MATCH(Table1[[#This Row],[Account Number]],Table3[Account Number],0))</f>
        <v>Cash Withdrawal</v>
      </c>
      <c r="O1832" s="20">
        <f>INDEX(Table3[Date_of_transaction],MATCH(Table1[[#This Row],[Account Number]],Table3[Account Number],0))</f>
        <v>44574</v>
      </c>
      <c r="P1832" s="19" t="str">
        <f>INDEX(Table3[Transaction Medium],MATCH(Table1[[#This Row],[Account Number]],Table3[Account Number],0))</f>
        <v>POS</v>
      </c>
    </row>
    <row r="1833" spans="1:16" x14ac:dyDescent="0.25">
      <c r="A1833" s="1" t="s">
        <v>8028</v>
      </c>
      <c r="B1833" s="2">
        <v>974992850</v>
      </c>
      <c r="C1833" s="2" t="s">
        <v>67</v>
      </c>
      <c r="D1833" s="4">
        <v>23156.25</v>
      </c>
      <c r="E1833" s="1" t="s">
        <v>12</v>
      </c>
      <c r="F1833" s="1" t="s">
        <v>1404</v>
      </c>
      <c r="G1833" s="1" t="s">
        <v>3583</v>
      </c>
      <c r="H1833" s="1" t="s">
        <v>8029</v>
      </c>
      <c r="I1833" s="1">
        <v>168469.866576</v>
      </c>
      <c r="J1833" s="1" t="s">
        <v>8030</v>
      </c>
      <c r="L1833" s="1" t="str">
        <f>VLOOKUP(Table1[[#This Row],[Customer_id]],Table4[],7,FALSE)</f>
        <v>274736,5632</v>
      </c>
      <c r="M1833" s="1" t="e">
        <f>VLOOKUP(Table1[[#This Row],[Customer_id]],Table2[],4,FALSE)</f>
        <v>#N/A</v>
      </c>
      <c r="N1833" s="1" t="str">
        <f>INDEX(Table3[Transaction type],MATCH(Table1[[#This Row],[Account Number]],Table3[Account Number],0))</f>
        <v>Money Deposit</v>
      </c>
      <c r="O1833" s="20">
        <f>INDEX(Table3[Date_of_transaction],MATCH(Table1[[#This Row],[Account Number]],Table3[Account Number],0))</f>
        <v>44213</v>
      </c>
      <c r="P1833" s="19" t="str">
        <f>INDEX(Table3[Transaction Medium],MATCH(Table1[[#This Row],[Account Number]],Table3[Account Number],0))</f>
        <v>Bank</v>
      </c>
    </row>
    <row r="1834" spans="1:16" x14ac:dyDescent="0.25">
      <c r="A1834" s="1" t="s">
        <v>7247</v>
      </c>
      <c r="B1834" s="2">
        <v>403325723</v>
      </c>
      <c r="C1834" s="2" t="s">
        <v>114</v>
      </c>
      <c r="D1834" s="4">
        <v>20599.5</v>
      </c>
      <c r="E1834" s="1" t="s">
        <v>12</v>
      </c>
      <c r="F1834" s="1" t="s">
        <v>58</v>
      </c>
      <c r="G1834" s="1" t="s">
        <v>4058</v>
      </c>
      <c r="H1834" s="1" t="s">
        <v>7248</v>
      </c>
      <c r="I1834" s="1">
        <v>54827.757064079997</v>
      </c>
      <c r="J1834" s="1" t="s">
        <v>7249</v>
      </c>
      <c r="L1834" s="1" t="str">
        <f>VLOOKUP(Table1[[#This Row],[Customer_id]],Table4[],7,FALSE)</f>
        <v>73202,0163</v>
      </c>
      <c r="M1834" s="1" t="e">
        <f>VLOOKUP(Table1[[#This Row],[Customer_id]],Table2[],4,FALSE)</f>
        <v>#N/A</v>
      </c>
      <c r="N1834" s="1" t="str">
        <f>INDEX(Table3[Transaction type],MATCH(Table1[[#This Row],[Account Number]],Table3[Account Number],0))</f>
        <v>Money Deposit</v>
      </c>
      <c r="O1834" s="20">
        <f>INDEX(Table3[Date_of_transaction],MATCH(Table1[[#This Row],[Account Number]],Table3[Account Number],0))</f>
        <v>44652</v>
      </c>
      <c r="P1834" s="19" t="str">
        <f>INDEX(Table3[Transaction Medium],MATCH(Table1[[#This Row],[Account Number]],Table3[Account Number],0))</f>
        <v>Bank</v>
      </c>
    </row>
    <row r="1835" spans="1:16" x14ac:dyDescent="0.25">
      <c r="A1835" s="1" t="s">
        <v>2204</v>
      </c>
      <c r="B1835" s="2">
        <v>564894021</v>
      </c>
      <c r="C1835" s="2" t="s">
        <v>134</v>
      </c>
      <c r="D1835" s="4">
        <v>37401</v>
      </c>
      <c r="E1835" s="1" t="s">
        <v>1094</v>
      </c>
      <c r="F1835" s="1" t="s">
        <v>53</v>
      </c>
      <c r="G1835" s="1" t="s">
        <v>1964</v>
      </c>
      <c r="H1835" s="1" t="s">
        <v>2205</v>
      </c>
      <c r="I1835" s="1">
        <v>299640.686949</v>
      </c>
      <c r="J1835" s="1" t="s">
        <v>2206</v>
      </c>
      <c r="L1835" s="1" t="str">
        <f>VLOOKUP(Table1[[#This Row],[Customer_id]],Table4[],7,FALSE)</f>
        <v>326034,0138</v>
      </c>
      <c r="M1835" s="1" t="e">
        <f>VLOOKUP(Table1[[#This Row],[Customer_id]],Table2[],4,FALSE)</f>
        <v>#N/A</v>
      </c>
      <c r="N1835" s="1" t="str">
        <f>INDEX(Table3[Transaction type],MATCH(Table1[[#This Row],[Account Number]],Table3[Account Number],0))</f>
        <v>Money Transfer</v>
      </c>
      <c r="O1835" s="20">
        <f>INDEX(Table3[Date_of_transaction],MATCH(Table1[[#This Row],[Account Number]],Table3[Account Number],0))</f>
        <v>44255</v>
      </c>
      <c r="P1835" s="19" t="str">
        <f>INDEX(Table3[Transaction Medium],MATCH(Table1[[#This Row],[Account Number]],Table3[Account Number],0))</f>
        <v>Bank</v>
      </c>
    </row>
    <row r="1836" spans="1:16" x14ac:dyDescent="0.25">
      <c r="A1836" s="1" t="s">
        <v>5510</v>
      </c>
      <c r="B1836" s="2">
        <v>157175715</v>
      </c>
      <c r="C1836" s="2" t="s">
        <v>203</v>
      </c>
      <c r="D1836" s="4">
        <v>27539.25</v>
      </c>
      <c r="E1836" s="1" t="s">
        <v>1094</v>
      </c>
      <c r="F1836" s="1" t="s">
        <v>955</v>
      </c>
      <c r="G1836" s="1" t="s">
        <v>4062</v>
      </c>
      <c r="H1836" s="1" t="s">
        <v>5511</v>
      </c>
      <c r="I1836" s="1">
        <v>167729.15155919999</v>
      </c>
      <c r="J1836" s="1" t="s">
        <v>5512</v>
      </c>
      <c r="L1836" s="1" t="str">
        <f>VLOOKUP(Table1[[#This Row],[Customer_id]],Table4[],7,FALSE)</f>
        <v>191335,584</v>
      </c>
      <c r="M1836" s="1" t="e">
        <f>VLOOKUP(Table1[[#This Row],[Customer_id]],Table2[],4,FALSE)</f>
        <v>#N/A</v>
      </c>
      <c r="N1836" s="1" t="str">
        <f>INDEX(Table3[Transaction type],MATCH(Table1[[#This Row],[Account Number]],Table3[Account Number],0))</f>
        <v>Money Deposit</v>
      </c>
      <c r="O1836" s="20">
        <f>INDEX(Table3[Date_of_transaction],MATCH(Table1[[#This Row],[Account Number]],Table3[Account Number],0))</f>
        <v>44645</v>
      </c>
      <c r="P1836" s="19" t="str">
        <f>INDEX(Table3[Transaction Medium],MATCH(Table1[[#This Row],[Account Number]],Table3[Account Number],0))</f>
        <v>Bank</v>
      </c>
    </row>
    <row r="1837" spans="1:16" x14ac:dyDescent="0.25">
      <c r="A1837" s="1" t="s">
        <v>8313</v>
      </c>
      <c r="B1837" s="2">
        <v>367548863</v>
      </c>
      <c r="C1837" s="2" t="s">
        <v>23</v>
      </c>
      <c r="D1837" s="4">
        <v>15486</v>
      </c>
      <c r="E1837" s="1" t="s">
        <v>12</v>
      </c>
      <c r="F1837" s="1" t="s">
        <v>213</v>
      </c>
      <c r="G1837" s="1" t="s">
        <v>3331</v>
      </c>
      <c r="H1837" s="1" t="s">
        <v>8314</v>
      </c>
      <c r="I1837" s="1">
        <v>445036.85916624003</v>
      </c>
      <c r="J1837" s="1" t="s">
        <v>8315</v>
      </c>
      <c r="L1837" s="1" t="str">
        <f>VLOOKUP(Table1[[#This Row],[Customer_id]],Table4[],7,FALSE)</f>
        <v>168187,2962</v>
      </c>
      <c r="M1837" s="1" t="e">
        <f>VLOOKUP(Table1[[#This Row],[Customer_id]],Table2[],4,FALSE)</f>
        <v>#N/A</v>
      </c>
      <c r="N1837" s="1" t="str">
        <f>INDEX(Table3[Transaction type],MATCH(Table1[[#This Row],[Account Number]],Table3[Account Number],0))</f>
        <v>Online Payment</v>
      </c>
      <c r="O1837" s="20">
        <f>INDEX(Table3[Date_of_transaction],MATCH(Table1[[#This Row],[Account Number]],Table3[Account Number],0))</f>
        <v>44248</v>
      </c>
      <c r="P1837" s="19" t="str">
        <f>INDEX(Table3[Transaction Medium],MATCH(Table1[[#This Row],[Account Number]],Table3[Account Number],0))</f>
        <v>Card</v>
      </c>
    </row>
    <row r="1838" spans="1:16" x14ac:dyDescent="0.25">
      <c r="A1838" s="1" t="s">
        <v>930</v>
      </c>
      <c r="B1838" s="2">
        <v>19187512</v>
      </c>
      <c r="C1838" s="2" t="s">
        <v>281</v>
      </c>
      <c r="D1838" s="4">
        <v>21695.25</v>
      </c>
      <c r="E1838" s="1" t="s">
        <v>12</v>
      </c>
      <c r="F1838" s="1" t="s">
        <v>327</v>
      </c>
      <c r="G1838" s="1" t="s">
        <v>14</v>
      </c>
      <c r="H1838" s="1" t="s">
        <v>931</v>
      </c>
      <c r="I1838" s="1">
        <v>396819.53831520001</v>
      </c>
      <c r="J1838" s="1" t="s">
        <v>932</v>
      </c>
      <c r="L1838" s="1" t="str">
        <f>VLOOKUP(Table1[[#This Row],[Customer_id]],Table4[],7,FALSE)</f>
        <v>73244,43</v>
      </c>
      <c r="M1838" s="1" t="e">
        <f>VLOOKUP(Table1[[#This Row],[Customer_id]],Table2[],4,FALSE)</f>
        <v>#N/A</v>
      </c>
      <c r="N1838" s="1" t="str">
        <f>INDEX(Table3[Transaction type],MATCH(Table1[[#This Row],[Account Number]],Table3[Account Number],0))</f>
        <v>Online Payment</v>
      </c>
      <c r="O1838" s="20">
        <f>INDEX(Table3[Date_of_transaction],MATCH(Table1[[#This Row],[Account Number]],Table3[Account Number],0))</f>
        <v>44532</v>
      </c>
      <c r="P1838" s="19" t="str">
        <f>INDEX(Table3[Transaction Medium],MATCH(Table1[[#This Row],[Account Number]],Table3[Account Number],0))</f>
        <v>Mobile</v>
      </c>
    </row>
    <row r="1839" spans="1:16" x14ac:dyDescent="0.25">
      <c r="A1839" s="1" t="s">
        <v>2082</v>
      </c>
      <c r="B1839" s="2">
        <v>587637962</v>
      </c>
      <c r="C1839" s="2" t="s">
        <v>72</v>
      </c>
      <c r="D1839" s="4">
        <v>34844.25</v>
      </c>
      <c r="E1839" s="1" t="s">
        <v>1094</v>
      </c>
      <c r="F1839" s="1" t="s">
        <v>549</v>
      </c>
      <c r="G1839" s="1" t="s">
        <v>1964</v>
      </c>
      <c r="H1839" s="1" t="s">
        <v>2083</v>
      </c>
      <c r="I1839" s="1">
        <v>940520.92048199999</v>
      </c>
      <c r="J1839" s="1" t="s">
        <v>2084</v>
      </c>
      <c r="L1839" s="1" t="str">
        <f>VLOOKUP(Table1[[#This Row],[Customer_id]],Table4[],7,FALSE)</f>
        <v>394145,8092</v>
      </c>
      <c r="M1839" s="1" t="e">
        <f>VLOOKUP(Table1[[#This Row],[Customer_id]],Table2[],4,FALSE)</f>
        <v>#N/A</v>
      </c>
      <c r="N1839" s="1" t="str">
        <f>INDEX(Table3[Transaction type],MATCH(Table1[[#This Row],[Account Number]],Table3[Account Number],0))</f>
        <v>Cash Withdrawal</v>
      </c>
      <c r="O1839" s="20">
        <f>INDEX(Table3[Date_of_transaction],MATCH(Table1[[#This Row],[Account Number]],Table3[Account Number],0))</f>
        <v>44636</v>
      </c>
      <c r="P1839" s="19" t="str">
        <f>INDEX(Table3[Transaction Medium],MATCH(Table1[[#This Row],[Account Number]],Table3[Account Number],0))</f>
        <v>ATM</v>
      </c>
    </row>
    <row r="1840" spans="1:16" x14ac:dyDescent="0.25">
      <c r="A1840" s="1" t="s">
        <v>8001</v>
      </c>
      <c r="B1840" s="2">
        <v>296660773</v>
      </c>
      <c r="C1840" s="2" t="s">
        <v>47</v>
      </c>
      <c r="D1840" s="4">
        <v>31191.75</v>
      </c>
      <c r="E1840" s="1" t="s">
        <v>12</v>
      </c>
      <c r="F1840" s="1" t="s">
        <v>318</v>
      </c>
      <c r="G1840" s="1" t="s">
        <v>3583</v>
      </c>
      <c r="H1840" s="1" t="s">
        <v>8002</v>
      </c>
      <c r="I1840" s="1">
        <v>214645.44578400001</v>
      </c>
      <c r="J1840" s="1" t="s">
        <v>8003</v>
      </c>
      <c r="L1840" s="1" t="str">
        <f>VLOOKUP(Table1[[#This Row],[Customer_id]],Table4[],7,FALSE)</f>
        <v>185599,4511</v>
      </c>
      <c r="M1840" s="1" t="e">
        <f>VLOOKUP(Table1[[#This Row],[Customer_id]],Table2[],4,FALSE)</f>
        <v>#N/A</v>
      </c>
      <c r="N1840" s="1" t="str">
        <f>INDEX(Table3[Transaction type],MATCH(Table1[[#This Row],[Account Number]],Table3[Account Number],0))</f>
        <v>Online Payment</v>
      </c>
      <c r="O1840" s="20">
        <f>INDEX(Table3[Date_of_transaction],MATCH(Table1[[#This Row],[Account Number]],Table3[Account Number],0))</f>
        <v>44661</v>
      </c>
      <c r="P1840" s="19" t="str">
        <f>INDEX(Table3[Transaction Medium],MATCH(Table1[[#This Row],[Account Number]],Table3[Account Number],0))</f>
        <v>Mobile</v>
      </c>
    </row>
    <row r="1841" spans="1:16" x14ac:dyDescent="0.25">
      <c r="A1841" s="1" t="s">
        <v>8001</v>
      </c>
      <c r="B1841" s="2">
        <v>994337960</v>
      </c>
      <c r="C1841" s="2" t="s">
        <v>194</v>
      </c>
      <c r="D1841" s="4">
        <v>30826.5</v>
      </c>
      <c r="E1841" s="1" t="s">
        <v>12</v>
      </c>
      <c r="F1841" s="1" t="s">
        <v>499</v>
      </c>
      <c r="G1841" s="1" t="s">
        <v>3331</v>
      </c>
      <c r="H1841" s="1" t="s">
        <v>8199</v>
      </c>
      <c r="I1841" s="1">
        <v>61999.314165000003</v>
      </c>
      <c r="J1841" s="1" t="s">
        <v>8200</v>
      </c>
      <c r="L1841" s="1" t="str">
        <f>VLOOKUP(Table1[[#This Row],[Customer_id]],Table4[],7,FALSE)</f>
        <v>185599,4511</v>
      </c>
      <c r="M1841" s="1" t="e">
        <f>VLOOKUP(Table1[[#This Row],[Customer_id]],Table2[],4,FALSE)</f>
        <v>#N/A</v>
      </c>
      <c r="N1841" s="1" t="str">
        <f>INDEX(Table3[Transaction type],MATCH(Table1[[#This Row],[Account Number]],Table3[Account Number],0))</f>
        <v>Checks</v>
      </c>
      <c r="O1841" s="20">
        <f>INDEX(Table3[Date_of_transaction],MATCH(Table1[[#This Row],[Account Number]],Table3[Account Number],0))</f>
        <v>44386</v>
      </c>
      <c r="P1841" s="19" t="str">
        <f>INDEX(Table3[Transaction Medium],MATCH(Table1[[#This Row],[Account Number]],Table3[Account Number],0))</f>
        <v>Bank</v>
      </c>
    </row>
    <row r="1842" spans="1:16" x14ac:dyDescent="0.25">
      <c r="A1842" s="1" t="s">
        <v>5670</v>
      </c>
      <c r="B1842" s="2">
        <v>431023279</v>
      </c>
      <c r="C1842" s="2" t="s">
        <v>124</v>
      </c>
      <c r="D1842" s="4">
        <v>14025</v>
      </c>
      <c r="E1842" s="1" t="s">
        <v>1094</v>
      </c>
      <c r="F1842" s="1" t="s">
        <v>426</v>
      </c>
      <c r="G1842" s="1" t="s">
        <v>4220</v>
      </c>
      <c r="H1842" s="1" t="s">
        <v>5671</v>
      </c>
      <c r="I1842" s="1">
        <v>75306.777511680004</v>
      </c>
      <c r="J1842" s="1" t="s">
        <v>5672</v>
      </c>
      <c r="L1842" s="1" t="str">
        <f>VLOOKUP(Table1[[#This Row],[Customer_id]],Table4[],7,FALSE)</f>
        <v>115985,625</v>
      </c>
      <c r="M1842" s="1" t="e">
        <f>VLOOKUP(Table1[[#This Row],[Customer_id]],Table2[],4,FALSE)</f>
        <v>#N/A</v>
      </c>
      <c r="N1842" s="1" t="str">
        <f>INDEX(Table3[Transaction type],MATCH(Table1[[#This Row],[Account Number]],Table3[Account Number],0))</f>
        <v>Online Payment</v>
      </c>
      <c r="O1842" s="20">
        <f>INDEX(Table3[Date_of_transaction],MATCH(Table1[[#This Row],[Account Number]],Table3[Account Number],0))</f>
        <v>44400</v>
      </c>
      <c r="P1842" s="19" t="str">
        <f>INDEX(Table3[Transaction Medium],MATCH(Table1[[#This Row],[Account Number]],Table3[Account Number],0))</f>
        <v>Card</v>
      </c>
    </row>
    <row r="1843" spans="1:16" x14ac:dyDescent="0.25">
      <c r="A1843" s="1" t="s">
        <v>2944</v>
      </c>
      <c r="B1843" s="2">
        <v>870101837</v>
      </c>
      <c r="C1843" s="2" t="s">
        <v>322</v>
      </c>
      <c r="D1843" s="4">
        <v>26443.5</v>
      </c>
      <c r="E1843" s="1" t="s">
        <v>1094</v>
      </c>
      <c r="F1843" s="1" t="s">
        <v>1610</v>
      </c>
      <c r="G1843" s="1" t="s">
        <v>2773</v>
      </c>
      <c r="H1843" s="1" t="s">
        <v>2945</v>
      </c>
      <c r="I1843" s="1">
        <v>189894.2698184</v>
      </c>
      <c r="J1843" s="1" t="s">
        <v>2946</v>
      </c>
      <c r="L1843" s="1" t="str">
        <f>VLOOKUP(Table1[[#This Row],[Customer_id]],Table4[],7,FALSE)</f>
        <v>89484,8232</v>
      </c>
      <c r="M1843" s="1" t="e">
        <f>VLOOKUP(Table1[[#This Row],[Customer_id]],Table2[],4,FALSE)</f>
        <v>#N/A</v>
      </c>
      <c r="N1843" s="1" t="str">
        <f>INDEX(Table3[Transaction type],MATCH(Table1[[#This Row],[Account Number]],Table3[Account Number],0))</f>
        <v>Money Deposit</v>
      </c>
      <c r="O1843" s="20">
        <f>INDEX(Table3[Date_of_transaction],MATCH(Table1[[#This Row],[Account Number]],Table3[Account Number],0))</f>
        <v>44343</v>
      </c>
      <c r="P1843" s="19" t="str">
        <f>INDEX(Table3[Transaction Medium],MATCH(Table1[[#This Row],[Account Number]],Table3[Account Number],0))</f>
        <v>Bank</v>
      </c>
    </row>
    <row r="1844" spans="1:16" x14ac:dyDescent="0.25">
      <c r="A1844" s="1" t="s">
        <v>7264</v>
      </c>
      <c r="B1844" s="2">
        <v>986502521</v>
      </c>
      <c r="C1844" s="2" t="s">
        <v>661</v>
      </c>
      <c r="D1844" s="4">
        <v>16216.5</v>
      </c>
      <c r="E1844" s="1" t="s">
        <v>12</v>
      </c>
      <c r="F1844" s="1" t="s">
        <v>155</v>
      </c>
      <c r="G1844" s="1" t="s">
        <v>4058</v>
      </c>
      <c r="H1844" s="1" t="s">
        <v>7265</v>
      </c>
      <c r="I1844" s="1">
        <v>113862.663915</v>
      </c>
      <c r="J1844" s="1" t="s">
        <v>7266</v>
      </c>
      <c r="L1844" s="1" t="str">
        <f>VLOOKUP(Table1[[#This Row],[Customer_id]],Table4[],7,FALSE)</f>
        <v>34495,7584</v>
      </c>
      <c r="M1844" s="1" t="e">
        <f>VLOOKUP(Table1[[#This Row],[Customer_id]],Table2[],4,FALSE)</f>
        <v>#N/A</v>
      </c>
      <c r="N1844" s="1" t="str">
        <f>INDEX(Table3[Transaction type],MATCH(Table1[[#This Row],[Account Number]],Table3[Account Number],0))</f>
        <v>Money Transfer</v>
      </c>
      <c r="O1844" s="20">
        <f>INDEX(Table3[Date_of_transaction],MATCH(Table1[[#This Row],[Account Number]],Table3[Account Number],0))</f>
        <v>44245</v>
      </c>
      <c r="P1844" s="19" t="str">
        <f>INDEX(Table3[Transaction Medium],MATCH(Table1[[#This Row],[Account Number]],Table3[Account Number],0))</f>
        <v>Mobile</v>
      </c>
    </row>
    <row r="1845" spans="1:16" x14ac:dyDescent="0.25">
      <c r="A1845" s="1" t="s">
        <v>289</v>
      </c>
      <c r="B1845" s="2">
        <v>580745202</v>
      </c>
      <c r="C1845" s="2" t="s">
        <v>154</v>
      </c>
      <c r="D1845" s="4">
        <v>29730.75</v>
      </c>
      <c r="E1845" s="1" t="s">
        <v>12</v>
      </c>
      <c r="F1845" s="1" t="s">
        <v>290</v>
      </c>
      <c r="G1845" s="1" t="s">
        <v>14</v>
      </c>
      <c r="H1845" s="1" t="s">
        <v>291</v>
      </c>
      <c r="I1845" s="1">
        <v>166220.51433119999</v>
      </c>
      <c r="J1845" s="1" t="s">
        <v>292</v>
      </c>
      <c r="L1845" s="1" t="str">
        <f>VLOOKUP(Table1[[#This Row],[Customer_id]],Table4[],7,FALSE)</f>
        <v>129188,7207</v>
      </c>
      <c r="M1845" s="1" t="e">
        <f>VLOOKUP(Table1[[#This Row],[Customer_id]],Table2[],4,FALSE)</f>
        <v>#N/A</v>
      </c>
      <c r="N1845" s="1" t="str">
        <f>INDEX(Table3[Transaction type],MATCH(Table1[[#This Row],[Account Number]],Table3[Account Number],0))</f>
        <v>Money Deposit</v>
      </c>
      <c r="O1845" s="20">
        <f>INDEX(Table3[Date_of_transaction],MATCH(Table1[[#This Row],[Account Number]],Table3[Account Number],0))</f>
        <v>44606</v>
      </c>
      <c r="P1845" s="19" t="str">
        <f>INDEX(Table3[Transaction Medium],MATCH(Table1[[#This Row],[Account Number]],Table3[Account Number],0))</f>
        <v>Bank</v>
      </c>
    </row>
    <row r="1846" spans="1:16" x14ac:dyDescent="0.25">
      <c r="A1846" s="1" t="s">
        <v>6252</v>
      </c>
      <c r="B1846" s="2">
        <v>262911549</v>
      </c>
      <c r="C1846" s="2" t="s">
        <v>124</v>
      </c>
      <c r="D1846" s="4">
        <v>14025</v>
      </c>
      <c r="E1846" s="1" t="s">
        <v>12</v>
      </c>
      <c r="F1846" s="1" t="s">
        <v>24</v>
      </c>
      <c r="G1846" s="1" t="s">
        <v>4095</v>
      </c>
      <c r="H1846" s="1" t="s">
        <v>6253</v>
      </c>
      <c r="I1846" s="1">
        <v>64701.467233919997</v>
      </c>
      <c r="J1846" s="1" t="s">
        <v>6254</v>
      </c>
      <c r="L1846" s="1" t="str">
        <f>VLOOKUP(Table1[[#This Row],[Customer_id]],Table4[],7,FALSE)</f>
        <v>246327,375</v>
      </c>
      <c r="M1846" s="1" t="e">
        <f>VLOOKUP(Table1[[#This Row],[Customer_id]],Table2[],4,FALSE)</f>
        <v>#N/A</v>
      </c>
      <c r="N1846" s="1" t="str">
        <f>INDEX(Table3[Transaction type],MATCH(Table1[[#This Row],[Account Number]],Table3[Account Number],0))</f>
        <v>Cash Withdrawal</v>
      </c>
      <c r="O1846" s="20">
        <f>INDEX(Table3[Date_of_transaction],MATCH(Table1[[#This Row],[Account Number]],Table3[Account Number],0))</f>
        <v>44616</v>
      </c>
      <c r="P1846" s="19" t="str">
        <f>INDEX(Table3[Transaction Medium],MATCH(Table1[[#This Row],[Account Number]],Table3[Account Number],0))</f>
        <v>ATM</v>
      </c>
    </row>
    <row r="1847" spans="1:16" x14ac:dyDescent="0.25">
      <c r="A1847" s="1" t="s">
        <v>1872</v>
      </c>
      <c r="B1847" s="2">
        <v>752834105</v>
      </c>
      <c r="C1847" s="2" t="s">
        <v>92</v>
      </c>
      <c r="D1847" s="4">
        <v>29000.25</v>
      </c>
      <c r="E1847" s="1" t="s">
        <v>1094</v>
      </c>
      <c r="F1847" s="1" t="s">
        <v>1536</v>
      </c>
      <c r="G1847" s="1" t="s">
        <v>14</v>
      </c>
      <c r="H1847" s="1" t="s">
        <v>1873</v>
      </c>
      <c r="I1847" s="1">
        <v>74023.654848000006</v>
      </c>
      <c r="J1847" s="1" t="s">
        <v>1874</v>
      </c>
      <c r="L1847" s="1" t="str">
        <f>VLOOKUP(Table1[[#This Row],[Customer_id]],Table4[],7,FALSE)</f>
        <v>305897,0208</v>
      </c>
      <c r="M1847" s="1" t="e">
        <f>VLOOKUP(Table1[[#This Row],[Customer_id]],Table2[],4,FALSE)</f>
        <v>#N/A</v>
      </c>
      <c r="N1847" s="1" t="str">
        <f>INDEX(Table3[Transaction type],MATCH(Table1[[#This Row],[Account Number]],Table3[Account Number],0))</f>
        <v>Online Payment</v>
      </c>
      <c r="O1847" s="20">
        <f>INDEX(Table3[Date_of_transaction],MATCH(Table1[[#This Row],[Account Number]],Table3[Account Number],0))</f>
        <v>44268</v>
      </c>
      <c r="P1847" s="19" t="str">
        <f>INDEX(Table3[Transaction Medium],MATCH(Table1[[#This Row],[Account Number]],Table3[Account Number],0))</f>
        <v>Card</v>
      </c>
    </row>
    <row r="1848" spans="1:16" x14ac:dyDescent="0.25">
      <c r="A1848" s="1" t="s">
        <v>4041</v>
      </c>
      <c r="B1848" s="2">
        <v>201107405</v>
      </c>
      <c r="C1848" s="2" t="s">
        <v>134</v>
      </c>
      <c r="D1848" s="4">
        <v>37401</v>
      </c>
      <c r="E1848" s="1" t="s">
        <v>1094</v>
      </c>
      <c r="F1848" s="1" t="s">
        <v>366</v>
      </c>
      <c r="G1848" s="1" t="s">
        <v>3820</v>
      </c>
      <c r="H1848" s="1" t="s">
        <v>4042</v>
      </c>
      <c r="I1848" s="1">
        <v>71442.263034450007</v>
      </c>
      <c r="J1848" s="1" t="s">
        <v>4043</v>
      </c>
      <c r="L1848" s="1" t="str">
        <f>VLOOKUP(Table1[[#This Row],[Customer_id]],Table4[],7,FALSE)</f>
        <v>74853,5025</v>
      </c>
      <c r="M1848" s="1" t="e">
        <f>VLOOKUP(Table1[[#This Row],[Customer_id]],Table2[],4,FALSE)</f>
        <v>#N/A</v>
      </c>
      <c r="N1848" s="1" t="str">
        <f>INDEX(Table3[Transaction type],MATCH(Table1[[#This Row],[Account Number]],Table3[Account Number],0))</f>
        <v>Money Deposit</v>
      </c>
      <c r="O1848" s="20">
        <f>INDEX(Table3[Date_of_transaction],MATCH(Table1[[#This Row],[Account Number]],Table3[Account Number],0))</f>
        <v>44434</v>
      </c>
      <c r="P1848" s="19" t="str">
        <f>INDEX(Table3[Transaction Medium],MATCH(Table1[[#This Row],[Account Number]],Table3[Account Number],0))</f>
        <v>ATM</v>
      </c>
    </row>
    <row r="1849" spans="1:16" x14ac:dyDescent="0.25">
      <c r="A1849" s="1" t="s">
        <v>494</v>
      </c>
      <c r="B1849" s="2">
        <v>261147852</v>
      </c>
      <c r="C1849" s="2" t="s">
        <v>77</v>
      </c>
      <c r="D1849" s="4">
        <v>23521.5</v>
      </c>
      <c r="E1849" s="1" t="s">
        <v>12</v>
      </c>
      <c r="F1849" s="1" t="s">
        <v>314</v>
      </c>
      <c r="G1849" s="1" t="s">
        <v>14</v>
      </c>
      <c r="H1849" s="1" t="s">
        <v>495</v>
      </c>
      <c r="I1849" s="1">
        <v>42985.727433</v>
      </c>
      <c r="J1849" s="1" t="s">
        <v>496</v>
      </c>
      <c r="L1849" s="1" t="str">
        <f>VLOOKUP(Table1[[#This Row],[Customer_id]],Table4[],7,FALSE)</f>
        <v>108060,7644</v>
      </c>
      <c r="M1849" s="1" t="str">
        <f>VLOOKUP(Table1[[#This Row],[Customer_id]],Table2[],4,FALSE)</f>
        <v>N4093709004</v>
      </c>
      <c r="N1849" s="1" t="str">
        <f>INDEX(Table3[Transaction type],MATCH(Table1[[#This Row],[Account Number]],Table3[Account Number],0))</f>
        <v>Money Deposit</v>
      </c>
      <c r="O1849" s="20">
        <f>INDEX(Table3[Date_of_transaction],MATCH(Table1[[#This Row],[Account Number]],Table3[Account Number],0))</f>
        <v>44389</v>
      </c>
      <c r="P1849" s="19" t="str">
        <f>INDEX(Table3[Transaction Medium],MATCH(Table1[[#This Row],[Account Number]],Table3[Account Number],0))</f>
        <v>Bank</v>
      </c>
    </row>
    <row r="1850" spans="1:16" x14ac:dyDescent="0.25">
      <c r="A1850" s="1" t="s">
        <v>494</v>
      </c>
      <c r="B1850" s="2">
        <v>25972264</v>
      </c>
      <c r="C1850" s="2" t="s">
        <v>194</v>
      </c>
      <c r="D1850" s="4">
        <v>30826.5</v>
      </c>
      <c r="E1850" s="1" t="s">
        <v>12</v>
      </c>
      <c r="F1850" s="1" t="s">
        <v>323</v>
      </c>
      <c r="G1850" s="1" t="s">
        <v>4084</v>
      </c>
      <c r="H1850" s="1" t="s">
        <v>6317</v>
      </c>
      <c r="I1850" s="1">
        <v>74735.587459169998</v>
      </c>
      <c r="J1850" s="1" t="s">
        <v>6318</v>
      </c>
      <c r="L1850" s="1" t="str">
        <f>VLOOKUP(Table1[[#This Row],[Customer_id]],Table4[],7,FALSE)</f>
        <v>108060,7644</v>
      </c>
      <c r="M1850" s="1" t="str">
        <f>VLOOKUP(Table1[[#This Row],[Customer_id]],Table2[],4,FALSE)</f>
        <v>N4093709004</v>
      </c>
      <c r="N1850" s="1" t="str">
        <f>INDEX(Table3[Transaction type],MATCH(Table1[[#This Row],[Account Number]],Table3[Account Number],0))</f>
        <v>Loan Payment</v>
      </c>
      <c r="O1850" s="20">
        <f>INDEX(Table3[Date_of_transaction],MATCH(Table1[[#This Row],[Account Number]],Table3[Account Number],0))</f>
        <v>44536</v>
      </c>
      <c r="P1850" s="19" t="str">
        <f>INDEX(Table3[Transaction Medium],MATCH(Table1[[#This Row],[Account Number]],Table3[Account Number],0))</f>
        <v>AFT</v>
      </c>
    </row>
    <row r="1851" spans="1:16" x14ac:dyDescent="0.25">
      <c r="A1851" s="1" t="s">
        <v>3067</v>
      </c>
      <c r="B1851" s="2">
        <v>458976633</v>
      </c>
      <c r="C1851" s="2" t="s">
        <v>348</v>
      </c>
      <c r="D1851" s="4">
        <v>28635</v>
      </c>
      <c r="E1851" s="1" t="s">
        <v>1094</v>
      </c>
      <c r="F1851" s="1" t="s">
        <v>874</v>
      </c>
      <c r="G1851" s="1" t="s">
        <v>3058</v>
      </c>
      <c r="H1851" s="1" t="s">
        <v>3068</v>
      </c>
      <c r="I1851" s="1">
        <v>101709.086616</v>
      </c>
      <c r="J1851" s="1" t="s">
        <v>3069</v>
      </c>
      <c r="L1851" s="1" t="str">
        <f>VLOOKUP(Table1[[#This Row],[Customer_id]],Table4[],7,FALSE)</f>
        <v>80367,5453</v>
      </c>
      <c r="M1851" s="1" t="e">
        <f>VLOOKUP(Table1[[#This Row],[Customer_id]],Table2[],4,FALSE)</f>
        <v>#N/A</v>
      </c>
      <c r="N1851" s="1" t="str">
        <f>INDEX(Table3[Transaction type],MATCH(Table1[[#This Row],[Account Number]],Table3[Account Number],0))</f>
        <v>Money Transfer</v>
      </c>
      <c r="O1851" s="20">
        <f>INDEX(Table3[Date_of_transaction],MATCH(Table1[[#This Row],[Account Number]],Table3[Account Number],0))</f>
        <v>44232</v>
      </c>
      <c r="P1851" s="19" t="str">
        <f>INDEX(Table3[Transaction Medium],MATCH(Table1[[#This Row],[Account Number]],Table3[Account Number],0))</f>
        <v>ATM</v>
      </c>
    </row>
    <row r="1852" spans="1:16" x14ac:dyDescent="0.25">
      <c r="A1852" s="1" t="s">
        <v>740</v>
      </c>
      <c r="B1852" s="2">
        <v>699779800</v>
      </c>
      <c r="C1852" s="2" t="s">
        <v>129</v>
      </c>
      <c r="D1852" s="4">
        <v>15120.75</v>
      </c>
      <c r="E1852" s="1" t="s">
        <v>12</v>
      </c>
      <c r="F1852" s="1" t="s">
        <v>256</v>
      </c>
      <c r="G1852" s="1" t="s">
        <v>14</v>
      </c>
      <c r="H1852" s="1" t="s">
        <v>741</v>
      </c>
      <c r="I1852" s="1">
        <v>52290.324678899997</v>
      </c>
      <c r="J1852" s="1" t="s">
        <v>742</v>
      </c>
      <c r="L1852" s="1" t="str">
        <f>VLOOKUP(Table1[[#This Row],[Customer_id]],Table4[],7,FALSE)</f>
        <v>174802,4551</v>
      </c>
      <c r="M1852" s="1" t="e">
        <f>VLOOKUP(Table1[[#This Row],[Customer_id]],Table2[],4,FALSE)</f>
        <v>#N/A</v>
      </c>
      <c r="N1852" s="1" t="str">
        <f>INDEX(Table3[Transaction type],MATCH(Table1[[#This Row],[Account Number]],Table3[Account Number],0))</f>
        <v>Online Payment</v>
      </c>
      <c r="O1852" s="20">
        <f>INDEX(Table3[Date_of_transaction],MATCH(Table1[[#This Row],[Account Number]],Table3[Account Number],0))</f>
        <v>44637</v>
      </c>
      <c r="P1852" s="19" t="str">
        <f>INDEX(Table3[Transaction Medium],MATCH(Table1[[#This Row],[Account Number]],Table3[Account Number],0))</f>
        <v>Mobile</v>
      </c>
    </row>
    <row r="1853" spans="1:16" x14ac:dyDescent="0.25">
      <c r="A1853" s="1" t="s">
        <v>3576</v>
      </c>
      <c r="B1853" s="2">
        <v>736027965</v>
      </c>
      <c r="C1853" s="2" t="s">
        <v>434</v>
      </c>
      <c r="D1853" s="4">
        <v>28269.75</v>
      </c>
      <c r="E1853" s="1" t="s">
        <v>1094</v>
      </c>
      <c r="F1853" s="1" t="s">
        <v>1450</v>
      </c>
      <c r="G1853" s="1" t="s">
        <v>3331</v>
      </c>
      <c r="H1853" s="1" t="s">
        <v>3577</v>
      </c>
      <c r="I1853" s="1">
        <v>286209.10631250002</v>
      </c>
      <c r="J1853" s="1" t="s">
        <v>3578</v>
      </c>
      <c r="L1853" s="1" t="str">
        <f>VLOOKUP(Table1[[#This Row],[Customer_id]],Table4[],7,FALSE)</f>
        <v>264398,49</v>
      </c>
      <c r="M1853" s="1" t="e">
        <f>VLOOKUP(Table1[[#This Row],[Customer_id]],Table2[],4,FALSE)</f>
        <v>#N/A</v>
      </c>
      <c r="N1853" s="1" t="str">
        <f>INDEX(Table3[Transaction type],MATCH(Table1[[#This Row],[Account Number]],Table3[Account Number],0))</f>
        <v>Money Transfer</v>
      </c>
      <c r="O1853" s="20">
        <f>INDEX(Table3[Date_of_transaction],MATCH(Table1[[#This Row],[Account Number]],Table3[Account Number],0))</f>
        <v>44280</v>
      </c>
      <c r="P1853" s="19" t="str">
        <f>INDEX(Table3[Transaction Medium],MATCH(Table1[[#This Row],[Account Number]],Table3[Account Number],0))</f>
        <v>Mobile</v>
      </c>
    </row>
    <row r="1854" spans="1:16" x14ac:dyDescent="0.25">
      <c r="A1854" s="1" t="s">
        <v>8885</v>
      </c>
      <c r="B1854" s="2">
        <v>992552173</v>
      </c>
      <c r="C1854" s="2" t="s">
        <v>479</v>
      </c>
      <c r="D1854" s="4">
        <v>33383.25</v>
      </c>
      <c r="E1854" s="1" t="s">
        <v>12</v>
      </c>
      <c r="F1854" s="1" t="s">
        <v>951</v>
      </c>
      <c r="G1854" s="1" t="s">
        <v>3820</v>
      </c>
      <c r="H1854" s="1" t="s">
        <v>8886</v>
      </c>
      <c r="I1854" s="1">
        <v>80390.778004799999</v>
      </c>
      <c r="J1854" s="1" t="s">
        <v>8887</v>
      </c>
      <c r="L1854" s="1" t="str">
        <f>VLOOKUP(Table1[[#This Row],[Customer_id]],Table4[],7,FALSE)</f>
        <v>98173,6</v>
      </c>
      <c r="M1854" s="1" t="e">
        <f>VLOOKUP(Table1[[#This Row],[Customer_id]],Table2[],4,FALSE)</f>
        <v>#N/A</v>
      </c>
      <c r="N1854" s="1" t="str">
        <f>INDEX(Table3[Transaction type],MATCH(Table1[[#This Row],[Account Number]],Table3[Account Number],0))</f>
        <v>Money Deposit</v>
      </c>
      <c r="O1854" s="20">
        <f>INDEX(Table3[Date_of_transaction],MATCH(Table1[[#This Row],[Account Number]],Table3[Account Number],0))</f>
        <v>44653</v>
      </c>
      <c r="P1854" s="19" t="str">
        <f>INDEX(Table3[Transaction Medium],MATCH(Table1[[#This Row],[Account Number]],Table3[Account Number],0))</f>
        <v>ATM</v>
      </c>
    </row>
    <row r="1855" spans="1:16" x14ac:dyDescent="0.25">
      <c r="A1855" s="1" t="s">
        <v>6755</v>
      </c>
      <c r="B1855" s="2">
        <v>376180406</v>
      </c>
      <c r="C1855" s="2" t="s">
        <v>203</v>
      </c>
      <c r="D1855" s="4">
        <v>27539.25</v>
      </c>
      <c r="E1855" s="1" t="s">
        <v>12</v>
      </c>
      <c r="F1855" s="1" t="s">
        <v>848</v>
      </c>
      <c r="G1855" s="1" t="s">
        <v>4105</v>
      </c>
      <c r="H1855" s="1" t="s">
        <v>6756</v>
      </c>
      <c r="I1855" s="1">
        <v>48114.543040199998</v>
      </c>
      <c r="J1855" s="1" t="s">
        <v>6757</v>
      </c>
      <c r="L1855" s="1" t="str">
        <f>VLOOKUP(Table1[[#This Row],[Customer_id]],Table4[],7,FALSE)</f>
        <v>336627,375</v>
      </c>
      <c r="M1855" s="1" t="e">
        <f>VLOOKUP(Table1[[#This Row],[Customer_id]],Table2[],4,FALSE)</f>
        <v>#N/A</v>
      </c>
      <c r="N1855" s="1" t="str">
        <f>INDEX(Table3[Transaction type],MATCH(Table1[[#This Row],[Account Number]],Table3[Account Number],0))</f>
        <v>Money Deposit</v>
      </c>
      <c r="O1855" s="20">
        <f>INDEX(Table3[Date_of_transaction],MATCH(Table1[[#This Row],[Account Number]],Table3[Account Number],0))</f>
        <v>44506</v>
      </c>
      <c r="P1855" s="19" t="str">
        <f>INDEX(Table3[Transaction Medium],MATCH(Table1[[#This Row],[Account Number]],Table3[Account Number],0))</f>
        <v>Bank</v>
      </c>
    </row>
    <row r="1856" spans="1:16" x14ac:dyDescent="0.25">
      <c r="A1856" s="1" t="s">
        <v>892</v>
      </c>
      <c r="B1856" s="2">
        <v>525673689</v>
      </c>
      <c r="C1856" s="2" t="s">
        <v>250</v>
      </c>
      <c r="D1856" s="4">
        <v>18042.75</v>
      </c>
      <c r="E1856" s="1" t="s">
        <v>12</v>
      </c>
      <c r="F1856" s="1" t="s">
        <v>893</v>
      </c>
      <c r="G1856" s="1" t="s">
        <v>14</v>
      </c>
      <c r="H1856" s="1" t="s">
        <v>894</v>
      </c>
      <c r="I1856" s="1">
        <v>235234.17034571999</v>
      </c>
      <c r="J1856" s="1" t="s">
        <v>895</v>
      </c>
      <c r="L1856" s="1" t="str">
        <f>VLOOKUP(Table1[[#This Row],[Customer_id]],Table4[],7,FALSE)</f>
        <v>106907,9616</v>
      </c>
      <c r="M1856" s="1" t="e">
        <f>VLOOKUP(Table1[[#This Row],[Customer_id]],Table2[],4,FALSE)</f>
        <v>#N/A</v>
      </c>
      <c r="N1856" s="1" t="str">
        <f>INDEX(Table3[Transaction type],MATCH(Table1[[#This Row],[Account Number]],Table3[Account Number],0))</f>
        <v>Cash Withdrawal</v>
      </c>
      <c r="O1856" s="20">
        <f>INDEX(Table3[Date_of_transaction],MATCH(Table1[[#This Row],[Account Number]],Table3[Account Number],0))</f>
        <v>44444</v>
      </c>
      <c r="P1856" s="19" t="str">
        <f>INDEX(Table3[Transaction Medium],MATCH(Table1[[#This Row],[Account Number]],Table3[Account Number],0))</f>
        <v>ATM</v>
      </c>
    </row>
    <row r="1857" spans="1:16" x14ac:dyDescent="0.25">
      <c r="A1857" s="1" t="s">
        <v>892</v>
      </c>
      <c r="B1857" s="2">
        <v>721237017</v>
      </c>
      <c r="C1857" s="2" t="s">
        <v>23</v>
      </c>
      <c r="D1857" s="4">
        <v>15486</v>
      </c>
      <c r="E1857" s="1" t="s">
        <v>1094</v>
      </c>
      <c r="F1857" s="1" t="s">
        <v>1242</v>
      </c>
      <c r="G1857" s="1" t="s">
        <v>14</v>
      </c>
      <c r="H1857" s="1" t="s">
        <v>1441</v>
      </c>
      <c r="I1857" s="1">
        <v>78786.158649300007</v>
      </c>
      <c r="J1857" s="1" t="s">
        <v>1442</v>
      </c>
      <c r="L1857" s="1" t="str">
        <f>VLOOKUP(Table1[[#This Row],[Customer_id]],Table4[],7,FALSE)</f>
        <v>106907,9616</v>
      </c>
      <c r="M1857" s="1" t="e">
        <f>VLOOKUP(Table1[[#This Row],[Customer_id]],Table2[],4,FALSE)</f>
        <v>#N/A</v>
      </c>
      <c r="N1857" s="1" t="str">
        <f>INDEX(Table3[Transaction type],MATCH(Table1[[#This Row],[Account Number]],Table3[Account Number],0))</f>
        <v>Cash Withdrawal</v>
      </c>
      <c r="O1857" s="20">
        <f>INDEX(Table3[Date_of_transaction],MATCH(Table1[[#This Row],[Account Number]],Table3[Account Number],0))</f>
        <v>44665</v>
      </c>
      <c r="P1857" s="19" t="str">
        <f>INDEX(Table3[Transaction Medium],MATCH(Table1[[#This Row],[Account Number]],Table3[Account Number],0))</f>
        <v>Bank</v>
      </c>
    </row>
    <row r="1858" spans="1:16" x14ac:dyDescent="0.25">
      <c r="A1858" s="1" t="s">
        <v>1752</v>
      </c>
      <c r="B1858" s="2">
        <v>211010103</v>
      </c>
      <c r="C1858" s="2" t="s">
        <v>389</v>
      </c>
      <c r="D1858" s="4">
        <v>29365.5</v>
      </c>
      <c r="E1858" s="1" t="s">
        <v>1094</v>
      </c>
      <c r="F1858" s="1" t="s">
        <v>1404</v>
      </c>
      <c r="G1858" s="1" t="s">
        <v>14</v>
      </c>
      <c r="H1858" s="1" t="s">
        <v>1753</v>
      </c>
      <c r="I1858" s="1">
        <v>158013.41052924001</v>
      </c>
      <c r="J1858" s="1" t="s">
        <v>1754</v>
      </c>
      <c r="L1858" s="1" t="str">
        <f>VLOOKUP(Table1[[#This Row],[Customer_id]],Table4[],7,FALSE)</f>
        <v>291163,3692</v>
      </c>
      <c r="M1858" s="1" t="e">
        <f>VLOOKUP(Table1[[#This Row],[Customer_id]],Table2[],4,FALSE)</f>
        <v>#N/A</v>
      </c>
      <c r="N1858" s="1" t="str">
        <f>INDEX(Table3[Transaction type],MATCH(Table1[[#This Row],[Account Number]],Table3[Account Number],0))</f>
        <v>Cash Withdrawal</v>
      </c>
      <c r="O1858" s="20">
        <f>INDEX(Table3[Date_of_transaction],MATCH(Table1[[#This Row],[Account Number]],Table3[Account Number],0))</f>
        <v>44419</v>
      </c>
      <c r="P1858" s="19" t="str">
        <f>INDEX(Table3[Transaction Medium],MATCH(Table1[[#This Row],[Account Number]],Table3[Account Number],0))</f>
        <v>ATM</v>
      </c>
    </row>
    <row r="1859" spans="1:16" x14ac:dyDescent="0.25">
      <c r="A1859" s="1" t="s">
        <v>7083</v>
      </c>
      <c r="B1859" s="2">
        <v>808714603</v>
      </c>
      <c r="C1859" s="2" t="s">
        <v>498</v>
      </c>
      <c r="D1859" s="4">
        <v>37766.25</v>
      </c>
      <c r="E1859" s="1" t="s">
        <v>12</v>
      </c>
      <c r="F1859" s="1" t="s">
        <v>1426</v>
      </c>
      <c r="G1859" s="1" t="s">
        <v>4074</v>
      </c>
      <c r="H1859" s="1" t="s">
        <v>7084</v>
      </c>
      <c r="I1859" s="1">
        <v>56363.883849899998</v>
      </c>
      <c r="J1859" s="1" t="s">
        <v>7085</v>
      </c>
      <c r="L1859" s="1" t="str">
        <f>VLOOKUP(Table1[[#This Row],[Customer_id]],Table4[],7,FALSE)</f>
        <v>91924,7307</v>
      </c>
      <c r="M1859" s="1" t="e">
        <f>VLOOKUP(Table1[[#This Row],[Customer_id]],Table2[],4,FALSE)</f>
        <v>#N/A</v>
      </c>
      <c r="N1859" s="1" t="str">
        <f>INDEX(Table3[Transaction type],MATCH(Table1[[#This Row],[Account Number]],Table3[Account Number],0))</f>
        <v>Online Payment</v>
      </c>
      <c r="O1859" s="20">
        <f>INDEX(Table3[Date_of_transaction],MATCH(Table1[[#This Row],[Account Number]],Table3[Account Number],0))</f>
        <v>44551</v>
      </c>
      <c r="P1859" s="19" t="str">
        <f>INDEX(Table3[Transaction Medium],MATCH(Table1[[#This Row],[Account Number]],Table3[Account Number],0))</f>
        <v>Card</v>
      </c>
    </row>
    <row r="1860" spans="1:16" x14ac:dyDescent="0.25">
      <c r="A1860" s="1" t="s">
        <v>6833</v>
      </c>
      <c r="B1860" s="2">
        <v>139849807</v>
      </c>
      <c r="C1860" s="2" t="s">
        <v>162</v>
      </c>
      <c r="D1860" s="4">
        <v>15851.25</v>
      </c>
      <c r="E1860" s="1" t="s">
        <v>12</v>
      </c>
      <c r="F1860" s="1" t="s">
        <v>453</v>
      </c>
      <c r="G1860" s="1" t="s">
        <v>4054</v>
      </c>
      <c r="H1860" s="1" t="s">
        <v>6834</v>
      </c>
      <c r="I1860" s="1">
        <v>499155.9048896</v>
      </c>
      <c r="J1860" s="1" t="s">
        <v>6835</v>
      </c>
      <c r="L1860" s="1" t="str">
        <f>VLOOKUP(Table1[[#This Row],[Customer_id]],Table4[],7,FALSE)</f>
        <v>329840,7138</v>
      </c>
      <c r="M1860" s="1" t="e">
        <f>VLOOKUP(Table1[[#This Row],[Customer_id]],Table2[],4,FALSE)</f>
        <v>#N/A</v>
      </c>
      <c r="N1860" s="1" t="str">
        <f>INDEX(Table3[Transaction type],MATCH(Table1[[#This Row],[Account Number]],Table3[Account Number],0))</f>
        <v>Cash Withdrawal</v>
      </c>
      <c r="O1860" s="20">
        <f>INDEX(Table3[Date_of_transaction],MATCH(Table1[[#This Row],[Account Number]],Table3[Account Number],0))</f>
        <v>44528</v>
      </c>
      <c r="P1860" s="19" t="str">
        <f>INDEX(Table3[Transaction Medium],MATCH(Table1[[#This Row],[Account Number]],Table3[Account Number],0))</f>
        <v>ATM</v>
      </c>
    </row>
    <row r="1861" spans="1:16" x14ac:dyDescent="0.25">
      <c r="A1861" s="1" t="s">
        <v>7747</v>
      </c>
      <c r="B1861" s="2">
        <v>154030779</v>
      </c>
      <c r="C1861" s="2" t="s">
        <v>87</v>
      </c>
      <c r="D1861" s="4">
        <v>16581.75</v>
      </c>
      <c r="E1861" s="1" t="s">
        <v>12</v>
      </c>
      <c r="F1861" s="1" t="s">
        <v>549</v>
      </c>
      <c r="G1861" s="1" t="s">
        <v>3058</v>
      </c>
      <c r="H1861" s="1" t="s">
        <v>7748</v>
      </c>
      <c r="I1861" s="1">
        <v>4470.9827999999998</v>
      </c>
      <c r="J1861" s="1" t="s">
        <v>7749</v>
      </c>
      <c r="L1861" s="1" t="str">
        <f>VLOOKUP(Table1[[#This Row],[Customer_id]],Table4[],7,FALSE)</f>
        <v>394720,7719</v>
      </c>
      <c r="M1861" s="1" t="e">
        <f>VLOOKUP(Table1[[#This Row],[Customer_id]],Table2[],4,FALSE)</f>
        <v>#N/A</v>
      </c>
      <c r="N1861" s="1" t="str">
        <f>INDEX(Table3[Transaction type],MATCH(Table1[[#This Row],[Account Number]],Table3[Account Number],0))</f>
        <v>Cash Withdrawal</v>
      </c>
      <c r="O1861" s="20">
        <f>INDEX(Table3[Date_of_transaction],MATCH(Table1[[#This Row],[Account Number]],Table3[Account Number],0))</f>
        <v>44387</v>
      </c>
      <c r="P1861" s="19" t="str">
        <f>INDEX(Table3[Transaction Medium],MATCH(Table1[[#This Row],[Account Number]],Table3[Account Number],0))</f>
        <v>POS</v>
      </c>
    </row>
    <row r="1862" spans="1:16" x14ac:dyDescent="0.25">
      <c r="A1862" s="1" t="s">
        <v>2133</v>
      </c>
      <c r="B1862" s="2">
        <v>446791839</v>
      </c>
      <c r="C1862" s="2" t="s">
        <v>862</v>
      </c>
      <c r="D1862" s="4">
        <v>24617.25</v>
      </c>
      <c r="E1862" s="1" t="s">
        <v>1094</v>
      </c>
      <c r="F1862" s="1" t="s">
        <v>385</v>
      </c>
      <c r="G1862" s="1" t="s">
        <v>1964</v>
      </c>
      <c r="H1862" s="1" t="s">
        <v>2134</v>
      </c>
      <c r="I1862" s="1">
        <v>54941.117616000003</v>
      </c>
      <c r="J1862" s="1" t="s">
        <v>2135</v>
      </c>
      <c r="L1862" s="1" t="str">
        <f>VLOOKUP(Table1[[#This Row],[Customer_id]],Table4[],7,FALSE)</f>
        <v>117125,4162</v>
      </c>
      <c r="M1862" s="1" t="e">
        <f>VLOOKUP(Table1[[#This Row],[Customer_id]],Table2[],4,FALSE)</f>
        <v>#N/A</v>
      </c>
      <c r="N1862" s="1" t="str">
        <f>INDEX(Table3[Transaction type],MATCH(Table1[[#This Row],[Account Number]],Table3[Account Number],0))</f>
        <v>Money Transfer</v>
      </c>
      <c r="O1862" s="20">
        <f>INDEX(Table3[Date_of_transaction],MATCH(Table1[[#This Row],[Account Number]],Table3[Account Number],0))</f>
        <v>44409</v>
      </c>
      <c r="P1862" s="19" t="str">
        <f>INDEX(Table3[Transaction Medium],MATCH(Table1[[#This Row],[Account Number]],Table3[Account Number],0))</f>
        <v>Mobile</v>
      </c>
    </row>
    <row r="1863" spans="1:16" x14ac:dyDescent="0.25">
      <c r="A1863" s="1" t="s">
        <v>6630</v>
      </c>
      <c r="B1863" s="2">
        <v>229770404</v>
      </c>
      <c r="C1863" s="2" t="s">
        <v>348</v>
      </c>
      <c r="D1863" s="4">
        <v>28635</v>
      </c>
      <c r="E1863" s="1" t="s">
        <v>12</v>
      </c>
      <c r="F1863" s="1" t="s">
        <v>1388</v>
      </c>
      <c r="G1863" s="1" t="s">
        <v>4095</v>
      </c>
      <c r="H1863" s="1" t="s">
        <v>6631</v>
      </c>
      <c r="I1863" s="1">
        <v>250145.80911936</v>
      </c>
      <c r="J1863" s="1" t="s">
        <v>6632</v>
      </c>
      <c r="L1863" s="1" t="str">
        <f>VLOOKUP(Table1[[#This Row],[Customer_id]],Table4[],7,FALSE)</f>
        <v>130296,2688</v>
      </c>
      <c r="M1863" s="1" t="e">
        <f>VLOOKUP(Table1[[#This Row],[Customer_id]],Table2[],4,FALSE)</f>
        <v>#N/A</v>
      </c>
      <c r="N1863" s="1" t="str">
        <f>INDEX(Table3[Transaction type],MATCH(Table1[[#This Row],[Account Number]],Table3[Account Number],0))</f>
        <v>Cash Withdrawal</v>
      </c>
      <c r="O1863" s="20">
        <f>INDEX(Table3[Date_of_transaction],MATCH(Table1[[#This Row],[Account Number]],Table3[Account Number],0))</f>
        <v>44652</v>
      </c>
      <c r="P1863" s="19" t="str">
        <f>INDEX(Table3[Transaction Medium],MATCH(Table1[[#This Row],[Account Number]],Table3[Account Number],0))</f>
        <v>POS</v>
      </c>
    </row>
    <row r="1864" spans="1:16" x14ac:dyDescent="0.25">
      <c r="A1864" s="1" t="s">
        <v>4298</v>
      </c>
      <c r="B1864" s="2">
        <v>658326508</v>
      </c>
      <c r="C1864" s="2" t="s">
        <v>119</v>
      </c>
      <c r="D1864" s="4">
        <v>24982.5</v>
      </c>
      <c r="E1864" s="1" t="s">
        <v>1094</v>
      </c>
      <c r="F1864" s="1" t="s">
        <v>620</v>
      </c>
      <c r="G1864" s="1" t="s">
        <v>4074</v>
      </c>
      <c r="H1864" s="1" t="s">
        <v>4299</v>
      </c>
      <c r="I1864" s="1">
        <v>265135.63031568</v>
      </c>
      <c r="J1864" s="1" t="s">
        <v>4300</v>
      </c>
      <c r="L1864" s="1" t="str">
        <f>VLOOKUP(Table1[[#This Row],[Customer_id]],Table4[],7,FALSE)</f>
        <v>295262,976</v>
      </c>
      <c r="M1864" s="1" t="e">
        <f>VLOOKUP(Table1[[#This Row],[Customer_id]],Table2[],4,FALSE)</f>
        <v>#N/A</v>
      </c>
      <c r="N1864" s="1" t="str">
        <f>INDEX(Table3[Transaction type],MATCH(Table1[[#This Row],[Account Number]],Table3[Account Number],0))</f>
        <v>Online Payment</v>
      </c>
      <c r="O1864" s="20">
        <f>INDEX(Table3[Date_of_transaction],MATCH(Table1[[#This Row],[Account Number]],Table3[Account Number],0))</f>
        <v>44616</v>
      </c>
      <c r="P1864" s="19" t="str">
        <f>INDEX(Table3[Transaction Medium],MATCH(Table1[[#This Row],[Account Number]],Table3[Account Number],0))</f>
        <v>Card</v>
      </c>
    </row>
    <row r="1865" spans="1:16" x14ac:dyDescent="0.25">
      <c r="A1865" s="1" t="s">
        <v>1855</v>
      </c>
      <c r="B1865" s="2">
        <v>975203713</v>
      </c>
      <c r="C1865" s="2" t="s">
        <v>889</v>
      </c>
      <c r="D1865" s="4">
        <v>30096</v>
      </c>
      <c r="E1865" s="1" t="s">
        <v>1094</v>
      </c>
      <c r="F1865" s="1" t="s">
        <v>336</v>
      </c>
      <c r="G1865" s="1" t="s">
        <v>14</v>
      </c>
      <c r="H1865" s="1" t="s">
        <v>1856</v>
      </c>
      <c r="I1865" s="1">
        <v>288362.09686967998</v>
      </c>
      <c r="J1865" s="1" t="s">
        <v>1857</v>
      </c>
      <c r="L1865" s="1" t="str">
        <f>VLOOKUP(Table1[[#This Row],[Customer_id]],Table4[],7,FALSE)</f>
        <v>104710,71</v>
      </c>
      <c r="M1865" s="1" t="str">
        <f>VLOOKUP(Table1[[#This Row],[Customer_id]],Table2[],4,FALSE)</f>
        <v>N221542776</v>
      </c>
      <c r="N1865" s="1" t="str">
        <f>INDEX(Table3[Transaction type],MATCH(Table1[[#This Row],[Account Number]],Table3[Account Number],0))</f>
        <v>Loan Payment</v>
      </c>
      <c r="O1865" s="20">
        <f>INDEX(Table3[Date_of_transaction],MATCH(Table1[[#This Row],[Account Number]],Table3[Account Number],0))</f>
        <v>44367</v>
      </c>
      <c r="P1865" s="19" t="str">
        <f>INDEX(Table3[Transaction Medium],MATCH(Table1[[#This Row],[Account Number]],Table3[Account Number],0))</f>
        <v>AFT</v>
      </c>
    </row>
    <row r="1866" spans="1:16" x14ac:dyDescent="0.25">
      <c r="A1866" s="1" t="s">
        <v>6213</v>
      </c>
      <c r="B1866" s="2">
        <v>539641487</v>
      </c>
      <c r="C1866" s="2" t="s">
        <v>365</v>
      </c>
      <c r="D1866" s="4">
        <v>37035.75</v>
      </c>
      <c r="E1866" s="1" t="s">
        <v>12</v>
      </c>
      <c r="F1866" s="1" t="s">
        <v>163</v>
      </c>
      <c r="G1866" s="1" t="s">
        <v>4084</v>
      </c>
      <c r="H1866" s="1" t="s">
        <v>6214</v>
      </c>
      <c r="I1866" s="1">
        <v>55180.4539104</v>
      </c>
      <c r="J1866" s="1" t="s">
        <v>6215</v>
      </c>
      <c r="L1866" s="1" t="str">
        <f>VLOOKUP(Table1[[#This Row],[Customer_id]],Table4[],7,FALSE)</f>
        <v>66091,9617</v>
      </c>
      <c r="M1866" s="1" t="e">
        <f>VLOOKUP(Table1[[#This Row],[Customer_id]],Table2[],4,FALSE)</f>
        <v>#N/A</v>
      </c>
      <c r="N1866" s="1" t="str">
        <f>INDEX(Table3[Transaction type],MATCH(Table1[[#This Row],[Account Number]],Table3[Account Number],0))</f>
        <v>Checks</v>
      </c>
      <c r="O1866" s="20">
        <f>INDEX(Table3[Date_of_transaction],MATCH(Table1[[#This Row],[Account Number]],Table3[Account Number],0))</f>
        <v>44391</v>
      </c>
      <c r="P1866" s="19" t="str">
        <f>INDEX(Table3[Transaction Medium],MATCH(Table1[[#This Row],[Account Number]],Table3[Account Number],0))</f>
        <v>Bank</v>
      </c>
    </row>
    <row r="1867" spans="1:16" x14ac:dyDescent="0.25">
      <c r="A1867" s="1" t="s">
        <v>9113</v>
      </c>
      <c r="B1867" s="2">
        <v>225736476</v>
      </c>
      <c r="C1867" s="2" t="s">
        <v>518</v>
      </c>
      <c r="D1867" s="8">
        <v>34899.5</v>
      </c>
      <c r="E1867" s="1" t="str">
        <f ca="1">CHOOSE(RANDBETWEEN(1, 2), "Male","Female")</f>
        <v>Female</v>
      </c>
      <c r="F1867" s="1" t="str">
        <f ca="1">CHOOSE(RANDBETWEEN(1, 5), "Farmer","Tailor","Student","Professor","Welder")</f>
        <v>Student</v>
      </c>
      <c r="G1867" s="1" t="str">
        <f ca="1">CHOOSE(RANDBETWEEN(1, 22), "Kano","Kwara","Imo","Lagos","Adamawa","Delta","Sokoto","Oyo","Osun","Abia","Cross River","Kaduna","Plateau","River","Abuja","Kogi","Edo","Anambra","Bayelsa","Benue","Ogun","Enugu")</f>
        <v>Cross River</v>
      </c>
      <c r="H1867" s="9" t="s">
        <v>9114</v>
      </c>
      <c r="I1867" s="9">
        <v>811498.19892957492</v>
      </c>
      <c r="J1867" t="s">
        <v>9115</v>
      </c>
      <c r="L1867" s="1" t="str">
        <f>VLOOKUP(Table1[[#This Row],[Customer_id]],Table4[],7,FALSE)</f>
        <v>181525,44</v>
      </c>
      <c r="M1867" s="1" t="e">
        <f>VLOOKUP(Table1[[#This Row],[Customer_id]],Table2[],4,FALSE)</f>
        <v>#N/A</v>
      </c>
      <c r="N1867" s="1" t="str">
        <f>INDEX(Table3[Transaction type],MATCH(Table1[[#This Row],[Account Number]],Table3[Account Number],0))</f>
        <v>Money Transfer</v>
      </c>
      <c r="O1867" s="20">
        <f>INDEX(Table3[Date_of_transaction],MATCH(Table1[[#This Row],[Account Number]],Table3[Account Number],0))</f>
        <v>44350</v>
      </c>
      <c r="P1867" s="19" t="str">
        <f>INDEX(Table3[Transaction Medium],MATCH(Table1[[#This Row],[Account Number]],Table3[Account Number],0))</f>
        <v>ATM</v>
      </c>
    </row>
    <row r="1868" spans="1:16" x14ac:dyDescent="0.25">
      <c r="A1868" s="1" t="s">
        <v>4462</v>
      </c>
      <c r="B1868" s="2">
        <v>862682604</v>
      </c>
      <c r="C1868" s="2" t="s">
        <v>273</v>
      </c>
      <c r="D1868" s="4">
        <v>20964.75</v>
      </c>
      <c r="E1868" s="1" t="s">
        <v>1094</v>
      </c>
      <c r="F1868" s="1" t="s">
        <v>314</v>
      </c>
      <c r="G1868" s="1" t="s">
        <v>4054</v>
      </c>
      <c r="H1868" s="1" t="s">
        <v>4463</v>
      </c>
      <c r="I1868" s="1">
        <v>640543.74832403997</v>
      </c>
      <c r="J1868" s="1" t="s">
        <v>3152</v>
      </c>
      <c r="L1868" s="1" t="str">
        <f>VLOOKUP(Table1[[#This Row],[Customer_id]],Table4[],7,FALSE)</f>
        <v>63066,5178</v>
      </c>
      <c r="M1868" s="1" t="e">
        <f>VLOOKUP(Table1[[#This Row],[Customer_id]],Table2[],4,FALSE)</f>
        <v>#N/A</v>
      </c>
      <c r="N1868" s="1" t="str">
        <f>INDEX(Table3[Transaction type],MATCH(Table1[[#This Row],[Account Number]],Table3[Account Number],0))</f>
        <v>Checks</v>
      </c>
      <c r="O1868" s="20">
        <f>INDEX(Table3[Date_of_transaction],MATCH(Table1[[#This Row],[Account Number]],Table3[Account Number],0))</f>
        <v>44310</v>
      </c>
      <c r="P1868" s="19" t="str">
        <f>INDEX(Table3[Transaction Medium],MATCH(Table1[[#This Row],[Account Number]],Table3[Account Number],0))</f>
        <v>Informal Services</v>
      </c>
    </row>
    <row r="1869" spans="1:16" x14ac:dyDescent="0.25">
      <c r="A1869" s="1" t="s">
        <v>4467</v>
      </c>
      <c r="B1869" s="2">
        <v>327612112</v>
      </c>
      <c r="C1869" s="2" t="s">
        <v>889</v>
      </c>
      <c r="D1869" s="4">
        <v>30096</v>
      </c>
      <c r="E1869" s="1" t="s">
        <v>1094</v>
      </c>
      <c r="F1869" s="1" t="s">
        <v>349</v>
      </c>
      <c r="G1869" s="1" t="s">
        <v>4084</v>
      </c>
      <c r="H1869" s="1" t="s">
        <v>4468</v>
      </c>
      <c r="I1869" s="1">
        <v>129413.45976832</v>
      </c>
      <c r="J1869" s="1" t="s">
        <v>4207</v>
      </c>
      <c r="L1869" s="1" t="str">
        <f>VLOOKUP(Table1[[#This Row],[Customer_id]],Table4[],7,FALSE)</f>
        <v>90635,4834</v>
      </c>
      <c r="M1869" s="1" t="e">
        <f>VLOOKUP(Table1[[#This Row],[Customer_id]],Table2[],4,FALSE)</f>
        <v>#N/A</v>
      </c>
      <c r="N1869" s="1" t="str">
        <f>INDEX(Table3[Transaction type],MATCH(Table1[[#This Row],[Account Number]],Table3[Account Number],0))</f>
        <v>Checks</v>
      </c>
      <c r="O1869" s="20">
        <f>INDEX(Table3[Date_of_transaction],MATCH(Table1[[#This Row],[Account Number]],Table3[Account Number],0))</f>
        <v>44581</v>
      </c>
      <c r="P1869" s="19" t="str">
        <f>INDEX(Table3[Transaction Medium],MATCH(Table1[[#This Row],[Account Number]],Table3[Account Number],0))</f>
        <v>Informal Services</v>
      </c>
    </row>
    <row r="1870" spans="1:16" x14ac:dyDescent="0.25">
      <c r="A1870" s="1" t="s">
        <v>590</v>
      </c>
      <c r="B1870" s="2">
        <v>636413404</v>
      </c>
      <c r="C1870" s="2" t="s">
        <v>33</v>
      </c>
      <c r="D1870" s="4">
        <v>13659.75</v>
      </c>
      <c r="E1870" s="1" t="s">
        <v>12</v>
      </c>
      <c r="F1870" s="1" t="s">
        <v>591</v>
      </c>
      <c r="G1870" s="1" t="s">
        <v>14</v>
      </c>
      <c r="H1870" s="1" t="s">
        <v>592</v>
      </c>
      <c r="I1870" s="1">
        <v>170084.01446400001</v>
      </c>
      <c r="J1870" s="1" t="s">
        <v>593</v>
      </c>
      <c r="L1870" s="1" t="str">
        <f>VLOOKUP(Table1[[#This Row],[Customer_id]],Table4[],7,FALSE)</f>
        <v>297617,1424</v>
      </c>
      <c r="M1870" s="1" t="e">
        <f>VLOOKUP(Table1[[#This Row],[Customer_id]],Table2[],4,FALSE)</f>
        <v>#N/A</v>
      </c>
      <c r="N1870" s="1" t="str">
        <f>INDEX(Table3[Transaction type],MATCH(Table1[[#This Row],[Account Number]],Table3[Account Number],0))</f>
        <v>Cash Withdrawal</v>
      </c>
      <c r="O1870" s="20">
        <f>INDEX(Table3[Date_of_transaction],MATCH(Table1[[#This Row],[Account Number]],Table3[Account Number],0))</f>
        <v>44645</v>
      </c>
      <c r="P1870" s="19" t="str">
        <f>INDEX(Table3[Transaction Medium],MATCH(Table1[[#This Row],[Account Number]],Table3[Account Number],0))</f>
        <v>POS</v>
      </c>
    </row>
    <row r="1871" spans="1:16" x14ac:dyDescent="0.25">
      <c r="A1871" s="1" t="s">
        <v>9054</v>
      </c>
      <c r="B1871" s="2">
        <v>267895724</v>
      </c>
      <c r="C1871" s="2" t="s">
        <v>180</v>
      </c>
      <c r="D1871" s="8">
        <v>34211</v>
      </c>
      <c r="E1871" s="1" t="str">
        <f ca="1">CHOOSE(RANDBETWEEN(1, 2), "Male","Female")</f>
        <v>Male</v>
      </c>
      <c r="F1871" s="1" t="str">
        <f ca="1">CHOOSE(RANDBETWEEN(1, 5), "Farmer","Tailor","Student","Professor","Welder")</f>
        <v>Tailor</v>
      </c>
      <c r="G1871" s="1" t="str">
        <f ca="1">CHOOSE(RANDBETWEEN(1, 22), "Kano","Kwara","Imo","Lagos","Adamawa","Delta","Sokoto","Oyo","Osun","Abia","Cross River","Kaduna","Plateau","River","Abuja","Kogi","Edo","Anambra","Bayelsa","Benue","Ogun","Enugu")</f>
        <v>Ogun</v>
      </c>
      <c r="H1871" s="9" t="s">
        <v>9055</v>
      </c>
      <c r="I1871" s="9">
        <v>195542.95894175454</v>
      </c>
      <c r="J1871" t="s">
        <v>9056</v>
      </c>
      <c r="L1871" s="1" t="str">
        <f>VLOOKUP(Table1[[#This Row],[Customer_id]],Table4[],7,FALSE)</f>
        <v>68974,1568</v>
      </c>
      <c r="M1871" s="1" t="str">
        <f>VLOOKUP(Table1[[#This Row],[Customer_id]],Table2[],4,FALSE)</f>
        <v>N488280256</v>
      </c>
      <c r="N1871" s="1" t="str">
        <f>INDEX(Table3[Transaction type],MATCH(Table1[[#This Row],[Account Number]],Table3[Account Number],0))</f>
        <v>Loan Payment</v>
      </c>
      <c r="O1871" s="20">
        <f>INDEX(Table3[Date_of_transaction],MATCH(Table1[[#This Row],[Account Number]],Table3[Account Number],0))</f>
        <v>44674</v>
      </c>
      <c r="P1871" s="19" t="str">
        <f>INDEX(Table3[Transaction Medium],MATCH(Table1[[#This Row],[Account Number]],Table3[Account Number],0))</f>
        <v>AFT</v>
      </c>
    </row>
    <row r="1872" spans="1:16" x14ac:dyDescent="0.25">
      <c r="A1872" s="1" t="s">
        <v>572</v>
      </c>
      <c r="B1872" s="2">
        <v>426810795</v>
      </c>
      <c r="C1872" s="2" t="s">
        <v>573</v>
      </c>
      <c r="D1872" s="4">
        <v>26808.75</v>
      </c>
      <c r="E1872" s="1" t="s">
        <v>12</v>
      </c>
      <c r="F1872" s="1" t="s">
        <v>574</v>
      </c>
      <c r="G1872" s="1" t="s">
        <v>14</v>
      </c>
      <c r="H1872" s="1" t="s">
        <v>575</v>
      </c>
      <c r="I1872" s="1">
        <v>53376.591091399998</v>
      </c>
      <c r="J1872" s="1" t="s">
        <v>576</v>
      </c>
      <c r="L1872" s="1" t="str">
        <f>VLOOKUP(Table1[[#This Row],[Customer_id]],Table4[],7,FALSE)</f>
        <v>265427,2565</v>
      </c>
      <c r="M1872" s="1" t="e">
        <f>VLOOKUP(Table1[[#This Row],[Customer_id]],Table2[],4,FALSE)</f>
        <v>#N/A</v>
      </c>
      <c r="N1872" s="1" t="str">
        <f>INDEX(Table3[Transaction type],MATCH(Table1[[#This Row],[Account Number]],Table3[Account Number],0))</f>
        <v>Money Transfer</v>
      </c>
      <c r="O1872" s="20">
        <f>INDEX(Table3[Date_of_transaction],MATCH(Table1[[#This Row],[Account Number]],Table3[Account Number],0))</f>
        <v>44619</v>
      </c>
      <c r="P1872" s="19" t="str">
        <f>INDEX(Table3[Transaction Medium],MATCH(Table1[[#This Row],[Account Number]],Table3[Account Number],0))</f>
        <v>Internet Banking</v>
      </c>
    </row>
    <row r="1873" spans="1:16" x14ac:dyDescent="0.25">
      <c r="A1873" s="1" t="s">
        <v>8508</v>
      </c>
      <c r="B1873" s="2">
        <v>501707659</v>
      </c>
      <c r="C1873" s="2" t="s">
        <v>167</v>
      </c>
      <c r="D1873" s="4">
        <v>18773.25</v>
      </c>
      <c r="E1873" s="1" t="s">
        <v>12</v>
      </c>
      <c r="F1873" s="1" t="s">
        <v>168</v>
      </c>
      <c r="G1873" s="1" t="s">
        <v>2773</v>
      </c>
      <c r="H1873" s="1" t="s">
        <v>8509</v>
      </c>
      <c r="I1873" s="1">
        <v>108414.38110463999</v>
      </c>
      <c r="J1873" s="1" t="s">
        <v>8510</v>
      </c>
      <c r="L1873" s="1" t="str">
        <f>VLOOKUP(Table1[[#This Row],[Customer_id]],Table4[],7,FALSE)</f>
        <v>272379,6997</v>
      </c>
      <c r="M1873" s="1" t="e">
        <f>VLOOKUP(Table1[[#This Row],[Customer_id]],Table2[],4,FALSE)</f>
        <v>#N/A</v>
      </c>
      <c r="N1873" s="1" t="str">
        <f>INDEX(Table3[Transaction type],MATCH(Table1[[#This Row],[Account Number]],Table3[Account Number],0))</f>
        <v>Cash Withdrawal</v>
      </c>
      <c r="O1873" s="20">
        <f>INDEX(Table3[Date_of_transaction],MATCH(Table1[[#This Row],[Account Number]],Table3[Account Number],0))</f>
        <v>44238</v>
      </c>
      <c r="P1873" s="19" t="str">
        <f>INDEX(Table3[Transaction Medium],MATCH(Table1[[#This Row],[Account Number]],Table3[Account Number],0))</f>
        <v>ATM</v>
      </c>
    </row>
    <row r="1874" spans="1:16" x14ac:dyDescent="0.25">
      <c r="A1874" s="1" t="s">
        <v>4403</v>
      </c>
      <c r="B1874" s="2">
        <v>662531806</v>
      </c>
      <c r="C1874" s="2" t="s">
        <v>273</v>
      </c>
      <c r="D1874" s="4">
        <v>20964.75</v>
      </c>
      <c r="E1874" s="1" t="s">
        <v>1094</v>
      </c>
      <c r="F1874" s="1" t="s">
        <v>721</v>
      </c>
      <c r="G1874" s="1" t="s">
        <v>4084</v>
      </c>
      <c r="H1874" s="1" t="s">
        <v>4404</v>
      </c>
      <c r="I1874" s="1">
        <v>717475.19981759996</v>
      </c>
      <c r="J1874" s="1" t="s">
        <v>4405</v>
      </c>
      <c r="L1874" s="1" t="str">
        <f>VLOOKUP(Table1[[#This Row],[Customer_id]],Table4[],7,FALSE)</f>
        <v>192430,08</v>
      </c>
      <c r="M1874" s="1" t="e">
        <f>VLOOKUP(Table1[[#This Row],[Customer_id]],Table2[],4,FALSE)</f>
        <v>#N/A</v>
      </c>
      <c r="N1874" s="1" t="str">
        <f>INDEX(Table3[Transaction type],MATCH(Table1[[#This Row],[Account Number]],Table3[Account Number],0))</f>
        <v>Online Payment</v>
      </c>
      <c r="O1874" s="20">
        <f>INDEX(Table3[Date_of_transaction],MATCH(Table1[[#This Row],[Account Number]],Table3[Account Number],0))</f>
        <v>44349</v>
      </c>
      <c r="P1874" s="19" t="str">
        <f>INDEX(Table3[Transaction Medium],MATCH(Table1[[#This Row],[Account Number]],Table3[Account Number],0))</f>
        <v>Mobile</v>
      </c>
    </row>
    <row r="1875" spans="1:16" x14ac:dyDescent="0.25">
      <c r="A1875" s="1" t="s">
        <v>8732</v>
      </c>
      <c r="B1875" s="2">
        <v>913730367</v>
      </c>
      <c r="C1875" s="2" t="s">
        <v>189</v>
      </c>
      <c r="D1875" s="4">
        <v>22425.75</v>
      </c>
      <c r="E1875" s="1" t="s">
        <v>12</v>
      </c>
      <c r="F1875" s="1" t="s">
        <v>1626</v>
      </c>
      <c r="G1875" s="1" t="s">
        <v>3820</v>
      </c>
      <c r="H1875" s="1" t="s">
        <v>8733</v>
      </c>
      <c r="I1875" s="1">
        <v>98089.119180000096</v>
      </c>
      <c r="J1875" s="1" t="s">
        <v>8734</v>
      </c>
      <c r="L1875" s="1" t="str">
        <f>VLOOKUP(Table1[[#This Row],[Customer_id]],Table4[],7,FALSE)</f>
        <v>156417,8559</v>
      </c>
      <c r="M1875" s="1" t="e">
        <f>VLOOKUP(Table1[[#This Row],[Customer_id]],Table2[],4,FALSE)</f>
        <v>#N/A</v>
      </c>
      <c r="N1875" s="1" t="str">
        <f>INDEX(Table3[Transaction type],MATCH(Table1[[#This Row],[Account Number]],Table3[Account Number],0))</f>
        <v>Money Deposit</v>
      </c>
      <c r="O1875" s="20">
        <f>INDEX(Table3[Date_of_transaction],MATCH(Table1[[#This Row],[Account Number]],Table3[Account Number],0))</f>
        <v>44203</v>
      </c>
      <c r="P1875" s="19" t="str">
        <f>INDEX(Table3[Transaction Medium],MATCH(Table1[[#This Row],[Account Number]],Table3[Account Number],0))</f>
        <v>Bank</v>
      </c>
    </row>
    <row r="1876" spans="1:16" x14ac:dyDescent="0.25">
      <c r="A1876" s="1" t="s">
        <v>4955</v>
      </c>
      <c r="B1876" s="2">
        <v>120381038</v>
      </c>
      <c r="C1876" s="2" t="s">
        <v>62</v>
      </c>
      <c r="D1876" s="4">
        <v>22791</v>
      </c>
      <c r="E1876" s="1" t="s">
        <v>1094</v>
      </c>
      <c r="F1876" s="1" t="s">
        <v>208</v>
      </c>
      <c r="G1876" s="1" t="s">
        <v>4066</v>
      </c>
      <c r="H1876" s="1" t="s">
        <v>4956</v>
      </c>
      <c r="I1876" s="1">
        <v>6018.6551040000004</v>
      </c>
      <c r="J1876" s="1" t="s">
        <v>4957</v>
      </c>
      <c r="L1876" s="1" t="str">
        <f>VLOOKUP(Table1[[#This Row],[Customer_id]],Table4[],7,FALSE)</f>
        <v>85439,62</v>
      </c>
      <c r="M1876" s="1" t="e">
        <f>VLOOKUP(Table1[[#This Row],[Customer_id]],Table2[],4,FALSE)</f>
        <v>#N/A</v>
      </c>
      <c r="N1876" s="1" t="str">
        <f>INDEX(Table3[Transaction type],MATCH(Table1[[#This Row],[Account Number]],Table3[Account Number],0))</f>
        <v>Online Payment</v>
      </c>
      <c r="O1876" s="20">
        <f>INDEX(Table3[Date_of_transaction],MATCH(Table1[[#This Row],[Account Number]],Table3[Account Number],0))</f>
        <v>44233</v>
      </c>
      <c r="P1876" s="19" t="str">
        <f>INDEX(Table3[Transaction Medium],MATCH(Table1[[#This Row],[Account Number]],Table3[Account Number],0))</f>
        <v>Mobile</v>
      </c>
    </row>
    <row r="1877" spans="1:16" x14ac:dyDescent="0.25">
      <c r="A1877" s="1" t="s">
        <v>1429</v>
      </c>
      <c r="B1877" s="2">
        <v>922947867</v>
      </c>
      <c r="C1877" s="2" t="s">
        <v>513</v>
      </c>
      <c r="D1877" s="4">
        <v>32287.5</v>
      </c>
      <c r="E1877" s="1" t="s">
        <v>1094</v>
      </c>
      <c r="F1877" s="1" t="s">
        <v>139</v>
      </c>
      <c r="G1877" s="1" t="s">
        <v>14</v>
      </c>
      <c r="H1877" s="1" t="s">
        <v>1430</v>
      </c>
      <c r="I1877" s="1">
        <v>911671.97253719997</v>
      </c>
      <c r="J1877" s="1" t="s">
        <v>1431</v>
      </c>
      <c r="L1877" s="1" t="str">
        <f>VLOOKUP(Table1[[#This Row],[Customer_id]],Table4[],7,FALSE)</f>
        <v>304782,624</v>
      </c>
      <c r="M1877" s="1" t="e">
        <f>VLOOKUP(Table1[[#This Row],[Customer_id]],Table2[],4,FALSE)</f>
        <v>#N/A</v>
      </c>
      <c r="N1877" s="1" t="str">
        <f>INDEX(Table3[Transaction type],MATCH(Table1[[#This Row],[Account Number]],Table3[Account Number],0))</f>
        <v>Online Payment</v>
      </c>
      <c r="O1877" s="20">
        <f>INDEX(Table3[Date_of_transaction],MATCH(Table1[[#This Row],[Account Number]],Table3[Account Number],0))</f>
        <v>44579</v>
      </c>
      <c r="P1877" s="19" t="str">
        <f>INDEX(Table3[Transaction Medium],MATCH(Table1[[#This Row],[Account Number]],Table3[Account Number],0))</f>
        <v>Internet Banking</v>
      </c>
    </row>
    <row r="1878" spans="1:16" x14ac:dyDescent="0.25">
      <c r="A1878" s="1" t="s">
        <v>7391</v>
      </c>
      <c r="B1878" s="2">
        <v>782301506</v>
      </c>
      <c r="C1878" s="2" t="s">
        <v>217</v>
      </c>
      <c r="D1878" s="4">
        <v>38496.75</v>
      </c>
      <c r="E1878" s="1" t="s">
        <v>12</v>
      </c>
      <c r="F1878" s="1" t="s">
        <v>1815</v>
      </c>
      <c r="G1878" s="1" t="s">
        <v>4058</v>
      </c>
      <c r="H1878" s="1" t="s">
        <v>7392</v>
      </c>
      <c r="I1878" s="1">
        <v>121311.03802950001</v>
      </c>
      <c r="J1878" s="1" t="s">
        <v>7393</v>
      </c>
      <c r="L1878" s="1" t="str">
        <f>VLOOKUP(Table1[[#This Row],[Customer_id]],Table4[],7,FALSE)</f>
        <v>79840,1175</v>
      </c>
      <c r="M1878" s="1" t="e">
        <f>VLOOKUP(Table1[[#This Row],[Customer_id]],Table2[],4,FALSE)</f>
        <v>#N/A</v>
      </c>
      <c r="N1878" s="1" t="str">
        <f>INDEX(Table3[Transaction type],MATCH(Table1[[#This Row],[Account Number]],Table3[Account Number],0))</f>
        <v>Online Payment</v>
      </c>
      <c r="O1878" s="20">
        <f>INDEX(Table3[Date_of_transaction],MATCH(Table1[[#This Row],[Account Number]],Table3[Account Number],0))</f>
        <v>44655</v>
      </c>
      <c r="P1878" s="19" t="str">
        <f>INDEX(Table3[Transaction Medium],MATCH(Table1[[#This Row],[Account Number]],Table3[Account Number],0))</f>
        <v>Mobile</v>
      </c>
    </row>
    <row r="1879" spans="1:16" x14ac:dyDescent="0.25">
      <c r="A1879" s="1" t="s">
        <v>8877</v>
      </c>
      <c r="B1879" s="2">
        <v>518406085</v>
      </c>
      <c r="C1879" s="2" t="s">
        <v>298</v>
      </c>
      <c r="D1879" s="4">
        <v>38131.5</v>
      </c>
      <c r="E1879" s="1" t="s">
        <v>12</v>
      </c>
      <c r="F1879" s="1" t="s">
        <v>1400</v>
      </c>
      <c r="G1879" s="1" t="s">
        <v>3820</v>
      </c>
      <c r="H1879" s="1" t="s">
        <v>8878</v>
      </c>
      <c r="I1879" s="1">
        <v>21098.59272864</v>
      </c>
      <c r="J1879" s="1" t="s">
        <v>157</v>
      </c>
      <c r="L1879" s="1" t="str">
        <f>VLOOKUP(Table1[[#This Row],[Customer_id]],Table4[],7,FALSE)</f>
        <v>40206,607</v>
      </c>
      <c r="M1879" s="1" t="e">
        <f>VLOOKUP(Table1[[#This Row],[Customer_id]],Table2[],4,FALSE)</f>
        <v>#N/A</v>
      </c>
      <c r="N1879" s="1" t="str">
        <f>INDEX(Table3[Transaction type],MATCH(Table1[[#This Row],[Account Number]],Table3[Account Number],0))</f>
        <v>Money Deposit</v>
      </c>
      <c r="O1879" s="20">
        <f>INDEX(Table3[Date_of_transaction],MATCH(Table1[[#This Row],[Account Number]],Table3[Account Number],0))</f>
        <v>44505</v>
      </c>
      <c r="P1879" s="19" t="str">
        <f>INDEX(Table3[Transaction Medium],MATCH(Table1[[#This Row],[Account Number]],Table3[Account Number],0))</f>
        <v>Bank</v>
      </c>
    </row>
    <row r="1880" spans="1:16" x14ac:dyDescent="0.25">
      <c r="A1880" s="1" t="s">
        <v>6551</v>
      </c>
      <c r="B1880" s="2">
        <v>112752941</v>
      </c>
      <c r="C1880" s="2" t="s">
        <v>28</v>
      </c>
      <c r="D1880" s="4">
        <v>32652.75</v>
      </c>
      <c r="E1880" s="1" t="s">
        <v>12</v>
      </c>
      <c r="F1880" s="1" t="s">
        <v>2010</v>
      </c>
      <c r="G1880" s="1" t="s">
        <v>4074</v>
      </c>
      <c r="H1880" s="1" t="s">
        <v>6552</v>
      </c>
      <c r="I1880" s="1">
        <v>28701.020304000001</v>
      </c>
      <c r="J1880" s="1" t="s">
        <v>6553</v>
      </c>
      <c r="L1880" s="1" t="str">
        <f>VLOOKUP(Table1[[#This Row],[Customer_id]],Table4[],7,FALSE)</f>
        <v>86558,08</v>
      </c>
      <c r="M1880" s="1" t="e">
        <f>VLOOKUP(Table1[[#This Row],[Customer_id]],Table2[],4,FALSE)</f>
        <v>#N/A</v>
      </c>
      <c r="N1880" s="1" t="str">
        <f>INDEX(Table3[Transaction type],MATCH(Table1[[#This Row],[Account Number]],Table3[Account Number],0))</f>
        <v>Cash Withdrawal</v>
      </c>
      <c r="O1880" s="20">
        <f>INDEX(Table3[Date_of_transaction],MATCH(Table1[[#This Row],[Account Number]],Table3[Account Number],0))</f>
        <v>44206</v>
      </c>
      <c r="P1880" s="19" t="str">
        <f>INDEX(Table3[Transaction Medium],MATCH(Table1[[#This Row],[Account Number]],Table3[Account Number],0))</f>
        <v>ATM</v>
      </c>
    </row>
    <row r="1881" spans="1:16" x14ac:dyDescent="0.25">
      <c r="A1881" s="1" t="s">
        <v>5584</v>
      </c>
      <c r="B1881" s="2">
        <v>256687818</v>
      </c>
      <c r="C1881" s="2" t="s">
        <v>298</v>
      </c>
      <c r="D1881" s="4">
        <v>38131.5</v>
      </c>
      <c r="E1881" s="1" t="s">
        <v>1094</v>
      </c>
      <c r="F1881" s="1" t="s">
        <v>256</v>
      </c>
      <c r="G1881" s="1" t="s">
        <v>4074</v>
      </c>
      <c r="H1881" s="1" t="s">
        <v>5585</v>
      </c>
      <c r="I1881" s="1">
        <v>325718.9496162</v>
      </c>
      <c r="J1881" s="1" t="s">
        <v>5586</v>
      </c>
      <c r="L1881" s="1" t="str">
        <f>VLOOKUP(Table1[[#This Row],[Customer_id]],Table4[],7,FALSE)</f>
        <v>307310,1696</v>
      </c>
      <c r="M1881" s="1" t="e">
        <f>VLOOKUP(Table1[[#This Row],[Customer_id]],Table2[],4,FALSE)</f>
        <v>#N/A</v>
      </c>
      <c r="N1881" s="1" t="str">
        <f>INDEX(Table3[Transaction type],MATCH(Table1[[#This Row],[Account Number]],Table3[Account Number],0))</f>
        <v>Cash Withdrawal</v>
      </c>
      <c r="O1881" s="20">
        <f>INDEX(Table3[Date_of_transaction],MATCH(Table1[[#This Row],[Account Number]],Table3[Account Number],0))</f>
        <v>44484</v>
      </c>
      <c r="P1881" s="19" t="str">
        <f>INDEX(Table3[Transaction Medium],MATCH(Table1[[#This Row],[Account Number]],Table3[Account Number],0))</f>
        <v>ATM</v>
      </c>
    </row>
    <row r="1882" spans="1:16" x14ac:dyDescent="0.25">
      <c r="A1882" s="1" t="s">
        <v>1717</v>
      </c>
      <c r="B1882" s="2">
        <v>33056746</v>
      </c>
      <c r="C1882" s="2" t="s">
        <v>92</v>
      </c>
      <c r="D1882" s="4">
        <v>29000.25</v>
      </c>
      <c r="E1882" s="1" t="s">
        <v>1094</v>
      </c>
      <c r="F1882" s="1" t="s">
        <v>88</v>
      </c>
      <c r="G1882" s="1" t="s">
        <v>14</v>
      </c>
      <c r="H1882" s="1" t="s">
        <v>1718</v>
      </c>
      <c r="I1882" s="1">
        <v>100367.487528</v>
      </c>
      <c r="J1882" s="1" t="s">
        <v>1719</v>
      </c>
      <c r="L1882" s="1" t="str">
        <f>VLOOKUP(Table1[[#This Row],[Customer_id]],Table4[],7,FALSE)</f>
        <v>61144,4757</v>
      </c>
      <c r="M1882" s="1" t="e">
        <f>VLOOKUP(Table1[[#This Row],[Customer_id]],Table2[],4,FALSE)</f>
        <v>#N/A</v>
      </c>
      <c r="N1882" s="1" t="str">
        <f>INDEX(Table3[Transaction type],MATCH(Table1[[#This Row],[Account Number]],Table3[Account Number],0))</f>
        <v>Money Deposit</v>
      </c>
      <c r="O1882" s="20">
        <f>INDEX(Table3[Date_of_transaction],MATCH(Table1[[#This Row],[Account Number]],Table3[Account Number],0))</f>
        <v>44500</v>
      </c>
      <c r="P1882" s="19" t="str">
        <f>INDEX(Table3[Transaction Medium],MATCH(Table1[[#This Row],[Account Number]],Table3[Account Number],0))</f>
        <v>Bank</v>
      </c>
    </row>
    <row r="1883" spans="1:16" x14ac:dyDescent="0.25">
      <c r="A1883" s="1" t="s">
        <v>4892</v>
      </c>
      <c r="B1883" s="2">
        <v>778489603</v>
      </c>
      <c r="C1883" s="2" t="s">
        <v>268</v>
      </c>
      <c r="D1883" s="4">
        <v>17677.5</v>
      </c>
      <c r="E1883" s="1" t="s">
        <v>1094</v>
      </c>
      <c r="F1883" s="1" t="s">
        <v>1304</v>
      </c>
      <c r="G1883" s="1" t="s">
        <v>4054</v>
      </c>
      <c r="H1883" s="1" t="s">
        <v>4893</v>
      </c>
      <c r="I1883" s="1">
        <v>44346.318630000002</v>
      </c>
      <c r="J1883" s="1" t="s">
        <v>4894</v>
      </c>
      <c r="L1883" s="1" t="str">
        <f>VLOOKUP(Table1[[#This Row],[Customer_id]],Table4[],7,FALSE)</f>
        <v>50390,73</v>
      </c>
      <c r="M1883" s="1" t="str">
        <f>VLOOKUP(Table1[[#This Row],[Customer_id]],Table2[],4,FALSE)</f>
        <v>N35997024</v>
      </c>
      <c r="N1883" s="1" t="str">
        <f>INDEX(Table3[Transaction type],MATCH(Table1[[#This Row],[Account Number]],Table3[Account Number],0))</f>
        <v>Loan Payment</v>
      </c>
      <c r="O1883" s="20">
        <f>INDEX(Table3[Date_of_transaction],MATCH(Table1[[#This Row],[Account Number]],Table3[Account Number],0))</f>
        <v>44216</v>
      </c>
      <c r="P1883" s="19" t="str">
        <f>INDEX(Table3[Transaction Medium],MATCH(Table1[[#This Row],[Account Number]],Table3[Account Number],0))</f>
        <v>ACH</v>
      </c>
    </row>
    <row r="1884" spans="1:16" x14ac:dyDescent="0.25">
      <c r="A1884" s="1" t="s">
        <v>459</v>
      </c>
      <c r="B1884" s="2">
        <v>62940595</v>
      </c>
      <c r="C1884" s="2" t="s">
        <v>82</v>
      </c>
      <c r="D1884" s="4">
        <v>16947</v>
      </c>
      <c r="E1884" s="1" t="s">
        <v>12</v>
      </c>
      <c r="F1884" s="1" t="s">
        <v>34</v>
      </c>
      <c r="G1884" s="1" t="s">
        <v>14</v>
      </c>
      <c r="H1884" s="1" t="s">
        <v>460</v>
      </c>
      <c r="I1884" s="1">
        <v>134989.06780799999</v>
      </c>
      <c r="J1884" s="1" t="s">
        <v>461</v>
      </c>
      <c r="L1884" s="1" t="str">
        <f>VLOOKUP(Table1[[#This Row],[Customer_id]],Table4[],7,FALSE)</f>
        <v>128955,645</v>
      </c>
      <c r="M1884" s="1" t="str">
        <f>VLOOKUP(Table1[[#This Row],[Customer_id]],Table2[],4,FALSE)</f>
        <v>N7467446735</v>
      </c>
      <c r="N1884" s="1" t="str">
        <f>INDEX(Table3[Transaction type],MATCH(Table1[[#This Row],[Account Number]],Table3[Account Number],0))</f>
        <v>Loan Payment</v>
      </c>
      <c r="O1884" s="20">
        <f>INDEX(Table3[Date_of_transaction],MATCH(Table1[[#This Row],[Account Number]],Table3[Account Number],0))</f>
        <v>44567</v>
      </c>
      <c r="P1884" s="19" t="str">
        <f>INDEX(Table3[Transaction Medium],MATCH(Table1[[#This Row],[Account Number]],Table3[Account Number],0))</f>
        <v>Mobile</v>
      </c>
    </row>
    <row r="1885" spans="1:16" x14ac:dyDescent="0.25">
      <c r="A1885" s="1" t="s">
        <v>2488</v>
      </c>
      <c r="B1885" s="2">
        <v>596666418</v>
      </c>
      <c r="C1885" s="2" t="s">
        <v>33</v>
      </c>
      <c r="D1885" s="4">
        <v>13659.75</v>
      </c>
      <c r="E1885" s="1" t="s">
        <v>12</v>
      </c>
      <c r="F1885" s="1" t="s">
        <v>422</v>
      </c>
      <c r="G1885" s="1" t="s">
        <v>1964</v>
      </c>
      <c r="H1885" s="1" t="s">
        <v>2489</v>
      </c>
      <c r="I1885" s="1">
        <v>466378.50133439997</v>
      </c>
      <c r="J1885" s="1" t="s">
        <v>2490</v>
      </c>
      <c r="L1885" s="1" t="str">
        <f>VLOOKUP(Table1[[#This Row],[Customer_id]],Table4[],7,FALSE)</f>
        <v>169754,6752</v>
      </c>
      <c r="M1885" s="1" t="e">
        <f>VLOOKUP(Table1[[#This Row],[Customer_id]],Table2[],4,FALSE)</f>
        <v>#N/A</v>
      </c>
      <c r="N1885" s="1" t="str">
        <f>INDEX(Table3[Transaction type],MATCH(Table1[[#This Row],[Account Number]],Table3[Account Number],0))</f>
        <v>Money Deposit</v>
      </c>
      <c r="O1885" s="20">
        <f>INDEX(Table3[Date_of_transaction],MATCH(Table1[[#This Row],[Account Number]],Table3[Account Number],0))</f>
        <v>44629</v>
      </c>
      <c r="P1885" s="19" t="str">
        <f>INDEX(Table3[Transaction Medium],MATCH(Table1[[#This Row],[Account Number]],Table3[Account Number],0))</f>
        <v>ATM</v>
      </c>
    </row>
    <row r="1886" spans="1:16" x14ac:dyDescent="0.25">
      <c r="A1886" s="1" t="s">
        <v>7413</v>
      </c>
      <c r="B1886" s="2">
        <v>643055435</v>
      </c>
      <c r="C1886" s="2" t="s">
        <v>479</v>
      </c>
      <c r="D1886" s="4">
        <v>33383.25</v>
      </c>
      <c r="E1886" s="1" t="s">
        <v>12</v>
      </c>
      <c r="F1886" s="1" t="s">
        <v>1479</v>
      </c>
      <c r="G1886" s="1" t="s">
        <v>4058</v>
      </c>
      <c r="H1886" s="1" t="s">
        <v>7414</v>
      </c>
      <c r="I1886" s="1">
        <v>396576.48732408002</v>
      </c>
      <c r="J1886" s="1" t="s">
        <v>7415</v>
      </c>
      <c r="L1886" s="1" t="str">
        <f>VLOOKUP(Table1[[#This Row],[Customer_id]],Table4[],7,FALSE)</f>
        <v>64025,9136</v>
      </c>
      <c r="M1886" s="1" t="str">
        <f>VLOOKUP(Table1[[#This Row],[Customer_id]],Table2[],4,FALSE)</f>
        <v>N2484743976</v>
      </c>
      <c r="N1886" s="1" t="str">
        <f>INDEX(Table3[Transaction type],MATCH(Table1[[#This Row],[Account Number]],Table3[Account Number],0))</f>
        <v>Loan Payment</v>
      </c>
      <c r="O1886" s="20">
        <f>INDEX(Table3[Date_of_transaction],MATCH(Table1[[#This Row],[Account Number]],Table3[Account Number],0))</f>
        <v>44480</v>
      </c>
      <c r="P1886" s="19" t="str">
        <f>INDEX(Table3[Transaction Medium],MATCH(Table1[[#This Row],[Account Number]],Table3[Account Number],0))</f>
        <v>AFT</v>
      </c>
    </row>
    <row r="1887" spans="1:16" x14ac:dyDescent="0.25">
      <c r="A1887" s="1" t="s">
        <v>996</v>
      </c>
      <c r="B1887" s="2">
        <v>190152480</v>
      </c>
      <c r="C1887" s="2" t="s">
        <v>518</v>
      </c>
      <c r="D1887" s="4">
        <v>35574.75</v>
      </c>
      <c r="E1887" s="1" t="s">
        <v>12</v>
      </c>
      <c r="F1887" s="1" t="s">
        <v>610</v>
      </c>
      <c r="G1887" s="1" t="s">
        <v>14</v>
      </c>
      <c r="H1887" s="1" t="s">
        <v>997</v>
      </c>
      <c r="I1887" s="1">
        <v>96707.334405240006</v>
      </c>
      <c r="J1887" s="1" t="s">
        <v>998</v>
      </c>
      <c r="L1887" s="1" t="str">
        <f>VLOOKUP(Table1[[#This Row],[Customer_id]],Table4[],7,FALSE)</f>
        <v>193729,9364</v>
      </c>
      <c r="M1887" s="1" t="e">
        <f>VLOOKUP(Table1[[#This Row],[Customer_id]],Table2[],4,FALSE)</f>
        <v>#N/A</v>
      </c>
      <c r="N1887" s="1" t="str">
        <f>INDEX(Table3[Transaction type],MATCH(Table1[[#This Row],[Account Number]],Table3[Account Number],0))</f>
        <v>Money Transfer</v>
      </c>
      <c r="O1887" s="20">
        <f>INDEX(Table3[Date_of_transaction],MATCH(Table1[[#This Row],[Account Number]],Table3[Account Number],0))</f>
        <v>44680</v>
      </c>
      <c r="P1887" s="19" t="str">
        <f>INDEX(Table3[Transaction Medium],MATCH(Table1[[#This Row],[Account Number]],Table3[Account Number],0))</f>
        <v>Mobile</v>
      </c>
    </row>
    <row r="1888" spans="1:16" x14ac:dyDescent="0.25">
      <c r="A1888" s="1" t="s">
        <v>2923</v>
      </c>
      <c r="B1888" s="2">
        <v>163972762</v>
      </c>
      <c r="C1888" s="2" t="s">
        <v>434</v>
      </c>
      <c r="D1888" s="4">
        <v>28269.75</v>
      </c>
      <c r="E1888" s="1" t="s">
        <v>1094</v>
      </c>
      <c r="F1888" s="1" t="s">
        <v>199</v>
      </c>
      <c r="G1888" s="1" t="s">
        <v>2773</v>
      </c>
      <c r="H1888" s="1" t="s">
        <v>2924</v>
      </c>
      <c r="I1888" s="1">
        <v>811248.91720256</v>
      </c>
      <c r="J1888" s="1" t="s">
        <v>2925</v>
      </c>
      <c r="L1888" s="1" t="str">
        <f>VLOOKUP(Table1[[#This Row],[Customer_id]],Table4[],7,FALSE)</f>
        <v>231396,2784</v>
      </c>
      <c r="M1888" s="1" t="e">
        <f>VLOOKUP(Table1[[#This Row],[Customer_id]],Table2[],4,FALSE)</f>
        <v>#N/A</v>
      </c>
      <c r="N1888" s="1" t="str">
        <f>INDEX(Table3[Transaction type],MATCH(Table1[[#This Row],[Account Number]],Table3[Account Number],0))</f>
        <v>Money Deposit</v>
      </c>
      <c r="O1888" s="20">
        <f>INDEX(Table3[Date_of_transaction],MATCH(Table1[[#This Row],[Account Number]],Table3[Account Number],0))</f>
        <v>44585</v>
      </c>
      <c r="P1888" s="19" t="str">
        <f>INDEX(Table3[Transaction Medium],MATCH(Table1[[#This Row],[Account Number]],Table3[Account Number],0))</f>
        <v>ATM</v>
      </c>
    </row>
    <row r="1889" spans="1:16" x14ac:dyDescent="0.25">
      <c r="A1889" s="1" t="s">
        <v>6895</v>
      </c>
      <c r="B1889" s="2">
        <v>234392725</v>
      </c>
      <c r="C1889" s="2" t="s">
        <v>23</v>
      </c>
      <c r="D1889" s="4">
        <v>15486</v>
      </c>
      <c r="E1889" s="1" t="s">
        <v>12</v>
      </c>
      <c r="F1889" s="1" t="s">
        <v>1197</v>
      </c>
      <c r="G1889" s="1" t="s">
        <v>4095</v>
      </c>
      <c r="H1889" s="1" t="s">
        <v>6896</v>
      </c>
      <c r="I1889" s="1">
        <v>427984.19281799998</v>
      </c>
      <c r="J1889" s="1" t="s">
        <v>6897</v>
      </c>
      <c r="L1889" s="1" t="str">
        <f>VLOOKUP(Table1[[#This Row],[Customer_id]],Table4[],7,FALSE)</f>
        <v>71153,1216</v>
      </c>
      <c r="M1889" s="1" t="e">
        <f>VLOOKUP(Table1[[#This Row],[Customer_id]],Table2[],4,FALSE)</f>
        <v>#N/A</v>
      </c>
      <c r="N1889" s="1" t="str">
        <f>INDEX(Table3[Transaction type],MATCH(Table1[[#This Row],[Account Number]],Table3[Account Number],0))</f>
        <v>Money Transfer</v>
      </c>
      <c r="O1889" s="20">
        <f>INDEX(Table3[Date_of_transaction],MATCH(Table1[[#This Row],[Account Number]],Table3[Account Number],0))</f>
        <v>44391</v>
      </c>
      <c r="P1889" s="19" t="str">
        <f>INDEX(Table3[Transaction Medium],MATCH(Table1[[#This Row],[Account Number]],Table3[Account Number],0))</f>
        <v>Mobile</v>
      </c>
    </row>
    <row r="1890" spans="1:16" x14ac:dyDescent="0.25">
      <c r="A1890" s="1" t="s">
        <v>263</v>
      </c>
      <c r="B1890" s="2">
        <v>25156448</v>
      </c>
      <c r="C1890" s="2" t="s">
        <v>162</v>
      </c>
      <c r="D1890" s="4">
        <v>15851.25</v>
      </c>
      <c r="E1890" s="1" t="s">
        <v>12</v>
      </c>
      <c r="F1890" s="1" t="s">
        <v>264</v>
      </c>
      <c r="G1890" s="1" t="s">
        <v>14</v>
      </c>
      <c r="H1890" s="1" t="s">
        <v>265</v>
      </c>
      <c r="I1890" s="1">
        <v>23505.01998624</v>
      </c>
      <c r="J1890" s="1" t="s">
        <v>266</v>
      </c>
      <c r="L1890" s="1" t="str">
        <f>VLOOKUP(Table1[[#This Row],[Customer_id]],Table4[],7,FALSE)</f>
        <v>212867,655</v>
      </c>
      <c r="M1890" s="1" t="e">
        <f>VLOOKUP(Table1[[#This Row],[Customer_id]],Table2[],4,FALSE)</f>
        <v>#N/A</v>
      </c>
      <c r="N1890" s="1" t="str">
        <f>INDEX(Table3[Transaction type],MATCH(Table1[[#This Row],[Account Number]],Table3[Account Number],0))</f>
        <v>Money Deposit</v>
      </c>
      <c r="O1890" s="20">
        <f>INDEX(Table3[Date_of_transaction],MATCH(Table1[[#This Row],[Account Number]],Table3[Account Number],0))</f>
        <v>44442</v>
      </c>
      <c r="P1890" s="19" t="str">
        <f>INDEX(Table3[Transaction Medium],MATCH(Table1[[#This Row],[Account Number]],Table3[Account Number],0))</f>
        <v>Bank</v>
      </c>
    </row>
    <row r="1891" spans="1:16" x14ac:dyDescent="0.25">
      <c r="A1891" s="1" t="s">
        <v>2974</v>
      </c>
      <c r="B1891" s="2">
        <v>551030874</v>
      </c>
      <c r="C1891" s="2" t="s">
        <v>143</v>
      </c>
      <c r="D1891" s="4">
        <v>34479</v>
      </c>
      <c r="E1891" s="1" t="s">
        <v>1094</v>
      </c>
      <c r="F1891" s="1" t="s">
        <v>172</v>
      </c>
      <c r="G1891" s="1" t="s">
        <v>2773</v>
      </c>
      <c r="H1891" s="1" t="s">
        <v>2975</v>
      </c>
      <c r="I1891" s="1">
        <v>210324.235212</v>
      </c>
      <c r="J1891" s="1" t="s">
        <v>2976</v>
      </c>
      <c r="L1891" s="1" t="str">
        <f>VLOOKUP(Table1[[#This Row],[Customer_id]],Table4[],7,FALSE)</f>
        <v>66605,5308</v>
      </c>
      <c r="M1891" s="1" t="str">
        <f>VLOOKUP(Table1[[#This Row],[Customer_id]],Table2[],4,FALSE)</f>
        <v>N1339052736</v>
      </c>
      <c r="N1891" s="1" t="str">
        <f>INDEX(Table3[Transaction type],MATCH(Table1[[#This Row],[Account Number]],Table3[Account Number],0))</f>
        <v>Loan Payment</v>
      </c>
      <c r="O1891" s="20">
        <f>INDEX(Table3[Date_of_transaction],MATCH(Table1[[#This Row],[Account Number]],Table3[Account Number],0))</f>
        <v>44396</v>
      </c>
      <c r="P1891" s="19" t="str">
        <f>INDEX(Table3[Transaction Medium],MATCH(Table1[[#This Row],[Account Number]],Table3[Account Number],0))</f>
        <v>AFT</v>
      </c>
    </row>
    <row r="1892" spans="1:16" x14ac:dyDescent="0.25">
      <c r="A1892" s="1" t="s">
        <v>5023</v>
      </c>
      <c r="B1892" s="2">
        <v>790819977</v>
      </c>
      <c r="C1892" s="2" t="s">
        <v>470</v>
      </c>
      <c r="D1892" s="4">
        <v>14755.5</v>
      </c>
      <c r="E1892" s="1" t="s">
        <v>1094</v>
      </c>
      <c r="F1892" s="1" t="s">
        <v>955</v>
      </c>
      <c r="G1892" s="1" t="s">
        <v>4099</v>
      </c>
      <c r="H1892" s="1" t="s">
        <v>5024</v>
      </c>
      <c r="I1892" s="1">
        <v>119075.16216959999</v>
      </c>
      <c r="J1892" s="1" t="s">
        <v>5025</v>
      </c>
      <c r="L1892" s="1" t="str">
        <f>VLOOKUP(Table1[[#This Row],[Customer_id]],Table4[],7,FALSE)</f>
        <v>112668,9642</v>
      </c>
      <c r="M1892" s="1" t="str">
        <f>VLOOKUP(Table1[[#This Row],[Customer_id]],Table2[],4,FALSE)</f>
        <v>N901801474</v>
      </c>
      <c r="N1892" s="1" t="str">
        <f>INDEX(Table3[Transaction type],MATCH(Table1[[#This Row],[Account Number]],Table3[Account Number],0))</f>
        <v>Loan Payment</v>
      </c>
      <c r="O1892" s="20">
        <f>INDEX(Table3[Date_of_transaction],MATCH(Table1[[#This Row],[Account Number]],Table3[Account Number],0))</f>
        <v>44426</v>
      </c>
      <c r="P1892" s="19" t="str">
        <f>INDEX(Table3[Transaction Medium],MATCH(Table1[[#This Row],[Account Number]],Table3[Account Number],0))</f>
        <v>AFT</v>
      </c>
    </row>
    <row r="1893" spans="1:16" x14ac:dyDescent="0.25">
      <c r="A1893" s="1" t="s">
        <v>7367</v>
      </c>
      <c r="B1893" s="2">
        <v>680580260</v>
      </c>
      <c r="C1893" s="2" t="s">
        <v>203</v>
      </c>
      <c r="D1893" s="4">
        <v>27539.25</v>
      </c>
      <c r="E1893" s="1" t="s">
        <v>12</v>
      </c>
      <c r="F1893" s="1" t="s">
        <v>370</v>
      </c>
      <c r="G1893" s="1" t="s">
        <v>4058</v>
      </c>
      <c r="H1893" s="1" t="s">
        <v>7368</v>
      </c>
      <c r="I1893" s="1">
        <v>160052.47192800001</v>
      </c>
      <c r="J1893" s="1" t="s">
        <v>7369</v>
      </c>
      <c r="L1893" s="1" t="str">
        <f>VLOOKUP(Table1[[#This Row],[Customer_id]],Table4[],7,FALSE)</f>
        <v>157834,4782</v>
      </c>
      <c r="M1893" s="1" t="e">
        <f>VLOOKUP(Table1[[#This Row],[Customer_id]],Table2[],4,FALSE)</f>
        <v>#N/A</v>
      </c>
      <c r="N1893" s="1" t="str">
        <f>INDEX(Table3[Transaction type],MATCH(Table1[[#This Row],[Account Number]],Table3[Account Number],0))</f>
        <v>Money Deposit</v>
      </c>
      <c r="O1893" s="20">
        <f>INDEX(Table3[Date_of_transaction],MATCH(Table1[[#This Row],[Account Number]],Table3[Account Number],0))</f>
        <v>44550</v>
      </c>
      <c r="P1893" s="19" t="str">
        <f>INDEX(Table3[Transaction Medium],MATCH(Table1[[#This Row],[Account Number]],Table3[Account Number],0))</f>
        <v>Bank</v>
      </c>
    </row>
    <row r="1894" spans="1:16" x14ac:dyDescent="0.25">
      <c r="A1894" s="1" t="s">
        <v>2592</v>
      </c>
      <c r="B1894" s="2">
        <v>434049617</v>
      </c>
      <c r="C1894" s="2" t="s">
        <v>189</v>
      </c>
      <c r="D1894" s="4">
        <v>22425.75</v>
      </c>
      <c r="E1894" s="1" t="s">
        <v>12</v>
      </c>
      <c r="F1894" s="1" t="s">
        <v>1308</v>
      </c>
      <c r="G1894" s="1" t="s">
        <v>1964</v>
      </c>
      <c r="H1894" s="1" t="s">
        <v>2593</v>
      </c>
      <c r="I1894" s="1">
        <v>382273.65019088</v>
      </c>
      <c r="J1894" s="1" t="s">
        <v>2594</v>
      </c>
      <c r="L1894" s="1" t="str">
        <f>VLOOKUP(Table1[[#This Row],[Customer_id]],Table4[],7,FALSE)</f>
        <v>67009,9567</v>
      </c>
      <c r="M1894" s="1" t="e">
        <f>VLOOKUP(Table1[[#This Row],[Customer_id]],Table2[],4,FALSE)</f>
        <v>#N/A</v>
      </c>
      <c r="N1894" s="1" t="str">
        <f>INDEX(Table3[Transaction type],MATCH(Table1[[#This Row],[Account Number]],Table3[Account Number],0))</f>
        <v>Cash Withdrawal</v>
      </c>
      <c r="O1894" s="20">
        <f>INDEX(Table3[Date_of_transaction],MATCH(Table1[[#This Row],[Account Number]],Table3[Account Number],0))</f>
        <v>44487</v>
      </c>
      <c r="P1894" s="19" t="str">
        <f>INDEX(Table3[Transaction Medium],MATCH(Table1[[#This Row],[Account Number]],Table3[Account Number],0))</f>
        <v>ATM</v>
      </c>
    </row>
    <row r="1895" spans="1:16" x14ac:dyDescent="0.25">
      <c r="A1895" s="1" t="s">
        <v>3231</v>
      </c>
      <c r="B1895" s="2">
        <v>75645378</v>
      </c>
      <c r="C1895" s="2" t="s">
        <v>250</v>
      </c>
      <c r="D1895" s="4">
        <v>18042.75</v>
      </c>
      <c r="E1895" s="1" t="s">
        <v>1094</v>
      </c>
      <c r="F1895" s="1" t="s">
        <v>1746</v>
      </c>
      <c r="G1895" s="1" t="s">
        <v>3058</v>
      </c>
      <c r="H1895" s="1" t="s">
        <v>3232</v>
      </c>
      <c r="I1895" s="1">
        <v>272234.4315912</v>
      </c>
      <c r="J1895" s="1" t="s">
        <v>3233</v>
      </c>
      <c r="L1895" s="1" t="str">
        <f>VLOOKUP(Table1[[#This Row],[Customer_id]],Table4[],7,FALSE)</f>
        <v>74280,1514</v>
      </c>
      <c r="M1895" s="1" t="e">
        <f>VLOOKUP(Table1[[#This Row],[Customer_id]],Table2[],4,FALSE)</f>
        <v>#N/A</v>
      </c>
      <c r="N1895" s="1" t="str">
        <f>INDEX(Table3[Transaction type],MATCH(Table1[[#This Row],[Account Number]],Table3[Account Number],0))</f>
        <v>Cash Withdrawal</v>
      </c>
      <c r="O1895" s="20">
        <f>INDEX(Table3[Date_of_transaction],MATCH(Table1[[#This Row],[Account Number]],Table3[Account Number],0))</f>
        <v>44485</v>
      </c>
      <c r="P1895" s="19" t="str">
        <f>INDEX(Table3[Transaction Medium],MATCH(Table1[[#This Row],[Account Number]],Table3[Account Number],0))</f>
        <v>ATM</v>
      </c>
    </row>
    <row r="1896" spans="1:16" x14ac:dyDescent="0.25">
      <c r="A1896" s="1" t="s">
        <v>8143</v>
      </c>
      <c r="B1896" s="2">
        <v>765691385</v>
      </c>
      <c r="C1896" s="2" t="s">
        <v>203</v>
      </c>
      <c r="D1896" s="4">
        <v>27539.25</v>
      </c>
      <c r="E1896" s="1" t="s">
        <v>12</v>
      </c>
      <c r="F1896" s="1" t="s">
        <v>385</v>
      </c>
      <c r="G1896" s="1" t="s">
        <v>3331</v>
      </c>
      <c r="H1896" s="1" t="s">
        <v>8144</v>
      </c>
      <c r="I1896" s="1">
        <v>161043.80635200001</v>
      </c>
      <c r="J1896" s="1" t="s">
        <v>8145</v>
      </c>
      <c r="L1896" s="1" t="str">
        <f>VLOOKUP(Table1[[#This Row],[Customer_id]],Table4[],7,FALSE)</f>
        <v>133956,9024</v>
      </c>
      <c r="M1896" s="1" t="e">
        <f>VLOOKUP(Table1[[#This Row],[Customer_id]],Table2[],4,FALSE)</f>
        <v>#N/A</v>
      </c>
      <c r="N1896" s="1" t="str">
        <f>INDEX(Table3[Transaction type],MATCH(Table1[[#This Row],[Account Number]],Table3[Account Number],0))</f>
        <v>Cash Withdrawal</v>
      </c>
      <c r="O1896" s="20">
        <f>INDEX(Table3[Date_of_transaction],MATCH(Table1[[#This Row],[Account Number]],Table3[Account Number],0))</f>
        <v>44420</v>
      </c>
      <c r="P1896" s="19" t="str">
        <f>INDEX(Table3[Transaction Medium],MATCH(Table1[[#This Row],[Account Number]],Table3[Account Number],0))</f>
        <v>Bank</v>
      </c>
    </row>
    <row r="1897" spans="1:16" x14ac:dyDescent="0.25">
      <c r="A1897" s="1" t="s">
        <v>6830</v>
      </c>
      <c r="B1897" s="2">
        <v>225303584</v>
      </c>
      <c r="C1897" s="2" t="s">
        <v>661</v>
      </c>
      <c r="D1897" s="4">
        <v>16216.5</v>
      </c>
      <c r="E1897" s="1" t="s">
        <v>12</v>
      </c>
      <c r="F1897" s="1" t="s">
        <v>636</v>
      </c>
      <c r="G1897" s="1" t="s">
        <v>4112</v>
      </c>
      <c r="H1897" s="1" t="s">
        <v>6831</v>
      </c>
      <c r="I1897" s="1">
        <v>306512.39462400001</v>
      </c>
      <c r="J1897" s="1" t="s">
        <v>6832</v>
      </c>
      <c r="L1897" s="1" t="str">
        <f>VLOOKUP(Table1[[#This Row],[Customer_id]],Table4[],7,FALSE)</f>
        <v>141296,8543</v>
      </c>
      <c r="M1897" s="1" t="str">
        <f>VLOOKUP(Table1[[#This Row],[Customer_id]],Table2[],4,FALSE)</f>
        <v>N3237896011</v>
      </c>
      <c r="N1897" s="1" t="str">
        <f>INDEX(Table3[Transaction type],MATCH(Table1[[#This Row],[Account Number]],Table3[Account Number],0))</f>
        <v>Loan Payment</v>
      </c>
      <c r="O1897" s="20">
        <f>INDEX(Table3[Date_of_transaction],MATCH(Table1[[#This Row],[Account Number]],Table3[Account Number],0))</f>
        <v>44460</v>
      </c>
      <c r="P1897" s="19" t="str">
        <f>INDEX(Table3[Transaction Medium],MATCH(Table1[[#This Row],[Account Number]],Table3[Account Number],0))</f>
        <v>Mobile</v>
      </c>
    </row>
    <row r="1898" spans="1:16" x14ac:dyDescent="0.25">
      <c r="A1898" s="1" t="s">
        <v>5575</v>
      </c>
      <c r="B1898" s="2">
        <v>412403373</v>
      </c>
      <c r="C1898" s="2" t="s">
        <v>114</v>
      </c>
      <c r="D1898" s="4">
        <v>20599.5</v>
      </c>
      <c r="E1898" s="1" t="s">
        <v>1094</v>
      </c>
      <c r="F1898" s="1" t="s">
        <v>549</v>
      </c>
      <c r="G1898" s="1" t="s">
        <v>4105</v>
      </c>
      <c r="H1898" s="1" t="s">
        <v>5576</v>
      </c>
      <c r="I1898" s="1">
        <v>206962.05231413999</v>
      </c>
      <c r="J1898" s="1" t="s">
        <v>5577</v>
      </c>
      <c r="L1898" s="1" t="str">
        <f>VLOOKUP(Table1[[#This Row],[Customer_id]],Table4[],7,FALSE)</f>
        <v>172376,6772</v>
      </c>
      <c r="M1898" s="1" t="e">
        <f>VLOOKUP(Table1[[#This Row],[Customer_id]],Table2[],4,FALSE)</f>
        <v>#N/A</v>
      </c>
      <c r="N1898" s="1" t="str">
        <f>INDEX(Table3[Transaction type],MATCH(Table1[[#This Row],[Account Number]],Table3[Account Number],0))</f>
        <v>Money Deposit</v>
      </c>
      <c r="O1898" s="20">
        <f>INDEX(Table3[Date_of_transaction],MATCH(Table1[[#This Row],[Account Number]],Table3[Account Number],0))</f>
        <v>44348</v>
      </c>
      <c r="P1898" s="19" t="str">
        <f>INDEX(Table3[Transaction Medium],MATCH(Table1[[#This Row],[Account Number]],Table3[Account Number],0))</f>
        <v>Bank</v>
      </c>
    </row>
    <row r="1899" spans="1:16" x14ac:dyDescent="0.25">
      <c r="A1899" s="1" t="s">
        <v>4738</v>
      </c>
      <c r="B1899" s="2">
        <v>338457375</v>
      </c>
      <c r="C1899" s="2" t="s">
        <v>513</v>
      </c>
      <c r="D1899" s="4">
        <v>32287.5</v>
      </c>
      <c r="E1899" s="1" t="s">
        <v>1094</v>
      </c>
      <c r="F1899" s="1" t="s">
        <v>190</v>
      </c>
      <c r="G1899" s="1" t="s">
        <v>4074</v>
      </c>
      <c r="H1899" s="1" t="s">
        <v>4739</v>
      </c>
      <c r="I1899" s="1">
        <v>73337.213056249995</v>
      </c>
      <c r="J1899" s="1" t="s">
        <v>4740</v>
      </c>
      <c r="L1899" s="1" t="str">
        <f>VLOOKUP(Table1[[#This Row],[Customer_id]],Table4[],7,FALSE)</f>
        <v>130272,5226</v>
      </c>
      <c r="M1899" s="1" t="e">
        <f>VLOOKUP(Table1[[#This Row],[Customer_id]],Table2[],4,FALSE)</f>
        <v>#N/A</v>
      </c>
      <c r="N1899" s="1" t="str">
        <f>INDEX(Table3[Transaction type],MATCH(Table1[[#This Row],[Account Number]],Table3[Account Number],0))</f>
        <v>Cash Withdrawal</v>
      </c>
      <c r="O1899" s="20">
        <f>INDEX(Table3[Date_of_transaction],MATCH(Table1[[#This Row],[Account Number]],Table3[Account Number],0))</f>
        <v>44228</v>
      </c>
      <c r="P1899" s="19" t="str">
        <f>INDEX(Table3[Transaction Medium],MATCH(Table1[[#This Row],[Account Number]],Table3[Account Number],0))</f>
        <v>ATM</v>
      </c>
    </row>
    <row r="1900" spans="1:16" x14ac:dyDescent="0.25">
      <c r="A1900" s="1" t="s">
        <v>7353</v>
      </c>
      <c r="B1900" s="2">
        <v>610013610</v>
      </c>
      <c r="C1900" s="2" t="s">
        <v>255</v>
      </c>
      <c r="D1900" s="4">
        <v>25347.75</v>
      </c>
      <c r="E1900" s="1" t="s">
        <v>12</v>
      </c>
      <c r="F1900" s="1" t="s">
        <v>63</v>
      </c>
      <c r="G1900" s="1" t="s">
        <v>4058</v>
      </c>
      <c r="H1900" s="1" t="s">
        <v>7354</v>
      </c>
      <c r="I1900" s="1">
        <v>144510.13436639999</v>
      </c>
      <c r="J1900" s="1" t="s">
        <v>6420</v>
      </c>
      <c r="L1900" s="1" t="str">
        <f>VLOOKUP(Table1[[#This Row],[Customer_id]],Table4[],7,FALSE)</f>
        <v>231058,464</v>
      </c>
      <c r="M1900" s="1" t="e">
        <f>VLOOKUP(Table1[[#This Row],[Customer_id]],Table2[],4,FALSE)</f>
        <v>#N/A</v>
      </c>
      <c r="N1900" s="1" t="str">
        <f>INDEX(Table3[Transaction type],MATCH(Table1[[#This Row],[Account Number]],Table3[Account Number],0))</f>
        <v>Cash Withdrawal</v>
      </c>
      <c r="O1900" s="20">
        <f>INDEX(Table3[Date_of_transaction],MATCH(Table1[[#This Row],[Account Number]],Table3[Account Number],0))</f>
        <v>44606</v>
      </c>
      <c r="P1900" s="19" t="str">
        <f>INDEX(Table3[Transaction Medium],MATCH(Table1[[#This Row],[Account Number]],Table3[Account Number],0))</f>
        <v>ATM</v>
      </c>
    </row>
    <row r="1901" spans="1:16" x14ac:dyDescent="0.25">
      <c r="A1901" s="1" t="s">
        <v>8863</v>
      </c>
      <c r="B1901" s="2">
        <v>900456904</v>
      </c>
      <c r="C1901" s="2" t="s">
        <v>556</v>
      </c>
      <c r="D1901" s="4">
        <v>27174</v>
      </c>
      <c r="E1901" s="1" t="s">
        <v>12</v>
      </c>
      <c r="F1901" s="1" t="s">
        <v>870</v>
      </c>
      <c r="G1901" s="1" t="s">
        <v>3820</v>
      </c>
      <c r="H1901" s="1" t="s">
        <v>8864</v>
      </c>
      <c r="I1901" s="1">
        <v>14849.1370092</v>
      </c>
      <c r="J1901" s="1" t="s">
        <v>8865</v>
      </c>
      <c r="L1901" s="1" t="str">
        <f>VLOOKUP(Table1[[#This Row],[Customer_id]],Table4[],7,FALSE)</f>
        <v>80619,0625</v>
      </c>
      <c r="M1901" s="1" t="e">
        <f>VLOOKUP(Table1[[#This Row],[Customer_id]],Table2[],4,FALSE)</f>
        <v>#N/A</v>
      </c>
      <c r="N1901" s="1" t="str">
        <f>INDEX(Table3[Transaction type],MATCH(Table1[[#This Row],[Account Number]],Table3[Account Number],0))</f>
        <v>Online Payment</v>
      </c>
      <c r="O1901" s="20">
        <f>INDEX(Table3[Date_of_transaction],MATCH(Table1[[#This Row],[Account Number]],Table3[Account Number],0))</f>
        <v>44348</v>
      </c>
      <c r="P1901" s="19" t="str">
        <f>INDEX(Table3[Transaction Medium],MATCH(Table1[[#This Row],[Account Number]],Table3[Account Number],0))</f>
        <v>Mobile</v>
      </c>
    </row>
    <row r="1902" spans="1:16" x14ac:dyDescent="0.25">
      <c r="A1902" s="1" t="s">
        <v>8761</v>
      </c>
      <c r="B1902" s="2">
        <v>54474771</v>
      </c>
      <c r="C1902" s="2" t="s">
        <v>250</v>
      </c>
      <c r="D1902" s="4">
        <v>18042.75</v>
      </c>
      <c r="E1902" s="1" t="s">
        <v>12</v>
      </c>
      <c r="F1902" s="1" t="s">
        <v>34</v>
      </c>
      <c r="G1902" s="1" t="s">
        <v>3820</v>
      </c>
      <c r="H1902" s="1" t="s">
        <v>8762</v>
      </c>
      <c r="I1902" s="1">
        <v>220004.46057299999</v>
      </c>
      <c r="J1902" s="1" t="s">
        <v>8763</v>
      </c>
      <c r="L1902" s="1" t="str">
        <f>VLOOKUP(Table1[[#This Row],[Customer_id]],Table4[],7,FALSE)</f>
        <v>380645,1324</v>
      </c>
      <c r="M1902" s="1" t="e">
        <f>VLOOKUP(Table1[[#This Row],[Customer_id]],Table2[],4,FALSE)</f>
        <v>#N/A</v>
      </c>
      <c r="N1902" s="1" t="str">
        <f>INDEX(Table3[Transaction type],MATCH(Table1[[#This Row],[Account Number]],Table3[Account Number],0))</f>
        <v>Checks</v>
      </c>
      <c r="O1902" s="20">
        <f>INDEX(Table3[Date_of_transaction],MATCH(Table1[[#This Row],[Account Number]],Table3[Account Number],0))</f>
        <v>44285</v>
      </c>
      <c r="P1902" s="19" t="str">
        <f>INDEX(Table3[Transaction Medium],MATCH(Table1[[#This Row],[Account Number]],Table3[Account Number],0))</f>
        <v>Informal Services</v>
      </c>
    </row>
    <row r="1903" spans="1:16" x14ac:dyDescent="0.25">
      <c r="A1903" s="1" t="s">
        <v>6749</v>
      </c>
      <c r="B1903" s="2">
        <v>674880736</v>
      </c>
      <c r="C1903" s="2" t="s">
        <v>67</v>
      </c>
      <c r="D1903" s="4">
        <v>23156.25</v>
      </c>
      <c r="E1903" s="1" t="s">
        <v>12</v>
      </c>
      <c r="F1903" s="1" t="s">
        <v>591</v>
      </c>
      <c r="G1903" s="1" t="s">
        <v>4084</v>
      </c>
      <c r="H1903" s="1" t="s">
        <v>6750</v>
      </c>
      <c r="I1903" s="1">
        <v>16587.20349</v>
      </c>
      <c r="J1903" s="1" t="s">
        <v>6751</v>
      </c>
      <c r="L1903" s="1" t="str">
        <f>VLOOKUP(Table1[[#This Row],[Customer_id]],Table4[],7,FALSE)</f>
        <v>163181,1456</v>
      </c>
      <c r="M1903" s="1" t="e">
        <f>VLOOKUP(Table1[[#This Row],[Customer_id]],Table2[],4,FALSE)</f>
        <v>#N/A</v>
      </c>
      <c r="N1903" s="1" t="str">
        <f>INDEX(Table3[Transaction type],MATCH(Table1[[#This Row],[Account Number]],Table3[Account Number],0))</f>
        <v>Money Deposit</v>
      </c>
      <c r="O1903" s="20">
        <f>INDEX(Table3[Date_of_transaction],MATCH(Table1[[#This Row],[Account Number]],Table3[Account Number],0))</f>
        <v>44406</v>
      </c>
      <c r="P1903" s="19" t="str">
        <f>INDEX(Table3[Transaction Medium],MATCH(Table1[[#This Row],[Account Number]],Table3[Account Number],0))</f>
        <v>Bank</v>
      </c>
    </row>
    <row r="1904" spans="1:16" x14ac:dyDescent="0.25">
      <c r="A1904" s="1" t="s">
        <v>1551</v>
      </c>
      <c r="B1904" s="2">
        <v>420912357</v>
      </c>
      <c r="C1904" s="2" t="s">
        <v>348</v>
      </c>
      <c r="D1904" s="4">
        <v>28635</v>
      </c>
      <c r="E1904" s="1" t="s">
        <v>1094</v>
      </c>
      <c r="F1904" s="1" t="s">
        <v>909</v>
      </c>
      <c r="G1904" s="1" t="s">
        <v>14</v>
      </c>
      <c r="H1904" s="1" t="s">
        <v>1552</v>
      </c>
      <c r="I1904" s="1">
        <v>6356.1838450499999</v>
      </c>
      <c r="J1904" s="1" t="s">
        <v>1553</v>
      </c>
      <c r="L1904" s="1" t="str">
        <f>VLOOKUP(Table1[[#This Row],[Customer_id]],Table4[],7,FALSE)</f>
        <v>72706,788</v>
      </c>
      <c r="M1904" s="1" t="e">
        <f>VLOOKUP(Table1[[#This Row],[Customer_id]],Table2[],4,FALSE)</f>
        <v>#N/A</v>
      </c>
      <c r="N1904" s="1" t="str">
        <f>INDEX(Table3[Transaction type],MATCH(Table1[[#This Row],[Account Number]],Table3[Account Number],0))</f>
        <v>Cash Withdrawal</v>
      </c>
      <c r="O1904" s="20">
        <f>INDEX(Table3[Date_of_transaction],MATCH(Table1[[#This Row],[Account Number]],Table3[Account Number],0))</f>
        <v>44287</v>
      </c>
      <c r="P1904" s="19" t="str">
        <f>INDEX(Table3[Transaction Medium],MATCH(Table1[[#This Row],[Account Number]],Table3[Account Number],0))</f>
        <v>POS</v>
      </c>
    </row>
    <row r="1905" spans="1:16" x14ac:dyDescent="0.25">
      <c r="A1905" s="1" t="s">
        <v>6480</v>
      </c>
      <c r="B1905" s="2">
        <v>483024768</v>
      </c>
      <c r="C1905" s="2" t="s">
        <v>556</v>
      </c>
      <c r="D1905" s="4">
        <v>27174</v>
      </c>
      <c r="E1905" s="1" t="s">
        <v>12</v>
      </c>
      <c r="F1905" s="1" t="s">
        <v>260</v>
      </c>
      <c r="G1905" s="1" t="s">
        <v>4105</v>
      </c>
      <c r="H1905" s="1" t="s">
        <v>6481</v>
      </c>
      <c r="I1905" s="1">
        <v>66149.172647250001</v>
      </c>
      <c r="J1905" s="1" t="s">
        <v>6482</v>
      </c>
      <c r="L1905" s="1" t="str">
        <f>VLOOKUP(Table1[[#This Row],[Customer_id]],Table4[],7,FALSE)</f>
        <v>137509,26</v>
      </c>
      <c r="M1905" s="1" t="e">
        <f>VLOOKUP(Table1[[#This Row],[Customer_id]],Table2[],4,FALSE)</f>
        <v>#N/A</v>
      </c>
      <c r="N1905" s="1" t="str">
        <f>INDEX(Table3[Transaction type],MATCH(Table1[[#This Row],[Account Number]],Table3[Account Number],0))</f>
        <v>Cash Withdrawal</v>
      </c>
      <c r="O1905" s="20">
        <f>INDEX(Table3[Date_of_transaction],MATCH(Table1[[#This Row],[Account Number]],Table3[Account Number],0))</f>
        <v>44220</v>
      </c>
      <c r="P1905" s="19" t="str">
        <f>INDEX(Table3[Transaction Medium],MATCH(Table1[[#This Row],[Account Number]],Table3[Account Number],0))</f>
        <v>POS</v>
      </c>
    </row>
    <row r="1906" spans="1:16" x14ac:dyDescent="0.25">
      <c r="A1906" s="1" t="s">
        <v>685</v>
      </c>
      <c r="B1906" s="2">
        <v>24875976</v>
      </c>
      <c r="C1906" s="2" t="s">
        <v>250</v>
      </c>
      <c r="D1906" s="4">
        <v>18042.75</v>
      </c>
      <c r="E1906" s="1" t="s">
        <v>12</v>
      </c>
      <c r="F1906" s="1" t="s">
        <v>120</v>
      </c>
      <c r="G1906" s="1" t="s">
        <v>14</v>
      </c>
      <c r="H1906" s="1" t="s">
        <v>686</v>
      </c>
      <c r="I1906" s="1">
        <v>333665.19149504998</v>
      </c>
      <c r="J1906" s="1" t="s">
        <v>687</v>
      </c>
      <c r="L1906" s="1" t="str">
        <f>VLOOKUP(Table1[[#This Row],[Customer_id]],Table4[],7,FALSE)</f>
        <v>35113,5</v>
      </c>
      <c r="M1906" s="1" t="e">
        <f>VLOOKUP(Table1[[#This Row],[Customer_id]],Table2[],4,FALSE)</f>
        <v>#N/A</v>
      </c>
      <c r="N1906" s="1" t="str">
        <f>INDEX(Table3[Transaction type],MATCH(Table1[[#This Row],[Account Number]],Table3[Account Number],0))</f>
        <v>Cash Withdrawal</v>
      </c>
      <c r="O1906" s="20">
        <f>INDEX(Table3[Date_of_transaction],MATCH(Table1[[#This Row],[Account Number]],Table3[Account Number],0))</f>
        <v>44491</v>
      </c>
      <c r="P1906" s="19" t="str">
        <f>INDEX(Table3[Transaction Medium],MATCH(Table1[[#This Row],[Account Number]],Table3[Account Number],0))</f>
        <v>ATM</v>
      </c>
    </row>
    <row r="1907" spans="1:16" x14ac:dyDescent="0.25">
      <c r="A1907" s="1" t="s">
        <v>4286</v>
      </c>
      <c r="B1907" s="2">
        <v>723847813</v>
      </c>
      <c r="C1907" s="2" t="s">
        <v>250</v>
      </c>
      <c r="D1907" s="4">
        <v>18042.75</v>
      </c>
      <c r="E1907" s="1" t="s">
        <v>1094</v>
      </c>
      <c r="F1907" s="1" t="s">
        <v>438</v>
      </c>
      <c r="G1907" s="1" t="s">
        <v>4220</v>
      </c>
      <c r="H1907" s="1" t="s">
        <v>4287</v>
      </c>
      <c r="I1907" s="1">
        <v>409599.97984584002</v>
      </c>
      <c r="J1907" s="1" t="s">
        <v>4288</v>
      </c>
      <c r="L1907" s="1" t="str">
        <f>VLOOKUP(Table1[[#This Row],[Customer_id]],Table4[],7,FALSE)</f>
        <v>117951,1389</v>
      </c>
      <c r="M1907" s="1" t="str">
        <f>VLOOKUP(Table1[[#This Row],[Customer_id]],Table2[],4,FALSE)</f>
        <v>N364573407</v>
      </c>
      <c r="N1907" s="1" t="str">
        <f>INDEX(Table3[Transaction type],MATCH(Table1[[#This Row],[Account Number]],Table3[Account Number],0))</f>
        <v>Loan Payment</v>
      </c>
      <c r="O1907" s="20">
        <f>INDEX(Table3[Date_of_transaction],MATCH(Table1[[#This Row],[Account Number]],Table3[Account Number],0))</f>
        <v>44571</v>
      </c>
      <c r="P1907" s="19" t="str">
        <f>INDEX(Table3[Transaction Medium],MATCH(Table1[[#This Row],[Account Number]],Table3[Account Number],0))</f>
        <v>AFT</v>
      </c>
    </row>
    <row r="1908" spans="1:16" x14ac:dyDescent="0.25">
      <c r="A1908" s="1" t="s">
        <v>5131</v>
      </c>
      <c r="B1908" s="2">
        <v>150157757</v>
      </c>
      <c r="C1908" s="2" t="s">
        <v>92</v>
      </c>
      <c r="D1908" s="4">
        <v>29000.25</v>
      </c>
      <c r="E1908" s="1" t="s">
        <v>1094</v>
      </c>
      <c r="F1908" s="1" t="s">
        <v>63</v>
      </c>
      <c r="G1908" s="1" t="s">
        <v>4074</v>
      </c>
      <c r="H1908" s="1" t="s">
        <v>5132</v>
      </c>
      <c r="I1908" s="1">
        <v>48821.760745380001</v>
      </c>
      <c r="J1908" s="1" t="s">
        <v>5133</v>
      </c>
      <c r="L1908" s="1" t="str">
        <f>VLOOKUP(Table1[[#This Row],[Customer_id]],Table4[],7,FALSE)</f>
        <v>142846,08</v>
      </c>
      <c r="M1908" s="1" t="e">
        <f>VLOOKUP(Table1[[#This Row],[Customer_id]],Table2[],4,FALSE)</f>
        <v>#N/A</v>
      </c>
      <c r="N1908" s="1" t="str">
        <f>INDEX(Table3[Transaction type],MATCH(Table1[[#This Row],[Account Number]],Table3[Account Number],0))</f>
        <v>Cash Withdrawal</v>
      </c>
      <c r="O1908" s="20">
        <f>INDEX(Table3[Date_of_transaction],MATCH(Table1[[#This Row],[Account Number]],Table3[Account Number],0))</f>
        <v>44314</v>
      </c>
      <c r="P1908" s="19" t="str">
        <f>INDEX(Table3[Transaction Medium],MATCH(Table1[[#This Row],[Account Number]],Table3[Account Number],0))</f>
        <v>ATM</v>
      </c>
    </row>
    <row r="1909" spans="1:16" x14ac:dyDescent="0.25">
      <c r="A1909" s="1" t="s">
        <v>2712</v>
      </c>
      <c r="B1909" s="2">
        <v>859095392</v>
      </c>
      <c r="C1909" s="2" t="s">
        <v>62</v>
      </c>
      <c r="D1909" s="4">
        <v>22791</v>
      </c>
      <c r="E1909" s="1" t="s">
        <v>12</v>
      </c>
      <c r="F1909" s="1" t="s">
        <v>774</v>
      </c>
      <c r="G1909" s="1" t="s">
        <v>1964</v>
      </c>
      <c r="H1909" s="1" t="s">
        <v>2713</v>
      </c>
      <c r="I1909" s="1">
        <v>124934.33642507999</v>
      </c>
      <c r="J1909" s="1" t="s">
        <v>2714</v>
      </c>
      <c r="L1909" s="1" t="str">
        <f>VLOOKUP(Table1[[#This Row],[Customer_id]],Table4[],7,FALSE)</f>
        <v>48269,65</v>
      </c>
      <c r="M1909" s="1" t="e">
        <f>VLOOKUP(Table1[[#This Row],[Customer_id]],Table2[],4,FALSE)</f>
        <v>#N/A</v>
      </c>
      <c r="N1909" s="1" t="str">
        <f>INDEX(Table3[Transaction type],MATCH(Table1[[#This Row],[Account Number]],Table3[Account Number],0))</f>
        <v>Money Transfer</v>
      </c>
      <c r="O1909" s="20">
        <f>INDEX(Table3[Date_of_transaction],MATCH(Table1[[#This Row],[Account Number]],Table3[Account Number],0))</f>
        <v>44489</v>
      </c>
      <c r="P1909" s="19" t="str">
        <f>INDEX(Table3[Transaction Medium],MATCH(Table1[[#This Row],[Account Number]],Table3[Account Number],0))</f>
        <v>Bank</v>
      </c>
    </row>
    <row r="1910" spans="1:16" x14ac:dyDescent="0.25">
      <c r="A1910" s="1" t="s">
        <v>4874</v>
      </c>
      <c r="B1910" s="2">
        <v>126353147</v>
      </c>
      <c r="C1910" s="2" t="s">
        <v>62</v>
      </c>
      <c r="D1910" s="4">
        <v>22791</v>
      </c>
      <c r="E1910" s="1" t="s">
        <v>1094</v>
      </c>
      <c r="F1910" s="1" t="s">
        <v>1047</v>
      </c>
      <c r="G1910" s="1" t="s">
        <v>4105</v>
      </c>
      <c r="H1910" s="1" t="s">
        <v>4875</v>
      </c>
      <c r="I1910" s="1">
        <v>256386.55933799999</v>
      </c>
      <c r="J1910" s="1" t="s">
        <v>4876</v>
      </c>
      <c r="L1910" s="1" t="str">
        <f>VLOOKUP(Table1[[#This Row],[Customer_id]],Table4[],7,FALSE)</f>
        <v>274381,4427</v>
      </c>
      <c r="M1910" s="1" t="e">
        <f>VLOOKUP(Table1[[#This Row],[Customer_id]],Table2[],4,FALSE)</f>
        <v>#N/A</v>
      </c>
      <c r="N1910" s="1" t="str">
        <f>INDEX(Table3[Transaction type],MATCH(Table1[[#This Row],[Account Number]],Table3[Account Number],0))</f>
        <v>Online Payment</v>
      </c>
      <c r="O1910" s="20">
        <f>INDEX(Table3[Date_of_transaction],MATCH(Table1[[#This Row],[Account Number]],Table3[Account Number],0))</f>
        <v>44511</v>
      </c>
      <c r="P1910" s="19" t="str">
        <f>INDEX(Table3[Transaction Medium],MATCH(Table1[[#This Row],[Account Number]],Table3[Account Number],0))</f>
        <v>Mobile</v>
      </c>
    </row>
    <row r="1911" spans="1:16" x14ac:dyDescent="0.25">
      <c r="A1911" s="1" t="s">
        <v>4874</v>
      </c>
      <c r="B1911" s="2">
        <v>565313618</v>
      </c>
      <c r="C1911" s="2" t="s">
        <v>28</v>
      </c>
      <c r="D1911" s="4">
        <v>32652.75</v>
      </c>
      <c r="E1911" s="1" t="s">
        <v>1094</v>
      </c>
      <c r="F1911" s="1" t="s">
        <v>636</v>
      </c>
      <c r="G1911" s="1" t="s">
        <v>4095</v>
      </c>
      <c r="H1911" s="1" t="s">
        <v>5419</v>
      </c>
      <c r="I1911" s="1">
        <v>41313.972273840001</v>
      </c>
      <c r="J1911" s="1" t="s">
        <v>5420</v>
      </c>
      <c r="L1911" s="1" t="str">
        <f>VLOOKUP(Table1[[#This Row],[Customer_id]],Table4[],7,FALSE)</f>
        <v>274381,4427</v>
      </c>
      <c r="M1911" s="1" t="e">
        <f>VLOOKUP(Table1[[#This Row],[Customer_id]],Table2[],4,FALSE)</f>
        <v>#N/A</v>
      </c>
      <c r="N1911" s="1" t="str">
        <f>INDEX(Table3[Transaction type],MATCH(Table1[[#This Row],[Account Number]],Table3[Account Number],0))</f>
        <v>Cash Withdrawal</v>
      </c>
      <c r="O1911" s="20">
        <f>INDEX(Table3[Date_of_transaction],MATCH(Table1[[#This Row],[Account Number]],Table3[Account Number],0))</f>
        <v>44391</v>
      </c>
      <c r="P1911" s="19" t="str">
        <f>INDEX(Table3[Transaction Medium],MATCH(Table1[[#This Row],[Account Number]],Table3[Account Number],0))</f>
        <v>POS</v>
      </c>
    </row>
    <row r="1912" spans="1:16" x14ac:dyDescent="0.25">
      <c r="A1912" s="1" t="s">
        <v>3894</v>
      </c>
      <c r="B1912" s="2">
        <v>203688626</v>
      </c>
      <c r="C1912" s="2" t="s">
        <v>250</v>
      </c>
      <c r="D1912" s="4">
        <v>18042.75</v>
      </c>
      <c r="E1912" s="1" t="s">
        <v>1094</v>
      </c>
      <c r="F1912" s="1" t="s">
        <v>654</v>
      </c>
      <c r="G1912" s="1" t="s">
        <v>3820</v>
      </c>
      <c r="H1912" s="1" t="s">
        <v>3895</v>
      </c>
      <c r="I1912" s="1">
        <v>73915.779270960003</v>
      </c>
      <c r="J1912" s="1" t="s">
        <v>3896</v>
      </c>
      <c r="L1912" s="1" t="str">
        <f>VLOOKUP(Table1[[#This Row],[Customer_id]],Table4[],7,FALSE)</f>
        <v>36068,2794</v>
      </c>
      <c r="M1912" s="1" t="e">
        <f>VLOOKUP(Table1[[#This Row],[Customer_id]],Table2[],4,FALSE)</f>
        <v>#N/A</v>
      </c>
      <c r="N1912" s="1" t="str">
        <f>INDEX(Table3[Transaction type],MATCH(Table1[[#This Row],[Account Number]],Table3[Account Number],0))</f>
        <v>Cash Withdrawal</v>
      </c>
      <c r="O1912" s="20">
        <f>INDEX(Table3[Date_of_transaction],MATCH(Table1[[#This Row],[Account Number]],Table3[Account Number],0))</f>
        <v>44537</v>
      </c>
      <c r="P1912" s="19" t="str">
        <f>INDEX(Table3[Transaction Medium],MATCH(Table1[[#This Row],[Account Number]],Table3[Account Number],0))</f>
        <v>Bank</v>
      </c>
    </row>
    <row r="1913" spans="1:16" x14ac:dyDescent="0.25">
      <c r="A1913" s="1" t="s">
        <v>5325</v>
      </c>
      <c r="B1913" s="2">
        <v>890660878</v>
      </c>
      <c r="C1913" s="2" t="s">
        <v>43</v>
      </c>
      <c r="D1913" s="4">
        <v>36670.5</v>
      </c>
      <c r="E1913" s="1" t="s">
        <v>1094</v>
      </c>
      <c r="F1913" s="1" t="s">
        <v>135</v>
      </c>
      <c r="G1913" s="1" t="s">
        <v>4148</v>
      </c>
      <c r="H1913" s="1" t="s">
        <v>5326</v>
      </c>
      <c r="I1913" s="1">
        <v>9460.43292096</v>
      </c>
      <c r="J1913" s="1" t="s">
        <v>5327</v>
      </c>
      <c r="L1913" s="1" t="str">
        <f>VLOOKUP(Table1[[#This Row],[Customer_id]],Table4[],7,FALSE)</f>
        <v>153146,6244</v>
      </c>
      <c r="M1913" s="1" t="e">
        <f>VLOOKUP(Table1[[#This Row],[Customer_id]],Table2[],4,FALSE)</f>
        <v>#N/A</v>
      </c>
      <c r="N1913" s="1" t="str">
        <f>INDEX(Table3[Transaction type],MATCH(Table1[[#This Row],[Account Number]],Table3[Account Number],0))</f>
        <v>Checks</v>
      </c>
      <c r="O1913" s="20">
        <f>INDEX(Table3[Date_of_transaction],MATCH(Table1[[#This Row],[Account Number]],Table3[Account Number],0))</f>
        <v>44419</v>
      </c>
      <c r="P1913" s="19" t="str">
        <f>INDEX(Table3[Transaction Medium],MATCH(Table1[[#This Row],[Account Number]],Table3[Account Number],0))</f>
        <v>Informal Services</v>
      </c>
    </row>
    <row r="1914" spans="1:16" x14ac:dyDescent="0.25">
      <c r="A1914" s="1" t="s">
        <v>2336</v>
      </c>
      <c r="B1914" s="2">
        <v>89352225</v>
      </c>
      <c r="C1914" s="2" t="s">
        <v>28</v>
      </c>
      <c r="D1914" s="4">
        <v>32652.75</v>
      </c>
      <c r="E1914" s="1" t="s">
        <v>1094</v>
      </c>
      <c r="F1914" s="1" t="s">
        <v>1054</v>
      </c>
      <c r="G1914" s="1" t="s">
        <v>1964</v>
      </c>
      <c r="H1914" s="1" t="s">
        <v>2337</v>
      </c>
      <c r="I1914" s="1">
        <v>53822.709819000003</v>
      </c>
      <c r="J1914" s="1" t="s">
        <v>2338</v>
      </c>
      <c r="L1914" s="1" t="str">
        <f>VLOOKUP(Table1[[#This Row],[Customer_id]],Table4[],7,FALSE)</f>
        <v>432392,2155</v>
      </c>
      <c r="M1914" s="1" t="e">
        <f>VLOOKUP(Table1[[#This Row],[Customer_id]],Table2[],4,FALSE)</f>
        <v>#N/A</v>
      </c>
      <c r="N1914" s="1" t="str">
        <f>INDEX(Table3[Transaction type],MATCH(Table1[[#This Row],[Account Number]],Table3[Account Number],0))</f>
        <v>Money Transfer</v>
      </c>
      <c r="O1914" s="20">
        <f>INDEX(Table3[Date_of_transaction],MATCH(Table1[[#This Row],[Account Number]],Table3[Account Number],0))</f>
        <v>44259</v>
      </c>
      <c r="P1914" s="19" t="str">
        <f>INDEX(Table3[Transaction Medium],MATCH(Table1[[#This Row],[Account Number]],Table3[Account Number],0))</f>
        <v>ATM</v>
      </c>
    </row>
    <row r="1915" spans="1:16" x14ac:dyDescent="0.25">
      <c r="A1915" s="1" t="s">
        <v>6340</v>
      </c>
      <c r="B1915" s="2">
        <v>392190501</v>
      </c>
      <c r="C1915" s="2" t="s">
        <v>403</v>
      </c>
      <c r="D1915" s="4">
        <v>31922.25</v>
      </c>
      <c r="E1915" s="1" t="s">
        <v>12</v>
      </c>
      <c r="F1915" s="1" t="s">
        <v>251</v>
      </c>
      <c r="G1915" s="1" t="s">
        <v>4119</v>
      </c>
      <c r="H1915" s="1" t="s">
        <v>6341</v>
      </c>
      <c r="I1915" s="1">
        <v>62269.996942999998</v>
      </c>
      <c r="J1915" s="1" t="s">
        <v>6342</v>
      </c>
      <c r="L1915" s="1" t="str">
        <f>VLOOKUP(Table1[[#This Row],[Customer_id]],Table4[],7,FALSE)</f>
        <v>161778,2706</v>
      </c>
      <c r="M1915" s="1" t="e">
        <f>VLOOKUP(Table1[[#This Row],[Customer_id]],Table2[],4,FALSE)</f>
        <v>#N/A</v>
      </c>
      <c r="N1915" s="1" t="str">
        <f>INDEX(Table3[Transaction type],MATCH(Table1[[#This Row],[Account Number]],Table3[Account Number],0))</f>
        <v>Cash Withdrawal</v>
      </c>
      <c r="O1915" s="20">
        <f>INDEX(Table3[Date_of_transaction],MATCH(Table1[[#This Row],[Account Number]],Table3[Account Number],0))</f>
        <v>44480</v>
      </c>
      <c r="P1915" s="19" t="str">
        <f>INDEX(Table3[Transaction Medium],MATCH(Table1[[#This Row],[Account Number]],Table3[Account Number],0))</f>
        <v>ATM</v>
      </c>
    </row>
    <row r="1916" spans="1:16" x14ac:dyDescent="0.25">
      <c r="A1916" s="1" t="s">
        <v>1280</v>
      </c>
      <c r="B1916" s="2">
        <v>547525888</v>
      </c>
      <c r="C1916" s="2" t="s">
        <v>203</v>
      </c>
      <c r="D1916" s="4">
        <v>27539.25</v>
      </c>
      <c r="E1916" s="1" t="s">
        <v>1094</v>
      </c>
      <c r="F1916" s="1" t="s">
        <v>385</v>
      </c>
      <c r="G1916" s="1" t="s">
        <v>14</v>
      </c>
      <c r="H1916" s="1" t="s">
        <v>1281</v>
      </c>
      <c r="I1916" s="1">
        <v>121257.3153168</v>
      </c>
      <c r="J1916" s="1" t="s">
        <v>1282</v>
      </c>
      <c r="L1916" s="1" t="str">
        <f>VLOOKUP(Table1[[#This Row],[Customer_id]],Table4[],7,FALSE)</f>
        <v>82356,126</v>
      </c>
      <c r="M1916" s="1" t="e">
        <f>VLOOKUP(Table1[[#This Row],[Customer_id]],Table2[],4,FALSE)</f>
        <v>#N/A</v>
      </c>
      <c r="N1916" s="1" t="str">
        <f>INDEX(Table3[Transaction type],MATCH(Table1[[#This Row],[Account Number]],Table3[Account Number],0))</f>
        <v>Online Payment</v>
      </c>
      <c r="O1916" s="20">
        <f>INDEX(Table3[Date_of_transaction],MATCH(Table1[[#This Row],[Account Number]],Table3[Account Number],0))</f>
        <v>44479</v>
      </c>
      <c r="P1916" s="19" t="str">
        <f>INDEX(Table3[Transaction Medium],MATCH(Table1[[#This Row],[Account Number]],Table3[Account Number],0))</f>
        <v>Mobile</v>
      </c>
    </row>
    <row r="1917" spans="1:16" x14ac:dyDescent="0.25">
      <c r="A1917" s="1" t="s">
        <v>6192</v>
      </c>
      <c r="B1917" s="2">
        <v>676319363</v>
      </c>
      <c r="C1917" s="2" t="s">
        <v>357</v>
      </c>
      <c r="D1917" s="4">
        <v>35209.5</v>
      </c>
      <c r="E1917" s="1" t="s">
        <v>12</v>
      </c>
      <c r="F1917" s="1" t="s">
        <v>675</v>
      </c>
      <c r="G1917" s="1" t="s">
        <v>4062</v>
      </c>
      <c r="H1917" s="1" t="s">
        <v>6193</v>
      </c>
      <c r="I1917" s="1">
        <v>224363.15982197999</v>
      </c>
      <c r="J1917" s="1" t="s">
        <v>6194</v>
      </c>
      <c r="L1917" s="1" t="str">
        <f>VLOOKUP(Table1[[#This Row],[Customer_id]],Table4[],7,FALSE)</f>
        <v>98458,0608</v>
      </c>
      <c r="M1917" s="1" t="e">
        <f>VLOOKUP(Table1[[#This Row],[Customer_id]],Table2[],4,FALSE)</f>
        <v>#N/A</v>
      </c>
      <c r="N1917" s="1" t="str">
        <f>INDEX(Table3[Transaction type],MATCH(Table1[[#This Row],[Account Number]],Table3[Account Number],0))</f>
        <v>Online Payment</v>
      </c>
      <c r="O1917" s="20">
        <f>INDEX(Table3[Date_of_transaction],MATCH(Table1[[#This Row],[Account Number]],Table3[Account Number],0))</f>
        <v>44644</v>
      </c>
      <c r="P1917" s="19" t="str">
        <f>INDEX(Table3[Transaction Medium],MATCH(Table1[[#This Row],[Account Number]],Table3[Account Number],0))</f>
        <v>Mobile</v>
      </c>
    </row>
    <row r="1918" spans="1:16" x14ac:dyDescent="0.25">
      <c r="A1918" s="1" t="s">
        <v>5507</v>
      </c>
      <c r="B1918" s="2">
        <v>774767354</v>
      </c>
      <c r="C1918" s="2" t="s">
        <v>18</v>
      </c>
      <c r="D1918" s="4">
        <v>33018</v>
      </c>
      <c r="E1918" s="1" t="s">
        <v>1094</v>
      </c>
      <c r="F1918" s="1" t="s">
        <v>1840</v>
      </c>
      <c r="G1918" s="1" t="s">
        <v>4148</v>
      </c>
      <c r="H1918" s="1" t="s">
        <v>5508</v>
      </c>
      <c r="I1918" s="1">
        <v>448352.66726249998</v>
      </c>
      <c r="J1918" s="1" t="s">
        <v>5509</v>
      </c>
      <c r="L1918" s="1" t="str">
        <f>VLOOKUP(Table1[[#This Row],[Customer_id]],Table4[],7,FALSE)</f>
        <v>91471,6257</v>
      </c>
      <c r="M1918" s="1" t="e">
        <f>VLOOKUP(Table1[[#This Row],[Customer_id]],Table2[],4,FALSE)</f>
        <v>#N/A</v>
      </c>
      <c r="N1918" s="1" t="str">
        <f>INDEX(Table3[Transaction type],MATCH(Table1[[#This Row],[Account Number]],Table3[Account Number],0))</f>
        <v>Cash Withdrawal</v>
      </c>
      <c r="O1918" s="20">
        <f>INDEX(Table3[Date_of_transaction],MATCH(Table1[[#This Row],[Account Number]],Table3[Account Number],0))</f>
        <v>44202</v>
      </c>
      <c r="P1918" s="19" t="str">
        <f>INDEX(Table3[Transaction Medium],MATCH(Table1[[#This Row],[Account Number]],Table3[Account Number],0))</f>
        <v>ATM</v>
      </c>
    </row>
    <row r="1919" spans="1:16" x14ac:dyDescent="0.25">
      <c r="A1919" s="1" t="s">
        <v>6507</v>
      </c>
      <c r="B1919" s="2">
        <v>660681947</v>
      </c>
      <c r="C1919" s="2" t="s">
        <v>18</v>
      </c>
      <c r="D1919" s="4">
        <v>33018</v>
      </c>
      <c r="E1919" s="1" t="s">
        <v>12</v>
      </c>
      <c r="F1919" s="1" t="s">
        <v>2501</v>
      </c>
      <c r="G1919" s="1" t="s">
        <v>4074</v>
      </c>
      <c r="H1919" s="1" t="s">
        <v>6508</v>
      </c>
      <c r="I1919" s="1">
        <v>173423.1408624</v>
      </c>
      <c r="J1919" s="1" t="s">
        <v>6509</v>
      </c>
      <c r="L1919" s="1" t="str">
        <f>VLOOKUP(Table1[[#This Row],[Customer_id]],Table4[],7,FALSE)</f>
        <v>28267,3044</v>
      </c>
      <c r="M1919" s="1" t="e">
        <f>VLOOKUP(Table1[[#This Row],[Customer_id]],Table2[],4,FALSE)</f>
        <v>#N/A</v>
      </c>
      <c r="N1919" s="1" t="str">
        <f>INDEX(Table3[Transaction type],MATCH(Table1[[#This Row],[Account Number]],Table3[Account Number],0))</f>
        <v>Money Deposit</v>
      </c>
      <c r="O1919" s="20">
        <f>INDEX(Table3[Date_of_transaction],MATCH(Table1[[#This Row],[Account Number]],Table3[Account Number],0))</f>
        <v>44451</v>
      </c>
      <c r="P1919" s="19" t="str">
        <f>INDEX(Table3[Transaction Medium],MATCH(Table1[[#This Row],[Account Number]],Table3[Account Number],0))</f>
        <v>ATM</v>
      </c>
    </row>
    <row r="1920" spans="1:16" x14ac:dyDescent="0.25">
      <c r="A1920" s="1" t="s">
        <v>1124</v>
      </c>
      <c r="B1920" s="2">
        <v>534393886</v>
      </c>
      <c r="C1920" s="2" t="s">
        <v>162</v>
      </c>
      <c r="D1920" s="4">
        <v>15851.25</v>
      </c>
      <c r="E1920" s="1" t="s">
        <v>1094</v>
      </c>
      <c r="F1920" s="1" t="s">
        <v>475</v>
      </c>
      <c r="G1920" s="1" t="s">
        <v>14</v>
      </c>
      <c r="H1920" s="1" t="s">
        <v>1125</v>
      </c>
      <c r="I1920" s="1">
        <v>169233.47136</v>
      </c>
      <c r="J1920" s="1" t="s">
        <v>1126</v>
      </c>
      <c r="L1920" s="1" t="str">
        <f>VLOOKUP(Table1[[#This Row],[Customer_id]],Table4[],7,FALSE)</f>
        <v>250712,7392</v>
      </c>
      <c r="M1920" s="1" t="e">
        <f>VLOOKUP(Table1[[#This Row],[Customer_id]],Table2[],4,FALSE)</f>
        <v>#N/A</v>
      </c>
      <c r="N1920" s="1" t="str">
        <f>INDEX(Table3[Transaction type],MATCH(Table1[[#This Row],[Account Number]],Table3[Account Number],0))</f>
        <v>Money Deposit</v>
      </c>
      <c r="O1920" s="20">
        <f>INDEX(Table3[Date_of_transaction],MATCH(Table1[[#This Row],[Account Number]],Table3[Account Number],0))</f>
        <v>44400</v>
      </c>
      <c r="P1920" s="19" t="str">
        <f>INDEX(Table3[Transaction Medium],MATCH(Table1[[#This Row],[Account Number]],Table3[Account Number],0))</f>
        <v>Bank</v>
      </c>
    </row>
    <row r="1921" spans="1:16" x14ac:dyDescent="0.25">
      <c r="A1921" s="1" t="s">
        <v>4391</v>
      </c>
      <c r="B1921" s="2">
        <v>201270896</v>
      </c>
      <c r="C1921" s="2" t="s">
        <v>268</v>
      </c>
      <c r="D1921" s="4">
        <v>17677.5</v>
      </c>
      <c r="E1921" s="1" t="s">
        <v>1094</v>
      </c>
      <c r="F1921" s="1" t="s">
        <v>1388</v>
      </c>
      <c r="G1921" s="1" t="s">
        <v>4095</v>
      </c>
      <c r="H1921" s="1" t="s">
        <v>4392</v>
      </c>
      <c r="I1921" s="1">
        <v>40993.858594919999</v>
      </c>
      <c r="J1921" s="1" t="s">
        <v>4393</v>
      </c>
      <c r="L1921" s="1" t="str">
        <f>VLOOKUP(Table1[[#This Row],[Customer_id]],Table4[],7,FALSE)</f>
        <v>384142,6688</v>
      </c>
      <c r="M1921" s="1" t="e">
        <f>VLOOKUP(Table1[[#This Row],[Customer_id]],Table2[],4,FALSE)</f>
        <v>#N/A</v>
      </c>
      <c r="N1921" s="1" t="str">
        <f>INDEX(Table3[Transaction type],MATCH(Table1[[#This Row],[Account Number]],Table3[Account Number],0))</f>
        <v>Cash Withdrawal</v>
      </c>
      <c r="O1921" s="20">
        <f>INDEX(Table3[Date_of_transaction],MATCH(Table1[[#This Row],[Account Number]],Table3[Account Number],0))</f>
        <v>44252</v>
      </c>
      <c r="P1921" s="19" t="str">
        <f>INDEX(Table3[Transaction Medium],MATCH(Table1[[#This Row],[Account Number]],Table3[Account Number],0))</f>
        <v>Bank</v>
      </c>
    </row>
    <row r="1922" spans="1:16" x14ac:dyDescent="0.25">
      <c r="A1922" s="1" t="s">
        <v>971</v>
      </c>
      <c r="B1922" s="2">
        <v>732081027</v>
      </c>
      <c r="C1922" s="2" t="s">
        <v>33</v>
      </c>
      <c r="D1922" s="4">
        <v>13659.75</v>
      </c>
      <c r="E1922" s="1" t="s">
        <v>12</v>
      </c>
      <c r="F1922" s="1" t="s">
        <v>825</v>
      </c>
      <c r="G1922" s="1" t="s">
        <v>14</v>
      </c>
      <c r="H1922" s="1" t="s">
        <v>972</v>
      </c>
      <c r="I1922" s="1">
        <v>767802.24660384003</v>
      </c>
      <c r="J1922" s="1" t="s">
        <v>973</v>
      </c>
      <c r="L1922" s="1" t="str">
        <f>VLOOKUP(Table1[[#This Row],[Customer_id]],Table4[],7,FALSE)</f>
        <v>70501,0155</v>
      </c>
      <c r="M1922" s="1" t="e">
        <f>VLOOKUP(Table1[[#This Row],[Customer_id]],Table2[],4,FALSE)</f>
        <v>#N/A</v>
      </c>
      <c r="N1922" s="1" t="str">
        <f>INDEX(Table3[Transaction type],MATCH(Table1[[#This Row],[Account Number]],Table3[Account Number],0))</f>
        <v>Money Deposit</v>
      </c>
      <c r="O1922" s="20">
        <f>INDEX(Table3[Date_of_transaction],MATCH(Table1[[#This Row],[Account Number]],Table3[Account Number],0))</f>
        <v>44507</v>
      </c>
      <c r="P1922" s="19" t="str">
        <f>INDEX(Table3[Transaction Medium],MATCH(Table1[[#This Row],[Account Number]],Table3[Account Number],0))</f>
        <v>Bank</v>
      </c>
    </row>
    <row r="1923" spans="1:16" x14ac:dyDescent="0.25">
      <c r="A1923" s="1" t="s">
        <v>6349</v>
      </c>
      <c r="B1923" s="2">
        <v>348591655</v>
      </c>
      <c r="C1923" s="2" t="s">
        <v>162</v>
      </c>
      <c r="D1923" s="4">
        <v>15851.25</v>
      </c>
      <c r="E1923" s="1" t="s">
        <v>12</v>
      </c>
      <c r="F1923" s="1" t="s">
        <v>190</v>
      </c>
      <c r="G1923" s="1" t="s">
        <v>4070</v>
      </c>
      <c r="H1923" s="1" t="s">
        <v>6350</v>
      </c>
      <c r="I1923" s="1">
        <v>27335.8141875</v>
      </c>
      <c r="J1923" s="1" t="s">
        <v>95</v>
      </c>
      <c r="L1923" s="1" t="str">
        <f>VLOOKUP(Table1[[#This Row],[Customer_id]],Table4[],7,FALSE)</f>
        <v>106992,5625</v>
      </c>
      <c r="M1923" s="1" t="e">
        <f>VLOOKUP(Table1[[#This Row],[Customer_id]],Table2[],4,FALSE)</f>
        <v>#N/A</v>
      </c>
      <c r="N1923" s="1" t="str">
        <f>INDEX(Table3[Transaction type],MATCH(Table1[[#This Row],[Account Number]],Table3[Account Number],0))</f>
        <v>Money Transfer</v>
      </c>
      <c r="O1923" s="20">
        <f>INDEX(Table3[Date_of_transaction],MATCH(Table1[[#This Row],[Account Number]],Table3[Account Number],0))</f>
        <v>44559</v>
      </c>
      <c r="P1923" s="19" t="str">
        <f>INDEX(Table3[Transaction Medium],MATCH(Table1[[#This Row],[Account Number]],Table3[Account Number],0))</f>
        <v>Mobile</v>
      </c>
    </row>
    <row r="1924" spans="1:16" x14ac:dyDescent="0.25">
      <c r="A1924" s="1" t="s">
        <v>7476</v>
      </c>
      <c r="B1924" s="2">
        <v>399333778</v>
      </c>
      <c r="C1924" s="2" t="s">
        <v>77</v>
      </c>
      <c r="D1924" s="4">
        <v>23521.5</v>
      </c>
      <c r="E1924" s="1" t="s">
        <v>12</v>
      </c>
      <c r="F1924" s="1" t="s">
        <v>1927</v>
      </c>
      <c r="G1924" s="1" t="s">
        <v>4220</v>
      </c>
      <c r="H1924" s="1" t="s">
        <v>7477</v>
      </c>
      <c r="I1924" s="1">
        <v>1385917.6549608</v>
      </c>
      <c r="J1924" s="1" t="s">
        <v>7478</v>
      </c>
      <c r="L1924" s="1" t="str">
        <f>VLOOKUP(Table1[[#This Row],[Customer_id]],Table4[],7,FALSE)</f>
        <v>75751,936</v>
      </c>
      <c r="M1924" s="1" t="e">
        <f>VLOOKUP(Table1[[#This Row],[Customer_id]],Table2[],4,FALSE)</f>
        <v>#N/A</v>
      </c>
      <c r="N1924" s="1" t="str">
        <f>INDEX(Table3[Transaction type],MATCH(Table1[[#This Row],[Account Number]],Table3[Account Number],0))</f>
        <v>Online Payment</v>
      </c>
      <c r="O1924" s="20">
        <f>INDEX(Table3[Date_of_transaction],MATCH(Table1[[#This Row],[Account Number]],Table3[Account Number],0))</f>
        <v>44579</v>
      </c>
      <c r="P1924" s="19" t="str">
        <f>INDEX(Table3[Transaction Medium],MATCH(Table1[[#This Row],[Account Number]],Table3[Account Number],0))</f>
        <v>Mobile</v>
      </c>
    </row>
    <row r="1925" spans="1:16" x14ac:dyDescent="0.25">
      <c r="A1925" s="1" t="s">
        <v>8922</v>
      </c>
      <c r="B1925" s="2">
        <v>785578700</v>
      </c>
      <c r="C1925" s="2" t="s">
        <v>357</v>
      </c>
      <c r="D1925" s="4">
        <v>35209.5</v>
      </c>
      <c r="E1925" s="1" t="s">
        <v>12</v>
      </c>
      <c r="F1925" s="1" t="s">
        <v>2364</v>
      </c>
      <c r="G1925" s="1" t="s">
        <v>3820</v>
      </c>
      <c r="H1925" s="1" t="s">
        <v>8923</v>
      </c>
      <c r="I1925" s="1">
        <v>51955.161635520002</v>
      </c>
      <c r="J1925" s="1" t="s">
        <v>8924</v>
      </c>
      <c r="L1925" s="1" t="str">
        <f>VLOOKUP(Table1[[#This Row],[Customer_id]],Table4[],7,FALSE)</f>
        <v>20823,1542</v>
      </c>
      <c r="M1925" s="1" t="e">
        <f>VLOOKUP(Table1[[#This Row],[Customer_id]],Table2[],4,FALSE)</f>
        <v>#N/A</v>
      </c>
      <c r="N1925" s="1" t="str">
        <f>INDEX(Table3[Transaction type],MATCH(Table1[[#This Row],[Account Number]],Table3[Account Number],0))</f>
        <v>Money Transfer</v>
      </c>
      <c r="O1925" s="20">
        <f>INDEX(Table3[Date_of_transaction],MATCH(Table1[[#This Row],[Account Number]],Table3[Account Number],0))</f>
        <v>44292</v>
      </c>
      <c r="P1925" s="19" t="str">
        <f>INDEX(Table3[Transaction Medium],MATCH(Table1[[#This Row],[Account Number]],Table3[Account Number],0))</f>
        <v>Mobile</v>
      </c>
    </row>
    <row r="1926" spans="1:16" x14ac:dyDescent="0.25">
      <c r="A1926" s="1" t="s">
        <v>4687</v>
      </c>
      <c r="B1926" s="2">
        <v>290971192</v>
      </c>
      <c r="C1926" s="2" t="s">
        <v>52</v>
      </c>
      <c r="D1926" s="4">
        <v>20234.25</v>
      </c>
      <c r="E1926" s="1" t="s">
        <v>1094</v>
      </c>
      <c r="F1926" s="1" t="s">
        <v>3765</v>
      </c>
      <c r="G1926" s="1" t="s">
        <v>4088</v>
      </c>
      <c r="H1926" s="1" t="s">
        <v>4688</v>
      </c>
      <c r="I1926" s="1">
        <v>556799.31126720004</v>
      </c>
      <c r="J1926" s="1" t="s">
        <v>4689</v>
      </c>
      <c r="L1926" s="1" t="str">
        <f>VLOOKUP(Table1[[#This Row],[Customer_id]],Table4[],7,FALSE)</f>
        <v>97918,08</v>
      </c>
      <c r="M1926" s="1" t="str">
        <f>VLOOKUP(Table1[[#This Row],[Customer_id]],Table2[],4,FALSE)</f>
        <v>N782160252</v>
      </c>
      <c r="N1926" s="1" t="str">
        <f>INDEX(Table3[Transaction type],MATCH(Table1[[#This Row],[Account Number]],Table3[Account Number],0))</f>
        <v>Loan Payment</v>
      </c>
      <c r="O1926" s="20">
        <f>INDEX(Table3[Date_of_transaction],MATCH(Table1[[#This Row],[Account Number]],Table3[Account Number],0))</f>
        <v>44524</v>
      </c>
      <c r="P1926" s="19" t="str">
        <f>INDEX(Table3[Transaction Medium],MATCH(Table1[[#This Row],[Account Number]],Table3[Account Number],0))</f>
        <v>AFT</v>
      </c>
    </row>
    <row r="1927" spans="1:16" x14ac:dyDescent="0.25">
      <c r="A1927" s="1" t="s">
        <v>7540</v>
      </c>
      <c r="B1927" s="2">
        <v>244003102</v>
      </c>
      <c r="C1927" s="2" t="s">
        <v>82</v>
      </c>
      <c r="D1927" s="4">
        <v>16947</v>
      </c>
      <c r="E1927" s="1" t="s">
        <v>12</v>
      </c>
      <c r="F1927" s="1" t="s">
        <v>353</v>
      </c>
      <c r="G1927" s="1" t="s">
        <v>4220</v>
      </c>
      <c r="H1927" s="1" t="s">
        <v>7541</v>
      </c>
      <c r="I1927" s="1">
        <v>34029.056879999996</v>
      </c>
      <c r="J1927" s="1" t="s">
        <v>7542</v>
      </c>
      <c r="L1927" s="1" t="str">
        <f>VLOOKUP(Table1[[#This Row],[Customer_id]],Table4[],7,FALSE)</f>
        <v>446770,8063</v>
      </c>
      <c r="M1927" s="1" t="e">
        <f>VLOOKUP(Table1[[#This Row],[Customer_id]],Table2[],4,FALSE)</f>
        <v>#N/A</v>
      </c>
      <c r="N1927" s="1" t="str">
        <f>INDEX(Table3[Transaction type],MATCH(Table1[[#This Row],[Account Number]],Table3[Account Number],0))</f>
        <v>Money Deposit</v>
      </c>
      <c r="O1927" s="20">
        <f>INDEX(Table3[Date_of_transaction],MATCH(Table1[[#This Row],[Account Number]],Table3[Account Number],0))</f>
        <v>44548</v>
      </c>
      <c r="P1927" s="19" t="str">
        <f>INDEX(Table3[Transaction Medium],MATCH(Table1[[#This Row],[Account Number]],Table3[Account Number],0))</f>
        <v>Bank</v>
      </c>
    </row>
    <row r="1928" spans="1:16" x14ac:dyDescent="0.25">
      <c r="A1928" s="1" t="s">
        <v>3804</v>
      </c>
      <c r="B1928" s="2">
        <v>577024399</v>
      </c>
      <c r="C1928" s="2" t="s">
        <v>479</v>
      </c>
      <c r="D1928" s="4">
        <v>33383.25</v>
      </c>
      <c r="E1928" s="1" t="s">
        <v>1094</v>
      </c>
      <c r="F1928" s="1" t="s">
        <v>818</v>
      </c>
      <c r="G1928" s="1" t="s">
        <v>3583</v>
      </c>
      <c r="H1928" s="1" t="s">
        <v>3805</v>
      </c>
      <c r="I1928" s="1">
        <v>224468.90140500001</v>
      </c>
      <c r="J1928" s="1" t="s">
        <v>3806</v>
      </c>
      <c r="L1928" s="1" t="str">
        <f>VLOOKUP(Table1[[#This Row],[Customer_id]],Table4[],7,FALSE)</f>
        <v>50314,3424</v>
      </c>
      <c r="M1928" s="1" t="e">
        <f>VLOOKUP(Table1[[#This Row],[Customer_id]],Table2[],4,FALSE)</f>
        <v>#N/A</v>
      </c>
      <c r="N1928" s="1" t="str">
        <f>INDEX(Table3[Transaction type],MATCH(Table1[[#This Row],[Account Number]],Table3[Account Number],0))</f>
        <v>Money Deposit</v>
      </c>
      <c r="O1928" s="20">
        <f>INDEX(Table3[Date_of_transaction],MATCH(Table1[[#This Row],[Account Number]],Table3[Account Number],0))</f>
        <v>44523</v>
      </c>
      <c r="P1928" s="19" t="str">
        <f>INDEX(Table3[Transaction Medium],MATCH(Table1[[#This Row],[Account Number]],Table3[Account Number],0))</f>
        <v>Bank</v>
      </c>
    </row>
    <row r="1929" spans="1:16" x14ac:dyDescent="0.25">
      <c r="A1929" s="1" t="s">
        <v>1438</v>
      </c>
      <c r="B1929" s="2">
        <v>800032581</v>
      </c>
      <c r="C1929" s="2" t="s">
        <v>62</v>
      </c>
      <c r="D1929" s="4">
        <v>22791</v>
      </c>
      <c r="E1929" s="1" t="s">
        <v>1094</v>
      </c>
      <c r="F1929" s="1" t="s">
        <v>256</v>
      </c>
      <c r="G1929" s="1" t="s">
        <v>14</v>
      </c>
      <c r="H1929" s="1" t="s">
        <v>1439</v>
      </c>
      <c r="I1929" s="1">
        <v>291140.56777788</v>
      </c>
      <c r="J1929" s="1" t="s">
        <v>1440</v>
      </c>
      <c r="L1929" s="1" t="str">
        <f>VLOOKUP(Table1[[#This Row],[Customer_id]],Table4[],7,FALSE)</f>
        <v>89882,988</v>
      </c>
      <c r="M1929" s="1" t="e">
        <f>VLOOKUP(Table1[[#This Row],[Customer_id]],Table2[],4,FALSE)</f>
        <v>#N/A</v>
      </c>
      <c r="N1929" s="1" t="str">
        <f>INDEX(Table3[Transaction type],MATCH(Table1[[#This Row],[Account Number]],Table3[Account Number],0))</f>
        <v>Money Deposit</v>
      </c>
      <c r="O1929" s="20">
        <f>INDEX(Table3[Date_of_transaction],MATCH(Table1[[#This Row],[Account Number]],Table3[Account Number],0))</f>
        <v>44253</v>
      </c>
      <c r="P1929" s="19" t="str">
        <f>INDEX(Table3[Transaction Medium],MATCH(Table1[[#This Row],[Account Number]],Table3[Account Number],0))</f>
        <v>Bank</v>
      </c>
    </row>
    <row r="1930" spans="1:16" x14ac:dyDescent="0.25">
      <c r="A1930" s="1" t="s">
        <v>5370</v>
      </c>
      <c r="B1930" s="2">
        <v>103348505</v>
      </c>
      <c r="C1930" s="2" t="s">
        <v>129</v>
      </c>
      <c r="D1930" s="4">
        <v>15120.75</v>
      </c>
      <c r="E1930" s="1" t="s">
        <v>1094</v>
      </c>
      <c r="F1930" s="1" t="s">
        <v>2602</v>
      </c>
      <c r="G1930" s="1" t="s">
        <v>4062</v>
      </c>
      <c r="H1930" s="1" t="s">
        <v>5371</v>
      </c>
      <c r="I1930" s="1">
        <v>497671.36732800002</v>
      </c>
      <c r="J1930" s="1" t="s">
        <v>5372</v>
      </c>
      <c r="L1930" s="1" t="str">
        <f>VLOOKUP(Table1[[#This Row],[Customer_id]],Table4[],7,FALSE)</f>
        <v>42235,024</v>
      </c>
      <c r="M1930" s="1" t="e">
        <f>VLOOKUP(Table1[[#This Row],[Customer_id]],Table2[],4,FALSE)</f>
        <v>#N/A</v>
      </c>
      <c r="N1930" s="1" t="str">
        <f>INDEX(Table3[Transaction type],MATCH(Table1[[#This Row],[Account Number]],Table3[Account Number],0))</f>
        <v>Money Deposit</v>
      </c>
      <c r="O1930" s="20">
        <f>INDEX(Table3[Date_of_transaction],MATCH(Table1[[#This Row],[Account Number]],Table3[Account Number],0))</f>
        <v>44496</v>
      </c>
      <c r="P1930" s="19" t="str">
        <f>INDEX(Table3[Transaction Medium],MATCH(Table1[[#This Row],[Account Number]],Table3[Account Number],0))</f>
        <v>Bank</v>
      </c>
    </row>
    <row r="1931" spans="1:16" x14ac:dyDescent="0.25">
      <c r="A1931" s="1" t="s">
        <v>3604</v>
      </c>
      <c r="B1931" s="2">
        <v>86568311</v>
      </c>
      <c r="C1931" s="2" t="s">
        <v>114</v>
      </c>
      <c r="D1931" s="4">
        <v>20599.5</v>
      </c>
      <c r="E1931" s="1" t="s">
        <v>1094</v>
      </c>
      <c r="F1931" s="1" t="s">
        <v>1076</v>
      </c>
      <c r="G1931" s="1" t="s">
        <v>3583</v>
      </c>
      <c r="H1931" s="1" t="s">
        <v>3605</v>
      </c>
      <c r="I1931" s="1">
        <v>169299.74121984001</v>
      </c>
      <c r="J1931" s="1" t="s">
        <v>3606</v>
      </c>
      <c r="L1931" s="1" t="str">
        <f>VLOOKUP(Table1[[#This Row],[Customer_id]],Table4[],7,FALSE)</f>
        <v>75923,904</v>
      </c>
      <c r="M1931" s="1" t="e">
        <f>VLOOKUP(Table1[[#This Row],[Customer_id]],Table2[],4,FALSE)</f>
        <v>#N/A</v>
      </c>
      <c r="N1931" s="1" t="str">
        <f>INDEX(Table3[Transaction type],MATCH(Table1[[#This Row],[Account Number]],Table3[Account Number],0))</f>
        <v>Online Payment</v>
      </c>
      <c r="O1931" s="20">
        <f>INDEX(Table3[Date_of_transaction],MATCH(Table1[[#This Row],[Account Number]],Table3[Account Number],0))</f>
        <v>44533</v>
      </c>
      <c r="P1931" s="19" t="str">
        <f>INDEX(Table3[Transaction Medium],MATCH(Table1[[#This Row],[Account Number]],Table3[Account Number],0))</f>
        <v>Card</v>
      </c>
    </row>
    <row r="1932" spans="1:16" x14ac:dyDescent="0.25">
      <c r="A1932" s="1" t="s">
        <v>2342</v>
      </c>
      <c r="B1932" s="2">
        <v>484515047</v>
      </c>
      <c r="C1932" s="2" t="s">
        <v>43</v>
      </c>
      <c r="D1932" s="4">
        <v>36670.5</v>
      </c>
      <c r="E1932" s="1" t="s">
        <v>1094</v>
      </c>
      <c r="F1932" s="1" t="s">
        <v>1277</v>
      </c>
      <c r="G1932" s="1" t="s">
        <v>1964</v>
      </c>
      <c r="H1932" s="1" t="s">
        <v>2343</v>
      </c>
      <c r="I1932" s="1">
        <v>134562.07010400001</v>
      </c>
      <c r="J1932" s="1" t="s">
        <v>2344</v>
      </c>
      <c r="L1932" s="1" t="str">
        <f>VLOOKUP(Table1[[#This Row],[Customer_id]],Table4[],7,FALSE)</f>
        <v>214018,8052</v>
      </c>
      <c r="M1932" s="1" t="e">
        <f>VLOOKUP(Table1[[#This Row],[Customer_id]],Table2[],4,FALSE)</f>
        <v>#N/A</v>
      </c>
      <c r="N1932" s="1" t="str">
        <f>INDEX(Table3[Transaction type],MATCH(Table1[[#This Row],[Account Number]],Table3[Account Number],0))</f>
        <v>Money Transfer</v>
      </c>
      <c r="O1932" s="20">
        <f>INDEX(Table3[Date_of_transaction],MATCH(Table1[[#This Row],[Account Number]],Table3[Account Number],0))</f>
        <v>44593</v>
      </c>
      <c r="P1932" s="19" t="str">
        <f>INDEX(Table3[Transaction Medium],MATCH(Table1[[#This Row],[Account Number]],Table3[Account Number],0))</f>
        <v>Bank</v>
      </c>
    </row>
    <row r="1933" spans="1:16" x14ac:dyDescent="0.25">
      <c r="A1933" s="1" t="s">
        <v>4484</v>
      </c>
      <c r="B1933" s="2">
        <v>625287378</v>
      </c>
      <c r="C1933" s="2" t="s">
        <v>114</v>
      </c>
      <c r="D1933" s="4">
        <v>20599.5</v>
      </c>
      <c r="E1933" s="1" t="s">
        <v>1094</v>
      </c>
      <c r="F1933" s="1" t="s">
        <v>1220</v>
      </c>
      <c r="G1933" s="1" t="s">
        <v>4058</v>
      </c>
      <c r="H1933" s="1" t="s">
        <v>4485</v>
      </c>
      <c r="I1933" s="1">
        <v>108454.547034</v>
      </c>
      <c r="J1933" s="1" t="s">
        <v>4486</v>
      </c>
      <c r="L1933" s="1" t="str">
        <f>VLOOKUP(Table1[[#This Row],[Customer_id]],Table4[],7,FALSE)</f>
        <v>223989,1836</v>
      </c>
      <c r="M1933" s="1" t="e">
        <f>VLOOKUP(Table1[[#This Row],[Customer_id]],Table2[],4,FALSE)</f>
        <v>#N/A</v>
      </c>
      <c r="N1933" s="1" t="str">
        <f>INDEX(Table3[Transaction type],MATCH(Table1[[#This Row],[Account Number]],Table3[Account Number],0))</f>
        <v>Online Payment</v>
      </c>
      <c r="O1933" s="20">
        <f>INDEX(Table3[Date_of_transaction],MATCH(Table1[[#This Row],[Account Number]],Table3[Account Number],0))</f>
        <v>44546</v>
      </c>
      <c r="P1933" s="19" t="str">
        <f>INDEX(Table3[Transaction Medium],MATCH(Table1[[#This Row],[Account Number]],Table3[Account Number],0))</f>
        <v>Internet Banking</v>
      </c>
    </row>
    <row r="1934" spans="1:16" x14ac:dyDescent="0.25">
      <c r="A1934" s="1" t="s">
        <v>3920</v>
      </c>
      <c r="B1934" s="2">
        <v>683652420</v>
      </c>
      <c r="C1934" s="2" t="s">
        <v>67</v>
      </c>
      <c r="D1934" s="4">
        <v>23156.25</v>
      </c>
      <c r="E1934" s="1" t="s">
        <v>1094</v>
      </c>
      <c r="F1934" s="1" t="s">
        <v>1517</v>
      </c>
      <c r="G1934" s="1" t="s">
        <v>3820</v>
      </c>
      <c r="H1934" s="1" t="s">
        <v>3921</v>
      </c>
      <c r="I1934" s="1">
        <v>31293.060765120001</v>
      </c>
      <c r="J1934" s="1" t="s">
        <v>3922</v>
      </c>
      <c r="L1934" s="1" t="str">
        <f>VLOOKUP(Table1[[#This Row],[Customer_id]],Table4[],7,FALSE)</f>
        <v>157480,7991</v>
      </c>
      <c r="M1934" s="1" t="e">
        <f>VLOOKUP(Table1[[#This Row],[Customer_id]],Table2[],4,FALSE)</f>
        <v>#N/A</v>
      </c>
      <c r="N1934" s="1" t="str">
        <f>INDEX(Table3[Transaction type],MATCH(Table1[[#This Row],[Account Number]],Table3[Account Number],0))</f>
        <v>Money Transfer</v>
      </c>
      <c r="O1934" s="20">
        <f>INDEX(Table3[Date_of_transaction],MATCH(Table1[[#This Row],[Account Number]],Table3[Account Number],0))</f>
        <v>44410</v>
      </c>
      <c r="P1934" s="19" t="str">
        <f>INDEX(Table3[Transaction Medium],MATCH(Table1[[#This Row],[Account Number]],Table3[Account Number],0))</f>
        <v>Mobile</v>
      </c>
    </row>
    <row r="1935" spans="1:16" x14ac:dyDescent="0.25">
      <c r="A1935" s="1" t="s">
        <v>5881</v>
      </c>
      <c r="B1935" s="2">
        <v>704250488</v>
      </c>
      <c r="C1935" s="2" t="s">
        <v>250</v>
      </c>
      <c r="D1935" s="4">
        <v>18042.75</v>
      </c>
      <c r="E1935" s="1" t="s">
        <v>12</v>
      </c>
      <c r="F1935" s="1" t="s">
        <v>675</v>
      </c>
      <c r="G1935" s="1" t="s">
        <v>4070</v>
      </c>
      <c r="H1935" s="1" t="s">
        <v>5882</v>
      </c>
      <c r="I1935" s="1" t="s">
        <v>5882</v>
      </c>
      <c r="J1935" s="1" t="s">
        <v>5883</v>
      </c>
      <c r="L1935" s="1" t="str">
        <f>VLOOKUP(Table1[[#This Row],[Customer_id]],Table4[],7,FALSE)</f>
        <v>81243,9072</v>
      </c>
      <c r="M1935" s="1" t="e">
        <f>VLOOKUP(Table1[[#This Row],[Customer_id]],Table2[],4,FALSE)</f>
        <v>#N/A</v>
      </c>
      <c r="N1935" s="1" t="str">
        <f>INDEX(Table3[Transaction type],MATCH(Table1[[#This Row],[Account Number]],Table3[Account Number],0))</f>
        <v>Money Deposit</v>
      </c>
      <c r="O1935" s="20">
        <f>INDEX(Table3[Date_of_transaction],MATCH(Table1[[#This Row],[Account Number]],Table3[Account Number],0))</f>
        <v>44389</v>
      </c>
      <c r="P1935" s="19" t="str">
        <f>INDEX(Table3[Transaction Medium],MATCH(Table1[[#This Row],[Account Number]],Table3[Account Number],0))</f>
        <v>Bank</v>
      </c>
    </row>
    <row r="1936" spans="1:16" x14ac:dyDescent="0.25">
      <c r="A1936" s="1" t="s">
        <v>6868</v>
      </c>
      <c r="B1936" s="2">
        <v>516035467</v>
      </c>
      <c r="C1936" s="2" t="s">
        <v>82</v>
      </c>
      <c r="D1936" s="4">
        <v>16947</v>
      </c>
      <c r="E1936" s="1" t="s">
        <v>12</v>
      </c>
      <c r="F1936" s="1" t="s">
        <v>699</v>
      </c>
      <c r="G1936" s="1" t="s">
        <v>4112</v>
      </c>
      <c r="H1936" s="1" t="s">
        <v>6869</v>
      </c>
      <c r="I1936" s="1">
        <v>301806.35806860001</v>
      </c>
      <c r="J1936" s="1" t="s">
        <v>6870</v>
      </c>
      <c r="L1936" s="1" t="str">
        <f>VLOOKUP(Table1[[#This Row],[Customer_id]],Table4[],7,FALSE)</f>
        <v>184915,9287</v>
      </c>
      <c r="M1936" s="1" t="e">
        <f>VLOOKUP(Table1[[#This Row],[Customer_id]],Table2[],4,FALSE)</f>
        <v>#N/A</v>
      </c>
      <c r="N1936" s="1" t="str">
        <f>INDEX(Table3[Transaction type],MATCH(Table1[[#This Row],[Account Number]],Table3[Account Number],0))</f>
        <v>Online Payment</v>
      </c>
      <c r="O1936" s="20">
        <f>INDEX(Table3[Date_of_transaction],MATCH(Table1[[#This Row],[Account Number]],Table3[Account Number],0))</f>
        <v>44255</v>
      </c>
      <c r="P1936" s="19" t="str">
        <f>INDEX(Table3[Transaction Medium],MATCH(Table1[[#This Row],[Account Number]],Table3[Account Number],0))</f>
        <v>Internet Banking</v>
      </c>
    </row>
    <row r="1937" spans="1:16" x14ac:dyDescent="0.25">
      <c r="A1937" s="1" t="s">
        <v>1569</v>
      </c>
      <c r="B1937" s="2">
        <v>812543923</v>
      </c>
      <c r="C1937" s="2" t="s">
        <v>72</v>
      </c>
      <c r="D1937" s="4">
        <v>34844.25</v>
      </c>
      <c r="E1937" s="1" t="s">
        <v>1094</v>
      </c>
      <c r="F1937" s="1" t="s">
        <v>1308</v>
      </c>
      <c r="G1937" s="1" t="s">
        <v>14</v>
      </c>
      <c r="H1937" s="1" t="s">
        <v>1570</v>
      </c>
      <c r="I1937" s="1">
        <v>65109.858362999999</v>
      </c>
      <c r="J1937" s="1" t="s">
        <v>1571</v>
      </c>
      <c r="L1937" s="1" t="str">
        <f>VLOOKUP(Table1[[#This Row],[Customer_id]],Table4[],7,FALSE)</f>
        <v>371047,1131</v>
      </c>
      <c r="M1937" s="1" t="e">
        <f>VLOOKUP(Table1[[#This Row],[Customer_id]],Table2[],4,FALSE)</f>
        <v>#N/A</v>
      </c>
      <c r="N1937" s="1" t="str">
        <f>INDEX(Table3[Transaction type],MATCH(Table1[[#This Row],[Account Number]],Table3[Account Number],0))</f>
        <v>Money Deposit</v>
      </c>
      <c r="O1937" s="20">
        <f>INDEX(Table3[Date_of_transaction],MATCH(Table1[[#This Row],[Account Number]],Table3[Account Number],0))</f>
        <v>44606</v>
      </c>
      <c r="P1937" s="19" t="str">
        <f>INDEX(Table3[Transaction Medium],MATCH(Table1[[#This Row],[Account Number]],Table3[Account Number],0))</f>
        <v>Bank</v>
      </c>
    </row>
    <row r="1938" spans="1:16" x14ac:dyDescent="0.25">
      <c r="A1938" s="1" t="s">
        <v>8322</v>
      </c>
      <c r="B1938" s="2">
        <v>322098693</v>
      </c>
      <c r="C1938" s="2" t="s">
        <v>380</v>
      </c>
      <c r="D1938" s="4">
        <v>14390.25</v>
      </c>
      <c r="E1938" s="1" t="s">
        <v>12</v>
      </c>
      <c r="F1938" s="1" t="s">
        <v>965</v>
      </c>
      <c r="G1938" s="1" t="s">
        <v>3331</v>
      </c>
      <c r="H1938" s="1" t="s">
        <v>8323</v>
      </c>
      <c r="I1938" s="1">
        <v>50664.832709399998</v>
      </c>
      <c r="J1938" s="1" t="s">
        <v>8324</v>
      </c>
      <c r="L1938" s="1" t="str">
        <f>VLOOKUP(Table1[[#This Row],[Customer_id]],Table4[],7,FALSE)</f>
        <v>264913,6875</v>
      </c>
      <c r="M1938" s="1" t="e">
        <f>VLOOKUP(Table1[[#This Row],[Customer_id]],Table2[],4,FALSE)</f>
        <v>#N/A</v>
      </c>
      <c r="N1938" s="1" t="str">
        <f>INDEX(Table3[Transaction type],MATCH(Table1[[#This Row],[Account Number]],Table3[Account Number],0))</f>
        <v>Money Deposit</v>
      </c>
      <c r="O1938" s="20">
        <f>INDEX(Table3[Date_of_transaction],MATCH(Table1[[#This Row],[Account Number]],Table3[Account Number],0))</f>
        <v>44525</v>
      </c>
      <c r="P1938" s="19" t="str">
        <f>INDEX(Table3[Transaction Medium],MATCH(Table1[[#This Row],[Account Number]],Table3[Account Number],0))</f>
        <v>Bank</v>
      </c>
    </row>
    <row r="1939" spans="1:16" x14ac:dyDescent="0.25">
      <c r="A1939" s="1" t="s">
        <v>2354</v>
      </c>
      <c r="B1939" s="2">
        <v>536974720</v>
      </c>
      <c r="C1939" s="2" t="s">
        <v>298</v>
      </c>
      <c r="D1939" s="4">
        <v>38131.5</v>
      </c>
      <c r="E1939" s="1" t="s">
        <v>1094</v>
      </c>
      <c r="F1939" s="1" t="s">
        <v>314</v>
      </c>
      <c r="G1939" s="1" t="s">
        <v>1964</v>
      </c>
      <c r="H1939" s="1" t="s">
        <v>2355</v>
      </c>
      <c r="I1939" s="1">
        <v>29765.934659999999</v>
      </c>
      <c r="J1939" s="1" t="s">
        <v>2356</v>
      </c>
      <c r="L1939" s="1" t="str">
        <f>VLOOKUP(Table1[[#This Row],[Customer_id]],Table4[],7,FALSE)</f>
        <v>484690,9968</v>
      </c>
      <c r="M1939" s="1" t="e">
        <f>VLOOKUP(Table1[[#This Row],[Customer_id]],Table2[],4,FALSE)</f>
        <v>#N/A</v>
      </c>
      <c r="N1939" s="1" t="str">
        <f>INDEX(Table3[Transaction type],MATCH(Table1[[#This Row],[Account Number]],Table3[Account Number],0))</f>
        <v>Checks</v>
      </c>
      <c r="O1939" s="20">
        <f>INDEX(Table3[Date_of_transaction],MATCH(Table1[[#This Row],[Account Number]],Table3[Account Number],0))</f>
        <v>44368</v>
      </c>
      <c r="P1939" s="19" t="str">
        <f>INDEX(Table3[Transaction Medium],MATCH(Table1[[#This Row],[Account Number]],Table3[Account Number],0))</f>
        <v>Informal Services</v>
      </c>
    </row>
    <row r="1940" spans="1:16" x14ac:dyDescent="0.25">
      <c r="A1940" s="1" t="s">
        <v>8022</v>
      </c>
      <c r="B1940" s="2">
        <v>840048564</v>
      </c>
      <c r="C1940" s="2" t="s">
        <v>162</v>
      </c>
      <c r="D1940" s="4">
        <v>15851.25</v>
      </c>
      <c r="E1940" s="1" t="s">
        <v>12</v>
      </c>
      <c r="F1940" s="1" t="s">
        <v>509</v>
      </c>
      <c r="G1940" s="1" t="s">
        <v>3583</v>
      </c>
      <c r="H1940" s="1" t="s">
        <v>8023</v>
      </c>
      <c r="I1940" s="1">
        <v>41222.347994880001</v>
      </c>
      <c r="J1940" s="1" t="s">
        <v>8024</v>
      </c>
      <c r="L1940" s="1" t="str">
        <f>VLOOKUP(Table1[[#This Row],[Customer_id]],Table4[],7,FALSE)</f>
        <v>82457,1264</v>
      </c>
      <c r="M1940" s="1" t="e">
        <f>VLOOKUP(Table1[[#This Row],[Customer_id]],Table2[],4,FALSE)</f>
        <v>#N/A</v>
      </c>
      <c r="N1940" s="1" t="str">
        <f>INDEX(Table3[Transaction type],MATCH(Table1[[#This Row],[Account Number]],Table3[Account Number],0))</f>
        <v>Money Transfer</v>
      </c>
      <c r="O1940" s="20">
        <f>INDEX(Table3[Date_of_transaction],MATCH(Table1[[#This Row],[Account Number]],Table3[Account Number],0))</f>
        <v>44469</v>
      </c>
      <c r="P1940" s="19" t="str">
        <f>INDEX(Table3[Transaction Medium],MATCH(Table1[[#This Row],[Account Number]],Table3[Account Number],0))</f>
        <v>Mobile</v>
      </c>
    </row>
    <row r="1941" spans="1:16" x14ac:dyDescent="0.25">
      <c r="A1941" s="1" t="s">
        <v>5140</v>
      </c>
      <c r="B1941" s="2">
        <v>609723600</v>
      </c>
      <c r="C1941" s="2" t="s">
        <v>556</v>
      </c>
      <c r="D1941" s="4">
        <v>27174</v>
      </c>
      <c r="E1941" s="1" t="s">
        <v>1094</v>
      </c>
      <c r="F1941" s="1" t="s">
        <v>1426</v>
      </c>
      <c r="G1941" s="1" t="s">
        <v>4062</v>
      </c>
      <c r="H1941" s="1" t="s">
        <v>5141</v>
      </c>
      <c r="I1941" s="1">
        <v>630804.72954239999</v>
      </c>
      <c r="J1941" s="1" t="s">
        <v>5142</v>
      </c>
      <c r="L1941" s="1" t="str">
        <f>VLOOKUP(Table1[[#This Row],[Customer_id]],Table4[],7,FALSE)</f>
        <v>47530,5012</v>
      </c>
      <c r="M1941" s="1" t="e">
        <f>VLOOKUP(Table1[[#This Row],[Customer_id]],Table2[],4,FALSE)</f>
        <v>#N/A</v>
      </c>
      <c r="N1941" s="1" t="str">
        <f>INDEX(Table3[Transaction type],MATCH(Table1[[#This Row],[Account Number]],Table3[Account Number],0))</f>
        <v>Checks</v>
      </c>
      <c r="O1941" s="20">
        <f>INDEX(Table3[Date_of_transaction],MATCH(Table1[[#This Row],[Account Number]],Table3[Account Number],0))</f>
        <v>44324</v>
      </c>
      <c r="P1941" s="19" t="str">
        <f>INDEX(Table3[Transaction Medium],MATCH(Table1[[#This Row],[Account Number]],Table3[Account Number],0))</f>
        <v>Informal Services</v>
      </c>
    </row>
    <row r="1942" spans="1:16" x14ac:dyDescent="0.25">
      <c r="A1942" s="1" t="s">
        <v>5337</v>
      </c>
      <c r="B1942" s="2">
        <v>8590073</v>
      </c>
      <c r="C1942" s="2" t="s">
        <v>434</v>
      </c>
      <c r="D1942" s="4">
        <v>28269.75</v>
      </c>
      <c r="E1942" s="1" t="s">
        <v>1094</v>
      </c>
      <c r="F1942" s="1" t="s">
        <v>73</v>
      </c>
      <c r="G1942" s="1" t="s">
        <v>4099</v>
      </c>
      <c r="H1942" s="1" t="s">
        <v>5338</v>
      </c>
      <c r="I1942" s="1">
        <v>246092.79969449999</v>
      </c>
      <c r="J1942" s="1" t="s">
        <v>5339</v>
      </c>
      <c r="L1942" s="1" t="str">
        <f>VLOOKUP(Table1[[#This Row],[Customer_id]],Table4[],7,FALSE)</f>
        <v>75434,2933</v>
      </c>
      <c r="M1942" s="1" t="e">
        <f>VLOOKUP(Table1[[#This Row],[Customer_id]],Table2[],4,FALSE)</f>
        <v>#N/A</v>
      </c>
      <c r="N1942" s="1" t="str">
        <f>INDEX(Table3[Transaction type],MATCH(Table1[[#This Row],[Account Number]],Table3[Account Number],0))</f>
        <v>Cash Withdrawal</v>
      </c>
      <c r="O1942" s="20">
        <f>INDEX(Table3[Date_of_transaction],MATCH(Table1[[#This Row],[Account Number]],Table3[Account Number],0))</f>
        <v>44632</v>
      </c>
      <c r="P1942" s="19" t="str">
        <f>INDEX(Table3[Transaction Medium],MATCH(Table1[[#This Row],[Account Number]],Table3[Account Number],0))</f>
        <v>ATM</v>
      </c>
    </row>
    <row r="1943" spans="1:16" x14ac:dyDescent="0.25">
      <c r="A1943" s="1" t="s">
        <v>5715</v>
      </c>
      <c r="B1943" s="2">
        <v>511755861</v>
      </c>
      <c r="C1943" s="2" t="s">
        <v>180</v>
      </c>
      <c r="D1943" s="4">
        <v>35940</v>
      </c>
      <c r="E1943" s="1" t="s">
        <v>1094</v>
      </c>
      <c r="F1943" s="1" t="s">
        <v>1372</v>
      </c>
      <c r="G1943" s="1" t="s">
        <v>4095</v>
      </c>
      <c r="H1943" s="1" t="s">
        <v>5716</v>
      </c>
      <c r="I1943" s="1">
        <v>176381.592072</v>
      </c>
      <c r="J1943" s="1" t="s">
        <v>5717</v>
      </c>
      <c r="L1943" s="1" t="str">
        <f>VLOOKUP(Table1[[#This Row],[Customer_id]],Table4[],7,FALSE)</f>
        <v>189418,6539</v>
      </c>
      <c r="M1943" s="1" t="e">
        <f>VLOOKUP(Table1[[#This Row],[Customer_id]],Table2[],4,FALSE)</f>
        <v>#N/A</v>
      </c>
      <c r="N1943" s="1" t="str">
        <f>INDEX(Table3[Transaction type],MATCH(Table1[[#This Row],[Account Number]],Table3[Account Number],0))</f>
        <v>Money Transfer</v>
      </c>
      <c r="O1943" s="20">
        <f>INDEX(Table3[Date_of_transaction],MATCH(Table1[[#This Row],[Account Number]],Table3[Account Number],0))</f>
        <v>44209</v>
      </c>
      <c r="P1943" s="19" t="str">
        <f>INDEX(Table3[Transaction Medium],MATCH(Table1[[#This Row],[Account Number]],Table3[Account Number],0))</f>
        <v>Mobile</v>
      </c>
    </row>
    <row r="1944" spans="1:16" x14ac:dyDescent="0.25">
      <c r="A1944" s="1" t="s">
        <v>5810</v>
      </c>
      <c r="B1944" s="2">
        <v>597698472</v>
      </c>
      <c r="C1944" s="2" t="s">
        <v>348</v>
      </c>
      <c r="D1944" s="4">
        <v>28635</v>
      </c>
      <c r="E1944" s="1" t="s">
        <v>1094</v>
      </c>
      <c r="F1944" s="1" t="s">
        <v>442</v>
      </c>
      <c r="G1944" s="1" t="s">
        <v>4058</v>
      </c>
      <c r="H1944" s="1" t="s">
        <v>5811</v>
      </c>
      <c r="I1944" s="1">
        <v>281220.52589400002</v>
      </c>
      <c r="J1944" s="1" t="s">
        <v>5812</v>
      </c>
      <c r="L1944" s="1" t="str">
        <f>VLOOKUP(Table1[[#This Row],[Customer_id]],Table4[],7,FALSE)</f>
        <v>225930,7089</v>
      </c>
      <c r="M1944" s="1" t="e">
        <f>VLOOKUP(Table1[[#This Row],[Customer_id]],Table2[],4,FALSE)</f>
        <v>#N/A</v>
      </c>
      <c r="N1944" s="1" t="str">
        <f>INDEX(Table3[Transaction type],MATCH(Table1[[#This Row],[Account Number]],Table3[Account Number],0))</f>
        <v>Online Payment</v>
      </c>
      <c r="O1944" s="20">
        <f>INDEX(Table3[Date_of_transaction],MATCH(Table1[[#This Row],[Account Number]],Table3[Account Number],0))</f>
        <v>44383</v>
      </c>
      <c r="P1944" s="19" t="str">
        <f>INDEX(Table3[Transaction Medium],MATCH(Table1[[#This Row],[Account Number]],Table3[Account Number],0))</f>
        <v>Internet Banking</v>
      </c>
    </row>
    <row r="1945" spans="1:16" x14ac:dyDescent="0.25">
      <c r="A1945" s="1" t="s">
        <v>4436</v>
      </c>
      <c r="B1945" s="2">
        <v>633845603</v>
      </c>
      <c r="C1945" s="2" t="s">
        <v>240</v>
      </c>
      <c r="D1945" s="4">
        <v>22060.5</v>
      </c>
      <c r="E1945" s="1" t="s">
        <v>1094</v>
      </c>
      <c r="F1945" s="1" t="s">
        <v>574</v>
      </c>
      <c r="G1945" s="1" t="s">
        <v>4148</v>
      </c>
      <c r="H1945" s="1" t="s">
        <v>4437</v>
      </c>
      <c r="I1945" s="1">
        <v>90707.330304000003</v>
      </c>
      <c r="J1945" s="1" t="s">
        <v>4438</v>
      </c>
      <c r="L1945" s="1" t="str">
        <f>VLOOKUP(Table1[[#This Row],[Customer_id]],Table4[],7,FALSE)</f>
        <v>148197,15</v>
      </c>
      <c r="M1945" s="1" t="e">
        <f>VLOOKUP(Table1[[#This Row],[Customer_id]],Table2[],4,FALSE)</f>
        <v>#N/A</v>
      </c>
      <c r="N1945" s="1" t="str">
        <f>INDEX(Table3[Transaction type],MATCH(Table1[[#This Row],[Account Number]],Table3[Account Number],0))</f>
        <v>Cash Withdrawal</v>
      </c>
      <c r="O1945" s="20">
        <f>INDEX(Table3[Date_of_transaction],MATCH(Table1[[#This Row],[Account Number]],Table3[Account Number],0))</f>
        <v>44450</v>
      </c>
      <c r="P1945" s="19" t="str">
        <f>INDEX(Table3[Transaction Medium],MATCH(Table1[[#This Row],[Account Number]],Table3[Account Number],0))</f>
        <v>POS</v>
      </c>
    </row>
    <row r="1946" spans="1:16" x14ac:dyDescent="0.25">
      <c r="A1946" s="1" t="s">
        <v>2586</v>
      </c>
      <c r="B1946" s="2">
        <v>767138580</v>
      </c>
      <c r="C1946" s="2" t="s">
        <v>33</v>
      </c>
      <c r="D1946" s="4">
        <v>13659.75</v>
      </c>
      <c r="E1946" s="1" t="s">
        <v>12</v>
      </c>
      <c r="F1946" s="1" t="s">
        <v>874</v>
      </c>
      <c r="G1946" s="1" t="s">
        <v>1964</v>
      </c>
      <c r="H1946" s="1" t="s">
        <v>2587</v>
      </c>
      <c r="I1946" s="1">
        <v>94741.615001600003</v>
      </c>
      <c r="J1946" s="1" t="s">
        <v>2588</v>
      </c>
      <c r="L1946" s="1" t="str">
        <f>VLOOKUP(Table1[[#This Row],[Customer_id]],Table4[],7,FALSE)</f>
        <v>102452,224</v>
      </c>
      <c r="M1946" s="1" t="e">
        <f>VLOOKUP(Table1[[#This Row],[Customer_id]],Table2[],4,FALSE)</f>
        <v>#N/A</v>
      </c>
      <c r="N1946" s="1" t="str">
        <f>INDEX(Table3[Transaction type],MATCH(Table1[[#This Row],[Account Number]],Table3[Account Number],0))</f>
        <v>Cash Withdrawal</v>
      </c>
      <c r="O1946" s="20">
        <f>INDEX(Table3[Date_of_transaction],MATCH(Table1[[#This Row],[Account Number]],Table3[Account Number],0))</f>
        <v>44264</v>
      </c>
      <c r="P1946" s="19" t="str">
        <f>INDEX(Table3[Transaction Medium],MATCH(Table1[[#This Row],[Account Number]],Table3[Account Number],0))</f>
        <v>ATM</v>
      </c>
    </row>
    <row r="1947" spans="1:16" x14ac:dyDescent="0.25">
      <c r="A1947" s="1" t="s">
        <v>6322</v>
      </c>
      <c r="B1947" s="2">
        <v>383229683</v>
      </c>
      <c r="C1947" s="2" t="s">
        <v>365</v>
      </c>
      <c r="D1947" s="4">
        <v>37035.75</v>
      </c>
      <c r="E1947" s="1" t="s">
        <v>12</v>
      </c>
      <c r="F1947" s="1" t="s">
        <v>561</v>
      </c>
      <c r="G1947" s="1" t="s">
        <v>4105</v>
      </c>
      <c r="H1947" s="1" t="s">
        <v>6323</v>
      </c>
      <c r="I1947" s="1">
        <v>13352.353300000001</v>
      </c>
      <c r="J1947" s="1" t="s">
        <v>6324</v>
      </c>
      <c r="L1947" s="1" t="str">
        <f>VLOOKUP(Table1[[#This Row],[Customer_id]],Table4[],7,FALSE)</f>
        <v>52826,778</v>
      </c>
      <c r="M1947" s="1" t="e">
        <f>VLOOKUP(Table1[[#This Row],[Customer_id]],Table2[],4,FALSE)</f>
        <v>#N/A</v>
      </c>
      <c r="N1947" s="1" t="str">
        <f>INDEX(Table3[Transaction type],MATCH(Table1[[#This Row],[Account Number]],Table3[Account Number],0))</f>
        <v>Money Transfer</v>
      </c>
      <c r="O1947" s="20">
        <f>INDEX(Table3[Date_of_transaction],MATCH(Table1[[#This Row],[Account Number]],Table3[Account Number],0))</f>
        <v>44457</v>
      </c>
      <c r="P1947" s="19" t="str">
        <f>INDEX(Table3[Transaction Medium],MATCH(Table1[[#This Row],[Account Number]],Table3[Account Number],0))</f>
        <v>Mobile</v>
      </c>
    </row>
    <row r="1948" spans="1:16" x14ac:dyDescent="0.25">
      <c r="A1948" s="1" t="s">
        <v>5155</v>
      </c>
      <c r="B1948" s="2">
        <v>959261982</v>
      </c>
      <c r="C1948" s="2" t="s">
        <v>194</v>
      </c>
      <c r="D1948" s="4">
        <v>30826.5</v>
      </c>
      <c r="E1948" s="1" t="s">
        <v>1094</v>
      </c>
      <c r="F1948" s="1" t="s">
        <v>1426</v>
      </c>
      <c r="G1948" s="1" t="s">
        <v>4095</v>
      </c>
      <c r="H1948" s="1" t="s">
        <v>5156</v>
      </c>
      <c r="I1948" s="1">
        <v>284050.20243599999</v>
      </c>
      <c r="J1948" s="1" t="s">
        <v>5157</v>
      </c>
      <c r="L1948" s="1" t="str">
        <f>VLOOKUP(Table1[[#This Row],[Customer_id]],Table4[],7,FALSE)</f>
        <v>122753,346</v>
      </c>
      <c r="M1948" s="1" t="str">
        <f>VLOOKUP(Table1[[#This Row],[Customer_id]],Table2[],4,FALSE)</f>
        <v>N5646514278</v>
      </c>
      <c r="N1948" s="1" t="str">
        <f>INDEX(Table3[Transaction type],MATCH(Table1[[#This Row],[Account Number]],Table3[Account Number],0))</f>
        <v>Loan Payment</v>
      </c>
      <c r="O1948" s="20">
        <f>INDEX(Table3[Date_of_transaction],MATCH(Table1[[#This Row],[Account Number]],Table3[Account Number],0))</f>
        <v>44469</v>
      </c>
      <c r="P1948" s="19" t="str">
        <f>INDEX(Table3[Transaction Medium],MATCH(Table1[[#This Row],[Account Number]],Table3[Account Number],0))</f>
        <v>AFT</v>
      </c>
    </row>
    <row r="1949" spans="1:16" x14ac:dyDescent="0.25">
      <c r="A1949" s="1" t="s">
        <v>6811</v>
      </c>
      <c r="B1949" s="2">
        <v>687320422</v>
      </c>
      <c r="C1949" s="2" t="s">
        <v>47</v>
      </c>
      <c r="D1949" s="4">
        <v>31191.75</v>
      </c>
      <c r="E1949" s="1" t="s">
        <v>12</v>
      </c>
      <c r="F1949" s="1" t="s">
        <v>195</v>
      </c>
      <c r="G1949" s="1" t="s">
        <v>4084</v>
      </c>
      <c r="H1949" s="1" t="s">
        <v>6812</v>
      </c>
      <c r="I1949" s="1">
        <v>80097.475848720002</v>
      </c>
      <c r="J1949" s="1" t="s">
        <v>6813</v>
      </c>
      <c r="L1949" s="1" t="str">
        <f>VLOOKUP(Table1[[#This Row],[Customer_id]],Table4[],7,FALSE)</f>
        <v>317479,6812</v>
      </c>
      <c r="M1949" s="1" t="e">
        <f>VLOOKUP(Table1[[#This Row],[Customer_id]],Table2[],4,FALSE)</f>
        <v>#N/A</v>
      </c>
      <c r="N1949" s="1" t="str">
        <f>INDEX(Table3[Transaction type],MATCH(Table1[[#This Row],[Account Number]],Table3[Account Number],0))</f>
        <v>Money Deposit</v>
      </c>
      <c r="O1949" s="20">
        <f>INDEX(Table3[Date_of_transaction],MATCH(Table1[[#This Row],[Account Number]],Table3[Account Number],0))</f>
        <v>44218</v>
      </c>
      <c r="P1949" s="19" t="str">
        <f>INDEX(Table3[Transaction Medium],MATCH(Table1[[#This Row],[Account Number]],Table3[Account Number],0))</f>
        <v>Bank</v>
      </c>
    </row>
    <row r="1950" spans="1:16" x14ac:dyDescent="0.25">
      <c r="A1950" s="1" t="s">
        <v>5307</v>
      </c>
      <c r="B1950" s="2">
        <v>423317349</v>
      </c>
      <c r="C1950" s="2" t="s">
        <v>33</v>
      </c>
      <c r="D1950" s="4">
        <v>13659.75</v>
      </c>
      <c r="E1950" s="1" t="s">
        <v>1094</v>
      </c>
      <c r="F1950" s="1" t="s">
        <v>587</v>
      </c>
      <c r="G1950" s="1" t="s">
        <v>4220</v>
      </c>
      <c r="H1950" s="1" t="s">
        <v>5308</v>
      </c>
      <c r="I1950" s="1">
        <v>376189.03235340002</v>
      </c>
      <c r="J1950" s="1" t="s">
        <v>5309</v>
      </c>
      <c r="L1950" s="1" t="str">
        <f>VLOOKUP(Table1[[#This Row],[Customer_id]],Table4[],7,FALSE)</f>
        <v>182769,5619</v>
      </c>
      <c r="M1950" s="1" t="e">
        <f>VLOOKUP(Table1[[#This Row],[Customer_id]],Table2[],4,FALSE)</f>
        <v>#N/A</v>
      </c>
      <c r="N1950" s="1" t="str">
        <f>INDEX(Table3[Transaction type],MATCH(Table1[[#This Row],[Account Number]],Table3[Account Number],0))</f>
        <v>Cash Withdrawal</v>
      </c>
      <c r="O1950" s="20">
        <f>INDEX(Table3[Date_of_transaction],MATCH(Table1[[#This Row],[Account Number]],Table3[Account Number],0))</f>
        <v>44592</v>
      </c>
      <c r="P1950" s="19" t="str">
        <f>INDEX(Table3[Transaction Medium],MATCH(Table1[[#This Row],[Account Number]],Table3[Account Number],0))</f>
        <v>Bank</v>
      </c>
    </row>
    <row r="1951" spans="1:16" x14ac:dyDescent="0.25">
      <c r="A1951" s="1" t="s">
        <v>1161</v>
      </c>
      <c r="B1951" s="2">
        <v>142378480</v>
      </c>
      <c r="C1951" s="2" t="s">
        <v>250</v>
      </c>
      <c r="D1951" s="4">
        <v>18042.75</v>
      </c>
      <c r="E1951" s="1" t="s">
        <v>1094</v>
      </c>
      <c r="F1951" s="1" t="s">
        <v>68</v>
      </c>
      <c r="G1951" s="1" t="s">
        <v>14</v>
      </c>
      <c r="H1951" s="1" t="s">
        <v>1162</v>
      </c>
      <c r="I1951" s="1">
        <v>54827.528744800002</v>
      </c>
      <c r="J1951" s="1" t="s">
        <v>1163</v>
      </c>
      <c r="L1951" s="1" t="str">
        <f>VLOOKUP(Table1[[#This Row],[Customer_id]],Table4[],7,FALSE)</f>
        <v>158390,3922</v>
      </c>
      <c r="M1951" s="1" t="e">
        <f>VLOOKUP(Table1[[#This Row],[Customer_id]],Table2[],4,FALSE)</f>
        <v>#N/A</v>
      </c>
      <c r="N1951" s="1" t="str">
        <f>INDEX(Table3[Transaction type],MATCH(Table1[[#This Row],[Account Number]],Table3[Account Number],0))</f>
        <v>Online Payment</v>
      </c>
      <c r="O1951" s="20">
        <f>INDEX(Table3[Date_of_transaction],MATCH(Table1[[#This Row],[Account Number]],Table3[Account Number],0))</f>
        <v>44339</v>
      </c>
      <c r="P1951" s="19" t="str">
        <f>INDEX(Table3[Transaction Medium],MATCH(Table1[[#This Row],[Account Number]],Table3[Account Number],0))</f>
        <v>Internet Banking</v>
      </c>
    </row>
    <row r="1952" spans="1:16" x14ac:dyDescent="0.25">
      <c r="A1952" s="1" t="s">
        <v>8258</v>
      </c>
      <c r="B1952" s="2">
        <v>651511456</v>
      </c>
      <c r="C1952" s="2" t="s">
        <v>322</v>
      </c>
      <c r="D1952" s="4">
        <v>26443.5</v>
      </c>
      <c r="E1952" s="1" t="s">
        <v>12</v>
      </c>
      <c r="F1952" s="1" t="s">
        <v>290</v>
      </c>
      <c r="G1952" s="1" t="s">
        <v>3331</v>
      </c>
      <c r="H1952" s="1" t="s">
        <v>8259</v>
      </c>
      <c r="I1952" s="1">
        <v>415800.65514240001</v>
      </c>
      <c r="J1952" s="1" t="s">
        <v>8260</v>
      </c>
      <c r="L1952" s="1" t="str">
        <f>VLOOKUP(Table1[[#This Row],[Customer_id]],Table4[],7,FALSE)</f>
        <v>111485,0457</v>
      </c>
      <c r="M1952" s="1" t="e">
        <f>VLOOKUP(Table1[[#This Row],[Customer_id]],Table2[],4,FALSE)</f>
        <v>#N/A</v>
      </c>
      <c r="N1952" s="1" t="str">
        <f>INDEX(Table3[Transaction type],MATCH(Table1[[#This Row],[Account Number]],Table3[Account Number],0))</f>
        <v>Money Deposit</v>
      </c>
      <c r="O1952" s="20">
        <f>INDEX(Table3[Date_of_transaction],MATCH(Table1[[#This Row],[Account Number]],Table3[Account Number],0))</f>
        <v>44370</v>
      </c>
      <c r="P1952" s="19" t="str">
        <f>INDEX(Table3[Transaction Medium],MATCH(Table1[[#This Row],[Account Number]],Table3[Account Number],0))</f>
        <v>Bank</v>
      </c>
    </row>
    <row r="1953" spans="1:16" x14ac:dyDescent="0.25">
      <c r="A1953" s="1" t="s">
        <v>3343</v>
      </c>
      <c r="B1953" s="2">
        <v>842115961</v>
      </c>
      <c r="C1953" s="2" t="s">
        <v>77</v>
      </c>
      <c r="D1953" s="4">
        <v>23521.5</v>
      </c>
      <c r="E1953" s="1" t="s">
        <v>1094</v>
      </c>
      <c r="F1953" s="1" t="s">
        <v>509</v>
      </c>
      <c r="G1953" s="1" t="s">
        <v>3331</v>
      </c>
      <c r="H1953" s="1" t="s">
        <v>3344</v>
      </c>
      <c r="I1953" s="1">
        <v>80997.505575839998</v>
      </c>
      <c r="J1953" s="1" t="s">
        <v>2389</v>
      </c>
      <c r="L1953" s="1" t="str">
        <f>VLOOKUP(Table1[[#This Row],[Customer_id]],Table4[],7,FALSE)</f>
        <v>138366,6648</v>
      </c>
      <c r="M1953" s="1" t="e">
        <f>VLOOKUP(Table1[[#This Row],[Customer_id]],Table2[],4,FALSE)</f>
        <v>#N/A</v>
      </c>
      <c r="N1953" s="1" t="str">
        <f>INDEX(Table3[Transaction type],MATCH(Table1[[#This Row],[Account Number]],Table3[Account Number],0))</f>
        <v>Money Transfer</v>
      </c>
      <c r="O1953" s="20">
        <f>INDEX(Table3[Date_of_transaction],MATCH(Table1[[#This Row],[Account Number]],Table3[Account Number],0))</f>
        <v>44485</v>
      </c>
      <c r="P1953" s="19" t="str">
        <f>INDEX(Table3[Transaction Medium],MATCH(Table1[[#This Row],[Account Number]],Table3[Account Number],0))</f>
        <v>Internet Banking</v>
      </c>
    </row>
    <row r="1954" spans="1:16" x14ac:dyDescent="0.25">
      <c r="A1954" s="1" t="s">
        <v>7971</v>
      </c>
      <c r="B1954" s="2">
        <v>549122786</v>
      </c>
      <c r="C1954" s="2" t="s">
        <v>309</v>
      </c>
      <c r="D1954" s="4">
        <v>27904.5</v>
      </c>
      <c r="E1954" s="1" t="s">
        <v>12</v>
      </c>
      <c r="F1954" s="1" t="s">
        <v>310</v>
      </c>
      <c r="G1954" s="1" t="s">
        <v>3583</v>
      </c>
      <c r="H1954" s="1" t="s">
        <v>7972</v>
      </c>
      <c r="I1954" s="1">
        <v>110708.513916</v>
      </c>
      <c r="J1954" s="1" t="s">
        <v>7973</v>
      </c>
      <c r="L1954" s="1" t="str">
        <f>VLOOKUP(Table1[[#This Row],[Customer_id]],Table4[],7,FALSE)</f>
        <v>59086,95</v>
      </c>
      <c r="M1954" s="1" t="e">
        <f>VLOOKUP(Table1[[#This Row],[Customer_id]],Table2[],4,FALSE)</f>
        <v>#N/A</v>
      </c>
      <c r="N1954" s="1" t="str">
        <f>INDEX(Table3[Transaction type],MATCH(Table1[[#This Row],[Account Number]],Table3[Account Number],0))</f>
        <v>Money Deposit</v>
      </c>
      <c r="O1954" s="20">
        <f>INDEX(Table3[Date_of_transaction],MATCH(Table1[[#This Row],[Account Number]],Table3[Account Number],0))</f>
        <v>44578</v>
      </c>
      <c r="P1954" s="19" t="str">
        <f>INDEX(Table3[Transaction Medium],MATCH(Table1[[#This Row],[Account Number]],Table3[Account Number],0))</f>
        <v>Bank</v>
      </c>
    </row>
    <row r="1955" spans="1:16" x14ac:dyDescent="0.25">
      <c r="A1955" s="1" t="s">
        <v>1317</v>
      </c>
      <c r="B1955" s="2">
        <v>900757172</v>
      </c>
      <c r="C1955" s="2" t="s">
        <v>189</v>
      </c>
      <c r="D1955" s="4">
        <v>22425.75</v>
      </c>
      <c r="E1955" s="1" t="s">
        <v>1094</v>
      </c>
      <c r="F1955" s="1" t="s">
        <v>699</v>
      </c>
      <c r="G1955" s="1" t="s">
        <v>14</v>
      </c>
      <c r="H1955" s="1" t="s">
        <v>1318</v>
      </c>
      <c r="I1955" s="1">
        <v>248338.62387945</v>
      </c>
      <c r="J1955" s="1" t="s">
        <v>1319</v>
      </c>
      <c r="L1955" s="1" t="str">
        <f>VLOOKUP(Table1[[#This Row],[Customer_id]],Table4[],7,FALSE)</f>
        <v>51486,6408</v>
      </c>
      <c r="M1955" s="1" t="str">
        <f>VLOOKUP(Table1[[#This Row],[Customer_id]],Table2[],4,FALSE)</f>
        <v>N772340,31</v>
      </c>
      <c r="N1955" s="1" t="str">
        <f>INDEX(Table3[Transaction type],MATCH(Table1[[#This Row],[Account Number]],Table3[Account Number],0))</f>
        <v>Loan Payment</v>
      </c>
      <c r="O1955" s="20">
        <f>INDEX(Table3[Date_of_transaction],MATCH(Table1[[#This Row],[Account Number]],Table3[Account Number],0))</f>
        <v>44320</v>
      </c>
      <c r="P1955" s="19" t="str">
        <f>INDEX(Table3[Transaction Medium],MATCH(Table1[[#This Row],[Account Number]],Table3[Account Number],0))</f>
        <v>ACH</v>
      </c>
    </row>
    <row r="1956" spans="1:16" x14ac:dyDescent="0.25">
      <c r="A1956" s="1" t="s">
        <v>4214</v>
      </c>
      <c r="B1956" s="2">
        <v>967501251</v>
      </c>
      <c r="C1956" s="2" t="s">
        <v>162</v>
      </c>
      <c r="D1956" s="4">
        <v>15851.25</v>
      </c>
      <c r="E1956" s="1" t="s">
        <v>1094</v>
      </c>
      <c r="F1956" s="1" t="s">
        <v>852</v>
      </c>
      <c r="G1956" s="1" t="s">
        <v>4148</v>
      </c>
      <c r="H1956" s="1" t="s">
        <v>4215</v>
      </c>
      <c r="I1956" s="1">
        <v>124256.61644256</v>
      </c>
      <c r="J1956" s="1" t="s">
        <v>4216</v>
      </c>
      <c r="L1956" s="1" t="str">
        <f>VLOOKUP(Table1[[#This Row],[Customer_id]],Table4[],7,FALSE)</f>
        <v>20080,71</v>
      </c>
      <c r="M1956" s="1" t="e">
        <f>VLOOKUP(Table1[[#This Row],[Customer_id]],Table2[],4,FALSE)</f>
        <v>#N/A</v>
      </c>
      <c r="N1956" s="1" t="str">
        <f>INDEX(Table3[Transaction type],MATCH(Table1[[#This Row],[Account Number]],Table3[Account Number],0))</f>
        <v>Money Transfer</v>
      </c>
      <c r="O1956" s="20">
        <f>INDEX(Table3[Date_of_transaction],MATCH(Table1[[#This Row],[Account Number]],Table3[Account Number],0))</f>
        <v>44228</v>
      </c>
      <c r="P1956" s="19" t="str">
        <f>INDEX(Table3[Transaction Medium],MATCH(Table1[[#This Row],[Account Number]],Table3[Account Number],0))</f>
        <v>Mobile</v>
      </c>
    </row>
    <row r="1957" spans="1:16" x14ac:dyDescent="0.25">
      <c r="A1957" s="1" t="s">
        <v>4283</v>
      </c>
      <c r="B1957" s="2">
        <v>993487260</v>
      </c>
      <c r="C1957" s="2" t="s">
        <v>47</v>
      </c>
      <c r="D1957" s="4">
        <v>31191.75</v>
      </c>
      <c r="E1957" s="1" t="s">
        <v>1094</v>
      </c>
      <c r="F1957" s="1" t="s">
        <v>163</v>
      </c>
      <c r="G1957" s="1" t="s">
        <v>4105</v>
      </c>
      <c r="H1957" s="1" t="s">
        <v>4284</v>
      </c>
      <c r="I1957" s="1">
        <v>25081.562610720001</v>
      </c>
      <c r="J1957" s="1" t="s">
        <v>4285</v>
      </c>
      <c r="L1957" s="1" t="str">
        <f>VLOOKUP(Table1[[#This Row],[Customer_id]],Table4[],7,FALSE)</f>
        <v>254376,8178</v>
      </c>
      <c r="M1957" s="1" t="str">
        <f>VLOOKUP(Table1[[#This Row],[Customer_id]],Table2[],4,FALSE)</f>
        <v>N3904154694</v>
      </c>
      <c r="N1957" s="1" t="str">
        <f>INDEX(Table3[Transaction type],MATCH(Table1[[#This Row],[Account Number]],Table3[Account Number],0))</f>
        <v>Loan Payment</v>
      </c>
      <c r="O1957" s="20">
        <f>INDEX(Table3[Date_of_transaction],MATCH(Table1[[#This Row],[Account Number]],Table3[Account Number],0))</f>
        <v>44382</v>
      </c>
      <c r="P1957" s="19" t="str">
        <f>INDEX(Table3[Transaction Medium],MATCH(Table1[[#This Row],[Account Number]],Table3[Account Number],0))</f>
        <v>AFT</v>
      </c>
    </row>
    <row r="1958" spans="1:16" x14ac:dyDescent="0.25">
      <c r="A1958" s="1" t="s">
        <v>1164</v>
      </c>
      <c r="B1958" s="2">
        <v>526690732</v>
      </c>
      <c r="C1958" s="2" t="s">
        <v>72</v>
      </c>
      <c r="D1958" s="4">
        <v>34844.25</v>
      </c>
      <c r="E1958" s="1" t="s">
        <v>1094</v>
      </c>
      <c r="F1958" s="1" t="s">
        <v>176</v>
      </c>
      <c r="G1958" s="1" t="s">
        <v>14</v>
      </c>
      <c r="H1958" s="1" t="s">
        <v>1165</v>
      </c>
      <c r="I1958" s="1">
        <v>135307.81161576</v>
      </c>
      <c r="J1958" s="1" t="s">
        <v>1166</v>
      </c>
      <c r="L1958" s="1" t="str">
        <f>VLOOKUP(Table1[[#This Row],[Customer_id]],Table4[],7,FALSE)</f>
        <v>350625,0425</v>
      </c>
      <c r="M1958" s="1" t="e">
        <f>VLOOKUP(Table1[[#This Row],[Customer_id]],Table2[],4,FALSE)</f>
        <v>#N/A</v>
      </c>
      <c r="N1958" s="1" t="str">
        <f>INDEX(Table3[Transaction type],MATCH(Table1[[#This Row],[Account Number]],Table3[Account Number],0))</f>
        <v>Online Payment</v>
      </c>
      <c r="O1958" s="20">
        <f>INDEX(Table3[Date_of_transaction],MATCH(Table1[[#This Row],[Account Number]],Table3[Account Number],0))</f>
        <v>44306</v>
      </c>
      <c r="P1958" s="19" t="str">
        <f>INDEX(Table3[Transaction Medium],MATCH(Table1[[#This Row],[Account Number]],Table3[Account Number],0))</f>
        <v>Card</v>
      </c>
    </row>
    <row r="1959" spans="1:16" x14ac:dyDescent="0.25">
      <c r="A1959" s="1" t="s">
        <v>2154</v>
      </c>
      <c r="B1959" s="2">
        <v>767656466</v>
      </c>
      <c r="C1959" s="2" t="s">
        <v>452</v>
      </c>
      <c r="D1959" s="4">
        <v>26078.25</v>
      </c>
      <c r="E1959" s="1" t="s">
        <v>1094</v>
      </c>
      <c r="F1959" s="1" t="s">
        <v>314</v>
      </c>
      <c r="G1959" s="1" t="s">
        <v>1964</v>
      </c>
      <c r="H1959" s="1" t="s">
        <v>2155</v>
      </c>
      <c r="I1959" s="1">
        <v>145394.79375564001</v>
      </c>
      <c r="J1959" s="1" t="s">
        <v>2156</v>
      </c>
      <c r="L1959" s="1" t="str">
        <f>VLOOKUP(Table1[[#This Row],[Customer_id]],Table4[],7,FALSE)</f>
        <v>30843,8512</v>
      </c>
      <c r="M1959" s="1" t="e">
        <f>VLOOKUP(Table1[[#This Row],[Customer_id]],Table2[],4,FALSE)</f>
        <v>#N/A</v>
      </c>
      <c r="N1959" s="1" t="str">
        <f>INDEX(Table3[Transaction type],MATCH(Table1[[#This Row],[Account Number]],Table3[Account Number],0))</f>
        <v>Money Deposit</v>
      </c>
      <c r="O1959" s="20">
        <f>INDEX(Table3[Date_of_transaction],MATCH(Table1[[#This Row],[Account Number]],Table3[Account Number],0))</f>
        <v>44206</v>
      </c>
      <c r="P1959" s="19" t="str">
        <f>INDEX(Table3[Transaction Medium],MATCH(Table1[[#This Row],[Account Number]],Table3[Account Number],0))</f>
        <v>Bank</v>
      </c>
    </row>
    <row r="1960" spans="1:16" x14ac:dyDescent="0.25">
      <c r="A1960" s="1" t="s">
        <v>3030</v>
      </c>
      <c r="B1960" s="2">
        <v>409970645</v>
      </c>
      <c r="C1960" s="2" t="s">
        <v>1201</v>
      </c>
      <c r="D1960" s="4">
        <v>30461.25</v>
      </c>
      <c r="E1960" s="1" t="s">
        <v>1094</v>
      </c>
      <c r="F1960" s="1" t="s">
        <v>97</v>
      </c>
      <c r="G1960" s="1" t="s">
        <v>2773</v>
      </c>
      <c r="H1960" s="1" t="s">
        <v>3031</v>
      </c>
      <c r="I1960" s="1">
        <v>443739.19379579998</v>
      </c>
      <c r="J1960" s="1" t="s">
        <v>3032</v>
      </c>
      <c r="L1960" s="1" t="str">
        <f>VLOOKUP(Table1[[#This Row],[Customer_id]],Table4[],7,FALSE)</f>
        <v>103516,876</v>
      </c>
      <c r="M1960" s="1" t="e">
        <f>VLOOKUP(Table1[[#This Row],[Customer_id]],Table2[],4,FALSE)</f>
        <v>#N/A</v>
      </c>
      <c r="N1960" s="1" t="str">
        <f>INDEX(Table3[Transaction type],MATCH(Table1[[#This Row],[Account Number]],Table3[Account Number],0))</f>
        <v>Online Payment</v>
      </c>
      <c r="O1960" s="20">
        <f>INDEX(Table3[Date_of_transaction],MATCH(Table1[[#This Row],[Account Number]],Table3[Account Number],0))</f>
        <v>44286</v>
      </c>
      <c r="P1960" s="19" t="str">
        <f>INDEX(Table3[Transaction Medium],MATCH(Table1[[#This Row],[Account Number]],Table3[Account Number],0))</f>
        <v>Mobile</v>
      </c>
    </row>
    <row r="1961" spans="1:16" x14ac:dyDescent="0.25">
      <c r="A1961" s="1" t="s">
        <v>5397</v>
      </c>
      <c r="B1961" s="2">
        <v>952440210</v>
      </c>
      <c r="C1961" s="2" t="s">
        <v>348</v>
      </c>
      <c r="D1961" s="4">
        <v>28635</v>
      </c>
      <c r="E1961" s="1" t="s">
        <v>1094</v>
      </c>
      <c r="F1961" s="1" t="s">
        <v>852</v>
      </c>
      <c r="G1961" s="1" t="s">
        <v>4084</v>
      </c>
      <c r="H1961" s="1" t="s">
        <v>5398</v>
      </c>
      <c r="I1961" s="1">
        <v>64909.649087999998</v>
      </c>
      <c r="J1961" s="1" t="s">
        <v>5399</v>
      </c>
      <c r="L1961" s="1" t="str">
        <f>VLOOKUP(Table1[[#This Row],[Customer_id]],Table4[],7,FALSE)</f>
        <v>405968,3126</v>
      </c>
      <c r="M1961" s="1" t="e">
        <f>VLOOKUP(Table1[[#This Row],[Customer_id]],Table2[],4,FALSE)</f>
        <v>#N/A</v>
      </c>
      <c r="N1961" s="1" t="str">
        <f>INDEX(Table3[Transaction type],MATCH(Table1[[#This Row],[Account Number]],Table3[Account Number],0))</f>
        <v>Online Payment</v>
      </c>
      <c r="O1961" s="20">
        <f>INDEX(Table3[Date_of_transaction],MATCH(Table1[[#This Row],[Account Number]],Table3[Account Number],0))</f>
        <v>44439</v>
      </c>
      <c r="P1961" s="19" t="str">
        <f>INDEX(Table3[Transaction Medium],MATCH(Table1[[#This Row],[Account Number]],Table3[Account Number],0))</f>
        <v>Mobile</v>
      </c>
    </row>
    <row r="1962" spans="1:16" x14ac:dyDescent="0.25">
      <c r="A1962" s="1" t="s">
        <v>6913</v>
      </c>
      <c r="B1962" s="2">
        <v>499740854</v>
      </c>
      <c r="C1962" s="2" t="s">
        <v>226</v>
      </c>
      <c r="D1962" s="4">
        <v>31557</v>
      </c>
      <c r="E1962" s="1" t="s">
        <v>12</v>
      </c>
      <c r="F1962" s="1" t="s">
        <v>471</v>
      </c>
      <c r="G1962" s="1" t="s">
        <v>4074</v>
      </c>
      <c r="H1962" s="1" t="s">
        <v>6914</v>
      </c>
      <c r="I1962" s="1">
        <v>38355.8157345</v>
      </c>
      <c r="J1962" s="1" t="s">
        <v>6915</v>
      </c>
      <c r="L1962" s="1" t="str">
        <f>VLOOKUP(Table1[[#This Row],[Customer_id]],Table4[],7,FALSE)</f>
        <v>81162,8928</v>
      </c>
      <c r="M1962" s="1" t="str">
        <f>VLOOKUP(Table1[[#This Row],[Customer_id]],Table2[],4,FALSE)</f>
        <v>N4157745312</v>
      </c>
      <c r="N1962" s="1" t="str">
        <f>INDEX(Table3[Transaction type],MATCH(Table1[[#This Row],[Account Number]],Table3[Account Number],0))</f>
        <v>Loan Payment</v>
      </c>
      <c r="O1962" s="20">
        <f>INDEX(Table3[Date_of_transaction],MATCH(Table1[[#This Row],[Account Number]],Table3[Account Number],0))</f>
        <v>44600</v>
      </c>
      <c r="P1962" s="19" t="str">
        <f>INDEX(Table3[Transaction Medium],MATCH(Table1[[#This Row],[Account Number]],Table3[Account Number],0))</f>
        <v>AFT</v>
      </c>
    </row>
    <row r="1963" spans="1:16" x14ac:dyDescent="0.25">
      <c r="A1963" s="1" t="s">
        <v>7903</v>
      </c>
      <c r="B1963" s="2">
        <v>990925853</v>
      </c>
      <c r="C1963" s="2" t="s">
        <v>221</v>
      </c>
      <c r="D1963" s="4">
        <v>33748.5</v>
      </c>
      <c r="E1963" s="1" t="s">
        <v>12</v>
      </c>
      <c r="F1963" s="1" t="s">
        <v>120</v>
      </c>
      <c r="G1963" s="1" t="s">
        <v>3583</v>
      </c>
      <c r="H1963" s="1" t="s">
        <v>7904</v>
      </c>
      <c r="I1963" s="1">
        <v>214811.34744419999</v>
      </c>
      <c r="J1963" s="1" t="s">
        <v>7905</v>
      </c>
      <c r="L1963" s="1" t="str">
        <f>VLOOKUP(Table1[[#This Row],[Customer_id]],Table4[],7,FALSE)</f>
        <v>74122,7112</v>
      </c>
      <c r="M1963" s="1" t="e">
        <f>VLOOKUP(Table1[[#This Row],[Customer_id]],Table2[],4,FALSE)</f>
        <v>#N/A</v>
      </c>
      <c r="N1963" s="1" t="str">
        <f>INDEX(Table3[Transaction type],MATCH(Table1[[#This Row],[Account Number]],Table3[Account Number],0))</f>
        <v>Money Deposit</v>
      </c>
      <c r="O1963" s="20">
        <f>INDEX(Table3[Date_of_transaction],MATCH(Table1[[#This Row],[Account Number]],Table3[Account Number],0))</f>
        <v>44425</v>
      </c>
      <c r="P1963" s="19" t="str">
        <f>INDEX(Table3[Transaction Medium],MATCH(Table1[[#This Row],[Account Number]],Table3[Account Number],0))</f>
        <v>ATM</v>
      </c>
    </row>
    <row r="1964" spans="1:16" x14ac:dyDescent="0.25">
      <c r="A1964" s="1" t="s">
        <v>5908</v>
      </c>
      <c r="B1964" s="2">
        <v>642473211</v>
      </c>
      <c r="C1964" s="2" t="s">
        <v>255</v>
      </c>
      <c r="D1964" s="4">
        <v>25347.75</v>
      </c>
      <c r="E1964" s="1" t="s">
        <v>12</v>
      </c>
      <c r="F1964" s="1" t="s">
        <v>989</v>
      </c>
      <c r="G1964" s="1" t="s">
        <v>4119</v>
      </c>
      <c r="H1964" s="1" t="s">
        <v>5909</v>
      </c>
      <c r="I1964" s="1">
        <v>368212.18795956002</v>
      </c>
      <c r="J1964" s="1" t="s">
        <v>5910</v>
      </c>
      <c r="L1964" s="1" t="str">
        <f>VLOOKUP(Table1[[#This Row],[Customer_id]],Table4[],7,FALSE)</f>
        <v>91325,4537</v>
      </c>
      <c r="M1964" s="1" t="e">
        <f>VLOOKUP(Table1[[#This Row],[Customer_id]],Table2[],4,FALSE)</f>
        <v>#N/A</v>
      </c>
      <c r="N1964" s="1" t="str">
        <f>INDEX(Table3[Transaction type],MATCH(Table1[[#This Row],[Account Number]],Table3[Account Number],0))</f>
        <v>Online Payment</v>
      </c>
      <c r="O1964" s="20">
        <f>INDEX(Table3[Date_of_transaction],MATCH(Table1[[#This Row],[Account Number]],Table3[Account Number],0))</f>
        <v>44622</v>
      </c>
      <c r="P1964" s="19" t="str">
        <f>INDEX(Table3[Transaction Medium],MATCH(Table1[[#This Row],[Account Number]],Table3[Account Number],0))</f>
        <v>Internet Banking</v>
      </c>
    </row>
    <row r="1965" spans="1:16" x14ac:dyDescent="0.25">
      <c r="A1965" s="1" t="s">
        <v>3695</v>
      </c>
      <c r="B1965" s="2">
        <v>58064170</v>
      </c>
      <c r="C1965" s="2" t="s">
        <v>154</v>
      </c>
      <c r="D1965" s="4">
        <v>29730.75</v>
      </c>
      <c r="E1965" s="1" t="s">
        <v>1094</v>
      </c>
      <c r="F1965" s="1" t="s">
        <v>438</v>
      </c>
      <c r="G1965" s="1" t="s">
        <v>3583</v>
      </c>
      <c r="H1965" s="1" t="s">
        <v>3696</v>
      </c>
      <c r="I1965" s="1">
        <v>176932.89366684001</v>
      </c>
      <c r="J1965" s="1" t="s">
        <v>3697</v>
      </c>
      <c r="L1965" s="1" t="str">
        <f>VLOOKUP(Table1[[#This Row],[Customer_id]],Table4[],7,FALSE)</f>
        <v>228507,5625</v>
      </c>
      <c r="M1965" s="1" t="e">
        <f>VLOOKUP(Table1[[#This Row],[Customer_id]],Table2[],4,FALSE)</f>
        <v>#N/A</v>
      </c>
      <c r="N1965" s="1" t="str">
        <f>INDEX(Table3[Transaction type],MATCH(Table1[[#This Row],[Account Number]],Table3[Account Number],0))</f>
        <v>Money Deposit</v>
      </c>
      <c r="O1965" s="20">
        <f>INDEX(Table3[Date_of_transaction],MATCH(Table1[[#This Row],[Account Number]],Table3[Account Number],0))</f>
        <v>44622</v>
      </c>
      <c r="P1965" s="19" t="str">
        <f>INDEX(Table3[Transaction Medium],MATCH(Table1[[#This Row],[Account Number]],Table3[Account Number],0))</f>
        <v>Bank</v>
      </c>
    </row>
    <row r="1966" spans="1:16" x14ac:dyDescent="0.25">
      <c r="A1966" s="1" t="s">
        <v>6568</v>
      </c>
      <c r="B1966" s="2">
        <v>258831671</v>
      </c>
      <c r="C1966" s="2" t="s">
        <v>221</v>
      </c>
      <c r="D1966" s="4">
        <v>33748.5</v>
      </c>
      <c r="E1966" s="1" t="s">
        <v>12</v>
      </c>
      <c r="F1966" s="1" t="s">
        <v>1304</v>
      </c>
      <c r="G1966" s="1" t="s">
        <v>4105</v>
      </c>
      <c r="H1966" s="1" t="s">
        <v>6569</v>
      </c>
      <c r="I1966" s="1">
        <v>24082.118062379999</v>
      </c>
      <c r="J1966" s="1" t="s">
        <v>6570</v>
      </c>
      <c r="L1966" s="1" t="str">
        <f>VLOOKUP(Table1[[#This Row],[Customer_id]],Table4[],7,FALSE)</f>
        <v>145503,585</v>
      </c>
      <c r="M1966" s="1" t="e">
        <f>VLOOKUP(Table1[[#This Row],[Customer_id]],Table2[],4,FALSE)</f>
        <v>#N/A</v>
      </c>
      <c r="N1966" s="1" t="str">
        <f>INDEX(Table3[Transaction type],MATCH(Table1[[#This Row],[Account Number]],Table3[Account Number],0))</f>
        <v>Money Deposit</v>
      </c>
      <c r="O1966" s="20">
        <f>INDEX(Table3[Date_of_transaction],MATCH(Table1[[#This Row],[Account Number]],Table3[Account Number],0))</f>
        <v>44595</v>
      </c>
      <c r="P1966" s="19" t="str">
        <f>INDEX(Table3[Transaction Medium],MATCH(Table1[[#This Row],[Account Number]],Table3[Account Number],0))</f>
        <v>Bank</v>
      </c>
    </row>
    <row r="1967" spans="1:16" x14ac:dyDescent="0.25">
      <c r="A1967" s="1" t="s">
        <v>3303</v>
      </c>
      <c r="B1967" s="2">
        <v>677896146</v>
      </c>
      <c r="C1967" s="2" t="s">
        <v>212</v>
      </c>
      <c r="D1967" s="4">
        <v>24252</v>
      </c>
      <c r="E1967" s="1" t="s">
        <v>1094</v>
      </c>
      <c r="F1967" s="1" t="s">
        <v>135</v>
      </c>
      <c r="G1967" s="1" t="s">
        <v>3058</v>
      </c>
      <c r="H1967" s="1" t="s">
        <v>3304</v>
      </c>
      <c r="I1967" s="1">
        <v>21087.438518080002</v>
      </c>
      <c r="J1967" s="1" t="s">
        <v>3305</v>
      </c>
      <c r="L1967" s="1" t="str">
        <f>VLOOKUP(Table1[[#This Row],[Customer_id]],Table4[],7,FALSE)</f>
        <v>87687,3175</v>
      </c>
      <c r="M1967" s="1" t="e">
        <f>VLOOKUP(Table1[[#This Row],[Customer_id]],Table2[],4,FALSE)</f>
        <v>#N/A</v>
      </c>
      <c r="N1967" s="1" t="str">
        <f>INDEX(Table3[Transaction type],MATCH(Table1[[#This Row],[Account Number]],Table3[Account Number],0))</f>
        <v>Checks</v>
      </c>
      <c r="O1967" s="20">
        <f>INDEX(Table3[Date_of_transaction],MATCH(Table1[[#This Row],[Account Number]],Table3[Account Number],0))</f>
        <v>44443</v>
      </c>
      <c r="P1967" s="19" t="str">
        <f>INDEX(Table3[Transaction Medium],MATCH(Table1[[#This Row],[Account Number]],Table3[Account Number],0))</f>
        <v>Bank</v>
      </c>
    </row>
    <row r="1968" spans="1:16" x14ac:dyDescent="0.25">
      <c r="A1968" s="1" t="s">
        <v>3054</v>
      </c>
      <c r="B1968" s="2">
        <v>410815863</v>
      </c>
      <c r="C1968" s="2" t="s">
        <v>1201</v>
      </c>
      <c r="D1968" s="4">
        <v>30461.25</v>
      </c>
      <c r="E1968" s="1" t="s">
        <v>1094</v>
      </c>
      <c r="F1968" s="1" t="s">
        <v>370</v>
      </c>
      <c r="G1968" s="1" t="s">
        <v>2773</v>
      </c>
      <c r="H1968" s="1" t="s">
        <v>3055</v>
      </c>
      <c r="I1968" s="1">
        <v>362411.03948400001</v>
      </c>
      <c r="J1968" s="1" t="s">
        <v>3056</v>
      </c>
      <c r="L1968" s="1" t="str">
        <f>VLOOKUP(Table1[[#This Row],[Customer_id]],Table4[],7,FALSE)</f>
        <v>83536,4853</v>
      </c>
      <c r="M1968" s="1" t="e">
        <f>VLOOKUP(Table1[[#This Row],[Customer_id]],Table2[],4,FALSE)</f>
        <v>#N/A</v>
      </c>
      <c r="N1968" s="1" t="str">
        <f>INDEX(Table3[Transaction type],MATCH(Table1[[#This Row],[Account Number]],Table3[Account Number],0))</f>
        <v>Money Deposit</v>
      </c>
      <c r="O1968" s="20">
        <f>INDEX(Table3[Date_of_transaction],MATCH(Table1[[#This Row],[Account Number]],Table3[Account Number],0))</f>
        <v>44434</v>
      </c>
      <c r="P1968" s="19" t="str">
        <f>INDEX(Table3[Transaction Medium],MATCH(Table1[[#This Row],[Account Number]],Table3[Account Number],0))</f>
        <v>Bank</v>
      </c>
    </row>
    <row r="1969" spans="1:16" x14ac:dyDescent="0.25">
      <c r="A1969" s="1" t="s">
        <v>171</v>
      </c>
      <c r="B1969" s="2">
        <v>743549968</v>
      </c>
      <c r="C1969" s="2" t="s">
        <v>72</v>
      </c>
      <c r="D1969" s="4">
        <v>34844.25</v>
      </c>
      <c r="E1969" s="1" t="s">
        <v>12</v>
      </c>
      <c r="F1969" s="1" t="s">
        <v>172</v>
      </c>
      <c r="G1969" s="1" t="s">
        <v>14</v>
      </c>
      <c r="H1969" s="1" t="s">
        <v>173</v>
      </c>
      <c r="I1969" s="1">
        <v>416295.12862079998</v>
      </c>
      <c r="J1969" s="1" t="s">
        <v>174</v>
      </c>
      <c r="L1969" s="1" t="str">
        <f>VLOOKUP(Table1[[#This Row],[Customer_id]],Table4[],7,FALSE)</f>
        <v>91594,7175</v>
      </c>
      <c r="M1969" s="1" t="e">
        <f>VLOOKUP(Table1[[#This Row],[Customer_id]],Table2[],4,FALSE)</f>
        <v>#N/A</v>
      </c>
      <c r="N1969" s="1" t="str">
        <f>INDEX(Table3[Transaction type],MATCH(Table1[[#This Row],[Account Number]],Table3[Account Number],0))</f>
        <v>Money Transfer</v>
      </c>
      <c r="O1969" s="20">
        <f>INDEX(Table3[Date_of_transaction],MATCH(Table1[[#This Row],[Account Number]],Table3[Account Number],0))</f>
        <v>44483</v>
      </c>
      <c r="P1969" s="19" t="str">
        <f>INDEX(Table3[Transaction Medium],MATCH(Table1[[#This Row],[Account Number]],Table3[Account Number],0))</f>
        <v>ATM</v>
      </c>
    </row>
    <row r="1970" spans="1:16" x14ac:dyDescent="0.25">
      <c r="A1970" s="1" t="s">
        <v>376</v>
      </c>
      <c r="B1970" s="2">
        <v>222579986</v>
      </c>
      <c r="C1970" s="2" t="s">
        <v>72</v>
      </c>
      <c r="D1970" s="4">
        <v>34844.25</v>
      </c>
      <c r="E1970" s="1" t="s">
        <v>12</v>
      </c>
      <c r="F1970" s="1" t="s">
        <v>110</v>
      </c>
      <c r="G1970" s="1" t="s">
        <v>14</v>
      </c>
      <c r="H1970" s="1" t="s">
        <v>377</v>
      </c>
      <c r="I1970" s="1">
        <v>211567.48922399999</v>
      </c>
      <c r="J1970" s="1" t="s">
        <v>378</v>
      </c>
      <c r="L1970" s="1" t="str">
        <f>VLOOKUP(Table1[[#This Row],[Customer_id]],Table4[],7,FALSE)</f>
        <v>39080,448</v>
      </c>
      <c r="M1970" s="1" t="e">
        <f>VLOOKUP(Table1[[#This Row],[Customer_id]],Table2[],4,FALSE)</f>
        <v>#N/A</v>
      </c>
      <c r="N1970" s="1" t="str">
        <f>INDEX(Table3[Transaction type],MATCH(Table1[[#This Row],[Account Number]],Table3[Account Number],0))</f>
        <v>Money Transfer</v>
      </c>
      <c r="O1970" s="20">
        <f>INDEX(Table3[Date_of_transaction],MATCH(Table1[[#This Row],[Account Number]],Table3[Account Number],0))</f>
        <v>44591</v>
      </c>
      <c r="P1970" s="19" t="str">
        <f>INDEX(Table3[Transaction Medium],MATCH(Table1[[#This Row],[Account Number]],Table3[Account Number],0))</f>
        <v>Mobile</v>
      </c>
    </row>
    <row r="1971" spans="1:16" x14ac:dyDescent="0.25">
      <c r="A1971" s="1" t="s">
        <v>4073</v>
      </c>
      <c r="B1971" s="2">
        <v>394316664</v>
      </c>
      <c r="C1971" s="2" t="s">
        <v>889</v>
      </c>
      <c r="D1971" s="4">
        <v>30096</v>
      </c>
      <c r="E1971" s="1" t="s">
        <v>1094</v>
      </c>
      <c r="F1971" s="1" t="s">
        <v>602</v>
      </c>
      <c r="G1971" s="1" t="s">
        <v>4074</v>
      </c>
      <c r="H1971" s="1" t="s">
        <v>4075</v>
      </c>
      <c r="I1971" s="1">
        <v>497267.80030619999</v>
      </c>
      <c r="J1971" s="1" t="s">
        <v>4076</v>
      </c>
      <c r="L1971" s="1" t="str">
        <f>VLOOKUP(Table1[[#This Row],[Customer_id]],Table4[],7,FALSE)</f>
        <v>96948,9915</v>
      </c>
      <c r="M1971" s="1" t="e">
        <f>VLOOKUP(Table1[[#This Row],[Customer_id]],Table2[],4,FALSE)</f>
        <v>#N/A</v>
      </c>
      <c r="N1971" s="1" t="str">
        <f>INDEX(Table3[Transaction type],MATCH(Table1[[#This Row],[Account Number]],Table3[Account Number],0))</f>
        <v>Online Payment</v>
      </c>
      <c r="O1971" s="20">
        <f>INDEX(Table3[Date_of_transaction],MATCH(Table1[[#This Row],[Account Number]],Table3[Account Number],0))</f>
        <v>44494</v>
      </c>
      <c r="P1971" s="19" t="str">
        <f>INDEX(Table3[Transaction Medium],MATCH(Table1[[#This Row],[Account Number]],Table3[Account Number],0))</f>
        <v>Mobile</v>
      </c>
    </row>
    <row r="1972" spans="1:16" x14ac:dyDescent="0.25">
      <c r="A1972" s="1" t="s">
        <v>711</v>
      </c>
      <c r="B1972" s="2">
        <v>288175420</v>
      </c>
      <c r="C1972" s="2" t="s">
        <v>434</v>
      </c>
      <c r="D1972" s="4">
        <v>28269.75</v>
      </c>
      <c r="E1972" s="1" t="s">
        <v>12</v>
      </c>
      <c r="F1972" s="1" t="s">
        <v>483</v>
      </c>
      <c r="G1972" s="1" t="s">
        <v>14</v>
      </c>
      <c r="H1972" s="1" t="s">
        <v>712</v>
      </c>
      <c r="I1972" s="1">
        <v>10034.7544206</v>
      </c>
      <c r="J1972" s="1" t="s">
        <v>713</v>
      </c>
      <c r="L1972" s="1" t="str">
        <f>VLOOKUP(Table1[[#This Row],[Customer_id]],Table4[],7,FALSE)</f>
        <v>328810,0608</v>
      </c>
      <c r="M1972" s="1" t="str">
        <f>VLOOKUP(Table1[[#This Row],[Customer_id]],Table2[],4,FALSE)</f>
        <v>N942311232</v>
      </c>
      <c r="N1972" s="1" t="str">
        <f>INDEX(Table3[Transaction type],MATCH(Table1[[#This Row],[Account Number]],Table3[Account Number],0))</f>
        <v>Loan Payment</v>
      </c>
      <c r="O1972" s="20">
        <f>INDEX(Table3[Date_of_transaction],MATCH(Table1[[#This Row],[Account Number]],Table3[Account Number],0))</f>
        <v>44339</v>
      </c>
      <c r="P1972" s="19" t="str">
        <f>INDEX(Table3[Transaction Medium],MATCH(Table1[[#This Row],[Account Number]],Table3[Account Number],0))</f>
        <v>AFT</v>
      </c>
    </row>
    <row r="1973" spans="1:16" x14ac:dyDescent="0.25">
      <c r="A1973" s="1" t="s">
        <v>711</v>
      </c>
      <c r="B1973" s="2">
        <v>439347146</v>
      </c>
      <c r="C1973" s="2" t="s">
        <v>67</v>
      </c>
      <c r="D1973" s="4">
        <v>23156.25</v>
      </c>
      <c r="E1973" s="1" t="s">
        <v>1094</v>
      </c>
      <c r="F1973" s="1" t="s">
        <v>951</v>
      </c>
      <c r="G1973" s="1" t="s">
        <v>3583</v>
      </c>
      <c r="H1973" s="1" t="s">
        <v>3610</v>
      </c>
      <c r="I1973" s="1">
        <v>79100.773539839996</v>
      </c>
      <c r="J1973" s="1" t="s">
        <v>3611</v>
      </c>
      <c r="L1973" s="1" t="str">
        <f>VLOOKUP(Table1[[#This Row],[Customer_id]],Table4[],7,FALSE)</f>
        <v>328810,0608</v>
      </c>
      <c r="M1973" s="1" t="str">
        <f>VLOOKUP(Table1[[#This Row],[Customer_id]],Table2[],4,FALSE)</f>
        <v>N942311232</v>
      </c>
      <c r="N1973" s="1" t="str">
        <f>INDEX(Table3[Transaction type],MATCH(Table1[[#This Row],[Account Number]],Table3[Account Number],0))</f>
        <v>Money Transfer</v>
      </c>
      <c r="O1973" s="20">
        <f>INDEX(Table3[Date_of_transaction],MATCH(Table1[[#This Row],[Account Number]],Table3[Account Number],0))</f>
        <v>44440</v>
      </c>
      <c r="P1973" s="19" t="str">
        <f>INDEX(Table3[Transaction Medium],MATCH(Table1[[#This Row],[Account Number]],Table3[Account Number],0))</f>
        <v>Internet Banking</v>
      </c>
    </row>
    <row r="1974" spans="1:16" x14ac:dyDescent="0.25">
      <c r="A1974" s="1" t="s">
        <v>1625</v>
      </c>
      <c r="B1974" s="2">
        <v>665456622</v>
      </c>
      <c r="C1974" s="2" t="s">
        <v>240</v>
      </c>
      <c r="D1974" s="4">
        <v>22060.5</v>
      </c>
      <c r="E1974" s="1" t="s">
        <v>1094</v>
      </c>
      <c r="F1974" s="1" t="s">
        <v>1626</v>
      </c>
      <c r="G1974" s="1" t="s">
        <v>14</v>
      </c>
      <c r="H1974" s="1" t="s">
        <v>1627</v>
      </c>
      <c r="I1974" s="1">
        <v>144853.68817152001</v>
      </c>
      <c r="J1974" s="1" t="s">
        <v>1628</v>
      </c>
      <c r="L1974" s="1" t="str">
        <f>VLOOKUP(Table1[[#This Row],[Customer_id]],Table4[],7,FALSE)</f>
        <v>45199,2592</v>
      </c>
      <c r="M1974" s="1" t="e">
        <f>VLOOKUP(Table1[[#This Row],[Customer_id]],Table2[],4,FALSE)</f>
        <v>#N/A</v>
      </c>
      <c r="N1974" s="1" t="str">
        <f>INDEX(Table3[Transaction type],MATCH(Table1[[#This Row],[Account Number]],Table3[Account Number],0))</f>
        <v>Money Deposit</v>
      </c>
      <c r="O1974" s="20">
        <f>INDEX(Table3[Date_of_transaction],MATCH(Table1[[#This Row],[Account Number]],Table3[Account Number],0))</f>
        <v>44342</v>
      </c>
      <c r="P1974" s="19" t="str">
        <f>INDEX(Table3[Transaction Medium],MATCH(Table1[[#This Row],[Account Number]],Table3[Account Number],0))</f>
        <v>Bank</v>
      </c>
    </row>
    <row r="1975" spans="1:16" x14ac:dyDescent="0.25">
      <c r="A1975" s="1" t="s">
        <v>5807</v>
      </c>
      <c r="B1975" s="2">
        <v>581950676</v>
      </c>
      <c r="C1975" s="2" t="s">
        <v>92</v>
      </c>
      <c r="D1975" s="4">
        <v>29000.25</v>
      </c>
      <c r="E1975" s="1" t="s">
        <v>1094</v>
      </c>
      <c r="F1975" s="1" t="s">
        <v>978</v>
      </c>
      <c r="G1975" s="1" t="s">
        <v>4112</v>
      </c>
      <c r="H1975" s="1" t="s">
        <v>5808</v>
      </c>
      <c r="I1975" s="1">
        <v>111594.32765712</v>
      </c>
      <c r="J1975" s="1" t="s">
        <v>5809</v>
      </c>
      <c r="L1975" s="1" t="str">
        <f>VLOOKUP(Table1[[#This Row],[Customer_id]],Table4[],7,FALSE)</f>
        <v>54290,1744</v>
      </c>
      <c r="M1975" s="1" t="e">
        <f>VLOOKUP(Table1[[#This Row],[Customer_id]],Table2[],4,FALSE)</f>
        <v>#N/A</v>
      </c>
      <c r="N1975" s="1" t="str">
        <f>INDEX(Table3[Transaction type],MATCH(Table1[[#This Row],[Account Number]],Table3[Account Number],0))</f>
        <v>Money Transfer</v>
      </c>
      <c r="O1975" s="20">
        <f>INDEX(Table3[Date_of_transaction],MATCH(Table1[[#This Row],[Account Number]],Table3[Account Number],0))</f>
        <v>44224</v>
      </c>
      <c r="P1975" s="19" t="str">
        <f>INDEX(Table3[Transaction Medium],MATCH(Table1[[#This Row],[Account Number]],Table3[Account Number],0))</f>
        <v>ATM</v>
      </c>
    </row>
    <row r="1976" spans="1:16" x14ac:dyDescent="0.25">
      <c r="A1976" s="1" t="s">
        <v>3819</v>
      </c>
      <c r="B1976" s="2">
        <v>591586123</v>
      </c>
      <c r="C1976" s="2" t="s">
        <v>434</v>
      </c>
      <c r="D1976" s="4">
        <v>28269.75</v>
      </c>
      <c r="E1976" s="1" t="s">
        <v>1094</v>
      </c>
      <c r="F1976" s="1" t="s">
        <v>1308</v>
      </c>
      <c r="G1976" s="1" t="s">
        <v>3820</v>
      </c>
      <c r="H1976" s="1" t="s">
        <v>3821</v>
      </c>
      <c r="I1976" s="1">
        <v>34734.696479999999</v>
      </c>
      <c r="J1976" s="1" t="s">
        <v>3822</v>
      </c>
      <c r="L1976" s="1" t="str">
        <f>VLOOKUP(Table1[[#This Row],[Customer_id]],Table4[],7,FALSE)</f>
        <v>60175,2375</v>
      </c>
      <c r="M1976" s="1" t="e">
        <f>VLOOKUP(Table1[[#This Row],[Customer_id]],Table2[],4,FALSE)</f>
        <v>#N/A</v>
      </c>
      <c r="N1976" s="1" t="str">
        <f>INDEX(Table3[Transaction type],MATCH(Table1[[#This Row],[Account Number]],Table3[Account Number],0))</f>
        <v>Checks</v>
      </c>
      <c r="O1976" s="20">
        <f>INDEX(Table3[Date_of_transaction],MATCH(Table1[[#This Row],[Account Number]],Table3[Account Number],0))</f>
        <v>44625</v>
      </c>
      <c r="P1976" s="19" t="str">
        <f>INDEX(Table3[Transaction Medium],MATCH(Table1[[#This Row],[Account Number]],Table3[Account Number],0))</f>
        <v>Informal Services</v>
      </c>
    </row>
    <row r="1977" spans="1:16" x14ac:dyDescent="0.25">
      <c r="A1977" s="1" t="s">
        <v>8269</v>
      </c>
      <c r="B1977" s="2">
        <v>742981884</v>
      </c>
      <c r="C1977" s="2" t="s">
        <v>661</v>
      </c>
      <c r="D1977" s="4">
        <v>16216.5</v>
      </c>
      <c r="E1977" s="1" t="s">
        <v>12</v>
      </c>
      <c r="F1977" s="1" t="s">
        <v>282</v>
      </c>
      <c r="G1977" s="1" t="s">
        <v>3331</v>
      </c>
      <c r="H1977" s="1" t="s">
        <v>8270</v>
      </c>
      <c r="I1977" s="1">
        <v>95148.510019199995</v>
      </c>
      <c r="J1977" s="1" t="s">
        <v>8271</v>
      </c>
      <c r="L1977" s="1" t="str">
        <f>VLOOKUP(Table1[[#This Row],[Customer_id]],Table4[],7,FALSE)</f>
        <v>212962,8528</v>
      </c>
      <c r="M1977" s="1" t="e">
        <f>VLOOKUP(Table1[[#This Row],[Customer_id]],Table2[],4,FALSE)</f>
        <v>#N/A</v>
      </c>
      <c r="N1977" s="1" t="str">
        <f>INDEX(Table3[Transaction type],MATCH(Table1[[#This Row],[Account Number]],Table3[Account Number],0))</f>
        <v>Checks</v>
      </c>
      <c r="O1977" s="20">
        <f>INDEX(Table3[Date_of_transaction],MATCH(Table1[[#This Row],[Account Number]],Table3[Account Number],0))</f>
        <v>44662</v>
      </c>
      <c r="P1977" s="19" t="str">
        <f>INDEX(Table3[Transaction Medium],MATCH(Table1[[#This Row],[Account Number]],Table3[Account Number],0))</f>
        <v>Informal Services</v>
      </c>
    </row>
    <row r="1978" spans="1:16" x14ac:dyDescent="0.25">
      <c r="A1978" s="1" t="s">
        <v>4567</v>
      </c>
      <c r="B1978" s="2">
        <v>523582688</v>
      </c>
      <c r="C1978" s="2" t="s">
        <v>869</v>
      </c>
      <c r="D1978" s="4">
        <v>17312.25</v>
      </c>
      <c r="E1978" s="1" t="s">
        <v>1094</v>
      </c>
      <c r="F1978" s="1" t="s">
        <v>438</v>
      </c>
      <c r="G1978" s="1" t="s">
        <v>4070</v>
      </c>
      <c r="H1978" s="1" t="s">
        <v>4568</v>
      </c>
      <c r="I1978" s="1">
        <v>356023.84212360001</v>
      </c>
      <c r="J1978" s="1" t="s">
        <v>4569</v>
      </c>
      <c r="L1978" s="1" t="str">
        <f>VLOOKUP(Table1[[#This Row],[Customer_id]],Table4[],7,FALSE)</f>
        <v>135831,2328</v>
      </c>
      <c r="M1978" s="1" t="e">
        <f>VLOOKUP(Table1[[#This Row],[Customer_id]],Table2[],4,FALSE)</f>
        <v>#N/A</v>
      </c>
      <c r="N1978" s="1" t="str">
        <f>INDEX(Table3[Transaction type],MATCH(Table1[[#This Row],[Account Number]],Table3[Account Number],0))</f>
        <v>Online Payment</v>
      </c>
      <c r="O1978" s="20">
        <f>INDEX(Table3[Date_of_transaction],MATCH(Table1[[#This Row],[Account Number]],Table3[Account Number],0))</f>
        <v>44479</v>
      </c>
      <c r="P1978" s="19" t="str">
        <f>INDEX(Table3[Transaction Medium],MATCH(Table1[[#This Row],[Account Number]],Table3[Account Number],0))</f>
        <v>Mobile</v>
      </c>
    </row>
    <row r="1979" spans="1:16" x14ac:dyDescent="0.25">
      <c r="A1979" s="1" t="s">
        <v>858</v>
      </c>
      <c r="B1979" s="2">
        <v>858485094</v>
      </c>
      <c r="C1979" s="2" t="s">
        <v>698</v>
      </c>
      <c r="D1979" s="4">
        <v>18408</v>
      </c>
      <c r="E1979" s="1" t="s">
        <v>12</v>
      </c>
      <c r="F1979" s="1" t="s">
        <v>125</v>
      </c>
      <c r="G1979" s="1" t="s">
        <v>14</v>
      </c>
      <c r="H1979" s="1" t="s">
        <v>859</v>
      </c>
      <c r="I1979" s="1">
        <v>277968.92397300003</v>
      </c>
      <c r="J1979" s="1" t="s">
        <v>860</v>
      </c>
      <c r="L1979" s="1" t="str">
        <f>VLOOKUP(Table1[[#This Row],[Customer_id]],Table4[],7,FALSE)</f>
        <v>88518,5664</v>
      </c>
      <c r="M1979" s="1" t="e">
        <f>VLOOKUP(Table1[[#This Row],[Customer_id]],Table2[],4,FALSE)</f>
        <v>#N/A</v>
      </c>
      <c r="N1979" s="1" t="str">
        <f>INDEX(Table3[Transaction type],MATCH(Table1[[#This Row],[Account Number]],Table3[Account Number],0))</f>
        <v>Cash Withdrawal</v>
      </c>
      <c r="O1979" s="20">
        <f>INDEX(Table3[Date_of_transaction],MATCH(Table1[[#This Row],[Account Number]],Table3[Account Number],0))</f>
        <v>44496</v>
      </c>
      <c r="P1979" s="19" t="str">
        <f>INDEX(Table3[Transaction Medium],MATCH(Table1[[#This Row],[Account Number]],Table3[Account Number],0))</f>
        <v>Bank</v>
      </c>
    </row>
    <row r="1980" spans="1:16" x14ac:dyDescent="0.25">
      <c r="A1980" s="1" t="s">
        <v>6922</v>
      </c>
      <c r="B1980" s="2">
        <v>768030363</v>
      </c>
      <c r="C1980" s="2" t="s">
        <v>518</v>
      </c>
      <c r="D1980" s="4">
        <v>35574.75</v>
      </c>
      <c r="E1980" s="1" t="s">
        <v>12</v>
      </c>
      <c r="F1980" s="1" t="s">
        <v>665</v>
      </c>
      <c r="G1980" s="1" t="s">
        <v>4088</v>
      </c>
      <c r="H1980" s="1" t="s">
        <v>6923</v>
      </c>
      <c r="I1980" s="1">
        <v>227480.90781</v>
      </c>
      <c r="J1980" s="1" t="s">
        <v>6924</v>
      </c>
      <c r="L1980" s="1" t="str">
        <f>VLOOKUP(Table1[[#This Row],[Customer_id]],Table4[],7,FALSE)</f>
        <v>62305,625</v>
      </c>
      <c r="M1980" s="1" t="e">
        <f>VLOOKUP(Table1[[#This Row],[Customer_id]],Table2[],4,FALSE)</f>
        <v>#N/A</v>
      </c>
      <c r="N1980" s="1" t="str">
        <f>INDEX(Table3[Transaction type],MATCH(Table1[[#This Row],[Account Number]],Table3[Account Number],0))</f>
        <v>Money Transfer</v>
      </c>
      <c r="O1980" s="20">
        <f>INDEX(Table3[Date_of_transaction],MATCH(Table1[[#This Row],[Account Number]],Table3[Account Number],0))</f>
        <v>44369</v>
      </c>
      <c r="P1980" s="19" t="str">
        <f>INDEX(Table3[Transaction Medium],MATCH(Table1[[#This Row],[Account Number]],Table3[Account Number],0))</f>
        <v>Internet Banking</v>
      </c>
    </row>
    <row r="1981" spans="1:16" x14ac:dyDescent="0.25">
      <c r="A1981" s="1" t="s">
        <v>5468</v>
      </c>
      <c r="B1981" s="2">
        <v>804925979</v>
      </c>
      <c r="C1981" s="2" t="s">
        <v>470</v>
      </c>
      <c r="D1981" s="4">
        <v>14755.5</v>
      </c>
      <c r="E1981" s="1" t="s">
        <v>1094</v>
      </c>
      <c r="F1981" s="1" t="s">
        <v>172</v>
      </c>
      <c r="G1981" s="1" t="s">
        <v>4084</v>
      </c>
      <c r="H1981" s="1" t="s">
        <v>5469</v>
      </c>
      <c r="I1981" s="1">
        <v>192996.07186319999</v>
      </c>
      <c r="J1981" s="1" t="s">
        <v>5470</v>
      </c>
      <c r="L1981" s="1" t="str">
        <f>VLOOKUP(Table1[[#This Row],[Customer_id]],Table4[],7,FALSE)</f>
        <v>39277,602</v>
      </c>
      <c r="M1981" s="1" t="e">
        <f>VLOOKUP(Table1[[#This Row],[Customer_id]],Table2[],4,FALSE)</f>
        <v>#N/A</v>
      </c>
      <c r="N1981" s="1" t="str">
        <f>INDEX(Table3[Transaction type],MATCH(Table1[[#This Row],[Account Number]],Table3[Account Number],0))</f>
        <v>Money Transfer</v>
      </c>
      <c r="O1981" s="20">
        <f>INDEX(Table3[Date_of_transaction],MATCH(Table1[[#This Row],[Account Number]],Table3[Account Number],0))</f>
        <v>44662</v>
      </c>
      <c r="P1981" s="19" t="str">
        <f>INDEX(Table3[Transaction Medium],MATCH(Table1[[#This Row],[Account Number]],Table3[Account Number],0))</f>
        <v>Mobile</v>
      </c>
    </row>
    <row r="1982" spans="1:16" x14ac:dyDescent="0.25">
      <c r="A1982" s="1" t="s">
        <v>5257</v>
      </c>
      <c r="B1982" s="2">
        <v>870982324</v>
      </c>
      <c r="C1982" s="2" t="s">
        <v>28</v>
      </c>
      <c r="D1982" s="4">
        <v>32652.75</v>
      </c>
      <c r="E1982" s="1" t="s">
        <v>1094</v>
      </c>
      <c r="F1982" s="1" t="s">
        <v>947</v>
      </c>
      <c r="G1982" s="1" t="s">
        <v>4088</v>
      </c>
      <c r="H1982" s="1" t="s">
        <v>5258</v>
      </c>
      <c r="I1982" s="1">
        <v>145980.36010799999</v>
      </c>
      <c r="J1982" s="1" t="s">
        <v>5259</v>
      </c>
      <c r="L1982" s="1" t="str">
        <f>VLOOKUP(Table1[[#This Row],[Customer_id]],Table4[],7,FALSE)</f>
        <v>388550,5169</v>
      </c>
      <c r="M1982" s="1" t="e">
        <f>VLOOKUP(Table1[[#This Row],[Customer_id]],Table2[],4,FALSE)</f>
        <v>#N/A</v>
      </c>
      <c r="N1982" s="1" t="str">
        <f>INDEX(Table3[Transaction type],MATCH(Table1[[#This Row],[Account Number]],Table3[Account Number],0))</f>
        <v>Money Deposit</v>
      </c>
      <c r="O1982" s="20">
        <f>INDEX(Table3[Date_of_transaction],MATCH(Table1[[#This Row],[Account Number]],Table3[Account Number],0))</f>
        <v>44665</v>
      </c>
      <c r="P1982" s="19" t="str">
        <f>INDEX(Table3[Transaction Medium],MATCH(Table1[[#This Row],[Account Number]],Table3[Account Number],0))</f>
        <v>Bank</v>
      </c>
    </row>
    <row r="1983" spans="1:16" x14ac:dyDescent="0.25">
      <c r="A1983" s="1" t="s">
        <v>5929</v>
      </c>
      <c r="B1983" s="2">
        <v>763609555</v>
      </c>
      <c r="C1983" s="2" t="s">
        <v>240</v>
      </c>
      <c r="D1983" s="4">
        <v>22060.5</v>
      </c>
      <c r="E1983" s="1" t="s">
        <v>12</v>
      </c>
      <c r="F1983" s="1" t="s">
        <v>794</v>
      </c>
      <c r="G1983" s="1" t="s">
        <v>4148</v>
      </c>
      <c r="H1983" s="1" t="s">
        <v>5930</v>
      </c>
      <c r="I1983" s="1">
        <v>394217.70569999999</v>
      </c>
      <c r="J1983" s="1" t="s">
        <v>5931</v>
      </c>
      <c r="L1983" s="1" t="str">
        <f>VLOOKUP(Table1[[#This Row],[Customer_id]],Table4[],7,FALSE)</f>
        <v>262723,6832</v>
      </c>
      <c r="M1983" s="1" t="e">
        <f>VLOOKUP(Table1[[#This Row],[Customer_id]],Table2[],4,FALSE)</f>
        <v>#N/A</v>
      </c>
      <c r="N1983" s="1" t="str">
        <f>INDEX(Table3[Transaction type],MATCH(Table1[[#This Row],[Account Number]],Table3[Account Number],0))</f>
        <v>Money Transfer</v>
      </c>
      <c r="O1983" s="20">
        <f>INDEX(Table3[Date_of_transaction],MATCH(Table1[[#This Row],[Account Number]],Table3[Account Number],0))</f>
        <v>44236</v>
      </c>
      <c r="P1983" s="19" t="str">
        <f>INDEX(Table3[Transaction Medium],MATCH(Table1[[#This Row],[Account Number]],Table3[Account Number],0))</f>
        <v>Internet Banking</v>
      </c>
    </row>
    <row r="1984" spans="1:16" x14ac:dyDescent="0.25">
      <c r="A1984" s="1" t="s">
        <v>109</v>
      </c>
      <c r="B1984" s="2">
        <v>887006605</v>
      </c>
      <c r="C1984" s="2" t="s">
        <v>82</v>
      </c>
      <c r="D1984" s="4">
        <v>16947</v>
      </c>
      <c r="E1984" s="1" t="s">
        <v>12</v>
      </c>
      <c r="F1984" s="1" t="s">
        <v>110</v>
      </c>
      <c r="G1984" s="1" t="s">
        <v>14</v>
      </c>
      <c r="H1984" s="1" t="s">
        <v>111</v>
      </c>
      <c r="I1984" s="1">
        <v>217060.6662336</v>
      </c>
      <c r="J1984" s="1" t="s">
        <v>112</v>
      </c>
      <c r="L1984" s="1" t="str">
        <f>VLOOKUP(Table1[[#This Row],[Customer_id]],Table4[],7,FALSE)</f>
        <v>111317,58</v>
      </c>
      <c r="M1984" s="1" t="e">
        <f>VLOOKUP(Table1[[#This Row],[Customer_id]],Table2[],4,FALSE)</f>
        <v>#N/A</v>
      </c>
      <c r="N1984" s="1" t="str">
        <f>INDEX(Table3[Transaction type],MATCH(Table1[[#This Row],[Account Number]],Table3[Account Number],0))</f>
        <v>Online Payment</v>
      </c>
      <c r="O1984" s="20">
        <f>INDEX(Table3[Date_of_transaction],MATCH(Table1[[#This Row],[Account Number]],Table3[Account Number],0))</f>
        <v>44560</v>
      </c>
      <c r="P1984" s="19" t="str">
        <f>INDEX(Table3[Transaction Medium],MATCH(Table1[[#This Row],[Account Number]],Table3[Account Number],0))</f>
        <v>Mobile</v>
      </c>
    </row>
    <row r="1985" spans="1:16" x14ac:dyDescent="0.25">
      <c r="A1985" s="1" t="s">
        <v>2521</v>
      </c>
      <c r="B1985" s="2">
        <v>309510957</v>
      </c>
      <c r="C1985" s="2" t="s">
        <v>11</v>
      </c>
      <c r="D1985" s="4">
        <v>36305.25</v>
      </c>
      <c r="E1985" s="1" t="s">
        <v>12</v>
      </c>
      <c r="F1985" s="1" t="s">
        <v>852</v>
      </c>
      <c r="G1985" s="1" t="s">
        <v>1964</v>
      </c>
      <c r="H1985" s="1" t="s">
        <v>2522</v>
      </c>
      <c r="I1985" s="1">
        <v>55824.020640000002</v>
      </c>
      <c r="J1985" s="1" t="s">
        <v>2523</v>
      </c>
      <c r="L1985" s="1" t="str">
        <f>VLOOKUP(Table1[[#This Row],[Customer_id]],Table4[],7,FALSE)</f>
        <v>92487,6506</v>
      </c>
      <c r="M1985" s="1" t="e">
        <f>VLOOKUP(Table1[[#This Row],[Customer_id]],Table2[],4,FALSE)</f>
        <v>#N/A</v>
      </c>
      <c r="N1985" s="1" t="str">
        <f>INDEX(Table3[Transaction type],MATCH(Table1[[#This Row],[Account Number]],Table3[Account Number],0))</f>
        <v>Money Transfer</v>
      </c>
      <c r="O1985" s="20">
        <f>INDEX(Table3[Date_of_transaction],MATCH(Table1[[#This Row],[Account Number]],Table3[Account Number],0))</f>
        <v>44652</v>
      </c>
      <c r="P1985" s="19" t="str">
        <f>INDEX(Table3[Transaction Medium],MATCH(Table1[[#This Row],[Account Number]],Table3[Account Number],0))</f>
        <v>ATM</v>
      </c>
    </row>
    <row r="1986" spans="1:16" x14ac:dyDescent="0.25">
      <c r="A1986" s="1" t="s">
        <v>3897</v>
      </c>
      <c r="B1986" s="2">
        <v>6178667</v>
      </c>
      <c r="C1986" s="2" t="s">
        <v>119</v>
      </c>
      <c r="D1986" s="4">
        <v>24982.5</v>
      </c>
      <c r="E1986" s="1" t="s">
        <v>1094</v>
      </c>
      <c r="F1986" s="1" t="s">
        <v>231</v>
      </c>
      <c r="G1986" s="1" t="s">
        <v>3820</v>
      </c>
      <c r="H1986" s="1" t="s">
        <v>3898</v>
      </c>
      <c r="I1986" s="1">
        <v>68229.395239499994</v>
      </c>
      <c r="J1986" s="1" t="s">
        <v>3899</v>
      </c>
      <c r="L1986" s="1" t="str">
        <f>VLOOKUP(Table1[[#This Row],[Customer_id]],Table4[],7,FALSE)</f>
        <v>138181,23</v>
      </c>
      <c r="M1986" s="1" t="e">
        <f>VLOOKUP(Table1[[#This Row],[Customer_id]],Table2[],4,FALSE)</f>
        <v>#N/A</v>
      </c>
      <c r="N1986" s="1" t="str">
        <f>INDEX(Table3[Transaction type],MATCH(Table1[[#This Row],[Account Number]],Table3[Account Number],0))</f>
        <v>Money Deposit</v>
      </c>
      <c r="O1986" s="20">
        <f>INDEX(Table3[Date_of_transaction],MATCH(Table1[[#This Row],[Account Number]],Table3[Account Number],0))</f>
        <v>44476</v>
      </c>
      <c r="P1986" s="19" t="str">
        <f>INDEX(Table3[Transaction Medium],MATCH(Table1[[#This Row],[Account Number]],Table3[Account Number],0))</f>
        <v>Bank</v>
      </c>
    </row>
    <row r="1987" spans="1:16" x14ac:dyDescent="0.25">
      <c r="A1987" s="1" t="s">
        <v>3897</v>
      </c>
      <c r="B1987" s="2">
        <v>463217730</v>
      </c>
      <c r="C1987" s="2" t="s">
        <v>33</v>
      </c>
      <c r="D1987" s="4">
        <v>13659.75</v>
      </c>
      <c r="E1987" s="1" t="s">
        <v>12</v>
      </c>
      <c r="F1987" s="1" t="s">
        <v>39</v>
      </c>
      <c r="G1987" s="1" t="s">
        <v>4058</v>
      </c>
      <c r="H1987" s="1" t="s">
        <v>7305</v>
      </c>
      <c r="I1987" s="1">
        <v>57926.512612799997</v>
      </c>
      <c r="J1987" s="1" t="s">
        <v>7306</v>
      </c>
      <c r="L1987" s="1" t="str">
        <f>VLOOKUP(Table1[[#This Row],[Customer_id]],Table4[],7,FALSE)</f>
        <v>138181,23</v>
      </c>
      <c r="M1987" s="1" t="e">
        <f>VLOOKUP(Table1[[#This Row],[Customer_id]],Table2[],4,FALSE)</f>
        <v>#N/A</v>
      </c>
      <c r="N1987" s="1" t="str">
        <f>INDEX(Table3[Transaction type],MATCH(Table1[[#This Row],[Account Number]],Table3[Account Number],0))</f>
        <v>Online Payment</v>
      </c>
      <c r="O1987" s="20">
        <f>INDEX(Table3[Date_of_transaction],MATCH(Table1[[#This Row],[Account Number]],Table3[Account Number],0))</f>
        <v>44264</v>
      </c>
      <c r="P1987" s="19" t="str">
        <f>INDEX(Table3[Transaction Medium],MATCH(Table1[[#This Row],[Account Number]],Table3[Account Number],0))</f>
        <v>Card</v>
      </c>
    </row>
    <row r="1988" spans="1:16" x14ac:dyDescent="0.25">
      <c r="A1988" s="1" t="s">
        <v>1861</v>
      </c>
      <c r="B1988" s="2">
        <v>62120508</v>
      </c>
      <c r="C1988" s="2" t="s">
        <v>33</v>
      </c>
      <c r="D1988" s="4">
        <v>13659.75</v>
      </c>
      <c r="E1988" s="1" t="s">
        <v>1094</v>
      </c>
      <c r="F1988" s="1" t="s">
        <v>73</v>
      </c>
      <c r="G1988" s="1" t="s">
        <v>14</v>
      </c>
      <c r="H1988" s="1" t="s">
        <v>1862</v>
      </c>
      <c r="I1988" s="1">
        <v>68530.235289599994</v>
      </c>
      <c r="J1988" s="1" t="s">
        <v>117</v>
      </c>
      <c r="L1988" s="1" t="str">
        <f>VLOOKUP(Table1[[#This Row],[Customer_id]],Table4[],7,FALSE)</f>
        <v>158603,634</v>
      </c>
      <c r="M1988" s="1" t="e">
        <f>VLOOKUP(Table1[[#This Row],[Customer_id]],Table2[],4,FALSE)</f>
        <v>#N/A</v>
      </c>
      <c r="N1988" s="1" t="str">
        <f>INDEX(Table3[Transaction type],MATCH(Table1[[#This Row],[Account Number]],Table3[Account Number],0))</f>
        <v>Cash Withdrawal</v>
      </c>
      <c r="O1988" s="20">
        <f>INDEX(Table3[Date_of_transaction],MATCH(Table1[[#This Row],[Account Number]],Table3[Account Number],0))</f>
        <v>44251</v>
      </c>
      <c r="P1988" s="19" t="str">
        <f>INDEX(Table3[Transaction Medium],MATCH(Table1[[#This Row],[Account Number]],Table3[Account Number],0))</f>
        <v>ATM</v>
      </c>
    </row>
    <row r="1989" spans="1:16" x14ac:dyDescent="0.25">
      <c r="A1989" s="1" t="s">
        <v>4351</v>
      </c>
      <c r="B1989" s="2">
        <v>809971306</v>
      </c>
      <c r="C1989" s="2" t="s">
        <v>452</v>
      </c>
      <c r="D1989" s="4">
        <v>26078.25</v>
      </c>
      <c r="E1989" s="1" t="s">
        <v>1094</v>
      </c>
      <c r="F1989" s="1" t="s">
        <v>1400</v>
      </c>
      <c r="G1989" s="1" t="s">
        <v>4070</v>
      </c>
      <c r="H1989" s="1" t="s">
        <v>4352</v>
      </c>
      <c r="I1989" s="1">
        <v>163888.69330943999</v>
      </c>
      <c r="J1989" s="1" t="s">
        <v>4353</v>
      </c>
      <c r="L1989" s="1" t="str">
        <f>VLOOKUP(Table1[[#This Row],[Customer_id]],Table4[],7,FALSE)</f>
        <v>72997,5675</v>
      </c>
      <c r="M1989" s="1" t="e">
        <f>VLOOKUP(Table1[[#This Row],[Customer_id]],Table2[],4,FALSE)</f>
        <v>#N/A</v>
      </c>
      <c r="N1989" s="1" t="str">
        <f>INDEX(Table3[Transaction type],MATCH(Table1[[#This Row],[Account Number]],Table3[Account Number],0))</f>
        <v>Online Payment</v>
      </c>
      <c r="O1989" s="20">
        <f>INDEX(Table3[Date_of_transaction],MATCH(Table1[[#This Row],[Account Number]],Table3[Account Number],0))</f>
        <v>44532</v>
      </c>
      <c r="P1989" s="19" t="str">
        <f>INDEX(Table3[Transaction Medium],MATCH(Table1[[#This Row],[Account Number]],Table3[Account Number],0))</f>
        <v>Mobile</v>
      </c>
    </row>
    <row r="1990" spans="1:16" x14ac:dyDescent="0.25">
      <c r="A1990" s="1" t="s">
        <v>2865</v>
      </c>
      <c r="B1990" s="2">
        <v>567668389</v>
      </c>
      <c r="C1990" s="2" t="s">
        <v>479</v>
      </c>
      <c r="D1990" s="4">
        <v>33383.25</v>
      </c>
      <c r="E1990" s="1" t="s">
        <v>1094</v>
      </c>
      <c r="F1990" s="1" t="s">
        <v>574</v>
      </c>
      <c r="G1990" s="1" t="s">
        <v>2773</v>
      </c>
      <c r="H1990" s="1" t="s">
        <v>2866</v>
      </c>
      <c r="I1990" s="1">
        <v>50481.115176959996</v>
      </c>
      <c r="J1990" s="1" t="s">
        <v>2867</v>
      </c>
      <c r="L1990" s="1" t="str">
        <f>VLOOKUP(Table1[[#This Row],[Customer_id]],Table4[],7,FALSE)</f>
        <v>75807,3572</v>
      </c>
      <c r="M1990" s="1" t="str">
        <f>VLOOKUP(Table1[[#This Row],[Customer_id]],Table2[],4,FALSE)</f>
        <v>N6475207348</v>
      </c>
      <c r="N1990" s="1" t="str">
        <f>INDEX(Table3[Transaction type],MATCH(Table1[[#This Row],[Account Number]],Table3[Account Number],0))</f>
        <v>Loan Payment</v>
      </c>
      <c r="O1990" s="20">
        <f>INDEX(Table3[Date_of_transaction],MATCH(Table1[[#This Row],[Account Number]],Table3[Account Number],0))</f>
        <v>44512</v>
      </c>
      <c r="P1990" s="19" t="str">
        <f>INDEX(Table3[Transaction Medium],MATCH(Table1[[#This Row],[Account Number]],Table3[Account Number],0))</f>
        <v>ACH</v>
      </c>
    </row>
    <row r="1991" spans="1:16" x14ac:dyDescent="0.25">
      <c r="A1991" s="1" t="s">
        <v>3321</v>
      </c>
      <c r="B1991" s="2">
        <v>232806399</v>
      </c>
      <c r="C1991" s="2" t="s">
        <v>217</v>
      </c>
      <c r="D1991" s="4">
        <v>38496.75</v>
      </c>
      <c r="E1991" s="1" t="s">
        <v>1094</v>
      </c>
      <c r="F1991" s="1" t="s">
        <v>1308</v>
      </c>
      <c r="G1991" s="1" t="s">
        <v>3058</v>
      </c>
      <c r="H1991" s="1" t="s">
        <v>3322</v>
      </c>
      <c r="I1991" s="1">
        <v>240779.3195704</v>
      </c>
      <c r="J1991" s="1" t="s">
        <v>3323</v>
      </c>
      <c r="L1991" s="1" t="str">
        <f>VLOOKUP(Table1[[#This Row],[Customer_id]],Table4[],7,FALSE)</f>
        <v>253515,328</v>
      </c>
      <c r="M1991" s="1" t="e">
        <f>VLOOKUP(Table1[[#This Row],[Customer_id]],Table2[],4,FALSE)</f>
        <v>#N/A</v>
      </c>
      <c r="N1991" s="1" t="str">
        <f>INDEX(Table3[Transaction type],MATCH(Table1[[#This Row],[Account Number]],Table3[Account Number],0))</f>
        <v>Checks</v>
      </c>
      <c r="O1991" s="20">
        <f>INDEX(Table3[Date_of_transaction],MATCH(Table1[[#This Row],[Account Number]],Table3[Account Number],0))</f>
        <v>44276</v>
      </c>
      <c r="P1991" s="19" t="str">
        <f>INDEX(Table3[Transaction Medium],MATCH(Table1[[#This Row],[Account Number]],Table3[Account Number],0))</f>
        <v>Informal Services</v>
      </c>
    </row>
    <row r="1992" spans="1:16" x14ac:dyDescent="0.25">
      <c r="A1992" s="1" t="s">
        <v>8973</v>
      </c>
      <c r="B1992" s="2">
        <v>114607143</v>
      </c>
      <c r="C1992" s="2" t="s">
        <v>335</v>
      </c>
      <c r="D1992" s="8">
        <v>36305.75</v>
      </c>
      <c r="E1992" s="1" t="str">
        <f ca="1">CHOOSE(RANDBETWEEN(1, 2), "Male","Female")</f>
        <v>Male</v>
      </c>
      <c r="F1992" s="1" t="str">
        <f ca="1">CHOOSE(RANDBETWEEN(1, 5), "Farmer","Tailor","Student","Professor","Welder")</f>
        <v>Farmer</v>
      </c>
      <c r="G1992" s="1" t="str">
        <f ca="1">CHOOSE(RANDBETWEEN(1, 22), "Kano","Kwara","Imo","Lagos","Adamawa","Delta","Sokoto","Oyo","Osun","Abia","Cross River","Kaduna","Plateau","River","Abuja","Kogi","Edo","Anambra","Bayelsa","Benue","Ogun","Enugu")</f>
        <v>Delta</v>
      </c>
      <c r="H1992" s="9" t="s">
        <v>8974</v>
      </c>
      <c r="I1992" s="9">
        <v>583454.13945630542</v>
      </c>
      <c r="J1992" t="s">
        <v>8975</v>
      </c>
      <c r="L1992" s="1" t="str">
        <f>VLOOKUP(Table1[[#This Row],[Customer_id]],Table4[],7,FALSE)</f>
        <v>82630,8621</v>
      </c>
      <c r="M1992" s="1" t="e">
        <f>VLOOKUP(Table1[[#This Row],[Customer_id]],Table2[],4,FALSE)</f>
        <v>#N/A</v>
      </c>
      <c r="N1992" s="1" t="str">
        <f>INDEX(Table3[Transaction type],MATCH(Table1[[#This Row],[Account Number]],Table3[Account Number],0))</f>
        <v>Money Deposit</v>
      </c>
      <c r="O1992" s="20">
        <f>INDEX(Table3[Date_of_transaction],MATCH(Table1[[#This Row],[Account Number]],Table3[Account Number],0))</f>
        <v>44494</v>
      </c>
      <c r="P1992" s="19" t="str">
        <f>INDEX(Table3[Transaction Medium],MATCH(Table1[[#This Row],[Account Number]],Table3[Account Number],0))</f>
        <v>Bank</v>
      </c>
    </row>
    <row r="1993" spans="1:16" x14ac:dyDescent="0.25">
      <c r="A1993" s="1" t="s">
        <v>4755</v>
      </c>
      <c r="B1993" s="2">
        <v>717666940</v>
      </c>
      <c r="C1993" s="2" t="s">
        <v>862</v>
      </c>
      <c r="D1993" s="4">
        <v>24617.25</v>
      </c>
      <c r="E1993" s="1" t="s">
        <v>1094</v>
      </c>
      <c r="F1993" s="1" t="s">
        <v>763</v>
      </c>
      <c r="G1993" s="1" t="s">
        <v>4084</v>
      </c>
      <c r="H1993" s="1" t="s">
        <v>4756</v>
      </c>
      <c r="I1993" s="1">
        <v>61526.641826159997</v>
      </c>
      <c r="J1993" s="1" t="s">
        <v>4757</v>
      </c>
      <c r="L1993" s="1" t="str">
        <f>VLOOKUP(Table1[[#This Row],[Customer_id]],Table4[],7,FALSE)</f>
        <v>109428,7425</v>
      </c>
      <c r="M1993" s="1" t="e">
        <f>VLOOKUP(Table1[[#This Row],[Customer_id]],Table2[],4,FALSE)</f>
        <v>#N/A</v>
      </c>
      <c r="N1993" s="1" t="str">
        <f>INDEX(Table3[Transaction type],MATCH(Table1[[#This Row],[Account Number]],Table3[Account Number],0))</f>
        <v>Cash Withdrawal</v>
      </c>
      <c r="O1993" s="20">
        <f>INDEX(Table3[Date_of_transaction],MATCH(Table1[[#This Row],[Account Number]],Table3[Account Number],0))</f>
        <v>44243</v>
      </c>
      <c r="P1993" s="19" t="str">
        <f>INDEX(Table3[Transaction Medium],MATCH(Table1[[#This Row],[Account Number]],Table3[Account Number],0))</f>
        <v>Bank</v>
      </c>
    </row>
    <row r="1994" spans="1:16" x14ac:dyDescent="0.25">
      <c r="A1994" s="1" t="s">
        <v>2207</v>
      </c>
      <c r="B1994" s="2">
        <v>984694071</v>
      </c>
      <c r="C1994" s="2" t="s">
        <v>52</v>
      </c>
      <c r="D1994" s="4">
        <v>20234.25</v>
      </c>
      <c r="E1994" s="1" t="s">
        <v>1094</v>
      </c>
      <c r="F1994" s="1" t="s">
        <v>2176</v>
      </c>
      <c r="G1994" s="1" t="s">
        <v>1964</v>
      </c>
      <c r="H1994" s="1" t="s">
        <v>2208</v>
      </c>
      <c r="I1994" s="1">
        <v>321804.621897</v>
      </c>
      <c r="J1994" s="1" t="s">
        <v>2209</v>
      </c>
      <c r="L1994" s="1" t="str">
        <f>VLOOKUP(Table1[[#This Row],[Customer_id]],Table4[],7,FALSE)</f>
        <v>179913,72</v>
      </c>
      <c r="M1994" s="1" t="e">
        <f>VLOOKUP(Table1[[#This Row],[Customer_id]],Table2[],4,FALSE)</f>
        <v>#N/A</v>
      </c>
      <c r="N1994" s="1" t="str">
        <f>INDEX(Table3[Transaction type],MATCH(Table1[[#This Row],[Account Number]],Table3[Account Number],0))</f>
        <v>Money Deposit</v>
      </c>
      <c r="O1994" s="20">
        <f>INDEX(Table3[Date_of_transaction],MATCH(Table1[[#This Row],[Account Number]],Table3[Account Number],0))</f>
        <v>44437</v>
      </c>
      <c r="P1994" s="19" t="str">
        <f>INDEX(Table3[Transaction Medium],MATCH(Table1[[#This Row],[Account Number]],Table3[Account Number],0))</f>
        <v>Bank</v>
      </c>
    </row>
    <row r="1995" spans="1:16" x14ac:dyDescent="0.25">
      <c r="A1995" s="1" t="s">
        <v>4012</v>
      </c>
      <c r="B1995" s="2">
        <v>137444563</v>
      </c>
      <c r="C1995" s="2" t="s">
        <v>33</v>
      </c>
      <c r="D1995" s="4">
        <v>13659.75</v>
      </c>
      <c r="E1995" s="1" t="s">
        <v>1094</v>
      </c>
      <c r="F1995" s="1" t="s">
        <v>1789</v>
      </c>
      <c r="G1995" s="1" t="s">
        <v>3820</v>
      </c>
      <c r="H1995" s="1" t="s">
        <v>903</v>
      </c>
      <c r="I1995" s="1"/>
      <c r="J1995" s="1" t="s">
        <v>4013</v>
      </c>
      <c r="L1995" s="1" t="str">
        <f>VLOOKUP(Table1[[#This Row],[Customer_id]],Table4[],7,FALSE)</f>
        <v>177985,983</v>
      </c>
      <c r="M1995" s="1" t="str">
        <f>VLOOKUP(Table1[[#This Row],[Customer_id]],Table2[],4,FALSE)</f>
        <v>N9316630101</v>
      </c>
      <c r="N1995" s="1" t="str">
        <f>INDEX(Table3[Transaction type],MATCH(Table1[[#This Row],[Account Number]],Table3[Account Number],0))</f>
        <v>Loan Payment</v>
      </c>
      <c r="O1995" s="20">
        <f>INDEX(Table3[Date_of_transaction],MATCH(Table1[[#This Row],[Account Number]],Table3[Account Number],0))</f>
        <v>44389</v>
      </c>
      <c r="P1995" s="19" t="str">
        <f>INDEX(Table3[Transaction Medium],MATCH(Table1[[#This Row],[Account Number]],Table3[Account Number],0))</f>
        <v>AFT</v>
      </c>
    </row>
    <row r="1996" spans="1:16" x14ac:dyDescent="0.25">
      <c r="A1996" s="1" t="s">
        <v>5287</v>
      </c>
      <c r="B1996" s="2">
        <v>913004392</v>
      </c>
      <c r="C1996" s="2" t="s">
        <v>92</v>
      </c>
      <c r="D1996" s="4">
        <v>29000.25</v>
      </c>
      <c r="E1996" s="1" t="s">
        <v>1094</v>
      </c>
      <c r="F1996" s="1" t="s">
        <v>53</v>
      </c>
      <c r="G1996" s="1" t="s">
        <v>4095</v>
      </c>
      <c r="H1996" s="1" t="s">
        <v>5288</v>
      </c>
      <c r="I1996" s="1">
        <v>75324.923960159998</v>
      </c>
      <c r="J1996" s="1" t="s">
        <v>5289</v>
      </c>
      <c r="L1996" s="1" t="str">
        <f>VLOOKUP(Table1[[#This Row],[Customer_id]],Table4[],7,FALSE)</f>
        <v>72442,6395</v>
      </c>
      <c r="M1996" s="1" t="e">
        <f>VLOOKUP(Table1[[#This Row],[Customer_id]],Table2[],4,FALSE)</f>
        <v>#N/A</v>
      </c>
      <c r="N1996" s="1" t="str">
        <f>INDEX(Table3[Transaction type],MATCH(Table1[[#This Row],[Account Number]],Table3[Account Number],0))</f>
        <v>Cash Withdrawal</v>
      </c>
      <c r="O1996" s="20">
        <f>INDEX(Table3[Date_of_transaction],MATCH(Table1[[#This Row],[Account Number]],Table3[Account Number],0))</f>
        <v>44527</v>
      </c>
      <c r="P1996" s="19" t="str">
        <f>INDEX(Table3[Transaction Medium],MATCH(Table1[[#This Row],[Account Number]],Table3[Account Number],0))</f>
        <v>POS</v>
      </c>
    </row>
    <row r="1997" spans="1:16" x14ac:dyDescent="0.25">
      <c r="A1997" s="1" t="s">
        <v>4982</v>
      </c>
      <c r="B1997" s="2">
        <v>751503306</v>
      </c>
      <c r="C1997" s="2" t="s">
        <v>255</v>
      </c>
      <c r="D1997" s="4">
        <v>25347.75</v>
      </c>
      <c r="E1997" s="1" t="s">
        <v>1094</v>
      </c>
      <c r="F1997" s="1" t="s">
        <v>1815</v>
      </c>
      <c r="G1997" s="1" t="s">
        <v>4095</v>
      </c>
      <c r="H1997" s="1" t="s">
        <v>4983</v>
      </c>
      <c r="I1997" s="1">
        <v>214820.94466800001</v>
      </c>
      <c r="J1997" s="1" t="s">
        <v>4984</v>
      </c>
      <c r="L1997" s="1" t="str">
        <f>VLOOKUP(Table1[[#This Row],[Customer_id]],Table4[],7,FALSE)</f>
        <v>51567,2325</v>
      </c>
      <c r="M1997" s="1" t="e">
        <f>VLOOKUP(Table1[[#This Row],[Customer_id]],Table2[],4,FALSE)</f>
        <v>#N/A</v>
      </c>
      <c r="N1997" s="1" t="str">
        <f>INDEX(Table3[Transaction type],MATCH(Table1[[#This Row],[Account Number]],Table3[Account Number],0))</f>
        <v>Money Transfer</v>
      </c>
      <c r="O1997" s="20">
        <f>INDEX(Table3[Date_of_transaction],MATCH(Table1[[#This Row],[Account Number]],Table3[Account Number],0))</f>
        <v>44547</v>
      </c>
      <c r="P1997" s="19" t="str">
        <f>INDEX(Table3[Transaction Medium],MATCH(Table1[[#This Row],[Account Number]],Table3[Account Number],0))</f>
        <v>Mobile</v>
      </c>
    </row>
    <row r="1998" spans="1:16" x14ac:dyDescent="0.25">
      <c r="A1998" s="1" t="s">
        <v>6171</v>
      </c>
      <c r="B1998" s="2">
        <v>883329390</v>
      </c>
      <c r="C1998" s="2" t="s">
        <v>62</v>
      </c>
      <c r="D1998" s="4">
        <v>22791</v>
      </c>
      <c r="E1998" s="1" t="s">
        <v>12</v>
      </c>
      <c r="F1998" s="1" t="s">
        <v>381</v>
      </c>
      <c r="G1998" s="1" t="s">
        <v>4066</v>
      </c>
      <c r="H1998" s="1" t="s">
        <v>6172</v>
      </c>
      <c r="I1998" s="1">
        <v>239268.67668</v>
      </c>
      <c r="J1998" s="1" t="s">
        <v>6173</v>
      </c>
      <c r="L1998" s="1" t="str">
        <f>VLOOKUP(Table1[[#This Row],[Customer_id]],Table4[],7,FALSE)</f>
        <v>319611,2256</v>
      </c>
      <c r="M1998" s="1" t="e">
        <f>VLOOKUP(Table1[[#This Row],[Customer_id]],Table2[],4,FALSE)</f>
        <v>#N/A</v>
      </c>
      <c r="N1998" s="1" t="str">
        <f>INDEX(Table3[Transaction type],MATCH(Table1[[#This Row],[Account Number]],Table3[Account Number],0))</f>
        <v>Online Payment</v>
      </c>
      <c r="O1998" s="20">
        <f>INDEX(Table3[Date_of_transaction],MATCH(Table1[[#This Row],[Account Number]],Table3[Account Number],0))</f>
        <v>44269</v>
      </c>
      <c r="P1998" s="19" t="str">
        <f>INDEX(Table3[Transaction Medium],MATCH(Table1[[#This Row],[Account Number]],Table3[Account Number],0))</f>
        <v>Mobile</v>
      </c>
    </row>
    <row r="1999" spans="1:16" x14ac:dyDescent="0.25">
      <c r="A1999" s="1" t="s">
        <v>4924</v>
      </c>
      <c r="B1999" s="2">
        <v>771715932</v>
      </c>
      <c r="C1999" s="2" t="s">
        <v>268</v>
      </c>
      <c r="D1999" s="4">
        <v>17677.5</v>
      </c>
      <c r="E1999" s="1" t="s">
        <v>1094</v>
      </c>
      <c r="F1999" s="1" t="s">
        <v>1536</v>
      </c>
      <c r="G1999" s="1" t="s">
        <v>4084</v>
      </c>
      <c r="H1999" s="1" t="s">
        <v>4925</v>
      </c>
      <c r="I1999" s="1">
        <v>232264.577655</v>
      </c>
      <c r="J1999" s="1" t="s">
        <v>4926</v>
      </c>
      <c r="L1999" s="1" t="str">
        <f>VLOOKUP(Table1[[#This Row],[Customer_id]],Table4[],7,FALSE)</f>
        <v>50180,067</v>
      </c>
      <c r="M1999" s="1" t="e">
        <f>VLOOKUP(Table1[[#This Row],[Customer_id]],Table2[],4,FALSE)</f>
        <v>#N/A</v>
      </c>
      <c r="N1999" s="1" t="str">
        <f>INDEX(Table3[Transaction type],MATCH(Table1[[#This Row],[Account Number]],Table3[Account Number],0))</f>
        <v>Money Deposit</v>
      </c>
      <c r="O1999" s="20">
        <f>INDEX(Table3[Date_of_transaction],MATCH(Table1[[#This Row],[Account Number]],Table3[Account Number],0))</f>
        <v>44518</v>
      </c>
      <c r="P1999" s="19" t="str">
        <f>INDEX(Table3[Transaction Medium],MATCH(Table1[[#This Row],[Account Number]],Table3[Account Number],0))</f>
        <v>Bank</v>
      </c>
    </row>
    <row r="2000" spans="1:16" x14ac:dyDescent="0.25">
      <c r="A2000" s="1" t="s">
        <v>847</v>
      </c>
      <c r="B2000" s="2">
        <v>95833293</v>
      </c>
      <c r="C2000" s="2" t="s">
        <v>119</v>
      </c>
      <c r="D2000" s="4">
        <v>24982.5</v>
      </c>
      <c r="E2000" s="1" t="s">
        <v>12</v>
      </c>
      <c r="F2000" s="1" t="s">
        <v>848</v>
      </c>
      <c r="G2000" s="1" t="s">
        <v>14</v>
      </c>
      <c r="H2000" s="1" t="s">
        <v>849</v>
      </c>
      <c r="I2000" s="1">
        <v>115570.70316288</v>
      </c>
      <c r="J2000" s="1" t="s">
        <v>850</v>
      </c>
      <c r="L2000" s="1" t="str">
        <f>VLOOKUP(Table1[[#This Row],[Customer_id]],Table4[],7,FALSE)</f>
        <v>392641,08</v>
      </c>
      <c r="M2000" s="1" t="e">
        <f>VLOOKUP(Table1[[#This Row],[Customer_id]],Table2[],4,FALSE)</f>
        <v>#N/A</v>
      </c>
      <c r="N2000" s="1" t="str">
        <f>INDEX(Table3[Transaction type],MATCH(Table1[[#This Row],[Account Number]],Table3[Account Number],0))</f>
        <v>Online Payment</v>
      </c>
      <c r="O2000" s="20">
        <f>INDEX(Table3[Date_of_transaction],MATCH(Table1[[#This Row],[Account Number]],Table3[Account Number],0))</f>
        <v>44645</v>
      </c>
      <c r="P2000" s="19" t="str">
        <f>INDEX(Table3[Transaction Medium],MATCH(Table1[[#This Row],[Account Number]],Table3[Account Number],0))</f>
        <v>Mobile</v>
      </c>
    </row>
    <row r="2001" spans="1:16" x14ac:dyDescent="0.25">
      <c r="A2001" s="1" t="s">
        <v>4773</v>
      </c>
      <c r="B2001" s="2">
        <v>9780747</v>
      </c>
      <c r="C2001" s="2" t="s">
        <v>217</v>
      </c>
      <c r="D2001" s="4">
        <v>38496.75</v>
      </c>
      <c r="E2001" s="1" t="s">
        <v>1094</v>
      </c>
      <c r="F2001" s="1" t="s">
        <v>227</v>
      </c>
      <c r="G2001" s="1" t="s">
        <v>4074</v>
      </c>
      <c r="H2001" s="1" t="s">
        <v>4774</v>
      </c>
      <c r="I2001" s="1">
        <v>249553.76197751999</v>
      </c>
      <c r="J2001" s="1" t="s">
        <v>4775</v>
      </c>
      <c r="L2001" s="1" t="str">
        <f>VLOOKUP(Table1[[#This Row],[Customer_id]],Table4[],7,FALSE)</f>
        <v>245875,8015</v>
      </c>
      <c r="M2001" s="1" t="e">
        <f>VLOOKUP(Table1[[#This Row],[Customer_id]],Table2[],4,FALSE)</f>
        <v>#N/A</v>
      </c>
      <c r="N2001" s="1" t="str">
        <f>INDEX(Table3[Transaction type],MATCH(Table1[[#This Row],[Account Number]],Table3[Account Number],0))</f>
        <v>Money Transfer</v>
      </c>
      <c r="O2001" s="20">
        <f>INDEX(Table3[Date_of_transaction],MATCH(Table1[[#This Row],[Account Number]],Table3[Account Number],0))</f>
        <v>44234</v>
      </c>
      <c r="P2001" s="19" t="str">
        <f>INDEX(Table3[Transaction Medium],MATCH(Table1[[#This Row],[Account Number]],Table3[Account Number],0))</f>
        <v>ATM</v>
      </c>
    </row>
    <row r="2002" spans="1:16" x14ac:dyDescent="0.25">
      <c r="A2002" s="1" t="s">
        <v>8602</v>
      </c>
      <c r="B2002" s="2">
        <v>619053523</v>
      </c>
      <c r="C2002" s="2" t="s">
        <v>143</v>
      </c>
      <c r="D2002" s="4">
        <v>34479</v>
      </c>
      <c r="E2002" s="1" t="s">
        <v>12</v>
      </c>
      <c r="F2002" s="1" t="s">
        <v>353</v>
      </c>
      <c r="G2002" s="1" t="s">
        <v>2773</v>
      </c>
      <c r="H2002" s="1" t="s">
        <v>8603</v>
      </c>
      <c r="I2002" s="1">
        <v>135217.368468</v>
      </c>
      <c r="J2002" s="1" t="s">
        <v>8604</v>
      </c>
      <c r="L2002" s="1" t="str">
        <f>VLOOKUP(Table1[[#This Row],[Customer_id]],Table4[],7,FALSE)</f>
        <v>157737,216</v>
      </c>
      <c r="M2002" s="1" t="e">
        <f>VLOOKUP(Table1[[#This Row],[Customer_id]],Table2[],4,FALSE)</f>
        <v>#N/A</v>
      </c>
      <c r="N2002" s="1" t="str">
        <f>INDEX(Table3[Transaction type],MATCH(Table1[[#This Row],[Account Number]],Table3[Account Number],0))</f>
        <v>Money Deposit</v>
      </c>
      <c r="O2002" s="20">
        <f>INDEX(Table3[Date_of_transaction],MATCH(Table1[[#This Row],[Account Number]],Table3[Account Number],0))</f>
        <v>44225</v>
      </c>
      <c r="P2002" s="19" t="str">
        <f>INDEX(Table3[Transaction Medium],MATCH(Table1[[#This Row],[Account Number]],Table3[Account Number],0))</f>
        <v>Bank</v>
      </c>
    </row>
    <row r="2003" spans="1:16" x14ac:dyDescent="0.25">
      <c r="A2003" s="1" t="s">
        <v>4723</v>
      </c>
      <c r="B2003" s="2">
        <v>25918402</v>
      </c>
      <c r="C2003" s="2" t="s">
        <v>82</v>
      </c>
      <c r="D2003" s="4">
        <v>16947</v>
      </c>
      <c r="E2003" s="1" t="s">
        <v>1094</v>
      </c>
      <c r="F2003" s="1" t="s">
        <v>130</v>
      </c>
      <c r="G2003" s="1" t="s">
        <v>4084</v>
      </c>
      <c r="H2003" s="1" t="s">
        <v>4724</v>
      </c>
      <c r="I2003" s="1">
        <v>98342.391742559994</v>
      </c>
      <c r="J2003" s="1" t="s">
        <v>4725</v>
      </c>
      <c r="L2003" s="1" t="str">
        <f>VLOOKUP(Table1[[#This Row],[Customer_id]],Table4[],7,FALSE)</f>
        <v>81645,4548</v>
      </c>
      <c r="M2003" s="1" t="e">
        <f>VLOOKUP(Table1[[#This Row],[Customer_id]],Table2[],4,FALSE)</f>
        <v>#N/A</v>
      </c>
      <c r="N2003" s="1" t="str">
        <f>INDEX(Table3[Transaction type],MATCH(Table1[[#This Row],[Account Number]],Table3[Account Number],0))</f>
        <v>Money Deposit</v>
      </c>
      <c r="O2003" s="20">
        <f>INDEX(Table3[Date_of_transaction],MATCH(Table1[[#This Row],[Account Number]],Table3[Account Number],0))</f>
        <v>44425</v>
      </c>
      <c r="P2003" s="19" t="str">
        <f>INDEX(Table3[Transaction Medium],MATCH(Table1[[#This Row],[Account Number]],Table3[Account Number],0))</f>
        <v>Bank</v>
      </c>
    </row>
    <row r="2004" spans="1:16" x14ac:dyDescent="0.25">
      <c r="A2004" s="1" t="s">
        <v>5518</v>
      </c>
      <c r="B2004" s="2">
        <v>105425657</v>
      </c>
      <c r="C2004" s="2" t="s">
        <v>18</v>
      </c>
      <c r="D2004" s="4">
        <v>33018</v>
      </c>
      <c r="E2004" s="1" t="s">
        <v>1094</v>
      </c>
      <c r="F2004" s="1" t="s">
        <v>2311</v>
      </c>
      <c r="G2004" s="1" t="s">
        <v>4220</v>
      </c>
      <c r="H2004" s="1" t="s">
        <v>5519</v>
      </c>
      <c r="I2004" s="1">
        <v>11964.663342</v>
      </c>
      <c r="J2004" s="1" t="s">
        <v>5520</v>
      </c>
      <c r="L2004" s="1" t="str">
        <f>VLOOKUP(Table1[[#This Row],[Customer_id]],Table4[],7,FALSE)</f>
        <v>54753,75</v>
      </c>
      <c r="M2004" s="1" t="e">
        <f>VLOOKUP(Table1[[#This Row],[Customer_id]],Table2[],4,FALSE)</f>
        <v>#N/A</v>
      </c>
      <c r="N2004" s="1" t="str">
        <f>INDEX(Table3[Transaction type],MATCH(Table1[[#This Row],[Account Number]],Table3[Account Number],0))</f>
        <v>Online Payment</v>
      </c>
      <c r="O2004" s="20">
        <f>INDEX(Table3[Date_of_transaction],MATCH(Table1[[#This Row],[Account Number]],Table3[Account Number],0))</f>
        <v>44405</v>
      </c>
      <c r="P2004" s="19" t="str">
        <f>INDEX(Table3[Transaction Medium],MATCH(Table1[[#This Row],[Account Number]],Table3[Account Number],0))</f>
        <v>Card</v>
      </c>
    </row>
    <row r="2005" spans="1:16" x14ac:dyDescent="0.25">
      <c r="A2005" s="1" t="s">
        <v>7270</v>
      </c>
      <c r="B2005" s="2">
        <v>961508732</v>
      </c>
      <c r="C2005" s="2" t="s">
        <v>245</v>
      </c>
      <c r="D2005" s="4">
        <v>19503.75</v>
      </c>
      <c r="E2005" s="1" t="s">
        <v>12</v>
      </c>
      <c r="F2005" s="1" t="s">
        <v>2602</v>
      </c>
      <c r="G2005" s="1" t="s">
        <v>4058</v>
      </c>
      <c r="H2005" s="1" t="s">
        <v>7271</v>
      </c>
      <c r="I2005" s="1">
        <v>552041.12891357997</v>
      </c>
      <c r="J2005" s="1" t="s">
        <v>7272</v>
      </c>
      <c r="L2005" s="1" t="str">
        <f>VLOOKUP(Table1[[#This Row],[Customer_id]],Table4[],7,FALSE)</f>
        <v>85918,9095</v>
      </c>
      <c r="M2005" s="1" t="e">
        <f>VLOOKUP(Table1[[#This Row],[Customer_id]],Table2[],4,FALSE)</f>
        <v>#N/A</v>
      </c>
      <c r="N2005" s="1" t="str">
        <f>INDEX(Table3[Transaction type],MATCH(Table1[[#This Row],[Account Number]],Table3[Account Number],0))</f>
        <v>Money Deposit</v>
      </c>
      <c r="O2005" s="20">
        <f>INDEX(Table3[Date_of_transaction],MATCH(Table1[[#This Row],[Account Number]],Table3[Account Number],0))</f>
        <v>44333</v>
      </c>
      <c r="P2005" s="19" t="str">
        <f>INDEX(Table3[Transaction Medium],MATCH(Table1[[#This Row],[Account Number]],Table3[Account Number],0))</f>
        <v>Bank</v>
      </c>
    </row>
    <row r="2006" spans="1:16" x14ac:dyDescent="0.25">
      <c r="A2006" s="1" t="s">
        <v>8683</v>
      </c>
      <c r="B2006" s="2">
        <v>652862459</v>
      </c>
      <c r="C2006" s="2" t="s">
        <v>869</v>
      </c>
      <c r="D2006" s="4">
        <v>17312.25</v>
      </c>
      <c r="E2006" s="1" t="s">
        <v>12</v>
      </c>
      <c r="F2006" s="1" t="s">
        <v>2278</v>
      </c>
      <c r="G2006" s="1" t="s">
        <v>3820</v>
      </c>
      <c r="H2006" s="1" t="s">
        <v>8684</v>
      </c>
      <c r="I2006" s="1">
        <v>42305.389774199997</v>
      </c>
      <c r="J2006" s="1" t="s">
        <v>8685</v>
      </c>
      <c r="L2006" s="1" t="str">
        <f>VLOOKUP(Table1[[#This Row],[Customer_id]],Table4[],7,FALSE)</f>
        <v>164456,6275</v>
      </c>
      <c r="M2006" s="1" t="e">
        <f>VLOOKUP(Table1[[#This Row],[Customer_id]],Table2[],4,FALSE)</f>
        <v>#N/A</v>
      </c>
      <c r="N2006" s="1" t="str">
        <f>INDEX(Table3[Transaction type],MATCH(Table1[[#This Row],[Account Number]],Table3[Account Number],0))</f>
        <v>Cash Withdrawal</v>
      </c>
      <c r="O2006" s="20">
        <f>INDEX(Table3[Date_of_transaction],MATCH(Table1[[#This Row],[Account Number]],Table3[Account Number],0))</f>
        <v>44251</v>
      </c>
      <c r="P2006" s="19" t="str">
        <f>INDEX(Table3[Transaction Medium],MATCH(Table1[[#This Row],[Account Number]],Table3[Account Number],0))</f>
        <v>ATM</v>
      </c>
    </row>
    <row r="2007" spans="1:16" x14ac:dyDescent="0.25">
      <c r="A2007" s="1" t="s">
        <v>6135</v>
      </c>
      <c r="B2007" s="2">
        <v>143782117</v>
      </c>
      <c r="C2007" s="2" t="s">
        <v>67</v>
      </c>
      <c r="D2007" s="4">
        <v>23156.25</v>
      </c>
      <c r="E2007" s="1" t="s">
        <v>12</v>
      </c>
      <c r="F2007" s="1" t="s">
        <v>814</v>
      </c>
      <c r="G2007" s="1" t="s">
        <v>4099</v>
      </c>
      <c r="H2007" s="1" t="s">
        <v>6136</v>
      </c>
      <c r="I2007" s="1">
        <v>124336.41425852</v>
      </c>
      <c r="J2007" s="1" t="s">
        <v>6137</v>
      </c>
      <c r="L2007" s="1" t="str">
        <f>VLOOKUP(Table1[[#This Row],[Customer_id]],Table4[],7,FALSE)</f>
        <v>105509,9904</v>
      </c>
      <c r="M2007" s="1" t="e">
        <f>VLOOKUP(Table1[[#This Row],[Customer_id]],Table2[],4,FALSE)</f>
        <v>#N/A</v>
      </c>
      <c r="N2007" s="1" t="str">
        <f>INDEX(Table3[Transaction type],MATCH(Table1[[#This Row],[Account Number]],Table3[Account Number],0))</f>
        <v>Money Transfer</v>
      </c>
      <c r="O2007" s="20">
        <f>INDEX(Table3[Date_of_transaction],MATCH(Table1[[#This Row],[Account Number]],Table3[Account Number],0))</f>
        <v>44339</v>
      </c>
      <c r="P2007" s="19" t="str">
        <f>INDEX(Table3[Transaction Medium],MATCH(Table1[[#This Row],[Account Number]],Table3[Account Number],0))</f>
        <v>Internet Banking</v>
      </c>
    </row>
    <row r="2008" spans="1:16" x14ac:dyDescent="0.25">
      <c r="A2008" s="1" t="s">
        <v>4124</v>
      </c>
      <c r="B2008" s="2">
        <v>881946883</v>
      </c>
      <c r="C2008" s="2" t="s">
        <v>889</v>
      </c>
      <c r="D2008" s="4">
        <v>30096</v>
      </c>
      <c r="E2008" s="1" t="s">
        <v>1094</v>
      </c>
      <c r="F2008" s="1" t="s">
        <v>120</v>
      </c>
      <c r="G2008" s="1" t="s">
        <v>4084</v>
      </c>
      <c r="H2008" s="1" t="s">
        <v>4125</v>
      </c>
      <c r="I2008" s="1">
        <v>359860.1997312</v>
      </c>
      <c r="J2008" s="1" t="s">
        <v>4126</v>
      </c>
      <c r="L2008" s="1" t="str">
        <f>VLOOKUP(Table1[[#This Row],[Customer_id]],Table4[],7,FALSE)</f>
        <v>234921,3324</v>
      </c>
      <c r="M2008" s="1" t="e">
        <f>VLOOKUP(Table1[[#This Row],[Customer_id]],Table2[],4,FALSE)</f>
        <v>#N/A</v>
      </c>
      <c r="N2008" s="1" t="str">
        <f>INDEX(Table3[Transaction type],MATCH(Table1[[#This Row],[Account Number]],Table3[Account Number],0))</f>
        <v>Money Deposit</v>
      </c>
      <c r="O2008" s="20">
        <f>INDEX(Table3[Date_of_transaction],MATCH(Table1[[#This Row],[Account Number]],Table3[Account Number],0))</f>
        <v>44640</v>
      </c>
      <c r="P2008" s="19" t="str">
        <f>INDEX(Table3[Transaction Medium],MATCH(Table1[[#This Row],[Account Number]],Table3[Account Number],0))</f>
        <v>ATM</v>
      </c>
    </row>
    <row r="2009" spans="1:16" x14ac:dyDescent="0.25">
      <c r="A2009" s="1" t="s">
        <v>1655</v>
      </c>
      <c r="B2009" s="2">
        <v>982975265</v>
      </c>
      <c r="C2009" s="2" t="s">
        <v>33</v>
      </c>
      <c r="D2009" s="4">
        <v>13659.75</v>
      </c>
      <c r="E2009" s="1" t="s">
        <v>1094</v>
      </c>
      <c r="F2009" s="1" t="s">
        <v>825</v>
      </c>
      <c r="G2009" s="1" t="s">
        <v>14</v>
      </c>
      <c r="H2009" s="1" t="s">
        <v>1656</v>
      </c>
      <c r="I2009" s="1">
        <v>337207.48185600003</v>
      </c>
      <c r="J2009" s="1" t="s">
        <v>1657</v>
      </c>
      <c r="L2009" s="1" t="str">
        <f>VLOOKUP(Table1[[#This Row],[Customer_id]],Table4[],7,FALSE)</f>
        <v>56861,3682</v>
      </c>
      <c r="M2009" s="1" t="e">
        <f>VLOOKUP(Table1[[#This Row],[Customer_id]],Table2[],4,FALSE)</f>
        <v>#N/A</v>
      </c>
      <c r="N2009" s="1" t="str">
        <f>INDEX(Table3[Transaction type],MATCH(Table1[[#This Row],[Account Number]],Table3[Account Number],0))</f>
        <v>Money Transfer</v>
      </c>
      <c r="O2009" s="20">
        <f>INDEX(Table3[Date_of_transaction],MATCH(Table1[[#This Row],[Account Number]],Table3[Account Number],0))</f>
        <v>44656</v>
      </c>
      <c r="P2009" s="19" t="str">
        <f>INDEX(Table3[Transaction Medium],MATCH(Table1[[#This Row],[Account Number]],Table3[Account Number],0))</f>
        <v>Mobile</v>
      </c>
    </row>
    <row r="2010" spans="1:16" x14ac:dyDescent="0.25">
      <c r="A2010" s="1" t="s">
        <v>8304</v>
      </c>
      <c r="B2010" s="2">
        <v>780027230</v>
      </c>
      <c r="C2010" s="2" t="s">
        <v>47</v>
      </c>
      <c r="D2010" s="4">
        <v>31191.75</v>
      </c>
      <c r="E2010" s="1" t="s">
        <v>12</v>
      </c>
      <c r="F2010" s="1" t="s">
        <v>93</v>
      </c>
      <c r="G2010" s="1" t="s">
        <v>3331</v>
      </c>
      <c r="H2010" s="1" t="s">
        <v>8305</v>
      </c>
      <c r="I2010" s="1">
        <v>32193.930291119999</v>
      </c>
      <c r="J2010" s="1" t="s">
        <v>8306</v>
      </c>
      <c r="L2010" s="1" t="str">
        <f>VLOOKUP(Table1[[#This Row],[Customer_id]],Table4[],7,FALSE)</f>
        <v>215591,4628</v>
      </c>
      <c r="M2010" s="1" t="e">
        <f>VLOOKUP(Table1[[#This Row],[Customer_id]],Table2[],4,FALSE)</f>
        <v>#N/A</v>
      </c>
      <c r="N2010" s="1" t="str">
        <f>INDEX(Table3[Transaction type],MATCH(Table1[[#This Row],[Account Number]],Table3[Account Number],0))</f>
        <v>Checks</v>
      </c>
      <c r="O2010" s="20">
        <f>INDEX(Table3[Date_of_transaction],MATCH(Table1[[#This Row],[Account Number]],Table3[Account Number],0))</f>
        <v>44322</v>
      </c>
      <c r="P2010" s="19" t="str">
        <f>INDEX(Table3[Transaction Medium],MATCH(Table1[[#This Row],[Account Number]],Table3[Account Number],0))</f>
        <v>Informal Services</v>
      </c>
    </row>
    <row r="2011" spans="1:16" x14ac:dyDescent="0.25">
      <c r="A2011" s="1" t="s">
        <v>2182</v>
      </c>
      <c r="B2011" s="2">
        <v>728731078</v>
      </c>
      <c r="C2011" s="2" t="s">
        <v>23</v>
      </c>
      <c r="D2011" s="4">
        <v>15486</v>
      </c>
      <c r="E2011" s="1" t="s">
        <v>1094</v>
      </c>
      <c r="F2011" s="1" t="s">
        <v>774</v>
      </c>
      <c r="G2011" s="1" t="s">
        <v>1964</v>
      </c>
      <c r="H2011" s="1" t="s">
        <v>2183</v>
      </c>
      <c r="I2011" s="1">
        <v>594795.53251439997</v>
      </c>
      <c r="J2011" s="1" t="s">
        <v>2184</v>
      </c>
      <c r="L2011" s="1" t="str">
        <f>VLOOKUP(Table1[[#This Row],[Customer_id]],Table4[],7,FALSE)</f>
        <v>69702,7968</v>
      </c>
      <c r="M2011" s="1" t="str">
        <f>VLOOKUP(Table1[[#This Row],[Customer_id]],Table2[],4,FALSE)</f>
        <v>N1821347632</v>
      </c>
      <c r="N2011" s="1" t="str">
        <f>INDEX(Table3[Transaction type],MATCH(Table1[[#This Row],[Account Number]],Table3[Account Number],0))</f>
        <v>Loan Payment</v>
      </c>
      <c r="O2011" s="20">
        <f>INDEX(Table3[Date_of_transaction],MATCH(Table1[[#This Row],[Account Number]],Table3[Account Number],0))</f>
        <v>44387</v>
      </c>
      <c r="P2011" s="19" t="str">
        <f>INDEX(Table3[Transaction Medium],MATCH(Table1[[#This Row],[Account Number]],Table3[Account Number],0))</f>
        <v>AFT</v>
      </c>
    </row>
    <row r="2012" spans="1:16" x14ac:dyDescent="0.25">
      <c r="A2012" s="1" t="s">
        <v>2595</v>
      </c>
      <c r="B2012" s="2">
        <v>551016266</v>
      </c>
      <c r="C2012" s="2" t="s">
        <v>365</v>
      </c>
      <c r="D2012" s="4">
        <v>37035.75</v>
      </c>
      <c r="E2012" s="1" t="s">
        <v>12</v>
      </c>
      <c r="F2012" s="1" t="s">
        <v>53</v>
      </c>
      <c r="G2012" s="1" t="s">
        <v>1964</v>
      </c>
      <c r="H2012" s="1" t="s">
        <v>2596</v>
      </c>
      <c r="I2012" s="1">
        <v>115792.89613056</v>
      </c>
      <c r="J2012" s="1" t="s">
        <v>2597</v>
      </c>
      <c r="L2012" s="1" t="str">
        <f>VLOOKUP(Table1[[#This Row],[Customer_id]],Table4[],7,FALSE)</f>
        <v>49503,7683</v>
      </c>
      <c r="M2012" s="1" t="e">
        <f>VLOOKUP(Table1[[#This Row],[Customer_id]],Table2[],4,FALSE)</f>
        <v>#N/A</v>
      </c>
      <c r="N2012" s="1" t="str">
        <f>INDEX(Table3[Transaction type],MATCH(Table1[[#This Row],[Account Number]],Table3[Account Number],0))</f>
        <v>Money Deposit</v>
      </c>
      <c r="O2012" s="20">
        <f>INDEX(Table3[Date_of_transaction],MATCH(Table1[[#This Row],[Account Number]],Table3[Account Number],0))</f>
        <v>44369</v>
      </c>
      <c r="P2012" s="19" t="str">
        <f>INDEX(Table3[Transaction Medium],MATCH(Table1[[#This Row],[Account Number]],Table3[Account Number],0))</f>
        <v>Bank</v>
      </c>
    </row>
    <row r="2013" spans="1:16" x14ac:dyDescent="0.25">
      <c r="A2013" s="1" t="s">
        <v>4930</v>
      </c>
      <c r="B2013" s="2">
        <v>714119030</v>
      </c>
      <c r="C2013" s="2" t="s">
        <v>18</v>
      </c>
      <c r="D2013" s="4">
        <v>33018</v>
      </c>
      <c r="E2013" s="1" t="s">
        <v>1094</v>
      </c>
      <c r="F2013" s="1" t="s">
        <v>985</v>
      </c>
      <c r="G2013" s="1" t="s">
        <v>4119</v>
      </c>
      <c r="H2013" s="1" t="s">
        <v>4931</v>
      </c>
      <c r="I2013" s="1">
        <v>99887.902156800003</v>
      </c>
      <c r="J2013" s="1" t="s">
        <v>4366</v>
      </c>
      <c r="L2013" s="1" t="str">
        <f>VLOOKUP(Table1[[#This Row],[Customer_id]],Table4[],7,FALSE)</f>
        <v>215594,5204</v>
      </c>
      <c r="M2013" s="1" t="e">
        <f>VLOOKUP(Table1[[#This Row],[Customer_id]],Table2[],4,FALSE)</f>
        <v>#N/A</v>
      </c>
      <c r="N2013" s="1" t="str">
        <f>INDEX(Table3[Transaction type],MATCH(Table1[[#This Row],[Account Number]],Table3[Account Number],0))</f>
        <v>Checks</v>
      </c>
      <c r="O2013" s="20">
        <f>INDEX(Table3[Date_of_transaction],MATCH(Table1[[#This Row],[Account Number]],Table3[Account Number],0))</f>
        <v>44658</v>
      </c>
      <c r="P2013" s="19" t="str">
        <f>INDEX(Table3[Transaction Medium],MATCH(Table1[[#This Row],[Account Number]],Table3[Account Number],0))</f>
        <v>Informal Services</v>
      </c>
    </row>
    <row r="2014" spans="1:16" x14ac:dyDescent="0.25">
      <c r="A2014" s="1" t="s">
        <v>2440</v>
      </c>
      <c r="B2014" s="2">
        <v>144814850</v>
      </c>
      <c r="C2014" s="2" t="s">
        <v>194</v>
      </c>
      <c r="D2014" s="4">
        <v>30826.5</v>
      </c>
      <c r="E2014" s="1" t="s">
        <v>12</v>
      </c>
      <c r="F2014" s="1" t="s">
        <v>1426</v>
      </c>
      <c r="G2014" s="1" t="s">
        <v>1964</v>
      </c>
      <c r="H2014" s="1" t="s">
        <v>2441</v>
      </c>
      <c r="I2014" s="1">
        <v>35983.534579200001</v>
      </c>
      <c r="J2014" s="1" t="s">
        <v>2442</v>
      </c>
      <c r="L2014" s="1" t="str">
        <f>VLOOKUP(Table1[[#This Row],[Customer_id]],Table4[],7,FALSE)</f>
        <v>65580,3148</v>
      </c>
      <c r="M2014" s="1" t="e">
        <f>VLOOKUP(Table1[[#This Row],[Customer_id]],Table2[],4,FALSE)</f>
        <v>#N/A</v>
      </c>
      <c r="N2014" s="1" t="str">
        <f>INDEX(Table3[Transaction type],MATCH(Table1[[#This Row],[Account Number]],Table3[Account Number],0))</f>
        <v>Cash Withdrawal</v>
      </c>
      <c r="O2014" s="20">
        <f>INDEX(Table3[Date_of_transaction],MATCH(Table1[[#This Row],[Account Number]],Table3[Account Number],0))</f>
        <v>44266</v>
      </c>
      <c r="P2014" s="19" t="str">
        <f>INDEX(Table3[Transaction Medium],MATCH(Table1[[#This Row],[Account Number]],Table3[Account Number],0))</f>
        <v>ATM</v>
      </c>
    </row>
    <row r="2015" spans="1:16" x14ac:dyDescent="0.25">
      <c r="A2015" s="1" t="s">
        <v>5202</v>
      </c>
      <c r="B2015" s="2">
        <v>497461477</v>
      </c>
      <c r="C2015" s="2" t="s">
        <v>322</v>
      </c>
      <c r="D2015" s="4">
        <v>26443.5</v>
      </c>
      <c r="E2015" s="1" t="s">
        <v>1094</v>
      </c>
      <c r="F2015" s="1" t="s">
        <v>814</v>
      </c>
      <c r="G2015" s="1" t="s">
        <v>4148</v>
      </c>
      <c r="H2015" s="1" t="s">
        <v>5203</v>
      </c>
      <c r="I2015" s="1">
        <v>405935.60322510003</v>
      </c>
      <c r="J2015" s="1" t="s">
        <v>5204</v>
      </c>
      <c r="L2015" s="1" t="str">
        <f>VLOOKUP(Table1[[#This Row],[Customer_id]],Table4[],7,FALSE)</f>
        <v>253484,8512</v>
      </c>
      <c r="M2015" s="1" t="e">
        <f>VLOOKUP(Table1[[#This Row],[Customer_id]],Table2[],4,FALSE)</f>
        <v>#N/A</v>
      </c>
      <c r="N2015" s="1" t="str">
        <f>INDEX(Table3[Transaction type],MATCH(Table1[[#This Row],[Account Number]],Table3[Account Number],0))</f>
        <v>Cash Withdrawal</v>
      </c>
      <c r="O2015" s="20">
        <f>INDEX(Table3[Date_of_transaction],MATCH(Table1[[#This Row],[Account Number]],Table3[Account Number],0))</f>
        <v>44523</v>
      </c>
      <c r="P2015" s="19" t="str">
        <f>INDEX(Table3[Transaction Medium],MATCH(Table1[[#This Row],[Account Number]],Table3[Account Number],0))</f>
        <v>POS</v>
      </c>
    </row>
    <row r="2016" spans="1:16" x14ac:dyDescent="0.25">
      <c r="A2016" s="1" t="s">
        <v>1652</v>
      </c>
      <c r="B2016" s="2">
        <v>435160243</v>
      </c>
      <c r="C2016" s="2" t="s">
        <v>67</v>
      </c>
      <c r="D2016" s="4">
        <v>23156.25</v>
      </c>
      <c r="E2016" s="1" t="s">
        <v>1094</v>
      </c>
      <c r="F2016" s="1" t="s">
        <v>1450</v>
      </c>
      <c r="G2016" s="1" t="s">
        <v>14</v>
      </c>
      <c r="H2016" s="1" t="s">
        <v>1653</v>
      </c>
      <c r="I2016" s="1">
        <v>601104.39949440002</v>
      </c>
      <c r="J2016" s="1" t="s">
        <v>1654</v>
      </c>
      <c r="L2016" s="1" t="str">
        <f>VLOOKUP(Table1[[#This Row],[Customer_id]],Table4[],7,FALSE)</f>
        <v>202863,468</v>
      </c>
      <c r="M2016" s="1" t="e">
        <f>VLOOKUP(Table1[[#This Row],[Customer_id]],Table2[],4,FALSE)</f>
        <v>#N/A</v>
      </c>
      <c r="N2016" s="1" t="str">
        <f>INDEX(Table3[Transaction type],MATCH(Table1[[#This Row],[Account Number]],Table3[Account Number],0))</f>
        <v>Cash Withdrawal</v>
      </c>
      <c r="O2016" s="20">
        <f>INDEX(Table3[Date_of_transaction],MATCH(Table1[[#This Row],[Account Number]],Table3[Account Number],0))</f>
        <v>44351</v>
      </c>
      <c r="P2016" s="19" t="str">
        <f>INDEX(Table3[Transaction Medium],MATCH(Table1[[#This Row],[Account Number]],Table3[Account Number],0))</f>
        <v>ATM</v>
      </c>
    </row>
    <row r="2017" spans="1:16" x14ac:dyDescent="0.25">
      <c r="A2017" s="1" t="s">
        <v>1926</v>
      </c>
      <c r="B2017" s="2">
        <v>447178999</v>
      </c>
      <c r="C2017" s="2" t="s">
        <v>11</v>
      </c>
      <c r="D2017" s="4">
        <v>36305.25</v>
      </c>
      <c r="E2017" s="1" t="s">
        <v>1094</v>
      </c>
      <c r="F2017" s="1" t="s">
        <v>1927</v>
      </c>
      <c r="G2017" s="1" t="s">
        <v>14</v>
      </c>
      <c r="H2017" s="1" t="s">
        <v>1928</v>
      </c>
      <c r="I2017" s="1">
        <v>18783.595799999999</v>
      </c>
      <c r="J2017" s="1" t="s">
        <v>1929</v>
      </c>
      <c r="L2017" s="1" t="str">
        <f>VLOOKUP(Table1[[#This Row],[Customer_id]],Table4[],7,FALSE)</f>
        <v>98764,3383</v>
      </c>
      <c r="M2017" s="1" t="e">
        <f>VLOOKUP(Table1[[#This Row],[Customer_id]],Table2[],4,FALSE)</f>
        <v>#N/A</v>
      </c>
      <c r="N2017" s="1" t="str">
        <f>INDEX(Table3[Transaction type],MATCH(Table1[[#This Row],[Account Number]],Table3[Account Number],0))</f>
        <v>Cash Withdrawal</v>
      </c>
      <c r="O2017" s="20">
        <f>INDEX(Table3[Date_of_transaction],MATCH(Table1[[#This Row],[Account Number]],Table3[Account Number],0))</f>
        <v>44457</v>
      </c>
      <c r="P2017" s="19" t="str">
        <f>INDEX(Table3[Transaction Medium],MATCH(Table1[[#This Row],[Account Number]],Table3[Account Number],0))</f>
        <v>POS</v>
      </c>
    </row>
    <row r="2018" spans="1:16" x14ac:dyDescent="0.25">
      <c r="A2018" s="1" t="s">
        <v>2426</v>
      </c>
      <c r="B2018" s="2">
        <v>895923214</v>
      </c>
      <c r="C2018" s="2" t="s">
        <v>365</v>
      </c>
      <c r="D2018" s="4">
        <v>37035.75</v>
      </c>
      <c r="E2018" s="1" t="s">
        <v>12</v>
      </c>
      <c r="F2018" s="1" t="s">
        <v>294</v>
      </c>
      <c r="G2018" s="1" t="s">
        <v>1964</v>
      </c>
      <c r="H2018" s="1"/>
      <c r="I2018" s="1"/>
      <c r="J2018" s="1" t="s">
        <v>2427</v>
      </c>
      <c r="L2018" s="1" t="str">
        <f>VLOOKUP(Table1[[#This Row],[Customer_id]],Table4[],7,FALSE)</f>
        <v>49043,1277</v>
      </c>
      <c r="M2018" s="1" t="e">
        <f>VLOOKUP(Table1[[#This Row],[Customer_id]],Table2[],4,FALSE)</f>
        <v>#N/A</v>
      </c>
      <c r="N2018" s="1" t="str">
        <f>INDEX(Table3[Transaction type],MATCH(Table1[[#This Row],[Account Number]],Table3[Account Number],0))</f>
        <v>Money Transfer</v>
      </c>
      <c r="O2018" s="20">
        <f>INDEX(Table3[Date_of_transaction],MATCH(Table1[[#This Row],[Account Number]],Table3[Account Number],0))</f>
        <v>44454</v>
      </c>
      <c r="P2018" s="19" t="str">
        <f>INDEX(Table3[Transaction Medium],MATCH(Table1[[#This Row],[Account Number]],Table3[Account Number],0))</f>
        <v>Mobile</v>
      </c>
    </row>
    <row r="2019" spans="1:16" x14ac:dyDescent="0.25">
      <c r="A2019" s="1" t="s">
        <v>490</v>
      </c>
      <c r="B2019" s="2">
        <v>424349749</v>
      </c>
      <c r="C2019" s="2" t="s">
        <v>162</v>
      </c>
      <c r="D2019" s="4">
        <v>15851.25</v>
      </c>
      <c r="E2019" s="1" t="s">
        <v>12</v>
      </c>
      <c r="F2019" s="1" t="s">
        <v>491</v>
      </c>
      <c r="G2019" s="1" t="s">
        <v>14</v>
      </c>
      <c r="H2019" s="1" t="s">
        <v>492</v>
      </c>
      <c r="I2019" s="1">
        <v>260897.49832608001</v>
      </c>
      <c r="J2019" s="1" t="s">
        <v>493</v>
      </c>
      <c r="L2019" s="1" t="str">
        <f>VLOOKUP(Table1[[#This Row],[Customer_id]],Table4[],7,FALSE)</f>
        <v>157986,7328</v>
      </c>
      <c r="M2019" s="1" t="e">
        <f>VLOOKUP(Table1[[#This Row],[Customer_id]],Table2[],4,FALSE)</f>
        <v>#N/A</v>
      </c>
      <c r="N2019" s="1" t="str">
        <f>INDEX(Table3[Transaction type],MATCH(Table1[[#This Row],[Account Number]],Table3[Account Number],0))</f>
        <v>Online Payment</v>
      </c>
      <c r="O2019" s="20">
        <f>INDEX(Table3[Date_of_transaction],MATCH(Table1[[#This Row],[Account Number]],Table3[Account Number],0))</f>
        <v>44515</v>
      </c>
      <c r="P2019" s="19" t="str">
        <f>INDEX(Table3[Transaction Medium],MATCH(Table1[[#This Row],[Account Number]],Table3[Account Number],0))</f>
        <v>Internet Banking</v>
      </c>
    </row>
    <row r="2020" spans="1:16" x14ac:dyDescent="0.25">
      <c r="A2020" s="1" t="s">
        <v>2461</v>
      </c>
      <c r="B2020" s="2">
        <v>740796578</v>
      </c>
      <c r="C2020" s="2" t="s">
        <v>869</v>
      </c>
      <c r="D2020" s="4">
        <v>17312.25</v>
      </c>
      <c r="E2020" s="1" t="s">
        <v>12</v>
      </c>
      <c r="F2020" s="1" t="s">
        <v>527</v>
      </c>
      <c r="G2020" s="1" t="s">
        <v>1964</v>
      </c>
      <c r="H2020" s="1" t="s">
        <v>2462</v>
      </c>
      <c r="I2020" s="1">
        <v>25584.136765439998</v>
      </c>
      <c r="J2020" s="1" t="s">
        <v>2463</v>
      </c>
      <c r="L2020" s="1" t="str">
        <f>VLOOKUP(Table1[[#This Row],[Customer_id]],Table4[],7,FALSE)</f>
        <v>521159,9844</v>
      </c>
      <c r="M2020" s="1" t="e">
        <f>VLOOKUP(Table1[[#This Row],[Customer_id]],Table2[],4,FALSE)</f>
        <v>#N/A</v>
      </c>
      <c r="N2020" s="1" t="str">
        <f>INDEX(Table3[Transaction type],MATCH(Table1[[#This Row],[Account Number]],Table3[Account Number],0))</f>
        <v>Cash Withdrawal</v>
      </c>
      <c r="O2020" s="20">
        <f>INDEX(Table3[Date_of_transaction],MATCH(Table1[[#This Row],[Account Number]],Table3[Account Number],0))</f>
        <v>44262</v>
      </c>
      <c r="P2020" s="19" t="str">
        <f>INDEX(Table3[Transaction Medium],MATCH(Table1[[#This Row],[Account Number]],Table3[Account Number],0))</f>
        <v>POS</v>
      </c>
    </row>
    <row r="2021" spans="1:16" x14ac:dyDescent="0.25">
      <c r="A2021" s="1" t="s">
        <v>2504</v>
      </c>
      <c r="B2021" s="2">
        <v>341172486</v>
      </c>
      <c r="C2021" s="2" t="s">
        <v>47</v>
      </c>
      <c r="D2021" s="4">
        <v>31191.75</v>
      </c>
      <c r="E2021" s="1" t="s">
        <v>12</v>
      </c>
      <c r="F2021" s="1" t="s">
        <v>110</v>
      </c>
      <c r="G2021" s="1" t="s">
        <v>1964</v>
      </c>
      <c r="H2021" s="1" t="s">
        <v>2505</v>
      </c>
      <c r="I2021" s="1">
        <v>25142.458473899998</v>
      </c>
      <c r="J2021" s="1" t="s">
        <v>2506</v>
      </c>
      <c r="L2021" s="1" t="str">
        <f>VLOOKUP(Table1[[#This Row],[Customer_id]],Table4[],7,FALSE)</f>
        <v>280881,18</v>
      </c>
      <c r="M2021" s="1" t="e">
        <f>VLOOKUP(Table1[[#This Row],[Customer_id]],Table2[],4,FALSE)</f>
        <v>#N/A</v>
      </c>
      <c r="N2021" s="1" t="str">
        <f>INDEX(Table3[Transaction type],MATCH(Table1[[#This Row],[Account Number]],Table3[Account Number],0))</f>
        <v>Cash Withdrawal</v>
      </c>
      <c r="O2021" s="20">
        <f>INDEX(Table3[Date_of_transaction],MATCH(Table1[[#This Row],[Account Number]],Table3[Account Number],0))</f>
        <v>44564</v>
      </c>
      <c r="P2021" s="19" t="str">
        <f>INDEX(Table3[Transaction Medium],MATCH(Table1[[#This Row],[Account Number]],Table3[Account Number],0))</f>
        <v>ATM</v>
      </c>
    </row>
    <row r="2022" spans="1:16" x14ac:dyDescent="0.25">
      <c r="A2022" s="1" t="s">
        <v>1226</v>
      </c>
      <c r="B2022" s="2">
        <v>506875531</v>
      </c>
      <c r="C2022" s="2" t="s">
        <v>194</v>
      </c>
      <c r="D2022" s="4">
        <v>30826.5</v>
      </c>
      <c r="E2022" s="1" t="s">
        <v>1094</v>
      </c>
      <c r="F2022" s="1" t="s">
        <v>636</v>
      </c>
      <c r="G2022" s="1" t="s">
        <v>14</v>
      </c>
      <c r="H2022" s="1" t="s">
        <v>1227</v>
      </c>
      <c r="I2022" s="1">
        <v>37512.085063680002</v>
      </c>
      <c r="J2022" s="1" t="s">
        <v>1228</v>
      </c>
      <c r="L2022" s="1" t="str">
        <f>VLOOKUP(Table1[[#This Row],[Customer_id]],Table4[],7,FALSE)</f>
        <v>169368,8832</v>
      </c>
      <c r="M2022" s="1" t="e">
        <f>VLOOKUP(Table1[[#This Row],[Customer_id]],Table2[],4,FALSE)</f>
        <v>#N/A</v>
      </c>
      <c r="N2022" s="1" t="str">
        <f>INDEX(Table3[Transaction type],MATCH(Table1[[#This Row],[Account Number]],Table3[Account Number],0))</f>
        <v>Cash Withdrawal</v>
      </c>
      <c r="O2022" s="20">
        <f>INDEX(Table3[Date_of_transaction],MATCH(Table1[[#This Row],[Account Number]],Table3[Account Number],0))</f>
        <v>44339</v>
      </c>
      <c r="P2022" s="19" t="str">
        <f>INDEX(Table3[Transaction Medium],MATCH(Table1[[#This Row],[Account Number]],Table3[Account Number],0))</f>
        <v>ATM</v>
      </c>
    </row>
    <row r="2023" spans="1:16" x14ac:dyDescent="0.25">
      <c r="A2023" s="1" t="s">
        <v>5751</v>
      </c>
      <c r="B2023" s="2">
        <v>481645956</v>
      </c>
      <c r="C2023" s="2" t="s">
        <v>72</v>
      </c>
      <c r="D2023" s="4">
        <v>34844.25</v>
      </c>
      <c r="E2023" s="1" t="s">
        <v>1094</v>
      </c>
      <c r="F2023" s="1" t="s">
        <v>370</v>
      </c>
      <c r="G2023" s="1" t="s">
        <v>4084</v>
      </c>
      <c r="H2023" s="1" t="s">
        <v>5752</v>
      </c>
      <c r="I2023" s="1">
        <v>1332313.7328280001</v>
      </c>
      <c r="J2023" s="1" t="s">
        <v>5753</v>
      </c>
      <c r="L2023" s="1" t="str">
        <f>VLOOKUP(Table1[[#This Row],[Customer_id]],Table4[],7,FALSE)</f>
        <v>74335,2336</v>
      </c>
      <c r="M2023" s="1" t="e">
        <f>VLOOKUP(Table1[[#This Row],[Customer_id]],Table2[],4,FALSE)</f>
        <v>#N/A</v>
      </c>
      <c r="N2023" s="1" t="str">
        <f>INDEX(Table3[Transaction type],MATCH(Table1[[#This Row],[Account Number]],Table3[Account Number],0))</f>
        <v>Money Transfer</v>
      </c>
      <c r="O2023" s="20">
        <f>INDEX(Table3[Date_of_transaction],MATCH(Table1[[#This Row],[Account Number]],Table3[Account Number],0))</f>
        <v>44660</v>
      </c>
      <c r="P2023" s="19" t="str">
        <f>INDEX(Table3[Transaction Medium],MATCH(Table1[[#This Row],[Account Number]],Table3[Account Number],0))</f>
        <v>Mobile</v>
      </c>
    </row>
    <row r="2024" spans="1:16" x14ac:dyDescent="0.25">
      <c r="A2024" s="1" t="s">
        <v>1619</v>
      </c>
      <c r="B2024" s="2">
        <v>120568684</v>
      </c>
      <c r="C2024" s="2" t="s">
        <v>47</v>
      </c>
      <c r="D2024" s="4">
        <v>31191.75</v>
      </c>
      <c r="E2024" s="1" t="s">
        <v>1094</v>
      </c>
      <c r="F2024" s="1" t="s">
        <v>807</v>
      </c>
      <c r="G2024" s="1" t="s">
        <v>14</v>
      </c>
      <c r="H2024" s="1" t="s">
        <v>1620</v>
      </c>
      <c r="I2024" s="1">
        <v>46324.804897800001</v>
      </c>
      <c r="J2024" s="1" t="s">
        <v>1621</v>
      </c>
      <c r="L2024" s="1" t="str">
        <f>VLOOKUP(Table1[[#This Row],[Customer_id]],Table4[],7,FALSE)</f>
        <v>38807,25</v>
      </c>
      <c r="M2024" s="1" t="e">
        <f>VLOOKUP(Table1[[#This Row],[Customer_id]],Table2[],4,FALSE)</f>
        <v>#N/A</v>
      </c>
      <c r="N2024" s="1" t="str">
        <f>INDEX(Table3[Transaction type],MATCH(Table1[[#This Row],[Account Number]],Table3[Account Number],0))</f>
        <v>Cash Withdrawal</v>
      </c>
      <c r="O2024" s="20">
        <f>INDEX(Table3[Date_of_transaction],MATCH(Table1[[#This Row],[Account Number]],Table3[Account Number],0))</f>
        <v>44312</v>
      </c>
      <c r="P2024" s="19" t="str">
        <f>INDEX(Table3[Transaction Medium],MATCH(Table1[[#This Row],[Account Number]],Table3[Account Number],0))</f>
        <v>ATM</v>
      </c>
    </row>
    <row r="2025" spans="1:16" x14ac:dyDescent="0.25">
      <c r="A2025" s="1" t="s">
        <v>1963</v>
      </c>
      <c r="B2025" s="2">
        <v>336343604</v>
      </c>
      <c r="C2025" s="2" t="s">
        <v>167</v>
      </c>
      <c r="D2025" s="4">
        <v>18773.25</v>
      </c>
      <c r="E2025" s="1" t="s">
        <v>1094</v>
      </c>
      <c r="F2025" s="1" t="s">
        <v>264</v>
      </c>
      <c r="G2025" s="1" t="s">
        <v>1964</v>
      </c>
      <c r="H2025" s="1" t="s">
        <v>1965</v>
      </c>
      <c r="I2025" s="1">
        <v>395554.64584368002</v>
      </c>
      <c r="J2025" s="1" t="s">
        <v>1966</v>
      </c>
      <c r="L2025" s="1" t="str">
        <f>VLOOKUP(Table1[[#This Row],[Customer_id]],Table4[],7,FALSE)</f>
        <v>52463,04</v>
      </c>
      <c r="M2025" s="1" t="e">
        <f>VLOOKUP(Table1[[#This Row],[Customer_id]],Table2[],4,FALSE)</f>
        <v>#N/A</v>
      </c>
      <c r="N2025" s="1" t="str">
        <f>INDEX(Table3[Transaction type],MATCH(Table1[[#This Row],[Account Number]],Table3[Account Number],0))</f>
        <v>Online Payment</v>
      </c>
      <c r="O2025" s="20">
        <f>INDEX(Table3[Date_of_transaction],MATCH(Table1[[#This Row],[Account Number]],Table3[Account Number],0))</f>
        <v>44406</v>
      </c>
      <c r="P2025" s="19" t="str">
        <f>INDEX(Table3[Transaction Medium],MATCH(Table1[[#This Row],[Account Number]],Table3[Account Number],0))</f>
        <v>Internet Banking</v>
      </c>
    </row>
    <row r="2026" spans="1:16" x14ac:dyDescent="0.25">
      <c r="A2026" s="1" t="s">
        <v>6972</v>
      </c>
      <c r="B2026" s="2">
        <v>904896985</v>
      </c>
      <c r="C2026" s="2" t="s">
        <v>479</v>
      </c>
      <c r="D2026" s="4">
        <v>33383.25</v>
      </c>
      <c r="E2026" s="1" t="s">
        <v>12</v>
      </c>
      <c r="F2026" s="1" t="s">
        <v>274</v>
      </c>
      <c r="G2026" s="1" t="s">
        <v>4062</v>
      </c>
      <c r="H2026" s="1" t="s">
        <v>6973</v>
      </c>
      <c r="I2026" s="1">
        <v>251025.34379039999</v>
      </c>
      <c r="J2026" s="1" t="s">
        <v>6974</v>
      </c>
      <c r="L2026" s="1" t="str">
        <f>VLOOKUP(Table1[[#This Row],[Customer_id]],Table4[],7,FALSE)</f>
        <v>89041,0752</v>
      </c>
      <c r="M2026" s="1" t="e">
        <f>VLOOKUP(Table1[[#This Row],[Customer_id]],Table2[],4,FALSE)</f>
        <v>#N/A</v>
      </c>
      <c r="N2026" s="1" t="str">
        <f>INDEX(Table3[Transaction type],MATCH(Table1[[#This Row],[Account Number]],Table3[Account Number],0))</f>
        <v>Cash Withdrawal</v>
      </c>
      <c r="O2026" s="20">
        <f>INDEX(Table3[Date_of_transaction],MATCH(Table1[[#This Row],[Account Number]],Table3[Account Number],0))</f>
        <v>44621</v>
      </c>
      <c r="P2026" s="19" t="str">
        <f>INDEX(Table3[Transaction Medium],MATCH(Table1[[#This Row],[Account Number]],Table3[Account Number],0))</f>
        <v>Bank</v>
      </c>
    </row>
    <row r="2027" spans="1:16" x14ac:dyDescent="0.25">
      <c r="A2027" s="1" t="s">
        <v>3513</v>
      </c>
      <c r="B2027" s="2">
        <v>86849828</v>
      </c>
      <c r="C2027" s="2" t="s">
        <v>273</v>
      </c>
      <c r="D2027" s="4">
        <v>20964.75</v>
      </c>
      <c r="E2027" s="1" t="s">
        <v>1094</v>
      </c>
      <c r="F2027" s="1" t="s">
        <v>310</v>
      </c>
      <c r="G2027" s="1" t="s">
        <v>3331</v>
      </c>
      <c r="H2027" s="1" t="s">
        <v>3514</v>
      </c>
      <c r="I2027" s="1">
        <v>25658.167408000001</v>
      </c>
      <c r="J2027" s="1" t="s">
        <v>3515</v>
      </c>
      <c r="L2027" s="1" t="str">
        <f>VLOOKUP(Table1[[#This Row],[Customer_id]],Table4[],7,FALSE)</f>
        <v>30898,92</v>
      </c>
      <c r="M2027" s="1" t="e">
        <f>VLOOKUP(Table1[[#This Row],[Customer_id]],Table2[],4,FALSE)</f>
        <v>#N/A</v>
      </c>
      <c r="N2027" s="1" t="str">
        <f>INDEX(Table3[Transaction type],MATCH(Table1[[#This Row],[Account Number]],Table3[Account Number],0))</f>
        <v>Cash Withdrawal</v>
      </c>
      <c r="O2027" s="20">
        <f>INDEX(Table3[Date_of_transaction],MATCH(Table1[[#This Row],[Account Number]],Table3[Account Number],0))</f>
        <v>44284</v>
      </c>
      <c r="P2027" s="19" t="str">
        <f>INDEX(Table3[Transaction Medium],MATCH(Table1[[#This Row],[Account Number]],Table3[Account Number],0))</f>
        <v>Bank</v>
      </c>
    </row>
    <row r="2028" spans="1:16" x14ac:dyDescent="0.25">
      <c r="A2028" s="1" t="s">
        <v>1034</v>
      </c>
      <c r="B2028" s="2">
        <v>866698786</v>
      </c>
      <c r="C2028" s="2" t="s">
        <v>255</v>
      </c>
      <c r="D2028" s="4">
        <v>25347.75</v>
      </c>
      <c r="E2028" s="1" t="s">
        <v>12</v>
      </c>
      <c r="F2028" s="1" t="s">
        <v>155</v>
      </c>
      <c r="G2028" s="1" t="s">
        <v>14</v>
      </c>
      <c r="H2028" s="1" t="s">
        <v>1035</v>
      </c>
      <c r="I2028" s="1">
        <v>287037.11277359998</v>
      </c>
      <c r="J2028" s="1" t="s">
        <v>1036</v>
      </c>
      <c r="L2028" s="1" t="str">
        <f>VLOOKUP(Table1[[#This Row],[Customer_id]],Table4[],7,FALSE)</f>
        <v>169503,6306</v>
      </c>
      <c r="M2028" s="1" t="e">
        <f>VLOOKUP(Table1[[#This Row],[Customer_id]],Table2[],4,FALSE)</f>
        <v>#N/A</v>
      </c>
      <c r="N2028" s="1" t="str">
        <f>INDEX(Table3[Transaction type],MATCH(Table1[[#This Row],[Account Number]],Table3[Account Number],0))</f>
        <v>Money Transfer</v>
      </c>
      <c r="O2028" s="20">
        <f>INDEX(Table3[Date_of_transaction],MATCH(Table1[[#This Row],[Account Number]],Table3[Account Number],0))</f>
        <v>44444</v>
      </c>
      <c r="P2028" s="19" t="str">
        <f>INDEX(Table3[Transaction Medium],MATCH(Table1[[#This Row],[Account Number]],Table3[Account Number],0))</f>
        <v>Bank</v>
      </c>
    </row>
    <row r="2029" spans="1:16" x14ac:dyDescent="0.25">
      <c r="A2029" s="1" t="s">
        <v>2896</v>
      </c>
      <c r="B2029" s="2">
        <v>113165911</v>
      </c>
      <c r="C2029" s="2" t="s">
        <v>52</v>
      </c>
      <c r="D2029" s="4">
        <v>20234.25</v>
      </c>
      <c r="E2029" s="1" t="s">
        <v>1094</v>
      </c>
      <c r="F2029" s="1" t="s">
        <v>106</v>
      </c>
      <c r="G2029" s="1" t="s">
        <v>2773</v>
      </c>
      <c r="H2029" s="1" t="s">
        <v>2897</v>
      </c>
      <c r="I2029" s="1">
        <v>87052.087916639997</v>
      </c>
      <c r="J2029" s="1" t="s">
        <v>2898</v>
      </c>
      <c r="L2029" s="1" t="str">
        <f>VLOOKUP(Table1[[#This Row],[Customer_id]],Table4[],7,FALSE)</f>
        <v>76171,9106</v>
      </c>
      <c r="M2029" s="1" t="e">
        <f>VLOOKUP(Table1[[#This Row],[Customer_id]],Table2[],4,FALSE)</f>
        <v>#N/A</v>
      </c>
      <c r="N2029" s="1" t="str">
        <f>INDEX(Table3[Transaction type],MATCH(Table1[[#This Row],[Account Number]],Table3[Account Number],0))</f>
        <v>Money Deposit</v>
      </c>
      <c r="O2029" s="20">
        <f>INDEX(Table3[Date_of_transaction],MATCH(Table1[[#This Row],[Account Number]],Table3[Account Number],0))</f>
        <v>44649</v>
      </c>
      <c r="P2029" s="19" t="str">
        <f>INDEX(Table3[Transaction Medium],MATCH(Table1[[#This Row],[Account Number]],Table3[Account Number],0))</f>
        <v>Bank</v>
      </c>
    </row>
    <row r="2030" spans="1:16" x14ac:dyDescent="0.25">
      <c r="A2030" s="1" t="s">
        <v>2623</v>
      </c>
      <c r="B2030" s="2">
        <v>333256287</v>
      </c>
      <c r="C2030" s="2" t="s">
        <v>452</v>
      </c>
      <c r="D2030" s="4">
        <v>26078.25</v>
      </c>
      <c r="E2030" s="1" t="s">
        <v>12</v>
      </c>
      <c r="F2030" s="1" t="s">
        <v>106</v>
      </c>
      <c r="G2030" s="1" t="s">
        <v>1964</v>
      </c>
      <c r="H2030" s="1" t="s">
        <v>2624</v>
      </c>
      <c r="I2030" s="1">
        <v>290972.29036500002</v>
      </c>
      <c r="J2030" s="1" t="s">
        <v>2625</v>
      </c>
      <c r="L2030" s="1" t="str">
        <f>VLOOKUP(Table1[[#This Row],[Customer_id]],Table4[],7,FALSE)</f>
        <v>255576,672</v>
      </c>
      <c r="M2030" s="1" t="str">
        <f>VLOOKUP(Table1[[#This Row],[Customer_id]],Table2[],4,FALSE)</f>
        <v>N174909072</v>
      </c>
      <c r="N2030" s="1" t="str">
        <f>INDEX(Table3[Transaction type],MATCH(Table1[[#This Row],[Account Number]],Table3[Account Number],0))</f>
        <v>Loan Payment</v>
      </c>
      <c r="O2030" s="20">
        <f>INDEX(Table3[Date_of_transaction],MATCH(Table1[[#This Row],[Account Number]],Table3[Account Number],0))</f>
        <v>44547</v>
      </c>
      <c r="P2030" s="19" t="str">
        <f>INDEX(Table3[Transaction Medium],MATCH(Table1[[#This Row],[Account Number]],Table3[Account Number],0))</f>
        <v>AFT</v>
      </c>
    </row>
    <row r="2031" spans="1:16" x14ac:dyDescent="0.25">
      <c r="A2031" s="1" t="s">
        <v>7810</v>
      </c>
      <c r="B2031" s="2">
        <v>464445114</v>
      </c>
      <c r="C2031" s="2" t="s">
        <v>82</v>
      </c>
      <c r="D2031" s="4">
        <v>16947</v>
      </c>
      <c r="E2031" s="1" t="s">
        <v>12</v>
      </c>
      <c r="F2031" s="1" t="s">
        <v>1746</v>
      </c>
      <c r="G2031" s="1" t="s">
        <v>3058</v>
      </c>
      <c r="H2031" s="1" t="s">
        <v>7811</v>
      </c>
      <c r="I2031" s="1">
        <v>35990.648325000002</v>
      </c>
      <c r="J2031" s="1" t="s">
        <v>7812</v>
      </c>
      <c r="L2031" s="1" t="str">
        <f>VLOOKUP(Table1[[#This Row],[Customer_id]],Table4[],7,FALSE)</f>
        <v>315981,666</v>
      </c>
      <c r="M2031" s="1" t="e">
        <f>VLOOKUP(Table1[[#This Row],[Customer_id]],Table2[],4,FALSE)</f>
        <v>#N/A</v>
      </c>
      <c r="N2031" s="1" t="str">
        <f>INDEX(Table3[Transaction type],MATCH(Table1[[#This Row],[Account Number]],Table3[Account Number],0))</f>
        <v>Checks</v>
      </c>
      <c r="O2031" s="20">
        <f>INDEX(Table3[Date_of_transaction],MATCH(Table1[[#This Row],[Account Number]],Table3[Account Number],0))</f>
        <v>44469</v>
      </c>
      <c r="P2031" s="19" t="str">
        <f>INDEX(Table3[Transaction Medium],MATCH(Table1[[#This Row],[Account Number]],Table3[Account Number],0))</f>
        <v>Informal Services</v>
      </c>
    </row>
    <row r="2032" spans="1:16" x14ac:dyDescent="0.25">
      <c r="A2032" s="1" t="s">
        <v>2856</v>
      </c>
      <c r="B2032" s="2">
        <v>854144068</v>
      </c>
      <c r="C2032" s="2" t="s">
        <v>119</v>
      </c>
      <c r="D2032" s="4">
        <v>24982.5</v>
      </c>
      <c r="E2032" s="1" t="s">
        <v>1094</v>
      </c>
      <c r="F2032" s="1" t="s">
        <v>784</v>
      </c>
      <c r="G2032" s="1" t="s">
        <v>2773</v>
      </c>
      <c r="H2032" s="1" t="s">
        <v>2857</v>
      </c>
      <c r="I2032" s="1">
        <v>770161.71929471998</v>
      </c>
      <c r="J2032" s="1" t="s">
        <v>2858</v>
      </c>
      <c r="L2032" s="1" t="str">
        <f>VLOOKUP(Table1[[#This Row],[Customer_id]],Table4[],7,FALSE)</f>
        <v>80536,4224</v>
      </c>
      <c r="M2032" s="1" t="e">
        <f>VLOOKUP(Table1[[#This Row],[Customer_id]],Table2[],4,FALSE)</f>
        <v>#N/A</v>
      </c>
      <c r="N2032" s="1" t="str">
        <f>INDEX(Table3[Transaction type],MATCH(Table1[[#This Row],[Account Number]],Table3[Account Number],0))</f>
        <v>Cash Withdrawal</v>
      </c>
      <c r="O2032" s="20">
        <f>INDEX(Table3[Date_of_transaction],MATCH(Table1[[#This Row],[Account Number]],Table3[Account Number],0))</f>
        <v>44471</v>
      </c>
      <c r="P2032" s="19" t="str">
        <f>INDEX(Table3[Transaction Medium],MATCH(Table1[[#This Row],[Account Number]],Table3[Account Number],0))</f>
        <v>ATM</v>
      </c>
    </row>
    <row r="2033" spans="1:16" x14ac:dyDescent="0.25">
      <c r="A2033" s="1" t="s">
        <v>1127</v>
      </c>
      <c r="B2033" s="2">
        <v>843963225</v>
      </c>
      <c r="C2033" s="2" t="s">
        <v>194</v>
      </c>
      <c r="D2033" s="4">
        <v>30826.5</v>
      </c>
      <c r="E2033" s="1" t="s">
        <v>1094</v>
      </c>
      <c r="F2033" s="1" t="s">
        <v>1054</v>
      </c>
      <c r="G2033" s="1" t="s">
        <v>14</v>
      </c>
      <c r="H2033" s="1" t="s">
        <v>1128</v>
      </c>
      <c r="I2033" s="1">
        <v>352445.31831599999</v>
      </c>
      <c r="J2033" s="1" t="s">
        <v>1129</v>
      </c>
      <c r="L2033" s="1" t="str">
        <f>VLOOKUP(Table1[[#This Row],[Customer_id]],Table4[],7,FALSE)</f>
        <v>71411,3253</v>
      </c>
      <c r="M2033" s="1" t="e">
        <f>VLOOKUP(Table1[[#This Row],[Customer_id]],Table2[],4,FALSE)</f>
        <v>#N/A</v>
      </c>
      <c r="N2033" s="1" t="str">
        <f>INDEX(Table3[Transaction type],MATCH(Table1[[#This Row],[Account Number]],Table3[Account Number],0))</f>
        <v>Cash Withdrawal</v>
      </c>
      <c r="O2033" s="20">
        <f>INDEX(Table3[Date_of_transaction],MATCH(Table1[[#This Row],[Account Number]],Table3[Account Number],0))</f>
        <v>44218</v>
      </c>
      <c r="P2033" s="19" t="str">
        <f>INDEX(Table3[Transaction Medium],MATCH(Table1[[#This Row],[Account Number]],Table3[Account Number],0))</f>
        <v>ATM</v>
      </c>
    </row>
    <row r="2034" spans="1:16" x14ac:dyDescent="0.25">
      <c r="A2034" s="1" t="s">
        <v>6960</v>
      </c>
      <c r="B2034" s="2">
        <v>212687695</v>
      </c>
      <c r="C2034" s="2" t="s">
        <v>470</v>
      </c>
      <c r="D2034" s="4">
        <v>14755.5</v>
      </c>
      <c r="E2034" s="1" t="s">
        <v>12</v>
      </c>
      <c r="F2034" s="1" t="s">
        <v>399</v>
      </c>
      <c r="G2034" s="1" t="s">
        <v>4112</v>
      </c>
      <c r="H2034" s="1" t="s">
        <v>6961</v>
      </c>
      <c r="I2034" s="1">
        <v>99416.292518400005</v>
      </c>
      <c r="J2034" s="1" t="s">
        <v>6962</v>
      </c>
      <c r="L2034" s="1" t="str">
        <f>VLOOKUP(Table1[[#This Row],[Customer_id]],Table4[],7,FALSE)</f>
        <v>142413</v>
      </c>
      <c r="M2034" s="1" t="str">
        <f>VLOOKUP(Table1[[#This Row],[Customer_id]],Table2[],4,FALSE)</f>
        <v>N571830,65</v>
      </c>
      <c r="N2034" s="1" t="str">
        <f>INDEX(Table3[Transaction type],MATCH(Table1[[#This Row],[Account Number]],Table3[Account Number],0))</f>
        <v>Loan Payment</v>
      </c>
      <c r="O2034" s="20">
        <f>INDEX(Table3[Date_of_transaction],MATCH(Table1[[#This Row],[Account Number]],Table3[Account Number],0))</f>
        <v>44488</v>
      </c>
      <c r="P2034" s="19" t="str">
        <f>INDEX(Table3[Transaction Medium],MATCH(Table1[[#This Row],[Account Number]],Table3[Account Number],0))</f>
        <v>ACH</v>
      </c>
    </row>
    <row r="2035" spans="1:16" x14ac:dyDescent="0.25">
      <c r="A2035" s="1" t="s">
        <v>3051</v>
      </c>
      <c r="B2035" s="2">
        <v>298078818</v>
      </c>
      <c r="C2035" s="2" t="s">
        <v>568</v>
      </c>
      <c r="D2035" s="4">
        <v>25713</v>
      </c>
      <c r="E2035" s="1" t="s">
        <v>1094</v>
      </c>
      <c r="F2035" s="1" t="s">
        <v>213</v>
      </c>
      <c r="G2035" s="1" t="s">
        <v>2773</v>
      </c>
      <c r="H2035" s="1" t="s">
        <v>3052</v>
      </c>
      <c r="I2035" s="1">
        <v>50588.475114000001</v>
      </c>
      <c r="J2035" s="1" t="s">
        <v>3053</v>
      </c>
      <c r="L2035" s="1" t="str">
        <f>VLOOKUP(Table1[[#This Row],[Customer_id]],Table4[],7,FALSE)</f>
        <v>116733,045</v>
      </c>
      <c r="M2035" s="1" t="str">
        <f>VLOOKUP(Table1[[#This Row],[Customer_id]],Table2[],4,FALSE)</f>
        <v>N1369673318</v>
      </c>
      <c r="N2035" s="1" t="str">
        <f>INDEX(Table3[Transaction type],MATCH(Table1[[#This Row],[Account Number]],Table3[Account Number],0))</f>
        <v>Loan Payment</v>
      </c>
      <c r="O2035" s="20">
        <f>INDEX(Table3[Date_of_transaction],MATCH(Table1[[#This Row],[Account Number]],Table3[Account Number],0))</f>
        <v>44636</v>
      </c>
      <c r="P2035" s="19" t="str">
        <f>INDEX(Table3[Transaction Medium],MATCH(Table1[[#This Row],[Account Number]],Table3[Account Number],0))</f>
        <v>AFT</v>
      </c>
    </row>
    <row r="2036" spans="1:16" x14ac:dyDescent="0.25">
      <c r="A2036" s="1" t="s">
        <v>1776</v>
      </c>
      <c r="B2036" s="2">
        <v>794996007</v>
      </c>
      <c r="C2036" s="2" t="s">
        <v>573</v>
      </c>
      <c r="D2036" s="4">
        <v>26808.75</v>
      </c>
      <c r="E2036" s="1" t="s">
        <v>1094</v>
      </c>
      <c r="F2036" s="1" t="s">
        <v>385</v>
      </c>
      <c r="G2036" s="1" t="s">
        <v>14</v>
      </c>
      <c r="H2036" s="1" t="s">
        <v>1777</v>
      </c>
      <c r="I2036" s="1">
        <v>892479.7413312</v>
      </c>
      <c r="J2036" s="1" t="s">
        <v>1778</v>
      </c>
      <c r="L2036" s="1" t="str">
        <f>VLOOKUP(Table1[[#This Row],[Customer_id]],Table4[],7,FALSE)</f>
        <v>170020,8174</v>
      </c>
      <c r="M2036" s="1" t="e">
        <f>VLOOKUP(Table1[[#This Row],[Customer_id]],Table2[],4,FALSE)</f>
        <v>#N/A</v>
      </c>
      <c r="N2036" s="1" t="str">
        <f>INDEX(Table3[Transaction type],MATCH(Table1[[#This Row],[Account Number]],Table3[Account Number],0))</f>
        <v>Money Deposit</v>
      </c>
      <c r="O2036" s="20">
        <f>INDEX(Table3[Date_of_transaction],MATCH(Table1[[#This Row],[Account Number]],Table3[Account Number],0))</f>
        <v>44640</v>
      </c>
      <c r="P2036" s="19" t="str">
        <f>INDEX(Table3[Transaction Medium],MATCH(Table1[[#This Row],[Account Number]],Table3[Account Number],0))</f>
        <v>ATM</v>
      </c>
    </row>
    <row r="2037" spans="1:16" x14ac:dyDescent="0.25">
      <c r="A2037" s="1" t="s">
        <v>7851</v>
      </c>
      <c r="B2037" s="2">
        <v>695715836</v>
      </c>
      <c r="C2037" s="2" t="s">
        <v>43</v>
      </c>
      <c r="D2037" s="4">
        <v>36670.5</v>
      </c>
      <c r="E2037" s="1" t="s">
        <v>12</v>
      </c>
      <c r="F2037" s="1" t="s">
        <v>587</v>
      </c>
      <c r="G2037" s="1" t="s">
        <v>3058</v>
      </c>
      <c r="H2037" s="1" t="s">
        <v>7852</v>
      </c>
      <c r="I2037" s="1">
        <v>63213.63960912</v>
      </c>
      <c r="J2037" s="1" t="s">
        <v>7853</v>
      </c>
      <c r="L2037" s="1" t="str">
        <f>VLOOKUP(Table1[[#This Row],[Customer_id]],Table4[],7,FALSE)</f>
        <v>81361,422</v>
      </c>
      <c r="M2037" s="1" t="e">
        <f>VLOOKUP(Table1[[#This Row],[Customer_id]],Table2[],4,FALSE)</f>
        <v>#N/A</v>
      </c>
      <c r="N2037" s="1" t="str">
        <f>INDEX(Table3[Transaction type],MATCH(Table1[[#This Row],[Account Number]],Table3[Account Number],0))</f>
        <v>Money Deposit</v>
      </c>
      <c r="O2037" s="20">
        <f>INDEX(Table3[Date_of_transaction],MATCH(Table1[[#This Row],[Account Number]],Table3[Account Number],0))</f>
        <v>44337</v>
      </c>
      <c r="P2037" s="19" t="str">
        <f>INDEX(Table3[Transaction Medium],MATCH(Table1[[#This Row],[Account Number]],Table3[Account Number],0))</f>
        <v>Bank</v>
      </c>
    </row>
    <row r="2038" spans="1:16" x14ac:dyDescent="0.25">
      <c r="A2038" s="1" t="s">
        <v>7071</v>
      </c>
      <c r="B2038" s="2">
        <v>331061325</v>
      </c>
      <c r="C2038" s="2" t="s">
        <v>77</v>
      </c>
      <c r="D2038" s="4">
        <v>23521.5</v>
      </c>
      <c r="E2038" s="1" t="s">
        <v>12</v>
      </c>
      <c r="F2038" s="1" t="s">
        <v>767</v>
      </c>
      <c r="G2038" s="1" t="s">
        <v>4066</v>
      </c>
      <c r="H2038" s="1" t="s">
        <v>7072</v>
      </c>
      <c r="I2038" s="1">
        <v>298979.35961256002</v>
      </c>
      <c r="J2038" s="1" t="s">
        <v>7073</v>
      </c>
      <c r="L2038" s="1" t="str">
        <f>VLOOKUP(Table1[[#This Row],[Customer_id]],Table4[],7,FALSE)</f>
        <v>87475,5</v>
      </c>
      <c r="M2038" s="1" t="str">
        <f>VLOOKUP(Table1[[#This Row],[Customer_id]],Table2[],4,FALSE)</f>
        <v>N254842,28</v>
      </c>
      <c r="N2038" s="1" t="str">
        <f>INDEX(Table3[Transaction type],MATCH(Table1[[#This Row],[Account Number]],Table3[Account Number],0))</f>
        <v>Loan Payment</v>
      </c>
      <c r="O2038" s="20">
        <f>INDEX(Table3[Date_of_transaction],MATCH(Table1[[#This Row],[Account Number]],Table3[Account Number],0))</f>
        <v>44306</v>
      </c>
      <c r="P2038" s="19" t="str">
        <f>INDEX(Table3[Transaction Medium],MATCH(Table1[[#This Row],[Account Number]],Table3[Account Number],0))</f>
        <v>ACH</v>
      </c>
    </row>
    <row r="2039" spans="1:16" x14ac:dyDescent="0.25">
      <c r="A2039" s="1" t="s">
        <v>2776</v>
      </c>
      <c r="B2039" s="2">
        <v>26700503</v>
      </c>
      <c r="C2039" s="2" t="s">
        <v>23</v>
      </c>
      <c r="D2039" s="4">
        <v>15486</v>
      </c>
      <c r="E2039" s="1" t="s">
        <v>1094</v>
      </c>
      <c r="F2039" s="1" t="s">
        <v>893</v>
      </c>
      <c r="G2039" s="1" t="s">
        <v>2773</v>
      </c>
      <c r="H2039" s="1" t="s">
        <v>2777</v>
      </c>
      <c r="I2039" s="1">
        <v>50252.39949312</v>
      </c>
      <c r="J2039" s="1" t="s">
        <v>2778</v>
      </c>
      <c r="L2039" s="1" t="str">
        <f>VLOOKUP(Table1[[#This Row],[Customer_id]],Table4[],7,FALSE)</f>
        <v>35337,2166</v>
      </c>
      <c r="M2039" s="1" t="e">
        <f>VLOOKUP(Table1[[#This Row],[Customer_id]],Table2[],4,FALSE)</f>
        <v>#N/A</v>
      </c>
      <c r="N2039" s="1" t="str">
        <f>INDEX(Table3[Transaction type],MATCH(Table1[[#This Row],[Account Number]],Table3[Account Number],0))</f>
        <v>Online Payment</v>
      </c>
      <c r="O2039" s="20">
        <f>INDEX(Table3[Date_of_transaction],MATCH(Table1[[#This Row],[Account Number]],Table3[Account Number],0))</f>
        <v>44533</v>
      </c>
      <c r="P2039" s="19" t="str">
        <f>INDEX(Table3[Transaction Medium],MATCH(Table1[[#This Row],[Account Number]],Table3[Account Number],0))</f>
        <v>Card</v>
      </c>
    </row>
    <row r="2040" spans="1:16" x14ac:dyDescent="0.25">
      <c r="A2040" s="1" t="s">
        <v>2262</v>
      </c>
      <c r="B2040" s="2">
        <v>325519065</v>
      </c>
      <c r="C2040" s="2" t="s">
        <v>62</v>
      </c>
      <c r="D2040" s="4">
        <v>22791</v>
      </c>
      <c r="E2040" s="1" t="s">
        <v>1094</v>
      </c>
      <c r="F2040" s="1" t="s">
        <v>1610</v>
      </c>
      <c r="G2040" s="1" t="s">
        <v>1964</v>
      </c>
      <c r="H2040" s="1" t="s">
        <v>2263</v>
      </c>
      <c r="I2040" s="1">
        <v>66016.926990000007</v>
      </c>
      <c r="J2040" s="1" t="s">
        <v>2264</v>
      </c>
      <c r="L2040" s="1" t="str">
        <f>VLOOKUP(Table1[[#This Row],[Customer_id]],Table4[],7,FALSE)</f>
        <v>281097,7338</v>
      </c>
      <c r="M2040" s="1" t="e">
        <f>VLOOKUP(Table1[[#This Row],[Customer_id]],Table2[],4,FALSE)</f>
        <v>#N/A</v>
      </c>
      <c r="N2040" s="1" t="str">
        <f>INDEX(Table3[Transaction type],MATCH(Table1[[#This Row],[Account Number]],Table3[Account Number],0))</f>
        <v>Cash Withdrawal</v>
      </c>
      <c r="O2040" s="20">
        <f>INDEX(Table3[Date_of_transaction],MATCH(Table1[[#This Row],[Account Number]],Table3[Account Number],0))</f>
        <v>44620</v>
      </c>
      <c r="P2040" s="19" t="str">
        <f>INDEX(Table3[Transaction Medium],MATCH(Table1[[#This Row],[Account Number]],Table3[Account Number],0))</f>
        <v>Bank</v>
      </c>
    </row>
    <row r="2041" spans="1:16" x14ac:dyDescent="0.25">
      <c r="A2041" s="1" t="s">
        <v>8052</v>
      </c>
      <c r="B2041" s="2">
        <v>530898822</v>
      </c>
      <c r="C2041" s="2" t="s">
        <v>889</v>
      </c>
      <c r="D2041" s="4">
        <v>30096</v>
      </c>
      <c r="E2041" s="1" t="s">
        <v>12</v>
      </c>
      <c r="F2041" s="1" t="s">
        <v>774</v>
      </c>
      <c r="G2041" s="1" t="s">
        <v>3583</v>
      </c>
      <c r="H2041" s="1" t="s">
        <v>8053</v>
      </c>
      <c r="I2041" s="1">
        <v>567070.64003520005</v>
      </c>
      <c r="J2041" s="1" t="s">
        <v>4677</v>
      </c>
      <c r="L2041" s="1" t="str">
        <f>VLOOKUP(Table1[[#This Row],[Customer_id]],Table4[],7,FALSE)</f>
        <v>66959,8632</v>
      </c>
      <c r="M2041" s="1" t="e">
        <f>VLOOKUP(Table1[[#This Row],[Customer_id]],Table2[],4,FALSE)</f>
        <v>#N/A</v>
      </c>
      <c r="N2041" s="1" t="str">
        <f>INDEX(Table3[Transaction type],MATCH(Table1[[#This Row],[Account Number]],Table3[Account Number],0))</f>
        <v>Money Transfer</v>
      </c>
      <c r="O2041" s="20">
        <f>INDEX(Table3[Date_of_transaction],MATCH(Table1[[#This Row],[Account Number]],Table3[Account Number],0))</f>
        <v>44223</v>
      </c>
      <c r="P2041" s="19" t="str">
        <f>INDEX(Table3[Transaction Medium],MATCH(Table1[[#This Row],[Account Number]],Table3[Account Number],0))</f>
        <v>Mobile</v>
      </c>
    </row>
    <row r="2042" spans="1:16" x14ac:dyDescent="0.25">
      <c r="A2042" s="1" t="s">
        <v>8052</v>
      </c>
      <c r="B2042" s="2">
        <v>523976534</v>
      </c>
      <c r="C2042" s="2" t="s">
        <v>380</v>
      </c>
      <c r="D2042" s="4">
        <v>14390.25</v>
      </c>
      <c r="E2042" s="1" t="s">
        <v>12</v>
      </c>
      <c r="F2042" s="1" t="s">
        <v>115</v>
      </c>
      <c r="G2042" s="1" t="s">
        <v>3820</v>
      </c>
      <c r="H2042" s="1" t="s">
        <v>8802</v>
      </c>
      <c r="I2042" s="1">
        <v>155041.78292736001</v>
      </c>
      <c r="J2042" s="1" t="s">
        <v>8803</v>
      </c>
      <c r="L2042" s="1" t="str">
        <f>VLOOKUP(Table1[[#This Row],[Customer_id]],Table4[],7,FALSE)</f>
        <v>66959,8632</v>
      </c>
      <c r="M2042" s="1" t="e">
        <f>VLOOKUP(Table1[[#This Row],[Customer_id]],Table2[],4,FALSE)</f>
        <v>#N/A</v>
      </c>
      <c r="N2042" s="1" t="str">
        <f>INDEX(Table3[Transaction type],MATCH(Table1[[#This Row],[Account Number]],Table3[Account Number],0))</f>
        <v>Money Transfer</v>
      </c>
      <c r="O2042" s="20">
        <f>INDEX(Table3[Date_of_transaction],MATCH(Table1[[#This Row],[Account Number]],Table3[Account Number],0))</f>
        <v>44672</v>
      </c>
      <c r="P2042" s="19" t="str">
        <f>INDEX(Table3[Transaction Medium],MATCH(Table1[[#This Row],[Account Number]],Table3[Account Number],0))</f>
        <v>ATM</v>
      </c>
    </row>
    <row r="2043" spans="1:16" x14ac:dyDescent="0.25">
      <c r="A2043" s="1" t="s">
        <v>7464</v>
      </c>
      <c r="B2043" s="2">
        <v>998295516</v>
      </c>
      <c r="C2043" s="2" t="s">
        <v>203</v>
      </c>
      <c r="D2043" s="4">
        <v>27539.25</v>
      </c>
      <c r="E2043" s="1" t="s">
        <v>12</v>
      </c>
      <c r="F2043" s="1" t="s">
        <v>185</v>
      </c>
      <c r="G2043" s="1" t="s">
        <v>4220</v>
      </c>
      <c r="H2043" s="1" t="s">
        <v>7465</v>
      </c>
      <c r="I2043" s="1">
        <v>237200.27438250001</v>
      </c>
      <c r="J2043" s="1" t="s">
        <v>7466</v>
      </c>
      <c r="L2043" s="1" t="str">
        <f>VLOOKUP(Table1[[#This Row],[Customer_id]],Table4[],7,FALSE)</f>
        <v>196588,0884</v>
      </c>
      <c r="M2043" s="1" t="e">
        <f>VLOOKUP(Table1[[#This Row],[Customer_id]],Table2[],4,FALSE)</f>
        <v>#N/A</v>
      </c>
      <c r="N2043" s="1" t="str">
        <f>INDEX(Table3[Transaction type],MATCH(Table1[[#This Row],[Account Number]],Table3[Account Number],0))</f>
        <v>Cash Withdrawal</v>
      </c>
      <c r="O2043" s="20">
        <f>INDEX(Table3[Date_of_transaction],MATCH(Table1[[#This Row],[Account Number]],Table3[Account Number],0))</f>
        <v>44533</v>
      </c>
      <c r="P2043" s="19" t="str">
        <f>INDEX(Table3[Transaction Medium],MATCH(Table1[[#This Row],[Account Number]],Table3[Account Number],0))</f>
        <v>ATM</v>
      </c>
    </row>
    <row r="2044" spans="1:16" x14ac:dyDescent="0.25">
      <c r="A2044" s="1" t="s">
        <v>2268</v>
      </c>
      <c r="B2044" s="2">
        <v>892482644</v>
      </c>
      <c r="C2044" s="2" t="s">
        <v>47</v>
      </c>
      <c r="D2044" s="4">
        <v>31191.75</v>
      </c>
      <c r="E2044" s="1" t="s">
        <v>1094</v>
      </c>
      <c r="F2044" s="1" t="s">
        <v>1840</v>
      </c>
      <c r="G2044" s="1" t="s">
        <v>1964</v>
      </c>
      <c r="H2044" s="1" t="s">
        <v>2269</v>
      </c>
      <c r="I2044" s="1">
        <v>234406.7210925</v>
      </c>
      <c r="J2044" s="1" t="s">
        <v>2270</v>
      </c>
      <c r="L2044" s="1" t="str">
        <f>VLOOKUP(Table1[[#This Row],[Customer_id]],Table4[],7,FALSE)</f>
        <v>30942,074</v>
      </c>
      <c r="M2044" s="1" t="e">
        <f>VLOOKUP(Table1[[#This Row],[Customer_id]],Table2[],4,FALSE)</f>
        <v>#N/A</v>
      </c>
      <c r="N2044" s="1" t="str">
        <f>INDEX(Table3[Transaction type],MATCH(Table1[[#This Row],[Account Number]],Table3[Account Number],0))</f>
        <v>Money Transfer</v>
      </c>
      <c r="O2044" s="20">
        <f>INDEX(Table3[Date_of_transaction],MATCH(Table1[[#This Row],[Account Number]],Table3[Account Number],0))</f>
        <v>44274</v>
      </c>
      <c r="P2044" s="19" t="str">
        <f>INDEX(Table3[Transaction Medium],MATCH(Table1[[#This Row],[Account Number]],Table3[Account Number],0))</f>
        <v>Mobile</v>
      </c>
    </row>
    <row r="2045" spans="1:16" x14ac:dyDescent="0.25">
      <c r="A2045" s="1" t="s">
        <v>2794</v>
      </c>
      <c r="B2045" s="2">
        <v>885905521</v>
      </c>
      <c r="C2045" s="2" t="s">
        <v>189</v>
      </c>
      <c r="D2045" s="4">
        <v>22425.75</v>
      </c>
      <c r="E2045" s="1" t="s">
        <v>1094</v>
      </c>
      <c r="F2045" s="1" t="s">
        <v>682</v>
      </c>
      <c r="G2045" s="1" t="s">
        <v>2773</v>
      </c>
      <c r="H2045" s="1" t="s">
        <v>2795</v>
      </c>
      <c r="I2045" s="1">
        <v>138770.376777</v>
      </c>
      <c r="J2045" s="1" t="s">
        <v>2796</v>
      </c>
      <c r="L2045" s="1" t="str">
        <f>VLOOKUP(Table1[[#This Row],[Customer_id]],Table4[],7,FALSE)</f>
        <v>50793,897</v>
      </c>
      <c r="M2045" s="1" t="e">
        <f>VLOOKUP(Table1[[#This Row],[Customer_id]],Table2[],4,FALSE)</f>
        <v>#N/A</v>
      </c>
      <c r="N2045" s="1" t="str">
        <f>INDEX(Table3[Transaction type],MATCH(Table1[[#This Row],[Account Number]],Table3[Account Number],0))</f>
        <v>Checks</v>
      </c>
      <c r="O2045" s="20">
        <f>INDEX(Table3[Date_of_transaction],MATCH(Table1[[#This Row],[Account Number]],Table3[Account Number],0))</f>
        <v>44386</v>
      </c>
      <c r="P2045" s="19" t="str">
        <f>INDEX(Table3[Transaction Medium],MATCH(Table1[[#This Row],[Account Number]],Table3[Account Number],0))</f>
        <v>Informal Services</v>
      </c>
    </row>
    <row r="2046" spans="1:16" x14ac:dyDescent="0.25">
      <c r="A2046" s="1" t="s">
        <v>1539</v>
      </c>
      <c r="B2046" s="2">
        <v>557237783</v>
      </c>
      <c r="C2046" s="2" t="s">
        <v>661</v>
      </c>
      <c r="D2046" s="4">
        <v>16216.5</v>
      </c>
      <c r="E2046" s="1" t="s">
        <v>1094</v>
      </c>
      <c r="F2046" s="1" t="s">
        <v>993</v>
      </c>
      <c r="G2046" s="1" t="s">
        <v>14</v>
      </c>
      <c r="H2046" s="1" t="s">
        <v>1540</v>
      </c>
      <c r="I2046" s="1">
        <v>152281.492344</v>
      </c>
      <c r="J2046" s="1" t="s">
        <v>1541</v>
      </c>
      <c r="L2046" s="1" t="str">
        <f>VLOOKUP(Table1[[#This Row],[Customer_id]],Table4[],7,FALSE)</f>
        <v>70030,3616</v>
      </c>
      <c r="M2046" s="1" t="str">
        <f>VLOOKUP(Table1[[#This Row],[Customer_id]],Table2[],4,FALSE)</f>
        <v>N16713932672</v>
      </c>
      <c r="N2046" s="1" t="str">
        <f>INDEX(Table3[Transaction type],MATCH(Table1[[#This Row],[Account Number]],Table3[Account Number],0))</f>
        <v>Loan Payment</v>
      </c>
      <c r="O2046" s="20">
        <f>INDEX(Table3[Date_of_transaction],MATCH(Table1[[#This Row],[Account Number]],Table3[Account Number],0))</f>
        <v>44639</v>
      </c>
      <c r="P2046" s="19" t="str">
        <f>INDEX(Table3[Transaction Medium],MATCH(Table1[[#This Row],[Account Number]],Table3[Account Number],0))</f>
        <v>AFT</v>
      </c>
    </row>
    <row r="2047" spans="1:16" x14ac:dyDescent="0.25">
      <c r="A2047" s="1" t="s">
        <v>4208</v>
      </c>
      <c r="B2047" s="2">
        <v>593922000</v>
      </c>
      <c r="C2047" s="2" t="s">
        <v>28</v>
      </c>
      <c r="D2047" s="4">
        <v>32652.75</v>
      </c>
      <c r="E2047" s="1" t="s">
        <v>1094</v>
      </c>
      <c r="F2047" s="1" t="s">
        <v>1702</v>
      </c>
      <c r="G2047" s="1" t="s">
        <v>4084</v>
      </c>
      <c r="H2047" s="1" t="s">
        <v>4209</v>
      </c>
      <c r="I2047" s="1">
        <v>381286.85649768001</v>
      </c>
      <c r="J2047" s="1" t="s">
        <v>4210</v>
      </c>
      <c r="L2047" s="1" t="str">
        <f>VLOOKUP(Table1[[#This Row],[Customer_id]],Table4[],7,FALSE)</f>
        <v>56751,7548</v>
      </c>
      <c r="M2047" s="1" t="e">
        <f>VLOOKUP(Table1[[#This Row],[Customer_id]],Table2[],4,FALSE)</f>
        <v>#N/A</v>
      </c>
      <c r="N2047" s="1" t="str">
        <f>INDEX(Table3[Transaction type],MATCH(Table1[[#This Row],[Account Number]],Table3[Account Number],0))</f>
        <v>Money Deposit</v>
      </c>
      <c r="O2047" s="20">
        <f>INDEX(Table3[Date_of_transaction],MATCH(Table1[[#This Row],[Account Number]],Table3[Account Number],0))</f>
        <v>44595</v>
      </c>
      <c r="P2047" s="19" t="str">
        <f>INDEX(Table3[Transaction Medium],MATCH(Table1[[#This Row],[Account Number]],Table3[Account Number],0))</f>
        <v>Bank</v>
      </c>
    </row>
    <row r="2048" spans="1:16" x14ac:dyDescent="0.25">
      <c r="A2048" s="1" t="s">
        <v>421</v>
      </c>
      <c r="B2048" s="2">
        <v>402211440</v>
      </c>
      <c r="C2048" s="2" t="s">
        <v>47</v>
      </c>
      <c r="D2048" s="4">
        <v>31191.75</v>
      </c>
      <c r="E2048" s="1" t="s">
        <v>12</v>
      </c>
      <c r="F2048" s="1" t="s">
        <v>422</v>
      </c>
      <c r="G2048" s="1" t="s">
        <v>14</v>
      </c>
      <c r="H2048" s="1" t="s">
        <v>423</v>
      </c>
      <c r="I2048" s="1">
        <v>115318.06040474999</v>
      </c>
      <c r="J2048" s="1" t="s">
        <v>424</v>
      </c>
      <c r="L2048" s="1" t="str">
        <f>VLOOKUP(Table1[[#This Row],[Customer_id]],Table4[],7,FALSE)</f>
        <v>84089,4678</v>
      </c>
      <c r="M2048" s="1" t="e">
        <f>VLOOKUP(Table1[[#This Row],[Customer_id]],Table2[],4,FALSE)</f>
        <v>#N/A</v>
      </c>
      <c r="N2048" s="1" t="str">
        <f>INDEX(Table3[Transaction type],MATCH(Table1[[#This Row],[Account Number]],Table3[Account Number],0))</f>
        <v>Cash Withdrawal</v>
      </c>
      <c r="O2048" s="20">
        <f>INDEX(Table3[Date_of_transaction],MATCH(Table1[[#This Row],[Account Number]],Table3[Account Number],0))</f>
        <v>44264</v>
      </c>
      <c r="P2048" s="19" t="str">
        <f>INDEX(Table3[Transaction Medium],MATCH(Table1[[#This Row],[Account Number]],Table3[Account Number],0))</f>
        <v>ATM</v>
      </c>
    </row>
    <row r="2049" spans="1:16" x14ac:dyDescent="0.25">
      <c r="A2049" s="1" t="s">
        <v>2700</v>
      </c>
      <c r="B2049" s="2">
        <v>824314669</v>
      </c>
      <c r="C2049" s="2" t="s">
        <v>862</v>
      </c>
      <c r="D2049" s="4">
        <v>24617.25</v>
      </c>
      <c r="E2049" s="1" t="s">
        <v>12</v>
      </c>
      <c r="F2049" s="1" t="s">
        <v>438</v>
      </c>
      <c r="G2049" s="1" t="s">
        <v>1964</v>
      </c>
      <c r="H2049" s="1" t="s">
        <v>2701</v>
      </c>
      <c r="I2049" s="1">
        <v>363970.60343199997</v>
      </c>
      <c r="J2049" s="1" t="s">
        <v>2702</v>
      </c>
      <c r="L2049" s="1" t="str">
        <f>VLOOKUP(Table1[[#This Row],[Customer_id]],Table4[],7,FALSE)</f>
        <v>144148,4352</v>
      </c>
      <c r="M2049" s="1" t="e">
        <f>VLOOKUP(Table1[[#This Row],[Customer_id]],Table2[],4,FALSE)</f>
        <v>#N/A</v>
      </c>
      <c r="N2049" s="1" t="str">
        <f>INDEX(Table3[Transaction type],MATCH(Table1[[#This Row],[Account Number]],Table3[Account Number],0))</f>
        <v>Online Payment</v>
      </c>
      <c r="O2049" s="20">
        <f>INDEX(Table3[Date_of_transaction],MATCH(Table1[[#This Row],[Account Number]],Table3[Account Number],0))</f>
        <v>44416</v>
      </c>
      <c r="P2049" s="19" t="str">
        <f>INDEX(Table3[Transaction Medium],MATCH(Table1[[#This Row],[Account Number]],Table3[Account Number],0))</f>
        <v>Mobile</v>
      </c>
    </row>
    <row r="2050" spans="1:16" x14ac:dyDescent="0.25">
      <c r="A2050" s="1" t="s">
        <v>6740</v>
      </c>
      <c r="B2050" s="2">
        <v>113298775</v>
      </c>
      <c r="C2050" s="2" t="s">
        <v>33</v>
      </c>
      <c r="D2050" s="4">
        <v>13659.75</v>
      </c>
      <c r="E2050" s="1" t="s">
        <v>12</v>
      </c>
      <c r="F2050" s="1" t="s">
        <v>2176</v>
      </c>
      <c r="G2050" s="1" t="s">
        <v>4054</v>
      </c>
      <c r="H2050" s="1" t="s">
        <v>6741</v>
      </c>
      <c r="I2050" s="1">
        <v>206879.48920529999</v>
      </c>
      <c r="J2050" s="1" t="s">
        <v>6742</v>
      </c>
      <c r="L2050" s="1" t="str">
        <f>VLOOKUP(Table1[[#This Row],[Customer_id]],Table4[],7,FALSE)</f>
        <v>161123,826</v>
      </c>
      <c r="M2050" s="1" t="e">
        <f>VLOOKUP(Table1[[#This Row],[Customer_id]],Table2[],4,FALSE)</f>
        <v>#N/A</v>
      </c>
      <c r="N2050" s="1" t="str">
        <f>INDEX(Table3[Transaction type],MATCH(Table1[[#This Row],[Account Number]],Table3[Account Number],0))</f>
        <v>Money Deposit</v>
      </c>
      <c r="O2050" s="20">
        <f>INDEX(Table3[Date_of_transaction],MATCH(Table1[[#This Row],[Account Number]],Table3[Account Number],0))</f>
        <v>44310</v>
      </c>
      <c r="P2050" s="19" t="str">
        <f>INDEX(Table3[Transaction Medium],MATCH(Table1[[#This Row],[Account Number]],Table3[Account Number],0))</f>
        <v>Bank</v>
      </c>
    </row>
    <row r="2051" spans="1:16" x14ac:dyDescent="0.25">
      <c r="A2051" s="1" t="s">
        <v>6770</v>
      </c>
      <c r="B2051" s="2">
        <v>329720299</v>
      </c>
      <c r="C2051" s="2" t="s">
        <v>273</v>
      </c>
      <c r="D2051" s="4">
        <v>20964.75</v>
      </c>
      <c r="E2051" s="1" t="s">
        <v>12</v>
      </c>
      <c r="F2051" s="1" t="s">
        <v>125</v>
      </c>
      <c r="G2051" s="1" t="s">
        <v>4119</v>
      </c>
      <c r="H2051" s="1" t="s">
        <v>6771</v>
      </c>
      <c r="I2051" s="1">
        <v>649827.57980159996</v>
      </c>
      <c r="J2051" s="1" t="s">
        <v>6772</v>
      </c>
      <c r="L2051" s="1" t="str">
        <f>VLOOKUP(Table1[[#This Row],[Customer_id]],Table4[],7,FALSE)</f>
        <v>399976,5504</v>
      </c>
      <c r="M2051" s="1" t="e">
        <f>VLOOKUP(Table1[[#This Row],[Customer_id]],Table2[],4,FALSE)</f>
        <v>#N/A</v>
      </c>
      <c r="N2051" s="1" t="str">
        <f>INDEX(Table3[Transaction type],MATCH(Table1[[#This Row],[Account Number]],Table3[Account Number],0))</f>
        <v>Money Transfer</v>
      </c>
      <c r="O2051" s="20">
        <f>INDEX(Table3[Date_of_transaction],MATCH(Table1[[#This Row],[Account Number]],Table3[Account Number],0))</f>
        <v>44591</v>
      </c>
      <c r="P2051" s="19" t="str">
        <f>INDEX(Table3[Transaction Medium],MATCH(Table1[[#This Row],[Account Number]],Table3[Account Number],0))</f>
        <v>Internet Banking</v>
      </c>
    </row>
    <row r="2052" spans="1:16" x14ac:dyDescent="0.25">
      <c r="A2052" s="1" t="s">
        <v>2733</v>
      </c>
      <c r="B2052" s="2">
        <v>716638231</v>
      </c>
      <c r="C2052" s="2" t="s">
        <v>212</v>
      </c>
      <c r="D2052" s="4">
        <v>24252</v>
      </c>
      <c r="E2052" s="1" t="s">
        <v>12</v>
      </c>
      <c r="F2052" s="1" t="s">
        <v>163</v>
      </c>
      <c r="G2052" s="1" t="s">
        <v>1964</v>
      </c>
      <c r="H2052" s="1" t="s">
        <v>2734</v>
      </c>
      <c r="I2052" s="1">
        <v>282214.51694127999</v>
      </c>
      <c r="J2052" s="1" t="s">
        <v>2735</v>
      </c>
      <c r="L2052" s="1" t="str">
        <f>VLOOKUP(Table1[[#This Row],[Customer_id]],Table4[],7,FALSE)</f>
        <v>122562,9704</v>
      </c>
      <c r="M2052" s="1" t="e">
        <f>VLOOKUP(Table1[[#This Row],[Customer_id]],Table2[],4,FALSE)</f>
        <v>#N/A</v>
      </c>
      <c r="N2052" s="1" t="str">
        <f>INDEX(Table3[Transaction type],MATCH(Table1[[#This Row],[Account Number]],Table3[Account Number],0))</f>
        <v>Money Transfer</v>
      </c>
      <c r="O2052" s="20">
        <f>INDEX(Table3[Date_of_transaction],MATCH(Table1[[#This Row],[Account Number]],Table3[Account Number],0))</f>
        <v>44240</v>
      </c>
      <c r="P2052" s="19" t="str">
        <f>INDEX(Table3[Transaction Medium],MATCH(Table1[[#This Row],[Account Number]],Table3[Account Number],0))</f>
        <v>Mobile</v>
      </c>
    </row>
    <row r="2053" spans="1:16" x14ac:dyDescent="0.25">
      <c r="A2053" s="1" t="s">
        <v>3953</v>
      </c>
      <c r="B2053" s="2">
        <v>843771917</v>
      </c>
      <c r="C2053" s="2" t="s">
        <v>38</v>
      </c>
      <c r="D2053" s="4">
        <v>21330</v>
      </c>
      <c r="E2053" s="1" t="s">
        <v>1094</v>
      </c>
      <c r="F2053" s="1" t="s">
        <v>1498</v>
      </c>
      <c r="G2053" s="1" t="s">
        <v>3820</v>
      </c>
      <c r="H2053" s="1" t="s">
        <v>3954</v>
      </c>
      <c r="I2053" s="1">
        <v>22322.978772120001</v>
      </c>
      <c r="J2053" s="1" t="s">
        <v>3955</v>
      </c>
      <c r="L2053" s="1" t="str">
        <f>VLOOKUP(Table1[[#This Row],[Customer_id]],Table4[],7,FALSE)</f>
        <v>33431,0168</v>
      </c>
      <c r="M2053" s="1" t="str">
        <f>VLOOKUP(Table1[[#This Row],[Customer_id]],Table2[],4,FALSE)</f>
        <v>N1385634776</v>
      </c>
      <c r="N2053" s="1" t="str">
        <f>INDEX(Table3[Transaction type],MATCH(Table1[[#This Row],[Account Number]],Table3[Account Number],0))</f>
        <v>Loan Payment</v>
      </c>
      <c r="O2053" s="20">
        <f>INDEX(Table3[Date_of_transaction],MATCH(Table1[[#This Row],[Account Number]],Table3[Account Number],0))</f>
        <v>44679</v>
      </c>
      <c r="P2053" s="19" t="str">
        <f>INDEX(Table3[Transaction Medium],MATCH(Table1[[#This Row],[Account Number]],Table3[Account Number],0))</f>
        <v>AFT</v>
      </c>
    </row>
    <row r="2054" spans="1:16" x14ac:dyDescent="0.25">
      <c r="A2054" s="1" t="s">
        <v>3953</v>
      </c>
      <c r="B2054" s="2">
        <v>261085420</v>
      </c>
      <c r="C2054" s="2" t="s">
        <v>250</v>
      </c>
      <c r="D2054" s="4">
        <v>18042.75</v>
      </c>
      <c r="E2054" s="1" t="s">
        <v>12</v>
      </c>
      <c r="F2054" s="1" t="s">
        <v>774</v>
      </c>
      <c r="G2054" s="1" t="s">
        <v>4058</v>
      </c>
      <c r="H2054" s="1" t="s">
        <v>7313</v>
      </c>
      <c r="I2054" s="1">
        <v>477418.16922360001</v>
      </c>
      <c r="J2054" s="1" t="s">
        <v>7314</v>
      </c>
      <c r="L2054" s="1" t="str">
        <f>VLOOKUP(Table1[[#This Row],[Customer_id]],Table4[],7,FALSE)</f>
        <v>33431,0168</v>
      </c>
      <c r="M2054" s="1" t="str">
        <f>VLOOKUP(Table1[[#This Row],[Customer_id]],Table2[],4,FALSE)</f>
        <v>N1385634776</v>
      </c>
      <c r="N2054" s="1" t="str">
        <f>INDEX(Table3[Transaction type],MATCH(Table1[[#This Row],[Account Number]],Table3[Account Number],0))</f>
        <v>Money Deposit</v>
      </c>
      <c r="O2054" s="20">
        <f>INDEX(Table3[Date_of_transaction],MATCH(Table1[[#This Row],[Account Number]],Table3[Account Number],0))</f>
        <v>44322</v>
      </c>
      <c r="P2054" s="19" t="str">
        <f>INDEX(Table3[Transaction Medium],MATCH(Table1[[#This Row],[Account Number]],Table3[Account Number],0))</f>
        <v>Bank</v>
      </c>
    </row>
    <row r="2055" spans="1:16" x14ac:dyDescent="0.25">
      <c r="A2055" s="1" t="s">
        <v>2980</v>
      </c>
      <c r="B2055" s="2">
        <v>852265287</v>
      </c>
      <c r="C2055" s="2" t="s">
        <v>479</v>
      </c>
      <c r="D2055" s="4">
        <v>33383.25</v>
      </c>
      <c r="E2055" s="1" t="s">
        <v>1094</v>
      </c>
      <c r="F2055" s="1" t="s">
        <v>222</v>
      </c>
      <c r="G2055" s="1" t="s">
        <v>2773</v>
      </c>
      <c r="H2055" s="1" t="s">
        <v>2981</v>
      </c>
      <c r="I2055" s="1">
        <v>93171.931269120003</v>
      </c>
      <c r="J2055" s="1" t="s">
        <v>2982</v>
      </c>
      <c r="L2055" s="1" t="str">
        <f>VLOOKUP(Table1[[#This Row],[Customer_id]],Table4[],7,FALSE)</f>
        <v>83258,9706</v>
      </c>
      <c r="M2055" s="1" t="e">
        <f>VLOOKUP(Table1[[#This Row],[Customer_id]],Table2[],4,FALSE)</f>
        <v>#N/A</v>
      </c>
      <c r="N2055" s="1" t="str">
        <f>INDEX(Table3[Transaction type],MATCH(Table1[[#This Row],[Account Number]],Table3[Account Number],0))</f>
        <v>Money Transfer</v>
      </c>
      <c r="O2055" s="20">
        <f>INDEX(Table3[Date_of_transaction],MATCH(Table1[[#This Row],[Account Number]],Table3[Account Number],0))</f>
        <v>44324</v>
      </c>
      <c r="P2055" s="19" t="str">
        <f>INDEX(Table3[Transaction Medium],MATCH(Table1[[#This Row],[Account Number]],Table3[Account Number],0))</f>
        <v>Bank</v>
      </c>
    </row>
    <row r="2056" spans="1:16" x14ac:dyDescent="0.25">
      <c r="A2056" s="1" t="s">
        <v>4550</v>
      </c>
      <c r="B2056" s="2">
        <v>894404158</v>
      </c>
      <c r="C2056" s="2" t="s">
        <v>365</v>
      </c>
      <c r="D2056" s="4">
        <v>37035.75</v>
      </c>
      <c r="E2056" s="1" t="s">
        <v>1094</v>
      </c>
      <c r="F2056" s="1" t="s">
        <v>587</v>
      </c>
      <c r="G2056" s="1" t="s">
        <v>4112</v>
      </c>
      <c r="H2056" s="1" t="s">
        <v>4551</v>
      </c>
      <c r="I2056" s="1">
        <v>1195123.1672556</v>
      </c>
      <c r="J2056" s="1" t="s">
        <v>4552</v>
      </c>
      <c r="L2056" s="1" t="str">
        <f>VLOOKUP(Table1[[#This Row],[Customer_id]],Table4[],7,FALSE)</f>
        <v>39235,647</v>
      </c>
      <c r="M2056" s="1" t="e">
        <f>VLOOKUP(Table1[[#This Row],[Customer_id]],Table2[],4,FALSE)</f>
        <v>#N/A</v>
      </c>
      <c r="N2056" s="1" t="str">
        <f>INDEX(Table3[Transaction type],MATCH(Table1[[#This Row],[Account Number]],Table3[Account Number],0))</f>
        <v>Checks</v>
      </c>
      <c r="O2056" s="20">
        <f>INDEX(Table3[Date_of_transaction],MATCH(Table1[[#This Row],[Account Number]],Table3[Account Number],0))</f>
        <v>44358</v>
      </c>
      <c r="P2056" s="19" t="str">
        <f>INDEX(Table3[Transaction Medium],MATCH(Table1[[#This Row],[Account Number]],Table3[Account Number],0))</f>
        <v>Informal Services</v>
      </c>
    </row>
    <row r="2057" spans="1:16" x14ac:dyDescent="0.25">
      <c r="A2057" s="1" t="s">
        <v>9098</v>
      </c>
      <c r="B2057" s="2">
        <v>343407440</v>
      </c>
      <c r="C2057" s="2" t="s">
        <v>129</v>
      </c>
      <c r="D2057" s="8">
        <v>33474.75</v>
      </c>
      <c r="E2057" s="1" t="str">
        <f ca="1">CHOOSE(RANDBETWEEN(1, 2), "Male","Female")</f>
        <v>Female</v>
      </c>
      <c r="F2057" s="1" t="str">
        <f ca="1">CHOOSE(RANDBETWEEN(1, 5), "Farmer","Tailor","Student","Professor","Welder")</f>
        <v>Student</v>
      </c>
      <c r="G2057" s="1" t="str">
        <f ca="1">CHOOSE(RANDBETWEEN(1, 22), "Kano","Kwara","Imo","Lagos","Adamawa","Delta","Sokoto","Oyo","Osun","Abia","Cross River","Kaduna","Plateau","River","Abuja","Kogi","Edo","Anambra","Bayelsa","Benue","Ogun","Enugu")</f>
        <v>Enugu</v>
      </c>
      <c r="H2057" s="9" t="s">
        <v>9099</v>
      </c>
      <c r="I2057" s="9">
        <v>375717.97826925432</v>
      </c>
      <c r="J2057" t="s">
        <v>9100</v>
      </c>
      <c r="L2057" s="1" t="str">
        <f>VLOOKUP(Table1[[#This Row],[Customer_id]],Table4[],7,FALSE)</f>
        <v>286163,28</v>
      </c>
      <c r="M2057" s="1" t="e">
        <f>VLOOKUP(Table1[[#This Row],[Customer_id]],Table2[],4,FALSE)</f>
        <v>#N/A</v>
      </c>
      <c r="N2057" s="1" t="str">
        <f>INDEX(Table3[Transaction type],MATCH(Table1[[#This Row],[Account Number]],Table3[Account Number],0))</f>
        <v>Checks</v>
      </c>
      <c r="O2057" s="20">
        <f>INDEX(Table3[Date_of_transaction],MATCH(Table1[[#This Row],[Account Number]],Table3[Account Number],0))</f>
        <v>44635</v>
      </c>
      <c r="P2057" s="19" t="str">
        <f>INDEX(Table3[Transaction Medium],MATCH(Table1[[#This Row],[Account Number]],Table3[Account Number],0))</f>
        <v>Bank</v>
      </c>
    </row>
    <row r="2058" spans="1:16" x14ac:dyDescent="0.25">
      <c r="A2058" s="1" t="s">
        <v>7428</v>
      </c>
      <c r="B2058" s="2">
        <v>177401884</v>
      </c>
      <c r="C2058" s="2" t="s">
        <v>348</v>
      </c>
      <c r="D2058" s="4">
        <v>28635</v>
      </c>
      <c r="E2058" s="1" t="s">
        <v>12</v>
      </c>
      <c r="F2058" s="1" t="s">
        <v>106</v>
      </c>
      <c r="G2058" s="1" t="s">
        <v>4220</v>
      </c>
      <c r="H2058" s="1" t="s">
        <v>7429</v>
      </c>
      <c r="I2058" s="1">
        <v>96817.519344</v>
      </c>
      <c r="J2058" s="1" t="s">
        <v>7430</v>
      </c>
      <c r="L2058" s="1" t="str">
        <f>VLOOKUP(Table1[[#This Row],[Customer_id]],Table4[],7,FALSE)</f>
        <v>470170,8462</v>
      </c>
      <c r="M2058" s="1" t="e">
        <f>VLOOKUP(Table1[[#This Row],[Customer_id]],Table2[],4,FALSE)</f>
        <v>#N/A</v>
      </c>
      <c r="N2058" s="1" t="str">
        <f>INDEX(Table3[Transaction type],MATCH(Table1[[#This Row],[Account Number]],Table3[Account Number],0))</f>
        <v>Checks</v>
      </c>
      <c r="O2058" s="20">
        <f>INDEX(Table3[Date_of_transaction],MATCH(Table1[[#This Row],[Account Number]],Table3[Account Number],0))</f>
        <v>44285</v>
      </c>
      <c r="P2058" s="19" t="str">
        <f>INDEX(Table3[Transaction Medium],MATCH(Table1[[#This Row],[Account Number]],Table3[Account Number],0))</f>
        <v>Informal Services</v>
      </c>
    </row>
    <row r="2059" spans="1:16" x14ac:dyDescent="0.25">
      <c r="A2059" s="1" t="s">
        <v>2006</v>
      </c>
      <c r="B2059" s="2">
        <v>320612377</v>
      </c>
      <c r="C2059" s="2" t="s">
        <v>479</v>
      </c>
      <c r="D2059" s="4">
        <v>33383.25</v>
      </c>
      <c r="E2059" s="1" t="s">
        <v>1094</v>
      </c>
      <c r="F2059" s="1" t="s">
        <v>147</v>
      </c>
      <c r="G2059" s="1" t="s">
        <v>1964</v>
      </c>
      <c r="H2059" s="1" t="s">
        <v>2007</v>
      </c>
      <c r="I2059" s="1">
        <v>1507703.6585951999</v>
      </c>
      <c r="J2059" s="1" t="s">
        <v>2008</v>
      </c>
      <c r="L2059" s="1" t="str">
        <f>VLOOKUP(Table1[[#This Row],[Customer_id]],Table4[],7,FALSE)</f>
        <v>156091,7501</v>
      </c>
      <c r="M2059" s="1" t="e">
        <f>VLOOKUP(Table1[[#This Row],[Customer_id]],Table2[],4,FALSE)</f>
        <v>#N/A</v>
      </c>
      <c r="N2059" s="1" t="str">
        <f>INDEX(Table3[Transaction type],MATCH(Table1[[#This Row],[Account Number]],Table3[Account Number],0))</f>
        <v>Money Deposit</v>
      </c>
      <c r="O2059" s="20">
        <f>INDEX(Table3[Date_of_transaction],MATCH(Table1[[#This Row],[Account Number]],Table3[Account Number],0))</f>
        <v>44503</v>
      </c>
      <c r="P2059" s="19" t="str">
        <f>INDEX(Table3[Transaction Medium],MATCH(Table1[[#This Row],[Account Number]],Table3[Account Number],0))</f>
        <v>ATM</v>
      </c>
    </row>
    <row r="2060" spans="1:16" x14ac:dyDescent="0.25">
      <c r="A2060" s="1" t="s">
        <v>8487</v>
      </c>
      <c r="B2060" s="2">
        <v>223898357</v>
      </c>
      <c r="C2060" s="2" t="s">
        <v>698</v>
      </c>
      <c r="D2060" s="4">
        <v>18408</v>
      </c>
      <c r="E2060" s="1" t="s">
        <v>12</v>
      </c>
      <c r="F2060" s="1" t="s">
        <v>323</v>
      </c>
      <c r="G2060" s="1" t="s">
        <v>2773</v>
      </c>
      <c r="H2060" s="1" t="s">
        <v>8488</v>
      </c>
      <c r="I2060" s="1">
        <v>16547.104200000002</v>
      </c>
      <c r="J2060" s="1" t="s">
        <v>8489</v>
      </c>
      <c r="L2060" s="1" t="str">
        <f>VLOOKUP(Table1[[#This Row],[Customer_id]],Table4[],7,FALSE)</f>
        <v>157903,3902</v>
      </c>
      <c r="M2060" s="1" t="e">
        <f>VLOOKUP(Table1[[#This Row],[Customer_id]],Table2[],4,FALSE)</f>
        <v>#N/A</v>
      </c>
      <c r="N2060" s="1" t="str">
        <f>INDEX(Table3[Transaction type],MATCH(Table1[[#This Row],[Account Number]],Table3[Account Number],0))</f>
        <v>Money Transfer</v>
      </c>
      <c r="O2060" s="20">
        <f>INDEX(Table3[Date_of_transaction],MATCH(Table1[[#This Row],[Account Number]],Table3[Account Number],0))</f>
        <v>44278</v>
      </c>
      <c r="P2060" s="19" t="str">
        <f>INDEX(Table3[Transaction Medium],MATCH(Table1[[#This Row],[Account Number]],Table3[Account Number],0))</f>
        <v>Internet Banking</v>
      </c>
    </row>
    <row r="2061" spans="1:16" x14ac:dyDescent="0.25">
      <c r="A2061" s="1" t="s">
        <v>7869</v>
      </c>
      <c r="B2061" s="2">
        <v>1432805</v>
      </c>
      <c r="C2061" s="2" t="s">
        <v>77</v>
      </c>
      <c r="D2061" s="4">
        <v>23521.5</v>
      </c>
      <c r="E2061" s="1" t="s">
        <v>12</v>
      </c>
      <c r="F2061" s="1" t="s">
        <v>4500</v>
      </c>
      <c r="G2061" s="1" t="s">
        <v>3583</v>
      </c>
      <c r="H2061" s="1" t="s">
        <v>7870</v>
      </c>
      <c r="I2061" s="1">
        <v>61487.994585599998</v>
      </c>
      <c r="J2061" s="1" t="s">
        <v>7871</v>
      </c>
      <c r="L2061" s="1" t="str">
        <f>VLOOKUP(Table1[[#This Row],[Customer_id]],Table4[],7,FALSE)</f>
        <v>66283,4532</v>
      </c>
      <c r="M2061" s="1" t="e">
        <f>VLOOKUP(Table1[[#This Row],[Customer_id]],Table2[],4,FALSE)</f>
        <v>#N/A</v>
      </c>
      <c r="N2061" s="1" t="str">
        <f>INDEX(Table3[Transaction type],MATCH(Table1[[#This Row],[Account Number]],Table3[Account Number],0))</f>
        <v>Cash Withdrawal</v>
      </c>
      <c r="O2061" s="20">
        <f>INDEX(Table3[Date_of_transaction],MATCH(Table1[[#This Row],[Account Number]],Table3[Account Number],0))</f>
        <v>44231</v>
      </c>
      <c r="P2061" s="19" t="str">
        <f>INDEX(Table3[Transaction Medium],MATCH(Table1[[#This Row],[Account Number]],Table3[Account Number],0))</f>
        <v>Bank</v>
      </c>
    </row>
    <row r="2062" spans="1:16" x14ac:dyDescent="0.25">
      <c r="A2062" s="1" t="s">
        <v>1688</v>
      </c>
      <c r="B2062" s="2">
        <v>205617031</v>
      </c>
      <c r="C2062" s="2" t="s">
        <v>389</v>
      </c>
      <c r="D2062" s="4">
        <v>29365.5</v>
      </c>
      <c r="E2062" s="1" t="s">
        <v>1094</v>
      </c>
      <c r="F2062" s="1" t="s">
        <v>1146</v>
      </c>
      <c r="G2062" s="1" t="s">
        <v>14</v>
      </c>
      <c r="H2062" s="1" t="s">
        <v>1689</v>
      </c>
      <c r="I2062" s="1">
        <v>181323.67002749999</v>
      </c>
      <c r="J2062" s="1" t="s">
        <v>1690</v>
      </c>
      <c r="L2062" s="1" t="str">
        <f>VLOOKUP(Table1[[#This Row],[Customer_id]],Table4[],7,FALSE)</f>
        <v>90051,8528</v>
      </c>
      <c r="M2062" s="1" t="e">
        <f>VLOOKUP(Table1[[#This Row],[Customer_id]],Table2[],4,FALSE)</f>
        <v>#N/A</v>
      </c>
      <c r="N2062" s="1" t="str">
        <f>INDEX(Table3[Transaction type],MATCH(Table1[[#This Row],[Account Number]],Table3[Account Number],0))</f>
        <v>Money Transfer</v>
      </c>
      <c r="O2062" s="20">
        <f>INDEX(Table3[Date_of_transaction],MATCH(Table1[[#This Row],[Account Number]],Table3[Account Number],0))</f>
        <v>44521</v>
      </c>
      <c r="P2062" s="19" t="str">
        <f>INDEX(Table3[Transaction Medium],MATCH(Table1[[#This Row],[Account Number]],Table3[Account Number],0))</f>
        <v>Mobile</v>
      </c>
    </row>
    <row r="2063" spans="1:16" x14ac:dyDescent="0.25">
      <c r="A2063" s="1" t="s">
        <v>5439</v>
      </c>
      <c r="B2063" s="2">
        <v>896649727</v>
      </c>
      <c r="C2063" s="2" t="s">
        <v>250</v>
      </c>
      <c r="D2063" s="4">
        <v>18042.75</v>
      </c>
      <c r="E2063" s="1" t="s">
        <v>1094</v>
      </c>
      <c r="F2063" s="1" t="s">
        <v>527</v>
      </c>
      <c r="G2063" s="1" t="s">
        <v>4062</v>
      </c>
      <c r="H2063" s="1" t="s">
        <v>5440</v>
      </c>
      <c r="I2063" s="1">
        <v>61763.383500000004</v>
      </c>
      <c r="J2063" s="1" t="s">
        <v>1424</v>
      </c>
      <c r="L2063" s="1" t="str">
        <f>VLOOKUP(Table1[[#This Row],[Customer_id]],Table4[],7,FALSE)</f>
        <v>54920,1408</v>
      </c>
      <c r="M2063" s="1" t="str">
        <f>VLOOKUP(Table1[[#This Row],[Customer_id]],Table2[],4,FALSE)</f>
        <v>N183537816</v>
      </c>
      <c r="N2063" s="1" t="str">
        <f>INDEX(Table3[Transaction type],MATCH(Table1[[#This Row],[Account Number]],Table3[Account Number],0))</f>
        <v>Loan Payment</v>
      </c>
      <c r="O2063" s="20">
        <f>INDEX(Table3[Date_of_transaction],MATCH(Table1[[#This Row],[Account Number]],Table3[Account Number],0))</f>
        <v>44460</v>
      </c>
      <c r="P2063" s="19" t="str">
        <f>INDEX(Table3[Transaction Medium],MATCH(Table1[[#This Row],[Account Number]],Table3[Account Number],0))</f>
        <v>ACH</v>
      </c>
    </row>
    <row r="2064" spans="1:16" x14ac:dyDescent="0.25">
      <c r="A2064" s="1" t="s">
        <v>7196</v>
      </c>
      <c r="B2064" s="2">
        <v>68152684</v>
      </c>
      <c r="C2064" s="2" t="s">
        <v>250</v>
      </c>
      <c r="D2064" s="4">
        <v>18042.75</v>
      </c>
      <c r="E2064" s="1" t="s">
        <v>12</v>
      </c>
      <c r="F2064" s="1" t="s">
        <v>1517</v>
      </c>
      <c r="G2064" s="1" t="s">
        <v>4105</v>
      </c>
      <c r="H2064" s="1" t="s">
        <v>7197</v>
      </c>
      <c r="I2064" s="1">
        <v>161400.0947328</v>
      </c>
      <c r="J2064" s="1" t="s">
        <v>7198</v>
      </c>
      <c r="L2064" s="1" t="str">
        <f>VLOOKUP(Table1[[#This Row],[Customer_id]],Table4[],7,FALSE)</f>
        <v>409671,262</v>
      </c>
      <c r="M2064" s="1" t="e">
        <f>VLOOKUP(Table1[[#This Row],[Customer_id]],Table2[],4,FALSE)</f>
        <v>#N/A</v>
      </c>
      <c r="N2064" s="1" t="str">
        <f>INDEX(Table3[Transaction type],MATCH(Table1[[#This Row],[Account Number]],Table3[Account Number],0))</f>
        <v>Money Deposit</v>
      </c>
      <c r="O2064" s="20">
        <f>INDEX(Table3[Date_of_transaction],MATCH(Table1[[#This Row],[Account Number]],Table3[Account Number],0))</f>
        <v>44319</v>
      </c>
      <c r="P2064" s="19" t="str">
        <f>INDEX(Table3[Transaction Medium],MATCH(Table1[[#This Row],[Account Number]],Table3[Account Number],0))</f>
        <v>Bank</v>
      </c>
    </row>
    <row r="2065" spans="1:16" x14ac:dyDescent="0.25">
      <c r="A2065" s="1" t="s">
        <v>2638</v>
      </c>
      <c r="B2065" s="2">
        <v>739195463</v>
      </c>
      <c r="C2065" s="2" t="s">
        <v>573</v>
      </c>
      <c r="D2065" s="4">
        <v>26808.75</v>
      </c>
      <c r="E2065" s="1" t="s">
        <v>12</v>
      </c>
      <c r="F2065" s="1" t="s">
        <v>587</v>
      </c>
      <c r="G2065" s="1" t="s">
        <v>1964</v>
      </c>
      <c r="H2065" s="1" t="s">
        <v>2639</v>
      </c>
      <c r="I2065" s="1">
        <v>438288.84653400001</v>
      </c>
      <c r="J2065" s="1" t="s">
        <v>2640</v>
      </c>
      <c r="L2065" s="1" t="str">
        <f>VLOOKUP(Table1[[#This Row],[Customer_id]],Table4[],7,FALSE)</f>
        <v>75934,17</v>
      </c>
      <c r="M2065" s="1" t="str">
        <f>VLOOKUP(Table1[[#This Row],[Customer_id]],Table2[],4,FALSE)</f>
        <v>N78656823</v>
      </c>
      <c r="N2065" s="1" t="str">
        <f>INDEX(Table3[Transaction type],MATCH(Table1[[#This Row],[Account Number]],Table3[Account Number],0))</f>
        <v>Loan Payment</v>
      </c>
      <c r="O2065" s="20">
        <f>INDEX(Table3[Date_of_transaction],MATCH(Table1[[#This Row],[Account Number]],Table3[Account Number],0))</f>
        <v>44601</v>
      </c>
      <c r="P2065" s="19" t="str">
        <f>INDEX(Table3[Transaction Medium],MATCH(Table1[[#This Row],[Account Number]],Table3[Account Number],0))</f>
        <v>AFT</v>
      </c>
    </row>
    <row r="2066" spans="1:16" x14ac:dyDescent="0.25">
      <c r="A2066" s="1" t="s">
        <v>2384</v>
      </c>
      <c r="B2066" s="2">
        <v>223296755</v>
      </c>
      <c r="C2066" s="2" t="s">
        <v>226</v>
      </c>
      <c r="D2066" s="4">
        <v>31557</v>
      </c>
      <c r="E2066" s="1" t="s">
        <v>1094</v>
      </c>
      <c r="F2066" s="1" t="s">
        <v>130</v>
      </c>
      <c r="G2066" s="1" t="s">
        <v>1964</v>
      </c>
      <c r="H2066" s="1" t="s">
        <v>2385</v>
      </c>
      <c r="I2066" s="1">
        <v>190897.021224</v>
      </c>
      <c r="J2066" s="1" t="s">
        <v>2386</v>
      </c>
      <c r="L2066" s="1" t="str">
        <f>VLOOKUP(Table1[[#This Row],[Customer_id]],Table4[],7,FALSE)</f>
        <v>374004,8424</v>
      </c>
      <c r="M2066" s="1" t="e">
        <f>VLOOKUP(Table1[[#This Row],[Customer_id]],Table2[],4,FALSE)</f>
        <v>#N/A</v>
      </c>
      <c r="N2066" s="1" t="str">
        <f>INDEX(Table3[Transaction type],MATCH(Table1[[#This Row],[Account Number]],Table3[Account Number],0))</f>
        <v>Online Payment</v>
      </c>
      <c r="O2066" s="20">
        <f>INDEX(Table3[Date_of_transaction],MATCH(Table1[[#This Row],[Account Number]],Table3[Account Number],0))</f>
        <v>44236</v>
      </c>
      <c r="P2066" s="19" t="str">
        <f>INDEX(Table3[Transaction Medium],MATCH(Table1[[#This Row],[Account Number]],Table3[Account Number],0))</f>
        <v>Mobile</v>
      </c>
    </row>
    <row r="2067" spans="1:16" x14ac:dyDescent="0.25">
      <c r="A2067" s="1" t="s">
        <v>6006</v>
      </c>
      <c r="B2067" s="2">
        <v>192781810</v>
      </c>
      <c r="C2067" s="2" t="s">
        <v>162</v>
      </c>
      <c r="D2067" s="4">
        <v>15851.25</v>
      </c>
      <c r="E2067" s="1" t="s">
        <v>12</v>
      </c>
      <c r="F2067" s="1" t="s">
        <v>818</v>
      </c>
      <c r="G2067" s="1" t="s">
        <v>4062</v>
      </c>
      <c r="H2067" s="1" t="s">
        <v>6007</v>
      </c>
      <c r="I2067" s="1">
        <v>245879.24156928001</v>
      </c>
      <c r="J2067" s="1" t="s">
        <v>6008</v>
      </c>
      <c r="L2067" s="1" t="str">
        <f>VLOOKUP(Table1[[#This Row],[Customer_id]],Table4[],7,FALSE)</f>
        <v>210939,8829</v>
      </c>
      <c r="M2067" s="1" t="str">
        <f>VLOOKUP(Table1[[#This Row],[Customer_id]],Table2[],4,FALSE)</f>
        <v>N806505549</v>
      </c>
      <c r="N2067" s="1" t="str">
        <f>INDEX(Table3[Transaction type],MATCH(Table1[[#This Row],[Account Number]],Table3[Account Number],0))</f>
        <v>Loan Payment</v>
      </c>
      <c r="O2067" s="20">
        <f>INDEX(Table3[Date_of_transaction],MATCH(Table1[[#This Row],[Account Number]],Table3[Account Number],0))</f>
        <v>44440</v>
      </c>
      <c r="P2067" s="19" t="str">
        <f>INDEX(Table3[Transaction Medium],MATCH(Table1[[#This Row],[Account Number]],Table3[Account Number],0))</f>
        <v>AFT</v>
      </c>
    </row>
    <row r="2068" spans="1:16" x14ac:dyDescent="0.25">
      <c r="A2068" s="1" t="s">
        <v>4770</v>
      </c>
      <c r="B2068" s="2">
        <v>955904557</v>
      </c>
      <c r="C2068" s="2" t="s">
        <v>309</v>
      </c>
      <c r="D2068" s="4">
        <v>27904.5</v>
      </c>
      <c r="E2068" s="1" t="s">
        <v>1094</v>
      </c>
      <c r="F2068" s="1" t="s">
        <v>314</v>
      </c>
      <c r="G2068" s="1" t="s">
        <v>4070</v>
      </c>
      <c r="H2068" s="1" t="s">
        <v>4771</v>
      </c>
      <c r="I2068" s="1">
        <v>84364.608005999995</v>
      </c>
      <c r="J2068" s="1" t="s">
        <v>4772</v>
      </c>
      <c r="L2068" s="1" t="str">
        <f>VLOOKUP(Table1[[#This Row],[Customer_id]],Table4[],7,FALSE)</f>
        <v>315879,5574</v>
      </c>
      <c r="M2068" s="1" t="e">
        <f>VLOOKUP(Table1[[#This Row],[Customer_id]],Table2[],4,FALSE)</f>
        <v>#N/A</v>
      </c>
      <c r="N2068" s="1" t="str">
        <f>INDEX(Table3[Transaction type],MATCH(Table1[[#This Row],[Account Number]],Table3[Account Number],0))</f>
        <v>Money Transfer</v>
      </c>
      <c r="O2068" s="20">
        <f>INDEX(Table3[Date_of_transaction],MATCH(Table1[[#This Row],[Account Number]],Table3[Account Number],0))</f>
        <v>44565</v>
      </c>
      <c r="P2068" s="19" t="str">
        <f>INDEX(Table3[Transaction Medium],MATCH(Table1[[#This Row],[Account Number]],Table3[Account Number],0))</f>
        <v>Mobile</v>
      </c>
    </row>
    <row r="2069" spans="1:16" x14ac:dyDescent="0.25">
      <c r="A2069" s="1" t="s">
        <v>216</v>
      </c>
      <c r="B2069" s="2">
        <v>130429629</v>
      </c>
      <c r="C2069" s="2" t="s">
        <v>217</v>
      </c>
      <c r="D2069" s="4">
        <v>38496.75</v>
      </c>
      <c r="E2069" s="1" t="s">
        <v>12</v>
      </c>
      <c r="F2069" s="1" t="s">
        <v>213</v>
      </c>
      <c r="G2069" s="1" t="s">
        <v>14</v>
      </c>
      <c r="H2069" s="1" t="s">
        <v>218</v>
      </c>
      <c r="I2069" s="1">
        <v>521388.32501447998</v>
      </c>
      <c r="J2069" s="1" t="s">
        <v>219</v>
      </c>
      <c r="L2069" s="1" t="str">
        <f>VLOOKUP(Table1[[#This Row],[Customer_id]],Table4[],7,FALSE)</f>
        <v>168490,2877</v>
      </c>
      <c r="M2069" s="1" t="e">
        <f>VLOOKUP(Table1[[#This Row],[Customer_id]],Table2[],4,FALSE)</f>
        <v>#N/A</v>
      </c>
      <c r="N2069" s="1" t="str">
        <f>INDEX(Table3[Transaction type],MATCH(Table1[[#This Row],[Account Number]],Table3[Account Number],0))</f>
        <v>Checks</v>
      </c>
      <c r="O2069" s="20">
        <f>INDEX(Table3[Date_of_transaction],MATCH(Table1[[#This Row],[Account Number]],Table3[Account Number],0))</f>
        <v>44240</v>
      </c>
      <c r="P2069" s="19" t="str">
        <f>INDEX(Table3[Transaction Medium],MATCH(Table1[[#This Row],[Account Number]],Table3[Account Number],0))</f>
        <v>Bank</v>
      </c>
    </row>
    <row r="2070" spans="1:16" x14ac:dyDescent="0.25">
      <c r="A2070" s="1" t="s">
        <v>1685</v>
      </c>
      <c r="B2070" s="2">
        <v>536372800</v>
      </c>
      <c r="C2070" s="2" t="s">
        <v>212</v>
      </c>
      <c r="D2070" s="4">
        <v>24252</v>
      </c>
      <c r="E2070" s="1" t="s">
        <v>1094</v>
      </c>
      <c r="F2070" s="1" t="s">
        <v>115</v>
      </c>
      <c r="G2070" s="1" t="s">
        <v>14</v>
      </c>
      <c r="H2070" s="1" t="s">
        <v>1686</v>
      </c>
      <c r="I2070" s="1">
        <v>163266.2323076</v>
      </c>
      <c r="J2070" s="1" t="s">
        <v>1687</v>
      </c>
      <c r="L2070" s="1" t="str">
        <f>VLOOKUP(Table1[[#This Row],[Customer_id]],Table4[],7,FALSE)</f>
        <v>258753,8044</v>
      </c>
      <c r="M2070" s="1" t="e">
        <f>VLOOKUP(Table1[[#This Row],[Customer_id]],Table2[],4,FALSE)</f>
        <v>#N/A</v>
      </c>
      <c r="N2070" s="1" t="str">
        <f>INDEX(Table3[Transaction type],MATCH(Table1[[#This Row],[Account Number]],Table3[Account Number],0))</f>
        <v>Money Transfer</v>
      </c>
      <c r="O2070" s="20">
        <f>INDEX(Table3[Date_of_transaction],MATCH(Table1[[#This Row],[Account Number]],Table3[Account Number],0))</f>
        <v>44656</v>
      </c>
      <c r="P2070" s="19" t="str">
        <f>INDEX(Table3[Transaction Medium],MATCH(Table1[[#This Row],[Account Number]],Table3[Account Number],0))</f>
        <v>Internet Banking</v>
      </c>
    </row>
    <row r="2071" spans="1:16" x14ac:dyDescent="0.25">
      <c r="A2071" s="1" t="s">
        <v>5676</v>
      </c>
      <c r="B2071" s="2">
        <v>874582924</v>
      </c>
      <c r="C2071" s="2" t="s">
        <v>189</v>
      </c>
      <c r="D2071" s="4">
        <v>22425.75</v>
      </c>
      <c r="E2071" s="1" t="s">
        <v>1094</v>
      </c>
      <c r="F2071" s="1" t="s">
        <v>1016</v>
      </c>
      <c r="G2071" s="1" t="s">
        <v>4099</v>
      </c>
      <c r="H2071" s="1" t="s">
        <v>5677</v>
      </c>
      <c r="I2071" s="1">
        <v>79800.032239199994</v>
      </c>
      <c r="J2071" s="1" t="s">
        <v>5678</v>
      </c>
      <c r="L2071" s="1" t="str">
        <f>VLOOKUP(Table1[[#This Row],[Customer_id]],Table4[],7,FALSE)</f>
        <v>461480,832</v>
      </c>
      <c r="M2071" s="1" t="e">
        <f>VLOOKUP(Table1[[#This Row],[Customer_id]],Table2[],4,FALSE)</f>
        <v>#N/A</v>
      </c>
      <c r="N2071" s="1" t="str">
        <f>INDEX(Table3[Transaction type],MATCH(Table1[[#This Row],[Account Number]],Table3[Account Number],0))</f>
        <v>Money Deposit</v>
      </c>
      <c r="O2071" s="20">
        <f>INDEX(Table3[Date_of_transaction],MATCH(Table1[[#This Row],[Account Number]],Table3[Account Number],0))</f>
        <v>44577</v>
      </c>
      <c r="P2071" s="19" t="str">
        <f>INDEX(Table3[Transaction Medium],MATCH(Table1[[#This Row],[Account Number]],Table3[Account Number],0))</f>
        <v>ATM</v>
      </c>
    </row>
    <row r="2072" spans="1:16" x14ac:dyDescent="0.25">
      <c r="A2072" s="1" t="s">
        <v>2034</v>
      </c>
      <c r="B2072" s="2">
        <v>903350842</v>
      </c>
      <c r="C2072" s="2" t="s">
        <v>403</v>
      </c>
      <c r="D2072" s="4">
        <v>31922.25</v>
      </c>
      <c r="E2072" s="1" t="s">
        <v>1094</v>
      </c>
      <c r="F2072" s="1" t="s">
        <v>361</v>
      </c>
      <c r="G2072" s="1" t="s">
        <v>1964</v>
      </c>
      <c r="H2072" s="1" t="s">
        <v>2035</v>
      </c>
      <c r="I2072" s="1">
        <v>269977.62797039998</v>
      </c>
      <c r="J2072" s="1" t="s">
        <v>2036</v>
      </c>
      <c r="L2072" s="1" t="str">
        <f>VLOOKUP(Table1[[#This Row],[Customer_id]],Table4[],7,FALSE)</f>
        <v>90349,7595</v>
      </c>
      <c r="M2072" s="1" t="e">
        <f>VLOOKUP(Table1[[#This Row],[Customer_id]],Table2[],4,FALSE)</f>
        <v>#N/A</v>
      </c>
      <c r="N2072" s="1" t="str">
        <f>INDEX(Table3[Transaction type],MATCH(Table1[[#This Row],[Account Number]],Table3[Account Number],0))</f>
        <v>Money Transfer</v>
      </c>
      <c r="O2072" s="20">
        <f>INDEX(Table3[Date_of_transaction],MATCH(Table1[[#This Row],[Account Number]],Table3[Account Number],0))</f>
        <v>44671</v>
      </c>
      <c r="P2072" s="19" t="str">
        <f>INDEX(Table3[Transaction Medium],MATCH(Table1[[#This Row],[Account Number]],Table3[Account Number],0))</f>
        <v>Mobile</v>
      </c>
    </row>
    <row r="2073" spans="1:16" x14ac:dyDescent="0.25">
      <c r="A2073" s="1" t="s">
        <v>8957</v>
      </c>
      <c r="B2073" s="2">
        <v>887871306</v>
      </c>
      <c r="C2073" s="2" t="s">
        <v>18</v>
      </c>
      <c r="D2073" s="8">
        <v>33388.75</v>
      </c>
      <c r="E2073" s="1" t="str">
        <f ca="1">CHOOSE(RANDBETWEEN(1, 2), "Male","Female")</f>
        <v>Male</v>
      </c>
      <c r="F2073" s="1" t="str">
        <f ca="1">CHOOSE(RANDBETWEEN(1, 5), "Farmer","Tailor","Student","Professor","Welder")</f>
        <v>Tailor</v>
      </c>
      <c r="G2073" s="1" t="str">
        <f ca="1">CHOOSE(RANDBETWEEN(1, 22), "Kano","Kwara","Imo","Lagos","Adamawa","Delta","Sokoto","Oyo","Osun","Abia","Cross River","Kaduna","Plateau","River","Abuja","Kogi","Edo","Anambra","Bayelsa","Benue","Ogun","Enugu")</f>
        <v>Delta</v>
      </c>
      <c r="H2073" s="9" t="s">
        <v>8958</v>
      </c>
      <c r="I2073" s="9">
        <v>800854.83660954284</v>
      </c>
      <c r="J2073" t="s">
        <v>8959</v>
      </c>
      <c r="L2073" s="1" t="str">
        <f>VLOOKUP(Table1[[#This Row],[Customer_id]],Table4[],7,FALSE)</f>
        <v>282011,7267</v>
      </c>
      <c r="M2073" s="1" t="e">
        <f>VLOOKUP(Table1[[#This Row],[Customer_id]],Table2[],4,FALSE)</f>
        <v>#N/A</v>
      </c>
      <c r="N2073" s="1" t="str">
        <f>INDEX(Table3[Transaction type],MATCH(Table1[[#This Row],[Account Number]],Table3[Account Number],0))</f>
        <v>Checks</v>
      </c>
      <c r="O2073" s="20">
        <f>INDEX(Table3[Date_of_transaction],MATCH(Table1[[#This Row],[Account Number]],Table3[Account Number],0))</f>
        <v>44414</v>
      </c>
      <c r="P2073" s="19" t="str">
        <f>INDEX(Table3[Transaction Medium],MATCH(Table1[[#This Row],[Account Number]],Table3[Account Number],0))</f>
        <v>Informal Services</v>
      </c>
    </row>
    <row r="2074" spans="1:16" x14ac:dyDescent="0.25">
      <c r="A2074" s="1" t="s">
        <v>3115</v>
      </c>
      <c r="B2074" s="2">
        <v>717625204</v>
      </c>
      <c r="C2074" s="2" t="s">
        <v>28</v>
      </c>
      <c r="D2074" s="4">
        <v>32652.75</v>
      </c>
      <c r="E2074" s="1" t="s">
        <v>1094</v>
      </c>
      <c r="F2074" s="1" t="s">
        <v>106</v>
      </c>
      <c r="G2074" s="1" t="s">
        <v>3058</v>
      </c>
      <c r="H2074" s="1" t="s">
        <v>3116</v>
      </c>
      <c r="I2074" s="1">
        <v>249833.88766335999</v>
      </c>
      <c r="J2074" s="1" t="s">
        <v>3117</v>
      </c>
      <c r="L2074" s="1" t="str">
        <f>VLOOKUP(Table1[[#This Row],[Customer_id]],Table4[],7,FALSE)</f>
        <v>70589,9264</v>
      </c>
      <c r="M2074" s="1" t="e">
        <f>VLOOKUP(Table1[[#This Row],[Customer_id]],Table2[],4,FALSE)</f>
        <v>#N/A</v>
      </c>
      <c r="N2074" s="1" t="str">
        <f>INDEX(Table3[Transaction type],MATCH(Table1[[#This Row],[Account Number]],Table3[Account Number],0))</f>
        <v>Online Payment</v>
      </c>
      <c r="O2074" s="20">
        <f>INDEX(Table3[Date_of_transaction],MATCH(Table1[[#This Row],[Account Number]],Table3[Account Number],0))</f>
        <v>44670</v>
      </c>
      <c r="P2074" s="19" t="str">
        <f>INDEX(Table3[Transaction Medium],MATCH(Table1[[#This Row],[Account Number]],Table3[Account Number],0))</f>
        <v>Mobile</v>
      </c>
    </row>
    <row r="2075" spans="1:16" x14ac:dyDescent="0.25">
      <c r="A2075" s="1" t="s">
        <v>2715</v>
      </c>
      <c r="B2075" s="2">
        <v>355991638</v>
      </c>
      <c r="C2075" s="2" t="s">
        <v>245</v>
      </c>
      <c r="D2075" s="4">
        <v>19503.75</v>
      </c>
      <c r="E2075" s="1" t="s">
        <v>12</v>
      </c>
      <c r="F2075" s="1" t="s">
        <v>58</v>
      </c>
      <c r="G2075" s="1" t="s">
        <v>1964</v>
      </c>
      <c r="H2075" s="1" t="s">
        <v>2716</v>
      </c>
      <c r="I2075" s="1">
        <v>90023.076360000006</v>
      </c>
      <c r="J2075" s="1" t="s">
        <v>2717</v>
      </c>
      <c r="L2075" s="1" t="str">
        <f>VLOOKUP(Table1[[#This Row],[Customer_id]],Table4[],7,FALSE)</f>
        <v>251512,7356</v>
      </c>
      <c r="M2075" s="1" t="str">
        <f>VLOOKUP(Table1[[#This Row],[Customer_id]],Table2[],4,FALSE)</f>
        <v>N3372505962</v>
      </c>
      <c r="N2075" s="1" t="str">
        <f>INDEX(Table3[Transaction type],MATCH(Table1[[#This Row],[Account Number]],Table3[Account Number],0))</f>
        <v>Loan Payment</v>
      </c>
      <c r="O2075" s="20">
        <f>INDEX(Table3[Date_of_transaction],MATCH(Table1[[#This Row],[Account Number]],Table3[Account Number],0))</f>
        <v>44604</v>
      </c>
      <c r="P2075" s="19" t="str">
        <f>INDEX(Table3[Transaction Medium],MATCH(Table1[[#This Row],[Account Number]],Table3[Account Number],0))</f>
        <v>ACH</v>
      </c>
    </row>
    <row r="2076" spans="1:16" x14ac:dyDescent="0.25">
      <c r="A2076" s="1" t="s">
        <v>4174</v>
      </c>
      <c r="B2076" s="2">
        <v>491748531</v>
      </c>
      <c r="C2076" s="2" t="s">
        <v>226</v>
      </c>
      <c r="D2076" s="4">
        <v>31557</v>
      </c>
      <c r="E2076" s="1" t="s">
        <v>1094</v>
      </c>
      <c r="F2076" s="1" t="s">
        <v>509</v>
      </c>
      <c r="G2076" s="1" t="s">
        <v>4084</v>
      </c>
      <c r="H2076" s="1" t="s">
        <v>4175</v>
      </c>
      <c r="I2076" s="1">
        <v>169230.99432960001</v>
      </c>
      <c r="J2076" s="1" t="s">
        <v>4176</v>
      </c>
      <c r="L2076" s="1" t="str">
        <f>VLOOKUP(Table1[[#This Row],[Customer_id]],Table4[],7,FALSE)</f>
        <v>110249,4211</v>
      </c>
      <c r="M2076" s="1" t="e">
        <f>VLOOKUP(Table1[[#This Row],[Customer_id]],Table2[],4,FALSE)</f>
        <v>#N/A</v>
      </c>
      <c r="N2076" s="1" t="str">
        <f>INDEX(Table3[Transaction type],MATCH(Table1[[#This Row],[Account Number]],Table3[Account Number],0))</f>
        <v>Money Transfer</v>
      </c>
      <c r="O2076" s="20">
        <f>INDEX(Table3[Date_of_transaction],MATCH(Table1[[#This Row],[Account Number]],Table3[Account Number],0))</f>
        <v>44463</v>
      </c>
      <c r="P2076" s="19" t="str">
        <f>INDEX(Table3[Transaction Medium],MATCH(Table1[[#This Row],[Account Number]],Table3[Account Number],0))</f>
        <v>Mobile</v>
      </c>
    </row>
    <row r="2077" spans="1:16" x14ac:dyDescent="0.25">
      <c r="A2077" s="1" t="s">
        <v>1960</v>
      </c>
      <c r="B2077" s="2">
        <v>582912829</v>
      </c>
      <c r="C2077" s="2" t="s">
        <v>298</v>
      </c>
      <c r="D2077" s="4">
        <v>38131.5</v>
      </c>
      <c r="E2077" s="1" t="s">
        <v>1094</v>
      </c>
      <c r="F2077" s="1" t="s">
        <v>422</v>
      </c>
      <c r="G2077" s="1" t="s">
        <v>14</v>
      </c>
      <c r="H2077" s="1" t="s">
        <v>1961</v>
      </c>
      <c r="I2077" s="1">
        <v>129063.75148799999</v>
      </c>
      <c r="J2077" s="1" t="s">
        <v>1962</v>
      </c>
      <c r="L2077" s="1" t="str">
        <f>VLOOKUP(Table1[[#This Row],[Customer_id]],Table4[],7,FALSE)</f>
        <v>116857,2636</v>
      </c>
      <c r="M2077" s="1" t="str">
        <f>VLOOKUP(Table1[[#This Row],[Customer_id]],Table2[],4,FALSE)</f>
        <v>N289385838</v>
      </c>
      <c r="N2077" s="1" t="str">
        <f>INDEX(Table3[Transaction type],MATCH(Table1[[#This Row],[Account Number]],Table3[Account Number],0))</f>
        <v>Loan Payment</v>
      </c>
      <c r="O2077" s="20">
        <f>INDEX(Table3[Date_of_transaction],MATCH(Table1[[#This Row],[Account Number]],Table3[Account Number],0))</f>
        <v>44405</v>
      </c>
      <c r="P2077" s="19" t="str">
        <f>INDEX(Table3[Transaction Medium],MATCH(Table1[[#This Row],[Account Number]],Table3[Account Number],0))</f>
        <v>AFT</v>
      </c>
    </row>
    <row r="2078" spans="1:16" x14ac:dyDescent="0.25">
      <c r="A2078" s="1" t="s">
        <v>105</v>
      </c>
      <c r="B2078" s="2">
        <v>530427707</v>
      </c>
      <c r="C2078" s="2" t="s">
        <v>43</v>
      </c>
      <c r="D2078" s="4">
        <v>36670.5</v>
      </c>
      <c r="E2078" s="1" t="s">
        <v>12</v>
      </c>
      <c r="F2078" s="1" t="s">
        <v>106</v>
      </c>
      <c r="G2078" s="1" t="s">
        <v>14</v>
      </c>
      <c r="H2078" s="1" t="s">
        <v>107</v>
      </c>
      <c r="I2078" s="1">
        <v>112904.61364224</v>
      </c>
      <c r="J2078" s="1" t="s">
        <v>108</v>
      </c>
      <c r="L2078" s="1" t="str">
        <f>VLOOKUP(Table1[[#This Row],[Customer_id]],Table4[],7,FALSE)</f>
        <v>167784,4287</v>
      </c>
      <c r="M2078" s="1" t="e">
        <f>VLOOKUP(Table1[[#This Row],[Customer_id]],Table2[],4,FALSE)</f>
        <v>#N/A</v>
      </c>
      <c r="N2078" s="1" t="str">
        <f>INDEX(Table3[Transaction type],MATCH(Table1[[#This Row],[Account Number]],Table3[Account Number],0))</f>
        <v>Online Payment</v>
      </c>
      <c r="O2078" s="20">
        <f>INDEX(Table3[Date_of_transaction],MATCH(Table1[[#This Row],[Account Number]],Table3[Account Number],0))</f>
        <v>44651</v>
      </c>
      <c r="P2078" s="19" t="str">
        <f>INDEX(Table3[Transaction Medium],MATCH(Table1[[#This Row],[Account Number]],Table3[Account Number],0))</f>
        <v>Card</v>
      </c>
    </row>
    <row r="2079" spans="1:16" x14ac:dyDescent="0.25">
      <c r="A2079" s="1" t="s">
        <v>4406</v>
      </c>
      <c r="B2079" s="2">
        <v>884381934</v>
      </c>
      <c r="C2079" s="2" t="s">
        <v>62</v>
      </c>
      <c r="D2079" s="4">
        <v>22791</v>
      </c>
      <c r="E2079" s="1" t="s">
        <v>1094</v>
      </c>
      <c r="F2079" s="1" t="s">
        <v>294</v>
      </c>
      <c r="G2079" s="1" t="s">
        <v>4054</v>
      </c>
      <c r="H2079" s="1" t="s">
        <v>4407</v>
      </c>
      <c r="I2079" s="1">
        <v>340952.17983039998</v>
      </c>
      <c r="J2079" s="1" t="s">
        <v>4408</v>
      </c>
      <c r="L2079" s="1" t="str">
        <f>VLOOKUP(Table1[[#This Row],[Customer_id]],Table4[],7,FALSE)</f>
        <v>250193,0925</v>
      </c>
      <c r="M2079" s="1" t="str">
        <f>VLOOKUP(Table1[[#This Row],[Customer_id]],Table2[],4,FALSE)</f>
        <v>N1603655328</v>
      </c>
      <c r="N2079" s="1" t="str">
        <f>INDEX(Table3[Transaction type],MATCH(Table1[[#This Row],[Account Number]],Table3[Account Number],0))</f>
        <v>Loan Payment</v>
      </c>
      <c r="O2079" s="20">
        <f>INDEX(Table3[Date_of_transaction],MATCH(Table1[[#This Row],[Account Number]],Table3[Account Number],0))</f>
        <v>44437</v>
      </c>
      <c r="P2079" s="19" t="str">
        <f>INDEX(Table3[Transaction Medium],MATCH(Table1[[#This Row],[Account Number]],Table3[Account Number],0))</f>
        <v>ACH</v>
      </c>
    </row>
    <row r="2080" spans="1:16" x14ac:dyDescent="0.25">
      <c r="A2080" s="1" t="s">
        <v>7092</v>
      </c>
      <c r="B2080" s="2">
        <v>304859900</v>
      </c>
      <c r="C2080" s="2" t="s">
        <v>52</v>
      </c>
      <c r="D2080" s="4">
        <v>20234.25</v>
      </c>
      <c r="E2080" s="1" t="s">
        <v>12</v>
      </c>
      <c r="F2080" s="1" t="s">
        <v>610</v>
      </c>
      <c r="G2080" s="1" t="s">
        <v>4074</v>
      </c>
      <c r="H2080" s="1" t="s">
        <v>7093</v>
      </c>
      <c r="I2080" s="1">
        <v>140172.67063800001</v>
      </c>
      <c r="J2080" s="1" t="s">
        <v>7094</v>
      </c>
      <c r="L2080" s="1" t="str">
        <f>VLOOKUP(Table1[[#This Row],[Customer_id]],Table4[],7,FALSE)</f>
        <v>260992,4044</v>
      </c>
      <c r="M2080" s="1" t="e">
        <f>VLOOKUP(Table1[[#This Row],[Customer_id]],Table2[],4,FALSE)</f>
        <v>#N/A</v>
      </c>
      <c r="N2080" s="1" t="str">
        <f>INDEX(Table3[Transaction type],MATCH(Table1[[#This Row],[Account Number]],Table3[Account Number],0))</f>
        <v>Online Payment</v>
      </c>
      <c r="O2080" s="20">
        <f>INDEX(Table3[Date_of_transaction],MATCH(Table1[[#This Row],[Account Number]],Table3[Account Number],0))</f>
        <v>44233</v>
      </c>
      <c r="P2080" s="19" t="str">
        <f>INDEX(Table3[Transaction Medium],MATCH(Table1[[#This Row],[Account Number]],Table3[Account Number],0))</f>
        <v>Mobile</v>
      </c>
    </row>
    <row r="2081" spans="1:16" x14ac:dyDescent="0.25">
      <c r="A2081" s="1" t="s">
        <v>4744</v>
      </c>
      <c r="B2081" s="2">
        <v>423730232</v>
      </c>
      <c r="C2081" s="2" t="s">
        <v>203</v>
      </c>
      <c r="D2081" s="4">
        <v>27539.25</v>
      </c>
      <c r="E2081" s="1" t="s">
        <v>1094</v>
      </c>
      <c r="F2081" s="1" t="s">
        <v>97</v>
      </c>
      <c r="G2081" s="1" t="s">
        <v>4119</v>
      </c>
      <c r="H2081" s="1" t="s">
        <v>4745</v>
      </c>
      <c r="I2081" s="1">
        <v>85081.575859200006</v>
      </c>
      <c r="J2081" s="1" t="s">
        <v>4746</v>
      </c>
      <c r="L2081" s="1" t="str">
        <f>VLOOKUP(Table1[[#This Row],[Customer_id]],Table4[],7,FALSE)</f>
        <v>74128,4196</v>
      </c>
      <c r="M2081" s="1" t="e">
        <f>VLOOKUP(Table1[[#This Row],[Customer_id]],Table2[],4,FALSE)</f>
        <v>#N/A</v>
      </c>
      <c r="N2081" s="1" t="str">
        <f>INDEX(Table3[Transaction type],MATCH(Table1[[#This Row],[Account Number]],Table3[Account Number],0))</f>
        <v>Money Deposit</v>
      </c>
      <c r="O2081" s="20">
        <f>INDEX(Table3[Date_of_transaction],MATCH(Table1[[#This Row],[Account Number]],Table3[Account Number],0))</f>
        <v>44603</v>
      </c>
      <c r="P2081" s="19" t="str">
        <f>INDEX(Table3[Transaction Medium],MATCH(Table1[[#This Row],[Account Number]],Table3[Account Number],0))</f>
        <v>Bank</v>
      </c>
    </row>
    <row r="2082" spans="1:16" x14ac:dyDescent="0.25">
      <c r="A2082" s="1" t="s">
        <v>2491</v>
      </c>
      <c r="B2082" s="2">
        <v>447232108</v>
      </c>
      <c r="C2082" s="2" t="s">
        <v>862</v>
      </c>
      <c r="D2082" s="4">
        <v>24617.25</v>
      </c>
      <c r="E2082" s="1" t="s">
        <v>12</v>
      </c>
      <c r="F2082" s="1" t="s">
        <v>794</v>
      </c>
      <c r="G2082" s="1" t="s">
        <v>1964</v>
      </c>
      <c r="H2082" s="1" t="s">
        <v>2492</v>
      </c>
      <c r="I2082" s="1">
        <v>182723.41983167999</v>
      </c>
      <c r="J2082" s="1" t="s">
        <v>2493</v>
      </c>
      <c r="L2082" s="1" t="str">
        <f>VLOOKUP(Table1[[#This Row],[Customer_id]],Table4[],7,FALSE)</f>
        <v>142608,7768</v>
      </c>
      <c r="M2082" s="1" t="e">
        <f>VLOOKUP(Table1[[#This Row],[Customer_id]],Table2[],4,FALSE)</f>
        <v>#N/A</v>
      </c>
      <c r="N2082" s="1" t="str">
        <f>INDEX(Table3[Transaction type],MATCH(Table1[[#This Row],[Account Number]],Table3[Account Number],0))</f>
        <v>Cash Withdrawal</v>
      </c>
      <c r="O2082" s="20">
        <f>INDEX(Table3[Date_of_transaction],MATCH(Table1[[#This Row],[Account Number]],Table3[Account Number],0))</f>
        <v>44625</v>
      </c>
      <c r="P2082" s="19" t="str">
        <f>INDEX(Table3[Transaction Medium],MATCH(Table1[[#This Row],[Account Number]],Table3[Account Number],0))</f>
        <v>Bank</v>
      </c>
    </row>
    <row r="2083" spans="1:16" x14ac:dyDescent="0.25">
      <c r="A2083" s="1" t="s">
        <v>5345</v>
      </c>
      <c r="B2083" s="2">
        <v>876234305</v>
      </c>
      <c r="C2083" s="2" t="s">
        <v>479</v>
      </c>
      <c r="D2083" s="4">
        <v>33383.25</v>
      </c>
      <c r="E2083" s="1" t="s">
        <v>1094</v>
      </c>
      <c r="F2083" s="1" t="s">
        <v>569</v>
      </c>
      <c r="G2083" s="1" t="s">
        <v>4088</v>
      </c>
      <c r="H2083" s="1" t="s">
        <v>5346</v>
      </c>
      <c r="I2083" s="1">
        <v>413153.83424</v>
      </c>
      <c r="J2083" s="1" t="s">
        <v>5347</v>
      </c>
      <c r="L2083" s="1" t="str">
        <f>VLOOKUP(Table1[[#This Row],[Customer_id]],Table4[],7,FALSE)</f>
        <v>48339,8784</v>
      </c>
      <c r="M2083" s="1" t="e">
        <f>VLOOKUP(Table1[[#This Row],[Customer_id]],Table2[],4,FALSE)</f>
        <v>#N/A</v>
      </c>
      <c r="N2083" s="1" t="str">
        <f>INDEX(Table3[Transaction type],MATCH(Table1[[#This Row],[Account Number]],Table3[Account Number],0))</f>
        <v>Cash Withdrawal</v>
      </c>
      <c r="O2083" s="20">
        <f>INDEX(Table3[Date_of_transaction],MATCH(Table1[[#This Row],[Account Number]],Table3[Account Number],0))</f>
        <v>44405</v>
      </c>
      <c r="P2083" s="19" t="str">
        <f>INDEX(Table3[Transaction Medium],MATCH(Table1[[#This Row],[Account Number]],Table3[Account Number],0))</f>
        <v>ATM</v>
      </c>
    </row>
    <row r="2084" spans="1:16" x14ac:dyDescent="0.25">
      <c r="A2084" s="1" t="s">
        <v>5515</v>
      </c>
      <c r="B2084" s="2">
        <v>754830246</v>
      </c>
      <c r="C2084" s="2" t="s">
        <v>11</v>
      </c>
      <c r="D2084" s="4">
        <v>36305.25</v>
      </c>
      <c r="E2084" s="1" t="s">
        <v>1094</v>
      </c>
      <c r="F2084" s="1" t="s">
        <v>125</v>
      </c>
      <c r="G2084" s="1" t="s">
        <v>4099</v>
      </c>
      <c r="H2084" s="1" t="s">
        <v>5516</v>
      </c>
      <c r="I2084" s="1">
        <v>352976.09172731999</v>
      </c>
      <c r="J2084" s="1" t="s">
        <v>5517</v>
      </c>
      <c r="L2084" s="1" t="str">
        <f>VLOOKUP(Table1[[#This Row],[Customer_id]],Table4[],7,FALSE)</f>
        <v>27244,4368</v>
      </c>
      <c r="M2084" s="1" t="e">
        <f>VLOOKUP(Table1[[#This Row],[Customer_id]],Table2[],4,FALSE)</f>
        <v>#N/A</v>
      </c>
      <c r="N2084" s="1" t="str">
        <f>INDEX(Table3[Transaction type],MATCH(Table1[[#This Row],[Account Number]],Table3[Account Number],0))</f>
        <v>Money Deposit</v>
      </c>
      <c r="O2084" s="20">
        <f>INDEX(Table3[Date_of_transaction],MATCH(Table1[[#This Row],[Account Number]],Table3[Account Number],0))</f>
        <v>44387</v>
      </c>
      <c r="P2084" s="19" t="str">
        <f>INDEX(Table3[Transaction Medium],MATCH(Table1[[#This Row],[Account Number]],Table3[Account Number],0))</f>
        <v>Bank</v>
      </c>
    </row>
    <row r="2085" spans="1:16" x14ac:dyDescent="0.25">
      <c r="A2085" s="1" t="s">
        <v>8244</v>
      </c>
      <c r="B2085" s="2">
        <v>534435443</v>
      </c>
      <c r="C2085" s="2" t="s">
        <v>154</v>
      </c>
      <c r="D2085" s="4">
        <v>29730.75</v>
      </c>
      <c r="E2085" s="1" t="s">
        <v>12</v>
      </c>
      <c r="F2085" s="1" t="s">
        <v>88</v>
      </c>
      <c r="G2085" s="1" t="s">
        <v>3331</v>
      </c>
      <c r="H2085" s="1" t="s">
        <v>8245</v>
      </c>
      <c r="I2085" s="1">
        <v>338505.44565375999</v>
      </c>
      <c r="J2085" s="1" t="s">
        <v>8246</v>
      </c>
      <c r="L2085" s="1" t="str">
        <f>VLOOKUP(Table1[[#This Row],[Customer_id]],Table4[],7,FALSE)</f>
        <v>133700,24</v>
      </c>
      <c r="M2085" s="1" t="e">
        <f>VLOOKUP(Table1[[#This Row],[Customer_id]],Table2[],4,FALSE)</f>
        <v>#N/A</v>
      </c>
      <c r="N2085" s="1" t="str">
        <f>INDEX(Table3[Transaction type],MATCH(Table1[[#This Row],[Account Number]],Table3[Account Number],0))</f>
        <v>Money Transfer</v>
      </c>
      <c r="O2085" s="20">
        <f>INDEX(Table3[Date_of_transaction],MATCH(Table1[[#This Row],[Account Number]],Table3[Account Number],0))</f>
        <v>44566</v>
      </c>
      <c r="P2085" s="19" t="str">
        <f>INDEX(Table3[Transaction Medium],MATCH(Table1[[#This Row],[Account Number]],Table3[Account Number],0))</f>
        <v>Mobile</v>
      </c>
    </row>
    <row r="2086" spans="1:16" x14ac:dyDescent="0.25">
      <c r="A2086" s="1" t="s">
        <v>5263</v>
      </c>
      <c r="B2086" s="2">
        <v>197184515</v>
      </c>
      <c r="C2086" s="2" t="s">
        <v>498</v>
      </c>
      <c r="D2086" s="4">
        <v>37766.25</v>
      </c>
      <c r="E2086" s="1" t="s">
        <v>1094</v>
      </c>
      <c r="F2086" s="1" t="s">
        <v>344</v>
      </c>
      <c r="G2086" s="1" t="s">
        <v>4220</v>
      </c>
      <c r="H2086" s="1" t="s">
        <v>5264</v>
      </c>
      <c r="I2086" s="1">
        <v>239267.279664</v>
      </c>
      <c r="J2086" s="1" t="s">
        <v>5265</v>
      </c>
      <c r="L2086" s="1" t="str">
        <f>VLOOKUP(Table1[[#This Row],[Customer_id]],Table4[],7,FALSE)</f>
        <v>110263,6272</v>
      </c>
      <c r="M2086" s="1" t="e">
        <f>VLOOKUP(Table1[[#This Row],[Customer_id]],Table2[],4,FALSE)</f>
        <v>#N/A</v>
      </c>
      <c r="N2086" s="1" t="str">
        <f>INDEX(Table3[Transaction type],MATCH(Table1[[#This Row],[Account Number]],Table3[Account Number],0))</f>
        <v>Money Transfer</v>
      </c>
      <c r="O2086" s="20">
        <f>INDEX(Table3[Date_of_transaction],MATCH(Table1[[#This Row],[Account Number]],Table3[Account Number],0))</f>
        <v>44399</v>
      </c>
      <c r="P2086" s="19" t="str">
        <f>INDEX(Table3[Transaction Medium],MATCH(Table1[[#This Row],[Account Number]],Table3[Account Number],0))</f>
        <v>Mobile</v>
      </c>
    </row>
    <row r="2087" spans="1:16" x14ac:dyDescent="0.25">
      <c r="A2087" s="1" t="s">
        <v>5459</v>
      </c>
      <c r="B2087" s="2">
        <v>419760890</v>
      </c>
      <c r="C2087" s="2" t="s">
        <v>452</v>
      </c>
      <c r="D2087" s="4">
        <v>26078.25</v>
      </c>
      <c r="E2087" s="1" t="s">
        <v>1094</v>
      </c>
      <c r="F2087" s="1" t="s">
        <v>955</v>
      </c>
      <c r="G2087" s="1" t="s">
        <v>4088</v>
      </c>
      <c r="H2087" s="1" t="s">
        <v>5460</v>
      </c>
      <c r="I2087" s="1">
        <v>116189.73169524</v>
      </c>
      <c r="J2087" s="1" t="s">
        <v>5461</v>
      </c>
      <c r="L2087" s="1" t="str">
        <f>VLOOKUP(Table1[[#This Row],[Customer_id]],Table4[],7,FALSE)</f>
        <v>356808,1125</v>
      </c>
      <c r="M2087" s="1" t="e">
        <f>VLOOKUP(Table1[[#This Row],[Customer_id]],Table2[],4,FALSE)</f>
        <v>#N/A</v>
      </c>
      <c r="N2087" s="1" t="str">
        <f>INDEX(Table3[Transaction type],MATCH(Table1[[#This Row],[Account Number]],Table3[Account Number],0))</f>
        <v>Money Transfer</v>
      </c>
      <c r="O2087" s="20">
        <f>INDEX(Table3[Date_of_transaction],MATCH(Table1[[#This Row],[Account Number]],Table3[Account Number],0))</f>
        <v>44480</v>
      </c>
      <c r="P2087" s="19" t="str">
        <f>INDEX(Table3[Transaction Medium],MATCH(Table1[[#This Row],[Account Number]],Table3[Account Number],0))</f>
        <v>Mobile</v>
      </c>
    </row>
    <row r="2088" spans="1:16" x14ac:dyDescent="0.25">
      <c r="A2088" s="1" t="s">
        <v>1846</v>
      </c>
      <c r="B2088" s="2">
        <v>821766918</v>
      </c>
      <c r="C2088" s="2" t="s">
        <v>92</v>
      </c>
      <c r="D2088" s="4">
        <v>29000.25</v>
      </c>
      <c r="E2088" s="1" t="s">
        <v>1094</v>
      </c>
      <c r="F2088" s="1" t="s">
        <v>231</v>
      </c>
      <c r="G2088" s="1" t="s">
        <v>14</v>
      </c>
      <c r="H2088" s="1" t="s">
        <v>1847</v>
      </c>
      <c r="I2088" s="1">
        <v>451930.92945</v>
      </c>
      <c r="J2088" s="1" t="s">
        <v>1848</v>
      </c>
      <c r="L2088" s="1" t="str">
        <f>VLOOKUP(Table1[[#This Row],[Customer_id]],Table4[],7,FALSE)</f>
        <v>35717,9522</v>
      </c>
      <c r="M2088" s="1" t="e">
        <f>VLOOKUP(Table1[[#This Row],[Customer_id]],Table2[],4,FALSE)</f>
        <v>#N/A</v>
      </c>
      <c r="N2088" s="1" t="str">
        <f>INDEX(Table3[Transaction type],MATCH(Table1[[#This Row],[Account Number]],Table3[Account Number],0))</f>
        <v>Money Transfer</v>
      </c>
      <c r="O2088" s="20">
        <f>INDEX(Table3[Date_of_transaction],MATCH(Table1[[#This Row],[Account Number]],Table3[Account Number],0))</f>
        <v>44397</v>
      </c>
      <c r="P2088" s="19" t="str">
        <f>INDEX(Table3[Transaction Medium],MATCH(Table1[[#This Row],[Account Number]],Table3[Account Number],0))</f>
        <v>ATM</v>
      </c>
    </row>
    <row r="2089" spans="1:16" x14ac:dyDescent="0.25">
      <c r="A2089" s="1" t="s">
        <v>4681</v>
      </c>
      <c r="B2089" s="2">
        <v>689247857</v>
      </c>
      <c r="C2089" s="2" t="s">
        <v>143</v>
      </c>
      <c r="D2089" s="4">
        <v>34479</v>
      </c>
      <c r="E2089" s="1" t="s">
        <v>1094</v>
      </c>
      <c r="F2089" s="1" t="s">
        <v>190</v>
      </c>
      <c r="G2089" s="1" t="s">
        <v>4062</v>
      </c>
      <c r="H2089" s="1" t="s">
        <v>4682</v>
      </c>
      <c r="I2089" s="1">
        <v>21713.73988356</v>
      </c>
      <c r="J2089" s="1" t="s">
        <v>4683</v>
      </c>
      <c r="L2089" s="1" t="str">
        <f>VLOOKUP(Table1[[#This Row],[Customer_id]],Table4[],7,FALSE)</f>
        <v>318320,4297</v>
      </c>
      <c r="M2089" s="1" t="e">
        <f>VLOOKUP(Table1[[#This Row],[Customer_id]],Table2[],4,FALSE)</f>
        <v>#N/A</v>
      </c>
      <c r="N2089" s="1" t="str">
        <f>INDEX(Table3[Transaction type],MATCH(Table1[[#This Row],[Account Number]],Table3[Account Number],0))</f>
        <v>Money Transfer</v>
      </c>
      <c r="O2089" s="20">
        <f>INDEX(Table3[Date_of_transaction],MATCH(Table1[[#This Row],[Account Number]],Table3[Account Number],0))</f>
        <v>44239</v>
      </c>
      <c r="P2089" s="19" t="str">
        <f>INDEX(Table3[Transaction Medium],MATCH(Table1[[#This Row],[Account Number]],Table3[Account Number],0))</f>
        <v>Internet Banking</v>
      </c>
    </row>
    <row r="2090" spans="1:16" x14ac:dyDescent="0.25">
      <c r="A2090" s="1" t="s">
        <v>202</v>
      </c>
      <c r="B2090" s="2">
        <v>702195307</v>
      </c>
      <c r="C2090" s="2" t="s">
        <v>203</v>
      </c>
      <c r="D2090" s="4">
        <v>27539.25</v>
      </c>
      <c r="E2090" s="1" t="s">
        <v>12</v>
      </c>
      <c r="F2090" s="1" t="s">
        <v>204</v>
      </c>
      <c r="G2090" s="1" t="s">
        <v>14</v>
      </c>
      <c r="H2090" s="1" t="s">
        <v>205</v>
      </c>
      <c r="I2090" s="1">
        <v>949770.30455999996</v>
      </c>
      <c r="J2090" s="1" t="s">
        <v>206</v>
      </c>
      <c r="L2090" s="1" t="str">
        <f>VLOOKUP(Table1[[#This Row],[Customer_id]],Table4[],7,FALSE)</f>
        <v>502062,2484</v>
      </c>
      <c r="M2090" s="1" t="e">
        <f>VLOOKUP(Table1[[#This Row],[Customer_id]],Table2[],4,FALSE)</f>
        <v>#N/A</v>
      </c>
      <c r="N2090" s="1" t="str">
        <f>INDEX(Table3[Transaction type],MATCH(Table1[[#This Row],[Account Number]],Table3[Account Number],0))</f>
        <v>Cash Withdrawal</v>
      </c>
      <c r="O2090" s="20">
        <f>INDEX(Table3[Date_of_transaction],MATCH(Table1[[#This Row],[Account Number]],Table3[Account Number],0))</f>
        <v>44490</v>
      </c>
      <c r="P2090" s="19" t="str">
        <f>INDEX(Table3[Transaction Medium],MATCH(Table1[[#This Row],[Account Number]],Table3[Account Number],0))</f>
        <v>ATM</v>
      </c>
    </row>
    <row r="2091" spans="1:16" x14ac:dyDescent="0.25">
      <c r="A2091" s="1" t="s">
        <v>5026</v>
      </c>
      <c r="B2091" s="2">
        <v>701408949</v>
      </c>
      <c r="C2091" s="2" t="s">
        <v>47</v>
      </c>
      <c r="D2091" s="4">
        <v>31191.75</v>
      </c>
      <c r="E2091" s="1" t="s">
        <v>1094</v>
      </c>
      <c r="F2091" s="1" t="s">
        <v>139</v>
      </c>
      <c r="G2091" s="1" t="s">
        <v>4095</v>
      </c>
      <c r="H2091" s="1" t="s">
        <v>5027</v>
      </c>
      <c r="I2091" s="1">
        <v>470234.31825215998</v>
      </c>
      <c r="J2091" s="1" t="s">
        <v>5028</v>
      </c>
      <c r="L2091" s="1" t="str">
        <f>VLOOKUP(Table1[[#This Row],[Customer_id]],Table4[],7,FALSE)</f>
        <v>401412,6675</v>
      </c>
      <c r="M2091" s="1" t="e">
        <f>VLOOKUP(Table1[[#This Row],[Customer_id]],Table2[],4,FALSE)</f>
        <v>#N/A</v>
      </c>
      <c r="N2091" s="1" t="str">
        <f>INDEX(Table3[Transaction type],MATCH(Table1[[#This Row],[Account Number]],Table3[Account Number],0))</f>
        <v>Money Transfer</v>
      </c>
      <c r="O2091" s="20">
        <f>INDEX(Table3[Date_of_transaction],MATCH(Table1[[#This Row],[Account Number]],Table3[Account Number],0))</f>
        <v>44552</v>
      </c>
      <c r="P2091" s="19" t="str">
        <f>INDEX(Table3[Transaction Medium],MATCH(Table1[[#This Row],[Account Number]],Table3[Account Number],0))</f>
        <v>Mobile</v>
      </c>
    </row>
    <row r="2092" spans="1:16" x14ac:dyDescent="0.25">
      <c r="A2092" s="1" t="s">
        <v>1991</v>
      </c>
      <c r="B2092" s="2">
        <v>87668234</v>
      </c>
      <c r="C2092" s="2" t="s">
        <v>33</v>
      </c>
      <c r="D2092" s="4">
        <v>13659.75</v>
      </c>
      <c r="E2092" s="1" t="s">
        <v>1094</v>
      </c>
      <c r="F2092" s="1" t="s">
        <v>318</v>
      </c>
      <c r="G2092" s="1" t="s">
        <v>1964</v>
      </c>
      <c r="H2092" s="1" t="s">
        <v>1992</v>
      </c>
      <c r="I2092" s="1">
        <v>230904.92606999999</v>
      </c>
      <c r="J2092" s="1" t="s">
        <v>1993</v>
      </c>
      <c r="L2092" s="1" t="str">
        <f>VLOOKUP(Table1[[#This Row],[Customer_id]],Table4[],7,FALSE)</f>
        <v>148807,9296</v>
      </c>
      <c r="M2092" s="1" t="e">
        <f>VLOOKUP(Table1[[#This Row],[Customer_id]],Table2[],4,FALSE)</f>
        <v>#N/A</v>
      </c>
      <c r="N2092" s="1" t="str">
        <f>INDEX(Table3[Transaction type],MATCH(Table1[[#This Row],[Account Number]],Table3[Account Number],0))</f>
        <v>Checks</v>
      </c>
      <c r="O2092" s="20">
        <f>INDEX(Table3[Date_of_transaction],MATCH(Table1[[#This Row],[Account Number]],Table3[Account Number],0))</f>
        <v>44209</v>
      </c>
      <c r="P2092" s="19" t="str">
        <f>INDEX(Table3[Transaction Medium],MATCH(Table1[[#This Row],[Account Number]],Table3[Account Number],0))</f>
        <v>Bank</v>
      </c>
    </row>
    <row r="2093" spans="1:16" x14ac:dyDescent="0.25">
      <c r="A2093" s="1" t="s">
        <v>567</v>
      </c>
      <c r="B2093" s="2">
        <v>164529450</v>
      </c>
      <c r="C2093" s="2" t="s">
        <v>568</v>
      </c>
      <c r="D2093" s="4">
        <v>25713</v>
      </c>
      <c r="E2093" s="1" t="s">
        <v>12</v>
      </c>
      <c r="F2093" s="1" t="s">
        <v>569</v>
      </c>
      <c r="G2093" s="1" t="s">
        <v>14</v>
      </c>
      <c r="H2093" s="1" t="s">
        <v>570</v>
      </c>
      <c r="I2093" s="1">
        <v>130488.61041664</v>
      </c>
      <c r="J2093" s="1" t="s">
        <v>571</v>
      </c>
      <c r="L2093" s="1" t="str">
        <f>VLOOKUP(Table1[[#This Row],[Customer_id]],Table4[],7,FALSE)</f>
        <v>22388,5116</v>
      </c>
      <c r="M2093" s="1" t="e">
        <f>VLOOKUP(Table1[[#This Row],[Customer_id]],Table2[],4,FALSE)</f>
        <v>#N/A</v>
      </c>
      <c r="N2093" s="1" t="str">
        <f>INDEX(Table3[Transaction type],MATCH(Table1[[#This Row],[Account Number]],Table3[Account Number],0))</f>
        <v>Money Transfer</v>
      </c>
      <c r="O2093" s="20">
        <f>INDEX(Table3[Date_of_transaction],MATCH(Table1[[#This Row],[Account Number]],Table3[Account Number],0))</f>
        <v>44256</v>
      </c>
      <c r="P2093" s="19" t="str">
        <f>INDEX(Table3[Transaction Medium],MATCH(Table1[[#This Row],[Account Number]],Table3[Account Number],0))</f>
        <v>Bank</v>
      </c>
    </row>
    <row r="2094" spans="1:16" x14ac:dyDescent="0.25">
      <c r="A2094" s="1" t="s">
        <v>4791</v>
      </c>
      <c r="B2094" s="2">
        <v>772426267</v>
      </c>
      <c r="C2094" s="2" t="s">
        <v>869</v>
      </c>
      <c r="D2094" s="4">
        <v>17312.25</v>
      </c>
      <c r="E2094" s="1" t="s">
        <v>1094</v>
      </c>
      <c r="F2094" s="1" t="s">
        <v>814</v>
      </c>
      <c r="G2094" s="1" t="s">
        <v>4074</v>
      </c>
      <c r="H2094" s="1" t="s">
        <v>4792</v>
      </c>
      <c r="I2094" s="1">
        <v>49267.828569960002</v>
      </c>
      <c r="J2094" s="1" t="s">
        <v>4793</v>
      </c>
      <c r="L2094" s="1" t="str">
        <f>VLOOKUP(Table1[[#This Row],[Customer_id]],Table4[],7,FALSE)</f>
        <v>289247,024</v>
      </c>
      <c r="M2094" s="1" t="e">
        <f>VLOOKUP(Table1[[#This Row],[Customer_id]],Table2[],4,FALSE)</f>
        <v>#N/A</v>
      </c>
      <c r="N2094" s="1" t="str">
        <f>INDEX(Table3[Transaction type],MATCH(Table1[[#This Row],[Account Number]],Table3[Account Number],0))</f>
        <v>Cash Withdrawal</v>
      </c>
      <c r="O2094" s="20">
        <f>INDEX(Table3[Date_of_transaction],MATCH(Table1[[#This Row],[Account Number]],Table3[Account Number],0))</f>
        <v>44567</v>
      </c>
      <c r="P2094" s="19" t="str">
        <f>INDEX(Table3[Transaction Medium],MATCH(Table1[[#This Row],[Account Number]],Table3[Account Number],0))</f>
        <v>POS</v>
      </c>
    </row>
    <row r="2095" spans="1:16" x14ac:dyDescent="0.25">
      <c r="A2095" s="1" t="s">
        <v>7950</v>
      </c>
      <c r="B2095" s="2">
        <v>765890343</v>
      </c>
      <c r="C2095" s="2" t="s">
        <v>479</v>
      </c>
      <c r="D2095" s="4">
        <v>33383.25</v>
      </c>
      <c r="E2095" s="1" t="s">
        <v>12</v>
      </c>
      <c r="F2095" s="1" t="s">
        <v>176</v>
      </c>
      <c r="G2095" s="1" t="s">
        <v>3583</v>
      </c>
      <c r="H2095" s="1" t="s">
        <v>7951</v>
      </c>
      <c r="I2095" s="1">
        <v>117180.66532032</v>
      </c>
      <c r="J2095" s="1" t="s">
        <v>7952</v>
      </c>
      <c r="L2095" s="1" t="str">
        <f>VLOOKUP(Table1[[#This Row],[Customer_id]],Table4[],7,FALSE)</f>
        <v>29911,84</v>
      </c>
      <c r="M2095" s="1" t="e">
        <f>VLOOKUP(Table1[[#This Row],[Customer_id]],Table2[],4,FALSE)</f>
        <v>#N/A</v>
      </c>
      <c r="N2095" s="1" t="str">
        <f>INDEX(Table3[Transaction type],MATCH(Table1[[#This Row],[Account Number]],Table3[Account Number],0))</f>
        <v>Checks</v>
      </c>
      <c r="O2095" s="20">
        <f>INDEX(Table3[Date_of_transaction],MATCH(Table1[[#This Row],[Account Number]],Table3[Account Number],0))</f>
        <v>44637</v>
      </c>
      <c r="P2095" s="19" t="str">
        <f>INDEX(Table3[Transaction Medium],MATCH(Table1[[#This Row],[Account Number]],Table3[Account Number],0))</f>
        <v>Informal Services</v>
      </c>
    </row>
    <row r="2096" spans="1:16" x14ac:dyDescent="0.25">
      <c r="A2096" s="1" t="s">
        <v>3315</v>
      </c>
      <c r="B2096" s="2">
        <v>395085982</v>
      </c>
      <c r="C2096" s="2" t="s">
        <v>18</v>
      </c>
      <c r="D2096" s="4">
        <v>33018</v>
      </c>
      <c r="E2096" s="1" t="s">
        <v>1094</v>
      </c>
      <c r="F2096" s="1" t="s">
        <v>557</v>
      </c>
      <c r="G2096" s="1" t="s">
        <v>3058</v>
      </c>
      <c r="H2096" s="1" t="s">
        <v>3316</v>
      </c>
      <c r="I2096" s="1">
        <v>169196.44803264001</v>
      </c>
      <c r="J2096" s="1" t="s">
        <v>3317</v>
      </c>
      <c r="L2096" s="1" t="str">
        <f>VLOOKUP(Table1[[#This Row],[Customer_id]],Table4[],7,FALSE)</f>
        <v>104795,3233</v>
      </c>
      <c r="M2096" s="1" t="e">
        <f>VLOOKUP(Table1[[#This Row],[Customer_id]],Table2[],4,FALSE)</f>
        <v>#N/A</v>
      </c>
      <c r="N2096" s="1" t="str">
        <f>INDEX(Table3[Transaction type],MATCH(Table1[[#This Row],[Account Number]],Table3[Account Number],0))</f>
        <v>Cash Withdrawal</v>
      </c>
      <c r="O2096" s="20">
        <f>INDEX(Table3[Date_of_transaction],MATCH(Table1[[#This Row],[Account Number]],Table3[Account Number],0))</f>
        <v>44243</v>
      </c>
      <c r="P2096" s="19" t="str">
        <f>INDEX(Table3[Transaction Medium],MATCH(Table1[[#This Row],[Account Number]],Table3[Account Number],0))</f>
        <v>Bank</v>
      </c>
    </row>
    <row r="2097" spans="1:16" x14ac:dyDescent="0.25">
      <c r="A2097" s="1" t="s">
        <v>3061</v>
      </c>
      <c r="B2097" s="2">
        <v>82561349</v>
      </c>
      <c r="C2097" s="2" t="s">
        <v>889</v>
      </c>
      <c r="D2097" s="4">
        <v>30096</v>
      </c>
      <c r="E2097" s="1" t="s">
        <v>1094</v>
      </c>
      <c r="F2097" s="1" t="s">
        <v>814</v>
      </c>
      <c r="G2097" s="1" t="s">
        <v>3058</v>
      </c>
      <c r="H2097" s="1" t="s">
        <v>3062</v>
      </c>
      <c r="I2097" s="1">
        <v>279851.44222079997</v>
      </c>
      <c r="J2097" s="1" t="s">
        <v>3063</v>
      </c>
      <c r="L2097" s="1" t="str">
        <f>VLOOKUP(Table1[[#This Row],[Customer_id]],Table4[],7,FALSE)</f>
        <v>57204,2925</v>
      </c>
      <c r="M2097" s="1" t="e">
        <f>VLOOKUP(Table1[[#This Row],[Customer_id]],Table2[],4,FALSE)</f>
        <v>#N/A</v>
      </c>
      <c r="N2097" s="1" t="str">
        <f>INDEX(Table3[Transaction type],MATCH(Table1[[#This Row],[Account Number]],Table3[Account Number],0))</f>
        <v>Cash Withdrawal</v>
      </c>
      <c r="O2097" s="20">
        <f>INDEX(Table3[Date_of_transaction],MATCH(Table1[[#This Row],[Account Number]],Table3[Account Number],0))</f>
        <v>44558</v>
      </c>
      <c r="P2097" s="19" t="str">
        <f>INDEX(Table3[Transaction Medium],MATCH(Table1[[#This Row],[Account Number]],Table3[Account Number],0))</f>
        <v>Bank</v>
      </c>
    </row>
    <row r="2098" spans="1:16" x14ac:dyDescent="0.25">
      <c r="A2098" s="1" t="s">
        <v>1560</v>
      </c>
      <c r="B2098" s="2">
        <v>508621987</v>
      </c>
      <c r="C2098" s="2" t="s">
        <v>18</v>
      </c>
      <c r="D2098" s="4">
        <v>33018</v>
      </c>
      <c r="E2098" s="1" t="s">
        <v>1094</v>
      </c>
      <c r="F2098" s="1" t="s">
        <v>208</v>
      </c>
      <c r="G2098" s="1" t="s">
        <v>14</v>
      </c>
      <c r="H2098" s="1" t="s">
        <v>1561</v>
      </c>
      <c r="I2098" s="1">
        <v>629134.168894</v>
      </c>
      <c r="J2098" s="1" t="s">
        <v>1562</v>
      </c>
      <c r="L2098" s="1" t="str">
        <f>VLOOKUP(Table1[[#This Row],[Customer_id]],Table4[],7,FALSE)</f>
        <v>101285,0208</v>
      </c>
      <c r="M2098" s="1" t="e">
        <f>VLOOKUP(Table1[[#This Row],[Customer_id]],Table2[],4,FALSE)</f>
        <v>#N/A</v>
      </c>
      <c r="N2098" s="1" t="str">
        <f>INDEX(Table3[Transaction type],MATCH(Table1[[#This Row],[Account Number]],Table3[Account Number],0))</f>
        <v>Money Deposit</v>
      </c>
      <c r="O2098" s="20">
        <f>INDEX(Table3[Date_of_transaction],MATCH(Table1[[#This Row],[Account Number]],Table3[Account Number],0))</f>
        <v>44277</v>
      </c>
      <c r="P2098" s="19" t="str">
        <f>INDEX(Table3[Transaction Medium],MATCH(Table1[[#This Row],[Account Number]],Table3[Account Number],0))</f>
        <v>ATM</v>
      </c>
    </row>
    <row r="2099" spans="1:16" x14ac:dyDescent="0.25">
      <c r="A2099" s="1" t="s">
        <v>7026</v>
      </c>
      <c r="B2099" s="2">
        <v>513611430</v>
      </c>
      <c r="C2099" s="2" t="s">
        <v>556</v>
      </c>
      <c r="D2099" s="4">
        <v>27174</v>
      </c>
      <c r="E2099" s="1" t="s">
        <v>12</v>
      </c>
      <c r="F2099" s="1" t="s">
        <v>940</v>
      </c>
      <c r="G2099" s="1" t="s">
        <v>4095</v>
      </c>
      <c r="H2099" s="1" t="s">
        <v>7027</v>
      </c>
      <c r="I2099" s="1">
        <v>51538.824480000003</v>
      </c>
      <c r="J2099" s="1" t="s">
        <v>7028</v>
      </c>
      <c r="L2099" s="1" t="str">
        <f>VLOOKUP(Table1[[#This Row],[Customer_id]],Table4[],7,FALSE)</f>
        <v>129981,3132</v>
      </c>
      <c r="M2099" s="1" t="e">
        <f>VLOOKUP(Table1[[#This Row],[Customer_id]],Table2[],4,FALSE)</f>
        <v>#N/A</v>
      </c>
      <c r="N2099" s="1" t="str">
        <f>INDEX(Table3[Transaction type],MATCH(Table1[[#This Row],[Account Number]],Table3[Account Number],0))</f>
        <v>Online Payment</v>
      </c>
      <c r="O2099" s="20">
        <f>INDEX(Table3[Date_of_transaction],MATCH(Table1[[#This Row],[Account Number]],Table3[Account Number],0))</f>
        <v>44463</v>
      </c>
      <c r="P2099" s="19" t="str">
        <f>INDEX(Table3[Transaction Medium],MATCH(Table1[[#This Row],[Account Number]],Table3[Account Number],0))</f>
        <v>Internet Banking</v>
      </c>
    </row>
    <row r="2100" spans="1:16" x14ac:dyDescent="0.25">
      <c r="A2100" s="1" t="s">
        <v>542</v>
      </c>
      <c r="B2100" s="2">
        <v>601592292</v>
      </c>
      <c r="C2100" s="2" t="s">
        <v>18</v>
      </c>
      <c r="D2100" s="4">
        <v>33018</v>
      </c>
      <c r="E2100" s="1" t="s">
        <v>12</v>
      </c>
      <c r="F2100" s="1" t="s">
        <v>130</v>
      </c>
      <c r="G2100" s="1" t="s">
        <v>14</v>
      </c>
      <c r="H2100" s="1" t="s">
        <v>543</v>
      </c>
      <c r="I2100" s="1">
        <v>427861.53222984</v>
      </c>
      <c r="J2100" s="1" t="s">
        <v>544</v>
      </c>
      <c r="L2100" s="1" t="str">
        <f>VLOOKUP(Table1[[#This Row],[Customer_id]],Table4[],7,FALSE)</f>
        <v>135668,2367</v>
      </c>
      <c r="M2100" s="1" t="str">
        <f>VLOOKUP(Table1[[#This Row],[Customer_id]],Table2[],4,FALSE)</f>
        <v>N5721867072</v>
      </c>
      <c r="N2100" s="1" t="str">
        <f>INDEX(Table3[Transaction type],MATCH(Table1[[#This Row],[Account Number]],Table3[Account Number],0))</f>
        <v>Loan Payment</v>
      </c>
      <c r="O2100" s="20">
        <f>INDEX(Table3[Date_of_transaction],MATCH(Table1[[#This Row],[Account Number]],Table3[Account Number],0))</f>
        <v>44262</v>
      </c>
      <c r="P2100" s="19" t="str">
        <f>INDEX(Table3[Transaction Medium],MATCH(Table1[[#This Row],[Account Number]],Table3[Account Number],0))</f>
        <v>Mobile</v>
      </c>
    </row>
    <row r="2101" spans="1:16" x14ac:dyDescent="0.25">
      <c r="A2101" s="1" t="s">
        <v>8519</v>
      </c>
      <c r="B2101" s="2">
        <v>306241973</v>
      </c>
      <c r="C2101" s="2" t="s">
        <v>661</v>
      </c>
      <c r="D2101" s="4">
        <v>16216.5</v>
      </c>
      <c r="E2101" s="1" t="s">
        <v>12</v>
      </c>
      <c r="F2101" s="1" t="s">
        <v>106</v>
      </c>
      <c r="G2101" s="1" t="s">
        <v>2773</v>
      </c>
      <c r="H2101" s="1" t="s">
        <v>8520</v>
      </c>
      <c r="I2101" s="1">
        <v>151478.35414272</v>
      </c>
      <c r="J2101" s="1" t="s">
        <v>8521</v>
      </c>
      <c r="L2101" s="1" t="str">
        <f>VLOOKUP(Table1[[#This Row],[Customer_id]],Table4[],7,FALSE)</f>
        <v>491294,8222</v>
      </c>
      <c r="M2101" s="1" t="e">
        <f>VLOOKUP(Table1[[#This Row],[Customer_id]],Table2[],4,FALSE)</f>
        <v>#N/A</v>
      </c>
      <c r="N2101" s="1" t="str">
        <f>INDEX(Table3[Transaction type],MATCH(Table1[[#This Row],[Account Number]],Table3[Account Number],0))</f>
        <v>Cash Withdrawal</v>
      </c>
      <c r="O2101" s="20">
        <f>INDEX(Table3[Date_of_transaction],MATCH(Table1[[#This Row],[Account Number]],Table3[Account Number],0))</f>
        <v>44587</v>
      </c>
      <c r="P2101" s="19" t="str">
        <f>INDEX(Table3[Transaction Medium],MATCH(Table1[[#This Row],[Account Number]],Table3[Account Number],0))</f>
        <v>ATM</v>
      </c>
    </row>
    <row r="2102" spans="1:16" x14ac:dyDescent="0.25">
      <c r="A2102" s="1" t="s">
        <v>1057</v>
      </c>
      <c r="B2102" s="2">
        <v>110491505</v>
      </c>
      <c r="C2102" s="2" t="s">
        <v>869</v>
      </c>
      <c r="D2102" s="4">
        <v>17312.25</v>
      </c>
      <c r="E2102" s="1" t="s">
        <v>12</v>
      </c>
      <c r="F2102" s="1" t="s">
        <v>213</v>
      </c>
      <c r="G2102" s="1" t="s">
        <v>14</v>
      </c>
      <c r="H2102" s="1" t="s">
        <v>1058</v>
      </c>
      <c r="I2102" s="1">
        <v>121294.341</v>
      </c>
      <c r="J2102" s="1" t="s">
        <v>1059</v>
      </c>
      <c r="L2102" s="1" t="str">
        <f>VLOOKUP(Table1[[#This Row],[Customer_id]],Table4[],7,FALSE)</f>
        <v>309505,875</v>
      </c>
      <c r="M2102" s="1" t="e">
        <f>VLOOKUP(Table1[[#This Row],[Customer_id]],Table2[],4,FALSE)</f>
        <v>#N/A</v>
      </c>
      <c r="N2102" s="1" t="str">
        <f>INDEX(Table3[Transaction type],MATCH(Table1[[#This Row],[Account Number]],Table3[Account Number],0))</f>
        <v>Money Deposit</v>
      </c>
      <c r="O2102" s="20">
        <f>INDEX(Table3[Date_of_transaction],MATCH(Table1[[#This Row],[Account Number]],Table3[Account Number],0))</f>
        <v>44400</v>
      </c>
      <c r="P2102" s="19" t="str">
        <f>INDEX(Table3[Transaction Medium],MATCH(Table1[[#This Row],[Account Number]],Table3[Account Number],0))</f>
        <v>Bank</v>
      </c>
    </row>
    <row r="2103" spans="1:16" x14ac:dyDescent="0.25">
      <c r="A2103" s="1" t="s">
        <v>7753</v>
      </c>
      <c r="B2103" s="2">
        <v>906291581</v>
      </c>
      <c r="C2103" s="2" t="s">
        <v>255</v>
      </c>
      <c r="D2103" s="4">
        <v>25347.75</v>
      </c>
      <c r="E2103" s="1" t="s">
        <v>12</v>
      </c>
      <c r="F2103" s="1" t="s">
        <v>340</v>
      </c>
      <c r="G2103" s="1" t="s">
        <v>3058</v>
      </c>
      <c r="H2103" s="1" t="s">
        <v>7754</v>
      </c>
      <c r="I2103" s="1">
        <v>20257.316465399999</v>
      </c>
      <c r="J2103" s="1" t="s">
        <v>7755</v>
      </c>
      <c r="L2103" s="1" t="str">
        <f>VLOOKUP(Table1[[#This Row],[Customer_id]],Table4[],7,FALSE)</f>
        <v>84208,3584</v>
      </c>
      <c r="M2103" s="1" t="e">
        <f>VLOOKUP(Table1[[#This Row],[Customer_id]],Table2[],4,FALSE)</f>
        <v>#N/A</v>
      </c>
      <c r="N2103" s="1" t="str">
        <f>INDEX(Table3[Transaction type],MATCH(Table1[[#This Row],[Account Number]],Table3[Account Number],0))</f>
        <v>Money Transfer</v>
      </c>
      <c r="O2103" s="20">
        <f>INDEX(Table3[Date_of_transaction],MATCH(Table1[[#This Row],[Account Number]],Table3[Account Number],0))</f>
        <v>44299</v>
      </c>
      <c r="P2103" s="19" t="str">
        <f>INDEX(Table3[Transaction Medium],MATCH(Table1[[#This Row],[Account Number]],Table3[Account Number],0))</f>
        <v>Mobile</v>
      </c>
    </row>
    <row r="2104" spans="1:16" x14ac:dyDescent="0.25">
      <c r="A2104" s="1" t="s">
        <v>46</v>
      </c>
      <c r="B2104" s="2">
        <v>975654580</v>
      </c>
      <c r="C2104" s="2" t="s">
        <v>47</v>
      </c>
      <c r="D2104" s="4">
        <v>31191.75</v>
      </c>
      <c r="E2104" s="1" t="s">
        <v>12</v>
      </c>
      <c r="F2104" s="1" t="s">
        <v>48</v>
      </c>
      <c r="G2104" s="1" t="s">
        <v>14</v>
      </c>
      <c r="H2104" s="1" t="s">
        <v>49</v>
      </c>
      <c r="I2104" s="1">
        <v>432509.25924854999</v>
      </c>
      <c r="J2104" s="1" t="s">
        <v>50</v>
      </c>
      <c r="L2104" s="1" t="str">
        <f>VLOOKUP(Table1[[#This Row],[Customer_id]],Table4[],7,FALSE)</f>
        <v>113018,1384</v>
      </c>
      <c r="M2104" s="1" t="e">
        <f>VLOOKUP(Table1[[#This Row],[Customer_id]],Table2[],4,FALSE)</f>
        <v>#N/A</v>
      </c>
      <c r="N2104" s="1" t="str">
        <f>INDEX(Table3[Transaction type],MATCH(Table1[[#This Row],[Account Number]],Table3[Account Number],0))</f>
        <v>Money Deposit</v>
      </c>
      <c r="O2104" s="20">
        <f>INDEX(Table3[Date_of_transaction],MATCH(Table1[[#This Row],[Account Number]],Table3[Account Number],0))</f>
        <v>44221</v>
      </c>
      <c r="P2104" s="19" t="str">
        <f>INDEX(Table3[Transaction Medium],MATCH(Table1[[#This Row],[Account Number]],Table3[Account Number],0))</f>
        <v>Bank</v>
      </c>
    </row>
    <row r="2105" spans="1:16" x14ac:dyDescent="0.25">
      <c r="A2105" s="1" t="s">
        <v>7449</v>
      </c>
      <c r="B2105" s="2">
        <v>912361340</v>
      </c>
      <c r="C2105" s="2" t="s">
        <v>226</v>
      </c>
      <c r="D2105" s="4">
        <v>31557</v>
      </c>
      <c r="E2105" s="1" t="s">
        <v>12</v>
      </c>
      <c r="F2105" s="1" t="s">
        <v>636</v>
      </c>
      <c r="G2105" s="1" t="s">
        <v>4220</v>
      </c>
      <c r="H2105" s="1" t="s">
        <v>7450</v>
      </c>
      <c r="I2105" s="1">
        <v>39899.460780000001</v>
      </c>
      <c r="J2105" s="1" t="s">
        <v>7451</v>
      </c>
      <c r="L2105" s="1" t="str">
        <f>VLOOKUP(Table1[[#This Row],[Customer_id]],Table4[],7,FALSE)</f>
        <v>227250,8928</v>
      </c>
      <c r="M2105" s="1" t="e">
        <f>VLOOKUP(Table1[[#This Row],[Customer_id]],Table2[],4,FALSE)</f>
        <v>#N/A</v>
      </c>
      <c r="N2105" s="1" t="str">
        <f>INDEX(Table3[Transaction type],MATCH(Table1[[#This Row],[Account Number]],Table3[Account Number],0))</f>
        <v>Money Deposit</v>
      </c>
      <c r="O2105" s="20">
        <f>INDEX(Table3[Date_of_transaction],MATCH(Table1[[#This Row],[Account Number]],Table3[Account Number],0))</f>
        <v>44257</v>
      </c>
      <c r="P2105" s="19" t="str">
        <f>INDEX(Table3[Transaction Medium],MATCH(Table1[[#This Row],[Account Number]],Table3[Account Number],0))</f>
        <v>Bank</v>
      </c>
    </row>
    <row r="2106" spans="1:16" x14ac:dyDescent="0.25">
      <c r="A2106" s="1" t="s">
        <v>3156</v>
      </c>
      <c r="B2106" s="2">
        <v>685862122</v>
      </c>
      <c r="C2106" s="2" t="s">
        <v>101</v>
      </c>
      <c r="D2106" s="4">
        <v>19138.5</v>
      </c>
      <c r="E2106" s="1" t="s">
        <v>1094</v>
      </c>
      <c r="F2106" s="1" t="s">
        <v>610</v>
      </c>
      <c r="G2106" s="1" t="s">
        <v>3058</v>
      </c>
      <c r="H2106" s="1" t="s">
        <v>3157</v>
      </c>
      <c r="I2106" s="1">
        <v>193966.5141414</v>
      </c>
      <c r="J2106" s="1" t="s">
        <v>3158</v>
      </c>
      <c r="L2106" s="1" t="str">
        <f>VLOOKUP(Table1[[#This Row],[Customer_id]],Table4[],7,FALSE)</f>
        <v>170196,2112</v>
      </c>
      <c r="M2106" s="1" t="e">
        <f>VLOOKUP(Table1[[#This Row],[Customer_id]],Table2[],4,FALSE)</f>
        <v>#N/A</v>
      </c>
      <c r="N2106" s="1" t="str">
        <f>INDEX(Table3[Transaction type],MATCH(Table1[[#This Row],[Account Number]],Table3[Account Number],0))</f>
        <v>Online Payment</v>
      </c>
      <c r="O2106" s="20">
        <f>INDEX(Table3[Date_of_transaction],MATCH(Table1[[#This Row],[Account Number]],Table3[Account Number],0))</f>
        <v>44411</v>
      </c>
      <c r="P2106" s="19" t="str">
        <f>INDEX(Table3[Transaction Medium],MATCH(Table1[[#This Row],[Account Number]],Table3[Account Number],0))</f>
        <v>Mobile</v>
      </c>
    </row>
    <row r="2107" spans="1:16" x14ac:dyDescent="0.25">
      <c r="A2107" s="1" t="s">
        <v>7217</v>
      </c>
      <c r="B2107" s="2">
        <v>368129271</v>
      </c>
      <c r="C2107" s="2" t="s">
        <v>606</v>
      </c>
      <c r="D2107" s="4">
        <v>23886.75</v>
      </c>
      <c r="E2107" s="1" t="s">
        <v>12</v>
      </c>
      <c r="F2107" s="1" t="s">
        <v>1799</v>
      </c>
      <c r="G2107" s="1" t="s">
        <v>4105</v>
      </c>
      <c r="H2107" s="1" t="s">
        <v>7218</v>
      </c>
      <c r="I2107" s="1">
        <v>132236.91786240001</v>
      </c>
      <c r="J2107" s="1" t="s">
        <v>7219</v>
      </c>
      <c r="L2107" s="1" t="str">
        <f>VLOOKUP(Table1[[#This Row],[Customer_id]],Table4[],7,FALSE)</f>
        <v>31880,3125</v>
      </c>
      <c r="M2107" s="1" t="e">
        <f>VLOOKUP(Table1[[#This Row],[Customer_id]],Table2[],4,FALSE)</f>
        <v>#N/A</v>
      </c>
      <c r="N2107" s="1" t="str">
        <f>INDEX(Table3[Transaction type],MATCH(Table1[[#This Row],[Account Number]],Table3[Account Number],0))</f>
        <v>Money Deposit</v>
      </c>
      <c r="O2107" s="20">
        <f>INDEX(Table3[Date_of_transaction],MATCH(Table1[[#This Row],[Account Number]],Table3[Account Number],0))</f>
        <v>44294</v>
      </c>
      <c r="P2107" s="19" t="str">
        <f>INDEX(Table3[Transaction Medium],MATCH(Table1[[#This Row],[Account Number]],Table3[Account Number],0))</f>
        <v>Bank</v>
      </c>
    </row>
    <row r="2108" spans="1:16" x14ac:dyDescent="0.25">
      <c r="A2108" s="1" t="s">
        <v>8113</v>
      </c>
      <c r="B2108" s="2">
        <v>646448345</v>
      </c>
      <c r="C2108" s="2" t="s">
        <v>322</v>
      </c>
      <c r="D2108" s="4">
        <v>26443.5</v>
      </c>
      <c r="E2108" s="1" t="s">
        <v>12</v>
      </c>
      <c r="F2108" s="1" t="s">
        <v>176</v>
      </c>
      <c r="G2108" s="1" t="s">
        <v>3331</v>
      </c>
      <c r="H2108" s="1" t="s">
        <v>8114</v>
      </c>
      <c r="I2108" s="1">
        <v>378382.04197055998</v>
      </c>
      <c r="J2108" s="1" t="s">
        <v>8115</v>
      </c>
      <c r="L2108" s="1" t="str">
        <f>VLOOKUP(Table1[[#This Row],[Customer_id]],Table4[],7,FALSE)</f>
        <v>250596,15</v>
      </c>
      <c r="M2108" s="1" t="e">
        <f>VLOOKUP(Table1[[#This Row],[Customer_id]],Table2[],4,FALSE)</f>
        <v>#N/A</v>
      </c>
      <c r="N2108" s="1" t="str">
        <f>INDEX(Table3[Transaction type],MATCH(Table1[[#This Row],[Account Number]],Table3[Account Number],0))</f>
        <v>Checks</v>
      </c>
      <c r="O2108" s="20">
        <f>INDEX(Table3[Date_of_transaction],MATCH(Table1[[#This Row],[Account Number]],Table3[Account Number],0))</f>
        <v>44461</v>
      </c>
      <c r="P2108" s="19" t="str">
        <f>INDEX(Table3[Transaction Medium],MATCH(Table1[[#This Row],[Account Number]],Table3[Account Number],0))</f>
        <v>Bank</v>
      </c>
    </row>
    <row r="2109" spans="1:16" x14ac:dyDescent="0.25">
      <c r="A2109" s="1" t="s">
        <v>3297</v>
      </c>
      <c r="B2109" s="2">
        <v>140511338</v>
      </c>
      <c r="C2109" s="2" t="s">
        <v>309</v>
      </c>
      <c r="D2109" s="4">
        <v>27904.5</v>
      </c>
      <c r="E2109" s="1" t="s">
        <v>1094</v>
      </c>
      <c r="F2109" s="1" t="s">
        <v>1576</v>
      </c>
      <c r="G2109" s="1" t="s">
        <v>3058</v>
      </c>
      <c r="H2109" s="1" t="s">
        <v>3298</v>
      </c>
      <c r="I2109" s="1">
        <v>98781.686451000001</v>
      </c>
      <c r="J2109" s="1" t="s">
        <v>3299</v>
      </c>
      <c r="L2109" s="1" t="str">
        <f>VLOOKUP(Table1[[#This Row],[Customer_id]],Table4[],7,FALSE)</f>
        <v>62973,4275</v>
      </c>
      <c r="M2109" s="1" t="e">
        <f>VLOOKUP(Table1[[#This Row],[Customer_id]],Table2[],4,FALSE)</f>
        <v>#N/A</v>
      </c>
      <c r="N2109" s="1" t="str">
        <f>INDEX(Table3[Transaction type],MATCH(Table1[[#This Row],[Account Number]],Table3[Account Number],0))</f>
        <v>Cash Withdrawal</v>
      </c>
      <c r="O2109" s="20">
        <f>INDEX(Table3[Date_of_transaction],MATCH(Table1[[#This Row],[Account Number]],Table3[Account Number],0))</f>
        <v>44550</v>
      </c>
      <c r="P2109" s="19" t="str">
        <f>INDEX(Table3[Transaction Medium],MATCH(Table1[[#This Row],[Account Number]],Table3[Account Number],0))</f>
        <v>POS</v>
      </c>
    </row>
    <row r="2110" spans="1:16" x14ac:dyDescent="0.25">
      <c r="A2110" s="1" t="s">
        <v>7543</v>
      </c>
      <c r="B2110" s="2">
        <v>453758837</v>
      </c>
      <c r="C2110" s="2" t="s">
        <v>869</v>
      </c>
      <c r="D2110" s="4">
        <v>17312.25</v>
      </c>
      <c r="E2110" s="1" t="s">
        <v>12</v>
      </c>
      <c r="F2110" s="1" t="s">
        <v>24</v>
      </c>
      <c r="G2110" s="1" t="s">
        <v>4220</v>
      </c>
      <c r="H2110" s="1" t="s">
        <v>7544</v>
      </c>
      <c r="I2110" s="1">
        <v>321053.81356799998</v>
      </c>
      <c r="J2110" s="1" t="s">
        <v>7545</v>
      </c>
      <c r="L2110" s="1" t="str">
        <f>VLOOKUP(Table1[[#This Row],[Customer_id]],Table4[],7,FALSE)</f>
        <v>314447,3475</v>
      </c>
      <c r="M2110" s="1" t="e">
        <f>VLOOKUP(Table1[[#This Row],[Customer_id]],Table2[],4,FALSE)</f>
        <v>#N/A</v>
      </c>
      <c r="N2110" s="1" t="str">
        <f>INDEX(Table3[Transaction type],MATCH(Table1[[#This Row],[Account Number]],Table3[Account Number],0))</f>
        <v>Money Deposit</v>
      </c>
      <c r="O2110" s="20">
        <f>INDEX(Table3[Date_of_transaction],MATCH(Table1[[#This Row],[Account Number]],Table3[Account Number],0))</f>
        <v>44290</v>
      </c>
      <c r="P2110" s="19" t="str">
        <f>INDEX(Table3[Transaction Medium],MATCH(Table1[[#This Row],[Account Number]],Table3[Account Number],0))</f>
        <v>Bank</v>
      </c>
    </row>
    <row r="2111" spans="1:16" x14ac:dyDescent="0.25">
      <c r="A2111" s="1" t="s">
        <v>8632</v>
      </c>
      <c r="B2111" s="2">
        <v>156058632</v>
      </c>
      <c r="C2111" s="2" t="s">
        <v>298</v>
      </c>
      <c r="D2111" s="4">
        <v>38131.5</v>
      </c>
      <c r="E2111" s="1" t="s">
        <v>12</v>
      </c>
      <c r="F2111" s="1" t="s">
        <v>731</v>
      </c>
      <c r="G2111" s="1" t="s">
        <v>3820</v>
      </c>
      <c r="H2111" s="1" t="s">
        <v>8633</v>
      </c>
      <c r="I2111" s="1">
        <v>198801.54636864</v>
      </c>
      <c r="J2111" s="1" t="s">
        <v>8634</v>
      </c>
      <c r="L2111" s="1" t="str">
        <f>VLOOKUP(Table1[[#This Row],[Customer_id]],Table4[],7,FALSE)</f>
        <v>424534,08</v>
      </c>
      <c r="M2111" s="1" t="e">
        <f>VLOOKUP(Table1[[#This Row],[Customer_id]],Table2[],4,FALSE)</f>
        <v>#N/A</v>
      </c>
      <c r="N2111" s="1" t="str">
        <f>INDEX(Table3[Transaction type],MATCH(Table1[[#This Row],[Account Number]],Table3[Account Number],0))</f>
        <v>Checks</v>
      </c>
      <c r="O2111" s="20">
        <f>INDEX(Table3[Date_of_transaction],MATCH(Table1[[#This Row],[Account Number]],Table3[Account Number],0))</f>
        <v>44301</v>
      </c>
      <c r="P2111" s="19" t="str">
        <f>INDEX(Table3[Transaction Medium],MATCH(Table1[[#This Row],[Account Number]],Table3[Account Number],0))</f>
        <v>Bank</v>
      </c>
    </row>
    <row r="2112" spans="1:16" x14ac:dyDescent="0.25">
      <c r="A2112" s="1" t="s">
        <v>5524</v>
      </c>
      <c r="B2112" s="2">
        <v>417687954</v>
      </c>
      <c r="C2112" s="2" t="s">
        <v>335</v>
      </c>
      <c r="D2112" s="4">
        <v>19869</v>
      </c>
      <c r="E2112" s="1" t="s">
        <v>1094</v>
      </c>
      <c r="F2112" s="1" t="s">
        <v>3765</v>
      </c>
      <c r="G2112" s="1" t="s">
        <v>4084</v>
      </c>
      <c r="H2112" s="1" t="s">
        <v>5525</v>
      </c>
      <c r="I2112" s="1">
        <v>252896.8925088</v>
      </c>
      <c r="J2112" s="1" t="s">
        <v>5526</v>
      </c>
      <c r="L2112" s="1" t="str">
        <f>VLOOKUP(Table1[[#This Row],[Customer_id]],Table4[],7,FALSE)</f>
        <v>148785,0312</v>
      </c>
      <c r="M2112" s="1" t="e">
        <f>VLOOKUP(Table1[[#This Row],[Customer_id]],Table2[],4,FALSE)</f>
        <v>#N/A</v>
      </c>
      <c r="N2112" s="1" t="str">
        <f>INDEX(Table3[Transaction type],MATCH(Table1[[#This Row],[Account Number]],Table3[Account Number],0))</f>
        <v>Online Payment</v>
      </c>
      <c r="O2112" s="20">
        <f>INDEX(Table3[Date_of_transaction],MATCH(Table1[[#This Row],[Account Number]],Table3[Account Number],0))</f>
        <v>44309</v>
      </c>
      <c r="P2112" s="19" t="str">
        <f>INDEX(Table3[Transaction Medium],MATCH(Table1[[#This Row],[Account Number]],Table3[Account Number],0))</f>
        <v>Internet Banking</v>
      </c>
    </row>
    <row r="2113" spans="1:16" x14ac:dyDescent="0.25">
      <c r="A2113" s="1" t="s">
        <v>7455</v>
      </c>
      <c r="B2113" s="2">
        <v>829392885</v>
      </c>
      <c r="C2113" s="2" t="s">
        <v>245</v>
      </c>
      <c r="D2113" s="4">
        <v>19503.75</v>
      </c>
      <c r="E2113" s="1" t="s">
        <v>12</v>
      </c>
      <c r="F2113" s="1" t="s">
        <v>1426</v>
      </c>
      <c r="G2113" s="1" t="s">
        <v>4220</v>
      </c>
      <c r="H2113" s="1" t="s">
        <v>7456</v>
      </c>
      <c r="I2113" s="1">
        <v>411757.52795631997</v>
      </c>
      <c r="J2113" s="1" t="s">
        <v>7457</v>
      </c>
      <c r="L2113" s="1" t="str">
        <f>VLOOKUP(Table1[[#This Row],[Customer_id]],Table4[],7,FALSE)</f>
        <v>114861,3099</v>
      </c>
      <c r="M2113" s="1" t="e">
        <f>VLOOKUP(Table1[[#This Row],[Customer_id]],Table2[],4,FALSE)</f>
        <v>#N/A</v>
      </c>
      <c r="N2113" s="1" t="str">
        <f>INDEX(Table3[Transaction type],MATCH(Table1[[#This Row],[Account Number]],Table3[Account Number],0))</f>
        <v>Money Deposit</v>
      </c>
      <c r="O2113" s="20">
        <f>INDEX(Table3[Date_of_transaction],MATCH(Table1[[#This Row],[Account Number]],Table3[Account Number],0))</f>
        <v>44582</v>
      </c>
      <c r="P2113" s="19" t="str">
        <f>INDEX(Table3[Transaction Medium],MATCH(Table1[[#This Row],[Account Number]],Table3[Account Number],0))</f>
        <v>Bank</v>
      </c>
    </row>
    <row r="2114" spans="1:16" x14ac:dyDescent="0.25">
      <c r="A2114" s="1" t="s">
        <v>7455</v>
      </c>
      <c r="B2114" s="2">
        <v>994777450</v>
      </c>
      <c r="C2114" s="2" t="s">
        <v>869</v>
      </c>
      <c r="D2114" s="8">
        <v>37778.5</v>
      </c>
      <c r="E2114" s="1" t="str">
        <f ca="1">CHOOSE(RANDBETWEEN(1, 2), "Male","Female")</f>
        <v>Female</v>
      </c>
      <c r="F2114" s="1" t="str">
        <f ca="1">CHOOSE(RANDBETWEEN(1, 5), "Farmer","Tailor","Student","Professor","Welder")</f>
        <v>Welder</v>
      </c>
      <c r="G2114" s="1" t="str">
        <f ca="1">CHOOSE(RANDBETWEEN(1, 22), "Kano","Kwara","Imo","Lagos","Adamawa","Delta","Sokoto","Oyo","Osun","Abia","Cross River","Kaduna","Plateau","River","Abuja","Kogi","Edo","Anambra","Bayelsa","Benue","Ogun","Enugu")</f>
        <v>Abia</v>
      </c>
      <c r="H2114" s="9" t="s">
        <v>9081</v>
      </c>
      <c r="I2114" s="9">
        <v>227263.85127902956</v>
      </c>
      <c r="J2114" t="s">
        <v>9082</v>
      </c>
      <c r="L2114" s="1" t="str">
        <f>VLOOKUP(Table1[[#This Row],[Customer_id]],Table4[],7,FALSE)</f>
        <v>114861,3099</v>
      </c>
      <c r="M2114" s="1" t="e">
        <f>VLOOKUP(Table1[[#This Row],[Customer_id]],Table2[],4,FALSE)</f>
        <v>#N/A</v>
      </c>
      <c r="N2114" s="1" t="str">
        <f>INDEX(Table3[Transaction type],MATCH(Table1[[#This Row],[Account Number]],Table3[Account Number],0))</f>
        <v>Online Payment</v>
      </c>
      <c r="O2114" s="20">
        <f>INDEX(Table3[Date_of_transaction],MATCH(Table1[[#This Row],[Account Number]],Table3[Account Number],0))</f>
        <v>44232</v>
      </c>
      <c r="P2114" s="19" t="str">
        <f>INDEX(Table3[Transaction Medium],MATCH(Table1[[#This Row],[Account Number]],Table3[Account Number],0))</f>
        <v>Internet Banking</v>
      </c>
    </row>
    <row r="2115" spans="1:16" x14ac:dyDescent="0.25">
      <c r="A2115" s="1" t="s">
        <v>4023</v>
      </c>
      <c r="B2115" s="2">
        <v>844852319</v>
      </c>
      <c r="C2115" s="2" t="s">
        <v>143</v>
      </c>
      <c r="D2115" s="4">
        <v>34479</v>
      </c>
      <c r="E2115" s="1" t="s">
        <v>1094</v>
      </c>
      <c r="F2115" s="1" t="s">
        <v>636</v>
      </c>
      <c r="G2115" s="1" t="s">
        <v>3820</v>
      </c>
      <c r="H2115" s="1" t="s">
        <v>4024</v>
      </c>
      <c r="I2115" s="1">
        <v>92197.850611999995</v>
      </c>
      <c r="J2115" s="1" t="s">
        <v>4025</v>
      </c>
      <c r="L2115" s="1" t="str">
        <f>VLOOKUP(Table1[[#This Row],[Customer_id]],Table4[],7,FALSE)</f>
        <v>125063,1525</v>
      </c>
      <c r="M2115" s="1" t="e">
        <f>VLOOKUP(Table1[[#This Row],[Customer_id]],Table2[],4,FALSE)</f>
        <v>#N/A</v>
      </c>
      <c r="N2115" s="1" t="str">
        <f>INDEX(Table3[Transaction type],MATCH(Table1[[#This Row],[Account Number]],Table3[Account Number],0))</f>
        <v>Money Deposit</v>
      </c>
      <c r="O2115" s="20">
        <f>INDEX(Table3[Date_of_transaction],MATCH(Table1[[#This Row],[Account Number]],Table3[Account Number],0))</f>
        <v>44359</v>
      </c>
      <c r="P2115" s="19" t="str">
        <f>INDEX(Table3[Transaction Medium],MATCH(Table1[[#This Row],[Account Number]],Table3[Account Number],0))</f>
        <v>Bank</v>
      </c>
    </row>
    <row r="2116" spans="1:16" x14ac:dyDescent="0.25">
      <c r="A2116" s="1" t="s">
        <v>8979</v>
      </c>
      <c r="B2116" s="2">
        <v>532704877</v>
      </c>
      <c r="C2116" s="2" t="s">
        <v>889</v>
      </c>
      <c r="D2116" s="8">
        <v>38063.25</v>
      </c>
      <c r="E2116" s="1" t="str">
        <f ca="1">CHOOSE(RANDBETWEEN(1, 2), "Male","Female")</f>
        <v>Female</v>
      </c>
      <c r="F2116" s="1" t="str">
        <f ca="1">CHOOSE(RANDBETWEEN(1, 5), "Farmer","Tailor","Student","Professor","Welder")</f>
        <v>Tailor</v>
      </c>
      <c r="G2116" s="1" t="str">
        <f ca="1">CHOOSE(RANDBETWEEN(1, 22), "Kano","Kwara","Imo","Lagos","Adamawa","Delta","Sokoto","Oyo","Osun","Abia","Cross River","Kaduna","Plateau","River","Abuja","Kogi","Edo","Anambra","Bayelsa","Benue","Ogun","Enugu")</f>
        <v>Anambra</v>
      </c>
      <c r="H2116" s="9" t="s">
        <v>8980</v>
      </c>
      <c r="I2116" s="9">
        <v>606383.92167307227</v>
      </c>
      <c r="J2116" t="s">
        <v>8981</v>
      </c>
      <c r="L2116" s="1" t="str">
        <f>VLOOKUP(Table1[[#This Row],[Customer_id]],Table4[],7,FALSE)</f>
        <v>153473,229</v>
      </c>
      <c r="M2116" s="1" t="e">
        <f>VLOOKUP(Table1[[#This Row],[Customer_id]],Table2[],4,FALSE)</f>
        <v>#N/A</v>
      </c>
      <c r="N2116" s="1" t="str">
        <f>INDEX(Table3[Transaction type],MATCH(Table1[[#This Row],[Account Number]],Table3[Account Number],0))</f>
        <v>Money Transfer</v>
      </c>
      <c r="O2116" s="20">
        <f>INDEX(Table3[Date_of_transaction],MATCH(Table1[[#This Row],[Account Number]],Table3[Account Number],0))</f>
        <v>44594</v>
      </c>
      <c r="P2116" s="19" t="str">
        <f>INDEX(Table3[Transaction Medium],MATCH(Table1[[#This Row],[Account Number]],Table3[Account Number],0))</f>
        <v>ATM</v>
      </c>
    </row>
    <row r="2117" spans="1:16" x14ac:dyDescent="0.25">
      <c r="A2117" s="1" t="s">
        <v>8899</v>
      </c>
      <c r="B2117" s="2">
        <v>900259264</v>
      </c>
      <c r="C2117" s="2" t="s">
        <v>72</v>
      </c>
      <c r="D2117" s="4">
        <v>34844.25</v>
      </c>
      <c r="E2117" s="1" t="s">
        <v>12</v>
      </c>
      <c r="F2117" s="1" t="s">
        <v>19</v>
      </c>
      <c r="G2117" s="1" t="s">
        <v>3820</v>
      </c>
      <c r="H2117" s="1" t="s">
        <v>8900</v>
      </c>
      <c r="I2117" s="1">
        <v>203054.34817919999</v>
      </c>
      <c r="J2117" s="1" t="s">
        <v>8901</v>
      </c>
      <c r="L2117" s="1" t="str">
        <f>VLOOKUP(Table1[[#This Row],[Customer_id]],Table4[],7,FALSE)</f>
        <v>80085,6379</v>
      </c>
      <c r="M2117" s="1" t="e">
        <f>VLOOKUP(Table1[[#This Row],[Customer_id]],Table2[],4,FALSE)</f>
        <v>#N/A</v>
      </c>
      <c r="N2117" s="1" t="str">
        <f>INDEX(Table3[Transaction type],MATCH(Table1[[#This Row],[Account Number]],Table3[Account Number],0))</f>
        <v>Online Payment</v>
      </c>
      <c r="O2117" s="20">
        <f>INDEX(Table3[Date_of_transaction],MATCH(Table1[[#This Row],[Account Number]],Table3[Account Number],0))</f>
        <v>44518</v>
      </c>
      <c r="P2117" s="19" t="str">
        <f>INDEX(Table3[Transaction Medium],MATCH(Table1[[#This Row],[Account Number]],Table3[Account Number],0))</f>
        <v>Mobile</v>
      </c>
    </row>
    <row r="2118" spans="1:16" x14ac:dyDescent="0.25">
      <c r="A2118" s="1" t="s">
        <v>681</v>
      </c>
      <c r="B2118" s="2">
        <v>86269444</v>
      </c>
      <c r="C2118" s="2" t="s">
        <v>479</v>
      </c>
      <c r="D2118" s="4">
        <v>33383.25</v>
      </c>
      <c r="E2118" s="1" t="s">
        <v>12</v>
      </c>
      <c r="F2118" s="1" t="s">
        <v>682</v>
      </c>
      <c r="G2118" s="1" t="s">
        <v>14</v>
      </c>
      <c r="H2118" s="1" t="s">
        <v>683</v>
      </c>
      <c r="I2118" s="1">
        <v>85600.022674320004</v>
      </c>
      <c r="J2118" s="1" t="s">
        <v>684</v>
      </c>
      <c r="L2118" s="1" t="str">
        <f>VLOOKUP(Table1[[#This Row],[Customer_id]],Table4[],7,FALSE)</f>
        <v>27917,0892</v>
      </c>
      <c r="M2118" s="1" t="e">
        <f>VLOOKUP(Table1[[#This Row],[Customer_id]],Table2[],4,FALSE)</f>
        <v>#N/A</v>
      </c>
      <c r="N2118" s="1" t="str">
        <f>INDEX(Table3[Transaction type],MATCH(Table1[[#This Row],[Account Number]],Table3[Account Number],0))</f>
        <v>Money Transfer</v>
      </c>
      <c r="O2118" s="20">
        <f>INDEX(Table3[Date_of_transaction],MATCH(Table1[[#This Row],[Account Number]],Table3[Account Number],0))</f>
        <v>44404</v>
      </c>
      <c r="P2118" s="19" t="str">
        <f>INDEX(Table3[Transaction Medium],MATCH(Table1[[#This Row],[Account Number]],Table3[Account Number],0))</f>
        <v>Mobile</v>
      </c>
    </row>
    <row r="2119" spans="1:16" x14ac:dyDescent="0.25">
      <c r="A2119" s="1" t="s">
        <v>5059</v>
      </c>
      <c r="B2119" s="2">
        <v>858331470</v>
      </c>
      <c r="C2119" s="2" t="s">
        <v>403</v>
      </c>
      <c r="D2119" s="4">
        <v>31922.25</v>
      </c>
      <c r="E2119" s="1" t="s">
        <v>1094</v>
      </c>
      <c r="F2119" s="1" t="s">
        <v>807</v>
      </c>
      <c r="G2119" s="1" t="s">
        <v>4084</v>
      </c>
      <c r="H2119" s="1" t="s">
        <v>5060</v>
      </c>
      <c r="I2119" s="1">
        <v>386732.26253375999</v>
      </c>
      <c r="J2119" s="1" t="s">
        <v>5061</v>
      </c>
      <c r="L2119" s="1" t="str">
        <f>VLOOKUP(Table1[[#This Row],[Customer_id]],Table4[],7,FALSE)</f>
        <v>337287,4284</v>
      </c>
      <c r="M2119" s="1" t="e">
        <f>VLOOKUP(Table1[[#This Row],[Customer_id]],Table2[],4,FALSE)</f>
        <v>#N/A</v>
      </c>
      <c r="N2119" s="1" t="str">
        <f>INDEX(Table3[Transaction type],MATCH(Table1[[#This Row],[Account Number]],Table3[Account Number],0))</f>
        <v>Online Payment</v>
      </c>
      <c r="O2119" s="20">
        <f>INDEX(Table3[Date_of_transaction],MATCH(Table1[[#This Row],[Account Number]],Table3[Account Number],0))</f>
        <v>44215</v>
      </c>
      <c r="P2119" s="19" t="str">
        <f>INDEX(Table3[Transaction Medium],MATCH(Table1[[#This Row],[Account Number]],Table3[Account Number],0))</f>
        <v>Internet Banking</v>
      </c>
    </row>
    <row r="2120" spans="1:16" x14ac:dyDescent="0.25">
      <c r="A2120" s="1" t="s">
        <v>3237</v>
      </c>
      <c r="B2120" s="2">
        <v>612724567</v>
      </c>
      <c r="C2120" s="2" t="s">
        <v>403</v>
      </c>
      <c r="D2120" s="4">
        <v>31922.25</v>
      </c>
      <c r="E2120" s="1" t="s">
        <v>1094</v>
      </c>
      <c r="F2120" s="1" t="s">
        <v>1469</v>
      </c>
      <c r="G2120" s="1" t="s">
        <v>3058</v>
      </c>
      <c r="H2120" s="1" t="s">
        <v>3238</v>
      </c>
      <c r="I2120" s="1">
        <v>537088.27553280001</v>
      </c>
      <c r="J2120" s="1" t="s">
        <v>3239</v>
      </c>
      <c r="L2120" s="1" t="str">
        <f>VLOOKUP(Table1[[#This Row],[Customer_id]],Table4[],7,FALSE)</f>
        <v>62265,1392</v>
      </c>
      <c r="M2120" s="1" t="e">
        <f>VLOOKUP(Table1[[#This Row],[Customer_id]],Table2[],4,FALSE)</f>
        <v>#N/A</v>
      </c>
      <c r="N2120" s="1" t="str">
        <f>INDEX(Table3[Transaction type],MATCH(Table1[[#This Row],[Account Number]],Table3[Account Number],0))</f>
        <v>Money Deposit</v>
      </c>
      <c r="O2120" s="20">
        <f>INDEX(Table3[Date_of_transaction],MATCH(Table1[[#This Row],[Account Number]],Table3[Account Number],0))</f>
        <v>44642</v>
      </c>
      <c r="P2120" s="19" t="str">
        <f>INDEX(Table3[Transaction Medium],MATCH(Table1[[#This Row],[Account Number]],Table3[Account Number],0))</f>
        <v>Bank</v>
      </c>
    </row>
    <row r="2121" spans="1:16" x14ac:dyDescent="0.25">
      <c r="A2121" s="1" t="s">
        <v>4918</v>
      </c>
      <c r="B2121" s="2">
        <v>274284636</v>
      </c>
      <c r="C2121" s="2" t="s">
        <v>255</v>
      </c>
      <c r="D2121" s="4">
        <v>25347.75</v>
      </c>
      <c r="E2121" s="1" t="s">
        <v>1094</v>
      </c>
      <c r="F2121" s="1" t="s">
        <v>39</v>
      </c>
      <c r="G2121" s="1" t="s">
        <v>4066</v>
      </c>
      <c r="H2121" s="1" t="s">
        <v>4919</v>
      </c>
      <c r="I2121" s="1">
        <v>276559.24996799999</v>
      </c>
      <c r="J2121" s="1" t="s">
        <v>4920</v>
      </c>
      <c r="L2121" s="1" t="str">
        <f>VLOOKUP(Table1[[#This Row],[Customer_id]],Table4[],7,FALSE)</f>
        <v>316841,8032</v>
      </c>
      <c r="M2121" s="1" t="e">
        <f>VLOOKUP(Table1[[#This Row],[Customer_id]],Table2[],4,FALSE)</f>
        <v>#N/A</v>
      </c>
      <c r="N2121" s="1" t="str">
        <f>INDEX(Table3[Transaction type],MATCH(Table1[[#This Row],[Account Number]],Table3[Account Number],0))</f>
        <v>Online Payment</v>
      </c>
      <c r="O2121" s="20">
        <f>INDEX(Table3[Date_of_transaction],MATCH(Table1[[#This Row],[Account Number]],Table3[Account Number],0))</f>
        <v>44565</v>
      </c>
      <c r="P2121" s="19" t="str">
        <f>INDEX(Table3[Transaction Medium],MATCH(Table1[[#This Row],[Account Number]],Table3[Account Number],0))</f>
        <v>Mobile</v>
      </c>
    </row>
    <row r="2122" spans="1:16" x14ac:dyDescent="0.25">
      <c r="A2122" s="1" t="s">
        <v>6451</v>
      </c>
      <c r="B2122" s="2">
        <v>411380326</v>
      </c>
      <c r="C2122" s="2" t="s">
        <v>43</v>
      </c>
      <c r="D2122" s="4">
        <v>36670.5</v>
      </c>
      <c r="E2122" s="1" t="s">
        <v>12</v>
      </c>
      <c r="F2122" s="1" t="s">
        <v>3765</v>
      </c>
      <c r="G2122" s="1" t="s">
        <v>4119</v>
      </c>
      <c r="H2122" s="1" t="s">
        <v>6452</v>
      </c>
      <c r="I2122" s="1">
        <v>39140.859139200002</v>
      </c>
      <c r="J2122" s="1" t="s">
        <v>6453</v>
      </c>
      <c r="L2122" s="1" t="str">
        <f>VLOOKUP(Table1[[#This Row],[Customer_id]],Table4[],7,FALSE)</f>
        <v>111793,2354</v>
      </c>
      <c r="M2122" s="1" t="e">
        <f>VLOOKUP(Table1[[#This Row],[Customer_id]],Table2[],4,FALSE)</f>
        <v>#N/A</v>
      </c>
      <c r="N2122" s="1" t="str">
        <f>INDEX(Table3[Transaction type],MATCH(Table1[[#This Row],[Account Number]],Table3[Account Number],0))</f>
        <v>Money Deposit</v>
      </c>
      <c r="O2122" s="20">
        <f>INDEX(Table3[Date_of_transaction],MATCH(Table1[[#This Row],[Account Number]],Table3[Account Number],0))</f>
        <v>44355</v>
      </c>
      <c r="P2122" s="19" t="str">
        <f>INDEX(Table3[Transaction Medium],MATCH(Table1[[#This Row],[Account Number]],Table3[Account Number],0))</f>
        <v>Bank</v>
      </c>
    </row>
    <row r="2123" spans="1:16" x14ac:dyDescent="0.25">
      <c r="A2123" s="1" t="s">
        <v>4547</v>
      </c>
      <c r="B2123" s="2">
        <v>381042871</v>
      </c>
      <c r="C2123" s="2" t="s">
        <v>217</v>
      </c>
      <c r="D2123" s="4">
        <v>38496.75</v>
      </c>
      <c r="E2123" s="1" t="s">
        <v>1094</v>
      </c>
      <c r="F2123" s="1" t="s">
        <v>340</v>
      </c>
      <c r="G2123" s="1" t="s">
        <v>4095</v>
      </c>
      <c r="H2123" s="1" t="s">
        <v>4548</v>
      </c>
      <c r="I2123" s="1">
        <v>612547.612005</v>
      </c>
      <c r="J2123" s="1" t="s">
        <v>4549</v>
      </c>
      <c r="L2123" s="1" t="str">
        <f>VLOOKUP(Table1[[#This Row],[Customer_id]],Table4[],7,FALSE)</f>
        <v>397666,9164</v>
      </c>
      <c r="M2123" s="1" t="e">
        <f>VLOOKUP(Table1[[#This Row],[Customer_id]],Table2[],4,FALSE)</f>
        <v>#N/A</v>
      </c>
      <c r="N2123" s="1" t="str">
        <f>INDEX(Table3[Transaction type],MATCH(Table1[[#This Row],[Account Number]],Table3[Account Number],0))</f>
        <v>Cash Withdrawal</v>
      </c>
      <c r="O2123" s="20">
        <f>INDEX(Table3[Date_of_transaction],MATCH(Table1[[#This Row],[Account Number]],Table3[Account Number],0))</f>
        <v>44344</v>
      </c>
      <c r="P2123" s="19" t="str">
        <f>INDEX(Table3[Transaction Medium],MATCH(Table1[[#This Row],[Account Number]],Table3[Account Number],0))</f>
        <v>ATM</v>
      </c>
    </row>
    <row r="2124" spans="1:16" x14ac:dyDescent="0.25">
      <c r="A2124" s="1" t="s">
        <v>6065</v>
      </c>
      <c r="B2124" s="2">
        <v>294503809</v>
      </c>
      <c r="C2124" s="2" t="s">
        <v>365</v>
      </c>
      <c r="D2124" s="4">
        <v>37035.75</v>
      </c>
      <c r="E2124" s="1" t="s">
        <v>12</v>
      </c>
      <c r="F2124" s="1" t="s">
        <v>213</v>
      </c>
      <c r="G2124" s="1" t="s">
        <v>4074</v>
      </c>
      <c r="H2124" s="1" t="s">
        <v>6066</v>
      </c>
      <c r="I2124" s="1">
        <v>550957.84302330005</v>
      </c>
      <c r="J2124" s="1" t="s">
        <v>6067</v>
      </c>
      <c r="L2124" s="1" t="str">
        <f>VLOOKUP(Table1[[#This Row],[Customer_id]],Table4[],7,FALSE)</f>
        <v>275122,6374</v>
      </c>
      <c r="M2124" s="1" t="e">
        <f>VLOOKUP(Table1[[#This Row],[Customer_id]],Table2[],4,FALSE)</f>
        <v>#N/A</v>
      </c>
      <c r="N2124" s="1" t="str">
        <f>INDEX(Table3[Transaction type],MATCH(Table1[[#This Row],[Account Number]],Table3[Account Number],0))</f>
        <v>Cash Withdrawal</v>
      </c>
      <c r="O2124" s="20">
        <f>INDEX(Table3[Date_of_transaction],MATCH(Table1[[#This Row],[Account Number]],Table3[Account Number],0))</f>
        <v>44306</v>
      </c>
      <c r="P2124" s="19" t="str">
        <f>INDEX(Table3[Transaction Medium],MATCH(Table1[[#This Row],[Account Number]],Table3[Account Number],0))</f>
        <v>Bank</v>
      </c>
    </row>
    <row r="2125" spans="1:16" x14ac:dyDescent="0.25">
      <c r="A2125" s="1" t="s">
        <v>1295</v>
      </c>
      <c r="B2125" s="2">
        <v>804813466</v>
      </c>
      <c r="C2125" s="2" t="s">
        <v>212</v>
      </c>
      <c r="D2125" s="4">
        <v>24252</v>
      </c>
      <c r="E2125" s="1" t="s">
        <v>1094</v>
      </c>
      <c r="F2125" s="1" t="s">
        <v>1252</v>
      </c>
      <c r="G2125" s="1" t="s">
        <v>14</v>
      </c>
      <c r="H2125" s="1" t="s">
        <v>1296</v>
      </c>
      <c r="I2125" s="1">
        <v>142584.27484704001</v>
      </c>
      <c r="J2125" s="1" t="s">
        <v>1297</v>
      </c>
      <c r="L2125" s="1" t="str">
        <f>VLOOKUP(Table1[[#This Row],[Customer_id]],Table4[],7,FALSE)</f>
        <v>69036,2112</v>
      </c>
      <c r="M2125" s="1" t="e">
        <f>VLOOKUP(Table1[[#This Row],[Customer_id]],Table2[],4,FALSE)</f>
        <v>#N/A</v>
      </c>
      <c r="N2125" s="1" t="str">
        <f>INDEX(Table3[Transaction type],MATCH(Table1[[#This Row],[Account Number]],Table3[Account Number],0))</f>
        <v>Money Transfer</v>
      </c>
      <c r="O2125" s="20">
        <f>INDEX(Table3[Date_of_transaction],MATCH(Table1[[#This Row],[Account Number]],Table3[Account Number],0))</f>
        <v>44387</v>
      </c>
      <c r="P2125" s="19" t="str">
        <f>INDEX(Table3[Transaction Medium],MATCH(Table1[[#This Row],[Account Number]],Table3[Account Number],0))</f>
        <v>Internet Banking</v>
      </c>
    </row>
    <row r="2126" spans="1:16" x14ac:dyDescent="0.25">
      <c r="A2126" s="1" t="s">
        <v>1945</v>
      </c>
      <c r="B2126" s="2">
        <v>988116148</v>
      </c>
      <c r="C2126" s="2" t="s">
        <v>268</v>
      </c>
      <c r="D2126" s="4">
        <v>17677.5</v>
      </c>
      <c r="E2126" s="1" t="s">
        <v>1094</v>
      </c>
      <c r="F2126" s="1" t="s">
        <v>442</v>
      </c>
      <c r="G2126" s="1" t="s">
        <v>14</v>
      </c>
      <c r="H2126" s="1" t="s">
        <v>1946</v>
      </c>
      <c r="I2126" s="1">
        <v>108722.2706304</v>
      </c>
      <c r="J2126" s="1" t="s">
        <v>1947</v>
      </c>
      <c r="L2126" s="1" t="str">
        <f>VLOOKUP(Table1[[#This Row],[Customer_id]],Table4[],7,FALSE)</f>
        <v>117814,84</v>
      </c>
      <c r="M2126" s="1" t="e">
        <f>VLOOKUP(Table1[[#This Row],[Customer_id]],Table2[],4,FALSE)</f>
        <v>#N/A</v>
      </c>
      <c r="N2126" s="1" t="str">
        <f>INDEX(Table3[Transaction type],MATCH(Table1[[#This Row],[Account Number]],Table3[Account Number],0))</f>
        <v>Online Payment</v>
      </c>
      <c r="O2126" s="20">
        <f>INDEX(Table3[Date_of_transaction],MATCH(Table1[[#This Row],[Account Number]],Table3[Account Number],0))</f>
        <v>44215</v>
      </c>
      <c r="P2126" s="19" t="str">
        <f>INDEX(Table3[Transaction Medium],MATCH(Table1[[#This Row],[Account Number]],Table3[Account Number],0))</f>
        <v>Internet Banking</v>
      </c>
    </row>
    <row r="2127" spans="1:16" x14ac:dyDescent="0.25">
      <c r="A2127" s="1" t="s">
        <v>8799</v>
      </c>
      <c r="B2127" s="2">
        <v>43787692</v>
      </c>
      <c r="C2127" s="2" t="s">
        <v>92</v>
      </c>
      <c r="D2127" s="4">
        <v>29000.25</v>
      </c>
      <c r="E2127" s="1" t="s">
        <v>12</v>
      </c>
      <c r="F2127" s="1" t="s">
        <v>102</v>
      </c>
      <c r="G2127" s="1" t="s">
        <v>3820</v>
      </c>
      <c r="H2127" s="1" t="s">
        <v>8800</v>
      </c>
      <c r="I2127" s="1">
        <v>31254.956460000001</v>
      </c>
      <c r="J2127" s="1" t="s">
        <v>8801</v>
      </c>
      <c r="L2127" s="1" t="str">
        <f>VLOOKUP(Table1[[#This Row],[Customer_id]],Table4[],7,FALSE)</f>
        <v>157704,75</v>
      </c>
      <c r="M2127" s="1" t="e">
        <f>VLOOKUP(Table1[[#This Row],[Customer_id]],Table2[],4,FALSE)</f>
        <v>#N/A</v>
      </c>
      <c r="N2127" s="1" t="str">
        <f>INDEX(Table3[Transaction type],MATCH(Table1[[#This Row],[Account Number]],Table3[Account Number],0))</f>
        <v>Money Deposit</v>
      </c>
      <c r="O2127" s="20">
        <f>INDEX(Table3[Date_of_transaction],MATCH(Table1[[#This Row],[Account Number]],Table3[Account Number],0))</f>
        <v>44269</v>
      </c>
      <c r="P2127" s="19" t="str">
        <f>INDEX(Table3[Transaction Medium],MATCH(Table1[[#This Row],[Account Number]],Table3[Account Number],0))</f>
        <v>Bank</v>
      </c>
    </row>
    <row r="2128" spans="1:16" x14ac:dyDescent="0.25">
      <c r="A2128" s="1" t="s">
        <v>8148</v>
      </c>
      <c r="B2128" s="2">
        <v>710014359</v>
      </c>
      <c r="C2128" s="2" t="s">
        <v>889</v>
      </c>
      <c r="D2128" s="4">
        <v>30096</v>
      </c>
      <c r="E2128" s="1" t="s">
        <v>12</v>
      </c>
      <c r="F2128" s="1" t="s">
        <v>269</v>
      </c>
      <c r="G2128" s="1" t="s">
        <v>3331</v>
      </c>
      <c r="H2128" s="1" t="s">
        <v>8149</v>
      </c>
      <c r="I2128" s="1">
        <v>47228.754820479997</v>
      </c>
      <c r="J2128" s="1" t="s">
        <v>8150</v>
      </c>
      <c r="L2128" s="1" t="str">
        <f>VLOOKUP(Table1[[#This Row],[Customer_id]],Table4[],7,FALSE)</f>
        <v>155135,6928</v>
      </c>
      <c r="M2128" s="1" t="e">
        <f>VLOOKUP(Table1[[#This Row],[Customer_id]],Table2[],4,FALSE)</f>
        <v>#N/A</v>
      </c>
      <c r="N2128" s="1" t="str">
        <f>INDEX(Table3[Transaction type],MATCH(Table1[[#This Row],[Account Number]],Table3[Account Number],0))</f>
        <v>Money Transfer</v>
      </c>
      <c r="O2128" s="20">
        <f>INDEX(Table3[Date_of_transaction],MATCH(Table1[[#This Row],[Account Number]],Table3[Account Number],0))</f>
        <v>44662</v>
      </c>
      <c r="P2128" s="19" t="str">
        <f>INDEX(Table3[Transaction Medium],MATCH(Table1[[#This Row],[Account Number]],Table3[Account Number],0))</f>
        <v>Internet Banking</v>
      </c>
    </row>
    <row r="2129" spans="1:16" x14ac:dyDescent="0.25">
      <c r="A2129" s="1" t="s">
        <v>616</v>
      </c>
      <c r="B2129" s="2">
        <v>434934382</v>
      </c>
      <c r="C2129" s="2" t="s">
        <v>281</v>
      </c>
      <c r="D2129" s="4">
        <v>21695.25</v>
      </c>
      <c r="E2129" s="1" t="s">
        <v>12</v>
      </c>
      <c r="F2129" s="1" t="s">
        <v>523</v>
      </c>
      <c r="G2129" s="1" t="s">
        <v>14</v>
      </c>
      <c r="H2129" s="1" t="s">
        <v>617</v>
      </c>
      <c r="I2129" s="1">
        <v>255466.50554879999</v>
      </c>
      <c r="J2129" s="1" t="s">
        <v>618</v>
      </c>
      <c r="L2129" s="1" t="str">
        <f>VLOOKUP(Table1[[#This Row],[Customer_id]],Table4[],7,FALSE)</f>
        <v>167464,7457</v>
      </c>
      <c r="M2129" s="1" t="e">
        <f>VLOOKUP(Table1[[#This Row],[Customer_id]],Table2[],4,FALSE)</f>
        <v>#N/A</v>
      </c>
      <c r="N2129" s="1" t="str">
        <f>INDEX(Table3[Transaction type],MATCH(Table1[[#This Row],[Account Number]],Table3[Account Number],0))</f>
        <v>Money Deposit</v>
      </c>
      <c r="O2129" s="20">
        <f>INDEX(Table3[Date_of_transaction],MATCH(Table1[[#This Row],[Account Number]],Table3[Account Number],0))</f>
        <v>44296</v>
      </c>
      <c r="P2129" s="19" t="str">
        <f>INDEX(Table3[Transaction Medium],MATCH(Table1[[#This Row],[Account Number]],Table3[Account Number],0))</f>
        <v>ATM</v>
      </c>
    </row>
    <row r="2130" spans="1:16" x14ac:dyDescent="0.25">
      <c r="A2130" s="1" t="s">
        <v>6111</v>
      </c>
      <c r="B2130" s="2">
        <v>451138029</v>
      </c>
      <c r="C2130" s="2" t="s">
        <v>221</v>
      </c>
      <c r="D2130" s="4">
        <v>33748.5</v>
      </c>
      <c r="E2130" s="1" t="s">
        <v>12</v>
      </c>
      <c r="F2130" s="1" t="s">
        <v>2602</v>
      </c>
      <c r="G2130" s="1" t="s">
        <v>4119</v>
      </c>
      <c r="H2130" s="1" t="s">
        <v>6112</v>
      </c>
      <c r="I2130" s="1">
        <v>240571.01250000001</v>
      </c>
      <c r="J2130" s="1" t="s">
        <v>6113</v>
      </c>
      <c r="L2130" s="1" t="str">
        <f>VLOOKUP(Table1[[#This Row],[Customer_id]],Table4[],7,FALSE)</f>
        <v>138843,117</v>
      </c>
      <c r="M2130" s="1" t="e">
        <f>VLOOKUP(Table1[[#This Row],[Customer_id]],Table2[],4,FALSE)</f>
        <v>#N/A</v>
      </c>
      <c r="N2130" s="1" t="str">
        <f>INDEX(Table3[Transaction type],MATCH(Table1[[#This Row],[Account Number]],Table3[Account Number],0))</f>
        <v>Online Payment</v>
      </c>
      <c r="O2130" s="20">
        <f>INDEX(Table3[Date_of_transaction],MATCH(Table1[[#This Row],[Account Number]],Table3[Account Number],0))</f>
        <v>44530</v>
      </c>
      <c r="P2130" s="19" t="str">
        <f>INDEX(Table3[Transaction Medium],MATCH(Table1[[#This Row],[Account Number]],Table3[Account Number],0))</f>
        <v>Mobile</v>
      </c>
    </row>
    <row r="2131" spans="1:16" x14ac:dyDescent="0.25">
      <c r="A2131" s="1" t="s">
        <v>7713</v>
      </c>
      <c r="B2131" s="2">
        <v>582167795</v>
      </c>
      <c r="C2131" s="2" t="s">
        <v>212</v>
      </c>
      <c r="D2131" s="4">
        <v>24252</v>
      </c>
      <c r="E2131" s="1" t="s">
        <v>12</v>
      </c>
      <c r="F2131" s="1" t="s">
        <v>349</v>
      </c>
      <c r="G2131" s="1" t="s">
        <v>3058</v>
      </c>
      <c r="H2131" s="1" t="s">
        <v>7714</v>
      </c>
      <c r="I2131" s="1">
        <v>143665.631032</v>
      </c>
      <c r="J2131" s="1" t="s">
        <v>7715</v>
      </c>
      <c r="L2131" s="1" t="str">
        <f>VLOOKUP(Table1[[#This Row],[Customer_id]],Table4[],7,FALSE)</f>
        <v>357836,9184</v>
      </c>
      <c r="M2131" s="1" t="e">
        <f>VLOOKUP(Table1[[#This Row],[Customer_id]],Table2[],4,FALSE)</f>
        <v>#N/A</v>
      </c>
      <c r="N2131" s="1" t="str">
        <f>INDEX(Table3[Transaction type],MATCH(Table1[[#This Row],[Account Number]],Table3[Account Number],0))</f>
        <v>Money Transfer</v>
      </c>
      <c r="O2131" s="20">
        <f>INDEX(Table3[Date_of_transaction],MATCH(Table1[[#This Row],[Account Number]],Table3[Account Number],0))</f>
        <v>44225</v>
      </c>
      <c r="P2131" s="19" t="str">
        <f>INDEX(Table3[Transaction Medium],MATCH(Table1[[#This Row],[Account Number]],Table3[Account Number],0))</f>
        <v>ATM</v>
      </c>
    </row>
    <row r="2132" spans="1:16" x14ac:dyDescent="0.25">
      <c r="A2132" s="1" t="s">
        <v>8160</v>
      </c>
      <c r="B2132" s="2">
        <v>870702609</v>
      </c>
      <c r="C2132" s="2" t="s">
        <v>518</v>
      </c>
      <c r="D2132" s="4">
        <v>35574.75</v>
      </c>
      <c r="E2132" s="1" t="s">
        <v>12</v>
      </c>
      <c r="F2132" s="1" t="s">
        <v>509</v>
      </c>
      <c r="G2132" s="1" t="s">
        <v>3331</v>
      </c>
      <c r="H2132" s="1" t="s">
        <v>8161</v>
      </c>
      <c r="I2132" s="1">
        <v>105704.95603135999</v>
      </c>
      <c r="J2132" s="1" t="s">
        <v>8162</v>
      </c>
      <c r="L2132" s="1" t="str">
        <f>VLOOKUP(Table1[[#This Row],[Customer_id]],Table4[],7,FALSE)</f>
        <v>183800,0568</v>
      </c>
      <c r="M2132" s="1" t="e">
        <f>VLOOKUP(Table1[[#This Row],[Customer_id]],Table2[],4,FALSE)</f>
        <v>#N/A</v>
      </c>
      <c r="N2132" s="1" t="str">
        <f>INDEX(Table3[Transaction type],MATCH(Table1[[#This Row],[Account Number]],Table3[Account Number],0))</f>
        <v>Online Payment</v>
      </c>
      <c r="O2132" s="20">
        <f>INDEX(Table3[Date_of_transaction],MATCH(Table1[[#This Row],[Account Number]],Table3[Account Number],0))</f>
        <v>44663</v>
      </c>
      <c r="P2132" s="19" t="str">
        <f>INDEX(Table3[Transaction Medium],MATCH(Table1[[#This Row],[Account Number]],Table3[Account Number],0))</f>
        <v>Card</v>
      </c>
    </row>
    <row r="2133" spans="1:16" x14ac:dyDescent="0.25">
      <c r="A2133" s="1" t="s">
        <v>7044</v>
      </c>
      <c r="B2133" s="2">
        <v>358586957</v>
      </c>
      <c r="C2133" s="2" t="s">
        <v>434</v>
      </c>
      <c r="D2133" s="4">
        <v>28269.75</v>
      </c>
      <c r="E2133" s="1" t="s">
        <v>12</v>
      </c>
      <c r="F2133" s="1" t="s">
        <v>487</v>
      </c>
      <c r="G2133" s="1" t="s">
        <v>4105</v>
      </c>
      <c r="H2133" s="1" t="s">
        <v>7045</v>
      </c>
      <c r="I2133" s="1">
        <v>441091.21865599998</v>
      </c>
      <c r="J2133" s="1" t="s">
        <v>7046</v>
      </c>
      <c r="L2133" s="1" t="str">
        <f>VLOOKUP(Table1[[#This Row],[Customer_id]],Table4[],7,FALSE)</f>
        <v>428779,4688</v>
      </c>
      <c r="M2133" s="1" t="e">
        <f>VLOOKUP(Table1[[#This Row],[Customer_id]],Table2[],4,FALSE)</f>
        <v>#N/A</v>
      </c>
      <c r="N2133" s="1" t="str">
        <f>INDEX(Table3[Transaction type],MATCH(Table1[[#This Row],[Account Number]],Table3[Account Number],0))</f>
        <v>Money Deposit</v>
      </c>
      <c r="O2133" s="20">
        <f>INDEX(Table3[Date_of_transaction],MATCH(Table1[[#This Row],[Account Number]],Table3[Account Number],0))</f>
        <v>44256</v>
      </c>
      <c r="P2133" s="19" t="str">
        <f>INDEX(Table3[Transaction Medium],MATCH(Table1[[#This Row],[Account Number]],Table3[Account Number],0))</f>
        <v>Bank</v>
      </c>
    </row>
    <row r="2134" spans="1:16" x14ac:dyDescent="0.25">
      <c r="A2134" s="1" t="s">
        <v>7795</v>
      </c>
      <c r="B2134" s="2">
        <v>482319919</v>
      </c>
      <c r="C2134" s="2" t="s">
        <v>129</v>
      </c>
      <c r="D2134" s="4">
        <v>15120.75</v>
      </c>
      <c r="E2134" s="1" t="s">
        <v>12</v>
      </c>
      <c r="F2134" s="1" t="s">
        <v>1016</v>
      </c>
      <c r="G2134" s="1" t="s">
        <v>3058</v>
      </c>
      <c r="H2134" s="1" t="s">
        <v>7796</v>
      </c>
      <c r="I2134" s="1">
        <v>157464.77988864001</v>
      </c>
      <c r="J2134" s="1" t="s">
        <v>7797</v>
      </c>
      <c r="L2134" s="1" t="str">
        <f>VLOOKUP(Table1[[#This Row],[Customer_id]],Table4[],7,FALSE)</f>
        <v>274732,4682</v>
      </c>
      <c r="M2134" s="1" t="e">
        <f>VLOOKUP(Table1[[#This Row],[Customer_id]],Table2[],4,FALSE)</f>
        <v>#N/A</v>
      </c>
      <c r="N2134" s="1" t="str">
        <f>INDEX(Table3[Transaction type],MATCH(Table1[[#This Row],[Account Number]],Table3[Account Number],0))</f>
        <v>Checks</v>
      </c>
      <c r="O2134" s="20">
        <f>INDEX(Table3[Date_of_transaction],MATCH(Table1[[#This Row],[Account Number]],Table3[Account Number],0))</f>
        <v>44531</v>
      </c>
      <c r="P2134" s="19" t="str">
        <f>INDEX(Table3[Transaction Medium],MATCH(Table1[[#This Row],[Account Number]],Table3[Account Number],0))</f>
        <v>Informal Services</v>
      </c>
    </row>
    <row r="2135" spans="1:16" x14ac:dyDescent="0.25">
      <c r="A2135" s="1" t="s">
        <v>4726</v>
      </c>
      <c r="B2135" s="2">
        <v>505743488</v>
      </c>
      <c r="C2135" s="2" t="s">
        <v>498</v>
      </c>
      <c r="D2135" s="4">
        <v>37766.25</v>
      </c>
      <c r="E2135" s="1" t="s">
        <v>1094</v>
      </c>
      <c r="F2135" s="1" t="s">
        <v>1517</v>
      </c>
      <c r="G2135" s="1" t="s">
        <v>4148</v>
      </c>
      <c r="H2135" s="1" t="s">
        <v>4727</v>
      </c>
      <c r="I2135" s="1">
        <v>76726.324817999994</v>
      </c>
      <c r="J2135" s="1" t="s">
        <v>4728</v>
      </c>
      <c r="L2135" s="1" t="str">
        <f>VLOOKUP(Table1[[#This Row],[Customer_id]],Table4[],7,FALSE)</f>
        <v>148213,6215</v>
      </c>
      <c r="M2135" s="1" t="e">
        <f>VLOOKUP(Table1[[#This Row],[Customer_id]],Table2[],4,FALSE)</f>
        <v>#N/A</v>
      </c>
      <c r="N2135" s="1" t="str">
        <f>INDEX(Table3[Transaction type],MATCH(Table1[[#This Row],[Account Number]],Table3[Account Number],0))</f>
        <v>Money Transfer</v>
      </c>
      <c r="O2135" s="20">
        <f>INDEX(Table3[Date_of_transaction],MATCH(Table1[[#This Row],[Account Number]],Table3[Account Number],0))</f>
        <v>44293</v>
      </c>
      <c r="P2135" s="19" t="str">
        <f>INDEX(Table3[Transaction Medium],MATCH(Table1[[#This Row],[Account Number]],Table3[Account Number],0))</f>
        <v>Bank</v>
      </c>
    </row>
    <row r="2136" spans="1:16" x14ac:dyDescent="0.25">
      <c r="A2136" s="1" t="s">
        <v>6021</v>
      </c>
      <c r="B2136" s="2">
        <v>700058501</v>
      </c>
      <c r="C2136" s="2" t="s">
        <v>348</v>
      </c>
      <c r="D2136" s="4">
        <v>28635</v>
      </c>
      <c r="E2136" s="1" t="s">
        <v>12</v>
      </c>
      <c r="F2136" s="1" t="s">
        <v>602</v>
      </c>
      <c r="G2136" s="1" t="s">
        <v>4054</v>
      </c>
      <c r="H2136" s="1" t="s">
        <v>6022</v>
      </c>
      <c r="I2136" s="1">
        <v>17286.649551359998</v>
      </c>
      <c r="J2136" s="1" t="s">
        <v>6023</v>
      </c>
      <c r="L2136" s="1" t="str">
        <f>VLOOKUP(Table1[[#This Row],[Customer_id]],Table4[],7,FALSE)</f>
        <v>27514,6875</v>
      </c>
      <c r="M2136" s="1" t="e">
        <f>VLOOKUP(Table1[[#This Row],[Customer_id]],Table2[],4,FALSE)</f>
        <v>#N/A</v>
      </c>
      <c r="N2136" s="1" t="str">
        <f>INDEX(Table3[Transaction type],MATCH(Table1[[#This Row],[Account Number]],Table3[Account Number],0))</f>
        <v>Cash Withdrawal</v>
      </c>
      <c r="O2136" s="20">
        <f>INDEX(Table3[Date_of_transaction],MATCH(Table1[[#This Row],[Account Number]],Table3[Account Number],0))</f>
        <v>44379</v>
      </c>
      <c r="P2136" s="19" t="str">
        <f>INDEX(Table3[Transaction Medium],MATCH(Table1[[#This Row],[Account Number]],Table3[Account Number],0))</f>
        <v>Bank</v>
      </c>
    </row>
    <row r="2137" spans="1:16" x14ac:dyDescent="0.25">
      <c r="A2137" s="1" t="s">
        <v>7584</v>
      </c>
      <c r="B2137" s="2">
        <v>678550692</v>
      </c>
      <c r="C2137" s="2" t="s">
        <v>568</v>
      </c>
      <c r="D2137" s="4">
        <v>25713</v>
      </c>
      <c r="E2137" s="1" t="s">
        <v>12</v>
      </c>
      <c r="F2137" s="1" t="s">
        <v>318</v>
      </c>
      <c r="G2137" s="1" t="s">
        <v>4220</v>
      </c>
      <c r="H2137" s="1" t="s">
        <v>7585</v>
      </c>
      <c r="I2137" s="1">
        <v>154455.09466725</v>
      </c>
      <c r="J2137" s="1" t="s">
        <v>7586</v>
      </c>
      <c r="L2137" s="1" t="str">
        <f>VLOOKUP(Table1[[#This Row],[Customer_id]],Table4[],7,FALSE)</f>
        <v>230627,7597</v>
      </c>
      <c r="M2137" s="1" t="e">
        <f>VLOOKUP(Table1[[#This Row],[Customer_id]],Table2[],4,FALSE)</f>
        <v>#N/A</v>
      </c>
      <c r="N2137" s="1" t="str">
        <f>INDEX(Table3[Transaction type],MATCH(Table1[[#This Row],[Account Number]],Table3[Account Number],0))</f>
        <v>Money Deposit</v>
      </c>
      <c r="O2137" s="20">
        <f>INDEX(Table3[Date_of_transaction],MATCH(Table1[[#This Row],[Account Number]],Table3[Account Number],0))</f>
        <v>44568</v>
      </c>
      <c r="P2137" s="19" t="str">
        <f>INDEX(Table3[Transaction Medium],MATCH(Table1[[#This Row],[Account Number]],Table3[Account Number],0))</f>
        <v>Bank</v>
      </c>
    </row>
    <row r="2138" spans="1:16" x14ac:dyDescent="0.25">
      <c r="A2138" s="1" t="s">
        <v>6901</v>
      </c>
      <c r="B2138" s="2">
        <v>725128885</v>
      </c>
      <c r="C2138" s="2" t="s">
        <v>162</v>
      </c>
      <c r="D2138" s="4">
        <v>15851.25</v>
      </c>
      <c r="E2138" s="1" t="s">
        <v>12</v>
      </c>
      <c r="F2138" s="1" t="s">
        <v>509</v>
      </c>
      <c r="G2138" s="1" t="s">
        <v>4062</v>
      </c>
      <c r="H2138" s="1" t="s">
        <v>6902</v>
      </c>
      <c r="I2138" s="1">
        <v>279828.03020340001</v>
      </c>
      <c r="J2138" s="1" t="s">
        <v>6903</v>
      </c>
      <c r="L2138" s="1" t="str">
        <f>VLOOKUP(Table1[[#This Row],[Customer_id]],Table4[],7,FALSE)</f>
        <v>224722,41</v>
      </c>
      <c r="M2138" s="1" t="e">
        <f>VLOOKUP(Table1[[#This Row],[Customer_id]],Table2[],4,FALSE)</f>
        <v>#N/A</v>
      </c>
      <c r="N2138" s="1" t="str">
        <f>INDEX(Table3[Transaction type],MATCH(Table1[[#This Row],[Account Number]],Table3[Account Number],0))</f>
        <v>Money Transfer</v>
      </c>
      <c r="O2138" s="20">
        <f>INDEX(Table3[Date_of_transaction],MATCH(Table1[[#This Row],[Account Number]],Table3[Account Number],0))</f>
        <v>44521</v>
      </c>
      <c r="P2138" s="19" t="str">
        <f>INDEX(Table3[Transaction Medium],MATCH(Table1[[#This Row],[Account Number]],Table3[Account Number],0))</f>
        <v>Mobile</v>
      </c>
    </row>
    <row r="2139" spans="1:16" x14ac:dyDescent="0.25">
      <c r="A2139" s="1" t="s">
        <v>6963</v>
      </c>
      <c r="B2139" s="2">
        <v>543908956</v>
      </c>
      <c r="C2139" s="2" t="s">
        <v>250</v>
      </c>
      <c r="D2139" s="4">
        <v>18042.75</v>
      </c>
      <c r="E2139" s="1" t="s">
        <v>12</v>
      </c>
      <c r="F2139" s="1" t="s">
        <v>675</v>
      </c>
      <c r="G2139" s="1" t="s">
        <v>4099</v>
      </c>
      <c r="H2139" s="1" t="s">
        <v>6964</v>
      </c>
      <c r="I2139" s="1">
        <v>75465.599507999999</v>
      </c>
      <c r="J2139" s="1" t="s">
        <v>6965</v>
      </c>
      <c r="L2139" s="1" t="str">
        <f>VLOOKUP(Table1[[#This Row],[Customer_id]],Table4[],7,FALSE)</f>
        <v>148477,1808</v>
      </c>
      <c r="M2139" s="1" t="e">
        <f>VLOOKUP(Table1[[#This Row],[Customer_id]],Table2[],4,FALSE)</f>
        <v>#N/A</v>
      </c>
      <c r="N2139" s="1" t="str">
        <f>INDEX(Table3[Transaction type],MATCH(Table1[[#This Row],[Account Number]],Table3[Account Number],0))</f>
        <v>Money Transfer</v>
      </c>
      <c r="O2139" s="20">
        <f>INDEX(Table3[Date_of_transaction],MATCH(Table1[[#This Row],[Account Number]],Table3[Account Number],0))</f>
        <v>44626</v>
      </c>
      <c r="P2139" s="19" t="str">
        <f>INDEX(Table3[Transaction Medium],MATCH(Table1[[#This Row],[Account Number]],Table3[Account Number],0))</f>
        <v>Bank</v>
      </c>
    </row>
    <row r="2140" spans="1:16" x14ac:dyDescent="0.25">
      <c r="A2140" s="1" t="s">
        <v>7578</v>
      </c>
      <c r="B2140" s="2">
        <v>760954225</v>
      </c>
      <c r="C2140" s="2" t="s">
        <v>38</v>
      </c>
      <c r="D2140" s="4">
        <v>21330</v>
      </c>
      <c r="E2140" s="1" t="s">
        <v>12</v>
      </c>
      <c r="F2140" s="1" t="s">
        <v>78</v>
      </c>
      <c r="G2140" s="1" t="s">
        <v>4220</v>
      </c>
      <c r="H2140" s="1" t="s">
        <v>7579</v>
      </c>
      <c r="I2140" s="1">
        <v>54451.527435000004</v>
      </c>
      <c r="J2140" s="1" t="s">
        <v>7580</v>
      </c>
      <c r="L2140" s="1" t="str">
        <f>VLOOKUP(Table1[[#This Row],[Customer_id]],Table4[],7,FALSE)</f>
        <v>203260,4028</v>
      </c>
      <c r="M2140" s="1" t="e">
        <f>VLOOKUP(Table1[[#This Row],[Customer_id]],Table2[],4,FALSE)</f>
        <v>#N/A</v>
      </c>
      <c r="N2140" s="1" t="str">
        <f>INDEX(Table3[Transaction type],MATCH(Table1[[#This Row],[Account Number]],Table3[Account Number],0))</f>
        <v>Cash Withdrawal</v>
      </c>
      <c r="O2140" s="20">
        <f>INDEX(Table3[Date_of_transaction],MATCH(Table1[[#This Row],[Account Number]],Table3[Account Number],0))</f>
        <v>44368</v>
      </c>
      <c r="P2140" s="19" t="str">
        <f>INDEX(Table3[Transaction Medium],MATCH(Table1[[#This Row],[Account Number]],Table3[Account Number],0))</f>
        <v>POS</v>
      </c>
    </row>
    <row r="2141" spans="1:16" x14ac:dyDescent="0.25">
      <c r="A2141" s="1" t="s">
        <v>8253</v>
      </c>
      <c r="B2141" s="2">
        <v>488315193</v>
      </c>
      <c r="C2141" s="2" t="s">
        <v>114</v>
      </c>
      <c r="D2141" s="4">
        <v>20599.5</v>
      </c>
      <c r="E2141" s="1" t="s">
        <v>12</v>
      </c>
      <c r="F2141" s="1" t="s">
        <v>1146</v>
      </c>
      <c r="G2141" s="1" t="s">
        <v>3331</v>
      </c>
      <c r="H2141" s="1" t="s">
        <v>8254</v>
      </c>
      <c r="I2141" s="1">
        <v>657136.17688319995</v>
      </c>
      <c r="J2141" s="1" t="s">
        <v>6933</v>
      </c>
      <c r="L2141" s="1" t="str">
        <f>VLOOKUP(Table1[[#This Row],[Customer_id]],Table4[],7,FALSE)</f>
        <v>124157,088</v>
      </c>
      <c r="M2141" s="1" t="e">
        <f>VLOOKUP(Table1[[#This Row],[Customer_id]],Table2[],4,FALSE)</f>
        <v>#N/A</v>
      </c>
      <c r="N2141" s="1" t="str">
        <f>INDEX(Table3[Transaction type],MATCH(Table1[[#This Row],[Account Number]],Table3[Account Number],0))</f>
        <v>Money Transfer</v>
      </c>
      <c r="O2141" s="20">
        <f>INDEX(Table3[Date_of_transaction],MATCH(Table1[[#This Row],[Account Number]],Table3[Account Number],0))</f>
        <v>44463</v>
      </c>
      <c r="P2141" s="19" t="str">
        <f>INDEX(Table3[Transaction Medium],MATCH(Table1[[#This Row],[Account Number]],Table3[Account Number],0))</f>
        <v>Mobile</v>
      </c>
    </row>
    <row r="2142" spans="1:16" x14ac:dyDescent="0.25">
      <c r="A2142" s="1" t="s">
        <v>5846</v>
      </c>
      <c r="B2142" s="2">
        <v>841889132</v>
      </c>
      <c r="C2142" s="2" t="s">
        <v>114</v>
      </c>
      <c r="D2142" s="4">
        <v>20599.5</v>
      </c>
      <c r="E2142" s="1" t="s">
        <v>12</v>
      </c>
      <c r="F2142" s="1" t="s">
        <v>767</v>
      </c>
      <c r="G2142" s="1" t="s">
        <v>4112</v>
      </c>
      <c r="H2142" s="1" t="s">
        <v>5847</v>
      </c>
      <c r="I2142" s="1">
        <v>87591.130361000003</v>
      </c>
      <c r="J2142" s="1" t="s">
        <v>5848</v>
      </c>
      <c r="L2142" s="1" t="str">
        <f>VLOOKUP(Table1[[#This Row],[Customer_id]],Table4[],7,FALSE)</f>
        <v>74979,1536</v>
      </c>
      <c r="M2142" s="1" t="str">
        <f>VLOOKUP(Table1[[#This Row],[Customer_id]],Table2[],4,FALSE)</f>
        <v>N7379551296</v>
      </c>
      <c r="N2142" s="1" t="str">
        <f>INDEX(Table3[Transaction type],MATCH(Table1[[#This Row],[Account Number]],Table3[Account Number],0))</f>
        <v>Loan Payment</v>
      </c>
      <c r="O2142" s="20">
        <f>INDEX(Table3[Date_of_transaction],MATCH(Table1[[#This Row],[Account Number]],Table3[Account Number],0))</f>
        <v>44416</v>
      </c>
      <c r="P2142" s="19" t="str">
        <f>INDEX(Table3[Transaction Medium],MATCH(Table1[[#This Row],[Account Number]],Table3[Account Number],0))</f>
        <v>AFT</v>
      </c>
    </row>
    <row r="2143" spans="1:16" x14ac:dyDescent="0.25">
      <c r="A2143" s="1" t="s">
        <v>7479</v>
      </c>
      <c r="B2143" s="2">
        <v>860881991</v>
      </c>
      <c r="C2143" s="2" t="s">
        <v>212</v>
      </c>
      <c r="D2143" s="4">
        <v>24252</v>
      </c>
      <c r="E2143" s="1" t="s">
        <v>12</v>
      </c>
      <c r="F2143" s="1" t="s">
        <v>509</v>
      </c>
      <c r="G2143" s="1" t="s">
        <v>4220</v>
      </c>
      <c r="H2143" s="1" t="s">
        <v>7480</v>
      </c>
      <c r="I2143" s="1">
        <v>181891.29676872</v>
      </c>
      <c r="J2143" s="1" t="s">
        <v>7481</v>
      </c>
      <c r="L2143" s="1" t="str">
        <f>VLOOKUP(Table1[[#This Row],[Customer_id]],Table4[],7,FALSE)</f>
        <v>277253,0475</v>
      </c>
      <c r="M2143" s="1" t="e">
        <f>VLOOKUP(Table1[[#This Row],[Customer_id]],Table2[],4,FALSE)</f>
        <v>#N/A</v>
      </c>
      <c r="N2143" s="1" t="str">
        <f>INDEX(Table3[Transaction type],MATCH(Table1[[#This Row],[Account Number]],Table3[Account Number],0))</f>
        <v>Money Transfer</v>
      </c>
      <c r="O2143" s="20">
        <f>INDEX(Table3[Date_of_transaction],MATCH(Table1[[#This Row],[Account Number]],Table3[Account Number],0))</f>
        <v>44548</v>
      </c>
      <c r="P2143" s="19" t="str">
        <f>INDEX(Table3[Transaction Medium],MATCH(Table1[[#This Row],[Account Number]],Table3[Account Number],0))</f>
        <v>ATM</v>
      </c>
    </row>
    <row r="2144" spans="1:16" x14ac:dyDescent="0.25">
      <c r="A2144" s="1" t="s">
        <v>7587</v>
      </c>
      <c r="B2144" s="2">
        <v>724574296</v>
      </c>
      <c r="C2144" s="2" t="s">
        <v>101</v>
      </c>
      <c r="D2144" s="4">
        <v>19138.5</v>
      </c>
      <c r="E2144" s="1" t="s">
        <v>12</v>
      </c>
      <c r="F2144" s="1" t="s">
        <v>675</v>
      </c>
      <c r="G2144" s="1" t="s">
        <v>4220</v>
      </c>
      <c r="H2144" s="1" t="s">
        <v>7588</v>
      </c>
      <c r="I2144" s="1">
        <v>357177.38313600002</v>
      </c>
      <c r="J2144" s="1" t="s">
        <v>7589</v>
      </c>
      <c r="L2144" s="1" t="str">
        <f>VLOOKUP(Table1[[#This Row],[Customer_id]],Table4[],7,FALSE)</f>
        <v>21970,9746</v>
      </c>
      <c r="M2144" s="1" t="e">
        <f>VLOOKUP(Table1[[#This Row],[Customer_id]],Table2[],4,FALSE)</f>
        <v>#N/A</v>
      </c>
      <c r="N2144" s="1" t="str">
        <f>INDEX(Table3[Transaction type],MATCH(Table1[[#This Row],[Account Number]],Table3[Account Number],0))</f>
        <v>Cash Withdrawal</v>
      </c>
      <c r="O2144" s="20">
        <f>INDEX(Table3[Date_of_transaction],MATCH(Table1[[#This Row],[Account Number]],Table3[Account Number],0))</f>
        <v>44398</v>
      </c>
      <c r="P2144" s="19" t="str">
        <f>INDEX(Table3[Transaction Medium],MATCH(Table1[[#This Row],[Account Number]],Table3[Account Number],0))</f>
        <v>ATM</v>
      </c>
    </row>
    <row r="2145" spans="1:16" x14ac:dyDescent="0.25">
      <c r="A2145" s="1" t="s">
        <v>902</v>
      </c>
      <c r="B2145" s="2">
        <v>214763067</v>
      </c>
      <c r="C2145" s="2" t="s">
        <v>568</v>
      </c>
      <c r="D2145" s="4">
        <v>25713</v>
      </c>
      <c r="E2145" s="1" t="s">
        <v>12</v>
      </c>
      <c r="F2145" s="1" t="s">
        <v>172</v>
      </c>
      <c r="G2145" s="1" t="s">
        <v>14</v>
      </c>
      <c r="H2145" s="1" t="s">
        <v>903</v>
      </c>
      <c r="I2145" s="1">
        <v>0</v>
      </c>
      <c r="J2145" s="1" t="s">
        <v>904</v>
      </c>
      <c r="L2145" s="1" t="str">
        <f>VLOOKUP(Table1[[#This Row],[Customer_id]],Table4[],7,FALSE)</f>
        <v>78892,5201</v>
      </c>
      <c r="M2145" s="1" t="e">
        <f>VLOOKUP(Table1[[#This Row],[Customer_id]],Table2[],4,FALSE)</f>
        <v>#N/A</v>
      </c>
      <c r="N2145" s="1" t="str">
        <f>INDEX(Table3[Transaction type],MATCH(Table1[[#This Row],[Account Number]],Table3[Account Number],0))</f>
        <v>Checks</v>
      </c>
      <c r="O2145" s="20">
        <f>INDEX(Table3[Date_of_transaction],MATCH(Table1[[#This Row],[Account Number]],Table3[Account Number],0))</f>
        <v>44330</v>
      </c>
      <c r="P2145" s="19" t="str">
        <f>INDEX(Table3[Transaction Medium],MATCH(Table1[[#This Row],[Account Number]],Table3[Account Number],0))</f>
        <v>Informal Services</v>
      </c>
    </row>
    <row r="2146" spans="1:16" x14ac:dyDescent="0.25">
      <c r="A2146" s="1" t="s">
        <v>1664</v>
      </c>
      <c r="B2146" s="2">
        <v>72428400</v>
      </c>
      <c r="C2146" s="2" t="s">
        <v>698</v>
      </c>
      <c r="D2146" s="4">
        <v>18408</v>
      </c>
      <c r="E2146" s="1" t="s">
        <v>1094</v>
      </c>
      <c r="F2146" s="1" t="s">
        <v>602</v>
      </c>
      <c r="G2146" s="1" t="s">
        <v>14</v>
      </c>
      <c r="H2146" s="1" t="s">
        <v>1665</v>
      </c>
      <c r="I2146" s="1">
        <v>93876.662880000003</v>
      </c>
      <c r="J2146" s="1" t="s">
        <v>1666</v>
      </c>
      <c r="L2146" s="1" t="str">
        <f>VLOOKUP(Table1[[#This Row],[Customer_id]],Table4[],7,FALSE)</f>
        <v>115567,0464</v>
      </c>
      <c r="M2146" s="1" t="e">
        <f>VLOOKUP(Table1[[#This Row],[Customer_id]],Table2[],4,FALSE)</f>
        <v>#N/A</v>
      </c>
      <c r="N2146" s="1" t="str">
        <f>INDEX(Table3[Transaction type],MATCH(Table1[[#This Row],[Account Number]],Table3[Account Number],0))</f>
        <v>Checks</v>
      </c>
      <c r="O2146" s="20">
        <f>INDEX(Table3[Date_of_transaction],MATCH(Table1[[#This Row],[Account Number]],Table3[Account Number],0))</f>
        <v>44467</v>
      </c>
      <c r="P2146" s="19" t="str">
        <f>INDEX(Table3[Transaction Medium],MATCH(Table1[[#This Row],[Account Number]],Table3[Account Number],0))</f>
        <v>Informal Services</v>
      </c>
    </row>
    <row r="2147" spans="1:16" x14ac:dyDescent="0.25">
      <c r="A2147" s="1" t="s">
        <v>1664</v>
      </c>
      <c r="B2147" s="2">
        <v>394162382</v>
      </c>
      <c r="C2147" s="2" t="s">
        <v>101</v>
      </c>
      <c r="D2147" s="4">
        <v>19138.5</v>
      </c>
      <c r="E2147" s="1" t="s">
        <v>12</v>
      </c>
      <c r="F2147" s="1" t="s">
        <v>610</v>
      </c>
      <c r="G2147" s="1" t="s">
        <v>4084</v>
      </c>
      <c r="H2147" s="1" t="s">
        <v>6708</v>
      </c>
      <c r="I2147" s="1">
        <v>97707.861476899998</v>
      </c>
      <c r="J2147" s="1" t="s">
        <v>6709</v>
      </c>
      <c r="L2147" s="1" t="str">
        <f>VLOOKUP(Table1[[#This Row],[Customer_id]],Table4[],7,FALSE)</f>
        <v>115567,0464</v>
      </c>
      <c r="M2147" s="1" t="e">
        <f>VLOOKUP(Table1[[#This Row],[Customer_id]],Table2[],4,FALSE)</f>
        <v>#N/A</v>
      </c>
      <c r="N2147" s="1" t="str">
        <f>INDEX(Table3[Transaction type],MATCH(Table1[[#This Row],[Account Number]],Table3[Account Number],0))</f>
        <v>Online Payment</v>
      </c>
      <c r="O2147" s="20">
        <f>INDEX(Table3[Date_of_transaction],MATCH(Table1[[#This Row],[Account Number]],Table3[Account Number],0))</f>
        <v>44541</v>
      </c>
      <c r="P2147" s="19" t="str">
        <f>INDEX(Table3[Transaction Medium],MATCH(Table1[[#This Row],[Account Number]],Table3[Account Number],0))</f>
        <v>Mobile</v>
      </c>
    </row>
    <row r="2148" spans="1:16" x14ac:dyDescent="0.25">
      <c r="A2148" s="1" t="s">
        <v>4412</v>
      </c>
      <c r="B2148" s="2">
        <v>796973356</v>
      </c>
      <c r="C2148" s="2" t="s">
        <v>281</v>
      </c>
      <c r="D2148" s="4">
        <v>21695.25</v>
      </c>
      <c r="E2148" s="1" t="s">
        <v>1094</v>
      </c>
      <c r="F2148" s="1" t="s">
        <v>665</v>
      </c>
      <c r="G2148" s="1" t="s">
        <v>4084</v>
      </c>
      <c r="H2148" s="1" t="s">
        <v>4413</v>
      </c>
      <c r="I2148" s="1">
        <v>508084.69338900002</v>
      </c>
      <c r="J2148" s="1" t="s">
        <v>4414</v>
      </c>
      <c r="L2148" s="1" t="str">
        <f>VLOOKUP(Table1[[#This Row],[Customer_id]],Table4[],7,FALSE)</f>
        <v>161596,71</v>
      </c>
      <c r="M2148" s="1" t="e">
        <f>VLOOKUP(Table1[[#This Row],[Customer_id]],Table2[],4,FALSE)</f>
        <v>#N/A</v>
      </c>
      <c r="N2148" s="1" t="str">
        <f>INDEX(Table3[Transaction type],MATCH(Table1[[#This Row],[Account Number]],Table3[Account Number],0))</f>
        <v>Money Deposit</v>
      </c>
      <c r="O2148" s="20">
        <f>INDEX(Table3[Date_of_transaction],MATCH(Table1[[#This Row],[Account Number]],Table3[Account Number],0))</f>
        <v>44254</v>
      </c>
      <c r="P2148" s="19" t="str">
        <f>INDEX(Table3[Transaction Medium],MATCH(Table1[[#This Row],[Account Number]],Table3[Account Number],0))</f>
        <v>ATM</v>
      </c>
    </row>
    <row r="2149" spans="1:16" x14ac:dyDescent="0.25">
      <c r="A2149" s="1" t="s">
        <v>1251</v>
      </c>
      <c r="B2149" s="2">
        <v>928702324</v>
      </c>
      <c r="C2149" s="2" t="s">
        <v>498</v>
      </c>
      <c r="D2149" s="4">
        <v>37766.25</v>
      </c>
      <c r="E2149" s="1" t="s">
        <v>1094</v>
      </c>
      <c r="F2149" s="1" t="s">
        <v>1252</v>
      </c>
      <c r="G2149" s="1" t="s">
        <v>14</v>
      </c>
      <c r="H2149" s="1" t="s">
        <v>1253</v>
      </c>
      <c r="I2149" s="1">
        <v>32637.658651199999</v>
      </c>
      <c r="J2149" s="1" t="s">
        <v>1254</v>
      </c>
      <c r="L2149" s="1" t="str">
        <f>VLOOKUP(Table1[[#This Row],[Customer_id]],Table4[],7,FALSE)</f>
        <v>91058,3892</v>
      </c>
      <c r="M2149" s="1" t="e">
        <f>VLOOKUP(Table1[[#This Row],[Customer_id]],Table2[],4,FALSE)</f>
        <v>#N/A</v>
      </c>
      <c r="N2149" s="1" t="str">
        <f>INDEX(Table3[Transaction type],MATCH(Table1[[#This Row],[Account Number]],Table3[Account Number],0))</f>
        <v>Money Transfer</v>
      </c>
      <c r="O2149" s="20">
        <f>INDEX(Table3[Date_of_transaction],MATCH(Table1[[#This Row],[Account Number]],Table3[Account Number],0))</f>
        <v>44269</v>
      </c>
      <c r="P2149" s="19" t="str">
        <f>INDEX(Table3[Transaction Medium],MATCH(Table1[[#This Row],[Account Number]],Table3[Account Number],0))</f>
        <v>Mobile</v>
      </c>
    </row>
    <row r="2150" spans="1:16" x14ac:dyDescent="0.25">
      <c r="A2150" s="1" t="s">
        <v>4958</v>
      </c>
      <c r="B2150" s="2">
        <v>348264976</v>
      </c>
      <c r="C2150" s="2" t="s">
        <v>33</v>
      </c>
      <c r="D2150" s="4">
        <v>13659.75</v>
      </c>
      <c r="E2150" s="1" t="s">
        <v>1094</v>
      </c>
      <c r="F2150" s="1" t="s">
        <v>774</v>
      </c>
      <c r="G2150" s="1" t="s">
        <v>4058</v>
      </c>
      <c r="H2150" s="1" t="s">
        <v>4959</v>
      </c>
      <c r="I2150" s="1">
        <v>83659.243499999997</v>
      </c>
      <c r="J2150" s="1" t="s">
        <v>4960</v>
      </c>
      <c r="L2150" s="1" t="str">
        <f>VLOOKUP(Table1[[#This Row],[Customer_id]],Table4[],7,FALSE)</f>
        <v>315625,9011</v>
      </c>
      <c r="M2150" s="1" t="e">
        <f>VLOOKUP(Table1[[#This Row],[Customer_id]],Table2[],4,FALSE)</f>
        <v>#N/A</v>
      </c>
      <c r="N2150" s="1" t="str">
        <f>INDEX(Table3[Transaction type],MATCH(Table1[[#This Row],[Account Number]],Table3[Account Number],0))</f>
        <v>Money Deposit</v>
      </c>
      <c r="O2150" s="20">
        <f>INDEX(Table3[Date_of_transaction],MATCH(Table1[[#This Row],[Account Number]],Table3[Account Number],0))</f>
        <v>44207</v>
      </c>
      <c r="P2150" s="19" t="str">
        <f>INDEX(Table3[Transaction Medium],MATCH(Table1[[#This Row],[Account Number]],Table3[Account Number],0))</f>
        <v>ATM</v>
      </c>
    </row>
    <row r="2151" spans="1:16" x14ac:dyDescent="0.25">
      <c r="A2151" s="1" t="s">
        <v>1362</v>
      </c>
      <c r="B2151" s="2">
        <v>7308307</v>
      </c>
      <c r="C2151" s="2" t="s">
        <v>226</v>
      </c>
      <c r="D2151" s="4">
        <v>31557</v>
      </c>
      <c r="E2151" s="1" t="s">
        <v>1094</v>
      </c>
      <c r="F2151" s="1" t="s">
        <v>13</v>
      </c>
      <c r="G2151" s="1" t="s">
        <v>14</v>
      </c>
      <c r="H2151" s="1" t="s">
        <v>1363</v>
      </c>
      <c r="I2151" s="1">
        <v>343972.50047999999</v>
      </c>
      <c r="J2151" s="1" t="s">
        <v>1364</v>
      </c>
      <c r="L2151" s="1" t="str">
        <f>VLOOKUP(Table1[[#This Row],[Customer_id]],Table4[],7,FALSE)</f>
        <v>193275,84</v>
      </c>
      <c r="M2151" s="1" t="e">
        <f>VLOOKUP(Table1[[#This Row],[Customer_id]],Table2[],4,FALSE)</f>
        <v>#N/A</v>
      </c>
      <c r="N2151" s="1" t="str">
        <f>INDEX(Table3[Transaction type],MATCH(Table1[[#This Row],[Account Number]],Table3[Account Number],0))</f>
        <v>Money Transfer</v>
      </c>
      <c r="O2151" s="20">
        <f>INDEX(Table3[Date_of_transaction],MATCH(Table1[[#This Row],[Account Number]],Table3[Account Number],0))</f>
        <v>44575</v>
      </c>
      <c r="P2151" s="19" t="str">
        <f>INDEX(Table3[Transaction Medium],MATCH(Table1[[#This Row],[Account Number]],Table3[Account Number],0))</f>
        <v>Internet Banking</v>
      </c>
    </row>
    <row r="2152" spans="1:16" x14ac:dyDescent="0.25">
      <c r="A2152" s="1" t="s">
        <v>1118</v>
      </c>
      <c r="B2152" s="2">
        <v>961950727</v>
      </c>
      <c r="C2152" s="2" t="s">
        <v>255</v>
      </c>
      <c r="D2152" s="4">
        <v>25347.75</v>
      </c>
      <c r="E2152" s="1" t="s">
        <v>1094</v>
      </c>
      <c r="F2152" s="1" t="s">
        <v>1004</v>
      </c>
      <c r="G2152" s="1" t="s">
        <v>14</v>
      </c>
      <c r="H2152" s="1" t="s">
        <v>1119</v>
      </c>
      <c r="I2152" s="1">
        <v>306295.15556639998</v>
      </c>
      <c r="J2152" s="1" t="s">
        <v>1120</v>
      </c>
      <c r="L2152" s="1" t="str">
        <f>VLOOKUP(Table1[[#This Row],[Customer_id]],Table4[],7,FALSE)</f>
        <v>55011,84</v>
      </c>
      <c r="M2152" s="1" t="e">
        <f>VLOOKUP(Table1[[#This Row],[Customer_id]],Table2[],4,FALSE)</f>
        <v>#N/A</v>
      </c>
      <c r="N2152" s="1" t="str">
        <f>INDEX(Table3[Transaction type],MATCH(Table1[[#This Row],[Account Number]],Table3[Account Number],0))</f>
        <v>Money Transfer</v>
      </c>
      <c r="O2152" s="20">
        <f>INDEX(Table3[Date_of_transaction],MATCH(Table1[[#This Row],[Account Number]],Table3[Account Number],0))</f>
        <v>44578</v>
      </c>
      <c r="P2152" s="19" t="str">
        <f>INDEX(Table3[Transaction Medium],MATCH(Table1[[#This Row],[Account Number]],Table3[Account Number],0))</f>
        <v>Mobile</v>
      </c>
    </row>
    <row r="2153" spans="1:16" x14ac:dyDescent="0.25">
      <c r="A2153" s="1" t="s">
        <v>1118</v>
      </c>
      <c r="B2153" s="2">
        <v>643127573</v>
      </c>
      <c r="C2153" s="2" t="s">
        <v>452</v>
      </c>
      <c r="D2153" s="4">
        <v>26078.25</v>
      </c>
      <c r="E2153" s="1" t="s">
        <v>1094</v>
      </c>
      <c r="F2153" s="1" t="s">
        <v>1083</v>
      </c>
      <c r="G2153" s="1" t="s">
        <v>4084</v>
      </c>
      <c r="H2153" s="1" t="s">
        <v>4217</v>
      </c>
      <c r="I2153" s="1">
        <v>108275.784804</v>
      </c>
      <c r="J2153" s="1" t="s">
        <v>4218</v>
      </c>
      <c r="L2153" s="1" t="str">
        <f>VLOOKUP(Table1[[#This Row],[Customer_id]],Table4[],7,FALSE)</f>
        <v>55011,84</v>
      </c>
      <c r="M2153" s="1" t="e">
        <f>VLOOKUP(Table1[[#This Row],[Customer_id]],Table2[],4,FALSE)</f>
        <v>#N/A</v>
      </c>
      <c r="N2153" s="1" t="str">
        <f>INDEX(Table3[Transaction type],MATCH(Table1[[#This Row],[Account Number]],Table3[Account Number],0))</f>
        <v>Money Transfer</v>
      </c>
      <c r="O2153" s="20">
        <f>INDEX(Table3[Date_of_transaction],MATCH(Table1[[#This Row],[Account Number]],Table3[Account Number],0))</f>
        <v>44680</v>
      </c>
      <c r="P2153" s="19" t="str">
        <f>INDEX(Table3[Transaction Medium],MATCH(Table1[[#This Row],[Account Number]],Table3[Account Number],0))</f>
        <v>Mobile</v>
      </c>
    </row>
    <row r="2154" spans="1:16" x14ac:dyDescent="0.25">
      <c r="A2154" s="1" t="s">
        <v>6699</v>
      </c>
      <c r="B2154" s="2">
        <v>202717733</v>
      </c>
      <c r="C2154" s="2" t="s">
        <v>573</v>
      </c>
      <c r="D2154" s="4">
        <v>26808.75</v>
      </c>
      <c r="E2154" s="1" t="s">
        <v>12</v>
      </c>
      <c r="F2154" s="1" t="s">
        <v>2176</v>
      </c>
      <c r="G2154" s="1" t="s">
        <v>4119</v>
      </c>
      <c r="H2154" s="1" t="s">
        <v>6700</v>
      </c>
      <c r="I2154" s="1">
        <v>266305.26443400001</v>
      </c>
      <c r="J2154" s="1" t="s">
        <v>6701</v>
      </c>
      <c r="L2154" s="1" t="str">
        <f>VLOOKUP(Table1[[#This Row],[Customer_id]],Table4[],7,FALSE)</f>
        <v>69280,848</v>
      </c>
      <c r="M2154" s="1" t="e">
        <f>VLOOKUP(Table1[[#This Row],[Customer_id]],Table2[],4,FALSE)</f>
        <v>#N/A</v>
      </c>
      <c r="N2154" s="1" t="str">
        <f>INDEX(Table3[Transaction type],MATCH(Table1[[#This Row],[Account Number]],Table3[Account Number],0))</f>
        <v>Cash Withdrawal</v>
      </c>
      <c r="O2154" s="20">
        <f>INDEX(Table3[Date_of_transaction],MATCH(Table1[[#This Row],[Account Number]],Table3[Account Number],0))</f>
        <v>44513</v>
      </c>
      <c r="P2154" s="19" t="str">
        <f>INDEX(Table3[Transaction Medium],MATCH(Table1[[#This Row],[Account Number]],Table3[Account Number],0))</f>
        <v>POS</v>
      </c>
    </row>
    <row r="2155" spans="1:16" x14ac:dyDescent="0.25">
      <c r="A2155" s="1" t="s">
        <v>4997</v>
      </c>
      <c r="B2155" s="2">
        <v>602325417</v>
      </c>
      <c r="C2155" s="2" t="s">
        <v>180</v>
      </c>
      <c r="D2155" s="4">
        <v>35940</v>
      </c>
      <c r="E2155" s="1" t="s">
        <v>1094</v>
      </c>
      <c r="F2155" s="1" t="s">
        <v>519</v>
      </c>
      <c r="G2155" s="1" t="s">
        <v>4112</v>
      </c>
      <c r="H2155" s="1" t="s">
        <v>4998</v>
      </c>
      <c r="I2155" s="1">
        <v>26792.456228999999</v>
      </c>
      <c r="J2155" s="1" t="s">
        <v>4999</v>
      </c>
      <c r="L2155" s="1" t="str">
        <f>VLOOKUP(Table1[[#This Row],[Customer_id]],Table4[],7,FALSE)</f>
        <v>393650,348</v>
      </c>
      <c r="M2155" s="1" t="str">
        <f>VLOOKUP(Table1[[#This Row],[Customer_id]],Table2[],4,FALSE)</f>
        <v>N166158,24</v>
      </c>
      <c r="N2155" s="1" t="str">
        <f>INDEX(Table3[Transaction type],MATCH(Table1[[#This Row],[Account Number]],Table3[Account Number],0))</f>
        <v>Loan Payment</v>
      </c>
      <c r="O2155" s="20">
        <f>INDEX(Table3[Date_of_transaction],MATCH(Table1[[#This Row],[Account Number]],Table3[Account Number],0))</f>
        <v>44376</v>
      </c>
      <c r="P2155" s="19" t="str">
        <f>INDEX(Table3[Transaction Medium],MATCH(Table1[[#This Row],[Account Number]],Table3[Account Number],0))</f>
        <v>Mobile</v>
      </c>
    </row>
    <row r="2156" spans="1:16" x14ac:dyDescent="0.25">
      <c r="A2156" s="1" t="s">
        <v>7736</v>
      </c>
      <c r="B2156" s="2">
        <v>301691876</v>
      </c>
      <c r="C2156" s="2" t="s">
        <v>434</v>
      </c>
      <c r="D2156" s="4">
        <v>28269.75</v>
      </c>
      <c r="E2156" s="1" t="s">
        <v>12</v>
      </c>
      <c r="F2156" s="1" t="s">
        <v>509</v>
      </c>
      <c r="G2156" s="1" t="s">
        <v>3058</v>
      </c>
      <c r="H2156" s="1" t="s">
        <v>7737</v>
      </c>
      <c r="I2156" s="1">
        <v>840893.93011008005</v>
      </c>
      <c r="J2156" s="1" t="s">
        <v>7738</v>
      </c>
      <c r="L2156" s="1" t="str">
        <f>VLOOKUP(Table1[[#This Row],[Customer_id]],Table4[],7,FALSE)</f>
        <v>89835,3405</v>
      </c>
      <c r="M2156" s="1" t="e">
        <f>VLOOKUP(Table1[[#This Row],[Customer_id]],Table2[],4,FALSE)</f>
        <v>#N/A</v>
      </c>
      <c r="N2156" s="1" t="str">
        <f>INDEX(Table3[Transaction type],MATCH(Table1[[#This Row],[Account Number]],Table3[Account Number],0))</f>
        <v>Online Payment</v>
      </c>
      <c r="O2156" s="20">
        <f>INDEX(Table3[Date_of_transaction],MATCH(Table1[[#This Row],[Account Number]],Table3[Account Number],0))</f>
        <v>44494</v>
      </c>
      <c r="P2156" s="19" t="str">
        <f>INDEX(Table3[Transaction Medium],MATCH(Table1[[#This Row],[Account Number]],Table3[Account Number],0))</f>
        <v>Mobile</v>
      </c>
    </row>
    <row r="2157" spans="1:16" x14ac:dyDescent="0.25">
      <c r="A2157" s="1" t="s">
        <v>5938</v>
      </c>
      <c r="B2157" s="2">
        <v>9114300</v>
      </c>
      <c r="C2157" s="2" t="s">
        <v>43</v>
      </c>
      <c r="D2157" s="4">
        <v>36670.5</v>
      </c>
      <c r="E2157" s="1" t="s">
        <v>12</v>
      </c>
      <c r="F2157" s="1" t="s">
        <v>569</v>
      </c>
      <c r="G2157" s="1" t="s">
        <v>4099</v>
      </c>
      <c r="H2157" s="1" t="s">
        <v>5939</v>
      </c>
      <c r="I2157" s="1">
        <v>13247.04601088</v>
      </c>
      <c r="J2157" s="1" t="s">
        <v>5940</v>
      </c>
      <c r="L2157" s="1" t="str">
        <f>VLOOKUP(Table1[[#This Row],[Customer_id]],Table4[],7,FALSE)</f>
        <v>216722,1225</v>
      </c>
      <c r="M2157" s="1" t="str">
        <f>VLOOKUP(Table1[[#This Row],[Customer_id]],Table2[],4,FALSE)</f>
        <v>N0</v>
      </c>
      <c r="N2157" s="1" t="str">
        <f>INDEX(Table3[Transaction type],MATCH(Table1[[#This Row],[Account Number]],Table3[Account Number],0))</f>
        <v>Loan Payment</v>
      </c>
      <c r="O2157" s="20">
        <f>INDEX(Table3[Date_of_transaction],MATCH(Table1[[#This Row],[Account Number]],Table3[Account Number],0))</f>
        <v>44607</v>
      </c>
      <c r="P2157" s="19" t="str">
        <f>INDEX(Table3[Transaction Medium],MATCH(Table1[[#This Row],[Account Number]],Table3[Account Number],0))</f>
        <v>ACH</v>
      </c>
    </row>
    <row r="2158" spans="1:16" x14ac:dyDescent="0.25">
      <c r="A2158" s="1" t="s">
        <v>3377</v>
      </c>
      <c r="B2158" s="2">
        <v>164264097</v>
      </c>
      <c r="C2158" s="2" t="s">
        <v>889</v>
      </c>
      <c r="D2158" s="4">
        <v>30096</v>
      </c>
      <c r="E2158" s="1" t="s">
        <v>1094</v>
      </c>
      <c r="F2158" s="1" t="s">
        <v>340</v>
      </c>
      <c r="G2158" s="1" t="s">
        <v>3331</v>
      </c>
      <c r="H2158" s="1" t="s">
        <v>3378</v>
      </c>
      <c r="I2158" s="1">
        <v>146313.36635160001</v>
      </c>
      <c r="J2158" s="1" t="s">
        <v>3379</v>
      </c>
      <c r="L2158" s="1" t="str">
        <f>VLOOKUP(Table1[[#This Row],[Customer_id]],Table4[],7,FALSE)</f>
        <v>236387,58</v>
      </c>
      <c r="M2158" s="1" t="e">
        <f>VLOOKUP(Table1[[#This Row],[Customer_id]],Table2[],4,FALSE)</f>
        <v>#N/A</v>
      </c>
      <c r="N2158" s="1" t="str">
        <f>INDEX(Table3[Transaction type],MATCH(Table1[[#This Row],[Account Number]],Table3[Account Number],0))</f>
        <v>Money Deposit</v>
      </c>
      <c r="O2158" s="20">
        <f>INDEX(Table3[Date_of_transaction],MATCH(Table1[[#This Row],[Account Number]],Table3[Account Number],0))</f>
        <v>44301</v>
      </c>
      <c r="P2158" s="19" t="str">
        <f>INDEX(Table3[Transaction Medium],MATCH(Table1[[#This Row],[Account Number]],Table3[Account Number],0))</f>
        <v>Bank</v>
      </c>
    </row>
    <row r="2159" spans="1:16" x14ac:dyDescent="0.25">
      <c r="A2159" s="1" t="s">
        <v>8913</v>
      </c>
      <c r="B2159" s="2">
        <v>576280999</v>
      </c>
      <c r="C2159" s="2" t="s">
        <v>434</v>
      </c>
      <c r="D2159" s="4">
        <v>28269.75</v>
      </c>
      <c r="E2159" s="1" t="s">
        <v>12</v>
      </c>
      <c r="F2159" s="1" t="s">
        <v>731</v>
      </c>
      <c r="G2159" s="1" t="s">
        <v>3820</v>
      </c>
      <c r="H2159" s="1" t="s">
        <v>8914</v>
      </c>
      <c r="I2159" s="1">
        <v>130625.32593123001</v>
      </c>
      <c r="J2159" s="1" t="s">
        <v>8915</v>
      </c>
      <c r="L2159" s="1" t="str">
        <f>VLOOKUP(Table1[[#This Row],[Customer_id]],Table4[],7,FALSE)</f>
        <v>347462,0512</v>
      </c>
      <c r="M2159" s="1" t="e">
        <f>VLOOKUP(Table1[[#This Row],[Customer_id]],Table2[],4,FALSE)</f>
        <v>#N/A</v>
      </c>
      <c r="N2159" s="1" t="str">
        <f>INDEX(Table3[Transaction type],MATCH(Table1[[#This Row],[Account Number]],Table3[Account Number],0))</f>
        <v>Online Payment</v>
      </c>
      <c r="O2159" s="20">
        <f>INDEX(Table3[Date_of_transaction],MATCH(Table1[[#This Row],[Account Number]],Table3[Account Number],0))</f>
        <v>44341</v>
      </c>
      <c r="P2159" s="19" t="str">
        <f>INDEX(Table3[Transaction Medium],MATCH(Table1[[#This Row],[Account Number]],Table3[Account Number],0))</f>
        <v>Mobile</v>
      </c>
    </row>
    <row r="2160" spans="1:16" x14ac:dyDescent="0.25">
      <c r="A2160" s="1" t="s">
        <v>3882</v>
      </c>
      <c r="B2160" s="2">
        <v>545620904</v>
      </c>
      <c r="C2160" s="2" t="s">
        <v>226</v>
      </c>
      <c r="D2160" s="4">
        <v>31557</v>
      </c>
      <c r="E2160" s="1" t="s">
        <v>1094</v>
      </c>
      <c r="F2160" s="1" t="s">
        <v>2501</v>
      </c>
      <c r="G2160" s="1" t="s">
        <v>3820</v>
      </c>
      <c r="H2160" s="1" t="s">
        <v>3883</v>
      </c>
      <c r="I2160" s="1">
        <v>174982.80643200001</v>
      </c>
      <c r="J2160" s="1" t="s">
        <v>3884</v>
      </c>
      <c r="L2160" s="1" t="str">
        <f>VLOOKUP(Table1[[#This Row],[Customer_id]],Table4[],7,FALSE)</f>
        <v>40231,9764</v>
      </c>
      <c r="M2160" s="1" t="e">
        <f>VLOOKUP(Table1[[#This Row],[Customer_id]],Table2[],4,FALSE)</f>
        <v>#N/A</v>
      </c>
      <c r="N2160" s="1" t="str">
        <f>INDEX(Table3[Transaction type],MATCH(Table1[[#This Row],[Account Number]],Table3[Account Number],0))</f>
        <v>Money Deposit</v>
      </c>
      <c r="O2160" s="20">
        <f>INDEX(Table3[Date_of_transaction],MATCH(Table1[[#This Row],[Account Number]],Table3[Account Number],0))</f>
        <v>44643</v>
      </c>
      <c r="P2160" s="19" t="str">
        <f>INDEX(Table3[Transaction Medium],MATCH(Table1[[#This Row],[Account Number]],Table3[Account Number],0))</f>
        <v>Bank</v>
      </c>
    </row>
    <row r="2161" spans="1:16" x14ac:dyDescent="0.25">
      <c r="A2161" s="1" t="s">
        <v>3282</v>
      </c>
      <c r="B2161" s="2">
        <v>493486761</v>
      </c>
      <c r="C2161" s="2" t="s">
        <v>573</v>
      </c>
      <c r="D2161" s="4">
        <v>26808.75</v>
      </c>
      <c r="E2161" s="1" t="s">
        <v>1094</v>
      </c>
      <c r="F2161" s="1" t="s">
        <v>130</v>
      </c>
      <c r="G2161" s="1" t="s">
        <v>3058</v>
      </c>
      <c r="H2161" s="1" t="s">
        <v>3283</v>
      </c>
      <c r="I2161" s="1">
        <v>93473.477797440006</v>
      </c>
      <c r="J2161" s="1" t="s">
        <v>3284</v>
      </c>
      <c r="L2161" s="1" t="str">
        <f>VLOOKUP(Table1[[#This Row],[Customer_id]],Table4[],7,FALSE)</f>
        <v>345819,232</v>
      </c>
      <c r="M2161" s="1" t="str">
        <f>VLOOKUP(Table1[[#This Row],[Customer_id]],Table2[],4,FALSE)</f>
        <v>N2862007104</v>
      </c>
      <c r="N2161" s="1" t="str">
        <f>INDEX(Table3[Transaction type],MATCH(Table1[[#This Row],[Account Number]],Table3[Account Number],0))</f>
        <v>Loan Payment</v>
      </c>
      <c r="O2161" s="20">
        <f>INDEX(Table3[Date_of_transaction],MATCH(Table1[[#This Row],[Account Number]],Table3[Account Number],0))</f>
        <v>44498</v>
      </c>
      <c r="P2161" s="19" t="str">
        <f>INDEX(Table3[Transaction Medium],MATCH(Table1[[#This Row],[Account Number]],Table3[Account Number],0))</f>
        <v>AFT</v>
      </c>
    </row>
    <row r="2162" spans="1:16" x14ac:dyDescent="0.25">
      <c r="A2162" s="1" t="s">
        <v>5056</v>
      </c>
      <c r="B2162" s="2">
        <v>803873323</v>
      </c>
      <c r="C2162" s="2" t="s">
        <v>101</v>
      </c>
      <c r="D2162" s="4">
        <v>19138.5</v>
      </c>
      <c r="E2162" s="1" t="s">
        <v>1094</v>
      </c>
      <c r="F2162" s="1" t="s">
        <v>130</v>
      </c>
      <c r="G2162" s="1" t="s">
        <v>4099</v>
      </c>
      <c r="H2162" s="1" t="s">
        <v>5057</v>
      </c>
      <c r="I2162" s="1">
        <v>5471.4791249999998</v>
      </c>
      <c r="J2162" s="1" t="s">
        <v>5058</v>
      </c>
      <c r="L2162" s="1" t="str">
        <f>VLOOKUP(Table1[[#This Row],[Customer_id]],Table4[],7,FALSE)</f>
        <v>308171,0775</v>
      </c>
      <c r="M2162" s="1" t="e">
        <f>VLOOKUP(Table1[[#This Row],[Customer_id]],Table2[],4,FALSE)</f>
        <v>#N/A</v>
      </c>
      <c r="N2162" s="1" t="str">
        <f>INDEX(Table3[Transaction type],MATCH(Table1[[#This Row],[Account Number]],Table3[Account Number],0))</f>
        <v>Online Payment</v>
      </c>
      <c r="O2162" s="20">
        <f>INDEX(Table3[Date_of_transaction],MATCH(Table1[[#This Row],[Account Number]],Table3[Account Number],0))</f>
        <v>44435</v>
      </c>
      <c r="P2162" s="19" t="str">
        <f>INDEX(Table3[Transaction Medium],MATCH(Table1[[#This Row],[Account Number]],Table3[Account Number],0))</f>
        <v>Card</v>
      </c>
    </row>
    <row r="2163" spans="1:16" x14ac:dyDescent="0.25">
      <c r="A2163" s="1" t="s">
        <v>4663</v>
      </c>
      <c r="B2163" s="2">
        <v>976789119</v>
      </c>
      <c r="C2163" s="2" t="s">
        <v>101</v>
      </c>
      <c r="D2163" s="4">
        <v>19138.5</v>
      </c>
      <c r="E2163" s="1" t="s">
        <v>1094</v>
      </c>
      <c r="F2163" s="1" t="s">
        <v>2602</v>
      </c>
      <c r="G2163" s="1" t="s">
        <v>4058</v>
      </c>
      <c r="H2163" s="1" t="s">
        <v>4664</v>
      </c>
      <c r="I2163" s="1">
        <v>232569.08043599999</v>
      </c>
      <c r="J2163" s="1" t="s">
        <v>4665</v>
      </c>
      <c r="L2163" s="1" t="str">
        <f>VLOOKUP(Table1[[#This Row],[Customer_id]],Table4[],7,FALSE)</f>
        <v>405234,666</v>
      </c>
      <c r="M2163" s="1" t="e">
        <f>VLOOKUP(Table1[[#This Row],[Customer_id]],Table2[],4,FALSE)</f>
        <v>#N/A</v>
      </c>
      <c r="N2163" s="1" t="str">
        <f>INDEX(Table3[Transaction type],MATCH(Table1[[#This Row],[Account Number]],Table3[Account Number],0))</f>
        <v>Money Deposit</v>
      </c>
      <c r="O2163" s="20">
        <f>INDEX(Table3[Date_of_transaction],MATCH(Table1[[#This Row],[Account Number]],Table3[Account Number],0))</f>
        <v>44427</v>
      </c>
      <c r="P2163" s="19" t="str">
        <f>INDEX(Table3[Transaction Medium],MATCH(Table1[[#This Row],[Account Number]],Table3[Account Number],0))</f>
        <v>Bank</v>
      </c>
    </row>
    <row r="2164" spans="1:16" x14ac:dyDescent="0.25">
      <c r="A2164" s="1" t="s">
        <v>91</v>
      </c>
      <c r="B2164" s="2">
        <v>25045676</v>
      </c>
      <c r="C2164" s="2" t="s">
        <v>92</v>
      </c>
      <c r="D2164" s="4">
        <v>29000.25</v>
      </c>
      <c r="E2164" s="1" t="s">
        <v>12</v>
      </c>
      <c r="F2164" s="1" t="s">
        <v>93</v>
      </c>
      <c r="G2164" s="1" t="s">
        <v>14</v>
      </c>
      <c r="H2164" s="1" t="s">
        <v>94</v>
      </c>
      <c r="I2164" s="1">
        <v>46827.904031999999</v>
      </c>
      <c r="J2164" s="1" t="s">
        <v>95</v>
      </c>
      <c r="L2164" s="1" t="str">
        <f>VLOOKUP(Table1[[#This Row],[Customer_id]],Table4[],7,FALSE)</f>
        <v>154172,7</v>
      </c>
      <c r="M2164" s="1" t="e">
        <f>VLOOKUP(Table1[[#This Row],[Customer_id]],Table2[],4,FALSE)</f>
        <v>#N/A</v>
      </c>
      <c r="N2164" s="1" t="str">
        <f>INDEX(Table3[Transaction type],MATCH(Table1[[#This Row],[Account Number]],Table3[Account Number],0))</f>
        <v>Online Payment</v>
      </c>
      <c r="O2164" s="20">
        <f>INDEX(Table3[Date_of_transaction],MATCH(Table1[[#This Row],[Account Number]],Table3[Account Number],0))</f>
        <v>44551</v>
      </c>
      <c r="P2164" s="19" t="str">
        <f>INDEX(Table3[Transaction Medium],MATCH(Table1[[#This Row],[Account Number]],Table3[Account Number],0))</f>
        <v>Card</v>
      </c>
    </row>
    <row r="2165" spans="1:16" x14ac:dyDescent="0.25">
      <c r="A2165" s="1" t="s">
        <v>6579</v>
      </c>
      <c r="B2165" s="2">
        <v>802815139</v>
      </c>
      <c r="C2165" s="2" t="s">
        <v>889</v>
      </c>
      <c r="D2165" s="4">
        <v>30096</v>
      </c>
      <c r="E2165" s="1" t="s">
        <v>12</v>
      </c>
      <c r="F2165" s="1" t="s">
        <v>2311</v>
      </c>
      <c r="G2165" s="1" t="s">
        <v>4148</v>
      </c>
      <c r="H2165" s="1" t="s">
        <v>6580</v>
      </c>
      <c r="I2165" s="1">
        <v>26755.79244714</v>
      </c>
      <c r="J2165" s="1" t="s">
        <v>6581</v>
      </c>
      <c r="L2165" s="1" t="str">
        <f>VLOOKUP(Table1[[#This Row],[Customer_id]],Table4[],7,FALSE)</f>
        <v>77567,7952</v>
      </c>
      <c r="M2165" s="1" t="e">
        <f>VLOOKUP(Table1[[#This Row],[Customer_id]],Table2[],4,FALSE)</f>
        <v>#N/A</v>
      </c>
      <c r="N2165" s="1" t="str">
        <f>INDEX(Table3[Transaction type],MATCH(Table1[[#This Row],[Account Number]],Table3[Account Number],0))</f>
        <v>Cash Withdrawal</v>
      </c>
      <c r="O2165" s="20">
        <f>INDEX(Table3[Date_of_transaction],MATCH(Table1[[#This Row],[Account Number]],Table3[Account Number],0))</f>
        <v>44433</v>
      </c>
      <c r="P2165" s="19" t="str">
        <f>INDEX(Table3[Transaction Medium],MATCH(Table1[[#This Row],[Account Number]],Table3[Account Number],0))</f>
        <v>POS</v>
      </c>
    </row>
    <row r="2166" spans="1:16" x14ac:dyDescent="0.25">
      <c r="A2166" s="1" t="s">
        <v>6168</v>
      </c>
      <c r="B2166" s="2">
        <v>736928880</v>
      </c>
      <c r="C2166" s="2" t="s">
        <v>18</v>
      </c>
      <c r="D2166" s="4">
        <v>33018</v>
      </c>
      <c r="E2166" s="1" t="s">
        <v>12</v>
      </c>
      <c r="F2166" s="1" t="s">
        <v>874</v>
      </c>
      <c r="G2166" s="1" t="s">
        <v>4070</v>
      </c>
      <c r="H2166" s="1" t="s">
        <v>6169</v>
      </c>
      <c r="I2166" s="1">
        <v>149675.44500000001</v>
      </c>
      <c r="J2166" s="1" t="s">
        <v>6170</v>
      </c>
      <c r="L2166" s="1" t="str">
        <f>VLOOKUP(Table1[[#This Row],[Customer_id]],Table4[],7,FALSE)</f>
        <v>94100,4336</v>
      </c>
      <c r="M2166" s="1" t="e">
        <f>VLOOKUP(Table1[[#This Row],[Customer_id]],Table2[],4,FALSE)</f>
        <v>#N/A</v>
      </c>
      <c r="N2166" s="1" t="str">
        <f>INDEX(Table3[Transaction type],MATCH(Table1[[#This Row],[Account Number]],Table3[Account Number],0))</f>
        <v>Online Payment</v>
      </c>
      <c r="O2166" s="20">
        <f>INDEX(Table3[Date_of_transaction],MATCH(Table1[[#This Row],[Account Number]],Table3[Account Number],0))</f>
        <v>44616</v>
      </c>
      <c r="P2166" s="19" t="str">
        <f>INDEX(Table3[Transaction Medium],MATCH(Table1[[#This Row],[Account Number]],Table3[Account Number],0))</f>
        <v>Card</v>
      </c>
    </row>
    <row r="2167" spans="1:16" x14ac:dyDescent="0.25">
      <c r="A2167" s="1" t="s">
        <v>8025</v>
      </c>
      <c r="B2167" s="2">
        <v>959471211</v>
      </c>
      <c r="C2167" s="2" t="s">
        <v>38</v>
      </c>
      <c r="D2167" s="4">
        <v>21330</v>
      </c>
      <c r="E2167" s="1" t="s">
        <v>12</v>
      </c>
      <c r="F2167" s="1" t="s">
        <v>125</v>
      </c>
      <c r="G2167" s="1" t="s">
        <v>3583</v>
      </c>
      <c r="H2167" s="1" t="s">
        <v>8026</v>
      </c>
      <c r="I2167" s="1">
        <v>104306.582016</v>
      </c>
      <c r="J2167" s="1" t="s">
        <v>8027</v>
      </c>
      <c r="L2167" s="1" t="str">
        <f>VLOOKUP(Table1[[#This Row],[Customer_id]],Table4[],7,FALSE)</f>
        <v>29881,2481</v>
      </c>
      <c r="M2167" s="1" t="e">
        <f>VLOOKUP(Table1[[#This Row],[Customer_id]],Table2[],4,FALSE)</f>
        <v>#N/A</v>
      </c>
      <c r="N2167" s="1" t="str">
        <f>INDEX(Table3[Transaction type],MATCH(Table1[[#This Row],[Account Number]],Table3[Account Number],0))</f>
        <v>Money Deposit</v>
      </c>
      <c r="O2167" s="20">
        <f>INDEX(Table3[Date_of_transaction],MATCH(Table1[[#This Row],[Account Number]],Table3[Account Number],0))</f>
        <v>44593</v>
      </c>
      <c r="P2167" s="19" t="str">
        <f>INDEX(Table3[Transaction Medium],MATCH(Table1[[#This Row],[Account Number]],Table3[Account Number],0))</f>
        <v>Bank</v>
      </c>
    </row>
    <row r="2168" spans="1:16" x14ac:dyDescent="0.25">
      <c r="A2168" s="1" t="s">
        <v>3449</v>
      </c>
      <c r="B2168" s="2">
        <v>358235140</v>
      </c>
      <c r="C2168" s="2" t="s">
        <v>568</v>
      </c>
      <c r="D2168" s="4">
        <v>25713</v>
      </c>
      <c r="E2168" s="1" t="s">
        <v>1094</v>
      </c>
      <c r="F2168" s="1" t="s">
        <v>139</v>
      </c>
      <c r="G2168" s="1" t="s">
        <v>3331</v>
      </c>
      <c r="H2168" s="1" t="s">
        <v>3450</v>
      </c>
      <c r="I2168" s="1">
        <v>19000.186883999999</v>
      </c>
      <c r="J2168" s="1" t="s">
        <v>3451</v>
      </c>
      <c r="L2168" s="1" t="str">
        <f>VLOOKUP(Table1[[#This Row],[Customer_id]],Table4[],7,FALSE)</f>
        <v>77904,1065</v>
      </c>
      <c r="M2168" s="1" t="e">
        <f>VLOOKUP(Table1[[#This Row],[Customer_id]],Table2[],4,FALSE)</f>
        <v>#N/A</v>
      </c>
      <c r="N2168" s="1" t="str">
        <f>INDEX(Table3[Transaction type],MATCH(Table1[[#This Row],[Account Number]],Table3[Account Number],0))</f>
        <v>Money Transfer</v>
      </c>
      <c r="O2168" s="20">
        <f>INDEX(Table3[Date_of_transaction],MATCH(Table1[[#This Row],[Account Number]],Table3[Account Number],0))</f>
        <v>44430</v>
      </c>
      <c r="P2168" s="19" t="str">
        <f>INDEX(Table3[Transaction Medium],MATCH(Table1[[#This Row],[Account Number]],Table3[Account Number],0))</f>
        <v>Internet Banking</v>
      </c>
    </row>
    <row r="2169" spans="1:16" x14ac:dyDescent="0.25">
      <c r="A2169" s="1" t="s">
        <v>918</v>
      </c>
      <c r="B2169" s="2">
        <v>439747446</v>
      </c>
      <c r="C2169" s="2" t="s">
        <v>57</v>
      </c>
      <c r="D2169" s="4">
        <v>34113.75</v>
      </c>
      <c r="E2169" s="1" t="s">
        <v>12</v>
      </c>
      <c r="F2169" s="1" t="s">
        <v>286</v>
      </c>
      <c r="G2169" s="1" t="s">
        <v>14</v>
      </c>
      <c r="H2169" s="1" t="s">
        <v>919</v>
      </c>
      <c r="I2169" s="1">
        <v>108447.5698176</v>
      </c>
      <c r="J2169" s="1" t="s">
        <v>920</v>
      </c>
      <c r="L2169" s="1" t="str">
        <f>VLOOKUP(Table1[[#This Row],[Customer_id]],Table4[],7,FALSE)</f>
        <v>111485,6</v>
      </c>
      <c r="M2169" s="1" t="str">
        <f>VLOOKUP(Table1[[#This Row],[Customer_id]],Table2[],4,FALSE)</f>
        <v>N1095186906</v>
      </c>
      <c r="N2169" s="1" t="str">
        <f>INDEX(Table3[Transaction type],MATCH(Table1[[#This Row],[Account Number]],Table3[Account Number],0))</f>
        <v>Loan Payment</v>
      </c>
      <c r="O2169" s="20">
        <f>INDEX(Table3[Date_of_transaction],MATCH(Table1[[#This Row],[Account Number]],Table3[Account Number],0))</f>
        <v>44258</v>
      </c>
      <c r="P2169" s="19" t="str">
        <f>INDEX(Table3[Transaction Medium],MATCH(Table1[[#This Row],[Account Number]],Table3[Account Number],0))</f>
        <v>AFT</v>
      </c>
    </row>
    <row r="2170" spans="1:16" x14ac:dyDescent="0.25">
      <c r="A2170" s="1" t="s">
        <v>4817</v>
      </c>
      <c r="B2170" s="2">
        <v>46822267</v>
      </c>
      <c r="C2170" s="2" t="s">
        <v>62</v>
      </c>
      <c r="D2170" s="4">
        <v>22791</v>
      </c>
      <c r="E2170" s="1" t="s">
        <v>1094</v>
      </c>
      <c r="F2170" s="1" t="s">
        <v>408</v>
      </c>
      <c r="G2170" s="1" t="s">
        <v>4074</v>
      </c>
      <c r="H2170" s="1" t="s">
        <v>4818</v>
      </c>
      <c r="I2170" s="1">
        <v>60715.791675</v>
      </c>
      <c r="J2170" s="1" t="s">
        <v>4819</v>
      </c>
      <c r="L2170" s="1" t="str">
        <f>VLOOKUP(Table1[[#This Row],[Customer_id]],Table4[],7,FALSE)</f>
        <v>242230,661</v>
      </c>
      <c r="M2170" s="1" t="str">
        <f>VLOOKUP(Table1[[#This Row],[Customer_id]],Table2[],4,FALSE)</f>
        <v>N224641419</v>
      </c>
      <c r="N2170" s="1" t="str">
        <f>INDEX(Table3[Transaction type],MATCH(Table1[[#This Row],[Account Number]],Table3[Account Number],0))</f>
        <v>Loan Payment</v>
      </c>
      <c r="O2170" s="20">
        <f>INDEX(Table3[Date_of_transaction],MATCH(Table1[[#This Row],[Account Number]],Table3[Account Number],0))</f>
        <v>44397</v>
      </c>
      <c r="P2170" s="19" t="str">
        <f>INDEX(Table3[Transaction Medium],MATCH(Table1[[#This Row],[Account Number]],Table3[Account Number],0))</f>
        <v>AFT</v>
      </c>
    </row>
    <row r="2171" spans="1:16" x14ac:dyDescent="0.25">
      <c r="A2171" s="1" t="s">
        <v>7798</v>
      </c>
      <c r="B2171" s="2">
        <v>751352918</v>
      </c>
      <c r="C2171" s="2" t="s">
        <v>698</v>
      </c>
      <c r="D2171" s="4">
        <v>18408</v>
      </c>
      <c r="E2171" s="1" t="s">
        <v>12</v>
      </c>
      <c r="F2171" s="1" t="s">
        <v>2201</v>
      </c>
      <c r="G2171" s="1" t="s">
        <v>3058</v>
      </c>
      <c r="H2171" s="1" t="s">
        <v>7799</v>
      </c>
      <c r="I2171" s="1">
        <v>226551.29474879999</v>
      </c>
      <c r="J2171" s="1" t="s">
        <v>7800</v>
      </c>
      <c r="L2171" s="1" t="str">
        <f>VLOOKUP(Table1[[#This Row],[Customer_id]],Table4[],7,FALSE)</f>
        <v>157387,4452</v>
      </c>
      <c r="M2171" s="1" t="e">
        <f>VLOOKUP(Table1[[#This Row],[Customer_id]],Table2[],4,FALSE)</f>
        <v>#N/A</v>
      </c>
      <c r="N2171" s="1" t="str">
        <f>INDEX(Table3[Transaction type],MATCH(Table1[[#This Row],[Account Number]],Table3[Account Number],0))</f>
        <v>Online Payment</v>
      </c>
      <c r="O2171" s="20">
        <f>INDEX(Table3[Date_of_transaction],MATCH(Table1[[#This Row],[Account Number]],Table3[Account Number],0))</f>
        <v>44547</v>
      </c>
      <c r="P2171" s="19" t="str">
        <f>INDEX(Table3[Transaction Medium],MATCH(Table1[[#This Row],[Account Number]],Table3[Account Number],0))</f>
        <v>Internet Banking</v>
      </c>
    </row>
    <row r="2172" spans="1:16" x14ac:dyDescent="0.25">
      <c r="A2172" s="1" t="s">
        <v>9119</v>
      </c>
      <c r="B2172" s="2">
        <v>935902253</v>
      </c>
      <c r="C2172" s="2" t="s">
        <v>18</v>
      </c>
      <c r="D2172" s="8">
        <v>35427.75</v>
      </c>
      <c r="E2172" s="1" t="str">
        <f ca="1">CHOOSE(RANDBETWEEN(1, 2), "Male","Female")</f>
        <v>Female</v>
      </c>
      <c r="F2172" s="1" t="str">
        <f ca="1">CHOOSE(RANDBETWEEN(1, 5), "Farmer","Tailor","Student","Professor","Welder")</f>
        <v>Professor</v>
      </c>
      <c r="G2172" s="1" t="str">
        <f ca="1">CHOOSE(RANDBETWEEN(1, 22), "Kano","Kwara","Imo","Lagos","Adamawa","Delta","Sokoto","Oyo","Osun","Abia","Cross River","Kaduna","Plateau","River","Abuja","Kogi","Edo","Anambra","Bayelsa","Benue","Ogun","Enugu")</f>
        <v>Abia</v>
      </c>
      <c r="H2172" s="9" t="s">
        <v>9120</v>
      </c>
      <c r="I2172" s="9">
        <v>768763.86719936994</v>
      </c>
      <c r="J2172" t="s">
        <v>9121</v>
      </c>
      <c r="L2172" s="1" t="str">
        <f>VLOOKUP(Table1[[#This Row],[Customer_id]],Table4[],7,FALSE)</f>
        <v>146714,88</v>
      </c>
      <c r="M2172" s="1" t="e">
        <f>VLOOKUP(Table1[[#This Row],[Customer_id]],Table2[],4,FALSE)</f>
        <v>#N/A</v>
      </c>
      <c r="N2172" s="1" t="str">
        <f>INDEX(Table3[Transaction type],MATCH(Table1[[#This Row],[Account Number]],Table3[Account Number],0))</f>
        <v>Money Transfer</v>
      </c>
      <c r="O2172" s="20">
        <f>INDEX(Table3[Date_of_transaction],MATCH(Table1[[#This Row],[Account Number]],Table3[Account Number],0))</f>
        <v>44319</v>
      </c>
      <c r="P2172" s="19" t="str">
        <f>INDEX(Table3[Transaction Medium],MATCH(Table1[[#This Row],[Account Number]],Table3[Account Number],0))</f>
        <v>ATM</v>
      </c>
    </row>
    <row r="2173" spans="1:16" x14ac:dyDescent="0.25">
      <c r="A2173" s="1" t="s">
        <v>6865</v>
      </c>
      <c r="B2173" s="2">
        <v>900114788</v>
      </c>
      <c r="C2173" s="2" t="s">
        <v>129</v>
      </c>
      <c r="D2173" s="4">
        <v>15120.75</v>
      </c>
      <c r="E2173" s="1" t="s">
        <v>12</v>
      </c>
      <c r="F2173" s="1" t="s">
        <v>2211</v>
      </c>
      <c r="G2173" s="1" t="s">
        <v>4084</v>
      </c>
      <c r="H2173" s="1" t="s">
        <v>6866</v>
      </c>
      <c r="I2173" s="1">
        <v>97061.415486479993</v>
      </c>
      <c r="J2173" s="1" t="s">
        <v>6867</v>
      </c>
      <c r="L2173" s="1" t="str">
        <f>VLOOKUP(Table1[[#This Row],[Customer_id]],Table4[],7,FALSE)</f>
        <v>80408,2464</v>
      </c>
      <c r="M2173" s="1" t="e">
        <f>VLOOKUP(Table1[[#This Row],[Customer_id]],Table2[],4,FALSE)</f>
        <v>#N/A</v>
      </c>
      <c r="N2173" s="1" t="str">
        <f>INDEX(Table3[Transaction type],MATCH(Table1[[#This Row],[Account Number]],Table3[Account Number],0))</f>
        <v>Online Payment</v>
      </c>
      <c r="O2173" s="20">
        <f>INDEX(Table3[Date_of_transaction],MATCH(Table1[[#This Row],[Account Number]],Table3[Account Number],0))</f>
        <v>44257</v>
      </c>
      <c r="P2173" s="19" t="str">
        <f>INDEX(Table3[Transaction Medium],MATCH(Table1[[#This Row],[Account Number]],Table3[Account Number],0))</f>
        <v>Card</v>
      </c>
    </row>
    <row r="2174" spans="1:16" x14ac:dyDescent="0.25">
      <c r="A2174" s="1" t="s">
        <v>8083</v>
      </c>
      <c r="B2174" s="2">
        <v>158052066</v>
      </c>
      <c r="C2174" s="2" t="s">
        <v>87</v>
      </c>
      <c r="D2174" s="4">
        <v>16581.75</v>
      </c>
      <c r="E2174" s="1" t="s">
        <v>12</v>
      </c>
      <c r="F2174" s="1" t="s">
        <v>527</v>
      </c>
      <c r="G2174" s="1" t="s">
        <v>3583</v>
      </c>
      <c r="H2174" s="1" t="s">
        <v>8084</v>
      </c>
      <c r="I2174" s="1">
        <v>114977.09013336</v>
      </c>
      <c r="J2174" s="1" t="s">
        <v>8085</v>
      </c>
      <c r="L2174" s="1" t="str">
        <f>VLOOKUP(Table1[[#This Row],[Customer_id]],Table4[],7,FALSE)</f>
        <v>209712,8619</v>
      </c>
      <c r="M2174" s="1" t="e">
        <f>VLOOKUP(Table1[[#This Row],[Customer_id]],Table2[],4,FALSE)</f>
        <v>#N/A</v>
      </c>
      <c r="N2174" s="1" t="str">
        <f>INDEX(Table3[Transaction type],MATCH(Table1[[#This Row],[Account Number]],Table3[Account Number],0))</f>
        <v>Checks</v>
      </c>
      <c r="O2174" s="20">
        <f>INDEX(Table3[Date_of_transaction],MATCH(Table1[[#This Row],[Account Number]],Table3[Account Number],0))</f>
        <v>44375</v>
      </c>
      <c r="P2174" s="19" t="str">
        <f>INDEX(Table3[Transaction Medium],MATCH(Table1[[#This Row],[Account Number]],Table3[Account Number],0))</f>
        <v>Informal Services</v>
      </c>
    </row>
    <row r="2175" spans="1:16" x14ac:dyDescent="0.25">
      <c r="A2175" s="1" t="s">
        <v>7184</v>
      </c>
      <c r="B2175" s="2">
        <v>537928168</v>
      </c>
      <c r="C2175" s="2" t="s">
        <v>119</v>
      </c>
      <c r="D2175" s="4">
        <v>24982.5</v>
      </c>
      <c r="E2175" s="1" t="s">
        <v>12</v>
      </c>
      <c r="F2175" s="1" t="s">
        <v>399</v>
      </c>
      <c r="G2175" s="1" t="s">
        <v>4112</v>
      </c>
      <c r="H2175" s="1" t="s">
        <v>7185</v>
      </c>
      <c r="I2175" s="1">
        <v>225394.98653808</v>
      </c>
      <c r="J2175" s="1" t="s">
        <v>7186</v>
      </c>
      <c r="L2175" s="1" t="str">
        <f>VLOOKUP(Table1[[#This Row],[Customer_id]],Table4[],7,FALSE)</f>
        <v>320879,52</v>
      </c>
      <c r="M2175" s="1" t="e">
        <f>VLOOKUP(Table1[[#This Row],[Customer_id]],Table2[],4,FALSE)</f>
        <v>#N/A</v>
      </c>
      <c r="N2175" s="1" t="str">
        <f>INDEX(Table3[Transaction type],MATCH(Table1[[#This Row],[Account Number]],Table3[Account Number],0))</f>
        <v>Cash Withdrawal</v>
      </c>
      <c r="O2175" s="20">
        <f>INDEX(Table3[Date_of_transaction],MATCH(Table1[[#This Row],[Account Number]],Table3[Account Number],0))</f>
        <v>44362</v>
      </c>
      <c r="P2175" s="19" t="str">
        <f>INDEX(Table3[Transaction Medium],MATCH(Table1[[#This Row],[Account Number]],Table3[Account Number],0))</f>
        <v>POS</v>
      </c>
    </row>
    <row r="2176" spans="1:16" x14ac:dyDescent="0.25">
      <c r="A2176" s="1" t="s">
        <v>5730</v>
      </c>
      <c r="B2176" s="2">
        <v>109186210</v>
      </c>
      <c r="C2176" s="2" t="s">
        <v>434</v>
      </c>
      <c r="D2176" s="4">
        <v>28269.75</v>
      </c>
      <c r="E2176" s="1" t="s">
        <v>1094</v>
      </c>
      <c r="F2176" s="1" t="s">
        <v>814</v>
      </c>
      <c r="G2176" s="1" t="s">
        <v>4112</v>
      </c>
      <c r="H2176" s="1" t="s">
        <v>5731</v>
      </c>
      <c r="I2176" s="1">
        <v>317308.58052299998</v>
      </c>
      <c r="J2176" s="1" t="s">
        <v>5732</v>
      </c>
      <c r="L2176" s="1" t="str">
        <f>VLOOKUP(Table1[[#This Row],[Customer_id]],Table4[],7,FALSE)</f>
        <v>200436,795</v>
      </c>
      <c r="M2176" s="1" t="e">
        <f>VLOOKUP(Table1[[#This Row],[Customer_id]],Table2[],4,FALSE)</f>
        <v>#N/A</v>
      </c>
      <c r="N2176" s="1" t="str">
        <f>INDEX(Table3[Transaction type],MATCH(Table1[[#This Row],[Account Number]],Table3[Account Number],0))</f>
        <v>Online Payment</v>
      </c>
      <c r="O2176" s="20">
        <f>INDEX(Table3[Date_of_transaction],MATCH(Table1[[#This Row],[Account Number]],Table3[Account Number],0))</f>
        <v>44271</v>
      </c>
      <c r="P2176" s="19" t="str">
        <f>INDEX(Table3[Transaction Medium],MATCH(Table1[[#This Row],[Account Number]],Table3[Account Number],0))</f>
        <v>Mobile</v>
      </c>
    </row>
    <row r="2177" spans="1:16" x14ac:dyDescent="0.25">
      <c r="A2177" s="1" t="s">
        <v>4160</v>
      </c>
      <c r="B2177" s="2">
        <v>104083137</v>
      </c>
      <c r="C2177" s="2" t="s">
        <v>335</v>
      </c>
      <c r="D2177" s="4">
        <v>19869</v>
      </c>
      <c r="E2177" s="1" t="s">
        <v>1094</v>
      </c>
      <c r="F2177" s="1" t="s">
        <v>1626</v>
      </c>
      <c r="G2177" s="1" t="s">
        <v>4105</v>
      </c>
      <c r="H2177" s="1" t="s">
        <v>4161</v>
      </c>
      <c r="I2177" s="1">
        <v>349116.67774080002</v>
      </c>
      <c r="J2177" s="1" t="s">
        <v>4162</v>
      </c>
      <c r="L2177" s="1" t="str">
        <f>VLOOKUP(Table1[[#This Row],[Customer_id]],Table4[],7,FALSE)</f>
        <v>301258,4367</v>
      </c>
      <c r="M2177" s="1" t="e">
        <f>VLOOKUP(Table1[[#This Row],[Customer_id]],Table2[],4,FALSE)</f>
        <v>#N/A</v>
      </c>
      <c r="N2177" s="1" t="str">
        <f>INDEX(Table3[Transaction type],MATCH(Table1[[#This Row],[Account Number]],Table3[Account Number],0))</f>
        <v>Cash Withdrawal</v>
      </c>
      <c r="O2177" s="20">
        <f>INDEX(Table3[Date_of_transaction],MATCH(Table1[[#This Row],[Account Number]],Table3[Account Number],0))</f>
        <v>44641</v>
      </c>
      <c r="P2177" s="19" t="str">
        <f>INDEX(Table3[Transaction Medium],MATCH(Table1[[#This Row],[Account Number]],Table3[Account Number],0))</f>
        <v>ATM</v>
      </c>
    </row>
    <row r="2178" spans="1:16" x14ac:dyDescent="0.25">
      <c r="A2178" s="1" t="s">
        <v>4370</v>
      </c>
      <c r="B2178" s="2">
        <v>340449270</v>
      </c>
      <c r="C2178" s="2" t="s">
        <v>119</v>
      </c>
      <c r="D2178" s="4">
        <v>24982.5</v>
      </c>
      <c r="E2178" s="1" t="s">
        <v>1094</v>
      </c>
      <c r="F2178" s="1" t="s">
        <v>181</v>
      </c>
      <c r="G2178" s="1" t="s">
        <v>4112</v>
      </c>
      <c r="H2178" s="1" t="s">
        <v>4371</v>
      </c>
      <c r="I2178" s="1">
        <v>573815.85360000003</v>
      </c>
      <c r="J2178" s="1" t="s">
        <v>4372</v>
      </c>
      <c r="L2178" s="1" t="str">
        <f>VLOOKUP(Table1[[#This Row],[Customer_id]],Table4[],7,FALSE)</f>
        <v>167973,75</v>
      </c>
      <c r="M2178" s="1" t="e">
        <f>VLOOKUP(Table1[[#This Row],[Customer_id]],Table2[],4,FALSE)</f>
        <v>#N/A</v>
      </c>
      <c r="N2178" s="1" t="str">
        <f>INDEX(Table3[Transaction type],MATCH(Table1[[#This Row],[Account Number]],Table3[Account Number],0))</f>
        <v>Money Transfer</v>
      </c>
      <c r="O2178" s="20">
        <f>INDEX(Table3[Date_of_transaction],MATCH(Table1[[#This Row],[Account Number]],Table3[Account Number],0))</f>
        <v>44396</v>
      </c>
      <c r="P2178" s="19" t="str">
        <f>INDEX(Table3[Transaction Medium],MATCH(Table1[[#This Row],[Account Number]],Table3[Account Number],0))</f>
        <v>Mobile</v>
      </c>
    </row>
    <row r="2179" spans="1:16" x14ac:dyDescent="0.25">
      <c r="A2179" s="1" t="s">
        <v>1375</v>
      </c>
      <c r="B2179" s="2">
        <v>104344203</v>
      </c>
      <c r="C2179" s="2" t="s">
        <v>273</v>
      </c>
      <c r="D2179" s="4">
        <v>20964.75</v>
      </c>
      <c r="E2179" s="1" t="s">
        <v>1094</v>
      </c>
      <c r="F2179" s="1" t="s">
        <v>181</v>
      </c>
      <c r="G2179" s="1" t="s">
        <v>14</v>
      </c>
      <c r="H2179" s="1" t="s">
        <v>1376</v>
      </c>
      <c r="I2179" s="1">
        <v>809650.90944192</v>
      </c>
      <c r="J2179" s="1" t="s">
        <v>1377</v>
      </c>
      <c r="L2179" s="1" t="str">
        <f>VLOOKUP(Table1[[#This Row],[Customer_id]],Table4[],7,FALSE)</f>
        <v>152605,6392</v>
      </c>
      <c r="M2179" s="1" t="e">
        <f>VLOOKUP(Table1[[#This Row],[Customer_id]],Table2[],4,FALSE)</f>
        <v>#N/A</v>
      </c>
      <c r="N2179" s="1" t="str">
        <f>INDEX(Table3[Transaction type],MATCH(Table1[[#This Row],[Account Number]],Table3[Account Number],0))</f>
        <v>Cash Withdrawal</v>
      </c>
      <c r="O2179" s="20">
        <f>INDEX(Table3[Date_of_transaction],MATCH(Table1[[#This Row],[Account Number]],Table3[Account Number],0))</f>
        <v>44568</v>
      </c>
      <c r="P2179" s="19" t="str">
        <f>INDEX(Table3[Transaction Medium],MATCH(Table1[[#This Row],[Account Number]],Table3[Account Number],0))</f>
        <v>POS</v>
      </c>
    </row>
    <row r="2180" spans="1:16" x14ac:dyDescent="0.25">
      <c r="A2180" s="1" t="s">
        <v>6880</v>
      </c>
      <c r="B2180" s="2">
        <v>332550519</v>
      </c>
      <c r="C2180" s="2" t="s">
        <v>698</v>
      </c>
      <c r="D2180" s="4">
        <v>18408</v>
      </c>
      <c r="E2180" s="1" t="s">
        <v>12</v>
      </c>
      <c r="F2180" s="1" t="s">
        <v>318</v>
      </c>
      <c r="G2180" s="1" t="s">
        <v>4066</v>
      </c>
      <c r="H2180" s="1" t="s">
        <v>6881</v>
      </c>
      <c r="I2180" s="1">
        <v>130429.480419</v>
      </c>
      <c r="J2180" s="1" t="s">
        <v>6882</v>
      </c>
      <c r="L2180" s="1" t="str">
        <f>VLOOKUP(Table1[[#This Row],[Customer_id]],Table4[],7,FALSE)</f>
        <v>248190,9045</v>
      </c>
      <c r="M2180" s="1" t="e">
        <f>VLOOKUP(Table1[[#This Row],[Customer_id]],Table2[],4,FALSE)</f>
        <v>#N/A</v>
      </c>
      <c r="N2180" s="1" t="str">
        <f>INDEX(Table3[Transaction type],MATCH(Table1[[#This Row],[Account Number]],Table3[Account Number],0))</f>
        <v>Online Payment</v>
      </c>
      <c r="O2180" s="20">
        <f>INDEX(Table3[Date_of_transaction],MATCH(Table1[[#This Row],[Account Number]],Table3[Account Number],0))</f>
        <v>44476</v>
      </c>
      <c r="P2180" s="19" t="str">
        <f>INDEX(Table3[Transaction Medium],MATCH(Table1[[#This Row],[Account Number]],Table3[Account Number],0))</f>
        <v>Internet Banking</v>
      </c>
    </row>
    <row r="2181" spans="1:16" x14ac:dyDescent="0.25">
      <c r="A2181" s="1" t="s">
        <v>4038</v>
      </c>
      <c r="B2181" s="2">
        <v>721613645</v>
      </c>
      <c r="C2181" s="2" t="s">
        <v>194</v>
      </c>
      <c r="D2181" s="4">
        <v>30826.5</v>
      </c>
      <c r="E2181" s="1" t="s">
        <v>1094</v>
      </c>
      <c r="F2181" s="1" t="s">
        <v>349</v>
      </c>
      <c r="G2181" s="1" t="s">
        <v>3820</v>
      </c>
      <c r="H2181" s="1" t="s">
        <v>4039</v>
      </c>
      <c r="I2181" s="1">
        <v>1076595.28925859</v>
      </c>
      <c r="J2181" s="1" t="s">
        <v>4040</v>
      </c>
      <c r="L2181" s="1" t="str">
        <f>VLOOKUP(Table1[[#This Row],[Customer_id]],Table4[],7,FALSE)</f>
        <v>169936,3629</v>
      </c>
      <c r="M2181" s="1" t="str">
        <f>VLOOKUP(Table1[[#This Row],[Customer_id]],Table2[],4,FALSE)</f>
        <v>N994804785</v>
      </c>
      <c r="N2181" s="1" t="str">
        <f>INDEX(Table3[Transaction type],MATCH(Table1[[#This Row],[Account Number]],Table3[Account Number],0))</f>
        <v>Loan Payment</v>
      </c>
      <c r="O2181" s="20">
        <f>INDEX(Table3[Date_of_transaction],MATCH(Table1[[#This Row],[Account Number]],Table3[Account Number],0))</f>
        <v>44447</v>
      </c>
      <c r="P2181" s="19" t="str">
        <f>INDEX(Table3[Transaction Medium],MATCH(Table1[[#This Row],[Account Number]],Table3[Account Number],0))</f>
        <v>Mobile</v>
      </c>
    </row>
    <row r="2182" spans="1:16" x14ac:dyDescent="0.25">
      <c r="A2182" s="1" t="s">
        <v>9000</v>
      </c>
      <c r="B2182" s="2">
        <v>524608847</v>
      </c>
      <c r="C2182" s="2" t="s">
        <v>72</v>
      </c>
      <c r="D2182" s="8">
        <v>33790.5</v>
      </c>
      <c r="E2182" s="1" t="str">
        <f ca="1">CHOOSE(RANDBETWEEN(1, 2), "Male","Female")</f>
        <v>Male</v>
      </c>
      <c r="F2182" s="1" t="str">
        <f ca="1">CHOOSE(RANDBETWEEN(1, 5), "Farmer","Tailor","Student","Professor","Welder")</f>
        <v>Tailor</v>
      </c>
      <c r="G2182" s="1" t="str">
        <f ca="1">CHOOSE(RANDBETWEEN(1, 22), "Kano","Kwara","Imo","Lagos","Adamawa","Delta","Sokoto","Oyo","Osun","Abia","Cross River","Kaduna","Plateau","River","Abuja","Kogi","Edo","Anambra","Bayelsa","Benue","Ogun","Enugu")</f>
        <v>Anambra</v>
      </c>
      <c r="H2182" s="9" t="s">
        <v>9001</v>
      </c>
      <c r="I2182" s="9">
        <v>372250.36213035637</v>
      </c>
      <c r="J2182" t="s">
        <v>9002</v>
      </c>
      <c r="L2182" s="1" t="str">
        <f>VLOOKUP(Table1[[#This Row],[Customer_id]],Table4[],7,FALSE)</f>
        <v>356267,8656</v>
      </c>
      <c r="M2182" s="1" t="str">
        <f>VLOOKUP(Table1[[#This Row],[Customer_id]],Table2[],4,FALSE)</f>
        <v>N2308525056</v>
      </c>
      <c r="N2182" s="1" t="str">
        <f>INDEX(Table3[Transaction type],MATCH(Table1[[#This Row],[Account Number]],Table3[Account Number],0))</f>
        <v>Loan Payment</v>
      </c>
      <c r="O2182" s="20">
        <f>INDEX(Table3[Date_of_transaction],MATCH(Table1[[#This Row],[Account Number]],Table3[Account Number],0))</f>
        <v>44424</v>
      </c>
      <c r="P2182" s="19" t="str">
        <f>INDEX(Table3[Transaction Medium],MATCH(Table1[[#This Row],[Account Number]],Table3[Account Number],0))</f>
        <v>AFT</v>
      </c>
    </row>
    <row r="2183" spans="1:16" x14ac:dyDescent="0.25">
      <c r="A2183" s="1" t="s">
        <v>3838</v>
      </c>
      <c r="B2183" s="2">
        <v>453797642</v>
      </c>
      <c r="C2183" s="2" t="s">
        <v>606</v>
      </c>
      <c r="D2183" s="4">
        <v>23886.75</v>
      </c>
      <c r="E2183" s="1" t="s">
        <v>1094</v>
      </c>
      <c r="F2183" s="1" t="s">
        <v>204</v>
      </c>
      <c r="G2183" s="1" t="s">
        <v>3820</v>
      </c>
      <c r="H2183" s="1" t="s">
        <v>3839</v>
      </c>
      <c r="I2183" s="1">
        <v>223624.05111599999</v>
      </c>
      <c r="J2183" s="1" t="s">
        <v>3840</v>
      </c>
      <c r="L2183" s="1" t="str">
        <f>VLOOKUP(Table1[[#This Row],[Customer_id]],Table4[],7,FALSE)</f>
        <v>397676,175</v>
      </c>
      <c r="M2183" s="1" t="e">
        <f>VLOOKUP(Table1[[#This Row],[Customer_id]],Table2[],4,FALSE)</f>
        <v>#N/A</v>
      </c>
      <c r="N2183" s="1" t="str">
        <f>INDEX(Table3[Transaction type],MATCH(Table1[[#This Row],[Account Number]],Table3[Account Number],0))</f>
        <v>Money Deposit</v>
      </c>
      <c r="O2183" s="20">
        <f>INDEX(Table3[Date_of_transaction],MATCH(Table1[[#This Row],[Account Number]],Table3[Account Number],0))</f>
        <v>44347</v>
      </c>
      <c r="P2183" s="19" t="str">
        <f>INDEX(Table3[Transaction Medium],MATCH(Table1[[#This Row],[Account Number]],Table3[Account Number],0))</f>
        <v>Bank</v>
      </c>
    </row>
    <row r="2184" spans="1:16" x14ac:dyDescent="0.25">
      <c r="A2184" s="1" t="s">
        <v>8617</v>
      </c>
      <c r="B2184" s="2">
        <v>219307348</v>
      </c>
      <c r="C2184" s="2" t="s">
        <v>194</v>
      </c>
      <c r="D2184" s="4">
        <v>30826.5</v>
      </c>
      <c r="E2184" s="1" t="s">
        <v>12</v>
      </c>
      <c r="F2184" s="1" t="s">
        <v>602</v>
      </c>
      <c r="G2184" s="1" t="s">
        <v>2773</v>
      </c>
      <c r="H2184" s="1" t="s">
        <v>8618</v>
      </c>
      <c r="I2184" s="1">
        <v>310202.08127999998</v>
      </c>
      <c r="J2184" s="1" t="s">
        <v>8619</v>
      </c>
      <c r="L2184" s="1" t="str">
        <f>VLOOKUP(Table1[[#This Row],[Customer_id]],Table4[],7,FALSE)</f>
        <v>282952,6752</v>
      </c>
      <c r="M2184" s="1" t="e">
        <f>VLOOKUP(Table1[[#This Row],[Customer_id]],Table2[],4,FALSE)</f>
        <v>#N/A</v>
      </c>
      <c r="N2184" s="1" t="str">
        <f>INDEX(Table3[Transaction type],MATCH(Table1[[#This Row],[Account Number]],Table3[Account Number],0))</f>
        <v>Cash Withdrawal</v>
      </c>
      <c r="O2184" s="20">
        <f>INDEX(Table3[Date_of_transaction],MATCH(Table1[[#This Row],[Account Number]],Table3[Account Number],0))</f>
        <v>44567</v>
      </c>
      <c r="P2184" s="19" t="str">
        <f>INDEX(Table3[Transaction Medium],MATCH(Table1[[#This Row],[Account Number]],Table3[Account Number],0))</f>
        <v>POS</v>
      </c>
    </row>
    <row r="2185" spans="1:16" x14ac:dyDescent="0.25">
      <c r="A2185" s="1" t="s">
        <v>1193</v>
      </c>
      <c r="B2185" s="2">
        <v>178706576</v>
      </c>
      <c r="C2185" s="2" t="s">
        <v>862</v>
      </c>
      <c r="D2185" s="4">
        <v>24617.25</v>
      </c>
      <c r="E2185" s="1" t="s">
        <v>1094</v>
      </c>
      <c r="F2185" s="1" t="s">
        <v>353</v>
      </c>
      <c r="G2185" s="1" t="s">
        <v>14</v>
      </c>
      <c r="H2185" s="1" t="s">
        <v>1194</v>
      </c>
      <c r="I2185" s="1">
        <v>36442.515375000003</v>
      </c>
      <c r="J2185" s="1" t="s">
        <v>1195</v>
      </c>
      <c r="L2185" s="1" t="str">
        <f>VLOOKUP(Table1[[#This Row],[Customer_id]],Table4[],7,FALSE)</f>
        <v>229363,2775</v>
      </c>
      <c r="M2185" s="1" t="str">
        <f>VLOOKUP(Table1[[#This Row],[Customer_id]],Table2[],4,FALSE)</f>
        <v>N1459530801</v>
      </c>
      <c r="N2185" s="1" t="str">
        <f>INDEX(Table3[Transaction type],MATCH(Table1[[#This Row],[Account Number]],Table3[Account Number],0))</f>
        <v>Loan Payment</v>
      </c>
      <c r="O2185" s="20">
        <f>INDEX(Table3[Date_of_transaction],MATCH(Table1[[#This Row],[Account Number]],Table3[Account Number],0))</f>
        <v>44245</v>
      </c>
      <c r="P2185" s="19" t="str">
        <f>INDEX(Table3[Transaction Medium],MATCH(Table1[[#This Row],[Account Number]],Table3[Account Number],0))</f>
        <v>Mobile</v>
      </c>
    </row>
    <row r="2186" spans="1:16" x14ac:dyDescent="0.25">
      <c r="A2186" s="1" t="s">
        <v>4859</v>
      </c>
      <c r="B2186" s="2">
        <v>526139831</v>
      </c>
      <c r="C2186" s="2" t="s">
        <v>281</v>
      </c>
      <c r="D2186" s="4">
        <v>21695.25</v>
      </c>
      <c r="E2186" s="1" t="s">
        <v>1094</v>
      </c>
      <c r="F2186" s="1" t="s">
        <v>491</v>
      </c>
      <c r="G2186" s="1" t="s">
        <v>4220</v>
      </c>
      <c r="H2186" s="1" t="s">
        <v>4860</v>
      </c>
      <c r="I2186" s="1">
        <v>40738.726379519998</v>
      </c>
      <c r="J2186" s="1" t="s">
        <v>4861</v>
      </c>
      <c r="L2186" s="1" t="str">
        <f>VLOOKUP(Table1[[#This Row],[Customer_id]],Table4[],7,FALSE)</f>
        <v>247170,24</v>
      </c>
      <c r="M2186" s="1" t="e">
        <f>VLOOKUP(Table1[[#This Row],[Customer_id]],Table2[],4,FALSE)</f>
        <v>#N/A</v>
      </c>
      <c r="N2186" s="1" t="str">
        <f>INDEX(Table3[Transaction type],MATCH(Table1[[#This Row],[Account Number]],Table3[Account Number],0))</f>
        <v>Money Transfer</v>
      </c>
      <c r="O2186" s="20">
        <f>INDEX(Table3[Date_of_transaction],MATCH(Table1[[#This Row],[Account Number]],Table3[Account Number],0))</f>
        <v>44297</v>
      </c>
      <c r="P2186" s="19" t="str">
        <f>INDEX(Table3[Transaction Medium],MATCH(Table1[[#This Row],[Account Number]],Table3[Account Number],0))</f>
        <v>Bank</v>
      </c>
    </row>
    <row r="2187" spans="1:16" x14ac:dyDescent="0.25">
      <c r="A2187" s="1" t="s">
        <v>7488</v>
      </c>
      <c r="B2187" s="2">
        <v>660647388</v>
      </c>
      <c r="C2187" s="2" t="s">
        <v>43</v>
      </c>
      <c r="D2187" s="4">
        <v>36670.5</v>
      </c>
      <c r="E2187" s="1" t="s">
        <v>12</v>
      </c>
      <c r="F2187" s="1" t="s">
        <v>1252</v>
      </c>
      <c r="G2187" s="1" t="s">
        <v>4220</v>
      </c>
      <c r="H2187" s="1" t="s">
        <v>7489</v>
      </c>
      <c r="I2187" s="1">
        <v>20460.630549919999</v>
      </c>
      <c r="J2187" s="1" t="s">
        <v>7490</v>
      </c>
      <c r="L2187" s="1" t="str">
        <f>VLOOKUP(Table1[[#This Row],[Customer_id]],Table4[],7,FALSE)</f>
        <v>149882,9475</v>
      </c>
      <c r="M2187" s="1" t="e">
        <f>VLOOKUP(Table1[[#This Row],[Customer_id]],Table2[],4,FALSE)</f>
        <v>#N/A</v>
      </c>
      <c r="N2187" s="1" t="str">
        <f>INDEX(Table3[Transaction type],MATCH(Table1[[#This Row],[Account Number]],Table3[Account Number],0))</f>
        <v>Cash Withdrawal</v>
      </c>
      <c r="O2187" s="20">
        <f>INDEX(Table3[Date_of_transaction],MATCH(Table1[[#This Row],[Account Number]],Table3[Account Number],0))</f>
        <v>44527</v>
      </c>
      <c r="P2187" s="19" t="str">
        <f>INDEX(Table3[Transaction Medium],MATCH(Table1[[#This Row],[Account Number]],Table3[Account Number],0))</f>
        <v>ATM</v>
      </c>
    </row>
    <row r="2188" spans="1:16" x14ac:dyDescent="0.25">
      <c r="A2188" s="1" t="s">
        <v>7355</v>
      </c>
      <c r="B2188" s="2">
        <v>588258139</v>
      </c>
      <c r="C2188" s="2" t="s">
        <v>212</v>
      </c>
      <c r="D2188" s="4">
        <v>24252</v>
      </c>
      <c r="E2188" s="1" t="s">
        <v>12</v>
      </c>
      <c r="F2188" s="1" t="s">
        <v>699</v>
      </c>
      <c r="G2188" s="1" t="s">
        <v>4058</v>
      </c>
      <c r="H2188" s="1" t="s">
        <v>7356</v>
      </c>
      <c r="I2188" s="1">
        <v>168818.87484</v>
      </c>
      <c r="J2188" s="1" t="s">
        <v>7357</v>
      </c>
      <c r="L2188" s="1" t="str">
        <f>VLOOKUP(Table1[[#This Row],[Customer_id]],Table4[],7,FALSE)</f>
        <v>88221,815</v>
      </c>
      <c r="M2188" s="1" t="e">
        <f>VLOOKUP(Table1[[#This Row],[Customer_id]],Table2[],4,FALSE)</f>
        <v>#N/A</v>
      </c>
      <c r="N2188" s="1" t="str">
        <f>INDEX(Table3[Transaction type],MATCH(Table1[[#This Row],[Account Number]],Table3[Account Number],0))</f>
        <v>Money Deposit</v>
      </c>
      <c r="O2188" s="20">
        <f>INDEX(Table3[Date_of_transaction],MATCH(Table1[[#This Row],[Account Number]],Table3[Account Number],0))</f>
        <v>44449</v>
      </c>
      <c r="P2188" s="19" t="str">
        <f>INDEX(Table3[Transaction Medium],MATCH(Table1[[#This Row],[Account Number]],Table3[Account Number],0))</f>
        <v>Bank</v>
      </c>
    </row>
    <row r="2189" spans="1:16" x14ac:dyDescent="0.25">
      <c r="A2189" s="1" t="s">
        <v>4615</v>
      </c>
      <c r="B2189" s="2">
        <v>6975495</v>
      </c>
      <c r="C2189" s="2" t="s">
        <v>180</v>
      </c>
      <c r="D2189" s="4">
        <v>35940</v>
      </c>
      <c r="E2189" s="1" t="s">
        <v>1094</v>
      </c>
      <c r="F2189" s="1" t="s">
        <v>1146</v>
      </c>
      <c r="G2189" s="1" t="s">
        <v>4148</v>
      </c>
      <c r="H2189" s="1" t="s">
        <v>4616</v>
      </c>
      <c r="I2189" s="1">
        <v>51169.557394019997</v>
      </c>
      <c r="J2189" s="1" t="s">
        <v>4617</v>
      </c>
      <c r="L2189" s="1" t="str">
        <f>VLOOKUP(Table1[[#This Row],[Customer_id]],Table4[],7,FALSE)</f>
        <v>335526,8049</v>
      </c>
      <c r="M2189" s="1" t="e">
        <f>VLOOKUP(Table1[[#This Row],[Customer_id]],Table2[],4,FALSE)</f>
        <v>#N/A</v>
      </c>
      <c r="N2189" s="1" t="str">
        <f>INDEX(Table3[Transaction type],MATCH(Table1[[#This Row],[Account Number]],Table3[Account Number],0))</f>
        <v>Online Payment</v>
      </c>
      <c r="O2189" s="20">
        <f>INDEX(Table3[Date_of_transaction],MATCH(Table1[[#This Row],[Account Number]],Table3[Account Number],0))</f>
        <v>44557</v>
      </c>
      <c r="P2189" s="19" t="str">
        <f>INDEX(Table3[Transaction Medium],MATCH(Table1[[#This Row],[Account Number]],Table3[Account Number],0))</f>
        <v>Internet Banking</v>
      </c>
    </row>
    <row r="2190" spans="1:16" x14ac:dyDescent="0.25">
      <c r="A2190" s="1" t="s">
        <v>1575</v>
      </c>
      <c r="B2190" s="2">
        <v>451599744</v>
      </c>
      <c r="C2190" s="2" t="s">
        <v>273</v>
      </c>
      <c r="D2190" s="4">
        <v>20964.75</v>
      </c>
      <c r="E2190" s="1" t="s">
        <v>1094</v>
      </c>
      <c r="F2190" s="1" t="s">
        <v>1576</v>
      </c>
      <c r="G2190" s="1" t="s">
        <v>14</v>
      </c>
      <c r="H2190" s="1" t="s">
        <v>1577</v>
      </c>
      <c r="I2190" s="1">
        <v>194125.6538991</v>
      </c>
      <c r="J2190" s="1" t="s">
        <v>1578</v>
      </c>
      <c r="L2190" s="1" t="str">
        <f>VLOOKUP(Table1[[#This Row],[Customer_id]],Table4[],7,FALSE)</f>
        <v>129586,9056</v>
      </c>
      <c r="M2190" s="1" t="e">
        <f>VLOOKUP(Table1[[#This Row],[Customer_id]],Table2[],4,FALSE)</f>
        <v>#N/A</v>
      </c>
      <c r="N2190" s="1" t="str">
        <f>INDEX(Table3[Transaction type],MATCH(Table1[[#This Row],[Account Number]],Table3[Account Number],0))</f>
        <v>Money Transfer</v>
      </c>
      <c r="O2190" s="20">
        <f>INDEX(Table3[Date_of_transaction],MATCH(Table1[[#This Row],[Account Number]],Table3[Account Number],0))</f>
        <v>44661</v>
      </c>
      <c r="P2190" s="19" t="str">
        <f>INDEX(Table3[Transaction Medium],MATCH(Table1[[#This Row],[Account Number]],Table3[Account Number],0))</f>
        <v>Mobile</v>
      </c>
    </row>
    <row r="2191" spans="1:16" x14ac:dyDescent="0.25">
      <c r="A2191" s="1" t="s">
        <v>2169</v>
      </c>
      <c r="B2191" s="2">
        <v>266560704</v>
      </c>
      <c r="C2191" s="2" t="s">
        <v>67</v>
      </c>
      <c r="D2191" s="4">
        <v>23156.25</v>
      </c>
      <c r="E2191" s="1" t="s">
        <v>1094</v>
      </c>
      <c r="F2191" s="1" t="s">
        <v>130</v>
      </c>
      <c r="G2191" s="1" t="s">
        <v>1964</v>
      </c>
      <c r="H2191" s="1" t="s">
        <v>2170</v>
      </c>
      <c r="I2191" s="1">
        <v>138180.092512</v>
      </c>
      <c r="J2191" s="1" t="s">
        <v>2171</v>
      </c>
      <c r="L2191" s="1" t="str">
        <f>VLOOKUP(Table1[[#This Row],[Customer_id]],Table4[],7,FALSE)</f>
        <v>32062,5228</v>
      </c>
      <c r="M2191" s="1" t="e">
        <f>VLOOKUP(Table1[[#This Row],[Customer_id]],Table2[],4,FALSE)</f>
        <v>#N/A</v>
      </c>
      <c r="N2191" s="1" t="str">
        <f>INDEX(Table3[Transaction type],MATCH(Table1[[#This Row],[Account Number]],Table3[Account Number],0))</f>
        <v>Money Deposit</v>
      </c>
      <c r="O2191" s="20">
        <f>INDEX(Table3[Date_of_transaction],MATCH(Table1[[#This Row],[Account Number]],Table3[Account Number],0))</f>
        <v>44321</v>
      </c>
      <c r="P2191" s="19" t="str">
        <f>INDEX(Table3[Transaction Medium],MATCH(Table1[[#This Row],[Account Number]],Table3[Account Number],0))</f>
        <v>Bank</v>
      </c>
    </row>
    <row r="2192" spans="1:16" x14ac:dyDescent="0.25">
      <c r="A2192" s="1" t="s">
        <v>6442</v>
      </c>
      <c r="B2192" s="2">
        <v>721154580</v>
      </c>
      <c r="C2192" s="2" t="s">
        <v>365</v>
      </c>
      <c r="D2192" s="4">
        <v>37035.75</v>
      </c>
      <c r="E2192" s="1" t="s">
        <v>12</v>
      </c>
      <c r="F2192" s="1" t="s">
        <v>282</v>
      </c>
      <c r="G2192" s="1" t="s">
        <v>4099</v>
      </c>
      <c r="H2192" s="1" t="s">
        <v>6443</v>
      </c>
      <c r="I2192" s="1">
        <v>140838.17782144001</v>
      </c>
      <c r="J2192" s="1" t="s">
        <v>6444</v>
      </c>
      <c r="L2192" s="1" t="str">
        <f>VLOOKUP(Table1[[#This Row],[Customer_id]],Table4[],7,FALSE)</f>
        <v>130687,1566</v>
      </c>
      <c r="M2192" s="1" t="e">
        <f>VLOOKUP(Table1[[#This Row],[Customer_id]],Table2[],4,FALSE)</f>
        <v>#N/A</v>
      </c>
      <c r="N2192" s="1" t="str">
        <f>INDEX(Table3[Transaction type],MATCH(Table1[[#This Row],[Account Number]],Table3[Account Number],0))</f>
        <v>Cash Withdrawal</v>
      </c>
      <c r="O2192" s="20">
        <f>INDEX(Table3[Date_of_transaction],MATCH(Table1[[#This Row],[Account Number]],Table3[Account Number],0))</f>
        <v>44397</v>
      </c>
      <c r="P2192" s="19" t="str">
        <f>INDEX(Table3[Transaction Medium],MATCH(Table1[[#This Row],[Account Number]],Table3[Account Number],0))</f>
        <v>POS</v>
      </c>
    </row>
    <row r="2193" spans="1:16" x14ac:dyDescent="0.25">
      <c r="A2193" s="1" t="s">
        <v>5691</v>
      </c>
      <c r="B2193" s="2">
        <v>68280294</v>
      </c>
      <c r="C2193" s="2" t="s">
        <v>862</v>
      </c>
      <c r="D2193" s="4">
        <v>24617.25</v>
      </c>
      <c r="E2193" s="1" t="s">
        <v>1094</v>
      </c>
      <c r="F2193" s="1" t="s">
        <v>818</v>
      </c>
      <c r="G2193" s="1" t="s">
        <v>4119</v>
      </c>
      <c r="H2193" s="1" t="s">
        <v>5692</v>
      </c>
      <c r="I2193" s="1">
        <v>170814.32356128001</v>
      </c>
      <c r="J2193" s="1" t="s">
        <v>5693</v>
      </c>
      <c r="L2193" s="1" t="str">
        <f>VLOOKUP(Table1[[#This Row],[Customer_id]],Table4[],7,FALSE)</f>
        <v>128370,2784</v>
      </c>
      <c r="M2193" s="1" t="e">
        <f>VLOOKUP(Table1[[#This Row],[Customer_id]],Table2[],4,FALSE)</f>
        <v>#N/A</v>
      </c>
      <c r="N2193" s="1" t="str">
        <f>INDEX(Table3[Transaction type],MATCH(Table1[[#This Row],[Account Number]],Table3[Account Number],0))</f>
        <v>Money Deposit</v>
      </c>
      <c r="O2193" s="20">
        <f>INDEX(Table3[Date_of_transaction],MATCH(Table1[[#This Row],[Account Number]],Table3[Account Number],0))</f>
        <v>44491</v>
      </c>
      <c r="P2193" s="19" t="str">
        <f>INDEX(Table3[Transaction Medium],MATCH(Table1[[#This Row],[Account Number]],Table3[Account Number],0))</f>
        <v>Bank</v>
      </c>
    </row>
    <row r="2194" spans="1:16" x14ac:dyDescent="0.25">
      <c r="A2194" s="1" t="s">
        <v>8758</v>
      </c>
      <c r="B2194" s="2">
        <v>744442646</v>
      </c>
      <c r="C2194" s="2" t="s">
        <v>203</v>
      </c>
      <c r="D2194" s="4">
        <v>27539.25</v>
      </c>
      <c r="E2194" s="1" t="s">
        <v>12</v>
      </c>
      <c r="F2194" s="1" t="s">
        <v>115</v>
      </c>
      <c r="G2194" s="1" t="s">
        <v>3820</v>
      </c>
      <c r="H2194" s="1" t="s">
        <v>8759</v>
      </c>
      <c r="I2194" s="1">
        <v>119291.8292928</v>
      </c>
      <c r="J2194" s="1" t="s">
        <v>8760</v>
      </c>
      <c r="L2194" s="1" t="str">
        <f>VLOOKUP(Table1[[#This Row],[Customer_id]],Table4[],7,FALSE)</f>
        <v>375589,5052</v>
      </c>
      <c r="M2194" s="1" t="e">
        <f>VLOOKUP(Table1[[#This Row],[Customer_id]],Table2[],4,FALSE)</f>
        <v>#N/A</v>
      </c>
      <c r="N2194" s="1" t="str">
        <f>INDEX(Table3[Transaction type],MATCH(Table1[[#This Row],[Account Number]],Table3[Account Number],0))</f>
        <v>Online Payment</v>
      </c>
      <c r="O2194" s="20">
        <f>INDEX(Table3[Date_of_transaction],MATCH(Table1[[#This Row],[Account Number]],Table3[Account Number],0))</f>
        <v>44216</v>
      </c>
      <c r="P2194" s="19" t="str">
        <f>INDEX(Table3[Transaction Medium],MATCH(Table1[[#This Row],[Account Number]],Table3[Account Number],0))</f>
        <v>Card</v>
      </c>
    </row>
    <row r="2195" spans="1:16" x14ac:dyDescent="0.25">
      <c r="A2195" s="1" t="s">
        <v>425</v>
      </c>
      <c r="B2195" s="2">
        <v>100369630</v>
      </c>
      <c r="C2195" s="2" t="s">
        <v>52</v>
      </c>
      <c r="D2195" s="4">
        <v>20234.25</v>
      </c>
      <c r="E2195" s="1" t="s">
        <v>12</v>
      </c>
      <c r="F2195" s="1" t="s">
        <v>426</v>
      </c>
      <c r="G2195" s="1" t="s">
        <v>14</v>
      </c>
      <c r="H2195" s="1" t="s">
        <v>427</v>
      </c>
      <c r="I2195" s="1">
        <v>133071.53607540001</v>
      </c>
      <c r="J2195" s="1" t="s">
        <v>428</v>
      </c>
      <c r="L2195" s="1" t="str">
        <f>VLOOKUP(Table1[[#This Row],[Customer_id]],Table4[],7,FALSE)</f>
        <v>91071,75</v>
      </c>
      <c r="M2195" s="1" t="e">
        <f>VLOOKUP(Table1[[#This Row],[Customer_id]],Table2[],4,FALSE)</f>
        <v>#N/A</v>
      </c>
      <c r="N2195" s="1" t="str">
        <f>INDEX(Table3[Transaction type],MATCH(Table1[[#This Row],[Account Number]],Table3[Account Number],0))</f>
        <v>Money Transfer</v>
      </c>
      <c r="O2195" s="20">
        <f>INDEX(Table3[Date_of_transaction],MATCH(Table1[[#This Row],[Account Number]],Table3[Account Number],0))</f>
        <v>44597</v>
      </c>
      <c r="P2195" s="19" t="str">
        <f>INDEX(Table3[Transaction Medium],MATCH(Table1[[#This Row],[Account Number]],Table3[Account Number],0))</f>
        <v>Mobile</v>
      </c>
    </row>
    <row r="2196" spans="1:16" x14ac:dyDescent="0.25">
      <c r="A2196" s="1" t="s">
        <v>7038</v>
      </c>
      <c r="B2196" s="2">
        <v>807990242</v>
      </c>
      <c r="C2196" s="2" t="s">
        <v>470</v>
      </c>
      <c r="D2196" s="4">
        <v>14755.5</v>
      </c>
      <c r="E2196" s="1" t="s">
        <v>12</v>
      </c>
      <c r="F2196" s="1" t="s">
        <v>523</v>
      </c>
      <c r="G2196" s="1" t="s">
        <v>4074</v>
      </c>
      <c r="H2196" s="1" t="s">
        <v>7039</v>
      </c>
      <c r="I2196" s="1">
        <v>221230.58200319999</v>
      </c>
      <c r="J2196" s="1" t="s">
        <v>7040</v>
      </c>
      <c r="L2196" s="1" t="str">
        <f>VLOOKUP(Table1[[#This Row],[Customer_id]],Table4[],7,FALSE)</f>
        <v>117682,74</v>
      </c>
      <c r="M2196" s="1" t="e">
        <f>VLOOKUP(Table1[[#This Row],[Customer_id]],Table2[],4,FALSE)</f>
        <v>#N/A</v>
      </c>
      <c r="N2196" s="1" t="str">
        <f>INDEX(Table3[Transaction type],MATCH(Table1[[#This Row],[Account Number]],Table3[Account Number],0))</f>
        <v>Cash Withdrawal</v>
      </c>
      <c r="O2196" s="20">
        <f>INDEX(Table3[Date_of_transaction],MATCH(Table1[[#This Row],[Account Number]],Table3[Account Number],0))</f>
        <v>44298</v>
      </c>
      <c r="P2196" s="19" t="str">
        <f>INDEX(Table3[Transaction Medium],MATCH(Table1[[#This Row],[Account Number]],Table3[Account Number],0))</f>
        <v>POS</v>
      </c>
    </row>
    <row r="2197" spans="1:16" x14ac:dyDescent="0.25">
      <c r="A2197" s="1" t="s">
        <v>6105</v>
      </c>
      <c r="B2197" s="2">
        <v>420739976</v>
      </c>
      <c r="C2197" s="2" t="s">
        <v>203</v>
      </c>
      <c r="D2197" s="4">
        <v>27539.25</v>
      </c>
      <c r="E2197" s="1" t="s">
        <v>12</v>
      </c>
      <c r="F2197" s="1" t="s">
        <v>514</v>
      </c>
      <c r="G2197" s="1" t="s">
        <v>4099</v>
      </c>
      <c r="H2197" s="1" t="s">
        <v>6106</v>
      </c>
      <c r="I2197" s="1">
        <v>17150.108104080002</v>
      </c>
      <c r="J2197" s="1" t="s">
        <v>6107</v>
      </c>
      <c r="L2197" s="1" t="str">
        <f>VLOOKUP(Table1[[#This Row],[Customer_id]],Table4[],7,FALSE)</f>
        <v>384857,8125</v>
      </c>
      <c r="M2197" s="1" t="e">
        <f>VLOOKUP(Table1[[#This Row],[Customer_id]],Table2[],4,FALSE)</f>
        <v>#N/A</v>
      </c>
      <c r="N2197" s="1" t="str">
        <f>INDEX(Table3[Transaction type],MATCH(Table1[[#This Row],[Account Number]],Table3[Account Number],0))</f>
        <v>Online Payment</v>
      </c>
      <c r="O2197" s="20">
        <f>INDEX(Table3[Date_of_transaction],MATCH(Table1[[#This Row],[Account Number]],Table3[Account Number],0))</f>
        <v>44251</v>
      </c>
      <c r="P2197" s="19" t="str">
        <f>INDEX(Table3[Transaction Medium],MATCH(Table1[[#This Row],[Account Number]],Table3[Account Number],0))</f>
        <v>Mobile</v>
      </c>
    </row>
    <row r="2198" spans="1:16" x14ac:dyDescent="0.25">
      <c r="A2198" s="1" t="s">
        <v>6588</v>
      </c>
      <c r="B2198" s="2">
        <v>180113498</v>
      </c>
      <c r="C2198" s="2" t="s">
        <v>82</v>
      </c>
      <c r="D2198" s="4">
        <v>16947</v>
      </c>
      <c r="E2198" s="1" t="s">
        <v>12</v>
      </c>
      <c r="F2198" s="1" t="s">
        <v>331</v>
      </c>
      <c r="G2198" s="1" t="s">
        <v>4095</v>
      </c>
      <c r="H2198" s="1" t="s">
        <v>6589</v>
      </c>
      <c r="I2198" s="1">
        <v>471906.56592000002</v>
      </c>
      <c r="J2198" s="1" t="s">
        <v>6590</v>
      </c>
      <c r="L2198" s="1" t="str">
        <f>VLOOKUP(Table1[[#This Row],[Customer_id]],Table4[],7,FALSE)</f>
        <v>139596,5526</v>
      </c>
      <c r="M2198" s="1" t="e">
        <f>VLOOKUP(Table1[[#This Row],[Customer_id]],Table2[],4,FALSE)</f>
        <v>#N/A</v>
      </c>
      <c r="N2198" s="1" t="str">
        <f>INDEX(Table3[Transaction type],MATCH(Table1[[#This Row],[Account Number]],Table3[Account Number],0))</f>
        <v>Checks</v>
      </c>
      <c r="O2198" s="20">
        <f>INDEX(Table3[Date_of_transaction],MATCH(Table1[[#This Row],[Account Number]],Table3[Account Number],0))</f>
        <v>44258</v>
      </c>
      <c r="P2198" s="19" t="str">
        <f>INDEX(Table3[Transaction Medium],MATCH(Table1[[#This Row],[Account Number]],Table3[Account Number],0))</f>
        <v>Informal Services</v>
      </c>
    </row>
    <row r="2199" spans="1:16" x14ac:dyDescent="0.25">
      <c r="A2199" s="1" t="s">
        <v>2485</v>
      </c>
      <c r="B2199" s="2">
        <v>102923023</v>
      </c>
      <c r="C2199" s="2" t="s">
        <v>357</v>
      </c>
      <c r="D2199" s="4">
        <v>35209.5</v>
      </c>
      <c r="E2199" s="1" t="s">
        <v>12</v>
      </c>
      <c r="F2199" s="1" t="s">
        <v>699</v>
      </c>
      <c r="G2199" s="1" t="s">
        <v>1964</v>
      </c>
      <c r="H2199" s="1" t="s">
        <v>2486</v>
      </c>
      <c r="I2199" s="1">
        <v>103025.5624</v>
      </c>
      <c r="J2199" s="1" t="s">
        <v>2487</v>
      </c>
      <c r="L2199" s="1" t="str">
        <f>VLOOKUP(Table1[[#This Row],[Customer_id]],Table4[],7,FALSE)</f>
        <v>122710,896</v>
      </c>
      <c r="M2199" s="1" t="e">
        <f>VLOOKUP(Table1[[#This Row],[Customer_id]],Table2[],4,FALSE)</f>
        <v>#N/A</v>
      </c>
      <c r="N2199" s="1" t="str">
        <f>INDEX(Table3[Transaction type],MATCH(Table1[[#This Row],[Account Number]],Table3[Account Number],0))</f>
        <v>Cash Withdrawal</v>
      </c>
      <c r="O2199" s="20">
        <f>INDEX(Table3[Date_of_transaction],MATCH(Table1[[#This Row],[Account Number]],Table3[Account Number],0))</f>
        <v>44362</v>
      </c>
      <c r="P2199" s="19" t="str">
        <f>INDEX(Table3[Transaction Medium],MATCH(Table1[[#This Row],[Account Number]],Table3[Account Number],0))</f>
        <v>ATM</v>
      </c>
    </row>
    <row r="2200" spans="1:16" x14ac:dyDescent="0.25">
      <c r="A2200" s="1" t="s">
        <v>8107</v>
      </c>
      <c r="B2200" s="2">
        <v>126955197</v>
      </c>
      <c r="C2200" s="2" t="s">
        <v>101</v>
      </c>
      <c r="D2200" s="4">
        <v>19138.5</v>
      </c>
      <c r="E2200" s="1" t="s">
        <v>12</v>
      </c>
      <c r="F2200" s="1" t="s">
        <v>1498</v>
      </c>
      <c r="G2200" s="1" t="s">
        <v>3331</v>
      </c>
      <c r="H2200" s="1" t="s">
        <v>8108</v>
      </c>
      <c r="I2200" s="1">
        <v>92280.471249959999</v>
      </c>
      <c r="J2200" s="1" t="s">
        <v>8109</v>
      </c>
      <c r="L2200" s="1" t="str">
        <f>VLOOKUP(Table1[[#This Row],[Customer_id]],Table4[],7,FALSE)</f>
        <v>198144,5376</v>
      </c>
      <c r="M2200" s="1" t="e">
        <f>VLOOKUP(Table1[[#This Row],[Customer_id]],Table2[],4,FALSE)</f>
        <v>#N/A</v>
      </c>
      <c r="N2200" s="1" t="str">
        <f>INDEX(Table3[Transaction type],MATCH(Table1[[#This Row],[Account Number]],Table3[Account Number],0))</f>
        <v>Money Deposit</v>
      </c>
      <c r="O2200" s="20">
        <f>INDEX(Table3[Date_of_transaction],MATCH(Table1[[#This Row],[Account Number]],Table3[Account Number],0))</f>
        <v>44482</v>
      </c>
      <c r="P2200" s="19" t="str">
        <f>INDEX(Table3[Transaction Medium],MATCH(Table1[[#This Row],[Account Number]],Table3[Account Number],0))</f>
        <v>ATM</v>
      </c>
    </row>
    <row r="2201" spans="1:16" x14ac:dyDescent="0.25">
      <c r="A2201" s="1" t="s">
        <v>7572</v>
      </c>
      <c r="B2201" s="2">
        <v>537270977</v>
      </c>
      <c r="C2201" s="2" t="s">
        <v>869</v>
      </c>
      <c r="D2201" s="4">
        <v>17312.25</v>
      </c>
      <c r="E2201" s="1" t="s">
        <v>12</v>
      </c>
      <c r="F2201" s="1" t="s">
        <v>222</v>
      </c>
      <c r="G2201" s="1" t="s">
        <v>4220</v>
      </c>
      <c r="H2201" s="1" t="s">
        <v>7573</v>
      </c>
      <c r="I2201" s="1">
        <v>525118.59280295996</v>
      </c>
      <c r="J2201" s="1" t="s">
        <v>7574</v>
      </c>
      <c r="L2201" s="1" t="str">
        <f>VLOOKUP(Table1[[#This Row],[Customer_id]],Table4[],7,FALSE)</f>
        <v>217568,2761</v>
      </c>
      <c r="M2201" s="1" t="e">
        <f>VLOOKUP(Table1[[#This Row],[Customer_id]],Table2[],4,FALSE)</f>
        <v>#N/A</v>
      </c>
      <c r="N2201" s="1" t="str">
        <f>INDEX(Table3[Transaction type],MATCH(Table1[[#This Row],[Account Number]],Table3[Account Number],0))</f>
        <v>Money Deposit</v>
      </c>
      <c r="O2201" s="20">
        <f>INDEX(Table3[Date_of_transaction],MATCH(Table1[[#This Row],[Account Number]],Table3[Account Number],0))</f>
        <v>44406</v>
      </c>
      <c r="P2201" s="19" t="str">
        <f>INDEX(Table3[Transaction Medium],MATCH(Table1[[#This Row],[Account Number]],Table3[Account Number],0))</f>
        <v>Bank</v>
      </c>
    </row>
    <row r="2202" spans="1:16" x14ac:dyDescent="0.25">
      <c r="A2202" s="1" t="s">
        <v>2417</v>
      </c>
      <c r="B2202" s="2">
        <v>764436046</v>
      </c>
      <c r="C2202" s="2" t="s">
        <v>573</v>
      </c>
      <c r="D2202" s="4">
        <v>26808.75</v>
      </c>
      <c r="E2202" s="1" t="s">
        <v>12</v>
      </c>
      <c r="F2202" s="1" t="s">
        <v>527</v>
      </c>
      <c r="G2202" s="1" t="s">
        <v>1964</v>
      </c>
      <c r="H2202" s="1" t="s">
        <v>2418</v>
      </c>
      <c r="I2202" s="1">
        <v>35341.565951999997</v>
      </c>
      <c r="J2202" s="1" t="s">
        <v>2419</v>
      </c>
      <c r="L2202" s="1" t="str">
        <f>VLOOKUP(Table1[[#This Row],[Customer_id]],Table4[],7,FALSE)</f>
        <v>334331,8125</v>
      </c>
      <c r="M2202" s="1" t="str">
        <f>VLOOKUP(Table1[[#This Row],[Customer_id]],Table2[],4,FALSE)</f>
        <v>N164253285</v>
      </c>
      <c r="N2202" s="1" t="str">
        <f>INDEX(Table3[Transaction type],MATCH(Table1[[#This Row],[Account Number]],Table3[Account Number],0))</f>
        <v>Loan Payment</v>
      </c>
      <c r="O2202" s="20">
        <f>INDEX(Table3[Date_of_transaction],MATCH(Table1[[#This Row],[Account Number]],Table3[Account Number],0))</f>
        <v>44470</v>
      </c>
      <c r="P2202" s="19" t="str">
        <f>INDEX(Table3[Transaction Medium],MATCH(Table1[[#This Row],[Account Number]],Table3[Account Number],0))</f>
        <v>ACH</v>
      </c>
    </row>
    <row r="2203" spans="1:16" x14ac:dyDescent="0.25">
      <c r="A2203" s="1" t="s">
        <v>7440</v>
      </c>
      <c r="B2203" s="2">
        <v>277038324</v>
      </c>
      <c r="C2203" s="2" t="s">
        <v>245</v>
      </c>
      <c r="D2203" s="4">
        <v>19503.75</v>
      </c>
      <c r="E2203" s="1" t="s">
        <v>12</v>
      </c>
      <c r="F2203" s="1" t="s">
        <v>310</v>
      </c>
      <c r="G2203" s="1" t="s">
        <v>4220</v>
      </c>
      <c r="H2203" s="1" t="s">
        <v>7441</v>
      </c>
      <c r="I2203" s="1">
        <v>23452.744196</v>
      </c>
      <c r="J2203" s="1" t="s">
        <v>7442</v>
      </c>
      <c r="L2203" s="1" t="str">
        <f>VLOOKUP(Table1[[#This Row],[Customer_id]],Table4[],7,FALSE)</f>
        <v>74966,5125</v>
      </c>
      <c r="M2203" s="1" t="e">
        <f>VLOOKUP(Table1[[#This Row],[Customer_id]],Table2[],4,FALSE)</f>
        <v>#N/A</v>
      </c>
      <c r="N2203" s="1" t="str">
        <f>INDEX(Table3[Transaction type],MATCH(Table1[[#This Row],[Account Number]],Table3[Account Number],0))</f>
        <v>Online Payment</v>
      </c>
      <c r="O2203" s="20">
        <f>INDEX(Table3[Date_of_transaction],MATCH(Table1[[#This Row],[Account Number]],Table3[Account Number],0))</f>
        <v>44494</v>
      </c>
      <c r="P2203" s="19" t="str">
        <f>INDEX(Table3[Transaction Medium],MATCH(Table1[[#This Row],[Account Number]],Table3[Account Number],0))</f>
        <v>Card</v>
      </c>
    </row>
    <row r="2204" spans="1:16" x14ac:dyDescent="0.25">
      <c r="A2204" s="1" t="s">
        <v>4442</v>
      </c>
      <c r="B2204" s="2">
        <v>283340715</v>
      </c>
      <c r="C2204" s="2" t="s">
        <v>217</v>
      </c>
      <c r="D2204" s="4">
        <v>38496.75</v>
      </c>
      <c r="E2204" s="1" t="s">
        <v>1094</v>
      </c>
      <c r="F2204" s="1" t="s">
        <v>370</v>
      </c>
      <c r="G2204" s="1" t="s">
        <v>4084</v>
      </c>
      <c r="H2204" s="1" t="s">
        <v>4443</v>
      </c>
      <c r="I2204" s="1">
        <v>109410.41628</v>
      </c>
      <c r="J2204" s="1" t="s">
        <v>4444</v>
      </c>
      <c r="L2204" s="1" t="str">
        <f>VLOOKUP(Table1[[#This Row],[Customer_id]],Table4[],7,FALSE)</f>
        <v>72484,3008</v>
      </c>
      <c r="M2204" s="1" t="e">
        <f>VLOOKUP(Table1[[#This Row],[Customer_id]],Table2[],4,FALSE)</f>
        <v>#N/A</v>
      </c>
      <c r="N2204" s="1" t="str">
        <f>INDEX(Table3[Transaction type],MATCH(Table1[[#This Row],[Account Number]],Table3[Account Number],0))</f>
        <v>Money Deposit</v>
      </c>
      <c r="O2204" s="20">
        <f>INDEX(Table3[Date_of_transaction],MATCH(Table1[[#This Row],[Account Number]],Table3[Account Number],0))</f>
        <v>44610</v>
      </c>
      <c r="P2204" s="19" t="str">
        <f>INDEX(Table3[Transaction Medium],MATCH(Table1[[#This Row],[Account Number]],Table3[Account Number],0))</f>
        <v>Bank</v>
      </c>
    </row>
    <row r="2205" spans="1:16" x14ac:dyDescent="0.25">
      <c r="A2205" s="1" t="s">
        <v>2376</v>
      </c>
      <c r="B2205" s="2">
        <v>563739834</v>
      </c>
      <c r="C2205" s="2" t="s">
        <v>869</v>
      </c>
      <c r="D2205" s="4">
        <v>17312.25</v>
      </c>
      <c r="E2205" s="1" t="s">
        <v>1094</v>
      </c>
      <c r="F2205" s="1" t="s">
        <v>993</v>
      </c>
      <c r="G2205" s="1" t="s">
        <v>1964</v>
      </c>
      <c r="H2205" s="1" t="s">
        <v>2377</v>
      </c>
      <c r="I2205" s="1">
        <v>159426.75420540001</v>
      </c>
      <c r="J2205" s="1" t="s">
        <v>2378</v>
      </c>
      <c r="L2205" s="1" t="str">
        <f>VLOOKUP(Table1[[#This Row],[Customer_id]],Table4[],7,FALSE)</f>
        <v>201968,1888</v>
      </c>
      <c r="M2205" s="1" t="e">
        <f>VLOOKUP(Table1[[#This Row],[Customer_id]],Table2[],4,FALSE)</f>
        <v>#N/A</v>
      </c>
      <c r="N2205" s="1" t="str">
        <f>INDEX(Table3[Transaction type],MATCH(Table1[[#This Row],[Account Number]],Table3[Account Number],0))</f>
        <v>Cash Withdrawal</v>
      </c>
      <c r="O2205" s="20">
        <f>INDEX(Table3[Date_of_transaction],MATCH(Table1[[#This Row],[Account Number]],Table3[Account Number],0))</f>
        <v>44427</v>
      </c>
      <c r="P2205" s="19" t="str">
        <f>INDEX(Table3[Transaction Medium],MATCH(Table1[[#This Row],[Account Number]],Table3[Account Number],0))</f>
        <v>POS</v>
      </c>
    </row>
    <row r="2206" spans="1:16" x14ac:dyDescent="0.25">
      <c r="A2206" s="1" t="s">
        <v>3552</v>
      </c>
      <c r="B2206" s="2">
        <v>51357710</v>
      </c>
      <c r="C2206" s="2" t="s">
        <v>513</v>
      </c>
      <c r="D2206" s="4">
        <v>32287.5</v>
      </c>
      <c r="E2206" s="1" t="s">
        <v>1094</v>
      </c>
      <c r="F2206" s="1" t="s">
        <v>852</v>
      </c>
      <c r="G2206" s="1" t="s">
        <v>3331</v>
      </c>
      <c r="H2206" s="1" t="s">
        <v>3553</v>
      </c>
      <c r="I2206" s="1">
        <v>777078.12759975996</v>
      </c>
      <c r="J2206" s="1" t="s">
        <v>3554</v>
      </c>
      <c r="L2206" s="1" t="str">
        <f>VLOOKUP(Table1[[#This Row],[Customer_id]],Table4[],7,FALSE)</f>
        <v>61901,372</v>
      </c>
      <c r="M2206" s="1" t="e">
        <f>VLOOKUP(Table1[[#This Row],[Customer_id]],Table2[],4,FALSE)</f>
        <v>#N/A</v>
      </c>
      <c r="N2206" s="1" t="str">
        <f>INDEX(Table3[Transaction type],MATCH(Table1[[#This Row],[Account Number]],Table3[Account Number],0))</f>
        <v>Money Transfer</v>
      </c>
      <c r="O2206" s="20">
        <f>INDEX(Table3[Date_of_transaction],MATCH(Table1[[#This Row],[Account Number]],Table3[Account Number],0))</f>
        <v>44277</v>
      </c>
      <c r="P2206" s="19" t="str">
        <f>INDEX(Table3[Transaction Medium],MATCH(Table1[[#This Row],[Account Number]],Table3[Account Number],0))</f>
        <v>Internet Banking</v>
      </c>
    </row>
    <row r="2207" spans="1:16" x14ac:dyDescent="0.25">
      <c r="A2207" s="1" t="s">
        <v>3755</v>
      </c>
      <c r="B2207" s="2">
        <v>413318974</v>
      </c>
      <c r="C2207" s="2" t="s">
        <v>203</v>
      </c>
      <c r="D2207" s="4">
        <v>27539.25</v>
      </c>
      <c r="E2207" s="1" t="s">
        <v>1094</v>
      </c>
      <c r="F2207" s="1" t="s">
        <v>172</v>
      </c>
      <c r="G2207" s="1" t="s">
        <v>3583</v>
      </c>
      <c r="H2207" s="1" t="s">
        <v>3756</v>
      </c>
      <c r="I2207" s="1">
        <v>231128.39601</v>
      </c>
      <c r="J2207" s="1" t="s">
        <v>3757</v>
      </c>
      <c r="L2207" s="1" t="str">
        <f>VLOOKUP(Table1[[#This Row],[Customer_id]],Table4[],7,FALSE)</f>
        <v>79064,7</v>
      </c>
      <c r="M2207" s="1" t="e">
        <f>VLOOKUP(Table1[[#This Row],[Customer_id]],Table2[],4,FALSE)</f>
        <v>#N/A</v>
      </c>
      <c r="N2207" s="1" t="str">
        <f>INDEX(Table3[Transaction type],MATCH(Table1[[#This Row],[Account Number]],Table3[Account Number],0))</f>
        <v>Online Payment</v>
      </c>
      <c r="O2207" s="20">
        <f>INDEX(Table3[Date_of_transaction],MATCH(Table1[[#This Row],[Account Number]],Table3[Account Number],0))</f>
        <v>44381</v>
      </c>
      <c r="P2207" s="19" t="str">
        <f>INDEX(Table3[Transaction Medium],MATCH(Table1[[#This Row],[Account Number]],Table3[Account Number],0))</f>
        <v>Mobile</v>
      </c>
    </row>
    <row r="2208" spans="1:16" x14ac:dyDescent="0.25">
      <c r="A2208" s="1" t="s">
        <v>3976</v>
      </c>
      <c r="B2208" s="2">
        <v>674675698</v>
      </c>
      <c r="C2208" s="2" t="s">
        <v>212</v>
      </c>
      <c r="D2208" s="4">
        <v>24252</v>
      </c>
      <c r="E2208" s="1" t="s">
        <v>1094</v>
      </c>
      <c r="F2208" s="1" t="s">
        <v>985</v>
      </c>
      <c r="G2208" s="1" t="s">
        <v>3820</v>
      </c>
      <c r="H2208" s="1" t="s">
        <v>3977</v>
      </c>
      <c r="I2208" s="1">
        <v>194575.7444352</v>
      </c>
      <c r="J2208" s="1" t="s">
        <v>3978</v>
      </c>
      <c r="L2208" s="1" t="str">
        <f>VLOOKUP(Table1[[#This Row],[Customer_id]],Table4[],7,FALSE)</f>
        <v>269309,495</v>
      </c>
      <c r="M2208" s="1" t="e">
        <f>VLOOKUP(Table1[[#This Row],[Customer_id]],Table2[],4,FALSE)</f>
        <v>#N/A</v>
      </c>
      <c r="N2208" s="1" t="str">
        <f>INDEX(Table3[Transaction type],MATCH(Table1[[#This Row],[Account Number]],Table3[Account Number],0))</f>
        <v>Money Transfer</v>
      </c>
      <c r="O2208" s="20">
        <f>INDEX(Table3[Date_of_transaction],MATCH(Table1[[#This Row],[Account Number]],Table3[Account Number],0))</f>
        <v>44578</v>
      </c>
      <c r="P2208" s="19" t="str">
        <f>INDEX(Table3[Transaction Medium],MATCH(Table1[[#This Row],[Account Number]],Table3[Account Number],0))</f>
        <v>Internet Banking</v>
      </c>
    </row>
    <row r="2209" spans="1:16" x14ac:dyDescent="0.25">
      <c r="A2209" s="1" t="s">
        <v>3947</v>
      </c>
      <c r="B2209" s="2">
        <v>787049222</v>
      </c>
      <c r="C2209" s="2" t="s">
        <v>470</v>
      </c>
      <c r="D2209" s="4">
        <v>14755.5</v>
      </c>
      <c r="E2209" s="1" t="s">
        <v>1094</v>
      </c>
      <c r="F2209" s="1" t="s">
        <v>1016</v>
      </c>
      <c r="G2209" s="1" t="s">
        <v>3820</v>
      </c>
      <c r="H2209" s="1" t="s">
        <v>3948</v>
      </c>
      <c r="I2209" s="1">
        <v>238979.38026239999</v>
      </c>
      <c r="J2209" s="1" t="s">
        <v>3949</v>
      </c>
      <c r="L2209" s="1" t="str">
        <f>VLOOKUP(Table1[[#This Row],[Customer_id]],Table4[],7,FALSE)</f>
        <v>146540,9556</v>
      </c>
      <c r="M2209" s="1" t="e">
        <f>VLOOKUP(Table1[[#This Row],[Customer_id]],Table2[],4,FALSE)</f>
        <v>#N/A</v>
      </c>
      <c r="N2209" s="1" t="str">
        <f>INDEX(Table3[Transaction type],MATCH(Table1[[#This Row],[Account Number]],Table3[Account Number],0))</f>
        <v>Money Transfer</v>
      </c>
      <c r="O2209" s="20">
        <f>INDEX(Table3[Date_of_transaction],MATCH(Table1[[#This Row],[Account Number]],Table3[Account Number],0))</f>
        <v>44577</v>
      </c>
      <c r="P2209" s="19" t="str">
        <f>INDEX(Table3[Transaction Medium],MATCH(Table1[[#This Row],[Account Number]],Table3[Account Number],0))</f>
        <v>Mobile</v>
      </c>
    </row>
    <row r="2210" spans="1:16" x14ac:dyDescent="0.25">
      <c r="A2210" s="1" t="s">
        <v>5322</v>
      </c>
      <c r="B2210" s="2">
        <v>394447146</v>
      </c>
      <c r="C2210" s="2" t="s">
        <v>479</v>
      </c>
      <c r="D2210" s="4">
        <v>33383.25</v>
      </c>
      <c r="E2210" s="1" t="s">
        <v>1094</v>
      </c>
      <c r="F2210" s="1" t="s">
        <v>366</v>
      </c>
      <c r="G2210" s="1" t="s">
        <v>4088</v>
      </c>
      <c r="H2210" s="1" t="s">
        <v>5323</v>
      </c>
      <c r="I2210" s="1">
        <v>213274.69391736001</v>
      </c>
      <c r="J2210" s="1" t="s">
        <v>5324</v>
      </c>
      <c r="L2210" s="1" t="str">
        <f>VLOOKUP(Table1[[#This Row],[Customer_id]],Table4[],7,FALSE)</f>
        <v>90996,096</v>
      </c>
      <c r="M2210" s="1" t="e">
        <f>VLOOKUP(Table1[[#This Row],[Customer_id]],Table2[],4,FALSE)</f>
        <v>#N/A</v>
      </c>
      <c r="N2210" s="1" t="str">
        <f>INDEX(Table3[Transaction type],MATCH(Table1[[#This Row],[Account Number]],Table3[Account Number],0))</f>
        <v>Online Payment</v>
      </c>
      <c r="O2210" s="20">
        <f>INDEX(Table3[Date_of_transaction],MATCH(Table1[[#This Row],[Account Number]],Table3[Account Number],0))</f>
        <v>44597</v>
      </c>
      <c r="P2210" s="19" t="str">
        <f>INDEX(Table3[Transaction Medium],MATCH(Table1[[#This Row],[Account Number]],Table3[Account Number],0))</f>
        <v>Mobile</v>
      </c>
    </row>
    <row r="2211" spans="1:16" x14ac:dyDescent="0.25">
      <c r="A2211" s="1" t="s">
        <v>2547</v>
      </c>
      <c r="B2211" s="2">
        <v>993143234</v>
      </c>
      <c r="C2211" s="2" t="s">
        <v>389</v>
      </c>
      <c r="D2211" s="4">
        <v>29365.5</v>
      </c>
      <c r="E2211" s="1" t="s">
        <v>12</v>
      </c>
      <c r="F2211" s="1" t="s">
        <v>314</v>
      </c>
      <c r="G2211" s="1" t="s">
        <v>1964</v>
      </c>
      <c r="H2211" s="1" t="s">
        <v>2548</v>
      </c>
      <c r="I2211" s="1">
        <v>13914.94519008</v>
      </c>
      <c r="J2211" s="1" t="s">
        <v>2549</v>
      </c>
      <c r="L2211" s="1" t="str">
        <f>VLOOKUP(Table1[[#This Row],[Customer_id]],Table4[],7,FALSE)</f>
        <v>97862,3366</v>
      </c>
      <c r="M2211" s="1" t="e">
        <f>VLOOKUP(Table1[[#This Row],[Customer_id]],Table2[],4,FALSE)</f>
        <v>#N/A</v>
      </c>
      <c r="N2211" s="1" t="str">
        <f>INDEX(Table3[Transaction type],MATCH(Table1[[#This Row],[Account Number]],Table3[Account Number],0))</f>
        <v>Checks</v>
      </c>
      <c r="O2211" s="20">
        <f>INDEX(Table3[Date_of_transaction],MATCH(Table1[[#This Row],[Account Number]],Table3[Account Number],0))</f>
        <v>44634</v>
      </c>
      <c r="P2211" s="19" t="str">
        <f>INDEX(Table3[Transaction Medium],MATCH(Table1[[#This Row],[Account Number]],Table3[Account Number],0))</f>
        <v>Informal Services</v>
      </c>
    </row>
    <row r="2212" spans="1:16" x14ac:dyDescent="0.25">
      <c r="A2212" s="1" t="s">
        <v>1773</v>
      </c>
      <c r="B2212" s="2">
        <v>662407649</v>
      </c>
      <c r="C2212" s="2" t="s">
        <v>101</v>
      </c>
      <c r="D2212" s="4">
        <v>19138.5</v>
      </c>
      <c r="E2212" s="1" t="s">
        <v>1094</v>
      </c>
      <c r="F2212" s="1" t="s">
        <v>381</v>
      </c>
      <c r="G2212" s="1" t="s">
        <v>14</v>
      </c>
      <c r="H2212" s="1" t="s">
        <v>1774</v>
      </c>
      <c r="I2212" s="1">
        <v>76036.377779999995</v>
      </c>
      <c r="J2212" s="1" t="s">
        <v>1775</v>
      </c>
      <c r="L2212" s="1" t="str">
        <f>VLOOKUP(Table1[[#This Row],[Customer_id]],Table4[],7,FALSE)</f>
        <v>48289,44</v>
      </c>
      <c r="M2212" s="1" t="e">
        <f>VLOOKUP(Table1[[#This Row],[Customer_id]],Table2[],4,FALSE)</f>
        <v>#N/A</v>
      </c>
      <c r="N2212" s="1" t="str">
        <f>INDEX(Table3[Transaction type],MATCH(Table1[[#This Row],[Account Number]],Table3[Account Number],0))</f>
        <v>Online Payment</v>
      </c>
      <c r="O2212" s="20">
        <f>INDEX(Table3[Date_of_transaction],MATCH(Table1[[#This Row],[Account Number]],Table3[Account Number],0))</f>
        <v>44651</v>
      </c>
      <c r="P2212" s="19" t="str">
        <f>INDEX(Table3[Transaction Medium],MATCH(Table1[[#This Row],[Account Number]],Table3[Account Number],0))</f>
        <v>Internet Banking</v>
      </c>
    </row>
    <row r="2213" spans="1:16" x14ac:dyDescent="0.25">
      <c r="A2213" s="1" t="s">
        <v>5932</v>
      </c>
      <c r="B2213" s="2">
        <v>766407394</v>
      </c>
      <c r="C2213" s="2" t="s">
        <v>57</v>
      </c>
      <c r="D2213" s="4">
        <v>34113.75</v>
      </c>
      <c r="E2213" s="1" t="s">
        <v>12</v>
      </c>
      <c r="F2213" s="1" t="s">
        <v>4500</v>
      </c>
      <c r="G2213" s="1" t="s">
        <v>4148</v>
      </c>
      <c r="H2213" s="1" t="s">
        <v>5933</v>
      </c>
      <c r="I2213" s="1">
        <v>575839.46141568001</v>
      </c>
      <c r="J2213" s="1" t="s">
        <v>5934</v>
      </c>
      <c r="L2213" s="1" t="str">
        <f>VLOOKUP(Table1[[#This Row],[Customer_id]],Table4[],7,FALSE)</f>
        <v>202472,9784</v>
      </c>
      <c r="M2213" s="1" t="e">
        <f>VLOOKUP(Table1[[#This Row],[Customer_id]],Table2[],4,FALSE)</f>
        <v>#N/A</v>
      </c>
      <c r="N2213" s="1" t="str">
        <f>INDEX(Table3[Transaction type],MATCH(Table1[[#This Row],[Account Number]],Table3[Account Number],0))</f>
        <v>Checks</v>
      </c>
      <c r="O2213" s="20">
        <f>INDEX(Table3[Date_of_transaction],MATCH(Table1[[#This Row],[Account Number]],Table3[Account Number],0))</f>
        <v>44290</v>
      </c>
      <c r="P2213" s="19" t="str">
        <f>INDEX(Table3[Transaction Medium],MATCH(Table1[[#This Row],[Account Number]],Table3[Account Number],0))</f>
        <v>Informal Services</v>
      </c>
    </row>
    <row r="2214" spans="1:16" x14ac:dyDescent="0.25">
      <c r="A2214" s="1" t="s">
        <v>5175</v>
      </c>
      <c r="B2214" s="2">
        <v>386649200</v>
      </c>
      <c r="C2214" s="2" t="s">
        <v>365</v>
      </c>
      <c r="D2214" s="4">
        <v>37035.75</v>
      </c>
      <c r="E2214" s="1" t="s">
        <v>1094</v>
      </c>
      <c r="F2214" s="1" t="s">
        <v>2602</v>
      </c>
      <c r="G2214" s="1" t="s">
        <v>4148</v>
      </c>
      <c r="H2214" s="1" t="s">
        <v>5176</v>
      </c>
      <c r="I2214" s="1">
        <v>242841.007125</v>
      </c>
      <c r="J2214" s="1" t="s">
        <v>5177</v>
      </c>
      <c r="L2214" s="1" t="str">
        <f>VLOOKUP(Table1[[#This Row],[Customer_id]],Table4[],7,FALSE)</f>
        <v>171662,004</v>
      </c>
      <c r="M2214" s="1" t="e">
        <f>VLOOKUP(Table1[[#This Row],[Customer_id]],Table2[],4,FALSE)</f>
        <v>#N/A</v>
      </c>
      <c r="N2214" s="1" t="str">
        <f>INDEX(Table3[Transaction type],MATCH(Table1[[#This Row],[Account Number]],Table3[Account Number],0))</f>
        <v>Money Transfer</v>
      </c>
      <c r="O2214" s="20">
        <f>INDEX(Table3[Date_of_transaction],MATCH(Table1[[#This Row],[Account Number]],Table3[Account Number],0))</f>
        <v>44382</v>
      </c>
      <c r="P2214" s="19" t="str">
        <f>INDEX(Table3[Transaction Medium],MATCH(Table1[[#This Row],[Account Number]],Table3[Account Number],0))</f>
        <v>Mobile</v>
      </c>
    </row>
    <row r="2215" spans="1:16" x14ac:dyDescent="0.25">
      <c r="A2215" s="1" t="s">
        <v>5175</v>
      </c>
      <c r="B2215" s="2">
        <v>165962259</v>
      </c>
      <c r="C2215" s="2" t="s">
        <v>47</v>
      </c>
      <c r="D2215" s="4">
        <v>31191.75</v>
      </c>
      <c r="E2215" s="1" t="s">
        <v>12</v>
      </c>
      <c r="F2215" s="1" t="s">
        <v>1304</v>
      </c>
      <c r="G2215" s="1" t="s">
        <v>4066</v>
      </c>
      <c r="H2215" s="1" t="s">
        <v>7137</v>
      </c>
      <c r="I2215" s="1">
        <v>365212.00909200002</v>
      </c>
      <c r="J2215" s="1" t="s">
        <v>7138</v>
      </c>
      <c r="L2215" s="1" t="str">
        <f>VLOOKUP(Table1[[#This Row],[Customer_id]],Table4[],7,FALSE)</f>
        <v>171662,004</v>
      </c>
      <c r="M2215" s="1" t="e">
        <f>VLOOKUP(Table1[[#This Row],[Customer_id]],Table2[],4,FALSE)</f>
        <v>#N/A</v>
      </c>
      <c r="N2215" s="1" t="str">
        <f>INDEX(Table3[Transaction type],MATCH(Table1[[#This Row],[Account Number]],Table3[Account Number],0))</f>
        <v>Money Deposit</v>
      </c>
      <c r="O2215" s="20">
        <f>INDEX(Table3[Date_of_transaction],MATCH(Table1[[#This Row],[Account Number]],Table3[Account Number],0))</f>
        <v>44572</v>
      </c>
      <c r="P2215" s="19" t="str">
        <f>INDEX(Table3[Transaction Medium],MATCH(Table1[[#This Row],[Account Number]],Table3[Account Number],0))</f>
        <v>Bank</v>
      </c>
    </row>
    <row r="2216" spans="1:16" x14ac:dyDescent="0.25">
      <c r="A2216" s="1" t="s">
        <v>3097</v>
      </c>
      <c r="B2216" s="2">
        <v>500749732</v>
      </c>
      <c r="C2216" s="2" t="s">
        <v>889</v>
      </c>
      <c r="D2216" s="4">
        <v>30096</v>
      </c>
      <c r="E2216" s="1" t="s">
        <v>1094</v>
      </c>
      <c r="F2216" s="1" t="s">
        <v>13</v>
      </c>
      <c r="G2216" s="1" t="s">
        <v>3058</v>
      </c>
      <c r="H2216" s="1" t="s">
        <v>3098</v>
      </c>
      <c r="I2216" s="1">
        <v>97444.418399999995</v>
      </c>
      <c r="J2216" s="1" t="s">
        <v>3099</v>
      </c>
      <c r="L2216" s="1" t="str">
        <f>VLOOKUP(Table1[[#This Row],[Customer_id]],Table4[],7,FALSE)</f>
        <v>288372,7</v>
      </c>
      <c r="M2216" s="1" t="e">
        <f>VLOOKUP(Table1[[#This Row],[Customer_id]],Table2[],4,FALSE)</f>
        <v>#N/A</v>
      </c>
      <c r="N2216" s="1" t="str">
        <f>INDEX(Table3[Transaction type],MATCH(Table1[[#This Row],[Account Number]],Table3[Account Number],0))</f>
        <v>Money Deposit</v>
      </c>
      <c r="O2216" s="20">
        <f>INDEX(Table3[Date_of_transaction],MATCH(Table1[[#This Row],[Account Number]],Table3[Account Number],0))</f>
        <v>44600</v>
      </c>
      <c r="P2216" s="19" t="str">
        <f>INDEX(Table3[Transaction Medium],MATCH(Table1[[#This Row],[Account Number]],Table3[Account Number],0))</f>
        <v>ATM</v>
      </c>
    </row>
    <row r="2217" spans="1:16" x14ac:dyDescent="0.25">
      <c r="A2217" s="1" t="s">
        <v>4104</v>
      </c>
      <c r="B2217" s="2">
        <v>295093225</v>
      </c>
      <c r="C2217" s="2" t="s">
        <v>281</v>
      </c>
      <c r="D2217" s="4">
        <v>21695.25</v>
      </c>
      <c r="E2217" s="1" t="s">
        <v>1094</v>
      </c>
      <c r="F2217" s="1" t="s">
        <v>155</v>
      </c>
      <c r="G2217" s="1" t="s">
        <v>4105</v>
      </c>
      <c r="H2217" s="1" t="s">
        <v>4106</v>
      </c>
      <c r="I2217" s="1">
        <v>430668.98174700001</v>
      </c>
      <c r="J2217" s="1" t="s">
        <v>4107</v>
      </c>
      <c r="L2217" s="1" t="str">
        <f>VLOOKUP(Table1[[#This Row],[Customer_id]],Table4[],7,FALSE)</f>
        <v>418553,28</v>
      </c>
      <c r="M2217" s="1" t="e">
        <f>VLOOKUP(Table1[[#This Row],[Customer_id]],Table2[],4,FALSE)</f>
        <v>#N/A</v>
      </c>
      <c r="N2217" s="1" t="str">
        <f>INDEX(Table3[Transaction type],MATCH(Table1[[#This Row],[Account Number]],Table3[Account Number],0))</f>
        <v>Cash Withdrawal</v>
      </c>
      <c r="O2217" s="20">
        <f>INDEX(Table3[Date_of_transaction],MATCH(Table1[[#This Row],[Account Number]],Table3[Account Number],0))</f>
        <v>44220</v>
      </c>
      <c r="P2217" s="19" t="str">
        <f>INDEX(Table3[Transaction Medium],MATCH(Table1[[#This Row],[Account Number]],Table3[Account Number],0))</f>
        <v>Bank</v>
      </c>
    </row>
    <row r="2218" spans="1:16" x14ac:dyDescent="0.25">
      <c r="A2218" s="1" t="s">
        <v>6823</v>
      </c>
      <c r="B2218" s="2">
        <v>8006740</v>
      </c>
      <c r="C2218" s="2" t="s">
        <v>28</v>
      </c>
      <c r="D2218" s="4">
        <v>32652.75</v>
      </c>
      <c r="E2218" s="1" t="s">
        <v>12</v>
      </c>
      <c r="F2218" s="1" t="s">
        <v>29</v>
      </c>
      <c r="G2218" s="1" t="s">
        <v>4074</v>
      </c>
      <c r="H2218" s="1" t="s">
        <v>6824</v>
      </c>
      <c r="I2218" s="1">
        <v>582506.08992576005</v>
      </c>
      <c r="J2218" s="1" t="s">
        <v>6825</v>
      </c>
      <c r="L2218" s="1" t="str">
        <f>VLOOKUP(Table1[[#This Row],[Customer_id]],Table4[],7,FALSE)</f>
        <v>57604,9152</v>
      </c>
      <c r="M2218" s="1" t="e">
        <f>VLOOKUP(Table1[[#This Row],[Customer_id]],Table2[],4,FALSE)</f>
        <v>#N/A</v>
      </c>
      <c r="N2218" s="1" t="str">
        <f>INDEX(Table3[Transaction type],MATCH(Table1[[#This Row],[Account Number]],Table3[Account Number],0))</f>
        <v>Checks</v>
      </c>
      <c r="O2218" s="20">
        <f>INDEX(Table3[Date_of_transaction],MATCH(Table1[[#This Row],[Account Number]],Table3[Account Number],0))</f>
        <v>44630</v>
      </c>
      <c r="P2218" s="19" t="str">
        <f>INDEX(Table3[Transaction Medium],MATCH(Table1[[#This Row],[Account Number]],Table3[Account Number],0))</f>
        <v>Informal Services</v>
      </c>
    </row>
    <row r="2219" spans="1:16" x14ac:dyDescent="0.25">
      <c r="A2219" s="1" t="s">
        <v>3932</v>
      </c>
      <c r="B2219" s="2">
        <v>423463338</v>
      </c>
      <c r="C2219" s="2" t="s">
        <v>194</v>
      </c>
      <c r="D2219" s="4">
        <v>30826.5</v>
      </c>
      <c r="E2219" s="1" t="s">
        <v>1094</v>
      </c>
      <c r="F2219" s="1" t="s">
        <v>260</v>
      </c>
      <c r="G2219" s="1" t="s">
        <v>3820</v>
      </c>
      <c r="H2219" s="1" t="s">
        <v>3933</v>
      </c>
      <c r="I2219" s="1">
        <v>168867.8693856</v>
      </c>
      <c r="J2219" s="1" t="s">
        <v>3934</v>
      </c>
      <c r="L2219" s="1" t="str">
        <f>VLOOKUP(Table1[[#This Row],[Customer_id]],Table4[],7,FALSE)</f>
        <v>89384,2572</v>
      </c>
      <c r="M2219" s="1" t="str">
        <f>VLOOKUP(Table1[[#This Row],[Customer_id]],Table2[],4,FALSE)</f>
        <v>N283922,73</v>
      </c>
      <c r="N2219" s="1" t="str">
        <f>INDEX(Table3[Transaction type],MATCH(Table1[[#This Row],[Account Number]],Table3[Account Number],0))</f>
        <v>Loan Payment</v>
      </c>
      <c r="O2219" s="20">
        <f>INDEX(Table3[Date_of_transaction],MATCH(Table1[[#This Row],[Account Number]],Table3[Account Number],0))</f>
        <v>44230</v>
      </c>
      <c r="P2219" s="19" t="str">
        <f>INDEX(Table3[Transaction Medium],MATCH(Table1[[#This Row],[Account Number]],Table3[Account Number],0))</f>
        <v>AFT</v>
      </c>
    </row>
    <row r="2220" spans="1:16" x14ac:dyDescent="0.25">
      <c r="A2220" s="1" t="s">
        <v>8522</v>
      </c>
      <c r="B2220" s="2">
        <v>244618092</v>
      </c>
      <c r="C2220" s="2" t="s">
        <v>661</v>
      </c>
      <c r="D2220" s="4">
        <v>16216.5</v>
      </c>
      <c r="E2220" s="1" t="s">
        <v>12</v>
      </c>
      <c r="F2220" s="1" t="s">
        <v>1146</v>
      </c>
      <c r="G2220" s="1" t="s">
        <v>2773</v>
      </c>
      <c r="H2220" s="1" t="s">
        <v>903</v>
      </c>
      <c r="I2220" s="1">
        <v>0</v>
      </c>
      <c r="J2220" s="1" t="s">
        <v>5354</v>
      </c>
      <c r="L2220" s="1" t="str">
        <f>VLOOKUP(Table1[[#This Row],[Customer_id]],Table4[],7,FALSE)</f>
        <v>266452,2625</v>
      </c>
      <c r="M2220" s="1" t="e">
        <f>VLOOKUP(Table1[[#This Row],[Customer_id]],Table2[],4,FALSE)</f>
        <v>#N/A</v>
      </c>
      <c r="N2220" s="1" t="str">
        <f>INDEX(Table3[Transaction type],MATCH(Table1[[#This Row],[Account Number]],Table3[Account Number],0))</f>
        <v>Cash Withdrawal</v>
      </c>
      <c r="O2220" s="20">
        <f>INDEX(Table3[Date_of_transaction],MATCH(Table1[[#This Row],[Account Number]],Table3[Account Number],0))</f>
        <v>44251</v>
      </c>
      <c r="P2220" s="19" t="str">
        <f>INDEX(Table3[Transaction Medium],MATCH(Table1[[#This Row],[Account Number]],Table3[Account Number],0))</f>
        <v>ATM</v>
      </c>
    </row>
    <row r="2221" spans="1:16" x14ac:dyDescent="0.25">
      <c r="A2221" s="1" t="s">
        <v>2724</v>
      </c>
      <c r="B2221" s="2">
        <v>417867882</v>
      </c>
      <c r="C2221" s="2" t="s">
        <v>18</v>
      </c>
      <c r="D2221" s="4">
        <v>33018</v>
      </c>
      <c r="E2221" s="1" t="s">
        <v>12</v>
      </c>
      <c r="F2221" s="1" t="s">
        <v>1304</v>
      </c>
      <c r="G2221" s="1" t="s">
        <v>1964</v>
      </c>
      <c r="H2221" s="1" t="s">
        <v>2725</v>
      </c>
      <c r="I2221" s="1">
        <v>303742.37821619998</v>
      </c>
      <c r="J2221" s="1" t="s">
        <v>2726</v>
      </c>
      <c r="L2221" s="1" t="str">
        <f>VLOOKUP(Table1[[#This Row],[Customer_id]],Table4[],7,FALSE)</f>
        <v>253368,1916</v>
      </c>
      <c r="M2221" s="1" t="e">
        <f>VLOOKUP(Table1[[#This Row],[Customer_id]],Table2[],4,FALSE)</f>
        <v>#N/A</v>
      </c>
      <c r="N2221" s="1" t="str">
        <f>INDEX(Table3[Transaction type],MATCH(Table1[[#This Row],[Account Number]],Table3[Account Number],0))</f>
        <v>Online Payment</v>
      </c>
      <c r="O2221" s="20">
        <f>INDEX(Table3[Date_of_transaction],MATCH(Table1[[#This Row],[Account Number]],Table3[Account Number],0))</f>
        <v>44348</v>
      </c>
      <c r="P2221" s="19" t="str">
        <f>INDEX(Table3[Transaction Medium],MATCH(Table1[[#This Row],[Account Number]],Table3[Account Number],0))</f>
        <v>Mobile</v>
      </c>
    </row>
    <row r="2222" spans="1:16" x14ac:dyDescent="0.25">
      <c r="A2222" s="1" t="s">
        <v>8700</v>
      </c>
      <c r="B2222" s="2">
        <v>290965816</v>
      </c>
      <c r="C2222" s="2" t="s">
        <v>212</v>
      </c>
      <c r="D2222" s="4">
        <v>24252</v>
      </c>
      <c r="E2222" s="1" t="s">
        <v>12</v>
      </c>
      <c r="F2222" s="1" t="s">
        <v>1090</v>
      </c>
      <c r="G2222" s="1" t="s">
        <v>3820</v>
      </c>
      <c r="H2222" s="1" t="s">
        <v>8701</v>
      </c>
      <c r="I2222" s="1">
        <v>27178.236571320002</v>
      </c>
      <c r="J2222" s="1" t="s">
        <v>8702</v>
      </c>
      <c r="L2222" s="1" t="str">
        <f>VLOOKUP(Table1[[#This Row],[Customer_id]],Table4[],7,FALSE)</f>
        <v>147317,8434</v>
      </c>
      <c r="M2222" s="1" t="e">
        <f>VLOOKUP(Table1[[#This Row],[Customer_id]],Table2[],4,FALSE)</f>
        <v>#N/A</v>
      </c>
      <c r="N2222" s="1" t="str">
        <f>INDEX(Table3[Transaction type],MATCH(Table1[[#This Row],[Account Number]],Table3[Account Number],0))</f>
        <v>Cash Withdrawal</v>
      </c>
      <c r="O2222" s="20">
        <f>INDEX(Table3[Date_of_transaction],MATCH(Table1[[#This Row],[Account Number]],Table3[Account Number],0))</f>
        <v>44523</v>
      </c>
      <c r="P2222" s="19" t="str">
        <f>INDEX(Table3[Transaction Medium],MATCH(Table1[[#This Row],[Account Number]],Table3[Account Number],0))</f>
        <v>POS</v>
      </c>
    </row>
    <row r="2223" spans="1:16" x14ac:dyDescent="0.25">
      <c r="A2223" s="1" t="s">
        <v>1529</v>
      </c>
      <c r="B2223" s="2">
        <v>256372944</v>
      </c>
      <c r="C2223" s="2" t="s">
        <v>322</v>
      </c>
      <c r="D2223" s="4">
        <v>26443.5</v>
      </c>
      <c r="E2223" s="1" t="s">
        <v>1094</v>
      </c>
      <c r="F2223" s="1" t="s">
        <v>519</v>
      </c>
      <c r="G2223" s="1" t="s">
        <v>14</v>
      </c>
      <c r="H2223" s="1" t="s">
        <v>1530</v>
      </c>
      <c r="I2223" s="1">
        <v>39101.435402399999</v>
      </c>
      <c r="J2223" s="1" t="s">
        <v>1531</v>
      </c>
      <c r="L2223" s="1" t="str">
        <f>VLOOKUP(Table1[[#This Row],[Customer_id]],Table4[],7,FALSE)</f>
        <v>41258,8776</v>
      </c>
      <c r="M2223" s="1" t="e">
        <f>VLOOKUP(Table1[[#This Row],[Customer_id]],Table2[],4,FALSE)</f>
        <v>#N/A</v>
      </c>
      <c r="N2223" s="1" t="str">
        <f>INDEX(Table3[Transaction type],MATCH(Table1[[#This Row],[Account Number]],Table3[Account Number],0))</f>
        <v>Online Payment</v>
      </c>
      <c r="O2223" s="20">
        <f>INDEX(Table3[Date_of_transaction],MATCH(Table1[[#This Row],[Account Number]],Table3[Account Number],0))</f>
        <v>44655</v>
      </c>
      <c r="P2223" s="19" t="str">
        <f>INDEX(Table3[Transaction Medium],MATCH(Table1[[#This Row],[Account Number]],Table3[Account Number],0))</f>
        <v>Card</v>
      </c>
    </row>
    <row r="2224" spans="1:16" x14ac:dyDescent="0.25">
      <c r="A2224" s="1" t="s">
        <v>9089</v>
      </c>
      <c r="B2224" s="2">
        <v>318126840</v>
      </c>
      <c r="C2224" s="2" t="s">
        <v>556</v>
      </c>
      <c r="D2224" s="8">
        <v>36262.25</v>
      </c>
      <c r="E2224" s="1" t="str">
        <f ca="1">CHOOSE(RANDBETWEEN(1, 2), "Male","Female")</f>
        <v>Female</v>
      </c>
      <c r="F2224" s="1" t="str">
        <f ca="1">CHOOSE(RANDBETWEEN(1, 5), "Farmer","Tailor","Student","Professor","Welder")</f>
        <v>Student</v>
      </c>
      <c r="G2224" s="1" t="str">
        <f ca="1">CHOOSE(RANDBETWEEN(1, 22), "Kano","Kwara","Imo","Lagos","Adamawa","Delta","Sokoto","Oyo","Osun","Abia","Cross River","Kaduna","Plateau","River","Abuja","Kogi","Edo","Anambra","Bayelsa","Benue","Ogun","Enugu")</f>
        <v>Bayelsa</v>
      </c>
      <c r="H2224" s="9" t="s">
        <v>9090</v>
      </c>
      <c r="I2224" s="9">
        <v>201883.66450866198</v>
      </c>
      <c r="J2224" t="s">
        <v>9091</v>
      </c>
      <c r="L2224" s="1" t="str">
        <f>VLOOKUP(Table1[[#This Row],[Customer_id]],Table4[],7,FALSE)</f>
        <v>357820,7643</v>
      </c>
      <c r="M2224" s="1" t="e">
        <f>VLOOKUP(Table1[[#This Row],[Customer_id]],Table2[],4,FALSE)</f>
        <v>#N/A</v>
      </c>
      <c r="N2224" s="1" t="str">
        <f>INDEX(Table3[Transaction type],MATCH(Table1[[#This Row],[Account Number]],Table3[Account Number],0))</f>
        <v>Online Payment</v>
      </c>
      <c r="O2224" s="20">
        <f>INDEX(Table3[Date_of_transaction],MATCH(Table1[[#This Row],[Account Number]],Table3[Account Number],0))</f>
        <v>44513</v>
      </c>
      <c r="P2224" s="19" t="str">
        <f>INDEX(Table3[Transaction Medium],MATCH(Table1[[#This Row],[Account Number]],Table3[Account Number],0))</f>
        <v>Mobile</v>
      </c>
    </row>
    <row r="2225" spans="1:16" x14ac:dyDescent="0.25">
      <c r="A2225" s="1" t="s">
        <v>2019</v>
      </c>
      <c r="B2225" s="2">
        <v>399764116</v>
      </c>
      <c r="C2225" s="2" t="s">
        <v>452</v>
      </c>
      <c r="D2225" s="4">
        <v>26078.25</v>
      </c>
      <c r="E2225" s="1" t="s">
        <v>1094</v>
      </c>
      <c r="F2225" s="1" t="s">
        <v>620</v>
      </c>
      <c r="G2225" s="1" t="s">
        <v>1964</v>
      </c>
      <c r="H2225" s="1" t="s">
        <v>2020</v>
      </c>
      <c r="I2225" s="1">
        <v>117279.40028805</v>
      </c>
      <c r="J2225" s="1" t="s">
        <v>2021</v>
      </c>
      <c r="L2225" s="1" t="str">
        <f>VLOOKUP(Table1[[#This Row],[Customer_id]],Table4[],7,FALSE)</f>
        <v>86172,3244</v>
      </c>
      <c r="M2225" s="1" t="e">
        <f>VLOOKUP(Table1[[#This Row],[Customer_id]],Table2[],4,FALSE)</f>
        <v>#N/A</v>
      </c>
      <c r="N2225" s="1" t="str">
        <f>INDEX(Table3[Transaction type],MATCH(Table1[[#This Row],[Account Number]],Table3[Account Number],0))</f>
        <v>Online Payment</v>
      </c>
      <c r="O2225" s="20">
        <f>INDEX(Table3[Date_of_transaction],MATCH(Table1[[#This Row],[Account Number]],Table3[Account Number],0))</f>
        <v>44523</v>
      </c>
      <c r="P2225" s="19" t="str">
        <f>INDEX(Table3[Transaction Medium],MATCH(Table1[[#This Row],[Account Number]],Table3[Account Number],0))</f>
        <v>Mobile</v>
      </c>
    </row>
    <row r="2226" spans="1:16" x14ac:dyDescent="0.25">
      <c r="A2226" s="1" t="s">
        <v>1097</v>
      </c>
      <c r="B2226" s="2">
        <v>328206610</v>
      </c>
      <c r="C2226" s="2" t="s">
        <v>322</v>
      </c>
      <c r="D2226" s="4">
        <v>26443.5</v>
      </c>
      <c r="E2226" s="1" t="s">
        <v>1094</v>
      </c>
      <c r="F2226" s="1" t="s">
        <v>366</v>
      </c>
      <c r="G2226" s="1" t="s">
        <v>14</v>
      </c>
      <c r="H2226" s="1" t="s">
        <v>1098</v>
      </c>
      <c r="I2226" s="1">
        <v>39493.3226688</v>
      </c>
      <c r="J2226" s="1" t="s">
        <v>1099</v>
      </c>
      <c r="L2226" s="1" t="str">
        <f>VLOOKUP(Table1[[#This Row],[Customer_id]],Table4[],7,FALSE)</f>
        <v>201218,5728</v>
      </c>
      <c r="M2226" s="1" t="e">
        <f>VLOOKUP(Table1[[#This Row],[Customer_id]],Table2[],4,FALSE)</f>
        <v>#N/A</v>
      </c>
      <c r="N2226" s="1" t="str">
        <f>INDEX(Table3[Transaction type],MATCH(Table1[[#This Row],[Account Number]],Table3[Account Number],0))</f>
        <v>Money Transfer</v>
      </c>
      <c r="O2226" s="20">
        <f>INDEX(Table3[Date_of_transaction],MATCH(Table1[[#This Row],[Account Number]],Table3[Account Number],0))</f>
        <v>44471</v>
      </c>
      <c r="P2226" s="19" t="str">
        <f>INDEX(Table3[Transaction Medium],MATCH(Table1[[#This Row],[Account Number]],Table3[Account Number],0))</f>
        <v>Mobile</v>
      </c>
    </row>
    <row r="2227" spans="1:16" x14ac:dyDescent="0.25">
      <c r="A2227" s="1" t="s">
        <v>8376</v>
      </c>
      <c r="B2227" s="2">
        <v>200169181</v>
      </c>
      <c r="C2227" s="2" t="s">
        <v>154</v>
      </c>
      <c r="D2227" s="4">
        <v>29730.75</v>
      </c>
      <c r="E2227" s="1" t="s">
        <v>12</v>
      </c>
      <c r="F2227" s="1" t="s">
        <v>199</v>
      </c>
      <c r="G2227" s="1" t="s">
        <v>2773</v>
      </c>
      <c r="H2227" s="1" t="s">
        <v>8377</v>
      </c>
      <c r="I2227" s="1">
        <v>153043.06617599999</v>
      </c>
      <c r="J2227" s="1" t="s">
        <v>8378</v>
      </c>
      <c r="L2227" s="1" t="str">
        <f>VLOOKUP(Table1[[#This Row],[Customer_id]],Table4[],7,FALSE)</f>
        <v>119319,2</v>
      </c>
      <c r="M2227" s="1" t="e">
        <f>VLOOKUP(Table1[[#This Row],[Customer_id]],Table2[],4,FALSE)</f>
        <v>#N/A</v>
      </c>
      <c r="N2227" s="1" t="str">
        <f>INDEX(Table3[Transaction type],MATCH(Table1[[#This Row],[Account Number]],Table3[Account Number],0))</f>
        <v>Money Transfer</v>
      </c>
      <c r="O2227" s="20">
        <f>INDEX(Table3[Date_of_transaction],MATCH(Table1[[#This Row],[Account Number]],Table3[Account Number],0))</f>
        <v>44678</v>
      </c>
      <c r="P2227" s="19" t="str">
        <f>INDEX(Table3[Transaction Medium],MATCH(Table1[[#This Row],[Account Number]],Table3[Account Number],0))</f>
        <v>Mobile</v>
      </c>
    </row>
    <row r="2228" spans="1:16" x14ac:dyDescent="0.25">
      <c r="A2228" s="1" t="s">
        <v>6527</v>
      </c>
      <c r="B2228" s="2">
        <v>411531900</v>
      </c>
      <c r="C2228" s="2" t="s">
        <v>606</v>
      </c>
      <c r="D2228" s="4">
        <v>23886.75</v>
      </c>
      <c r="E2228" s="1" t="s">
        <v>12</v>
      </c>
      <c r="F2228" s="1" t="s">
        <v>2176</v>
      </c>
      <c r="G2228" s="1" t="s">
        <v>4105</v>
      </c>
      <c r="H2228" s="1" t="s">
        <v>6528</v>
      </c>
      <c r="I2228" s="1">
        <v>87806.585338079996</v>
      </c>
      <c r="J2228" s="1" t="s">
        <v>6529</v>
      </c>
      <c r="L2228" s="1" t="str">
        <f>VLOOKUP(Table1[[#This Row],[Customer_id]],Table4[],7,FALSE)</f>
        <v>183442,4768</v>
      </c>
      <c r="M2228" s="1" t="e">
        <f>VLOOKUP(Table1[[#This Row],[Customer_id]],Table2[],4,FALSE)</f>
        <v>#N/A</v>
      </c>
      <c r="N2228" s="1" t="str">
        <f>INDEX(Table3[Transaction type],MATCH(Table1[[#This Row],[Account Number]],Table3[Account Number],0))</f>
        <v>Money Deposit</v>
      </c>
      <c r="O2228" s="20">
        <f>INDEX(Table3[Date_of_transaction],MATCH(Table1[[#This Row],[Account Number]],Table3[Account Number],0))</f>
        <v>44332</v>
      </c>
      <c r="P2228" s="19" t="str">
        <f>INDEX(Table3[Transaction Medium],MATCH(Table1[[#This Row],[Account Number]],Table3[Account Number],0))</f>
        <v>Bank</v>
      </c>
    </row>
    <row r="2229" spans="1:16" x14ac:dyDescent="0.25">
      <c r="A2229" s="1" t="s">
        <v>5433</v>
      </c>
      <c r="B2229" s="2">
        <v>307328973</v>
      </c>
      <c r="C2229" s="2" t="s">
        <v>217</v>
      </c>
      <c r="D2229" s="4">
        <v>38496.75</v>
      </c>
      <c r="E2229" s="1" t="s">
        <v>1094</v>
      </c>
      <c r="F2229" s="1" t="s">
        <v>314</v>
      </c>
      <c r="G2229" s="1" t="s">
        <v>4105</v>
      </c>
      <c r="H2229" s="1" t="s">
        <v>5434</v>
      </c>
      <c r="I2229" s="1">
        <v>45669.712608000002</v>
      </c>
      <c r="J2229" s="1" t="s">
        <v>5435</v>
      </c>
      <c r="L2229" s="1" t="str">
        <f>VLOOKUP(Table1[[#This Row],[Customer_id]],Table4[],7,FALSE)</f>
        <v>298532,438</v>
      </c>
      <c r="M2229" s="1" t="e">
        <f>VLOOKUP(Table1[[#This Row],[Customer_id]],Table2[],4,FALSE)</f>
        <v>#N/A</v>
      </c>
      <c r="N2229" s="1" t="str">
        <f>INDEX(Table3[Transaction type],MATCH(Table1[[#This Row],[Account Number]],Table3[Account Number],0))</f>
        <v>Money Deposit</v>
      </c>
      <c r="O2229" s="20">
        <f>INDEX(Table3[Date_of_transaction],MATCH(Table1[[#This Row],[Account Number]],Table3[Account Number],0))</f>
        <v>44486</v>
      </c>
      <c r="P2229" s="19" t="str">
        <f>INDEX(Table3[Transaction Medium],MATCH(Table1[[#This Row],[Account Number]],Table3[Account Number],0))</f>
        <v>Bank</v>
      </c>
    </row>
    <row r="2230" spans="1:16" x14ac:dyDescent="0.25">
      <c r="A2230" s="1" t="s">
        <v>8272</v>
      </c>
      <c r="B2230" s="2">
        <v>279824385</v>
      </c>
      <c r="C2230" s="2" t="s">
        <v>403</v>
      </c>
      <c r="D2230" s="4">
        <v>31922.25</v>
      </c>
      <c r="E2230" s="1" t="s">
        <v>12</v>
      </c>
      <c r="F2230" s="1" t="s">
        <v>1576</v>
      </c>
      <c r="G2230" s="1" t="s">
        <v>3331</v>
      </c>
      <c r="H2230" s="1" t="s">
        <v>8273</v>
      </c>
      <c r="I2230" s="1">
        <v>240914.58120576001</v>
      </c>
      <c r="J2230" s="1" t="s">
        <v>8274</v>
      </c>
      <c r="L2230" s="1" t="str">
        <f>VLOOKUP(Table1[[#This Row],[Customer_id]],Table4[],7,FALSE)</f>
        <v>125061,12</v>
      </c>
      <c r="M2230" s="1" t="e">
        <f>VLOOKUP(Table1[[#This Row],[Customer_id]],Table2[],4,FALSE)</f>
        <v>#N/A</v>
      </c>
      <c r="N2230" s="1" t="str">
        <f>INDEX(Table3[Transaction type],MATCH(Table1[[#This Row],[Account Number]],Table3[Account Number],0))</f>
        <v>Online Payment</v>
      </c>
      <c r="O2230" s="20">
        <f>INDEX(Table3[Date_of_transaction],MATCH(Table1[[#This Row],[Account Number]],Table3[Account Number],0))</f>
        <v>44677</v>
      </c>
      <c r="P2230" s="19" t="str">
        <f>INDEX(Table3[Transaction Medium],MATCH(Table1[[#This Row],[Account Number]],Table3[Account Number],0))</f>
        <v>Internet Banking</v>
      </c>
    </row>
    <row r="2231" spans="1:16" x14ac:dyDescent="0.25">
      <c r="A2231" s="1" t="s">
        <v>2527</v>
      </c>
      <c r="B2231" s="2">
        <v>111973946</v>
      </c>
      <c r="C2231" s="2" t="s">
        <v>124</v>
      </c>
      <c r="D2231" s="4">
        <v>14025</v>
      </c>
      <c r="E2231" s="1" t="s">
        <v>12</v>
      </c>
      <c r="F2231" s="1" t="s">
        <v>1000</v>
      </c>
      <c r="G2231" s="1" t="s">
        <v>1964</v>
      </c>
      <c r="H2231" s="1" t="s">
        <v>2528</v>
      </c>
      <c r="I2231" s="1">
        <v>23433.661152000001</v>
      </c>
      <c r="J2231" s="1" t="s">
        <v>2529</v>
      </c>
      <c r="L2231" s="1" t="str">
        <f>VLOOKUP(Table1[[#This Row],[Customer_id]],Table4[],7,FALSE)</f>
        <v>111956,4685</v>
      </c>
      <c r="M2231" s="1" t="str">
        <f>VLOOKUP(Table1[[#This Row],[Customer_id]],Table2[],4,FALSE)</f>
        <v>N5567825416</v>
      </c>
      <c r="N2231" s="1" t="str">
        <f>INDEX(Table3[Transaction type],MATCH(Table1[[#This Row],[Account Number]],Table3[Account Number],0))</f>
        <v>Loan Payment</v>
      </c>
      <c r="O2231" s="20">
        <f>INDEX(Table3[Date_of_transaction],MATCH(Table1[[#This Row],[Account Number]],Table3[Account Number],0))</f>
        <v>44269</v>
      </c>
      <c r="P2231" s="19" t="str">
        <f>INDEX(Table3[Transaction Medium],MATCH(Table1[[#This Row],[Account Number]],Table3[Account Number],0))</f>
        <v>Mobile</v>
      </c>
    </row>
    <row r="2232" spans="1:16" x14ac:dyDescent="0.25">
      <c r="A2232" s="1" t="s">
        <v>1425</v>
      </c>
      <c r="B2232" s="2">
        <v>254483229</v>
      </c>
      <c r="C2232" s="2" t="s">
        <v>57</v>
      </c>
      <c r="D2232" s="4">
        <v>34113.75</v>
      </c>
      <c r="E2232" s="1" t="s">
        <v>1094</v>
      </c>
      <c r="F2232" s="1" t="s">
        <v>1426</v>
      </c>
      <c r="G2232" s="1" t="s">
        <v>14</v>
      </c>
      <c r="H2232" s="1" t="s">
        <v>1427</v>
      </c>
      <c r="I2232" s="1">
        <v>780070.85170560004</v>
      </c>
      <c r="J2232" s="1" t="s">
        <v>1428</v>
      </c>
      <c r="L2232" s="1" t="str">
        <f>VLOOKUP(Table1[[#This Row],[Customer_id]],Table4[],7,FALSE)</f>
        <v>230267,664</v>
      </c>
      <c r="M2232" s="1" t="e">
        <f>VLOOKUP(Table1[[#This Row],[Customer_id]],Table2[],4,FALSE)</f>
        <v>#N/A</v>
      </c>
      <c r="N2232" s="1" t="str">
        <f>INDEX(Table3[Transaction type],MATCH(Table1[[#This Row],[Account Number]],Table3[Account Number],0))</f>
        <v>Money Transfer</v>
      </c>
      <c r="O2232" s="20">
        <f>INDEX(Table3[Date_of_transaction],MATCH(Table1[[#This Row],[Account Number]],Table3[Account Number],0))</f>
        <v>44222</v>
      </c>
      <c r="P2232" s="19" t="str">
        <f>INDEX(Table3[Transaction Medium],MATCH(Table1[[#This Row],[Account Number]],Table3[Account Number],0))</f>
        <v>ATM</v>
      </c>
    </row>
    <row r="2233" spans="1:16" x14ac:dyDescent="0.25">
      <c r="A2233" s="1" t="s">
        <v>123</v>
      </c>
      <c r="B2233" s="2">
        <v>875074831</v>
      </c>
      <c r="C2233" s="2" t="s">
        <v>124</v>
      </c>
      <c r="D2233" s="4">
        <v>14025</v>
      </c>
      <c r="E2233" s="1" t="s">
        <v>12</v>
      </c>
      <c r="F2233" s="1" t="s">
        <v>125</v>
      </c>
      <c r="G2233" s="1" t="s">
        <v>14</v>
      </c>
      <c r="H2233" s="1" t="s">
        <v>126</v>
      </c>
      <c r="I2233" s="1">
        <v>186061.38636383999</v>
      </c>
      <c r="J2233" s="1" t="s">
        <v>127</v>
      </c>
      <c r="L2233" s="1" t="str">
        <f>VLOOKUP(Table1[[#This Row],[Customer_id]],Table4[],7,FALSE)</f>
        <v>78666,9696</v>
      </c>
      <c r="M2233" s="1" t="e">
        <f>VLOOKUP(Table1[[#This Row],[Customer_id]],Table2[],4,FALSE)</f>
        <v>#N/A</v>
      </c>
      <c r="N2233" s="1" t="str">
        <f>INDEX(Table3[Transaction type],MATCH(Table1[[#This Row],[Account Number]],Table3[Account Number],0))</f>
        <v>Money Transfer</v>
      </c>
      <c r="O2233" s="20">
        <f>INDEX(Table3[Date_of_transaction],MATCH(Table1[[#This Row],[Account Number]],Table3[Account Number],0))</f>
        <v>44255</v>
      </c>
      <c r="P2233" s="19" t="str">
        <f>INDEX(Table3[Transaction Medium],MATCH(Table1[[#This Row],[Account Number]],Table3[Account Number],0))</f>
        <v>Mobile</v>
      </c>
    </row>
    <row r="2234" spans="1:16" x14ac:dyDescent="0.25">
      <c r="A2234" s="1" t="s">
        <v>360</v>
      </c>
      <c r="B2234" s="2">
        <v>894083615</v>
      </c>
      <c r="C2234" s="2" t="s">
        <v>47</v>
      </c>
      <c r="D2234" s="4">
        <v>31191.75</v>
      </c>
      <c r="E2234" s="1" t="s">
        <v>12</v>
      </c>
      <c r="F2234" s="1" t="s">
        <v>361</v>
      </c>
      <c r="G2234" s="1" t="s">
        <v>14</v>
      </c>
      <c r="H2234" s="1" t="s">
        <v>362</v>
      </c>
      <c r="I2234" s="1">
        <v>104684.340222</v>
      </c>
      <c r="J2234" s="1" t="s">
        <v>363</v>
      </c>
      <c r="L2234" s="1" t="str">
        <f>VLOOKUP(Table1[[#This Row],[Customer_id]],Table4[],7,FALSE)</f>
        <v>26413,8798</v>
      </c>
      <c r="M2234" s="1" t="e">
        <f>VLOOKUP(Table1[[#This Row],[Customer_id]],Table2[],4,FALSE)</f>
        <v>#N/A</v>
      </c>
      <c r="N2234" s="1" t="str">
        <f>INDEX(Table3[Transaction type],MATCH(Table1[[#This Row],[Account Number]],Table3[Account Number],0))</f>
        <v>Money Deposit</v>
      </c>
      <c r="O2234" s="20">
        <f>INDEX(Table3[Date_of_transaction],MATCH(Table1[[#This Row],[Account Number]],Table3[Account Number],0))</f>
        <v>44637</v>
      </c>
      <c r="P2234" s="19" t="str">
        <f>INDEX(Table3[Transaction Medium],MATCH(Table1[[#This Row],[Account Number]],Table3[Account Number],0))</f>
        <v>ATM</v>
      </c>
    </row>
    <row r="2235" spans="1:16" x14ac:dyDescent="0.25">
      <c r="A2235" s="1" t="s">
        <v>8255</v>
      </c>
      <c r="B2235" s="2">
        <v>608437004</v>
      </c>
      <c r="C2235" s="2" t="s">
        <v>255</v>
      </c>
      <c r="D2235" s="4">
        <v>25347.75</v>
      </c>
      <c r="E2235" s="1" t="s">
        <v>12</v>
      </c>
      <c r="F2235" s="1" t="s">
        <v>699</v>
      </c>
      <c r="G2235" s="1" t="s">
        <v>3331</v>
      </c>
      <c r="H2235" s="1" t="s">
        <v>8256</v>
      </c>
      <c r="I2235" s="1">
        <v>72267.870005760007</v>
      </c>
      <c r="J2235" s="1" t="s">
        <v>8257</v>
      </c>
      <c r="L2235" s="1" t="str">
        <f>VLOOKUP(Table1[[#This Row],[Customer_id]],Table4[],7,FALSE)</f>
        <v>384040,1474</v>
      </c>
      <c r="M2235" s="1" t="e">
        <f>VLOOKUP(Table1[[#This Row],[Customer_id]],Table2[],4,FALSE)</f>
        <v>#N/A</v>
      </c>
      <c r="N2235" s="1" t="str">
        <f>INDEX(Table3[Transaction type],MATCH(Table1[[#This Row],[Account Number]],Table3[Account Number],0))</f>
        <v>Checks</v>
      </c>
      <c r="O2235" s="20">
        <f>INDEX(Table3[Date_of_transaction],MATCH(Table1[[#This Row],[Account Number]],Table3[Account Number],0))</f>
        <v>44376</v>
      </c>
      <c r="P2235" s="19" t="str">
        <f>INDEX(Table3[Transaction Medium],MATCH(Table1[[#This Row],[Account Number]],Table3[Account Number],0))</f>
        <v>Informal Services</v>
      </c>
    </row>
    <row r="2236" spans="1:16" x14ac:dyDescent="0.25">
      <c r="A2236" s="1" t="s">
        <v>2574</v>
      </c>
      <c r="B2236" s="2">
        <v>336282253</v>
      </c>
      <c r="C2236" s="2" t="s">
        <v>498</v>
      </c>
      <c r="D2236" s="4">
        <v>37766.25</v>
      </c>
      <c r="E2236" s="1" t="s">
        <v>12</v>
      </c>
      <c r="F2236" s="1" t="s">
        <v>870</v>
      </c>
      <c r="G2236" s="1" t="s">
        <v>1964</v>
      </c>
      <c r="H2236" s="1" t="s">
        <v>2575</v>
      </c>
      <c r="I2236" s="1">
        <v>189398.8749312</v>
      </c>
      <c r="J2236" s="1" t="s">
        <v>2576</v>
      </c>
      <c r="L2236" s="1" t="str">
        <f>VLOOKUP(Table1[[#This Row],[Customer_id]],Table4[],7,FALSE)</f>
        <v>42052,7646</v>
      </c>
      <c r="M2236" s="1" t="e">
        <f>VLOOKUP(Table1[[#This Row],[Customer_id]],Table2[],4,FALSE)</f>
        <v>#N/A</v>
      </c>
      <c r="N2236" s="1" t="str">
        <f>INDEX(Table3[Transaction type],MATCH(Table1[[#This Row],[Account Number]],Table3[Account Number],0))</f>
        <v>Money Transfer</v>
      </c>
      <c r="O2236" s="20">
        <f>INDEX(Table3[Date_of_transaction],MATCH(Table1[[#This Row],[Account Number]],Table3[Account Number],0))</f>
        <v>44646</v>
      </c>
      <c r="P2236" s="19" t="str">
        <f>INDEX(Table3[Transaction Medium],MATCH(Table1[[#This Row],[Account Number]],Table3[Account Number],0))</f>
        <v>Mobile</v>
      </c>
    </row>
    <row r="2237" spans="1:16" x14ac:dyDescent="0.25">
      <c r="A2237" s="1" t="s">
        <v>5920</v>
      </c>
      <c r="B2237" s="2">
        <v>335464094</v>
      </c>
      <c r="C2237" s="2" t="s">
        <v>38</v>
      </c>
      <c r="D2237" s="4">
        <v>21330</v>
      </c>
      <c r="E2237" s="1" t="s">
        <v>12</v>
      </c>
      <c r="F2237" s="1" t="s">
        <v>274</v>
      </c>
      <c r="G2237" s="1" t="s">
        <v>4119</v>
      </c>
      <c r="H2237" s="1" t="s">
        <v>5921</v>
      </c>
      <c r="I2237" s="1">
        <v>299423.4215616</v>
      </c>
      <c r="J2237" s="1" t="s">
        <v>5922</v>
      </c>
      <c r="L2237" s="1" t="str">
        <f>VLOOKUP(Table1[[#This Row],[Customer_id]],Table4[],7,FALSE)</f>
        <v>402994,1279</v>
      </c>
      <c r="M2237" s="1" t="e">
        <f>VLOOKUP(Table1[[#This Row],[Customer_id]],Table2[],4,FALSE)</f>
        <v>#N/A</v>
      </c>
      <c r="N2237" s="1" t="str">
        <f>INDEX(Table3[Transaction type],MATCH(Table1[[#This Row],[Account Number]],Table3[Account Number],0))</f>
        <v>Money Deposit</v>
      </c>
      <c r="O2237" s="20">
        <f>INDEX(Table3[Date_of_transaction],MATCH(Table1[[#This Row],[Account Number]],Table3[Account Number],0))</f>
        <v>44401</v>
      </c>
      <c r="P2237" s="19" t="str">
        <f>INDEX(Table3[Transaction Medium],MATCH(Table1[[#This Row],[Account Number]],Table3[Account Number],0))</f>
        <v>Bank</v>
      </c>
    </row>
    <row r="2238" spans="1:16" x14ac:dyDescent="0.25">
      <c r="A2238" s="1" t="s">
        <v>8352</v>
      </c>
      <c r="B2238" s="2">
        <v>240225914</v>
      </c>
      <c r="C2238" s="2" t="s">
        <v>556</v>
      </c>
      <c r="D2238" s="4">
        <v>27174</v>
      </c>
      <c r="E2238" s="1" t="s">
        <v>12</v>
      </c>
      <c r="F2238" s="1" t="s">
        <v>587</v>
      </c>
      <c r="G2238" s="1" t="s">
        <v>2773</v>
      </c>
      <c r="H2238" s="1" t="s">
        <v>8353</v>
      </c>
      <c r="I2238" s="1">
        <v>60830.897903999998</v>
      </c>
      <c r="J2238" s="1" t="s">
        <v>8354</v>
      </c>
      <c r="L2238" s="1" t="str">
        <f>VLOOKUP(Table1[[#This Row],[Customer_id]],Table4[],7,FALSE)</f>
        <v>129276,6612</v>
      </c>
      <c r="M2238" s="1" t="e">
        <f>VLOOKUP(Table1[[#This Row],[Customer_id]],Table2[],4,FALSE)</f>
        <v>#N/A</v>
      </c>
      <c r="N2238" s="1" t="str">
        <f>INDEX(Table3[Transaction type],MATCH(Table1[[#This Row],[Account Number]],Table3[Account Number],0))</f>
        <v>Money Deposit</v>
      </c>
      <c r="O2238" s="20">
        <f>INDEX(Table3[Date_of_transaction],MATCH(Table1[[#This Row],[Account Number]],Table3[Account Number],0))</f>
        <v>44469</v>
      </c>
      <c r="P2238" s="19" t="str">
        <f>INDEX(Table3[Transaction Medium],MATCH(Table1[[#This Row],[Account Number]],Table3[Account Number],0))</f>
        <v>ATM</v>
      </c>
    </row>
    <row r="2239" spans="1:16" x14ac:dyDescent="0.25">
      <c r="A2239" s="1" t="s">
        <v>5673</v>
      </c>
      <c r="B2239" s="2">
        <v>499411071</v>
      </c>
      <c r="C2239" s="2" t="s">
        <v>23</v>
      </c>
      <c r="D2239" s="4">
        <v>15486</v>
      </c>
      <c r="E2239" s="1" t="s">
        <v>1094</v>
      </c>
      <c r="F2239" s="1" t="s">
        <v>404</v>
      </c>
      <c r="G2239" s="1" t="s">
        <v>4058</v>
      </c>
      <c r="H2239" s="1" t="s">
        <v>5674</v>
      </c>
      <c r="I2239" s="1">
        <v>107602.85160703999</v>
      </c>
      <c r="J2239" s="1" t="s">
        <v>5675</v>
      </c>
      <c r="L2239" s="1" t="str">
        <f>VLOOKUP(Table1[[#This Row],[Customer_id]],Table4[],7,FALSE)</f>
        <v>179434,368</v>
      </c>
      <c r="M2239" s="1" t="e">
        <f>VLOOKUP(Table1[[#This Row],[Customer_id]],Table2[],4,FALSE)</f>
        <v>#N/A</v>
      </c>
      <c r="N2239" s="1" t="str">
        <f>INDEX(Table3[Transaction type],MATCH(Table1[[#This Row],[Account Number]],Table3[Account Number],0))</f>
        <v>Checks</v>
      </c>
      <c r="O2239" s="20">
        <f>INDEX(Table3[Date_of_transaction],MATCH(Table1[[#This Row],[Account Number]],Table3[Account Number],0))</f>
        <v>44585</v>
      </c>
      <c r="P2239" s="19" t="str">
        <f>INDEX(Table3[Transaction Medium],MATCH(Table1[[#This Row],[Account Number]],Table3[Account Number],0))</f>
        <v>Bank</v>
      </c>
    </row>
    <row r="2240" spans="1:16" x14ac:dyDescent="0.25">
      <c r="A2240" s="1" t="s">
        <v>943</v>
      </c>
      <c r="B2240" s="2">
        <v>594432656</v>
      </c>
      <c r="C2240" s="2" t="s">
        <v>606</v>
      </c>
      <c r="D2240" s="4">
        <v>23886.75</v>
      </c>
      <c r="E2240" s="1" t="s">
        <v>12</v>
      </c>
      <c r="F2240" s="1" t="s">
        <v>246</v>
      </c>
      <c r="G2240" s="1" t="s">
        <v>14</v>
      </c>
      <c r="H2240" s="1" t="s">
        <v>944</v>
      </c>
      <c r="I2240" s="1">
        <v>15399.309203520001</v>
      </c>
      <c r="J2240" s="1" t="s">
        <v>945</v>
      </c>
      <c r="L2240" s="1" t="str">
        <f>VLOOKUP(Table1[[#This Row],[Customer_id]],Table4[],7,FALSE)</f>
        <v>70495,4394</v>
      </c>
      <c r="M2240" s="1" t="e">
        <f>VLOOKUP(Table1[[#This Row],[Customer_id]],Table2[],4,FALSE)</f>
        <v>#N/A</v>
      </c>
      <c r="N2240" s="1" t="str">
        <f>INDEX(Table3[Transaction type],MATCH(Table1[[#This Row],[Account Number]],Table3[Account Number],0))</f>
        <v>Money Deposit</v>
      </c>
      <c r="O2240" s="20">
        <f>INDEX(Table3[Date_of_transaction],MATCH(Table1[[#This Row],[Account Number]],Table3[Account Number],0))</f>
        <v>44678</v>
      </c>
      <c r="P2240" s="19" t="str">
        <f>INDEX(Table3[Transaction Medium],MATCH(Table1[[#This Row],[Account Number]],Table3[Account Number],0))</f>
        <v>Bank</v>
      </c>
    </row>
    <row r="2241" spans="1:16" x14ac:dyDescent="0.25">
      <c r="A2241" s="1" t="s">
        <v>8037</v>
      </c>
      <c r="B2241" s="2">
        <v>935027587</v>
      </c>
      <c r="C2241" s="2" t="s">
        <v>322</v>
      </c>
      <c r="D2241" s="4">
        <v>26443.5</v>
      </c>
      <c r="E2241" s="1" t="s">
        <v>12</v>
      </c>
      <c r="F2241" s="1" t="s">
        <v>569</v>
      </c>
      <c r="G2241" s="1" t="s">
        <v>3583</v>
      </c>
      <c r="H2241" s="1" t="s">
        <v>8038</v>
      </c>
      <c r="I2241" s="1">
        <v>65488.286223360003</v>
      </c>
      <c r="J2241" s="1" t="s">
        <v>8039</v>
      </c>
      <c r="L2241" s="1" t="str">
        <f>VLOOKUP(Table1[[#This Row],[Customer_id]],Table4[],7,FALSE)</f>
        <v>68540,5728</v>
      </c>
      <c r="M2241" s="1" t="str">
        <f>VLOOKUP(Table1[[#This Row],[Customer_id]],Table2[],4,FALSE)</f>
        <v>N2087280468</v>
      </c>
      <c r="N2241" s="1" t="str">
        <f>INDEX(Table3[Transaction type],MATCH(Table1[[#This Row],[Account Number]],Table3[Account Number],0))</f>
        <v>Loan Payment</v>
      </c>
      <c r="O2241" s="20">
        <f>INDEX(Table3[Date_of_transaction],MATCH(Table1[[#This Row],[Account Number]],Table3[Account Number],0))</f>
        <v>44371</v>
      </c>
      <c r="P2241" s="19" t="str">
        <f>INDEX(Table3[Transaction Medium],MATCH(Table1[[#This Row],[Account Number]],Table3[Account Number],0))</f>
        <v>AFT</v>
      </c>
    </row>
    <row r="2242" spans="1:16" x14ac:dyDescent="0.25">
      <c r="A2242" s="1" t="s">
        <v>2379</v>
      </c>
      <c r="B2242" s="2">
        <v>815025476</v>
      </c>
      <c r="C2242" s="2" t="s">
        <v>194</v>
      </c>
      <c r="D2242" s="4">
        <v>30826.5</v>
      </c>
      <c r="E2242" s="1" t="s">
        <v>1094</v>
      </c>
      <c r="F2242" s="1" t="s">
        <v>848</v>
      </c>
      <c r="G2242" s="1" t="s">
        <v>1964</v>
      </c>
      <c r="H2242" s="1" t="s">
        <v>2380</v>
      </c>
      <c r="I2242" s="1">
        <v>267555.94699680002</v>
      </c>
      <c r="J2242" s="1" t="s">
        <v>2381</v>
      </c>
      <c r="L2242" s="1" t="str">
        <f>VLOOKUP(Table1[[#This Row],[Customer_id]],Table4[],7,FALSE)</f>
        <v>170920,4175</v>
      </c>
      <c r="M2242" s="1" t="e">
        <f>VLOOKUP(Table1[[#This Row],[Customer_id]],Table2[],4,FALSE)</f>
        <v>#N/A</v>
      </c>
      <c r="N2242" s="1" t="str">
        <f>INDEX(Table3[Transaction type],MATCH(Table1[[#This Row],[Account Number]],Table3[Account Number],0))</f>
        <v>Online Payment</v>
      </c>
      <c r="O2242" s="20">
        <f>INDEX(Table3[Date_of_transaction],MATCH(Table1[[#This Row],[Account Number]],Table3[Account Number],0))</f>
        <v>44252</v>
      </c>
      <c r="P2242" s="19" t="str">
        <f>INDEX(Table3[Transaction Medium],MATCH(Table1[[#This Row],[Account Number]],Table3[Account Number],0))</f>
        <v>Card</v>
      </c>
    </row>
    <row r="2243" spans="1:16" x14ac:dyDescent="0.25">
      <c r="A2243" s="1" t="s">
        <v>1416</v>
      </c>
      <c r="B2243" s="2">
        <v>763637230</v>
      </c>
      <c r="C2243" s="2" t="s">
        <v>129</v>
      </c>
      <c r="D2243" s="4">
        <v>15120.75</v>
      </c>
      <c r="E2243" s="1" t="s">
        <v>1094</v>
      </c>
      <c r="F2243" s="1" t="s">
        <v>102</v>
      </c>
      <c r="G2243" s="1" t="s">
        <v>14</v>
      </c>
      <c r="H2243" s="1" t="s">
        <v>1417</v>
      </c>
      <c r="I2243" s="1">
        <v>118725.94034080001</v>
      </c>
      <c r="J2243" s="1" t="s">
        <v>1418</v>
      </c>
      <c r="L2243" s="1" t="str">
        <f>VLOOKUP(Table1[[#This Row],[Customer_id]],Table4[],7,FALSE)</f>
        <v>137924,08</v>
      </c>
      <c r="M2243" s="1" t="e">
        <f>VLOOKUP(Table1[[#This Row],[Customer_id]],Table2[],4,FALSE)</f>
        <v>#N/A</v>
      </c>
      <c r="N2243" s="1" t="str">
        <f>INDEX(Table3[Transaction type],MATCH(Table1[[#This Row],[Account Number]],Table3[Account Number],0))</f>
        <v>Money Deposit</v>
      </c>
      <c r="O2243" s="20">
        <f>INDEX(Table3[Date_of_transaction],MATCH(Table1[[#This Row],[Account Number]],Table3[Account Number],0))</f>
        <v>44255</v>
      </c>
      <c r="P2243" s="19" t="str">
        <f>INDEX(Table3[Transaction Medium],MATCH(Table1[[#This Row],[Account Number]],Table3[Account Number],0))</f>
        <v>Bank</v>
      </c>
    </row>
    <row r="2244" spans="1:16" x14ac:dyDescent="0.25">
      <c r="A2244" s="1" t="s">
        <v>3641</v>
      </c>
      <c r="B2244" s="2">
        <v>775848712</v>
      </c>
      <c r="C2244" s="2" t="s">
        <v>281</v>
      </c>
      <c r="D2244" s="4">
        <v>21695.25</v>
      </c>
      <c r="E2244" s="1" t="s">
        <v>1094</v>
      </c>
      <c r="F2244" s="1" t="s">
        <v>774</v>
      </c>
      <c r="G2244" s="1" t="s">
        <v>3583</v>
      </c>
      <c r="H2244" s="1" t="s">
        <v>3642</v>
      </c>
      <c r="I2244" s="1">
        <v>125510.37135</v>
      </c>
      <c r="J2244" s="1" t="s">
        <v>3643</v>
      </c>
      <c r="L2244" s="1" t="str">
        <f>VLOOKUP(Table1[[#This Row],[Customer_id]],Table4[],7,FALSE)</f>
        <v>170998,9743</v>
      </c>
      <c r="M2244" s="1" t="e">
        <f>VLOOKUP(Table1[[#This Row],[Customer_id]],Table2[],4,FALSE)</f>
        <v>#N/A</v>
      </c>
      <c r="N2244" s="1" t="str">
        <f>INDEX(Table3[Transaction type],MATCH(Table1[[#This Row],[Account Number]],Table3[Account Number],0))</f>
        <v>Online Payment</v>
      </c>
      <c r="O2244" s="20">
        <f>INDEX(Table3[Date_of_transaction],MATCH(Table1[[#This Row],[Account Number]],Table3[Account Number],0))</f>
        <v>44492</v>
      </c>
      <c r="P2244" s="19" t="str">
        <f>INDEX(Table3[Transaction Medium],MATCH(Table1[[#This Row],[Account Number]],Table3[Account Number],0))</f>
        <v>Internet Banking</v>
      </c>
    </row>
    <row r="2245" spans="1:16" x14ac:dyDescent="0.25">
      <c r="A2245" s="1" t="s">
        <v>7443</v>
      </c>
      <c r="B2245" s="2">
        <v>825936254</v>
      </c>
      <c r="C2245" s="2" t="s">
        <v>273</v>
      </c>
      <c r="D2245" s="4">
        <v>20964.75</v>
      </c>
      <c r="E2245" s="1" t="s">
        <v>12</v>
      </c>
      <c r="F2245" s="1" t="s">
        <v>978</v>
      </c>
      <c r="G2245" s="1" t="s">
        <v>4220</v>
      </c>
      <c r="H2245" s="1" t="s">
        <v>7444</v>
      </c>
      <c r="I2245" s="1">
        <v>30989.660970239998</v>
      </c>
      <c r="J2245" s="1" t="s">
        <v>7445</v>
      </c>
      <c r="L2245" s="1" t="str">
        <f>VLOOKUP(Table1[[#This Row],[Customer_id]],Table4[],7,FALSE)</f>
        <v>86774,8992</v>
      </c>
      <c r="M2245" s="1" t="e">
        <f>VLOOKUP(Table1[[#This Row],[Customer_id]],Table2[],4,FALSE)</f>
        <v>#N/A</v>
      </c>
      <c r="N2245" s="1" t="str">
        <f>INDEX(Table3[Transaction type],MATCH(Table1[[#This Row],[Account Number]],Table3[Account Number],0))</f>
        <v>Money Transfer</v>
      </c>
      <c r="O2245" s="20">
        <f>INDEX(Table3[Date_of_transaction],MATCH(Table1[[#This Row],[Account Number]],Table3[Account Number],0))</f>
        <v>44590</v>
      </c>
      <c r="P2245" s="19" t="str">
        <f>INDEX(Table3[Transaction Medium],MATCH(Table1[[#This Row],[Account Number]],Table3[Account Number],0))</f>
        <v>Internet Banking</v>
      </c>
    </row>
    <row r="2246" spans="1:16" x14ac:dyDescent="0.25">
      <c r="A2246" s="1" t="s">
        <v>4940</v>
      </c>
      <c r="B2246" s="2">
        <v>818514758</v>
      </c>
      <c r="C2246" s="2" t="s">
        <v>154</v>
      </c>
      <c r="D2246" s="4">
        <v>29730.75</v>
      </c>
      <c r="E2246" s="1" t="s">
        <v>1094</v>
      </c>
      <c r="F2246" s="1" t="s">
        <v>885</v>
      </c>
      <c r="G2246" s="1" t="s">
        <v>4112</v>
      </c>
      <c r="H2246" s="1" t="s">
        <v>4941</v>
      </c>
      <c r="I2246" s="1">
        <v>39376.133481999997</v>
      </c>
      <c r="J2246" s="1" t="s">
        <v>4942</v>
      </c>
      <c r="L2246" s="1" t="str">
        <f>VLOOKUP(Table1[[#This Row],[Customer_id]],Table4[],7,FALSE)</f>
        <v>40920,8415</v>
      </c>
      <c r="M2246" s="1" t="e">
        <f>VLOOKUP(Table1[[#This Row],[Customer_id]],Table2[],4,FALSE)</f>
        <v>#N/A</v>
      </c>
      <c r="N2246" s="1" t="str">
        <f>INDEX(Table3[Transaction type],MATCH(Table1[[#This Row],[Account Number]],Table3[Account Number],0))</f>
        <v>Money Transfer</v>
      </c>
      <c r="O2246" s="20">
        <f>INDEX(Table3[Date_of_transaction],MATCH(Table1[[#This Row],[Account Number]],Table3[Account Number],0))</f>
        <v>44659</v>
      </c>
      <c r="P2246" s="19" t="str">
        <f>INDEX(Table3[Transaction Medium],MATCH(Table1[[#This Row],[Account Number]],Table3[Account Number],0))</f>
        <v>Mobile</v>
      </c>
    </row>
    <row r="2247" spans="1:16" x14ac:dyDescent="0.25">
      <c r="A2247" s="1" t="s">
        <v>4666</v>
      </c>
      <c r="B2247" s="2">
        <v>226392113</v>
      </c>
      <c r="C2247" s="2" t="s">
        <v>114</v>
      </c>
      <c r="D2247" s="4">
        <v>20599.5</v>
      </c>
      <c r="E2247" s="1" t="s">
        <v>1094</v>
      </c>
      <c r="F2247" s="1" t="s">
        <v>682</v>
      </c>
      <c r="G2247" s="1" t="s">
        <v>4074</v>
      </c>
      <c r="H2247" s="1" t="s">
        <v>4667</v>
      </c>
      <c r="I2247" s="1">
        <v>439233.25900860003</v>
      </c>
      <c r="J2247" s="1" t="s">
        <v>4668</v>
      </c>
      <c r="L2247" s="1" t="str">
        <f>VLOOKUP(Table1[[#This Row],[Customer_id]],Table4[],7,FALSE)</f>
        <v>325675,3608</v>
      </c>
      <c r="M2247" s="1" t="e">
        <f>VLOOKUP(Table1[[#This Row],[Customer_id]],Table2[],4,FALSE)</f>
        <v>#N/A</v>
      </c>
      <c r="N2247" s="1" t="str">
        <f>INDEX(Table3[Transaction type],MATCH(Table1[[#This Row],[Account Number]],Table3[Account Number],0))</f>
        <v>Money Deposit</v>
      </c>
      <c r="O2247" s="20">
        <f>INDEX(Table3[Date_of_transaction],MATCH(Table1[[#This Row],[Account Number]],Table3[Account Number],0))</f>
        <v>44608</v>
      </c>
      <c r="P2247" s="19" t="str">
        <f>INDEX(Table3[Transaction Medium],MATCH(Table1[[#This Row],[Account Number]],Table3[Account Number],0))</f>
        <v>Bank</v>
      </c>
    </row>
    <row r="2248" spans="1:16" x14ac:dyDescent="0.25">
      <c r="A2248" s="1" t="s">
        <v>3982</v>
      </c>
      <c r="B2248" s="2">
        <v>420374851</v>
      </c>
      <c r="C2248" s="2" t="s">
        <v>143</v>
      </c>
      <c r="D2248" s="4">
        <v>34479</v>
      </c>
      <c r="E2248" s="1" t="s">
        <v>1094</v>
      </c>
      <c r="F2248" s="1" t="s">
        <v>814</v>
      </c>
      <c r="G2248" s="1" t="s">
        <v>3820</v>
      </c>
      <c r="H2248" s="1" t="s">
        <v>3983</v>
      </c>
      <c r="I2248" s="1">
        <v>427186.35648000002</v>
      </c>
      <c r="J2248" s="1" t="s">
        <v>3984</v>
      </c>
      <c r="L2248" s="1" t="str">
        <f>VLOOKUP(Table1[[#This Row],[Customer_id]],Table4[],7,FALSE)</f>
        <v>175192,752</v>
      </c>
      <c r="M2248" s="1" t="e">
        <f>VLOOKUP(Table1[[#This Row],[Customer_id]],Table2[],4,FALSE)</f>
        <v>#N/A</v>
      </c>
      <c r="N2248" s="1" t="str">
        <f>INDEX(Table3[Transaction type],MATCH(Table1[[#This Row],[Account Number]],Table3[Account Number],0))</f>
        <v>Online Payment</v>
      </c>
      <c r="O2248" s="20">
        <f>INDEX(Table3[Date_of_transaction],MATCH(Table1[[#This Row],[Account Number]],Table3[Account Number],0))</f>
        <v>44205</v>
      </c>
      <c r="P2248" s="19" t="str">
        <f>INDEX(Table3[Transaction Medium],MATCH(Table1[[#This Row],[Account Number]],Table3[Account Number],0))</f>
        <v>Internet Banking</v>
      </c>
    </row>
    <row r="2249" spans="1:16" x14ac:dyDescent="0.25">
      <c r="A2249" s="1" t="s">
        <v>1381</v>
      </c>
      <c r="B2249" s="2">
        <v>618776278</v>
      </c>
      <c r="C2249" s="2" t="s">
        <v>452</v>
      </c>
      <c r="D2249" s="4">
        <v>26078.25</v>
      </c>
      <c r="E2249" s="1" t="s">
        <v>1094</v>
      </c>
      <c r="F2249" s="1" t="s">
        <v>264</v>
      </c>
      <c r="G2249" s="1" t="s">
        <v>14</v>
      </c>
      <c r="H2249" s="1" t="s">
        <v>1382</v>
      </c>
      <c r="I2249" s="1">
        <v>219513.55023359999</v>
      </c>
      <c r="J2249" s="1" t="s">
        <v>1383</v>
      </c>
      <c r="L2249" s="1" t="str">
        <f>VLOOKUP(Table1[[#This Row],[Customer_id]],Table4[],7,FALSE)</f>
        <v>446342,2304</v>
      </c>
      <c r="M2249" s="1" t="e">
        <f>VLOOKUP(Table1[[#This Row],[Customer_id]],Table2[],4,FALSE)</f>
        <v>#N/A</v>
      </c>
      <c r="N2249" s="1" t="str">
        <f>INDEX(Table3[Transaction type],MATCH(Table1[[#This Row],[Account Number]],Table3[Account Number],0))</f>
        <v>Cash Withdrawal</v>
      </c>
      <c r="O2249" s="20">
        <f>INDEX(Table3[Date_of_transaction],MATCH(Table1[[#This Row],[Account Number]],Table3[Account Number],0))</f>
        <v>44542</v>
      </c>
      <c r="P2249" s="19" t="str">
        <f>INDEX(Table3[Transaction Medium],MATCH(Table1[[#This Row],[Account Number]],Table3[Account Number],0))</f>
        <v>ATM</v>
      </c>
    </row>
    <row r="2250" spans="1:16" x14ac:dyDescent="0.25">
      <c r="A2250" s="1" t="s">
        <v>7643</v>
      </c>
      <c r="B2250" s="2">
        <v>433268013</v>
      </c>
      <c r="C2250" s="2" t="s">
        <v>212</v>
      </c>
      <c r="D2250" s="4">
        <v>24252</v>
      </c>
      <c r="E2250" s="1" t="s">
        <v>12</v>
      </c>
      <c r="F2250" s="1" t="s">
        <v>3765</v>
      </c>
      <c r="G2250" s="1" t="s">
        <v>3058</v>
      </c>
      <c r="H2250" s="1" t="s">
        <v>7644</v>
      </c>
      <c r="I2250" s="1">
        <v>52270.863139039997</v>
      </c>
      <c r="J2250" s="1" t="s">
        <v>7645</v>
      </c>
      <c r="L2250" s="1" t="str">
        <f>VLOOKUP(Table1[[#This Row],[Customer_id]],Table4[],7,FALSE)</f>
        <v>383780,4288</v>
      </c>
      <c r="M2250" s="1" t="e">
        <f>VLOOKUP(Table1[[#This Row],[Customer_id]],Table2[],4,FALSE)</f>
        <v>#N/A</v>
      </c>
      <c r="N2250" s="1" t="str">
        <f>INDEX(Table3[Transaction type],MATCH(Table1[[#This Row],[Account Number]],Table3[Account Number],0))</f>
        <v>Checks</v>
      </c>
      <c r="O2250" s="20">
        <f>INDEX(Table3[Date_of_transaction],MATCH(Table1[[#This Row],[Account Number]],Table3[Account Number],0))</f>
        <v>44342</v>
      </c>
      <c r="P2250" s="19" t="str">
        <f>INDEX(Table3[Transaction Medium],MATCH(Table1[[#This Row],[Account Number]],Table3[Account Number],0))</f>
        <v>Bank</v>
      </c>
    </row>
    <row r="2251" spans="1:16" x14ac:dyDescent="0.25">
      <c r="A2251" s="1" t="s">
        <v>8735</v>
      </c>
      <c r="B2251" s="2">
        <v>921708705</v>
      </c>
      <c r="C2251" s="2" t="s">
        <v>129</v>
      </c>
      <c r="D2251" s="4">
        <v>15120.75</v>
      </c>
      <c r="E2251" s="1" t="s">
        <v>12</v>
      </c>
      <c r="F2251" s="1" t="s">
        <v>794</v>
      </c>
      <c r="G2251" s="1" t="s">
        <v>3820</v>
      </c>
      <c r="H2251" s="1" t="s">
        <v>8736</v>
      </c>
      <c r="I2251" s="1">
        <v>142071.01174799999</v>
      </c>
      <c r="J2251" s="1" t="s">
        <v>8737</v>
      </c>
      <c r="L2251" s="1" t="str">
        <f>VLOOKUP(Table1[[#This Row],[Customer_id]],Table4[],7,FALSE)</f>
        <v>48808,704</v>
      </c>
      <c r="M2251" s="1" t="e">
        <f>VLOOKUP(Table1[[#This Row],[Customer_id]],Table2[],4,FALSE)</f>
        <v>#N/A</v>
      </c>
      <c r="N2251" s="1" t="str">
        <f>INDEX(Table3[Transaction type],MATCH(Table1[[#This Row],[Account Number]],Table3[Account Number],0))</f>
        <v>Money Deposit</v>
      </c>
      <c r="O2251" s="20">
        <f>INDEX(Table3[Date_of_transaction],MATCH(Table1[[#This Row],[Account Number]],Table3[Account Number],0))</f>
        <v>44656</v>
      </c>
      <c r="P2251" s="19" t="str">
        <f>INDEX(Table3[Transaction Medium],MATCH(Table1[[#This Row],[Account Number]],Table3[Account Number],0))</f>
        <v>Bank</v>
      </c>
    </row>
    <row r="2252" spans="1:16" x14ac:dyDescent="0.25">
      <c r="A2252" s="1" t="s">
        <v>512</v>
      </c>
      <c r="B2252" s="2">
        <v>120818084</v>
      </c>
      <c r="C2252" s="2" t="s">
        <v>513</v>
      </c>
      <c r="D2252" s="4">
        <v>32287.5</v>
      </c>
      <c r="E2252" s="1" t="s">
        <v>12</v>
      </c>
      <c r="F2252" s="1" t="s">
        <v>514</v>
      </c>
      <c r="G2252" s="1" t="s">
        <v>14</v>
      </c>
      <c r="H2252" s="1" t="s">
        <v>515</v>
      </c>
      <c r="I2252" s="1">
        <v>304418.817171</v>
      </c>
      <c r="J2252" s="1" t="s">
        <v>516</v>
      </c>
      <c r="L2252" s="1" t="str">
        <f>VLOOKUP(Table1[[#This Row],[Customer_id]],Table4[],7,FALSE)</f>
        <v>149706,4608</v>
      </c>
      <c r="M2252" s="1" t="e">
        <f>VLOOKUP(Table1[[#This Row],[Customer_id]],Table2[],4,FALSE)</f>
        <v>#N/A</v>
      </c>
      <c r="N2252" s="1" t="str">
        <f>INDEX(Table3[Transaction type],MATCH(Table1[[#This Row],[Account Number]],Table3[Account Number],0))</f>
        <v>Online Payment</v>
      </c>
      <c r="O2252" s="20">
        <f>INDEX(Table3[Date_of_transaction],MATCH(Table1[[#This Row],[Account Number]],Table3[Account Number],0))</f>
        <v>44589</v>
      </c>
      <c r="P2252" s="19" t="str">
        <f>INDEX(Table3[Transaction Medium],MATCH(Table1[[#This Row],[Account Number]],Table3[Account Number],0))</f>
        <v>Card</v>
      </c>
    </row>
    <row r="2253" spans="1:16" x14ac:dyDescent="0.25">
      <c r="A2253" s="1" t="s">
        <v>3189</v>
      </c>
      <c r="B2253" s="2">
        <v>561087774</v>
      </c>
      <c r="C2253" s="2" t="s">
        <v>167</v>
      </c>
      <c r="D2253" s="4">
        <v>18773.25</v>
      </c>
      <c r="E2253" s="1" t="s">
        <v>1094</v>
      </c>
      <c r="F2253" s="1" t="s">
        <v>323</v>
      </c>
      <c r="G2253" s="1" t="s">
        <v>3058</v>
      </c>
      <c r="H2253" s="1" t="s">
        <v>3190</v>
      </c>
      <c r="I2253" s="1">
        <v>78349.9009104</v>
      </c>
      <c r="J2253" s="1" t="s">
        <v>3191</v>
      </c>
      <c r="L2253" s="1" t="str">
        <f>VLOOKUP(Table1[[#This Row],[Customer_id]],Table4[],7,FALSE)</f>
        <v>359386,368</v>
      </c>
      <c r="M2253" s="1" t="str">
        <f>VLOOKUP(Table1[[#This Row],[Customer_id]],Table2[],4,FALSE)</f>
        <v>N15463784144</v>
      </c>
      <c r="N2253" s="1" t="str">
        <f>INDEX(Table3[Transaction type],MATCH(Table1[[#This Row],[Account Number]],Table3[Account Number],0))</f>
        <v>Loan Payment</v>
      </c>
      <c r="O2253" s="20">
        <f>INDEX(Table3[Date_of_transaction],MATCH(Table1[[#This Row],[Account Number]],Table3[Account Number],0))</f>
        <v>44407</v>
      </c>
      <c r="P2253" s="19" t="str">
        <f>INDEX(Table3[Transaction Medium],MATCH(Table1[[#This Row],[Account Number]],Table3[Account Number],0))</f>
        <v>AFT</v>
      </c>
    </row>
    <row r="2254" spans="1:16" x14ac:dyDescent="0.25">
      <c r="A2254" s="1" t="s">
        <v>780</v>
      </c>
      <c r="B2254" s="2">
        <v>340309780</v>
      </c>
      <c r="C2254" s="2" t="s">
        <v>124</v>
      </c>
      <c r="D2254" s="4">
        <v>14025</v>
      </c>
      <c r="E2254" s="1" t="s">
        <v>12</v>
      </c>
      <c r="F2254" s="1" t="s">
        <v>241</v>
      </c>
      <c r="G2254" s="1" t="s">
        <v>14</v>
      </c>
      <c r="H2254" s="1" t="s">
        <v>781</v>
      </c>
      <c r="I2254" s="1">
        <v>268606.49400000001</v>
      </c>
      <c r="J2254" s="1" t="s">
        <v>782</v>
      </c>
      <c r="L2254" s="1" t="str">
        <f>VLOOKUP(Table1[[#This Row],[Customer_id]],Table4[],7,FALSE)</f>
        <v>224839,0718</v>
      </c>
      <c r="M2254" s="1" t="str">
        <f>VLOOKUP(Table1[[#This Row],[Customer_id]],Table2[],4,FALSE)</f>
        <v>N8165904204</v>
      </c>
      <c r="N2254" s="1" t="str">
        <f>INDEX(Table3[Transaction type],MATCH(Table1[[#This Row],[Account Number]],Table3[Account Number],0))</f>
        <v>Loan Payment</v>
      </c>
      <c r="O2254" s="20">
        <f>INDEX(Table3[Date_of_transaction],MATCH(Table1[[#This Row],[Account Number]],Table3[Account Number],0))</f>
        <v>44298</v>
      </c>
      <c r="P2254" s="19" t="str">
        <f>INDEX(Table3[Transaction Medium],MATCH(Table1[[#This Row],[Account Number]],Table3[Account Number],0))</f>
        <v>AFT</v>
      </c>
    </row>
    <row r="2255" spans="1:16" x14ac:dyDescent="0.25">
      <c r="A2255" s="1" t="s">
        <v>502</v>
      </c>
      <c r="B2255" s="2">
        <v>568655976</v>
      </c>
      <c r="C2255" s="2" t="s">
        <v>470</v>
      </c>
      <c r="D2255" s="4">
        <v>14755.5</v>
      </c>
      <c r="E2255" s="1" t="s">
        <v>12</v>
      </c>
      <c r="F2255" s="1" t="s">
        <v>63</v>
      </c>
      <c r="G2255" s="1" t="s">
        <v>14</v>
      </c>
      <c r="H2255" s="1" t="s">
        <v>503</v>
      </c>
      <c r="I2255" s="1">
        <v>266617.92575807997</v>
      </c>
      <c r="J2255" s="1" t="s">
        <v>504</v>
      </c>
      <c r="L2255" s="1" t="str">
        <f>VLOOKUP(Table1[[#This Row],[Customer_id]],Table4[],7,FALSE)</f>
        <v>61572,9324</v>
      </c>
      <c r="M2255" s="1" t="e">
        <f>VLOOKUP(Table1[[#This Row],[Customer_id]],Table2[],4,FALSE)</f>
        <v>#N/A</v>
      </c>
      <c r="N2255" s="1" t="str">
        <f>INDEX(Table3[Transaction type],MATCH(Table1[[#This Row],[Account Number]],Table3[Account Number],0))</f>
        <v>Cash Withdrawal</v>
      </c>
      <c r="O2255" s="20">
        <f>INDEX(Table3[Date_of_transaction],MATCH(Table1[[#This Row],[Account Number]],Table3[Account Number],0))</f>
        <v>44460</v>
      </c>
      <c r="P2255" s="19" t="str">
        <f>INDEX(Table3[Transaction Medium],MATCH(Table1[[#This Row],[Account Number]],Table3[Account Number],0))</f>
        <v>ATM</v>
      </c>
    </row>
    <row r="2256" spans="1:16" x14ac:dyDescent="0.25">
      <c r="A2256" s="1" t="s">
        <v>1019</v>
      </c>
      <c r="B2256" s="2">
        <v>484947100</v>
      </c>
      <c r="C2256" s="2" t="s">
        <v>67</v>
      </c>
      <c r="D2256" s="4">
        <v>23156.25</v>
      </c>
      <c r="E2256" s="1" t="s">
        <v>12</v>
      </c>
      <c r="F2256" s="1" t="s">
        <v>139</v>
      </c>
      <c r="G2256" s="1" t="s">
        <v>14</v>
      </c>
      <c r="H2256" s="1" t="s">
        <v>1020</v>
      </c>
      <c r="I2256" s="1">
        <v>79680.821126399998</v>
      </c>
      <c r="J2256" s="1" t="s">
        <v>1021</v>
      </c>
      <c r="L2256" s="1" t="str">
        <f>VLOOKUP(Table1[[#This Row],[Customer_id]],Table4[],7,FALSE)</f>
        <v>223156,4976</v>
      </c>
      <c r="M2256" s="1" t="e">
        <f>VLOOKUP(Table1[[#This Row],[Customer_id]],Table2[],4,FALSE)</f>
        <v>#N/A</v>
      </c>
      <c r="N2256" s="1" t="str">
        <f>INDEX(Table3[Transaction type],MATCH(Table1[[#This Row],[Account Number]],Table3[Account Number],0))</f>
        <v>Money Deposit</v>
      </c>
      <c r="O2256" s="20">
        <f>INDEX(Table3[Date_of_transaction],MATCH(Table1[[#This Row],[Account Number]],Table3[Account Number],0))</f>
        <v>44217</v>
      </c>
      <c r="P2256" s="19" t="str">
        <f>INDEX(Table3[Transaction Medium],MATCH(Table1[[#This Row],[Account Number]],Table3[Account Number],0))</f>
        <v>Bank</v>
      </c>
    </row>
    <row r="2257" spans="1:16" x14ac:dyDescent="0.25">
      <c r="A2257" s="1" t="s">
        <v>4521</v>
      </c>
      <c r="B2257" s="2">
        <v>491931973</v>
      </c>
      <c r="C2257" s="2" t="s">
        <v>62</v>
      </c>
      <c r="D2257" s="4">
        <v>22791</v>
      </c>
      <c r="E2257" s="1" t="s">
        <v>1094</v>
      </c>
      <c r="F2257" s="1" t="s">
        <v>381</v>
      </c>
      <c r="G2257" s="1" t="s">
        <v>4058</v>
      </c>
      <c r="H2257" s="1" t="s">
        <v>4522</v>
      </c>
      <c r="I2257" s="1">
        <v>384459.48525600001</v>
      </c>
      <c r="J2257" s="1" t="s">
        <v>4523</v>
      </c>
      <c r="L2257" s="1" t="str">
        <f>VLOOKUP(Table1[[#This Row],[Customer_id]],Table4[],7,FALSE)</f>
        <v>168548,8086</v>
      </c>
      <c r="M2257" s="1" t="str">
        <f>VLOOKUP(Table1[[#This Row],[Customer_id]],Table2[],4,FALSE)</f>
        <v>N479366238</v>
      </c>
      <c r="N2257" s="1" t="str">
        <f>INDEX(Table3[Transaction type],MATCH(Table1[[#This Row],[Account Number]],Table3[Account Number],0))</f>
        <v>Loan Payment</v>
      </c>
      <c r="O2257" s="20">
        <f>INDEX(Table3[Date_of_transaction],MATCH(Table1[[#This Row],[Account Number]],Table3[Account Number],0))</f>
        <v>44486</v>
      </c>
      <c r="P2257" s="19" t="str">
        <f>INDEX(Table3[Transaction Medium],MATCH(Table1[[#This Row],[Account Number]],Table3[Account Number],0))</f>
        <v>Mobile</v>
      </c>
    </row>
    <row r="2258" spans="1:16" x14ac:dyDescent="0.25">
      <c r="A2258" s="1" t="s">
        <v>7119</v>
      </c>
      <c r="B2258" s="2">
        <v>591739608</v>
      </c>
      <c r="C2258" s="2" t="s">
        <v>380</v>
      </c>
      <c r="D2258" s="4">
        <v>14390.25</v>
      </c>
      <c r="E2258" s="1" t="s">
        <v>12</v>
      </c>
      <c r="F2258" s="1" t="s">
        <v>260</v>
      </c>
      <c r="G2258" s="1" t="s">
        <v>4062</v>
      </c>
      <c r="H2258" s="1" t="s">
        <v>7120</v>
      </c>
      <c r="I2258" s="1">
        <v>168442.58460959999</v>
      </c>
      <c r="J2258" s="1" t="s">
        <v>7121</v>
      </c>
      <c r="L2258" s="1" t="str">
        <f>VLOOKUP(Table1[[#This Row],[Customer_id]],Table4[],7,FALSE)</f>
        <v>107496,9585</v>
      </c>
      <c r="M2258" s="1" t="e">
        <f>VLOOKUP(Table1[[#This Row],[Customer_id]],Table2[],4,FALSE)</f>
        <v>#N/A</v>
      </c>
      <c r="N2258" s="1" t="str">
        <f>INDEX(Table3[Transaction type],MATCH(Table1[[#This Row],[Account Number]],Table3[Account Number],0))</f>
        <v>Cash Withdrawal</v>
      </c>
      <c r="O2258" s="20">
        <f>INDEX(Table3[Date_of_transaction],MATCH(Table1[[#This Row],[Account Number]],Table3[Account Number],0))</f>
        <v>44639</v>
      </c>
      <c r="P2258" s="19" t="str">
        <f>INDEX(Table3[Transaction Medium],MATCH(Table1[[#This Row],[Account Number]],Table3[Account Number],0))</f>
        <v>ATM</v>
      </c>
    </row>
    <row r="2259" spans="1:16" x14ac:dyDescent="0.25">
      <c r="A2259" s="1" t="s">
        <v>2179</v>
      </c>
      <c r="B2259" s="2">
        <v>740423327</v>
      </c>
      <c r="C2259" s="2" t="s">
        <v>513</v>
      </c>
      <c r="D2259" s="4">
        <v>32287.5</v>
      </c>
      <c r="E2259" s="1" t="s">
        <v>1094</v>
      </c>
      <c r="F2259" s="1" t="s">
        <v>370</v>
      </c>
      <c r="G2259" s="1" t="s">
        <v>1964</v>
      </c>
      <c r="H2259" s="1" t="s">
        <v>2180</v>
      </c>
      <c r="I2259" s="1">
        <v>105814.222668</v>
      </c>
      <c r="J2259" s="1" t="s">
        <v>2181</v>
      </c>
      <c r="L2259" s="1" t="str">
        <f>VLOOKUP(Table1[[#This Row],[Customer_id]],Table4[],7,FALSE)</f>
        <v>70262,8521</v>
      </c>
      <c r="M2259" s="1" t="e">
        <f>VLOOKUP(Table1[[#This Row],[Customer_id]],Table2[],4,FALSE)</f>
        <v>#N/A</v>
      </c>
      <c r="N2259" s="1" t="str">
        <f>INDEX(Table3[Transaction type],MATCH(Table1[[#This Row],[Account Number]],Table3[Account Number],0))</f>
        <v>Checks</v>
      </c>
      <c r="O2259" s="20">
        <f>INDEX(Table3[Date_of_transaction],MATCH(Table1[[#This Row],[Account Number]],Table3[Account Number],0))</f>
        <v>44296</v>
      </c>
      <c r="P2259" s="19" t="str">
        <f>INDEX(Table3[Transaction Medium],MATCH(Table1[[#This Row],[Account Number]],Table3[Account Number],0))</f>
        <v>Informal Services</v>
      </c>
    </row>
    <row r="2260" spans="1:16" x14ac:dyDescent="0.25">
      <c r="A2260" s="1" t="s">
        <v>445</v>
      </c>
      <c r="B2260" s="2">
        <v>684646968</v>
      </c>
      <c r="C2260" s="2" t="s">
        <v>180</v>
      </c>
      <c r="D2260" s="4">
        <v>35940</v>
      </c>
      <c r="E2260" s="1" t="s">
        <v>12</v>
      </c>
      <c r="F2260" s="1" t="s">
        <v>19</v>
      </c>
      <c r="G2260" s="1" t="s">
        <v>14</v>
      </c>
      <c r="H2260" s="1" t="s">
        <v>446</v>
      </c>
      <c r="I2260" s="1">
        <v>36857.465199359998</v>
      </c>
      <c r="J2260" s="1" t="s">
        <v>447</v>
      </c>
      <c r="L2260" s="1" t="str">
        <f>VLOOKUP(Table1[[#This Row],[Customer_id]],Table4[],7,FALSE)</f>
        <v>157640,3136</v>
      </c>
      <c r="M2260" s="1" t="e">
        <f>VLOOKUP(Table1[[#This Row],[Customer_id]],Table2[],4,FALSE)</f>
        <v>#N/A</v>
      </c>
      <c r="N2260" s="1" t="str">
        <f>INDEX(Table3[Transaction type],MATCH(Table1[[#This Row],[Account Number]],Table3[Account Number],0))</f>
        <v>Money Transfer</v>
      </c>
      <c r="O2260" s="20">
        <f>INDEX(Table3[Date_of_transaction],MATCH(Table1[[#This Row],[Account Number]],Table3[Account Number],0))</f>
        <v>44239</v>
      </c>
      <c r="P2260" s="19" t="str">
        <f>INDEX(Table3[Transaction Medium],MATCH(Table1[[#This Row],[Account Number]],Table3[Account Number],0))</f>
        <v>Mobile</v>
      </c>
    </row>
    <row r="2261" spans="1:16" x14ac:dyDescent="0.25">
      <c r="A2261" s="1" t="s">
        <v>2319</v>
      </c>
      <c r="B2261" s="2">
        <v>29580855</v>
      </c>
      <c r="C2261" s="2" t="s">
        <v>167</v>
      </c>
      <c r="D2261" s="4">
        <v>18773.25</v>
      </c>
      <c r="E2261" s="1" t="s">
        <v>1094</v>
      </c>
      <c r="F2261" s="1" t="s">
        <v>1626</v>
      </c>
      <c r="G2261" s="1" t="s">
        <v>1964</v>
      </c>
      <c r="H2261" s="1" t="s">
        <v>2320</v>
      </c>
      <c r="I2261" s="1">
        <v>453748.46706</v>
      </c>
      <c r="J2261" s="1" t="s">
        <v>2321</v>
      </c>
      <c r="L2261" s="1" t="str">
        <f>VLOOKUP(Table1[[#This Row],[Customer_id]],Table4[],7,FALSE)</f>
        <v>98927,5356</v>
      </c>
      <c r="M2261" s="1" t="e">
        <f>VLOOKUP(Table1[[#This Row],[Customer_id]],Table2[],4,FALSE)</f>
        <v>#N/A</v>
      </c>
      <c r="N2261" s="1" t="str">
        <f>INDEX(Table3[Transaction type],MATCH(Table1[[#This Row],[Account Number]],Table3[Account Number],0))</f>
        <v>Cash Withdrawal</v>
      </c>
      <c r="O2261" s="20">
        <f>INDEX(Table3[Date_of_transaction],MATCH(Table1[[#This Row],[Account Number]],Table3[Account Number],0))</f>
        <v>44492</v>
      </c>
      <c r="P2261" s="19" t="str">
        <f>INDEX(Table3[Transaction Medium],MATCH(Table1[[#This Row],[Account Number]],Table3[Account Number],0))</f>
        <v>ATM</v>
      </c>
    </row>
    <row r="2262" spans="1:16" x14ac:dyDescent="0.25">
      <c r="A2262" s="1" t="s">
        <v>3504</v>
      </c>
      <c r="B2262" s="2">
        <v>128139351</v>
      </c>
      <c r="C2262" s="2" t="s">
        <v>194</v>
      </c>
      <c r="D2262" s="4">
        <v>30826.5</v>
      </c>
      <c r="E2262" s="1" t="s">
        <v>1094</v>
      </c>
      <c r="F2262" s="1" t="s">
        <v>135</v>
      </c>
      <c r="G2262" s="1" t="s">
        <v>3331</v>
      </c>
      <c r="H2262" s="1" t="s">
        <v>3505</v>
      </c>
      <c r="I2262" s="1">
        <v>5698.7699472000004</v>
      </c>
      <c r="J2262" s="1" t="s">
        <v>3506</v>
      </c>
      <c r="L2262" s="1" t="str">
        <f>VLOOKUP(Table1[[#This Row],[Customer_id]],Table4[],7,FALSE)</f>
        <v>140855,2212</v>
      </c>
      <c r="M2262" s="1" t="e">
        <f>VLOOKUP(Table1[[#This Row],[Customer_id]],Table2[],4,FALSE)</f>
        <v>#N/A</v>
      </c>
      <c r="N2262" s="1" t="str">
        <f>INDEX(Table3[Transaction type],MATCH(Table1[[#This Row],[Account Number]],Table3[Account Number],0))</f>
        <v>Money Deposit</v>
      </c>
      <c r="O2262" s="20">
        <f>INDEX(Table3[Date_of_transaction],MATCH(Table1[[#This Row],[Account Number]],Table3[Account Number],0))</f>
        <v>44678</v>
      </c>
      <c r="P2262" s="19" t="str">
        <f>INDEX(Table3[Transaction Medium],MATCH(Table1[[#This Row],[Account Number]],Table3[Account Number],0))</f>
        <v>Bank</v>
      </c>
    </row>
    <row r="2263" spans="1:16" x14ac:dyDescent="0.25">
      <c r="A2263" s="1" t="s">
        <v>1905</v>
      </c>
      <c r="B2263" s="2">
        <v>918619771</v>
      </c>
      <c r="C2263" s="2" t="s">
        <v>389</v>
      </c>
      <c r="D2263" s="4">
        <v>29365.5</v>
      </c>
      <c r="E2263" s="1" t="s">
        <v>1094</v>
      </c>
      <c r="F2263" s="1" t="s">
        <v>1536</v>
      </c>
      <c r="G2263" s="1" t="s">
        <v>14</v>
      </c>
      <c r="H2263" s="1" t="s">
        <v>1906</v>
      </c>
      <c r="I2263" s="1">
        <v>253264.35138549999</v>
      </c>
      <c r="J2263" s="1" t="s">
        <v>1907</v>
      </c>
      <c r="L2263" s="1" t="str">
        <f>VLOOKUP(Table1[[#This Row],[Customer_id]],Table4[],7,FALSE)</f>
        <v>257023,8279</v>
      </c>
      <c r="M2263" s="1" t="e">
        <f>VLOOKUP(Table1[[#This Row],[Customer_id]],Table2[],4,FALSE)</f>
        <v>#N/A</v>
      </c>
      <c r="N2263" s="1" t="str">
        <f>INDEX(Table3[Transaction type],MATCH(Table1[[#This Row],[Account Number]],Table3[Account Number],0))</f>
        <v>Money Deposit</v>
      </c>
      <c r="O2263" s="20">
        <f>INDEX(Table3[Date_of_transaction],MATCH(Table1[[#This Row],[Account Number]],Table3[Account Number],0))</f>
        <v>44403</v>
      </c>
      <c r="P2263" s="19" t="str">
        <f>INDEX(Table3[Transaction Medium],MATCH(Table1[[#This Row],[Account Number]],Table3[Account Number],0))</f>
        <v>ATM</v>
      </c>
    </row>
    <row r="2264" spans="1:16" x14ac:dyDescent="0.25">
      <c r="A2264" s="1" t="s">
        <v>5427</v>
      </c>
      <c r="B2264" s="2">
        <v>330644989</v>
      </c>
      <c r="C2264" s="2" t="s">
        <v>167</v>
      </c>
      <c r="D2264" s="4">
        <v>18773.25</v>
      </c>
      <c r="E2264" s="1" t="s">
        <v>1094</v>
      </c>
      <c r="F2264" s="1" t="s">
        <v>199</v>
      </c>
      <c r="G2264" s="1" t="s">
        <v>4105</v>
      </c>
      <c r="H2264" s="1" t="s">
        <v>5428</v>
      </c>
      <c r="I2264" s="1">
        <v>170975.91294000001</v>
      </c>
      <c r="J2264" s="1" t="s">
        <v>5429</v>
      </c>
      <c r="L2264" s="1" t="str">
        <f>VLOOKUP(Table1[[#This Row],[Customer_id]],Table4[],7,FALSE)</f>
        <v>348170,4564</v>
      </c>
      <c r="M2264" s="1" t="e">
        <f>VLOOKUP(Table1[[#This Row],[Customer_id]],Table2[],4,FALSE)</f>
        <v>#N/A</v>
      </c>
      <c r="N2264" s="1" t="str">
        <f>INDEX(Table3[Transaction type],MATCH(Table1[[#This Row],[Account Number]],Table3[Account Number],0))</f>
        <v>Online Payment</v>
      </c>
      <c r="O2264" s="20">
        <f>INDEX(Table3[Date_of_transaction],MATCH(Table1[[#This Row],[Account Number]],Table3[Account Number],0))</f>
        <v>44600</v>
      </c>
      <c r="P2264" s="19" t="str">
        <f>INDEX(Table3[Transaction Medium],MATCH(Table1[[#This Row],[Account Number]],Table3[Account Number],0))</f>
        <v>Card</v>
      </c>
    </row>
    <row r="2265" spans="1:16" x14ac:dyDescent="0.25">
      <c r="A2265" s="1" t="s">
        <v>2009</v>
      </c>
      <c r="B2265" s="2">
        <v>718505332</v>
      </c>
      <c r="C2265" s="2" t="s">
        <v>568</v>
      </c>
      <c r="D2265" s="4">
        <v>25713</v>
      </c>
      <c r="E2265" s="1" t="s">
        <v>1094</v>
      </c>
      <c r="F2265" s="1" t="s">
        <v>2010</v>
      </c>
      <c r="G2265" s="1" t="s">
        <v>1964</v>
      </c>
      <c r="H2265" s="1" t="s">
        <v>2011</v>
      </c>
      <c r="I2265" s="1">
        <v>119731.0562448</v>
      </c>
      <c r="J2265" s="1" t="s">
        <v>2012</v>
      </c>
      <c r="L2265" s="1" t="str">
        <f>VLOOKUP(Table1[[#This Row],[Customer_id]],Table4[],7,FALSE)</f>
        <v>229771,566</v>
      </c>
      <c r="M2265" s="1" t="str">
        <f>VLOOKUP(Table1[[#This Row],[Customer_id]],Table2[],4,FALSE)</f>
        <v>N5632121664</v>
      </c>
      <c r="N2265" s="1" t="str">
        <f>INDEX(Table3[Transaction type],MATCH(Table1[[#This Row],[Account Number]],Table3[Account Number],0))</f>
        <v>Loan Payment</v>
      </c>
      <c r="O2265" s="20">
        <f>INDEX(Table3[Date_of_transaction],MATCH(Table1[[#This Row],[Account Number]],Table3[Account Number],0))</f>
        <v>44299</v>
      </c>
      <c r="P2265" s="19" t="str">
        <f>INDEX(Table3[Transaction Medium],MATCH(Table1[[#This Row],[Account Number]],Table3[Account Number],0))</f>
        <v>AFT</v>
      </c>
    </row>
    <row r="2266" spans="1:16" x14ac:dyDescent="0.25">
      <c r="A2266" s="1" t="s">
        <v>3914</v>
      </c>
      <c r="B2266" s="2">
        <v>468361528</v>
      </c>
      <c r="C2266" s="2" t="s">
        <v>167</v>
      </c>
      <c r="D2266" s="4">
        <v>18773.25</v>
      </c>
      <c r="E2266" s="1" t="s">
        <v>1094</v>
      </c>
      <c r="F2266" s="1" t="s">
        <v>318</v>
      </c>
      <c r="G2266" s="1" t="s">
        <v>3820</v>
      </c>
      <c r="H2266" s="1" t="s">
        <v>3915</v>
      </c>
      <c r="I2266" s="1">
        <v>133994.80787615999</v>
      </c>
      <c r="J2266" s="1" t="s">
        <v>3916</v>
      </c>
      <c r="L2266" s="1" t="str">
        <f>VLOOKUP(Table1[[#This Row],[Customer_id]],Table4[],7,FALSE)</f>
        <v>19662,72</v>
      </c>
      <c r="M2266" s="1" t="e">
        <f>VLOOKUP(Table1[[#This Row],[Customer_id]],Table2[],4,FALSE)</f>
        <v>#N/A</v>
      </c>
      <c r="N2266" s="1" t="str">
        <f>INDEX(Table3[Transaction type],MATCH(Table1[[#This Row],[Account Number]],Table3[Account Number],0))</f>
        <v>Money Deposit</v>
      </c>
      <c r="O2266" s="20">
        <f>INDEX(Table3[Date_of_transaction],MATCH(Table1[[#This Row],[Account Number]],Table3[Account Number],0))</f>
        <v>44426</v>
      </c>
      <c r="P2266" s="19" t="str">
        <f>INDEX(Table3[Transaction Medium],MATCH(Table1[[#This Row],[Account Number]],Table3[Account Number],0))</f>
        <v>Bank</v>
      </c>
    </row>
    <row r="2267" spans="1:16" x14ac:dyDescent="0.25">
      <c r="A2267" s="1" t="s">
        <v>1670</v>
      </c>
      <c r="B2267" s="2">
        <v>650260310</v>
      </c>
      <c r="C2267" s="2" t="s">
        <v>380</v>
      </c>
      <c r="D2267" s="4">
        <v>14390.25</v>
      </c>
      <c r="E2267" s="1" t="s">
        <v>1094</v>
      </c>
      <c r="F2267" s="1" t="s">
        <v>172</v>
      </c>
      <c r="G2267" s="1" t="s">
        <v>14</v>
      </c>
      <c r="H2267" s="1" t="s">
        <v>1671</v>
      </c>
      <c r="I2267" s="1">
        <v>29912.907024</v>
      </c>
      <c r="J2267" s="1" t="s">
        <v>1672</v>
      </c>
      <c r="L2267" s="1" t="str">
        <f>VLOOKUP(Table1[[#This Row],[Customer_id]],Table4[],7,FALSE)</f>
        <v>91644,6744</v>
      </c>
      <c r="M2267" s="1" t="e">
        <f>VLOOKUP(Table1[[#This Row],[Customer_id]],Table2[],4,FALSE)</f>
        <v>#N/A</v>
      </c>
      <c r="N2267" s="1" t="str">
        <f>INDEX(Table3[Transaction type],MATCH(Table1[[#This Row],[Account Number]],Table3[Account Number],0))</f>
        <v>Money Transfer</v>
      </c>
      <c r="O2267" s="20">
        <f>INDEX(Table3[Date_of_transaction],MATCH(Table1[[#This Row],[Account Number]],Table3[Account Number],0))</f>
        <v>44221</v>
      </c>
      <c r="P2267" s="19" t="str">
        <f>INDEX(Table3[Transaction Medium],MATCH(Table1[[#This Row],[Account Number]],Table3[Account Number],0))</f>
        <v>Mobile</v>
      </c>
    </row>
    <row r="2268" spans="1:16" x14ac:dyDescent="0.25">
      <c r="A2268" s="1" t="s">
        <v>2971</v>
      </c>
      <c r="B2268" s="2">
        <v>790275661</v>
      </c>
      <c r="C2268" s="2" t="s">
        <v>162</v>
      </c>
      <c r="D2268" s="4">
        <v>15851.25</v>
      </c>
      <c r="E2268" s="1" t="s">
        <v>1094</v>
      </c>
      <c r="F2268" s="1" t="s">
        <v>331</v>
      </c>
      <c r="G2268" s="1" t="s">
        <v>2773</v>
      </c>
      <c r="H2268" s="1" t="s">
        <v>2972</v>
      </c>
      <c r="I2268" s="1">
        <v>144603.76082600001</v>
      </c>
      <c r="J2268" s="1" t="s">
        <v>2973</v>
      </c>
      <c r="L2268" s="1" t="str">
        <f>VLOOKUP(Table1[[#This Row],[Customer_id]],Table4[],7,FALSE)</f>
        <v>256234,92</v>
      </c>
      <c r="M2268" s="1" t="e">
        <f>VLOOKUP(Table1[[#This Row],[Customer_id]],Table2[],4,FALSE)</f>
        <v>#N/A</v>
      </c>
      <c r="N2268" s="1" t="str">
        <f>INDEX(Table3[Transaction type],MATCH(Table1[[#This Row],[Account Number]],Table3[Account Number],0))</f>
        <v>Checks</v>
      </c>
      <c r="O2268" s="20">
        <f>INDEX(Table3[Date_of_transaction],MATCH(Table1[[#This Row],[Account Number]],Table3[Account Number],0))</f>
        <v>44376</v>
      </c>
      <c r="P2268" s="19" t="str">
        <f>INDEX(Table3[Transaction Medium],MATCH(Table1[[#This Row],[Account Number]],Table3[Account Number],0))</f>
        <v>Informal Services</v>
      </c>
    </row>
    <row r="2269" spans="1:16" x14ac:dyDescent="0.25">
      <c r="A2269" s="1" t="s">
        <v>7807</v>
      </c>
      <c r="B2269" s="2">
        <v>871591571</v>
      </c>
      <c r="C2269" s="2" t="s">
        <v>77</v>
      </c>
      <c r="D2269" s="4">
        <v>23521.5</v>
      </c>
      <c r="E2269" s="1" t="s">
        <v>12</v>
      </c>
      <c r="F2269" s="1" t="s">
        <v>549</v>
      </c>
      <c r="G2269" s="1" t="s">
        <v>3058</v>
      </c>
      <c r="H2269" s="1" t="s">
        <v>7808</v>
      </c>
      <c r="I2269" s="1">
        <v>93293.015375999996</v>
      </c>
      <c r="J2269" s="1" t="s">
        <v>7809</v>
      </c>
      <c r="L2269" s="1" t="str">
        <f>VLOOKUP(Table1[[#This Row],[Customer_id]],Table4[],7,FALSE)</f>
        <v>31135,26</v>
      </c>
      <c r="M2269" s="1" t="e">
        <f>VLOOKUP(Table1[[#This Row],[Customer_id]],Table2[],4,FALSE)</f>
        <v>#N/A</v>
      </c>
      <c r="N2269" s="1" t="str">
        <f>INDEX(Table3[Transaction type],MATCH(Table1[[#This Row],[Account Number]],Table3[Account Number],0))</f>
        <v>Online Payment</v>
      </c>
      <c r="O2269" s="20">
        <f>INDEX(Table3[Date_of_transaction],MATCH(Table1[[#This Row],[Account Number]],Table3[Account Number],0))</f>
        <v>44647</v>
      </c>
      <c r="P2269" s="19" t="str">
        <f>INDEX(Table3[Transaction Medium],MATCH(Table1[[#This Row],[Account Number]],Table3[Account Number],0))</f>
        <v>Internet Banking</v>
      </c>
    </row>
    <row r="2270" spans="1:16" x14ac:dyDescent="0.25">
      <c r="A2270" s="1" t="s">
        <v>2926</v>
      </c>
      <c r="B2270" s="2">
        <v>620633359</v>
      </c>
      <c r="C2270" s="2" t="s">
        <v>479</v>
      </c>
      <c r="D2270" s="4">
        <v>33383.25</v>
      </c>
      <c r="E2270" s="1" t="s">
        <v>1094</v>
      </c>
      <c r="F2270" s="1" t="s">
        <v>2278</v>
      </c>
      <c r="G2270" s="1" t="s">
        <v>2773</v>
      </c>
      <c r="H2270" s="1" t="s">
        <v>2927</v>
      </c>
      <c r="I2270" s="1">
        <v>131719.68900000001</v>
      </c>
      <c r="J2270" s="1" t="s">
        <v>2928</v>
      </c>
      <c r="L2270" s="1" t="str">
        <f>VLOOKUP(Table1[[#This Row],[Customer_id]],Table4[],7,FALSE)</f>
        <v>168841,7004</v>
      </c>
      <c r="M2270" s="1" t="e">
        <f>VLOOKUP(Table1[[#This Row],[Customer_id]],Table2[],4,FALSE)</f>
        <v>#N/A</v>
      </c>
      <c r="N2270" s="1" t="str">
        <f>INDEX(Table3[Transaction type],MATCH(Table1[[#This Row],[Account Number]],Table3[Account Number],0))</f>
        <v>Checks</v>
      </c>
      <c r="O2270" s="20">
        <f>INDEX(Table3[Date_of_transaction],MATCH(Table1[[#This Row],[Account Number]],Table3[Account Number],0))</f>
        <v>44523</v>
      </c>
      <c r="P2270" s="19" t="str">
        <f>INDEX(Table3[Transaction Medium],MATCH(Table1[[#This Row],[Account Number]],Table3[Account Number],0))</f>
        <v>Bank</v>
      </c>
    </row>
    <row r="2271" spans="1:16" x14ac:dyDescent="0.25">
      <c r="A2271" s="1" t="s">
        <v>259</v>
      </c>
      <c r="B2271" s="2">
        <v>957927989</v>
      </c>
      <c r="C2271" s="2" t="s">
        <v>162</v>
      </c>
      <c r="D2271" s="4">
        <v>15851.25</v>
      </c>
      <c r="E2271" s="1" t="s">
        <v>12</v>
      </c>
      <c r="F2271" s="1" t="s">
        <v>260</v>
      </c>
      <c r="G2271" s="1" t="s">
        <v>14</v>
      </c>
      <c r="H2271" s="1" t="s">
        <v>261</v>
      </c>
      <c r="I2271" s="1">
        <v>435594.62663999997</v>
      </c>
      <c r="J2271" s="1" t="s">
        <v>262</v>
      </c>
      <c r="L2271" s="1" t="str">
        <f>VLOOKUP(Table1[[#This Row],[Customer_id]],Table4[],7,FALSE)</f>
        <v>49832,1588</v>
      </c>
      <c r="M2271" s="1" t="e">
        <f>VLOOKUP(Table1[[#This Row],[Customer_id]],Table2[],4,FALSE)</f>
        <v>#N/A</v>
      </c>
      <c r="N2271" s="1" t="str">
        <f>INDEX(Table3[Transaction type],MATCH(Table1[[#This Row],[Account Number]],Table3[Account Number],0))</f>
        <v>Money Transfer</v>
      </c>
      <c r="O2271" s="20">
        <f>INDEX(Table3[Date_of_transaction],MATCH(Table1[[#This Row],[Account Number]],Table3[Account Number],0))</f>
        <v>44380</v>
      </c>
      <c r="P2271" s="19" t="str">
        <f>INDEX(Table3[Transaction Medium],MATCH(Table1[[#This Row],[Account Number]],Table3[Account Number],0))</f>
        <v>ATM</v>
      </c>
    </row>
    <row r="2272" spans="1:16" x14ac:dyDescent="0.25">
      <c r="A2272" s="1" t="s">
        <v>8813</v>
      </c>
      <c r="B2272" s="2">
        <v>934687474</v>
      </c>
      <c r="C2272" s="2" t="s">
        <v>43</v>
      </c>
      <c r="D2272" s="4">
        <v>36670.5</v>
      </c>
      <c r="E2272" s="1" t="s">
        <v>12</v>
      </c>
      <c r="F2272" s="1" t="s">
        <v>251</v>
      </c>
      <c r="G2272" s="1" t="s">
        <v>3820</v>
      </c>
      <c r="H2272" s="1" t="s">
        <v>8814</v>
      </c>
      <c r="I2272" s="1">
        <v>200144.93301770001</v>
      </c>
      <c r="J2272" s="1" t="s">
        <v>8815</v>
      </c>
      <c r="L2272" s="1" t="str">
        <f>VLOOKUP(Table1[[#This Row],[Customer_id]],Table4[],7,FALSE)</f>
        <v>108447,3621</v>
      </c>
      <c r="M2272" s="1" t="e">
        <f>VLOOKUP(Table1[[#This Row],[Customer_id]],Table2[],4,FALSE)</f>
        <v>#N/A</v>
      </c>
      <c r="N2272" s="1" t="str">
        <f>INDEX(Table3[Transaction type],MATCH(Table1[[#This Row],[Account Number]],Table3[Account Number],0))</f>
        <v>Online Payment</v>
      </c>
      <c r="O2272" s="20">
        <f>INDEX(Table3[Date_of_transaction],MATCH(Table1[[#This Row],[Account Number]],Table3[Account Number],0))</f>
        <v>44476</v>
      </c>
      <c r="P2272" s="19" t="str">
        <f>INDEX(Table3[Transaction Medium],MATCH(Table1[[#This Row],[Account Number]],Table3[Account Number],0))</f>
        <v>Mobile</v>
      </c>
    </row>
    <row r="2273" spans="1:16" x14ac:dyDescent="0.25">
      <c r="A2273" s="1" t="s">
        <v>7395</v>
      </c>
      <c r="B2273" s="2">
        <v>396197673</v>
      </c>
      <c r="C2273" s="2" t="s">
        <v>479</v>
      </c>
      <c r="D2273" s="4">
        <v>33383.25</v>
      </c>
      <c r="E2273" s="1" t="s">
        <v>12</v>
      </c>
      <c r="F2273" s="1" t="s">
        <v>93</v>
      </c>
      <c r="G2273" s="1" t="s">
        <v>4058</v>
      </c>
      <c r="H2273" s="1" t="s">
        <v>7396</v>
      </c>
      <c r="I2273" s="1">
        <v>133397.33394000001</v>
      </c>
      <c r="J2273" s="1" t="s">
        <v>7397</v>
      </c>
      <c r="L2273" s="1" t="str">
        <f>VLOOKUP(Table1[[#This Row],[Customer_id]],Table4[],7,FALSE)</f>
        <v>26996,1138</v>
      </c>
      <c r="M2273" s="1" t="e">
        <f>VLOOKUP(Table1[[#This Row],[Customer_id]],Table2[],4,FALSE)</f>
        <v>#N/A</v>
      </c>
      <c r="N2273" s="1" t="str">
        <f>INDEX(Table3[Transaction type],MATCH(Table1[[#This Row],[Account Number]],Table3[Account Number],0))</f>
        <v>Cash Withdrawal</v>
      </c>
      <c r="O2273" s="20">
        <f>INDEX(Table3[Date_of_transaction],MATCH(Table1[[#This Row],[Account Number]],Table3[Account Number],0))</f>
        <v>44391</v>
      </c>
      <c r="P2273" s="19" t="str">
        <f>INDEX(Table3[Transaction Medium],MATCH(Table1[[#This Row],[Account Number]],Table3[Account Number],0))</f>
        <v>POS</v>
      </c>
    </row>
    <row r="2274" spans="1:16" x14ac:dyDescent="0.25">
      <c r="A2274" s="1" t="s">
        <v>8905</v>
      </c>
      <c r="B2274" s="2">
        <v>133479094</v>
      </c>
      <c r="C2274" s="2" t="s">
        <v>479</v>
      </c>
      <c r="D2274" s="4">
        <v>33383.25</v>
      </c>
      <c r="E2274" s="1" t="s">
        <v>12</v>
      </c>
      <c r="F2274" s="1" t="s">
        <v>475</v>
      </c>
      <c r="G2274" s="1" t="s">
        <v>3820</v>
      </c>
      <c r="H2274" s="1" t="s">
        <v>8906</v>
      </c>
      <c r="I2274" s="1">
        <v>204564.80290752</v>
      </c>
      <c r="J2274" s="1" t="s">
        <v>8907</v>
      </c>
      <c r="L2274" s="1" t="str">
        <f>VLOOKUP(Table1[[#This Row],[Customer_id]],Table4[],7,FALSE)</f>
        <v>43063,0965</v>
      </c>
      <c r="M2274" s="1" t="e">
        <f>VLOOKUP(Table1[[#This Row],[Customer_id]],Table2[],4,FALSE)</f>
        <v>#N/A</v>
      </c>
      <c r="N2274" s="1" t="str">
        <f>INDEX(Table3[Transaction type],MATCH(Table1[[#This Row],[Account Number]],Table3[Account Number],0))</f>
        <v>Money Transfer</v>
      </c>
      <c r="O2274" s="20">
        <f>INDEX(Table3[Date_of_transaction],MATCH(Table1[[#This Row],[Account Number]],Table3[Account Number],0))</f>
        <v>44434</v>
      </c>
      <c r="P2274" s="19" t="str">
        <f>INDEX(Table3[Transaction Medium],MATCH(Table1[[#This Row],[Account Number]],Table3[Account Number],0))</f>
        <v>ATM</v>
      </c>
    </row>
    <row r="2275" spans="1:16" x14ac:dyDescent="0.25">
      <c r="A2275" s="1" t="s">
        <v>999</v>
      </c>
      <c r="B2275" s="2">
        <v>767521408</v>
      </c>
      <c r="C2275" s="2" t="s">
        <v>556</v>
      </c>
      <c r="D2275" s="4">
        <v>27174</v>
      </c>
      <c r="E2275" s="1" t="s">
        <v>12</v>
      </c>
      <c r="F2275" s="1" t="s">
        <v>1000</v>
      </c>
      <c r="G2275" s="1" t="s">
        <v>14</v>
      </c>
      <c r="H2275" s="1" t="s">
        <v>1001</v>
      </c>
      <c r="I2275" s="1">
        <v>33423.001920000002</v>
      </c>
      <c r="J2275" s="1" t="s">
        <v>1002</v>
      </c>
      <c r="L2275" s="1" t="str">
        <f>VLOOKUP(Table1[[#This Row],[Customer_id]],Table4[],7,FALSE)</f>
        <v>96486,3756</v>
      </c>
      <c r="M2275" s="1" t="str">
        <f>VLOOKUP(Table1[[#This Row],[Customer_id]],Table2[],4,FALSE)</f>
        <v>N5225742522</v>
      </c>
      <c r="N2275" s="1" t="str">
        <f>INDEX(Table3[Transaction type],MATCH(Table1[[#This Row],[Account Number]],Table3[Account Number],0))</f>
        <v>Loan Payment</v>
      </c>
      <c r="O2275" s="20">
        <f>INDEX(Table3[Date_of_transaction],MATCH(Table1[[#This Row],[Account Number]],Table3[Account Number],0))</f>
        <v>44222</v>
      </c>
      <c r="P2275" s="19" t="str">
        <f>INDEX(Table3[Transaction Medium],MATCH(Table1[[#This Row],[Account Number]],Table3[Account Number],0))</f>
        <v>AFT</v>
      </c>
    </row>
    <row r="2276" spans="1:16" x14ac:dyDescent="0.25">
      <c r="A2276" s="1" t="s">
        <v>5950</v>
      </c>
      <c r="B2276" s="2">
        <v>432021484</v>
      </c>
      <c r="C2276" s="2" t="s">
        <v>661</v>
      </c>
      <c r="D2276" s="4">
        <v>16216.5</v>
      </c>
      <c r="E2276" s="1" t="s">
        <v>12</v>
      </c>
      <c r="F2276" s="1" t="s">
        <v>13</v>
      </c>
      <c r="G2276" s="1" t="s">
        <v>4099</v>
      </c>
      <c r="H2276" s="1" t="s">
        <v>5951</v>
      </c>
      <c r="I2276" s="1">
        <v>30324.471724800002</v>
      </c>
      <c r="J2276" s="1" t="s">
        <v>5952</v>
      </c>
      <c r="L2276" s="1" t="str">
        <f>VLOOKUP(Table1[[#This Row],[Customer_id]],Table4[],7,FALSE)</f>
        <v>317499,064</v>
      </c>
      <c r="M2276" s="1" t="e">
        <f>VLOOKUP(Table1[[#This Row],[Customer_id]],Table2[],4,FALSE)</f>
        <v>#N/A</v>
      </c>
      <c r="N2276" s="1" t="str">
        <f>INDEX(Table3[Transaction type],MATCH(Table1[[#This Row],[Account Number]],Table3[Account Number],0))</f>
        <v>Money Transfer</v>
      </c>
      <c r="O2276" s="20">
        <f>INDEX(Table3[Date_of_transaction],MATCH(Table1[[#This Row],[Account Number]],Table3[Account Number],0))</f>
        <v>44306</v>
      </c>
      <c r="P2276" s="19" t="str">
        <f>INDEX(Table3[Transaction Medium],MATCH(Table1[[#This Row],[Account Number]],Table3[Account Number],0))</f>
        <v>ATM</v>
      </c>
    </row>
    <row r="2277" spans="1:16" x14ac:dyDescent="0.25">
      <c r="A2277" s="1" t="s">
        <v>1320</v>
      </c>
      <c r="B2277" s="2">
        <v>577319707</v>
      </c>
      <c r="C2277" s="2" t="s">
        <v>1201</v>
      </c>
      <c r="D2277" s="4">
        <v>30461.25</v>
      </c>
      <c r="E2277" s="1" t="s">
        <v>1094</v>
      </c>
      <c r="F2277" s="1" t="s">
        <v>951</v>
      </c>
      <c r="G2277" s="1" t="s">
        <v>14</v>
      </c>
      <c r="H2277" s="1" t="s">
        <v>1321</v>
      </c>
      <c r="I2277" s="1">
        <v>38965.268764799999</v>
      </c>
      <c r="J2277" s="1" t="s">
        <v>1322</v>
      </c>
      <c r="L2277" s="1" t="str">
        <f>VLOOKUP(Table1[[#This Row],[Customer_id]],Table4[],7,FALSE)</f>
        <v>345696,5512</v>
      </c>
      <c r="M2277" s="1" t="e">
        <f>VLOOKUP(Table1[[#This Row],[Customer_id]],Table2[],4,FALSE)</f>
        <v>#N/A</v>
      </c>
      <c r="N2277" s="1" t="str">
        <f>INDEX(Table3[Transaction type],MATCH(Table1[[#This Row],[Account Number]],Table3[Account Number],0))</f>
        <v>Money Transfer</v>
      </c>
      <c r="O2277" s="20">
        <f>INDEX(Table3[Date_of_transaction],MATCH(Table1[[#This Row],[Account Number]],Table3[Account Number],0))</f>
        <v>44458</v>
      </c>
      <c r="P2277" s="19" t="str">
        <f>INDEX(Table3[Transaction Medium],MATCH(Table1[[#This Row],[Account Number]],Table3[Account Number],0))</f>
        <v>Mobile</v>
      </c>
    </row>
    <row r="2278" spans="1:16" x14ac:dyDescent="0.25">
      <c r="A2278" s="1" t="s">
        <v>7226</v>
      </c>
      <c r="B2278" s="2">
        <v>453980175</v>
      </c>
      <c r="C2278" s="2" t="s">
        <v>101</v>
      </c>
      <c r="D2278" s="4">
        <v>19138.5</v>
      </c>
      <c r="E2278" s="1" t="s">
        <v>12</v>
      </c>
      <c r="F2278" s="1" t="s">
        <v>430</v>
      </c>
      <c r="G2278" s="1" t="s">
        <v>4058</v>
      </c>
      <c r="H2278" s="1" t="s">
        <v>7227</v>
      </c>
      <c r="I2278" s="1">
        <v>194846.18532372001</v>
      </c>
      <c r="J2278" s="1" t="s">
        <v>7228</v>
      </c>
      <c r="L2278" s="1" t="str">
        <f>VLOOKUP(Table1[[#This Row],[Customer_id]],Table4[],7,FALSE)</f>
        <v>35709,928</v>
      </c>
      <c r="M2278" s="1" t="e">
        <f>VLOOKUP(Table1[[#This Row],[Customer_id]],Table2[],4,FALSE)</f>
        <v>#N/A</v>
      </c>
      <c r="N2278" s="1" t="str">
        <f>INDEX(Table3[Transaction type],MATCH(Table1[[#This Row],[Account Number]],Table3[Account Number],0))</f>
        <v>Money Deposit</v>
      </c>
      <c r="O2278" s="20">
        <f>INDEX(Table3[Date_of_transaction],MATCH(Table1[[#This Row],[Account Number]],Table3[Account Number],0))</f>
        <v>44327</v>
      </c>
      <c r="P2278" s="19" t="str">
        <f>INDEX(Table3[Transaction Medium],MATCH(Table1[[#This Row],[Account Number]],Table3[Account Number],0))</f>
        <v>Bank</v>
      </c>
    </row>
    <row r="2279" spans="1:16" x14ac:dyDescent="0.25">
      <c r="A2279" s="1" t="s">
        <v>2345</v>
      </c>
      <c r="B2279" s="2">
        <v>74546346</v>
      </c>
      <c r="C2279" s="2" t="s">
        <v>11</v>
      </c>
      <c r="D2279" s="4">
        <v>36305.25</v>
      </c>
      <c r="E2279" s="1" t="s">
        <v>1094</v>
      </c>
      <c r="F2279" s="1" t="s">
        <v>366</v>
      </c>
      <c r="G2279" s="1" t="s">
        <v>1964</v>
      </c>
      <c r="H2279" s="1" t="s">
        <v>2346</v>
      </c>
      <c r="I2279" s="1">
        <v>128077.16753664</v>
      </c>
      <c r="J2279" s="1" t="s">
        <v>2347</v>
      </c>
      <c r="L2279" s="1" t="str">
        <f>VLOOKUP(Table1[[#This Row],[Customer_id]],Table4[],7,FALSE)</f>
        <v>236297,4976</v>
      </c>
      <c r="M2279" s="1" t="str">
        <f>VLOOKUP(Table1[[#This Row],[Customer_id]],Table2[],4,FALSE)</f>
        <v>N360708096</v>
      </c>
      <c r="N2279" s="1" t="str">
        <f>INDEX(Table3[Transaction type],MATCH(Table1[[#This Row],[Account Number]],Table3[Account Number],0))</f>
        <v>Loan Payment</v>
      </c>
      <c r="O2279" s="20">
        <f>INDEX(Table3[Date_of_transaction],MATCH(Table1[[#This Row],[Account Number]],Table3[Account Number],0))</f>
        <v>44669</v>
      </c>
      <c r="P2279" s="19" t="str">
        <f>INDEX(Table3[Transaction Medium],MATCH(Table1[[#This Row],[Account Number]],Table3[Account Number],0))</f>
        <v>ACH</v>
      </c>
    </row>
    <row r="2280" spans="1:16" x14ac:dyDescent="0.25">
      <c r="A2280" s="1" t="s">
        <v>3249</v>
      </c>
      <c r="B2280" s="2">
        <v>588615194</v>
      </c>
      <c r="C2280" s="2" t="s">
        <v>226</v>
      </c>
      <c r="D2280" s="4">
        <v>31557</v>
      </c>
      <c r="E2280" s="1" t="s">
        <v>1094</v>
      </c>
      <c r="F2280" s="1" t="s">
        <v>509</v>
      </c>
      <c r="G2280" s="1" t="s">
        <v>3058</v>
      </c>
      <c r="H2280" s="1" t="s">
        <v>3250</v>
      </c>
      <c r="I2280" s="1">
        <v>37910.700872100002</v>
      </c>
      <c r="J2280" s="1" t="s">
        <v>3251</v>
      </c>
      <c r="L2280" s="1" t="str">
        <f>VLOOKUP(Table1[[#This Row],[Customer_id]],Table4[],7,FALSE)</f>
        <v>98577,6318</v>
      </c>
      <c r="M2280" s="1" t="e">
        <f>VLOOKUP(Table1[[#This Row],[Customer_id]],Table2[],4,FALSE)</f>
        <v>#N/A</v>
      </c>
      <c r="N2280" s="1" t="str">
        <f>INDEX(Table3[Transaction type],MATCH(Table1[[#This Row],[Account Number]],Table3[Account Number],0))</f>
        <v>Money Transfer</v>
      </c>
      <c r="O2280" s="20">
        <f>INDEX(Table3[Date_of_transaction],MATCH(Table1[[#This Row],[Account Number]],Table3[Account Number],0))</f>
        <v>44338</v>
      </c>
      <c r="P2280" s="19" t="str">
        <f>INDEX(Table3[Transaction Medium],MATCH(Table1[[#This Row],[Account Number]],Table3[Account Number],0))</f>
        <v>Mobile</v>
      </c>
    </row>
    <row r="2281" spans="1:16" x14ac:dyDescent="0.25">
      <c r="A2281" s="1" t="s">
        <v>2565</v>
      </c>
      <c r="B2281" s="2">
        <v>307334489</v>
      </c>
      <c r="C2281" s="2" t="s">
        <v>255</v>
      </c>
      <c r="D2281" s="4">
        <v>25347.75</v>
      </c>
      <c r="E2281" s="1" t="s">
        <v>12</v>
      </c>
      <c r="F2281" s="1" t="s">
        <v>989</v>
      </c>
      <c r="G2281" s="1" t="s">
        <v>1964</v>
      </c>
      <c r="H2281" s="1" t="s">
        <v>2566</v>
      </c>
      <c r="I2281" s="1">
        <v>373656.16080000001</v>
      </c>
      <c r="J2281" s="1" t="s">
        <v>2567</v>
      </c>
      <c r="L2281" s="1" t="str">
        <f>VLOOKUP(Table1[[#This Row],[Customer_id]],Table4[],7,FALSE)</f>
        <v>83994,6624</v>
      </c>
      <c r="M2281" s="1" t="e">
        <f>VLOOKUP(Table1[[#This Row],[Customer_id]],Table2[],4,FALSE)</f>
        <v>#N/A</v>
      </c>
      <c r="N2281" s="1" t="str">
        <f>INDEX(Table3[Transaction type],MATCH(Table1[[#This Row],[Account Number]],Table3[Account Number],0))</f>
        <v>Checks</v>
      </c>
      <c r="O2281" s="20">
        <f>INDEX(Table3[Date_of_transaction],MATCH(Table1[[#This Row],[Account Number]],Table3[Account Number],0))</f>
        <v>44550</v>
      </c>
      <c r="P2281" s="19" t="str">
        <f>INDEX(Table3[Transaction Medium],MATCH(Table1[[#This Row],[Account Number]],Table3[Account Number],0))</f>
        <v>Bank</v>
      </c>
    </row>
    <row r="2282" spans="1:16" x14ac:dyDescent="0.25">
      <c r="A2282" s="1" t="s">
        <v>8605</v>
      </c>
      <c r="B2282" s="2">
        <v>308158521</v>
      </c>
      <c r="C2282" s="2" t="s">
        <v>212</v>
      </c>
      <c r="D2282" s="4">
        <v>24252</v>
      </c>
      <c r="E2282" s="1" t="s">
        <v>12</v>
      </c>
      <c r="F2282" s="1" t="s">
        <v>1815</v>
      </c>
      <c r="G2282" s="1" t="s">
        <v>2773</v>
      </c>
      <c r="H2282" s="1" t="s">
        <v>8606</v>
      </c>
      <c r="I2282" s="1">
        <v>139343.07785216</v>
      </c>
      <c r="J2282" s="1" t="s">
        <v>8607</v>
      </c>
      <c r="L2282" s="1" t="str">
        <f>VLOOKUP(Table1[[#This Row],[Customer_id]],Table4[],7,FALSE)</f>
        <v>273277,6011</v>
      </c>
      <c r="M2282" s="1" t="e">
        <f>VLOOKUP(Table1[[#This Row],[Customer_id]],Table2[],4,FALSE)</f>
        <v>#N/A</v>
      </c>
      <c r="N2282" s="1" t="str">
        <f>INDEX(Table3[Transaction type],MATCH(Table1[[#This Row],[Account Number]],Table3[Account Number],0))</f>
        <v>Online Payment</v>
      </c>
      <c r="O2282" s="20">
        <f>INDEX(Table3[Date_of_transaction],MATCH(Table1[[#This Row],[Account Number]],Table3[Account Number],0))</f>
        <v>44389</v>
      </c>
      <c r="P2282" s="19" t="str">
        <f>INDEX(Table3[Transaction Medium],MATCH(Table1[[#This Row],[Account Number]],Table3[Account Number],0))</f>
        <v>Internet Banking</v>
      </c>
    </row>
    <row r="2283" spans="1:16" x14ac:dyDescent="0.25">
      <c r="A2283" s="1" t="s">
        <v>2691</v>
      </c>
      <c r="B2283" s="2">
        <v>331172887</v>
      </c>
      <c r="C2283" s="2" t="s">
        <v>470</v>
      </c>
      <c r="D2283" s="4">
        <v>14755.5</v>
      </c>
      <c r="E2283" s="1" t="s">
        <v>12</v>
      </c>
      <c r="F2283" s="1" t="s">
        <v>955</v>
      </c>
      <c r="G2283" s="1" t="s">
        <v>1964</v>
      </c>
      <c r="H2283" s="1" t="s">
        <v>2692</v>
      </c>
      <c r="I2283" s="1">
        <v>217056.97874699999</v>
      </c>
      <c r="J2283" s="1" t="s">
        <v>2693</v>
      </c>
      <c r="L2283" s="1" t="str">
        <f>VLOOKUP(Table1[[#This Row],[Customer_id]],Table4[],7,FALSE)</f>
        <v>354554,2935</v>
      </c>
      <c r="M2283" s="1" t="e">
        <f>VLOOKUP(Table1[[#This Row],[Customer_id]],Table2[],4,FALSE)</f>
        <v>#N/A</v>
      </c>
      <c r="N2283" s="1" t="str">
        <f>INDEX(Table3[Transaction type],MATCH(Table1[[#This Row],[Account Number]],Table3[Account Number],0))</f>
        <v>Money Deposit</v>
      </c>
      <c r="O2283" s="20">
        <f>INDEX(Table3[Date_of_transaction],MATCH(Table1[[#This Row],[Account Number]],Table3[Account Number],0))</f>
        <v>44220</v>
      </c>
      <c r="P2283" s="19" t="str">
        <f>INDEX(Table3[Transaction Medium],MATCH(Table1[[#This Row],[Account Number]],Table3[Account Number],0))</f>
        <v>Bank</v>
      </c>
    </row>
    <row r="2284" spans="1:16" x14ac:dyDescent="0.25">
      <c r="A2284" s="1" t="s">
        <v>3589</v>
      </c>
      <c r="B2284" s="2">
        <v>377778135</v>
      </c>
      <c r="C2284" s="2" t="s">
        <v>87</v>
      </c>
      <c r="D2284" s="4">
        <v>16581.75</v>
      </c>
      <c r="E2284" s="1" t="s">
        <v>1094</v>
      </c>
      <c r="F2284" s="1" t="s">
        <v>290</v>
      </c>
      <c r="G2284" s="1" t="s">
        <v>3583</v>
      </c>
      <c r="H2284" s="1" t="s">
        <v>3590</v>
      </c>
      <c r="I2284" s="1">
        <v>107399.53348992</v>
      </c>
      <c r="J2284" s="1" t="s">
        <v>3591</v>
      </c>
      <c r="L2284" s="1" t="str">
        <f>VLOOKUP(Table1[[#This Row],[Customer_id]],Table4[],7,FALSE)</f>
        <v>123522,6986</v>
      </c>
      <c r="M2284" s="1" t="e">
        <f>VLOOKUP(Table1[[#This Row],[Customer_id]],Table2[],4,FALSE)</f>
        <v>#N/A</v>
      </c>
      <c r="N2284" s="1" t="str">
        <f>INDEX(Table3[Transaction type],MATCH(Table1[[#This Row],[Account Number]],Table3[Account Number],0))</f>
        <v>Money Deposit</v>
      </c>
      <c r="O2284" s="20">
        <f>INDEX(Table3[Date_of_transaction],MATCH(Table1[[#This Row],[Account Number]],Table3[Account Number],0))</f>
        <v>44223</v>
      </c>
      <c r="P2284" s="19" t="str">
        <f>INDEX(Table3[Transaction Medium],MATCH(Table1[[#This Row],[Account Number]],Table3[Account Number],0))</f>
        <v>Bank</v>
      </c>
    </row>
    <row r="2285" spans="1:16" x14ac:dyDescent="0.25">
      <c r="A2285" s="1" t="s">
        <v>2782</v>
      </c>
      <c r="B2285" s="2">
        <v>302636014</v>
      </c>
      <c r="C2285" s="2" t="s">
        <v>114</v>
      </c>
      <c r="D2285" s="4">
        <v>20599.5</v>
      </c>
      <c r="E2285" s="1" t="s">
        <v>1094</v>
      </c>
      <c r="F2285" s="1" t="s">
        <v>264</v>
      </c>
      <c r="G2285" s="1" t="s">
        <v>2773</v>
      </c>
      <c r="H2285" s="1" t="s">
        <v>2783</v>
      </c>
      <c r="I2285" s="1">
        <v>223391.32199999999</v>
      </c>
      <c r="J2285" s="1" t="s">
        <v>2784</v>
      </c>
      <c r="L2285" s="1" t="str">
        <f>VLOOKUP(Table1[[#This Row],[Customer_id]],Table4[],7,FALSE)</f>
        <v>254049,9255</v>
      </c>
      <c r="M2285" s="1" t="e">
        <f>VLOOKUP(Table1[[#This Row],[Customer_id]],Table2[],4,FALSE)</f>
        <v>#N/A</v>
      </c>
      <c r="N2285" s="1" t="str">
        <f>INDEX(Table3[Transaction type],MATCH(Table1[[#This Row],[Account Number]],Table3[Account Number],0))</f>
        <v>Money Transfer</v>
      </c>
      <c r="O2285" s="20">
        <f>INDEX(Table3[Date_of_transaction],MATCH(Table1[[#This Row],[Account Number]],Table3[Account Number],0))</f>
        <v>44452</v>
      </c>
      <c r="P2285" s="19" t="str">
        <f>INDEX(Table3[Transaction Medium],MATCH(Table1[[#This Row],[Account Number]],Table3[Account Number],0))</f>
        <v>Mobile</v>
      </c>
    </row>
    <row r="2286" spans="1:16" x14ac:dyDescent="0.25">
      <c r="A2286" s="1" t="s">
        <v>1833</v>
      </c>
      <c r="B2286" s="2">
        <v>513949179</v>
      </c>
      <c r="C2286" s="2" t="s">
        <v>698</v>
      </c>
      <c r="D2286" s="4">
        <v>18408</v>
      </c>
      <c r="E2286" s="1" t="s">
        <v>1094</v>
      </c>
      <c r="F2286" s="1" t="s">
        <v>336</v>
      </c>
      <c r="G2286" s="1" t="s">
        <v>14</v>
      </c>
      <c r="H2286" s="1" t="s">
        <v>1834</v>
      </c>
      <c r="I2286" s="1">
        <v>174577.81285620001</v>
      </c>
      <c r="J2286" s="1" t="s">
        <v>1835</v>
      </c>
      <c r="L2286" s="1" t="str">
        <f>VLOOKUP(Table1[[#This Row],[Customer_id]],Table4[],7,FALSE)</f>
        <v>280142,4</v>
      </c>
      <c r="M2286" s="1" t="e">
        <f>VLOOKUP(Table1[[#This Row],[Customer_id]],Table2[],4,FALSE)</f>
        <v>#N/A</v>
      </c>
      <c r="N2286" s="1" t="str">
        <f>INDEX(Table3[Transaction type],MATCH(Table1[[#This Row],[Account Number]],Table3[Account Number],0))</f>
        <v>Money Deposit</v>
      </c>
      <c r="O2286" s="20">
        <f>INDEX(Table3[Date_of_transaction],MATCH(Table1[[#This Row],[Account Number]],Table3[Account Number],0))</f>
        <v>44432</v>
      </c>
      <c r="P2286" s="19" t="str">
        <f>INDEX(Table3[Transaction Medium],MATCH(Table1[[#This Row],[Account Number]],Table3[Account Number],0))</f>
        <v>Bank</v>
      </c>
    </row>
    <row r="2287" spans="1:16" x14ac:dyDescent="0.25">
      <c r="A2287" s="1" t="s">
        <v>4157</v>
      </c>
      <c r="B2287" s="2">
        <v>38705523</v>
      </c>
      <c r="C2287" s="2" t="s">
        <v>322</v>
      </c>
      <c r="D2287" s="4">
        <v>26443.5</v>
      </c>
      <c r="E2287" s="1" t="s">
        <v>1094</v>
      </c>
      <c r="F2287" s="1" t="s">
        <v>881</v>
      </c>
      <c r="G2287" s="1" t="s">
        <v>4070</v>
      </c>
      <c r="H2287" s="1" t="s">
        <v>4158</v>
      </c>
      <c r="I2287" s="1">
        <v>76154.406174000003</v>
      </c>
      <c r="J2287" s="1" t="s">
        <v>4159</v>
      </c>
      <c r="L2287" s="1" t="str">
        <f>VLOOKUP(Table1[[#This Row],[Customer_id]],Table4[],7,FALSE)</f>
        <v>155729,6328</v>
      </c>
      <c r="M2287" s="1" t="e">
        <f>VLOOKUP(Table1[[#This Row],[Customer_id]],Table2[],4,FALSE)</f>
        <v>#N/A</v>
      </c>
      <c r="N2287" s="1" t="str">
        <f>INDEX(Table3[Transaction type],MATCH(Table1[[#This Row],[Account Number]],Table3[Account Number],0))</f>
        <v>Checks</v>
      </c>
      <c r="O2287" s="20">
        <f>INDEX(Table3[Date_of_transaction],MATCH(Table1[[#This Row],[Account Number]],Table3[Account Number],0))</f>
        <v>44268</v>
      </c>
      <c r="P2287" s="19" t="str">
        <f>INDEX(Table3[Transaction Medium],MATCH(Table1[[#This Row],[Account Number]],Table3[Account Number],0))</f>
        <v>Informal Services</v>
      </c>
    </row>
    <row r="2288" spans="1:16" x14ac:dyDescent="0.25">
      <c r="A2288" s="1" t="s">
        <v>1548</v>
      </c>
      <c r="B2288" s="2">
        <v>683923673</v>
      </c>
      <c r="C2288" s="2" t="s">
        <v>119</v>
      </c>
      <c r="D2288" s="4">
        <v>24982.5</v>
      </c>
      <c r="E2288" s="1" t="s">
        <v>1094</v>
      </c>
      <c r="F2288" s="1" t="s">
        <v>763</v>
      </c>
      <c r="G2288" s="1" t="s">
        <v>14</v>
      </c>
      <c r="H2288" s="1" t="s">
        <v>1549</v>
      </c>
      <c r="I2288" s="1">
        <v>672852.78991799999</v>
      </c>
      <c r="J2288" s="1" t="s">
        <v>1550</v>
      </c>
      <c r="L2288" s="1" t="str">
        <f>VLOOKUP(Table1[[#This Row],[Customer_id]],Table4[],7,FALSE)</f>
        <v>347255,2512</v>
      </c>
      <c r="M2288" s="1" t="e">
        <f>VLOOKUP(Table1[[#This Row],[Customer_id]],Table2[],4,FALSE)</f>
        <v>#N/A</v>
      </c>
      <c r="N2288" s="1" t="str">
        <f>INDEX(Table3[Transaction type],MATCH(Table1[[#This Row],[Account Number]],Table3[Account Number],0))</f>
        <v>Money Deposit</v>
      </c>
      <c r="O2288" s="20">
        <f>INDEX(Table3[Date_of_transaction],MATCH(Table1[[#This Row],[Account Number]],Table3[Account Number],0))</f>
        <v>44450</v>
      </c>
      <c r="P2288" s="19" t="str">
        <f>INDEX(Table3[Transaction Medium],MATCH(Table1[[#This Row],[Account Number]],Table3[Account Number],0))</f>
        <v>Bank</v>
      </c>
    </row>
    <row r="2289" spans="1:16" x14ac:dyDescent="0.25">
      <c r="A2289" s="1" t="s">
        <v>5545</v>
      </c>
      <c r="B2289" s="2">
        <v>104483650</v>
      </c>
      <c r="C2289" s="2" t="s">
        <v>389</v>
      </c>
      <c r="D2289" s="4">
        <v>29365.5</v>
      </c>
      <c r="E2289" s="1" t="s">
        <v>1094</v>
      </c>
      <c r="F2289" s="1" t="s">
        <v>269</v>
      </c>
      <c r="G2289" s="1" t="s">
        <v>4066</v>
      </c>
      <c r="H2289" s="1" t="s">
        <v>5546</v>
      </c>
      <c r="I2289" s="1">
        <v>809800.42381056002</v>
      </c>
      <c r="J2289" s="1" t="s">
        <v>5547</v>
      </c>
      <c r="L2289" s="1" t="str">
        <f>VLOOKUP(Table1[[#This Row],[Customer_id]],Table4[],7,FALSE)</f>
        <v>139421,52</v>
      </c>
      <c r="M2289" s="1" t="e">
        <f>VLOOKUP(Table1[[#This Row],[Customer_id]],Table2[],4,FALSE)</f>
        <v>#N/A</v>
      </c>
      <c r="N2289" s="1" t="str">
        <f>INDEX(Table3[Transaction type],MATCH(Table1[[#This Row],[Account Number]],Table3[Account Number],0))</f>
        <v>Money Transfer</v>
      </c>
      <c r="O2289" s="20">
        <f>INDEX(Table3[Date_of_transaction],MATCH(Table1[[#This Row],[Account Number]],Table3[Account Number],0))</f>
        <v>44612</v>
      </c>
      <c r="P2289" s="19" t="str">
        <f>INDEX(Table3[Transaction Medium],MATCH(Table1[[#This Row],[Account Number]],Table3[Account Number],0))</f>
        <v>ATM</v>
      </c>
    </row>
    <row r="2290" spans="1:16" x14ac:dyDescent="0.25">
      <c r="A2290" s="1" t="s">
        <v>6103</v>
      </c>
      <c r="B2290" s="2">
        <v>366358420</v>
      </c>
      <c r="C2290" s="2" t="s">
        <v>180</v>
      </c>
      <c r="D2290" s="4">
        <v>35940</v>
      </c>
      <c r="E2290" s="1" t="s">
        <v>12</v>
      </c>
      <c r="F2290" s="1" t="s">
        <v>1517</v>
      </c>
      <c r="G2290" s="1" t="s">
        <v>4088</v>
      </c>
      <c r="H2290" s="1" t="s">
        <v>6104</v>
      </c>
      <c r="I2290" s="1">
        <v>431974.68050160003</v>
      </c>
      <c r="J2290" s="1" t="s">
        <v>3691</v>
      </c>
      <c r="L2290" s="1" t="str">
        <f>VLOOKUP(Table1[[#This Row],[Customer_id]],Table4[],7,FALSE)</f>
        <v>118326,96</v>
      </c>
      <c r="M2290" s="1" t="e">
        <f>VLOOKUP(Table1[[#This Row],[Customer_id]],Table2[],4,FALSE)</f>
        <v>#N/A</v>
      </c>
      <c r="N2290" s="1" t="str">
        <f>INDEX(Table3[Transaction type],MATCH(Table1[[#This Row],[Account Number]],Table3[Account Number],0))</f>
        <v>Money Deposit</v>
      </c>
      <c r="O2290" s="20">
        <f>INDEX(Table3[Date_of_transaction],MATCH(Table1[[#This Row],[Account Number]],Table3[Account Number],0))</f>
        <v>44227</v>
      </c>
      <c r="P2290" s="19" t="str">
        <f>INDEX(Table3[Transaction Medium],MATCH(Table1[[#This Row],[Account Number]],Table3[Account Number],0))</f>
        <v>Bank</v>
      </c>
    </row>
    <row r="2291" spans="1:16" x14ac:dyDescent="0.25">
      <c r="A2291" s="1" t="s">
        <v>5406</v>
      </c>
      <c r="B2291" s="2">
        <v>153351376</v>
      </c>
      <c r="C2291" s="2" t="s">
        <v>28</v>
      </c>
      <c r="D2291" s="4">
        <v>32652.75</v>
      </c>
      <c r="E2291" s="1" t="s">
        <v>1094</v>
      </c>
      <c r="F2291" s="1" t="s">
        <v>1721</v>
      </c>
      <c r="G2291" s="1" t="s">
        <v>4062</v>
      </c>
      <c r="H2291" s="1" t="s">
        <v>5407</v>
      </c>
      <c r="I2291" s="1">
        <v>104848.58393856</v>
      </c>
      <c r="J2291" s="1" t="s">
        <v>5408</v>
      </c>
      <c r="L2291" s="1" t="str">
        <f>VLOOKUP(Table1[[#This Row],[Customer_id]],Table4[],7,FALSE)</f>
        <v>160452,7104</v>
      </c>
      <c r="M2291" s="1" t="e">
        <f>VLOOKUP(Table1[[#This Row],[Customer_id]],Table2[],4,FALSE)</f>
        <v>#N/A</v>
      </c>
      <c r="N2291" s="1" t="str">
        <f>INDEX(Table3[Transaction type],MATCH(Table1[[#This Row],[Account Number]],Table3[Account Number],0))</f>
        <v>Checks</v>
      </c>
      <c r="O2291" s="20">
        <f>INDEX(Table3[Date_of_transaction],MATCH(Table1[[#This Row],[Account Number]],Table3[Account Number],0))</f>
        <v>44263</v>
      </c>
      <c r="P2291" s="19" t="str">
        <f>INDEX(Table3[Transaction Medium],MATCH(Table1[[#This Row],[Account Number]],Table3[Account Number],0))</f>
        <v>Informal Services</v>
      </c>
    </row>
    <row r="2292" spans="1:16" x14ac:dyDescent="0.25">
      <c r="A2292" s="1" t="s">
        <v>6702</v>
      </c>
      <c r="B2292" s="2">
        <v>931693559</v>
      </c>
      <c r="C2292" s="2" t="s">
        <v>217</v>
      </c>
      <c r="D2292" s="4">
        <v>38496.75</v>
      </c>
      <c r="E2292" s="1" t="s">
        <v>12</v>
      </c>
      <c r="F2292" s="1" t="s">
        <v>591</v>
      </c>
      <c r="G2292" s="1" t="s">
        <v>4084</v>
      </c>
      <c r="H2292" s="1" t="s">
        <v>6703</v>
      </c>
      <c r="I2292" s="1">
        <v>299355.37081065</v>
      </c>
      <c r="J2292" s="1" t="s">
        <v>6704</v>
      </c>
      <c r="L2292" s="1" t="str">
        <f>VLOOKUP(Table1[[#This Row],[Customer_id]],Table4[],7,FALSE)</f>
        <v>59266,748</v>
      </c>
      <c r="M2292" s="1" t="e">
        <f>VLOOKUP(Table1[[#This Row],[Customer_id]],Table2[],4,FALSE)</f>
        <v>#N/A</v>
      </c>
      <c r="N2292" s="1" t="str">
        <f>INDEX(Table3[Transaction type],MATCH(Table1[[#This Row],[Account Number]],Table3[Account Number],0))</f>
        <v>Money Transfer</v>
      </c>
      <c r="O2292" s="20">
        <f>INDEX(Table3[Date_of_transaction],MATCH(Table1[[#This Row],[Account Number]],Table3[Account Number],0))</f>
        <v>44350</v>
      </c>
      <c r="P2292" s="19" t="str">
        <f>INDEX(Table3[Transaction Medium],MATCH(Table1[[#This Row],[Account Number]],Table3[Account Number],0))</f>
        <v>Mobile</v>
      </c>
    </row>
    <row r="2293" spans="1:16" x14ac:dyDescent="0.25">
      <c r="A2293" s="1" t="s">
        <v>8653</v>
      </c>
      <c r="B2293" s="2">
        <v>876216916</v>
      </c>
      <c r="C2293" s="2" t="s">
        <v>889</v>
      </c>
      <c r="D2293" s="4">
        <v>30096</v>
      </c>
      <c r="E2293" s="1" t="s">
        <v>12</v>
      </c>
      <c r="F2293" s="1" t="s">
        <v>1388</v>
      </c>
      <c r="G2293" s="1" t="s">
        <v>3820</v>
      </c>
      <c r="H2293" s="1" t="s">
        <v>8654</v>
      </c>
      <c r="I2293" s="1">
        <v>45084.937203000001</v>
      </c>
      <c r="J2293" s="1" t="s">
        <v>8655</v>
      </c>
      <c r="L2293" s="1" t="str">
        <f>VLOOKUP(Table1[[#This Row],[Customer_id]],Table4[],7,FALSE)</f>
        <v>125954,5584</v>
      </c>
      <c r="M2293" s="1" t="e">
        <f>VLOOKUP(Table1[[#This Row],[Customer_id]],Table2[],4,FALSE)</f>
        <v>#N/A</v>
      </c>
      <c r="N2293" s="1" t="str">
        <f>INDEX(Table3[Transaction type],MATCH(Table1[[#This Row],[Account Number]],Table3[Account Number],0))</f>
        <v>Money Deposit</v>
      </c>
      <c r="O2293" s="20">
        <f>INDEX(Table3[Date_of_transaction],MATCH(Table1[[#This Row],[Account Number]],Table3[Account Number],0))</f>
        <v>44669</v>
      </c>
      <c r="P2293" s="19" t="str">
        <f>INDEX(Table3[Transaction Medium],MATCH(Table1[[#This Row],[Account Number]],Table3[Account Number],0))</f>
        <v>Bank</v>
      </c>
    </row>
    <row r="2294" spans="1:16" x14ac:dyDescent="0.25">
      <c r="A2294" s="1" t="s">
        <v>508</v>
      </c>
      <c r="B2294" s="2">
        <v>273323924</v>
      </c>
      <c r="C2294" s="2" t="s">
        <v>250</v>
      </c>
      <c r="D2294" s="4">
        <v>18042.75</v>
      </c>
      <c r="E2294" s="1" t="s">
        <v>12</v>
      </c>
      <c r="F2294" s="1" t="s">
        <v>509</v>
      </c>
      <c r="G2294" s="1" t="s">
        <v>14</v>
      </c>
      <c r="H2294" s="1" t="s">
        <v>510</v>
      </c>
      <c r="I2294" s="1">
        <v>513425.235048</v>
      </c>
      <c r="J2294" s="1" t="s">
        <v>511</v>
      </c>
      <c r="L2294" s="1" t="str">
        <f>VLOOKUP(Table1[[#This Row],[Customer_id]],Table4[],7,FALSE)</f>
        <v>52433,5248</v>
      </c>
      <c r="M2294" s="1" t="e">
        <f>VLOOKUP(Table1[[#This Row],[Customer_id]],Table2[],4,FALSE)</f>
        <v>#N/A</v>
      </c>
      <c r="N2294" s="1" t="str">
        <f>INDEX(Table3[Transaction type],MATCH(Table1[[#This Row],[Account Number]],Table3[Account Number],0))</f>
        <v>Online Payment</v>
      </c>
      <c r="O2294" s="20">
        <f>INDEX(Table3[Date_of_transaction],MATCH(Table1[[#This Row],[Account Number]],Table3[Account Number],0))</f>
        <v>44478</v>
      </c>
      <c r="P2294" s="19" t="str">
        <f>INDEX(Table3[Transaction Medium],MATCH(Table1[[#This Row],[Account Number]],Table3[Account Number],0))</f>
        <v>Mobile</v>
      </c>
    </row>
    <row r="2295" spans="1:16" x14ac:dyDescent="0.25">
      <c r="A2295" s="1" t="s">
        <v>5614</v>
      </c>
      <c r="B2295" s="2">
        <v>904970081</v>
      </c>
      <c r="C2295" s="2" t="s">
        <v>661</v>
      </c>
      <c r="D2295" s="4">
        <v>16216.5</v>
      </c>
      <c r="E2295" s="1" t="s">
        <v>1094</v>
      </c>
      <c r="F2295" s="1" t="s">
        <v>1426</v>
      </c>
      <c r="G2295" s="1" t="s">
        <v>4062</v>
      </c>
      <c r="H2295" s="1" t="s">
        <v>5615</v>
      </c>
      <c r="I2295" s="1">
        <v>63480.526339999997</v>
      </c>
      <c r="J2295" s="1" t="s">
        <v>5616</v>
      </c>
      <c r="L2295" s="1" t="str">
        <f>VLOOKUP(Table1[[#This Row],[Customer_id]],Table4[],7,FALSE)</f>
        <v>348711,6948</v>
      </c>
      <c r="M2295" s="1" t="e">
        <f>VLOOKUP(Table1[[#This Row],[Customer_id]],Table2[],4,FALSE)</f>
        <v>#N/A</v>
      </c>
      <c r="N2295" s="1" t="str">
        <f>INDEX(Table3[Transaction type],MATCH(Table1[[#This Row],[Account Number]],Table3[Account Number],0))</f>
        <v>Checks</v>
      </c>
      <c r="O2295" s="20">
        <f>INDEX(Table3[Date_of_transaction],MATCH(Table1[[#This Row],[Account Number]],Table3[Account Number],0))</f>
        <v>44539</v>
      </c>
      <c r="P2295" s="19" t="str">
        <f>INDEX(Table3[Transaction Medium],MATCH(Table1[[#This Row],[Account Number]],Table3[Account Number],0))</f>
        <v>Bank</v>
      </c>
    </row>
    <row r="2296" spans="1:16" x14ac:dyDescent="0.25">
      <c r="A2296" s="1" t="s">
        <v>1475</v>
      </c>
      <c r="B2296" s="2">
        <v>305329337</v>
      </c>
      <c r="C2296" s="2" t="s">
        <v>33</v>
      </c>
      <c r="D2296" s="4">
        <v>13659.75</v>
      </c>
      <c r="E2296" s="1" t="s">
        <v>1094</v>
      </c>
      <c r="F2296" s="1" t="s">
        <v>310</v>
      </c>
      <c r="G2296" s="1" t="s">
        <v>14</v>
      </c>
      <c r="H2296" s="1" t="s">
        <v>1476</v>
      </c>
      <c r="I2296" s="1">
        <v>102196.3048704</v>
      </c>
      <c r="J2296" s="1" t="s">
        <v>1477</v>
      </c>
      <c r="L2296" s="1" t="str">
        <f>VLOOKUP(Table1[[#This Row],[Customer_id]],Table4[],7,FALSE)</f>
        <v>114430,6944</v>
      </c>
      <c r="M2296" s="1" t="e">
        <f>VLOOKUP(Table1[[#This Row],[Customer_id]],Table2[],4,FALSE)</f>
        <v>#N/A</v>
      </c>
      <c r="N2296" s="1" t="str">
        <f>INDEX(Table3[Transaction type],MATCH(Table1[[#This Row],[Account Number]],Table3[Account Number],0))</f>
        <v>Checks</v>
      </c>
      <c r="O2296" s="20">
        <f>INDEX(Table3[Date_of_transaction],MATCH(Table1[[#This Row],[Account Number]],Table3[Account Number],0))</f>
        <v>44211</v>
      </c>
      <c r="P2296" s="19" t="str">
        <f>INDEX(Table3[Transaction Medium],MATCH(Table1[[#This Row],[Account Number]],Table3[Account Number],0))</f>
        <v>Informal Services</v>
      </c>
    </row>
    <row r="2297" spans="1:16" x14ac:dyDescent="0.25">
      <c r="A2297" s="1" t="s">
        <v>4433</v>
      </c>
      <c r="B2297" s="2">
        <v>449371390</v>
      </c>
      <c r="C2297" s="2" t="s">
        <v>124</v>
      </c>
      <c r="D2297" s="4">
        <v>14025</v>
      </c>
      <c r="E2297" s="1" t="s">
        <v>1094</v>
      </c>
      <c r="F2297" s="1" t="s">
        <v>767</v>
      </c>
      <c r="G2297" s="1" t="s">
        <v>4095</v>
      </c>
      <c r="H2297" s="1" t="s">
        <v>4434</v>
      </c>
      <c r="I2297" s="1">
        <v>311374.03694720002</v>
      </c>
      <c r="J2297" s="1" t="s">
        <v>4435</v>
      </c>
      <c r="L2297" s="1" t="str">
        <f>VLOOKUP(Table1[[#This Row],[Customer_id]],Table4[],7,FALSE)</f>
        <v>324327,15</v>
      </c>
      <c r="M2297" s="1" t="e">
        <f>VLOOKUP(Table1[[#This Row],[Customer_id]],Table2[],4,FALSE)</f>
        <v>#N/A</v>
      </c>
      <c r="N2297" s="1" t="str">
        <f>INDEX(Table3[Transaction type],MATCH(Table1[[#This Row],[Account Number]],Table3[Account Number],0))</f>
        <v>Money Deposit</v>
      </c>
      <c r="O2297" s="20">
        <f>INDEX(Table3[Date_of_transaction],MATCH(Table1[[#This Row],[Account Number]],Table3[Account Number],0))</f>
        <v>44432</v>
      </c>
      <c r="P2297" s="19" t="str">
        <f>INDEX(Table3[Transaction Medium],MATCH(Table1[[#This Row],[Account Number]],Table3[Account Number],0))</f>
        <v>Bank</v>
      </c>
    </row>
    <row r="2298" spans="1:16" x14ac:dyDescent="0.25">
      <c r="A2298" s="1" t="s">
        <v>4633</v>
      </c>
      <c r="B2298" s="2">
        <v>100495274</v>
      </c>
      <c r="C2298" s="2" t="s">
        <v>606</v>
      </c>
      <c r="D2298" s="4">
        <v>23886.75</v>
      </c>
      <c r="E2298" s="1" t="s">
        <v>1094</v>
      </c>
      <c r="F2298" s="1" t="s">
        <v>130</v>
      </c>
      <c r="G2298" s="1" t="s">
        <v>4119</v>
      </c>
      <c r="H2298" s="1" t="s">
        <v>4634</v>
      </c>
      <c r="I2298" s="1">
        <v>211889.31831969999</v>
      </c>
      <c r="J2298" s="1" t="s">
        <v>4635</v>
      </c>
      <c r="L2298" s="1" t="str">
        <f>VLOOKUP(Table1[[#This Row],[Customer_id]],Table4[],7,FALSE)</f>
        <v>246394,3008</v>
      </c>
      <c r="M2298" s="1" t="e">
        <f>VLOOKUP(Table1[[#This Row],[Customer_id]],Table2[],4,FALSE)</f>
        <v>#N/A</v>
      </c>
      <c r="N2298" s="1" t="str">
        <f>INDEX(Table3[Transaction type],MATCH(Table1[[#This Row],[Account Number]],Table3[Account Number],0))</f>
        <v>Money Transfer</v>
      </c>
      <c r="O2298" s="20">
        <f>INDEX(Table3[Date_of_transaction],MATCH(Table1[[#This Row],[Account Number]],Table3[Account Number],0))</f>
        <v>44633</v>
      </c>
      <c r="P2298" s="19" t="str">
        <f>INDEX(Table3[Transaction Medium],MATCH(Table1[[#This Row],[Account Number]],Table3[Account Number],0))</f>
        <v>Mobile</v>
      </c>
    </row>
    <row r="2299" spans="1:16" x14ac:dyDescent="0.25">
      <c r="A2299" s="1" t="s">
        <v>2803</v>
      </c>
      <c r="B2299" s="2">
        <v>753849343</v>
      </c>
      <c r="C2299" s="2" t="s">
        <v>43</v>
      </c>
      <c r="D2299" s="4">
        <v>36670.5</v>
      </c>
      <c r="E2299" s="1" t="s">
        <v>1094</v>
      </c>
      <c r="F2299" s="1" t="s">
        <v>1789</v>
      </c>
      <c r="G2299" s="1" t="s">
        <v>2773</v>
      </c>
      <c r="H2299" s="1" t="s">
        <v>2804</v>
      </c>
      <c r="I2299" s="1">
        <v>108984.77716896</v>
      </c>
      <c r="J2299" s="1" t="s">
        <v>2805</v>
      </c>
      <c r="L2299" s="1" t="str">
        <f>VLOOKUP(Table1[[#This Row],[Customer_id]],Table4[],7,FALSE)</f>
        <v>64228,6443</v>
      </c>
      <c r="M2299" s="1" t="e">
        <f>VLOOKUP(Table1[[#This Row],[Customer_id]],Table2[],4,FALSE)</f>
        <v>#N/A</v>
      </c>
      <c r="N2299" s="1" t="str">
        <f>INDEX(Table3[Transaction type],MATCH(Table1[[#This Row],[Account Number]],Table3[Account Number],0))</f>
        <v>Money Transfer</v>
      </c>
      <c r="O2299" s="20">
        <f>INDEX(Table3[Date_of_transaction],MATCH(Table1[[#This Row],[Account Number]],Table3[Account Number],0))</f>
        <v>44615</v>
      </c>
      <c r="P2299" s="19" t="str">
        <f>INDEX(Table3[Transaction Medium],MATCH(Table1[[#This Row],[Account Number]],Table3[Account Number],0))</f>
        <v>Mobile</v>
      </c>
    </row>
    <row r="2300" spans="1:16" x14ac:dyDescent="0.25">
      <c r="A2300" s="1" t="s">
        <v>4478</v>
      </c>
      <c r="B2300" s="2">
        <v>966549788</v>
      </c>
      <c r="C2300" s="2" t="s">
        <v>298</v>
      </c>
      <c r="D2300" s="4">
        <v>38131.5</v>
      </c>
      <c r="E2300" s="1" t="s">
        <v>1094</v>
      </c>
      <c r="F2300" s="1" t="s">
        <v>587</v>
      </c>
      <c r="G2300" s="1" t="s">
        <v>4084</v>
      </c>
      <c r="H2300" s="1" t="s">
        <v>4479</v>
      </c>
      <c r="I2300" s="1">
        <v>99924.114343680005</v>
      </c>
      <c r="J2300" s="1" t="s">
        <v>4480</v>
      </c>
      <c r="L2300" s="1" t="str">
        <f>VLOOKUP(Table1[[#This Row],[Customer_id]],Table4[],7,FALSE)</f>
        <v>92257,2189</v>
      </c>
      <c r="M2300" s="1" t="str">
        <f>VLOOKUP(Table1[[#This Row],[Customer_id]],Table2[],4,FALSE)</f>
        <v>N1888511592</v>
      </c>
      <c r="N2300" s="1" t="str">
        <f>INDEX(Table3[Transaction type],MATCH(Table1[[#This Row],[Account Number]],Table3[Account Number],0))</f>
        <v>Loan Payment</v>
      </c>
      <c r="O2300" s="20">
        <f>INDEX(Table3[Date_of_transaction],MATCH(Table1[[#This Row],[Account Number]],Table3[Account Number],0))</f>
        <v>44370</v>
      </c>
      <c r="P2300" s="19" t="str">
        <f>INDEX(Table3[Transaction Medium],MATCH(Table1[[#This Row],[Account Number]],Table3[Account Number],0))</f>
        <v>ACH</v>
      </c>
    </row>
    <row r="2301" spans="1:16" x14ac:dyDescent="0.25">
      <c r="A2301" s="1" t="s">
        <v>3871</v>
      </c>
      <c r="B2301" s="2">
        <v>750833059</v>
      </c>
      <c r="C2301" s="2" t="s">
        <v>298</v>
      </c>
      <c r="D2301" s="4">
        <v>38131.5</v>
      </c>
      <c r="E2301" s="1" t="s">
        <v>1094</v>
      </c>
      <c r="F2301" s="1" t="s">
        <v>2602</v>
      </c>
      <c r="G2301" s="1" t="s">
        <v>3820</v>
      </c>
      <c r="H2301" s="1" t="s">
        <v>3872</v>
      </c>
      <c r="I2301" s="1">
        <v>624865.4118</v>
      </c>
      <c r="J2301" s="1" t="s">
        <v>3873</v>
      </c>
      <c r="L2301" s="1" t="str">
        <f>VLOOKUP(Table1[[#This Row],[Customer_id]],Table4[],7,FALSE)</f>
        <v>35664,8292</v>
      </c>
      <c r="M2301" s="1" t="str">
        <f>VLOOKUP(Table1[[#This Row],[Customer_id]],Table2[],4,FALSE)</f>
        <v>N58257914</v>
      </c>
      <c r="N2301" s="1" t="str">
        <f>INDEX(Table3[Transaction type],MATCH(Table1[[#This Row],[Account Number]],Table3[Account Number],0))</f>
        <v>Loan Payment</v>
      </c>
      <c r="O2301" s="20">
        <f>INDEX(Table3[Date_of_transaction],MATCH(Table1[[#This Row],[Account Number]],Table3[Account Number],0))</f>
        <v>44264</v>
      </c>
      <c r="P2301" s="19" t="str">
        <f>INDEX(Table3[Transaction Medium],MATCH(Table1[[#This Row],[Account Number]],Table3[Account Number],0))</f>
        <v>ACH</v>
      </c>
    </row>
    <row r="2302" spans="1:16" x14ac:dyDescent="0.25">
      <c r="A2302" s="1" t="s">
        <v>10</v>
      </c>
      <c r="B2302" s="2">
        <v>719704224</v>
      </c>
      <c r="C2302" s="2" t="s">
        <v>11</v>
      </c>
      <c r="D2302" s="4">
        <v>36305.25</v>
      </c>
      <c r="E2302" s="1" t="s">
        <v>12</v>
      </c>
      <c r="F2302" s="1" t="s">
        <v>13</v>
      </c>
      <c r="G2302" s="1" t="s">
        <v>14</v>
      </c>
      <c r="H2302" s="1" t="s">
        <v>15</v>
      </c>
      <c r="I2302" s="1">
        <v>228189.8050432</v>
      </c>
      <c r="J2302" s="1" t="s">
        <v>16</v>
      </c>
      <c r="K2302" s="8"/>
      <c r="L2302" s="1" t="str">
        <f>VLOOKUP(Table1[[#This Row],[Customer_id]],Table4[],7,FALSE)</f>
        <v>98188,9467</v>
      </c>
      <c r="M2302" s="1" t="e">
        <f>VLOOKUP(Table1[[#This Row],[Customer_id]],Table2[],4,FALSE)</f>
        <v>#N/A</v>
      </c>
      <c r="N2302" s="1" t="str">
        <f>INDEX(Table3[Transaction type],MATCH(Table1[[#This Row],[Account Number]],Table3[Account Number],0))</f>
        <v>Cash Withdrawal</v>
      </c>
      <c r="O2302" s="20">
        <f>INDEX(Table3[Date_of_transaction],MATCH(Table1[[#This Row],[Account Number]],Table3[Account Number],0))</f>
        <v>44234</v>
      </c>
      <c r="P2302" s="19" t="str">
        <f>INDEX(Table3[Transaction Medium],MATCH(Table1[[#This Row],[Account Number]],Table3[Account Number],0))</f>
        <v>POS</v>
      </c>
    </row>
    <row r="2303" spans="1:16" x14ac:dyDescent="0.25">
      <c r="A2303" s="1" t="s">
        <v>158</v>
      </c>
      <c r="B2303" s="2">
        <v>383800744</v>
      </c>
      <c r="C2303" s="2" t="s">
        <v>119</v>
      </c>
      <c r="D2303" s="4">
        <v>24982.5</v>
      </c>
      <c r="E2303" s="1" t="s">
        <v>12</v>
      </c>
      <c r="F2303" s="1" t="s">
        <v>29</v>
      </c>
      <c r="G2303" s="1" t="s">
        <v>14</v>
      </c>
      <c r="H2303" s="1" t="s">
        <v>159</v>
      </c>
      <c r="I2303" s="1">
        <v>67179.861449279997</v>
      </c>
      <c r="J2303" s="1" t="s">
        <v>160</v>
      </c>
      <c r="L2303" s="1" t="str">
        <f>VLOOKUP(Table1[[#This Row],[Customer_id]],Table4[],7,FALSE)</f>
        <v>96837,0048</v>
      </c>
      <c r="M2303" s="1" t="e">
        <f>VLOOKUP(Table1[[#This Row],[Customer_id]],Table2[],4,FALSE)</f>
        <v>#N/A</v>
      </c>
      <c r="N2303" s="1" t="str">
        <f>INDEX(Table3[Transaction type],MATCH(Table1[[#This Row],[Account Number]],Table3[Account Number],0))</f>
        <v>Cash Withdrawal</v>
      </c>
      <c r="O2303" s="20">
        <f>INDEX(Table3[Date_of_transaction],MATCH(Table1[[#This Row],[Account Number]],Table3[Account Number],0))</f>
        <v>44603</v>
      </c>
      <c r="P2303" s="19" t="str">
        <f>INDEX(Table3[Transaction Medium],MATCH(Table1[[#This Row],[Account Number]],Table3[Account Number],0))</f>
        <v>ATM</v>
      </c>
    </row>
    <row r="2304" spans="1:16" x14ac:dyDescent="0.25">
      <c r="A2304" s="1" t="s">
        <v>8437</v>
      </c>
      <c r="B2304" s="2">
        <v>588827907</v>
      </c>
      <c r="C2304" s="2" t="s">
        <v>698</v>
      </c>
      <c r="D2304" s="4">
        <v>18408</v>
      </c>
      <c r="E2304" s="1" t="s">
        <v>12</v>
      </c>
      <c r="F2304" s="1" t="s">
        <v>561</v>
      </c>
      <c r="G2304" s="1" t="s">
        <v>2773</v>
      </c>
      <c r="H2304" s="1" t="s">
        <v>8438</v>
      </c>
      <c r="I2304" s="1">
        <v>12050.0028</v>
      </c>
      <c r="J2304" s="1" t="s">
        <v>8439</v>
      </c>
      <c r="L2304" s="1" t="str">
        <f>VLOOKUP(Table1[[#This Row],[Customer_id]],Table4[],7,FALSE)</f>
        <v>84601,6596</v>
      </c>
      <c r="M2304" s="1" t="e">
        <f>VLOOKUP(Table1[[#This Row],[Customer_id]],Table2[],4,FALSE)</f>
        <v>#N/A</v>
      </c>
      <c r="N2304" s="1" t="str">
        <f>INDEX(Table3[Transaction type],MATCH(Table1[[#This Row],[Account Number]],Table3[Account Number],0))</f>
        <v>Online Payment</v>
      </c>
      <c r="O2304" s="20">
        <f>INDEX(Table3[Date_of_transaction],MATCH(Table1[[#This Row],[Account Number]],Table3[Account Number],0))</f>
        <v>44417</v>
      </c>
      <c r="P2304" s="19" t="str">
        <f>INDEX(Table3[Transaction Medium],MATCH(Table1[[#This Row],[Account Number]],Table3[Account Number],0))</f>
        <v>Internet Banking</v>
      </c>
    </row>
    <row r="2305" spans="1:16" x14ac:dyDescent="0.25">
      <c r="A2305" s="1" t="s">
        <v>2136</v>
      </c>
      <c r="B2305" s="2">
        <v>825405328</v>
      </c>
      <c r="C2305" s="2" t="s">
        <v>862</v>
      </c>
      <c r="D2305" s="4">
        <v>24617.25</v>
      </c>
      <c r="E2305" s="1" t="s">
        <v>1094</v>
      </c>
      <c r="F2305" s="1" t="s">
        <v>135</v>
      </c>
      <c r="G2305" s="1" t="s">
        <v>1964</v>
      </c>
      <c r="H2305" s="1" t="s">
        <v>2137</v>
      </c>
      <c r="I2305" s="1">
        <v>122791.1861106</v>
      </c>
      <c r="J2305" s="1" t="s">
        <v>2138</v>
      </c>
      <c r="L2305" s="1" t="str">
        <f>VLOOKUP(Table1[[#This Row],[Customer_id]],Table4[],7,FALSE)</f>
        <v>148799,0244</v>
      </c>
      <c r="M2305" s="1" t="e">
        <f>VLOOKUP(Table1[[#This Row],[Customer_id]],Table2[],4,FALSE)</f>
        <v>#N/A</v>
      </c>
      <c r="N2305" s="1" t="str">
        <f>INDEX(Table3[Transaction type],MATCH(Table1[[#This Row],[Account Number]],Table3[Account Number],0))</f>
        <v>Money Transfer</v>
      </c>
      <c r="O2305" s="20">
        <f>INDEX(Table3[Date_of_transaction],MATCH(Table1[[#This Row],[Account Number]],Table3[Account Number],0))</f>
        <v>44376</v>
      </c>
      <c r="P2305" s="19" t="str">
        <f>INDEX(Table3[Transaction Medium],MATCH(Table1[[#This Row],[Account Number]],Table3[Account Number],0))</f>
        <v>Mobile</v>
      </c>
    </row>
    <row r="2306" spans="1:16" x14ac:dyDescent="0.25">
      <c r="A2306" s="1" t="s">
        <v>9116</v>
      </c>
      <c r="B2306" s="2">
        <v>135044117</v>
      </c>
      <c r="C2306" s="2" t="s">
        <v>357</v>
      </c>
      <c r="D2306" s="8">
        <v>35320.75</v>
      </c>
      <c r="E2306" s="1" t="str">
        <f ca="1">CHOOSE(RANDBETWEEN(1, 2), "Male","Female")</f>
        <v>Male</v>
      </c>
      <c r="F2306" s="1" t="str">
        <f ca="1">CHOOSE(RANDBETWEEN(1, 5), "Farmer","Tailor","Student","Professor","Welder")</f>
        <v>Tailor</v>
      </c>
      <c r="G2306" s="1" t="str">
        <f ca="1">CHOOSE(RANDBETWEEN(1, 22), "Kano","Kwara","Imo","Lagos","Adamawa","Delta","Sokoto","Oyo","Osun","Abia","Cross River","Kaduna","Plateau","River","Abuja","Kogi","Edo","Anambra","Bayelsa","Benue","Ogun","Enugu")</f>
        <v>Osun</v>
      </c>
      <c r="H2306" s="9" t="s">
        <v>9117</v>
      </c>
      <c r="I2306" s="9">
        <v>104681.16541182392</v>
      </c>
      <c r="J2306" t="s">
        <v>9118</v>
      </c>
      <c r="L2306" s="1" t="str">
        <f>VLOOKUP(Table1[[#This Row],[Customer_id]],Table4[],7,FALSE)</f>
        <v>271368,1152</v>
      </c>
      <c r="M2306" s="1" t="e">
        <f>VLOOKUP(Table1[[#This Row],[Customer_id]],Table2[],4,FALSE)</f>
        <v>#N/A</v>
      </c>
      <c r="N2306" s="1" t="str">
        <f>INDEX(Table3[Transaction type],MATCH(Table1[[#This Row],[Account Number]],Table3[Account Number],0))</f>
        <v>Online Payment</v>
      </c>
      <c r="O2306" s="20">
        <f>INDEX(Table3[Date_of_transaction],MATCH(Table1[[#This Row],[Account Number]],Table3[Account Number],0))</f>
        <v>44253</v>
      </c>
      <c r="P2306" s="19" t="str">
        <f>INDEX(Table3[Transaction Medium],MATCH(Table1[[#This Row],[Account Number]],Table3[Account Number],0))</f>
        <v>Internet Banking</v>
      </c>
    </row>
    <row r="2307" spans="1:16" x14ac:dyDescent="0.25">
      <c r="A2307" s="1" t="s">
        <v>8960</v>
      </c>
      <c r="B2307" s="2">
        <v>753052435</v>
      </c>
      <c r="C2307" s="2" t="s">
        <v>143</v>
      </c>
      <c r="D2307" s="8">
        <v>33356</v>
      </c>
      <c r="E2307" s="1" t="str">
        <f ca="1">CHOOSE(RANDBETWEEN(1, 2), "Male","Female")</f>
        <v>Male</v>
      </c>
      <c r="F2307" s="1" t="str">
        <f ca="1">CHOOSE(RANDBETWEEN(1, 5), "Farmer","Tailor","Student","Professor","Welder")</f>
        <v>Student</v>
      </c>
      <c r="G2307" s="1" t="str">
        <f ca="1">CHOOSE(RANDBETWEEN(1, 22), "Kano","Kwara","Imo","Lagos","Adamawa","Delta","Sokoto","Oyo","Osun","Abia","Cross River","Kaduna","Plateau","River","Abuja","Kogi","Edo","Anambra","Bayelsa","Benue","Ogun","Enugu")</f>
        <v>River</v>
      </c>
      <c r="H2307" s="9" t="s">
        <v>8961</v>
      </c>
      <c r="I2307" s="9">
        <v>838560.42215111351</v>
      </c>
      <c r="J2307" t="s">
        <v>8962</v>
      </c>
      <c r="L2307" s="1" t="str">
        <f>VLOOKUP(Table1[[#This Row],[Customer_id]],Table4[],7,FALSE)</f>
        <v>33307,9296</v>
      </c>
      <c r="M2307" s="1" t="e">
        <f>VLOOKUP(Table1[[#This Row],[Customer_id]],Table2[],4,FALSE)</f>
        <v>#N/A</v>
      </c>
      <c r="N2307" s="1" t="str">
        <f>INDEX(Table3[Transaction type],MATCH(Table1[[#This Row],[Account Number]],Table3[Account Number],0))</f>
        <v>Money Deposit</v>
      </c>
      <c r="O2307" s="20">
        <f>INDEX(Table3[Date_of_transaction],MATCH(Table1[[#This Row],[Account Number]],Table3[Account Number],0))</f>
        <v>44332</v>
      </c>
      <c r="P2307" s="19" t="str">
        <f>INDEX(Table3[Transaction Medium],MATCH(Table1[[#This Row],[Account Number]],Table3[Account Number],0))</f>
        <v>Bank</v>
      </c>
    </row>
    <row r="2308" spans="1:16" x14ac:dyDescent="0.25">
      <c r="A2308" s="1" t="s">
        <v>3786</v>
      </c>
      <c r="B2308" s="2">
        <v>86444898</v>
      </c>
      <c r="C2308" s="2" t="s">
        <v>357</v>
      </c>
      <c r="D2308" s="4">
        <v>35209.5</v>
      </c>
      <c r="E2308" s="1" t="s">
        <v>1094</v>
      </c>
      <c r="F2308" s="1" t="s">
        <v>53</v>
      </c>
      <c r="G2308" s="1" t="s">
        <v>3583</v>
      </c>
      <c r="H2308" s="1" t="s">
        <v>3787</v>
      </c>
      <c r="I2308" s="1">
        <v>138353.99362048</v>
      </c>
      <c r="J2308" s="1" t="s">
        <v>3788</v>
      </c>
      <c r="L2308" s="1" t="str">
        <f>VLOOKUP(Table1[[#This Row],[Customer_id]],Table4[],7,FALSE)</f>
        <v>134574,348</v>
      </c>
      <c r="M2308" s="1" t="e">
        <f>VLOOKUP(Table1[[#This Row],[Customer_id]],Table2[],4,FALSE)</f>
        <v>#N/A</v>
      </c>
      <c r="N2308" s="1" t="str">
        <f>INDEX(Table3[Transaction type],MATCH(Table1[[#This Row],[Account Number]],Table3[Account Number],0))</f>
        <v>Money Deposit</v>
      </c>
      <c r="O2308" s="20">
        <f>INDEX(Table3[Date_of_transaction],MATCH(Table1[[#This Row],[Account Number]],Table3[Account Number],0))</f>
        <v>44590</v>
      </c>
      <c r="P2308" s="19" t="str">
        <f>INDEX(Table3[Transaction Medium],MATCH(Table1[[#This Row],[Account Number]],Table3[Account Number],0))</f>
        <v>Bank</v>
      </c>
    </row>
    <row r="2309" spans="1:16" x14ac:dyDescent="0.25">
      <c r="A2309" s="1" t="s">
        <v>8890</v>
      </c>
      <c r="B2309" s="2">
        <v>46729591</v>
      </c>
      <c r="C2309" s="2" t="s">
        <v>167</v>
      </c>
      <c r="D2309" s="4">
        <v>18773.25</v>
      </c>
      <c r="E2309" s="1" t="s">
        <v>12</v>
      </c>
      <c r="F2309" s="1" t="s">
        <v>794</v>
      </c>
      <c r="G2309" s="1" t="s">
        <v>3820</v>
      </c>
      <c r="H2309" s="1" t="s">
        <v>8891</v>
      </c>
      <c r="I2309" s="1">
        <v>333264.03213915002</v>
      </c>
      <c r="J2309" s="1" t="s">
        <v>8892</v>
      </c>
      <c r="L2309" s="1" t="str">
        <f>VLOOKUP(Table1[[#This Row],[Customer_id]],Table4[],7,FALSE)</f>
        <v>274177,92</v>
      </c>
      <c r="M2309" s="1" t="e">
        <f>VLOOKUP(Table1[[#This Row],[Customer_id]],Table2[],4,FALSE)</f>
        <v>#N/A</v>
      </c>
      <c r="N2309" s="1" t="str">
        <f>INDEX(Table3[Transaction type],MATCH(Table1[[#This Row],[Account Number]],Table3[Account Number],0))</f>
        <v>Checks</v>
      </c>
      <c r="O2309" s="20">
        <f>INDEX(Table3[Date_of_transaction],MATCH(Table1[[#This Row],[Account Number]],Table3[Account Number],0))</f>
        <v>44507</v>
      </c>
      <c r="P2309" s="19" t="str">
        <f>INDEX(Table3[Transaction Medium],MATCH(Table1[[#This Row],[Account Number]],Table3[Account Number],0))</f>
        <v>Informal Services</v>
      </c>
    </row>
    <row r="2310" spans="1:16" x14ac:dyDescent="0.25">
      <c r="A2310" s="1" t="s">
        <v>5275</v>
      </c>
      <c r="B2310" s="2">
        <v>188754874</v>
      </c>
      <c r="C2310" s="2" t="s">
        <v>568</v>
      </c>
      <c r="D2310" s="4">
        <v>25713</v>
      </c>
      <c r="E2310" s="1" t="s">
        <v>1094</v>
      </c>
      <c r="F2310" s="1" t="s">
        <v>3765</v>
      </c>
      <c r="G2310" s="1" t="s">
        <v>4088</v>
      </c>
      <c r="H2310" s="1" t="s">
        <v>5276</v>
      </c>
      <c r="I2310" s="1">
        <v>147297.28571279999</v>
      </c>
      <c r="J2310" s="1" t="s">
        <v>5277</v>
      </c>
      <c r="L2310" s="1" t="str">
        <f>VLOOKUP(Table1[[#This Row],[Customer_id]],Table4[],7,FALSE)</f>
        <v>343318,2304</v>
      </c>
      <c r="M2310" s="1" t="e">
        <f>VLOOKUP(Table1[[#This Row],[Customer_id]],Table2[],4,FALSE)</f>
        <v>#N/A</v>
      </c>
      <c r="N2310" s="1" t="str">
        <f>INDEX(Table3[Transaction type],MATCH(Table1[[#This Row],[Account Number]],Table3[Account Number],0))</f>
        <v>Money Deposit</v>
      </c>
      <c r="O2310" s="20">
        <f>INDEX(Table3[Date_of_transaction],MATCH(Table1[[#This Row],[Account Number]],Table3[Account Number],0))</f>
        <v>44366</v>
      </c>
      <c r="P2310" s="19" t="str">
        <f>INDEX(Table3[Transaction Medium],MATCH(Table1[[#This Row],[Account Number]],Table3[Account Number],0))</f>
        <v>ATM</v>
      </c>
    </row>
    <row r="2311" spans="1:16" x14ac:dyDescent="0.25">
      <c r="A2311" s="1" t="s">
        <v>5840</v>
      </c>
      <c r="B2311" s="2">
        <v>578781331</v>
      </c>
      <c r="C2311" s="2" t="s">
        <v>568</v>
      </c>
      <c r="D2311" s="4">
        <v>25713</v>
      </c>
      <c r="E2311" s="1" t="s">
        <v>1094</v>
      </c>
      <c r="F2311" s="1" t="s">
        <v>1308</v>
      </c>
      <c r="G2311" s="1" t="s">
        <v>4066</v>
      </c>
      <c r="H2311" s="1" t="s">
        <v>5841</v>
      </c>
      <c r="I2311" s="1">
        <v>46468.890997759998</v>
      </c>
      <c r="J2311" s="1" t="s">
        <v>5842</v>
      </c>
      <c r="L2311" s="1" t="str">
        <f>VLOOKUP(Table1[[#This Row],[Customer_id]],Table4[],7,FALSE)</f>
        <v>63531,7098</v>
      </c>
      <c r="M2311" s="1" t="e">
        <f>VLOOKUP(Table1[[#This Row],[Customer_id]],Table2[],4,FALSE)</f>
        <v>#N/A</v>
      </c>
      <c r="N2311" s="1" t="str">
        <f>INDEX(Table3[Transaction type],MATCH(Table1[[#This Row],[Account Number]],Table3[Account Number],0))</f>
        <v>Money Transfer</v>
      </c>
      <c r="O2311" s="20">
        <f>INDEX(Table3[Date_of_transaction],MATCH(Table1[[#This Row],[Account Number]],Table3[Account Number],0))</f>
        <v>44243</v>
      </c>
      <c r="P2311" s="19" t="str">
        <f>INDEX(Table3[Transaction Medium],MATCH(Table1[[#This Row],[Account Number]],Table3[Account Number],0))</f>
        <v>Mobile</v>
      </c>
    </row>
    <row r="2312" spans="1:16" x14ac:dyDescent="0.25">
      <c r="A2312" s="1" t="s">
        <v>5635</v>
      </c>
      <c r="B2312" s="2">
        <v>346282943</v>
      </c>
      <c r="C2312" s="2" t="s">
        <v>862</v>
      </c>
      <c r="D2312" s="4">
        <v>24617.25</v>
      </c>
      <c r="E2312" s="1" t="s">
        <v>1094</v>
      </c>
      <c r="F2312" s="1" t="s">
        <v>1016</v>
      </c>
      <c r="G2312" s="1" t="s">
        <v>4105</v>
      </c>
      <c r="H2312" s="1" t="s">
        <v>5636</v>
      </c>
      <c r="I2312" s="1">
        <v>397936.55764800002</v>
      </c>
      <c r="J2312" s="1" t="s">
        <v>1801</v>
      </c>
      <c r="L2312" s="1" t="str">
        <f>VLOOKUP(Table1[[#This Row],[Customer_id]],Table4[],7,FALSE)</f>
        <v>60986,6528</v>
      </c>
      <c r="M2312" s="1" t="e">
        <f>VLOOKUP(Table1[[#This Row],[Customer_id]],Table2[],4,FALSE)</f>
        <v>#N/A</v>
      </c>
      <c r="N2312" s="1" t="str">
        <f>INDEX(Table3[Transaction type],MATCH(Table1[[#This Row],[Account Number]],Table3[Account Number],0))</f>
        <v>Online Payment</v>
      </c>
      <c r="O2312" s="20">
        <f>INDEX(Table3[Date_of_transaction],MATCH(Table1[[#This Row],[Account Number]],Table3[Account Number],0))</f>
        <v>44435</v>
      </c>
      <c r="P2312" s="19" t="str">
        <f>INDEX(Table3[Transaction Medium],MATCH(Table1[[#This Row],[Account Number]],Table3[Account Number],0))</f>
        <v>Card</v>
      </c>
    </row>
    <row r="2313" spans="1:16" x14ac:dyDescent="0.25">
      <c r="A2313" s="1" t="s">
        <v>6916</v>
      </c>
      <c r="B2313" s="2">
        <v>342831656</v>
      </c>
      <c r="C2313" s="2" t="s">
        <v>470</v>
      </c>
      <c r="D2313" s="4">
        <v>14755.5</v>
      </c>
      <c r="E2313" s="1" t="s">
        <v>12</v>
      </c>
      <c r="F2313" s="1" t="s">
        <v>825</v>
      </c>
      <c r="G2313" s="1" t="s">
        <v>4105</v>
      </c>
      <c r="H2313" s="1" t="s">
        <v>6917</v>
      </c>
      <c r="I2313" s="1">
        <v>128132.90820792</v>
      </c>
      <c r="J2313" s="1" t="s">
        <v>6918</v>
      </c>
      <c r="L2313" s="1" t="str">
        <f>VLOOKUP(Table1[[#This Row],[Customer_id]],Table4[],7,FALSE)</f>
        <v>81564,5376</v>
      </c>
      <c r="M2313" s="1" t="e">
        <f>VLOOKUP(Table1[[#This Row],[Customer_id]],Table2[],4,FALSE)</f>
        <v>#N/A</v>
      </c>
      <c r="N2313" s="1" t="str">
        <f>INDEX(Table3[Transaction type],MATCH(Table1[[#This Row],[Account Number]],Table3[Account Number],0))</f>
        <v>Checks</v>
      </c>
      <c r="O2313" s="20">
        <f>INDEX(Table3[Date_of_transaction],MATCH(Table1[[#This Row],[Account Number]],Table3[Account Number],0))</f>
        <v>44447</v>
      </c>
      <c r="P2313" s="19" t="str">
        <f>INDEX(Table3[Transaction Medium],MATCH(Table1[[#This Row],[Account Number]],Table3[Account Number],0))</f>
        <v>Informal Services</v>
      </c>
    </row>
    <row r="2314" spans="1:16" x14ac:dyDescent="0.25">
      <c r="A2314" s="1" t="s">
        <v>2292</v>
      </c>
      <c r="B2314" s="2">
        <v>638990797</v>
      </c>
      <c r="C2314" s="2" t="s">
        <v>189</v>
      </c>
      <c r="D2314" s="4">
        <v>22425.75</v>
      </c>
      <c r="E2314" s="1" t="s">
        <v>1094</v>
      </c>
      <c r="F2314" s="1" t="s">
        <v>73</v>
      </c>
      <c r="G2314" s="1" t="s">
        <v>1964</v>
      </c>
      <c r="H2314" s="1" t="s">
        <v>2293</v>
      </c>
      <c r="I2314" s="1">
        <v>37062.957524999998</v>
      </c>
      <c r="J2314" s="1" t="s">
        <v>2294</v>
      </c>
      <c r="L2314" s="1" t="str">
        <f>VLOOKUP(Table1[[#This Row],[Customer_id]],Table4[],7,FALSE)</f>
        <v>349019,9232</v>
      </c>
      <c r="M2314" s="1" t="str">
        <f>VLOOKUP(Table1[[#This Row],[Customer_id]],Table2[],4,FALSE)</f>
        <v>N3210413024</v>
      </c>
      <c r="N2314" s="1" t="str">
        <f>INDEX(Table3[Transaction type],MATCH(Table1[[#This Row],[Account Number]],Table3[Account Number],0))</f>
        <v>Loan Payment</v>
      </c>
      <c r="O2314" s="20">
        <f>INDEX(Table3[Date_of_transaction],MATCH(Table1[[#This Row],[Account Number]],Table3[Account Number],0))</f>
        <v>44578</v>
      </c>
      <c r="P2314" s="19" t="str">
        <f>INDEX(Table3[Transaction Medium],MATCH(Table1[[#This Row],[Account Number]],Table3[Account Number],0))</f>
        <v>ACH</v>
      </c>
    </row>
    <row r="2315" spans="1:16" x14ac:dyDescent="0.25">
      <c r="A2315" s="1" t="s">
        <v>1075</v>
      </c>
      <c r="B2315" s="2">
        <v>711900223</v>
      </c>
      <c r="C2315" s="2" t="s">
        <v>255</v>
      </c>
      <c r="D2315" s="4">
        <v>25347.75</v>
      </c>
      <c r="E2315" s="1" t="s">
        <v>12</v>
      </c>
      <c r="F2315" s="1" t="s">
        <v>1076</v>
      </c>
      <c r="G2315" s="1" t="s">
        <v>14</v>
      </c>
      <c r="H2315" s="1" t="s">
        <v>1077</v>
      </c>
      <c r="I2315" s="1">
        <v>114264.91802880001</v>
      </c>
      <c r="J2315" s="1" t="s">
        <v>1078</v>
      </c>
      <c r="L2315" s="1" t="str">
        <f>VLOOKUP(Table1[[#This Row],[Customer_id]],Table4[],7,FALSE)</f>
        <v>88340,5117</v>
      </c>
      <c r="M2315" s="1" t="e">
        <f>VLOOKUP(Table1[[#This Row],[Customer_id]],Table2[],4,FALSE)</f>
        <v>#N/A</v>
      </c>
      <c r="N2315" s="1" t="str">
        <f>INDEX(Table3[Transaction type],MATCH(Table1[[#This Row],[Account Number]],Table3[Account Number],0))</f>
        <v>Money Transfer</v>
      </c>
      <c r="O2315" s="20">
        <f>INDEX(Table3[Date_of_transaction],MATCH(Table1[[#This Row],[Account Number]],Table3[Account Number],0))</f>
        <v>44412</v>
      </c>
      <c r="P2315" s="19" t="str">
        <f>INDEX(Table3[Transaction Medium],MATCH(Table1[[#This Row],[Account Number]],Table3[Account Number],0))</f>
        <v>Bank</v>
      </c>
    </row>
    <row r="2316" spans="1:16" x14ac:dyDescent="0.25">
      <c r="A2316" s="1" t="s">
        <v>7629</v>
      </c>
      <c r="B2316" s="2">
        <v>199698392</v>
      </c>
      <c r="C2316" s="2" t="s">
        <v>47</v>
      </c>
      <c r="D2316" s="4">
        <v>31191.75</v>
      </c>
      <c r="E2316" s="1" t="s">
        <v>12</v>
      </c>
      <c r="F2316" s="1" t="s">
        <v>286</v>
      </c>
      <c r="G2316" s="1" t="s">
        <v>4220</v>
      </c>
      <c r="H2316" s="1" t="s">
        <v>7630</v>
      </c>
      <c r="I2316" s="1">
        <v>17195.065397999999</v>
      </c>
      <c r="J2316" s="1" t="s">
        <v>7631</v>
      </c>
      <c r="L2316" s="1" t="str">
        <f>VLOOKUP(Table1[[#This Row],[Customer_id]],Table4[],7,FALSE)</f>
        <v>164815,0889</v>
      </c>
      <c r="M2316" s="1" t="e">
        <f>VLOOKUP(Table1[[#This Row],[Customer_id]],Table2[],4,FALSE)</f>
        <v>#N/A</v>
      </c>
      <c r="N2316" s="1" t="str">
        <f>INDEX(Table3[Transaction type],MATCH(Table1[[#This Row],[Account Number]],Table3[Account Number],0))</f>
        <v>Money Transfer</v>
      </c>
      <c r="O2316" s="20">
        <f>INDEX(Table3[Date_of_transaction],MATCH(Table1[[#This Row],[Account Number]],Table3[Account Number],0))</f>
        <v>44409</v>
      </c>
      <c r="P2316" s="19" t="str">
        <f>INDEX(Table3[Transaction Medium],MATCH(Table1[[#This Row],[Account Number]],Table3[Account Number],0))</f>
        <v>Mobile</v>
      </c>
    </row>
    <row r="2317" spans="1:16" x14ac:dyDescent="0.25">
      <c r="A2317" s="1" t="s">
        <v>6433</v>
      </c>
      <c r="B2317" s="2">
        <v>682734380</v>
      </c>
      <c r="C2317" s="2" t="s">
        <v>889</v>
      </c>
      <c r="D2317" s="4">
        <v>30096</v>
      </c>
      <c r="E2317" s="1" t="s">
        <v>12</v>
      </c>
      <c r="F2317" s="1" t="s">
        <v>1308</v>
      </c>
      <c r="G2317" s="1" t="s">
        <v>4084</v>
      </c>
      <c r="H2317" s="1" t="s">
        <v>6434</v>
      </c>
      <c r="I2317" s="1">
        <v>101359.10939</v>
      </c>
      <c r="J2317" s="1" t="s">
        <v>6435</v>
      </c>
      <c r="L2317" s="1" t="str">
        <f>VLOOKUP(Table1[[#This Row],[Customer_id]],Table4[],7,FALSE)</f>
        <v>85435,2495</v>
      </c>
      <c r="M2317" s="1" t="e">
        <f>VLOOKUP(Table1[[#This Row],[Customer_id]],Table2[],4,FALSE)</f>
        <v>#N/A</v>
      </c>
      <c r="N2317" s="1" t="str">
        <f>INDEX(Table3[Transaction type],MATCH(Table1[[#This Row],[Account Number]],Table3[Account Number],0))</f>
        <v>Cash Withdrawal</v>
      </c>
      <c r="O2317" s="20">
        <f>INDEX(Table3[Date_of_transaction],MATCH(Table1[[#This Row],[Account Number]],Table3[Account Number],0))</f>
        <v>44374</v>
      </c>
      <c r="P2317" s="19" t="str">
        <f>INDEX(Table3[Transaction Medium],MATCH(Table1[[#This Row],[Account Number]],Table3[Account Number],0))</f>
        <v>ATM</v>
      </c>
    </row>
    <row r="2318" spans="1:16" x14ac:dyDescent="0.25">
      <c r="A2318" s="1" t="s">
        <v>6147</v>
      </c>
      <c r="B2318" s="2">
        <v>66714376</v>
      </c>
      <c r="C2318" s="2" t="s">
        <v>47</v>
      </c>
      <c r="D2318" s="4">
        <v>31191.75</v>
      </c>
      <c r="E2318" s="1" t="s">
        <v>12</v>
      </c>
      <c r="F2318" s="1" t="s">
        <v>172</v>
      </c>
      <c r="G2318" s="1" t="s">
        <v>4088</v>
      </c>
      <c r="H2318" s="1" t="s">
        <v>6148</v>
      </c>
      <c r="I2318" s="1">
        <v>268068.84075839998</v>
      </c>
      <c r="J2318" s="1" t="s">
        <v>6149</v>
      </c>
      <c r="L2318" s="1" t="str">
        <f>VLOOKUP(Table1[[#This Row],[Customer_id]],Table4[],7,FALSE)</f>
        <v>150098,3736</v>
      </c>
      <c r="M2318" s="1" t="str">
        <f>VLOOKUP(Table1[[#This Row],[Customer_id]],Table2[],4,FALSE)</f>
        <v>N956521,44</v>
      </c>
      <c r="N2318" s="1" t="str">
        <f>INDEX(Table3[Transaction type],MATCH(Table1[[#This Row],[Account Number]],Table3[Account Number],0))</f>
        <v>Loan Payment</v>
      </c>
      <c r="O2318" s="20">
        <f>INDEX(Table3[Date_of_transaction],MATCH(Table1[[#This Row],[Account Number]],Table3[Account Number],0))</f>
        <v>44489</v>
      </c>
      <c r="P2318" s="19" t="str">
        <f>INDEX(Table3[Transaction Medium],MATCH(Table1[[#This Row],[Account Number]],Table3[Account Number],0))</f>
        <v>AFT</v>
      </c>
    </row>
    <row r="2319" spans="1:16" x14ac:dyDescent="0.25">
      <c r="A2319" s="1" t="s">
        <v>8031</v>
      </c>
      <c r="B2319" s="2">
        <v>436095405</v>
      </c>
      <c r="C2319" s="2" t="s">
        <v>513</v>
      </c>
      <c r="D2319" s="4">
        <v>32287.5</v>
      </c>
      <c r="E2319" s="1" t="s">
        <v>12</v>
      </c>
      <c r="F2319" s="1" t="s">
        <v>463</v>
      </c>
      <c r="G2319" s="1" t="s">
        <v>3583</v>
      </c>
      <c r="H2319" s="1" t="s">
        <v>8032</v>
      </c>
      <c r="I2319" s="1">
        <v>447070.50994319998</v>
      </c>
      <c r="J2319" s="1" t="s">
        <v>8033</v>
      </c>
      <c r="L2319" s="1" t="str">
        <f>VLOOKUP(Table1[[#This Row],[Customer_id]],Table4[],7,FALSE)</f>
        <v>483509,9808</v>
      </c>
      <c r="M2319" s="1" t="e">
        <f>VLOOKUP(Table1[[#This Row],[Customer_id]],Table2[],4,FALSE)</f>
        <v>#N/A</v>
      </c>
      <c r="N2319" s="1" t="str">
        <f>INDEX(Table3[Transaction type],MATCH(Table1[[#This Row],[Account Number]],Table3[Account Number],0))</f>
        <v>Money Deposit</v>
      </c>
      <c r="O2319" s="20">
        <f>INDEX(Table3[Date_of_transaction],MATCH(Table1[[#This Row],[Account Number]],Table3[Account Number],0))</f>
        <v>44359</v>
      </c>
      <c r="P2319" s="19" t="str">
        <f>INDEX(Table3[Transaction Medium],MATCH(Table1[[#This Row],[Account Number]],Table3[Account Number],0))</f>
        <v>Bank</v>
      </c>
    </row>
    <row r="2320" spans="1:16" x14ac:dyDescent="0.25">
      <c r="A2320" s="1" t="s">
        <v>3147</v>
      </c>
      <c r="B2320" s="2">
        <v>262721547</v>
      </c>
      <c r="C2320" s="2" t="s">
        <v>380</v>
      </c>
      <c r="D2320" s="4">
        <v>14390.25</v>
      </c>
      <c r="E2320" s="1" t="s">
        <v>1094</v>
      </c>
      <c r="F2320" s="1" t="s">
        <v>951</v>
      </c>
      <c r="G2320" s="1" t="s">
        <v>3058</v>
      </c>
      <c r="H2320" s="1" t="s">
        <v>3148</v>
      </c>
      <c r="I2320" s="1">
        <v>149828.00390879999</v>
      </c>
      <c r="J2320" s="1" t="s">
        <v>3149</v>
      </c>
      <c r="L2320" s="1" t="str">
        <f>VLOOKUP(Table1[[#This Row],[Customer_id]],Table4[],7,FALSE)</f>
        <v>41898,8259</v>
      </c>
      <c r="M2320" s="1" t="e">
        <f>VLOOKUP(Table1[[#This Row],[Customer_id]],Table2[],4,FALSE)</f>
        <v>#N/A</v>
      </c>
      <c r="N2320" s="1" t="str">
        <f>INDEX(Table3[Transaction type],MATCH(Table1[[#This Row],[Account Number]],Table3[Account Number],0))</f>
        <v>Money Deposit</v>
      </c>
      <c r="O2320" s="20">
        <f>INDEX(Table3[Date_of_transaction],MATCH(Table1[[#This Row],[Account Number]],Table3[Account Number],0))</f>
        <v>44641</v>
      </c>
      <c r="P2320" s="19" t="str">
        <f>INDEX(Table3[Transaction Medium],MATCH(Table1[[#This Row],[Account Number]],Table3[Account Number],0))</f>
        <v>Bank</v>
      </c>
    </row>
    <row r="2321" spans="1:16" x14ac:dyDescent="0.25">
      <c r="A2321" s="1" t="s">
        <v>7497</v>
      </c>
      <c r="B2321" s="2">
        <v>684228489</v>
      </c>
      <c r="C2321" s="2" t="s">
        <v>67</v>
      </c>
      <c r="D2321" s="4">
        <v>23156.25</v>
      </c>
      <c r="E2321" s="1" t="s">
        <v>12</v>
      </c>
      <c r="F2321" s="1" t="s">
        <v>784</v>
      </c>
      <c r="G2321" s="1" t="s">
        <v>4220</v>
      </c>
      <c r="H2321" s="1" t="s">
        <v>7498</v>
      </c>
      <c r="I2321" s="1">
        <v>152025.83744084</v>
      </c>
      <c r="J2321" s="1" t="s">
        <v>7499</v>
      </c>
      <c r="L2321" s="1" t="str">
        <f>VLOOKUP(Table1[[#This Row],[Customer_id]],Table4[],7,FALSE)</f>
        <v>136604,2404</v>
      </c>
      <c r="M2321" s="1" t="e">
        <f>VLOOKUP(Table1[[#This Row],[Customer_id]],Table2[],4,FALSE)</f>
        <v>#N/A</v>
      </c>
      <c r="N2321" s="1" t="str">
        <f>INDEX(Table3[Transaction type],MATCH(Table1[[#This Row],[Account Number]],Table3[Account Number],0))</f>
        <v>Money Deposit</v>
      </c>
      <c r="O2321" s="20">
        <f>INDEX(Table3[Date_of_transaction],MATCH(Table1[[#This Row],[Account Number]],Table3[Account Number],0))</f>
        <v>44276</v>
      </c>
      <c r="P2321" s="19" t="str">
        <f>INDEX(Table3[Transaction Medium],MATCH(Table1[[#This Row],[Account Number]],Table3[Account Number],0))</f>
        <v>Bank</v>
      </c>
    </row>
    <row r="2322" spans="1:16" x14ac:dyDescent="0.25">
      <c r="A2322" s="1" t="s">
        <v>5456</v>
      </c>
      <c r="B2322" s="2">
        <v>429506359</v>
      </c>
      <c r="C2322" s="2" t="s">
        <v>87</v>
      </c>
      <c r="D2322" s="4">
        <v>16581.75</v>
      </c>
      <c r="E2322" s="1" t="s">
        <v>1094</v>
      </c>
      <c r="F2322" s="1" t="s">
        <v>610</v>
      </c>
      <c r="G2322" s="1" t="s">
        <v>4066</v>
      </c>
      <c r="H2322" s="1" t="s">
        <v>5457</v>
      </c>
      <c r="I2322" s="1">
        <v>23659.265435400001</v>
      </c>
      <c r="J2322" s="1" t="s">
        <v>5458</v>
      </c>
      <c r="L2322" s="1" t="str">
        <f>VLOOKUP(Table1[[#This Row],[Customer_id]],Table4[],7,FALSE)</f>
        <v>94710,6945</v>
      </c>
      <c r="M2322" s="1" t="e">
        <f>VLOOKUP(Table1[[#This Row],[Customer_id]],Table2[],4,FALSE)</f>
        <v>#N/A</v>
      </c>
      <c r="N2322" s="1" t="str">
        <f>INDEX(Table3[Transaction type],MATCH(Table1[[#This Row],[Account Number]],Table3[Account Number],0))</f>
        <v>Online Payment</v>
      </c>
      <c r="O2322" s="20">
        <f>INDEX(Table3[Date_of_transaction],MATCH(Table1[[#This Row],[Account Number]],Table3[Account Number],0))</f>
        <v>44245</v>
      </c>
      <c r="P2322" s="19" t="str">
        <f>INDEX(Table3[Transaction Medium],MATCH(Table1[[#This Row],[Account Number]],Table3[Account Number],0))</f>
        <v>Mobile</v>
      </c>
    </row>
    <row r="2323" spans="1:16" x14ac:dyDescent="0.25">
      <c r="A2323" s="1" t="s">
        <v>7890</v>
      </c>
      <c r="B2323" s="2">
        <v>189387888</v>
      </c>
      <c r="C2323" s="2" t="s">
        <v>226</v>
      </c>
      <c r="D2323" s="4">
        <v>31557</v>
      </c>
      <c r="E2323" s="1" t="s">
        <v>12</v>
      </c>
      <c r="F2323" s="1" t="s">
        <v>323</v>
      </c>
      <c r="G2323" s="1" t="s">
        <v>3583</v>
      </c>
      <c r="H2323" s="1" t="s">
        <v>903</v>
      </c>
      <c r="I2323" s="1">
        <v>0</v>
      </c>
      <c r="J2323" s="1" t="s">
        <v>7891</v>
      </c>
      <c r="L2323" s="1" t="str">
        <f>VLOOKUP(Table1[[#This Row],[Customer_id]],Table4[],7,FALSE)</f>
        <v>165847,3257</v>
      </c>
      <c r="M2323" s="1" t="e">
        <f>VLOOKUP(Table1[[#This Row],[Customer_id]],Table2[],4,FALSE)</f>
        <v>#N/A</v>
      </c>
      <c r="N2323" s="1" t="str">
        <f>INDEX(Table3[Transaction type],MATCH(Table1[[#This Row],[Account Number]],Table3[Account Number],0))</f>
        <v>Online Payment</v>
      </c>
      <c r="O2323" s="20">
        <f>INDEX(Table3[Date_of_transaction],MATCH(Table1[[#This Row],[Account Number]],Table3[Account Number],0))</f>
        <v>44405</v>
      </c>
      <c r="P2323" s="19" t="str">
        <f>INDEX(Table3[Transaction Medium],MATCH(Table1[[#This Row],[Account Number]],Table3[Account Number],0))</f>
        <v>Card</v>
      </c>
    </row>
    <row r="2324" spans="1:16" x14ac:dyDescent="0.25">
      <c r="A2324" s="1" t="s">
        <v>6562</v>
      </c>
      <c r="B2324" s="2">
        <v>508139626</v>
      </c>
      <c r="C2324" s="2" t="s">
        <v>212</v>
      </c>
      <c r="D2324" s="4">
        <v>24252</v>
      </c>
      <c r="E2324" s="1" t="s">
        <v>12</v>
      </c>
      <c r="F2324" s="1" t="s">
        <v>1610</v>
      </c>
      <c r="G2324" s="1" t="s">
        <v>4054</v>
      </c>
      <c r="H2324" s="1" t="s">
        <v>6563</v>
      </c>
      <c r="I2324" s="1">
        <v>208160.140032</v>
      </c>
      <c r="J2324" s="1" t="s">
        <v>6564</v>
      </c>
      <c r="L2324" s="1" t="str">
        <f>VLOOKUP(Table1[[#This Row],[Customer_id]],Table4[],7,FALSE)</f>
        <v>101642,3499</v>
      </c>
      <c r="M2324" s="1" t="e">
        <f>VLOOKUP(Table1[[#This Row],[Customer_id]],Table2[],4,FALSE)</f>
        <v>#N/A</v>
      </c>
      <c r="N2324" s="1" t="str">
        <f>INDEX(Table3[Transaction type],MATCH(Table1[[#This Row],[Account Number]],Table3[Account Number],0))</f>
        <v>Money Transfer</v>
      </c>
      <c r="O2324" s="20">
        <f>INDEX(Table3[Date_of_transaction],MATCH(Table1[[#This Row],[Account Number]],Table3[Account Number],0))</f>
        <v>44619</v>
      </c>
      <c r="P2324" s="19" t="str">
        <f>INDEX(Table3[Transaction Medium],MATCH(Table1[[#This Row],[Account Number]],Table3[Account Number],0))</f>
        <v>Mobile</v>
      </c>
    </row>
    <row r="2325" spans="1:16" x14ac:dyDescent="0.25">
      <c r="A2325" s="1" t="s">
        <v>3570</v>
      </c>
      <c r="B2325" s="2">
        <v>941457744</v>
      </c>
      <c r="C2325" s="2" t="s">
        <v>403</v>
      </c>
      <c r="D2325" s="4">
        <v>31922.25</v>
      </c>
      <c r="E2325" s="1" t="s">
        <v>1094</v>
      </c>
      <c r="F2325" s="1" t="s">
        <v>1626</v>
      </c>
      <c r="G2325" s="1" t="s">
        <v>3331</v>
      </c>
      <c r="H2325" s="1" t="s">
        <v>3571</v>
      </c>
      <c r="I2325" s="1">
        <v>10275.493283440001</v>
      </c>
      <c r="J2325" s="1" t="s">
        <v>3572</v>
      </c>
      <c r="L2325" s="1" t="str">
        <f>VLOOKUP(Table1[[#This Row],[Customer_id]],Table4[],7,FALSE)</f>
        <v>22120,8064</v>
      </c>
      <c r="M2325" s="1" t="e">
        <f>VLOOKUP(Table1[[#This Row],[Customer_id]],Table2[],4,FALSE)</f>
        <v>#N/A</v>
      </c>
      <c r="N2325" s="1" t="str">
        <f>INDEX(Table3[Transaction type],MATCH(Table1[[#This Row],[Account Number]],Table3[Account Number],0))</f>
        <v>Online Payment</v>
      </c>
      <c r="O2325" s="20">
        <f>INDEX(Table3[Date_of_transaction],MATCH(Table1[[#This Row],[Account Number]],Table3[Account Number],0))</f>
        <v>44409</v>
      </c>
      <c r="P2325" s="19" t="str">
        <f>INDEX(Table3[Transaction Medium],MATCH(Table1[[#This Row],[Account Number]],Table3[Account Number],0))</f>
        <v>Mobile</v>
      </c>
    </row>
    <row r="2326" spans="1:16" x14ac:dyDescent="0.25">
      <c r="A2326" s="1" t="s">
        <v>1112</v>
      </c>
      <c r="B2326" s="2">
        <v>534752819</v>
      </c>
      <c r="C2326" s="2" t="s">
        <v>862</v>
      </c>
      <c r="D2326" s="4">
        <v>24617.25</v>
      </c>
      <c r="E2326" s="1" t="s">
        <v>1094</v>
      </c>
      <c r="F2326" s="1" t="s">
        <v>274</v>
      </c>
      <c r="G2326" s="1" t="s">
        <v>14</v>
      </c>
      <c r="H2326" s="1" t="s">
        <v>1113</v>
      </c>
      <c r="I2326" s="1">
        <v>1025407.977552</v>
      </c>
      <c r="J2326" s="1" t="s">
        <v>1114</v>
      </c>
      <c r="L2326" s="1" t="str">
        <f>VLOOKUP(Table1[[#This Row],[Customer_id]],Table4[],7,FALSE)</f>
        <v>110486,0952</v>
      </c>
      <c r="M2326" s="1" t="e">
        <f>VLOOKUP(Table1[[#This Row],[Customer_id]],Table2[],4,FALSE)</f>
        <v>#N/A</v>
      </c>
      <c r="N2326" s="1" t="str">
        <f>INDEX(Table3[Transaction type],MATCH(Table1[[#This Row],[Account Number]],Table3[Account Number],0))</f>
        <v>Online Payment</v>
      </c>
      <c r="O2326" s="20">
        <f>INDEX(Table3[Date_of_transaction],MATCH(Table1[[#This Row],[Account Number]],Table3[Account Number],0))</f>
        <v>44572</v>
      </c>
      <c r="P2326" s="19" t="str">
        <f>INDEX(Table3[Transaction Medium],MATCH(Table1[[#This Row],[Account Number]],Table3[Account Number],0))</f>
        <v>Mobile</v>
      </c>
    </row>
    <row r="2327" spans="1:16" x14ac:dyDescent="0.25">
      <c r="A2327" s="1" t="s">
        <v>7208</v>
      </c>
      <c r="B2327" s="2">
        <v>718436887</v>
      </c>
      <c r="C2327" s="2" t="s">
        <v>479</v>
      </c>
      <c r="D2327" s="4">
        <v>33383.25</v>
      </c>
      <c r="E2327" s="1" t="s">
        <v>12</v>
      </c>
      <c r="F2327" s="1" t="s">
        <v>784</v>
      </c>
      <c r="G2327" s="1" t="s">
        <v>4070</v>
      </c>
      <c r="H2327" s="1" t="s">
        <v>7209</v>
      </c>
      <c r="I2327" s="1">
        <v>78915.895296000002</v>
      </c>
      <c r="J2327" s="1" t="s">
        <v>7210</v>
      </c>
      <c r="L2327" s="1" t="str">
        <f>VLOOKUP(Table1[[#This Row],[Customer_id]],Table4[],7,FALSE)</f>
        <v>154578,814</v>
      </c>
      <c r="M2327" s="1" t="e">
        <f>VLOOKUP(Table1[[#This Row],[Customer_id]],Table2[],4,FALSE)</f>
        <v>#N/A</v>
      </c>
      <c r="N2327" s="1" t="str">
        <f>INDEX(Table3[Transaction type],MATCH(Table1[[#This Row],[Account Number]],Table3[Account Number],0))</f>
        <v>Online Payment</v>
      </c>
      <c r="O2327" s="20">
        <f>INDEX(Table3[Date_of_transaction],MATCH(Table1[[#This Row],[Account Number]],Table3[Account Number],0))</f>
        <v>44446</v>
      </c>
      <c r="P2327" s="19" t="str">
        <f>INDEX(Table3[Transaction Medium],MATCH(Table1[[#This Row],[Account Number]],Table3[Account Number],0))</f>
        <v>Mobile</v>
      </c>
    </row>
    <row r="2328" spans="1:16" x14ac:dyDescent="0.25">
      <c r="A2328" s="1" t="s">
        <v>8764</v>
      </c>
      <c r="B2328" s="2">
        <v>930899737</v>
      </c>
      <c r="C2328" s="2" t="s">
        <v>298</v>
      </c>
      <c r="D2328" s="4">
        <v>38131.5</v>
      </c>
      <c r="E2328" s="1" t="s">
        <v>12</v>
      </c>
      <c r="F2328" s="1" t="s">
        <v>774</v>
      </c>
      <c r="G2328" s="1" t="s">
        <v>3820</v>
      </c>
      <c r="H2328" s="1" t="s">
        <v>8765</v>
      </c>
      <c r="I2328" s="1">
        <v>84937.205337599997</v>
      </c>
      <c r="J2328" s="1" t="s">
        <v>8766</v>
      </c>
      <c r="L2328" s="1" t="str">
        <f>VLOOKUP(Table1[[#This Row],[Customer_id]],Table4[],7,FALSE)</f>
        <v>187601,4666</v>
      </c>
      <c r="M2328" s="1" t="e">
        <f>VLOOKUP(Table1[[#This Row],[Customer_id]],Table2[],4,FALSE)</f>
        <v>#N/A</v>
      </c>
      <c r="N2328" s="1" t="str">
        <f>INDEX(Table3[Transaction type],MATCH(Table1[[#This Row],[Account Number]],Table3[Account Number],0))</f>
        <v>Money Transfer</v>
      </c>
      <c r="O2328" s="20">
        <f>INDEX(Table3[Date_of_transaction],MATCH(Table1[[#This Row],[Account Number]],Table3[Account Number],0))</f>
        <v>44403</v>
      </c>
      <c r="P2328" s="19" t="str">
        <f>INDEX(Table3[Transaction Medium],MATCH(Table1[[#This Row],[Account Number]],Table3[Account Number],0))</f>
        <v>Mobile</v>
      </c>
    </row>
    <row r="2329" spans="1:16" x14ac:dyDescent="0.25">
      <c r="A2329" s="1" t="s">
        <v>2145</v>
      </c>
      <c r="B2329" s="2">
        <v>227174666</v>
      </c>
      <c r="C2329" s="2" t="s">
        <v>452</v>
      </c>
      <c r="D2329" s="4">
        <v>26078.25</v>
      </c>
      <c r="E2329" s="1" t="s">
        <v>1094</v>
      </c>
      <c r="F2329" s="1" t="s">
        <v>527</v>
      </c>
      <c r="G2329" s="1" t="s">
        <v>1964</v>
      </c>
      <c r="H2329" s="1" t="s">
        <v>2146</v>
      </c>
      <c r="I2329" s="1">
        <v>501866.96333676</v>
      </c>
      <c r="J2329" s="1" t="s">
        <v>2147</v>
      </c>
      <c r="L2329" s="1" t="str">
        <f>VLOOKUP(Table1[[#This Row],[Customer_id]],Table4[],7,FALSE)</f>
        <v>59762,8491</v>
      </c>
      <c r="M2329" s="1" t="str">
        <f>VLOOKUP(Table1[[#This Row],[Customer_id]],Table2[],4,FALSE)</f>
        <v>N2569850892</v>
      </c>
      <c r="N2329" s="1" t="str">
        <f>INDEX(Table3[Transaction type],MATCH(Table1[[#This Row],[Account Number]],Table3[Account Number],0))</f>
        <v>Loan Payment</v>
      </c>
      <c r="O2329" s="20">
        <f>INDEX(Table3[Date_of_transaction],MATCH(Table1[[#This Row],[Account Number]],Table3[Account Number],0))</f>
        <v>44669</v>
      </c>
      <c r="P2329" s="19" t="str">
        <f>INDEX(Table3[Transaction Medium],MATCH(Table1[[#This Row],[Account Number]],Table3[Account Number],0))</f>
        <v>AFT</v>
      </c>
    </row>
    <row r="2330" spans="1:16" x14ac:dyDescent="0.25">
      <c r="A2330" s="1" t="s">
        <v>2022</v>
      </c>
      <c r="B2330" s="2">
        <v>159795410</v>
      </c>
      <c r="C2330" s="2" t="s">
        <v>212</v>
      </c>
      <c r="D2330" s="4">
        <v>24252</v>
      </c>
      <c r="E2330" s="1" t="s">
        <v>1094</v>
      </c>
      <c r="F2330" s="1" t="s">
        <v>83</v>
      </c>
      <c r="G2330" s="1" t="s">
        <v>1964</v>
      </c>
      <c r="H2330" s="1" t="s">
        <v>2023</v>
      </c>
      <c r="I2330" s="1">
        <v>210771.30814740001</v>
      </c>
      <c r="J2330" s="1" t="s">
        <v>2024</v>
      </c>
      <c r="L2330" s="1" t="str">
        <f>VLOOKUP(Table1[[#This Row],[Customer_id]],Table4[],7,FALSE)</f>
        <v>183957,4736</v>
      </c>
      <c r="M2330" s="1" t="e">
        <f>VLOOKUP(Table1[[#This Row],[Customer_id]],Table2[],4,FALSE)</f>
        <v>#N/A</v>
      </c>
      <c r="N2330" s="1" t="str">
        <f>INDEX(Table3[Transaction type],MATCH(Table1[[#This Row],[Account Number]],Table3[Account Number],0))</f>
        <v>Money Transfer</v>
      </c>
      <c r="O2330" s="20">
        <f>INDEX(Table3[Date_of_transaction],MATCH(Table1[[#This Row],[Account Number]],Table3[Account Number],0))</f>
        <v>44578</v>
      </c>
      <c r="P2330" s="19" t="str">
        <f>INDEX(Table3[Transaction Medium],MATCH(Table1[[#This Row],[Account Number]],Table3[Account Number],0))</f>
        <v>Mobile</v>
      </c>
    </row>
    <row r="2331" spans="1:16" x14ac:dyDescent="0.25">
      <c r="A2331" s="1" t="s">
        <v>1359</v>
      </c>
      <c r="B2331" s="2">
        <v>519706370</v>
      </c>
      <c r="C2331" s="2" t="s">
        <v>245</v>
      </c>
      <c r="D2331" s="4">
        <v>19503.75</v>
      </c>
      <c r="E2331" s="1" t="s">
        <v>1094</v>
      </c>
      <c r="F2331" s="1" t="s">
        <v>147</v>
      </c>
      <c r="G2331" s="1" t="s">
        <v>14</v>
      </c>
      <c r="H2331" s="1" t="s">
        <v>1360</v>
      </c>
      <c r="I2331" s="1">
        <v>377737.50334320002</v>
      </c>
      <c r="J2331" s="1" t="s">
        <v>1361</v>
      </c>
      <c r="L2331" s="1" t="str">
        <f>VLOOKUP(Table1[[#This Row],[Customer_id]],Table4[],7,FALSE)</f>
        <v>213206,395</v>
      </c>
      <c r="M2331" s="1" t="e">
        <f>VLOOKUP(Table1[[#This Row],[Customer_id]],Table2[],4,FALSE)</f>
        <v>#N/A</v>
      </c>
      <c r="N2331" s="1" t="str">
        <f>INDEX(Table3[Transaction type],MATCH(Table1[[#This Row],[Account Number]],Table3[Account Number],0))</f>
        <v>Money Transfer</v>
      </c>
      <c r="O2331" s="20">
        <f>INDEX(Table3[Date_of_transaction],MATCH(Table1[[#This Row],[Account Number]],Table3[Account Number],0))</f>
        <v>44487</v>
      </c>
      <c r="P2331" s="19" t="str">
        <f>INDEX(Table3[Transaction Medium],MATCH(Table1[[#This Row],[Account Number]],Table3[Account Number],0))</f>
        <v>Internet Banking</v>
      </c>
    </row>
    <row r="2332" spans="1:16" x14ac:dyDescent="0.25">
      <c r="A2332" s="1" t="s">
        <v>1513</v>
      </c>
      <c r="B2332" s="2">
        <v>78979780</v>
      </c>
      <c r="C2332" s="2" t="s">
        <v>114</v>
      </c>
      <c r="D2332" s="4">
        <v>20599.5</v>
      </c>
      <c r="E2332" s="1" t="s">
        <v>1094</v>
      </c>
      <c r="F2332" s="1" t="s">
        <v>774</v>
      </c>
      <c r="G2332" s="1" t="s">
        <v>14</v>
      </c>
      <c r="H2332" s="1" t="s">
        <v>1514</v>
      </c>
      <c r="I2332" s="1">
        <v>142689.81959999999</v>
      </c>
      <c r="J2332" s="1" t="s">
        <v>1515</v>
      </c>
      <c r="L2332" s="1" t="str">
        <f>VLOOKUP(Table1[[#This Row],[Customer_id]],Table4[],7,FALSE)</f>
        <v>327183,1452</v>
      </c>
      <c r="M2332" s="1" t="e">
        <f>VLOOKUP(Table1[[#This Row],[Customer_id]],Table2[],4,FALSE)</f>
        <v>#N/A</v>
      </c>
      <c r="N2332" s="1" t="str">
        <f>INDEX(Table3[Transaction type],MATCH(Table1[[#This Row],[Account Number]],Table3[Account Number],0))</f>
        <v>Money Transfer</v>
      </c>
      <c r="O2332" s="20">
        <f>INDEX(Table3[Date_of_transaction],MATCH(Table1[[#This Row],[Account Number]],Table3[Account Number],0))</f>
        <v>44450</v>
      </c>
      <c r="P2332" s="19" t="str">
        <f>INDEX(Table3[Transaction Medium],MATCH(Table1[[#This Row],[Account Number]],Table3[Account Number],0))</f>
        <v>Mobile</v>
      </c>
    </row>
    <row r="2333" spans="1:16" x14ac:dyDescent="0.25">
      <c r="A2333" s="1" t="s">
        <v>4705</v>
      </c>
      <c r="B2333" s="2">
        <v>555382110</v>
      </c>
      <c r="C2333" s="2" t="s">
        <v>1201</v>
      </c>
      <c r="D2333" s="4">
        <v>30461.25</v>
      </c>
      <c r="E2333" s="1" t="s">
        <v>1094</v>
      </c>
      <c r="F2333" s="1" t="s">
        <v>2211</v>
      </c>
      <c r="G2333" s="1" t="s">
        <v>4066</v>
      </c>
      <c r="H2333" s="1" t="s">
        <v>4706</v>
      </c>
      <c r="I2333" s="1">
        <v>21707.510789119999</v>
      </c>
      <c r="J2333" s="1" t="s">
        <v>4707</v>
      </c>
      <c r="L2333" s="1" t="str">
        <f>VLOOKUP(Table1[[#This Row],[Customer_id]],Table4[],7,FALSE)</f>
        <v>64432,3797</v>
      </c>
      <c r="M2333" s="1" t="str">
        <f>VLOOKUP(Table1[[#This Row],[Customer_id]],Table2[],4,FALSE)</f>
        <v>N1716121056</v>
      </c>
      <c r="N2333" s="1" t="str">
        <f>INDEX(Table3[Transaction type],MATCH(Table1[[#This Row],[Account Number]],Table3[Account Number],0))</f>
        <v>Loan Payment</v>
      </c>
      <c r="O2333" s="20">
        <f>INDEX(Table3[Date_of_transaction],MATCH(Table1[[#This Row],[Account Number]],Table3[Account Number],0))</f>
        <v>44290</v>
      </c>
      <c r="P2333" s="19" t="str">
        <f>INDEX(Table3[Transaction Medium],MATCH(Table1[[#This Row],[Account Number]],Table3[Account Number],0))</f>
        <v>ACH</v>
      </c>
    </row>
    <row r="2334" spans="1:16" x14ac:dyDescent="0.25">
      <c r="A2334" s="1" t="s">
        <v>6603</v>
      </c>
      <c r="B2334" s="2">
        <v>273442631</v>
      </c>
      <c r="C2334" s="2" t="s">
        <v>498</v>
      </c>
      <c r="D2334" s="4">
        <v>37766.25</v>
      </c>
      <c r="E2334" s="1" t="s">
        <v>12</v>
      </c>
      <c r="F2334" s="1" t="s">
        <v>318</v>
      </c>
      <c r="G2334" s="1" t="s">
        <v>4066</v>
      </c>
      <c r="H2334" s="1" t="s">
        <v>6604</v>
      </c>
      <c r="I2334" s="1">
        <v>362031.90223200002</v>
      </c>
      <c r="J2334" s="1" t="s">
        <v>6605</v>
      </c>
      <c r="L2334" s="1" t="str">
        <f>VLOOKUP(Table1[[#This Row],[Customer_id]],Table4[],7,FALSE)</f>
        <v>56772,5301</v>
      </c>
      <c r="M2334" s="1" t="e">
        <f>VLOOKUP(Table1[[#This Row],[Customer_id]],Table2[],4,FALSE)</f>
        <v>#N/A</v>
      </c>
      <c r="N2334" s="1" t="str">
        <f>INDEX(Table3[Transaction type],MATCH(Table1[[#This Row],[Account Number]],Table3[Account Number],0))</f>
        <v>Checks</v>
      </c>
      <c r="O2334" s="20">
        <f>INDEX(Table3[Date_of_transaction],MATCH(Table1[[#This Row],[Account Number]],Table3[Account Number],0))</f>
        <v>44588</v>
      </c>
      <c r="P2334" s="19" t="str">
        <f>INDEX(Table3[Transaction Medium],MATCH(Table1[[#This Row],[Account Number]],Table3[Account Number],0))</f>
        <v>Informal Services</v>
      </c>
    </row>
    <row r="2335" spans="1:16" x14ac:dyDescent="0.25">
      <c r="A2335" s="1" t="s">
        <v>8985</v>
      </c>
      <c r="B2335" s="2">
        <v>623575342</v>
      </c>
      <c r="C2335" s="2" t="s">
        <v>11</v>
      </c>
      <c r="D2335" s="8">
        <v>32613.5</v>
      </c>
      <c r="E2335" s="1" t="str">
        <f ca="1">CHOOSE(RANDBETWEEN(1, 2), "Male","Female")</f>
        <v>Male</v>
      </c>
      <c r="F2335" s="1" t="str">
        <f ca="1">CHOOSE(RANDBETWEEN(1, 5), "Farmer","Tailor","Student","Professor","Welder")</f>
        <v>Professor</v>
      </c>
      <c r="G2335" s="1" t="str">
        <f ca="1">CHOOSE(RANDBETWEEN(1, 22), "Kano","Kwara","Imo","Lagos","Adamawa","Delta","Sokoto","Oyo","Osun","Abia","Cross River","Kaduna","Plateau","River","Abuja","Kogi","Edo","Anambra","Bayelsa","Benue","Ogun","Enugu")</f>
        <v>Abuja</v>
      </c>
      <c r="H2335" s="9" t="s">
        <v>8986</v>
      </c>
      <c r="I2335" s="9">
        <v>485560.66863397229</v>
      </c>
      <c r="J2335" t="s">
        <v>8987</v>
      </c>
      <c r="L2335" s="1" t="str">
        <f>VLOOKUP(Table1[[#This Row],[Customer_id]],Table4[],7,FALSE)</f>
        <v>285375,4887</v>
      </c>
      <c r="M2335" s="1" t="e">
        <f>VLOOKUP(Table1[[#This Row],[Customer_id]],Table2[],4,FALSE)</f>
        <v>#N/A</v>
      </c>
      <c r="N2335" s="1" t="str">
        <f>INDEX(Table3[Transaction type],MATCH(Table1[[#This Row],[Account Number]],Table3[Account Number],0))</f>
        <v>Online Payment</v>
      </c>
      <c r="O2335" s="20">
        <f>INDEX(Table3[Date_of_transaction],MATCH(Table1[[#This Row],[Account Number]],Table3[Account Number],0))</f>
        <v>44590</v>
      </c>
      <c r="P2335" s="19" t="str">
        <f>INDEX(Table3[Transaction Medium],MATCH(Table1[[#This Row],[Account Number]],Table3[Account Number],0))</f>
        <v>Mobile</v>
      </c>
    </row>
    <row r="2336" spans="1:16" x14ac:dyDescent="0.25">
      <c r="A2336" s="1" t="s">
        <v>5231</v>
      </c>
      <c r="B2336" s="2">
        <v>471142574</v>
      </c>
      <c r="C2336" s="2" t="s">
        <v>82</v>
      </c>
      <c r="D2336" s="4">
        <v>16947</v>
      </c>
      <c r="E2336" s="1" t="s">
        <v>1094</v>
      </c>
      <c r="F2336" s="1" t="s">
        <v>1576</v>
      </c>
      <c r="G2336" s="1" t="s">
        <v>4066</v>
      </c>
      <c r="H2336" s="1" t="s">
        <v>5232</v>
      </c>
      <c r="I2336" s="1">
        <v>119260.9652544</v>
      </c>
      <c r="J2336" s="1" t="s">
        <v>5233</v>
      </c>
      <c r="L2336" s="1" t="str">
        <f>VLOOKUP(Table1[[#This Row],[Customer_id]],Table4[],7,FALSE)</f>
        <v>37133,184</v>
      </c>
      <c r="M2336" s="1" t="e">
        <f>VLOOKUP(Table1[[#This Row],[Customer_id]],Table2[],4,FALSE)</f>
        <v>#N/A</v>
      </c>
      <c r="N2336" s="1" t="str">
        <f>INDEX(Table3[Transaction type],MATCH(Table1[[#This Row],[Account Number]],Table3[Account Number],0))</f>
        <v>Cash Withdrawal</v>
      </c>
      <c r="O2336" s="20">
        <f>INDEX(Table3[Date_of_transaction],MATCH(Table1[[#This Row],[Account Number]],Table3[Account Number],0))</f>
        <v>44644</v>
      </c>
      <c r="P2336" s="19" t="str">
        <f>INDEX(Table3[Transaction Medium],MATCH(Table1[[#This Row],[Account Number]],Table3[Account Number],0))</f>
        <v>ATM</v>
      </c>
    </row>
    <row r="2337" spans="1:16" x14ac:dyDescent="0.25">
      <c r="A2337" s="1" t="s">
        <v>6898</v>
      </c>
      <c r="B2337" s="2">
        <v>319128070</v>
      </c>
      <c r="C2337" s="2" t="s">
        <v>52</v>
      </c>
      <c r="D2337" s="4">
        <v>20234.25</v>
      </c>
      <c r="E2337" s="1" t="s">
        <v>12</v>
      </c>
      <c r="F2337" s="1" t="s">
        <v>1400</v>
      </c>
      <c r="G2337" s="1" t="s">
        <v>4088</v>
      </c>
      <c r="H2337" s="1" t="s">
        <v>6899</v>
      </c>
      <c r="I2337" s="1">
        <v>234789.94044000001</v>
      </c>
      <c r="J2337" s="1" t="s">
        <v>6900</v>
      </c>
      <c r="L2337" s="1" t="str">
        <f>VLOOKUP(Table1[[#This Row],[Customer_id]],Table4[],7,FALSE)</f>
        <v>140614,4817</v>
      </c>
      <c r="M2337" s="1" t="str">
        <f>VLOOKUP(Table1[[#This Row],[Customer_id]],Table2[],4,FALSE)</f>
        <v>N6295182894</v>
      </c>
      <c r="N2337" s="1" t="str">
        <f>INDEX(Table3[Transaction type],MATCH(Table1[[#This Row],[Account Number]],Table3[Account Number],0))</f>
        <v>Loan Payment</v>
      </c>
      <c r="O2337" s="20">
        <f>INDEX(Table3[Date_of_transaction],MATCH(Table1[[#This Row],[Account Number]],Table3[Account Number],0))</f>
        <v>44289</v>
      </c>
      <c r="P2337" s="19" t="str">
        <f>INDEX(Table3[Transaction Medium],MATCH(Table1[[#This Row],[Account Number]],Table3[Account Number],0))</f>
        <v>AFT</v>
      </c>
    </row>
    <row r="2338" spans="1:16" x14ac:dyDescent="0.25">
      <c r="A2338" s="1" t="s">
        <v>8478</v>
      </c>
      <c r="B2338" s="2">
        <v>759998406</v>
      </c>
      <c r="C2338" s="2" t="s">
        <v>92</v>
      </c>
      <c r="D2338" s="4">
        <v>29000.25</v>
      </c>
      <c r="E2338" s="1" t="s">
        <v>12</v>
      </c>
      <c r="F2338" s="1" t="s">
        <v>349</v>
      </c>
      <c r="G2338" s="1" t="s">
        <v>2773</v>
      </c>
      <c r="H2338" s="1" t="s">
        <v>8479</v>
      </c>
      <c r="I2338" s="1">
        <v>359475.43129343999</v>
      </c>
      <c r="J2338" s="1" t="s">
        <v>8480</v>
      </c>
      <c r="L2338" s="1" t="str">
        <f>VLOOKUP(Table1[[#This Row],[Customer_id]],Table4[],7,FALSE)</f>
        <v>132987,8865</v>
      </c>
      <c r="M2338" s="1" t="e">
        <f>VLOOKUP(Table1[[#This Row],[Customer_id]],Table2[],4,FALSE)</f>
        <v>#N/A</v>
      </c>
      <c r="N2338" s="1" t="str">
        <f>INDEX(Table3[Transaction type],MATCH(Table1[[#This Row],[Account Number]],Table3[Account Number],0))</f>
        <v>Checks</v>
      </c>
      <c r="O2338" s="20">
        <f>INDEX(Table3[Date_of_transaction],MATCH(Table1[[#This Row],[Account Number]],Table3[Account Number],0))</f>
        <v>44269</v>
      </c>
      <c r="P2338" s="19" t="str">
        <f>INDEX(Table3[Transaction Medium],MATCH(Table1[[#This Row],[Account Number]],Table3[Account Number],0))</f>
        <v>Informal Services</v>
      </c>
    </row>
    <row r="2339" spans="1:16" x14ac:dyDescent="0.25">
      <c r="A2339" s="1" t="s">
        <v>8043</v>
      </c>
      <c r="B2339" s="2">
        <v>329863838</v>
      </c>
      <c r="C2339" s="2" t="s">
        <v>43</v>
      </c>
      <c r="D2339" s="4">
        <v>36670.5</v>
      </c>
      <c r="E2339" s="1" t="s">
        <v>12</v>
      </c>
      <c r="F2339" s="1" t="s">
        <v>1400</v>
      </c>
      <c r="G2339" s="1" t="s">
        <v>3583</v>
      </c>
      <c r="H2339" s="1" t="s">
        <v>8044</v>
      </c>
      <c r="I2339" s="1">
        <v>326746.6570368</v>
      </c>
      <c r="J2339" s="1" t="s">
        <v>8045</v>
      </c>
      <c r="L2339" s="1" t="str">
        <f>VLOOKUP(Table1[[#This Row],[Customer_id]],Table4[],7,FALSE)</f>
        <v>255812,7936</v>
      </c>
      <c r="M2339" s="1" t="str">
        <f>VLOOKUP(Table1[[#This Row],[Customer_id]],Table2[],4,FALSE)</f>
        <v>N5146602048</v>
      </c>
      <c r="N2339" s="1" t="str">
        <f>INDEX(Table3[Transaction type],MATCH(Table1[[#This Row],[Account Number]],Table3[Account Number],0))</f>
        <v>Loan Payment</v>
      </c>
      <c r="O2339" s="20">
        <f>INDEX(Table3[Date_of_transaction],MATCH(Table1[[#This Row],[Account Number]],Table3[Account Number],0))</f>
        <v>44315</v>
      </c>
      <c r="P2339" s="19" t="str">
        <f>INDEX(Table3[Transaction Medium],MATCH(Table1[[#This Row],[Account Number]],Table3[Account Number],0))</f>
        <v>AFT</v>
      </c>
    </row>
    <row r="2340" spans="1:16" x14ac:dyDescent="0.25">
      <c r="A2340" s="1" t="s">
        <v>6114</v>
      </c>
      <c r="B2340" s="2">
        <v>392368542</v>
      </c>
      <c r="C2340" s="2" t="s">
        <v>479</v>
      </c>
      <c r="D2340" s="4">
        <v>33383.25</v>
      </c>
      <c r="E2340" s="1" t="s">
        <v>12</v>
      </c>
      <c r="F2340" s="1" t="s">
        <v>774</v>
      </c>
      <c r="G2340" s="1" t="s">
        <v>4074</v>
      </c>
      <c r="H2340" s="1" t="s">
        <v>6115</v>
      </c>
      <c r="I2340" s="1">
        <v>348296.638095</v>
      </c>
      <c r="J2340" s="1" t="s">
        <v>6116</v>
      </c>
      <c r="L2340" s="1" t="str">
        <f>VLOOKUP(Table1[[#This Row],[Customer_id]],Table4[],7,FALSE)</f>
        <v>272202,645</v>
      </c>
      <c r="M2340" s="1" t="e">
        <f>VLOOKUP(Table1[[#This Row],[Customer_id]],Table2[],4,FALSE)</f>
        <v>#N/A</v>
      </c>
      <c r="N2340" s="1" t="str">
        <f>INDEX(Table3[Transaction type],MATCH(Table1[[#This Row],[Account Number]],Table3[Account Number],0))</f>
        <v>Online Payment</v>
      </c>
      <c r="O2340" s="20">
        <f>INDEX(Table3[Date_of_transaction],MATCH(Table1[[#This Row],[Account Number]],Table3[Account Number],0))</f>
        <v>44399</v>
      </c>
      <c r="P2340" s="19" t="str">
        <f>INDEX(Table3[Transaction Medium],MATCH(Table1[[#This Row],[Account Number]],Table3[Account Number],0))</f>
        <v>Card</v>
      </c>
    </row>
    <row r="2341" spans="1:16" x14ac:dyDescent="0.25">
      <c r="A2341" s="1" t="s">
        <v>5816</v>
      </c>
      <c r="B2341" s="2">
        <v>991561578</v>
      </c>
      <c r="C2341" s="2" t="s">
        <v>309</v>
      </c>
      <c r="D2341" s="4">
        <v>27904.5</v>
      </c>
      <c r="E2341" s="1" t="s">
        <v>1094</v>
      </c>
      <c r="F2341" s="1" t="s">
        <v>1576</v>
      </c>
      <c r="G2341" s="1" t="s">
        <v>4220</v>
      </c>
      <c r="H2341" s="1" t="s">
        <v>5817</v>
      </c>
      <c r="I2341" s="1">
        <v>404551.87194464001</v>
      </c>
      <c r="J2341" s="1" t="s">
        <v>5818</v>
      </c>
      <c r="L2341" s="1" t="str">
        <f>VLOOKUP(Table1[[#This Row],[Customer_id]],Table4[],7,FALSE)</f>
        <v>74614,5792</v>
      </c>
      <c r="M2341" s="1" t="e">
        <f>VLOOKUP(Table1[[#This Row],[Customer_id]],Table2[],4,FALSE)</f>
        <v>#N/A</v>
      </c>
      <c r="N2341" s="1" t="str">
        <f>INDEX(Table3[Transaction type],MATCH(Table1[[#This Row],[Account Number]],Table3[Account Number],0))</f>
        <v>Money Transfer</v>
      </c>
      <c r="O2341" s="20">
        <f>INDEX(Table3[Date_of_transaction],MATCH(Table1[[#This Row],[Account Number]],Table3[Account Number],0))</f>
        <v>44349</v>
      </c>
      <c r="P2341" s="19" t="str">
        <f>INDEX(Table3[Transaction Medium],MATCH(Table1[[#This Row],[Account Number]],Table3[Account Number],0))</f>
        <v>ATM</v>
      </c>
    </row>
    <row r="2342" spans="1:16" x14ac:dyDescent="0.25">
      <c r="A2342" s="1" t="s">
        <v>583</v>
      </c>
      <c r="B2342" s="2">
        <v>437840646</v>
      </c>
      <c r="C2342" s="2" t="s">
        <v>28</v>
      </c>
      <c r="D2342" s="4">
        <v>32652.75</v>
      </c>
      <c r="E2342" s="1" t="s">
        <v>12</v>
      </c>
      <c r="F2342" s="1" t="s">
        <v>78</v>
      </c>
      <c r="G2342" s="1" t="s">
        <v>14</v>
      </c>
      <c r="H2342" s="1" t="s">
        <v>584</v>
      </c>
      <c r="I2342" s="1">
        <v>109418.67832896</v>
      </c>
      <c r="J2342" s="1" t="s">
        <v>585</v>
      </c>
      <c r="L2342" s="1" t="str">
        <f>VLOOKUP(Table1[[#This Row],[Customer_id]],Table4[],7,FALSE)</f>
        <v>64821,1968</v>
      </c>
      <c r="M2342" s="1" t="e">
        <f>VLOOKUP(Table1[[#This Row],[Customer_id]],Table2[],4,FALSE)</f>
        <v>#N/A</v>
      </c>
      <c r="N2342" s="1" t="str">
        <f>INDEX(Table3[Transaction type],MATCH(Table1[[#This Row],[Account Number]],Table3[Account Number],0))</f>
        <v>Money Transfer</v>
      </c>
      <c r="O2342" s="20">
        <f>INDEX(Table3[Date_of_transaction],MATCH(Table1[[#This Row],[Account Number]],Table3[Account Number],0))</f>
        <v>44390</v>
      </c>
      <c r="P2342" s="19" t="str">
        <f>INDEX(Table3[Transaction Medium],MATCH(Table1[[#This Row],[Account Number]],Table3[Account Number],0))</f>
        <v>Mobile</v>
      </c>
    </row>
    <row r="2343" spans="1:16" x14ac:dyDescent="0.25">
      <c r="A2343" s="1" t="s">
        <v>2210</v>
      </c>
      <c r="B2343" s="2">
        <v>325234622</v>
      </c>
      <c r="C2343" s="2" t="s">
        <v>309</v>
      </c>
      <c r="D2343" s="4">
        <v>27904.5</v>
      </c>
      <c r="E2343" s="1" t="s">
        <v>1094</v>
      </c>
      <c r="F2343" s="1" t="s">
        <v>2211</v>
      </c>
      <c r="G2343" s="1" t="s">
        <v>1964</v>
      </c>
      <c r="H2343" s="1" t="s">
        <v>2212</v>
      </c>
      <c r="I2343" s="1">
        <v>45205.751606400001</v>
      </c>
      <c r="J2343" s="1" t="s">
        <v>2213</v>
      </c>
      <c r="L2343" s="1" t="str">
        <f>VLOOKUP(Table1[[#This Row],[Customer_id]],Table4[],7,FALSE)</f>
        <v>65249,0328</v>
      </c>
      <c r="M2343" s="1" t="e">
        <f>VLOOKUP(Table1[[#This Row],[Customer_id]],Table2[],4,FALSE)</f>
        <v>#N/A</v>
      </c>
      <c r="N2343" s="1" t="str">
        <f>INDEX(Table3[Transaction type],MATCH(Table1[[#This Row],[Account Number]],Table3[Account Number],0))</f>
        <v>Cash Withdrawal</v>
      </c>
      <c r="O2343" s="20">
        <f>INDEX(Table3[Date_of_transaction],MATCH(Table1[[#This Row],[Account Number]],Table3[Account Number],0))</f>
        <v>44221</v>
      </c>
      <c r="P2343" s="19" t="str">
        <f>INDEX(Table3[Transaction Medium],MATCH(Table1[[#This Row],[Account Number]],Table3[Account Number],0))</f>
        <v>ATM</v>
      </c>
    </row>
    <row r="2344" spans="1:16" x14ac:dyDescent="0.25">
      <c r="A2344" s="1" t="s">
        <v>7947</v>
      </c>
      <c r="B2344" s="2">
        <v>664809064</v>
      </c>
      <c r="C2344" s="2" t="s">
        <v>568</v>
      </c>
      <c r="D2344" s="4">
        <v>25713</v>
      </c>
      <c r="E2344" s="1" t="s">
        <v>12</v>
      </c>
      <c r="F2344" s="1" t="s">
        <v>947</v>
      </c>
      <c r="G2344" s="1" t="s">
        <v>3583</v>
      </c>
      <c r="H2344" s="1" t="s">
        <v>7948</v>
      </c>
      <c r="I2344" s="1">
        <v>546244.24128119997</v>
      </c>
      <c r="J2344" s="1" t="s">
        <v>7949</v>
      </c>
      <c r="L2344" s="1" t="str">
        <f>VLOOKUP(Table1[[#This Row],[Customer_id]],Table4[],7,FALSE)</f>
        <v>124234,2681</v>
      </c>
      <c r="M2344" s="1" t="e">
        <f>VLOOKUP(Table1[[#This Row],[Customer_id]],Table2[],4,FALSE)</f>
        <v>#N/A</v>
      </c>
      <c r="N2344" s="1" t="str">
        <f>INDEX(Table3[Transaction type],MATCH(Table1[[#This Row],[Account Number]],Table3[Account Number],0))</f>
        <v>Online Payment</v>
      </c>
      <c r="O2344" s="20">
        <f>INDEX(Table3[Date_of_transaction],MATCH(Table1[[#This Row],[Account Number]],Table3[Account Number],0))</f>
        <v>44678</v>
      </c>
      <c r="P2344" s="19" t="str">
        <f>INDEX(Table3[Transaction Medium],MATCH(Table1[[#This Row],[Account Number]],Table3[Account Number],0))</f>
        <v>Mobile</v>
      </c>
    </row>
    <row r="2345" spans="1:16" x14ac:dyDescent="0.25">
      <c r="A2345" s="1" t="s">
        <v>6939</v>
      </c>
      <c r="B2345" s="2">
        <v>926617488</v>
      </c>
      <c r="C2345" s="2" t="s">
        <v>661</v>
      </c>
      <c r="D2345" s="4">
        <v>16216.5</v>
      </c>
      <c r="E2345" s="1" t="s">
        <v>12</v>
      </c>
      <c r="F2345" s="1" t="s">
        <v>1083</v>
      </c>
      <c r="G2345" s="1" t="s">
        <v>4066</v>
      </c>
      <c r="H2345" s="1" t="s">
        <v>6940</v>
      </c>
      <c r="I2345" s="1">
        <v>134896.93324799999</v>
      </c>
      <c r="J2345" s="1" t="s">
        <v>6941</v>
      </c>
      <c r="L2345" s="1" t="str">
        <f>VLOOKUP(Table1[[#This Row],[Customer_id]],Table4[],7,FALSE)</f>
        <v>229059,9675</v>
      </c>
      <c r="M2345" s="1" t="e">
        <f>VLOOKUP(Table1[[#This Row],[Customer_id]],Table2[],4,FALSE)</f>
        <v>#N/A</v>
      </c>
      <c r="N2345" s="1" t="str">
        <f>INDEX(Table3[Transaction type],MATCH(Table1[[#This Row],[Account Number]],Table3[Account Number],0))</f>
        <v>Money Transfer</v>
      </c>
      <c r="O2345" s="20">
        <f>INDEX(Table3[Date_of_transaction],MATCH(Table1[[#This Row],[Account Number]],Table3[Account Number],0))</f>
        <v>44533</v>
      </c>
      <c r="P2345" s="19" t="str">
        <f>INDEX(Table3[Transaction Medium],MATCH(Table1[[#This Row],[Account Number]],Table3[Account Number],0))</f>
        <v>ATM</v>
      </c>
    </row>
    <row r="2346" spans="1:16" x14ac:dyDescent="0.25">
      <c r="A2346" s="1" t="s">
        <v>3300</v>
      </c>
      <c r="B2346" s="2">
        <v>549557294</v>
      </c>
      <c r="C2346" s="2" t="s">
        <v>1201</v>
      </c>
      <c r="D2346" s="4">
        <v>30461.25</v>
      </c>
      <c r="E2346" s="1" t="s">
        <v>1094</v>
      </c>
      <c r="F2346" s="1" t="s">
        <v>349</v>
      </c>
      <c r="G2346" s="1" t="s">
        <v>3058</v>
      </c>
      <c r="H2346" s="1" t="s">
        <v>3301</v>
      </c>
      <c r="I2346" s="1">
        <v>124959.1570624</v>
      </c>
      <c r="J2346" s="1" t="s">
        <v>3302</v>
      </c>
      <c r="L2346" s="1" t="str">
        <f>VLOOKUP(Table1[[#This Row],[Customer_id]],Table4[],7,FALSE)</f>
        <v>57690,282</v>
      </c>
      <c r="M2346" s="1" t="e">
        <f>VLOOKUP(Table1[[#This Row],[Customer_id]],Table2[],4,FALSE)</f>
        <v>#N/A</v>
      </c>
      <c r="N2346" s="1" t="str">
        <f>INDEX(Table3[Transaction type],MATCH(Table1[[#This Row],[Account Number]],Table3[Account Number],0))</f>
        <v>Checks</v>
      </c>
      <c r="O2346" s="20">
        <f>INDEX(Table3[Date_of_transaction],MATCH(Table1[[#This Row],[Account Number]],Table3[Account Number],0))</f>
        <v>44585</v>
      </c>
      <c r="P2346" s="19" t="str">
        <f>INDEX(Table3[Transaction Medium],MATCH(Table1[[#This Row],[Account Number]],Table3[Account Number],0))</f>
        <v>Informal Services</v>
      </c>
    </row>
    <row r="2347" spans="1:16" x14ac:dyDescent="0.25">
      <c r="A2347" s="1" t="s">
        <v>3300</v>
      </c>
      <c r="B2347" s="2">
        <v>915341022</v>
      </c>
      <c r="C2347" s="2" t="s">
        <v>47</v>
      </c>
      <c r="D2347" s="4">
        <v>31191.75</v>
      </c>
      <c r="E2347" s="1" t="s">
        <v>1094</v>
      </c>
      <c r="F2347" s="1" t="s">
        <v>63</v>
      </c>
      <c r="G2347" s="1" t="s">
        <v>4054</v>
      </c>
      <c r="H2347" s="1" t="s">
        <v>5109</v>
      </c>
      <c r="I2347" s="1">
        <v>384211.65718571999</v>
      </c>
      <c r="J2347" s="1" t="s">
        <v>5110</v>
      </c>
      <c r="L2347" s="1" t="str">
        <f>VLOOKUP(Table1[[#This Row],[Customer_id]],Table4[],7,FALSE)</f>
        <v>57690,282</v>
      </c>
      <c r="M2347" s="1" t="e">
        <f>VLOOKUP(Table1[[#This Row],[Customer_id]],Table2[],4,FALSE)</f>
        <v>#N/A</v>
      </c>
      <c r="N2347" s="1" t="str">
        <f>INDEX(Table3[Transaction type],MATCH(Table1[[#This Row],[Account Number]],Table3[Account Number],0))</f>
        <v>Money Transfer</v>
      </c>
      <c r="O2347" s="20">
        <f>INDEX(Table3[Date_of_transaction],MATCH(Table1[[#This Row],[Account Number]],Table3[Account Number],0))</f>
        <v>44673</v>
      </c>
      <c r="P2347" s="19" t="str">
        <f>INDEX(Table3[Transaction Medium],MATCH(Table1[[#This Row],[Account Number]],Table3[Account Number],0))</f>
        <v>Internet Banking</v>
      </c>
    </row>
    <row r="2348" spans="1:16" x14ac:dyDescent="0.25">
      <c r="A2348" s="1" t="s">
        <v>8034</v>
      </c>
      <c r="B2348" s="2">
        <v>955633879</v>
      </c>
      <c r="C2348" s="2" t="s">
        <v>82</v>
      </c>
      <c r="D2348" s="4">
        <v>16947</v>
      </c>
      <c r="E2348" s="1" t="s">
        <v>12</v>
      </c>
      <c r="F2348" s="1" t="s">
        <v>665</v>
      </c>
      <c r="G2348" s="1" t="s">
        <v>3583</v>
      </c>
      <c r="H2348" s="1" t="s">
        <v>8035</v>
      </c>
      <c r="I2348" s="1">
        <v>456684.24914720003</v>
      </c>
      <c r="J2348" s="1" t="s">
        <v>8036</v>
      </c>
      <c r="L2348" s="1" t="str">
        <f>VLOOKUP(Table1[[#This Row],[Customer_id]],Table4[],7,FALSE)</f>
        <v>52754,0968</v>
      </c>
      <c r="M2348" s="1" t="e">
        <f>VLOOKUP(Table1[[#This Row],[Customer_id]],Table2[],4,FALSE)</f>
        <v>#N/A</v>
      </c>
      <c r="N2348" s="1" t="str">
        <f>INDEX(Table3[Transaction type],MATCH(Table1[[#This Row],[Account Number]],Table3[Account Number],0))</f>
        <v>Cash Withdrawal</v>
      </c>
      <c r="O2348" s="20">
        <f>INDEX(Table3[Date_of_transaction],MATCH(Table1[[#This Row],[Account Number]],Table3[Account Number],0))</f>
        <v>44406</v>
      </c>
      <c r="P2348" s="19" t="str">
        <f>INDEX(Table3[Transaction Medium],MATCH(Table1[[#This Row],[Account Number]],Table3[Account Number],0))</f>
        <v>POS</v>
      </c>
    </row>
    <row r="2349" spans="1:16" x14ac:dyDescent="0.25">
      <c r="A2349" s="1" t="s">
        <v>7187</v>
      </c>
      <c r="B2349" s="2">
        <v>996934429</v>
      </c>
      <c r="C2349" s="2" t="s">
        <v>470</v>
      </c>
      <c r="D2349" s="4">
        <v>14755.5</v>
      </c>
      <c r="E2349" s="1" t="s">
        <v>12</v>
      </c>
      <c r="F2349" s="1" t="s">
        <v>514</v>
      </c>
      <c r="G2349" s="1" t="s">
        <v>4119</v>
      </c>
      <c r="H2349" s="1" t="s">
        <v>7188</v>
      </c>
      <c r="I2349" s="1">
        <v>184869.10140295999</v>
      </c>
      <c r="J2349" s="1" t="s">
        <v>7189</v>
      </c>
      <c r="L2349" s="1" t="str">
        <f>VLOOKUP(Table1[[#This Row],[Customer_id]],Table4[],7,FALSE)</f>
        <v>57744,8396</v>
      </c>
      <c r="M2349" s="1" t="e">
        <f>VLOOKUP(Table1[[#This Row],[Customer_id]],Table2[],4,FALSE)</f>
        <v>#N/A</v>
      </c>
      <c r="N2349" s="1" t="str">
        <f>INDEX(Table3[Transaction type],MATCH(Table1[[#This Row],[Account Number]],Table3[Account Number],0))</f>
        <v>Money Deposit</v>
      </c>
      <c r="O2349" s="20">
        <f>INDEX(Table3[Date_of_transaction],MATCH(Table1[[#This Row],[Account Number]],Table3[Account Number],0))</f>
        <v>44222</v>
      </c>
      <c r="P2349" s="19" t="str">
        <f>INDEX(Table3[Transaction Medium],MATCH(Table1[[#This Row],[Account Number]],Table3[Account Number],0))</f>
        <v>Bank</v>
      </c>
    </row>
    <row r="2350" spans="1:16" x14ac:dyDescent="0.25">
      <c r="A2350" s="1" t="s">
        <v>623</v>
      </c>
      <c r="B2350" s="2">
        <v>637878422</v>
      </c>
      <c r="C2350" s="2" t="s">
        <v>365</v>
      </c>
      <c r="D2350" s="4">
        <v>37035.75</v>
      </c>
      <c r="E2350" s="1" t="s">
        <v>12</v>
      </c>
      <c r="F2350" s="1" t="s">
        <v>29</v>
      </c>
      <c r="G2350" s="1" t="s">
        <v>14</v>
      </c>
      <c r="H2350" s="1" t="s">
        <v>624</v>
      </c>
      <c r="I2350" s="1">
        <v>86416.572359040001</v>
      </c>
      <c r="J2350" s="1" t="s">
        <v>625</v>
      </c>
      <c r="L2350" s="1" t="str">
        <f>VLOOKUP(Table1[[#This Row],[Customer_id]],Table4[],7,FALSE)</f>
        <v>36030,2976</v>
      </c>
      <c r="M2350" s="1" t="str">
        <f>VLOOKUP(Table1[[#This Row],[Customer_id]],Table2[],4,FALSE)</f>
        <v>N530279442</v>
      </c>
      <c r="N2350" s="1" t="str">
        <f>INDEX(Table3[Transaction type],MATCH(Table1[[#This Row],[Account Number]],Table3[Account Number],0))</f>
        <v>Loan Payment</v>
      </c>
      <c r="O2350" s="20">
        <f>INDEX(Table3[Date_of_transaction],MATCH(Table1[[#This Row],[Account Number]],Table3[Account Number],0))</f>
        <v>44338</v>
      </c>
      <c r="P2350" s="19" t="str">
        <f>INDEX(Table3[Transaction Medium],MATCH(Table1[[#This Row],[Account Number]],Table3[Account Number],0))</f>
        <v>AFT</v>
      </c>
    </row>
    <row r="2351" spans="1:16" x14ac:dyDescent="0.25">
      <c r="A2351" s="1" t="s">
        <v>6334</v>
      </c>
      <c r="B2351" s="2">
        <v>64456357</v>
      </c>
      <c r="C2351" s="2" t="s">
        <v>62</v>
      </c>
      <c r="D2351" s="4">
        <v>22791</v>
      </c>
      <c r="E2351" s="1" t="s">
        <v>12</v>
      </c>
      <c r="F2351" s="1" t="s">
        <v>251</v>
      </c>
      <c r="G2351" s="1" t="s">
        <v>4066</v>
      </c>
      <c r="H2351" s="1" t="s">
        <v>6335</v>
      </c>
      <c r="I2351" s="1">
        <v>578202.75368960004</v>
      </c>
      <c r="J2351" s="1" t="s">
        <v>6336</v>
      </c>
      <c r="L2351" s="1" t="str">
        <f>VLOOKUP(Table1[[#This Row],[Customer_id]],Table4[],7,FALSE)</f>
        <v>138844,4094</v>
      </c>
      <c r="M2351" s="1" t="e">
        <f>VLOOKUP(Table1[[#This Row],[Customer_id]],Table2[],4,FALSE)</f>
        <v>#N/A</v>
      </c>
      <c r="N2351" s="1" t="str">
        <f>INDEX(Table3[Transaction type],MATCH(Table1[[#This Row],[Account Number]],Table3[Account Number],0))</f>
        <v>Checks</v>
      </c>
      <c r="O2351" s="20">
        <f>INDEX(Table3[Date_of_transaction],MATCH(Table1[[#This Row],[Account Number]],Table3[Account Number],0))</f>
        <v>44215</v>
      </c>
      <c r="P2351" s="19" t="str">
        <f>INDEX(Table3[Transaction Medium],MATCH(Table1[[#This Row],[Account Number]],Table3[Account Number],0))</f>
        <v>Informal Services</v>
      </c>
    </row>
    <row r="2352" spans="1:16" x14ac:dyDescent="0.25">
      <c r="A2352" s="1" t="s">
        <v>4527</v>
      </c>
      <c r="B2352" s="2">
        <v>578792341</v>
      </c>
      <c r="C2352" s="2" t="s">
        <v>77</v>
      </c>
      <c r="D2352" s="4">
        <v>23521.5</v>
      </c>
      <c r="E2352" s="1" t="s">
        <v>1094</v>
      </c>
      <c r="F2352" s="1" t="s">
        <v>323</v>
      </c>
      <c r="G2352" s="1" t="s">
        <v>4220</v>
      </c>
      <c r="H2352" s="1" t="s">
        <v>4528</v>
      </c>
      <c r="I2352" s="1">
        <v>52905.676319999999</v>
      </c>
      <c r="J2352" s="1" t="s">
        <v>4529</v>
      </c>
      <c r="L2352" s="1" t="str">
        <f>VLOOKUP(Table1[[#This Row],[Customer_id]],Table4[],7,FALSE)</f>
        <v>82714,71</v>
      </c>
      <c r="M2352" s="1" t="e">
        <f>VLOOKUP(Table1[[#This Row],[Customer_id]],Table2[],4,FALSE)</f>
        <v>#N/A</v>
      </c>
      <c r="N2352" s="1" t="str">
        <f>INDEX(Table3[Transaction type],MATCH(Table1[[#This Row],[Account Number]],Table3[Account Number],0))</f>
        <v>Money Transfer</v>
      </c>
      <c r="O2352" s="20">
        <f>INDEX(Table3[Date_of_transaction],MATCH(Table1[[#This Row],[Account Number]],Table3[Account Number],0))</f>
        <v>44280</v>
      </c>
      <c r="P2352" s="19" t="str">
        <f>INDEX(Table3[Transaction Medium],MATCH(Table1[[#This Row],[Account Number]],Table3[Account Number],0))</f>
        <v>Mobile</v>
      </c>
    </row>
    <row r="2353" spans="1:16" x14ac:dyDescent="0.25">
      <c r="A2353" s="1" t="s">
        <v>3683</v>
      </c>
      <c r="B2353" s="2">
        <v>73715561</v>
      </c>
      <c r="C2353" s="2" t="s">
        <v>82</v>
      </c>
      <c r="D2353" s="4">
        <v>16947</v>
      </c>
      <c r="E2353" s="1" t="s">
        <v>1094</v>
      </c>
      <c r="F2353" s="1" t="s">
        <v>442</v>
      </c>
      <c r="G2353" s="1" t="s">
        <v>3583</v>
      </c>
      <c r="H2353" s="1" t="s">
        <v>3684</v>
      </c>
      <c r="I2353" s="1">
        <v>76064.626176000005</v>
      </c>
      <c r="J2353" s="1" t="s">
        <v>3685</v>
      </c>
      <c r="L2353" s="1" t="str">
        <f>VLOOKUP(Table1[[#This Row],[Customer_id]],Table4[],7,FALSE)</f>
        <v>321119,7624</v>
      </c>
      <c r="M2353" s="1" t="e">
        <f>VLOOKUP(Table1[[#This Row],[Customer_id]],Table2[],4,FALSE)</f>
        <v>#N/A</v>
      </c>
      <c r="N2353" s="1" t="str">
        <f>INDEX(Table3[Transaction type],MATCH(Table1[[#This Row],[Account Number]],Table3[Account Number],0))</f>
        <v>Money Deposit</v>
      </c>
      <c r="O2353" s="20">
        <f>INDEX(Table3[Date_of_transaction],MATCH(Table1[[#This Row],[Account Number]],Table3[Account Number],0))</f>
        <v>44570</v>
      </c>
      <c r="P2353" s="19" t="str">
        <f>INDEX(Table3[Transaction Medium],MATCH(Table1[[#This Row],[Account Number]],Table3[Account Number],0))</f>
        <v>Bank</v>
      </c>
    </row>
    <row r="2354" spans="1:16" x14ac:dyDescent="0.25">
      <c r="A2354" s="1" t="s">
        <v>601</v>
      </c>
      <c r="B2354" s="2">
        <v>827410722</v>
      </c>
      <c r="C2354" s="2" t="s">
        <v>129</v>
      </c>
      <c r="D2354" s="4">
        <v>15120.75</v>
      </c>
      <c r="E2354" s="1" t="s">
        <v>12</v>
      </c>
      <c r="F2354" s="1" t="s">
        <v>602</v>
      </c>
      <c r="G2354" s="1" t="s">
        <v>14</v>
      </c>
      <c r="H2354" s="1" t="s">
        <v>603</v>
      </c>
      <c r="I2354" s="1">
        <v>267365.0785</v>
      </c>
      <c r="J2354" s="1" t="s">
        <v>604</v>
      </c>
      <c r="L2354" s="1" t="str">
        <f>VLOOKUP(Table1[[#This Row],[Customer_id]],Table4[],7,FALSE)</f>
        <v>132696,4716</v>
      </c>
      <c r="M2354" s="1" t="e">
        <f>VLOOKUP(Table1[[#This Row],[Customer_id]],Table2[],4,FALSE)</f>
        <v>#N/A</v>
      </c>
      <c r="N2354" s="1" t="str">
        <f>INDEX(Table3[Transaction type],MATCH(Table1[[#This Row],[Account Number]],Table3[Account Number],0))</f>
        <v>Money Deposit</v>
      </c>
      <c r="O2354" s="20">
        <f>INDEX(Table3[Date_of_transaction],MATCH(Table1[[#This Row],[Account Number]],Table3[Account Number],0))</f>
        <v>44404</v>
      </c>
      <c r="P2354" s="19" t="str">
        <f>INDEX(Table3[Transaction Medium],MATCH(Table1[[#This Row],[Account Number]],Table3[Account Number],0))</f>
        <v>Bank</v>
      </c>
    </row>
    <row r="2355" spans="1:16" x14ac:dyDescent="0.25">
      <c r="A2355" s="1" t="s">
        <v>3207</v>
      </c>
      <c r="B2355" s="2">
        <v>258310082</v>
      </c>
      <c r="C2355" s="2" t="s">
        <v>28</v>
      </c>
      <c r="D2355" s="4">
        <v>32652.75</v>
      </c>
      <c r="E2355" s="1" t="s">
        <v>1094</v>
      </c>
      <c r="F2355" s="1" t="s">
        <v>135</v>
      </c>
      <c r="G2355" s="1" t="s">
        <v>3058</v>
      </c>
      <c r="H2355" s="1" t="s">
        <v>3208</v>
      </c>
      <c r="I2355" s="1">
        <v>188024.90563584</v>
      </c>
      <c r="J2355" s="1" t="s">
        <v>3209</v>
      </c>
      <c r="L2355" s="1" t="str">
        <f>VLOOKUP(Table1[[#This Row],[Customer_id]],Table4[],7,FALSE)</f>
        <v>58873,6812</v>
      </c>
      <c r="M2355" s="1" t="e">
        <f>VLOOKUP(Table1[[#This Row],[Customer_id]],Table2[],4,FALSE)</f>
        <v>#N/A</v>
      </c>
      <c r="N2355" s="1" t="str">
        <f>INDEX(Table3[Transaction type],MATCH(Table1[[#This Row],[Account Number]],Table3[Account Number],0))</f>
        <v>Cash Withdrawal</v>
      </c>
      <c r="O2355" s="20">
        <f>INDEX(Table3[Date_of_transaction],MATCH(Table1[[#This Row],[Account Number]],Table3[Account Number],0))</f>
        <v>44671</v>
      </c>
      <c r="P2355" s="19" t="str">
        <f>INDEX(Table3[Transaction Medium],MATCH(Table1[[#This Row],[Account Number]],Table3[Account Number],0))</f>
        <v>Bank</v>
      </c>
    </row>
    <row r="2356" spans="1:16" x14ac:dyDescent="0.25">
      <c r="A2356" s="1" t="s">
        <v>6624</v>
      </c>
      <c r="B2356" s="2">
        <v>885948947</v>
      </c>
      <c r="C2356" s="2" t="s">
        <v>1201</v>
      </c>
      <c r="D2356" s="4">
        <v>30461.25</v>
      </c>
      <c r="E2356" s="1" t="s">
        <v>12</v>
      </c>
      <c r="F2356" s="1" t="s">
        <v>519</v>
      </c>
      <c r="G2356" s="1" t="s">
        <v>4084</v>
      </c>
      <c r="H2356" s="1" t="s">
        <v>6625</v>
      </c>
      <c r="I2356" s="1">
        <v>563747.99045040004</v>
      </c>
      <c r="J2356" s="1" t="s">
        <v>6626</v>
      </c>
      <c r="L2356" s="1" t="str">
        <f>VLOOKUP(Table1[[#This Row],[Customer_id]],Table4[],7,FALSE)</f>
        <v>102208,8724</v>
      </c>
      <c r="M2356" s="1" t="e">
        <f>VLOOKUP(Table1[[#This Row],[Customer_id]],Table2[],4,FALSE)</f>
        <v>#N/A</v>
      </c>
      <c r="N2356" s="1" t="str">
        <f>INDEX(Table3[Transaction type],MATCH(Table1[[#This Row],[Account Number]],Table3[Account Number],0))</f>
        <v>Money Transfer</v>
      </c>
      <c r="O2356" s="20">
        <f>INDEX(Table3[Date_of_transaction],MATCH(Table1[[#This Row],[Account Number]],Table3[Account Number],0))</f>
        <v>44582</v>
      </c>
      <c r="P2356" s="19" t="str">
        <f>INDEX(Table3[Transaction Medium],MATCH(Table1[[#This Row],[Account Number]],Table3[Account Number],0))</f>
        <v>Internet Banking</v>
      </c>
    </row>
    <row r="2357" spans="1:16" x14ac:dyDescent="0.25">
      <c r="A2357" s="1" t="s">
        <v>3601</v>
      </c>
      <c r="B2357" s="2">
        <v>243026401</v>
      </c>
      <c r="C2357" s="2" t="s">
        <v>869</v>
      </c>
      <c r="D2357" s="4">
        <v>17312.25</v>
      </c>
      <c r="E2357" s="1" t="s">
        <v>1094</v>
      </c>
      <c r="F2357" s="1" t="s">
        <v>120</v>
      </c>
      <c r="G2357" s="1" t="s">
        <v>3583</v>
      </c>
      <c r="H2357" s="1" t="s">
        <v>3602</v>
      </c>
      <c r="I2357" s="1">
        <v>73050.023249279999</v>
      </c>
      <c r="J2357" s="1" t="s">
        <v>3603</v>
      </c>
      <c r="L2357" s="1" t="str">
        <f>VLOOKUP(Table1[[#This Row],[Customer_id]],Table4[],7,FALSE)</f>
        <v>190381,9209</v>
      </c>
      <c r="M2357" s="1" t="e">
        <f>VLOOKUP(Table1[[#This Row],[Customer_id]],Table2[],4,FALSE)</f>
        <v>#N/A</v>
      </c>
      <c r="N2357" s="1" t="str">
        <f>INDEX(Table3[Transaction type],MATCH(Table1[[#This Row],[Account Number]],Table3[Account Number],0))</f>
        <v>Checks</v>
      </c>
      <c r="O2357" s="20">
        <f>INDEX(Table3[Date_of_transaction],MATCH(Table1[[#This Row],[Account Number]],Table3[Account Number],0))</f>
        <v>44509</v>
      </c>
      <c r="P2357" s="19" t="str">
        <f>INDEX(Table3[Transaction Medium],MATCH(Table1[[#This Row],[Account Number]],Table3[Account Number],0))</f>
        <v>Informal Services</v>
      </c>
    </row>
    <row r="2358" spans="1:16" x14ac:dyDescent="0.25">
      <c r="A2358" s="1" t="s">
        <v>4219</v>
      </c>
      <c r="B2358" s="2">
        <v>933105282</v>
      </c>
      <c r="C2358" s="2" t="s">
        <v>403</v>
      </c>
      <c r="D2358" s="4">
        <v>31922.25</v>
      </c>
      <c r="E2358" s="1" t="s">
        <v>1094</v>
      </c>
      <c r="F2358" s="1" t="s">
        <v>1047</v>
      </c>
      <c r="G2358" s="1" t="s">
        <v>4220</v>
      </c>
      <c r="H2358" s="1" t="s">
        <v>4221</v>
      </c>
      <c r="I2358" s="1">
        <v>57965.812725600001</v>
      </c>
      <c r="J2358" s="1" t="s">
        <v>4222</v>
      </c>
      <c r="L2358" s="1" t="str">
        <f>VLOOKUP(Table1[[#This Row],[Customer_id]],Table4[],7,FALSE)</f>
        <v>247365,5733</v>
      </c>
      <c r="M2358" s="1" t="e">
        <f>VLOOKUP(Table1[[#This Row],[Customer_id]],Table2[],4,FALSE)</f>
        <v>#N/A</v>
      </c>
      <c r="N2358" s="1" t="str">
        <f>INDEX(Table3[Transaction type],MATCH(Table1[[#This Row],[Account Number]],Table3[Account Number],0))</f>
        <v>Checks</v>
      </c>
      <c r="O2358" s="20">
        <f>INDEX(Table3[Date_of_transaction],MATCH(Table1[[#This Row],[Account Number]],Table3[Account Number],0))</f>
        <v>44586</v>
      </c>
      <c r="P2358" s="19" t="str">
        <f>INDEX(Table3[Transaction Medium],MATCH(Table1[[#This Row],[Account Number]],Table3[Account Number],0))</f>
        <v>Informal Services</v>
      </c>
    </row>
    <row r="2359" spans="1:16" x14ac:dyDescent="0.25">
      <c r="A2359" s="1" t="s">
        <v>9086</v>
      </c>
      <c r="B2359" s="2">
        <v>825826622</v>
      </c>
      <c r="C2359" s="2" t="s">
        <v>498</v>
      </c>
      <c r="D2359" s="8">
        <v>33790</v>
      </c>
      <c r="E2359" s="1" t="str">
        <f ca="1">CHOOSE(RANDBETWEEN(1, 2), "Male","Female")</f>
        <v>Male</v>
      </c>
      <c r="F2359" s="1" t="str">
        <f ca="1">CHOOSE(RANDBETWEEN(1, 5), "Farmer","Tailor","Student","Professor","Welder")</f>
        <v>Student</v>
      </c>
      <c r="G2359" s="1" t="str">
        <f ca="1">CHOOSE(RANDBETWEEN(1, 22), "Kano","Kwara","Imo","Lagos","Adamawa","Delta","Sokoto","Oyo","Osun","Abia","Cross River","Kaduna","Plateau","River","Abuja","Kogi","Edo","Anambra","Bayelsa","Benue","Ogun","Enugu")</f>
        <v>Oyo</v>
      </c>
      <c r="H2359" s="9" t="s">
        <v>9087</v>
      </c>
      <c r="I2359" s="9">
        <v>331031.86792591057</v>
      </c>
      <c r="J2359" t="s">
        <v>9088</v>
      </c>
      <c r="L2359" s="1" t="str">
        <f>VLOOKUP(Table1[[#This Row],[Customer_id]],Table4[],7,FALSE)</f>
        <v>66802,2317</v>
      </c>
      <c r="M2359" s="1" t="str">
        <f>VLOOKUP(Table1[[#This Row],[Customer_id]],Table2[],4,FALSE)</f>
        <v>N386423,99</v>
      </c>
      <c r="N2359" s="1" t="str">
        <f>INDEX(Table3[Transaction type],MATCH(Table1[[#This Row],[Account Number]],Table3[Account Number],0))</f>
        <v>Loan Payment</v>
      </c>
      <c r="O2359" s="20">
        <f>INDEX(Table3[Date_of_transaction],MATCH(Table1[[#This Row],[Account Number]],Table3[Account Number],0))</f>
        <v>44484</v>
      </c>
      <c r="P2359" s="19" t="str">
        <f>INDEX(Table3[Transaction Medium],MATCH(Table1[[#This Row],[Account Number]],Table3[Account Number],0))</f>
        <v>Mobile</v>
      </c>
    </row>
    <row r="2360" spans="1:16" x14ac:dyDescent="0.25">
      <c r="A2360" s="1" t="s">
        <v>4952</v>
      </c>
      <c r="B2360" s="2">
        <v>377745821</v>
      </c>
      <c r="C2360" s="2" t="s">
        <v>518</v>
      </c>
      <c r="D2360" s="4">
        <v>35574.75</v>
      </c>
      <c r="E2360" s="1" t="s">
        <v>1094</v>
      </c>
      <c r="F2360" s="1" t="s">
        <v>163</v>
      </c>
      <c r="G2360" s="1" t="s">
        <v>4058</v>
      </c>
      <c r="H2360" s="1" t="s">
        <v>4953</v>
      </c>
      <c r="I2360" s="1">
        <v>41406.8292</v>
      </c>
      <c r="J2360" s="1" t="s">
        <v>4954</v>
      </c>
      <c r="L2360" s="1" t="str">
        <f>VLOOKUP(Table1[[#This Row],[Customer_id]],Table4[],7,FALSE)</f>
        <v>223595,5104</v>
      </c>
      <c r="M2360" s="1" t="e">
        <f>VLOOKUP(Table1[[#This Row],[Customer_id]],Table2[],4,FALSE)</f>
        <v>#N/A</v>
      </c>
      <c r="N2360" s="1" t="str">
        <f>INDEX(Table3[Transaction type],MATCH(Table1[[#This Row],[Account Number]],Table3[Account Number],0))</f>
        <v>Online Payment</v>
      </c>
      <c r="O2360" s="20">
        <f>INDEX(Table3[Date_of_transaction],MATCH(Table1[[#This Row],[Account Number]],Table3[Account Number],0))</f>
        <v>44350</v>
      </c>
      <c r="P2360" s="19" t="str">
        <f>INDEX(Table3[Transaction Medium],MATCH(Table1[[#This Row],[Account Number]],Table3[Account Number],0))</f>
        <v>Card</v>
      </c>
    </row>
    <row r="2361" spans="1:16" x14ac:dyDescent="0.25">
      <c r="A2361" s="1" t="s">
        <v>6024</v>
      </c>
      <c r="B2361" s="2">
        <v>629836594</v>
      </c>
      <c r="C2361" s="2" t="s">
        <v>281</v>
      </c>
      <c r="D2361" s="4">
        <v>21695.25</v>
      </c>
      <c r="E2361" s="1" t="s">
        <v>12</v>
      </c>
      <c r="F2361" s="1" t="s">
        <v>430</v>
      </c>
      <c r="G2361" s="1" t="s">
        <v>4084</v>
      </c>
      <c r="H2361" s="1" t="s">
        <v>6025</v>
      </c>
      <c r="I2361" s="1">
        <v>216815.07456000001</v>
      </c>
      <c r="J2361" s="1" t="s">
        <v>6026</v>
      </c>
      <c r="L2361" s="1" t="str">
        <f>VLOOKUP(Table1[[#This Row],[Customer_id]],Table4[],7,FALSE)</f>
        <v>95699,3466</v>
      </c>
      <c r="M2361" s="1" t="str">
        <f>VLOOKUP(Table1[[#This Row],[Customer_id]],Table2[],4,FALSE)</f>
        <v>N113185116</v>
      </c>
      <c r="N2361" s="1" t="str">
        <f>INDEX(Table3[Transaction type],MATCH(Table1[[#This Row],[Account Number]],Table3[Account Number],0))</f>
        <v>Loan Payment</v>
      </c>
      <c r="O2361" s="20">
        <f>INDEX(Table3[Date_of_transaction],MATCH(Table1[[#This Row],[Account Number]],Table3[Account Number],0))</f>
        <v>44218</v>
      </c>
      <c r="P2361" s="19" t="str">
        <f>INDEX(Table3[Transaction Medium],MATCH(Table1[[#This Row],[Account Number]],Table3[Account Number],0))</f>
        <v>ACH</v>
      </c>
    </row>
    <row r="2362" spans="1:16" x14ac:dyDescent="0.25">
      <c r="A2362" s="1" t="s">
        <v>8355</v>
      </c>
      <c r="B2362" s="2">
        <v>441008899</v>
      </c>
      <c r="C2362" s="2" t="s">
        <v>101</v>
      </c>
      <c r="D2362" s="4">
        <v>19138.5</v>
      </c>
      <c r="E2362" s="1" t="s">
        <v>12</v>
      </c>
      <c r="F2362" s="1" t="s">
        <v>561</v>
      </c>
      <c r="G2362" s="1" t="s">
        <v>2773</v>
      </c>
      <c r="H2362" s="1" t="s">
        <v>8356</v>
      </c>
      <c r="I2362" s="1">
        <v>122280.724368</v>
      </c>
      <c r="J2362" s="1" t="s">
        <v>8357</v>
      </c>
      <c r="L2362" s="1" t="str">
        <f>VLOOKUP(Table1[[#This Row],[Customer_id]],Table4[],7,FALSE)</f>
        <v>77026,8492</v>
      </c>
      <c r="M2362" s="1" t="e">
        <f>VLOOKUP(Table1[[#This Row],[Customer_id]],Table2[],4,FALSE)</f>
        <v>#N/A</v>
      </c>
      <c r="N2362" s="1" t="str">
        <f>INDEX(Table3[Transaction type],MATCH(Table1[[#This Row],[Account Number]],Table3[Account Number],0))</f>
        <v>Money Transfer</v>
      </c>
      <c r="O2362" s="20">
        <f>INDEX(Table3[Date_of_transaction],MATCH(Table1[[#This Row],[Account Number]],Table3[Account Number],0))</f>
        <v>44251</v>
      </c>
      <c r="P2362" s="19" t="str">
        <f>INDEX(Table3[Transaction Medium],MATCH(Table1[[#This Row],[Account Number]],Table3[Account Number],0))</f>
        <v>Mobile</v>
      </c>
    </row>
    <row r="2363" spans="1:16" x14ac:dyDescent="0.25">
      <c r="A2363" s="1" t="s">
        <v>7461</v>
      </c>
      <c r="B2363" s="2">
        <v>435481821</v>
      </c>
      <c r="C2363" s="2" t="s">
        <v>862</v>
      </c>
      <c r="D2363" s="4">
        <v>24617.25</v>
      </c>
      <c r="E2363" s="1" t="s">
        <v>12</v>
      </c>
      <c r="F2363" s="1" t="s">
        <v>172</v>
      </c>
      <c r="G2363" s="1" t="s">
        <v>4220</v>
      </c>
      <c r="H2363" s="1" t="s">
        <v>7462</v>
      </c>
      <c r="I2363" s="1">
        <v>55338.840691680001</v>
      </c>
      <c r="J2363" s="1" t="s">
        <v>7463</v>
      </c>
      <c r="L2363" s="1" t="str">
        <f>VLOOKUP(Table1[[#This Row],[Customer_id]],Table4[],7,FALSE)</f>
        <v>156845,1642</v>
      </c>
      <c r="M2363" s="1" t="e">
        <f>VLOOKUP(Table1[[#This Row],[Customer_id]],Table2[],4,FALSE)</f>
        <v>#N/A</v>
      </c>
      <c r="N2363" s="1" t="str">
        <f>INDEX(Table3[Transaction type],MATCH(Table1[[#This Row],[Account Number]],Table3[Account Number],0))</f>
        <v>Money Deposit</v>
      </c>
      <c r="O2363" s="20">
        <f>INDEX(Table3[Date_of_transaction],MATCH(Table1[[#This Row],[Account Number]],Table3[Account Number],0))</f>
        <v>44382</v>
      </c>
      <c r="P2363" s="19" t="str">
        <f>INDEX(Table3[Transaction Medium],MATCH(Table1[[#This Row],[Account Number]],Table3[Account Number],0))</f>
        <v>Bank</v>
      </c>
    </row>
    <row r="2364" spans="1:16" x14ac:dyDescent="0.25">
      <c r="A2364" s="1" t="s">
        <v>1482</v>
      </c>
      <c r="B2364" s="2">
        <v>957223176</v>
      </c>
      <c r="C2364" s="2" t="s">
        <v>119</v>
      </c>
      <c r="D2364" s="4">
        <v>24982.5</v>
      </c>
      <c r="E2364" s="1" t="s">
        <v>1094</v>
      </c>
      <c r="F2364" s="1" t="s">
        <v>549</v>
      </c>
      <c r="G2364" s="1" t="s">
        <v>14</v>
      </c>
      <c r="H2364" s="1" t="s">
        <v>1483</v>
      </c>
      <c r="I2364" s="1">
        <v>303042.24101331999</v>
      </c>
      <c r="J2364" s="1" t="s">
        <v>1484</v>
      </c>
      <c r="L2364" s="1" t="str">
        <f>VLOOKUP(Table1[[#This Row],[Customer_id]],Table4[],7,FALSE)</f>
        <v>82543,125</v>
      </c>
      <c r="M2364" s="1" t="e">
        <f>VLOOKUP(Table1[[#This Row],[Customer_id]],Table2[],4,FALSE)</f>
        <v>#N/A</v>
      </c>
      <c r="N2364" s="1" t="str">
        <f>INDEX(Table3[Transaction type],MATCH(Table1[[#This Row],[Account Number]],Table3[Account Number],0))</f>
        <v>Money Transfer</v>
      </c>
      <c r="O2364" s="20">
        <f>INDEX(Table3[Date_of_transaction],MATCH(Table1[[#This Row],[Account Number]],Table3[Account Number],0))</f>
        <v>44356</v>
      </c>
      <c r="P2364" s="19" t="str">
        <f>INDEX(Table3[Transaction Medium],MATCH(Table1[[#This Row],[Account Number]],Table3[Account Number],0))</f>
        <v>Mobile</v>
      </c>
    </row>
    <row r="2365" spans="1:16" x14ac:dyDescent="0.25">
      <c r="A2365" s="1" t="s">
        <v>3340</v>
      </c>
      <c r="B2365" s="2">
        <v>426567296</v>
      </c>
      <c r="C2365" s="2" t="s">
        <v>573</v>
      </c>
      <c r="D2365" s="4">
        <v>26808.75</v>
      </c>
      <c r="E2365" s="1" t="s">
        <v>1094</v>
      </c>
      <c r="F2365" s="1" t="s">
        <v>408</v>
      </c>
      <c r="G2365" s="1" t="s">
        <v>3331</v>
      </c>
      <c r="H2365" s="1" t="s">
        <v>3341</v>
      </c>
      <c r="I2365" s="1">
        <v>80786.5219296</v>
      </c>
      <c r="J2365" s="1" t="s">
        <v>3342</v>
      </c>
      <c r="L2365" s="1" t="str">
        <f>VLOOKUP(Table1[[#This Row],[Customer_id]],Table4[],7,FALSE)</f>
        <v>110364,7116</v>
      </c>
      <c r="M2365" s="1" t="e">
        <f>VLOOKUP(Table1[[#This Row],[Customer_id]],Table2[],4,FALSE)</f>
        <v>#N/A</v>
      </c>
      <c r="N2365" s="1" t="str">
        <f>INDEX(Table3[Transaction type],MATCH(Table1[[#This Row],[Account Number]],Table3[Account Number],0))</f>
        <v>Money Transfer</v>
      </c>
      <c r="O2365" s="20">
        <f>INDEX(Table3[Date_of_transaction],MATCH(Table1[[#This Row],[Account Number]],Table3[Account Number],0))</f>
        <v>44436</v>
      </c>
      <c r="P2365" s="19" t="str">
        <f>INDEX(Table3[Transaction Medium],MATCH(Table1[[#This Row],[Account Number]],Table3[Account Number],0))</f>
        <v>Internet Banking</v>
      </c>
    </row>
    <row r="2366" spans="1:16" x14ac:dyDescent="0.25">
      <c r="A2366" s="1" t="s">
        <v>3421</v>
      </c>
      <c r="B2366" s="2">
        <v>961089566</v>
      </c>
      <c r="C2366" s="2" t="s">
        <v>52</v>
      </c>
      <c r="D2366" s="4">
        <v>20234.25</v>
      </c>
      <c r="E2366" s="1" t="s">
        <v>1094</v>
      </c>
      <c r="F2366" s="1" t="s">
        <v>68</v>
      </c>
      <c r="G2366" s="1" t="s">
        <v>3331</v>
      </c>
      <c r="H2366" s="1" t="s">
        <v>3422</v>
      </c>
      <c r="I2366" s="1">
        <v>66819.792568320001</v>
      </c>
      <c r="J2366" s="1" t="s">
        <v>3423</v>
      </c>
      <c r="L2366" s="1" t="str">
        <f>VLOOKUP(Table1[[#This Row],[Customer_id]],Table4[],7,FALSE)</f>
        <v>150527,1825</v>
      </c>
      <c r="M2366" s="1" t="e">
        <f>VLOOKUP(Table1[[#This Row],[Customer_id]],Table2[],4,FALSE)</f>
        <v>#N/A</v>
      </c>
      <c r="N2366" s="1" t="str">
        <f>INDEX(Table3[Transaction type],MATCH(Table1[[#This Row],[Account Number]],Table3[Account Number],0))</f>
        <v>Checks</v>
      </c>
      <c r="O2366" s="20">
        <f>INDEX(Table3[Date_of_transaction],MATCH(Table1[[#This Row],[Account Number]],Table3[Account Number],0))</f>
        <v>44252</v>
      </c>
      <c r="P2366" s="19" t="str">
        <f>INDEX(Table3[Transaction Medium],MATCH(Table1[[#This Row],[Account Number]],Table3[Account Number],0))</f>
        <v>Informal Services</v>
      </c>
    </row>
    <row r="2367" spans="1:16" x14ac:dyDescent="0.25">
      <c r="A2367" s="1" t="s">
        <v>6299</v>
      </c>
      <c r="B2367" s="2">
        <v>953439153</v>
      </c>
      <c r="C2367" s="2" t="s">
        <v>1201</v>
      </c>
      <c r="D2367" s="4">
        <v>30461.25</v>
      </c>
      <c r="E2367" s="1" t="s">
        <v>12</v>
      </c>
      <c r="F2367" s="1" t="s">
        <v>561</v>
      </c>
      <c r="G2367" s="1" t="s">
        <v>4074</v>
      </c>
      <c r="H2367" s="1" t="s">
        <v>6300</v>
      </c>
      <c r="I2367" s="1">
        <v>136712.69367184001</v>
      </c>
      <c r="J2367" s="1" t="s">
        <v>6301</v>
      </c>
      <c r="L2367" s="1" t="str">
        <f>VLOOKUP(Table1[[#This Row],[Customer_id]],Table4[],7,FALSE)</f>
        <v>180874,0608</v>
      </c>
      <c r="M2367" s="1" t="e">
        <f>VLOOKUP(Table1[[#This Row],[Customer_id]],Table2[],4,FALSE)</f>
        <v>#N/A</v>
      </c>
      <c r="N2367" s="1" t="str">
        <f>INDEX(Table3[Transaction type],MATCH(Table1[[#This Row],[Account Number]],Table3[Account Number],0))</f>
        <v>Cash Withdrawal</v>
      </c>
      <c r="O2367" s="20">
        <f>INDEX(Table3[Date_of_transaction],MATCH(Table1[[#This Row],[Account Number]],Table3[Account Number],0))</f>
        <v>44522</v>
      </c>
      <c r="P2367" s="19" t="str">
        <f>INDEX(Table3[Transaction Medium],MATCH(Table1[[#This Row],[Account Number]],Table3[Account Number],0))</f>
        <v>Bank</v>
      </c>
    </row>
    <row r="2368" spans="1:16" x14ac:dyDescent="0.25">
      <c r="A2368" s="1" t="s">
        <v>3141</v>
      </c>
      <c r="B2368" s="2">
        <v>919517989</v>
      </c>
      <c r="C2368" s="2" t="s">
        <v>180</v>
      </c>
      <c r="D2368" s="4">
        <v>35940</v>
      </c>
      <c r="E2368" s="1" t="s">
        <v>1094</v>
      </c>
      <c r="F2368" s="1" t="s">
        <v>763</v>
      </c>
      <c r="G2368" s="1" t="s">
        <v>3058</v>
      </c>
      <c r="H2368" s="1" t="s">
        <v>3142</v>
      </c>
      <c r="I2368" s="1">
        <v>170534.33265960001</v>
      </c>
      <c r="J2368" s="1" t="s">
        <v>3143</v>
      </c>
      <c r="L2368" s="1" t="str">
        <f>VLOOKUP(Table1[[#This Row],[Customer_id]],Table4[],7,FALSE)</f>
        <v>165293,4528</v>
      </c>
      <c r="M2368" s="1" t="e">
        <f>VLOOKUP(Table1[[#This Row],[Customer_id]],Table2[],4,FALSE)</f>
        <v>#N/A</v>
      </c>
      <c r="N2368" s="1" t="str">
        <f>INDEX(Table3[Transaction type],MATCH(Table1[[#This Row],[Account Number]],Table3[Account Number],0))</f>
        <v>Money Deposit</v>
      </c>
      <c r="O2368" s="20">
        <f>INDEX(Table3[Date_of_transaction],MATCH(Table1[[#This Row],[Account Number]],Table3[Account Number],0))</f>
        <v>44331</v>
      </c>
      <c r="P2368" s="19" t="str">
        <f>INDEX(Table3[Transaction Medium],MATCH(Table1[[#This Row],[Account Number]],Table3[Account Number],0))</f>
        <v>Bank</v>
      </c>
    </row>
    <row r="2369" spans="1:16" x14ac:dyDescent="0.25">
      <c r="A2369" s="1" t="s">
        <v>4904</v>
      </c>
      <c r="B2369" s="2">
        <v>947446211</v>
      </c>
      <c r="C2369" s="2" t="s">
        <v>143</v>
      </c>
      <c r="D2369" s="4">
        <v>34479</v>
      </c>
      <c r="E2369" s="1" t="s">
        <v>1094</v>
      </c>
      <c r="F2369" s="1" t="s">
        <v>1004</v>
      </c>
      <c r="G2369" s="1" t="s">
        <v>4058</v>
      </c>
      <c r="H2369" s="1" t="s">
        <v>4905</v>
      </c>
      <c r="I2369" s="1">
        <v>73656.595833600004</v>
      </c>
      <c r="J2369" s="1" t="s">
        <v>4906</v>
      </c>
      <c r="L2369" s="1" t="str">
        <f>VLOOKUP(Table1[[#This Row],[Customer_id]],Table4[],7,FALSE)</f>
        <v>30509,2972</v>
      </c>
      <c r="M2369" s="1" t="e">
        <f>VLOOKUP(Table1[[#This Row],[Customer_id]],Table2[],4,FALSE)</f>
        <v>#N/A</v>
      </c>
      <c r="N2369" s="1" t="str">
        <f>INDEX(Table3[Transaction type],MATCH(Table1[[#This Row],[Account Number]],Table3[Account Number],0))</f>
        <v>Money Deposit</v>
      </c>
      <c r="O2369" s="20">
        <f>INDEX(Table3[Date_of_transaction],MATCH(Table1[[#This Row],[Account Number]],Table3[Account Number],0))</f>
        <v>44247</v>
      </c>
      <c r="P2369" s="19" t="str">
        <f>INDEX(Table3[Transaction Medium],MATCH(Table1[[#This Row],[Account Number]],Table3[Account Number],0))</f>
        <v>ATM</v>
      </c>
    </row>
    <row r="2370" spans="1:16" x14ac:dyDescent="0.25">
      <c r="A2370" s="1" t="s">
        <v>2873</v>
      </c>
      <c r="B2370" s="2">
        <v>913488559</v>
      </c>
      <c r="C2370" s="2" t="s">
        <v>124</v>
      </c>
      <c r="D2370" s="4">
        <v>14025</v>
      </c>
      <c r="E2370" s="1" t="s">
        <v>1094</v>
      </c>
      <c r="F2370" s="1" t="s">
        <v>115</v>
      </c>
      <c r="G2370" s="1" t="s">
        <v>2773</v>
      </c>
      <c r="H2370" s="1" t="s">
        <v>2874</v>
      </c>
      <c r="I2370" s="1">
        <v>27436.312514000001</v>
      </c>
      <c r="J2370" s="1" t="s">
        <v>2484</v>
      </c>
      <c r="L2370" s="1" t="str">
        <f>VLOOKUP(Table1[[#This Row],[Customer_id]],Table4[],7,FALSE)</f>
        <v>152911,4688</v>
      </c>
      <c r="M2370" s="1" t="e">
        <f>VLOOKUP(Table1[[#This Row],[Customer_id]],Table2[],4,FALSE)</f>
        <v>#N/A</v>
      </c>
      <c r="N2370" s="1" t="str">
        <f>INDEX(Table3[Transaction type],MATCH(Table1[[#This Row],[Account Number]],Table3[Account Number],0))</f>
        <v>Cash Withdrawal</v>
      </c>
      <c r="O2370" s="20">
        <f>INDEX(Table3[Date_of_transaction],MATCH(Table1[[#This Row],[Account Number]],Table3[Account Number],0))</f>
        <v>44230</v>
      </c>
      <c r="P2370" s="19" t="str">
        <f>INDEX(Table3[Transaction Medium],MATCH(Table1[[#This Row],[Account Number]],Table3[Account Number],0))</f>
        <v>Bank</v>
      </c>
    </row>
    <row r="2371" spans="1:16" x14ac:dyDescent="0.25">
      <c r="A2371" s="1" t="s">
        <v>7593</v>
      </c>
      <c r="B2371" s="2">
        <v>823906903</v>
      </c>
      <c r="C2371" s="2" t="s">
        <v>498</v>
      </c>
      <c r="D2371" s="4">
        <v>37766.25</v>
      </c>
      <c r="E2371" s="1" t="s">
        <v>12</v>
      </c>
      <c r="F2371" s="1" t="s">
        <v>1047</v>
      </c>
      <c r="G2371" s="1" t="s">
        <v>4220</v>
      </c>
      <c r="H2371" s="1" t="s">
        <v>7594</v>
      </c>
      <c r="I2371" s="1">
        <v>94171.899191400007</v>
      </c>
      <c r="J2371" s="1" t="s">
        <v>7595</v>
      </c>
      <c r="L2371" s="1" t="str">
        <f>VLOOKUP(Table1[[#This Row],[Customer_id]],Table4[],7,FALSE)</f>
        <v>263452,2624</v>
      </c>
      <c r="M2371" s="1" t="str">
        <f>VLOOKUP(Table1[[#This Row],[Customer_id]],Table2[],4,FALSE)</f>
        <v>N0</v>
      </c>
      <c r="N2371" s="1" t="str">
        <f>INDEX(Table3[Transaction type],MATCH(Table1[[#This Row],[Account Number]],Table3[Account Number],0))</f>
        <v>Loan Payment</v>
      </c>
      <c r="O2371" s="20">
        <f>INDEX(Table3[Date_of_transaction],MATCH(Table1[[#This Row],[Account Number]],Table3[Account Number],0))</f>
        <v>44212</v>
      </c>
      <c r="P2371" s="19" t="str">
        <f>INDEX(Table3[Transaction Medium],MATCH(Table1[[#This Row],[Account Number]],Table3[Account Number],0))</f>
        <v>ACH</v>
      </c>
    </row>
    <row r="2372" spans="1:16" x14ac:dyDescent="0.25">
      <c r="A2372" s="1" t="s">
        <v>2920</v>
      </c>
      <c r="B2372" s="2">
        <v>502344094</v>
      </c>
      <c r="C2372" s="2" t="s">
        <v>698</v>
      </c>
      <c r="D2372" s="4">
        <v>18408</v>
      </c>
      <c r="E2372" s="1" t="s">
        <v>1094</v>
      </c>
      <c r="F2372" s="1" t="s">
        <v>353</v>
      </c>
      <c r="G2372" s="1" t="s">
        <v>2773</v>
      </c>
      <c r="H2372" s="1" t="s">
        <v>2921</v>
      </c>
      <c r="I2372" s="1">
        <v>167218.47531479999</v>
      </c>
      <c r="J2372" s="1" t="s">
        <v>2922</v>
      </c>
      <c r="L2372" s="1" t="str">
        <f>VLOOKUP(Table1[[#This Row],[Customer_id]],Table4[],7,FALSE)</f>
        <v>91923,1716</v>
      </c>
      <c r="M2372" s="1" t="e">
        <f>VLOOKUP(Table1[[#This Row],[Customer_id]],Table2[],4,FALSE)</f>
        <v>#N/A</v>
      </c>
      <c r="N2372" s="1" t="str">
        <f>INDEX(Table3[Transaction type],MATCH(Table1[[#This Row],[Account Number]],Table3[Account Number],0))</f>
        <v>Money Transfer</v>
      </c>
      <c r="O2372" s="20">
        <f>INDEX(Table3[Date_of_transaction],MATCH(Table1[[#This Row],[Account Number]],Table3[Account Number],0))</f>
        <v>44292</v>
      </c>
      <c r="P2372" s="19" t="str">
        <f>INDEX(Table3[Transaction Medium],MATCH(Table1[[#This Row],[Account Number]],Table3[Account Number],0))</f>
        <v>Bank</v>
      </c>
    </row>
    <row r="2373" spans="1:16" x14ac:dyDescent="0.25">
      <c r="A2373" s="1" t="s">
        <v>1982</v>
      </c>
      <c r="B2373" s="2">
        <v>528154145</v>
      </c>
      <c r="C2373" s="2" t="s">
        <v>57</v>
      </c>
      <c r="D2373" s="4">
        <v>34113.75</v>
      </c>
      <c r="E2373" s="1" t="s">
        <v>1094</v>
      </c>
      <c r="F2373" s="1" t="s">
        <v>471</v>
      </c>
      <c r="G2373" s="1" t="s">
        <v>1964</v>
      </c>
      <c r="H2373" s="1" t="s">
        <v>1983</v>
      </c>
      <c r="I2373" s="1">
        <v>306437.94778752001</v>
      </c>
      <c r="J2373" s="1" t="s">
        <v>1984</v>
      </c>
      <c r="L2373" s="1" t="str">
        <f>VLOOKUP(Table1[[#This Row],[Customer_id]],Table4[],7,FALSE)</f>
        <v>85695,9488</v>
      </c>
      <c r="M2373" s="1" t="e">
        <f>VLOOKUP(Table1[[#This Row],[Customer_id]],Table2[],4,FALSE)</f>
        <v>#N/A</v>
      </c>
      <c r="N2373" s="1" t="str">
        <f>INDEX(Table3[Transaction type],MATCH(Table1[[#This Row],[Account Number]],Table3[Account Number],0))</f>
        <v>Cash Withdrawal</v>
      </c>
      <c r="O2373" s="20">
        <f>INDEX(Table3[Date_of_transaction],MATCH(Table1[[#This Row],[Account Number]],Table3[Account Number],0))</f>
        <v>44635</v>
      </c>
      <c r="P2373" s="19" t="str">
        <f>INDEX(Table3[Transaction Medium],MATCH(Table1[[#This Row],[Account Number]],Table3[Account Number],0))</f>
        <v>ATM</v>
      </c>
    </row>
    <row r="2374" spans="1:16" x14ac:dyDescent="0.25">
      <c r="A2374" s="1" t="s">
        <v>1818</v>
      </c>
      <c r="B2374" s="2">
        <v>595856727</v>
      </c>
      <c r="C2374" s="2" t="s">
        <v>1201</v>
      </c>
      <c r="D2374" s="4">
        <v>30461.25</v>
      </c>
      <c r="E2374" s="1" t="s">
        <v>1094</v>
      </c>
      <c r="F2374" s="1" t="s">
        <v>1426</v>
      </c>
      <c r="G2374" s="1" t="s">
        <v>14</v>
      </c>
      <c r="H2374" s="1" t="s">
        <v>1819</v>
      </c>
      <c r="I2374" s="1">
        <v>233144.32190400001</v>
      </c>
      <c r="J2374" s="1" t="s">
        <v>1820</v>
      </c>
      <c r="L2374" s="1" t="str">
        <f>VLOOKUP(Table1[[#This Row],[Customer_id]],Table4[],7,FALSE)</f>
        <v>34741,0784</v>
      </c>
      <c r="M2374" s="1" t="e">
        <f>VLOOKUP(Table1[[#This Row],[Customer_id]],Table2[],4,FALSE)</f>
        <v>#N/A</v>
      </c>
      <c r="N2374" s="1" t="str">
        <f>INDEX(Table3[Transaction type],MATCH(Table1[[#This Row],[Account Number]],Table3[Account Number],0))</f>
        <v>Money Deposit</v>
      </c>
      <c r="O2374" s="20">
        <f>INDEX(Table3[Date_of_transaction],MATCH(Table1[[#This Row],[Account Number]],Table3[Account Number],0))</f>
        <v>44620</v>
      </c>
      <c r="P2374" s="19" t="str">
        <f>INDEX(Table3[Transaction Medium],MATCH(Table1[[#This Row],[Account Number]],Table3[Account Number],0))</f>
        <v>ATM</v>
      </c>
    </row>
    <row r="2375" spans="1:16" x14ac:dyDescent="0.25">
      <c r="A2375" s="1" t="s">
        <v>619</v>
      </c>
      <c r="B2375" s="2">
        <v>400775260</v>
      </c>
      <c r="C2375" s="2" t="s">
        <v>226</v>
      </c>
      <c r="D2375" s="4">
        <v>31557</v>
      </c>
      <c r="E2375" s="1" t="s">
        <v>12</v>
      </c>
      <c r="F2375" s="1" t="s">
        <v>620</v>
      </c>
      <c r="G2375" s="1" t="s">
        <v>14</v>
      </c>
      <c r="H2375" s="1" t="s">
        <v>621</v>
      </c>
      <c r="I2375" s="1">
        <v>528029.81457408005</v>
      </c>
      <c r="J2375" s="1" t="s">
        <v>622</v>
      </c>
      <c r="L2375" s="1" t="str">
        <f>VLOOKUP(Table1[[#This Row],[Customer_id]],Table4[],7,FALSE)</f>
        <v>312028,5969</v>
      </c>
      <c r="M2375" s="1" t="e">
        <f>VLOOKUP(Table1[[#This Row],[Customer_id]],Table2[],4,FALSE)</f>
        <v>#N/A</v>
      </c>
      <c r="N2375" s="1" t="str">
        <f>INDEX(Table3[Transaction type],MATCH(Table1[[#This Row],[Account Number]],Table3[Account Number],0))</f>
        <v>Online Payment</v>
      </c>
      <c r="O2375" s="20">
        <f>INDEX(Table3[Date_of_transaction],MATCH(Table1[[#This Row],[Account Number]],Table3[Account Number],0))</f>
        <v>44254</v>
      </c>
      <c r="P2375" s="19" t="str">
        <f>INDEX(Table3[Transaction Medium],MATCH(Table1[[#This Row],[Account Number]],Table3[Account Number],0))</f>
        <v>Card</v>
      </c>
    </row>
    <row r="2376" spans="1:16" x14ac:dyDescent="0.25">
      <c r="A2376" s="1" t="s">
        <v>1516</v>
      </c>
      <c r="B2376" s="2">
        <v>233064658</v>
      </c>
      <c r="C2376" s="2" t="s">
        <v>134</v>
      </c>
      <c r="D2376" s="4">
        <v>37401</v>
      </c>
      <c r="E2376" s="1" t="s">
        <v>1094</v>
      </c>
      <c r="F2376" s="1" t="s">
        <v>1517</v>
      </c>
      <c r="G2376" s="1" t="s">
        <v>14</v>
      </c>
      <c r="H2376" s="1" t="s">
        <v>1518</v>
      </c>
      <c r="I2376" s="1">
        <v>21344.9948712</v>
      </c>
      <c r="J2376" s="1" t="s">
        <v>1519</v>
      </c>
      <c r="L2376" s="1" t="str">
        <f>VLOOKUP(Table1[[#This Row],[Customer_id]],Table4[],7,FALSE)</f>
        <v>245301,8034</v>
      </c>
      <c r="M2376" s="1" t="e">
        <f>VLOOKUP(Table1[[#This Row],[Customer_id]],Table2[],4,FALSE)</f>
        <v>#N/A</v>
      </c>
      <c r="N2376" s="1" t="str">
        <f>INDEX(Table3[Transaction type],MATCH(Table1[[#This Row],[Account Number]],Table3[Account Number],0))</f>
        <v>Checks</v>
      </c>
      <c r="O2376" s="20">
        <f>INDEX(Table3[Date_of_transaction],MATCH(Table1[[#This Row],[Account Number]],Table3[Account Number],0))</f>
        <v>44661</v>
      </c>
      <c r="P2376" s="19" t="str">
        <f>INDEX(Table3[Transaction Medium],MATCH(Table1[[#This Row],[Account Number]],Table3[Account Number],0))</f>
        <v>Bank</v>
      </c>
    </row>
    <row r="2377" spans="1:16" x14ac:dyDescent="0.25">
      <c r="A2377" s="1" t="s">
        <v>1516</v>
      </c>
      <c r="B2377" s="2">
        <v>22150365</v>
      </c>
      <c r="C2377" s="2" t="s">
        <v>661</v>
      </c>
      <c r="D2377" s="4">
        <v>16216.5</v>
      </c>
      <c r="E2377" s="1" t="s">
        <v>12</v>
      </c>
      <c r="F2377" s="1" t="s">
        <v>404</v>
      </c>
      <c r="G2377" s="1" t="s">
        <v>4105</v>
      </c>
      <c r="H2377" s="1" t="s">
        <v>6668</v>
      </c>
      <c r="I2377" s="1">
        <v>152815.09693823999</v>
      </c>
      <c r="J2377" s="1" t="s">
        <v>6669</v>
      </c>
      <c r="L2377" s="1" t="str">
        <f>VLOOKUP(Table1[[#This Row],[Customer_id]],Table4[],7,FALSE)</f>
        <v>245301,8034</v>
      </c>
      <c r="M2377" s="1" t="e">
        <f>VLOOKUP(Table1[[#This Row],[Customer_id]],Table2[],4,FALSE)</f>
        <v>#N/A</v>
      </c>
      <c r="N2377" s="1" t="str">
        <f>INDEX(Table3[Transaction type],MATCH(Table1[[#This Row],[Account Number]],Table3[Account Number],0))</f>
        <v>Checks</v>
      </c>
      <c r="O2377" s="20">
        <f>INDEX(Table3[Date_of_transaction],MATCH(Table1[[#This Row],[Account Number]],Table3[Account Number],0))</f>
        <v>44355</v>
      </c>
      <c r="P2377" s="19" t="str">
        <f>INDEX(Table3[Transaction Medium],MATCH(Table1[[#This Row],[Account Number]],Table3[Account Number],0))</f>
        <v>Informal Services</v>
      </c>
    </row>
    <row r="2378" spans="1:16" x14ac:dyDescent="0.25">
      <c r="A2378" s="1" t="s">
        <v>2541</v>
      </c>
      <c r="B2378" s="2">
        <v>22285799</v>
      </c>
      <c r="C2378" s="2" t="s">
        <v>250</v>
      </c>
      <c r="D2378" s="4">
        <v>18042.75</v>
      </c>
      <c r="E2378" s="1" t="s">
        <v>12</v>
      </c>
      <c r="F2378" s="1" t="s">
        <v>110</v>
      </c>
      <c r="G2378" s="1" t="s">
        <v>1964</v>
      </c>
      <c r="H2378" s="1" t="s">
        <v>2542</v>
      </c>
      <c r="I2378" s="1">
        <v>624309.76826399995</v>
      </c>
      <c r="J2378" s="1" t="s">
        <v>2543</v>
      </c>
      <c r="L2378" s="1" t="str">
        <f>VLOOKUP(Table1[[#This Row],[Customer_id]],Table4[],7,FALSE)</f>
        <v>343075,5072</v>
      </c>
      <c r="M2378" s="1" t="e">
        <f>VLOOKUP(Table1[[#This Row],[Customer_id]],Table2[],4,FALSE)</f>
        <v>#N/A</v>
      </c>
      <c r="N2378" s="1" t="str">
        <f>INDEX(Table3[Transaction type],MATCH(Table1[[#This Row],[Account Number]],Table3[Account Number],0))</f>
        <v>Money Transfer</v>
      </c>
      <c r="O2378" s="20">
        <f>INDEX(Table3[Date_of_transaction],MATCH(Table1[[#This Row],[Account Number]],Table3[Account Number],0))</f>
        <v>44521</v>
      </c>
      <c r="P2378" s="19" t="str">
        <f>INDEX(Table3[Transaction Medium],MATCH(Table1[[#This Row],[Account Number]],Table3[Account Number],0))</f>
        <v>Mobile</v>
      </c>
    </row>
    <row r="2379" spans="1:16" x14ac:dyDescent="0.25">
      <c r="A2379" s="1" t="s">
        <v>3716</v>
      </c>
      <c r="B2379" s="2">
        <v>837381379</v>
      </c>
      <c r="C2379" s="2" t="s">
        <v>889</v>
      </c>
      <c r="D2379" s="4">
        <v>30096</v>
      </c>
      <c r="E2379" s="1" t="s">
        <v>1094</v>
      </c>
      <c r="F2379" s="1" t="s">
        <v>825</v>
      </c>
      <c r="G2379" s="1" t="s">
        <v>3583</v>
      </c>
      <c r="H2379" s="1" t="s">
        <v>3717</v>
      </c>
      <c r="I2379" s="1">
        <v>116403.3109044</v>
      </c>
      <c r="J2379" s="1" t="s">
        <v>3718</v>
      </c>
      <c r="L2379" s="1" t="str">
        <f>VLOOKUP(Table1[[#This Row],[Customer_id]],Table4[],7,FALSE)</f>
        <v>45380,8628</v>
      </c>
      <c r="M2379" s="1" t="e">
        <f>VLOOKUP(Table1[[#This Row],[Customer_id]],Table2[],4,FALSE)</f>
        <v>#N/A</v>
      </c>
      <c r="N2379" s="1" t="str">
        <f>INDEX(Table3[Transaction type],MATCH(Table1[[#This Row],[Account Number]],Table3[Account Number],0))</f>
        <v>Checks</v>
      </c>
      <c r="O2379" s="20">
        <f>INDEX(Table3[Date_of_transaction],MATCH(Table1[[#This Row],[Account Number]],Table3[Account Number],0))</f>
        <v>44230</v>
      </c>
      <c r="P2379" s="19" t="str">
        <f>INDEX(Table3[Transaction Medium],MATCH(Table1[[#This Row],[Account Number]],Table3[Account Number],0))</f>
        <v>Informal Services</v>
      </c>
    </row>
    <row r="2380" spans="1:16" x14ac:dyDescent="0.25">
      <c r="A2380" s="1" t="s">
        <v>7388</v>
      </c>
      <c r="B2380" s="2">
        <v>192118373</v>
      </c>
      <c r="C2380" s="2" t="s">
        <v>661</v>
      </c>
      <c r="D2380" s="4">
        <v>16216.5</v>
      </c>
      <c r="E2380" s="1" t="s">
        <v>12</v>
      </c>
      <c r="F2380" s="1" t="s">
        <v>408</v>
      </c>
      <c r="G2380" s="1" t="s">
        <v>4058</v>
      </c>
      <c r="H2380" s="1" t="s">
        <v>7389</v>
      </c>
      <c r="I2380" s="1">
        <v>188218.71988704</v>
      </c>
      <c r="J2380" s="1" t="s">
        <v>7390</v>
      </c>
      <c r="L2380" s="1" t="str">
        <f>VLOOKUP(Table1[[#This Row],[Customer_id]],Table4[],7,FALSE)</f>
        <v>303715,37</v>
      </c>
      <c r="M2380" s="1" t="e">
        <f>VLOOKUP(Table1[[#This Row],[Customer_id]],Table2[],4,FALSE)</f>
        <v>#N/A</v>
      </c>
      <c r="N2380" s="1" t="str">
        <f>INDEX(Table3[Transaction type],MATCH(Table1[[#This Row],[Account Number]],Table3[Account Number],0))</f>
        <v>Checks</v>
      </c>
      <c r="O2380" s="20">
        <f>INDEX(Table3[Date_of_transaction],MATCH(Table1[[#This Row],[Account Number]],Table3[Account Number],0))</f>
        <v>44265</v>
      </c>
      <c r="P2380" s="19" t="str">
        <f>INDEX(Table3[Transaction Medium],MATCH(Table1[[#This Row],[Account Number]],Table3[Account Number],0))</f>
        <v>Informal Services</v>
      </c>
    </row>
    <row r="2381" spans="1:16" x14ac:dyDescent="0.25">
      <c r="A2381" s="1" t="s">
        <v>5234</v>
      </c>
      <c r="B2381" s="2">
        <v>258765158</v>
      </c>
      <c r="C2381" s="2" t="s">
        <v>23</v>
      </c>
      <c r="D2381" s="4">
        <v>15486</v>
      </c>
      <c r="E2381" s="1" t="s">
        <v>1094</v>
      </c>
      <c r="F2381" s="1" t="s">
        <v>574</v>
      </c>
      <c r="G2381" s="1" t="s">
        <v>4066</v>
      </c>
      <c r="H2381" s="1" t="s">
        <v>5235</v>
      </c>
      <c r="I2381" s="1">
        <v>451291.5384432</v>
      </c>
      <c r="J2381" s="1" t="s">
        <v>4644</v>
      </c>
      <c r="L2381" s="1" t="str">
        <f>VLOOKUP(Table1[[#This Row],[Customer_id]],Table4[],7,FALSE)</f>
        <v>75384,7686</v>
      </c>
      <c r="M2381" s="1" t="e">
        <f>VLOOKUP(Table1[[#This Row],[Customer_id]],Table2[],4,FALSE)</f>
        <v>#N/A</v>
      </c>
      <c r="N2381" s="1" t="str">
        <f>INDEX(Table3[Transaction type],MATCH(Table1[[#This Row],[Account Number]],Table3[Account Number],0))</f>
        <v>Cash Withdrawal</v>
      </c>
      <c r="O2381" s="20">
        <f>INDEX(Table3[Date_of_transaction],MATCH(Table1[[#This Row],[Account Number]],Table3[Account Number],0))</f>
        <v>44445</v>
      </c>
      <c r="P2381" s="19" t="str">
        <f>INDEX(Table3[Transaction Medium],MATCH(Table1[[#This Row],[Account Number]],Table3[Account Number],0))</f>
        <v>ATM</v>
      </c>
    </row>
    <row r="2382" spans="1:16" x14ac:dyDescent="0.25">
      <c r="A2382" s="1" t="s">
        <v>2938</v>
      </c>
      <c r="B2382" s="2">
        <v>97263710</v>
      </c>
      <c r="C2382" s="2" t="s">
        <v>203</v>
      </c>
      <c r="D2382" s="4">
        <v>27539.25</v>
      </c>
      <c r="E2382" s="1" t="s">
        <v>1094</v>
      </c>
      <c r="F2382" s="1" t="s">
        <v>83</v>
      </c>
      <c r="G2382" s="1" t="s">
        <v>2773</v>
      </c>
      <c r="H2382" s="1" t="s">
        <v>2939</v>
      </c>
      <c r="I2382" s="1">
        <v>324275.319648</v>
      </c>
      <c r="J2382" s="1" t="s">
        <v>2940</v>
      </c>
      <c r="L2382" s="1" t="str">
        <f>VLOOKUP(Table1[[#This Row],[Customer_id]],Table4[],7,FALSE)</f>
        <v>186417,2646</v>
      </c>
      <c r="M2382" s="1" t="str">
        <f>VLOOKUP(Table1[[#This Row],[Customer_id]],Table2[],4,FALSE)</f>
        <v>N5224433256</v>
      </c>
      <c r="N2382" s="1" t="str">
        <f>INDEX(Table3[Transaction type],MATCH(Table1[[#This Row],[Account Number]],Table3[Account Number],0))</f>
        <v>Loan Payment</v>
      </c>
      <c r="O2382" s="20">
        <f>INDEX(Table3[Date_of_transaction],MATCH(Table1[[#This Row],[Account Number]],Table3[Account Number],0))</f>
        <v>44616</v>
      </c>
      <c r="P2382" s="19" t="str">
        <f>INDEX(Table3[Transaction Medium],MATCH(Table1[[#This Row],[Account Number]],Table3[Account Number],0))</f>
        <v>AFT</v>
      </c>
    </row>
    <row r="2383" spans="1:16" x14ac:dyDescent="0.25">
      <c r="A2383" s="1" t="s">
        <v>5122</v>
      </c>
      <c r="B2383" s="2">
        <v>567334412</v>
      </c>
      <c r="C2383" s="2" t="s">
        <v>38</v>
      </c>
      <c r="D2383" s="4">
        <v>21330</v>
      </c>
      <c r="E2383" s="1" t="s">
        <v>1094</v>
      </c>
      <c r="F2383" s="1" t="s">
        <v>199</v>
      </c>
      <c r="G2383" s="1" t="s">
        <v>4062</v>
      </c>
      <c r="H2383" s="1" t="s">
        <v>5123</v>
      </c>
      <c r="I2383" s="1">
        <v>434270.55006719998</v>
      </c>
      <c r="J2383" s="1" t="s">
        <v>5124</v>
      </c>
      <c r="L2383" s="1" t="str">
        <f>VLOOKUP(Table1[[#This Row],[Customer_id]],Table4[],7,FALSE)</f>
        <v>129850,8926</v>
      </c>
      <c r="M2383" s="1" t="e">
        <f>VLOOKUP(Table1[[#This Row],[Customer_id]],Table2[],4,FALSE)</f>
        <v>#N/A</v>
      </c>
      <c r="N2383" s="1" t="str">
        <f>INDEX(Table3[Transaction type],MATCH(Table1[[#This Row],[Account Number]],Table3[Account Number],0))</f>
        <v>Checks</v>
      </c>
      <c r="O2383" s="20">
        <f>INDEX(Table3[Date_of_transaction],MATCH(Table1[[#This Row],[Account Number]],Table3[Account Number],0))</f>
        <v>44205</v>
      </c>
      <c r="P2383" s="19" t="str">
        <f>INDEX(Table3[Transaction Medium],MATCH(Table1[[#This Row],[Account Number]],Table3[Account Number],0))</f>
        <v>Bank</v>
      </c>
    </row>
    <row r="2384" spans="1:16" x14ac:dyDescent="0.25">
      <c r="A2384" s="1" t="s">
        <v>2507</v>
      </c>
      <c r="B2384" s="2">
        <v>52532596</v>
      </c>
      <c r="C2384" s="2" t="s">
        <v>67</v>
      </c>
      <c r="D2384" s="4">
        <v>23156.25</v>
      </c>
      <c r="E2384" s="1" t="s">
        <v>12</v>
      </c>
      <c r="F2384" s="1" t="s">
        <v>327</v>
      </c>
      <c r="G2384" s="1" t="s">
        <v>1964</v>
      </c>
      <c r="H2384" s="1" t="s">
        <v>2508</v>
      </c>
      <c r="I2384" s="1">
        <v>94176.805357639998</v>
      </c>
      <c r="J2384" s="1" t="s">
        <v>2509</v>
      </c>
      <c r="L2384" s="1" t="str">
        <f>VLOOKUP(Table1[[#This Row],[Customer_id]],Table4[],7,FALSE)</f>
        <v>402718,1082</v>
      </c>
      <c r="M2384" s="1" t="e">
        <f>VLOOKUP(Table1[[#This Row],[Customer_id]],Table2[],4,FALSE)</f>
        <v>#N/A</v>
      </c>
      <c r="N2384" s="1" t="str">
        <f>INDEX(Table3[Transaction type],MATCH(Table1[[#This Row],[Account Number]],Table3[Account Number],0))</f>
        <v>Online Payment</v>
      </c>
      <c r="O2384" s="20">
        <f>INDEX(Table3[Date_of_transaction],MATCH(Table1[[#This Row],[Account Number]],Table3[Account Number],0))</f>
        <v>44286</v>
      </c>
      <c r="P2384" s="19" t="str">
        <f>INDEX(Table3[Transaction Medium],MATCH(Table1[[#This Row],[Account Number]],Table3[Account Number],0))</f>
        <v>Mobile</v>
      </c>
    </row>
    <row r="2385" spans="1:16" x14ac:dyDescent="0.25">
      <c r="A2385" s="1" t="s">
        <v>5190</v>
      </c>
      <c r="B2385" s="2">
        <v>564569787</v>
      </c>
      <c r="C2385" s="2" t="s">
        <v>189</v>
      </c>
      <c r="D2385" s="4">
        <v>22425.75</v>
      </c>
      <c r="E2385" s="1" t="s">
        <v>1094</v>
      </c>
      <c r="F2385" s="1" t="s">
        <v>349</v>
      </c>
      <c r="G2385" s="1" t="s">
        <v>4074</v>
      </c>
      <c r="H2385" s="1" t="s">
        <v>5191</v>
      </c>
      <c r="I2385" s="1">
        <v>233155.25128349999</v>
      </c>
      <c r="J2385" s="1" t="s">
        <v>5192</v>
      </c>
      <c r="L2385" s="1" t="str">
        <f>VLOOKUP(Table1[[#This Row],[Customer_id]],Table4[],7,FALSE)</f>
        <v>40985,49</v>
      </c>
      <c r="M2385" s="1" t="e">
        <f>VLOOKUP(Table1[[#This Row],[Customer_id]],Table2[],4,FALSE)</f>
        <v>#N/A</v>
      </c>
      <c r="N2385" s="1" t="str">
        <f>INDEX(Table3[Transaction type],MATCH(Table1[[#This Row],[Account Number]],Table3[Account Number],0))</f>
        <v>Checks</v>
      </c>
      <c r="O2385" s="20">
        <f>INDEX(Table3[Date_of_transaction],MATCH(Table1[[#This Row],[Account Number]],Table3[Account Number],0))</f>
        <v>44596</v>
      </c>
      <c r="P2385" s="19" t="str">
        <f>INDEX(Table3[Transaction Medium],MATCH(Table1[[#This Row],[Account Number]],Table3[Account Number],0))</f>
        <v>Informal Services</v>
      </c>
    </row>
    <row r="2386" spans="1:16" x14ac:dyDescent="0.25">
      <c r="A2386" s="1" t="s">
        <v>4292</v>
      </c>
      <c r="B2386" s="2">
        <v>692862884</v>
      </c>
      <c r="C2386" s="2" t="s">
        <v>498</v>
      </c>
      <c r="D2386" s="4">
        <v>37766.25</v>
      </c>
      <c r="E2386" s="1" t="s">
        <v>1094</v>
      </c>
      <c r="F2386" s="1" t="s">
        <v>794</v>
      </c>
      <c r="G2386" s="1" t="s">
        <v>4105</v>
      </c>
      <c r="H2386" s="1" t="s">
        <v>4293</v>
      </c>
      <c r="I2386" s="1">
        <v>54417.428772300002</v>
      </c>
      <c r="J2386" s="1" t="s">
        <v>4294</v>
      </c>
      <c r="L2386" s="1" t="str">
        <f>VLOOKUP(Table1[[#This Row],[Customer_id]],Table4[],7,FALSE)</f>
        <v>329678,6955</v>
      </c>
      <c r="M2386" s="1" t="e">
        <f>VLOOKUP(Table1[[#This Row],[Customer_id]],Table2[],4,FALSE)</f>
        <v>#N/A</v>
      </c>
      <c r="N2386" s="1" t="str">
        <f>INDEX(Table3[Transaction type],MATCH(Table1[[#This Row],[Account Number]],Table3[Account Number],0))</f>
        <v>Money Transfer</v>
      </c>
      <c r="O2386" s="20">
        <f>INDEX(Table3[Date_of_transaction],MATCH(Table1[[#This Row],[Account Number]],Table3[Account Number],0))</f>
        <v>44541</v>
      </c>
      <c r="P2386" s="19" t="str">
        <f>INDEX(Table3[Transaction Medium],MATCH(Table1[[#This Row],[Account Number]],Table3[Account Number],0))</f>
        <v>Mobile</v>
      </c>
    </row>
    <row r="2387" spans="1:16" x14ac:dyDescent="0.25">
      <c r="A2387" s="1" t="s">
        <v>6144</v>
      </c>
      <c r="B2387" s="2">
        <v>908046732</v>
      </c>
      <c r="C2387" s="2" t="s">
        <v>62</v>
      </c>
      <c r="D2387" s="4">
        <v>22791</v>
      </c>
      <c r="E2387" s="1" t="s">
        <v>12</v>
      </c>
      <c r="F2387" s="1" t="s">
        <v>509</v>
      </c>
      <c r="G2387" s="1" t="s">
        <v>4084</v>
      </c>
      <c r="H2387" s="1" t="s">
        <v>6145</v>
      </c>
      <c r="I2387" s="1">
        <v>267598.289322</v>
      </c>
      <c r="J2387" s="1" t="s">
        <v>6146</v>
      </c>
      <c r="L2387" s="1" t="str">
        <f>VLOOKUP(Table1[[#This Row],[Customer_id]],Table4[],7,FALSE)</f>
        <v>296377,2</v>
      </c>
      <c r="M2387" s="1" t="e">
        <f>VLOOKUP(Table1[[#This Row],[Customer_id]],Table2[],4,FALSE)</f>
        <v>#N/A</v>
      </c>
      <c r="N2387" s="1" t="str">
        <f>INDEX(Table3[Transaction type],MATCH(Table1[[#This Row],[Account Number]],Table3[Account Number],0))</f>
        <v>Money Deposit</v>
      </c>
      <c r="O2387" s="20">
        <f>INDEX(Table3[Date_of_transaction],MATCH(Table1[[#This Row],[Account Number]],Table3[Account Number],0))</f>
        <v>44526</v>
      </c>
      <c r="P2387" s="19" t="str">
        <f>INDEX(Table3[Transaction Medium],MATCH(Table1[[#This Row],[Account Number]],Table3[Account Number],0))</f>
        <v>Bank</v>
      </c>
    </row>
    <row r="2388" spans="1:16" x14ac:dyDescent="0.25">
      <c r="A2388" s="1" t="s">
        <v>8888</v>
      </c>
      <c r="B2388" s="2">
        <v>498794082</v>
      </c>
      <c r="C2388" s="2" t="s">
        <v>67</v>
      </c>
      <c r="D2388" s="4">
        <v>23156.25</v>
      </c>
      <c r="E2388" s="1" t="s">
        <v>12</v>
      </c>
      <c r="F2388" s="1" t="s">
        <v>130</v>
      </c>
      <c r="G2388" s="1" t="s">
        <v>3820</v>
      </c>
      <c r="H2388" s="1" t="s">
        <v>8889</v>
      </c>
      <c r="I2388" s="1">
        <v>60248.960486399999</v>
      </c>
      <c r="J2388" s="1" t="s">
        <v>1981</v>
      </c>
      <c r="L2388" s="1" t="str">
        <f>VLOOKUP(Table1[[#This Row],[Customer_id]],Table4[],7,FALSE)</f>
        <v>181982,2368</v>
      </c>
      <c r="M2388" s="1" t="e">
        <f>VLOOKUP(Table1[[#This Row],[Customer_id]],Table2[],4,FALSE)</f>
        <v>#N/A</v>
      </c>
      <c r="N2388" s="1" t="str">
        <f>INDEX(Table3[Transaction type],MATCH(Table1[[#This Row],[Account Number]],Table3[Account Number],0))</f>
        <v>Cash Withdrawal</v>
      </c>
      <c r="O2388" s="20">
        <f>INDEX(Table3[Date_of_transaction],MATCH(Table1[[#This Row],[Account Number]],Table3[Account Number],0))</f>
        <v>44458</v>
      </c>
      <c r="P2388" s="19" t="str">
        <f>INDEX(Table3[Transaction Medium],MATCH(Table1[[#This Row],[Account Number]],Table3[Account Number],0))</f>
        <v>Bank</v>
      </c>
    </row>
    <row r="2389" spans="1:16" x14ac:dyDescent="0.25">
      <c r="A2389" s="1" t="s">
        <v>3330</v>
      </c>
      <c r="B2389" s="2">
        <v>585061240</v>
      </c>
      <c r="C2389" s="2" t="s">
        <v>11</v>
      </c>
      <c r="D2389" s="4">
        <v>36305.25</v>
      </c>
      <c r="E2389" s="1" t="s">
        <v>1094</v>
      </c>
      <c r="F2389" s="1" t="s">
        <v>483</v>
      </c>
      <c r="G2389" s="1" t="s">
        <v>3331</v>
      </c>
      <c r="H2389" s="1" t="s">
        <v>3332</v>
      </c>
      <c r="I2389" s="1">
        <v>238310.37143100001</v>
      </c>
      <c r="J2389" s="1" t="s">
        <v>3333</v>
      </c>
      <c r="L2389" s="1" t="str">
        <f>VLOOKUP(Table1[[#This Row],[Customer_id]],Table4[],7,FALSE)</f>
        <v>94278,1875</v>
      </c>
      <c r="M2389" s="1" t="e">
        <f>VLOOKUP(Table1[[#This Row],[Customer_id]],Table2[],4,FALSE)</f>
        <v>#N/A</v>
      </c>
      <c r="N2389" s="1" t="str">
        <f>INDEX(Table3[Transaction type],MATCH(Table1[[#This Row],[Account Number]],Table3[Account Number],0))</f>
        <v>Money Transfer</v>
      </c>
      <c r="O2389" s="20">
        <f>INDEX(Table3[Date_of_transaction],MATCH(Table1[[#This Row],[Account Number]],Table3[Account Number],0))</f>
        <v>44311</v>
      </c>
      <c r="P2389" s="19" t="str">
        <f>INDEX(Table3[Transaction Medium],MATCH(Table1[[#This Row],[Account Number]],Table3[Account Number],0))</f>
        <v>Internet Banking</v>
      </c>
    </row>
    <row r="2390" spans="1:16" x14ac:dyDescent="0.25">
      <c r="A2390" s="1" t="s">
        <v>5091</v>
      </c>
      <c r="B2390" s="2">
        <v>316648932</v>
      </c>
      <c r="C2390" s="2" t="s">
        <v>23</v>
      </c>
      <c r="D2390" s="4">
        <v>15486</v>
      </c>
      <c r="E2390" s="1" t="s">
        <v>1094</v>
      </c>
      <c r="F2390" s="1" t="s">
        <v>1815</v>
      </c>
      <c r="G2390" s="1" t="s">
        <v>4105</v>
      </c>
      <c r="H2390" s="1" t="s">
        <v>5092</v>
      </c>
      <c r="I2390" s="1">
        <v>387958.53620159999</v>
      </c>
      <c r="J2390" s="1" t="s">
        <v>5093</v>
      </c>
      <c r="L2390" s="1" t="str">
        <f>VLOOKUP(Table1[[#This Row],[Customer_id]],Table4[],7,FALSE)</f>
        <v>258577,758</v>
      </c>
      <c r="M2390" s="1" t="e">
        <f>VLOOKUP(Table1[[#This Row],[Customer_id]],Table2[],4,FALSE)</f>
        <v>#N/A</v>
      </c>
      <c r="N2390" s="1" t="str">
        <f>INDEX(Table3[Transaction type],MATCH(Table1[[#This Row],[Account Number]],Table3[Account Number],0))</f>
        <v>Online Payment</v>
      </c>
      <c r="O2390" s="20">
        <f>INDEX(Table3[Date_of_transaction],MATCH(Table1[[#This Row],[Account Number]],Table3[Account Number],0))</f>
        <v>44462</v>
      </c>
      <c r="P2390" s="19" t="str">
        <f>INDEX(Table3[Transaction Medium],MATCH(Table1[[#This Row],[Account Number]],Table3[Account Number],0))</f>
        <v>Mobile</v>
      </c>
    </row>
    <row r="2391" spans="1:16" x14ac:dyDescent="0.25">
      <c r="A2391" s="1" t="s">
        <v>8565</v>
      </c>
      <c r="B2391" s="2">
        <v>571268682</v>
      </c>
      <c r="C2391" s="2" t="s">
        <v>57</v>
      </c>
      <c r="D2391" s="4">
        <v>34113.75</v>
      </c>
      <c r="E2391" s="1" t="s">
        <v>12</v>
      </c>
      <c r="F2391" s="1" t="s">
        <v>721</v>
      </c>
      <c r="G2391" s="1" t="s">
        <v>2773</v>
      </c>
      <c r="H2391" s="1" t="s">
        <v>8566</v>
      </c>
      <c r="I2391" s="1">
        <v>32105.06712</v>
      </c>
      <c r="J2391" s="1" t="s">
        <v>8567</v>
      </c>
      <c r="L2391" s="1" t="str">
        <f>VLOOKUP(Table1[[#This Row],[Customer_id]],Table4[],7,FALSE)</f>
        <v>238997,4528</v>
      </c>
      <c r="M2391" s="1" t="e">
        <f>VLOOKUP(Table1[[#This Row],[Customer_id]],Table2[],4,FALSE)</f>
        <v>#N/A</v>
      </c>
      <c r="N2391" s="1" t="str">
        <f>INDEX(Table3[Transaction type],MATCH(Table1[[#This Row],[Account Number]],Table3[Account Number],0))</f>
        <v>Money Transfer</v>
      </c>
      <c r="O2391" s="20">
        <f>INDEX(Table3[Date_of_transaction],MATCH(Table1[[#This Row],[Account Number]],Table3[Account Number],0))</f>
        <v>44218</v>
      </c>
      <c r="P2391" s="19" t="str">
        <f>INDEX(Table3[Transaction Medium],MATCH(Table1[[#This Row],[Account Number]],Table3[Account Number],0))</f>
        <v>Mobile</v>
      </c>
    </row>
    <row r="2392" spans="1:16" x14ac:dyDescent="0.25">
      <c r="A2392" s="1" t="s">
        <v>1109</v>
      </c>
      <c r="B2392" s="2">
        <v>242987893</v>
      </c>
      <c r="C2392" s="2" t="s">
        <v>273</v>
      </c>
      <c r="D2392" s="4">
        <v>20964.75</v>
      </c>
      <c r="E2392" s="1" t="s">
        <v>1094</v>
      </c>
      <c r="F2392" s="1" t="s">
        <v>523</v>
      </c>
      <c r="G2392" s="1" t="s">
        <v>14</v>
      </c>
      <c r="H2392" s="1" t="s">
        <v>1110</v>
      </c>
      <c r="I2392" s="1">
        <v>152667.38044800001</v>
      </c>
      <c r="J2392" s="1" t="s">
        <v>1111</v>
      </c>
      <c r="L2392" s="1" t="str">
        <f>VLOOKUP(Table1[[#This Row],[Customer_id]],Table4[],7,FALSE)</f>
        <v>204262,8108</v>
      </c>
      <c r="M2392" s="1" t="e">
        <f>VLOOKUP(Table1[[#This Row],[Customer_id]],Table2[],4,FALSE)</f>
        <v>#N/A</v>
      </c>
      <c r="N2392" s="1" t="str">
        <f>INDEX(Table3[Transaction type],MATCH(Table1[[#This Row],[Account Number]],Table3[Account Number],0))</f>
        <v>Checks</v>
      </c>
      <c r="O2392" s="20">
        <f>INDEX(Table3[Date_of_transaction],MATCH(Table1[[#This Row],[Account Number]],Table3[Account Number],0))</f>
        <v>44531</v>
      </c>
      <c r="P2392" s="19" t="str">
        <f>INDEX(Table3[Transaction Medium],MATCH(Table1[[#This Row],[Account Number]],Table3[Account Number],0))</f>
        <v>Informal Services</v>
      </c>
    </row>
    <row r="2393" spans="1:16" x14ac:dyDescent="0.25">
      <c r="A2393" s="1" t="s">
        <v>1951</v>
      </c>
      <c r="B2393" s="2">
        <v>87812959</v>
      </c>
      <c r="C2393" s="2" t="s">
        <v>698</v>
      </c>
      <c r="D2393" s="4">
        <v>18408</v>
      </c>
      <c r="E2393" s="1" t="s">
        <v>1094</v>
      </c>
      <c r="F2393" s="1" t="s">
        <v>1054</v>
      </c>
      <c r="G2393" s="1" t="s">
        <v>14</v>
      </c>
      <c r="H2393" s="1" t="s">
        <v>1952</v>
      </c>
      <c r="I2393" s="1">
        <v>194915.59680761999</v>
      </c>
      <c r="J2393" s="1" t="s">
        <v>1953</v>
      </c>
      <c r="L2393" s="1" t="str">
        <f>VLOOKUP(Table1[[#This Row],[Customer_id]],Table4[],7,FALSE)</f>
        <v>129198,4512</v>
      </c>
      <c r="M2393" s="1" t="e">
        <f>VLOOKUP(Table1[[#This Row],[Customer_id]],Table2[],4,FALSE)</f>
        <v>#N/A</v>
      </c>
      <c r="N2393" s="1" t="str">
        <f>INDEX(Table3[Transaction type],MATCH(Table1[[#This Row],[Account Number]],Table3[Account Number],0))</f>
        <v>Money Deposit</v>
      </c>
      <c r="O2393" s="20">
        <f>INDEX(Table3[Date_of_transaction],MATCH(Table1[[#This Row],[Account Number]],Table3[Account Number],0))</f>
        <v>44381</v>
      </c>
      <c r="P2393" s="19" t="str">
        <f>INDEX(Table3[Transaction Medium],MATCH(Table1[[#This Row],[Account Number]],Table3[Account Number],0))</f>
        <v>Bank</v>
      </c>
    </row>
    <row r="2394" spans="1:16" x14ac:dyDescent="0.25">
      <c r="A2394" s="1" t="s">
        <v>220</v>
      </c>
      <c r="B2394" s="2">
        <v>307335836</v>
      </c>
      <c r="C2394" s="2" t="s">
        <v>221</v>
      </c>
      <c r="D2394" s="4">
        <v>33748.5</v>
      </c>
      <c r="E2394" s="1" t="s">
        <v>12</v>
      </c>
      <c r="F2394" s="1" t="s">
        <v>222</v>
      </c>
      <c r="G2394" s="1" t="s">
        <v>14</v>
      </c>
      <c r="H2394" s="1" t="s">
        <v>223</v>
      </c>
      <c r="I2394" s="1">
        <v>337705.80255359999</v>
      </c>
      <c r="J2394" s="1" t="s">
        <v>224</v>
      </c>
      <c r="L2394" s="1" t="str">
        <f>VLOOKUP(Table1[[#This Row],[Customer_id]],Table4[],7,FALSE)</f>
        <v>281200,9122</v>
      </c>
      <c r="M2394" s="1" t="e">
        <f>VLOOKUP(Table1[[#This Row],[Customer_id]],Table2[],4,FALSE)</f>
        <v>#N/A</v>
      </c>
      <c r="N2394" s="1" t="str">
        <f>INDEX(Table3[Transaction type],MATCH(Table1[[#This Row],[Account Number]],Table3[Account Number],0))</f>
        <v>Money Deposit</v>
      </c>
      <c r="O2394" s="20">
        <f>INDEX(Table3[Date_of_transaction],MATCH(Table1[[#This Row],[Account Number]],Table3[Account Number],0))</f>
        <v>44521</v>
      </c>
      <c r="P2394" s="19" t="str">
        <f>INDEX(Table3[Transaction Medium],MATCH(Table1[[#This Row],[Account Number]],Table3[Account Number],0))</f>
        <v>Bank</v>
      </c>
    </row>
    <row r="2395" spans="1:16" x14ac:dyDescent="0.25">
      <c r="A2395" s="1" t="s">
        <v>1908</v>
      </c>
      <c r="B2395" s="2">
        <v>485114841</v>
      </c>
      <c r="C2395" s="2" t="s">
        <v>434</v>
      </c>
      <c r="D2395" s="4">
        <v>28269.75</v>
      </c>
      <c r="E2395" s="1" t="s">
        <v>1094</v>
      </c>
      <c r="F2395" s="1" t="s">
        <v>893</v>
      </c>
      <c r="G2395" s="1" t="s">
        <v>14</v>
      </c>
      <c r="H2395" s="1" t="s">
        <v>1909</v>
      </c>
      <c r="I2395" s="1">
        <v>249837.38962559999</v>
      </c>
      <c r="J2395" s="1" t="s">
        <v>1910</v>
      </c>
      <c r="L2395" s="1" t="str">
        <f>VLOOKUP(Table1[[#This Row],[Customer_id]],Table4[],7,FALSE)</f>
        <v>139535,9244</v>
      </c>
      <c r="M2395" s="1" t="e">
        <f>VLOOKUP(Table1[[#This Row],[Customer_id]],Table2[],4,FALSE)</f>
        <v>#N/A</v>
      </c>
      <c r="N2395" s="1" t="str">
        <f>INDEX(Table3[Transaction type],MATCH(Table1[[#This Row],[Account Number]],Table3[Account Number],0))</f>
        <v>Checks</v>
      </c>
      <c r="O2395" s="20">
        <f>INDEX(Table3[Date_of_transaction],MATCH(Table1[[#This Row],[Account Number]],Table3[Account Number],0))</f>
        <v>44373</v>
      </c>
      <c r="P2395" s="19" t="str">
        <f>INDEX(Table3[Transaction Medium],MATCH(Table1[[#This Row],[Account Number]],Table3[Account Number],0))</f>
        <v>Informal Services</v>
      </c>
    </row>
    <row r="2396" spans="1:16" x14ac:dyDescent="0.25">
      <c r="A2396" s="1" t="s">
        <v>1292</v>
      </c>
      <c r="B2396" s="2">
        <v>385409761</v>
      </c>
      <c r="C2396" s="2" t="s">
        <v>119</v>
      </c>
      <c r="D2396" s="4">
        <v>24982.5</v>
      </c>
      <c r="E2396" s="1" t="s">
        <v>1094</v>
      </c>
      <c r="F2396" s="1" t="s">
        <v>874</v>
      </c>
      <c r="G2396" s="1" t="s">
        <v>14</v>
      </c>
      <c r="H2396" s="1" t="s">
        <v>1293</v>
      </c>
      <c r="I2396" s="1">
        <v>99759.150879840003</v>
      </c>
      <c r="J2396" s="1" t="s">
        <v>1294</v>
      </c>
      <c r="L2396" s="1" t="str">
        <f>VLOOKUP(Table1[[#This Row],[Customer_id]],Table4[],7,FALSE)</f>
        <v>355416,3712</v>
      </c>
      <c r="M2396" s="1" t="e">
        <f>VLOOKUP(Table1[[#This Row],[Customer_id]],Table2[],4,FALSE)</f>
        <v>#N/A</v>
      </c>
      <c r="N2396" s="1" t="str">
        <f>INDEX(Table3[Transaction type],MATCH(Table1[[#This Row],[Account Number]],Table3[Account Number],0))</f>
        <v>Cash Withdrawal</v>
      </c>
      <c r="O2396" s="20">
        <f>INDEX(Table3[Date_of_transaction],MATCH(Table1[[#This Row],[Account Number]],Table3[Account Number],0))</f>
        <v>44243</v>
      </c>
      <c r="P2396" s="19" t="str">
        <f>INDEX(Table3[Transaction Medium],MATCH(Table1[[#This Row],[Account Number]],Table3[Account Number],0))</f>
        <v>ATM</v>
      </c>
    </row>
    <row r="2397" spans="1:16" x14ac:dyDescent="0.25">
      <c r="A2397" s="1" t="s">
        <v>8119</v>
      </c>
      <c r="B2397" s="2">
        <v>873700581</v>
      </c>
      <c r="C2397" s="2" t="s">
        <v>221</v>
      </c>
      <c r="D2397" s="4">
        <v>33748.5</v>
      </c>
      <c r="E2397" s="1" t="s">
        <v>12</v>
      </c>
      <c r="F2397" s="1" t="s">
        <v>721</v>
      </c>
      <c r="G2397" s="1" t="s">
        <v>3331</v>
      </c>
      <c r="H2397" s="1" t="s">
        <v>8120</v>
      </c>
      <c r="I2397" s="1">
        <v>287852.300736</v>
      </c>
      <c r="J2397" s="1" t="s">
        <v>8121</v>
      </c>
      <c r="L2397" s="1" t="str">
        <f>VLOOKUP(Table1[[#This Row],[Customer_id]],Table4[],7,FALSE)</f>
        <v>390543,2496</v>
      </c>
      <c r="M2397" s="1" t="e">
        <f>VLOOKUP(Table1[[#This Row],[Customer_id]],Table2[],4,FALSE)</f>
        <v>#N/A</v>
      </c>
      <c r="N2397" s="1" t="str">
        <f>INDEX(Table3[Transaction type],MATCH(Table1[[#This Row],[Account Number]],Table3[Account Number],0))</f>
        <v>Money Deposit</v>
      </c>
      <c r="O2397" s="20">
        <f>INDEX(Table3[Date_of_transaction],MATCH(Table1[[#This Row],[Account Number]],Table3[Account Number],0))</f>
        <v>44612</v>
      </c>
      <c r="P2397" s="19" t="str">
        <f>INDEX(Table3[Transaction Medium],MATCH(Table1[[#This Row],[Account Number]],Table3[Account Number],0))</f>
        <v>Bank</v>
      </c>
    </row>
    <row r="2398" spans="1:16" x14ac:dyDescent="0.25">
      <c r="A2398" s="1" t="s">
        <v>7887</v>
      </c>
      <c r="B2398" s="2">
        <v>169486428</v>
      </c>
      <c r="C2398" s="2" t="s">
        <v>167</v>
      </c>
      <c r="D2398" s="4">
        <v>18773.25</v>
      </c>
      <c r="E2398" s="1" t="s">
        <v>12</v>
      </c>
      <c r="F2398" s="1" t="s">
        <v>2364</v>
      </c>
      <c r="G2398" s="1" t="s">
        <v>3583</v>
      </c>
      <c r="H2398" s="1" t="s">
        <v>7888</v>
      </c>
      <c r="I2398" s="1">
        <v>447821.23281999998</v>
      </c>
      <c r="J2398" s="1" t="s">
        <v>7889</v>
      </c>
      <c r="L2398" s="1" t="str">
        <f>VLOOKUP(Table1[[#This Row],[Customer_id]],Table4[],7,FALSE)</f>
        <v>200269,3404</v>
      </c>
      <c r="M2398" s="1" t="str">
        <f>VLOOKUP(Table1[[#This Row],[Customer_id]],Table2[],4,FALSE)</f>
        <v>N918056579</v>
      </c>
      <c r="N2398" s="1" t="str">
        <f>INDEX(Table3[Transaction type],MATCH(Table1[[#This Row],[Account Number]],Table3[Account Number],0))</f>
        <v>Loan Payment</v>
      </c>
      <c r="O2398" s="20">
        <f>INDEX(Table3[Date_of_transaction],MATCH(Table1[[#This Row],[Account Number]],Table3[Account Number],0))</f>
        <v>44437</v>
      </c>
      <c r="P2398" s="19" t="str">
        <f>INDEX(Table3[Transaction Medium],MATCH(Table1[[#This Row],[Account Number]],Table3[Account Number],0))</f>
        <v>Mobile</v>
      </c>
    </row>
    <row r="2399" spans="1:16" x14ac:dyDescent="0.25">
      <c r="A2399" s="1" t="s">
        <v>7789</v>
      </c>
      <c r="B2399" s="2">
        <v>328792999</v>
      </c>
      <c r="C2399" s="2" t="s">
        <v>72</v>
      </c>
      <c r="D2399" s="4">
        <v>34844.25</v>
      </c>
      <c r="E2399" s="1" t="s">
        <v>12</v>
      </c>
      <c r="F2399" s="1" t="s">
        <v>574</v>
      </c>
      <c r="G2399" s="1" t="s">
        <v>3058</v>
      </c>
      <c r="H2399" s="1" t="s">
        <v>7790</v>
      </c>
      <c r="I2399" s="1">
        <v>367673.35966199997</v>
      </c>
      <c r="J2399" s="1" t="s">
        <v>7791</v>
      </c>
      <c r="L2399" s="1" t="str">
        <f>VLOOKUP(Table1[[#This Row],[Customer_id]],Table4[],7,FALSE)</f>
        <v>133697,25</v>
      </c>
      <c r="M2399" s="1" t="e">
        <f>VLOOKUP(Table1[[#This Row],[Customer_id]],Table2[],4,FALSE)</f>
        <v>#N/A</v>
      </c>
      <c r="N2399" s="1" t="str">
        <f>INDEX(Table3[Transaction type],MATCH(Table1[[#This Row],[Account Number]],Table3[Account Number],0))</f>
        <v>Online Payment</v>
      </c>
      <c r="O2399" s="20">
        <f>INDEX(Table3[Date_of_transaction],MATCH(Table1[[#This Row],[Account Number]],Table3[Account Number],0))</f>
        <v>44346</v>
      </c>
      <c r="P2399" s="19" t="str">
        <f>INDEX(Table3[Transaction Medium],MATCH(Table1[[#This Row],[Account Number]],Table3[Account Number],0))</f>
        <v>Internet Banking</v>
      </c>
    </row>
    <row r="2400" spans="1:16" x14ac:dyDescent="0.25">
      <c r="A2400" s="1" t="s">
        <v>6582</v>
      </c>
      <c r="B2400" s="2">
        <v>779440324</v>
      </c>
      <c r="C2400" s="2" t="s">
        <v>240</v>
      </c>
      <c r="D2400" s="4">
        <v>22060.5</v>
      </c>
      <c r="E2400" s="1" t="s">
        <v>12</v>
      </c>
      <c r="F2400" s="1" t="s">
        <v>829</v>
      </c>
      <c r="G2400" s="1" t="s">
        <v>4099</v>
      </c>
      <c r="H2400" s="1" t="s">
        <v>6583</v>
      </c>
      <c r="I2400" s="1">
        <v>81215.443476</v>
      </c>
      <c r="J2400" s="1" t="s">
        <v>6584</v>
      </c>
      <c r="L2400" s="1" t="str">
        <f>VLOOKUP(Table1[[#This Row],[Customer_id]],Table4[],7,FALSE)</f>
        <v>89771,99</v>
      </c>
      <c r="M2400" s="1" t="e">
        <f>VLOOKUP(Table1[[#This Row],[Customer_id]],Table2[],4,FALSE)</f>
        <v>#N/A</v>
      </c>
      <c r="N2400" s="1" t="str">
        <f>INDEX(Table3[Transaction type],MATCH(Table1[[#This Row],[Account Number]],Table3[Account Number],0))</f>
        <v>Online Payment</v>
      </c>
      <c r="O2400" s="20">
        <f>INDEX(Table3[Date_of_transaction],MATCH(Table1[[#This Row],[Account Number]],Table3[Account Number],0))</f>
        <v>44503</v>
      </c>
      <c r="P2400" s="19" t="str">
        <f>INDEX(Table3[Transaction Medium],MATCH(Table1[[#This Row],[Account Number]],Table3[Account Number],0))</f>
        <v>Internet Banking</v>
      </c>
    </row>
    <row r="2401" spans="1:16" x14ac:dyDescent="0.25">
      <c r="A2401" s="1" t="s">
        <v>7211</v>
      </c>
      <c r="B2401" s="2">
        <v>899944761</v>
      </c>
      <c r="C2401" s="2" t="s">
        <v>43</v>
      </c>
      <c r="D2401" s="4">
        <v>36670.5</v>
      </c>
      <c r="E2401" s="1" t="s">
        <v>12</v>
      </c>
      <c r="F2401" s="1" t="s">
        <v>1450</v>
      </c>
      <c r="G2401" s="1" t="s">
        <v>4105</v>
      </c>
      <c r="H2401" s="1" t="s">
        <v>7212</v>
      </c>
      <c r="I2401" s="1">
        <v>222460.399278</v>
      </c>
      <c r="J2401" s="1" t="s">
        <v>7213</v>
      </c>
      <c r="L2401" s="1" t="str">
        <f>VLOOKUP(Table1[[#This Row],[Customer_id]],Table4[],7,FALSE)</f>
        <v>57992,4384</v>
      </c>
      <c r="M2401" s="1" t="e">
        <f>VLOOKUP(Table1[[#This Row],[Customer_id]],Table2[],4,FALSE)</f>
        <v>#N/A</v>
      </c>
      <c r="N2401" s="1" t="str">
        <f>INDEX(Table3[Transaction type],MATCH(Table1[[#This Row],[Account Number]],Table3[Account Number],0))</f>
        <v>Online Payment</v>
      </c>
      <c r="O2401" s="20">
        <f>INDEX(Table3[Date_of_transaction],MATCH(Table1[[#This Row],[Account Number]],Table3[Account Number],0))</f>
        <v>44247</v>
      </c>
      <c r="P2401" s="19" t="str">
        <f>INDEX(Table3[Transaction Medium],MATCH(Table1[[#This Row],[Account Number]],Table3[Account Number],0))</f>
        <v>Card</v>
      </c>
    </row>
    <row r="2402" spans="1:16" x14ac:dyDescent="0.25">
      <c r="A2402" s="1" t="s">
        <v>3486</v>
      </c>
      <c r="B2402" s="2">
        <v>484916169</v>
      </c>
      <c r="C2402" s="2" t="s">
        <v>245</v>
      </c>
      <c r="D2402" s="4">
        <v>19503.75</v>
      </c>
      <c r="E2402" s="1" t="s">
        <v>1094</v>
      </c>
      <c r="F2402" s="1" t="s">
        <v>361</v>
      </c>
      <c r="G2402" s="1" t="s">
        <v>3331</v>
      </c>
      <c r="H2402" s="1" t="s">
        <v>3487</v>
      </c>
      <c r="I2402" s="1">
        <v>23835.639324960001</v>
      </c>
      <c r="J2402" s="1" t="s">
        <v>3488</v>
      </c>
      <c r="L2402" s="1" t="str">
        <f>VLOOKUP(Table1[[#This Row],[Customer_id]],Table4[],7,FALSE)</f>
        <v>329938,2948</v>
      </c>
      <c r="M2402" s="1" t="e">
        <f>VLOOKUP(Table1[[#This Row],[Customer_id]],Table2[],4,FALSE)</f>
        <v>#N/A</v>
      </c>
      <c r="N2402" s="1" t="str">
        <f>INDEX(Table3[Transaction type],MATCH(Table1[[#This Row],[Account Number]],Table3[Account Number],0))</f>
        <v>Money Deposit</v>
      </c>
      <c r="O2402" s="20">
        <f>INDEX(Table3[Date_of_transaction],MATCH(Table1[[#This Row],[Account Number]],Table3[Account Number],0))</f>
        <v>44386</v>
      </c>
      <c r="P2402" s="19" t="str">
        <f>INDEX(Table3[Transaction Medium],MATCH(Table1[[#This Row],[Account Number]],Table3[Account Number],0))</f>
        <v>Bank</v>
      </c>
    </row>
    <row r="2403" spans="1:16" x14ac:dyDescent="0.25">
      <c r="A2403" s="1" t="s">
        <v>5667</v>
      </c>
      <c r="B2403" s="2">
        <v>970303695</v>
      </c>
      <c r="C2403" s="2" t="s">
        <v>403</v>
      </c>
      <c r="D2403" s="4">
        <v>31922.25</v>
      </c>
      <c r="E2403" s="1" t="s">
        <v>1094</v>
      </c>
      <c r="F2403" s="1" t="s">
        <v>574</v>
      </c>
      <c r="G2403" s="1" t="s">
        <v>4148</v>
      </c>
      <c r="H2403" s="1" t="s">
        <v>5668</v>
      </c>
      <c r="I2403" s="1">
        <v>45600.393508560002</v>
      </c>
      <c r="J2403" s="1" t="s">
        <v>5669</v>
      </c>
      <c r="L2403" s="1" t="str">
        <f>VLOOKUP(Table1[[#This Row],[Customer_id]],Table4[],7,FALSE)</f>
        <v>51443,616</v>
      </c>
      <c r="M2403" s="1" t="e">
        <f>VLOOKUP(Table1[[#This Row],[Customer_id]],Table2[],4,FALSE)</f>
        <v>#N/A</v>
      </c>
      <c r="N2403" s="1" t="str">
        <f>INDEX(Table3[Transaction type],MATCH(Table1[[#This Row],[Account Number]],Table3[Account Number],0))</f>
        <v>Money Deposit</v>
      </c>
      <c r="O2403" s="20">
        <f>INDEX(Table3[Date_of_transaction],MATCH(Table1[[#This Row],[Account Number]],Table3[Account Number],0))</f>
        <v>44437</v>
      </c>
      <c r="P2403" s="19" t="str">
        <f>INDEX(Table3[Transaction Medium],MATCH(Table1[[#This Row],[Account Number]],Table3[Account Number],0))</f>
        <v>Bank</v>
      </c>
    </row>
    <row r="2404" spans="1:16" x14ac:dyDescent="0.25">
      <c r="A2404" s="1" t="s">
        <v>7407</v>
      </c>
      <c r="B2404" s="2">
        <v>961710120</v>
      </c>
      <c r="C2404" s="2" t="s">
        <v>143</v>
      </c>
      <c r="D2404" s="4">
        <v>34479</v>
      </c>
      <c r="E2404" s="1" t="s">
        <v>12</v>
      </c>
      <c r="F2404" s="1" t="s">
        <v>318</v>
      </c>
      <c r="G2404" s="1" t="s">
        <v>4058</v>
      </c>
      <c r="H2404" s="1" t="s">
        <v>7408</v>
      </c>
      <c r="I2404" s="1">
        <v>366623.71103160002</v>
      </c>
      <c r="J2404" s="1" t="s">
        <v>7409</v>
      </c>
      <c r="L2404" s="1" t="str">
        <f>VLOOKUP(Table1[[#This Row],[Customer_id]],Table4[],7,FALSE)</f>
        <v>286833,792</v>
      </c>
      <c r="M2404" s="1" t="str">
        <f>VLOOKUP(Table1[[#This Row],[Customer_id]],Table2[],4,FALSE)</f>
        <v>N689264796</v>
      </c>
      <c r="N2404" s="1" t="str">
        <f>INDEX(Table3[Transaction type],MATCH(Table1[[#This Row],[Account Number]],Table3[Account Number],0))</f>
        <v>Loan Payment</v>
      </c>
      <c r="O2404" s="20">
        <f>INDEX(Table3[Date_of_transaction],MATCH(Table1[[#This Row],[Account Number]],Table3[Account Number],0))</f>
        <v>44482</v>
      </c>
      <c r="P2404" s="19" t="str">
        <f>INDEX(Table3[Transaction Medium],MATCH(Table1[[#This Row],[Account Number]],Table3[Account Number],0))</f>
        <v>ACH</v>
      </c>
    </row>
    <row r="2405" spans="1:16" x14ac:dyDescent="0.25">
      <c r="A2405" s="1" t="s">
        <v>8204</v>
      </c>
      <c r="B2405" s="2">
        <v>330193537</v>
      </c>
      <c r="C2405" s="2" t="s">
        <v>43</v>
      </c>
      <c r="D2405" s="4">
        <v>36670.5</v>
      </c>
      <c r="E2405" s="1" t="s">
        <v>12</v>
      </c>
      <c r="F2405" s="1" t="s">
        <v>327</v>
      </c>
      <c r="G2405" s="1" t="s">
        <v>3331</v>
      </c>
      <c r="H2405" s="1" t="s">
        <v>8205</v>
      </c>
      <c r="I2405" s="1">
        <v>299398.96912607999</v>
      </c>
      <c r="J2405" s="1" t="s">
        <v>4891</v>
      </c>
      <c r="L2405" s="1" t="str">
        <f>VLOOKUP(Table1[[#This Row],[Customer_id]],Table4[],7,FALSE)</f>
        <v>148323,7184</v>
      </c>
      <c r="M2405" s="1" t="e">
        <f>VLOOKUP(Table1[[#This Row],[Customer_id]],Table2[],4,FALSE)</f>
        <v>#N/A</v>
      </c>
      <c r="N2405" s="1" t="str">
        <f>INDEX(Table3[Transaction type],MATCH(Table1[[#This Row],[Account Number]],Table3[Account Number],0))</f>
        <v>Online Payment</v>
      </c>
      <c r="O2405" s="20">
        <f>INDEX(Table3[Date_of_transaction],MATCH(Table1[[#This Row],[Account Number]],Table3[Account Number],0))</f>
        <v>44680</v>
      </c>
      <c r="P2405" s="19" t="str">
        <f>INDEX(Table3[Transaction Medium],MATCH(Table1[[#This Row],[Account Number]],Table3[Account Number],0))</f>
        <v>Internet Banking</v>
      </c>
    </row>
    <row r="2406" spans="1:16" x14ac:dyDescent="0.25">
      <c r="A2406" s="1" t="s">
        <v>2067</v>
      </c>
      <c r="B2406" s="2">
        <v>672369839</v>
      </c>
      <c r="C2406" s="2" t="s">
        <v>92</v>
      </c>
      <c r="D2406" s="4">
        <v>29000.25</v>
      </c>
      <c r="E2406" s="1" t="s">
        <v>1094</v>
      </c>
      <c r="F2406" s="1" t="s">
        <v>1016</v>
      </c>
      <c r="G2406" s="1" t="s">
        <v>1964</v>
      </c>
      <c r="H2406" s="1" t="s">
        <v>2068</v>
      </c>
      <c r="I2406" s="1">
        <v>501157.39294799999</v>
      </c>
      <c r="J2406" s="1" t="s">
        <v>2069</v>
      </c>
      <c r="L2406" s="1" t="str">
        <f>VLOOKUP(Table1[[#This Row],[Customer_id]],Table4[],7,FALSE)</f>
        <v>76110,5676</v>
      </c>
      <c r="M2406" s="1" t="e">
        <f>VLOOKUP(Table1[[#This Row],[Customer_id]],Table2[],4,FALSE)</f>
        <v>#N/A</v>
      </c>
      <c r="N2406" s="1" t="str">
        <f>INDEX(Table3[Transaction type],MATCH(Table1[[#This Row],[Account Number]],Table3[Account Number],0))</f>
        <v>Money Deposit</v>
      </c>
      <c r="O2406" s="20">
        <f>INDEX(Table3[Date_of_transaction],MATCH(Table1[[#This Row],[Account Number]],Table3[Account Number],0))</f>
        <v>44292</v>
      </c>
      <c r="P2406" s="19" t="str">
        <f>INDEX(Table3[Transaction Medium],MATCH(Table1[[#This Row],[Account Number]],Table3[Account Number],0))</f>
        <v>Bank</v>
      </c>
    </row>
    <row r="2407" spans="1:16" x14ac:dyDescent="0.25">
      <c r="A2407" s="1" t="s">
        <v>5798</v>
      </c>
      <c r="B2407" s="2">
        <v>6752491</v>
      </c>
      <c r="C2407" s="2" t="s">
        <v>255</v>
      </c>
      <c r="D2407" s="4">
        <v>25347.75</v>
      </c>
      <c r="E2407" s="1" t="s">
        <v>1094</v>
      </c>
      <c r="F2407" s="1" t="s">
        <v>909</v>
      </c>
      <c r="G2407" s="1" t="s">
        <v>4112</v>
      </c>
      <c r="H2407" s="1" t="s">
        <v>5799</v>
      </c>
      <c r="I2407" s="1">
        <v>236836.07728955999</v>
      </c>
      <c r="J2407" s="1" t="s">
        <v>5800</v>
      </c>
      <c r="L2407" s="1" t="str">
        <f>VLOOKUP(Table1[[#This Row],[Customer_id]],Table4[],7,FALSE)</f>
        <v>217040,0232</v>
      </c>
      <c r="M2407" s="1" t="e">
        <f>VLOOKUP(Table1[[#This Row],[Customer_id]],Table2[],4,FALSE)</f>
        <v>#N/A</v>
      </c>
      <c r="N2407" s="1" t="str">
        <f>INDEX(Table3[Transaction type],MATCH(Table1[[#This Row],[Account Number]],Table3[Account Number],0))</f>
        <v>Money Transfer</v>
      </c>
      <c r="O2407" s="20">
        <f>INDEX(Table3[Date_of_transaction],MATCH(Table1[[#This Row],[Account Number]],Table3[Account Number],0))</f>
        <v>44479</v>
      </c>
      <c r="P2407" s="19" t="str">
        <f>INDEX(Table3[Transaction Medium],MATCH(Table1[[#This Row],[Account Number]],Table3[Account Number],0))</f>
        <v>ATM</v>
      </c>
    </row>
    <row r="2408" spans="1:16" x14ac:dyDescent="0.25">
      <c r="A2408" s="1" t="s">
        <v>5465</v>
      </c>
      <c r="B2408" s="2">
        <v>362436590</v>
      </c>
      <c r="C2408" s="2" t="s">
        <v>62</v>
      </c>
      <c r="D2408" s="4">
        <v>22791</v>
      </c>
      <c r="E2408" s="1" t="s">
        <v>1094</v>
      </c>
      <c r="F2408" s="1" t="s">
        <v>88</v>
      </c>
      <c r="G2408" s="1" t="s">
        <v>4070</v>
      </c>
      <c r="H2408" s="1" t="s">
        <v>5466</v>
      </c>
      <c r="I2408" s="1">
        <v>92927.6792136</v>
      </c>
      <c r="J2408" s="1" t="s">
        <v>5467</v>
      </c>
      <c r="L2408" s="1" t="str">
        <f>VLOOKUP(Table1[[#This Row],[Customer_id]],Table4[],7,FALSE)</f>
        <v>373315,242</v>
      </c>
      <c r="M2408" s="1" t="e">
        <f>VLOOKUP(Table1[[#This Row],[Customer_id]],Table2[],4,FALSE)</f>
        <v>#N/A</v>
      </c>
      <c r="N2408" s="1" t="str">
        <f>INDEX(Table3[Transaction type],MATCH(Table1[[#This Row],[Account Number]],Table3[Account Number],0))</f>
        <v>Online Payment</v>
      </c>
      <c r="O2408" s="20">
        <f>INDEX(Table3[Date_of_transaction],MATCH(Table1[[#This Row],[Account Number]],Table3[Account Number],0))</f>
        <v>44620</v>
      </c>
      <c r="P2408" s="19" t="str">
        <f>INDEX(Table3[Transaction Medium],MATCH(Table1[[#This Row],[Account Number]],Table3[Account Number],0))</f>
        <v>Mobile</v>
      </c>
    </row>
    <row r="2409" spans="1:16" x14ac:dyDescent="0.25">
      <c r="A2409" s="1" t="s">
        <v>5721</v>
      </c>
      <c r="B2409" s="2">
        <v>987786330</v>
      </c>
      <c r="C2409" s="2" t="s">
        <v>28</v>
      </c>
      <c r="D2409" s="4">
        <v>32652.75</v>
      </c>
      <c r="E2409" s="1" t="s">
        <v>1094</v>
      </c>
      <c r="F2409" s="1" t="s">
        <v>549</v>
      </c>
      <c r="G2409" s="1" t="s">
        <v>4066</v>
      </c>
      <c r="H2409" s="1" t="s">
        <v>5722</v>
      </c>
      <c r="I2409" s="1">
        <v>321236.07436799997</v>
      </c>
      <c r="J2409" s="1" t="s">
        <v>5723</v>
      </c>
      <c r="L2409" s="1" t="str">
        <f>VLOOKUP(Table1[[#This Row],[Customer_id]],Table4[],7,FALSE)</f>
        <v>42230,5353</v>
      </c>
      <c r="M2409" s="1" t="e">
        <f>VLOOKUP(Table1[[#This Row],[Customer_id]],Table2[],4,FALSE)</f>
        <v>#N/A</v>
      </c>
      <c r="N2409" s="1" t="str">
        <f>INDEX(Table3[Transaction type],MATCH(Table1[[#This Row],[Account Number]],Table3[Account Number],0))</f>
        <v>Cash Withdrawal</v>
      </c>
      <c r="O2409" s="20">
        <f>INDEX(Table3[Date_of_transaction],MATCH(Table1[[#This Row],[Account Number]],Table3[Account Number],0))</f>
        <v>44247</v>
      </c>
      <c r="P2409" s="19" t="str">
        <f>INDEX(Table3[Transaction Medium],MATCH(Table1[[#This Row],[Account Number]],Table3[Account Number],0))</f>
        <v>ATM</v>
      </c>
    </row>
    <row r="2410" spans="1:16" x14ac:dyDescent="0.25">
      <c r="A2410" s="1" t="s">
        <v>6319</v>
      </c>
      <c r="B2410" s="2">
        <v>399588315</v>
      </c>
      <c r="C2410" s="2" t="s">
        <v>403</v>
      </c>
      <c r="D2410" s="4">
        <v>31922.25</v>
      </c>
      <c r="E2410" s="1" t="s">
        <v>12</v>
      </c>
      <c r="F2410" s="1" t="s">
        <v>721</v>
      </c>
      <c r="G2410" s="1" t="s">
        <v>4066</v>
      </c>
      <c r="H2410" s="1" t="s">
        <v>6320</v>
      </c>
      <c r="I2410" s="1">
        <v>103732.017844</v>
      </c>
      <c r="J2410" s="1" t="s">
        <v>6321</v>
      </c>
      <c r="L2410" s="1" t="str">
        <f>VLOOKUP(Table1[[#This Row],[Customer_id]],Table4[],7,FALSE)</f>
        <v>137228,52</v>
      </c>
      <c r="M2410" s="1" t="e">
        <f>VLOOKUP(Table1[[#This Row],[Customer_id]],Table2[],4,FALSE)</f>
        <v>#N/A</v>
      </c>
      <c r="N2410" s="1" t="str">
        <f>INDEX(Table3[Transaction type],MATCH(Table1[[#This Row],[Account Number]],Table3[Account Number],0))</f>
        <v>Money Transfer</v>
      </c>
      <c r="O2410" s="20">
        <f>INDEX(Table3[Date_of_transaction],MATCH(Table1[[#This Row],[Account Number]],Table3[Account Number],0))</f>
        <v>44402</v>
      </c>
      <c r="P2410" s="19" t="str">
        <f>INDEX(Table3[Transaction Medium],MATCH(Table1[[#This Row],[Account Number]],Table3[Account Number],0))</f>
        <v>Mobile</v>
      </c>
    </row>
    <row r="2411" spans="1:16" x14ac:dyDescent="0.25">
      <c r="A2411" s="1" t="s">
        <v>6779</v>
      </c>
      <c r="B2411" s="2">
        <v>421773020</v>
      </c>
      <c r="C2411" s="2" t="s">
        <v>298</v>
      </c>
      <c r="D2411" s="4">
        <v>38131.5</v>
      </c>
      <c r="E2411" s="1" t="s">
        <v>12</v>
      </c>
      <c r="F2411" s="1" t="s">
        <v>598</v>
      </c>
      <c r="G2411" s="1" t="s">
        <v>4088</v>
      </c>
      <c r="H2411" s="1" t="s">
        <v>6780</v>
      </c>
      <c r="I2411" s="1">
        <v>102766.72595904001</v>
      </c>
      <c r="J2411" s="1" t="s">
        <v>6781</v>
      </c>
      <c r="L2411" s="1" t="str">
        <f>VLOOKUP(Table1[[#This Row],[Customer_id]],Table4[],7,FALSE)</f>
        <v>188125,5537</v>
      </c>
      <c r="M2411" s="1" t="e">
        <f>VLOOKUP(Table1[[#This Row],[Customer_id]],Table2[],4,FALSE)</f>
        <v>#N/A</v>
      </c>
      <c r="N2411" s="1" t="str">
        <f>INDEX(Table3[Transaction type],MATCH(Table1[[#This Row],[Account Number]],Table3[Account Number],0))</f>
        <v>Money Transfer</v>
      </c>
      <c r="O2411" s="20">
        <f>INDEX(Table3[Date_of_transaction],MATCH(Table1[[#This Row],[Account Number]],Table3[Account Number],0))</f>
        <v>44669</v>
      </c>
      <c r="P2411" s="19" t="str">
        <f>INDEX(Table3[Transaction Medium],MATCH(Table1[[#This Row],[Account Number]],Table3[Account Number],0))</f>
        <v>Bank</v>
      </c>
    </row>
    <row r="2412" spans="1:16" x14ac:dyDescent="0.25">
      <c r="A2412" s="1" t="s">
        <v>3177</v>
      </c>
      <c r="B2412" s="2">
        <v>247238450</v>
      </c>
      <c r="C2412" s="2" t="s">
        <v>38</v>
      </c>
      <c r="D2412" s="4">
        <v>21330</v>
      </c>
      <c r="E2412" s="1" t="s">
        <v>1094</v>
      </c>
      <c r="F2412" s="1" t="s">
        <v>442</v>
      </c>
      <c r="G2412" s="1" t="s">
        <v>3058</v>
      </c>
      <c r="H2412" s="1" t="s">
        <v>3178</v>
      </c>
      <c r="I2412" s="1">
        <v>50869.563558000002</v>
      </c>
      <c r="J2412" s="1" t="s">
        <v>3179</v>
      </c>
      <c r="L2412" s="1" t="str">
        <f>VLOOKUP(Table1[[#This Row],[Customer_id]],Table4[],7,FALSE)</f>
        <v>131150,237</v>
      </c>
      <c r="M2412" s="1" t="e">
        <f>VLOOKUP(Table1[[#This Row],[Customer_id]],Table2[],4,FALSE)</f>
        <v>#N/A</v>
      </c>
      <c r="N2412" s="1" t="str">
        <f>INDEX(Table3[Transaction type],MATCH(Table1[[#This Row],[Account Number]],Table3[Account Number],0))</f>
        <v>Online Payment</v>
      </c>
      <c r="O2412" s="20">
        <f>INDEX(Table3[Date_of_transaction],MATCH(Table1[[#This Row],[Account Number]],Table3[Account Number],0))</f>
        <v>44241</v>
      </c>
      <c r="P2412" s="19" t="str">
        <f>INDEX(Table3[Transaction Medium],MATCH(Table1[[#This Row],[Account Number]],Table3[Account Number],0))</f>
        <v>Internet Banking</v>
      </c>
    </row>
    <row r="2413" spans="1:16" x14ac:dyDescent="0.25">
      <c r="A2413" s="1" t="s">
        <v>6653</v>
      </c>
      <c r="B2413" s="2">
        <v>728217456</v>
      </c>
      <c r="C2413" s="2" t="s">
        <v>226</v>
      </c>
      <c r="D2413" s="4">
        <v>31557</v>
      </c>
      <c r="E2413" s="1" t="s">
        <v>12</v>
      </c>
      <c r="F2413" s="1" t="s">
        <v>1242</v>
      </c>
      <c r="G2413" s="1" t="s">
        <v>4066</v>
      </c>
      <c r="H2413" s="1" t="s">
        <v>6654</v>
      </c>
      <c r="I2413" s="1">
        <v>109569.73691664</v>
      </c>
      <c r="J2413" s="1" t="s">
        <v>6655</v>
      </c>
      <c r="L2413" s="1" t="str">
        <f>VLOOKUP(Table1[[#This Row],[Customer_id]],Table4[],7,FALSE)</f>
        <v>33648,2496</v>
      </c>
      <c r="M2413" s="1" t="e">
        <f>VLOOKUP(Table1[[#This Row],[Customer_id]],Table2[],4,FALSE)</f>
        <v>#N/A</v>
      </c>
      <c r="N2413" s="1" t="str">
        <f>INDEX(Table3[Transaction type],MATCH(Table1[[#This Row],[Account Number]],Table3[Account Number],0))</f>
        <v>Online Payment</v>
      </c>
      <c r="O2413" s="20">
        <f>INDEX(Table3[Date_of_transaction],MATCH(Table1[[#This Row],[Account Number]],Table3[Account Number],0))</f>
        <v>44489</v>
      </c>
      <c r="P2413" s="19" t="str">
        <f>INDEX(Table3[Transaction Medium],MATCH(Table1[[#This Row],[Account Number]],Table3[Account Number],0))</f>
        <v>Mobile</v>
      </c>
    </row>
    <row r="2414" spans="1:16" x14ac:dyDescent="0.25">
      <c r="A2414" s="1" t="s">
        <v>1988</v>
      </c>
      <c r="B2414" s="2">
        <v>23561794</v>
      </c>
      <c r="C2414" s="2" t="s">
        <v>389</v>
      </c>
      <c r="D2414" s="4">
        <v>29365.5</v>
      </c>
      <c r="E2414" s="1" t="s">
        <v>1094</v>
      </c>
      <c r="F2414" s="1" t="s">
        <v>549</v>
      </c>
      <c r="G2414" s="1" t="s">
        <v>1964</v>
      </c>
      <c r="H2414" s="1" t="s">
        <v>1989</v>
      </c>
      <c r="I2414" s="1">
        <v>293878.13130000001</v>
      </c>
      <c r="J2414" s="1" t="s">
        <v>1990</v>
      </c>
      <c r="L2414" s="1" t="str">
        <f>VLOOKUP(Table1[[#This Row],[Customer_id]],Table4[],7,FALSE)</f>
        <v>47336,0384</v>
      </c>
      <c r="M2414" s="1" t="e">
        <f>VLOOKUP(Table1[[#This Row],[Customer_id]],Table2[],4,FALSE)</f>
        <v>#N/A</v>
      </c>
      <c r="N2414" s="1" t="str">
        <f>INDEX(Table3[Transaction type],MATCH(Table1[[#This Row],[Account Number]],Table3[Account Number],0))</f>
        <v>Checks</v>
      </c>
      <c r="O2414" s="20">
        <f>INDEX(Table3[Date_of_transaction],MATCH(Table1[[#This Row],[Account Number]],Table3[Account Number],0))</f>
        <v>44604</v>
      </c>
      <c r="P2414" s="19" t="str">
        <f>INDEX(Table3[Transaction Medium],MATCH(Table1[[#This Row],[Account Number]],Table3[Account Number],0))</f>
        <v>Informal Services</v>
      </c>
    </row>
    <row r="2415" spans="1:16" x14ac:dyDescent="0.25">
      <c r="A2415" s="1" t="s">
        <v>1939</v>
      </c>
      <c r="B2415" s="2">
        <v>129520261</v>
      </c>
      <c r="C2415" s="2" t="s">
        <v>23</v>
      </c>
      <c r="D2415" s="4">
        <v>15486</v>
      </c>
      <c r="E2415" s="1" t="s">
        <v>1094</v>
      </c>
      <c r="F2415" s="1" t="s">
        <v>381</v>
      </c>
      <c r="G2415" s="1" t="s">
        <v>14</v>
      </c>
      <c r="H2415" s="1" t="s">
        <v>1940</v>
      </c>
      <c r="I2415" s="1">
        <v>174627.39501899999</v>
      </c>
      <c r="J2415" s="1" t="s">
        <v>1941</v>
      </c>
      <c r="L2415" s="1" t="str">
        <f>VLOOKUP(Table1[[#This Row],[Customer_id]],Table4[],7,FALSE)</f>
        <v>78054,21</v>
      </c>
      <c r="M2415" s="1" t="e">
        <f>VLOOKUP(Table1[[#This Row],[Customer_id]],Table2[],4,FALSE)</f>
        <v>#N/A</v>
      </c>
      <c r="N2415" s="1" t="str">
        <f>INDEX(Table3[Transaction type],MATCH(Table1[[#This Row],[Account Number]],Table3[Account Number],0))</f>
        <v>Money Transfer</v>
      </c>
      <c r="O2415" s="20">
        <f>INDEX(Table3[Date_of_transaction],MATCH(Table1[[#This Row],[Account Number]],Table3[Account Number],0))</f>
        <v>44512</v>
      </c>
      <c r="P2415" s="19" t="str">
        <f>INDEX(Table3[Transaction Medium],MATCH(Table1[[#This Row],[Account Number]],Table3[Account Number],0))</f>
        <v>ATM</v>
      </c>
    </row>
    <row r="2416" spans="1:16" x14ac:dyDescent="0.25">
      <c r="A2416" s="1" t="s">
        <v>448</v>
      </c>
      <c r="B2416" s="2">
        <v>242755293</v>
      </c>
      <c r="C2416" s="2" t="s">
        <v>33</v>
      </c>
      <c r="D2416" s="4">
        <v>13659.75</v>
      </c>
      <c r="E2416" s="1" t="s">
        <v>12</v>
      </c>
      <c r="F2416" s="1" t="s">
        <v>442</v>
      </c>
      <c r="G2416" s="1" t="s">
        <v>14</v>
      </c>
      <c r="H2416" s="1" t="s">
        <v>449</v>
      </c>
      <c r="I2416" s="1">
        <v>129973.00285200001</v>
      </c>
      <c r="J2416" s="1" t="s">
        <v>450</v>
      </c>
      <c r="L2416" s="1" t="str">
        <f>VLOOKUP(Table1[[#This Row],[Customer_id]],Table4[],7,FALSE)</f>
        <v>101046,9852</v>
      </c>
      <c r="M2416" s="1" t="e">
        <f>VLOOKUP(Table1[[#This Row],[Customer_id]],Table2[],4,FALSE)</f>
        <v>#N/A</v>
      </c>
      <c r="N2416" s="1" t="str">
        <f>INDEX(Table3[Transaction type],MATCH(Table1[[#This Row],[Account Number]],Table3[Account Number],0))</f>
        <v>Money Transfer</v>
      </c>
      <c r="O2416" s="20">
        <f>INDEX(Table3[Date_of_transaction],MATCH(Table1[[#This Row],[Account Number]],Table3[Account Number],0))</f>
        <v>44660</v>
      </c>
      <c r="P2416" s="19" t="str">
        <f>INDEX(Table3[Transaction Medium],MATCH(Table1[[#This Row],[Account Number]],Table3[Account Number],0))</f>
        <v>Mobile</v>
      </c>
    </row>
    <row r="2417" spans="1:16" x14ac:dyDescent="0.25">
      <c r="A2417" s="1" t="s">
        <v>1003</v>
      </c>
      <c r="B2417" s="2">
        <v>685292999</v>
      </c>
      <c r="C2417" s="2" t="s">
        <v>698</v>
      </c>
      <c r="D2417" s="4">
        <v>18408</v>
      </c>
      <c r="E2417" s="1" t="s">
        <v>12</v>
      </c>
      <c r="F2417" s="1" t="s">
        <v>1004</v>
      </c>
      <c r="G2417" s="1" t="s">
        <v>14</v>
      </c>
      <c r="H2417" s="1" t="s">
        <v>1005</v>
      </c>
      <c r="I2417" s="1">
        <v>191583.26553500001</v>
      </c>
      <c r="J2417" s="1" t="s">
        <v>1006</v>
      </c>
      <c r="L2417" s="1" t="str">
        <f>VLOOKUP(Table1[[#This Row],[Customer_id]],Table4[],7,FALSE)</f>
        <v>361269,295</v>
      </c>
      <c r="M2417" s="1" t="e">
        <f>VLOOKUP(Table1[[#This Row],[Customer_id]],Table2[],4,FALSE)</f>
        <v>#N/A</v>
      </c>
      <c r="N2417" s="1" t="str">
        <f>INDEX(Table3[Transaction type],MATCH(Table1[[#This Row],[Account Number]],Table3[Account Number],0))</f>
        <v>Online Payment</v>
      </c>
      <c r="O2417" s="20">
        <f>INDEX(Table3[Date_of_transaction],MATCH(Table1[[#This Row],[Account Number]],Table3[Account Number],0))</f>
        <v>44279</v>
      </c>
      <c r="P2417" s="19" t="str">
        <f>INDEX(Table3[Transaction Medium],MATCH(Table1[[#This Row],[Account Number]],Table3[Account Number],0))</f>
        <v>Card</v>
      </c>
    </row>
    <row r="2418" spans="1:16" x14ac:dyDescent="0.25">
      <c r="A2418" s="1" t="s">
        <v>7059</v>
      </c>
      <c r="B2418" s="2">
        <v>128075328</v>
      </c>
      <c r="C2418" s="2" t="s">
        <v>1201</v>
      </c>
      <c r="D2418" s="4">
        <v>30461.25</v>
      </c>
      <c r="E2418" s="1" t="s">
        <v>12</v>
      </c>
      <c r="F2418" s="1" t="s">
        <v>763</v>
      </c>
      <c r="G2418" s="1" t="s">
        <v>4066</v>
      </c>
      <c r="H2418" s="1" t="s">
        <v>7060</v>
      </c>
      <c r="I2418" s="1">
        <v>560845.62046656001</v>
      </c>
      <c r="J2418" s="1" t="s">
        <v>7061</v>
      </c>
      <c r="L2418" s="1" t="str">
        <f>VLOOKUP(Table1[[#This Row],[Customer_id]],Table4[],7,FALSE)</f>
        <v>436829,8368</v>
      </c>
      <c r="M2418" s="1" t="e">
        <f>VLOOKUP(Table1[[#This Row],[Customer_id]],Table2[],4,FALSE)</f>
        <v>#N/A</v>
      </c>
      <c r="N2418" s="1" t="str">
        <f>INDEX(Table3[Transaction type],MATCH(Table1[[#This Row],[Account Number]],Table3[Account Number],0))</f>
        <v>Checks</v>
      </c>
      <c r="O2418" s="20">
        <f>INDEX(Table3[Date_of_transaction],MATCH(Table1[[#This Row],[Account Number]],Table3[Account Number],0))</f>
        <v>44574</v>
      </c>
      <c r="P2418" s="19" t="str">
        <f>INDEX(Table3[Transaction Medium],MATCH(Table1[[#This Row],[Account Number]],Table3[Account Number],0))</f>
        <v>Informal Services</v>
      </c>
    </row>
    <row r="2419" spans="1:16" x14ac:dyDescent="0.25">
      <c r="A2419" s="1" t="s">
        <v>6981</v>
      </c>
      <c r="B2419" s="2">
        <v>238684493</v>
      </c>
      <c r="C2419" s="2" t="s">
        <v>573</v>
      </c>
      <c r="D2419" s="4">
        <v>26808.75</v>
      </c>
      <c r="E2419" s="1" t="s">
        <v>12</v>
      </c>
      <c r="F2419" s="1" t="s">
        <v>561</v>
      </c>
      <c r="G2419" s="1" t="s">
        <v>4062</v>
      </c>
      <c r="H2419" s="1" t="s">
        <v>6982</v>
      </c>
      <c r="I2419" s="1">
        <v>259436.07707160001</v>
      </c>
      <c r="J2419" s="1" t="s">
        <v>6983</v>
      </c>
      <c r="L2419" s="1" t="str">
        <f>VLOOKUP(Table1[[#This Row],[Customer_id]],Table4[],7,FALSE)</f>
        <v>26994,24</v>
      </c>
      <c r="M2419" s="1" t="str">
        <f>VLOOKUP(Table1[[#This Row],[Customer_id]],Table2[],4,FALSE)</f>
        <v>N299906154</v>
      </c>
      <c r="N2419" s="1" t="str">
        <f>INDEX(Table3[Transaction type],MATCH(Table1[[#This Row],[Account Number]],Table3[Account Number],0))</f>
        <v>Loan Payment</v>
      </c>
      <c r="O2419" s="20">
        <f>INDEX(Table3[Date_of_transaction],MATCH(Table1[[#This Row],[Account Number]],Table3[Account Number],0))</f>
        <v>44413</v>
      </c>
      <c r="P2419" s="19" t="str">
        <f>INDEX(Table3[Transaction Medium],MATCH(Table1[[#This Row],[Account Number]],Table3[Account Number],0))</f>
        <v>Mobile</v>
      </c>
    </row>
    <row r="2420" spans="1:16" x14ac:dyDescent="0.25">
      <c r="A2420" s="1" t="s">
        <v>4229</v>
      </c>
      <c r="B2420" s="2">
        <v>807991662</v>
      </c>
      <c r="C2420" s="2" t="s">
        <v>47</v>
      </c>
      <c r="D2420" s="4">
        <v>31191.75</v>
      </c>
      <c r="E2420" s="1" t="s">
        <v>1094</v>
      </c>
      <c r="F2420" s="1" t="s">
        <v>909</v>
      </c>
      <c r="G2420" s="1" t="s">
        <v>4095</v>
      </c>
      <c r="H2420" s="1" t="s">
        <v>4230</v>
      </c>
      <c r="I2420" s="1">
        <v>392687.43358319998</v>
      </c>
      <c r="J2420" s="1" t="s">
        <v>4231</v>
      </c>
      <c r="L2420" s="1" t="str">
        <f>VLOOKUP(Table1[[#This Row],[Customer_id]],Table4[],7,FALSE)</f>
        <v>165050,6319</v>
      </c>
      <c r="M2420" s="1" t="e">
        <f>VLOOKUP(Table1[[#This Row],[Customer_id]],Table2[],4,FALSE)</f>
        <v>#N/A</v>
      </c>
      <c r="N2420" s="1" t="str">
        <f>INDEX(Table3[Transaction type],MATCH(Table1[[#This Row],[Account Number]],Table3[Account Number],0))</f>
        <v>Money Deposit</v>
      </c>
      <c r="O2420" s="20">
        <f>INDEX(Table3[Date_of_transaction],MATCH(Table1[[#This Row],[Account Number]],Table3[Account Number],0))</f>
        <v>44424</v>
      </c>
      <c r="P2420" s="19" t="str">
        <f>INDEX(Table3[Transaction Medium],MATCH(Table1[[#This Row],[Account Number]],Table3[Account Number],0))</f>
        <v>Bank</v>
      </c>
    </row>
    <row r="2421" spans="1:16" x14ac:dyDescent="0.25">
      <c r="A2421" s="1" t="s">
        <v>3929</v>
      </c>
      <c r="B2421" s="2">
        <v>45676466</v>
      </c>
      <c r="C2421" s="2" t="s">
        <v>38</v>
      </c>
      <c r="D2421" s="4">
        <v>21330</v>
      </c>
      <c r="E2421" s="1" t="s">
        <v>1094</v>
      </c>
      <c r="F2421" s="1" t="s">
        <v>569</v>
      </c>
      <c r="G2421" s="1" t="s">
        <v>3820</v>
      </c>
      <c r="H2421" s="1" t="s">
        <v>3930</v>
      </c>
      <c r="I2421" s="1">
        <v>65651.857109999997</v>
      </c>
      <c r="J2421" s="1" t="s">
        <v>3931</v>
      </c>
      <c r="L2421" s="1" t="str">
        <f>VLOOKUP(Table1[[#This Row],[Customer_id]],Table4[],7,FALSE)</f>
        <v>265750,4241</v>
      </c>
      <c r="M2421" s="1" t="e">
        <f>VLOOKUP(Table1[[#This Row],[Customer_id]],Table2[],4,FALSE)</f>
        <v>#N/A</v>
      </c>
      <c r="N2421" s="1" t="str">
        <f>INDEX(Table3[Transaction type],MATCH(Table1[[#This Row],[Account Number]],Table3[Account Number],0))</f>
        <v>Money Deposit</v>
      </c>
      <c r="O2421" s="20">
        <f>INDEX(Table3[Date_of_transaction],MATCH(Table1[[#This Row],[Account Number]],Table3[Account Number],0))</f>
        <v>44247</v>
      </c>
      <c r="P2421" s="19" t="str">
        <f>INDEX(Table3[Transaction Medium],MATCH(Table1[[#This Row],[Account Number]],Table3[Account Number],0))</f>
        <v>Bank</v>
      </c>
    </row>
    <row r="2422" spans="1:16" x14ac:dyDescent="0.25">
      <c r="A2422" s="1" t="s">
        <v>7250</v>
      </c>
      <c r="B2422" s="2">
        <v>220684499</v>
      </c>
      <c r="C2422" s="2" t="s">
        <v>72</v>
      </c>
      <c r="D2422" s="4">
        <v>34844.25</v>
      </c>
      <c r="E2422" s="1" t="s">
        <v>12</v>
      </c>
      <c r="F2422" s="1" t="s">
        <v>2501</v>
      </c>
      <c r="G2422" s="1" t="s">
        <v>4058</v>
      </c>
      <c r="H2422" s="1" t="s">
        <v>7251</v>
      </c>
      <c r="I2422" s="1">
        <v>209796.54149999999</v>
      </c>
      <c r="J2422" s="1" t="s">
        <v>6804</v>
      </c>
      <c r="L2422" s="1" t="str">
        <f>VLOOKUP(Table1[[#This Row],[Customer_id]],Table4[],7,FALSE)</f>
        <v>82385,3025</v>
      </c>
      <c r="M2422" s="1" t="e">
        <f>VLOOKUP(Table1[[#This Row],[Customer_id]],Table2[],4,FALSE)</f>
        <v>#N/A</v>
      </c>
      <c r="N2422" s="1" t="str">
        <f>INDEX(Table3[Transaction type],MATCH(Table1[[#This Row],[Account Number]],Table3[Account Number],0))</f>
        <v>Cash Withdrawal</v>
      </c>
      <c r="O2422" s="20">
        <f>INDEX(Table3[Date_of_transaction],MATCH(Table1[[#This Row],[Account Number]],Table3[Account Number],0))</f>
        <v>44628</v>
      </c>
      <c r="P2422" s="19" t="str">
        <f>INDEX(Table3[Transaction Medium],MATCH(Table1[[#This Row],[Account Number]],Table3[Account Number],0))</f>
        <v>ATM</v>
      </c>
    </row>
    <row r="2423" spans="1:16" x14ac:dyDescent="0.25">
      <c r="A2423" s="1" t="s">
        <v>4935</v>
      </c>
      <c r="B2423" s="2">
        <v>560683336</v>
      </c>
      <c r="C2423" s="2" t="s">
        <v>129</v>
      </c>
      <c r="D2423" s="4">
        <v>15120.75</v>
      </c>
      <c r="E2423" s="1" t="s">
        <v>1094</v>
      </c>
      <c r="F2423" s="1" t="s">
        <v>24</v>
      </c>
      <c r="G2423" s="1" t="s">
        <v>4074</v>
      </c>
      <c r="H2423" s="1" t="s">
        <v>4936</v>
      </c>
      <c r="I2423" s="1">
        <v>77788.863682919997</v>
      </c>
      <c r="J2423" s="1" t="s">
        <v>4766</v>
      </c>
      <c r="L2423" s="1" t="str">
        <f>VLOOKUP(Table1[[#This Row],[Customer_id]],Table4[],7,FALSE)</f>
        <v>255392,7552</v>
      </c>
      <c r="M2423" s="1" t="e">
        <f>VLOOKUP(Table1[[#This Row],[Customer_id]],Table2[],4,FALSE)</f>
        <v>#N/A</v>
      </c>
      <c r="N2423" s="1" t="str">
        <f>INDEX(Table3[Transaction type],MATCH(Table1[[#This Row],[Account Number]],Table3[Account Number],0))</f>
        <v>Money Transfer</v>
      </c>
      <c r="O2423" s="20">
        <f>INDEX(Table3[Date_of_transaction],MATCH(Table1[[#This Row],[Account Number]],Table3[Account Number],0))</f>
        <v>44448</v>
      </c>
      <c r="P2423" s="19" t="str">
        <f>INDEX(Table3[Transaction Medium],MATCH(Table1[[#This Row],[Account Number]],Table3[Account Number],0))</f>
        <v>Mobile</v>
      </c>
    </row>
    <row r="2424" spans="1:16" x14ac:dyDescent="0.25">
      <c r="A2424" s="1" t="s">
        <v>22</v>
      </c>
      <c r="B2424" s="2">
        <v>17250555</v>
      </c>
      <c r="C2424" s="2" t="s">
        <v>23</v>
      </c>
      <c r="D2424" s="4">
        <v>15486</v>
      </c>
      <c r="E2424" s="1" t="s">
        <v>12</v>
      </c>
      <c r="F2424" s="1" t="s">
        <v>24</v>
      </c>
      <c r="G2424" s="1" t="s">
        <v>14</v>
      </c>
      <c r="H2424" s="1" t="s">
        <v>25</v>
      </c>
      <c r="I2424" s="1">
        <v>142091.73444480001</v>
      </c>
      <c r="J2424" s="1" t="s">
        <v>26</v>
      </c>
      <c r="L2424" s="1" t="str">
        <f>VLOOKUP(Table1[[#This Row],[Customer_id]],Table4[],7,FALSE)</f>
        <v>49986,846</v>
      </c>
      <c r="M2424" s="1" t="e">
        <f>VLOOKUP(Table1[[#This Row],[Customer_id]],Table2[],4,FALSE)</f>
        <v>#N/A</v>
      </c>
      <c r="N2424" s="1" t="str">
        <f>INDEX(Table3[Transaction type],MATCH(Table1[[#This Row],[Account Number]],Table3[Account Number],0))</f>
        <v>Money Transfer</v>
      </c>
      <c r="O2424" s="20">
        <f>INDEX(Table3[Date_of_transaction],MATCH(Table1[[#This Row],[Account Number]],Table3[Account Number],0))</f>
        <v>44473</v>
      </c>
      <c r="P2424" s="19" t="str">
        <f>INDEX(Table3[Transaction Medium],MATCH(Table1[[#This Row],[Account Number]],Table3[Account Number],0))</f>
        <v>Mobile</v>
      </c>
    </row>
    <row r="2425" spans="1:16" x14ac:dyDescent="0.25">
      <c r="A2425" s="1" t="s">
        <v>7566</v>
      </c>
      <c r="B2425" s="2">
        <v>873447667</v>
      </c>
      <c r="C2425" s="2" t="s">
        <v>357</v>
      </c>
      <c r="D2425" s="4">
        <v>35209.5</v>
      </c>
      <c r="E2425" s="1" t="s">
        <v>12</v>
      </c>
      <c r="F2425" s="1" t="s">
        <v>1576</v>
      </c>
      <c r="G2425" s="1" t="s">
        <v>4220</v>
      </c>
      <c r="H2425" s="1" t="s">
        <v>7567</v>
      </c>
      <c r="I2425" s="1">
        <v>549815.88627401995</v>
      </c>
      <c r="J2425" s="1" t="s">
        <v>7568</v>
      </c>
      <c r="L2425" s="1" t="str">
        <f>VLOOKUP(Table1[[#This Row],[Customer_id]],Table4[],7,FALSE)</f>
        <v>92116,8875</v>
      </c>
      <c r="M2425" s="1" t="e">
        <f>VLOOKUP(Table1[[#This Row],[Customer_id]],Table2[],4,FALSE)</f>
        <v>#N/A</v>
      </c>
      <c r="N2425" s="1" t="str">
        <f>INDEX(Table3[Transaction type],MATCH(Table1[[#This Row],[Account Number]],Table3[Account Number],0))</f>
        <v>Money Deposit</v>
      </c>
      <c r="O2425" s="20">
        <f>INDEX(Table3[Date_of_transaction],MATCH(Table1[[#This Row],[Account Number]],Table3[Account Number],0))</f>
        <v>44284</v>
      </c>
      <c r="P2425" s="19" t="str">
        <f>INDEX(Table3[Transaction Medium],MATCH(Table1[[#This Row],[Account Number]],Table3[Account Number],0))</f>
        <v>Bank</v>
      </c>
    </row>
    <row r="2426" spans="1:16" x14ac:dyDescent="0.25">
      <c r="A2426" s="1" t="s">
        <v>1923</v>
      </c>
      <c r="B2426" s="2">
        <v>718752181</v>
      </c>
      <c r="C2426" s="2" t="s">
        <v>92</v>
      </c>
      <c r="D2426" s="4">
        <v>29000.25</v>
      </c>
      <c r="E2426" s="1" t="s">
        <v>1094</v>
      </c>
      <c r="F2426" s="1" t="s">
        <v>418</v>
      </c>
      <c r="G2426" s="1" t="s">
        <v>14</v>
      </c>
      <c r="H2426" s="1" t="s">
        <v>1924</v>
      </c>
      <c r="I2426" s="1">
        <v>592273.77693749999</v>
      </c>
      <c r="J2426" s="1" t="s">
        <v>1925</v>
      </c>
      <c r="L2426" s="1" t="str">
        <f>VLOOKUP(Table1[[#This Row],[Customer_id]],Table4[],7,FALSE)</f>
        <v>251704,6875</v>
      </c>
      <c r="M2426" s="1" t="e">
        <f>VLOOKUP(Table1[[#This Row],[Customer_id]],Table2[],4,FALSE)</f>
        <v>#N/A</v>
      </c>
      <c r="N2426" s="1" t="str">
        <f>INDEX(Table3[Transaction type],MATCH(Table1[[#This Row],[Account Number]],Table3[Account Number],0))</f>
        <v>Cash Withdrawal</v>
      </c>
      <c r="O2426" s="20">
        <f>INDEX(Table3[Date_of_transaction],MATCH(Table1[[#This Row],[Account Number]],Table3[Account Number],0))</f>
        <v>44568</v>
      </c>
      <c r="P2426" s="19" t="str">
        <f>INDEX(Table3[Transaction Medium],MATCH(Table1[[#This Row],[Account Number]],Table3[Account Number],0))</f>
        <v>ATM</v>
      </c>
    </row>
    <row r="2427" spans="1:16" x14ac:dyDescent="0.25">
      <c r="A2427" s="1" t="s">
        <v>8810</v>
      </c>
      <c r="B2427" s="2">
        <v>930170526</v>
      </c>
      <c r="C2427" s="2" t="s">
        <v>82</v>
      </c>
      <c r="D2427" s="4">
        <v>16947</v>
      </c>
      <c r="E2427" s="1" t="s">
        <v>12</v>
      </c>
      <c r="F2427" s="1" t="s">
        <v>574</v>
      </c>
      <c r="G2427" s="1" t="s">
        <v>3820</v>
      </c>
      <c r="H2427" s="1" t="s">
        <v>8811</v>
      </c>
      <c r="I2427" s="1">
        <v>90388.312296450007</v>
      </c>
      <c r="J2427" s="1" t="s">
        <v>8812</v>
      </c>
      <c r="L2427" s="1" t="str">
        <f>VLOOKUP(Table1[[#This Row],[Customer_id]],Table4[],7,FALSE)</f>
        <v>82765,0032</v>
      </c>
      <c r="M2427" s="1" t="e">
        <f>VLOOKUP(Table1[[#This Row],[Customer_id]],Table2[],4,FALSE)</f>
        <v>#N/A</v>
      </c>
      <c r="N2427" s="1" t="str">
        <f>INDEX(Table3[Transaction type],MATCH(Table1[[#This Row],[Account Number]],Table3[Account Number],0))</f>
        <v>Cash Withdrawal</v>
      </c>
      <c r="O2427" s="20">
        <f>INDEX(Table3[Date_of_transaction],MATCH(Table1[[#This Row],[Account Number]],Table3[Account Number],0))</f>
        <v>44385</v>
      </c>
      <c r="P2427" s="19" t="str">
        <f>INDEX(Table3[Transaction Medium],MATCH(Table1[[#This Row],[Account Number]],Table3[Account Number],0))</f>
        <v>POS</v>
      </c>
    </row>
    <row r="2428" spans="1:16" x14ac:dyDescent="0.25">
      <c r="A2428" s="1" t="s">
        <v>3653</v>
      </c>
      <c r="B2428" s="2">
        <v>422111244</v>
      </c>
      <c r="C2428" s="2" t="s">
        <v>365</v>
      </c>
      <c r="D2428" s="4">
        <v>37035.75</v>
      </c>
      <c r="E2428" s="1" t="s">
        <v>1094</v>
      </c>
      <c r="F2428" s="1" t="s">
        <v>366</v>
      </c>
      <c r="G2428" s="1" t="s">
        <v>3583</v>
      </c>
      <c r="H2428" s="1" t="s">
        <v>3654</v>
      </c>
      <c r="I2428" s="1">
        <v>31824.1715946</v>
      </c>
      <c r="J2428" s="1" t="s">
        <v>3655</v>
      </c>
      <c r="L2428" s="1" t="str">
        <f>VLOOKUP(Table1[[#This Row],[Customer_id]],Table4[],7,FALSE)</f>
        <v>201624,3636</v>
      </c>
      <c r="M2428" s="1" t="str">
        <f>VLOOKUP(Table1[[#This Row],[Customer_id]],Table2[],4,FALSE)</f>
        <v>N2153253564</v>
      </c>
      <c r="N2428" s="1" t="str">
        <f>INDEX(Table3[Transaction type],MATCH(Table1[[#This Row],[Account Number]],Table3[Account Number],0))</f>
        <v>Loan Payment</v>
      </c>
      <c r="O2428" s="20">
        <f>INDEX(Table3[Date_of_transaction],MATCH(Table1[[#This Row],[Account Number]],Table3[Account Number],0))</f>
        <v>44497</v>
      </c>
      <c r="P2428" s="19" t="str">
        <f>INDEX(Table3[Transaction Medium],MATCH(Table1[[#This Row],[Account Number]],Table3[Account Number],0))</f>
        <v>Mobile</v>
      </c>
    </row>
    <row r="2429" spans="1:16" x14ac:dyDescent="0.25">
      <c r="A2429" s="1" t="s">
        <v>1175</v>
      </c>
      <c r="B2429" s="2">
        <v>872920936</v>
      </c>
      <c r="C2429" s="2" t="s">
        <v>250</v>
      </c>
      <c r="D2429" s="4">
        <v>18042.75</v>
      </c>
      <c r="E2429" s="1" t="s">
        <v>1094</v>
      </c>
      <c r="F2429" s="1" t="s">
        <v>63</v>
      </c>
      <c r="G2429" s="1" t="s">
        <v>14</v>
      </c>
      <c r="H2429" s="1" t="s">
        <v>1176</v>
      </c>
      <c r="I2429" s="1">
        <v>142284.43057920001</v>
      </c>
      <c r="J2429" s="1" t="s">
        <v>1177</v>
      </c>
      <c r="L2429" s="1" t="str">
        <f>VLOOKUP(Table1[[#This Row],[Customer_id]],Table4[],7,FALSE)</f>
        <v>290003,4384</v>
      </c>
      <c r="M2429" s="1" t="e">
        <f>VLOOKUP(Table1[[#This Row],[Customer_id]],Table2[],4,FALSE)</f>
        <v>#N/A</v>
      </c>
      <c r="N2429" s="1" t="str">
        <f>INDEX(Table3[Transaction type],MATCH(Table1[[#This Row],[Account Number]],Table3[Account Number],0))</f>
        <v>Online Payment</v>
      </c>
      <c r="O2429" s="20">
        <f>INDEX(Table3[Date_of_transaction],MATCH(Table1[[#This Row],[Account Number]],Table3[Account Number],0))</f>
        <v>44675</v>
      </c>
      <c r="P2429" s="19" t="str">
        <f>INDEX(Table3[Transaction Medium],MATCH(Table1[[#This Row],[Account Number]],Table3[Account Number],0))</f>
        <v>Mobile</v>
      </c>
    </row>
    <row r="2430" spans="1:16" x14ac:dyDescent="0.25">
      <c r="A2430" s="1" t="s">
        <v>4823</v>
      </c>
      <c r="B2430" s="2">
        <v>55291105</v>
      </c>
      <c r="C2430" s="2" t="s">
        <v>87</v>
      </c>
      <c r="D2430" s="4">
        <v>16581.75</v>
      </c>
      <c r="E2430" s="1" t="s">
        <v>1094</v>
      </c>
      <c r="F2430" s="1" t="s">
        <v>682</v>
      </c>
      <c r="G2430" s="1" t="s">
        <v>4119</v>
      </c>
      <c r="H2430" s="1" t="s">
        <v>4824</v>
      </c>
      <c r="I2430" s="1">
        <v>80527.601076799998</v>
      </c>
      <c r="J2430" s="1" t="s">
        <v>4825</v>
      </c>
      <c r="L2430" s="1" t="str">
        <f>VLOOKUP(Table1[[#This Row],[Customer_id]],Table4[],7,FALSE)</f>
        <v>95819,6736</v>
      </c>
      <c r="M2430" s="1" t="e">
        <f>VLOOKUP(Table1[[#This Row],[Customer_id]],Table2[],4,FALSE)</f>
        <v>#N/A</v>
      </c>
      <c r="N2430" s="1" t="str">
        <f>INDEX(Table3[Transaction type],MATCH(Table1[[#This Row],[Account Number]],Table3[Account Number],0))</f>
        <v>Money Deposit</v>
      </c>
      <c r="O2430" s="20">
        <f>INDEX(Table3[Date_of_transaction],MATCH(Table1[[#This Row],[Account Number]],Table3[Account Number],0))</f>
        <v>44260</v>
      </c>
      <c r="P2430" s="19" t="str">
        <f>INDEX(Table3[Transaction Medium],MATCH(Table1[[#This Row],[Account Number]],Table3[Account Number],0))</f>
        <v>Bank</v>
      </c>
    </row>
    <row r="2431" spans="1:16" x14ac:dyDescent="0.25">
      <c r="A2431" s="1" t="s">
        <v>3374</v>
      </c>
      <c r="B2431" s="2">
        <v>604247718</v>
      </c>
      <c r="C2431" s="2" t="s">
        <v>28</v>
      </c>
      <c r="D2431" s="4">
        <v>32652.75</v>
      </c>
      <c r="E2431" s="1" t="s">
        <v>1094</v>
      </c>
      <c r="F2431" s="1" t="s">
        <v>366</v>
      </c>
      <c r="G2431" s="1" t="s">
        <v>3331</v>
      </c>
      <c r="H2431" s="1" t="s">
        <v>3375</v>
      </c>
      <c r="I2431" s="1">
        <v>160092.49366400001</v>
      </c>
      <c r="J2431" s="1" t="s">
        <v>3376</v>
      </c>
      <c r="L2431" s="1" t="str">
        <f>VLOOKUP(Table1[[#This Row],[Customer_id]],Table4[],7,FALSE)</f>
        <v>155016,4702</v>
      </c>
      <c r="M2431" s="1" t="e">
        <f>VLOOKUP(Table1[[#This Row],[Customer_id]],Table2[],4,FALSE)</f>
        <v>#N/A</v>
      </c>
      <c r="N2431" s="1" t="str">
        <f>INDEX(Table3[Transaction type],MATCH(Table1[[#This Row],[Account Number]],Table3[Account Number],0))</f>
        <v>Online Payment</v>
      </c>
      <c r="O2431" s="20">
        <f>INDEX(Table3[Date_of_transaction],MATCH(Table1[[#This Row],[Account Number]],Table3[Account Number],0))</f>
        <v>44269</v>
      </c>
      <c r="P2431" s="19" t="str">
        <f>INDEX(Table3[Transaction Medium],MATCH(Table1[[#This Row],[Account Number]],Table3[Account Number],0))</f>
        <v>Internet Banking</v>
      </c>
    </row>
    <row r="2432" spans="1:16" x14ac:dyDescent="0.25">
      <c r="A2432" s="1" t="s">
        <v>1121</v>
      </c>
      <c r="B2432" s="2">
        <v>219530629</v>
      </c>
      <c r="C2432" s="2" t="s">
        <v>162</v>
      </c>
      <c r="D2432" s="4">
        <v>15851.25</v>
      </c>
      <c r="E2432" s="1" t="s">
        <v>1094</v>
      </c>
      <c r="F2432" s="1" t="s">
        <v>256</v>
      </c>
      <c r="G2432" s="1" t="s">
        <v>14</v>
      </c>
      <c r="H2432" s="1" t="s">
        <v>1122</v>
      </c>
      <c r="I2432" s="1">
        <v>352361.6488125</v>
      </c>
      <c r="J2432" s="1" t="s">
        <v>1123</v>
      </c>
      <c r="L2432" s="1" t="str">
        <f>VLOOKUP(Table1[[#This Row],[Customer_id]],Table4[],7,FALSE)</f>
        <v>196715,2236</v>
      </c>
      <c r="M2432" s="1" t="e">
        <f>VLOOKUP(Table1[[#This Row],[Customer_id]],Table2[],4,FALSE)</f>
        <v>#N/A</v>
      </c>
      <c r="N2432" s="1" t="str">
        <f>INDEX(Table3[Transaction type],MATCH(Table1[[#This Row],[Account Number]],Table3[Account Number],0))</f>
        <v>Money Transfer</v>
      </c>
      <c r="O2432" s="20">
        <f>INDEX(Table3[Date_of_transaction],MATCH(Table1[[#This Row],[Account Number]],Table3[Account Number],0))</f>
        <v>44587</v>
      </c>
      <c r="P2432" s="19" t="str">
        <f>INDEX(Table3[Transaction Medium],MATCH(Table1[[#This Row],[Account Number]],Table3[Account Number],0))</f>
        <v>Internet Banking</v>
      </c>
    </row>
    <row r="2433" spans="1:16" x14ac:dyDescent="0.25">
      <c r="A2433" s="1" t="s">
        <v>3877</v>
      </c>
      <c r="B2433" s="2">
        <v>710192330</v>
      </c>
      <c r="C2433" s="2" t="s">
        <v>124</v>
      </c>
      <c r="D2433" s="4">
        <v>14025</v>
      </c>
      <c r="E2433" s="1" t="s">
        <v>1094</v>
      </c>
      <c r="F2433" s="1" t="s">
        <v>491</v>
      </c>
      <c r="G2433" s="1" t="s">
        <v>3820</v>
      </c>
      <c r="H2433" s="1" t="s">
        <v>903</v>
      </c>
      <c r="I2433" s="1"/>
      <c r="J2433" s="1" t="s">
        <v>3878</v>
      </c>
      <c r="L2433" s="1" t="str">
        <f>VLOOKUP(Table1[[#This Row],[Customer_id]],Table4[],7,FALSE)</f>
        <v>206121,63</v>
      </c>
      <c r="M2433" s="1" t="str">
        <f>VLOOKUP(Table1[[#This Row],[Customer_id]],Table2[],4,FALSE)</f>
        <v>N1121049,93</v>
      </c>
      <c r="N2433" s="1" t="str">
        <f>INDEX(Table3[Transaction type],MATCH(Table1[[#This Row],[Account Number]],Table3[Account Number],0))</f>
        <v>Loan Payment</v>
      </c>
      <c r="O2433" s="20">
        <f>INDEX(Table3[Date_of_transaction],MATCH(Table1[[#This Row],[Account Number]],Table3[Account Number],0))</f>
        <v>44258</v>
      </c>
      <c r="P2433" s="19" t="str">
        <f>INDEX(Table3[Transaction Medium],MATCH(Table1[[#This Row],[Account Number]],Table3[Account Number],0))</f>
        <v>ACH</v>
      </c>
    </row>
    <row r="2434" spans="1:16" x14ac:dyDescent="0.25">
      <c r="A2434" s="1" t="s">
        <v>7632</v>
      </c>
      <c r="B2434" s="2">
        <v>518446998</v>
      </c>
      <c r="C2434" s="2" t="s">
        <v>479</v>
      </c>
      <c r="D2434" s="4">
        <v>33383.25</v>
      </c>
      <c r="E2434" s="1" t="s">
        <v>12</v>
      </c>
      <c r="F2434" s="1" t="s">
        <v>34</v>
      </c>
      <c r="G2434" s="1" t="s">
        <v>4220</v>
      </c>
      <c r="H2434" s="1" t="s">
        <v>7633</v>
      </c>
      <c r="I2434" s="1">
        <v>130261.1683968</v>
      </c>
      <c r="J2434" s="1" t="s">
        <v>7634</v>
      </c>
      <c r="L2434" s="1" t="str">
        <f>VLOOKUP(Table1[[#This Row],[Customer_id]],Table4[],7,FALSE)</f>
        <v>197052,2316</v>
      </c>
      <c r="M2434" s="1" t="e">
        <f>VLOOKUP(Table1[[#This Row],[Customer_id]],Table2[],4,FALSE)</f>
        <v>#N/A</v>
      </c>
      <c r="N2434" s="1" t="str">
        <f>INDEX(Table3[Transaction type],MATCH(Table1[[#This Row],[Account Number]],Table3[Account Number],0))</f>
        <v>Money Deposit</v>
      </c>
      <c r="O2434" s="20">
        <f>INDEX(Table3[Date_of_transaction],MATCH(Table1[[#This Row],[Account Number]],Table3[Account Number],0))</f>
        <v>44553</v>
      </c>
      <c r="P2434" s="19" t="str">
        <f>INDEX(Table3[Transaction Medium],MATCH(Table1[[#This Row],[Account Number]],Table3[Account Number],0))</f>
        <v>ATM</v>
      </c>
    </row>
    <row r="2435" spans="1:16" x14ac:dyDescent="0.25">
      <c r="A2435" s="1" t="s">
        <v>2917</v>
      </c>
      <c r="B2435" s="2">
        <v>466881314</v>
      </c>
      <c r="C2435" s="2" t="s">
        <v>82</v>
      </c>
      <c r="D2435" s="4">
        <v>16947</v>
      </c>
      <c r="E2435" s="1" t="s">
        <v>1094</v>
      </c>
      <c r="F2435" s="1" t="s">
        <v>353</v>
      </c>
      <c r="G2435" s="1" t="s">
        <v>2773</v>
      </c>
      <c r="H2435" s="1" t="s">
        <v>2918</v>
      </c>
      <c r="I2435" s="1">
        <v>49013.391084839997</v>
      </c>
      <c r="J2435" s="1" t="s">
        <v>2919</v>
      </c>
      <c r="L2435" s="1" t="str">
        <f>VLOOKUP(Table1[[#This Row],[Customer_id]],Table4[],7,FALSE)</f>
        <v>129372,999</v>
      </c>
      <c r="M2435" s="1" t="e">
        <f>VLOOKUP(Table1[[#This Row],[Customer_id]],Table2[],4,FALSE)</f>
        <v>#N/A</v>
      </c>
      <c r="N2435" s="1" t="str">
        <f>INDEX(Table3[Transaction type],MATCH(Table1[[#This Row],[Account Number]],Table3[Account Number],0))</f>
        <v>Cash Withdrawal</v>
      </c>
      <c r="O2435" s="20">
        <f>INDEX(Table3[Date_of_transaction],MATCH(Table1[[#This Row],[Account Number]],Table3[Account Number],0))</f>
        <v>44311</v>
      </c>
      <c r="P2435" s="19" t="str">
        <f>INDEX(Table3[Transaction Medium],MATCH(Table1[[#This Row],[Account Number]],Table3[Account Number],0))</f>
        <v>ATM</v>
      </c>
    </row>
    <row r="2436" spans="1:16" x14ac:dyDescent="0.25">
      <c r="A2436" s="1" t="s">
        <v>8054</v>
      </c>
      <c r="B2436" s="2">
        <v>828002445</v>
      </c>
      <c r="C2436" s="2" t="s">
        <v>273</v>
      </c>
      <c r="D2436" s="4">
        <v>20964.75</v>
      </c>
      <c r="E2436" s="1" t="s">
        <v>12</v>
      </c>
      <c r="F2436" s="1" t="s">
        <v>527</v>
      </c>
      <c r="G2436" s="1" t="s">
        <v>3583</v>
      </c>
      <c r="H2436" s="1" t="s">
        <v>8055</v>
      </c>
      <c r="I2436" s="1">
        <v>424731.95827200002</v>
      </c>
      <c r="J2436" s="1" t="s">
        <v>7246</v>
      </c>
      <c r="L2436" s="1" t="str">
        <f>VLOOKUP(Table1[[#This Row],[Customer_id]],Table4[],7,FALSE)</f>
        <v>419145,5488</v>
      </c>
      <c r="M2436" s="1" t="e">
        <f>VLOOKUP(Table1[[#This Row],[Customer_id]],Table2[],4,FALSE)</f>
        <v>#N/A</v>
      </c>
      <c r="N2436" s="1" t="str">
        <f>INDEX(Table3[Transaction type],MATCH(Table1[[#This Row],[Account Number]],Table3[Account Number],0))</f>
        <v>Money Transfer</v>
      </c>
      <c r="O2436" s="20">
        <f>INDEX(Table3[Date_of_transaction],MATCH(Table1[[#This Row],[Account Number]],Table3[Account Number],0))</f>
        <v>44345</v>
      </c>
      <c r="P2436" s="19" t="str">
        <f>INDEX(Table3[Transaction Medium],MATCH(Table1[[#This Row],[Account Number]],Table3[Account Number],0))</f>
        <v>Mobile</v>
      </c>
    </row>
    <row r="2437" spans="1:16" x14ac:dyDescent="0.25">
      <c r="A2437" s="1" t="s">
        <v>4915</v>
      </c>
      <c r="B2437" s="2">
        <v>855530996</v>
      </c>
      <c r="C2437" s="2" t="s">
        <v>62</v>
      </c>
      <c r="D2437" s="4">
        <v>22791</v>
      </c>
      <c r="E2437" s="1" t="s">
        <v>1094</v>
      </c>
      <c r="F2437" s="1" t="s">
        <v>784</v>
      </c>
      <c r="G2437" s="1" t="s">
        <v>4220</v>
      </c>
      <c r="H2437" s="1" t="s">
        <v>4916</v>
      </c>
      <c r="I2437" s="1">
        <v>42295.224856499997</v>
      </c>
      <c r="J2437" s="1" t="s">
        <v>4917</v>
      </c>
      <c r="L2437" s="1" t="str">
        <f>VLOOKUP(Table1[[#This Row],[Customer_id]],Table4[],7,FALSE)</f>
        <v>44252,9913</v>
      </c>
      <c r="M2437" s="1" t="e">
        <f>VLOOKUP(Table1[[#This Row],[Customer_id]],Table2[],4,FALSE)</f>
        <v>#N/A</v>
      </c>
      <c r="N2437" s="1" t="str">
        <f>INDEX(Table3[Transaction type],MATCH(Table1[[#This Row],[Account Number]],Table3[Account Number],0))</f>
        <v>Money Deposit</v>
      </c>
      <c r="O2437" s="20">
        <f>INDEX(Table3[Date_of_transaction],MATCH(Table1[[#This Row],[Account Number]],Table3[Account Number],0))</f>
        <v>44549</v>
      </c>
      <c r="P2437" s="19" t="str">
        <f>INDEX(Table3[Transaction Medium],MATCH(Table1[[#This Row],[Account Number]],Table3[Account Number],0))</f>
        <v>ATM</v>
      </c>
    </row>
    <row r="2438" spans="1:16" x14ac:dyDescent="0.25">
      <c r="A2438" s="1" t="s">
        <v>4469</v>
      </c>
      <c r="B2438" s="2">
        <v>722370123</v>
      </c>
      <c r="C2438" s="2" t="s">
        <v>273</v>
      </c>
      <c r="D2438" s="4">
        <v>20964.75</v>
      </c>
      <c r="E2438" s="1" t="s">
        <v>1094</v>
      </c>
      <c r="F2438" s="1" t="s">
        <v>1799</v>
      </c>
      <c r="G2438" s="1" t="s">
        <v>4119</v>
      </c>
      <c r="H2438" s="1" t="s">
        <v>4470</v>
      </c>
      <c r="I2438" s="1">
        <v>149754.47542</v>
      </c>
      <c r="J2438" s="1" t="s">
        <v>4471</v>
      </c>
      <c r="L2438" s="1" t="str">
        <f>VLOOKUP(Table1[[#This Row],[Customer_id]],Table4[],7,FALSE)</f>
        <v>22559,391</v>
      </c>
      <c r="M2438" s="1" t="e">
        <f>VLOOKUP(Table1[[#This Row],[Customer_id]],Table2[],4,FALSE)</f>
        <v>#N/A</v>
      </c>
      <c r="N2438" s="1" t="str">
        <f>INDEX(Table3[Transaction type],MATCH(Table1[[#This Row],[Account Number]],Table3[Account Number],0))</f>
        <v>Money Transfer</v>
      </c>
      <c r="O2438" s="20">
        <f>INDEX(Table3[Date_of_transaction],MATCH(Table1[[#This Row],[Account Number]],Table3[Account Number],0))</f>
        <v>44335</v>
      </c>
      <c r="P2438" s="19" t="str">
        <f>INDEX(Table3[Transaction Medium],MATCH(Table1[[#This Row],[Account Number]],Table3[Account Number],0))</f>
        <v>Mobile</v>
      </c>
    </row>
    <row r="2439" spans="1:16" x14ac:dyDescent="0.25">
      <c r="A2439" s="1" t="s">
        <v>249</v>
      </c>
      <c r="B2439" s="2">
        <v>721447723</v>
      </c>
      <c r="C2439" s="2" t="s">
        <v>250</v>
      </c>
      <c r="D2439" s="4">
        <v>18042.75</v>
      </c>
      <c r="E2439" s="1" t="s">
        <v>12</v>
      </c>
      <c r="F2439" s="1" t="s">
        <v>251</v>
      </c>
      <c r="G2439" s="1" t="s">
        <v>14</v>
      </c>
      <c r="H2439" s="1" t="s">
        <v>252</v>
      </c>
      <c r="I2439" s="1">
        <v>313248.1275</v>
      </c>
      <c r="J2439" s="1" t="s">
        <v>253</v>
      </c>
      <c r="L2439" s="1" t="str">
        <f>VLOOKUP(Table1[[#This Row],[Customer_id]],Table4[],7,FALSE)</f>
        <v>465670,7328</v>
      </c>
      <c r="M2439" s="1" t="e">
        <f>VLOOKUP(Table1[[#This Row],[Customer_id]],Table2[],4,FALSE)</f>
        <v>#N/A</v>
      </c>
      <c r="N2439" s="1" t="str">
        <f>INDEX(Table3[Transaction type],MATCH(Table1[[#This Row],[Account Number]],Table3[Account Number],0))</f>
        <v>Money Transfer</v>
      </c>
      <c r="O2439" s="20">
        <f>INDEX(Table3[Date_of_transaction],MATCH(Table1[[#This Row],[Account Number]],Table3[Account Number],0))</f>
        <v>44295</v>
      </c>
      <c r="P2439" s="19" t="str">
        <f>INDEX(Table3[Transaction Medium],MATCH(Table1[[#This Row],[Account Number]],Table3[Account Number],0))</f>
        <v>Mobile</v>
      </c>
    </row>
    <row r="2440" spans="1:16" x14ac:dyDescent="0.25">
      <c r="A2440" s="1" t="s">
        <v>7385</v>
      </c>
      <c r="B2440" s="2">
        <v>299668063</v>
      </c>
      <c r="C2440" s="2" t="s">
        <v>434</v>
      </c>
      <c r="D2440" s="4">
        <v>28269.75</v>
      </c>
      <c r="E2440" s="1" t="s">
        <v>12</v>
      </c>
      <c r="F2440" s="1" t="s">
        <v>323</v>
      </c>
      <c r="G2440" s="1" t="s">
        <v>4058</v>
      </c>
      <c r="H2440" s="1" t="s">
        <v>7386</v>
      </c>
      <c r="I2440" s="1">
        <v>33473.691417599999</v>
      </c>
      <c r="J2440" s="1" t="s">
        <v>7387</v>
      </c>
      <c r="L2440" s="1" t="str">
        <f>VLOOKUP(Table1[[#This Row],[Customer_id]],Table4[],7,FALSE)</f>
        <v>56797,44</v>
      </c>
      <c r="M2440" s="1" t="e">
        <f>VLOOKUP(Table1[[#This Row],[Customer_id]],Table2[],4,FALSE)</f>
        <v>#N/A</v>
      </c>
      <c r="N2440" s="1" t="str">
        <f>INDEX(Table3[Transaction type],MATCH(Table1[[#This Row],[Account Number]],Table3[Account Number],0))</f>
        <v>Money Deposit</v>
      </c>
      <c r="O2440" s="20">
        <f>INDEX(Table3[Date_of_transaction],MATCH(Table1[[#This Row],[Account Number]],Table3[Account Number],0))</f>
        <v>44265</v>
      </c>
      <c r="P2440" s="19" t="str">
        <f>INDEX(Table3[Transaction Medium],MATCH(Table1[[#This Row],[Account Number]],Table3[Account Number],0))</f>
        <v>Bank</v>
      </c>
    </row>
    <row r="2441" spans="1:16" x14ac:dyDescent="0.25">
      <c r="A2441" s="1" t="s">
        <v>7942</v>
      </c>
      <c r="B2441" s="2">
        <v>341472312</v>
      </c>
      <c r="C2441" s="2" t="s">
        <v>606</v>
      </c>
      <c r="D2441" s="4">
        <v>23886.75</v>
      </c>
      <c r="E2441" s="1" t="s">
        <v>12</v>
      </c>
      <c r="F2441" s="1" t="s">
        <v>2501</v>
      </c>
      <c r="G2441" s="1" t="s">
        <v>3583</v>
      </c>
      <c r="H2441" s="1" t="s">
        <v>7943</v>
      </c>
      <c r="I2441" s="1">
        <v>27539.119238399999</v>
      </c>
      <c r="J2441" s="1" t="s">
        <v>7944</v>
      </c>
      <c r="L2441" s="1" t="str">
        <f>VLOOKUP(Table1[[#This Row],[Customer_id]],Table4[],7,FALSE)</f>
        <v>89107,5654</v>
      </c>
      <c r="M2441" s="1" t="e">
        <f>VLOOKUP(Table1[[#This Row],[Customer_id]],Table2[],4,FALSE)</f>
        <v>#N/A</v>
      </c>
      <c r="N2441" s="1" t="str">
        <f>INDEX(Table3[Transaction type],MATCH(Table1[[#This Row],[Account Number]],Table3[Account Number],0))</f>
        <v>Money Deposit</v>
      </c>
      <c r="O2441" s="20">
        <f>INDEX(Table3[Date_of_transaction],MATCH(Table1[[#This Row],[Account Number]],Table3[Account Number],0))</f>
        <v>44213</v>
      </c>
      <c r="P2441" s="19" t="str">
        <f>INDEX(Table3[Transaction Medium],MATCH(Table1[[#This Row],[Account Number]],Table3[Account Number],0))</f>
        <v>ATM</v>
      </c>
    </row>
    <row r="2442" spans="1:16" x14ac:dyDescent="0.25">
      <c r="A2442" s="1" t="s">
        <v>1504</v>
      </c>
      <c r="B2442" s="2">
        <v>997146843</v>
      </c>
      <c r="C2442" s="2" t="s">
        <v>226</v>
      </c>
      <c r="D2442" s="4">
        <v>31557</v>
      </c>
      <c r="E2442" s="1" t="s">
        <v>1094</v>
      </c>
      <c r="F2442" s="1" t="s">
        <v>251</v>
      </c>
      <c r="G2442" s="1" t="s">
        <v>14</v>
      </c>
      <c r="H2442" s="1" t="s">
        <v>1505</v>
      </c>
      <c r="I2442" s="1">
        <v>144330.58800071999</v>
      </c>
      <c r="J2442" s="1" t="s">
        <v>1506</v>
      </c>
      <c r="L2442" s="1" t="str">
        <f>VLOOKUP(Table1[[#This Row],[Customer_id]],Table4[],7,FALSE)</f>
        <v>281572,3365</v>
      </c>
      <c r="M2442" s="1" t="e">
        <f>VLOOKUP(Table1[[#This Row],[Customer_id]],Table2[],4,FALSE)</f>
        <v>#N/A</v>
      </c>
      <c r="N2442" s="1" t="str">
        <f>INDEX(Table3[Transaction type],MATCH(Table1[[#This Row],[Account Number]],Table3[Account Number],0))</f>
        <v>Money Transfer</v>
      </c>
      <c r="O2442" s="20">
        <f>INDEX(Table3[Date_of_transaction],MATCH(Table1[[#This Row],[Account Number]],Table3[Account Number],0))</f>
        <v>44372</v>
      </c>
      <c r="P2442" s="19" t="str">
        <f>INDEX(Table3[Transaction Medium],MATCH(Table1[[#This Row],[Account Number]],Table3[Account Number],0))</f>
        <v>Mobile</v>
      </c>
    </row>
    <row r="2443" spans="1:16" x14ac:dyDescent="0.25">
      <c r="A2443" s="1" t="s">
        <v>4573</v>
      </c>
      <c r="B2443" s="2">
        <v>729505202</v>
      </c>
      <c r="C2443" s="2" t="s">
        <v>255</v>
      </c>
      <c r="D2443" s="4">
        <v>25347.75</v>
      </c>
      <c r="E2443" s="1" t="s">
        <v>1094</v>
      </c>
      <c r="F2443" s="1" t="s">
        <v>1090</v>
      </c>
      <c r="G2443" s="1" t="s">
        <v>4066</v>
      </c>
      <c r="H2443" s="1" t="s">
        <v>4574</v>
      </c>
      <c r="I2443" s="1">
        <v>88288.099048799893</v>
      </c>
      <c r="J2443" s="1" t="s">
        <v>4575</v>
      </c>
      <c r="L2443" s="1" t="str">
        <f>VLOOKUP(Table1[[#This Row],[Customer_id]],Table4[],7,FALSE)</f>
        <v>54958,0896</v>
      </c>
      <c r="M2443" s="1" t="e">
        <f>VLOOKUP(Table1[[#This Row],[Customer_id]],Table2[],4,FALSE)</f>
        <v>#N/A</v>
      </c>
      <c r="N2443" s="1" t="str">
        <f>INDEX(Table3[Transaction type],MATCH(Table1[[#This Row],[Account Number]],Table3[Account Number],0))</f>
        <v>Money Transfer</v>
      </c>
      <c r="O2443" s="20">
        <f>INDEX(Table3[Date_of_transaction],MATCH(Table1[[#This Row],[Account Number]],Table3[Account Number],0))</f>
        <v>44589</v>
      </c>
      <c r="P2443" s="19" t="str">
        <f>INDEX(Table3[Transaction Medium],MATCH(Table1[[#This Row],[Account Number]],Table3[Account Number],0))</f>
        <v>Internet Banking</v>
      </c>
    </row>
    <row r="2444" spans="1:16" x14ac:dyDescent="0.25">
      <c r="A2444" s="1" t="s">
        <v>3064</v>
      </c>
      <c r="B2444" s="2">
        <v>236168567</v>
      </c>
      <c r="C2444" s="2" t="s">
        <v>62</v>
      </c>
      <c r="D2444" s="4">
        <v>22791</v>
      </c>
      <c r="E2444" s="1" t="s">
        <v>1094</v>
      </c>
      <c r="F2444" s="1" t="s">
        <v>909</v>
      </c>
      <c r="G2444" s="1" t="s">
        <v>3058</v>
      </c>
      <c r="H2444" s="1" t="s">
        <v>3065</v>
      </c>
      <c r="I2444" s="1">
        <v>269907.171072</v>
      </c>
      <c r="J2444" s="1" t="s">
        <v>3066</v>
      </c>
      <c r="L2444" s="1" t="str">
        <f>VLOOKUP(Table1[[#This Row],[Customer_id]],Table4[],7,FALSE)</f>
        <v>122723,9013</v>
      </c>
      <c r="M2444" s="1" t="e">
        <f>VLOOKUP(Table1[[#This Row],[Customer_id]],Table2[],4,FALSE)</f>
        <v>#N/A</v>
      </c>
      <c r="N2444" s="1" t="str">
        <f>INDEX(Table3[Transaction type],MATCH(Table1[[#This Row],[Account Number]],Table3[Account Number],0))</f>
        <v>Money Deposit</v>
      </c>
      <c r="O2444" s="20">
        <f>INDEX(Table3[Date_of_transaction],MATCH(Table1[[#This Row],[Account Number]],Table3[Account Number],0))</f>
        <v>44337</v>
      </c>
      <c r="P2444" s="19" t="str">
        <f>INDEX(Table3[Transaction Medium],MATCH(Table1[[#This Row],[Account Number]],Table3[Account Number],0))</f>
        <v>Bank</v>
      </c>
    </row>
    <row r="2445" spans="1:16" x14ac:dyDescent="0.25">
      <c r="A2445" s="1" t="s">
        <v>1289</v>
      </c>
      <c r="B2445" s="2">
        <v>502376688</v>
      </c>
      <c r="C2445" s="2" t="s">
        <v>134</v>
      </c>
      <c r="D2445" s="4">
        <v>37401</v>
      </c>
      <c r="E2445" s="1" t="s">
        <v>1094</v>
      </c>
      <c r="F2445" s="1" t="s">
        <v>620</v>
      </c>
      <c r="G2445" s="1" t="s">
        <v>14</v>
      </c>
      <c r="H2445" s="1" t="s">
        <v>1290</v>
      </c>
      <c r="I2445" s="1">
        <v>357956.38859551999</v>
      </c>
      <c r="J2445" s="1" t="s">
        <v>1291</v>
      </c>
      <c r="L2445" s="1" t="str">
        <f>VLOOKUP(Table1[[#This Row],[Customer_id]],Table4[],7,FALSE)</f>
        <v>306885,6</v>
      </c>
      <c r="M2445" s="1" t="e">
        <f>VLOOKUP(Table1[[#This Row],[Customer_id]],Table2[],4,FALSE)</f>
        <v>#N/A</v>
      </c>
      <c r="N2445" s="1" t="str">
        <f>INDEX(Table3[Transaction type],MATCH(Table1[[#This Row],[Account Number]],Table3[Account Number],0))</f>
        <v>Online Payment</v>
      </c>
      <c r="O2445" s="20">
        <f>INDEX(Table3[Date_of_transaction],MATCH(Table1[[#This Row],[Account Number]],Table3[Account Number],0))</f>
        <v>44363</v>
      </c>
      <c r="P2445" s="19" t="str">
        <f>INDEX(Table3[Transaction Medium],MATCH(Table1[[#This Row],[Account Number]],Table3[Account Number],0))</f>
        <v>Mobile</v>
      </c>
    </row>
    <row r="2446" spans="1:16" x14ac:dyDescent="0.25">
      <c r="A2446" s="1" t="s">
        <v>5837</v>
      </c>
      <c r="B2446" s="2">
        <v>64892733</v>
      </c>
      <c r="C2446" s="2" t="s">
        <v>87</v>
      </c>
      <c r="D2446" s="4">
        <v>16581.75</v>
      </c>
      <c r="E2446" s="1" t="s">
        <v>1094</v>
      </c>
      <c r="F2446" s="1" t="s">
        <v>370</v>
      </c>
      <c r="G2446" s="1" t="s">
        <v>4099</v>
      </c>
      <c r="H2446" s="1" t="s">
        <v>5838</v>
      </c>
      <c r="I2446" s="1">
        <v>546515.45348400006</v>
      </c>
      <c r="J2446" s="1" t="s">
        <v>5839</v>
      </c>
      <c r="L2446" s="1" t="str">
        <f>VLOOKUP(Table1[[#This Row],[Customer_id]],Table4[],7,FALSE)</f>
        <v>163869,5025</v>
      </c>
      <c r="M2446" s="1" t="e">
        <f>VLOOKUP(Table1[[#This Row],[Customer_id]],Table2[],4,FALSE)</f>
        <v>#N/A</v>
      </c>
      <c r="N2446" s="1" t="str">
        <f>INDEX(Table3[Transaction type],MATCH(Table1[[#This Row],[Account Number]],Table3[Account Number],0))</f>
        <v>Money Transfer</v>
      </c>
      <c r="O2446" s="20">
        <f>INDEX(Table3[Date_of_transaction],MATCH(Table1[[#This Row],[Account Number]],Table3[Account Number],0))</f>
        <v>44299</v>
      </c>
      <c r="P2446" s="19" t="str">
        <f>INDEX(Table3[Transaction Medium],MATCH(Table1[[#This Row],[Account Number]],Table3[Account Number],0))</f>
        <v>Mobile</v>
      </c>
    </row>
    <row r="2447" spans="1:16" x14ac:dyDescent="0.25">
      <c r="A2447" s="1" t="s">
        <v>7467</v>
      </c>
      <c r="B2447" s="2">
        <v>33289021</v>
      </c>
      <c r="C2447" s="2" t="s">
        <v>162</v>
      </c>
      <c r="D2447" s="4">
        <v>15851.25</v>
      </c>
      <c r="E2447" s="1" t="s">
        <v>12</v>
      </c>
      <c r="F2447" s="1" t="s">
        <v>1610</v>
      </c>
      <c r="G2447" s="1" t="s">
        <v>4220</v>
      </c>
      <c r="H2447" s="1" t="s">
        <v>7468</v>
      </c>
      <c r="I2447" s="1">
        <v>84832.562360700002</v>
      </c>
      <c r="J2447" s="1" t="s">
        <v>7469</v>
      </c>
      <c r="L2447" s="1" t="str">
        <f>VLOOKUP(Table1[[#This Row],[Customer_id]],Table4[],7,FALSE)</f>
        <v>153831,92</v>
      </c>
      <c r="M2447" s="1" t="e">
        <f>VLOOKUP(Table1[[#This Row],[Customer_id]],Table2[],4,FALSE)</f>
        <v>#N/A</v>
      </c>
      <c r="N2447" s="1" t="str">
        <f>INDEX(Table3[Transaction type],MATCH(Table1[[#This Row],[Account Number]],Table3[Account Number],0))</f>
        <v>Money Deposit</v>
      </c>
      <c r="O2447" s="20">
        <f>INDEX(Table3[Date_of_transaction],MATCH(Table1[[#This Row],[Account Number]],Table3[Account Number],0))</f>
        <v>44406</v>
      </c>
      <c r="P2447" s="19" t="str">
        <f>INDEX(Table3[Transaction Medium],MATCH(Table1[[#This Row],[Account Number]],Table3[Account Number],0))</f>
        <v>Bank</v>
      </c>
    </row>
    <row r="2448" spans="1:16" x14ac:dyDescent="0.25">
      <c r="A2448" s="1" t="s">
        <v>4394</v>
      </c>
      <c r="B2448" s="2">
        <v>921397735</v>
      </c>
      <c r="C2448" s="2" t="s">
        <v>273</v>
      </c>
      <c r="D2448" s="4">
        <v>20964.75</v>
      </c>
      <c r="E2448" s="1" t="s">
        <v>1094</v>
      </c>
      <c r="F2448" s="1" t="s">
        <v>587</v>
      </c>
      <c r="G2448" s="1" t="s">
        <v>4105</v>
      </c>
      <c r="H2448" s="1" t="s">
        <v>4395</v>
      </c>
      <c r="I2448" s="1">
        <v>400821.90825600002</v>
      </c>
      <c r="J2448" s="1" t="s">
        <v>4396</v>
      </c>
      <c r="L2448" s="1" t="str">
        <f>VLOOKUP(Table1[[#This Row],[Customer_id]],Table4[],7,FALSE)</f>
        <v>122483,7504</v>
      </c>
      <c r="M2448" s="1" t="e">
        <f>VLOOKUP(Table1[[#This Row],[Customer_id]],Table2[],4,FALSE)</f>
        <v>#N/A</v>
      </c>
      <c r="N2448" s="1" t="str">
        <f>INDEX(Table3[Transaction type],MATCH(Table1[[#This Row],[Account Number]],Table3[Account Number],0))</f>
        <v>Cash Withdrawal</v>
      </c>
      <c r="O2448" s="20">
        <f>INDEX(Table3[Date_of_transaction],MATCH(Table1[[#This Row],[Account Number]],Table3[Account Number],0))</f>
        <v>44580</v>
      </c>
      <c r="P2448" s="19" t="str">
        <f>INDEX(Table3[Transaction Medium],MATCH(Table1[[#This Row],[Account Number]],Table3[Account Number],0))</f>
        <v>ATM</v>
      </c>
    </row>
    <row r="2449" spans="1:16" x14ac:dyDescent="0.25">
      <c r="A2449" s="1" t="s">
        <v>4898</v>
      </c>
      <c r="B2449" s="2">
        <v>249336167</v>
      </c>
      <c r="C2449" s="2" t="s">
        <v>513</v>
      </c>
      <c r="D2449" s="4">
        <v>32287.5</v>
      </c>
      <c r="E2449" s="1" t="s">
        <v>1094</v>
      </c>
      <c r="F2449" s="1" t="s">
        <v>1746</v>
      </c>
      <c r="G2449" s="1" t="s">
        <v>4066</v>
      </c>
      <c r="H2449" s="1" t="s">
        <v>4899</v>
      </c>
      <c r="I2449" s="1">
        <v>400790.44171584002</v>
      </c>
      <c r="J2449" s="1" t="s">
        <v>4900</v>
      </c>
      <c r="L2449" s="1" t="str">
        <f>VLOOKUP(Table1[[#This Row],[Customer_id]],Table4[],7,FALSE)</f>
        <v>280497,8325</v>
      </c>
      <c r="M2449" s="1" t="e">
        <f>VLOOKUP(Table1[[#This Row],[Customer_id]],Table2[],4,FALSE)</f>
        <v>#N/A</v>
      </c>
      <c r="N2449" s="1" t="str">
        <f>INDEX(Table3[Transaction type],MATCH(Table1[[#This Row],[Account Number]],Table3[Account Number],0))</f>
        <v>Money Transfer</v>
      </c>
      <c r="O2449" s="20">
        <f>INDEX(Table3[Date_of_transaction],MATCH(Table1[[#This Row],[Account Number]],Table3[Account Number],0))</f>
        <v>44574</v>
      </c>
      <c r="P2449" s="19" t="str">
        <f>INDEX(Table3[Transaction Medium],MATCH(Table1[[#This Row],[Account Number]],Table3[Account Number],0))</f>
        <v>Mobile</v>
      </c>
    </row>
    <row r="2450" spans="1:16" x14ac:dyDescent="0.25">
      <c r="A2450" s="1" t="s">
        <v>8125</v>
      </c>
      <c r="B2450" s="2">
        <v>20886327</v>
      </c>
      <c r="C2450" s="2" t="s">
        <v>82</v>
      </c>
      <c r="D2450" s="4">
        <v>16947</v>
      </c>
      <c r="E2450" s="1" t="s">
        <v>12</v>
      </c>
      <c r="F2450" s="1" t="s">
        <v>19</v>
      </c>
      <c r="G2450" s="1" t="s">
        <v>3331</v>
      </c>
      <c r="H2450" s="1" t="s">
        <v>8126</v>
      </c>
      <c r="I2450" s="1">
        <v>115318.700604</v>
      </c>
      <c r="J2450" s="1" t="s">
        <v>8127</v>
      </c>
      <c r="L2450" s="1" t="str">
        <f>VLOOKUP(Table1[[#This Row],[Customer_id]],Table4[],7,FALSE)</f>
        <v>214416</v>
      </c>
      <c r="M2450" s="1" t="str">
        <f>VLOOKUP(Table1[[#This Row],[Customer_id]],Table2[],4,FALSE)</f>
        <v>N1622899728</v>
      </c>
      <c r="N2450" s="1" t="str">
        <f>INDEX(Table3[Transaction type],MATCH(Table1[[#This Row],[Account Number]],Table3[Account Number],0))</f>
        <v>Loan Payment</v>
      </c>
      <c r="O2450" s="20">
        <f>INDEX(Table3[Date_of_transaction],MATCH(Table1[[#This Row],[Account Number]],Table3[Account Number],0))</f>
        <v>44322</v>
      </c>
      <c r="P2450" s="19" t="str">
        <f>INDEX(Table3[Transaction Medium],MATCH(Table1[[#This Row],[Account Number]],Table3[Account Number],0))</f>
        <v>AFT</v>
      </c>
    </row>
    <row r="2451" spans="1:16" x14ac:dyDescent="0.25">
      <c r="A2451" s="1" t="s">
        <v>7716</v>
      </c>
      <c r="B2451" s="2">
        <v>672830363</v>
      </c>
      <c r="C2451" s="2" t="s">
        <v>322</v>
      </c>
      <c r="D2451" s="4">
        <v>26443.5</v>
      </c>
      <c r="E2451" s="1" t="s">
        <v>12</v>
      </c>
      <c r="F2451" s="1" t="s">
        <v>1004</v>
      </c>
      <c r="G2451" s="1" t="s">
        <v>3058</v>
      </c>
      <c r="H2451" s="1" t="s">
        <v>7717</v>
      </c>
      <c r="I2451" s="1">
        <v>347071.35779712</v>
      </c>
      <c r="J2451" s="1" t="s">
        <v>7718</v>
      </c>
      <c r="L2451" s="1" t="str">
        <f>VLOOKUP(Table1[[#This Row],[Customer_id]],Table4[],7,FALSE)</f>
        <v>34993,314</v>
      </c>
      <c r="M2451" s="1" t="e">
        <f>VLOOKUP(Table1[[#This Row],[Customer_id]],Table2[],4,FALSE)</f>
        <v>#N/A</v>
      </c>
      <c r="N2451" s="1" t="str">
        <f>INDEX(Table3[Transaction type],MATCH(Table1[[#This Row],[Account Number]],Table3[Account Number],0))</f>
        <v>Money Deposit</v>
      </c>
      <c r="O2451" s="20">
        <f>INDEX(Table3[Date_of_transaction],MATCH(Table1[[#This Row],[Account Number]],Table3[Account Number],0))</f>
        <v>44283</v>
      </c>
      <c r="P2451" s="19" t="str">
        <f>INDEX(Table3[Transaction Medium],MATCH(Table1[[#This Row],[Account Number]],Table3[Account Number],0))</f>
        <v>Bank</v>
      </c>
    </row>
    <row r="2452" spans="1:16" x14ac:dyDescent="0.25">
      <c r="A2452" s="1" t="s">
        <v>3359</v>
      </c>
      <c r="B2452" s="2">
        <v>110539166</v>
      </c>
      <c r="C2452" s="2" t="s">
        <v>661</v>
      </c>
      <c r="D2452" s="4">
        <v>16216.5</v>
      </c>
      <c r="E2452" s="1" t="s">
        <v>1094</v>
      </c>
      <c r="F2452" s="1" t="s">
        <v>1388</v>
      </c>
      <c r="G2452" s="1" t="s">
        <v>3331</v>
      </c>
      <c r="H2452" s="1" t="s">
        <v>3360</v>
      </c>
      <c r="I2452" s="1">
        <v>31988.158821000001</v>
      </c>
      <c r="J2452" s="1" t="s">
        <v>3361</v>
      </c>
      <c r="L2452" s="1" t="str">
        <f>VLOOKUP(Table1[[#This Row],[Customer_id]],Table4[],7,FALSE)</f>
        <v>119228,8125</v>
      </c>
      <c r="M2452" s="1" t="e">
        <f>VLOOKUP(Table1[[#This Row],[Customer_id]],Table2[],4,FALSE)</f>
        <v>#N/A</v>
      </c>
      <c r="N2452" s="1" t="str">
        <f>INDEX(Table3[Transaction type],MATCH(Table1[[#This Row],[Account Number]],Table3[Account Number],0))</f>
        <v>Online Payment</v>
      </c>
      <c r="O2452" s="20">
        <f>INDEX(Table3[Date_of_transaction],MATCH(Table1[[#This Row],[Account Number]],Table3[Account Number],0))</f>
        <v>44418</v>
      </c>
      <c r="P2452" s="19" t="str">
        <f>INDEX(Table3[Transaction Medium],MATCH(Table1[[#This Row],[Account Number]],Table3[Account Number],0))</f>
        <v>Internet Banking</v>
      </c>
    </row>
    <row r="2453" spans="1:16" x14ac:dyDescent="0.25">
      <c r="A2453" s="1" t="s">
        <v>1808</v>
      </c>
      <c r="B2453" s="2">
        <v>58914684</v>
      </c>
      <c r="C2453" s="2" t="s">
        <v>309</v>
      </c>
      <c r="D2453" s="4">
        <v>27904.5</v>
      </c>
      <c r="E2453" s="1" t="s">
        <v>1094</v>
      </c>
      <c r="F2453" s="1" t="s">
        <v>83</v>
      </c>
      <c r="G2453" s="1" t="s">
        <v>14</v>
      </c>
      <c r="H2453" s="1" t="s">
        <v>1809</v>
      </c>
      <c r="I2453" s="1">
        <v>89759.601792000001</v>
      </c>
      <c r="J2453" s="1" t="s">
        <v>1810</v>
      </c>
      <c r="L2453" s="1" t="str">
        <f>VLOOKUP(Table1[[#This Row],[Customer_id]],Table4[],7,FALSE)</f>
        <v>234323,7408</v>
      </c>
      <c r="M2453" s="1" t="e">
        <f>VLOOKUP(Table1[[#This Row],[Customer_id]],Table2[],4,FALSE)</f>
        <v>#N/A</v>
      </c>
      <c r="N2453" s="1" t="str">
        <f>INDEX(Table3[Transaction type],MATCH(Table1[[#This Row],[Account Number]],Table3[Account Number],0))</f>
        <v>Online Payment</v>
      </c>
      <c r="O2453" s="20">
        <f>INDEX(Table3[Date_of_transaction],MATCH(Table1[[#This Row],[Account Number]],Table3[Account Number],0))</f>
        <v>44524</v>
      </c>
      <c r="P2453" s="19" t="str">
        <f>INDEX(Table3[Transaction Medium],MATCH(Table1[[#This Row],[Account Number]],Table3[Account Number],0))</f>
        <v>Mobile</v>
      </c>
    </row>
    <row r="2454" spans="1:16" x14ac:dyDescent="0.25">
      <c r="A2454" s="1" t="s">
        <v>5917</v>
      </c>
      <c r="B2454" s="2">
        <v>777386810</v>
      </c>
      <c r="C2454" s="2" t="s">
        <v>11</v>
      </c>
      <c r="D2454" s="4">
        <v>36305.25</v>
      </c>
      <c r="E2454" s="1" t="s">
        <v>12</v>
      </c>
      <c r="F2454" s="1" t="s">
        <v>366</v>
      </c>
      <c r="G2454" s="1" t="s">
        <v>4105</v>
      </c>
      <c r="H2454" s="1" t="s">
        <v>5918</v>
      </c>
      <c r="I2454" s="1">
        <v>196049.07743616001</v>
      </c>
      <c r="J2454" s="1" t="s">
        <v>5919</v>
      </c>
      <c r="L2454" s="1" t="str">
        <f>VLOOKUP(Table1[[#This Row],[Customer_id]],Table4[],7,FALSE)</f>
        <v>21741,3757</v>
      </c>
      <c r="M2454" s="1" t="e">
        <f>VLOOKUP(Table1[[#This Row],[Customer_id]],Table2[],4,FALSE)</f>
        <v>#N/A</v>
      </c>
      <c r="N2454" s="1" t="str">
        <f>INDEX(Table3[Transaction type],MATCH(Table1[[#This Row],[Account Number]],Table3[Account Number],0))</f>
        <v>Online Payment</v>
      </c>
      <c r="O2454" s="20">
        <f>INDEX(Table3[Date_of_transaction],MATCH(Table1[[#This Row],[Account Number]],Table3[Account Number],0))</f>
        <v>44672</v>
      </c>
      <c r="P2454" s="19" t="str">
        <f>INDEX(Table3[Transaction Medium],MATCH(Table1[[#This Row],[Account Number]],Table3[Account Number],0))</f>
        <v>Mobile</v>
      </c>
    </row>
    <row r="2455" spans="1:16" x14ac:dyDescent="0.25">
      <c r="A2455" s="1" t="s">
        <v>8939</v>
      </c>
      <c r="B2455" s="2">
        <v>129117923</v>
      </c>
      <c r="C2455" s="2" t="s">
        <v>862</v>
      </c>
      <c r="D2455" s="4">
        <v>24617.25</v>
      </c>
      <c r="E2455" s="1" t="s">
        <v>12</v>
      </c>
      <c r="F2455" s="1" t="s">
        <v>264</v>
      </c>
      <c r="G2455" s="1" t="s">
        <v>3820</v>
      </c>
      <c r="H2455" s="1" t="s">
        <v>8940</v>
      </c>
      <c r="I2455" s="1">
        <v>47820.724560000002</v>
      </c>
      <c r="J2455" s="1" t="s">
        <v>8941</v>
      </c>
      <c r="L2455" s="1" t="str">
        <f>VLOOKUP(Table1[[#This Row],[Customer_id]],Table4[],7,FALSE)</f>
        <v>328563,105</v>
      </c>
      <c r="M2455" s="1" t="e">
        <f>VLOOKUP(Table1[[#This Row],[Customer_id]],Table2[],4,FALSE)</f>
        <v>#N/A</v>
      </c>
      <c r="N2455" s="1" t="str">
        <f>INDEX(Table3[Transaction type],MATCH(Table1[[#This Row],[Account Number]],Table3[Account Number],0))</f>
        <v>Money Transfer</v>
      </c>
      <c r="O2455" s="20">
        <f>INDEX(Table3[Date_of_transaction],MATCH(Table1[[#This Row],[Account Number]],Table3[Account Number],0))</f>
        <v>44504</v>
      </c>
      <c r="P2455" s="19" t="str">
        <f>INDEX(Table3[Transaction Medium],MATCH(Table1[[#This Row],[Account Number]],Table3[Account Number],0))</f>
        <v>ATM</v>
      </c>
    </row>
    <row r="2456" spans="1:16" x14ac:dyDescent="0.25">
      <c r="A2456" s="1" t="s">
        <v>5444</v>
      </c>
      <c r="B2456" s="2">
        <v>157230926</v>
      </c>
      <c r="C2456" s="2" t="s">
        <v>556</v>
      </c>
      <c r="D2456" s="4">
        <v>27174</v>
      </c>
      <c r="E2456" s="1" t="s">
        <v>1094</v>
      </c>
      <c r="F2456" s="1" t="s">
        <v>125</v>
      </c>
      <c r="G2456" s="1" t="s">
        <v>4074</v>
      </c>
      <c r="H2456" s="1" t="s">
        <v>5445</v>
      </c>
      <c r="I2456" s="1">
        <v>326415.72521250002</v>
      </c>
      <c r="J2456" s="1" t="s">
        <v>5446</v>
      </c>
      <c r="L2456" s="1" t="str">
        <f>VLOOKUP(Table1[[#This Row],[Customer_id]],Table4[],7,FALSE)</f>
        <v>280918,6575</v>
      </c>
      <c r="M2456" s="1" t="e">
        <f>VLOOKUP(Table1[[#This Row],[Customer_id]],Table2[],4,FALSE)</f>
        <v>#N/A</v>
      </c>
      <c r="N2456" s="1" t="str">
        <f>INDEX(Table3[Transaction type],MATCH(Table1[[#This Row],[Account Number]],Table3[Account Number],0))</f>
        <v>Money Deposit</v>
      </c>
      <c r="O2456" s="20">
        <f>INDEX(Table3[Date_of_transaction],MATCH(Table1[[#This Row],[Account Number]],Table3[Account Number],0))</f>
        <v>44251</v>
      </c>
      <c r="P2456" s="19" t="str">
        <f>INDEX(Table3[Transaction Medium],MATCH(Table1[[#This Row],[Account Number]],Table3[Account Number],0))</f>
        <v>ATM</v>
      </c>
    </row>
    <row r="2457" spans="1:16" x14ac:dyDescent="0.25">
      <c r="A2457" s="1" t="s">
        <v>8461</v>
      </c>
      <c r="B2457" s="2">
        <v>572588123</v>
      </c>
      <c r="C2457" s="2" t="s">
        <v>479</v>
      </c>
      <c r="D2457" s="4">
        <v>33383.25</v>
      </c>
      <c r="E2457" s="1" t="s">
        <v>12</v>
      </c>
      <c r="F2457" s="1" t="s">
        <v>881</v>
      </c>
      <c r="G2457" s="1" t="s">
        <v>2773</v>
      </c>
      <c r="H2457" s="1" t="s">
        <v>8462</v>
      </c>
      <c r="I2457" s="1">
        <v>25358.66388</v>
      </c>
      <c r="J2457" s="1" t="s">
        <v>8463</v>
      </c>
      <c r="L2457" s="1" t="str">
        <f>VLOOKUP(Table1[[#This Row],[Customer_id]],Table4[],7,FALSE)</f>
        <v>107002,3095</v>
      </c>
      <c r="M2457" s="1" t="e">
        <f>VLOOKUP(Table1[[#This Row],[Customer_id]],Table2[],4,FALSE)</f>
        <v>#N/A</v>
      </c>
      <c r="N2457" s="1" t="str">
        <f>INDEX(Table3[Transaction type],MATCH(Table1[[#This Row],[Account Number]],Table3[Account Number],0))</f>
        <v>Money Transfer</v>
      </c>
      <c r="O2457" s="20">
        <f>INDEX(Table3[Date_of_transaction],MATCH(Table1[[#This Row],[Account Number]],Table3[Account Number],0))</f>
        <v>44455</v>
      </c>
      <c r="P2457" s="19" t="str">
        <f>INDEX(Table3[Transaction Medium],MATCH(Table1[[#This Row],[Account Number]],Table3[Account Number],0))</f>
        <v>Mobile</v>
      </c>
    </row>
    <row r="2458" spans="1:16" x14ac:dyDescent="0.25">
      <c r="A2458" s="1" t="s">
        <v>2458</v>
      </c>
      <c r="B2458" s="2">
        <v>922352562</v>
      </c>
      <c r="C2458" s="2" t="s">
        <v>245</v>
      </c>
      <c r="D2458" s="4">
        <v>19503.75</v>
      </c>
      <c r="E2458" s="1" t="s">
        <v>12</v>
      </c>
      <c r="F2458" s="1" t="s">
        <v>1789</v>
      </c>
      <c r="G2458" s="1" t="s">
        <v>1964</v>
      </c>
      <c r="H2458" s="1" t="s">
        <v>2459</v>
      </c>
      <c r="I2458" s="1">
        <v>397898.41279999999</v>
      </c>
      <c r="J2458" s="1" t="s">
        <v>2460</v>
      </c>
      <c r="L2458" s="1" t="str">
        <f>VLOOKUP(Table1[[#This Row],[Customer_id]],Table4[],7,FALSE)</f>
        <v>277452,63</v>
      </c>
      <c r="M2458" s="1" t="e">
        <f>VLOOKUP(Table1[[#This Row],[Customer_id]],Table2[],4,FALSE)</f>
        <v>#N/A</v>
      </c>
      <c r="N2458" s="1" t="str">
        <f>INDEX(Table3[Transaction type],MATCH(Table1[[#This Row],[Account Number]],Table3[Account Number],0))</f>
        <v>Cash Withdrawal</v>
      </c>
      <c r="O2458" s="20">
        <f>INDEX(Table3[Date_of_transaction],MATCH(Table1[[#This Row],[Account Number]],Table3[Account Number],0))</f>
        <v>44526</v>
      </c>
      <c r="P2458" s="19" t="str">
        <f>INDEX(Table3[Transaction Medium],MATCH(Table1[[#This Row],[Account Number]],Table3[Account Number],0))</f>
        <v>POS</v>
      </c>
    </row>
    <row r="2459" spans="1:16" x14ac:dyDescent="0.25">
      <c r="A2459" s="1" t="s">
        <v>6041</v>
      </c>
      <c r="B2459" s="2">
        <v>718232501</v>
      </c>
      <c r="C2459" s="2" t="s">
        <v>470</v>
      </c>
      <c r="D2459" s="4">
        <v>14755.5</v>
      </c>
      <c r="E2459" s="1" t="s">
        <v>12</v>
      </c>
      <c r="F2459" s="1" t="s">
        <v>256</v>
      </c>
      <c r="G2459" s="1" t="s">
        <v>4095</v>
      </c>
      <c r="H2459" s="1" t="s">
        <v>6042</v>
      </c>
      <c r="I2459" s="1">
        <v>96334.480200000005</v>
      </c>
      <c r="J2459" s="1" t="s">
        <v>6043</v>
      </c>
      <c r="L2459" s="1" t="str">
        <f>VLOOKUP(Table1[[#This Row],[Customer_id]],Table4[],7,FALSE)</f>
        <v>84773,475</v>
      </c>
      <c r="M2459" s="1" t="e">
        <f>VLOOKUP(Table1[[#This Row],[Customer_id]],Table2[],4,FALSE)</f>
        <v>#N/A</v>
      </c>
      <c r="N2459" s="1" t="str">
        <f>INDEX(Table3[Transaction type],MATCH(Table1[[#This Row],[Account Number]],Table3[Account Number],0))</f>
        <v>Money Transfer</v>
      </c>
      <c r="O2459" s="20">
        <f>INDEX(Table3[Date_of_transaction],MATCH(Table1[[#This Row],[Account Number]],Table3[Account Number],0))</f>
        <v>44644</v>
      </c>
      <c r="P2459" s="19" t="str">
        <f>INDEX(Table3[Transaction Medium],MATCH(Table1[[#This Row],[Account Number]],Table3[Account Number],0))</f>
        <v>Mobile</v>
      </c>
    </row>
    <row r="2460" spans="1:16" x14ac:dyDescent="0.25">
      <c r="A2460" s="1" t="s">
        <v>2121</v>
      </c>
      <c r="B2460" s="2">
        <v>533584613</v>
      </c>
      <c r="C2460" s="2" t="s">
        <v>348</v>
      </c>
      <c r="D2460" s="4">
        <v>28635</v>
      </c>
      <c r="E2460" s="1" t="s">
        <v>1094</v>
      </c>
      <c r="F2460" s="1" t="s">
        <v>453</v>
      </c>
      <c r="G2460" s="1" t="s">
        <v>1964</v>
      </c>
      <c r="H2460" s="1" t="s">
        <v>2122</v>
      </c>
      <c r="I2460" s="1">
        <v>86508.006270400001</v>
      </c>
      <c r="J2460" s="1" t="s">
        <v>2123</v>
      </c>
      <c r="L2460" s="1" t="str">
        <f>VLOOKUP(Table1[[#This Row],[Customer_id]],Table4[],7,FALSE)</f>
        <v>52308,75</v>
      </c>
      <c r="M2460" s="1" t="e">
        <f>VLOOKUP(Table1[[#This Row],[Customer_id]],Table2[],4,FALSE)</f>
        <v>#N/A</v>
      </c>
      <c r="N2460" s="1" t="str">
        <f>INDEX(Table3[Transaction type],MATCH(Table1[[#This Row],[Account Number]],Table3[Account Number],0))</f>
        <v>Money Deposit</v>
      </c>
      <c r="O2460" s="20">
        <f>INDEX(Table3[Date_of_transaction],MATCH(Table1[[#This Row],[Account Number]],Table3[Account Number],0))</f>
        <v>44199</v>
      </c>
      <c r="P2460" s="19" t="str">
        <f>INDEX(Table3[Transaction Medium],MATCH(Table1[[#This Row],[Account Number]],Table3[Account Number],0))</f>
        <v>Bank</v>
      </c>
    </row>
    <row r="2461" spans="1:16" x14ac:dyDescent="0.25">
      <c r="A2461" s="1" t="s">
        <v>1365</v>
      </c>
      <c r="B2461" s="2">
        <v>938249145</v>
      </c>
      <c r="C2461" s="2" t="s">
        <v>47</v>
      </c>
      <c r="D2461" s="4">
        <v>31191.75</v>
      </c>
      <c r="E2461" s="1" t="s">
        <v>1094</v>
      </c>
      <c r="F2461" s="1" t="s">
        <v>227</v>
      </c>
      <c r="G2461" s="1" t="s">
        <v>14</v>
      </c>
      <c r="H2461" s="1" t="s">
        <v>1366</v>
      </c>
      <c r="I2461" s="1">
        <v>396217.13543999998</v>
      </c>
      <c r="J2461" s="1" t="s">
        <v>1367</v>
      </c>
      <c r="L2461" s="1" t="str">
        <f>VLOOKUP(Table1[[#This Row],[Customer_id]],Table4[],7,FALSE)</f>
        <v>162867,0144</v>
      </c>
      <c r="M2461" s="1" t="e">
        <f>VLOOKUP(Table1[[#This Row],[Customer_id]],Table2[],4,FALSE)</f>
        <v>#N/A</v>
      </c>
      <c r="N2461" s="1" t="str">
        <f>INDEX(Table3[Transaction type],MATCH(Table1[[#This Row],[Account Number]],Table3[Account Number],0))</f>
        <v>Money Deposit</v>
      </c>
      <c r="O2461" s="20">
        <f>INDEX(Table3[Date_of_transaction],MATCH(Table1[[#This Row],[Account Number]],Table3[Account Number],0))</f>
        <v>44512</v>
      </c>
      <c r="P2461" s="19" t="str">
        <f>INDEX(Table3[Transaction Medium],MATCH(Table1[[#This Row],[Account Number]],Table3[Account Number],0))</f>
        <v>Bank</v>
      </c>
    </row>
    <row r="2462" spans="1:16" x14ac:dyDescent="0.25">
      <c r="A2462" s="1" t="s">
        <v>6296</v>
      </c>
      <c r="B2462" s="2">
        <v>838153424</v>
      </c>
      <c r="C2462" s="2" t="s">
        <v>226</v>
      </c>
      <c r="D2462" s="4">
        <v>31557</v>
      </c>
      <c r="E2462" s="1" t="s">
        <v>12</v>
      </c>
      <c r="F2462" s="1" t="s">
        <v>68</v>
      </c>
      <c r="G2462" s="1" t="s">
        <v>4148</v>
      </c>
      <c r="H2462" s="1" t="s">
        <v>6297</v>
      </c>
      <c r="I2462" s="1">
        <v>15511.590528000001</v>
      </c>
      <c r="J2462" s="1" t="s">
        <v>6298</v>
      </c>
      <c r="L2462" s="1" t="str">
        <f>VLOOKUP(Table1[[#This Row],[Customer_id]],Table4[],7,FALSE)</f>
        <v>135310,8825</v>
      </c>
      <c r="M2462" s="1" t="e">
        <f>VLOOKUP(Table1[[#This Row],[Customer_id]],Table2[],4,FALSE)</f>
        <v>#N/A</v>
      </c>
      <c r="N2462" s="1" t="str">
        <f>INDEX(Table3[Transaction type],MATCH(Table1[[#This Row],[Account Number]],Table3[Account Number],0))</f>
        <v>Money Transfer</v>
      </c>
      <c r="O2462" s="20">
        <f>INDEX(Table3[Date_of_transaction],MATCH(Table1[[#This Row],[Account Number]],Table3[Account Number],0))</f>
        <v>44463</v>
      </c>
      <c r="P2462" s="19" t="str">
        <f>INDEX(Table3[Transaction Medium],MATCH(Table1[[#This Row],[Account Number]],Table3[Account Number],0))</f>
        <v>Internet Banking</v>
      </c>
    </row>
    <row r="2463" spans="1:16" x14ac:dyDescent="0.25">
      <c r="A2463" s="1" t="s">
        <v>1736</v>
      </c>
      <c r="B2463" s="2">
        <v>696887241</v>
      </c>
      <c r="C2463" s="2" t="s">
        <v>389</v>
      </c>
      <c r="D2463" s="4">
        <v>29365.5</v>
      </c>
      <c r="E2463" s="1" t="s">
        <v>1094</v>
      </c>
      <c r="F2463" s="1" t="s">
        <v>1576</v>
      </c>
      <c r="G2463" s="1" t="s">
        <v>14</v>
      </c>
      <c r="H2463" s="1" t="s">
        <v>1737</v>
      </c>
      <c r="I2463" s="1">
        <v>436704.17662872002</v>
      </c>
      <c r="J2463" s="1" t="s">
        <v>1738</v>
      </c>
      <c r="L2463" s="1" t="str">
        <f>VLOOKUP(Table1[[#This Row],[Customer_id]],Table4[],7,FALSE)</f>
        <v>87282</v>
      </c>
      <c r="M2463" s="1" t="e">
        <f>VLOOKUP(Table1[[#This Row],[Customer_id]],Table2[],4,FALSE)</f>
        <v>#N/A</v>
      </c>
      <c r="N2463" s="1" t="str">
        <f>INDEX(Table3[Transaction type],MATCH(Table1[[#This Row],[Account Number]],Table3[Account Number],0))</f>
        <v>Cash Withdrawal</v>
      </c>
      <c r="O2463" s="20">
        <f>INDEX(Table3[Date_of_transaction],MATCH(Table1[[#This Row],[Account Number]],Table3[Account Number],0))</f>
        <v>44284</v>
      </c>
      <c r="P2463" s="19" t="str">
        <f>INDEX(Table3[Transaction Medium],MATCH(Table1[[#This Row],[Account Number]],Table3[Account Number],0))</f>
        <v>POS</v>
      </c>
    </row>
    <row r="2464" spans="1:16" x14ac:dyDescent="0.25">
      <c r="A2464" s="1" t="s">
        <v>737</v>
      </c>
      <c r="B2464" s="2">
        <v>7396430</v>
      </c>
      <c r="C2464" s="2" t="s">
        <v>38</v>
      </c>
      <c r="D2464" s="4">
        <v>21330</v>
      </c>
      <c r="E2464" s="1" t="s">
        <v>12</v>
      </c>
      <c r="F2464" s="1" t="s">
        <v>519</v>
      </c>
      <c r="G2464" s="1" t="s">
        <v>14</v>
      </c>
      <c r="H2464" s="1" t="s">
        <v>738</v>
      </c>
      <c r="I2464" s="1">
        <v>210588.7187385</v>
      </c>
      <c r="J2464" s="1" t="s">
        <v>739</v>
      </c>
      <c r="L2464" s="1" t="str">
        <f>VLOOKUP(Table1[[#This Row],[Customer_id]],Table4[],7,FALSE)</f>
        <v>155402,5296</v>
      </c>
      <c r="M2464" s="1" t="str">
        <f>VLOOKUP(Table1[[#This Row],[Customer_id]],Table2[],4,FALSE)</f>
        <v>N4562527437</v>
      </c>
      <c r="N2464" s="1" t="str">
        <f>INDEX(Table3[Transaction type],MATCH(Table1[[#This Row],[Account Number]],Table3[Account Number],0))</f>
        <v>Loan Payment</v>
      </c>
      <c r="O2464" s="20">
        <f>INDEX(Table3[Date_of_transaction],MATCH(Table1[[#This Row],[Account Number]],Table3[Account Number],0))</f>
        <v>44251</v>
      </c>
      <c r="P2464" s="19" t="str">
        <f>INDEX(Table3[Transaction Medium],MATCH(Table1[[#This Row],[Account Number]],Table3[Account Number],0))</f>
        <v>Mobile</v>
      </c>
    </row>
    <row r="2465" spans="1:16" x14ac:dyDescent="0.25">
      <c r="A2465" s="1" t="s">
        <v>4277</v>
      </c>
      <c r="B2465" s="2">
        <v>247215446</v>
      </c>
      <c r="C2465" s="2" t="s">
        <v>403</v>
      </c>
      <c r="D2465" s="4">
        <v>31922.25</v>
      </c>
      <c r="E2465" s="1" t="s">
        <v>1094</v>
      </c>
      <c r="F2465" s="1" t="s">
        <v>893</v>
      </c>
      <c r="G2465" s="1" t="s">
        <v>4084</v>
      </c>
      <c r="H2465" s="1" t="s">
        <v>4278</v>
      </c>
      <c r="I2465" s="1">
        <v>211602.70897427999</v>
      </c>
      <c r="J2465" s="1" t="s">
        <v>4279</v>
      </c>
      <c r="L2465" s="1" t="str">
        <f>VLOOKUP(Table1[[#This Row],[Customer_id]],Table4[],7,FALSE)</f>
        <v>204170,5952</v>
      </c>
      <c r="M2465" s="1" t="e">
        <f>VLOOKUP(Table1[[#This Row],[Customer_id]],Table2[],4,FALSE)</f>
        <v>#N/A</v>
      </c>
      <c r="N2465" s="1" t="str">
        <f>INDEX(Table3[Transaction type],MATCH(Table1[[#This Row],[Account Number]],Table3[Account Number],0))</f>
        <v>Cash Withdrawal</v>
      </c>
      <c r="O2465" s="20">
        <f>INDEX(Table3[Date_of_transaction],MATCH(Table1[[#This Row],[Account Number]],Table3[Account Number],0))</f>
        <v>44580</v>
      </c>
      <c r="P2465" s="19" t="str">
        <f>INDEX(Table3[Transaction Medium],MATCH(Table1[[#This Row],[Account Number]],Table3[Account Number],0))</f>
        <v>POS</v>
      </c>
    </row>
    <row r="2466" spans="1:16" x14ac:dyDescent="0.25">
      <c r="A2466" s="1" t="s">
        <v>1641</v>
      </c>
      <c r="B2466" s="2">
        <v>327147302</v>
      </c>
      <c r="C2466" s="2" t="s">
        <v>72</v>
      </c>
      <c r="D2466" s="4">
        <v>34844.25</v>
      </c>
      <c r="E2466" s="1" t="s">
        <v>1094</v>
      </c>
      <c r="F2466" s="1" t="s">
        <v>213</v>
      </c>
      <c r="G2466" s="1" t="s">
        <v>14</v>
      </c>
      <c r="H2466" s="1" t="s">
        <v>1642</v>
      </c>
      <c r="I2466" s="1">
        <v>81565.507223199995</v>
      </c>
      <c r="J2466" s="1" t="s">
        <v>1643</v>
      </c>
      <c r="L2466" s="1" t="str">
        <f>VLOOKUP(Table1[[#This Row],[Customer_id]],Table4[],7,FALSE)</f>
        <v>279987,3657</v>
      </c>
      <c r="M2466" s="1" t="e">
        <f>VLOOKUP(Table1[[#This Row],[Customer_id]],Table2[],4,FALSE)</f>
        <v>#N/A</v>
      </c>
      <c r="N2466" s="1" t="str">
        <f>INDEX(Table3[Transaction type],MATCH(Table1[[#This Row],[Account Number]],Table3[Account Number],0))</f>
        <v>Money Transfer</v>
      </c>
      <c r="O2466" s="20">
        <f>INDEX(Table3[Date_of_transaction],MATCH(Table1[[#This Row],[Account Number]],Table3[Account Number],0))</f>
        <v>44422</v>
      </c>
      <c r="P2466" s="19" t="str">
        <f>INDEX(Table3[Transaction Medium],MATCH(Table1[[#This Row],[Account Number]],Table3[Account Number],0))</f>
        <v>Mobile</v>
      </c>
    </row>
    <row r="2467" spans="1:16" x14ac:dyDescent="0.25">
      <c r="A2467" s="1" t="s">
        <v>1449</v>
      </c>
      <c r="B2467" s="2">
        <v>301382196</v>
      </c>
      <c r="C2467" s="2" t="s">
        <v>322</v>
      </c>
      <c r="D2467" s="4">
        <v>26443.5</v>
      </c>
      <c r="E2467" s="1" t="s">
        <v>1094</v>
      </c>
      <c r="F2467" s="1" t="s">
        <v>1450</v>
      </c>
      <c r="G2467" s="1" t="s">
        <v>14</v>
      </c>
      <c r="H2467" s="1" t="s">
        <v>1451</v>
      </c>
      <c r="I2467" s="1">
        <v>37062.00888768</v>
      </c>
      <c r="J2467" s="1" t="s">
        <v>1452</v>
      </c>
      <c r="L2467" s="1" t="str">
        <f>VLOOKUP(Table1[[#This Row],[Customer_id]],Table4[],7,FALSE)</f>
        <v>82847,0272</v>
      </c>
      <c r="M2467" s="1" t="e">
        <f>VLOOKUP(Table1[[#This Row],[Customer_id]],Table2[],4,FALSE)</f>
        <v>#N/A</v>
      </c>
      <c r="N2467" s="1" t="str">
        <f>INDEX(Table3[Transaction type],MATCH(Table1[[#This Row],[Account Number]],Table3[Account Number],0))</f>
        <v>Money Deposit</v>
      </c>
      <c r="O2467" s="20">
        <f>INDEX(Table3[Date_of_transaction],MATCH(Table1[[#This Row],[Account Number]],Table3[Account Number],0))</f>
        <v>44207</v>
      </c>
      <c r="P2467" s="19" t="str">
        <f>INDEX(Table3[Transaction Medium],MATCH(Table1[[#This Row],[Account Number]],Table3[Account Number],0))</f>
        <v>Bank</v>
      </c>
    </row>
    <row r="2468" spans="1:16" x14ac:dyDescent="0.25">
      <c r="A2468" s="1" t="s">
        <v>555</v>
      </c>
      <c r="B2468" s="2">
        <v>992079733</v>
      </c>
      <c r="C2468" s="2" t="s">
        <v>556</v>
      </c>
      <c r="D2468" s="4">
        <v>27174</v>
      </c>
      <c r="E2468" s="1" t="s">
        <v>12</v>
      </c>
      <c r="F2468" s="1" t="s">
        <v>557</v>
      </c>
      <c r="G2468" s="1" t="s">
        <v>14</v>
      </c>
      <c r="H2468" s="1" t="s">
        <v>558</v>
      </c>
      <c r="I2468" s="1">
        <v>62153.247221999998</v>
      </c>
      <c r="J2468" s="1" t="s">
        <v>559</v>
      </c>
      <c r="L2468" s="1" t="str">
        <f>VLOOKUP(Table1[[#This Row],[Customer_id]],Table4[],7,FALSE)</f>
        <v>151080</v>
      </c>
      <c r="M2468" s="1" t="e">
        <f>VLOOKUP(Table1[[#This Row],[Customer_id]],Table2[],4,FALSE)</f>
        <v>#N/A</v>
      </c>
      <c r="N2468" s="1" t="str">
        <f>INDEX(Table3[Transaction type],MATCH(Table1[[#This Row],[Account Number]],Table3[Account Number],0))</f>
        <v>Money Deposit</v>
      </c>
      <c r="O2468" s="20">
        <f>INDEX(Table3[Date_of_transaction],MATCH(Table1[[#This Row],[Account Number]],Table3[Account Number],0))</f>
        <v>44244</v>
      </c>
      <c r="P2468" s="19" t="str">
        <f>INDEX(Table3[Transaction Medium],MATCH(Table1[[#This Row],[Account Number]],Table3[Account Number],0))</f>
        <v>ATM</v>
      </c>
    </row>
    <row r="2469" spans="1:16" x14ac:dyDescent="0.25">
      <c r="A2469" s="1" t="s">
        <v>3276</v>
      </c>
      <c r="B2469" s="2">
        <v>7702909</v>
      </c>
      <c r="C2469" s="2" t="s">
        <v>281</v>
      </c>
      <c r="D2469" s="4">
        <v>21695.25</v>
      </c>
      <c r="E2469" s="1" t="s">
        <v>1094</v>
      </c>
      <c r="F2469" s="1" t="s">
        <v>852</v>
      </c>
      <c r="G2469" s="1" t="s">
        <v>3058</v>
      </c>
      <c r="H2469" s="1" t="s">
        <v>3277</v>
      </c>
      <c r="I2469" s="1">
        <v>14479.710375000001</v>
      </c>
      <c r="J2469" s="1" t="s">
        <v>3278</v>
      </c>
      <c r="L2469" s="1" t="str">
        <f>VLOOKUP(Table1[[#This Row],[Customer_id]],Table4[],7,FALSE)</f>
        <v>408120,18</v>
      </c>
      <c r="M2469" s="1" t="e">
        <f>VLOOKUP(Table1[[#This Row],[Customer_id]],Table2[],4,FALSE)</f>
        <v>#N/A</v>
      </c>
      <c r="N2469" s="1" t="str">
        <f>INDEX(Table3[Transaction type],MATCH(Table1[[#This Row],[Account Number]],Table3[Account Number],0))</f>
        <v>Checks</v>
      </c>
      <c r="O2469" s="20">
        <f>INDEX(Table3[Date_of_transaction],MATCH(Table1[[#This Row],[Account Number]],Table3[Account Number],0))</f>
        <v>44652</v>
      </c>
      <c r="P2469" s="19" t="str">
        <f>INDEX(Table3[Transaction Medium],MATCH(Table1[[#This Row],[Account Number]],Table3[Account Number],0))</f>
        <v>Informal Services</v>
      </c>
    </row>
    <row r="2470" spans="1:16" x14ac:dyDescent="0.25">
      <c r="A2470" s="1" t="s">
        <v>4785</v>
      </c>
      <c r="B2470" s="2">
        <v>707899037</v>
      </c>
      <c r="C2470" s="2" t="s">
        <v>556</v>
      </c>
      <c r="D2470" s="4">
        <v>27174</v>
      </c>
      <c r="E2470" s="1" t="s">
        <v>1094</v>
      </c>
      <c r="F2470" s="1" t="s">
        <v>870</v>
      </c>
      <c r="G2470" s="1" t="s">
        <v>4070</v>
      </c>
      <c r="H2470" s="1" t="s">
        <v>4786</v>
      </c>
      <c r="I2470" s="1">
        <v>399309.83282519999</v>
      </c>
      <c r="J2470" s="1" t="s">
        <v>4787</v>
      </c>
      <c r="L2470" s="1" t="str">
        <f>VLOOKUP(Table1[[#This Row],[Customer_id]],Table4[],7,FALSE)</f>
        <v>237712,32</v>
      </c>
      <c r="M2470" s="1" t="e">
        <f>VLOOKUP(Table1[[#This Row],[Customer_id]],Table2[],4,FALSE)</f>
        <v>#N/A</v>
      </c>
      <c r="N2470" s="1" t="str">
        <f>INDEX(Table3[Transaction type],MATCH(Table1[[#This Row],[Account Number]],Table3[Account Number],0))</f>
        <v>Online Payment</v>
      </c>
      <c r="O2470" s="20">
        <f>INDEX(Table3[Date_of_transaction],MATCH(Table1[[#This Row],[Account Number]],Table3[Account Number],0))</f>
        <v>44627</v>
      </c>
      <c r="P2470" s="19" t="str">
        <f>INDEX(Table3[Transaction Medium],MATCH(Table1[[#This Row],[Account Number]],Table3[Account Number],0))</f>
        <v>Internet Banking</v>
      </c>
    </row>
    <row r="2471" spans="1:16" x14ac:dyDescent="0.25">
      <c r="A2471" s="1" t="s">
        <v>1264</v>
      </c>
      <c r="B2471" s="2">
        <v>231990058</v>
      </c>
      <c r="C2471" s="2" t="s">
        <v>11</v>
      </c>
      <c r="D2471" s="4">
        <v>36305.25</v>
      </c>
      <c r="E2471" s="1" t="s">
        <v>1094</v>
      </c>
      <c r="F2471" s="1" t="s">
        <v>340</v>
      </c>
      <c r="G2471" s="1" t="s">
        <v>14</v>
      </c>
      <c r="H2471" s="1" t="s">
        <v>1265</v>
      </c>
      <c r="I2471" s="1">
        <v>71354.189949899999</v>
      </c>
      <c r="J2471" s="1" t="s">
        <v>1266</v>
      </c>
      <c r="L2471" s="1" t="str">
        <f>VLOOKUP(Table1[[#This Row],[Customer_id]],Table4[],7,FALSE)</f>
        <v>46553,2125</v>
      </c>
      <c r="M2471" s="1" t="str">
        <f>VLOOKUP(Table1[[#This Row],[Customer_id]],Table2[],4,FALSE)</f>
        <v>N818243624</v>
      </c>
      <c r="N2471" s="1" t="str">
        <f>INDEX(Table3[Transaction type],MATCH(Table1[[#This Row],[Account Number]],Table3[Account Number],0))</f>
        <v>Loan Payment</v>
      </c>
      <c r="O2471" s="20">
        <f>INDEX(Table3[Date_of_transaction],MATCH(Table1[[#This Row],[Account Number]],Table3[Account Number],0))</f>
        <v>44397</v>
      </c>
      <c r="P2471" s="19" t="str">
        <f>INDEX(Table3[Transaction Medium],MATCH(Table1[[#This Row],[Account Number]],Table3[Account Number],0))</f>
        <v>AFT</v>
      </c>
    </row>
    <row r="2472" spans="1:16" x14ac:dyDescent="0.25">
      <c r="A2472" s="1" t="s">
        <v>8209</v>
      </c>
      <c r="B2472" s="2">
        <v>872154878</v>
      </c>
      <c r="C2472" s="2" t="s">
        <v>87</v>
      </c>
      <c r="D2472" s="4">
        <v>16581.75</v>
      </c>
      <c r="E2472" s="1" t="s">
        <v>12</v>
      </c>
      <c r="F2472" s="1" t="s">
        <v>491</v>
      </c>
      <c r="G2472" s="1" t="s">
        <v>3331</v>
      </c>
      <c r="H2472" s="1" t="s">
        <v>8210</v>
      </c>
      <c r="I2472" s="1">
        <v>128275.25057893</v>
      </c>
      <c r="J2472" s="1" t="s">
        <v>8211</v>
      </c>
      <c r="L2472" s="1" t="str">
        <f>VLOOKUP(Table1[[#This Row],[Customer_id]],Table4[],7,FALSE)</f>
        <v>138815,82</v>
      </c>
      <c r="M2472" s="1" t="e">
        <f>VLOOKUP(Table1[[#This Row],[Customer_id]],Table2[],4,FALSE)</f>
        <v>#N/A</v>
      </c>
      <c r="N2472" s="1" t="str">
        <f>INDEX(Table3[Transaction type],MATCH(Table1[[#This Row],[Account Number]],Table3[Account Number],0))</f>
        <v>Checks</v>
      </c>
      <c r="O2472" s="20">
        <f>INDEX(Table3[Date_of_transaction],MATCH(Table1[[#This Row],[Account Number]],Table3[Account Number],0))</f>
        <v>44608</v>
      </c>
      <c r="P2472" s="19" t="str">
        <f>INDEX(Table3[Transaction Medium],MATCH(Table1[[#This Row],[Account Number]],Table3[Account Number],0))</f>
        <v>Bank</v>
      </c>
    </row>
    <row r="2473" spans="1:16" x14ac:dyDescent="0.25">
      <c r="A2473" s="1" t="s">
        <v>2064</v>
      </c>
      <c r="B2473" s="2">
        <v>490762884</v>
      </c>
      <c r="C2473" s="2" t="s">
        <v>518</v>
      </c>
      <c r="D2473" s="4">
        <v>35574.75</v>
      </c>
      <c r="E2473" s="1" t="s">
        <v>1094</v>
      </c>
      <c r="F2473" s="1" t="s">
        <v>222</v>
      </c>
      <c r="G2473" s="1" t="s">
        <v>1964</v>
      </c>
      <c r="H2473" s="1" t="s">
        <v>2065</v>
      </c>
      <c r="I2473" s="1">
        <v>29128.337502720002</v>
      </c>
      <c r="J2473" s="1" t="s">
        <v>2066</v>
      </c>
      <c r="L2473" s="1" t="str">
        <f>VLOOKUP(Table1[[#This Row],[Customer_id]],Table4[],7,FALSE)</f>
        <v>162603,456</v>
      </c>
      <c r="M2473" s="1" t="e">
        <f>VLOOKUP(Table1[[#This Row],[Customer_id]],Table2[],4,FALSE)</f>
        <v>#N/A</v>
      </c>
      <c r="N2473" s="1" t="str">
        <f>INDEX(Table3[Transaction type],MATCH(Table1[[#This Row],[Account Number]],Table3[Account Number],0))</f>
        <v>Money Transfer</v>
      </c>
      <c r="O2473" s="20">
        <f>INDEX(Table3[Date_of_transaction],MATCH(Table1[[#This Row],[Account Number]],Table3[Account Number],0))</f>
        <v>44271</v>
      </c>
      <c r="P2473" s="19" t="str">
        <f>INDEX(Table3[Transaction Medium],MATCH(Table1[[#This Row],[Account Number]],Table3[Account Number],0))</f>
        <v>Bank</v>
      </c>
    </row>
    <row r="2474" spans="1:16" x14ac:dyDescent="0.25">
      <c r="A2474" s="1" t="s">
        <v>1339</v>
      </c>
      <c r="B2474" s="2">
        <v>711108813</v>
      </c>
      <c r="C2474" s="2" t="s">
        <v>281</v>
      </c>
      <c r="D2474" s="4">
        <v>21695.25</v>
      </c>
      <c r="E2474" s="1" t="s">
        <v>1094</v>
      </c>
      <c r="F2474" s="1" t="s">
        <v>665</v>
      </c>
      <c r="G2474" s="1" t="s">
        <v>14</v>
      </c>
      <c r="H2474" s="1" t="s">
        <v>1340</v>
      </c>
      <c r="I2474" s="1">
        <v>301474.26904896001</v>
      </c>
      <c r="J2474" s="1" t="s">
        <v>1341</v>
      </c>
      <c r="L2474" s="1" t="str">
        <f>VLOOKUP(Table1[[#This Row],[Customer_id]],Table4[],7,FALSE)</f>
        <v>39423,0375</v>
      </c>
      <c r="M2474" s="1" t="e">
        <f>VLOOKUP(Table1[[#This Row],[Customer_id]],Table2[],4,FALSE)</f>
        <v>#N/A</v>
      </c>
      <c r="N2474" s="1" t="str">
        <f>INDEX(Table3[Transaction type],MATCH(Table1[[#This Row],[Account Number]],Table3[Account Number],0))</f>
        <v>Cash Withdrawal</v>
      </c>
      <c r="O2474" s="20">
        <f>INDEX(Table3[Date_of_transaction],MATCH(Table1[[#This Row],[Account Number]],Table3[Account Number],0))</f>
        <v>44615</v>
      </c>
      <c r="P2474" s="19" t="str">
        <f>INDEX(Table3[Transaction Medium],MATCH(Table1[[#This Row],[Account Number]],Table3[Account Number],0))</f>
        <v>ATM</v>
      </c>
    </row>
    <row r="2475" spans="1:16" x14ac:dyDescent="0.25">
      <c r="A2475" s="1" t="s">
        <v>4588</v>
      </c>
      <c r="B2475" s="2">
        <v>606522640</v>
      </c>
      <c r="C2475" s="2" t="s">
        <v>513</v>
      </c>
      <c r="D2475" s="4">
        <v>32287.5</v>
      </c>
      <c r="E2475" s="1" t="s">
        <v>1094</v>
      </c>
      <c r="F2475" s="1" t="s">
        <v>19</v>
      </c>
      <c r="G2475" s="1" t="s">
        <v>4105</v>
      </c>
      <c r="H2475" s="1" t="s">
        <v>4589</v>
      </c>
      <c r="I2475" s="1">
        <v>1168238.2748400001</v>
      </c>
      <c r="J2475" s="1" t="s">
        <v>4590</v>
      </c>
      <c r="L2475" s="1" t="str">
        <f>VLOOKUP(Table1[[#This Row],[Customer_id]],Table4[],7,FALSE)</f>
        <v>291861,2416</v>
      </c>
      <c r="M2475" s="1" t="e">
        <f>VLOOKUP(Table1[[#This Row],[Customer_id]],Table2[],4,FALSE)</f>
        <v>#N/A</v>
      </c>
      <c r="N2475" s="1" t="str">
        <f>INDEX(Table3[Transaction type],MATCH(Table1[[#This Row],[Account Number]],Table3[Account Number],0))</f>
        <v>Money Transfer</v>
      </c>
      <c r="O2475" s="20">
        <f>INDEX(Table3[Date_of_transaction],MATCH(Table1[[#This Row],[Account Number]],Table3[Account Number],0))</f>
        <v>44333</v>
      </c>
      <c r="P2475" s="19" t="str">
        <f>INDEX(Table3[Transaction Medium],MATCH(Table1[[#This Row],[Account Number]],Table3[Account Number],0))</f>
        <v>Mobile</v>
      </c>
    </row>
    <row r="2476" spans="1:16" x14ac:dyDescent="0.25">
      <c r="A2476" s="1" t="s">
        <v>334</v>
      </c>
      <c r="B2476" s="2">
        <v>998201239</v>
      </c>
      <c r="C2476" s="2" t="s">
        <v>335</v>
      </c>
      <c r="D2476" s="4">
        <v>19869</v>
      </c>
      <c r="E2476" s="1" t="s">
        <v>12</v>
      </c>
      <c r="F2476" s="1" t="s">
        <v>336</v>
      </c>
      <c r="G2476" s="1" t="s">
        <v>14</v>
      </c>
      <c r="H2476" s="1" t="s">
        <v>337</v>
      </c>
      <c r="I2476" s="1">
        <v>148579.100787</v>
      </c>
      <c r="J2476" s="1" t="s">
        <v>338</v>
      </c>
      <c r="L2476" s="1" t="str">
        <f>VLOOKUP(Table1[[#This Row],[Customer_id]],Table4[],7,FALSE)</f>
        <v>24459,435</v>
      </c>
      <c r="M2476" s="1" t="e">
        <f>VLOOKUP(Table1[[#This Row],[Customer_id]],Table2[],4,FALSE)</f>
        <v>#N/A</v>
      </c>
      <c r="N2476" s="1" t="str">
        <f>INDEX(Table3[Transaction type],MATCH(Table1[[#This Row],[Account Number]],Table3[Account Number],0))</f>
        <v>Cash Withdrawal</v>
      </c>
      <c r="O2476" s="20">
        <f>INDEX(Table3[Date_of_transaction],MATCH(Table1[[#This Row],[Account Number]],Table3[Account Number],0))</f>
        <v>44614</v>
      </c>
      <c r="P2476" s="19" t="str">
        <f>INDEX(Table3[Transaction Medium],MATCH(Table1[[#This Row],[Account Number]],Table3[Account Number],0))</f>
        <v>POS</v>
      </c>
    </row>
    <row r="2477" spans="1:16" x14ac:dyDescent="0.25">
      <c r="A2477" s="1" t="s">
        <v>334</v>
      </c>
      <c r="B2477" s="2">
        <v>433389088</v>
      </c>
      <c r="C2477" s="2" t="s">
        <v>661</v>
      </c>
      <c r="D2477" s="4">
        <v>16216.5</v>
      </c>
      <c r="E2477" s="1" t="s">
        <v>12</v>
      </c>
      <c r="F2477" s="1" t="s">
        <v>463</v>
      </c>
      <c r="G2477" s="1" t="s">
        <v>14</v>
      </c>
      <c r="H2477" s="1" t="s">
        <v>1010</v>
      </c>
      <c r="I2477" s="1">
        <v>456290.78375826002</v>
      </c>
      <c r="J2477" s="1" t="s">
        <v>1011</v>
      </c>
      <c r="L2477" s="1" t="str">
        <f>VLOOKUP(Table1[[#This Row],[Customer_id]],Table4[],7,FALSE)</f>
        <v>24459,435</v>
      </c>
      <c r="M2477" s="1" t="e">
        <f>VLOOKUP(Table1[[#This Row],[Customer_id]],Table2[],4,FALSE)</f>
        <v>#N/A</v>
      </c>
      <c r="N2477" s="1" t="str">
        <f>INDEX(Table3[Transaction type],MATCH(Table1[[#This Row],[Account Number]],Table3[Account Number],0))</f>
        <v>Cash Withdrawal</v>
      </c>
      <c r="O2477" s="20">
        <f>INDEX(Table3[Date_of_transaction],MATCH(Table1[[#This Row],[Account Number]],Table3[Account Number],0))</f>
        <v>44299</v>
      </c>
      <c r="P2477" s="19" t="str">
        <f>INDEX(Table3[Transaction Medium],MATCH(Table1[[#This Row],[Account Number]],Table3[Account Number],0))</f>
        <v>ATM</v>
      </c>
    </row>
    <row r="2478" spans="1:16" x14ac:dyDescent="0.25">
      <c r="A2478" s="1" t="s">
        <v>3686</v>
      </c>
      <c r="B2478" s="2">
        <v>281357239</v>
      </c>
      <c r="C2478" s="2" t="s">
        <v>62</v>
      </c>
      <c r="D2478" s="4">
        <v>22791</v>
      </c>
      <c r="E2478" s="1" t="s">
        <v>1094</v>
      </c>
      <c r="F2478" s="1" t="s">
        <v>88</v>
      </c>
      <c r="G2478" s="1" t="s">
        <v>3583</v>
      </c>
      <c r="H2478" s="1" t="s">
        <v>3687</v>
      </c>
      <c r="I2478" s="1">
        <v>21988.216972800001</v>
      </c>
      <c r="J2478" s="1" t="s">
        <v>3688</v>
      </c>
      <c r="L2478" s="1" t="str">
        <f>VLOOKUP(Table1[[#This Row],[Customer_id]],Table4[],7,FALSE)</f>
        <v>233880,8661</v>
      </c>
      <c r="M2478" s="1" t="e">
        <f>VLOOKUP(Table1[[#This Row],[Customer_id]],Table2[],4,FALSE)</f>
        <v>#N/A</v>
      </c>
      <c r="N2478" s="1" t="str">
        <f>INDEX(Table3[Transaction type],MATCH(Table1[[#This Row],[Account Number]],Table3[Account Number],0))</f>
        <v>Money Deposit</v>
      </c>
      <c r="O2478" s="20">
        <f>INDEX(Table3[Date_of_transaction],MATCH(Table1[[#This Row],[Account Number]],Table3[Account Number],0))</f>
        <v>44247</v>
      </c>
      <c r="P2478" s="19" t="str">
        <f>INDEX(Table3[Transaction Medium],MATCH(Table1[[#This Row],[Account Number]],Table3[Account Number],0))</f>
        <v>ATM</v>
      </c>
    </row>
    <row r="2479" spans="1:16" x14ac:dyDescent="0.25">
      <c r="A2479" s="1" t="s">
        <v>2408</v>
      </c>
      <c r="B2479" s="2">
        <v>238742168</v>
      </c>
      <c r="C2479" s="2" t="s">
        <v>189</v>
      </c>
      <c r="D2479" s="4">
        <v>22425.75</v>
      </c>
      <c r="E2479" s="1" t="s">
        <v>12</v>
      </c>
      <c r="F2479" s="1" t="s">
        <v>39</v>
      </c>
      <c r="G2479" s="1" t="s">
        <v>1964</v>
      </c>
      <c r="H2479" s="1" t="s">
        <v>2409</v>
      </c>
      <c r="I2479" s="1">
        <v>253337.83407072001</v>
      </c>
      <c r="J2479" s="1" t="s">
        <v>2410</v>
      </c>
      <c r="L2479" s="1" t="str">
        <f>VLOOKUP(Table1[[#This Row],[Customer_id]],Table4[],7,FALSE)</f>
        <v>54649,3248</v>
      </c>
      <c r="M2479" s="1" t="e">
        <f>VLOOKUP(Table1[[#This Row],[Customer_id]],Table2[],4,FALSE)</f>
        <v>#N/A</v>
      </c>
      <c r="N2479" s="1" t="str">
        <f>INDEX(Table3[Transaction type],MATCH(Table1[[#This Row],[Account Number]],Table3[Account Number],0))</f>
        <v>Money Transfer</v>
      </c>
      <c r="O2479" s="20">
        <f>INDEX(Table3[Date_of_transaction],MATCH(Table1[[#This Row],[Account Number]],Table3[Account Number],0))</f>
        <v>44506</v>
      </c>
      <c r="P2479" s="19" t="str">
        <f>INDEX(Table3[Transaction Medium],MATCH(Table1[[#This Row],[Account Number]],Table3[Account Number],0))</f>
        <v>Mobile</v>
      </c>
    </row>
    <row r="2480" spans="1:16" x14ac:dyDescent="0.25">
      <c r="A2480" s="1" t="s">
        <v>2815</v>
      </c>
      <c r="B2480" s="2">
        <v>365392432</v>
      </c>
      <c r="C2480" s="2" t="s">
        <v>606</v>
      </c>
      <c r="D2480" s="4">
        <v>23886.75</v>
      </c>
      <c r="E2480" s="1" t="s">
        <v>1094</v>
      </c>
      <c r="F2480" s="1" t="s">
        <v>985</v>
      </c>
      <c r="G2480" s="1" t="s">
        <v>2773</v>
      </c>
      <c r="H2480" s="1" t="s">
        <v>2816</v>
      </c>
      <c r="I2480" s="1">
        <v>66145.745838550007</v>
      </c>
      <c r="J2480" s="1" t="s">
        <v>2817</v>
      </c>
      <c r="L2480" s="1" t="str">
        <f>VLOOKUP(Table1[[#This Row],[Customer_id]],Table4[],7,FALSE)</f>
        <v>130641,0676</v>
      </c>
      <c r="M2480" s="1" t="e">
        <f>VLOOKUP(Table1[[#This Row],[Customer_id]],Table2[],4,FALSE)</f>
        <v>#N/A</v>
      </c>
      <c r="N2480" s="1" t="str">
        <f>INDEX(Table3[Transaction type],MATCH(Table1[[#This Row],[Account Number]],Table3[Account Number],0))</f>
        <v>Checks</v>
      </c>
      <c r="O2480" s="20">
        <f>INDEX(Table3[Date_of_transaction],MATCH(Table1[[#This Row],[Account Number]],Table3[Account Number],0))</f>
        <v>44678</v>
      </c>
      <c r="P2480" s="19" t="str">
        <f>INDEX(Table3[Transaction Medium],MATCH(Table1[[#This Row],[Account Number]],Table3[Account Number],0))</f>
        <v>Bank</v>
      </c>
    </row>
    <row r="2481" spans="1:16" x14ac:dyDescent="0.25">
      <c r="A2481" s="1" t="s">
        <v>691</v>
      </c>
      <c r="B2481" s="2">
        <v>523904525</v>
      </c>
      <c r="C2481" s="2" t="s">
        <v>189</v>
      </c>
      <c r="D2481" s="4">
        <v>22425.75</v>
      </c>
      <c r="E2481" s="1" t="s">
        <v>12</v>
      </c>
      <c r="F2481" s="1" t="s">
        <v>361</v>
      </c>
      <c r="G2481" s="1" t="s">
        <v>14</v>
      </c>
      <c r="H2481" s="1" t="s">
        <v>692</v>
      </c>
      <c r="I2481" s="1">
        <v>104255.17284</v>
      </c>
      <c r="J2481" s="1" t="s">
        <v>693</v>
      </c>
      <c r="L2481" s="1" t="str">
        <f>VLOOKUP(Table1[[#This Row],[Customer_id]],Table4[],7,FALSE)</f>
        <v>482954,9568</v>
      </c>
      <c r="M2481" s="1" t="e">
        <f>VLOOKUP(Table1[[#This Row],[Customer_id]],Table2[],4,FALSE)</f>
        <v>#N/A</v>
      </c>
      <c r="N2481" s="1" t="str">
        <f>INDEX(Table3[Transaction type],MATCH(Table1[[#This Row],[Account Number]],Table3[Account Number],0))</f>
        <v>Checks</v>
      </c>
      <c r="O2481" s="20">
        <f>INDEX(Table3[Date_of_transaction],MATCH(Table1[[#This Row],[Account Number]],Table3[Account Number],0))</f>
        <v>44247</v>
      </c>
      <c r="P2481" s="19" t="str">
        <f>INDEX(Table3[Transaction Medium],MATCH(Table1[[#This Row],[Account Number]],Table3[Account Number],0))</f>
        <v>Informal Services</v>
      </c>
    </row>
    <row r="2482" spans="1:16" x14ac:dyDescent="0.25">
      <c r="A2482" s="1" t="s">
        <v>1485</v>
      </c>
      <c r="B2482" s="2">
        <v>286598152</v>
      </c>
      <c r="C2482" s="2" t="s">
        <v>62</v>
      </c>
      <c r="D2482" s="4">
        <v>22791</v>
      </c>
      <c r="E2482" s="1" t="s">
        <v>1094</v>
      </c>
      <c r="F2482" s="1" t="s">
        <v>19</v>
      </c>
      <c r="G2482" s="1" t="s">
        <v>14</v>
      </c>
      <c r="H2482" s="1" t="s">
        <v>1486</v>
      </c>
      <c r="I2482" s="1">
        <v>359004.15740700002</v>
      </c>
      <c r="J2482" s="1" t="s">
        <v>1487</v>
      </c>
      <c r="L2482" s="1" t="str">
        <f>VLOOKUP(Table1[[#This Row],[Customer_id]],Table4[],7,FALSE)</f>
        <v>143176,0512</v>
      </c>
      <c r="M2482" s="1" t="str">
        <f>VLOOKUP(Table1[[#This Row],[Customer_id]],Table2[],4,FALSE)</f>
        <v>N865089008</v>
      </c>
      <c r="N2482" s="1" t="str">
        <f>INDEX(Table3[Transaction type],MATCH(Table1[[#This Row],[Account Number]],Table3[Account Number],0))</f>
        <v>Loan Payment</v>
      </c>
      <c r="O2482" s="20">
        <f>INDEX(Table3[Date_of_transaction],MATCH(Table1[[#This Row],[Account Number]],Table3[Account Number],0))</f>
        <v>44632</v>
      </c>
      <c r="P2482" s="19" t="str">
        <f>INDEX(Table3[Transaction Medium],MATCH(Table1[[#This Row],[Account Number]],Table3[Account Number],0))</f>
        <v>AFT</v>
      </c>
    </row>
    <row r="2483" spans="1:16" x14ac:dyDescent="0.25">
      <c r="A2483" s="1" t="s">
        <v>8235</v>
      </c>
      <c r="B2483" s="2">
        <v>88247400</v>
      </c>
      <c r="C2483" s="2" t="s">
        <v>568</v>
      </c>
      <c r="D2483" s="4">
        <v>25713</v>
      </c>
      <c r="E2483" s="1" t="s">
        <v>12</v>
      </c>
      <c r="F2483" s="1" t="s">
        <v>442</v>
      </c>
      <c r="G2483" s="1" t="s">
        <v>3331</v>
      </c>
      <c r="H2483" s="1" t="s">
        <v>8236</v>
      </c>
      <c r="I2483" s="1">
        <v>6393.8235815999997</v>
      </c>
      <c r="J2483" s="1" t="s">
        <v>8237</v>
      </c>
      <c r="L2483" s="1" t="str">
        <f>VLOOKUP(Table1[[#This Row],[Customer_id]],Table4[],7,FALSE)</f>
        <v>64521,6</v>
      </c>
      <c r="M2483" s="1" t="e">
        <f>VLOOKUP(Table1[[#This Row],[Customer_id]],Table2[],4,FALSE)</f>
        <v>#N/A</v>
      </c>
      <c r="N2483" s="1" t="str">
        <f>INDEX(Table3[Transaction type],MATCH(Table1[[#This Row],[Account Number]],Table3[Account Number],0))</f>
        <v>Money Deposit</v>
      </c>
      <c r="O2483" s="20">
        <f>INDEX(Table3[Date_of_transaction],MATCH(Table1[[#This Row],[Account Number]],Table3[Account Number],0))</f>
        <v>44290</v>
      </c>
      <c r="P2483" s="19" t="str">
        <f>INDEX(Table3[Transaction Medium],MATCH(Table1[[#This Row],[Account Number]],Table3[Account Number],0))</f>
        <v>ATM</v>
      </c>
    </row>
    <row r="2484" spans="1:16" x14ac:dyDescent="0.25">
      <c r="A2484" s="1" t="s">
        <v>51</v>
      </c>
      <c r="B2484" s="2">
        <v>892979728</v>
      </c>
      <c r="C2484" s="2" t="s">
        <v>52</v>
      </c>
      <c r="D2484" s="4">
        <v>20234.25</v>
      </c>
      <c r="E2484" s="1" t="s">
        <v>12</v>
      </c>
      <c r="F2484" s="1" t="s">
        <v>53</v>
      </c>
      <c r="G2484" s="1" t="s">
        <v>14</v>
      </c>
      <c r="H2484" s="1" t="s">
        <v>54</v>
      </c>
      <c r="I2484" s="1">
        <v>95929.331603040002</v>
      </c>
      <c r="J2484" s="1" t="s">
        <v>55</v>
      </c>
      <c r="L2484" s="1" t="str">
        <f>VLOOKUP(Table1[[#This Row],[Customer_id]],Table4[],7,FALSE)</f>
        <v>128311,7979</v>
      </c>
      <c r="M2484" s="1" t="e">
        <f>VLOOKUP(Table1[[#This Row],[Customer_id]],Table2[],4,FALSE)</f>
        <v>#N/A</v>
      </c>
      <c r="N2484" s="1" t="str">
        <f>INDEX(Table3[Transaction type],MATCH(Table1[[#This Row],[Account Number]],Table3[Account Number],0))</f>
        <v>Money Transfer</v>
      </c>
      <c r="O2484" s="20">
        <f>INDEX(Table3[Date_of_transaction],MATCH(Table1[[#This Row],[Account Number]],Table3[Account Number],0))</f>
        <v>44499</v>
      </c>
      <c r="P2484" s="19" t="str">
        <f>INDEX(Table3[Transaction Medium],MATCH(Table1[[#This Row],[Account Number]],Table3[Account Number],0))</f>
        <v>Internet Banking</v>
      </c>
    </row>
    <row r="2485" spans="1:16" x14ac:dyDescent="0.25">
      <c r="A2485" s="1" t="s">
        <v>7534</v>
      </c>
      <c r="B2485" s="2">
        <v>513691723</v>
      </c>
      <c r="C2485" s="2" t="s">
        <v>298</v>
      </c>
      <c r="D2485" s="4">
        <v>38131.5</v>
      </c>
      <c r="E2485" s="1" t="s">
        <v>12</v>
      </c>
      <c r="F2485" s="1" t="s">
        <v>1517</v>
      </c>
      <c r="G2485" s="1" t="s">
        <v>4220</v>
      </c>
      <c r="H2485" s="1" t="s">
        <v>7535</v>
      </c>
      <c r="I2485" s="1">
        <v>79679.49076416</v>
      </c>
      <c r="J2485" s="1" t="s">
        <v>7536</v>
      </c>
      <c r="L2485" s="1" t="str">
        <f>VLOOKUP(Table1[[#This Row],[Customer_id]],Table4[],7,FALSE)</f>
        <v>26233,9074</v>
      </c>
      <c r="M2485" s="1" t="e">
        <f>VLOOKUP(Table1[[#This Row],[Customer_id]],Table2[],4,FALSE)</f>
        <v>#N/A</v>
      </c>
      <c r="N2485" s="1" t="str">
        <f>INDEX(Table3[Transaction type],MATCH(Table1[[#This Row],[Account Number]],Table3[Account Number],0))</f>
        <v>Online Payment</v>
      </c>
      <c r="O2485" s="20">
        <f>INDEX(Table3[Date_of_transaction],MATCH(Table1[[#This Row],[Account Number]],Table3[Account Number],0))</f>
        <v>44530</v>
      </c>
      <c r="P2485" s="19" t="str">
        <f>INDEX(Table3[Transaction Medium],MATCH(Table1[[#This Row],[Account Number]],Table3[Account Number],0))</f>
        <v>Mobile</v>
      </c>
    </row>
    <row r="2486" spans="1:16" x14ac:dyDescent="0.25">
      <c r="A2486" s="1" t="s">
        <v>2788</v>
      </c>
      <c r="B2486" s="2">
        <v>25583562</v>
      </c>
      <c r="C2486" s="2" t="s">
        <v>28</v>
      </c>
      <c r="D2486" s="4">
        <v>32652.75</v>
      </c>
      <c r="E2486" s="1" t="s">
        <v>1094</v>
      </c>
      <c r="F2486" s="1" t="s">
        <v>1308</v>
      </c>
      <c r="G2486" s="1" t="s">
        <v>2773</v>
      </c>
      <c r="H2486" s="1" t="s">
        <v>2789</v>
      </c>
      <c r="I2486" s="1">
        <v>11676.8608866</v>
      </c>
      <c r="J2486" s="1" t="s">
        <v>2790</v>
      </c>
      <c r="L2486" s="1" t="str">
        <f>VLOOKUP(Table1[[#This Row],[Customer_id]],Table4[],7,FALSE)</f>
        <v>255296,0256</v>
      </c>
      <c r="M2486" s="1" t="e">
        <f>VLOOKUP(Table1[[#This Row],[Customer_id]],Table2[],4,FALSE)</f>
        <v>#N/A</v>
      </c>
      <c r="N2486" s="1" t="str">
        <f>INDEX(Table3[Transaction type],MATCH(Table1[[#This Row],[Account Number]],Table3[Account Number],0))</f>
        <v>Cash Withdrawal</v>
      </c>
      <c r="O2486" s="20">
        <f>INDEX(Table3[Date_of_transaction],MATCH(Table1[[#This Row],[Account Number]],Table3[Account Number],0))</f>
        <v>44295</v>
      </c>
      <c r="P2486" s="19" t="str">
        <f>INDEX(Table3[Transaction Medium],MATCH(Table1[[#This Row],[Account Number]],Table3[Account Number],0))</f>
        <v>ATM</v>
      </c>
    </row>
    <row r="2487" spans="1:16" x14ac:dyDescent="0.25">
      <c r="A2487" s="1" t="s">
        <v>5208</v>
      </c>
      <c r="B2487" s="2">
        <v>771087014</v>
      </c>
      <c r="C2487" s="2" t="s">
        <v>698</v>
      </c>
      <c r="D2487" s="4">
        <v>18408</v>
      </c>
      <c r="E2487" s="1" t="s">
        <v>1094</v>
      </c>
      <c r="F2487" s="1" t="s">
        <v>282</v>
      </c>
      <c r="G2487" s="1" t="s">
        <v>4105</v>
      </c>
      <c r="H2487" s="1" t="s">
        <v>5209</v>
      </c>
      <c r="I2487" s="1">
        <v>73439.331695999994</v>
      </c>
      <c r="J2487" s="1" t="s">
        <v>5210</v>
      </c>
      <c r="L2487" s="1" t="str">
        <f>VLOOKUP(Table1[[#This Row],[Customer_id]],Table4[],7,FALSE)</f>
        <v>514507,7925</v>
      </c>
      <c r="M2487" s="1" t="str">
        <f>VLOOKUP(Table1[[#This Row],[Customer_id]],Table2[],4,FALSE)</f>
        <v>N1236855483</v>
      </c>
      <c r="N2487" s="1" t="str">
        <f>INDEX(Table3[Transaction type],MATCH(Table1[[#This Row],[Account Number]],Table3[Account Number],0))</f>
        <v>Loan Payment</v>
      </c>
      <c r="O2487" s="20">
        <f>INDEX(Table3[Date_of_transaction],MATCH(Table1[[#This Row],[Account Number]],Table3[Account Number],0))</f>
        <v>44550</v>
      </c>
      <c r="P2487" s="19" t="str">
        <f>INDEX(Table3[Transaction Medium],MATCH(Table1[[#This Row],[Account Number]],Table3[Account Number],0))</f>
        <v>Mobile</v>
      </c>
    </row>
    <row r="2488" spans="1:16" x14ac:dyDescent="0.25">
      <c r="A2488" s="1" t="s">
        <v>6871</v>
      </c>
      <c r="B2488" s="2">
        <v>195572040</v>
      </c>
      <c r="C2488" s="2" t="s">
        <v>513</v>
      </c>
      <c r="D2488" s="4">
        <v>32287.5</v>
      </c>
      <c r="E2488" s="1" t="s">
        <v>12</v>
      </c>
      <c r="F2488" s="1" t="s">
        <v>1004</v>
      </c>
      <c r="G2488" s="1" t="s">
        <v>4074</v>
      </c>
      <c r="H2488" s="1" t="s">
        <v>6872</v>
      </c>
      <c r="I2488" s="1">
        <v>91143.099661839995</v>
      </c>
      <c r="J2488" s="1" t="s">
        <v>6873</v>
      </c>
      <c r="L2488" s="1" t="str">
        <f>VLOOKUP(Table1[[#This Row],[Customer_id]],Table4[],7,FALSE)</f>
        <v>234556,9407</v>
      </c>
      <c r="M2488" s="1" t="e">
        <f>VLOOKUP(Table1[[#This Row],[Customer_id]],Table2[],4,FALSE)</f>
        <v>#N/A</v>
      </c>
      <c r="N2488" s="1" t="str">
        <f>INDEX(Table3[Transaction type],MATCH(Table1[[#This Row],[Account Number]],Table3[Account Number],0))</f>
        <v>Online Payment</v>
      </c>
      <c r="O2488" s="20">
        <f>INDEX(Table3[Date_of_transaction],MATCH(Table1[[#This Row],[Account Number]],Table3[Account Number],0))</f>
        <v>44312</v>
      </c>
      <c r="P2488" s="19" t="str">
        <f>INDEX(Table3[Transaction Medium],MATCH(Table1[[#This Row],[Account Number]],Table3[Account Number],0))</f>
        <v>Mobile</v>
      </c>
    </row>
    <row r="2489" spans="1:16" x14ac:dyDescent="0.25">
      <c r="A2489" s="1" t="s">
        <v>8793</v>
      </c>
      <c r="B2489" s="2">
        <v>3816115</v>
      </c>
      <c r="C2489" s="2" t="s">
        <v>18</v>
      </c>
      <c r="D2489" s="4">
        <v>33018</v>
      </c>
      <c r="E2489" s="1" t="s">
        <v>12</v>
      </c>
      <c r="F2489" s="1" t="s">
        <v>1789</v>
      </c>
      <c r="G2489" s="1" t="s">
        <v>3820</v>
      </c>
      <c r="H2489" s="1" t="s">
        <v>8794</v>
      </c>
      <c r="I2489" s="1">
        <v>79108.502432959998</v>
      </c>
      <c r="J2489" s="1" t="s">
        <v>8795</v>
      </c>
      <c r="L2489" s="1" t="str">
        <f>VLOOKUP(Table1[[#This Row],[Customer_id]],Table4[],7,FALSE)</f>
        <v>358410,87</v>
      </c>
      <c r="M2489" s="1" t="e">
        <f>VLOOKUP(Table1[[#This Row],[Customer_id]],Table2[],4,FALSE)</f>
        <v>#N/A</v>
      </c>
      <c r="N2489" s="1" t="str">
        <f>INDEX(Table3[Transaction type],MATCH(Table1[[#This Row],[Account Number]],Table3[Account Number],0))</f>
        <v>Online Payment</v>
      </c>
      <c r="O2489" s="20">
        <f>INDEX(Table3[Date_of_transaction],MATCH(Table1[[#This Row],[Account Number]],Table3[Account Number],0))</f>
        <v>44376</v>
      </c>
      <c r="P2489" s="19" t="str">
        <f>INDEX(Table3[Transaction Medium],MATCH(Table1[[#This Row],[Account Number]],Table3[Account Number],0))</f>
        <v>Mobile</v>
      </c>
    </row>
    <row r="2490" spans="1:16" x14ac:dyDescent="0.25">
      <c r="A2490" s="1" t="s">
        <v>5596</v>
      </c>
      <c r="B2490" s="2">
        <v>843915301</v>
      </c>
      <c r="C2490" s="2" t="s">
        <v>92</v>
      </c>
      <c r="D2490" s="4">
        <v>29000.25</v>
      </c>
      <c r="E2490" s="1" t="s">
        <v>1094</v>
      </c>
      <c r="F2490" s="1" t="s">
        <v>227</v>
      </c>
      <c r="G2490" s="1" t="s">
        <v>4054</v>
      </c>
      <c r="H2490" s="1" t="s">
        <v>5597</v>
      </c>
      <c r="I2490" s="1">
        <v>530641.31480359996</v>
      </c>
      <c r="J2490" s="1" t="s">
        <v>5598</v>
      </c>
      <c r="L2490" s="1" t="str">
        <f>VLOOKUP(Table1[[#This Row],[Customer_id]],Table4[],7,FALSE)</f>
        <v>157167,4689</v>
      </c>
      <c r="M2490" s="1" t="e">
        <f>VLOOKUP(Table1[[#This Row],[Customer_id]],Table2[],4,FALSE)</f>
        <v>#N/A</v>
      </c>
      <c r="N2490" s="1" t="str">
        <f>INDEX(Table3[Transaction type],MATCH(Table1[[#This Row],[Account Number]],Table3[Account Number],0))</f>
        <v>Cash Withdrawal</v>
      </c>
      <c r="O2490" s="20">
        <f>INDEX(Table3[Date_of_transaction],MATCH(Table1[[#This Row],[Account Number]],Table3[Account Number],0))</f>
        <v>44219</v>
      </c>
      <c r="P2490" s="19" t="str">
        <f>INDEX(Table3[Transaction Medium],MATCH(Table1[[#This Row],[Account Number]],Table3[Account Number],0))</f>
        <v>ATM</v>
      </c>
    </row>
    <row r="2491" spans="1:16" x14ac:dyDescent="0.25">
      <c r="A2491" s="1" t="s">
        <v>7649</v>
      </c>
      <c r="B2491" s="2">
        <v>233314261</v>
      </c>
      <c r="C2491" s="2" t="s">
        <v>568</v>
      </c>
      <c r="D2491" s="4">
        <v>25713</v>
      </c>
      <c r="E2491" s="1" t="s">
        <v>12</v>
      </c>
      <c r="F2491" s="1" t="s">
        <v>2211</v>
      </c>
      <c r="G2491" s="1" t="s">
        <v>3058</v>
      </c>
      <c r="H2491" s="1" t="s">
        <v>7650</v>
      </c>
      <c r="I2491" s="1">
        <v>234298.5596523</v>
      </c>
      <c r="J2491" s="1" t="s">
        <v>7651</v>
      </c>
      <c r="L2491" s="1" t="str">
        <f>VLOOKUP(Table1[[#This Row],[Customer_id]],Table4[],7,FALSE)</f>
        <v>297603,8793</v>
      </c>
      <c r="M2491" s="1" t="e">
        <f>VLOOKUP(Table1[[#This Row],[Customer_id]],Table2[],4,FALSE)</f>
        <v>#N/A</v>
      </c>
      <c r="N2491" s="1" t="str">
        <f>INDEX(Table3[Transaction type],MATCH(Table1[[#This Row],[Account Number]],Table3[Account Number],0))</f>
        <v>Cash Withdrawal</v>
      </c>
      <c r="O2491" s="20">
        <f>INDEX(Table3[Date_of_transaction],MATCH(Table1[[#This Row],[Account Number]],Table3[Account Number],0))</f>
        <v>44614</v>
      </c>
      <c r="P2491" s="19" t="str">
        <f>INDEX(Table3[Transaction Medium],MATCH(Table1[[#This Row],[Account Number]],Table3[Account Number],0))</f>
        <v>Bank</v>
      </c>
    </row>
    <row r="2492" spans="1:16" x14ac:dyDescent="0.25">
      <c r="A2492" s="1" t="s">
        <v>668</v>
      </c>
      <c r="B2492" s="2">
        <v>385818767</v>
      </c>
      <c r="C2492" s="2" t="s">
        <v>513</v>
      </c>
      <c r="D2492" s="4">
        <v>32287.5</v>
      </c>
      <c r="E2492" s="1" t="s">
        <v>12</v>
      </c>
      <c r="F2492" s="1" t="s">
        <v>102</v>
      </c>
      <c r="G2492" s="1" t="s">
        <v>14</v>
      </c>
      <c r="H2492" s="1" t="s">
        <v>669</v>
      </c>
      <c r="I2492" s="1">
        <v>251223.23466240001</v>
      </c>
      <c r="J2492" s="1" t="s">
        <v>670</v>
      </c>
      <c r="L2492" s="1" t="str">
        <f>VLOOKUP(Table1[[#This Row],[Customer_id]],Table4[],7,FALSE)</f>
        <v>114440,9484</v>
      </c>
      <c r="M2492" s="1" t="e">
        <f>VLOOKUP(Table1[[#This Row],[Customer_id]],Table2[],4,FALSE)</f>
        <v>#N/A</v>
      </c>
      <c r="N2492" s="1" t="str">
        <f>INDEX(Table3[Transaction type],MATCH(Table1[[#This Row],[Account Number]],Table3[Account Number],0))</f>
        <v>Online Payment</v>
      </c>
      <c r="O2492" s="20">
        <f>INDEX(Table3[Date_of_transaction],MATCH(Table1[[#This Row],[Account Number]],Table3[Account Number],0))</f>
        <v>44399</v>
      </c>
      <c r="P2492" s="19" t="str">
        <f>INDEX(Table3[Transaction Medium],MATCH(Table1[[#This Row],[Account Number]],Table3[Account Number],0))</f>
        <v>Mobile</v>
      </c>
    </row>
    <row r="2493" spans="1:16" x14ac:dyDescent="0.25">
      <c r="A2493" s="1" t="s">
        <v>4797</v>
      </c>
      <c r="B2493" s="2">
        <v>282522462</v>
      </c>
      <c r="C2493" s="2" t="s">
        <v>698</v>
      </c>
      <c r="D2493" s="4">
        <v>18408</v>
      </c>
      <c r="E2493" s="1" t="s">
        <v>1094</v>
      </c>
      <c r="F2493" s="1" t="s">
        <v>1626</v>
      </c>
      <c r="G2493" s="1" t="s">
        <v>4084</v>
      </c>
      <c r="H2493" t="s">
        <v>4798</v>
      </c>
      <c r="I2493" t="s">
        <v>4798</v>
      </c>
      <c r="J2493" s="1" t="s">
        <v>4799</v>
      </c>
      <c r="L2493" s="1" t="str">
        <f>VLOOKUP(Table1[[#This Row],[Customer_id]],Table4[],7,FALSE)</f>
        <v>111558,6483</v>
      </c>
      <c r="M2493" s="1" t="e">
        <f>VLOOKUP(Table1[[#This Row],[Customer_id]],Table2[],4,FALSE)</f>
        <v>#N/A</v>
      </c>
      <c r="N2493" s="1" t="str">
        <f>INDEX(Table3[Transaction type],MATCH(Table1[[#This Row],[Account Number]],Table3[Account Number],0))</f>
        <v>Money Deposit</v>
      </c>
      <c r="O2493" s="20">
        <f>INDEX(Table3[Date_of_transaction],MATCH(Table1[[#This Row],[Account Number]],Table3[Account Number],0))</f>
        <v>44475</v>
      </c>
      <c r="P2493" s="19" t="str">
        <f>INDEX(Table3[Transaction Medium],MATCH(Table1[[#This Row],[Account Number]],Table3[Account Number],0))</f>
        <v>ATM</v>
      </c>
    </row>
    <row r="2494" spans="1:16" x14ac:dyDescent="0.25">
      <c r="A2494" s="1" t="s">
        <v>6030</v>
      </c>
      <c r="B2494" s="2">
        <v>120457380</v>
      </c>
      <c r="C2494" s="2" t="s">
        <v>38</v>
      </c>
      <c r="D2494" s="4">
        <v>21330</v>
      </c>
      <c r="E2494" s="1" t="s">
        <v>12</v>
      </c>
      <c r="F2494" s="1" t="s">
        <v>438</v>
      </c>
      <c r="G2494" s="1" t="s">
        <v>4062</v>
      </c>
      <c r="H2494" s="1" t="s">
        <v>6031</v>
      </c>
      <c r="I2494" s="1">
        <v>14615.51716768</v>
      </c>
      <c r="J2494" s="1" t="s">
        <v>6032</v>
      </c>
      <c r="L2494" s="1" t="str">
        <f>VLOOKUP(Table1[[#This Row],[Customer_id]],Table4[],7,FALSE)</f>
        <v>128308,5041</v>
      </c>
      <c r="M2494" s="1" t="e">
        <f>VLOOKUP(Table1[[#This Row],[Customer_id]],Table2[],4,FALSE)</f>
        <v>#N/A</v>
      </c>
      <c r="N2494" s="1" t="str">
        <f>INDEX(Table3[Transaction type],MATCH(Table1[[#This Row],[Account Number]],Table3[Account Number],0))</f>
        <v>Online Payment</v>
      </c>
      <c r="O2494" s="20">
        <f>INDEX(Table3[Date_of_transaction],MATCH(Table1[[#This Row],[Account Number]],Table3[Account Number],0))</f>
        <v>44502</v>
      </c>
      <c r="P2494" s="19" t="str">
        <f>INDEX(Table3[Transaction Medium],MATCH(Table1[[#This Row],[Account Number]],Table3[Account Number],0))</f>
        <v>Mobile</v>
      </c>
    </row>
    <row r="2495" spans="1:16" x14ac:dyDescent="0.25">
      <c r="A2495" s="1" t="s">
        <v>6030</v>
      </c>
      <c r="B2495" s="2">
        <v>554023905</v>
      </c>
      <c r="C2495" s="2" t="s">
        <v>250</v>
      </c>
      <c r="D2495" s="4">
        <v>18042.75</v>
      </c>
      <c r="E2495" s="1" t="s">
        <v>12</v>
      </c>
      <c r="F2495" s="1" t="s">
        <v>336</v>
      </c>
      <c r="G2495" s="1" t="s">
        <v>3058</v>
      </c>
      <c r="H2495" s="1" t="s">
        <v>7739</v>
      </c>
      <c r="I2495" s="1">
        <v>125706.94270176</v>
      </c>
      <c r="J2495" s="1" t="s">
        <v>7740</v>
      </c>
      <c r="L2495" s="1" t="str">
        <f>VLOOKUP(Table1[[#This Row],[Customer_id]],Table4[],7,FALSE)</f>
        <v>128308,5041</v>
      </c>
      <c r="M2495" s="1" t="e">
        <f>VLOOKUP(Table1[[#This Row],[Customer_id]],Table2[],4,FALSE)</f>
        <v>#N/A</v>
      </c>
      <c r="N2495" s="1" t="str">
        <f>INDEX(Table3[Transaction type],MATCH(Table1[[#This Row],[Account Number]],Table3[Account Number],0))</f>
        <v>Cash Withdrawal</v>
      </c>
      <c r="O2495" s="20">
        <f>INDEX(Table3[Date_of_transaction],MATCH(Table1[[#This Row],[Account Number]],Table3[Account Number],0))</f>
        <v>44626</v>
      </c>
      <c r="P2495" s="19" t="str">
        <f>INDEX(Table3[Transaction Medium],MATCH(Table1[[#This Row],[Account Number]],Table3[Account Number],0))</f>
        <v>ATM</v>
      </c>
    </row>
    <row r="2496" spans="1:16" x14ac:dyDescent="0.25">
      <c r="A2496" s="1" t="s">
        <v>2824</v>
      </c>
      <c r="B2496" s="2">
        <v>102351529</v>
      </c>
      <c r="C2496" s="2" t="s">
        <v>380</v>
      </c>
      <c r="D2496" s="4">
        <v>14390.25</v>
      </c>
      <c r="E2496" s="1" t="s">
        <v>1094</v>
      </c>
      <c r="F2496" s="1" t="s">
        <v>1277</v>
      </c>
      <c r="G2496" s="1" t="s">
        <v>2773</v>
      </c>
      <c r="H2496" s="1" t="s">
        <v>2825</v>
      </c>
      <c r="I2496" s="1">
        <v>44136.497916</v>
      </c>
      <c r="J2496" s="1" t="s">
        <v>2826</v>
      </c>
      <c r="L2496" s="1" t="str">
        <f>VLOOKUP(Table1[[#This Row],[Customer_id]],Table4[],7,FALSE)</f>
        <v>200168,25</v>
      </c>
      <c r="M2496" s="1" t="str">
        <f>VLOOKUP(Table1[[#This Row],[Customer_id]],Table2[],4,FALSE)</f>
        <v>N646340,85</v>
      </c>
      <c r="N2496" s="1" t="str">
        <f>INDEX(Table3[Transaction type],MATCH(Table1[[#This Row],[Account Number]],Table3[Account Number],0))</f>
        <v>Loan Payment</v>
      </c>
      <c r="O2496" s="20">
        <f>INDEX(Table3[Date_of_transaction],MATCH(Table1[[#This Row],[Account Number]],Table3[Account Number],0))</f>
        <v>44327</v>
      </c>
      <c r="P2496" s="19" t="str">
        <f>INDEX(Table3[Transaction Medium],MATCH(Table1[[#This Row],[Account Number]],Table3[Account Number],0))</f>
        <v>AFT</v>
      </c>
    </row>
    <row r="2497" spans="1:16" x14ac:dyDescent="0.25">
      <c r="A2497" s="1" t="s">
        <v>3656</v>
      </c>
      <c r="B2497" s="2">
        <v>300991991</v>
      </c>
      <c r="C2497" s="2" t="s">
        <v>268</v>
      </c>
      <c r="D2497" s="4">
        <v>17677.5</v>
      </c>
      <c r="E2497" s="1" t="s">
        <v>1094</v>
      </c>
      <c r="F2497" s="1" t="s">
        <v>1721</v>
      </c>
      <c r="G2497" s="1" t="s">
        <v>3583</v>
      </c>
      <c r="H2497" s="1" t="s">
        <v>3657</v>
      </c>
      <c r="I2497" s="1">
        <v>29633.561099999999</v>
      </c>
      <c r="J2497" s="1" t="s">
        <v>3658</v>
      </c>
      <c r="L2497" s="1" t="str">
        <f>VLOOKUP(Table1[[#This Row],[Customer_id]],Table4[],7,FALSE)</f>
        <v>74607,5112</v>
      </c>
      <c r="M2497" s="1" t="e">
        <f>VLOOKUP(Table1[[#This Row],[Customer_id]],Table2[],4,FALSE)</f>
        <v>#N/A</v>
      </c>
      <c r="N2497" s="1" t="str">
        <f>INDEX(Table3[Transaction type],MATCH(Table1[[#This Row],[Account Number]],Table3[Account Number],0))</f>
        <v>Money Transfer</v>
      </c>
      <c r="O2497" s="20">
        <f>INDEX(Table3[Date_of_transaction],MATCH(Table1[[#This Row],[Account Number]],Table3[Account Number],0))</f>
        <v>44421</v>
      </c>
      <c r="P2497" s="19" t="str">
        <f>INDEX(Table3[Transaction Medium],MATCH(Table1[[#This Row],[Account Number]],Table3[Account Number],0))</f>
        <v>Internet Banking</v>
      </c>
    </row>
    <row r="2498" spans="1:16" x14ac:dyDescent="0.25">
      <c r="A2498" s="1" t="s">
        <v>5477</v>
      </c>
      <c r="B2498" s="2">
        <v>649881744</v>
      </c>
      <c r="C2498" s="2" t="s">
        <v>268</v>
      </c>
      <c r="D2498" s="4">
        <v>17677.5</v>
      </c>
      <c r="E2498" s="1" t="s">
        <v>1094</v>
      </c>
      <c r="F2498" s="1" t="s">
        <v>471</v>
      </c>
      <c r="G2498" s="1" t="s">
        <v>4220</v>
      </c>
      <c r="H2498" s="1" t="s">
        <v>5478</v>
      </c>
      <c r="I2498" s="1">
        <v>493118.81033800001</v>
      </c>
      <c r="J2498" s="1" t="s">
        <v>5479</v>
      </c>
      <c r="L2498" s="1" t="str">
        <f>VLOOKUP(Table1[[#This Row],[Customer_id]],Table4[],7,FALSE)</f>
        <v>158874,1406</v>
      </c>
      <c r="M2498" s="1" t="e">
        <f>VLOOKUP(Table1[[#This Row],[Customer_id]],Table2[],4,FALSE)</f>
        <v>#N/A</v>
      </c>
      <c r="N2498" s="1" t="str">
        <f>INDEX(Table3[Transaction type],MATCH(Table1[[#This Row],[Account Number]],Table3[Account Number],0))</f>
        <v>Money Transfer</v>
      </c>
      <c r="O2498" s="20">
        <f>INDEX(Table3[Date_of_transaction],MATCH(Table1[[#This Row],[Account Number]],Table3[Account Number],0))</f>
        <v>44675</v>
      </c>
      <c r="P2498" s="19" t="str">
        <f>INDEX(Table3[Transaction Medium],MATCH(Table1[[#This Row],[Account Number]],Table3[Account Number],0))</f>
        <v>Internet Banking</v>
      </c>
    </row>
    <row r="2499" spans="1:16" x14ac:dyDescent="0.25">
      <c r="A2499" s="1" t="s">
        <v>6204</v>
      </c>
      <c r="B2499" s="2">
        <v>443973508</v>
      </c>
      <c r="C2499" s="2" t="s">
        <v>143</v>
      </c>
      <c r="D2499" s="4">
        <v>34479</v>
      </c>
      <c r="E2499" s="1" t="s">
        <v>12</v>
      </c>
      <c r="F2499" s="1" t="s">
        <v>19</v>
      </c>
      <c r="G2499" s="1" t="s">
        <v>4062</v>
      </c>
      <c r="H2499" s="1" t="s">
        <v>6205</v>
      </c>
      <c r="I2499" s="1">
        <v>396252.32000508002</v>
      </c>
      <c r="J2499" s="1" t="s">
        <v>6206</v>
      </c>
      <c r="L2499" s="1" t="str">
        <f>VLOOKUP(Table1[[#This Row],[Customer_id]],Table4[],7,FALSE)</f>
        <v>288440,8065</v>
      </c>
      <c r="M2499" s="1" t="e">
        <f>VLOOKUP(Table1[[#This Row],[Customer_id]],Table2[],4,FALSE)</f>
        <v>#N/A</v>
      </c>
      <c r="N2499" s="1" t="str">
        <f>INDEX(Table3[Transaction type],MATCH(Table1[[#This Row],[Account Number]],Table3[Account Number],0))</f>
        <v>Money Deposit</v>
      </c>
      <c r="O2499" s="20">
        <f>INDEX(Table3[Date_of_transaction],MATCH(Table1[[#This Row],[Account Number]],Table3[Account Number],0))</f>
        <v>44245</v>
      </c>
      <c r="P2499" s="19" t="str">
        <f>INDEX(Table3[Transaction Medium],MATCH(Table1[[#This Row],[Account Number]],Table3[Account Number],0))</f>
        <v>Bank</v>
      </c>
    </row>
    <row r="2500" spans="1:16" x14ac:dyDescent="0.25">
      <c r="A2500" s="1" t="s">
        <v>3789</v>
      </c>
      <c r="B2500" s="2">
        <v>316447593</v>
      </c>
      <c r="C2500" s="2" t="s">
        <v>479</v>
      </c>
      <c r="D2500" s="4">
        <v>33383.25</v>
      </c>
      <c r="E2500" s="1" t="s">
        <v>1094</v>
      </c>
      <c r="F2500" s="1" t="s">
        <v>2278</v>
      </c>
      <c r="G2500" s="1" t="s">
        <v>3583</v>
      </c>
      <c r="H2500" s="1" t="s">
        <v>3790</v>
      </c>
      <c r="I2500" s="1">
        <v>160072.40447079999</v>
      </c>
      <c r="J2500" s="1" t="s">
        <v>3791</v>
      </c>
      <c r="L2500" s="1" t="str">
        <f>VLOOKUP(Table1[[#This Row],[Customer_id]],Table4[],7,FALSE)</f>
        <v>132512,24</v>
      </c>
      <c r="M2500" s="1" t="e">
        <f>VLOOKUP(Table1[[#This Row],[Customer_id]],Table2[],4,FALSE)</f>
        <v>#N/A</v>
      </c>
      <c r="N2500" s="1" t="str">
        <f>INDEX(Table3[Transaction type],MATCH(Table1[[#This Row],[Account Number]],Table3[Account Number],0))</f>
        <v>Money Deposit</v>
      </c>
      <c r="O2500" s="20">
        <f>INDEX(Table3[Date_of_transaction],MATCH(Table1[[#This Row],[Account Number]],Table3[Account Number],0))</f>
        <v>44338</v>
      </c>
      <c r="P2500" s="19" t="str">
        <f>INDEX(Table3[Transaction Medium],MATCH(Table1[[#This Row],[Account Number]],Table3[Account Number],0))</f>
        <v>Bank</v>
      </c>
    </row>
    <row r="2501" spans="1:16" x14ac:dyDescent="0.25">
      <c r="A2501" s="1" t="s">
        <v>3612</v>
      </c>
      <c r="B2501" s="2">
        <v>155187023</v>
      </c>
      <c r="C2501" s="2" t="s">
        <v>226</v>
      </c>
      <c r="D2501" s="4">
        <v>31557</v>
      </c>
      <c r="E2501" s="1" t="s">
        <v>1094</v>
      </c>
      <c r="F2501" s="1" t="s">
        <v>251</v>
      </c>
      <c r="G2501" s="1" t="s">
        <v>3583</v>
      </c>
      <c r="H2501" s="1" t="s">
        <v>3613</v>
      </c>
      <c r="I2501" s="1">
        <v>116636.0058864</v>
      </c>
      <c r="J2501" s="1" t="s">
        <v>3614</v>
      </c>
      <c r="L2501" s="1" t="str">
        <f>VLOOKUP(Table1[[#This Row],[Customer_id]],Table4[],7,FALSE)</f>
        <v>109218,7008</v>
      </c>
      <c r="M2501" s="1" t="e">
        <f>VLOOKUP(Table1[[#This Row],[Customer_id]],Table2[],4,FALSE)</f>
        <v>#N/A</v>
      </c>
      <c r="N2501" s="1" t="str">
        <f>INDEX(Table3[Transaction type],MATCH(Table1[[#This Row],[Account Number]],Table3[Account Number],0))</f>
        <v>Cash Withdrawal</v>
      </c>
      <c r="O2501" s="20">
        <f>INDEX(Table3[Date_of_transaction],MATCH(Table1[[#This Row],[Account Number]],Table3[Account Number],0))</f>
        <v>44607</v>
      </c>
      <c r="P2501" s="19" t="str">
        <f>INDEX(Table3[Transaction Medium],MATCH(Table1[[#This Row],[Account Number]],Table3[Account Number],0))</f>
        <v>POS</v>
      </c>
    </row>
    <row r="2502" spans="1:16" x14ac:dyDescent="0.25">
      <c r="A2502" s="1" t="s">
        <v>2673</v>
      </c>
      <c r="B2502" s="2">
        <v>45087532</v>
      </c>
      <c r="C2502" s="2" t="s">
        <v>194</v>
      </c>
      <c r="D2502" s="4">
        <v>30826.5</v>
      </c>
      <c r="E2502" s="1" t="s">
        <v>12</v>
      </c>
      <c r="F2502" s="1" t="s">
        <v>1076</v>
      </c>
      <c r="G2502" s="1" t="s">
        <v>1964</v>
      </c>
      <c r="H2502" s="1" t="s">
        <v>2674</v>
      </c>
      <c r="I2502" s="1">
        <v>58413.658275000002</v>
      </c>
      <c r="J2502" s="1" t="s">
        <v>2675</v>
      </c>
      <c r="L2502" s="1" t="str">
        <f>VLOOKUP(Table1[[#This Row],[Customer_id]],Table4[],7,FALSE)</f>
        <v>67275,3382</v>
      </c>
      <c r="M2502" s="1" t="e">
        <f>VLOOKUP(Table1[[#This Row],[Customer_id]],Table2[],4,FALSE)</f>
        <v>#N/A</v>
      </c>
      <c r="N2502" s="1" t="str">
        <f>INDEX(Table3[Transaction type],MATCH(Table1[[#This Row],[Account Number]],Table3[Account Number],0))</f>
        <v>Money Deposit</v>
      </c>
      <c r="O2502" s="20">
        <f>INDEX(Table3[Date_of_transaction],MATCH(Table1[[#This Row],[Account Number]],Table3[Account Number],0))</f>
        <v>44377</v>
      </c>
      <c r="P2502" s="19" t="str">
        <f>INDEX(Table3[Transaction Medium],MATCH(Table1[[#This Row],[Account Number]],Table3[Account Number],0))</f>
        <v>Bank</v>
      </c>
    </row>
    <row r="2503" spans="1:16" x14ac:dyDescent="0.25">
      <c r="A2503" s="1" t="s">
        <v>7047</v>
      </c>
      <c r="B2503" s="2">
        <v>695281</v>
      </c>
      <c r="C2503" s="2" t="s">
        <v>134</v>
      </c>
      <c r="D2503" s="4">
        <v>37401</v>
      </c>
      <c r="E2503" s="1" t="s">
        <v>12</v>
      </c>
      <c r="F2503" s="1" t="s">
        <v>163</v>
      </c>
      <c r="G2503" s="1" t="s">
        <v>4105</v>
      </c>
      <c r="H2503" s="1" t="s">
        <v>7048</v>
      </c>
      <c r="I2503" s="1">
        <v>51117.758644679998</v>
      </c>
      <c r="J2503" s="1" t="s">
        <v>7049</v>
      </c>
      <c r="L2503" s="1" t="str">
        <f>VLOOKUP(Table1[[#This Row],[Customer_id]],Table4[],7,FALSE)</f>
        <v>108466,0032</v>
      </c>
      <c r="M2503" s="1" t="e">
        <f>VLOOKUP(Table1[[#This Row],[Customer_id]],Table2[],4,FALSE)</f>
        <v>#N/A</v>
      </c>
      <c r="N2503" s="1" t="str">
        <f>INDEX(Table3[Transaction type],MATCH(Table1[[#This Row],[Account Number]],Table3[Account Number],0))</f>
        <v>Cash Withdrawal</v>
      </c>
      <c r="O2503" s="20">
        <f>INDEX(Table3[Date_of_transaction],MATCH(Table1[[#This Row],[Account Number]],Table3[Account Number],0))</f>
        <v>44549</v>
      </c>
      <c r="P2503" s="19" t="str">
        <f>INDEX(Table3[Transaction Medium],MATCH(Table1[[#This Row],[Account Number]],Table3[Account Number],0))</f>
        <v>ATM</v>
      </c>
    </row>
    <row r="2504" spans="1:16" x14ac:dyDescent="0.25">
      <c r="A2504" s="1" t="s">
        <v>7974</v>
      </c>
      <c r="B2504" s="2">
        <v>473170824</v>
      </c>
      <c r="C2504" s="2" t="s">
        <v>23</v>
      </c>
      <c r="D2504" s="4">
        <v>15486</v>
      </c>
      <c r="E2504" s="1" t="s">
        <v>12</v>
      </c>
      <c r="F2504" s="1" t="s">
        <v>408</v>
      </c>
      <c r="G2504" s="1" t="s">
        <v>3583</v>
      </c>
      <c r="H2504" s="1" t="s">
        <v>7975</v>
      </c>
      <c r="I2504" s="1">
        <v>182025.40801536001</v>
      </c>
      <c r="J2504" s="1" t="s">
        <v>7976</v>
      </c>
      <c r="L2504" s="1" t="str">
        <f>VLOOKUP(Table1[[#This Row],[Customer_id]],Table4[],7,FALSE)</f>
        <v>126128,0097</v>
      </c>
      <c r="M2504" s="1" t="e">
        <f>VLOOKUP(Table1[[#This Row],[Customer_id]],Table2[],4,FALSE)</f>
        <v>#N/A</v>
      </c>
      <c r="N2504" s="1" t="str">
        <f>INDEX(Table3[Transaction type],MATCH(Table1[[#This Row],[Account Number]],Table3[Account Number],0))</f>
        <v>Money Deposit</v>
      </c>
      <c r="O2504" s="20">
        <f>INDEX(Table3[Date_of_transaction],MATCH(Table1[[#This Row],[Account Number]],Table3[Account Number],0))</f>
        <v>44350</v>
      </c>
      <c r="P2504" s="19" t="str">
        <f>INDEX(Table3[Transaction Medium],MATCH(Table1[[#This Row],[Account Number]],Table3[Account Number],0))</f>
        <v>ATM</v>
      </c>
    </row>
    <row r="2505" spans="1:16" x14ac:dyDescent="0.25">
      <c r="A2505" s="1" t="s">
        <v>865</v>
      </c>
      <c r="B2505" s="2">
        <v>276566478</v>
      </c>
      <c r="C2505" s="2" t="s">
        <v>357</v>
      </c>
      <c r="D2505" s="4">
        <v>35209.5</v>
      </c>
      <c r="E2505" s="1" t="s">
        <v>12</v>
      </c>
      <c r="F2505" s="1" t="s">
        <v>610</v>
      </c>
      <c r="G2505" s="1" t="s">
        <v>14</v>
      </c>
      <c r="H2505" s="1" t="s">
        <v>866</v>
      </c>
      <c r="I2505" s="1">
        <v>589817.83961436001</v>
      </c>
      <c r="J2505" s="1" t="s">
        <v>867</v>
      </c>
      <c r="L2505" s="1" t="str">
        <f>VLOOKUP(Table1[[#This Row],[Customer_id]],Table4[],7,FALSE)</f>
        <v>121368,6144</v>
      </c>
      <c r="M2505" s="1" t="str">
        <f>VLOOKUP(Table1[[#This Row],[Customer_id]],Table2[],4,FALSE)</f>
        <v>N7960843836</v>
      </c>
      <c r="N2505" s="1" t="str">
        <f>INDEX(Table3[Transaction type],MATCH(Table1[[#This Row],[Account Number]],Table3[Account Number],0))</f>
        <v>Loan Payment</v>
      </c>
      <c r="O2505" s="20">
        <f>INDEX(Table3[Date_of_transaction],MATCH(Table1[[#This Row],[Account Number]],Table3[Account Number],0))</f>
        <v>44663</v>
      </c>
      <c r="P2505" s="19" t="str">
        <f>INDEX(Table3[Transaction Medium],MATCH(Table1[[#This Row],[Account Number]],Table3[Account Number],0))</f>
        <v>AFT</v>
      </c>
    </row>
    <row r="2506" spans="1:16" x14ac:dyDescent="0.25">
      <c r="A2506" s="1" t="s">
        <v>4017</v>
      </c>
      <c r="B2506" s="2">
        <v>21780220</v>
      </c>
      <c r="C2506" s="2" t="s">
        <v>180</v>
      </c>
      <c r="D2506" s="4">
        <v>35940</v>
      </c>
      <c r="E2506" s="1" t="s">
        <v>1094</v>
      </c>
      <c r="F2506" s="1" t="s">
        <v>327</v>
      </c>
      <c r="G2506" s="1" t="s">
        <v>3820</v>
      </c>
      <c r="H2506" s="1" t="s">
        <v>4018</v>
      </c>
      <c r="I2506" s="1">
        <v>140851.20067200001</v>
      </c>
      <c r="J2506" s="1" t="s">
        <v>4019</v>
      </c>
      <c r="L2506" s="1" t="str">
        <f>VLOOKUP(Table1[[#This Row],[Customer_id]],Table4[],7,FALSE)</f>
        <v>488443,9656</v>
      </c>
      <c r="M2506" s="1" t="e">
        <f>VLOOKUP(Table1[[#This Row],[Customer_id]],Table2[],4,FALSE)</f>
        <v>#N/A</v>
      </c>
      <c r="N2506" s="1" t="str">
        <f>INDEX(Table3[Transaction type],MATCH(Table1[[#This Row],[Account Number]],Table3[Account Number],0))</f>
        <v>Money Deposit</v>
      </c>
      <c r="O2506" s="20">
        <f>INDEX(Table3[Date_of_transaction],MATCH(Table1[[#This Row],[Account Number]],Table3[Account Number],0))</f>
        <v>44283</v>
      </c>
      <c r="P2506" s="19" t="str">
        <f>INDEX(Table3[Transaction Medium],MATCH(Table1[[#This Row],[Account Number]],Table3[Account Number],0))</f>
        <v>Bank</v>
      </c>
    </row>
    <row r="2507" spans="1:16" x14ac:dyDescent="0.25">
      <c r="A2507" s="1" t="s">
        <v>5911</v>
      </c>
      <c r="B2507" s="2">
        <v>394919381</v>
      </c>
      <c r="C2507" s="2" t="s">
        <v>434</v>
      </c>
      <c r="D2507" s="4">
        <v>28269.75</v>
      </c>
      <c r="E2507" s="1" t="s">
        <v>12</v>
      </c>
      <c r="F2507" s="1" t="s">
        <v>1054</v>
      </c>
      <c r="G2507" s="1" t="s">
        <v>4084</v>
      </c>
      <c r="H2507" s="1" t="s">
        <v>5912</v>
      </c>
      <c r="I2507" s="1">
        <v>85364.279885519994</v>
      </c>
      <c r="J2507" s="1" t="s">
        <v>5913</v>
      </c>
      <c r="L2507" s="1" t="str">
        <f>VLOOKUP(Table1[[#This Row],[Customer_id]],Table4[],7,FALSE)</f>
        <v>439928,1796</v>
      </c>
      <c r="M2507" s="1" t="str">
        <f>VLOOKUP(Table1[[#This Row],[Customer_id]],Table2[],4,FALSE)</f>
        <v>N1589129496</v>
      </c>
      <c r="N2507" s="1" t="str">
        <f>INDEX(Table3[Transaction type],MATCH(Table1[[#This Row],[Account Number]],Table3[Account Number],0))</f>
        <v>Loan Payment</v>
      </c>
      <c r="O2507" s="20">
        <f>INDEX(Table3[Date_of_transaction],MATCH(Table1[[#This Row],[Account Number]],Table3[Account Number],0))</f>
        <v>44207</v>
      </c>
      <c r="P2507" s="19" t="str">
        <f>INDEX(Table3[Transaction Medium],MATCH(Table1[[#This Row],[Account Number]],Table3[Account Number],0))</f>
        <v>ACH</v>
      </c>
    </row>
    <row r="2508" spans="1:16" x14ac:dyDescent="0.25">
      <c r="A2508" s="1" t="s">
        <v>4503</v>
      </c>
      <c r="B2508" s="2">
        <v>600894200</v>
      </c>
      <c r="C2508" s="2" t="s">
        <v>335</v>
      </c>
      <c r="D2508" s="4">
        <v>19869</v>
      </c>
      <c r="E2508" s="1" t="s">
        <v>1094</v>
      </c>
      <c r="F2508" s="1" t="s">
        <v>246</v>
      </c>
      <c r="G2508" s="1" t="s">
        <v>4074</v>
      </c>
      <c r="H2508" s="1" t="s">
        <v>4504</v>
      </c>
      <c r="I2508" s="1">
        <v>79094.888923680002</v>
      </c>
      <c r="J2508" s="1" t="s">
        <v>4505</v>
      </c>
      <c r="L2508" s="1" t="str">
        <f>VLOOKUP(Table1[[#This Row],[Customer_id]],Table4[],7,FALSE)</f>
        <v>57359,088</v>
      </c>
      <c r="M2508" s="1" t="e">
        <f>VLOOKUP(Table1[[#This Row],[Customer_id]],Table2[],4,FALSE)</f>
        <v>#N/A</v>
      </c>
      <c r="N2508" s="1" t="str">
        <f>INDEX(Table3[Transaction type],MATCH(Table1[[#This Row],[Account Number]],Table3[Account Number],0))</f>
        <v>Money Transfer</v>
      </c>
      <c r="O2508" s="20">
        <f>INDEX(Table3[Date_of_transaction],MATCH(Table1[[#This Row],[Account Number]],Table3[Account Number],0))</f>
        <v>44628</v>
      </c>
      <c r="P2508" s="19" t="str">
        <f>INDEX(Table3[Transaction Medium],MATCH(Table1[[#This Row],[Account Number]],Table3[Account Number],0))</f>
        <v>Mobile</v>
      </c>
    </row>
    <row r="2509" spans="1:16" x14ac:dyDescent="0.25">
      <c r="A2509" s="1" t="s">
        <v>7700</v>
      </c>
      <c r="B2509" s="2">
        <v>922739901</v>
      </c>
      <c r="C2509" s="2" t="s">
        <v>119</v>
      </c>
      <c r="D2509" s="4">
        <v>24982.5</v>
      </c>
      <c r="E2509" s="1" t="s">
        <v>12</v>
      </c>
      <c r="F2509" s="1" t="s">
        <v>569</v>
      </c>
      <c r="G2509" s="1" t="s">
        <v>3058</v>
      </c>
      <c r="H2509" s="1" t="s">
        <v>7701</v>
      </c>
      <c r="I2509" s="1">
        <v>168017.85</v>
      </c>
      <c r="J2509" s="1" t="s">
        <v>7702</v>
      </c>
      <c r="L2509" s="1" t="str">
        <f>VLOOKUP(Table1[[#This Row],[Customer_id]],Table4[],7,FALSE)</f>
        <v>236725,9964</v>
      </c>
      <c r="M2509" s="1" t="e">
        <f>VLOOKUP(Table1[[#This Row],[Customer_id]],Table2[],4,FALSE)</f>
        <v>#N/A</v>
      </c>
      <c r="N2509" s="1" t="str">
        <f>INDEX(Table3[Transaction type],MATCH(Table1[[#This Row],[Account Number]],Table3[Account Number],0))</f>
        <v>Money Deposit</v>
      </c>
      <c r="O2509" s="20">
        <f>INDEX(Table3[Date_of_transaction],MATCH(Table1[[#This Row],[Account Number]],Table3[Account Number],0))</f>
        <v>44624</v>
      </c>
      <c r="P2509" s="19" t="str">
        <f>INDEX(Table3[Transaction Medium],MATCH(Table1[[#This Row],[Account Number]],Table3[Account Number],0))</f>
        <v>Bank</v>
      </c>
    </row>
    <row r="2510" spans="1:16" x14ac:dyDescent="0.25">
      <c r="A2510" s="1" t="s">
        <v>4564</v>
      </c>
      <c r="B2510" s="2">
        <v>492145316</v>
      </c>
      <c r="C2510" s="2" t="s">
        <v>452</v>
      </c>
      <c r="D2510" s="4">
        <v>26078.25</v>
      </c>
      <c r="E2510" s="1" t="s">
        <v>1094</v>
      </c>
      <c r="F2510" s="1" t="s">
        <v>1016</v>
      </c>
      <c r="G2510" s="1" t="s">
        <v>4220</v>
      </c>
      <c r="H2510" s="1" t="s">
        <v>4565</v>
      </c>
      <c r="I2510" s="1">
        <v>549910.24124400003</v>
      </c>
      <c r="J2510" s="1" t="s">
        <v>4566</v>
      </c>
      <c r="L2510" s="1" t="str">
        <f>VLOOKUP(Table1[[#This Row],[Customer_id]],Table4[],7,FALSE)</f>
        <v>230764,8</v>
      </c>
      <c r="M2510" s="1" t="e">
        <f>VLOOKUP(Table1[[#This Row],[Customer_id]],Table2[],4,FALSE)</f>
        <v>#N/A</v>
      </c>
      <c r="N2510" s="1" t="str">
        <f>INDEX(Table3[Transaction type],MATCH(Table1[[#This Row],[Account Number]],Table3[Account Number],0))</f>
        <v>Checks</v>
      </c>
      <c r="O2510" s="20">
        <f>INDEX(Table3[Date_of_transaction],MATCH(Table1[[#This Row],[Account Number]],Table3[Account Number],0))</f>
        <v>44237</v>
      </c>
      <c r="P2510" s="19" t="str">
        <f>INDEX(Table3[Transaction Medium],MATCH(Table1[[#This Row],[Account Number]],Table3[Account Number],0))</f>
        <v>Informal Services</v>
      </c>
    </row>
    <row r="2511" spans="1:16" x14ac:dyDescent="0.25">
      <c r="A2511" s="1" t="s">
        <v>7906</v>
      </c>
      <c r="B2511" s="2">
        <v>80484276</v>
      </c>
      <c r="C2511" s="2" t="s">
        <v>1201</v>
      </c>
      <c r="D2511" s="4">
        <v>30461.25</v>
      </c>
      <c r="E2511" s="1" t="s">
        <v>12</v>
      </c>
      <c r="F2511" s="1" t="s">
        <v>231</v>
      </c>
      <c r="G2511" s="1" t="s">
        <v>3583</v>
      </c>
      <c r="H2511" s="1" t="s">
        <v>7907</v>
      </c>
      <c r="I2511" s="1">
        <v>266490.02678687999</v>
      </c>
      <c r="J2511" s="1" t="s">
        <v>7908</v>
      </c>
      <c r="L2511" s="1" t="str">
        <f>VLOOKUP(Table1[[#This Row],[Customer_id]],Table4[],7,FALSE)</f>
        <v>99114,157</v>
      </c>
      <c r="M2511" s="1" t="e">
        <f>VLOOKUP(Table1[[#This Row],[Customer_id]],Table2[],4,FALSE)</f>
        <v>#N/A</v>
      </c>
      <c r="N2511" s="1" t="str">
        <f>INDEX(Table3[Transaction type],MATCH(Table1[[#This Row],[Account Number]],Table3[Account Number],0))</f>
        <v>Online Payment</v>
      </c>
      <c r="O2511" s="20">
        <f>INDEX(Table3[Date_of_transaction],MATCH(Table1[[#This Row],[Account Number]],Table3[Account Number],0))</f>
        <v>44404</v>
      </c>
      <c r="P2511" s="19" t="str">
        <f>INDEX(Table3[Transaction Medium],MATCH(Table1[[#This Row],[Account Number]],Table3[Account Number],0))</f>
        <v>Mobile</v>
      </c>
    </row>
    <row r="2512" spans="1:16" x14ac:dyDescent="0.25">
      <c r="A2512" s="1" t="s">
        <v>6524</v>
      </c>
      <c r="B2512" s="2">
        <v>360093656</v>
      </c>
      <c r="C2512" s="2" t="s">
        <v>273</v>
      </c>
      <c r="D2512" s="4">
        <v>20964.75</v>
      </c>
      <c r="E2512" s="1" t="s">
        <v>12</v>
      </c>
      <c r="F2512" s="1" t="s">
        <v>1000</v>
      </c>
      <c r="G2512" s="1" t="s">
        <v>4084</v>
      </c>
      <c r="H2512" s="1" t="s">
        <v>6525</v>
      </c>
      <c r="I2512" s="1">
        <v>233017.04182680001</v>
      </c>
      <c r="J2512" s="1" t="s">
        <v>6526</v>
      </c>
      <c r="L2512" s="1" t="str">
        <f>VLOOKUP(Table1[[#This Row],[Customer_id]],Table4[],7,FALSE)</f>
        <v>346305,7017</v>
      </c>
      <c r="M2512" s="1" t="e">
        <f>VLOOKUP(Table1[[#This Row],[Customer_id]],Table2[],4,FALSE)</f>
        <v>#N/A</v>
      </c>
      <c r="N2512" s="1" t="str">
        <f>INDEX(Table3[Transaction type],MATCH(Table1[[#This Row],[Account Number]],Table3[Account Number],0))</f>
        <v>Money Transfer</v>
      </c>
      <c r="O2512" s="20">
        <f>INDEX(Table3[Date_of_transaction],MATCH(Table1[[#This Row],[Account Number]],Table3[Account Number],0))</f>
        <v>44271</v>
      </c>
      <c r="P2512" s="19" t="str">
        <f>INDEX(Table3[Transaction Medium],MATCH(Table1[[#This Row],[Account Number]],Table3[Account Number],0))</f>
        <v>Mobile</v>
      </c>
    </row>
    <row r="2513" spans="1:16" x14ac:dyDescent="0.25">
      <c r="A2513" s="1" t="s">
        <v>6524</v>
      </c>
      <c r="B2513" s="2">
        <v>540418090</v>
      </c>
      <c r="C2513" s="2" t="s">
        <v>92</v>
      </c>
      <c r="D2513" s="4">
        <v>29000.25</v>
      </c>
      <c r="E2513" s="1" t="s">
        <v>12</v>
      </c>
      <c r="F2513" s="1" t="s">
        <v>993</v>
      </c>
      <c r="G2513" s="1" t="s">
        <v>4099</v>
      </c>
      <c r="H2513" s="1" t="s">
        <v>6845</v>
      </c>
      <c r="I2513" s="1">
        <v>293349.00930749997</v>
      </c>
      <c r="J2513" s="1" t="s">
        <v>6846</v>
      </c>
      <c r="L2513" s="1" t="str">
        <f>VLOOKUP(Table1[[#This Row],[Customer_id]],Table4[],7,FALSE)</f>
        <v>346305,7017</v>
      </c>
      <c r="M2513" s="1" t="e">
        <f>VLOOKUP(Table1[[#This Row],[Customer_id]],Table2[],4,FALSE)</f>
        <v>#N/A</v>
      </c>
      <c r="N2513" s="1" t="str">
        <f>INDEX(Table3[Transaction type],MATCH(Table1[[#This Row],[Account Number]],Table3[Account Number],0))</f>
        <v>Money Transfer</v>
      </c>
      <c r="O2513" s="20">
        <f>INDEX(Table3[Date_of_transaction],MATCH(Table1[[#This Row],[Account Number]],Table3[Account Number],0))</f>
        <v>44207</v>
      </c>
      <c r="P2513" s="19" t="str">
        <f>INDEX(Table3[Transaction Medium],MATCH(Table1[[#This Row],[Account Number]],Table3[Account Number],0))</f>
        <v>Mobile</v>
      </c>
    </row>
    <row r="2514" spans="1:16" x14ac:dyDescent="0.25">
      <c r="A2514" s="1" t="s">
        <v>3309</v>
      </c>
      <c r="B2514" s="2">
        <v>87826690</v>
      </c>
      <c r="C2514" s="2" t="s">
        <v>273</v>
      </c>
      <c r="D2514" s="4">
        <v>20964.75</v>
      </c>
      <c r="E2514" s="1" t="s">
        <v>1094</v>
      </c>
      <c r="F2514" s="1" t="s">
        <v>251</v>
      </c>
      <c r="G2514" s="1" t="s">
        <v>3058</v>
      </c>
      <c r="H2514" s="1" t="s">
        <v>3310</v>
      </c>
      <c r="I2514" s="1">
        <v>61842.630360000003</v>
      </c>
      <c r="J2514" s="1" t="s">
        <v>3311</v>
      </c>
      <c r="L2514" s="1" t="str">
        <f>VLOOKUP(Table1[[#This Row],[Customer_id]],Table4[],7,FALSE)</f>
        <v>316487,5374</v>
      </c>
      <c r="M2514" s="1" t="e">
        <f>VLOOKUP(Table1[[#This Row],[Customer_id]],Table2[],4,FALSE)</f>
        <v>#N/A</v>
      </c>
      <c r="N2514" s="1" t="str">
        <f>INDEX(Table3[Transaction type],MATCH(Table1[[#This Row],[Account Number]],Table3[Account Number],0))</f>
        <v>Money Deposit</v>
      </c>
      <c r="O2514" s="20">
        <f>INDEX(Table3[Date_of_transaction],MATCH(Table1[[#This Row],[Account Number]],Table3[Account Number],0))</f>
        <v>44275</v>
      </c>
      <c r="P2514" s="19" t="str">
        <f>INDEX(Table3[Transaction Medium],MATCH(Table1[[#This Row],[Account Number]],Table3[Account Number],0))</f>
        <v>Bank</v>
      </c>
    </row>
    <row r="2515" spans="1:16" x14ac:dyDescent="0.25">
      <c r="A2515" s="1" t="s">
        <v>4832</v>
      </c>
      <c r="B2515" s="2">
        <v>758880525</v>
      </c>
      <c r="C2515" s="2" t="s">
        <v>33</v>
      </c>
      <c r="D2515" s="4">
        <v>13659.75</v>
      </c>
      <c r="E2515" s="1" t="s">
        <v>1094</v>
      </c>
      <c r="F2515" s="1" t="s">
        <v>13</v>
      </c>
      <c r="G2515" s="1" t="s">
        <v>4220</v>
      </c>
      <c r="H2515" s="1" t="s">
        <v>4833</v>
      </c>
      <c r="I2515" s="1">
        <v>207918.3447288</v>
      </c>
      <c r="J2515" s="1" t="s">
        <v>4834</v>
      </c>
      <c r="L2515" s="1" t="str">
        <f>VLOOKUP(Table1[[#This Row],[Customer_id]],Table4[],7,FALSE)</f>
        <v>163857,918</v>
      </c>
      <c r="M2515" s="1" t="e">
        <f>VLOOKUP(Table1[[#This Row],[Customer_id]],Table2[],4,FALSE)</f>
        <v>#N/A</v>
      </c>
      <c r="N2515" s="1" t="str">
        <f>INDEX(Table3[Transaction type],MATCH(Table1[[#This Row],[Account Number]],Table3[Account Number],0))</f>
        <v>Online Payment</v>
      </c>
      <c r="O2515" s="20">
        <f>INDEX(Table3[Date_of_transaction],MATCH(Table1[[#This Row],[Account Number]],Table3[Account Number],0))</f>
        <v>44496</v>
      </c>
      <c r="P2515" s="19" t="str">
        <f>INDEX(Table3[Transaction Medium],MATCH(Table1[[#This Row],[Account Number]],Table3[Account Number],0))</f>
        <v>Card</v>
      </c>
    </row>
    <row r="2516" spans="1:16" x14ac:dyDescent="0.25">
      <c r="A2516" s="1" t="s">
        <v>2214</v>
      </c>
      <c r="B2516" s="2">
        <v>842658068</v>
      </c>
      <c r="C2516" s="2" t="s">
        <v>568</v>
      </c>
      <c r="D2516" s="4">
        <v>25713</v>
      </c>
      <c r="E2516" s="1" t="s">
        <v>1094</v>
      </c>
      <c r="F2516" s="1" t="s">
        <v>509</v>
      </c>
      <c r="G2516" s="1" t="s">
        <v>1964</v>
      </c>
      <c r="H2516" s="1" t="s">
        <v>2215</v>
      </c>
      <c r="I2516" s="1">
        <v>274328.66580000002</v>
      </c>
      <c r="J2516" s="1" t="s">
        <v>2216</v>
      </c>
      <c r="L2516" s="1" t="str">
        <f>VLOOKUP(Table1[[#This Row],[Customer_id]],Table4[],7,FALSE)</f>
        <v>89581,2198</v>
      </c>
      <c r="M2516" s="1" t="e">
        <f>VLOOKUP(Table1[[#This Row],[Customer_id]],Table2[],4,FALSE)</f>
        <v>#N/A</v>
      </c>
      <c r="N2516" s="1" t="str">
        <f>INDEX(Table3[Transaction type],MATCH(Table1[[#This Row],[Account Number]],Table3[Account Number],0))</f>
        <v>Money Deposit</v>
      </c>
      <c r="O2516" s="20">
        <f>INDEX(Table3[Date_of_transaction],MATCH(Table1[[#This Row],[Account Number]],Table3[Account Number],0))</f>
        <v>44476</v>
      </c>
      <c r="P2516" s="19" t="str">
        <f>INDEX(Table3[Transaction Medium],MATCH(Table1[[#This Row],[Account Number]],Table3[Account Number],0))</f>
        <v>Bank</v>
      </c>
    </row>
    <row r="2517" spans="1:16" x14ac:dyDescent="0.25">
      <c r="A2517" s="1" t="s">
        <v>8547</v>
      </c>
      <c r="B2517" s="2">
        <v>465801768</v>
      </c>
      <c r="C2517" s="2" t="s">
        <v>268</v>
      </c>
      <c r="D2517" s="4">
        <v>17677.5</v>
      </c>
      <c r="E2517" s="1" t="s">
        <v>12</v>
      </c>
      <c r="F2517" s="1" t="s">
        <v>2602</v>
      </c>
      <c r="G2517" s="1" t="s">
        <v>2773</v>
      </c>
      <c r="H2517" s="1" t="s">
        <v>8548</v>
      </c>
      <c r="I2517" s="1">
        <v>116349.66176112001</v>
      </c>
      <c r="J2517" s="1" t="s">
        <v>8549</v>
      </c>
      <c r="L2517" s="1" t="str">
        <f>VLOOKUP(Table1[[#This Row],[Customer_id]],Table4[],7,FALSE)</f>
        <v>502742,1696</v>
      </c>
      <c r="M2517" s="1" t="e">
        <f>VLOOKUP(Table1[[#This Row],[Customer_id]],Table2[],4,FALSE)</f>
        <v>#N/A</v>
      </c>
      <c r="N2517" s="1" t="str">
        <f>INDEX(Table3[Transaction type],MATCH(Table1[[#This Row],[Account Number]],Table3[Account Number],0))</f>
        <v>Money Deposit</v>
      </c>
      <c r="O2517" s="20">
        <f>INDEX(Table3[Date_of_transaction],MATCH(Table1[[#This Row],[Account Number]],Table3[Account Number],0))</f>
        <v>44631</v>
      </c>
      <c r="P2517" s="19" t="str">
        <f>INDEX(Table3[Transaction Medium],MATCH(Table1[[#This Row],[Account Number]],Table3[Account Number],0))</f>
        <v>Bank</v>
      </c>
    </row>
    <row r="2518" spans="1:16" x14ac:dyDescent="0.25">
      <c r="A2518" s="1" t="s">
        <v>6716</v>
      </c>
      <c r="B2518" s="2">
        <v>475711203</v>
      </c>
      <c r="C2518" s="2" t="s">
        <v>240</v>
      </c>
      <c r="D2518" s="4">
        <v>22060.5</v>
      </c>
      <c r="E2518" s="1" t="s">
        <v>12</v>
      </c>
      <c r="F2518" s="1" t="s">
        <v>269</v>
      </c>
      <c r="G2518" s="1" t="s">
        <v>4148</v>
      </c>
      <c r="H2518" s="1" t="s">
        <v>6717</v>
      </c>
      <c r="I2518" s="1">
        <v>319541.59903679998</v>
      </c>
      <c r="J2518" s="1" t="s">
        <v>6718</v>
      </c>
      <c r="L2518" s="1" t="str">
        <f>VLOOKUP(Table1[[#This Row],[Customer_id]],Table4[],7,FALSE)</f>
        <v>160897,6551</v>
      </c>
      <c r="M2518" s="1" t="str">
        <f>VLOOKUP(Table1[[#This Row],[Customer_id]],Table2[],4,FALSE)</f>
        <v>N7255922401</v>
      </c>
      <c r="N2518" s="1" t="str">
        <f>INDEX(Table3[Transaction type],MATCH(Table1[[#This Row],[Account Number]],Table3[Account Number],0))</f>
        <v>Loan Payment</v>
      </c>
      <c r="O2518" s="20">
        <f>INDEX(Table3[Date_of_transaction],MATCH(Table1[[#This Row],[Account Number]],Table3[Account Number],0))</f>
        <v>44586</v>
      </c>
      <c r="P2518" s="19" t="str">
        <f>INDEX(Table3[Transaction Medium],MATCH(Table1[[#This Row],[Account Number]],Table3[Account Number],0))</f>
        <v>Mobile</v>
      </c>
    </row>
    <row r="2519" spans="1:16" x14ac:dyDescent="0.25">
      <c r="A2519" s="1" t="s">
        <v>3386</v>
      </c>
      <c r="B2519" s="2">
        <v>473113900</v>
      </c>
      <c r="C2519" s="2" t="s">
        <v>28</v>
      </c>
      <c r="D2519" s="4">
        <v>32652.75</v>
      </c>
      <c r="E2519" s="1" t="s">
        <v>1094</v>
      </c>
      <c r="F2519" s="1" t="s">
        <v>1815</v>
      </c>
      <c r="G2519" s="1" t="s">
        <v>3331</v>
      </c>
      <c r="H2519" s="1" t="s">
        <v>3387</v>
      </c>
      <c r="I2519" s="1">
        <v>216447.0208992</v>
      </c>
      <c r="J2519" s="1" t="s">
        <v>3388</v>
      </c>
      <c r="L2519" s="1" t="str">
        <f>VLOOKUP(Table1[[#This Row],[Customer_id]],Table4[],7,FALSE)</f>
        <v>229131,6928</v>
      </c>
      <c r="M2519" s="1" t="e">
        <f>VLOOKUP(Table1[[#This Row],[Customer_id]],Table2[],4,FALSE)</f>
        <v>#N/A</v>
      </c>
      <c r="N2519" s="1" t="str">
        <f>INDEX(Table3[Transaction type],MATCH(Table1[[#This Row],[Account Number]],Table3[Account Number],0))</f>
        <v>Cash Withdrawal</v>
      </c>
      <c r="O2519" s="20">
        <f>INDEX(Table3[Date_of_transaction],MATCH(Table1[[#This Row],[Account Number]],Table3[Account Number],0))</f>
        <v>44388</v>
      </c>
      <c r="P2519" s="19" t="str">
        <f>INDEX(Table3[Transaction Medium],MATCH(Table1[[#This Row],[Account Number]],Table3[Account Number],0))</f>
        <v>ATM</v>
      </c>
    </row>
    <row r="2520" spans="1:16" x14ac:dyDescent="0.25">
      <c r="A2520" s="1" t="s">
        <v>1890</v>
      </c>
      <c r="B2520" s="2">
        <v>1830742</v>
      </c>
      <c r="C2520" s="2" t="s">
        <v>268</v>
      </c>
      <c r="D2520" s="4">
        <v>17677.5</v>
      </c>
      <c r="E2520" s="1" t="s">
        <v>1094</v>
      </c>
      <c r="F2520" s="1" t="s">
        <v>1479</v>
      </c>
      <c r="G2520" s="1" t="s">
        <v>14</v>
      </c>
      <c r="H2520" s="1" t="s">
        <v>1891</v>
      </c>
      <c r="I2520" s="1">
        <v>263982.97860480001</v>
      </c>
      <c r="J2520" s="1" t="s">
        <v>1892</v>
      </c>
      <c r="L2520" s="1" t="str">
        <f>VLOOKUP(Table1[[#This Row],[Customer_id]],Table4[],7,FALSE)</f>
        <v>107355,8976</v>
      </c>
      <c r="M2520" s="1" t="e">
        <f>VLOOKUP(Table1[[#This Row],[Customer_id]],Table2[],4,FALSE)</f>
        <v>#N/A</v>
      </c>
      <c r="N2520" s="1" t="str">
        <f>INDEX(Table3[Transaction type],MATCH(Table1[[#This Row],[Account Number]],Table3[Account Number],0))</f>
        <v>Money Transfer</v>
      </c>
      <c r="O2520" s="20">
        <f>INDEX(Table3[Date_of_transaction],MATCH(Table1[[#This Row],[Account Number]],Table3[Account Number],0))</f>
        <v>44249</v>
      </c>
      <c r="P2520" s="19" t="str">
        <f>INDEX(Table3[Transaction Medium],MATCH(Table1[[#This Row],[Account Number]],Table3[Account Number],0))</f>
        <v>ATM</v>
      </c>
    </row>
    <row r="2521" spans="1:16" x14ac:dyDescent="0.25">
      <c r="A2521" s="1" t="s">
        <v>4348</v>
      </c>
      <c r="B2521" s="2">
        <v>759957</v>
      </c>
      <c r="C2521" s="2" t="s">
        <v>23</v>
      </c>
      <c r="D2521" s="4">
        <v>15486</v>
      </c>
      <c r="E2521" s="1" t="s">
        <v>1094</v>
      </c>
      <c r="F2521" s="1" t="s">
        <v>852</v>
      </c>
      <c r="G2521" s="1" t="s">
        <v>4112</v>
      </c>
      <c r="H2521" s="1" t="s">
        <v>4349</v>
      </c>
      <c r="I2521" s="1">
        <v>48750.668208000003</v>
      </c>
      <c r="J2521" s="1" t="s">
        <v>4350</v>
      </c>
      <c r="L2521" s="1" t="str">
        <f>VLOOKUP(Table1[[#This Row],[Customer_id]],Table4[],7,FALSE)</f>
        <v>267003,8982</v>
      </c>
      <c r="M2521" s="1" t="e">
        <f>VLOOKUP(Table1[[#This Row],[Customer_id]],Table2[],4,FALSE)</f>
        <v>#N/A</v>
      </c>
      <c r="N2521" s="1" t="str">
        <f>INDEX(Table3[Transaction type],MATCH(Table1[[#This Row],[Account Number]],Table3[Account Number],0))</f>
        <v>Online Payment</v>
      </c>
      <c r="O2521" s="20">
        <f>INDEX(Table3[Date_of_transaction],MATCH(Table1[[#This Row],[Account Number]],Table3[Account Number],0))</f>
        <v>44260</v>
      </c>
      <c r="P2521" s="19" t="str">
        <f>INDEX(Table3[Transaction Medium],MATCH(Table1[[#This Row],[Account Number]],Table3[Account Number],0))</f>
        <v>Internet Banking</v>
      </c>
    </row>
    <row r="2522" spans="1:16" x14ac:dyDescent="0.25">
      <c r="A2522" s="1" t="s">
        <v>5225</v>
      </c>
      <c r="B2522" s="2">
        <v>213753946</v>
      </c>
      <c r="C2522" s="2" t="s">
        <v>348</v>
      </c>
      <c r="D2522" s="4">
        <v>28635</v>
      </c>
      <c r="E2522" s="1" t="s">
        <v>1094</v>
      </c>
      <c r="F2522" s="1" t="s">
        <v>1000</v>
      </c>
      <c r="G2522" s="1" t="s">
        <v>4074</v>
      </c>
      <c r="H2522" s="1" t="s">
        <v>5226</v>
      </c>
      <c r="I2522" s="1">
        <v>112033.00501848001</v>
      </c>
      <c r="J2522" s="1" t="s">
        <v>5227</v>
      </c>
      <c r="L2522" s="1" t="str">
        <f>VLOOKUP(Table1[[#This Row],[Customer_id]],Table4[],7,FALSE)</f>
        <v>310375,3664</v>
      </c>
      <c r="M2522" s="1" t="e">
        <f>VLOOKUP(Table1[[#This Row],[Customer_id]],Table2[],4,FALSE)</f>
        <v>#N/A</v>
      </c>
      <c r="N2522" s="1" t="str">
        <f>INDEX(Table3[Transaction type],MATCH(Table1[[#This Row],[Account Number]],Table3[Account Number],0))</f>
        <v>Money Deposit</v>
      </c>
      <c r="O2522" s="20">
        <f>INDEX(Table3[Date_of_transaction],MATCH(Table1[[#This Row],[Account Number]],Table3[Account Number],0))</f>
        <v>44291</v>
      </c>
      <c r="P2522" s="19" t="str">
        <f>INDEX(Table3[Transaction Medium],MATCH(Table1[[#This Row],[Account Number]],Table3[Account Number],0))</f>
        <v>Bank</v>
      </c>
    </row>
    <row r="2523" spans="1:16" x14ac:dyDescent="0.25">
      <c r="A2523" s="1" t="s">
        <v>3483</v>
      </c>
      <c r="B2523" s="2">
        <v>949212330</v>
      </c>
      <c r="C2523" s="2" t="s">
        <v>479</v>
      </c>
      <c r="D2523" s="4">
        <v>33383.25</v>
      </c>
      <c r="E2523" s="1" t="s">
        <v>1094</v>
      </c>
      <c r="F2523" s="1" t="s">
        <v>636</v>
      </c>
      <c r="G2523" s="1" t="s">
        <v>3331</v>
      </c>
      <c r="H2523" s="1" t="s">
        <v>3484</v>
      </c>
      <c r="I2523" s="1">
        <v>361322.40396000003</v>
      </c>
      <c r="J2523" s="1" t="s">
        <v>3485</v>
      </c>
      <c r="L2523" s="1" t="str">
        <f>VLOOKUP(Table1[[#This Row],[Customer_id]],Table4[],7,FALSE)</f>
        <v>91082,6644</v>
      </c>
      <c r="M2523" s="1" t="e">
        <f>VLOOKUP(Table1[[#This Row],[Customer_id]],Table2[],4,FALSE)</f>
        <v>#N/A</v>
      </c>
      <c r="N2523" s="1" t="str">
        <f>INDEX(Table3[Transaction type],MATCH(Table1[[#This Row],[Account Number]],Table3[Account Number],0))</f>
        <v>Checks</v>
      </c>
      <c r="O2523" s="20">
        <f>INDEX(Table3[Date_of_transaction],MATCH(Table1[[#This Row],[Account Number]],Table3[Account Number],0))</f>
        <v>44315</v>
      </c>
      <c r="P2523" s="19" t="str">
        <f>INDEX(Table3[Transaction Medium],MATCH(Table1[[#This Row],[Account Number]],Table3[Account Number],0))</f>
        <v>Informal Services</v>
      </c>
    </row>
    <row r="2524" spans="1:16" x14ac:dyDescent="0.25">
      <c r="A2524" s="1" t="s">
        <v>3826</v>
      </c>
      <c r="B2524" s="2">
        <v>769276182</v>
      </c>
      <c r="C2524" s="2" t="s">
        <v>119</v>
      </c>
      <c r="D2524" s="4">
        <v>24982.5</v>
      </c>
      <c r="E2524" s="1" t="s">
        <v>1094</v>
      </c>
      <c r="F2524" s="1" t="s">
        <v>155</v>
      </c>
      <c r="G2524" s="1" t="s">
        <v>3820</v>
      </c>
      <c r="H2524" s="1" t="s">
        <v>3827</v>
      </c>
      <c r="I2524" s="1">
        <v>609559.24302000005</v>
      </c>
      <c r="J2524" s="1" t="s">
        <v>3828</v>
      </c>
      <c r="L2524" s="1" t="str">
        <f>VLOOKUP(Table1[[#This Row],[Customer_id]],Table4[],7,FALSE)</f>
        <v>55803,0528</v>
      </c>
      <c r="M2524" s="1" t="e">
        <f>VLOOKUP(Table1[[#This Row],[Customer_id]],Table2[],4,FALSE)</f>
        <v>#N/A</v>
      </c>
      <c r="N2524" s="1" t="str">
        <f>INDEX(Table3[Transaction type],MATCH(Table1[[#This Row],[Account Number]],Table3[Account Number],0))</f>
        <v>Online Payment</v>
      </c>
      <c r="O2524" s="20">
        <f>INDEX(Table3[Date_of_transaction],MATCH(Table1[[#This Row],[Account Number]],Table3[Account Number],0))</f>
        <v>44611</v>
      </c>
      <c r="P2524" s="19" t="str">
        <f>INDEX(Table3[Transaction Medium],MATCH(Table1[[#This Row],[Account Number]],Table3[Account Number],0))</f>
        <v>Internet Banking</v>
      </c>
    </row>
    <row r="2525" spans="1:16" x14ac:dyDescent="0.25">
      <c r="A2525" s="1" t="s">
        <v>5935</v>
      </c>
      <c r="B2525" s="2">
        <v>363285002</v>
      </c>
      <c r="C2525" s="2" t="s">
        <v>518</v>
      </c>
      <c r="D2525" s="4">
        <v>35574.75</v>
      </c>
      <c r="E2525" s="1" t="s">
        <v>12</v>
      </c>
      <c r="F2525" s="1" t="s">
        <v>750</v>
      </c>
      <c r="G2525" s="1" t="s">
        <v>4066</v>
      </c>
      <c r="H2525" s="1" t="s">
        <v>5936</v>
      </c>
      <c r="I2525" s="1">
        <v>137194.0549056</v>
      </c>
      <c r="J2525" s="1" t="s">
        <v>5937</v>
      </c>
      <c r="L2525" s="1" t="str">
        <f>VLOOKUP(Table1[[#This Row],[Customer_id]],Table4[],7,FALSE)</f>
        <v>260795,3376</v>
      </c>
      <c r="M2525" s="1" t="str">
        <f>VLOOKUP(Table1[[#This Row],[Customer_id]],Table2[],4,FALSE)</f>
        <v>N3108766206</v>
      </c>
      <c r="N2525" s="1" t="str">
        <f>INDEX(Table3[Transaction type],MATCH(Table1[[#This Row],[Account Number]],Table3[Account Number],0))</f>
        <v>Loan Payment</v>
      </c>
      <c r="O2525" s="20">
        <f>INDEX(Table3[Date_of_transaction],MATCH(Table1[[#This Row],[Account Number]],Table3[Account Number],0))</f>
        <v>44247</v>
      </c>
      <c r="P2525" s="19" t="str">
        <f>INDEX(Table3[Transaction Medium],MATCH(Table1[[#This Row],[Account Number]],Table3[Account Number],0))</f>
        <v>ACH</v>
      </c>
    </row>
    <row r="2526" spans="1:16" x14ac:dyDescent="0.25">
      <c r="A2526" s="1" t="s">
        <v>884</v>
      </c>
      <c r="B2526" s="2">
        <v>501536033</v>
      </c>
      <c r="C2526" s="2" t="s">
        <v>335</v>
      </c>
      <c r="D2526" s="4">
        <v>19869</v>
      </c>
      <c r="E2526" s="1" t="s">
        <v>12</v>
      </c>
      <c r="F2526" s="1" t="s">
        <v>885</v>
      </c>
      <c r="G2526" s="1" t="s">
        <v>14</v>
      </c>
      <c r="H2526" s="1" t="s">
        <v>886</v>
      </c>
      <c r="I2526" s="1">
        <v>229988.32422072001</v>
      </c>
      <c r="J2526" s="1" t="s">
        <v>887</v>
      </c>
      <c r="L2526" s="1" t="str">
        <f>VLOOKUP(Table1[[#This Row],[Customer_id]],Table4[],7,FALSE)</f>
        <v>87806,8815</v>
      </c>
      <c r="M2526" s="1" t="e">
        <f>VLOOKUP(Table1[[#This Row],[Customer_id]],Table2[],4,FALSE)</f>
        <v>#N/A</v>
      </c>
      <c r="N2526" s="1" t="str">
        <f>INDEX(Table3[Transaction type],MATCH(Table1[[#This Row],[Account Number]],Table3[Account Number],0))</f>
        <v>Online Payment</v>
      </c>
      <c r="O2526" s="20">
        <f>INDEX(Table3[Date_of_transaction],MATCH(Table1[[#This Row],[Account Number]],Table3[Account Number],0))</f>
        <v>44603</v>
      </c>
      <c r="P2526" s="19" t="str">
        <f>INDEX(Table3[Transaction Medium],MATCH(Table1[[#This Row],[Account Number]],Table3[Account Number],0))</f>
        <v>Internet Banking</v>
      </c>
    </row>
    <row r="2527" spans="1:16" x14ac:dyDescent="0.25">
      <c r="A2527" s="1" t="s">
        <v>3749</v>
      </c>
      <c r="B2527" s="2">
        <v>221419824</v>
      </c>
      <c r="C2527" s="2" t="s">
        <v>189</v>
      </c>
      <c r="D2527" s="4">
        <v>22425.75</v>
      </c>
      <c r="E2527" s="1" t="s">
        <v>1094</v>
      </c>
      <c r="F2527" s="1" t="s">
        <v>985</v>
      </c>
      <c r="G2527" s="1" t="s">
        <v>3583</v>
      </c>
      <c r="H2527" s="1" t="s">
        <v>3750</v>
      </c>
      <c r="I2527" s="1">
        <v>438798.30059519998</v>
      </c>
      <c r="J2527" s="1" t="s">
        <v>3751</v>
      </c>
      <c r="L2527" s="1" t="str">
        <f>VLOOKUP(Table1[[#This Row],[Customer_id]],Table4[],7,FALSE)</f>
        <v>412837,035</v>
      </c>
      <c r="M2527" s="1" t="e">
        <f>VLOOKUP(Table1[[#This Row],[Customer_id]],Table2[],4,FALSE)</f>
        <v>#N/A</v>
      </c>
      <c r="N2527" s="1" t="str">
        <f>INDEX(Table3[Transaction type],MATCH(Table1[[#This Row],[Account Number]],Table3[Account Number],0))</f>
        <v>Money Deposit</v>
      </c>
      <c r="O2527" s="20">
        <f>INDEX(Table3[Date_of_transaction],MATCH(Table1[[#This Row],[Account Number]],Table3[Account Number],0))</f>
        <v>44582</v>
      </c>
      <c r="P2527" s="19" t="str">
        <f>INDEX(Table3[Transaction Medium],MATCH(Table1[[#This Row],[Account Number]],Table3[Account Number],0))</f>
        <v>Bank</v>
      </c>
    </row>
    <row r="2528" spans="1:16" x14ac:dyDescent="0.25">
      <c r="A2528" s="1" t="s">
        <v>3118</v>
      </c>
      <c r="B2528" s="2">
        <v>97710211</v>
      </c>
      <c r="C2528" s="2" t="s">
        <v>18</v>
      </c>
      <c r="D2528" s="4">
        <v>33018</v>
      </c>
      <c r="E2528" s="1" t="s">
        <v>1094</v>
      </c>
      <c r="F2528" s="1" t="s">
        <v>264</v>
      </c>
      <c r="G2528" s="1" t="s">
        <v>3058</v>
      </c>
      <c r="H2528" s="1" t="s">
        <v>3119</v>
      </c>
      <c r="I2528" s="1">
        <v>192916.2876256</v>
      </c>
      <c r="J2528" s="1" t="s">
        <v>3120</v>
      </c>
      <c r="L2528" s="1" t="str">
        <f>VLOOKUP(Table1[[#This Row],[Customer_id]],Table4[],7,FALSE)</f>
        <v>124351,92</v>
      </c>
      <c r="M2528" s="1" t="e">
        <f>VLOOKUP(Table1[[#This Row],[Customer_id]],Table2[],4,FALSE)</f>
        <v>#N/A</v>
      </c>
      <c r="N2528" s="1" t="str">
        <f>INDEX(Table3[Transaction type],MATCH(Table1[[#This Row],[Account Number]],Table3[Account Number],0))</f>
        <v>Online Payment</v>
      </c>
      <c r="O2528" s="20">
        <f>INDEX(Table3[Date_of_transaction],MATCH(Table1[[#This Row],[Account Number]],Table3[Account Number],0))</f>
        <v>44324</v>
      </c>
      <c r="P2528" s="19" t="str">
        <f>INDEX(Table3[Transaction Medium],MATCH(Table1[[#This Row],[Account Number]],Table3[Account Number],0))</f>
        <v>Mobile</v>
      </c>
    </row>
    <row r="2529" spans="1:16" x14ac:dyDescent="0.25">
      <c r="A2529" s="1" t="s">
        <v>5172</v>
      </c>
      <c r="B2529" s="2">
        <v>673790986</v>
      </c>
      <c r="C2529" s="2" t="s">
        <v>11</v>
      </c>
      <c r="D2529" s="4">
        <v>36305.25</v>
      </c>
      <c r="E2529" s="1" t="s">
        <v>1094</v>
      </c>
      <c r="F2529" s="1" t="s">
        <v>2201</v>
      </c>
      <c r="G2529" s="1" t="s">
        <v>4058</v>
      </c>
      <c r="H2529" s="1" t="s">
        <v>5173</v>
      </c>
      <c r="I2529" s="1">
        <v>31921.713823999999</v>
      </c>
      <c r="J2529" s="1" t="s">
        <v>5174</v>
      </c>
      <c r="L2529" s="1" t="str">
        <f>VLOOKUP(Table1[[#This Row],[Customer_id]],Table4[],7,FALSE)</f>
        <v>208842,24</v>
      </c>
      <c r="M2529" s="1" t="e">
        <f>VLOOKUP(Table1[[#This Row],[Customer_id]],Table2[],4,FALSE)</f>
        <v>#N/A</v>
      </c>
      <c r="N2529" s="1" t="str">
        <f>INDEX(Table3[Transaction type],MATCH(Table1[[#This Row],[Account Number]],Table3[Account Number],0))</f>
        <v>Money Transfer</v>
      </c>
      <c r="O2529" s="20">
        <f>INDEX(Table3[Date_of_transaction],MATCH(Table1[[#This Row],[Account Number]],Table3[Account Number],0))</f>
        <v>44580</v>
      </c>
      <c r="P2529" s="19" t="str">
        <f>INDEX(Table3[Transaction Medium],MATCH(Table1[[#This Row],[Account Number]],Table3[Account Number],0))</f>
        <v>Bank</v>
      </c>
    </row>
    <row r="2530" spans="1:16" x14ac:dyDescent="0.25">
      <c r="A2530" s="1" t="s">
        <v>3495</v>
      </c>
      <c r="B2530" s="2">
        <v>753092163</v>
      </c>
      <c r="C2530" s="2" t="s">
        <v>245</v>
      </c>
      <c r="D2530" s="4">
        <v>19503.75</v>
      </c>
      <c r="E2530" s="1" t="s">
        <v>1094</v>
      </c>
      <c r="F2530" s="1" t="s">
        <v>241</v>
      </c>
      <c r="G2530" s="1" t="s">
        <v>3331</v>
      </c>
      <c r="H2530" s="1" t="s">
        <v>3496</v>
      </c>
      <c r="I2530" s="1">
        <v>339719.36870592</v>
      </c>
      <c r="J2530" s="1" t="s">
        <v>3497</v>
      </c>
      <c r="L2530" s="1" t="str">
        <f>VLOOKUP(Table1[[#This Row],[Customer_id]],Table4[],7,FALSE)</f>
        <v>66584,1792</v>
      </c>
      <c r="M2530" s="1" t="e">
        <f>VLOOKUP(Table1[[#This Row],[Customer_id]],Table2[],4,FALSE)</f>
        <v>#N/A</v>
      </c>
      <c r="N2530" s="1" t="str">
        <f>INDEX(Table3[Transaction type],MATCH(Table1[[#This Row],[Account Number]],Table3[Account Number],0))</f>
        <v>Money Deposit</v>
      </c>
      <c r="O2530" s="20">
        <f>INDEX(Table3[Date_of_transaction],MATCH(Table1[[#This Row],[Account Number]],Table3[Account Number],0))</f>
        <v>44500</v>
      </c>
      <c r="P2530" s="19" t="str">
        <f>INDEX(Table3[Transaction Medium],MATCH(Table1[[#This Row],[Account Number]],Table3[Account Number],0))</f>
        <v>ATM</v>
      </c>
    </row>
    <row r="2531" spans="1:16" x14ac:dyDescent="0.25">
      <c r="A2531" s="1" t="s">
        <v>7154</v>
      </c>
      <c r="B2531" s="2">
        <v>381449213</v>
      </c>
      <c r="C2531" s="2" t="s">
        <v>119</v>
      </c>
      <c r="D2531" s="4">
        <v>24982.5</v>
      </c>
      <c r="E2531" s="1" t="s">
        <v>12</v>
      </c>
      <c r="F2531" s="1" t="s">
        <v>881</v>
      </c>
      <c r="G2531" s="1" t="s">
        <v>4119</v>
      </c>
      <c r="H2531" s="1" t="s">
        <v>7155</v>
      </c>
      <c r="I2531" s="1">
        <v>26689.7254536</v>
      </c>
      <c r="J2531" s="1" t="s">
        <v>7156</v>
      </c>
      <c r="L2531" s="1" t="str">
        <f>VLOOKUP(Table1[[#This Row],[Customer_id]],Table4[],7,FALSE)</f>
        <v>181040,1666</v>
      </c>
      <c r="M2531" s="1" t="e">
        <f>VLOOKUP(Table1[[#This Row],[Customer_id]],Table2[],4,FALSE)</f>
        <v>#N/A</v>
      </c>
      <c r="N2531" s="1" t="str">
        <f>INDEX(Table3[Transaction type],MATCH(Table1[[#This Row],[Account Number]],Table3[Account Number],0))</f>
        <v>Money Deposit</v>
      </c>
      <c r="O2531" s="20">
        <f>INDEX(Table3[Date_of_transaction],MATCH(Table1[[#This Row],[Account Number]],Table3[Account Number],0))</f>
        <v>44659</v>
      </c>
      <c r="P2531" s="19" t="str">
        <f>INDEX(Table3[Transaction Medium],MATCH(Table1[[#This Row],[Account Number]],Table3[Account Number],0))</f>
        <v>ATM</v>
      </c>
    </row>
    <row r="2532" spans="1:16" x14ac:dyDescent="0.25">
      <c r="A2532" s="1" t="s">
        <v>4385</v>
      </c>
      <c r="B2532" s="2">
        <v>267056850</v>
      </c>
      <c r="C2532" s="2" t="s">
        <v>143</v>
      </c>
      <c r="D2532" s="4">
        <v>34479</v>
      </c>
      <c r="E2532" s="1" t="s">
        <v>1094</v>
      </c>
      <c r="F2532" s="1" t="s">
        <v>487</v>
      </c>
      <c r="G2532" s="1" t="s">
        <v>4070</v>
      </c>
      <c r="H2532" s="1" t="s">
        <v>4386</v>
      </c>
      <c r="I2532" s="1">
        <v>204912.97631999999</v>
      </c>
      <c r="J2532" s="1" t="s">
        <v>4387</v>
      </c>
      <c r="L2532" s="1" t="str">
        <f>VLOOKUP(Table1[[#This Row],[Customer_id]],Table4[],7,FALSE)</f>
        <v>93315,6975</v>
      </c>
      <c r="M2532" s="1" t="e">
        <f>VLOOKUP(Table1[[#This Row],[Customer_id]],Table2[],4,FALSE)</f>
        <v>#N/A</v>
      </c>
      <c r="N2532" s="1" t="str">
        <f>INDEX(Table3[Transaction type],MATCH(Table1[[#This Row],[Account Number]],Table3[Account Number],0))</f>
        <v>Money Transfer</v>
      </c>
      <c r="O2532" s="20">
        <f>INDEX(Table3[Date_of_transaction],MATCH(Table1[[#This Row],[Account Number]],Table3[Account Number],0))</f>
        <v>44216</v>
      </c>
      <c r="P2532" s="19" t="str">
        <f>INDEX(Table3[Transaction Medium],MATCH(Table1[[#This Row],[Account Number]],Table3[Account Number],0))</f>
        <v>Internet Banking</v>
      </c>
    </row>
    <row r="2533" spans="1:16" x14ac:dyDescent="0.25">
      <c r="A2533" s="1" t="s">
        <v>3607</v>
      </c>
      <c r="B2533" s="2">
        <v>119496083</v>
      </c>
      <c r="C2533" s="2" t="s">
        <v>698</v>
      </c>
      <c r="D2533" s="4">
        <v>18408</v>
      </c>
      <c r="E2533" s="1" t="s">
        <v>1094</v>
      </c>
      <c r="F2533" s="1" t="s">
        <v>97</v>
      </c>
      <c r="G2533" s="1" t="s">
        <v>3583</v>
      </c>
      <c r="H2533" s="1" t="s">
        <v>3608</v>
      </c>
      <c r="I2533" s="1">
        <v>431125.96411007998</v>
      </c>
      <c r="J2533" s="1" t="s">
        <v>3609</v>
      </c>
      <c r="L2533" s="1" t="str">
        <f>VLOOKUP(Table1[[#This Row],[Customer_id]],Table4[],7,FALSE)</f>
        <v>522330,2592</v>
      </c>
      <c r="M2533" s="1" t="e">
        <f>VLOOKUP(Table1[[#This Row],[Customer_id]],Table2[],4,FALSE)</f>
        <v>#N/A</v>
      </c>
      <c r="N2533" s="1" t="str">
        <f>INDEX(Table3[Transaction type],MATCH(Table1[[#This Row],[Account Number]],Table3[Account Number],0))</f>
        <v>Online Payment</v>
      </c>
      <c r="O2533" s="20">
        <f>INDEX(Table3[Date_of_transaction],MATCH(Table1[[#This Row],[Account Number]],Table3[Account Number],0))</f>
        <v>44271</v>
      </c>
      <c r="P2533" s="19" t="str">
        <f>INDEX(Table3[Transaction Medium],MATCH(Table1[[#This Row],[Account Number]],Table3[Account Number],0))</f>
        <v>Mobile</v>
      </c>
    </row>
    <row r="2534" spans="1:16" x14ac:dyDescent="0.25">
      <c r="A2534" s="1" t="s">
        <v>3607</v>
      </c>
      <c r="B2534" s="2">
        <v>934537140</v>
      </c>
      <c r="C2534" s="2" t="s">
        <v>101</v>
      </c>
      <c r="D2534" s="4">
        <v>19138.5</v>
      </c>
      <c r="E2534" s="1" t="s">
        <v>12</v>
      </c>
      <c r="F2534" s="1" t="s">
        <v>93</v>
      </c>
      <c r="G2534" s="1" t="s">
        <v>4220</v>
      </c>
      <c r="H2534" s="1" t="s">
        <v>7526</v>
      </c>
      <c r="I2534" s="1">
        <v>1108161.3758076001</v>
      </c>
      <c r="J2534" s="1" t="s">
        <v>7527</v>
      </c>
      <c r="L2534" s="1" t="str">
        <f>VLOOKUP(Table1[[#This Row],[Customer_id]],Table4[],7,FALSE)</f>
        <v>522330,2592</v>
      </c>
      <c r="M2534" s="1" t="e">
        <f>VLOOKUP(Table1[[#This Row],[Customer_id]],Table2[],4,FALSE)</f>
        <v>#N/A</v>
      </c>
      <c r="N2534" s="1" t="str">
        <f>INDEX(Table3[Transaction type],MATCH(Table1[[#This Row],[Account Number]],Table3[Account Number],0))</f>
        <v>Checks</v>
      </c>
      <c r="O2534" s="20">
        <f>INDEX(Table3[Date_of_transaction],MATCH(Table1[[#This Row],[Account Number]],Table3[Account Number],0))</f>
        <v>44364</v>
      </c>
      <c r="P2534" s="19" t="str">
        <f>INDEX(Table3[Transaction Medium],MATCH(Table1[[#This Row],[Account Number]],Table3[Account Number],0))</f>
        <v>Informal Services</v>
      </c>
    </row>
    <row r="2535" spans="1:16" x14ac:dyDescent="0.25">
      <c r="A2535" s="1" t="s">
        <v>1658</v>
      </c>
      <c r="B2535" s="2">
        <v>282834053</v>
      </c>
      <c r="C2535" s="2" t="s">
        <v>38</v>
      </c>
      <c r="D2535" s="4">
        <v>21330</v>
      </c>
      <c r="E2535" s="1" t="s">
        <v>1094</v>
      </c>
      <c r="F2535" s="1" t="s">
        <v>1197</v>
      </c>
      <c r="G2535" s="1" t="s">
        <v>14</v>
      </c>
      <c r="H2535" s="1" t="s">
        <v>1659</v>
      </c>
      <c r="I2535" s="1">
        <v>379375.57388544001</v>
      </c>
      <c r="J2535" s="1" t="s">
        <v>1660</v>
      </c>
      <c r="L2535" s="1" t="str">
        <f>VLOOKUP(Table1[[#This Row],[Customer_id]],Table4[],7,FALSE)</f>
        <v>408476,0953</v>
      </c>
      <c r="M2535" s="1" t="e">
        <f>VLOOKUP(Table1[[#This Row],[Customer_id]],Table2[],4,FALSE)</f>
        <v>#N/A</v>
      </c>
      <c r="N2535" s="1" t="str">
        <f>INDEX(Table3[Transaction type],MATCH(Table1[[#This Row],[Account Number]],Table3[Account Number],0))</f>
        <v>Money Deposit</v>
      </c>
      <c r="O2535" s="20">
        <f>INDEX(Table3[Date_of_transaction],MATCH(Table1[[#This Row],[Account Number]],Table3[Account Number],0))</f>
        <v>44377</v>
      </c>
      <c r="P2535" s="19" t="str">
        <f>INDEX(Table3[Transaction Medium],MATCH(Table1[[#This Row],[Account Number]],Table3[Account Number],0))</f>
        <v>Bank</v>
      </c>
    </row>
    <row r="2536" spans="1:16" x14ac:dyDescent="0.25">
      <c r="A2536" s="1" t="s">
        <v>2830</v>
      </c>
      <c r="B2536" s="2">
        <v>710742690</v>
      </c>
      <c r="C2536" s="2" t="s">
        <v>889</v>
      </c>
      <c r="D2536" s="4">
        <v>30096</v>
      </c>
      <c r="E2536" s="1" t="s">
        <v>1094</v>
      </c>
      <c r="F2536" s="1" t="s">
        <v>430</v>
      </c>
      <c r="G2536" s="1" t="s">
        <v>2773</v>
      </c>
      <c r="H2536" s="1" t="s">
        <v>2831</v>
      </c>
      <c r="I2536" s="1">
        <v>116883.177948</v>
      </c>
      <c r="J2536" s="1" t="s">
        <v>2832</v>
      </c>
      <c r="L2536" s="1" t="str">
        <f>VLOOKUP(Table1[[#This Row],[Customer_id]],Table4[],7,FALSE)</f>
        <v>71422,0416</v>
      </c>
      <c r="M2536" s="1" t="e">
        <f>VLOOKUP(Table1[[#This Row],[Customer_id]],Table2[],4,FALSE)</f>
        <v>#N/A</v>
      </c>
      <c r="N2536" s="1" t="str">
        <f>INDEX(Table3[Transaction type],MATCH(Table1[[#This Row],[Account Number]],Table3[Account Number],0))</f>
        <v>Online Payment</v>
      </c>
      <c r="O2536" s="20">
        <f>INDEX(Table3[Date_of_transaction],MATCH(Table1[[#This Row],[Account Number]],Table3[Account Number],0))</f>
        <v>44535</v>
      </c>
      <c r="P2536" s="19" t="str">
        <f>INDEX(Table3[Transaction Medium],MATCH(Table1[[#This Row],[Account Number]],Table3[Account Number],0))</f>
        <v>Card</v>
      </c>
    </row>
    <row r="2537" spans="1:16" x14ac:dyDescent="0.25">
      <c r="A2537" s="1" t="s">
        <v>5896</v>
      </c>
      <c r="B2537" s="2">
        <v>233272612</v>
      </c>
      <c r="C2537" s="2" t="s">
        <v>889</v>
      </c>
      <c r="D2537" s="4">
        <v>30096</v>
      </c>
      <c r="E2537" s="1" t="s">
        <v>12</v>
      </c>
      <c r="F2537" s="1" t="s">
        <v>475</v>
      </c>
      <c r="G2537" s="1" t="s">
        <v>4088</v>
      </c>
      <c r="H2537" s="1" t="s">
        <v>5897</v>
      </c>
      <c r="I2537" s="1">
        <v>127706.466888</v>
      </c>
      <c r="J2537" s="1" t="s">
        <v>5898</v>
      </c>
      <c r="L2537" s="1" t="str">
        <f>VLOOKUP(Table1[[#This Row],[Customer_id]],Table4[],7,FALSE)</f>
        <v>204369,825</v>
      </c>
      <c r="M2537" s="1" t="e">
        <f>VLOOKUP(Table1[[#This Row],[Customer_id]],Table2[],4,FALSE)</f>
        <v>#N/A</v>
      </c>
      <c r="N2537" s="1" t="str">
        <f>INDEX(Table3[Transaction type],MATCH(Table1[[#This Row],[Account Number]],Table3[Account Number],0))</f>
        <v>Money Deposit</v>
      </c>
      <c r="O2537" s="20">
        <f>INDEX(Table3[Date_of_transaction],MATCH(Table1[[#This Row],[Account Number]],Table3[Account Number],0))</f>
        <v>44560</v>
      </c>
      <c r="P2537" s="19" t="str">
        <f>INDEX(Table3[Transaction Medium],MATCH(Table1[[#This Row],[Account Number]],Table3[Account Number],0))</f>
        <v>Bank</v>
      </c>
    </row>
    <row r="2538" spans="1:16" x14ac:dyDescent="0.25">
      <c r="A2538" s="1" t="s">
        <v>8635</v>
      </c>
      <c r="B2538" s="2">
        <v>158449315</v>
      </c>
      <c r="C2538" s="2" t="s">
        <v>33</v>
      </c>
      <c r="D2538" s="4">
        <v>13659.75</v>
      </c>
      <c r="E2538" s="1" t="s">
        <v>12</v>
      </c>
      <c r="F2538" s="1" t="s">
        <v>344</v>
      </c>
      <c r="G2538" s="1" t="s">
        <v>3820</v>
      </c>
      <c r="H2538" s="1" t="s">
        <v>8636</v>
      </c>
      <c r="I2538" s="1">
        <v>333930.29500320001</v>
      </c>
      <c r="J2538" s="1" t="s">
        <v>8637</v>
      </c>
      <c r="L2538" s="1" t="str">
        <f>VLOOKUP(Table1[[#This Row],[Customer_id]],Table4[],7,FALSE)</f>
        <v>126935,4429</v>
      </c>
      <c r="M2538" s="1" t="str">
        <f>VLOOKUP(Table1[[#This Row],[Customer_id]],Table2[],4,FALSE)</f>
        <v>N7484371149</v>
      </c>
      <c r="N2538" s="1" t="str">
        <f>INDEX(Table3[Transaction type],MATCH(Table1[[#This Row],[Account Number]],Table3[Account Number],0))</f>
        <v>Loan Payment</v>
      </c>
      <c r="O2538" s="20">
        <f>INDEX(Table3[Date_of_transaction],MATCH(Table1[[#This Row],[Account Number]],Table3[Account Number],0))</f>
        <v>44581</v>
      </c>
      <c r="P2538" s="19" t="str">
        <f>INDEX(Table3[Transaction Medium],MATCH(Table1[[#This Row],[Account Number]],Table3[Account Number],0))</f>
        <v>Mobile</v>
      </c>
    </row>
    <row r="2539" spans="1:16" x14ac:dyDescent="0.25">
      <c r="A2539" s="1" t="s">
        <v>5649</v>
      </c>
      <c r="B2539" s="2">
        <v>831453431</v>
      </c>
      <c r="C2539" s="2" t="s">
        <v>119</v>
      </c>
      <c r="D2539" s="4">
        <v>24982.5</v>
      </c>
      <c r="E2539" s="1" t="s">
        <v>1094</v>
      </c>
      <c r="F2539" s="1" t="s">
        <v>1815</v>
      </c>
      <c r="G2539" s="1" t="s">
        <v>4088</v>
      </c>
      <c r="H2539" s="1" t="s">
        <v>5650</v>
      </c>
      <c r="I2539" s="1">
        <v>278721.34584839997</v>
      </c>
      <c r="J2539" s="1" t="s">
        <v>5651</v>
      </c>
      <c r="L2539" s="1" t="str">
        <f>VLOOKUP(Table1[[#This Row],[Customer_id]],Table4[],7,FALSE)</f>
        <v>91046,8772</v>
      </c>
      <c r="M2539" s="1" t="str">
        <f>VLOOKUP(Table1[[#This Row],[Customer_id]],Table2[],4,FALSE)</f>
        <v>N2508489264</v>
      </c>
      <c r="N2539" s="1" t="str">
        <f>INDEX(Table3[Transaction type],MATCH(Table1[[#This Row],[Account Number]],Table3[Account Number],0))</f>
        <v>Loan Payment</v>
      </c>
      <c r="O2539" s="20">
        <f>INDEX(Table3[Date_of_transaction],MATCH(Table1[[#This Row],[Account Number]],Table3[Account Number],0))</f>
        <v>44233</v>
      </c>
      <c r="P2539" s="19" t="str">
        <f>INDEX(Table3[Transaction Medium],MATCH(Table1[[#This Row],[Account Number]],Table3[Account Number],0))</f>
        <v>AFT</v>
      </c>
    </row>
    <row r="2540" spans="1:16" x14ac:dyDescent="0.25">
      <c r="A2540" s="1" t="s">
        <v>3534</v>
      </c>
      <c r="B2540" s="2">
        <v>957820001</v>
      </c>
      <c r="C2540" s="2" t="s">
        <v>72</v>
      </c>
      <c r="D2540" s="4">
        <v>34844.25</v>
      </c>
      <c r="E2540" s="1" t="s">
        <v>1094</v>
      </c>
      <c r="F2540" s="1" t="s">
        <v>587</v>
      </c>
      <c r="G2540" s="1" t="s">
        <v>3331</v>
      </c>
      <c r="H2540" s="1" t="s">
        <v>3535</v>
      </c>
      <c r="I2540" s="1">
        <v>335137.27104000002</v>
      </c>
      <c r="J2540" s="1" t="s">
        <v>3536</v>
      </c>
      <c r="L2540" s="1" t="str">
        <f>VLOOKUP(Table1[[#This Row],[Customer_id]],Table4[],7,FALSE)</f>
        <v>366034,24</v>
      </c>
      <c r="M2540" s="1" t="e">
        <f>VLOOKUP(Table1[[#This Row],[Customer_id]],Table2[],4,FALSE)</f>
        <v>#N/A</v>
      </c>
      <c r="N2540" s="1" t="str">
        <f>INDEX(Table3[Transaction type],MATCH(Table1[[#This Row],[Account Number]],Table3[Account Number],0))</f>
        <v>Money Deposit</v>
      </c>
      <c r="O2540" s="20">
        <f>INDEX(Table3[Date_of_transaction],MATCH(Table1[[#This Row],[Account Number]],Table3[Account Number],0))</f>
        <v>44266</v>
      </c>
      <c r="P2540" s="19" t="str">
        <f>INDEX(Table3[Transaction Medium],MATCH(Table1[[#This Row],[Account Number]],Table3[Account Number],0))</f>
        <v>Bank</v>
      </c>
    </row>
    <row r="2541" spans="1:16" x14ac:dyDescent="0.25">
      <c r="A2541" s="1" t="s">
        <v>313</v>
      </c>
      <c r="B2541" s="2">
        <v>6783451</v>
      </c>
      <c r="C2541" s="2" t="s">
        <v>217</v>
      </c>
      <c r="D2541" s="4">
        <v>38496.75</v>
      </c>
      <c r="E2541" s="1" t="s">
        <v>12</v>
      </c>
      <c r="F2541" s="1" t="s">
        <v>314</v>
      </c>
      <c r="G2541" s="1" t="s">
        <v>14</v>
      </c>
      <c r="H2541" s="1" t="s">
        <v>315</v>
      </c>
      <c r="I2541" s="1">
        <v>15477.7566384</v>
      </c>
      <c r="J2541" s="1" t="s">
        <v>316</v>
      </c>
      <c r="L2541" s="1" t="str">
        <f>VLOOKUP(Table1[[#This Row],[Customer_id]],Table4[],7,FALSE)</f>
        <v>195651,75</v>
      </c>
      <c r="M2541" s="1" t="e">
        <f>VLOOKUP(Table1[[#This Row],[Customer_id]],Table2[],4,FALSE)</f>
        <v>#N/A</v>
      </c>
      <c r="N2541" s="1" t="str">
        <f>INDEX(Table3[Transaction type],MATCH(Table1[[#This Row],[Account Number]],Table3[Account Number],0))</f>
        <v>Money Deposit</v>
      </c>
      <c r="O2541" s="20">
        <f>INDEX(Table3[Date_of_transaction],MATCH(Table1[[#This Row],[Account Number]],Table3[Account Number],0))</f>
        <v>44504</v>
      </c>
      <c r="P2541" s="19" t="str">
        <f>INDEX(Table3[Transaction Medium],MATCH(Table1[[#This Row],[Account Number]],Table3[Account Number],0))</f>
        <v>Bank</v>
      </c>
    </row>
    <row r="2542" spans="1:16" x14ac:dyDescent="0.25">
      <c r="A2542" s="1" t="s">
        <v>8677</v>
      </c>
      <c r="B2542" s="2">
        <v>337682362</v>
      </c>
      <c r="C2542" s="2" t="s">
        <v>606</v>
      </c>
      <c r="D2542" s="4">
        <v>23886.75</v>
      </c>
      <c r="E2542" s="1" t="s">
        <v>12</v>
      </c>
      <c r="F2542" s="1" t="s">
        <v>569</v>
      </c>
      <c r="G2542" s="1" t="s">
        <v>3820</v>
      </c>
      <c r="H2542" s="1" t="s">
        <v>8678</v>
      </c>
      <c r="I2542" s="1">
        <v>73869.802157800004</v>
      </c>
      <c r="J2542" s="1" t="s">
        <v>8679</v>
      </c>
      <c r="L2542" s="1" t="str">
        <f>VLOOKUP(Table1[[#This Row],[Customer_id]],Table4[],7,FALSE)</f>
        <v>131962,7958</v>
      </c>
      <c r="M2542" s="1" t="e">
        <f>VLOOKUP(Table1[[#This Row],[Customer_id]],Table2[],4,FALSE)</f>
        <v>#N/A</v>
      </c>
      <c r="N2542" s="1" t="str">
        <f>INDEX(Table3[Transaction type],MATCH(Table1[[#This Row],[Account Number]],Table3[Account Number],0))</f>
        <v>Online Payment</v>
      </c>
      <c r="O2542" s="20">
        <f>INDEX(Table3[Date_of_transaction],MATCH(Table1[[#This Row],[Account Number]],Table3[Account Number],0))</f>
        <v>44598</v>
      </c>
      <c r="P2542" s="19" t="str">
        <f>INDEX(Table3[Transaction Medium],MATCH(Table1[[#This Row],[Account Number]],Table3[Account Number],0))</f>
        <v>Card</v>
      </c>
    </row>
    <row r="2543" spans="1:16" x14ac:dyDescent="0.25">
      <c r="A2543" s="1" t="s">
        <v>6305</v>
      </c>
      <c r="B2543" s="2">
        <v>748608391</v>
      </c>
      <c r="C2543" s="2" t="s">
        <v>129</v>
      </c>
      <c r="D2543" s="4">
        <v>15120.75</v>
      </c>
      <c r="E2543" s="1" t="s">
        <v>12</v>
      </c>
      <c r="F2543" s="1" t="s">
        <v>1242</v>
      </c>
      <c r="G2543" s="1" t="s">
        <v>4088</v>
      </c>
      <c r="H2543" s="1" t="s">
        <v>6306</v>
      </c>
      <c r="I2543" s="1">
        <v>506302.24789170001</v>
      </c>
      <c r="J2543" s="1" t="s">
        <v>6307</v>
      </c>
      <c r="L2543" s="1" t="str">
        <f>VLOOKUP(Table1[[#This Row],[Customer_id]],Table4[],7,FALSE)</f>
        <v>22531,392</v>
      </c>
      <c r="M2543" s="1" t="e">
        <f>VLOOKUP(Table1[[#This Row],[Customer_id]],Table2[],4,FALSE)</f>
        <v>#N/A</v>
      </c>
      <c r="N2543" s="1" t="str">
        <f>INDEX(Table3[Transaction type],MATCH(Table1[[#This Row],[Account Number]],Table3[Account Number],0))</f>
        <v>Checks</v>
      </c>
      <c r="O2543" s="20">
        <f>INDEX(Table3[Date_of_transaction],MATCH(Table1[[#This Row],[Account Number]],Table3[Account Number],0))</f>
        <v>44461</v>
      </c>
      <c r="P2543" s="19" t="str">
        <f>INDEX(Table3[Transaction Medium],MATCH(Table1[[#This Row],[Account Number]],Table3[Account Number],0))</f>
        <v>Informal Services</v>
      </c>
    </row>
    <row r="2544" spans="1:16" x14ac:dyDescent="0.25">
      <c r="A2544" s="1" t="s">
        <v>7508</v>
      </c>
      <c r="B2544" s="2">
        <v>468039144</v>
      </c>
      <c r="C2544" s="2" t="s">
        <v>154</v>
      </c>
      <c r="D2544" s="4">
        <v>29730.75</v>
      </c>
      <c r="E2544" s="1" t="s">
        <v>12</v>
      </c>
      <c r="F2544" s="1" t="s">
        <v>1536</v>
      </c>
      <c r="G2544" s="1" t="s">
        <v>4220</v>
      </c>
      <c r="H2544" s="1" t="s">
        <v>7509</v>
      </c>
      <c r="I2544" s="1">
        <v>194096.96537399999</v>
      </c>
      <c r="J2544" s="1" t="s">
        <v>7510</v>
      </c>
      <c r="L2544" s="1" t="str">
        <f>VLOOKUP(Table1[[#This Row],[Customer_id]],Table4[],7,FALSE)</f>
        <v>55938,6486</v>
      </c>
      <c r="M2544" s="1" t="str">
        <f>VLOOKUP(Table1[[#This Row],[Customer_id]],Table2[],4,FALSE)</f>
        <v>N214211088</v>
      </c>
      <c r="N2544" s="1" t="str">
        <f>INDEX(Table3[Transaction type],MATCH(Table1[[#This Row],[Account Number]],Table3[Account Number],0))</f>
        <v>Loan Payment</v>
      </c>
      <c r="O2544" s="20">
        <f>INDEX(Table3[Date_of_transaction],MATCH(Table1[[#This Row],[Account Number]],Table3[Account Number],0))</f>
        <v>44572</v>
      </c>
      <c r="P2544" s="19" t="str">
        <f>INDEX(Table3[Transaction Medium],MATCH(Table1[[#This Row],[Account Number]],Table3[Account Number],0))</f>
        <v>ACH</v>
      </c>
    </row>
    <row r="2545" spans="1:16" x14ac:dyDescent="0.25">
      <c r="A2545" s="1" t="s">
        <v>4645</v>
      </c>
      <c r="B2545" s="2">
        <v>48131367</v>
      </c>
      <c r="C2545" s="2" t="s">
        <v>452</v>
      </c>
      <c r="D2545" s="4">
        <v>26078.25</v>
      </c>
      <c r="E2545" s="1" t="s">
        <v>1094</v>
      </c>
      <c r="F2545" s="1" t="s">
        <v>893</v>
      </c>
      <c r="G2545" s="1" t="s">
        <v>4084</v>
      </c>
      <c r="H2545" s="1" t="s">
        <v>4646</v>
      </c>
      <c r="I2545" s="1">
        <v>91260.480383999995</v>
      </c>
      <c r="J2545" s="1" t="s">
        <v>4647</v>
      </c>
      <c r="L2545" s="1" t="str">
        <f>VLOOKUP(Table1[[#This Row],[Customer_id]],Table4[],7,FALSE)</f>
        <v>46002,3075</v>
      </c>
      <c r="M2545" s="1" t="e">
        <f>VLOOKUP(Table1[[#This Row],[Customer_id]],Table2[],4,FALSE)</f>
        <v>#N/A</v>
      </c>
      <c r="N2545" s="1" t="str">
        <f>INDEX(Table3[Transaction type],MATCH(Table1[[#This Row],[Account Number]],Table3[Account Number],0))</f>
        <v>Cash Withdrawal</v>
      </c>
      <c r="O2545" s="20">
        <f>INDEX(Table3[Date_of_transaction],MATCH(Table1[[#This Row],[Account Number]],Table3[Account Number],0))</f>
        <v>44534</v>
      </c>
      <c r="P2545" s="19" t="str">
        <f>INDEX(Table3[Transaction Medium],MATCH(Table1[[#This Row],[Account Number]],Table3[Account Number],0))</f>
        <v>POS</v>
      </c>
    </row>
    <row r="2546" spans="1:16" x14ac:dyDescent="0.25">
      <c r="A2546" s="1" t="s">
        <v>4735</v>
      </c>
      <c r="B2546" s="2">
        <v>777992746</v>
      </c>
      <c r="C2546" s="2" t="s">
        <v>47</v>
      </c>
      <c r="D2546" s="4">
        <v>31191.75</v>
      </c>
      <c r="E2546" s="1" t="s">
        <v>1094</v>
      </c>
      <c r="F2546" s="1" t="s">
        <v>721</v>
      </c>
      <c r="G2546" s="1" t="s">
        <v>4220</v>
      </c>
      <c r="H2546" s="1" t="s">
        <v>4736</v>
      </c>
      <c r="I2546" s="1">
        <v>99658.793000000005</v>
      </c>
      <c r="J2546" s="1" t="s">
        <v>4737</v>
      </c>
      <c r="L2546" s="1" t="str">
        <f>VLOOKUP(Table1[[#This Row],[Customer_id]],Table4[],7,FALSE)</f>
        <v>124124,8525</v>
      </c>
      <c r="M2546" s="1" t="e">
        <f>VLOOKUP(Table1[[#This Row],[Customer_id]],Table2[],4,FALSE)</f>
        <v>#N/A</v>
      </c>
      <c r="N2546" s="1" t="str">
        <f>INDEX(Table3[Transaction type],MATCH(Table1[[#This Row],[Account Number]],Table3[Account Number],0))</f>
        <v>Money Deposit</v>
      </c>
      <c r="O2546" s="20">
        <f>INDEX(Table3[Date_of_transaction],MATCH(Table1[[#This Row],[Account Number]],Table3[Account Number],0))</f>
        <v>44210</v>
      </c>
      <c r="P2546" s="19" t="str">
        <f>INDEX(Table3[Transaction Medium],MATCH(Table1[[#This Row],[Account Number]],Table3[Account Number],0))</f>
        <v>Bank</v>
      </c>
    </row>
    <row r="2547" spans="1:16" x14ac:dyDescent="0.25">
      <c r="A2547" s="1" t="s">
        <v>7398</v>
      </c>
      <c r="B2547" s="2">
        <v>549592626</v>
      </c>
      <c r="C2547" s="2" t="s">
        <v>162</v>
      </c>
      <c r="D2547" s="4">
        <v>15851.25</v>
      </c>
      <c r="E2547" s="1" t="s">
        <v>12</v>
      </c>
      <c r="F2547" s="1" t="s">
        <v>985</v>
      </c>
      <c r="G2547" s="1" t="s">
        <v>4058</v>
      </c>
      <c r="H2547" s="1" t="s">
        <v>7399</v>
      </c>
      <c r="I2547" s="1">
        <v>78678.679680000001</v>
      </c>
      <c r="J2547" s="1" t="s">
        <v>7400</v>
      </c>
      <c r="L2547" s="1" t="str">
        <f>VLOOKUP(Table1[[#This Row],[Customer_id]],Table4[],7,FALSE)</f>
        <v>359289,6034</v>
      </c>
      <c r="M2547" s="1" t="e">
        <f>VLOOKUP(Table1[[#This Row],[Customer_id]],Table2[],4,FALSE)</f>
        <v>#N/A</v>
      </c>
      <c r="N2547" s="1" t="str">
        <f>INDEX(Table3[Transaction type],MATCH(Table1[[#This Row],[Account Number]],Table3[Account Number],0))</f>
        <v>Cash Withdrawal</v>
      </c>
      <c r="O2547" s="20">
        <f>INDEX(Table3[Date_of_transaction],MATCH(Table1[[#This Row],[Account Number]],Table3[Account Number],0))</f>
        <v>44673</v>
      </c>
      <c r="P2547" s="19" t="str">
        <f>INDEX(Table3[Transaction Medium],MATCH(Table1[[#This Row],[Account Number]],Table3[Account Number],0))</f>
        <v>ATM</v>
      </c>
    </row>
    <row r="2548" spans="1:16" x14ac:dyDescent="0.25">
      <c r="A2548" s="1" t="s">
        <v>5974</v>
      </c>
      <c r="B2548" s="2">
        <v>590984003</v>
      </c>
      <c r="C2548" s="2" t="s">
        <v>33</v>
      </c>
      <c r="D2548" s="4">
        <v>13659.75</v>
      </c>
      <c r="E2548" s="1" t="s">
        <v>12</v>
      </c>
      <c r="F2548" s="1" t="s">
        <v>366</v>
      </c>
      <c r="G2548" s="1" t="s">
        <v>4066</v>
      </c>
      <c r="H2548" s="1" t="s">
        <v>5975</v>
      </c>
      <c r="I2548" s="1">
        <v>32508.1976454</v>
      </c>
      <c r="J2548" s="1" t="s">
        <v>5976</v>
      </c>
      <c r="L2548" s="1" t="str">
        <f>VLOOKUP(Table1[[#This Row],[Customer_id]],Table4[],7,FALSE)</f>
        <v>204822,528</v>
      </c>
      <c r="M2548" s="1" t="e">
        <f>VLOOKUP(Table1[[#This Row],[Customer_id]],Table2[],4,FALSE)</f>
        <v>#N/A</v>
      </c>
      <c r="N2548" s="1" t="str">
        <f>INDEX(Table3[Transaction type],MATCH(Table1[[#This Row],[Account Number]],Table3[Account Number],0))</f>
        <v>Money Transfer</v>
      </c>
      <c r="O2548" s="20">
        <f>INDEX(Table3[Date_of_transaction],MATCH(Table1[[#This Row],[Account Number]],Table3[Account Number],0))</f>
        <v>44574</v>
      </c>
      <c r="P2548" s="19" t="str">
        <f>INDEX(Table3[Transaction Medium],MATCH(Table1[[#This Row],[Account Number]],Table3[Account Number],0))</f>
        <v>Internet Banking</v>
      </c>
    </row>
    <row r="2549" spans="1:16" x14ac:dyDescent="0.25">
      <c r="A2549" s="1" t="s">
        <v>2524</v>
      </c>
      <c r="B2549" s="2">
        <v>72373489</v>
      </c>
      <c r="C2549" s="2" t="s">
        <v>77</v>
      </c>
      <c r="D2549" s="4">
        <v>23521.5</v>
      </c>
      <c r="E2549" s="1" t="s">
        <v>12</v>
      </c>
      <c r="F2549" s="1" t="s">
        <v>385</v>
      </c>
      <c r="G2549" s="1" t="s">
        <v>1964</v>
      </c>
      <c r="H2549" s="1" t="s">
        <v>2525</v>
      </c>
      <c r="I2549" s="1">
        <v>31433.379514880002</v>
      </c>
      <c r="J2549" s="1" t="s">
        <v>2526</v>
      </c>
      <c r="L2549" s="1" t="str">
        <f>VLOOKUP(Table1[[#This Row],[Customer_id]],Table4[],7,FALSE)</f>
        <v>192608,6712</v>
      </c>
      <c r="M2549" s="1" t="e">
        <f>VLOOKUP(Table1[[#This Row],[Customer_id]],Table2[],4,FALSE)</f>
        <v>#N/A</v>
      </c>
      <c r="N2549" s="1" t="str">
        <f>INDEX(Table3[Transaction type],MATCH(Table1[[#This Row],[Account Number]],Table3[Account Number],0))</f>
        <v>Money Transfer</v>
      </c>
      <c r="O2549" s="20">
        <f>INDEX(Table3[Date_of_transaction],MATCH(Table1[[#This Row],[Account Number]],Table3[Account Number],0))</f>
        <v>44336</v>
      </c>
      <c r="P2549" s="19" t="str">
        <f>INDEX(Table3[Transaction Medium],MATCH(Table1[[#This Row],[Account Number]],Table3[Account Number],0))</f>
        <v>Mobile</v>
      </c>
    </row>
    <row r="2550" spans="1:16" x14ac:dyDescent="0.25">
      <c r="A2550" s="1" t="s">
        <v>1594</v>
      </c>
      <c r="B2550" s="2">
        <v>868759038</v>
      </c>
      <c r="C2550" s="2" t="s">
        <v>556</v>
      </c>
      <c r="D2550" s="4">
        <v>27174</v>
      </c>
      <c r="E2550" s="1" t="s">
        <v>1094</v>
      </c>
      <c r="F2550" s="1" t="s">
        <v>807</v>
      </c>
      <c r="G2550" s="1" t="s">
        <v>14</v>
      </c>
      <c r="H2550" s="1" t="s">
        <v>1595</v>
      </c>
      <c r="I2550" s="1">
        <v>18434.822979</v>
      </c>
      <c r="J2550" s="1" t="s">
        <v>1596</v>
      </c>
      <c r="L2550" s="1" t="str">
        <f>VLOOKUP(Table1[[#This Row],[Customer_id]],Table4[],7,FALSE)</f>
        <v>44796,75</v>
      </c>
      <c r="M2550" s="1" t="e">
        <f>VLOOKUP(Table1[[#This Row],[Customer_id]],Table2[],4,FALSE)</f>
        <v>#N/A</v>
      </c>
      <c r="N2550" s="1" t="str">
        <f>INDEX(Table3[Transaction type],MATCH(Table1[[#This Row],[Account Number]],Table3[Account Number],0))</f>
        <v>Money Transfer</v>
      </c>
      <c r="O2550" s="20">
        <f>INDEX(Table3[Date_of_transaction],MATCH(Table1[[#This Row],[Account Number]],Table3[Account Number],0))</f>
        <v>44459</v>
      </c>
      <c r="P2550" s="19" t="str">
        <f>INDEX(Table3[Transaction Medium],MATCH(Table1[[#This Row],[Account Number]],Table3[Account Number],0))</f>
        <v>Mobile</v>
      </c>
    </row>
    <row r="2551" spans="1:16" x14ac:dyDescent="0.25">
      <c r="A2551" s="1" t="s">
        <v>7602</v>
      </c>
      <c r="B2551" s="2">
        <v>871526576</v>
      </c>
      <c r="C2551" s="2" t="s">
        <v>281</v>
      </c>
      <c r="D2551" s="4">
        <v>21695.25</v>
      </c>
      <c r="E2551" s="1" t="s">
        <v>12</v>
      </c>
      <c r="F2551" s="1" t="s">
        <v>874</v>
      </c>
      <c r="G2551" s="1" t="s">
        <v>4220</v>
      </c>
      <c r="H2551" s="1" t="s">
        <v>7603</v>
      </c>
      <c r="I2551" s="1">
        <v>365739.90953472001</v>
      </c>
      <c r="J2551" s="1" t="s">
        <v>7604</v>
      </c>
      <c r="L2551" s="1" t="str">
        <f>VLOOKUP(Table1[[#This Row],[Customer_id]],Table4[],7,FALSE)</f>
        <v>111258,8928</v>
      </c>
      <c r="M2551" s="1" t="e">
        <f>VLOOKUP(Table1[[#This Row],[Customer_id]],Table2[],4,FALSE)</f>
        <v>#N/A</v>
      </c>
      <c r="N2551" s="1" t="str">
        <f>INDEX(Table3[Transaction type],MATCH(Table1[[#This Row],[Account Number]],Table3[Account Number],0))</f>
        <v>Money Transfer</v>
      </c>
      <c r="O2551" s="20">
        <f>INDEX(Table3[Date_of_transaction],MATCH(Table1[[#This Row],[Account Number]],Table3[Account Number],0))</f>
        <v>44464</v>
      </c>
      <c r="P2551" s="19" t="str">
        <f>INDEX(Table3[Transaction Medium],MATCH(Table1[[#This Row],[Account Number]],Table3[Account Number],0))</f>
        <v>Mobile</v>
      </c>
    </row>
    <row r="2552" spans="1:16" x14ac:dyDescent="0.25">
      <c r="A2552" s="1" t="s">
        <v>2556</v>
      </c>
      <c r="B2552" s="2">
        <v>345576680</v>
      </c>
      <c r="C2552" s="2" t="s">
        <v>18</v>
      </c>
      <c r="D2552" s="4">
        <v>33018</v>
      </c>
      <c r="E2552" s="1" t="s">
        <v>12</v>
      </c>
      <c r="F2552" s="1" t="s">
        <v>199</v>
      </c>
      <c r="G2552" s="1" t="s">
        <v>1964</v>
      </c>
      <c r="H2552" s="1" t="s">
        <v>2557</v>
      </c>
      <c r="I2552" s="1">
        <v>93765.212006400005</v>
      </c>
      <c r="J2552" s="1" t="s">
        <v>2558</v>
      </c>
      <c r="L2552" s="1" t="str">
        <f>VLOOKUP(Table1[[#This Row],[Customer_id]],Table4[],7,FALSE)</f>
        <v>471052,3488</v>
      </c>
      <c r="M2552" s="1" t="e">
        <f>VLOOKUP(Table1[[#This Row],[Customer_id]],Table2[],4,FALSE)</f>
        <v>#N/A</v>
      </c>
      <c r="N2552" s="1" t="str">
        <f>INDEX(Table3[Transaction type],MATCH(Table1[[#This Row],[Account Number]],Table3[Account Number],0))</f>
        <v>Checks</v>
      </c>
      <c r="O2552" s="20">
        <f>INDEX(Table3[Date_of_transaction],MATCH(Table1[[#This Row],[Account Number]],Table3[Account Number],0))</f>
        <v>44617</v>
      </c>
      <c r="P2552" s="19" t="str">
        <f>INDEX(Table3[Transaction Medium],MATCH(Table1[[#This Row],[Account Number]],Table3[Account Number],0))</f>
        <v>Bank</v>
      </c>
    </row>
    <row r="2553" spans="1:16" x14ac:dyDescent="0.25">
      <c r="A2553" s="1" t="s">
        <v>7520</v>
      </c>
      <c r="B2553" s="2">
        <v>223010951</v>
      </c>
      <c r="C2553" s="2" t="s">
        <v>129</v>
      </c>
      <c r="D2553" s="4">
        <v>15120.75</v>
      </c>
      <c r="E2553" s="1" t="s">
        <v>12</v>
      </c>
      <c r="F2553" s="1" t="s">
        <v>989</v>
      </c>
      <c r="G2553" s="1" t="s">
        <v>4220</v>
      </c>
      <c r="H2553" s="1" t="s">
        <v>7521</v>
      </c>
      <c r="I2553" s="1">
        <v>170325.78811560001</v>
      </c>
      <c r="J2553" s="1" t="s">
        <v>7522</v>
      </c>
      <c r="L2553" s="1" t="str">
        <f>VLOOKUP(Table1[[#This Row],[Customer_id]],Table4[],7,FALSE)</f>
        <v>149332,8636</v>
      </c>
      <c r="M2553" s="1" t="e">
        <f>VLOOKUP(Table1[[#This Row],[Customer_id]],Table2[],4,FALSE)</f>
        <v>#N/A</v>
      </c>
      <c r="N2553" s="1" t="str">
        <f>INDEX(Table3[Transaction type],MATCH(Table1[[#This Row],[Account Number]],Table3[Account Number],0))</f>
        <v>Online Payment</v>
      </c>
      <c r="O2553" s="20">
        <f>INDEX(Table3[Date_of_transaction],MATCH(Table1[[#This Row],[Account Number]],Table3[Account Number],0))</f>
        <v>44624</v>
      </c>
      <c r="P2553" s="19" t="str">
        <f>INDEX(Table3[Transaction Medium],MATCH(Table1[[#This Row],[Account Number]],Table3[Account Number],0))</f>
        <v>Mobile</v>
      </c>
    </row>
    <row r="2554" spans="1:16" x14ac:dyDescent="0.25">
      <c r="A2554" s="1" t="s">
        <v>8571</v>
      </c>
      <c r="B2554" s="2">
        <v>241445901</v>
      </c>
      <c r="C2554" s="2" t="s">
        <v>498</v>
      </c>
      <c r="D2554" s="4">
        <v>37766.25</v>
      </c>
      <c r="E2554" s="1" t="s">
        <v>12</v>
      </c>
      <c r="F2554" s="1" t="s">
        <v>83</v>
      </c>
      <c r="G2554" s="1" t="s">
        <v>2773</v>
      </c>
      <c r="H2554" s="1" t="s">
        <v>8572</v>
      </c>
      <c r="I2554" s="1">
        <v>34813.386562500003</v>
      </c>
      <c r="J2554" s="1" t="s">
        <v>8573</v>
      </c>
      <c r="L2554" s="1" t="str">
        <f>VLOOKUP(Table1[[#This Row],[Customer_id]],Table4[],7,FALSE)</f>
        <v>466402,0224</v>
      </c>
      <c r="M2554" s="1" t="e">
        <f>VLOOKUP(Table1[[#This Row],[Customer_id]],Table2[],4,FALSE)</f>
        <v>#N/A</v>
      </c>
      <c r="N2554" s="1" t="str">
        <f>INDEX(Table3[Transaction type],MATCH(Table1[[#This Row],[Account Number]],Table3[Account Number],0))</f>
        <v>Money Deposit</v>
      </c>
      <c r="O2554" s="20">
        <f>INDEX(Table3[Date_of_transaction],MATCH(Table1[[#This Row],[Account Number]],Table3[Account Number],0))</f>
        <v>44632</v>
      </c>
      <c r="P2554" s="19" t="str">
        <f>INDEX(Table3[Transaction Medium],MATCH(Table1[[#This Row],[Account Number]],Table3[Account Number],0))</f>
        <v>Bank</v>
      </c>
    </row>
    <row r="2555" spans="1:16" x14ac:dyDescent="0.25">
      <c r="A2555" s="1" t="s">
        <v>4877</v>
      </c>
      <c r="B2555" s="2">
        <v>506939356</v>
      </c>
      <c r="C2555" s="2" t="s">
        <v>52</v>
      </c>
      <c r="D2555" s="4">
        <v>20234.25</v>
      </c>
      <c r="E2555" s="1" t="s">
        <v>1094</v>
      </c>
      <c r="F2555" s="1" t="s">
        <v>1695</v>
      </c>
      <c r="G2555" s="1" t="s">
        <v>4220</v>
      </c>
      <c r="H2555" s="1" t="s">
        <v>4878</v>
      </c>
      <c r="I2555" s="1">
        <v>51535.932520800001</v>
      </c>
      <c r="J2555" s="1" t="s">
        <v>4879</v>
      </c>
      <c r="L2555" s="1" t="str">
        <f>VLOOKUP(Table1[[#This Row],[Customer_id]],Table4[],7,FALSE)</f>
        <v>70879,1175</v>
      </c>
      <c r="M2555" s="1" t="e">
        <f>VLOOKUP(Table1[[#This Row],[Customer_id]],Table2[],4,FALSE)</f>
        <v>#N/A</v>
      </c>
      <c r="N2555" s="1" t="str">
        <f>INDEX(Table3[Transaction type],MATCH(Table1[[#This Row],[Account Number]],Table3[Account Number],0))</f>
        <v>Money Transfer</v>
      </c>
      <c r="O2555" s="20">
        <f>INDEX(Table3[Date_of_transaction],MATCH(Table1[[#This Row],[Account Number]],Table3[Account Number],0))</f>
        <v>44532</v>
      </c>
      <c r="P2555" s="19" t="str">
        <f>INDEX(Table3[Transaction Medium],MATCH(Table1[[#This Row],[Account Number]],Table3[Account Number],0))</f>
        <v>Mobile</v>
      </c>
    </row>
    <row r="2556" spans="1:16" x14ac:dyDescent="0.25">
      <c r="A2556" s="1" t="s">
        <v>7984</v>
      </c>
      <c r="B2556" s="2">
        <v>478667502</v>
      </c>
      <c r="C2556" s="2" t="s">
        <v>203</v>
      </c>
      <c r="D2556" s="4">
        <v>27539.25</v>
      </c>
      <c r="E2556" s="1" t="s">
        <v>12</v>
      </c>
      <c r="F2556" s="1" t="s">
        <v>231</v>
      </c>
      <c r="G2556" s="1" t="s">
        <v>3583</v>
      </c>
      <c r="H2556" s="1" t="s">
        <v>7985</v>
      </c>
      <c r="I2556" s="1">
        <v>71289.860382719999</v>
      </c>
      <c r="J2556" s="1" t="s">
        <v>7986</v>
      </c>
      <c r="L2556" s="1" t="str">
        <f>VLOOKUP(Table1[[#This Row],[Customer_id]],Table4[],7,FALSE)</f>
        <v>35261,85</v>
      </c>
      <c r="M2556" s="1" t="e">
        <f>VLOOKUP(Table1[[#This Row],[Customer_id]],Table2[],4,FALSE)</f>
        <v>#N/A</v>
      </c>
      <c r="N2556" s="1" t="str">
        <f>INDEX(Table3[Transaction type],MATCH(Table1[[#This Row],[Account Number]],Table3[Account Number],0))</f>
        <v>Cash Withdrawal</v>
      </c>
      <c r="O2556" s="20">
        <f>INDEX(Table3[Date_of_transaction],MATCH(Table1[[#This Row],[Account Number]],Table3[Account Number],0))</f>
        <v>44429</v>
      </c>
      <c r="P2556" s="19" t="str">
        <f>INDEX(Table3[Transaction Medium],MATCH(Table1[[#This Row],[Account Number]],Table3[Account Number],0))</f>
        <v>ATM</v>
      </c>
    </row>
    <row r="2557" spans="1:16" x14ac:dyDescent="0.25">
      <c r="A2557" s="1" t="s">
        <v>4418</v>
      </c>
      <c r="B2557" s="2">
        <v>965121813</v>
      </c>
      <c r="C2557" s="2" t="s">
        <v>23</v>
      </c>
      <c r="D2557" s="4">
        <v>15486</v>
      </c>
      <c r="E2557" s="1" t="s">
        <v>1094</v>
      </c>
      <c r="F2557" s="1" t="s">
        <v>1388</v>
      </c>
      <c r="G2557" s="1" t="s">
        <v>4058</v>
      </c>
      <c r="H2557" s="1" t="s">
        <v>4419</v>
      </c>
      <c r="I2557" s="1">
        <v>62382.581100000003</v>
      </c>
      <c r="J2557" s="1" t="s">
        <v>4420</v>
      </c>
      <c r="L2557" s="1" t="str">
        <f>VLOOKUP(Table1[[#This Row],[Customer_id]],Table4[],7,FALSE)</f>
        <v>303730,875</v>
      </c>
      <c r="M2557" s="1" t="e">
        <f>VLOOKUP(Table1[[#This Row],[Customer_id]],Table2[],4,FALSE)</f>
        <v>#N/A</v>
      </c>
      <c r="N2557" s="1" t="str">
        <f>INDEX(Table3[Transaction type],MATCH(Table1[[#This Row],[Account Number]],Table3[Account Number],0))</f>
        <v>Cash Withdrawal</v>
      </c>
      <c r="O2557" s="20">
        <f>INDEX(Table3[Date_of_transaction],MATCH(Table1[[#This Row],[Account Number]],Table3[Account Number],0))</f>
        <v>44327</v>
      </c>
      <c r="P2557" s="19" t="str">
        <f>INDEX(Table3[Transaction Medium],MATCH(Table1[[#This Row],[Account Number]],Table3[Account Number],0))</f>
        <v>Bank</v>
      </c>
    </row>
    <row r="2558" spans="1:16" x14ac:dyDescent="0.25">
      <c r="A2558" s="1" t="s">
        <v>3415</v>
      </c>
      <c r="B2558" s="2">
        <v>791085065</v>
      </c>
      <c r="C2558" s="2" t="s">
        <v>154</v>
      </c>
      <c r="D2558" s="4">
        <v>29730.75</v>
      </c>
      <c r="E2558" s="1" t="s">
        <v>1094</v>
      </c>
      <c r="F2558" s="1" t="s">
        <v>29</v>
      </c>
      <c r="G2558" s="1" t="s">
        <v>3331</v>
      </c>
      <c r="H2558" s="1" t="s">
        <v>3416</v>
      </c>
      <c r="I2558" s="1">
        <v>148593.745685</v>
      </c>
      <c r="J2558" s="1" t="s">
        <v>3417</v>
      </c>
      <c r="L2558" s="1" t="str">
        <f>VLOOKUP(Table1[[#This Row],[Customer_id]],Table4[],7,FALSE)</f>
        <v>183031,56</v>
      </c>
      <c r="M2558" s="1" t="e">
        <f>VLOOKUP(Table1[[#This Row],[Customer_id]],Table2[],4,FALSE)</f>
        <v>#N/A</v>
      </c>
      <c r="N2558" s="1" t="str">
        <f>INDEX(Table3[Transaction type],MATCH(Table1[[#This Row],[Account Number]],Table3[Account Number],0))</f>
        <v>Cash Withdrawal</v>
      </c>
      <c r="O2558" s="20">
        <f>INDEX(Table3[Date_of_transaction],MATCH(Table1[[#This Row],[Account Number]],Table3[Account Number],0))</f>
        <v>44284</v>
      </c>
      <c r="P2558" s="19" t="str">
        <f>INDEX(Table3[Transaction Medium],MATCH(Table1[[#This Row],[Account Number]],Table3[Account Number],0))</f>
        <v>POS</v>
      </c>
    </row>
    <row r="2559" spans="1:16" x14ac:dyDescent="0.25">
      <c r="A2559" s="1" t="s">
        <v>8415</v>
      </c>
      <c r="B2559" s="2">
        <v>983314375</v>
      </c>
      <c r="C2559" s="2" t="s">
        <v>167</v>
      </c>
      <c r="D2559" s="4">
        <v>18773.25</v>
      </c>
      <c r="E2559" s="1" t="s">
        <v>12</v>
      </c>
      <c r="F2559" s="1" t="s">
        <v>139</v>
      </c>
      <c r="G2559" s="1" t="s">
        <v>2773</v>
      </c>
      <c r="H2559" s="1" t="s">
        <v>8416</v>
      </c>
      <c r="I2559" s="1">
        <v>159518.25676799999</v>
      </c>
      <c r="J2559" s="1" t="s">
        <v>8417</v>
      </c>
      <c r="L2559" s="1" t="str">
        <f>VLOOKUP(Table1[[#This Row],[Customer_id]],Table4[],7,FALSE)</f>
        <v>21193,4375</v>
      </c>
      <c r="M2559" s="1" t="e">
        <f>VLOOKUP(Table1[[#This Row],[Customer_id]],Table2[],4,FALSE)</f>
        <v>#N/A</v>
      </c>
      <c r="N2559" s="1" t="str">
        <f>INDEX(Table3[Transaction type],MATCH(Table1[[#This Row],[Account Number]],Table3[Account Number],0))</f>
        <v>Money Transfer</v>
      </c>
      <c r="O2559" s="20">
        <f>INDEX(Table3[Date_of_transaction],MATCH(Table1[[#This Row],[Account Number]],Table3[Account Number],0))</f>
        <v>44311</v>
      </c>
      <c r="P2559" s="19" t="str">
        <f>INDEX(Table3[Transaction Medium],MATCH(Table1[[#This Row],[Account Number]],Table3[Account Number],0))</f>
        <v>ATM</v>
      </c>
    </row>
    <row r="2560" spans="1:16" x14ac:dyDescent="0.25">
      <c r="A2560" s="1" t="s">
        <v>2697</v>
      </c>
      <c r="B2560" s="2">
        <v>510476419</v>
      </c>
      <c r="C2560" s="2" t="s">
        <v>380</v>
      </c>
      <c r="D2560" s="4">
        <v>14390.25</v>
      </c>
      <c r="E2560" s="1" t="s">
        <v>12</v>
      </c>
      <c r="F2560" s="1" t="s">
        <v>893</v>
      </c>
      <c r="G2560" s="1" t="s">
        <v>1964</v>
      </c>
      <c r="H2560" s="1" t="s">
        <v>2698</v>
      </c>
      <c r="I2560" s="1">
        <v>181088.21203200001</v>
      </c>
      <c r="J2560" s="1" t="s">
        <v>2699</v>
      </c>
      <c r="L2560" s="1" t="str">
        <f>VLOOKUP(Table1[[#This Row],[Customer_id]],Table4[],7,FALSE)</f>
        <v>103326,7941</v>
      </c>
      <c r="M2560" s="1" t="e">
        <f>VLOOKUP(Table1[[#This Row],[Customer_id]],Table2[],4,FALSE)</f>
        <v>#N/A</v>
      </c>
      <c r="N2560" s="1" t="str">
        <f>INDEX(Table3[Transaction type],MATCH(Table1[[#This Row],[Account Number]],Table3[Account Number],0))</f>
        <v>Money Transfer</v>
      </c>
      <c r="O2560" s="20">
        <f>INDEX(Table3[Date_of_transaction],MATCH(Table1[[#This Row],[Account Number]],Table3[Account Number],0))</f>
        <v>44414</v>
      </c>
      <c r="P2560" s="19" t="str">
        <f>INDEX(Table3[Transaction Medium],MATCH(Table1[[#This Row],[Account Number]],Table3[Account Number],0))</f>
        <v>Bank</v>
      </c>
    </row>
    <row r="2561" spans="1:16" x14ac:dyDescent="0.25">
      <c r="A2561" s="1" t="s">
        <v>5355</v>
      </c>
      <c r="B2561" s="2">
        <v>904452413</v>
      </c>
      <c r="C2561" s="2" t="s">
        <v>18</v>
      </c>
      <c r="D2561" s="4">
        <v>33018</v>
      </c>
      <c r="E2561" s="1" t="s">
        <v>1094</v>
      </c>
      <c r="F2561" s="1" t="s">
        <v>353</v>
      </c>
      <c r="G2561" s="1" t="s">
        <v>4148</v>
      </c>
      <c r="H2561" s="1" t="s">
        <v>5356</v>
      </c>
      <c r="I2561" s="1">
        <v>313488.06832979998</v>
      </c>
      <c r="J2561" s="1" t="s">
        <v>5357</v>
      </c>
      <c r="L2561" s="1" t="str">
        <f>VLOOKUP(Table1[[#This Row],[Customer_id]],Table4[],7,FALSE)</f>
        <v>260184,0444</v>
      </c>
      <c r="M2561" s="1" t="e">
        <f>VLOOKUP(Table1[[#This Row],[Customer_id]],Table2[],4,FALSE)</f>
        <v>#N/A</v>
      </c>
      <c r="N2561" s="1" t="str">
        <f>INDEX(Table3[Transaction type],MATCH(Table1[[#This Row],[Account Number]],Table3[Account Number],0))</f>
        <v>Online Payment</v>
      </c>
      <c r="O2561" s="20">
        <f>INDEX(Table3[Date_of_transaction],MATCH(Table1[[#This Row],[Account Number]],Table3[Account Number],0))</f>
        <v>44388</v>
      </c>
      <c r="P2561" s="19" t="str">
        <f>INDEX(Table3[Transaction Medium],MATCH(Table1[[#This Row],[Account Number]],Table3[Account Number],0))</f>
        <v>Internet Banking</v>
      </c>
    </row>
    <row r="2562" spans="1:16" x14ac:dyDescent="0.25">
      <c r="A2562" s="1" t="s">
        <v>5355</v>
      </c>
      <c r="B2562" s="2">
        <v>684982134</v>
      </c>
      <c r="C2562" s="2" t="s">
        <v>309</v>
      </c>
      <c r="D2562" s="4">
        <v>27904.5</v>
      </c>
      <c r="E2562" s="1" t="s">
        <v>12</v>
      </c>
      <c r="F2562" s="1" t="s">
        <v>1083</v>
      </c>
      <c r="G2562" s="1" t="s">
        <v>4148</v>
      </c>
      <c r="H2562" s="1" t="s">
        <v>6998</v>
      </c>
      <c r="I2562" s="1">
        <v>51554.854511999998</v>
      </c>
      <c r="J2562" s="1" t="s">
        <v>6999</v>
      </c>
      <c r="L2562" s="1" t="str">
        <f>VLOOKUP(Table1[[#This Row],[Customer_id]],Table4[],7,FALSE)</f>
        <v>260184,0444</v>
      </c>
      <c r="M2562" s="1" t="e">
        <f>VLOOKUP(Table1[[#This Row],[Customer_id]],Table2[],4,FALSE)</f>
        <v>#N/A</v>
      </c>
      <c r="N2562" s="1" t="str">
        <f>INDEX(Table3[Transaction type],MATCH(Table1[[#This Row],[Account Number]],Table3[Account Number],0))</f>
        <v>Cash Withdrawal</v>
      </c>
      <c r="O2562" s="20">
        <f>INDEX(Table3[Date_of_transaction],MATCH(Table1[[#This Row],[Account Number]],Table3[Account Number],0))</f>
        <v>44531</v>
      </c>
      <c r="P2562" s="19" t="str">
        <f>INDEX(Table3[Transaction Medium],MATCH(Table1[[#This Row],[Account Number]],Table3[Account Number],0))</f>
        <v>ATM</v>
      </c>
    </row>
    <row r="2563" spans="1:16" x14ac:dyDescent="0.25">
      <c r="A2563" s="1" t="s">
        <v>1453</v>
      </c>
      <c r="B2563" s="2">
        <v>93214941</v>
      </c>
      <c r="C2563" s="2" t="s">
        <v>154</v>
      </c>
      <c r="D2563" s="4">
        <v>29730.75</v>
      </c>
      <c r="E2563" s="1" t="s">
        <v>1094</v>
      </c>
      <c r="F2563" s="1" t="s">
        <v>993</v>
      </c>
      <c r="G2563" s="1" t="s">
        <v>14</v>
      </c>
      <c r="H2563" s="1" t="s">
        <v>1454</v>
      </c>
      <c r="I2563" s="1">
        <v>255721.55202594001</v>
      </c>
      <c r="J2563" s="1" t="s">
        <v>1455</v>
      </c>
      <c r="L2563" s="1" t="str">
        <f>VLOOKUP(Table1[[#This Row],[Customer_id]],Table4[],7,FALSE)</f>
        <v>261310,764</v>
      </c>
      <c r="M2563" s="1" t="e">
        <f>VLOOKUP(Table1[[#This Row],[Customer_id]],Table2[],4,FALSE)</f>
        <v>#N/A</v>
      </c>
      <c r="N2563" s="1" t="str">
        <f>INDEX(Table3[Transaction type],MATCH(Table1[[#This Row],[Account Number]],Table3[Account Number],0))</f>
        <v>Money Deposit</v>
      </c>
      <c r="O2563" s="20">
        <f>INDEX(Table3[Date_of_transaction],MATCH(Table1[[#This Row],[Account Number]],Table3[Account Number],0))</f>
        <v>44496</v>
      </c>
      <c r="P2563" s="19" t="str">
        <f>INDEX(Table3[Transaction Medium],MATCH(Table1[[#This Row],[Account Number]],Table3[Account Number],0))</f>
        <v>Bank</v>
      </c>
    </row>
    <row r="2564" spans="1:16" x14ac:dyDescent="0.25">
      <c r="A2564" s="1" t="s">
        <v>2500</v>
      </c>
      <c r="B2564" s="2">
        <v>870188039</v>
      </c>
      <c r="C2564" s="2" t="s">
        <v>513</v>
      </c>
      <c r="D2564" s="4">
        <v>32287.5</v>
      </c>
      <c r="E2564" s="1" t="s">
        <v>12</v>
      </c>
      <c r="F2564" s="1" t="s">
        <v>2501</v>
      </c>
      <c r="G2564" s="1" t="s">
        <v>1964</v>
      </c>
      <c r="H2564" s="1" t="s">
        <v>2502</v>
      </c>
      <c r="I2564" s="1">
        <v>96473.966400000005</v>
      </c>
      <c r="J2564" s="1" t="s">
        <v>2503</v>
      </c>
      <c r="L2564" s="1" t="str">
        <f>VLOOKUP(Table1[[#This Row],[Customer_id]],Table4[],7,FALSE)</f>
        <v>138340,6674</v>
      </c>
      <c r="M2564" s="1" t="e">
        <f>VLOOKUP(Table1[[#This Row],[Customer_id]],Table2[],4,FALSE)</f>
        <v>#N/A</v>
      </c>
      <c r="N2564" s="1" t="str">
        <f>INDEX(Table3[Transaction type],MATCH(Table1[[#This Row],[Account Number]],Table3[Account Number],0))</f>
        <v>Online Payment</v>
      </c>
      <c r="O2564" s="20">
        <f>INDEX(Table3[Date_of_transaction],MATCH(Table1[[#This Row],[Account Number]],Table3[Account Number],0))</f>
        <v>44639</v>
      </c>
      <c r="P2564" s="19" t="str">
        <f>INDEX(Table3[Transaction Medium],MATCH(Table1[[#This Row],[Account Number]],Table3[Account Number],0))</f>
        <v>Mobile</v>
      </c>
    </row>
    <row r="2565" spans="1:16" x14ac:dyDescent="0.25">
      <c r="A2565" s="1" t="s">
        <v>5164</v>
      </c>
      <c r="B2565" s="2">
        <v>691813773</v>
      </c>
      <c r="C2565" s="2" t="s">
        <v>245</v>
      </c>
      <c r="D2565" s="4">
        <v>19503.75</v>
      </c>
      <c r="E2565" s="1" t="s">
        <v>1094</v>
      </c>
      <c r="F2565" s="1" t="s">
        <v>190</v>
      </c>
      <c r="G2565" s="1" t="s">
        <v>4105</v>
      </c>
      <c r="H2565" s="1" t="s">
        <v>5165</v>
      </c>
      <c r="I2565" s="1">
        <v>818662.74766848003</v>
      </c>
      <c r="J2565" s="1" t="s">
        <v>1766</v>
      </c>
      <c r="L2565" s="1" t="str">
        <f>VLOOKUP(Table1[[#This Row],[Customer_id]],Table4[],7,FALSE)</f>
        <v>69983,4639</v>
      </c>
      <c r="M2565" s="1" t="str">
        <f>VLOOKUP(Table1[[#This Row],[Customer_id]],Table2[],4,FALSE)</f>
        <v>N318410,85</v>
      </c>
      <c r="N2565" s="1" t="str">
        <f>INDEX(Table3[Transaction type],MATCH(Table1[[#This Row],[Account Number]],Table3[Account Number],0))</f>
        <v>Loan Payment</v>
      </c>
      <c r="O2565" s="20">
        <f>INDEX(Table3[Date_of_transaction],MATCH(Table1[[#This Row],[Account Number]],Table3[Account Number],0))</f>
        <v>44521</v>
      </c>
      <c r="P2565" s="19" t="str">
        <f>INDEX(Table3[Transaction Medium],MATCH(Table1[[#This Row],[Account Number]],Table3[Account Number],0))</f>
        <v>AFT</v>
      </c>
    </row>
    <row r="2566" spans="1:16" x14ac:dyDescent="0.25">
      <c r="A2566" s="1" t="s">
        <v>1419</v>
      </c>
      <c r="B2566" s="2">
        <v>527024190</v>
      </c>
      <c r="C2566" s="2" t="s">
        <v>245</v>
      </c>
      <c r="D2566" s="4">
        <v>19503.75</v>
      </c>
      <c r="E2566" s="1" t="s">
        <v>1094</v>
      </c>
      <c r="F2566" s="1" t="s">
        <v>829</v>
      </c>
      <c r="G2566" s="1" t="s">
        <v>14</v>
      </c>
      <c r="H2566" s="1" t="s">
        <v>1420</v>
      </c>
      <c r="I2566" s="1">
        <v>63014.441570080002</v>
      </c>
      <c r="J2566" s="1" t="s">
        <v>1421</v>
      </c>
      <c r="L2566" s="1" t="str">
        <f>VLOOKUP(Table1[[#This Row],[Customer_id]],Table4[],7,FALSE)</f>
        <v>119002,9764</v>
      </c>
      <c r="M2566" s="1" t="e">
        <f>VLOOKUP(Table1[[#This Row],[Customer_id]],Table2[],4,FALSE)</f>
        <v>#N/A</v>
      </c>
      <c r="N2566" s="1" t="str">
        <f>INDEX(Table3[Transaction type],MATCH(Table1[[#This Row],[Account Number]],Table3[Account Number],0))</f>
        <v>Money Deposit</v>
      </c>
      <c r="O2566" s="20">
        <f>INDEX(Table3[Date_of_transaction],MATCH(Table1[[#This Row],[Account Number]],Table3[Account Number],0))</f>
        <v>44283</v>
      </c>
      <c r="P2566" s="19" t="str">
        <f>INDEX(Table3[Transaction Medium],MATCH(Table1[[#This Row],[Account Number]],Table3[Account Number],0))</f>
        <v>Bank</v>
      </c>
    </row>
    <row r="2567" spans="1:16" x14ac:dyDescent="0.25">
      <c r="A2567" s="1" t="s">
        <v>2694</v>
      </c>
      <c r="B2567" s="2">
        <v>85031129</v>
      </c>
      <c r="C2567" s="2" t="s">
        <v>245</v>
      </c>
      <c r="D2567" s="4">
        <v>19503.75</v>
      </c>
      <c r="E2567" s="1" t="s">
        <v>12</v>
      </c>
      <c r="F2567" s="1" t="s">
        <v>29</v>
      </c>
      <c r="G2567" s="1" t="s">
        <v>1964</v>
      </c>
      <c r="H2567" s="1" t="s">
        <v>2695</v>
      </c>
      <c r="I2567" s="1">
        <v>180326.383328</v>
      </c>
      <c r="J2567" s="1" t="s">
        <v>2696</v>
      </c>
      <c r="L2567" s="1" t="str">
        <f>VLOOKUP(Table1[[#This Row],[Customer_id]],Table4[],7,FALSE)</f>
        <v>102526,035</v>
      </c>
      <c r="M2567" s="1" t="e">
        <f>VLOOKUP(Table1[[#This Row],[Customer_id]],Table2[],4,FALSE)</f>
        <v>#N/A</v>
      </c>
      <c r="N2567" s="1" t="str">
        <f>INDEX(Table3[Transaction type],MATCH(Table1[[#This Row],[Account Number]],Table3[Account Number],0))</f>
        <v>Money Transfer</v>
      </c>
      <c r="O2567" s="20">
        <f>INDEX(Table3[Date_of_transaction],MATCH(Table1[[#This Row],[Account Number]],Table3[Account Number],0))</f>
        <v>44604</v>
      </c>
      <c r="P2567" s="19" t="str">
        <f>INDEX(Table3[Transaction Medium],MATCH(Table1[[#This Row],[Account Number]],Table3[Account Number],0))</f>
        <v>Internet Banking</v>
      </c>
    </row>
    <row r="2568" spans="1:16" x14ac:dyDescent="0.25">
      <c r="A2568" s="1" t="s">
        <v>5486</v>
      </c>
      <c r="B2568" s="2">
        <v>334024694</v>
      </c>
      <c r="C2568" s="2" t="s">
        <v>889</v>
      </c>
      <c r="D2568" s="4">
        <v>30096</v>
      </c>
      <c r="E2568" s="1" t="s">
        <v>1094</v>
      </c>
      <c r="F2568" s="1" t="s">
        <v>874</v>
      </c>
      <c r="G2568" s="1" t="s">
        <v>4066</v>
      </c>
      <c r="H2568" s="1" t="s">
        <v>5487</v>
      </c>
      <c r="I2568" s="1">
        <v>284824.20452616003</v>
      </c>
      <c r="J2568" s="1" t="s">
        <v>5488</v>
      </c>
      <c r="L2568" s="1" t="str">
        <f>VLOOKUP(Table1[[#This Row],[Customer_id]],Table4[],7,FALSE)</f>
        <v>63514,2848</v>
      </c>
      <c r="M2568" s="1" t="e">
        <f>VLOOKUP(Table1[[#This Row],[Customer_id]],Table2[],4,FALSE)</f>
        <v>#N/A</v>
      </c>
      <c r="N2568" s="1" t="str">
        <f>INDEX(Table3[Transaction type],MATCH(Table1[[#This Row],[Account Number]],Table3[Account Number],0))</f>
        <v>Money Transfer</v>
      </c>
      <c r="O2568" s="20">
        <f>INDEX(Table3[Date_of_transaction],MATCH(Table1[[#This Row],[Account Number]],Table3[Account Number],0))</f>
        <v>44626</v>
      </c>
      <c r="P2568" s="19" t="str">
        <f>INDEX(Table3[Transaction Medium],MATCH(Table1[[#This Row],[Account Number]],Table3[Account Number],0))</f>
        <v>Bank</v>
      </c>
    </row>
    <row r="2569" spans="1:16" x14ac:dyDescent="0.25">
      <c r="A2569" s="1" t="s">
        <v>7003</v>
      </c>
      <c r="B2569" s="2">
        <v>271740031</v>
      </c>
      <c r="C2569" s="2" t="s">
        <v>606</v>
      </c>
      <c r="D2569" s="4">
        <v>23886.75</v>
      </c>
      <c r="E2569" s="1" t="s">
        <v>12</v>
      </c>
      <c r="F2569" s="1" t="s">
        <v>366</v>
      </c>
      <c r="G2569" s="1" t="s">
        <v>4148</v>
      </c>
      <c r="H2569" s="1" t="s">
        <v>7004</v>
      </c>
      <c r="I2569" s="1">
        <v>88817.876344799995</v>
      </c>
      <c r="J2569" s="1" t="s">
        <v>7005</v>
      </c>
      <c r="L2569" s="1" t="str">
        <f>VLOOKUP(Table1[[#This Row],[Customer_id]],Table4[],7,FALSE)</f>
        <v>441082,4844</v>
      </c>
      <c r="M2569" s="1" t="e">
        <f>VLOOKUP(Table1[[#This Row],[Customer_id]],Table2[],4,FALSE)</f>
        <v>#N/A</v>
      </c>
      <c r="N2569" s="1" t="str">
        <f>INDEX(Table3[Transaction type],MATCH(Table1[[#This Row],[Account Number]],Table3[Account Number],0))</f>
        <v>Money Deposit</v>
      </c>
      <c r="O2569" s="20">
        <f>INDEX(Table3[Date_of_transaction],MATCH(Table1[[#This Row],[Account Number]],Table3[Account Number],0))</f>
        <v>44570</v>
      </c>
      <c r="P2569" s="19" t="str">
        <f>INDEX(Table3[Transaction Medium],MATCH(Table1[[#This Row],[Account Number]],Table3[Account Number],0))</f>
        <v>Bank</v>
      </c>
    </row>
    <row r="2570" spans="1:16" x14ac:dyDescent="0.25">
      <c r="A2570" s="1" t="s">
        <v>7557</v>
      </c>
      <c r="B2570" s="2">
        <v>48126440</v>
      </c>
      <c r="C2570" s="2" t="s">
        <v>335</v>
      </c>
      <c r="D2570" s="4">
        <v>19869</v>
      </c>
      <c r="E2570" s="1" t="s">
        <v>12</v>
      </c>
      <c r="F2570" s="1" t="s">
        <v>222</v>
      </c>
      <c r="G2570" s="1" t="s">
        <v>4220</v>
      </c>
      <c r="H2570" s="1" t="s">
        <v>7558</v>
      </c>
      <c r="I2570" s="1">
        <v>279467.92093696003</v>
      </c>
      <c r="J2570" s="1" t="s">
        <v>7559</v>
      </c>
      <c r="L2570" s="1" t="str">
        <f>VLOOKUP(Table1[[#This Row],[Customer_id]],Table4[],7,FALSE)</f>
        <v>253649,8125</v>
      </c>
      <c r="M2570" s="1" t="e">
        <f>VLOOKUP(Table1[[#This Row],[Customer_id]],Table2[],4,FALSE)</f>
        <v>#N/A</v>
      </c>
      <c r="N2570" s="1" t="str">
        <f>INDEX(Table3[Transaction type],MATCH(Table1[[#This Row],[Account Number]],Table3[Account Number],0))</f>
        <v>Money Deposit</v>
      </c>
      <c r="O2570" s="20">
        <f>INDEX(Table3[Date_of_transaction],MATCH(Table1[[#This Row],[Account Number]],Table3[Account Number],0))</f>
        <v>44303</v>
      </c>
      <c r="P2570" s="19" t="str">
        <f>INDEX(Table3[Transaction Medium],MATCH(Table1[[#This Row],[Account Number]],Table3[Account Number],0))</f>
        <v>Bank</v>
      </c>
    </row>
    <row r="2571" spans="1:16" x14ac:dyDescent="0.25">
      <c r="A2571" s="1" t="s">
        <v>2845</v>
      </c>
      <c r="B2571" s="2">
        <v>862925892</v>
      </c>
      <c r="C2571" s="2" t="s">
        <v>212</v>
      </c>
      <c r="D2571" s="4">
        <v>24252</v>
      </c>
      <c r="E2571" s="1" t="s">
        <v>1094</v>
      </c>
      <c r="F2571" s="1" t="s">
        <v>395</v>
      </c>
      <c r="G2571" s="1" t="s">
        <v>2773</v>
      </c>
      <c r="H2571" s="1" t="s">
        <v>2846</v>
      </c>
      <c r="I2571" s="1">
        <v>83853.752411520007</v>
      </c>
      <c r="J2571" s="1" t="s">
        <v>2847</v>
      </c>
      <c r="L2571" s="1" t="str">
        <f>VLOOKUP(Table1[[#This Row],[Customer_id]],Table4[],7,FALSE)</f>
        <v>59768,75</v>
      </c>
      <c r="M2571" s="1" t="e">
        <f>VLOOKUP(Table1[[#This Row],[Customer_id]],Table2[],4,FALSE)</f>
        <v>#N/A</v>
      </c>
      <c r="N2571" s="1" t="str">
        <f>INDEX(Table3[Transaction type],MATCH(Table1[[#This Row],[Account Number]],Table3[Account Number],0))</f>
        <v>Money Deposit</v>
      </c>
      <c r="O2571" s="20">
        <f>INDEX(Table3[Date_of_transaction],MATCH(Table1[[#This Row],[Account Number]],Table3[Account Number],0))</f>
        <v>44230</v>
      </c>
      <c r="P2571" s="19" t="str">
        <f>INDEX(Table3[Transaction Medium],MATCH(Table1[[#This Row],[Account Number]],Table3[Account Number],0))</f>
        <v>Bank</v>
      </c>
    </row>
    <row r="2572" spans="1:16" x14ac:dyDescent="0.25">
      <c r="A2572" s="1" t="s">
        <v>8338</v>
      </c>
      <c r="B2572" s="2">
        <v>57303665</v>
      </c>
      <c r="C2572" s="2" t="s">
        <v>862</v>
      </c>
      <c r="D2572" s="4">
        <v>24617.25</v>
      </c>
      <c r="E2572" s="1" t="s">
        <v>12</v>
      </c>
      <c r="F2572" s="1" t="s">
        <v>549</v>
      </c>
      <c r="G2572" s="1" t="s">
        <v>3331</v>
      </c>
      <c r="H2572" s="1" t="s">
        <v>8339</v>
      </c>
      <c r="I2572" s="1">
        <v>699355.55679499998</v>
      </c>
      <c r="J2572" s="1" t="s">
        <v>8340</v>
      </c>
      <c r="L2572" s="1" t="str">
        <f>VLOOKUP(Table1[[#This Row],[Customer_id]],Table4[],7,FALSE)</f>
        <v>159512,3829</v>
      </c>
      <c r="M2572" s="1" t="e">
        <f>VLOOKUP(Table1[[#This Row],[Customer_id]],Table2[],4,FALSE)</f>
        <v>#N/A</v>
      </c>
      <c r="N2572" s="1" t="str">
        <f>INDEX(Table3[Transaction type],MATCH(Table1[[#This Row],[Account Number]],Table3[Account Number],0))</f>
        <v>Money Transfer</v>
      </c>
      <c r="O2572" s="20">
        <f>INDEX(Table3[Date_of_transaction],MATCH(Table1[[#This Row],[Account Number]],Table3[Account Number],0))</f>
        <v>44599</v>
      </c>
      <c r="P2572" s="19" t="str">
        <f>INDEX(Table3[Transaction Medium],MATCH(Table1[[#This Row],[Account Number]],Table3[Account Number],0))</f>
        <v>Mobile</v>
      </c>
    </row>
    <row r="2573" spans="1:16" x14ac:dyDescent="0.25">
      <c r="A2573" s="1" t="s">
        <v>5790</v>
      </c>
      <c r="B2573" s="2">
        <v>654101246</v>
      </c>
      <c r="C2573" s="2" t="s">
        <v>82</v>
      </c>
      <c r="D2573" s="4">
        <v>16947</v>
      </c>
      <c r="E2573" s="1" t="s">
        <v>1094</v>
      </c>
      <c r="F2573" s="1" t="s">
        <v>48</v>
      </c>
      <c r="G2573" s="1" t="s">
        <v>4220</v>
      </c>
      <c r="H2573" s="1" t="s">
        <v>5791</v>
      </c>
      <c r="I2573" s="1">
        <v>375811.72447895998</v>
      </c>
      <c r="J2573" s="1" t="s">
        <v>5792</v>
      </c>
      <c r="L2573" s="1" t="str">
        <f>VLOOKUP(Table1[[#This Row],[Customer_id]],Table4[],7,FALSE)</f>
        <v>73964,205</v>
      </c>
      <c r="M2573" s="1" t="e">
        <f>VLOOKUP(Table1[[#This Row],[Customer_id]],Table2[],4,FALSE)</f>
        <v>#N/A</v>
      </c>
      <c r="N2573" s="1" t="str">
        <f>INDEX(Table3[Transaction type],MATCH(Table1[[#This Row],[Account Number]],Table3[Account Number],0))</f>
        <v>Money Transfer</v>
      </c>
      <c r="O2573" s="20">
        <f>INDEX(Table3[Date_of_transaction],MATCH(Table1[[#This Row],[Account Number]],Table3[Account Number],0))</f>
        <v>44553</v>
      </c>
      <c r="P2573" s="19" t="str">
        <f>INDEX(Table3[Transaction Medium],MATCH(Table1[[#This Row],[Account Number]],Table3[Account Number],0))</f>
        <v>Internet Banking</v>
      </c>
    </row>
    <row r="2574" spans="1:16" x14ac:dyDescent="0.25">
      <c r="A2574" s="1" t="s">
        <v>3434</v>
      </c>
      <c r="B2574" s="2">
        <v>649667256</v>
      </c>
      <c r="C2574" s="2" t="s">
        <v>573</v>
      </c>
      <c r="D2574" s="4">
        <v>26808.75</v>
      </c>
      <c r="E2574" s="1" t="s">
        <v>1094</v>
      </c>
      <c r="F2574" s="1" t="s">
        <v>874</v>
      </c>
      <c r="G2574" s="1" t="s">
        <v>3331</v>
      </c>
      <c r="H2574" s="1" t="s">
        <v>3435</v>
      </c>
      <c r="I2574" s="1">
        <v>808666.17044040002</v>
      </c>
      <c r="J2574" s="1" t="s">
        <v>3436</v>
      </c>
      <c r="L2574" s="1" t="str">
        <f>VLOOKUP(Table1[[#This Row],[Customer_id]],Table4[],7,FALSE)</f>
        <v>420683,6574</v>
      </c>
      <c r="M2574" s="1" t="e">
        <f>VLOOKUP(Table1[[#This Row],[Customer_id]],Table2[],4,FALSE)</f>
        <v>#N/A</v>
      </c>
      <c r="N2574" s="1" t="str">
        <f>INDEX(Table3[Transaction type],MATCH(Table1[[#This Row],[Account Number]],Table3[Account Number],0))</f>
        <v>Money Deposit</v>
      </c>
      <c r="O2574" s="20">
        <f>INDEX(Table3[Date_of_transaction],MATCH(Table1[[#This Row],[Account Number]],Table3[Account Number],0))</f>
        <v>44398</v>
      </c>
      <c r="P2574" s="19" t="str">
        <f>INDEX(Table3[Transaction Medium],MATCH(Table1[[#This Row],[Account Number]],Table3[Account Number],0))</f>
        <v>Bank</v>
      </c>
    </row>
    <row r="2575" spans="1:16" x14ac:dyDescent="0.25">
      <c r="A2575" s="1" t="s">
        <v>6925</v>
      </c>
      <c r="B2575" s="2">
        <v>405009779</v>
      </c>
      <c r="C2575" s="2" t="s">
        <v>268</v>
      </c>
      <c r="D2575" s="4">
        <v>17677.5</v>
      </c>
      <c r="E2575" s="1" t="s">
        <v>12</v>
      </c>
      <c r="F2575" s="1" t="s">
        <v>318</v>
      </c>
      <c r="G2575" s="1" t="s">
        <v>4112</v>
      </c>
      <c r="H2575" s="1" t="s">
        <v>6926</v>
      </c>
      <c r="I2575" s="1">
        <v>55999.931903999997</v>
      </c>
      <c r="J2575" s="1" t="s">
        <v>6927</v>
      </c>
      <c r="L2575" s="1" t="str">
        <f>VLOOKUP(Table1[[#This Row],[Customer_id]],Table4[],7,FALSE)</f>
        <v>40137,5631</v>
      </c>
      <c r="M2575" s="1" t="e">
        <f>VLOOKUP(Table1[[#This Row],[Customer_id]],Table2[],4,FALSE)</f>
        <v>#N/A</v>
      </c>
      <c r="N2575" s="1" t="str">
        <f>INDEX(Table3[Transaction type],MATCH(Table1[[#This Row],[Account Number]],Table3[Account Number],0))</f>
        <v>Cash Withdrawal</v>
      </c>
      <c r="O2575" s="20">
        <f>INDEX(Table3[Date_of_transaction],MATCH(Table1[[#This Row],[Account Number]],Table3[Account Number],0))</f>
        <v>44379</v>
      </c>
      <c r="P2575" s="19" t="str">
        <f>INDEX(Table3[Transaction Medium],MATCH(Table1[[#This Row],[Account Number]],Table3[Account Number],0))</f>
        <v>POS</v>
      </c>
    </row>
    <row r="2576" spans="1:16" x14ac:dyDescent="0.25">
      <c r="A2576" s="1" t="s">
        <v>7930</v>
      </c>
      <c r="B2576" s="2">
        <v>362534601</v>
      </c>
      <c r="C2576" s="2" t="s">
        <v>470</v>
      </c>
      <c r="D2576" s="4">
        <v>14755.5</v>
      </c>
      <c r="E2576" s="1" t="s">
        <v>12</v>
      </c>
      <c r="F2576" s="1" t="s">
        <v>204</v>
      </c>
      <c r="G2576" s="1" t="s">
        <v>3583</v>
      </c>
      <c r="H2576" s="1" t="s">
        <v>7931</v>
      </c>
      <c r="I2576" s="1">
        <v>285013.13969699998</v>
      </c>
      <c r="J2576" s="1" t="s">
        <v>7932</v>
      </c>
      <c r="L2576" s="1" t="str">
        <f>VLOOKUP(Table1[[#This Row],[Customer_id]],Table4[],7,FALSE)</f>
        <v>159264,1248</v>
      </c>
      <c r="M2576" s="1" t="e">
        <f>VLOOKUP(Table1[[#This Row],[Customer_id]],Table2[],4,FALSE)</f>
        <v>#N/A</v>
      </c>
      <c r="N2576" s="1" t="str">
        <f>INDEX(Table3[Transaction type],MATCH(Table1[[#This Row],[Account Number]],Table3[Account Number],0))</f>
        <v>Money Transfer</v>
      </c>
      <c r="O2576" s="20">
        <f>INDEX(Table3[Date_of_transaction],MATCH(Table1[[#This Row],[Account Number]],Table3[Account Number],0))</f>
        <v>44556</v>
      </c>
      <c r="P2576" s="19" t="str">
        <f>INDEX(Table3[Transaction Medium],MATCH(Table1[[#This Row],[Account Number]],Table3[Account Number],0))</f>
        <v>ATM</v>
      </c>
    </row>
    <row r="2577" spans="1:16" x14ac:dyDescent="0.25">
      <c r="A2577" s="1" t="s">
        <v>4301</v>
      </c>
      <c r="B2577" s="2">
        <v>153838873</v>
      </c>
      <c r="C2577" s="2" t="s">
        <v>101</v>
      </c>
      <c r="D2577" s="4">
        <v>19138.5</v>
      </c>
      <c r="E2577" s="1" t="s">
        <v>1094</v>
      </c>
      <c r="F2577" s="1" t="s">
        <v>675</v>
      </c>
      <c r="G2577" s="1" t="s">
        <v>4054</v>
      </c>
      <c r="H2577" s="1" t="s">
        <v>4302</v>
      </c>
      <c r="I2577" s="1">
        <v>177662.47676724</v>
      </c>
      <c r="J2577" s="1" t="s">
        <v>4303</v>
      </c>
      <c r="L2577" s="1" t="str">
        <f>VLOOKUP(Table1[[#This Row],[Customer_id]],Table4[],7,FALSE)</f>
        <v>410055,84</v>
      </c>
      <c r="M2577" s="1" t="e">
        <f>VLOOKUP(Table1[[#This Row],[Customer_id]],Table2[],4,FALSE)</f>
        <v>#N/A</v>
      </c>
      <c r="N2577" s="1" t="str">
        <f>INDEX(Table3[Transaction type],MATCH(Table1[[#This Row],[Account Number]],Table3[Account Number],0))</f>
        <v>Money Transfer</v>
      </c>
      <c r="O2577" s="20">
        <f>INDEX(Table3[Date_of_transaction],MATCH(Table1[[#This Row],[Account Number]],Table3[Account Number],0))</f>
        <v>44586</v>
      </c>
      <c r="P2577" s="19" t="str">
        <f>INDEX(Table3[Transaction Medium],MATCH(Table1[[#This Row],[Account Number]],Table3[Account Number],0))</f>
        <v>Mobile</v>
      </c>
    </row>
    <row r="2578" spans="1:16" x14ac:dyDescent="0.25">
      <c r="A2578" s="1" t="s">
        <v>4136</v>
      </c>
      <c r="B2578" s="2">
        <v>803664316</v>
      </c>
      <c r="C2578" s="2" t="s">
        <v>389</v>
      </c>
      <c r="D2578" s="4">
        <v>29365.5</v>
      </c>
      <c r="E2578" s="1" t="s">
        <v>1094</v>
      </c>
      <c r="F2578" s="1" t="s">
        <v>574</v>
      </c>
      <c r="G2578" s="1" t="s">
        <v>4088</v>
      </c>
      <c r="H2578" s="1" t="s">
        <v>4137</v>
      </c>
      <c r="I2578" s="1">
        <v>281832.01150080003</v>
      </c>
      <c r="J2578" s="1" t="s">
        <v>507</v>
      </c>
      <c r="L2578" s="1" t="str">
        <f>VLOOKUP(Table1[[#This Row],[Customer_id]],Table4[],7,FALSE)</f>
        <v>17987,5053</v>
      </c>
      <c r="M2578" s="1" t="e">
        <f>VLOOKUP(Table1[[#This Row],[Customer_id]],Table2[],4,FALSE)</f>
        <v>#N/A</v>
      </c>
      <c r="N2578" s="1" t="str">
        <f>INDEX(Table3[Transaction type],MATCH(Table1[[#This Row],[Account Number]],Table3[Account Number],0))</f>
        <v>Cash Withdrawal</v>
      </c>
      <c r="O2578" s="20">
        <f>INDEX(Table3[Date_of_transaction],MATCH(Table1[[#This Row],[Account Number]],Table3[Account Number],0))</f>
        <v>44446</v>
      </c>
      <c r="P2578" s="19" t="str">
        <f>INDEX(Table3[Transaction Medium],MATCH(Table1[[#This Row],[Account Number]],Table3[Account Number],0))</f>
        <v>ATM</v>
      </c>
    </row>
    <row r="2579" spans="1:16" x14ac:dyDescent="0.25">
      <c r="A2579" s="1" t="s">
        <v>817</v>
      </c>
      <c r="B2579" s="2">
        <v>285351921</v>
      </c>
      <c r="C2579" s="2" t="s">
        <v>389</v>
      </c>
      <c r="D2579" s="4">
        <v>29365.5</v>
      </c>
      <c r="E2579" s="1" t="s">
        <v>12</v>
      </c>
      <c r="F2579" s="1" t="s">
        <v>818</v>
      </c>
      <c r="G2579" s="1" t="s">
        <v>14</v>
      </c>
      <c r="H2579" s="1" t="s">
        <v>819</v>
      </c>
      <c r="I2579" s="1">
        <v>27603.426815999999</v>
      </c>
      <c r="J2579" s="1" t="s">
        <v>820</v>
      </c>
      <c r="L2579" s="1" t="str">
        <f>VLOOKUP(Table1[[#This Row],[Customer_id]],Table4[],7,FALSE)</f>
        <v>28916,562</v>
      </c>
      <c r="M2579" s="1" t="str">
        <f>VLOOKUP(Table1[[#This Row],[Customer_id]],Table2[],4,FALSE)</f>
        <v>N4116633003</v>
      </c>
      <c r="N2579" s="1" t="str">
        <f>INDEX(Table3[Transaction type],MATCH(Table1[[#This Row],[Account Number]],Table3[Account Number],0))</f>
        <v>Loan Payment</v>
      </c>
      <c r="O2579" s="20">
        <f>INDEX(Table3[Date_of_transaction],MATCH(Table1[[#This Row],[Account Number]],Table3[Account Number],0))</f>
        <v>44595</v>
      </c>
      <c r="P2579" s="19" t="str">
        <f>INDEX(Table3[Transaction Medium],MATCH(Table1[[#This Row],[Account Number]],Table3[Account Number],0))</f>
        <v>AFT</v>
      </c>
    </row>
    <row r="2580" spans="1:16" x14ac:dyDescent="0.25">
      <c r="A2580" s="1" t="s">
        <v>817</v>
      </c>
      <c r="B2580" s="2">
        <v>580251795</v>
      </c>
      <c r="C2580" s="2" t="s">
        <v>62</v>
      </c>
      <c r="D2580" s="4">
        <v>22791</v>
      </c>
      <c r="E2580" s="1" t="s">
        <v>1094</v>
      </c>
      <c r="F2580" s="1" t="s">
        <v>256</v>
      </c>
      <c r="G2580" s="1" t="s">
        <v>4066</v>
      </c>
      <c r="H2580" s="1" t="s">
        <v>5348</v>
      </c>
      <c r="I2580" s="1">
        <v>222191.86923648001</v>
      </c>
      <c r="J2580" s="1" t="s">
        <v>2955</v>
      </c>
      <c r="L2580" s="1" t="str">
        <f>VLOOKUP(Table1[[#This Row],[Customer_id]],Table4[],7,FALSE)</f>
        <v>28916,562</v>
      </c>
      <c r="M2580" s="1" t="str">
        <f>VLOOKUP(Table1[[#This Row],[Customer_id]],Table2[],4,FALSE)</f>
        <v>N4116633003</v>
      </c>
      <c r="N2580" s="1" t="str">
        <f>INDEX(Table3[Transaction type],MATCH(Table1[[#This Row],[Account Number]],Table3[Account Number],0))</f>
        <v>Money Transfer</v>
      </c>
      <c r="O2580" s="20">
        <f>INDEX(Table3[Date_of_transaction],MATCH(Table1[[#This Row],[Account Number]],Table3[Account Number],0))</f>
        <v>44418</v>
      </c>
      <c r="P2580" s="19" t="str">
        <f>INDEX(Table3[Transaction Medium],MATCH(Table1[[#This Row],[Account Number]],Table3[Account Number],0))</f>
        <v>Mobile</v>
      </c>
    </row>
    <row r="2581" spans="1:16" x14ac:dyDescent="0.25">
      <c r="A2581" s="1" t="s">
        <v>4794</v>
      </c>
      <c r="B2581" s="2">
        <v>164641310</v>
      </c>
      <c r="C2581" s="2" t="s">
        <v>212</v>
      </c>
      <c r="D2581" s="4">
        <v>24252</v>
      </c>
      <c r="E2581" s="1" t="s">
        <v>1094</v>
      </c>
      <c r="F2581" s="1" t="s">
        <v>73</v>
      </c>
      <c r="G2581" s="1" t="s">
        <v>4220</v>
      </c>
      <c r="H2581" s="1" t="s">
        <v>4795</v>
      </c>
      <c r="I2581" s="1">
        <v>412736.07674592</v>
      </c>
      <c r="J2581" s="1" t="s">
        <v>4796</v>
      </c>
      <c r="L2581" s="1" t="str">
        <f>VLOOKUP(Table1[[#This Row],[Customer_id]],Table4[],7,FALSE)</f>
        <v>276516,4437</v>
      </c>
      <c r="M2581" s="1" t="e">
        <f>VLOOKUP(Table1[[#This Row],[Customer_id]],Table2[],4,FALSE)</f>
        <v>#N/A</v>
      </c>
      <c r="N2581" s="1" t="str">
        <f>INDEX(Table3[Transaction type],MATCH(Table1[[#This Row],[Account Number]],Table3[Account Number],0))</f>
        <v>Checks</v>
      </c>
      <c r="O2581" s="20">
        <f>INDEX(Table3[Date_of_transaction],MATCH(Table1[[#This Row],[Account Number]],Table3[Account Number],0))</f>
        <v>44558</v>
      </c>
      <c r="P2581" s="19" t="str">
        <f>INDEX(Table3[Transaction Medium],MATCH(Table1[[#This Row],[Account Number]],Table3[Account Number],0))</f>
        <v>Informal Services</v>
      </c>
    </row>
    <row r="2582" spans="1:16" x14ac:dyDescent="0.25">
      <c r="A2582" s="1" t="s">
        <v>6690</v>
      </c>
      <c r="B2582" s="2">
        <v>900493888</v>
      </c>
      <c r="C2582" s="2" t="s">
        <v>72</v>
      </c>
      <c r="D2582" s="4">
        <v>34844.25</v>
      </c>
      <c r="E2582" s="1" t="s">
        <v>12</v>
      </c>
      <c r="F2582" s="1" t="s">
        <v>208</v>
      </c>
      <c r="G2582" s="1" t="s">
        <v>4062</v>
      </c>
      <c r="H2582" s="1" t="s">
        <v>6691</v>
      </c>
      <c r="I2582" s="1">
        <v>1166950.2676649999</v>
      </c>
      <c r="J2582" s="1" t="s">
        <v>6692</v>
      </c>
      <c r="L2582" s="1" t="str">
        <f>VLOOKUP(Table1[[#This Row],[Customer_id]],Table4[],7,FALSE)</f>
        <v>452924,3904</v>
      </c>
      <c r="M2582" s="1" t="e">
        <f>VLOOKUP(Table1[[#This Row],[Customer_id]],Table2[],4,FALSE)</f>
        <v>#N/A</v>
      </c>
      <c r="N2582" s="1" t="str">
        <f>INDEX(Table3[Transaction type],MATCH(Table1[[#This Row],[Account Number]],Table3[Account Number],0))</f>
        <v>Cash Withdrawal</v>
      </c>
      <c r="O2582" s="20">
        <f>INDEX(Table3[Date_of_transaction],MATCH(Table1[[#This Row],[Account Number]],Table3[Account Number],0))</f>
        <v>44382</v>
      </c>
      <c r="P2582" s="19" t="str">
        <f>INDEX(Table3[Transaction Medium],MATCH(Table1[[#This Row],[Account Number]],Table3[Account Number],0))</f>
        <v>POS</v>
      </c>
    </row>
    <row r="2583" spans="1:16" x14ac:dyDescent="0.25">
      <c r="A2583" s="1" t="s">
        <v>1354</v>
      </c>
      <c r="B2583" s="2">
        <v>848268059</v>
      </c>
      <c r="C2583" s="2" t="s">
        <v>862</v>
      </c>
      <c r="D2583" s="4">
        <v>24617.25</v>
      </c>
      <c r="E2583" s="1" t="s">
        <v>1094</v>
      </c>
      <c r="F2583" s="1" t="s">
        <v>172</v>
      </c>
      <c r="G2583" s="1" t="s">
        <v>14</v>
      </c>
      <c r="H2583" s="1" t="s">
        <v>1355</v>
      </c>
      <c r="I2583" s="1">
        <v>12248.733879199999</v>
      </c>
      <c r="J2583" s="1" t="s">
        <v>1356</v>
      </c>
      <c r="L2583" s="1" t="str">
        <f>VLOOKUP(Table1[[#This Row],[Customer_id]],Table4[],7,FALSE)</f>
        <v>38152,8552</v>
      </c>
      <c r="M2583" s="1" t="e">
        <f>VLOOKUP(Table1[[#This Row],[Customer_id]],Table2[],4,FALSE)</f>
        <v>#N/A</v>
      </c>
      <c r="N2583" s="1" t="str">
        <f>INDEX(Table3[Transaction type],MATCH(Table1[[#This Row],[Account Number]],Table3[Account Number],0))</f>
        <v>Money Deposit</v>
      </c>
      <c r="O2583" s="20">
        <f>INDEX(Table3[Date_of_transaction],MATCH(Table1[[#This Row],[Account Number]],Table3[Account Number],0))</f>
        <v>44243</v>
      </c>
      <c r="P2583" s="19" t="str">
        <f>INDEX(Table3[Transaction Medium],MATCH(Table1[[#This Row],[Account Number]],Table3[Account Number],0))</f>
        <v>Bank</v>
      </c>
    </row>
    <row r="2584" spans="1:16" x14ac:dyDescent="0.25">
      <c r="A2584" s="1" t="s">
        <v>8828</v>
      </c>
      <c r="B2584" s="2">
        <v>212106903</v>
      </c>
      <c r="C2584" s="2" t="s">
        <v>498</v>
      </c>
      <c r="D2584" s="4">
        <v>37766.25</v>
      </c>
      <c r="E2584" s="1" t="s">
        <v>12</v>
      </c>
      <c r="F2584" s="1" t="s">
        <v>870</v>
      </c>
      <c r="G2584" s="1" t="s">
        <v>3820</v>
      </c>
      <c r="H2584" s="1" t="s">
        <v>8829</v>
      </c>
      <c r="I2584" s="1">
        <v>598986.51951599994</v>
      </c>
      <c r="J2584" s="1" t="s">
        <v>8830</v>
      </c>
      <c r="L2584" s="1" t="str">
        <f>VLOOKUP(Table1[[#This Row],[Customer_id]],Table4[],7,FALSE)</f>
        <v>143047,68</v>
      </c>
      <c r="M2584" s="1" t="e">
        <f>VLOOKUP(Table1[[#This Row],[Customer_id]],Table2[],4,FALSE)</f>
        <v>#N/A</v>
      </c>
      <c r="N2584" s="1" t="str">
        <f>INDEX(Table3[Transaction type],MATCH(Table1[[#This Row],[Account Number]],Table3[Account Number],0))</f>
        <v>Money Transfer</v>
      </c>
      <c r="O2584" s="20">
        <f>INDEX(Table3[Date_of_transaction],MATCH(Table1[[#This Row],[Account Number]],Table3[Account Number],0))</f>
        <v>44291</v>
      </c>
      <c r="P2584" s="19" t="str">
        <f>INDEX(Table3[Transaction Medium],MATCH(Table1[[#This Row],[Account Number]],Table3[Account Number],0))</f>
        <v>Mobile</v>
      </c>
    </row>
    <row r="2585" spans="1:16" x14ac:dyDescent="0.25">
      <c r="A2585" s="1" t="s">
        <v>7205</v>
      </c>
      <c r="B2585" s="2">
        <v>941967865</v>
      </c>
      <c r="C2585" s="2" t="s">
        <v>348</v>
      </c>
      <c r="D2585" s="4">
        <v>28635</v>
      </c>
      <c r="E2585" s="1" t="s">
        <v>12</v>
      </c>
      <c r="F2585" s="1" t="s">
        <v>1047</v>
      </c>
      <c r="G2585" s="1" t="s">
        <v>4112</v>
      </c>
      <c r="H2585" s="1" t="s">
        <v>7206</v>
      </c>
      <c r="I2585" s="1">
        <v>123131.89733183999</v>
      </c>
      <c r="J2585" s="1" t="s">
        <v>7207</v>
      </c>
      <c r="L2585" s="1" t="str">
        <f>VLOOKUP(Table1[[#This Row],[Customer_id]],Table4[],7,FALSE)</f>
        <v>123519,0828</v>
      </c>
      <c r="M2585" s="1" t="e">
        <f>VLOOKUP(Table1[[#This Row],[Customer_id]],Table2[],4,FALSE)</f>
        <v>#N/A</v>
      </c>
      <c r="N2585" s="1" t="str">
        <f>INDEX(Table3[Transaction type],MATCH(Table1[[#This Row],[Account Number]],Table3[Account Number],0))</f>
        <v>Cash Withdrawal</v>
      </c>
      <c r="O2585" s="20">
        <f>INDEX(Table3[Date_of_transaction],MATCH(Table1[[#This Row],[Account Number]],Table3[Account Number],0))</f>
        <v>44645</v>
      </c>
      <c r="P2585" s="19" t="str">
        <f>INDEX(Table3[Transaction Medium],MATCH(Table1[[#This Row],[Account Number]],Table3[Account Number],0))</f>
        <v>POS</v>
      </c>
    </row>
    <row r="2586" spans="1:16" x14ac:dyDescent="0.25">
      <c r="A2586" s="1" t="s">
        <v>1785</v>
      </c>
      <c r="B2586" s="2">
        <v>573219712</v>
      </c>
      <c r="C2586" s="2" t="s">
        <v>498</v>
      </c>
      <c r="D2586" s="4">
        <v>37766.25</v>
      </c>
      <c r="E2586" s="1" t="s">
        <v>1094</v>
      </c>
      <c r="F2586" s="1" t="s">
        <v>93</v>
      </c>
      <c r="G2586" s="1" t="s">
        <v>14</v>
      </c>
      <c r="H2586" s="1" t="s">
        <v>1786</v>
      </c>
      <c r="I2586" s="1">
        <v>212728.52502</v>
      </c>
      <c r="J2586" s="1" t="s">
        <v>1787</v>
      </c>
      <c r="L2586" s="1" t="str">
        <f>VLOOKUP(Table1[[#This Row],[Customer_id]],Table4[],7,FALSE)</f>
        <v>330956,046</v>
      </c>
      <c r="M2586" s="1" t="e">
        <f>VLOOKUP(Table1[[#This Row],[Customer_id]],Table2[],4,FALSE)</f>
        <v>#N/A</v>
      </c>
      <c r="N2586" s="1" t="str">
        <f>INDEX(Table3[Transaction type],MATCH(Table1[[#This Row],[Account Number]],Table3[Account Number],0))</f>
        <v>Money Transfer</v>
      </c>
      <c r="O2586" s="20">
        <f>INDEX(Table3[Date_of_transaction],MATCH(Table1[[#This Row],[Account Number]],Table3[Account Number],0))</f>
        <v>44263</v>
      </c>
      <c r="P2586" s="19" t="str">
        <f>INDEX(Table3[Transaction Medium],MATCH(Table1[[#This Row],[Account Number]],Table3[Account Number],0))</f>
        <v>ATM</v>
      </c>
    </row>
    <row r="2587" spans="1:16" x14ac:dyDescent="0.25">
      <c r="A2587" s="1" t="s">
        <v>8782</v>
      </c>
      <c r="B2587" s="2">
        <v>840468399</v>
      </c>
      <c r="C2587" s="2" t="s">
        <v>154</v>
      </c>
      <c r="D2587" s="4">
        <v>29730.75</v>
      </c>
      <c r="E2587" s="1" t="s">
        <v>12</v>
      </c>
      <c r="F2587" s="1" t="s">
        <v>487</v>
      </c>
      <c r="G2587" s="1" t="s">
        <v>3820</v>
      </c>
      <c r="H2587" s="1" t="s">
        <v>4658</v>
      </c>
      <c r="I2587" s="1" t="s">
        <v>4658</v>
      </c>
      <c r="J2587" s="1" t="s">
        <v>8783</v>
      </c>
      <c r="L2587" s="1" t="str">
        <f>VLOOKUP(Table1[[#This Row],[Customer_id]],Table4[],7,FALSE)</f>
        <v>114059,46</v>
      </c>
      <c r="M2587" s="1" t="e">
        <f>VLOOKUP(Table1[[#This Row],[Customer_id]],Table2[],4,FALSE)</f>
        <v>#N/A</v>
      </c>
      <c r="N2587" s="1" t="str">
        <f>INDEX(Table3[Transaction type],MATCH(Table1[[#This Row],[Account Number]],Table3[Account Number],0))</f>
        <v>Online Payment</v>
      </c>
      <c r="O2587" s="20">
        <f>INDEX(Table3[Date_of_transaction],MATCH(Table1[[#This Row],[Account Number]],Table3[Account Number],0))</f>
        <v>44636</v>
      </c>
      <c r="P2587" s="19" t="str">
        <f>INDEX(Table3[Transaction Medium],MATCH(Table1[[#This Row],[Account Number]],Table3[Account Number],0))</f>
        <v>Mobile</v>
      </c>
    </row>
    <row r="2588" spans="1:16" x14ac:dyDescent="0.25">
      <c r="A2588" s="1" t="s">
        <v>4047</v>
      </c>
      <c r="B2588" s="2">
        <v>599241201</v>
      </c>
      <c r="C2588" s="2" t="s">
        <v>11</v>
      </c>
      <c r="D2588" s="4">
        <v>36305.25</v>
      </c>
      <c r="E2588" s="1" t="s">
        <v>1094</v>
      </c>
      <c r="F2588" s="1" t="s">
        <v>385</v>
      </c>
      <c r="G2588" s="1" t="s">
        <v>3820</v>
      </c>
      <c r="H2588" s="1" t="s">
        <v>4048</v>
      </c>
      <c r="I2588" s="1">
        <v>341783.99433359999</v>
      </c>
      <c r="J2588" s="1" t="s">
        <v>4049</v>
      </c>
      <c r="L2588" s="1" t="str">
        <f>VLOOKUP(Table1[[#This Row],[Customer_id]],Table4[],7,FALSE)</f>
        <v>379053,5385</v>
      </c>
      <c r="M2588" s="1" t="e">
        <f>VLOOKUP(Table1[[#This Row],[Customer_id]],Table2[],4,FALSE)</f>
        <v>#N/A</v>
      </c>
      <c r="N2588" s="1" t="str">
        <f>INDEX(Table3[Transaction type],MATCH(Table1[[#This Row],[Account Number]],Table3[Account Number],0))</f>
        <v>Cash Withdrawal</v>
      </c>
      <c r="O2588" s="20">
        <f>INDEX(Table3[Date_of_transaction],MATCH(Table1[[#This Row],[Account Number]],Table3[Account Number],0))</f>
        <v>44507</v>
      </c>
      <c r="P2588" s="19" t="str">
        <f>INDEX(Table3[Transaction Medium],MATCH(Table1[[#This Row],[Account Number]],Table3[Account Number],0))</f>
        <v>ATM</v>
      </c>
    </row>
    <row r="2589" spans="1:16" x14ac:dyDescent="0.25">
      <c r="A2589" s="1" t="s">
        <v>7503</v>
      </c>
      <c r="B2589" s="2">
        <v>182801487</v>
      </c>
      <c r="C2589" s="2" t="s">
        <v>203</v>
      </c>
      <c r="D2589" s="4">
        <v>27539.25</v>
      </c>
      <c r="E2589" s="1" t="s">
        <v>12</v>
      </c>
      <c r="F2589" s="1" t="s">
        <v>286</v>
      </c>
      <c r="G2589" s="1" t="s">
        <v>4220</v>
      </c>
      <c r="H2589" s="1" t="s">
        <v>7504</v>
      </c>
      <c r="I2589" s="1">
        <v>122358.018126</v>
      </c>
      <c r="J2589" s="1" t="s">
        <v>7505</v>
      </c>
      <c r="L2589" s="1" t="str">
        <f>VLOOKUP(Table1[[#This Row],[Customer_id]],Table4[],7,FALSE)</f>
        <v>33898,02</v>
      </c>
      <c r="M2589" s="1" t="e">
        <f>VLOOKUP(Table1[[#This Row],[Customer_id]],Table2[],4,FALSE)</f>
        <v>#N/A</v>
      </c>
      <c r="N2589" s="1" t="str">
        <f>INDEX(Table3[Transaction type],MATCH(Table1[[#This Row],[Account Number]],Table3[Account Number],0))</f>
        <v>Cash Withdrawal</v>
      </c>
      <c r="O2589" s="20">
        <f>INDEX(Table3[Date_of_transaction],MATCH(Table1[[#This Row],[Account Number]],Table3[Account Number],0))</f>
        <v>44312</v>
      </c>
      <c r="P2589" s="19" t="str">
        <f>INDEX(Table3[Transaction Medium],MATCH(Table1[[#This Row],[Account Number]],Table3[Account Number],0))</f>
        <v>ATM</v>
      </c>
    </row>
    <row r="2590" spans="1:16" x14ac:dyDescent="0.25">
      <c r="A2590" s="1" t="s">
        <v>5421</v>
      </c>
      <c r="B2590" s="2">
        <v>75359038</v>
      </c>
      <c r="C2590" s="2" t="s">
        <v>43</v>
      </c>
      <c r="D2590" s="4">
        <v>36670.5</v>
      </c>
      <c r="E2590" s="1" t="s">
        <v>1094</v>
      </c>
      <c r="F2590" s="1" t="s">
        <v>404</v>
      </c>
      <c r="G2590" s="1" t="s">
        <v>4095</v>
      </c>
      <c r="H2590" s="1" t="s">
        <v>5422</v>
      </c>
      <c r="I2590" s="1">
        <v>682089.08457599999</v>
      </c>
      <c r="J2590" s="1" t="s">
        <v>5423</v>
      </c>
      <c r="L2590" s="1" t="str">
        <f>VLOOKUP(Table1[[#This Row],[Customer_id]],Table4[],7,FALSE)</f>
        <v>168035,7489</v>
      </c>
      <c r="M2590" s="1" t="e">
        <f>VLOOKUP(Table1[[#This Row],[Customer_id]],Table2[],4,FALSE)</f>
        <v>#N/A</v>
      </c>
      <c r="N2590" s="1" t="str">
        <f>INDEX(Table3[Transaction type],MATCH(Table1[[#This Row],[Account Number]],Table3[Account Number],0))</f>
        <v>Cash Withdrawal</v>
      </c>
      <c r="O2590" s="20">
        <f>INDEX(Table3[Date_of_transaction],MATCH(Table1[[#This Row],[Account Number]],Table3[Account Number],0))</f>
        <v>44330</v>
      </c>
      <c r="P2590" s="19" t="str">
        <f>INDEX(Table3[Transaction Medium],MATCH(Table1[[#This Row],[Account Number]],Table3[Account Number],0))</f>
        <v>ATM</v>
      </c>
    </row>
    <row r="2591" spans="1:16" x14ac:dyDescent="0.25">
      <c r="A2591" s="1" t="s">
        <v>915</v>
      </c>
      <c r="B2591" s="2">
        <v>361894531</v>
      </c>
      <c r="C2591" s="2" t="s">
        <v>889</v>
      </c>
      <c r="D2591" s="4">
        <v>30096</v>
      </c>
      <c r="E2591" s="1" t="s">
        <v>12</v>
      </c>
      <c r="F2591" s="1" t="s">
        <v>120</v>
      </c>
      <c r="G2591" s="1" t="s">
        <v>14</v>
      </c>
      <c r="H2591" s="1" t="s">
        <v>916</v>
      </c>
      <c r="I2591" s="1">
        <v>183112.09643999999</v>
      </c>
      <c r="J2591" s="1" t="s">
        <v>917</v>
      </c>
      <c r="L2591" s="1" t="str">
        <f>VLOOKUP(Table1[[#This Row],[Customer_id]],Table4[],7,FALSE)</f>
        <v>226151,901</v>
      </c>
      <c r="M2591" s="1" t="str">
        <f>VLOOKUP(Table1[[#This Row],[Customer_id]],Table2[],4,FALSE)</f>
        <v>N446679548</v>
      </c>
      <c r="N2591" s="1" t="str">
        <f>INDEX(Table3[Transaction type],MATCH(Table1[[#This Row],[Account Number]],Table3[Account Number],0))</f>
        <v>Loan Payment</v>
      </c>
      <c r="O2591" s="20">
        <f>INDEX(Table3[Date_of_transaction],MATCH(Table1[[#This Row],[Account Number]],Table3[Account Number],0))</f>
        <v>44669</v>
      </c>
      <c r="P2591" s="19" t="str">
        <f>INDEX(Table3[Transaction Medium],MATCH(Table1[[#This Row],[Account Number]],Table3[Account Number],0))</f>
        <v>ACH</v>
      </c>
    </row>
    <row r="2592" spans="1:16" x14ac:dyDescent="0.25">
      <c r="A2592" s="1" t="s">
        <v>7148</v>
      </c>
      <c r="B2592" s="2">
        <v>307023024</v>
      </c>
      <c r="C2592" s="2" t="s">
        <v>18</v>
      </c>
      <c r="D2592" s="4">
        <v>33018</v>
      </c>
      <c r="E2592" s="1" t="s">
        <v>12</v>
      </c>
      <c r="F2592" s="1" t="s">
        <v>2211</v>
      </c>
      <c r="G2592" s="1" t="s">
        <v>4074</v>
      </c>
      <c r="H2592" s="1" t="s">
        <v>7149</v>
      </c>
      <c r="I2592" s="1">
        <v>478805.42746500002</v>
      </c>
      <c r="J2592" s="1" t="s">
        <v>7150</v>
      </c>
      <c r="L2592" s="1" t="str">
        <f>VLOOKUP(Table1[[#This Row],[Customer_id]],Table4[],7,FALSE)</f>
        <v>75068,868</v>
      </c>
      <c r="M2592" s="1" t="str">
        <f>VLOOKUP(Table1[[#This Row],[Customer_id]],Table2[],4,FALSE)</f>
        <v>N4982534508</v>
      </c>
      <c r="N2592" s="1" t="str">
        <f>INDEX(Table3[Transaction type],MATCH(Table1[[#This Row],[Account Number]],Table3[Account Number],0))</f>
        <v>Loan Payment</v>
      </c>
      <c r="O2592" s="20">
        <f>INDEX(Table3[Date_of_transaction],MATCH(Table1[[#This Row],[Account Number]],Table3[Account Number],0))</f>
        <v>44516</v>
      </c>
      <c r="P2592" s="19" t="str">
        <f>INDEX(Table3[Transaction Medium],MATCH(Table1[[#This Row],[Account Number]],Table3[Account Number],0))</f>
        <v>Mobile</v>
      </c>
    </row>
    <row r="2593" spans="1:16" x14ac:dyDescent="0.25">
      <c r="A2593" s="1" t="s">
        <v>2247</v>
      </c>
      <c r="B2593" s="2">
        <v>219463777</v>
      </c>
      <c r="C2593" s="2" t="s">
        <v>403</v>
      </c>
      <c r="D2593" s="4">
        <v>31922.25</v>
      </c>
      <c r="E2593" s="1" t="s">
        <v>1094</v>
      </c>
      <c r="F2593" s="1" t="s">
        <v>422</v>
      </c>
      <c r="G2593" s="1" t="s">
        <v>1964</v>
      </c>
      <c r="H2593" s="1" t="s">
        <v>2248</v>
      </c>
      <c r="I2593" s="1">
        <v>79346.423750400005</v>
      </c>
      <c r="J2593" s="1" t="s">
        <v>2249</v>
      </c>
      <c r="L2593" s="1" t="str">
        <f>VLOOKUP(Table1[[#This Row],[Customer_id]],Table4[],7,FALSE)</f>
        <v>154599,3372</v>
      </c>
      <c r="M2593" s="1" t="e">
        <f>VLOOKUP(Table1[[#This Row],[Customer_id]],Table2[],4,FALSE)</f>
        <v>#N/A</v>
      </c>
      <c r="N2593" s="1" t="str">
        <f>INDEX(Table3[Transaction type],MATCH(Table1[[#This Row],[Account Number]],Table3[Account Number],0))</f>
        <v>Checks</v>
      </c>
      <c r="O2593" s="20">
        <f>INDEX(Table3[Date_of_transaction],MATCH(Table1[[#This Row],[Account Number]],Table3[Account Number],0))</f>
        <v>44476</v>
      </c>
      <c r="P2593" s="19" t="str">
        <f>INDEX(Table3[Transaction Medium],MATCH(Table1[[#This Row],[Account Number]],Table3[Account Number],0))</f>
        <v>Bank</v>
      </c>
    </row>
    <row r="2594" spans="1:16" x14ac:dyDescent="0.25">
      <c r="A2594" s="1" t="s">
        <v>7062</v>
      </c>
      <c r="B2594" s="2">
        <v>590936947</v>
      </c>
      <c r="C2594" s="2" t="s">
        <v>134</v>
      </c>
      <c r="D2594" s="4">
        <v>37401</v>
      </c>
      <c r="E2594" s="1" t="s">
        <v>12</v>
      </c>
      <c r="F2594" s="1" t="s">
        <v>885</v>
      </c>
      <c r="G2594" s="1" t="s">
        <v>4074</v>
      </c>
      <c r="H2594" s="1" t="s">
        <v>7063</v>
      </c>
      <c r="I2594" s="1">
        <v>538822.32100223994</v>
      </c>
      <c r="J2594" s="1" t="s">
        <v>7064</v>
      </c>
      <c r="L2594" s="1" t="str">
        <f>VLOOKUP(Table1[[#This Row],[Customer_id]],Table4[],7,FALSE)</f>
        <v>96229,965</v>
      </c>
      <c r="M2594" s="1" t="e">
        <f>VLOOKUP(Table1[[#This Row],[Customer_id]],Table2[],4,FALSE)</f>
        <v>#N/A</v>
      </c>
      <c r="N2594" s="1" t="str">
        <f>INDEX(Table3[Transaction type],MATCH(Table1[[#This Row],[Account Number]],Table3[Account Number],0))</f>
        <v>Online Payment</v>
      </c>
      <c r="O2594" s="20">
        <f>INDEX(Table3[Date_of_transaction],MATCH(Table1[[#This Row],[Account Number]],Table3[Account Number],0))</f>
        <v>44299</v>
      </c>
      <c r="P2594" s="19" t="str">
        <f>INDEX(Table3[Transaction Medium],MATCH(Table1[[#This Row],[Account Number]],Table3[Account Number],0))</f>
        <v>Internet Banking</v>
      </c>
    </row>
    <row r="2595" spans="1:16" x14ac:dyDescent="0.25">
      <c r="A2595" s="1" t="s">
        <v>5217</v>
      </c>
      <c r="B2595" s="2">
        <v>395904523</v>
      </c>
      <c r="C2595" s="2" t="s">
        <v>11</v>
      </c>
      <c r="D2595" s="4">
        <v>36305.25</v>
      </c>
      <c r="E2595" s="1" t="s">
        <v>1094</v>
      </c>
      <c r="F2595" s="1" t="s">
        <v>1426</v>
      </c>
      <c r="G2595" s="1" t="s">
        <v>4119</v>
      </c>
      <c r="H2595" t="s">
        <v>4798</v>
      </c>
      <c r="I2595" t="s">
        <v>4798</v>
      </c>
      <c r="J2595" s="1" t="s">
        <v>5218</v>
      </c>
      <c r="L2595" s="1" t="str">
        <f>VLOOKUP(Table1[[#This Row],[Customer_id]],Table4[],7,FALSE)</f>
        <v>102181,3056</v>
      </c>
      <c r="M2595" s="1" t="e">
        <f>VLOOKUP(Table1[[#This Row],[Customer_id]],Table2[],4,FALSE)</f>
        <v>#N/A</v>
      </c>
      <c r="N2595" s="1" t="str">
        <f>INDEX(Table3[Transaction type],MATCH(Table1[[#This Row],[Account Number]],Table3[Account Number],0))</f>
        <v>Online Payment</v>
      </c>
      <c r="O2595" s="20">
        <f>INDEX(Table3[Date_of_transaction],MATCH(Table1[[#This Row],[Account Number]],Table3[Account Number],0))</f>
        <v>44230</v>
      </c>
      <c r="P2595" s="19" t="str">
        <f>INDEX(Table3[Transaction Medium],MATCH(Table1[[#This Row],[Account Number]],Table3[Account Number],0))</f>
        <v>Mobile</v>
      </c>
    </row>
    <row r="2596" spans="1:16" x14ac:dyDescent="0.25">
      <c r="A2596" s="1" t="s">
        <v>3001</v>
      </c>
      <c r="B2596" s="2">
        <v>978531360</v>
      </c>
      <c r="C2596" s="2" t="s">
        <v>52</v>
      </c>
      <c r="D2596" s="4">
        <v>20234.25</v>
      </c>
      <c r="E2596" s="1" t="s">
        <v>1094</v>
      </c>
      <c r="F2596" s="1" t="s">
        <v>1626</v>
      </c>
      <c r="G2596" s="1" t="s">
        <v>2773</v>
      </c>
      <c r="H2596" s="1" t="s">
        <v>3002</v>
      </c>
      <c r="I2596" s="1">
        <v>134676.45153612</v>
      </c>
      <c r="J2596" s="1" t="s">
        <v>3003</v>
      </c>
      <c r="L2596" s="1" t="str">
        <f>VLOOKUP(Table1[[#This Row],[Customer_id]],Table4[],7,FALSE)</f>
        <v>95682,1294</v>
      </c>
      <c r="M2596" s="1" t="e">
        <f>VLOOKUP(Table1[[#This Row],[Customer_id]],Table2[],4,FALSE)</f>
        <v>#N/A</v>
      </c>
      <c r="N2596" s="1" t="str">
        <f>INDEX(Table3[Transaction type],MATCH(Table1[[#This Row],[Account Number]],Table3[Account Number],0))</f>
        <v>Money Transfer</v>
      </c>
      <c r="O2596" s="20">
        <f>INDEX(Table3[Date_of_transaction],MATCH(Table1[[#This Row],[Account Number]],Table3[Account Number],0))</f>
        <v>44661</v>
      </c>
      <c r="P2596" s="19" t="str">
        <f>INDEX(Table3[Transaction Medium],MATCH(Table1[[#This Row],[Account Number]],Table3[Account Number],0))</f>
        <v>Mobile</v>
      </c>
    </row>
    <row r="2597" spans="1:16" x14ac:dyDescent="0.25">
      <c r="A2597" s="1" t="s">
        <v>800</v>
      </c>
      <c r="B2597" s="2">
        <v>173356018</v>
      </c>
      <c r="C2597" s="2" t="s">
        <v>67</v>
      </c>
      <c r="D2597" s="4">
        <v>23156.25</v>
      </c>
      <c r="E2597" s="1" t="s">
        <v>12</v>
      </c>
      <c r="F2597" s="1" t="s">
        <v>176</v>
      </c>
      <c r="G2597" s="1" t="s">
        <v>14</v>
      </c>
      <c r="H2597" s="1" t="s">
        <v>801</v>
      </c>
      <c r="I2597" s="1">
        <v>78074.947368180001</v>
      </c>
      <c r="J2597" s="1" t="s">
        <v>802</v>
      </c>
      <c r="L2597" s="1" t="str">
        <f>VLOOKUP(Table1[[#This Row],[Customer_id]],Table4[],7,FALSE)</f>
        <v>325636,3341</v>
      </c>
      <c r="M2597" s="1" t="str">
        <f>VLOOKUP(Table1[[#This Row],[Customer_id]],Table2[],4,FALSE)</f>
        <v>N11443091814</v>
      </c>
      <c r="N2597" s="1" t="str">
        <f>INDEX(Table3[Transaction type],MATCH(Table1[[#This Row],[Account Number]],Table3[Account Number],0))</f>
        <v>Loan Payment</v>
      </c>
      <c r="O2597" s="20">
        <f>INDEX(Table3[Date_of_transaction],MATCH(Table1[[#This Row],[Account Number]],Table3[Account Number],0))</f>
        <v>44668</v>
      </c>
      <c r="P2597" s="19" t="str">
        <f>INDEX(Table3[Transaction Medium],MATCH(Table1[[#This Row],[Account Number]],Table3[Account Number],0))</f>
        <v>AFT</v>
      </c>
    </row>
    <row r="2598" spans="1:16" x14ac:dyDescent="0.25">
      <c r="A2598" s="1" t="s">
        <v>3813</v>
      </c>
      <c r="B2598" s="2">
        <v>988403910</v>
      </c>
      <c r="C2598" s="2" t="s">
        <v>92</v>
      </c>
      <c r="D2598" s="4">
        <v>29000.25</v>
      </c>
      <c r="E2598" s="1" t="s">
        <v>1094</v>
      </c>
      <c r="F2598" s="1" t="s">
        <v>147</v>
      </c>
      <c r="G2598" s="1" t="s">
        <v>3583</v>
      </c>
      <c r="H2598" s="1" t="s">
        <v>3814</v>
      </c>
      <c r="I2598" s="1">
        <v>371744.49360384</v>
      </c>
      <c r="J2598" s="1" t="s">
        <v>3815</v>
      </c>
      <c r="L2598" s="1" t="str">
        <f>VLOOKUP(Table1[[#This Row],[Customer_id]],Table4[],7,FALSE)</f>
        <v>84036,6292</v>
      </c>
      <c r="M2598" s="1" t="str">
        <f>VLOOKUP(Table1[[#This Row],[Customer_id]],Table2[],4,FALSE)</f>
        <v>N720377864</v>
      </c>
      <c r="N2598" s="1" t="str">
        <f>INDEX(Table3[Transaction type],MATCH(Table1[[#This Row],[Account Number]],Table3[Account Number],0))</f>
        <v>Loan Payment</v>
      </c>
      <c r="O2598" s="20">
        <f>INDEX(Table3[Date_of_transaction],MATCH(Table1[[#This Row],[Account Number]],Table3[Account Number],0))</f>
        <v>44406</v>
      </c>
      <c r="P2598" s="19" t="str">
        <f>INDEX(Table3[Transaction Medium],MATCH(Table1[[#This Row],[Account Number]],Table3[Account Number],0))</f>
        <v>ACH</v>
      </c>
    </row>
    <row r="2599" spans="1:16" x14ac:dyDescent="0.25">
      <c r="A2599" s="1" t="s">
        <v>2411</v>
      </c>
      <c r="B2599" s="2">
        <v>143713603</v>
      </c>
      <c r="C2599" s="2" t="s">
        <v>52</v>
      </c>
      <c r="D2599" s="4">
        <v>20234.25</v>
      </c>
      <c r="E2599" s="1" t="s">
        <v>12</v>
      </c>
      <c r="F2599" s="1" t="s">
        <v>665</v>
      </c>
      <c r="G2599" s="1" t="s">
        <v>1964</v>
      </c>
      <c r="H2599" s="1" t="s">
        <v>2412</v>
      </c>
      <c r="I2599" s="1">
        <v>86634.7131276</v>
      </c>
      <c r="J2599" s="1" t="s">
        <v>2413</v>
      </c>
      <c r="L2599" s="1" t="str">
        <f>VLOOKUP(Table1[[#This Row],[Customer_id]],Table4[],7,FALSE)</f>
        <v>56874,1971</v>
      </c>
      <c r="M2599" s="1" t="e">
        <f>VLOOKUP(Table1[[#This Row],[Customer_id]],Table2[],4,FALSE)</f>
        <v>#N/A</v>
      </c>
      <c r="N2599" s="1" t="str">
        <f>INDEX(Table3[Transaction type],MATCH(Table1[[#This Row],[Account Number]],Table3[Account Number],0))</f>
        <v>Money Deposit</v>
      </c>
      <c r="O2599" s="20">
        <f>INDEX(Table3[Date_of_transaction],MATCH(Table1[[#This Row],[Account Number]],Table3[Account Number],0))</f>
        <v>44362</v>
      </c>
      <c r="P2599" s="19" t="str">
        <f>INDEX(Table3[Transaction Medium],MATCH(Table1[[#This Row],[Account Number]],Table3[Account Number],0))</f>
        <v>Bank</v>
      </c>
    </row>
    <row r="2600" spans="1:16" x14ac:dyDescent="0.25">
      <c r="A2600" s="1" t="s">
        <v>8969</v>
      </c>
      <c r="B2600" s="2">
        <v>860663910</v>
      </c>
      <c r="C2600" s="2" t="s">
        <v>8970</v>
      </c>
      <c r="D2600" s="8">
        <v>38173.25</v>
      </c>
      <c r="E2600" s="1" t="str">
        <f ca="1">CHOOSE(RANDBETWEEN(1, 2), "Male","Female")</f>
        <v>Male</v>
      </c>
      <c r="F2600" s="1" t="str">
        <f ca="1">CHOOSE(RANDBETWEEN(1, 5), "Farmer","Tailor","Student","Professor","Welder")</f>
        <v>Student</v>
      </c>
      <c r="G2600" s="1" t="str">
        <f ca="1">CHOOSE(RANDBETWEEN(1, 22), "Kano","Kwara","Imo","Lagos","Adamawa","Delta","Sokoto","Oyo","Osun","Abia","Cross River","Kaduna","Plateau","River","Abuja","Kogi","Edo","Anambra","Bayelsa","Benue","Ogun","Enugu")</f>
        <v>Delta</v>
      </c>
      <c r="H2600" s="9" t="s">
        <v>8971</v>
      </c>
      <c r="I2600" s="9">
        <v>197222.04922918777</v>
      </c>
      <c r="J2600" t="s">
        <v>8972</v>
      </c>
      <c r="L2600" s="1" t="str">
        <f>VLOOKUP(Table1[[#This Row],[Customer_id]],Table4[],7,FALSE)</f>
        <v>241627,68</v>
      </c>
      <c r="M2600" s="1" t="e">
        <f>VLOOKUP(Table1[[#This Row],[Customer_id]],Table2[],4,FALSE)</f>
        <v>#N/A</v>
      </c>
      <c r="N2600" s="1" t="str">
        <f>INDEX(Table3[Transaction type],MATCH(Table1[[#This Row],[Account Number]],Table3[Account Number],0))</f>
        <v>Money Deposit</v>
      </c>
      <c r="O2600" s="20">
        <f>INDEX(Table3[Date_of_transaction],MATCH(Table1[[#This Row],[Account Number]],Table3[Account Number],0))</f>
        <v>44357</v>
      </c>
      <c r="P2600" s="19" t="str">
        <f>INDEX(Table3[Transaction Medium],MATCH(Table1[[#This Row],[Account Number]],Table3[Account Number],0))</f>
        <v>Bank</v>
      </c>
    </row>
    <row r="2601" spans="1:16" x14ac:dyDescent="0.25">
      <c r="A2601" s="1" t="s">
        <v>8662</v>
      </c>
      <c r="B2601" s="2">
        <v>518915884</v>
      </c>
      <c r="C2601" s="2" t="s">
        <v>452</v>
      </c>
      <c r="D2601" s="4">
        <v>26078.25</v>
      </c>
      <c r="E2601" s="1" t="s">
        <v>12</v>
      </c>
      <c r="F2601" s="1" t="s">
        <v>251</v>
      </c>
      <c r="G2601" s="1" t="s">
        <v>3820</v>
      </c>
      <c r="H2601" s="1" t="s">
        <v>8663</v>
      </c>
      <c r="I2601" s="1">
        <v>44548.358025599999</v>
      </c>
      <c r="J2601" s="1" t="s">
        <v>8664</v>
      </c>
      <c r="L2601" s="1" t="str">
        <f>VLOOKUP(Table1[[#This Row],[Customer_id]],Table4[],7,FALSE)</f>
        <v>215132,1795</v>
      </c>
      <c r="M2601" s="1" t="e">
        <f>VLOOKUP(Table1[[#This Row],[Customer_id]],Table2[],4,FALSE)</f>
        <v>#N/A</v>
      </c>
      <c r="N2601" s="1" t="str">
        <f>INDEX(Table3[Transaction type],MATCH(Table1[[#This Row],[Account Number]],Table3[Account Number],0))</f>
        <v>Cash Withdrawal</v>
      </c>
      <c r="O2601" s="20">
        <f>INDEX(Table3[Date_of_transaction],MATCH(Table1[[#This Row],[Account Number]],Table3[Account Number],0))</f>
        <v>44465</v>
      </c>
      <c r="P2601" s="19" t="str">
        <f>INDEX(Table3[Transaction Medium],MATCH(Table1[[#This Row],[Account Number]],Table3[Account Number],0))</f>
        <v>POS</v>
      </c>
    </row>
    <row r="2602" spans="1:16" x14ac:dyDescent="0.25">
      <c r="A2602" s="1" t="s">
        <v>6489</v>
      </c>
      <c r="B2602" s="2">
        <v>413993051</v>
      </c>
      <c r="C2602" s="2" t="s">
        <v>154</v>
      </c>
      <c r="D2602" s="4">
        <v>29730.75</v>
      </c>
      <c r="E2602" s="1" t="s">
        <v>12</v>
      </c>
      <c r="F2602" s="1" t="s">
        <v>825</v>
      </c>
      <c r="G2602" s="1" t="s">
        <v>4066</v>
      </c>
      <c r="H2602" s="1" t="s">
        <v>6490</v>
      </c>
      <c r="I2602" s="1">
        <v>125699.70366</v>
      </c>
      <c r="J2602" s="1" t="s">
        <v>6491</v>
      </c>
      <c r="L2602" s="1" t="str">
        <f>VLOOKUP(Table1[[#This Row],[Customer_id]],Table4[],7,FALSE)</f>
        <v>325866,6642</v>
      </c>
      <c r="M2602" s="1" t="str">
        <f>VLOOKUP(Table1[[#This Row],[Customer_id]],Table2[],4,FALSE)</f>
        <v>N1364888448</v>
      </c>
      <c r="N2602" s="1" t="str">
        <f>INDEX(Table3[Transaction type],MATCH(Table1[[#This Row],[Account Number]],Table3[Account Number],0))</f>
        <v>Loan Payment</v>
      </c>
      <c r="O2602" s="20">
        <f>INDEX(Table3[Date_of_transaction],MATCH(Table1[[#This Row],[Account Number]],Table3[Account Number],0))</f>
        <v>44417</v>
      </c>
      <c r="P2602" s="19" t="str">
        <f>INDEX(Table3[Transaction Medium],MATCH(Table1[[#This Row],[Account Number]],Table3[Account Number],0))</f>
        <v>ACH</v>
      </c>
    </row>
    <row r="2603" spans="1:16" x14ac:dyDescent="0.25">
      <c r="A2603" s="1" t="s">
        <v>1887</v>
      </c>
      <c r="B2603" s="2">
        <v>125926431</v>
      </c>
      <c r="C2603" s="2" t="s">
        <v>203</v>
      </c>
      <c r="D2603" s="4">
        <v>27539.25</v>
      </c>
      <c r="E2603" s="1" t="s">
        <v>1094</v>
      </c>
      <c r="F2603" s="1" t="s">
        <v>1146</v>
      </c>
      <c r="G2603" s="1" t="s">
        <v>14</v>
      </c>
      <c r="H2603" s="1" t="s">
        <v>1888</v>
      </c>
      <c r="I2603" s="1">
        <v>109324.940256</v>
      </c>
      <c r="J2603" s="1" t="s">
        <v>1889</v>
      </c>
      <c r="L2603" s="1" t="str">
        <f>VLOOKUP(Table1[[#This Row],[Customer_id]],Table4[],7,FALSE)</f>
        <v>284371,2768</v>
      </c>
      <c r="M2603" s="1" t="e">
        <f>VLOOKUP(Table1[[#This Row],[Customer_id]],Table2[],4,FALSE)</f>
        <v>#N/A</v>
      </c>
      <c r="N2603" s="1" t="str">
        <f>INDEX(Table3[Transaction type],MATCH(Table1[[#This Row],[Account Number]],Table3[Account Number],0))</f>
        <v>Online Payment</v>
      </c>
      <c r="O2603" s="20">
        <f>INDEX(Table3[Date_of_transaction],MATCH(Table1[[#This Row],[Account Number]],Table3[Account Number],0))</f>
        <v>44304</v>
      </c>
      <c r="P2603" s="19" t="str">
        <f>INDEX(Table3[Transaction Medium],MATCH(Table1[[#This Row],[Account Number]],Table3[Account Number],0))</f>
        <v>Internet Banking</v>
      </c>
    </row>
    <row r="2604" spans="1:16" x14ac:dyDescent="0.25">
      <c r="A2604" s="1" t="s">
        <v>2351</v>
      </c>
      <c r="B2604" s="2">
        <v>356089885</v>
      </c>
      <c r="C2604" s="2" t="s">
        <v>869</v>
      </c>
      <c r="D2604" s="4">
        <v>17312.25</v>
      </c>
      <c r="E2604" s="1" t="s">
        <v>1094</v>
      </c>
      <c r="F2604" s="1" t="s">
        <v>1927</v>
      </c>
      <c r="G2604" s="1" t="s">
        <v>1964</v>
      </c>
      <c r="H2604" s="1" t="s">
        <v>2352</v>
      </c>
      <c r="I2604" s="1">
        <v>163641.75281999999</v>
      </c>
      <c r="J2604" s="1" t="s">
        <v>2353</v>
      </c>
      <c r="L2604" s="1" t="str">
        <f>VLOOKUP(Table1[[#This Row],[Customer_id]],Table4[],7,FALSE)</f>
        <v>106468,9821</v>
      </c>
      <c r="M2604" s="1" t="e">
        <f>VLOOKUP(Table1[[#This Row],[Customer_id]],Table2[],4,FALSE)</f>
        <v>#N/A</v>
      </c>
      <c r="N2604" s="1" t="str">
        <f>INDEX(Table3[Transaction type],MATCH(Table1[[#This Row],[Account Number]],Table3[Account Number],0))</f>
        <v>Money Transfer</v>
      </c>
      <c r="O2604" s="20">
        <f>INDEX(Table3[Date_of_transaction],MATCH(Table1[[#This Row],[Account Number]],Table3[Account Number],0))</f>
        <v>44239</v>
      </c>
      <c r="P2604" s="19" t="str">
        <f>INDEX(Table3[Transaction Medium],MATCH(Table1[[#This Row],[Account Number]],Table3[Account Number],0))</f>
        <v>ATM</v>
      </c>
    </row>
    <row r="2605" spans="1:16" x14ac:dyDescent="0.25">
      <c r="A2605" s="1" t="s">
        <v>2351</v>
      </c>
      <c r="B2605" s="2">
        <v>576374245</v>
      </c>
      <c r="C2605" s="2" t="s">
        <v>226</v>
      </c>
      <c r="D2605" s="4">
        <v>31557</v>
      </c>
      <c r="E2605" s="1" t="s">
        <v>12</v>
      </c>
      <c r="F2605" s="1" t="s">
        <v>385</v>
      </c>
      <c r="G2605" s="1" t="s">
        <v>3583</v>
      </c>
      <c r="H2605" s="1" t="s">
        <v>7982</v>
      </c>
      <c r="I2605" s="1">
        <v>366055.39948319999</v>
      </c>
      <c r="J2605" s="1" t="s">
        <v>7983</v>
      </c>
      <c r="L2605" s="1" t="str">
        <f>VLOOKUP(Table1[[#This Row],[Customer_id]],Table4[],7,FALSE)</f>
        <v>106468,9821</v>
      </c>
      <c r="M2605" s="1" t="e">
        <f>VLOOKUP(Table1[[#This Row],[Customer_id]],Table2[],4,FALSE)</f>
        <v>#N/A</v>
      </c>
      <c r="N2605" s="1" t="str">
        <f>INDEX(Table3[Transaction type],MATCH(Table1[[#This Row],[Account Number]],Table3[Account Number],0))</f>
        <v>Cash Withdrawal</v>
      </c>
      <c r="O2605" s="20">
        <f>INDEX(Table3[Date_of_transaction],MATCH(Table1[[#This Row],[Account Number]],Table3[Account Number],0))</f>
        <v>44573</v>
      </c>
      <c r="P2605" s="19" t="str">
        <f>INDEX(Table3[Transaction Medium],MATCH(Table1[[#This Row],[Account Number]],Table3[Account Number],0))</f>
        <v>POS</v>
      </c>
    </row>
    <row r="2606" spans="1:16" x14ac:dyDescent="0.25">
      <c r="A2606" s="1" t="s">
        <v>1597</v>
      </c>
      <c r="B2606" s="2">
        <v>266586720</v>
      </c>
      <c r="C2606" s="2" t="s">
        <v>309</v>
      </c>
      <c r="D2606" s="4">
        <v>27904.5</v>
      </c>
      <c r="E2606" s="1" t="s">
        <v>1094</v>
      </c>
      <c r="F2606" s="1" t="s">
        <v>139</v>
      </c>
      <c r="G2606" s="1" t="s">
        <v>14</v>
      </c>
      <c r="H2606" s="1" t="s">
        <v>1598</v>
      </c>
      <c r="I2606" s="1">
        <v>323312.57378784003</v>
      </c>
      <c r="J2606" s="1" t="s">
        <v>1599</v>
      </c>
      <c r="L2606" s="1" t="str">
        <f>VLOOKUP(Table1[[#This Row],[Customer_id]],Table4[],7,FALSE)</f>
        <v>309468,8025</v>
      </c>
      <c r="M2606" s="1" t="e">
        <f>VLOOKUP(Table1[[#This Row],[Customer_id]],Table2[],4,FALSE)</f>
        <v>#N/A</v>
      </c>
      <c r="N2606" s="1" t="str">
        <f>INDEX(Table3[Transaction type],MATCH(Table1[[#This Row],[Account Number]],Table3[Account Number],0))</f>
        <v>Online Payment</v>
      </c>
      <c r="O2606" s="20">
        <f>INDEX(Table3[Date_of_transaction],MATCH(Table1[[#This Row],[Account Number]],Table3[Account Number],0))</f>
        <v>44555</v>
      </c>
      <c r="P2606" s="19" t="str">
        <f>INDEX(Table3[Transaction Medium],MATCH(Table1[[#This Row],[Account Number]],Table3[Account Number],0))</f>
        <v>Internet Banking</v>
      </c>
    </row>
    <row r="2607" spans="1:16" x14ac:dyDescent="0.25">
      <c r="A2607" s="1" t="s">
        <v>7098</v>
      </c>
      <c r="B2607" s="2">
        <v>400089203</v>
      </c>
      <c r="C2607" s="2" t="s">
        <v>889</v>
      </c>
      <c r="D2607" s="4">
        <v>30096</v>
      </c>
      <c r="E2607" s="1" t="s">
        <v>12</v>
      </c>
      <c r="F2607" s="1" t="s">
        <v>256</v>
      </c>
      <c r="G2607" s="1" t="s">
        <v>4148</v>
      </c>
      <c r="H2607" s="1" t="s">
        <v>7099</v>
      </c>
      <c r="I2607" s="1">
        <v>193079.48806800001</v>
      </c>
      <c r="J2607" s="1" t="s">
        <v>7100</v>
      </c>
      <c r="L2607" s="1" t="str">
        <f>VLOOKUP(Table1[[#This Row],[Customer_id]],Table4[],7,FALSE)</f>
        <v>338592,7272</v>
      </c>
      <c r="M2607" s="1" t="e">
        <f>VLOOKUP(Table1[[#This Row],[Customer_id]],Table2[],4,FALSE)</f>
        <v>#N/A</v>
      </c>
      <c r="N2607" s="1" t="str">
        <f>INDEX(Table3[Transaction type],MATCH(Table1[[#This Row],[Account Number]],Table3[Account Number],0))</f>
        <v>Money Transfer</v>
      </c>
      <c r="O2607" s="20">
        <f>INDEX(Table3[Date_of_transaction],MATCH(Table1[[#This Row],[Account Number]],Table3[Account Number],0))</f>
        <v>44679</v>
      </c>
      <c r="P2607" s="19" t="str">
        <f>INDEX(Table3[Transaction Medium],MATCH(Table1[[#This Row],[Account Number]],Table3[Account Number],0))</f>
        <v>Bank</v>
      </c>
    </row>
    <row r="2608" spans="1:16" x14ac:dyDescent="0.25">
      <c r="A2608" s="1" t="s">
        <v>81</v>
      </c>
      <c r="B2608" s="2">
        <v>766319894</v>
      </c>
      <c r="C2608" s="2" t="s">
        <v>82</v>
      </c>
      <c r="D2608" s="4">
        <v>16947</v>
      </c>
      <c r="E2608" s="1" t="s">
        <v>12</v>
      </c>
      <c r="F2608" s="1" t="s">
        <v>83</v>
      </c>
      <c r="G2608" s="1" t="s">
        <v>14</v>
      </c>
      <c r="H2608" s="1" t="s">
        <v>84</v>
      </c>
      <c r="I2608" s="1">
        <v>251640.38465280001</v>
      </c>
      <c r="J2608" s="1" t="s">
        <v>85</v>
      </c>
      <c r="L2608" s="1" t="str">
        <f>VLOOKUP(Table1[[#This Row],[Customer_id]],Table4[],7,FALSE)</f>
        <v>280981,5912</v>
      </c>
      <c r="M2608" s="1" t="e">
        <f>VLOOKUP(Table1[[#This Row],[Customer_id]],Table2[],4,FALSE)</f>
        <v>#N/A</v>
      </c>
      <c r="N2608" s="1" t="str">
        <f>INDEX(Table3[Transaction type],MATCH(Table1[[#This Row],[Account Number]],Table3[Account Number],0))</f>
        <v>Cash Withdrawal</v>
      </c>
      <c r="O2608" s="20">
        <f>INDEX(Table3[Date_of_transaction],MATCH(Table1[[#This Row],[Account Number]],Table3[Account Number],0))</f>
        <v>44235</v>
      </c>
      <c r="P2608" s="19" t="str">
        <f>INDEX(Table3[Transaction Medium],MATCH(Table1[[#This Row],[Account Number]],Table3[Account Number],0))</f>
        <v>POS</v>
      </c>
    </row>
    <row r="2609" spans="1:16" x14ac:dyDescent="0.25">
      <c r="A2609" s="1" t="s">
        <v>7139</v>
      </c>
      <c r="B2609" s="2">
        <v>979458478</v>
      </c>
      <c r="C2609" s="2" t="s">
        <v>38</v>
      </c>
      <c r="D2609" s="4">
        <v>21330</v>
      </c>
      <c r="E2609" s="1" t="s">
        <v>12</v>
      </c>
      <c r="F2609" s="1" t="s">
        <v>523</v>
      </c>
      <c r="G2609" s="1" t="s">
        <v>4105</v>
      </c>
      <c r="H2609" s="1" t="s">
        <v>7140</v>
      </c>
      <c r="I2609" s="1">
        <v>71552.398679999998</v>
      </c>
      <c r="J2609" s="1" t="s">
        <v>7141</v>
      </c>
      <c r="L2609" s="1" t="str">
        <f>VLOOKUP(Table1[[#This Row],[Customer_id]],Table4[],7,FALSE)</f>
        <v>135342,0969</v>
      </c>
      <c r="M2609" s="1" t="e">
        <f>VLOOKUP(Table1[[#This Row],[Customer_id]],Table2[],4,FALSE)</f>
        <v>#N/A</v>
      </c>
      <c r="N2609" s="1" t="str">
        <f>INDEX(Table3[Transaction type],MATCH(Table1[[#This Row],[Account Number]],Table3[Account Number],0))</f>
        <v>Money Deposit</v>
      </c>
      <c r="O2609" s="20">
        <f>INDEX(Table3[Date_of_transaction],MATCH(Table1[[#This Row],[Account Number]],Table3[Account Number],0))</f>
        <v>44617</v>
      </c>
      <c r="P2609" s="19" t="str">
        <f>INDEX(Table3[Transaction Medium],MATCH(Table1[[#This Row],[Account Number]],Table3[Account Number],0))</f>
        <v>ATM</v>
      </c>
    </row>
    <row r="2610" spans="1:16" x14ac:dyDescent="0.25">
      <c r="A2610" s="1" t="s">
        <v>5793</v>
      </c>
      <c r="B2610" s="2">
        <v>398267060</v>
      </c>
      <c r="C2610" s="2" t="s">
        <v>143</v>
      </c>
      <c r="D2610" s="4">
        <v>34479</v>
      </c>
      <c r="E2610" s="1" t="s">
        <v>1094</v>
      </c>
      <c r="F2610" s="1" t="s">
        <v>246</v>
      </c>
      <c r="G2610" s="1" t="s">
        <v>4105</v>
      </c>
      <c r="H2610" s="1" t="s">
        <v>5794</v>
      </c>
      <c r="I2610" s="1">
        <v>171113.61141504001</v>
      </c>
      <c r="J2610" s="1" t="s">
        <v>5795</v>
      </c>
      <c r="L2610" s="1" t="str">
        <f>VLOOKUP(Table1[[#This Row],[Customer_id]],Table4[],7,FALSE)</f>
        <v>195942,1728</v>
      </c>
      <c r="M2610" s="1" t="str">
        <f>VLOOKUP(Table1[[#This Row],[Customer_id]],Table2[],4,FALSE)</f>
        <v>N17472947184</v>
      </c>
      <c r="N2610" s="1" t="str">
        <f>INDEX(Table3[Transaction type],MATCH(Table1[[#This Row],[Account Number]],Table3[Account Number],0))</f>
        <v>Loan Payment</v>
      </c>
      <c r="O2610" s="20">
        <f>INDEX(Table3[Date_of_transaction],MATCH(Table1[[#This Row],[Account Number]],Table3[Account Number],0))</f>
        <v>44218</v>
      </c>
      <c r="P2610" s="19" t="str">
        <f>INDEX(Table3[Transaction Medium],MATCH(Table1[[#This Row],[Account Number]],Table3[Account Number],0))</f>
        <v>AFT</v>
      </c>
    </row>
    <row r="2611" spans="1:16" x14ac:dyDescent="0.25">
      <c r="A2611" s="1" t="s">
        <v>392</v>
      </c>
      <c r="B2611" s="2">
        <v>465242193</v>
      </c>
      <c r="C2611" s="2" t="s">
        <v>124</v>
      </c>
      <c r="D2611" s="4">
        <v>14025</v>
      </c>
      <c r="E2611" s="1" t="s">
        <v>12</v>
      </c>
      <c r="F2611" s="1" t="s">
        <v>256</v>
      </c>
      <c r="G2611" s="1" t="s">
        <v>14</v>
      </c>
      <c r="H2611" s="1"/>
      <c r="I2611" s="1"/>
      <c r="J2611" s="1" t="s">
        <v>393</v>
      </c>
      <c r="L2611" s="1" t="str">
        <f>VLOOKUP(Table1[[#This Row],[Customer_id]],Table4[],7,FALSE)</f>
        <v>255097,3635</v>
      </c>
      <c r="M2611" s="1" t="str">
        <f>VLOOKUP(Table1[[#This Row],[Customer_id]],Table2[],4,FALSE)</f>
        <v>N841410801</v>
      </c>
      <c r="N2611" s="1" t="str">
        <f>INDEX(Table3[Transaction type],MATCH(Table1[[#This Row],[Account Number]],Table3[Account Number],0))</f>
        <v>Loan Payment</v>
      </c>
      <c r="O2611" s="20">
        <f>INDEX(Table3[Date_of_transaction],MATCH(Table1[[#This Row],[Account Number]],Table3[Account Number],0))</f>
        <v>44553</v>
      </c>
      <c r="P2611" s="19" t="str">
        <f>INDEX(Table3[Transaction Medium],MATCH(Table1[[#This Row],[Account Number]],Table3[Account Number],0))</f>
        <v>ACH</v>
      </c>
    </row>
    <row r="2612" spans="1:16" x14ac:dyDescent="0.25">
      <c r="A2612" s="1" t="s">
        <v>8154</v>
      </c>
      <c r="B2612" s="2">
        <v>730137715</v>
      </c>
      <c r="C2612" s="2" t="s">
        <v>568</v>
      </c>
      <c r="D2612" s="4">
        <v>25713</v>
      </c>
      <c r="E2612" s="1" t="s">
        <v>12</v>
      </c>
      <c r="F2612" s="1" t="s">
        <v>399</v>
      </c>
      <c r="G2612" s="1" t="s">
        <v>3331</v>
      </c>
      <c r="H2612" s="1" t="s">
        <v>8155</v>
      </c>
      <c r="I2612" s="1">
        <v>741795.45357060002</v>
      </c>
      <c r="J2612" s="1" t="s">
        <v>8156</v>
      </c>
      <c r="L2612" s="1" t="str">
        <f>VLOOKUP(Table1[[#This Row],[Customer_id]],Table4[],7,FALSE)</f>
        <v>113345,1693</v>
      </c>
      <c r="M2612" s="1" t="e">
        <f>VLOOKUP(Table1[[#This Row],[Customer_id]],Table2[],4,FALSE)</f>
        <v>#N/A</v>
      </c>
      <c r="N2612" s="1" t="str">
        <f>INDEX(Table3[Transaction type],MATCH(Table1[[#This Row],[Account Number]],Table3[Account Number],0))</f>
        <v>Online Payment</v>
      </c>
      <c r="O2612" s="20">
        <f>INDEX(Table3[Date_of_transaction],MATCH(Table1[[#This Row],[Account Number]],Table3[Account Number],0))</f>
        <v>44281</v>
      </c>
      <c r="P2612" s="19" t="str">
        <f>INDEX(Table3[Transaction Medium],MATCH(Table1[[#This Row],[Account Number]],Table3[Account Number],0))</f>
        <v>Internet Banking</v>
      </c>
    </row>
    <row r="2613" spans="1:16" x14ac:dyDescent="0.25">
      <c r="A2613" s="1" t="s">
        <v>5646</v>
      </c>
      <c r="B2613" s="2">
        <v>756894845</v>
      </c>
      <c r="C2613" s="2" t="s">
        <v>357</v>
      </c>
      <c r="D2613" s="4">
        <v>35209.5</v>
      </c>
      <c r="E2613" s="1" t="s">
        <v>1094</v>
      </c>
      <c r="F2613" s="1" t="s">
        <v>155</v>
      </c>
      <c r="G2613" s="1" t="s">
        <v>4066</v>
      </c>
      <c r="H2613" s="1" t="s">
        <v>5647</v>
      </c>
      <c r="I2613" s="1">
        <v>66426.261056999996</v>
      </c>
      <c r="J2613" s="1" t="s">
        <v>5648</v>
      </c>
      <c r="L2613" s="1" t="str">
        <f>VLOOKUP(Table1[[#This Row],[Customer_id]],Table4[],7,FALSE)</f>
        <v>144158,2296</v>
      </c>
      <c r="M2613" s="1" t="e">
        <f>VLOOKUP(Table1[[#This Row],[Customer_id]],Table2[],4,FALSE)</f>
        <v>#N/A</v>
      </c>
      <c r="N2613" s="1" t="str">
        <f>INDEX(Table3[Transaction type],MATCH(Table1[[#This Row],[Account Number]],Table3[Account Number],0))</f>
        <v>Money Transfer</v>
      </c>
      <c r="O2613" s="20">
        <f>INDEX(Table3[Date_of_transaction],MATCH(Table1[[#This Row],[Account Number]],Table3[Account Number],0))</f>
        <v>44453</v>
      </c>
      <c r="P2613" s="19" t="str">
        <f>INDEX(Table3[Transaction Medium],MATCH(Table1[[#This Row],[Account Number]],Table3[Account Number],0))</f>
        <v>Mobile</v>
      </c>
    </row>
    <row r="2614" spans="1:16" x14ac:dyDescent="0.25">
      <c r="A2614" s="1" t="s">
        <v>3728</v>
      </c>
      <c r="B2614" s="2">
        <v>637508439</v>
      </c>
      <c r="C2614" s="2" t="s">
        <v>365</v>
      </c>
      <c r="D2614" s="4">
        <v>37035.75</v>
      </c>
      <c r="E2614" s="1" t="s">
        <v>1094</v>
      </c>
      <c r="F2614" s="1" t="s">
        <v>519</v>
      </c>
      <c r="G2614" s="1" t="s">
        <v>3583</v>
      </c>
      <c r="H2614" s="1" t="s">
        <v>3729</v>
      </c>
      <c r="I2614" s="1">
        <v>441589.531005</v>
      </c>
      <c r="J2614" s="1" t="s">
        <v>3730</v>
      </c>
      <c r="L2614" s="1" t="str">
        <f>VLOOKUP(Table1[[#This Row],[Customer_id]],Table4[],7,FALSE)</f>
        <v>292505,4153</v>
      </c>
      <c r="M2614" s="1" t="e">
        <f>VLOOKUP(Table1[[#This Row],[Customer_id]],Table2[],4,FALSE)</f>
        <v>#N/A</v>
      </c>
      <c r="N2614" s="1" t="str">
        <f>INDEX(Table3[Transaction type],MATCH(Table1[[#This Row],[Account Number]],Table3[Account Number],0))</f>
        <v>Checks</v>
      </c>
      <c r="O2614" s="20">
        <f>INDEX(Table3[Date_of_transaction],MATCH(Table1[[#This Row],[Account Number]],Table3[Account Number],0))</f>
        <v>44216</v>
      </c>
      <c r="P2614" s="19" t="str">
        <f>INDEX(Table3[Transaction Medium],MATCH(Table1[[#This Row],[Account Number]],Table3[Account Number],0))</f>
        <v>Informal Services</v>
      </c>
    </row>
    <row r="2615" spans="1:16" x14ac:dyDescent="0.25">
      <c r="A2615" s="1" t="s">
        <v>2037</v>
      </c>
      <c r="B2615" s="2">
        <v>920076730</v>
      </c>
      <c r="C2615" s="2" t="s">
        <v>389</v>
      </c>
      <c r="D2615" s="4">
        <v>29365.5</v>
      </c>
      <c r="E2615" s="1" t="s">
        <v>1094</v>
      </c>
      <c r="F2615" s="1" t="s">
        <v>881</v>
      </c>
      <c r="G2615" s="1" t="s">
        <v>1964</v>
      </c>
      <c r="H2615" s="1" t="s">
        <v>2038</v>
      </c>
      <c r="I2615" s="1">
        <v>40649.1453368</v>
      </c>
      <c r="J2615" s="1" t="s">
        <v>2039</v>
      </c>
      <c r="L2615" s="1" t="str">
        <f>VLOOKUP(Table1[[#This Row],[Customer_id]],Table4[],7,FALSE)</f>
        <v>133962,1752</v>
      </c>
      <c r="M2615" s="1" t="e">
        <f>VLOOKUP(Table1[[#This Row],[Customer_id]],Table2[],4,FALSE)</f>
        <v>#N/A</v>
      </c>
      <c r="N2615" s="1" t="str">
        <f>INDEX(Table3[Transaction type],MATCH(Table1[[#This Row],[Account Number]],Table3[Account Number],0))</f>
        <v>Money Deposit</v>
      </c>
      <c r="O2615" s="20">
        <f>INDEX(Table3[Date_of_transaction],MATCH(Table1[[#This Row],[Account Number]],Table3[Account Number],0))</f>
        <v>44244</v>
      </c>
      <c r="P2615" s="19" t="str">
        <f>INDEX(Table3[Transaction Medium],MATCH(Table1[[#This Row],[Account Number]],Table3[Account Number],0))</f>
        <v>Bank</v>
      </c>
    </row>
    <row r="2616" spans="1:16" x14ac:dyDescent="0.25">
      <c r="A2616" s="1" t="s">
        <v>2037</v>
      </c>
      <c r="B2616" s="2">
        <v>296279071</v>
      </c>
      <c r="C2616" s="2" t="s">
        <v>365</v>
      </c>
      <c r="D2616" s="4">
        <v>37035.75</v>
      </c>
      <c r="E2616" s="1" t="s">
        <v>1094</v>
      </c>
      <c r="F2616" s="1" t="s">
        <v>965</v>
      </c>
      <c r="G2616" s="1" t="s">
        <v>4088</v>
      </c>
      <c r="H2616" s="1" t="s">
        <v>4530</v>
      </c>
      <c r="I2616" s="1">
        <v>721419.98241599998</v>
      </c>
      <c r="J2616" s="1" t="s">
        <v>4531</v>
      </c>
      <c r="L2616" s="1" t="str">
        <f>VLOOKUP(Table1[[#This Row],[Customer_id]],Table4[],7,FALSE)</f>
        <v>133962,1752</v>
      </c>
      <c r="M2616" s="1" t="e">
        <f>VLOOKUP(Table1[[#This Row],[Customer_id]],Table2[],4,FALSE)</f>
        <v>#N/A</v>
      </c>
      <c r="N2616" s="1" t="str">
        <f>INDEX(Table3[Transaction type],MATCH(Table1[[#This Row],[Account Number]],Table3[Account Number],0))</f>
        <v>Cash Withdrawal</v>
      </c>
      <c r="O2616" s="20">
        <f>INDEX(Table3[Date_of_transaction],MATCH(Table1[[#This Row],[Account Number]],Table3[Account Number],0))</f>
        <v>44197</v>
      </c>
      <c r="P2616" s="19" t="str">
        <f>INDEX(Table3[Transaction Medium],MATCH(Table1[[#This Row],[Account Number]],Table3[Account Number],0))</f>
        <v>ATM</v>
      </c>
    </row>
    <row r="2617" spans="1:16" x14ac:dyDescent="0.25">
      <c r="A2617" s="1" t="s">
        <v>4856</v>
      </c>
      <c r="B2617" s="2">
        <v>547132319</v>
      </c>
      <c r="C2617" s="2" t="s">
        <v>869</v>
      </c>
      <c r="D2617" s="4">
        <v>17312.25</v>
      </c>
      <c r="E2617" s="1" t="s">
        <v>1094</v>
      </c>
      <c r="F2617" s="1" t="s">
        <v>610</v>
      </c>
      <c r="G2617" s="1" t="s">
        <v>4066</v>
      </c>
      <c r="H2617" s="1" t="s">
        <v>4857</v>
      </c>
      <c r="I2617" s="1">
        <v>427659.77003007999</v>
      </c>
      <c r="J2617" s="1" t="s">
        <v>4858</v>
      </c>
      <c r="L2617" s="1" t="str">
        <f>VLOOKUP(Table1[[#This Row],[Customer_id]],Table4[],7,FALSE)</f>
        <v>252503,568</v>
      </c>
      <c r="M2617" s="1" t="e">
        <f>VLOOKUP(Table1[[#This Row],[Customer_id]],Table2[],4,FALSE)</f>
        <v>#N/A</v>
      </c>
      <c r="N2617" s="1" t="str">
        <f>INDEX(Table3[Transaction type],MATCH(Table1[[#This Row],[Account Number]],Table3[Account Number],0))</f>
        <v>Money Transfer</v>
      </c>
      <c r="O2617" s="20">
        <f>INDEX(Table3[Date_of_transaction],MATCH(Table1[[#This Row],[Account Number]],Table3[Account Number],0))</f>
        <v>44256</v>
      </c>
      <c r="P2617" s="19" t="str">
        <f>INDEX(Table3[Transaction Medium],MATCH(Table1[[#This Row],[Account Number]],Table3[Account Number],0))</f>
        <v>Internet Banking</v>
      </c>
    </row>
    <row r="2618" spans="1:16" x14ac:dyDescent="0.25">
      <c r="A2618" s="1" t="s">
        <v>5044</v>
      </c>
      <c r="B2618" s="2">
        <v>678546781</v>
      </c>
      <c r="C2618" s="2" t="s">
        <v>154</v>
      </c>
      <c r="D2618" s="4">
        <v>29730.75</v>
      </c>
      <c r="E2618" s="1" t="s">
        <v>1094</v>
      </c>
      <c r="F2618" s="1" t="s">
        <v>909</v>
      </c>
      <c r="G2618" s="1" t="s">
        <v>4220</v>
      </c>
      <c r="H2618" s="1" t="s">
        <v>5045</v>
      </c>
      <c r="I2618" s="1">
        <v>59707.128121599999</v>
      </c>
      <c r="J2618" s="1" t="s">
        <v>5046</v>
      </c>
      <c r="L2618" s="1" t="str">
        <f>VLOOKUP(Table1[[#This Row],[Customer_id]],Table4[],7,FALSE)</f>
        <v>254494,3604</v>
      </c>
      <c r="M2618" s="1" t="e">
        <f>VLOOKUP(Table1[[#This Row],[Customer_id]],Table2[],4,FALSE)</f>
        <v>#N/A</v>
      </c>
      <c r="N2618" s="1" t="str">
        <f>INDEX(Table3[Transaction type],MATCH(Table1[[#This Row],[Account Number]],Table3[Account Number],0))</f>
        <v>Online Payment</v>
      </c>
      <c r="O2618" s="20">
        <f>INDEX(Table3[Date_of_transaction],MATCH(Table1[[#This Row],[Account Number]],Table3[Account Number],0))</f>
        <v>44580</v>
      </c>
      <c r="P2618" s="19" t="str">
        <f>INDEX(Table3[Transaction Medium],MATCH(Table1[[#This Row],[Account Number]],Table3[Account Number],0))</f>
        <v>Mobile</v>
      </c>
    </row>
    <row r="2619" spans="1:16" x14ac:dyDescent="0.25">
      <c r="A2619" s="1" t="s">
        <v>3082</v>
      </c>
      <c r="B2619" s="2">
        <v>962101713</v>
      </c>
      <c r="C2619" s="2" t="s">
        <v>357</v>
      </c>
      <c r="D2619" s="4">
        <v>35209.5</v>
      </c>
      <c r="E2619" s="1" t="s">
        <v>1094</v>
      </c>
      <c r="F2619" s="1" t="s">
        <v>874</v>
      </c>
      <c r="G2619" s="1" t="s">
        <v>3058</v>
      </c>
      <c r="H2619" s="1" t="s">
        <v>3083</v>
      </c>
      <c r="I2619" s="1">
        <v>154035.28260119999</v>
      </c>
      <c r="J2619" s="1" t="s">
        <v>3084</v>
      </c>
      <c r="L2619" s="1" t="str">
        <f>VLOOKUP(Table1[[#This Row],[Customer_id]],Table4[],7,FALSE)</f>
        <v>33068,7</v>
      </c>
      <c r="M2619" s="1" t="e">
        <f>VLOOKUP(Table1[[#This Row],[Customer_id]],Table2[],4,FALSE)</f>
        <v>#N/A</v>
      </c>
      <c r="N2619" s="1" t="str">
        <f>INDEX(Table3[Transaction type],MATCH(Table1[[#This Row],[Account Number]],Table3[Account Number],0))</f>
        <v>Checks</v>
      </c>
      <c r="O2619" s="20">
        <f>INDEX(Table3[Date_of_transaction],MATCH(Table1[[#This Row],[Account Number]],Table3[Account Number],0))</f>
        <v>44530</v>
      </c>
      <c r="P2619" s="19" t="str">
        <f>INDEX(Table3[Transaction Medium],MATCH(Table1[[#This Row],[Account Number]],Table3[Account Number],0))</f>
        <v>Informal Services</v>
      </c>
    </row>
    <row r="2620" spans="1:16" x14ac:dyDescent="0.25">
      <c r="A2620" s="1" t="s">
        <v>5775</v>
      </c>
      <c r="B2620" s="2">
        <v>759678108</v>
      </c>
      <c r="C2620" s="2" t="s">
        <v>154</v>
      </c>
      <c r="D2620" s="4">
        <v>29730.75</v>
      </c>
      <c r="E2620" s="1" t="s">
        <v>1094</v>
      </c>
      <c r="F2620" s="1" t="s">
        <v>340</v>
      </c>
      <c r="G2620" s="1" t="s">
        <v>4105</v>
      </c>
      <c r="H2620" s="1" t="s">
        <v>5776</v>
      </c>
      <c r="I2620" s="1">
        <v>66917.650311000005</v>
      </c>
      <c r="J2620" s="1" t="s">
        <v>5777</v>
      </c>
      <c r="L2620" s="1" t="str">
        <f>VLOOKUP(Table1[[#This Row],[Customer_id]],Table4[],7,FALSE)</f>
        <v>101929,59</v>
      </c>
      <c r="M2620" s="1" t="e">
        <f>VLOOKUP(Table1[[#This Row],[Customer_id]],Table2[],4,FALSE)</f>
        <v>#N/A</v>
      </c>
      <c r="N2620" s="1" t="str">
        <f>INDEX(Table3[Transaction type],MATCH(Table1[[#This Row],[Account Number]],Table3[Account Number],0))</f>
        <v>Checks</v>
      </c>
      <c r="O2620" s="20">
        <f>INDEX(Table3[Date_of_transaction],MATCH(Table1[[#This Row],[Account Number]],Table3[Account Number],0))</f>
        <v>44268</v>
      </c>
      <c r="P2620" s="19" t="str">
        <f>INDEX(Table3[Transaction Medium],MATCH(Table1[[#This Row],[Account Number]],Table3[Account Number],0))</f>
        <v>Bank</v>
      </c>
    </row>
    <row r="2621" spans="1:16" x14ac:dyDescent="0.25">
      <c r="A2621" s="1" t="s">
        <v>905</v>
      </c>
      <c r="B2621" s="2">
        <v>182328587</v>
      </c>
      <c r="C2621" s="2" t="s">
        <v>217</v>
      </c>
      <c r="D2621" s="4">
        <v>38496.75</v>
      </c>
      <c r="E2621" s="1" t="s">
        <v>12</v>
      </c>
      <c r="F2621" s="1" t="s">
        <v>381</v>
      </c>
      <c r="G2621" s="1" t="s">
        <v>14</v>
      </c>
      <c r="H2621" s="1" t="s">
        <v>906</v>
      </c>
      <c r="I2621" s="1">
        <v>228098.55218748</v>
      </c>
      <c r="J2621" s="1" t="s">
        <v>907</v>
      </c>
      <c r="L2621" s="1" t="str">
        <f>VLOOKUP(Table1[[#This Row],[Customer_id]],Table4[],7,FALSE)</f>
        <v>91420,5838</v>
      </c>
      <c r="M2621" s="1" t="e">
        <f>VLOOKUP(Table1[[#This Row],[Customer_id]],Table2[],4,FALSE)</f>
        <v>#N/A</v>
      </c>
      <c r="N2621" s="1" t="str">
        <f>INDEX(Table3[Transaction type],MATCH(Table1[[#This Row],[Account Number]],Table3[Account Number],0))</f>
        <v>Money Deposit</v>
      </c>
      <c r="O2621" s="20">
        <f>INDEX(Table3[Date_of_transaction],MATCH(Table1[[#This Row],[Account Number]],Table3[Account Number],0))</f>
        <v>44212</v>
      </c>
      <c r="P2621" s="19" t="str">
        <f>INDEX(Table3[Transaction Medium],MATCH(Table1[[#This Row],[Account Number]],Table3[Account Number],0))</f>
        <v>Bank</v>
      </c>
    </row>
    <row r="2622" spans="1:16" x14ac:dyDescent="0.25">
      <c r="A2622" s="1" t="s">
        <v>2839</v>
      </c>
      <c r="B2622" s="2">
        <v>462984968</v>
      </c>
      <c r="C2622" s="2" t="s">
        <v>452</v>
      </c>
      <c r="D2622" s="4">
        <v>26078.25</v>
      </c>
      <c r="E2622" s="1" t="s">
        <v>1094</v>
      </c>
      <c r="F2622" s="1" t="s">
        <v>1815</v>
      </c>
      <c r="G2622" s="1" t="s">
        <v>2773</v>
      </c>
      <c r="H2622" s="1" t="s">
        <v>2840</v>
      </c>
      <c r="I2622" s="1">
        <v>115869.3888</v>
      </c>
      <c r="J2622" s="1" t="s">
        <v>2841</v>
      </c>
      <c r="L2622" s="1" t="str">
        <f>VLOOKUP(Table1[[#This Row],[Customer_id]],Table4[],7,FALSE)</f>
        <v>160662,6615</v>
      </c>
      <c r="M2622" s="1" t="e">
        <f>VLOOKUP(Table1[[#This Row],[Customer_id]],Table2[],4,FALSE)</f>
        <v>#N/A</v>
      </c>
      <c r="N2622" s="1" t="str">
        <f>INDEX(Table3[Transaction type],MATCH(Table1[[#This Row],[Account Number]],Table3[Account Number],0))</f>
        <v>Online Payment</v>
      </c>
      <c r="O2622" s="20">
        <f>INDEX(Table3[Date_of_transaction],MATCH(Table1[[#This Row],[Account Number]],Table3[Account Number],0))</f>
        <v>44518</v>
      </c>
      <c r="P2622" s="19" t="str">
        <f>INDEX(Table3[Transaction Medium],MATCH(Table1[[#This Row],[Account Number]],Table3[Account Number],0))</f>
        <v>Mobile</v>
      </c>
    </row>
    <row r="2623" spans="1:16" x14ac:dyDescent="0.25">
      <c r="A2623" s="1" t="s">
        <v>5328</v>
      </c>
      <c r="B2623" s="2">
        <v>202122706</v>
      </c>
      <c r="C2623" s="2" t="s">
        <v>869</v>
      </c>
      <c r="D2623" s="4">
        <v>17312.25</v>
      </c>
      <c r="E2623" s="1" t="s">
        <v>1094</v>
      </c>
      <c r="F2623" s="1" t="s">
        <v>269</v>
      </c>
      <c r="G2623" s="1" t="s">
        <v>4066</v>
      </c>
      <c r="H2623" s="1" t="s">
        <v>5329</v>
      </c>
      <c r="I2623" s="1">
        <v>96169.397951999999</v>
      </c>
      <c r="J2623" s="1" t="s">
        <v>5330</v>
      </c>
      <c r="L2623" s="1" t="str">
        <f>VLOOKUP(Table1[[#This Row],[Customer_id]],Table4[],7,FALSE)</f>
        <v>229762,9152</v>
      </c>
      <c r="M2623" s="1" t="e">
        <f>VLOOKUP(Table1[[#This Row],[Customer_id]],Table2[],4,FALSE)</f>
        <v>#N/A</v>
      </c>
      <c r="N2623" s="1" t="str">
        <f>INDEX(Table3[Transaction type],MATCH(Table1[[#This Row],[Account Number]],Table3[Account Number],0))</f>
        <v>Online Payment</v>
      </c>
      <c r="O2623" s="20">
        <f>INDEX(Table3[Date_of_transaction],MATCH(Table1[[#This Row],[Account Number]],Table3[Account Number],0))</f>
        <v>44489</v>
      </c>
      <c r="P2623" s="19" t="str">
        <f>INDEX(Table3[Transaction Medium],MATCH(Table1[[#This Row],[Account Number]],Table3[Account Number],0))</f>
        <v>Internet Banking</v>
      </c>
    </row>
    <row r="2624" spans="1:16" x14ac:dyDescent="0.25">
      <c r="A2624" s="1" t="s">
        <v>4280</v>
      </c>
      <c r="B2624" s="2">
        <v>288258554</v>
      </c>
      <c r="C2624" s="2" t="s">
        <v>470</v>
      </c>
      <c r="D2624" s="4">
        <v>14755.5</v>
      </c>
      <c r="E2624" s="1" t="s">
        <v>1094</v>
      </c>
      <c r="F2624" s="1" t="s">
        <v>602</v>
      </c>
      <c r="G2624" s="1" t="s">
        <v>4074</v>
      </c>
      <c r="H2624" s="1" t="s">
        <v>4281</v>
      </c>
      <c r="I2624" s="1">
        <v>137243.4921</v>
      </c>
      <c r="J2624" s="1" t="s">
        <v>4282</v>
      </c>
      <c r="L2624" s="1" t="str">
        <f>VLOOKUP(Table1[[#This Row],[Customer_id]],Table4[],7,FALSE)</f>
        <v>83735,5008</v>
      </c>
      <c r="M2624" s="1" t="e">
        <f>VLOOKUP(Table1[[#This Row],[Customer_id]],Table2[],4,FALSE)</f>
        <v>#N/A</v>
      </c>
      <c r="N2624" s="1" t="str">
        <f>INDEX(Table3[Transaction type],MATCH(Table1[[#This Row],[Account Number]],Table3[Account Number],0))</f>
        <v>Online Payment</v>
      </c>
      <c r="O2624" s="20">
        <f>INDEX(Table3[Date_of_transaction],MATCH(Table1[[#This Row],[Account Number]],Table3[Account Number],0))</f>
        <v>44604</v>
      </c>
      <c r="P2624" s="19" t="str">
        <f>INDEX(Table3[Transaction Medium],MATCH(Table1[[#This Row],[Account Number]],Table3[Account Number],0))</f>
        <v>Card</v>
      </c>
    </row>
    <row r="2625" spans="1:16" x14ac:dyDescent="0.25">
      <c r="A2625" s="1" t="s">
        <v>5000</v>
      </c>
      <c r="B2625" s="2">
        <v>666601629</v>
      </c>
      <c r="C2625" s="2" t="s">
        <v>434</v>
      </c>
      <c r="D2625" s="4">
        <v>28269.75</v>
      </c>
      <c r="E2625" s="1" t="s">
        <v>1094</v>
      </c>
      <c r="F2625" s="1" t="s">
        <v>602</v>
      </c>
      <c r="G2625" s="1" t="s">
        <v>4066</v>
      </c>
      <c r="H2625" s="1" t="s">
        <v>5001</v>
      </c>
      <c r="I2625" s="1">
        <v>202361.51557439999</v>
      </c>
      <c r="J2625" s="1" t="s">
        <v>5002</v>
      </c>
      <c r="L2625" s="1" t="str">
        <f>VLOOKUP(Table1[[#This Row],[Customer_id]],Table4[],7,FALSE)</f>
        <v>138442,8903</v>
      </c>
      <c r="M2625" s="1" t="e">
        <f>VLOOKUP(Table1[[#This Row],[Customer_id]],Table2[],4,FALSE)</f>
        <v>#N/A</v>
      </c>
      <c r="N2625" s="1" t="str">
        <f>INDEX(Table3[Transaction type],MATCH(Table1[[#This Row],[Account Number]],Table3[Account Number],0))</f>
        <v>Money Transfer</v>
      </c>
      <c r="O2625" s="20">
        <f>INDEX(Table3[Date_of_transaction],MATCH(Table1[[#This Row],[Account Number]],Table3[Account Number],0))</f>
        <v>44463</v>
      </c>
      <c r="P2625" s="19" t="str">
        <f>INDEX(Table3[Transaction Medium],MATCH(Table1[[#This Row],[Account Number]],Table3[Account Number],0))</f>
        <v>Internet Banking</v>
      </c>
    </row>
    <row r="2626" spans="1:16" x14ac:dyDescent="0.25">
      <c r="A2626" s="1" t="s">
        <v>605</v>
      </c>
      <c r="B2626" s="2">
        <v>561323360</v>
      </c>
      <c r="C2626" s="2" t="s">
        <v>606</v>
      </c>
      <c r="D2626" s="4">
        <v>23886.75</v>
      </c>
      <c r="E2626" s="1" t="s">
        <v>12</v>
      </c>
      <c r="F2626" s="1" t="s">
        <v>463</v>
      </c>
      <c r="G2626" s="1" t="s">
        <v>14</v>
      </c>
      <c r="H2626" s="1" t="s">
        <v>607</v>
      </c>
      <c r="I2626" s="1">
        <v>54878.206319999998</v>
      </c>
      <c r="J2626" s="1" t="s">
        <v>608</v>
      </c>
      <c r="L2626" s="1" t="str">
        <f>VLOOKUP(Table1[[#This Row],[Customer_id]],Table4[],7,FALSE)</f>
        <v>55548,3885</v>
      </c>
      <c r="M2626" s="1" t="e">
        <f>VLOOKUP(Table1[[#This Row],[Customer_id]],Table2[],4,FALSE)</f>
        <v>#N/A</v>
      </c>
      <c r="N2626" s="1" t="str">
        <f>INDEX(Table3[Transaction type],MATCH(Table1[[#This Row],[Account Number]],Table3[Account Number],0))</f>
        <v>Money Transfer</v>
      </c>
      <c r="O2626" s="20">
        <f>INDEX(Table3[Date_of_transaction],MATCH(Table1[[#This Row],[Account Number]],Table3[Account Number],0))</f>
        <v>44349</v>
      </c>
      <c r="P2626" s="19" t="str">
        <f>INDEX(Table3[Transaction Medium],MATCH(Table1[[#This Row],[Account Number]],Table3[Account Number],0))</f>
        <v>Mobile</v>
      </c>
    </row>
    <row r="2627" spans="1:16" x14ac:dyDescent="0.25">
      <c r="A2627" s="1" t="s">
        <v>8292</v>
      </c>
      <c r="B2627" s="2">
        <v>878130269</v>
      </c>
      <c r="C2627" s="2" t="s">
        <v>698</v>
      </c>
      <c r="D2627" s="4">
        <v>18408</v>
      </c>
      <c r="E2627" s="1" t="s">
        <v>12</v>
      </c>
      <c r="F2627" s="1" t="s">
        <v>63</v>
      </c>
      <c r="G2627" s="1" t="s">
        <v>3331</v>
      </c>
      <c r="H2627" s="1" t="s">
        <v>8293</v>
      </c>
      <c r="I2627" s="1">
        <v>242851.8101724</v>
      </c>
      <c r="J2627" s="1" t="s">
        <v>8294</v>
      </c>
      <c r="L2627" s="1" t="str">
        <f>VLOOKUP(Table1[[#This Row],[Customer_id]],Table4[],7,FALSE)</f>
        <v>50144,9721</v>
      </c>
      <c r="M2627" s="1" t="str">
        <f>VLOOKUP(Table1[[#This Row],[Customer_id]],Table2[],4,FALSE)</f>
        <v>N321223397</v>
      </c>
      <c r="N2627" s="1" t="str">
        <f>INDEX(Table3[Transaction type],MATCH(Table1[[#This Row],[Account Number]],Table3[Account Number],0))</f>
        <v>Loan Payment</v>
      </c>
      <c r="O2627" s="20">
        <f>INDEX(Table3[Date_of_transaction],MATCH(Table1[[#This Row],[Account Number]],Table3[Account Number],0))</f>
        <v>44388</v>
      </c>
      <c r="P2627" s="19" t="str">
        <f>INDEX(Table3[Transaction Medium],MATCH(Table1[[#This Row],[Account Number]],Table3[Account Number],0))</f>
        <v>AFT</v>
      </c>
    </row>
    <row r="2628" spans="1:16" x14ac:dyDescent="0.25">
      <c r="A2628" s="1" t="s">
        <v>5629</v>
      </c>
      <c r="B2628" s="2">
        <v>230466938</v>
      </c>
      <c r="C2628" s="2" t="s">
        <v>606</v>
      </c>
      <c r="D2628" s="4">
        <v>23886.75</v>
      </c>
      <c r="E2628" s="1" t="s">
        <v>1094</v>
      </c>
      <c r="F2628" s="1" t="s">
        <v>430</v>
      </c>
      <c r="G2628" s="1" t="s">
        <v>4066</v>
      </c>
      <c r="H2628" s="1" t="s">
        <v>5630</v>
      </c>
      <c r="I2628" s="1">
        <v>7831.8177292800001</v>
      </c>
      <c r="J2628" s="1" t="s">
        <v>5631</v>
      </c>
      <c r="L2628" s="1" t="str">
        <f>VLOOKUP(Table1[[#This Row],[Customer_id]],Table4[],7,FALSE)</f>
        <v>292010,268</v>
      </c>
      <c r="M2628" s="1" t="e">
        <f>VLOOKUP(Table1[[#This Row],[Customer_id]],Table2[],4,FALSE)</f>
        <v>#N/A</v>
      </c>
      <c r="N2628" s="1" t="str">
        <f>INDEX(Table3[Transaction type],MATCH(Table1[[#This Row],[Account Number]],Table3[Account Number],0))</f>
        <v>Money Transfer</v>
      </c>
      <c r="O2628" s="20">
        <f>INDEX(Table3[Date_of_transaction],MATCH(Table1[[#This Row],[Account Number]],Table3[Account Number],0))</f>
        <v>44361</v>
      </c>
      <c r="P2628" s="19" t="str">
        <f>INDEX(Table3[Transaction Medium],MATCH(Table1[[#This Row],[Account Number]],Table3[Account Number],0))</f>
        <v>Bank</v>
      </c>
    </row>
    <row r="2629" spans="1:16" x14ac:dyDescent="0.25">
      <c r="A2629" s="1" t="s">
        <v>5661</v>
      </c>
      <c r="B2629" s="2">
        <v>400502948</v>
      </c>
      <c r="C2629" s="2" t="s">
        <v>72</v>
      </c>
      <c r="D2629" s="4">
        <v>34844.25</v>
      </c>
      <c r="E2629" s="1" t="s">
        <v>1094</v>
      </c>
      <c r="F2629" s="1" t="s">
        <v>774</v>
      </c>
      <c r="G2629" s="1" t="s">
        <v>4070</v>
      </c>
      <c r="H2629" s="1" t="s">
        <v>5662</v>
      </c>
      <c r="I2629" s="1">
        <v>15435.38205</v>
      </c>
      <c r="J2629" s="1" t="s">
        <v>5663</v>
      </c>
      <c r="L2629" s="1" t="str">
        <f>VLOOKUP(Table1[[#This Row],[Customer_id]],Table4[],7,FALSE)</f>
        <v>21380,3968</v>
      </c>
      <c r="M2629" s="1" t="e">
        <f>VLOOKUP(Table1[[#This Row],[Customer_id]],Table2[],4,FALSE)</f>
        <v>#N/A</v>
      </c>
      <c r="N2629" s="1" t="str">
        <f>INDEX(Table3[Transaction type],MATCH(Table1[[#This Row],[Account Number]],Table3[Account Number],0))</f>
        <v>Checks</v>
      </c>
      <c r="O2629" s="20">
        <f>INDEX(Table3[Date_of_transaction],MATCH(Table1[[#This Row],[Account Number]],Table3[Account Number],0))</f>
        <v>44460</v>
      </c>
      <c r="P2629" s="19" t="str">
        <f>INDEX(Table3[Transaction Medium],MATCH(Table1[[#This Row],[Account Number]],Table3[Account Number],0))</f>
        <v>Informal Services</v>
      </c>
    </row>
    <row r="2630" spans="1:16" x14ac:dyDescent="0.25">
      <c r="A2630" s="1" t="s">
        <v>8620</v>
      </c>
      <c r="B2630" s="2">
        <v>120932057</v>
      </c>
      <c r="C2630" s="2" t="s">
        <v>380</v>
      </c>
      <c r="D2630" s="4">
        <v>14390.25</v>
      </c>
      <c r="E2630" s="1" t="s">
        <v>12</v>
      </c>
      <c r="F2630" s="1" t="s">
        <v>1840</v>
      </c>
      <c r="G2630" s="1" t="s">
        <v>2773</v>
      </c>
      <c r="H2630" s="1" t="s">
        <v>8621</v>
      </c>
      <c r="I2630" s="1">
        <v>253073.67546239999</v>
      </c>
      <c r="J2630" s="1" t="s">
        <v>8622</v>
      </c>
      <c r="L2630" s="1" t="str">
        <f>VLOOKUP(Table1[[#This Row],[Customer_id]],Table4[],7,FALSE)</f>
        <v>25072,5561</v>
      </c>
      <c r="M2630" s="1" t="e">
        <f>VLOOKUP(Table1[[#This Row],[Customer_id]],Table2[],4,FALSE)</f>
        <v>#N/A</v>
      </c>
      <c r="N2630" s="1" t="str">
        <f>INDEX(Table3[Transaction type],MATCH(Table1[[#This Row],[Account Number]],Table3[Account Number],0))</f>
        <v>Online Payment</v>
      </c>
      <c r="O2630" s="20">
        <f>INDEX(Table3[Date_of_transaction],MATCH(Table1[[#This Row],[Account Number]],Table3[Account Number],0))</f>
        <v>44374</v>
      </c>
      <c r="P2630" s="19" t="str">
        <f>INDEX(Table3[Transaction Medium],MATCH(Table1[[#This Row],[Account Number]],Table3[Account Number],0))</f>
        <v>Mobile</v>
      </c>
    </row>
    <row r="2631" spans="1:16" x14ac:dyDescent="0.25">
      <c r="A2631" s="1" t="s">
        <v>1917</v>
      </c>
      <c r="B2631" s="2">
        <v>820706182</v>
      </c>
      <c r="C2631" s="2" t="s">
        <v>143</v>
      </c>
      <c r="D2631" s="4">
        <v>34479</v>
      </c>
      <c r="E2631" s="1" t="s">
        <v>1094</v>
      </c>
      <c r="F2631" s="1" t="s">
        <v>246</v>
      </c>
      <c r="G2631" s="1" t="s">
        <v>14</v>
      </c>
      <c r="H2631" s="1" t="s">
        <v>1918</v>
      </c>
      <c r="I2631" s="1">
        <v>77862.321935999993</v>
      </c>
      <c r="J2631" s="1" t="s">
        <v>1919</v>
      </c>
      <c r="L2631" s="1" t="str">
        <f>VLOOKUP(Table1[[#This Row],[Customer_id]],Table4[],7,FALSE)</f>
        <v>123854,6619</v>
      </c>
      <c r="M2631" s="1" t="e">
        <f>VLOOKUP(Table1[[#This Row],[Customer_id]],Table2[],4,FALSE)</f>
        <v>#N/A</v>
      </c>
      <c r="N2631" s="1" t="str">
        <f>INDEX(Table3[Transaction type],MATCH(Table1[[#This Row],[Account Number]],Table3[Account Number],0))</f>
        <v>Money Deposit</v>
      </c>
      <c r="O2631" s="20">
        <f>INDEX(Table3[Date_of_transaction],MATCH(Table1[[#This Row],[Account Number]],Table3[Account Number],0))</f>
        <v>44418</v>
      </c>
      <c r="P2631" s="19" t="str">
        <f>INDEX(Table3[Transaction Medium],MATCH(Table1[[#This Row],[Account Number]],Table3[Account Number],0))</f>
        <v>Bank</v>
      </c>
    </row>
    <row r="2632" spans="1:16" x14ac:dyDescent="0.25">
      <c r="A2632" s="1" t="s">
        <v>1917</v>
      </c>
      <c r="B2632" s="2">
        <v>316783181</v>
      </c>
      <c r="C2632" s="2" t="s">
        <v>101</v>
      </c>
      <c r="D2632" s="4">
        <v>19138.5</v>
      </c>
      <c r="E2632" s="1" t="s">
        <v>1094</v>
      </c>
      <c r="F2632" s="1" t="s">
        <v>2112</v>
      </c>
      <c r="G2632" s="1" t="s">
        <v>1964</v>
      </c>
      <c r="H2632" s="1" t="s">
        <v>2113</v>
      </c>
      <c r="I2632" s="1">
        <v>233753.0415552</v>
      </c>
      <c r="J2632" s="1" t="s">
        <v>2114</v>
      </c>
      <c r="L2632" s="1" t="str">
        <f>VLOOKUP(Table1[[#This Row],[Customer_id]],Table4[],7,FALSE)</f>
        <v>123854,6619</v>
      </c>
      <c r="M2632" s="1" t="e">
        <f>VLOOKUP(Table1[[#This Row],[Customer_id]],Table2[],4,FALSE)</f>
        <v>#N/A</v>
      </c>
      <c r="N2632" s="1" t="str">
        <f>INDEX(Table3[Transaction type],MATCH(Table1[[#This Row],[Account Number]],Table3[Account Number],0))</f>
        <v>Cash Withdrawal</v>
      </c>
      <c r="O2632" s="20">
        <f>INDEX(Table3[Date_of_transaction],MATCH(Table1[[#This Row],[Account Number]],Table3[Account Number],0))</f>
        <v>44595</v>
      </c>
      <c r="P2632" s="19" t="str">
        <f>INDEX(Table3[Transaction Medium],MATCH(Table1[[#This Row],[Account Number]],Table3[Account Number],0))</f>
        <v>Bank</v>
      </c>
    </row>
    <row r="2633" spans="1:16" x14ac:dyDescent="0.25">
      <c r="A2633" s="1" t="s">
        <v>2289</v>
      </c>
      <c r="B2633" s="2">
        <v>133921993</v>
      </c>
      <c r="C2633" s="2" t="s">
        <v>18</v>
      </c>
      <c r="D2633" s="4">
        <v>33018</v>
      </c>
      <c r="E2633" s="1" t="s">
        <v>1094</v>
      </c>
      <c r="F2633" s="1" t="s">
        <v>989</v>
      </c>
      <c r="G2633" s="1" t="s">
        <v>1964</v>
      </c>
      <c r="H2633" s="1" t="s">
        <v>2290</v>
      </c>
      <c r="I2633" s="1">
        <v>53066.858803199997</v>
      </c>
      <c r="J2633" s="1" t="s">
        <v>2291</v>
      </c>
      <c r="L2633" s="1" t="str">
        <f>VLOOKUP(Table1[[#This Row],[Customer_id]],Table4[],7,FALSE)</f>
        <v>159584,9204</v>
      </c>
      <c r="M2633" s="1" t="e">
        <f>VLOOKUP(Table1[[#This Row],[Customer_id]],Table2[],4,FALSE)</f>
        <v>#N/A</v>
      </c>
      <c r="N2633" s="1" t="str">
        <f>INDEX(Table3[Transaction type],MATCH(Table1[[#This Row],[Account Number]],Table3[Account Number],0))</f>
        <v>Online Payment</v>
      </c>
      <c r="O2633" s="20">
        <f>INDEX(Table3[Date_of_transaction],MATCH(Table1[[#This Row],[Account Number]],Table3[Account Number],0))</f>
        <v>44633</v>
      </c>
      <c r="P2633" s="19" t="str">
        <f>INDEX(Table3[Transaction Medium],MATCH(Table1[[#This Row],[Account Number]],Table3[Account Number],0))</f>
        <v>Mobile</v>
      </c>
    </row>
    <row r="2634" spans="1:16" x14ac:dyDescent="0.25">
      <c r="A2634" s="1" t="s">
        <v>6817</v>
      </c>
      <c r="B2634" s="2">
        <v>561127028</v>
      </c>
      <c r="C2634" s="2" t="s">
        <v>513</v>
      </c>
      <c r="D2634" s="4">
        <v>32287.5</v>
      </c>
      <c r="E2634" s="1" t="s">
        <v>12</v>
      </c>
      <c r="F2634" s="1" t="s">
        <v>471</v>
      </c>
      <c r="G2634" s="1" t="s">
        <v>4099</v>
      </c>
      <c r="H2634" s="1" t="s">
        <v>6818</v>
      </c>
      <c r="I2634" s="1">
        <v>62765.952153300001</v>
      </c>
      <c r="J2634" s="1" t="s">
        <v>6819</v>
      </c>
      <c r="L2634" s="1" t="str">
        <f>VLOOKUP(Table1[[#This Row],[Customer_id]],Table4[],7,FALSE)</f>
        <v>112050,5568</v>
      </c>
      <c r="M2634" s="1" t="e">
        <f>VLOOKUP(Table1[[#This Row],[Customer_id]],Table2[],4,FALSE)</f>
        <v>#N/A</v>
      </c>
      <c r="N2634" s="1" t="str">
        <f>INDEX(Table3[Transaction type],MATCH(Table1[[#This Row],[Account Number]],Table3[Account Number],0))</f>
        <v>Money Transfer</v>
      </c>
      <c r="O2634" s="20">
        <f>INDEX(Table3[Date_of_transaction],MATCH(Table1[[#This Row],[Account Number]],Table3[Account Number],0))</f>
        <v>44559</v>
      </c>
      <c r="P2634" s="19" t="str">
        <f>INDEX(Table3[Transaction Medium],MATCH(Table1[[#This Row],[Account Number]],Table3[Account Number],0))</f>
        <v>Mobile</v>
      </c>
    </row>
    <row r="2635" spans="1:16" x14ac:dyDescent="0.25">
      <c r="A2635" s="1" t="s">
        <v>317</v>
      </c>
      <c r="B2635" s="2">
        <v>299454838</v>
      </c>
      <c r="C2635" s="2" t="s">
        <v>82</v>
      </c>
      <c r="D2635" s="4">
        <v>16947</v>
      </c>
      <c r="E2635" s="1" t="s">
        <v>12</v>
      </c>
      <c r="F2635" s="1" t="s">
        <v>318</v>
      </c>
      <c r="G2635" s="1" t="s">
        <v>14</v>
      </c>
      <c r="H2635" s="1" t="s">
        <v>319</v>
      </c>
      <c r="I2635" s="1">
        <v>719102.09075249999</v>
      </c>
      <c r="J2635" s="1" t="s">
        <v>320</v>
      </c>
      <c r="L2635" s="1" t="str">
        <f>VLOOKUP(Table1[[#This Row],[Customer_id]],Table4[],7,FALSE)</f>
        <v>20835,6327</v>
      </c>
      <c r="M2635" s="1" t="str">
        <f>VLOOKUP(Table1[[#This Row],[Customer_id]],Table2[],4,FALSE)</f>
        <v>N3694697145</v>
      </c>
      <c r="N2635" s="1" t="str">
        <f>INDEX(Table3[Transaction type],MATCH(Table1[[#This Row],[Account Number]],Table3[Account Number],0))</f>
        <v>Loan Payment</v>
      </c>
      <c r="O2635" s="20">
        <f>INDEX(Table3[Date_of_transaction],MATCH(Table1[[#This Row],[Account Number]],Table3[Account Number],0))</f>
        <v>44462</v>
      </c>
      <c r="P2635" s="19" t="str">
        <f>INDEX(Table3[Transaction Medium],MATCH(Table1[[#This Row],[Account Number]],Table3[Account Number],0))</f>
        <v>ACH</v>
      </c>
    </row>
    <row r="2636" spans="1:16" x14ac:dyDescent="0.25">
      <c r="A2636" s="1" t="s">
        <v>4388</v>
      </c>
      <c r="B2636" s="2">
        <v>953566292</v>
      </c>
      <c r="C2636" s="2" t="s">
        <v>403</v>
      </c>
      <c r="D2636" s="4">
        <v>31922.25</v>
      </c>
      <c r="E2636" s="1" t="s">
        <v>1094</v>
      </c>
      <c r="F2636" s="1" t="s">
        <v>274</v>
      </c>
      <c r="G2636" s="1" t="s">
        <v>4058</v>
      </c>
      <c r="H2636" s="1" t="s">
        <v>4389</v>
      </c>
      <c r="I2636" s="1">
        <v>507980.00422080001</v>
      </c>
      <c r="J2636" s="1" t="s">
        <v>4390</v>
      </c>
      <c r="L2636" s="1" t="str">
        <f>VLOOKUP(Table1[[#This Row],[Customer_id]],Table4[],7,FALSE)</f>
        <v>401797,8999</v>
      </c>
      <c r="M2636" s="1" t="e">
        <f>VLOOKUP(Table1[[#This Row],[Customer_id]],Table2[],4,FALSE)</f>
        <v>#N/A</v>
      </c>
      <c r="N2636" s="1" t="str">
        <f>INDEX(Table3[Transaction type],MATCH(Table1[[#This Row],[Account Number]],Table3[Account Number],0))</f>
        <v>Cash Withdrawal</v>
      </c>
      <c r="O2636" s="20">
        <f>INDEX(Table3[Date_of_transaction],MATCH(Table1[[#This Row],[Account Number]],Table3[Account Number],0))</f>
        <v>44516</v>
      </c>
      <c r="P2636" s="19" t="str">
        <f>INDEX(Table3[Transaction Medium],MATCH(Table1[[#This Row],[Account Number]],Table3[Account Number],0))</f>
        <v>ATM</v>
      </c>
    </row>
    <row r="2637" spans="1:16" x14ac:dyDescent="0.25">
      <c r="A2637" s="1" t="s">
        <v>7235</v>
      </c>
      <c r="B2637" s="2">
        <v>274125874</v>
      </c>
      <c r="C2637" s="2" t="s">
        <v>57</v>
      </c>
      <c r="D2637" s="4">
        <v>34113.75</v>
      </c>
      <c r="E2637" s="1" t="s">
        <v>12</v>
      </c>
      <c r="F2637" s="1" t="s">
        <v>774</v>
      </c>
      <c r="G2637" s="1" t="s">
        <v>4058</v>
      </c>
      <c r="H2637" s="1" t="s">
        <v>7236</v>
      </c>
      <c r="I2637" s="1">
        <v>353390.3649024</v>
      </c>
      <c r="J2637" s="1" t="s">
        <v>7237</v>
      </c>
      <c r="L2637" s="1" t="str">
        <f>VLOOKUP(Table1[[#This Row],[Customer_id]],Table4[],7,FALSE)</f>
        <v>41508,4375</v>
      </c>
      <c r="M2637" s="1" t="e">
        <f>VLOOKUP(Table1[[#This Row],[Customer_id]],Table2[],4,FALSE)</f>
        <v>#N/A</v>
      </c>
      <c r="N2637" s="1" t="str">
        <f>INDEX(Table3[Transaction type],MATCH(Table1[[#This Row],[Account Number]],Table3[Account Number],0))</f>
        <v>Online Payment</v>
      </c>
      <c r="O2637" s="20">
        <f>INDEX(Table3[Date_of_transaction],MATCH(Table1[[#This Row],[Account Number]],Table3[Account Number],0))</f>
        <v>44390</v>
      </c>
      <c r="P2637" s="19" t="str">
        <f>INDEX(Table3[Transaction Medium],MATCH(Table1[[#This Row],[Account Number]],Table3[Account Number],0))</f>
        <v>Card</v>
      </c>
    </row>
    <row r="2638" spans="1:16" x14ac:dyDescent="0.25">
      <c r="A2638" s="1" t="s">
        <v>8040</v>
      </c>
      <c r="B2638" s="2">
        <v>516644526</v>
      </c>
      <c r="C2638" s="2" t="s">
        <v>43</v>
      </c>
      <c r="D2638" s="4">
        <v>36670.5</v>
      </c>
      <c r="E2638" s="1" t="s">
        <v>12</v>
      </c>
      <c r="F2638" s="1" t="s">
        <v>58</v>
      </c>
      <c r="G2638" s="1" t="s">
        <v>3583</v>
      </c>
      <c r="H2638" s="1" t="s">
        <v>8041</v>
      </c>
      <c r="I2638" s="1">
        <v>294010.15206240001</v>
      </c>
      <c r="J2638" s="1" t="s">
        <v>8042</v>
      </c>
      <c r="L2638" s="1" t="str">
        <f>VLOOKUP(Table1[[#This Row],[Customer_id]],Table4[],7,FALSE)</f>
        <v>151372,0164</v>
      </c>
      <c r="M2638" s="1" t="e">
        <f>VLOOKUP(Table1[[#This Row],[Customer_id]],Table2[],4,FALSE)</f>
        <v>#N/A</v>
      </c>
      <c r="N2638" s="1" t="str">
        <f>INDEX(Table3[Transaction type],MATCH(Table1[[#This Row],[Account Number]],Table3[Account Number],0))</f>
        <v>Money Transfer</v>
      </c>
      <c r="O2638" s="20">
        <f>INDEX(Table3[Date_of_transaction],MATCH(Table1[[#This Row],[Account Number]],Table3[Account Number],0))</f>
        <v>44474</v>
      </c>
      <c r="P2638" s="19" t="str">
        <f>INDEX(Table3[Transaction Medium],MATCH(Table1[[#This Row],[Account Number]],Table3[Account Number],0))</f>
        <v>Mobile</v>
      </c>
    </row>
    <row r="2639" spans="1:16" x14ac:dyDescent="0.25">
      <c r="A2639" s="1" t="s">
        <v>285</v>
      </c>
      <c r="B2639" s="2">
        <v>632415923</v>
      </c>
      <c r="C2639" s="2" t="s">
        <v>217</v>
      </c>
      <c r="D2639" s="4">
        <v>38496.75</v>
      </c>
      <c r="E2639" s="1" t="s">
        <v>12</v>
      </c>
      <c r="F2639" s="1" t="s">
        <v>286</v>
      </c>
      <c r="G2639" s="1" t="s">
        <v>14</v>
      </c>
      <c r="H2639" s="1" t="s">
        <v>287</v>
      </c>
      <c r="I2639" s="1">
        <v>163979.5795092</v>
      </c>
      <c r="J2639" s="1" t="s">
        <v>288</v>
      </c>
      <c r="L2639" s="1" t="str">
        <f>VLOOKUP(Table1[[#This Row],[Customer_id]],Table4[],7,FALSE)</f>
        <v>259991,82</v>
      </c>
      <c r="M2639" s="1" t="e">
        <f>VLOOKUP(Table1[[#This Row],[Customer_id]],Table2[],4,FALSE)</f>
        <v>#N/A</v>
      </c>
      <c r="N2639" s="1" t="str">
        <f>INDEX(Table3[Transaction type],MATCH(Table1[[#This Row],[Account Number]],Table3[Account Number],0))</f>
        <v>Online Payment</v>
      </c>
      <c r="O2639" s="20">
        <f>INDEX(Table3[Date_of_transaction],MATCH(Table1[[#This Row],[Account Number]],Table3[Account Number],0))</f>
        <v>44309</v>
      </c>
      <c r="P2639" s="19" t="str">
        <f>INDEX(Table3[Transaction Medium],MATCH(Table1[[#This Row],[Account Number]],Table3[Account Number],0))</f>
        <v>Mobile</v>
      </c>
    </row>
    <row r="2640" spans="1:16" x14ac:dyDescent="0.25">
      <c r="A2640" s="1" t="s">
        <v>4621</v>
      </c>
      <c r="B2640" s="2">
        <v>59840529</v>
      </c>
      <c r="C2640" s="2" t="s">
        <v>92</v>
      </c>
      <c r="D2640" s="4">
        <v>29000.25</v>
      </c>
      <c r="E2640" s="1" t="s">
        <v>1094</v>
      </c>
      <c r="F2640" s="1" t="s">
        <v>404</v>
      </c>
      <c r="G2640" s="1" t="s">
        <v>4119</v>
      </c>
      <c r="H2640" s="1" t="s">
        <v>4622</v>
      </c>
      <c r="I2640" s="1">
        <v>1549728.9252863999</v>
      </c>
      <c r="J2640" s="1" t="s">
        <v>4623</v>
      </c>
      <c r="L2640" s="1" t="str">
        <f>VLOOKUP(Table1[[#This Row],[Customer_id]],Table4[],7,FALSE)</f>
        <v>84560,8491</v>
      </c>
      <c r="M2640" s="1" t="e">
        <f>VLOOKUP(Table1[[#This Row],[Customer_id]],Table2[],4,FALSE)</f>
        <v>#N/A</v>
      </c>
      <c r="N2640" s="1" t="str">
        <f>INDEX(Table3[Transaction type],MATCH(Table1[[#This Row],[Account Number]],Table3[Account Number],0))</f>
        <v>Money Transfer</v>
      </c>
      <c r="O2640" s="20">
        <f>INDEX(Table3[Date_of_transaction],MATCH(Table1[[#This Row],[Account Number]],Table3[Account Number],0))</f>
        <v>44375</v>
      </c>
      <c r="P2640" s="19" t="str">
        <f>INDEX(Table3[Transaction Medium],MATCH(Table1[[#This Row],[Account Number]],Table3[Account Number],0))</f>
        <v>Bank</v>
      </c>
    </row>
    <row r="2641" spans="1:16" x14ac:dyDescent="0.25">
      <c r="A2641" s="1" t="s">
        <v>142</v>
      </c>
      <c r="B2641" s="2">
        <v>909830160</v>
      </c>
      <c r="C2641" s="2" t="s">
        <v>143</v>
      </c>
      <c r="D2641" s="4">
        <v>34479</v>
      </c>
      <c r="E2641" s="1" t="s">
        <v>12</v>
      </c>
      <c r="F2641" s="1" t="s">
        <v>93</v>
      </c>
      <c r="G2641" s="1" t="s">
        <v>14</v>
      </c>
      <c r="H2641" s="1" t="s">
        <v>144</v>
      </c>
      <c r="I2641" s="1">
        <v>60687.424511999998</v>
      </c>
      <c r="J2641" s="1" t="s">
        <v>145</v>
      </c>
      <c r="L2641" s="1" t="str">
        <f>VLOOKUP(Table1[[#This Row],[Customer_id]],Table4[],7,FALSE)</f>
        <v>287122,2784</v>
      </c>
      <c r="M2641" s="1" t="e">
        <f>VLOOKUP(Table1[[#This Row],[Customer_id]],Table2[],4,FALSE)</f>
        <v>#N/A</v>
      </c>
      <c r="N2641" s="1" t="str">
        <f>INDEX(Table3[Transaction type],MATCH(Table1[[#This Row],[Account Number]],Table3[Account Number],0))</f>
        <v>Cash Withdrawal</v>
      </c>
      <c r="O2641" s="20">
        <f>INDEX(Table3[Date_of_transaction],MATCH(Table1[[#This Row],[Account Number]],Table3[Account Number],0))</f>
        <v>44428</v>
      </c>
      <c r="P2641" s="19" t="str">
        <f>INDEX(Table3[Transaction Medium],MATCH(Table1[[#This Row],[Account Number]],Table3[Account Number],0))</f>
        <v>POS</v>
      </c>
    </row>
    <row r="2642" spans="1:16" x14ac:dyDescent="0.25">
      <c r="A2642" s="1" t="s">
        <v>5498</v>
      </c>
      <c r="B2642" s="2">
        <v>990560920</v>
      </c>
      <c r="C2642" s="2" t="s">
        <v>452</v>
      </c>
      <c r="D2642" s="4">
        <v>26078.25</v>
      </c>
      <c r="E2642" s="1" t="s">
        <v>1094</v>
      </c>
      <c r="F2642" s="1" t="s">
        <v>1016</v>
      </c>
      <c r="G2642" s="1" t="s">
        <v>4148</v>
      </c>
      <c r="H2642" s="1" t="s">
        <v>5499</v>
      </c>
      <c r="I2642" s="1">
        <v>75553.770927039994</v>
      </c>
      <c r="J2642" s="1" t="s">
        <v>5500</v>
      </c>
      <c r="L2642" s="1" t="str">
        <f>VLOOKUP(Table1[[#This Row],[Customer_id]],Table4[],7,FALSE)</f>
        <v>125007,5806</v>
      </c>
      <c r="M2642" s="1" t="e">
        <f>VLOOKUP(Table1[[#This Row],[Customer_id]],Table2[],4,FALSE)</f>
        <v>#N/A</v>
      </c>
      <c r="N2642" s="1" t="str">
        <f>INDEX(Table3[Transaction type],MATCH(Table1[[#This Row],[Account Number]],Table3[Account Number],0))</f>
        <v>Money Transfer</v>
      </c>
      <c r="O2642" s="20">
        <f>INDEX(Table3[Date_of_transaction],MATCH(Table1[[#This Row],[Account Number]],Table3[Account Number],0))</f>
        <v>44639</v>
      </c>
      <c r="P2642" s="19" t="str">
        <f>INDEX(Table3[Transaction Medium],MATCH(Table1[[#This Row],[Account Number]],Table3[Account Number],0))</f>
        <v>Mobile</v>
      </c>
    </row>
    <row r="2643" spans="1:16" x14ac:dyDescent="0.25">
      <c r="A2643" s="1" t="s">
        <v>3564</v>
      </c>
      <c r="B2643" s="2">
        <v>304491419</v>
      </c>
      <c r="C2643" s="2" t="s">
        <v>11</v>
      </c>
      <c r="D2643" s="4">
        <v>36305.25</v>
      </c>
      <c r="E2643" s="1" t="s">
        <v>1094</v>
      </c>
      <c r="F2643" s="1" t="s">
        <v>24</v>
      </c>
      <c r="G2643" s="1" t="s">
        <v>3331</v>
      </c>
      <c r="H2643" s="1" t="s">
        <v>3565</v>
      </c>
      <c r="I2643" s="1">
        <v>154816.14737232</v>
      </c>
      <c r="J2643" s="1" t="s">
        <v>3566</v>
      </c>
      <c r="L2643" s="1" t="str">
        <f>VLOOKUP(Table1[[#This Row],[Customer_id]],Table4[],7,FALSE)</f>
        <v>107085,6</v>
      </c>
      <c r="M2643" s="1" t="e">
        <f>VLOOKUP(Table1[[#This Row],[Customer_id]],Table2[],4,FALSE)</f>
        <v>#N/A</v>
      </c>
      <c r="N2643" s="1" t="str">
        <f>INDEX(Table3[Transaction type],MATCH(Table1[[#This Row],[Account Number]],Table3[Account Number],0))</f>
        <v>Checks</v>
      </c>
      <c r="O2643" s="20">
        <f>INDEX(Table3[Date_of_transaction],MATCH(Table1[[#This Row],[Account Number]],Table3[Account Number],0))</f>
        <v>44432</v>
      </c>
      <c r="P2643" s="19" t="str">
        <f>INDEX(Table3[Transaction Medium],MATCH(Table1[[#This Row],[Account Number]],Table3[Account Number],0))</f>
        <v>Informal Services</v>
      </c>
    </row>
    <row r="2644" spans="1:16" x14ac:dyDescent="0.25">
      <c r="A2644" s="1" t="s">
        <v>2655</v>
      </c>
      <c r="B2644" s="2">
        <v>255843040</v>
      </c>
      <c r="C2644" s="2" t="s">
        <v>57</v>
      </c>
      <c r="D2644" s="4">
        <v>34113.75</v>
      </c>
      <c r="E2644" s="1" t="s">
        <v>12</v>
      </c>
      <c r="F2644" s="1" t="s">
        <v>591</v>
      </c>
      <c r="G2644" s="1" t="s">
        <v>1964</v>
      </c>
      <c r="H2644" s="1" t="s">
        <v>2656</v>
      </c>
      <c r="I2644" s="1">
        <v>145851.80520959999</v>
      </c>
      <c r="J2644" s="1" t="s">
        <v>2657</v>
      </c>
      <c r="L2644" s="1" t="str">
        <f>VLOOKUP(Table1[[#This Row],[Customer_id]],Table4[],7,FALSE)</f>
        <v>184517,0514</v>
      </c>
      <c r="M2644" s="1" t="e">
        <f>VLOOKUP(Table1[[#This Row],[Customer_id]],Table2[],4,FALSE)</f>
        <v>#N/A</v>
      </c>
      <c r="N2644" s="1" t="str">
        <f>INDEX(Table3[Transaction type],MATCH(Table1[[#This Row],[Account Number]],Table3[Account Number],0))</f>
        <v>Online Payment</v>
      </c>
      <c r="O2644" s="20">
        <f>INDEX(Table3[Date_of_transaction],MATCH(Table1[[#This Row],[Account Number]],Table3[Account Number],0))</f>
        <v>44408</v>
      </c>
      <c r="P2644" s="19" t="str">
        <f>INDEX(Table3[Transaction Medium],MATCH(Table1[[#This Row],[Account Number]],Table3[Account Number],0))</f>
        <v>Mobile</v>
      </c>
    </row>
    <row r="2645" spans="1:16" x14ac:dyDescent="0.25">
      <c r="A2645" s="1" t="s">
        <v>4354</v>
      </c>
      <c r="B2645" s="2">
        <v>656674896</v>
      </c>
      <c r="C2645" s="2" t="s">
        <v>245</v>
      </c>
      <c r="D2645" s="4">
        <v>19503.75</v>
      </c>
      <c r="E2645" s="1" t="s">
        <v>1094</v>
      </c>
      <c r="F2645" s="1" t="s">
        <v>951</v>
      </c>
      <c r="G2645" s="1" t="s">
        <v>4074</v>
      </c>
      <c r="H2645" s="1" t="s">
        <v>4355</v>
      </c>
      <c r="I2645" s="1">
        <v>75032.893898099996</v>
      </c>
      <c r="J2645" s="1" t="s">
        <v>4356</v>
      </c>
      <c r="L2645" s="1" t="str">
        <f>VLOOKUP(Table1[[#This Row],[Customer_id]],Table4[],7,FALSE)</f>
        <v>157581,375</v>
      </c>
      <c r="M2645" s="1" t="e">
        <f>VLOOKUP(Table1[[#This Row],[Customer_id]],Table2[],4,FALSE)</f>
        <v>#N/A</v>
      </c>
      <c r="N2645" s="1" t="str">
        <f>INDEX(Table3[Transaction type],MATCH(Table1[[#This Row],[Account Number]],Table3[Account Number],0))</f>
        <v>Online Payment</v>
      </c>
      <c r="O2645" s="20">
        <f>INDEX(Table3[Date_of_transaction],MATCH(Table1[[#This Row],[Account Number]],Table3[Account Number],0))</f>
        <v>44664</v>
      </c>
      <c r="P2645" s="19" t="str">
        <f>INDEX(Table3[Transaction Medium],MATCH(Table1[[#This Row],[Account Number]],Table3[Account Number],0))</f>
        <v>Internet Banking</v>
      </c>
    </row>
    <row r="2646" spans="1:16" x14ac:dyDescent="0.25">
      <c r="A2646" s="1" t="s">
        <v>8455</v>
      </c>
      <c r="B2646" s="2">
        <v>17592642</v>
      </c>
      <c r="C2646" s="2" t="s">
        <v>380</v>
      </c>
      <c r="D2646" s="4">
        <v>14390.25</v>
      </c>
      <c r="E2646" s="1" t="s">
        <v>12</v>
      </c>
      <c r="F2646" s="1" t="s">
        <v>2364</v>
      </c>
      <c r="G2646" s="1" t="s">
        <v>2773</v>
      </c>
      <c r="H2646" s="1" t="s">
        <v>8456</v>
      </c>
      <c r="I2646" s="1">
        <v>250915.71455999999</v>
      </c>
      <c r="J2646" s="1" t="s">
        <v>8457</v>
      </c>
      <c r="L2646" s="1" t="str">
        <f>VLOOKUP(Table1[[#This Row],[Customer_id]],Table4[],7,FALSE)</f>
        <v>17723,125</v>
      </c>
      <c r="M2646" s="1" t="e">
        <f>VLOOKUP(Table1[[#This Row],[Customer_id]],Table2[],4,FALSE)</f>
        <v>#N/A</v>
      </c>
      <c r="N2646" s="1" t="str">
        <f>INDEX(Table3[Transaction type],MATCH(Table1[[#This Row],[Account Number]],Table3[Account Number],0))</f>
        <v>Checks</v>
      </c>
      <c r="O2646" s="20">
        <f>INDEX(Table3[Date_of_transaction],MATCH(Table1[[#This Row],[Account Number]],Table3[Account Number],0))</f>
        <v>44260</v>
      </c>
      <c r="P2646" s="19" t="str">
        <f>INDEX(Table3[Transaction Medium],MATCH(Table1[[#This Row],[Account Number]],Table3[Account Number],0))</f>
        <v>Informal Services</v>
      </c>
    </row>
    <row r="2647" spans="1:16" x14ac:dyDescent="0.25">
      <c r="A2647" s="1" t="s">
        <v>4327</v>
      </c>
      <c r="B2647" s="2">
        <v>34662039</v>
      </c>
      <c r="C2647" s="2" t="s">
        <v>348</v>
      </c>
      <c r="D2647" s="4">
        <v>28635</v>
      </c>
      <c r="E2647" s="1" t="s">
        <v>1094</v>
      </c>
      <c r="F2647" s="1" t="s">
        <v>370</v>
      </c>
      <c r="G2647" s="1" t="s">
        <v>4099</v>
      </c>
      <c r="H2647" s="1" t="s">
        <v>4328</v>
      </c>
      <c r="I2647" s="1">
        <v>232527.58686449999</v>
      </c>
      <c r="J2647" s="1" t="s">
        <v>4329</v>
      </c>
      <c r="L2647" s="1" t="str">
        <f>VLOOKUP(Table1[[#This Row],[Customer_id]],Table4[],7,FALSE)</f>
        <v>131497,0944</v>
      </c>
      <c r="M2647" s="1" t="e">
        <f>VLOOKUP(Table1[[#This Row],[Customer_id]],Table2[],4,FALSE)</f>
        <v>#N/A</v>
      </c>
      <c r="N2647" s="1" t="str">
        <f>INDEX(Table3[Transaction type],MATCH(Table1[[#This Row],[Account Number]],Table3[Account Number],0))</f>
        <v>Cash Withdrawal</v>
      </c>
      <c r="O2647" s="20">
        <f>INDEX(Table3[Date_of_transaction],MATCH(Table1[[#This Row],[Account Number]],Table3[Account Number],0))</f>
        <v>44621</v>
      </c>
      <c r="P2647" s="19" t="str">
        <f>INDEX(Table3[Transaction Medium],MATCH(Table1[[#This Row],[Account Number]],Table3[Account Number],0))</f>
        <v>ATM</v>
      </c>
    </row>
    <row r="2648" spans="1:16" x14ac:dyDescent="0.25">
      <c r="A2648" s="1" t="s">
        <v>2142</v>
      </c>
      <c r="B2648" s="2">
        <v>204223409</v>
      </c>
      <c r="C2648" s="2" t="s">
        <v>129</v>
      </c>
      <c r="D2648" s="4">
        <v>15120.75</v>
      </c>
      <c r="E2648" s="1" t="s">
        <v>1094</v>
      </c>
      <c r="F2648" s="1" t="s">
        <v>1610</v>
      </c>
      <c r="G2648" s="1" t="s">
        <v>1964</v>
      </c>
      <c r="H2648" s="1" t="s">
        <v>2143</v>
      </c>
      <c r="I2648" s="1">
        <v>36351.662764560002</v>
      </c>
      <c r="J2648" s="1" t="s">
        <v>2144</v>
      </c>
      <c r="L2648" s="1" t="str">
        <f>VLOOKUP(Table1[[#This Row],[Customer_id]],Table4[],7,FALSE)</f>
        <v>31634,7876</v>
      </c>
      <c r="M2648" s="1" t="e">
        <f>VLOOKUP(Table1[[#This Row],[Customer_id]],Table2[],4,FALSE)</f>
        <v>#N/A</v>
      </c>
      <c r="N2648" s="1" t="str">
        <f>INDEX(Table3[Transaction type],MATCH(Table1[[#This Row],[Account Number]],Table3[Account Number],0))</f>
        <v>Money Transfer</v>
      </c>
      <c r="O2648" s="20">
        <f>INDEX(Table3[Date_of_transaction],MATCH(Table1[[#This Row],[Account Number]],Table3[Account Number],0))</f>
        <v>44263</v>
      </c>
      <c r="P2648" s="19" t="str">
        <f>INDEX(Table3[Transaction Medium],MATCH(Table1[[#This Row],[Account Number]],Table3[Account Number],0))</f>
        <v>Bank</v>
      </c>
    </row>
    <row r="2649" spans="1:16" x14ac:dyDescent="0.25">
      <c r="A2649" s="1" t="s">
        <v>6892</v>
      </c>
      <c r="B2649" s="2">
        <v>178262536</v>
      </c>
      <c r="C2649" s="2" t="s">
        <v>62</v>
      </c>
      <c r="D2649" s="4">
        <v>22791</v>
      </c>
      <c r="E2649" s="1" t="s">
        <v>12</v>
      </c>
      <c r="F2649" s="1" t="s">
        <v>951</v>
      </c>
      <c r="G2649" s="1" t="s">
        <v>4084</v>
      </c>
      <c r="H2649" s="1" t="s">
        <v>6893</v>
      </c>
      <c r="I2649" s="1">
        <v>196918.76825279999</v>
      </c>
      <c r="J2649" s="1" t="s">
        <v>6894</v>
      </c>
      <c r="L2649" s="1" t="str">
        <f>VLOOKUP(Table1[[#This Row],[Customer_id]],Table4[],7,FALSE)</f>
        <v>448729,1904</v>
      </c>
      <c r="M2649" s="1" t="e">
        <f>VLOOKUP(Table1[[#This Row],[Customer_id]],Table2[],4,FALSE)</f>
        <v>#N/A</v>
      </c>
      <c r="N2649" s="1" t="str">
        <f>INDEX(Table3[Transaction type],MATCH(Table1[[#This Row],[Account Number]],Table3[Account Number],0))</f>
        <v>Cash Withdrawal</v>
      </c>
      <c r="O2649" s="20">
        <f>INDEX(Table3[Date_of_transaction],MATCH(Table1[[#This Row],[Account Number]],Table3[Account Number],0))</f>
        <v>44319</v>
      </c>
      <c r="P2649" s="19" t="str">
        <f>INDEX(Table3[Transaction Medium],MATCH(Table1[[#This Row],[Account Number]],Table3[Account Number],0))</f>
        <v>POS</v>
      </c>
    </row>
    <row r="2650" spans="1:16" x14ac:dyDescent="0.25">
      <c r="A2650" s="1" t="s">
        <v>3868</v>
      </c>
      <c r="B2650" s="2">
        <v>828205412</v>
      </c>
      <c r="C2650" s="2" t="s">
        <v>403</v>
      </c>
      <c r="D2650" s="4">
        <v>31922.25</v>
      </c>
      <c r="E2650" s="1" t="s">
        <v>1094</v>
      </c>
      <c r="F2650" s="1" t="s">
        <v>1146</v>
      </c>
      <c r="G2650" s="1" t="s">
        <v>3820</v>
      </c>
      <c r="H2650" s="1" t="s">
        <v>3869</v>
      </c>
      <c r="I2650" s="1">
        <v>265646.00201216002</v>
      </c>
      <c r="J2650" s="1" t="s">
        <v>3870</v>
      </c>
      <c r="L2650" s="1" t="str">
        <f>VLOOKUP(Table1[[#This Row],[Customer_id]],Table4[],7,FALSE)</f>
        <v>97988,765</v>
      </c>
      <c r="M2650" s="1" t="e">
        <f>VLOOKUP(Table1[[#This Row],[Customer_id]],Table2[],4,FALSE)</f>
        <v>#N/A</v>
      </c>
      <c r="N2650" s="1" t="str">
        <f>INDEX(Table3[Transaction type],MATCH(Table1[[#This Row],[Account Number]],Table3[Account Number],0))</f>
        <v>Online Payment</v>
      </c>
      <c r="O2650" s="20">
        <f>INDEX(Table3[Date_of_transaction],MATCH(Table1[[#This Row],[Account Number]],Table3[Account Number],0))</f>
        <v>44225</v>
      </c>
      <c r="P2650" s="19" t="str">
        <f>INDEX(Table3[Transaction Medium],MATCH(Table1[[#This Row],[Account Number]],Table3[Account Number],0))</f>
        <v>Internet Banking</v>
      </c>
    </row>
    <row r="2651" spans="1:16" x14ac:dyDescent="0.25">
      <c r="A2651" s="1" t="s">
        <v>1229</v>
      </c>
      <c r="B2651" s="2">
        <v>440841498</v>
      </c>
      <c r="C2651" s="2" t="s">
        <v>167</v>
      </c>
      <c r="D2651" s="4">
        <v>18773.25</v>
      </c>
      <c r="E2651" s="1" t="s">
        <v>1094</v>
      </c>
      <c r="F2651" s="1" t="s">
        <v>665</v>
      </c>
      <c r="G2651" s="1" t="s">
        <v>14</v>
      </c>
      <c r="H2651" s="1" t="s">
        <v>1230</v>
      </c>
      <c r="I2651" s="1">
        <v>363493.99063151999</v>
      </c>
      <c r="J2651" s="1" t="s">
        <v>1231</v>
      </c>
      <c r="L2651" s="1" t="str">
        <f>VLOOKUP(Table1[[#This Row],[Customer_id]],Table4[],7,FALSE)</f>
        <v>289884,3108</v>
      </c>
      <c r="M2651" s="1" t="str">
        <f>VLOOKUP(Table1[[#This Row],[Customer_id]],Table2[],4,FALSE)</f>
        <v>N1121457,2</v>
      </c>
      <c r="N2651" s="1" t="str">
        <f>INDEX(Table3[Transaction type],MATCH(Table1[[#This Row],[Account Number]],Table3[Account Number],0))</f>
        <v>Loan Payment</v>
      </c>
      <c r="O2651" s="20">
        <f>INDEX(Table3[Date_of_transaction],MATCH(Table1[[#This Row],[Account Number]],Table3[Account Number],0))</f>
        <v>44642</v>
      </c>
      <c r="P2651" s="19" t="str">
        <f>INDEX(Table3[Transaction Medium],MATCH(Table1[[#This Row],[Account Number]],Table3[Account Number],0))</f>
        <v>AFT</v>
      </c>
    </row>
    <row r="2652" spans="1:16" x14ac:dyDescent="0.25">
      <c r="A2652" s="1" t="s">
        <v>1520</v>
      </c>
      <c r="B2652" s="2">
        <v>908541019</v>
      </c>
      <c r="C2652" s="2" t="s">
        <v>67</v>
      </c>
      <c r="D2652" s="4">
        <v>23156.25</v>
      </c>
      <c r="E2652" s="1" t="s">
        <v>1094</v>
      </c>
      <c r="F2652" s="1" t="s">
        <v>83</v>
      </c>
      <c r="G2652" s="1" t="s">
        <v>14</v>
      </c>
      <c r="H2652" s="1" t="s">
        <v>1521</v>
      </c>
      <c r="I2652" s="1">
        <v>179850.26771712</v>
      </c>
      <c r="J2652" s="1" t="s">
        <v>1522</v>
      </c>
      <c r="L2652" s="1" t="str">
        <f>VLOOKUP(Table1[[#This Row],[Customer_id]],Table4[],7,FALSE)</f>
        <v>85465,2414</v>
      </c>
      <c r="M2652" s="1" t="e">
        <f>VLOOKUP(Table1[[#This Row],[Customer_id]],Table2[],4,FALSE)</f>
        <v>#N/A</v>
      </c>
      <c r="N2652" s="1" t="str">
        <f>INDEX(Table3[Transaction type],MATCH(Table1[[#This Row],[Account Number]],Table3[Account Number],0))</f>
        <v>Money Transfer</v>
      </c>
      <c r="O2652" s="20">
        <f>INDEX(Table3[Date_of_transaction],MATCH(Table1[[#This Row],[Account Number]],Table3[Account Number],0))</f>
        <v>44197</v>
      </c>
      <c r="P2652" s="19" t="str">
        <f>INDEX(Table3[Transaction Medium],MATCH(Table1[[#This Row],[Account Number]],Table3[Account Number],0))</f>
        <v>Internet Banking</v>
      </c>
    </row>
    <row r="2653" spans="1:16" x14ac:dyDescent="0.25">
      <c r="A2653" s="1" t="s">
        <v>939</v>
      </c>
      <c r="B2653" s="2">
        <v>542438679</v>
      </c>
      <c r="C2653" s="2" t="s">
        <v>77</v>
      </c>
      <c r="D2653" s="4">
        <v>23521.5</v>
      </c>
      <c r="E2653" s="1" t="s">
        <v>12</v>
      </c>
      <c r="F2653" s="1" t="s">
        <v>940</v>
      </c>
      <c r="G2653" s="1" t="s">
        <v>14</v>
      </c>
      <c r="H2653" s="1" t="s">
        <v>941</v>
      </c>
      <c r="I2653" s="1">
        <v>19766.941029000001</v>
      </c>
      <c r="J2653" s="1" t="s">
        <v>942</v>
      </c>
      <c r="L2653" s="1" t="str">
        <f>VLOOKUP(Table1[[#This Row],[Customer_id]],Table4[],7,FALSE)</f>
        <v>352712,9856</v>
      </c>
      <c r="M2653" s="1" t="e">
        <f>VLOOKUP(Table1[[#This Row],[Customer_id]],Table2[],4,FALSE)</f>
        <v>#N/A</v>
      </c>
      <c r="N2653" s="1" t="str">
        <f>INDEX(Table3[Transaction type],MATCH(Table1[[#This Row],[Account Number]],Table3[Account Number],0))</f>
        <v>Money Deposit</v>
      </c>
      <c r="O2653" s="20">
        <f>INDEX(Table3[Date_of_transaction],MATCH(Table1[[#This Row],[Account Number]],Table3[Account Number],0))</f>
        <v>44540</v>
      </c>
      <c r="P2653" s="19" t="str">
        <f>INDEX(Table3[Transaction Medium],MATCH(Table1[[#This Row],[Account Number]],Table3[Account Number],0))</f>
        <v>Bank</v>
      </c>
    </row>
    <row r="2654" spans="1:16" x14ac:dyDescent="0.25">
      <c r="A2654" s="1" t="s">
        <v>3406</v>
      </c>
      <c r="B2654" s="2">
        <v>26450599</v>
      </c>
      <c r="C2654" s="2" t="s">
        <v>322</v>
      </c>
      <c r="D2654" s="4">
        <v>26443.5</v>
      </c>
      <c r="E2654" s="1" t="s">
        <v>1094</v>
      </c>
      <c r="F2654" s="1" t="s">
        <v>344</v>
      </c>
      <c r="G2654" s="1" t="s">
        <v>3331</v>
      </c>
      <c r="H2654" s="1" t="s">
        <v>3407</v>
      </c>
      <c r="I2654" s="1">
        <v>941053.3330176</v>
      </c>
      <c r="J2654" s="1" t="s">
        <v>3408</v>
      </c>
      <c r="L2654" s="1" t="str">
        <f>VLOOKUP(Table1[[#This Row],[Customer_id]],Table4[],7,FALSE)</f>
        <v>175522,5084</v>
      </c>
      <c r="M2654" s="1" t="e">
        <f>VLOOKUP(Table1[[#This Row],[Customer_id]],Table2[],4,FALSE)</f>
        <v>#N/A</v>
      </c>
      <c r="N2654" s="1" t="str">
        <f>INDEX(Table3[Transaction type],MATCH(Table1[[#This Row],[Account Number]],Table3[Account Number],0))</f>
        <v>Money Deposit</v>
      </c>
      <c r="O2654" s="20">
        <f>INDEX(Table3[Date_of_transaction],MATCH(Table1[[#This Row],[Account Number]],Table3[Account Number],0))</f>
        <v>44621</v>
      </c>
      <c r="P2654" s="19" t="str">
        <f>INDEX(Table3[Transaction Medium],MATCH(Table1[[#This Row],[Account Number]],Table3[Account Number],0))</f>
        <v>ATM</v>
      </c>
    </row>
    <row r="2655" spans="1:16" x14ac:dyDescent="0.25">
      <c r="A2655" s="1" t="s">
        <v>8623</v>
      </c>
      <c r="B2655" s="2">
        <v>415890182</v>
      </c>
      <c r="C2655" s="2" t="s">
        <v>212</v>
      </c>
      <c r="D2655" s="4">
        <v>24252</v>
      </c>
      <c r="E2655" s="1" t="s">
        <v>12</v>
      </c>
      <c r="F2655" s="1" t="s">
        <v>557</v>
      </c>
      <c r="G2655" s="1" t="s">
        <v>2773</v>
      </c>
      <c r="H2655" s="1" t="s">
        <v>8624</v>
      </c>
      <c r="I2655" s="1">
        <v>1422244.3725000001</v>
      </c>
      <c r="J2655" s="1" t="s">
        <v>8625</v>
      </c>
      <c r="L2655" s="1" t="str">
        <f>VLOOKUP(Table1[[#This Row],[Customer_id]],Table4[],7,FALSE)</f>
        <v>53296,2753</v>
      </c>
      <c r="M2655" s="1" t="e">
        <f>VLOOKUP(Table1[[#This Row],[Customer_id]],Table2[],4,FALSE)</f>
        <v>#N/A</v>
      </c>
      <c r="N2655" s="1" t="str">
        <f>INDEX(Table3[Transaction type],MATCH(Table1[[#This Row],[Account Number]],Table3[Account Number],0))</f>
        <v>Money Transfer</v>
      </c>
      <c r="O2655" s="20">
        <f>INDEX(Table3[Date_of_transaction],MATCH(Table1[[#This Row],[Account Number]],Table3[Account Number],0))</f>
        <v>44489</v>
      </c>
      <c r="P2655" s="19" t="str">
        <f>INDEX(Table3[Transaction Medium],MATCH(Table1[[#This Row],[Account Number]],Table3[Account Number],0))</f>
        <v>Internet Banking</v>
      </c>
    </row>
    <row r="2656" spans="1:16" x14ac:dyDescent="0.25">
      <c r="A2656" s="1" t="s">
        <v>1488</v>
      </c>
      <c r="B2656" s="2">
        <v>253730021</v>
      </c>
      <c r="C2656" s="2" t="s">
        <v>365</v>
      </c>
      <c r="D2656" s="4">
        <v>37035.75</v>
      </c>
      <c r="E2656" s="1" t="s">
        <v>1094</v>
      </c>
      <c r="F2656" s="1" t="s">
        <v>83</v>
      </c>
      <c r="G2656" s="1" t="s">
        <v>14</v>
      </c>
      <c r="H2656" s="1" t="s">
        <v>1489</v>
      </c>
      <c r="I2656" s="1">
        <v>147006.74604</v>
      </c>
      <c r="J2656" s="1" t="s">
        <v>1490</v>
      </c>
      <c r="L2656" s="1" t="str">
        <f>VLOOKUP(Table1[[#This Row],[Customer_id]],Table4[],7,FALSE)</f>
        <v>191665,0176</v>
      </c>
      <c r="M2656" s="1" t="e">
        <f>VLOOKUP(Table1[[#This Row],[Customer_id]],Table2[],4,FALSE)</f>
        <v>#N/A</v>
      </c>
      <c r="N2656" s="1" t="str">
        <f>INDEX(Table3[Transaction type],MATCH(Table1[[#This Row],[Account Number]],Table3[Account Number],0))</f>
        <v>Money Transfer</v>
      </c>
      <c r="O2656" s="20">
        <f>INDEX(Table3[Date_of_transaction],MATCH(Table1[[#This Row],[Account Number]],Table3[Account Number],0))</f>
        <v>44668</v>
      </c>
      <c r="P2656" s="19" t="str">
        <f>INDEX(Table3[Transaction Medium],MATCH(Table1[[#This Row],[Account Number]],Table3[Account Number],0))</f>
        <v>Mobile</v>
      </c>
    </row>
    <row r="2657" spans="1:16" x14ac:dyDescent="0.25">
      <c r="A2657" s="1" t="s">
        <v>5242</v>
      </c>
      <c r="B2657" s="2">
        <v>964273354</v>
      </c>
      <c r="C2657" s="2" t="s">
        <v>119</v>
      </c>
      <c r="D2657" s="4">
        <v>24982.5</v>
      </c>
      <c r="E2657" s="1" t="s">
        <v>1094</v>
      </c>
      <c r="F2657" s="1" t="s">
        <v>172</v>
      </c>
      <c r="G2657" s="1" t="s">
        <v>4066</v>
      </c>
      <c r="H2657" s="1" t="s">
        <v>5243</v>
      </c>
      <c r="I2657" s="1">
        <v>443391.59483999998</v>
      </c>
      <c r="J2657" s="1" t="s">
        <v>5244</v>
      </c>
      <c r="L2657" s="1" t="str">
        <f>VLOOKUP(Table1[[#This Row],[Customer_id]],Table4[],7,FALSE)</f>
        <v>46065,04</v>
      </c>
      <c r="M2657" s="1" t="e">
        <f>VLOOKUP(Table1[[#This Row],[Customer_id]],Table2[],4,FALSE)</f>
        <v>#N/A</v>
      </c>
      <c r="N2657" s="1" t="str">
        <f>INDEX(Table3[Transaction type],MATCH(Table1[[#This Row],[Account Number]],Table3[Account Number],0))</f>
        <v>Cash Withdrawal</v>
      </c>
      <c r="O2657" s="20">
        <f>INDEX(Table3[Date_of_transaction],MATCH(Table1[[#This Row],[Account Number]],Table3[Account Number],0))</f>
        <v>44298</v>
      </c>
      <c r="P2657" s="19" t="str">
        <f>INDEX(Table3[Transaction Medium],MATCH(Table1[[#This Row],[Account Number]],Table3[Account Number],0))</f>
        <v>ATM</v>
      </c>
    </row>
    <row r="2658" spans="1:16" x14ac:dyDescent="0.25">
      <c r="A2658" s="1" t="s">
        <v>2076</v>
      </c>
      <c r="B2658" s="2">
        <v>954809761</v>
      </c>
      <c r="C2658" s="2" t="s">
        <v>322</v>
      </c>
      <c r="D2658" s="4">
        <v>26443.5</v>
      </c>
      <c r="E2658" s="1" t="s">
        <v>1094</v>
      </c>
      <c r="F2658" s="1" t="s">
        <v>172</v>
      </c>
      <c r="G2658" s="1" t="s">
        <v>1964</v>
      </c>
      <c r="H2658" s="1" t="s">
        <v>2077</v>
      </c>
      <c r="I2658" s="1">
        <v>66220.321003200006</v>
      </c>
      <c r="J2658" s="1" t="s">
        <v>2078</v>
      </c>
      <c r="L2658" s="1" t="str">
        <f>VLOOKUP(Table1[[#This Row],[Customer_id]],Table4[],7,FALSE)</f>
        <v>434841,3243</v>
      </c>
      <c r="M2658" s="1" t="e">
        <f>VLOOKUP(Table1[[#This Row],[Customer_id]],Table2[],4,FALSE)</f>
        <v>#N/A</v>
      </c>
      <c r="N2658" s="1" t="str">
        <f>INDEX(Table3[Transaction type],MATCH(Table1[[#This Row],[Account Number]],Table3[Account Number],0))</f>
        <v>Money Deposit</v>
      </c>
      <c r="O2658" s="20">
        <f>INDEX(Table3[Date_of_transaction],MATCH(Table1[[#This Row],[Account Number]],Table3[Account Number],0))</f>
        <v>44432</v>
      </c>
      <c r="P2658" s="19" t="str">
        <f>INDEX(Table3[Transaction Medium],MATCH(Table1[[#This Row],[Account Number]],Table3[Account Number],0))</f>
        <v>Bank</v>
      </c>
    </row>
    <row r="2659" spans="1:16" x14ac:dyDescent="0.25">
      <c r="A2659" s="1" t="s">
        <v>3917</v>
      </c>
      <c r="B2659" s="2">
        <v>915663500</v>
      </c>
      <c r="C2659" s="2" t="s">
        <v>47</v>
      </c>
      <c r="D2659" s="4">
        <v>31191.75</v>
      </c>
      <c r="E2659" s="1" t="s">
        <v>1094</v>
      </c>
      <c r="F2659" s="1" t="s">
        <v>1400</v>
      </c>
      <c r="G2659" s="1" t="s">
        <v>3820</v>
      </c>
      <c r="H2659" s="1" t="s">
        <v>3918</v>
      </c>
      <c r="I2659" s="1">
        <v>112479.6113964</v>
      </c>
      <c r="J2659" s="1" t="s">
        <v>3919</v>
      </c>
      <c r="L2659" s="1" t="str">
        <f>VLOOKUP(Table1[[#This Row],[Customer_id]],Table4[],7,FALSE)</f>
        <v>236722,4377</v>
      </c>
      <c r="M2659" s="1" t="e">
        <f>VLOOKUP(Table1[[#This Row],[Customer_id]],Table2[],4,FALSE)</f>
        <v>#N/A</v>
      </c>
      <c r="N2659" s="1" t="str">
        <f>INDEX(Table3[Transaction type],MATCH(Table1[[#This Row],[Account Number]],Table3[Account Number],0))</f>
        <v>Money Transfer</v>
      </c>
      <c r="O2659" s="20">
        <f>INDEX(Table3[Date_of_transaction],MATCH(Table1[[#This Row],[Account Number]],Table3[Account Number],0))</f>
        <v>44223</v>
      </c>
      <c r="P2659" s="19" t="str">
        <f>INDEX(Table3[Transaction Medium],MATCH(Table1[[#This Row],[Account Number]],Table3[Account Number],0))</f>
        <v>Bank</v>
      </c>
    </row>
    <row r="2660" spans="1:16" x14ac:dyDescent="0.25">
      <c r="A2660" s="1" t="s">
        <v>4459</v>
      </c>
      <c r="B2660" s="2">
        <v>229963946</v>
      </c>
      <c r="C2660" s="2" t="s">
        <v>43</v>
      </c>
      <c r="D2660" s="4">
        <v>36670.5</v>
      </c>
      <c r="E2660" s="1" t="s">
        <v>1094</v>
      </c>
      <c r="F2660" s="1" t="s">
        <v>442</v>
      </c>
      <c r="G2660" s="1" t="s">
        <v>4148</v>
      </c>
      <c r="H2660" s="1" t="s">
        <v>4460</v>
      </c>
      <c r="I2660" s="1">
        <v>162054.4295608</v>
      </c>
      <c r="J2660" s="1" t="s">
        <v>4461</v>
      </c>
      <c r="L2660" s="1" t="str">
        <f>VLOOKUP(Table1[[#This Row],[Customer_id]],Table4[],7,FALSE)</f>
        <v>95092,1125</v>
      </c>
      <c r="M2660" s="1" t="e">
        <f>VLOOKUP(Table1[[#This Row],[Customer_id]],Table2[],4,FALSE)</f>
        <v>#N/A</v>
      </c>
      <c r="N2660" s="1" t="str">
        <f>INDEX(Table3[Transaction type],MATCH(Table1[[#This Row],[Account Number]],Table3[Account Number],0))</f>
        <v>Money Transfer</v>
      </c>
      <c r="O2660" s="20">
        <f>INDEX(Table3[Date_of_transaction],MATCH(Table1[[#This Row],[Account Number]],Table3[Account Number],0))</f>
        <v>44270</v>
      </c>
      <c r="P2660" s="19" t="str">
        <f>INDEX(Table3[Transaction Medium],MATCH(Table1[[#This Row],[Account Number]],Table3[Account Number],0))</f>
        <v>Mobile</v>
      </c>
    </row>
    <row r="2661" spans="1:16" x14ac:dyDescent="0.25">
      <c r="A2661" s="1" t="s">
        <v>6189</v>
      </c>
      <c r="B2661" s="2">
        <v>354728422</v>
      </c>
      <c r="C2661" s="2" t="s">
        <v>124</v>
      </c>
      <c r="D2661" s="4">
        <v>14025</v>
      </c>
      <c r="E2661" s="1" t="s">
        <v>12</v>
      </c>
      <c r="F2661" s="1" t="s">
        <v>139</v>
      </c>
      <c r="G2661" s="1" t="s">
        <v>4105</v>
      </c>
      <c r="H2661" s="1" t="s">
        <v>6190</v>
      </c>
      <c r="I2661" s="1">
        <v>299280.324096</v>
      </c>
      <c r="J2661" s="1" t="s">
        <v>6191</v>
      </c>
      <c r="L2661" s="1" t="str">
        <f>VLOOKUP(Table1[[#This Row],[Customer_id]],Table4[],7,FALSE)</f>
        <v>374660,4436</v>
      </c>
      <c r="M2661" s="1" t="str">
        <f>VLOOKUP(Table1[[#This Row],[Customer_id]],Table2[],4,FALSE)</f>
        <v>N5921858812</v>
      </c>
      <c r="N2661" s="1" t="str">
        <f>INDEX(Table3[Transaction type],MATCH(Table1[[#This Row],[Account Number]],Table3[Account Number],0))</f>
        <v>Loan Payment</v>
      </c>
      <c r="O2661" s="20">
        <f>INDEX(Table3[Date_of_transaction],MATCH(Table1[[#This Row],[Account Number]],Table3[Account Number],0))</f>
        <v>44415</v>
      </c>
      <c r="P2661" s="19" t="str">
        <f>INDEX(Table3[Transaction Medium],MATCH(Table1[[#This Row],[Account Number]],Table3[Account Number],0))</f>
        <v>AFT</v>
      </c>
    </row>
    <row r="2662" spans="1:16" x14ac:dyDescent="0.25">
      <c r="A2662" s="1" t="s">
        <v>8071</v>
      </c>
      <c r="B2662" s="2">
        <v>29584324</v>
      </c>
      <c r="C2662" s="2" t="s">
        <v>309</v>
      </c>
      <c r="D2662" s="4">
        <v>27904.5</v>
      </c>
      <c r="E2662" s="1" t="s">
        <v>12</v>
      </c>
      <c r="F2662" s="1" t="s">
        <v>78</v>
      </c>
      <c r="G2662" s="1" t="s">
        <v>3583</v>
      </c>
      <c r="H2662" s="1" t="s">
        <v>8072</v>
      </c>
      <c r="I2662" s="1">
        <v>437538.33093072003</v>
      </c>
      <c r="J2662" s="1" t="s">
        <v>8073</v>
      </c>
      <c r="L2662" s="1" t="str">
        <f>VLOOKUP(Table1[[#This Row],[Customer_id]],Table4[],7,FALSE)</f>
        <v>423137,735</v>
      </c>
      <c r="M2662" s="1" t="e">
        <f>VLOOKUP(Table1[[#This Row],[Customer_id]],Table2[],4,FALSE)</f>
        <v>#N/A</v>
      </c>
      <c r="N2662" s="1" t="str">
        <f>INDEX(Table3[Transaction type],MATCH(Table1[[#This Row],[Account Number]],Table3[Account Number],0))</f>
        <v>Online Payment</v>
      </c>
      <c r="O2662" s="20">
        <f>INDEX(Table3[Date_of_transaction],MATCH(Table1[[#This Row],[Account Number]],Table3[Account Number],0))</f>
        <v>44478</v>
      </c>
      <c r="P2662" s="19" t="str">
        <f>INDEX(Table3[Transaction Medium],MATCH(Table1[[#This Row],[Account Number]],Table3[Account Number],0))</f>
        <v>Card</v>
      </c>
    </row>
    <row r="2663" spans="1:16" x14ac:dyDescent="0.25">
      <c r="A2663" s="1" t="s">
        <v>6705</v>
      </c>
      <c r="B2663" s="2">
        <v>563666327</v>
      </c>
      <c r="C2663" s="2" t="s">
        <v>134</v>
      </c>
      <c r="D2663" s="4">
        <v>37401</v>
      </c>
      <c r="E2663" s="1" t="s">
        <v>12</v>
      </c>
      <c r="F2663" s="1" t="s">
        <v>487</v>
      </c>
      <c r="G2663" s="1" t="s">
        <v>4148</v>
      </c>
      <c r="H2663" s="1" t="s">
        <v>6706</v>
      </c>
      <c r="I2663" s="1">
        <v>567065.48532480001</v>
      </c>
      <c r="J2663" s="1" t="s">
        <v>6707</v>
      </c>
      <c r="L2663" s="1" t="str">
        <f>VLOOKUP(Table1[[#This Row],[Customer_id]],Table4[],7,FALSE)</f>
        <v>79425,624</v>
      </c>
      <c r="M2663" s="1" t="e">
        <f>VLOOKUP(Table1[[#This Row],[Customer_id]],Table2[],4,FALSE)</f>
        <v>#N/A</v>
      </c>
      <c r="N2663" s="1" t="str">
        <f>INDEX(Table3[Transaction type],MATCH(Table1[[#This Row],[Account Number]],Table3[Account Number],0))</f>
        <v>Checks</v>
      </c>
      <c r="O2663" s="20">
        <f>INDEX(Table3[Date_of_transaction],MATCH(Table1[[#This Row],[Account Number]],Table3[Account Number],0))</f>
        <v>44378</v>
      </c>
      <c r="P2663" s="19" t="str">
        <f>INDEX(Table3[Transaction Medium],MATCH(Table1[[#This Row],[Account Number]],Table3[Account Number],0))</f>
        <v>Bank</v>
      </c>
    </row>
    <row r="2664" spans="1:16" x14ac:dyDescent="0.25">
      <c r="A2664" s="1" t="s">
        <v>7458</v>
      </c>
      <c r="B2664" s="2">
        <v>452295452</v>
      </c>
      <c r="C2664" s="2" t="s">
        <v>33</v>
      </c>
      <c r="D2664" s="4">
        <v>13659.75</v>
      </c>
      <c r="E2664" s="1" t="s">
        <v>12</v>
      </c>
      <c r="F2664" s="1" t="s">
        <v>527</v>
      </c>
      <c r="G2664" s="1" t="s">
        <v>4220</v>
      </c>
      <c r="H2664" s="1" t="s">
        <v>7459</v>
      </c>
      <c r="I2664" s="1">
        <v>231548.92913880001</v>
      </c>
      <c r="J2664" s="1" t="s">
        <v>7460</v>
      </c>
      <c r="L2664" s="1" t="str">
        <f>VLOOKUP(Table1[[#This Row],[Customer_id]],Table4[],7,FALSE)</f>
        <v>118836,1867</v>
      </c>
      <c r="M2664" s="1" t="e">
        <f>VLOOKUP(Table1[[#This Row],[Customer_id]],Table2[],4,FALSE)</f>
        <v>#N/A</v>
      </c>
      <c r="N2664" s="1" t="str">
        <f>INDEX(Table3[Transaction type],MATCH(Table1[[#This Row],[Account Number]],Table3[Account Number],0))</f>
        <v>Cash Withdrawal</v>
      </c>
      <c r="O2664" s="20">
        <f>INDEX(Table3[Date_of_transaction],MATCH(Table1[[#This Row],[Account Number]],Table3[Account Number],0))</f>
        <v>44232</v>
      </c>
      <c r="P2664" s="19" t="str">
        <f>INDEX(Table3[Transaction Medium],MATCH(Table1[[#This Row],[Account Number]],Table3[Account Number],0))</f>
        <v>ATM</v>
      </c>
    </row>
    <row r="2665" spans="1:16" x14ac:dyDescent="0.25">
      <c r="A2665" s="1" t="s">
        <v>7884</v>
      </c>
      <c r="B2665" s="2">
        <v>483146030</v>
      </c>
      <c r="C2665" s="2" t="s">
        <v>513</v>
      </c>
      <c r="D2665" s="4">
        <v>32287.5</v>
      </c>
      <c r="E2665" s="1" t="s">
        <v>12</v>
      </c>
      <c r="F2665" s="1" t="s">
        <v>190</v>
      </c>
      <c r="G2665" s="1" t="s">
        <v>3583</v>
      </c>
      <c r="H2665" s="1" t="s">
        <v>7885</v>
      </c>
      <c r="I2665" s="1">
        <v>365193.24068749999</v>
      </c>
      <c r="J2665" s="1" t="s">
        <v>7886</v>
      </c>
      <c r="L2665" s="1" t="str">
        <f>VLOOKUP(Table1[[#This Row],[Customer_id]],Table4[],7,FALSE)</f>
        <v>84800,04</v>
      </c>
      <c r="M2665" s="1" t="e">
        <f>VLOOKUP(Table1[[#This Row],[Customer_id]],Table2[],4,FALSE)</f>
        <v>#N/A</v>
      </c>
      <c r="N2665" s="1" t="str">
        <f>INDEX(Table3[Transaction type],MATCH(Table1[[#This Row],[Account Number]],Table3[Account Number],0))</f>
        <v>Online Payment</v>
      </c>
      <c r="O2665" s="20">
        <f>INDEX(Table3[Date_of_transaction],MATCH(Table1[[#This Row],[Account Number]],Table3[Account Number],0))</f>
        <v>44508</v>
      </c>
      <c r="P2665" s="19" t="str">
        <f>INDEX(Table3[Transaction Medium],MATCH(Table1[[#This Row],[Account Number]],Table3[Account Number],0))</f>
        <v>Mobile</v>
      </c>
    </row>
    <row r="2666" spans="1:16" x14ac:dyDescent="0.25">
      <c r="A2666" s="1" t="s">
        <v>2088</v>
      </c>
      <c r="B2666" s="2">
        <v>135088606</v>
      </c>
      <c r="C2666" s="2" t="s">
        <v>67</v>
      </c>
      <c r="D2666" s="4">
        <v>23156.25</v>
      </c>
      <c r="E2666" s="1" t="s">
        <v>1094</v>
      </c>
      <c r="F2666" s="1" t="s">
        <v>1799</v>
      </c>
      <c r="G2666" s="1" t="s">
        <v>1964</v>
      </c>
      <c r="H2666" s="1" t="s">
        <v>2089</v>
      </c>
      <c r="I2666" s="1">
        <v>440605.77220422</v>
      </c>
      <c r="J2666" s="1" t="s">
        <v>2090</v>
      </c>
      <c r="L2666" s="1" t="str">
        <f>VLOOKUP(Table1[[#This Row],[Customer_id]],Table4[],7,FALSE)</f>
        <v>109051,9315</v>
      </c>
      <c r="M2666" s="1" t="e">
        <f>VLOOKUP(Table1[[#This Row],[Customer_id]],Table2[],4,FALSE)</f>
        <v>#N/A</v>
      </c>
      <c r="N2666" s="1" t="str">
        <f>INDEX(Table3[Transaction type],MATCH(Table1[[#This Row],[Account Number]],Table3[Account Number],0))</f>
        <v>Online Payment</v>
      </c>
      <c r="O2666" s="20">
        <f>INDEX(Table3[Date_of_transaction],MATCH(Table1[[#This Row],[Account Number]],Table3[Account Number],0))</f>
        <v>44307</v>
      </c>
      <c r="P2666" s="19" t="str">
        <f>INDEX(Table3[Transaction Medium],MATCH(Table1[[#This Row],[Account Number]],Table3[Account Number],0))</f>
        <v>Internet Banking</v>
      </c>
    </row>
    <row r="2667" spans="1:16" x14ac:dyDescent="0.25">
      <c r="A2667" s="1" t="s">
        <v>8852</v>
      </c>
      <c r="B2667" s="2">
        <v>467301386</v>
      </c>
      <c r="C2667" s="2" t="s">
        <v>221</v>
      </c>
      <c r="D2667" s="4">
        <v>33748.5</v>
      </c>
      <c r="E2667" s="1" t="s">
        <v>12</v>
      </c>
      <c r="F2667" s="1" t="s">
        <v>1469</v>
      </c>
      <c r="G2667" s="1" t="s">
        <v>3820</v>
      </c>
      <c r="H2667" s="1" t="s">
        <v>8853</v>
      </c>
      <c r="I2667" s="1">
        <v>518543.74902330001</v>
      </c>
      <c r="J2667" s="1" t="s">
        <v>6879</v>
      </c>
      <c r="L2667" s="1" t="str">
        <f>VLOOKUP(Table1[[#This Row],[Customer_id]],Table4[],7,FALSE)</f>
        <v>92136,0384</v>
      </c>
      <c r="M2667" s="1" t="e">
        <f>VLOOKUP(Table1[[#This Row],[Customer_id]],Table2[],4,FALSE)</f>
        <v>#N/A</v>
      </c>
      <c r="N2667" s="1" t="str">
        <f>INDEX(Table3[Transaction type],MATCH(Table1[[#This Row],[Account Number]],Table3[Account Number],0))</f>
        <v>Money Transfer</v>
      </c>
      <c r="O2667" s="20">
        <f>INDEX(Table3[Date_of_transaction],MATCH(Table1[[#This Row],[Account Number]],Table3[Account Number],0))</f>
        <v>44660</v>
      </c>
      <c r="P2667" s="19" t="str">
        <f>INDEX(Table3[Transaction Medium],MATCH(Table1[[#This Row],[Account Number]],Table3[Account Number],0))</f>
        <v>Bank</v>
      </c>
    </row>
    <row r="2668" spans="1:16" x14ac:dyDescent="0.25">
      <c r="A2668" s="1" t="s">
        <v>6672</v>
      </c>
      <c r="B2668" s="2">
        <v>544798090</v>
      </c>
      <c r="C2668" s="2" t="s">
        <v>518</v>
      </c>
      <c r="D2668" s="4">
        <v>35574.75</v>
      </c>
      <c r="E2668" s="1" t="s">
        <v>12</v>
      </c>
      <c r="F2668" s="1" t="s">
        <v>1927</v>
      </c>
      <c r="G2668" s="1" t="s">
        <v>4105</v>
      </c>
      <c r="H2668" s="1" t="s">
        <v>6673</v>
      </c>
      <c r="I2668" s="1">
        <v>275820.19012799999</v>
      </c>
      <c r="J2668" s="1" t="s">
        <v>6674</v>
      </c>
      <c r="L2668" s="1" t="str">
        <f>VLOOKUP(Table1[[#This Row],[Customer_id]],Table4[],7,FALSE)</f>
        <v>220770,8064</v>
      </c>
      <c r="M2668" s="1" t="e">
        <f>VLOOKUP(Table1[[#This Row],[Customer_id]],Table2[],4,FALSE)</f>
        <v>#N/A</v>
      </c>
      <c r="N2668" s="1" t="str">
        <f>INDEX(Table3[Transaction type],MATCH(Table1[[#This Row],[Account Number]],Table3[Account Number],0))</f>
        <v>Money Transfer</v>
      </c>
      <c r="O2668" s="20">
        <f>INDEX(Table3[Date_of_transaction],MATCH(Table1[[#This Row],[Account Number]],Table3[Account Number],0))</f>
        <v>44379</v>
      </c>
      <c r="P2668" s="19" t="str">
        <f>INDEX(Table3[Transaction Medium],MATCH(Table1[[#This Row],[Account Number]],Table3[Account Number],0))</f>
        <v>Mobile</v>
      </c>
    </row>
    <row r="2669" spans="1:16" x14ac:dyDescent="0.25">
      <c r="A2669" s="1" t="s">
        <v>1241</v>
      </c>
      <c r="B2669" s="2">
        <v>73737578</v>
      </c>
      <c r="C2669" s="2" t="s">
        <v>129</v>
      </c>
      <c r="D2669" s="4">
        <v>15120.75</v>
      </c>
      <c r="E2669" s="1" t="s">
        <v>1094</v>
      </c>
      <c r="F2669" s="1" t="s">
        <v>1242</v>
      </c>
      <c r="G2669" s="1" t="s">
        <v>14</v>
      </c>
      <c r="H2669" s="1" t="s">
        <v>1243</v>
      </c>
      <c r="I2669" s="1">
        <v>298167.28668090003</v>
      </c>
      <c r="J2669" s="1" t="s">
        <v>1244</v>
      </c>
      <c r="L2669" s="1" t="str">
        <f>VLOOKUP(Table1[[#This Row],[Customer_id]],Table4[],7,FALSE)</f>
        <v>131121,9894</v>
      </c>
      <c r="M2669" s="1" t="e">
        <f>VLOOKUP(Table1[[#This Row],[Customer_id]],Table2[],4,FALSE)</f>
        <v>#N/A</v>
      </c>
      <c r="N2669" s="1" t="str">
        <f>INDEX(Table3[Transaction type],MATCH(Table1[[#This Row],[Account Number]],Table3[Account Number],0))</f>
        <v>Checks</v>
      </c>
      <c r="O2669" s="20">
        <f>INDEX(Table3[Date_of_transaction],MATCH(Table1[[#This Row],[Account Number]],Table3[Account Number],0))</f>
        <v>44400</v>
      </c>
      <c r="P2669" s="19" t="str">
        <f>INDEX(Table3[Transaction Medium],MATCH(Table1[[#This Row],[Account Number]],Table3[Account Number],0))</f>
        <v>Informal Services</v>
      </c>
    </row>
    <row r="2670" spans="1:16" x14ac:dyDescent="0.25">
      <c r="A2670" s="1" t="s">
        <v>1301</v>
      </c>
      <c r="B2670" s="2">
        <v>258712750</v>
      </c>
      <c r="C2670" s="2" t="s">
        <v>43</v>
      </c>
      <c r="D2670" s="4">
        <v>36670.5</v>
      </c>
      <c r="E2670" s="1" t="s">
        <v>1094</v>
      </c>
      <c r="F2670" s="1" t="s">
        <v>426</v>
      </c>
      <c r="G2670" s="1" t="s">
        <v>14</v>
      </c>
      <c r="H2670" s="1"/>
      <c r="I2670" s="1"/>
      <c r="J2670" s="1" t="s">
        <v>1302</v>
      </c>
      <c r="L2670" s="1" t="str">
        <f>VLOOKUP(Table1[[#This Row],[Customer_id]],Table4[],7,FALSE)</f>
        <v>78421,68</v>
      </c>
      <c r="M2670" s="1" t="e">
        <f>VLOOKUP(Table1[[#This Row],[Customer_id]],Table2[],4,FALSE)</f>
        <v>#N/A</v>
      </c>
      <c r="N2670" s="1" t="str">
        <f>INDEX(Table3[Transaction type],MATCH(Table1[[#This Row],[Account Number]],Table3[Account Number],0))</f>
        <v>Online Payment</v>
      </c>
      <c r="O2670" s="20">
        <f>INDEX(Table3[Date_of_transaction],MATCH(Table1[[#This Row],[Account Number]],Table3[Account Number],0))</f>
        <v>44477</v>
      </c>
      <c r="P2670" s="19" t="str">
        <f>INDEX(Table3[Transaction Medium],MATCH(Table1[[#This Row],[Account Number]],Table3[Account Number],0))</f>
        <v>Mobile</v>
      </c>
    </row>
    <row r="2671" spans="1:16" x14ac:dyDescent="0.25">
      <c r="A2671" s="1" t="s">
        <v>466</v>
      </c>
      <c r="B2671" s="2">
        <v>587004640</v>
      </c>
      <c r="C2671" s="2" t="s">
        <v>28</v>
      </c>
      <c r="D2671" s="4">
        <v>32652.75</v>
      </c>
      <c r="E2671" s="1" t="s">
        <v>12</v>
      </c>
      <c r="F2671" s="1" t="s">
        <v>190</v>
      </c>
      <c r="G2671" s="1" t="s">
        <v>14</v>
      </c>
      <c r="H2671" s="1" t="s">
        <v>467</v>
      </c>
      <c r="I2671" s="1">
        <v>564090.08006735996</v>
      </c>
      <c r="J2671" s="1" t="s">
        <v>468</v>
      </c>
      <c r="L2671" s="1" t="str">
        <f>VLOOKUP(Table1[[#This Row],[Customer_id]],Table4[],7,FALSE)</f>
        <v>474908,9751</v>
      </c>
      <c r="M2671" s="1" t="e">
        <f>VLOOKUP(Table1[[#This Row],[Customer_id]],Table2[],4,FALSE)</f>
        <v>#N/A</v>
      </c>
      <c r="N2671" s="1" t="str">
        <f>INDEX(Table3[Transaction type],MATCH(Table1[[#This Row],[Account Number]],Table3[Account Number],0))</f>
        <v>Money Deposit</v>
      </c>
      <c r="O2671" s="20">
        <f>INDEX(Table3[Date_of_transaction],MATCH(Table1[[#This Row],[Account Number]],Table3[Account Number],0))</f>
        <v>44537</v>
      </c>
      <c r="P2671" s="19" t="str">
        <f>INDEX(Table3[Transaction Medium],MATCH(Table1[[#This Row],[Account Number]],Table3[Account Number],0))</f>
        <v>Bank</v>
      </c>
    </row>
    <row r="2672" spans="1:16" x14ac:dyDescent="0.25">
      <c r="A2672" s="1" t="s">
        <v>4202</v>
      </c>
      <c r="B2672" s="2">
        <v>673180431</v>
      </c>
      <c r="C2672" s="2" t="s">
        <v>194</v>
      </c>
      <c r="D2672" s="4">
        <v>30826.5</v>
      </c>
      <c r="E2672" s="1" t="s">
        <v>1094</v>
      </c>
      <c r="F2672" s="1" t="s">
        <v>147</v>
      </c>
      <c r="G2672" s="1" t="s">
        <v>4074</v>
      </c>
      <c r="H2672" s="1" t="s">
        <v>4203</v>
      </c>
      <c r="I2672" s="1">
        <v>575586.88283250004</v>
      </c>
      <c r="J2672" s="1" t="s">
        <v>4204</v>
      </c>
      <c r="L2672" s="1" t="str">
        <f>VLOOKUP(Table1[[#This Row],[Customer_id]],Table4[],7,FALSE)</f>
        <v>92005,3248</v>
      </c>
      <c r="M2672" s="1" t="e">
        <f>VLOOKUP(Table1[[#This Row],[Customer_id]],Table2[],4,FALSE)</f>
        <v>#N/A</v>
      </c>
      <c r="N2672" s="1" t="str">
        <f>INDEX(Table3[Transaction type],MATCH(Table1[[#This Row],[Account Number]],Table3[Account Number],0))</f>
        <v>Money Transfer</v>
      </c>
      <c r="O2672" s="20">
        <f>INDEX(Table3[Date_of_transaction],MATCH(Table1[[#This Row],[Account Number]],Table3[Account Number],0))</f>
        <v>44289</v>
      </c>
      <c r="P2672" s="19" t="str">
        <f>INDEX(Table3[Transaction Medium],MATCH(Table1[[#This Row],[Account Number]],Table3[Account Number],0))</f>
        <v>Internet Banking</v>
      </c>
    </row>
    <row r="2673" spans="1:16" x14ac:dyDescent="0.25">
      <c r="A2673" s="1" t="s">
        <v>184</v>
      </c>
      <c r="B2673" s="2">
        <v>269910036</v>
      </c>
      <c r="C2673" s="2" t="s">
        <v>72</v>
      </c>
      <c r="D2673" s="4">
        <v>34844.25</v>
      </c>
      <c r="E2673" s="1" t="s">
        <v>12</v>
      </c>
      <c r="F2673" s="1" t="s">
        <v>185</v>
      </c>
      <c r="G2673" s="1" t="s">
        <v>14</v>
      </c>
      <c r="H2673" s="1" t="s">
        <v>186</v>
      </c>
      <c r="I2673" s="1">
        <v>540561.68812800001</v>
      </c>
      <c r="J2673" s="1" t="s">
        <v>187</v>
      </c>
      <c r="L2673" s="1" t="str">
        <f>VLOOKUP(Table1[[#This Row],[Customer_id]],Table4[],7,FALSE)</f>
        <v>283653,7275</v>
      </c>
      <c r="M2673" s="1" t="e">
        <f>VLOOKUP(Table1[[#This Row],[Customer_id]],Table2[],4,FALSE)</f>
        <v>#N/A</v>
      </c>
      <c r="N2673" s="1" t="str">
        <f>INDEX(Table3[Transaction type],MATCH(Table1[[#This Row],[Account Number]],Table3[Account Number],0))</f>
        <v>Checks</v>
      </c>
      <c r="O2673" s="20">
        <f>INDEX(Table3[Date_of_transaction],MATCH(Table1[[#This Row],[Account Number]],Table3[Account Number],0))</f>
        <v>44339</v>
      </c>
      <c r="P2673" s="19" t="str">
        <f>INDEX(Table3[Transaction Medium],MATCH(Table1[[#This Row],[Account Number]],Table3[Account Number],0))</f>
        <v>Informal Services</v>
      </c>
    </row>
    <row r="2674" spans="1:16" x14ac:dyDescent="0.25">
      <c r="A2674" s="1" t="s">
        <v>2405</v>
      </c>
      <c r="B2674" s="2">
        <v>832256671</v>
      </c>
      <c r="C2674" s="2" t="s">
        <v>862</v>
      </c>
      <c r="D2674" s="4">
        <v>24617.25</v>
      </c>
      <c r="E2674" s="1" t="s">
        <v>12</v>
      </c>
      <c r="F2674" s="1" t="s">
        <v>385</v>
      </c>
      <c r="G2674" s="1" t="s">
        <v>1964</v>
      </c>
      <c r="H2674" s="1" t="s">
        <v>2406</v>
      </c>
      <c r="I2674" s="1">
        <v>8825.8732380000001</v>
      </c>
      <c r="J2674" s="1" t="s">
        <v>2407</v>
      </c>
      <c r="L2674" s="1" t="str">
        <f>VLOOKUP(Table1[[#This Row],[Customer_id]],Table4[],7,FALSE)</f>
        <v>48676,3956</v>
      </c>
      <c r="M2674" s="1" t="e">
        <f>VLOOKUP(Table1[[#This Row],[Customer_id]],Table2[],4,FALSE)</f>
        <v>#N/A</v>
      </c>
      <c r="N2674" s="1" t="str">
        <f>INDEX(Table3[Transaction type],MATCH(Table1[[#This Row],[Account Number]],Table3[Account Number],0))</f>
        <v>Money Deposit</v>
      </c>
      <c r="O2674" s="20">
        <f>INDEX(Table3[Date_of_transaction],MATCH(Table1[[#This Row],[Account Number]],Table3[Account Number],0))</f>
        <v>44597</v>
      </c>
      <c r="P2674" s="19" t="str">
        <f>INDEX(Table3[Transaction Medium],MATCH(Table1[[#This Row],[Account Number]],Table3[Account Number],0))</f>
        <v>Bank</v>
      </c>
    </row>
    <row r="2675" spans="1:16" x14ac:dyDescent="0.25">
      <c r="A2675" s="1" t="s">
        <v>5251</v>
      </c>
      <c r="B2675" s="2">
        <v>807287014</v>
      </c>
      <c r="C2675" s="2" t="s">
        <v>403</v>
      </c>
      <c r="D2675" s="4">
        <v>31922.25</v>
      </c>
      <c r="E2675" s="1" t="s">
        <v>1094</v>
      </c>
      <c r="F2675" s="1" t="s">
        <v>620</v>
      </c>
      <c r="G2675" s="1" t="s">
        <v>4112</v>
      </c>
      <c r="H2675" s="1" t="s">
        <v>5252</v>
      </c>
      <c r="I2675" s="1">
        <v>292751.46251520002</v>
      </c>
      <c r="J2675" s="1" t="s">
        <v>5253</v>
      </c>
      <c r="L2675" s="1" t="str">
        <f>VLOOKUP(Table1[[#This Row],[Customer_id]],Table4[],7,FALSE)</f>
        <v>31697,223</v>
      </c>
      <c r="M2675" s="1" t="e">
        <f>VLOOKUP(Table1[[#This Row],[Customer_id]],Table2[],4,FALSE)</f>
        <v>#N/A</v>
      </c>
      <c r="N2675" s="1" t="str">
        <f>INDEX(Table3[Transaction type],MATCH(Table1[[#This Row],[Account Number]],Table3[Account Number],0))</f>
        <v>Money Transfer</v>
      </c>
      <c r="O2675" s="20">
        <f>INDEX(Table3[Date_of_transaction],MATCH(Table1[[#This Row],[Account Number]],Table3[Account Number],0))</f>
        <v>44368</v>
      </c>
      <c r="P2675" s="19" t="str">
        <f>INDEX(Table3[Transaction Medium],MATCH(Table1[[#This Row],[Account Number]],Table3[Account Number],0))</f>
        <v>Mobile</v>
      </c>
    </row>
    <row r="2676" spans="1:16" x14ac:dyDescent="0.25">
      <c r="A2676" s="1" t="s">
        <v>1708</v>
      </c>
      <c r="B2676" s="2">
        <v>275932122</v>
      </c>
      <c r="C2676" s="2" t="s">
        <v>498</v>
      </c>
      <c r="D2676" s="4">
        <v>37766.25</v>
      </c>
      <c r="E2676" s="1" t="s">
        <v>1094</v>
      </c>
      <c r="F2676" s="1" t="s">
        <v>1498</v>
      </c>
      <c r="G2676" s="1" t="s">
        <v>14</v>
      </c>
      <c r="H2676" s="1" t="s">
        <v>1709</v>
      </c>
      <c r="I2676" s="1">
        <v>32658.578503199999</v>
      </c>
      <c r="J2676" s="1" t="s">
        <v>1710</v>
      </c>
      <c r="L2676" s="1" t="str">
        <f>VLOOKUP(Table1[[#This Row],[Customer_id]],Table4[],7,FALSE)</f>
        <v>79374,204</v>
      </c>
      <c r="M2676" s="1" t="e">
        <f>VLOOKUP(Table1[[#This Row],[Customer_id]],Table2[],4,FALSE)</f>
        <v>#N/A</v>
      </c>
      <c r="N2676" s="1" t="str">
        <f>INDEX(Table3[Transaction type],MATCH(Table1[[#This Row],[Account Number]],Table3[Account Number],0))</f>
        <v>Checks</v>
      </c>
      <c r="O2676" s="20">
        <f>INDEX(Table3[Date_of_transaction],MATCH(Table1[[#This Row],[Account Number]],Table3[Account Number],0))</f>
        <v>44451</v>
      </c>
      <c r="P2676" s="19" t="str">
        <f>INDEX(Table3[Transaction Medium],MATCH(Table1[[#This Row],[Account Number]],Table3[Account Number],0))</f>
        <v>Informal Services</v>
      </c>
    </row>
    <row r="2677" spans="1:16" x14ac:dyDescent="0.25">
      <c r="A2677" s="1" t="s">
        <v>3816</v>
      </c>
      <c r="B2677" s="2">
        <v>62293485</v>
      </c>
      <c r="C2677" s="2" t="s">
        <v>889</v>
      </c>
      <c r="D2677" s="4">
        <v>30096</v>
      </c>
      <c r="E2677" s="1" t="s">
        <v>1094</v>
      </c>
      <c r="F2677" s="1" t="s">
        <v>1016</v>
      </c>
      <c r="G2677" s="1" t="s">
        <v>3583</v>
      </c>
      <c r="H2677" s="1" t="s">
        <v>3817</v>
      </c>
      <c r="I2677" s="1">
        <v>41616.43204752</v>
      </c>
      <c r="J2677" s="1" t="s">
        <v>3818</v>
      </c>
      <c r="L2677" s="1" t="str">
        <f>VLOOKUP(Table1[[#This Row],[Customer_id]],Table4[],7,FALSE)</f>
        <v>245839,902</v>
      </c>
      <c r="M2677" s="1" t="e">
        <f>VLOOKUP(Table1[[#This Row],[Customer_id]],Table2[],4,FALSE)</f>
        <v>#N/A</v>
      </c>
      <c r="N2677" s="1" t="str">
        <f>INDEX(Table3[Transaction type],MATCH(Table1[[#This Row],[Account Number]],Table3[Account Number],0))</f>
        <v>Checks</v>
      </c>
      <c r="O2677" s="20">
        <f>INDEX(Table3[Date_of_transaction],MATCH(Table1[[#This Row],[Account Number]],Table3[Account Number],0))</f>
        <v>44600</v>
      </c>
      <c r="P2677" s="19" t="str">
        <f>INDEX(Table3[Transaction Medium],MATCH(Table1[[#This Row],[Account Number]],Table3[Account Number],0))</f>
        <v>Bank</v>
      </c>
    </row>
    <row r="2678" spans="1:16" x14ac:dyDescent="0.25">
      <c r="A2678" s="1" t="s">
        <v>1830</v>
      </c>
      <c r="B2678" s="2">
        <v>280454740</v>
      </c>
      <c r="C2678" s="2" t="s">
        <v>281</v>
      </c>
      <c r="D2678" s="4">
        <v>21695.25</v>
      </c>
      <c r="E2678" s="1" t="s">
        <v>1094</v>
      </c>
      <c r="F2678" s="1" t="s">
        <v>636</v>
      </c>
      <c r="G2678" s="1" t="s">
        <v>14</v>
      </c>
      <c r="H2678" s="1" t="s">
        <v>1831</v>
      </c>
      <c r="I2678" s="1">
        <v>46664.436718080004</v>
      </c>
      <c r="J2678" s="1" t="s">
        <v>1832</v>
      </c>
      <c r="L2678" s="1" t="str">
        <f>VLOOKUP(Table1[[#This Row],[Customer_id]],Table4[],7,FALSE)</f>
        <v>307944,3147</v>
      </c>
      <c r="M2678" s="1" t="str">
        <f>VLOOKUP(Table1[[#This Row],[Customer_id]],Table2[],4,FALSE)</f>
        <v>N13215385756</v>
      </c>
      <c r="N2678" s="1" t="str">
        <f>INDEX(Table3[Transaction type],MATCH(Table1[[#This Row],[Account Number]],Table3[Account Number],0))</f>
        <v>Loan Payment</v>
      </c>
      <c r="O2678" s="20">
        <f>INDEX(Table3[Date_of_transaction],MATCH(Table1[[#This Row],[Account Number]],Table3[Account Number],0))</f>
        <v>44225</v>
      </c>
      <c r="P2678" s="19" t="str">
        <f>INDEX(Table3[Transaction Medium],MATCH(Table1[[#This Row],[Account Number]],Table3[Account Number],0))</f>
        <v>ACH</v>
      </c>
    </row>
    <row r="2679" spans="1:16" x14ac:dyDescent="0.25">
      <c r="A2679" s="1" t="s">
        <v>1616</v>
      </c>
      <c r="B2679" s="2">
        <v>988169754</v>
      </c>
      <c r="C2679" s="2" t="s">
        <v>281</v>
      </c>
      <c r="D2679" s="4">
        <v>21695.25</v>
      </c>
      <c r="E2679" s="1" t="s">
        <v>1094</v>
      </c>
      <c r="F2679" s="1" t="s">
        <v>130</v>
      </c>
      <c r="G2679" s="1" t="s">
        <v>14</v>
      </c>
      <c r="H2679" s="1" t="s">
        <v>1617</v>
      </c>
      <c r="I2679" s="1">
        <v>103573.24361999999</v>
      </c>
      <c r="J2679" s="1" t="s">
        <v>1618</v>
      </c>
      <c r="L2679" s="1" t="str">
        <f>VLOOKUP(Table1[[#This Row],[Customer_id]],Table4[],7,FALSE)</f>
        <v>390347,0508</v>
      </c>
      <c r="M2679" s="1" t="e">
        <f>VLOOKUP(Table1[[#This Row],[Customer_id]],Table2[],4,FALSE)</f>
        <v>#N/A</v>
      </c>
      <c r="N2679" s="1" t="str">
        <f>INDEX(Table3[Transaction type],MATCH(Table1[[#This Row],[Account Number]],Table3[Account Number],0))</f>
        <v>Money Transfer</v>
      </c>
      <c r="O2679" s="20">
        <f>INDEX(Table3[Date_of_transaction],MATCH(Table1[[#This Row],[Account Number]],Table3[Account Number],0))</f>
        <v>44370</v>
      </c>
      <c r="P2679" s="19" t="str">
        <f>INDEX(Table3[Transaction Medium],MATCH(Table1[[#This Row],[Account Number]],Table3[Account Number],0))</f>
        <v>ATM</v>
      </c>
    </row>
    <row r="2680" spans="1:16" x14ac:dyDescent="0.25">
      <c r="A2680" s="1" t="s">
        <v>8919</v>
      </c>
      <c r="B2680" s="2">
        <v>387908126</v>
      </c>
      <c r="C2680" s="2" t="s">
        <v>33</v>
      </c>
      <c r="D2680" s="4">
        <v>13659.75</v>
      </c>
      <c r="E2680" s="1" t="s">
        <v>12</v>
      </c>
      <c r="F2680" s="1" t="s">
        <v>807</v>
      </c>
      <c r="G2680" s="1" t="s">
        <v>3820</v>
      </c>
      <c r="H2680" s="1" t="s">
        <v>8920</v>
      </c>
      <c r="I2680" s="1">
        <v>32480.308528639998</v>
      </c>
      <c r="J2680" s="1" t="s">
        <v>8921</v>
      </c>
      <c r="L2680" s="1" t="str">
        <f>VLOOKUP(Table1[[#This Row],[Customer_id]],Table4[],7,FALSE)</f>
        <v>190491,9264</v>
      </c>
      <c r="M2680" s="1" t="str">
        <f>VLOOKUP(Table1[[#This Row],[Customer_id]],Table2[],4,FALSE)</f>
        <v>N13665945168</v>
      </c>
      <c r="N2680" s="1" t="str">
        <f>INDEX(Table3[Transaction type],MATCH(Table1[[#This Row],[Account Number]],Table3[Account Number],0))</f>
        <v>Loan Payment</v>
      </c>
      <c r="O2680" s="20">
        <f>INDEX(Table3[Date_of_transaction],MATCH(Table1[[#This Row],[Account Number]],Table3[Account Number],0))</f>
        <v>44464</v>
      </c>
      <c r="P2680" s="19" t="str">
        <f>INDEX(Table3[Transaction Medium],MATCH(Table1[[#This Row],[Account Number]],Table3[Account Number],0))</f>
        <v>Mobile</v>
      </c>
    </row>
    <row r="2681" spans="1:16" x14ac:dyDescent="0.25">
      <c r="A2681" s="1" t="s">
        <v>230</v>
      </c>
      <c r="B2681" s="2">
        <v>447333525</v>
      </c>
      <c r="C2681" s="2" t="s">
        <v>18</v>
      </c>
      <c r="D2681" s="4">
        <v>33018</v>
      </c>
      <c r="E2681" s="1" t="s">
        <v>12</v>
      </c>
      <c r="F2681" s="1" t="s">
        <v>231</v>
      </c>
      <c r="G2681" s="1" t="s">
        <v>14</v>
      </c>
      <c r="H2681" s="1" t="s">
        <v>232</v>
      </c>
      <c r="I2681" s="1">
        <v>275910.21057599998</v>
      </c>
      <c r="J2681" s="1" t="s">
        <v>233</v>
      </c>
      <c r="L2681" s="1" t="str">
        <f>VLOOKUP(Table1[[#This Row],[Customer_id]],Table4[],7,FALSE)</f>
        <v>184133,2436</v>
      </c>
      <c r="M2681" s="1" t="e">
        <f>VLOOKUP(Table1[[#This Row],[Customer_id]],Table2[],4,FALSE)</f>
        <v>#N/A</v>
      </c>
      <c r="N2681" s="1" t="str">
        <f>INDEX(Table3[Transaction type],MATCH(Table1[[#This Row],[Account Number]],Table3[Account Number],0))</f>
        <v>Cash Withdrawal</v>
      </c>
      <c r="O2681" s="20">
        <f>INDEX(Table3[Date_of_transaction],MATCH(Table1[[#This Row],[Account Number]],Table3[Account Number],0))</f>
        <v>44680</v>
      </c>
      <c r="P2681" s="19" t="str">
        <f>INDEX(Table3[Transaction Medium],MATCH(Table1[[#This Row],[Account Number]],Table3[Account Number],0))</f>
        <v>ATM</v>
      </c>
    </row>
    <row r="2682" spans="1:16" x14ac:dyDescent="0.25">
      <c r="A2682" s="1" t="s">
        <v>4493</v>
      </c>
      <c r="B2682" s="2">
        <v>562393128</v>
      </c>
      <c r="C2682" s="2" t="s">
        <v>18</v>
      </c>
      <c r="D2682" s="4">
        <v>33018</v>
      </c>
      <c r="E2682" s="1" t="s">
        <v>1094</v>
      </c>
      <c r="F2682" s="1" t="s">
        <v>881</v>
      </c>
      <c r="G2682" s="1" t="s">
        <v>4058</v>
      </c>
      <c r="H2682" s="1" t="s">
        <v>4494</v>
      </c>
      <c r="I2682" s="1">
        <v>496253.48394960002</v>
      </c>
      <c r="J2682" s="1" t="s">
        <v>4495</v>
      </c>
      <c r="L2682" s="1" t="str">
        <f>VLOOKUP(Table1[[#This Row],[Customer_id]],Table4[],7,FALSE)</f>
        <v>353467,7757</v>
      </c>
      <c r="M2682" s="1" t="e">
        <f>VLOOKUP(Table1[[#This Row],[Customer_id]],Table2[],4,FALSE)</f>
        <v>#N/A</v>
      </c>
      <c r="N2682" s="1" t="str">
        <f>INDEX(Table3[Transaction type],MATCH(Table1[[#This Row],[Account Number]],Table3[Account Number],0))</f>
        <v>Online Payment</v>
      </c>
      <c r="O2682" s="20">
        <f>INDEX(Table3[Date_of_transaction],MATCH(Table1[[#This Row],[Account Number]],Table3[Account Number],0))</f>
        <v>44519</v>
      </c>
      <c r="P2682" s="19" t="str">
        <f>INDEX(Table3[Transaction Medium],MATCH(Table1[[#This Row],[Account Number]],Table3[Account Number],0))</f>
        <v>Internet Banking</v>
      </c>
    </row>
    <row r="2683" spans="1:16" x14ac:dyDescent="0.25">
      <c r="A2683" s="1" t="s">
        <v>244</v>
      </c>
      <c r="B2683" s="2">
        <v>937421561</v>
      </c>
      <c r="C2683" s="2" t="s">
        <v>245</v>
      </c>
      <c r="D2683" s="4">
        <v>19503.75</v>
      </c>
      <c r="E2683" s="1" t="s">
        <v>12</v>
      </c>
      <c r="F2683" s="1" t="s">
        <v>246</v>
      </c>
      <c r="G2683" s="1" t="s">
        <v>14</v>
      </c>
      <c r="H2683" s="1" t="s">
        <v>247</v>
      </c>
      <c r="I2683" s="1">
        <v>81093.974623799993</v>
      </c>
      <c r="J2683" s="1" t="s">
        <v>248</v>
      </c>
      <c r="L2683" s="1" t="str">
        <f>VLOOKUP(Table1[[#This Row],[Customer_id]],Table4[],7,FALSE)</f>
        <v>217507,2096</v>
      </c>
      <c r="M2683" s="1" t="e">
        <f>VLOOKUP(Table1[[#This Row],[Customer_id]],Table2[],4,FALSE)</f>
        <v>#N/A</v>
      </c>
      <c r="N2683" s="1" t="str">
        <f>INDEX(Table3[Transaction type],MATCH(Table1[[#This Row],[Account Number]],Table3[Account Number],0))</f>
        <v>Money Transfer</v>
      </c>
      <c r="O2683" s="20">
        <f>INDEX(Table3[Date_of_transaction],MATCH(Table1[[#This Row],[Account Number]],Table3[Account Number],0))</f>
        <v>44232</v>
      </c>
      <c r="P2683" s="19" t="str">
        <f>INDEX(Table3[Transaction Medium],MATCH(Table1[[#This Row],[Account Number]],Table3[Account Number],0))</f>
        <v>Bank</v>
      </c>
    </row>
    <row r="2684" spans="1:16" x14ac:dyDescent="0.25">
      <c r="A2684" s="1" t="s">
        <v>5754</v>
      </c>
      <c r="B2684" s="2">
        <v>768412649</v>
      </c>
      <c r="C2684" s="2" t="s">
        <v>77</v>
      </c>
      <c r="D2684" s="4">
        <v>23521.5</v>
      </c>
      <c r="E2684" s="1" t="s">
        <v>1094</v>
      </c>
      <c r="F2684" s="1" t="s">
        <v>1799</v>
      </c>
      <c r="G2684" s="1" t="s">
        <v>4070</v>
      </c>
      <c r="H2684" s="1" t="s">
        <v>5755</v>
      </c>
      <c r="I2684" s="1">
        <v>455092.57528224</v>
      </c>
      <c r="J2684" s="1" t="s">
        <v>5756</v>
      </c>
      <c r="L2684" s="1" t="str">
        <f>VLOOKUP(Table1[[#This Row],[Customer_id]],Table4[],7,FALSE)</f>
        <v>116319,105</v>
      </c>
      <c r="M2684" s="1" t="str">
        <f>VLOOKUP(Table1[[#This Row],[Customer_id]],Table2[],4,FALSE)</f>
        <v>N197453585</v>
      </c>
      <c r="N2684" s="1" t="str">
        <f>INDEX(Table3[Transaction type],MATCH(Table1[[#This Row],[Account Number]],Table3[Account Number],0))</f>
        <v>Loan Payment</v>
      </c>
      <c r="O2684" s="20">
        <f>INDEX(Table3[Date_of_transaction],MATCH(Table1[[#This Row],[Account Number]],Table3[Account Number],0))</f>
        <v>44351</v>
      </c>
      <c r="P2684" s="19" t="str">
        <f>INDEX(Table3[Transaction Medium],MATCH(Table1[[#This Row],[Account Number]],Table3[Account Number],0))</f>
        <v>Mobile</v>
      </c>
    </row>
    <row r="2685" spans="1:16" x14ac:dyDescent="0.25">
      <c r="A2685" s="1" t="s">
        <v>1770</v>
      </c>
      <c r="B2685" s="2">
        <v>496470356</v>
      </c>
      <c r="C2685" s="2" t="s">
        <v>255</v>
      </c>
      <c r="D2685" s="4">
        <v>25347.75</v>
      </c>
      <c r="E2685" s="1" t="s">
        <v>1094</v>
      </c>
      <c r="F2685" s="1" t="s">
        <v>231</v>
      </c>
      <c r="G2685" s="1" t="s">
        <v>14</v>
      </c>
      <c r="H2685" s="1" t="s">
        <v>1771</v>
      </c>
      <c r="I2685" s="1">
        <v>196878.99797500001</v>
      </c>
      <c r="J2685" s="1" t="s">
        <v>1772</v>
      </c>
      <c r="L2685" s="1" t="str">
        <f>VLOOKUP(Table1[[#This Row],[Customer_id]],Table4[],7,FALSE)</f>
        <v>302773,1076</v>
      </c>
      <c r="M2685" s="1" t="e">
        <f>VLOOKUP(Table1[[#This Row],[Customer_id]],Table2[],4,FALSE)</f>
        <v>#N/A</v>
      </c>
      <c r="N2685" s="1" t="str">
        <f>INDEX(Table3[Transaction type],MATCH(Table1[[#This Row],[Account Number]],Table3[Account Number],0))</f>
        <v>Cash Withdrawal</v>
      </c>
      <c r="O2685" s="20">
        <f>INDEX(Table3[Date_of_transaction],MATCH(Table1[[#This Row],[Account Number]],Table3[Account Number],0))</f>
        <v>44406</v>
      </c>
      <c r="P2685" s="19" t="str">
        <f>INDEX(Table3[Transaction Medium],MATCH(Table1[[#This Row],[Account Number]],Table3[Account Number],0))</f>
        <v>ATM</v>
      </c>
    </row>
    <row r="2686" spans="1:16" x14ac:dyDescent="0.25">
      <c r="A2686" s="1" t="s">
        <v>3159</v>
      </c>
      <c r="B2686" s="2">
        <v>844326792</v>
      </c>
      <c r="C2686" s="2" t="s">
        <v>114</v>
      </c>
      <c r="D2686" s="4">
        <v>20599.5</v>
      </c>
      <c r="E2686" s="1" t="s">
        <v>1094</v>
      </c>
      <c r="F2686" s="1" t="s">
        <v>331</v>
      </c>
      <c r="G2686" s="1" t="s">
        <v>3058</v>
      </c>
      <c r="H2686" s="1" t="s">
        <v>3160</v>
      </c>
      <c r="I2686" s="1">
        <v>441629.21146805998</v>
      </c>
      <c r="J2686" s="1" t="s">
        <v>3161</v>
      </c>
      <c r="L2686" s="1" t="str">
        <f>VLOOKUP(Table1[[#This Row],[Customer_id]],Table4[],7,FALSE)</f>
        <v>29125,2561</v>
      </c>
      <c r="M2686" s="1" t="e">
        <f>VLOOKUP(Table1[[#This Row],[Customer_id]],Table2[],4,FALSE)</f>
        <v>#N/A</v>
      </c>
      <c r="N2686" s="1" t="str">
        <f>INDEX(Table3[Transaction type],MATCH(Table1[[#This Row],[Account Number]],Table3[Account Number],0))</f>
        <v>Money Deposit</v>
      </c>
      <c r="O2686" s="20">
        <f>INDEX(Table3[Date_of_transaction],MATCH(Table1[[#This Row],[Account Number]],Table3[Account Number],0))</f>
        <v>44533</v>
      </c>
      <c r="P2686" s="19" t="str">
        <f>INDEX(Table3[Transaction Medium],MATCH(Table1[[#This Row],[Account Number]],Table3[Account Number],0))</f>
        <v>Bank</v>
      </c>
    </row>
    <row r="2687" spans="1:16" x14ac:dyDescent="0.25">
      <c r="A2687" s="1" t="s">
        <v>5640</v>
      </c>
      <c r="B2687" s="2">
        <v>48964941</v>
      </c>
      <c r="C2687" s="2" t="s">
        <v>518</v>
      </c>
      <c r="D2687" s="4">
        <v>35574.75</v>
      </c>
      <c r="E2687" s="1" t="s">
        <v>1094</v>
      </c>
      <c r="F2687" s="1" t="s">
        <v>794</v>
      </c>
      <c r="G2687" s="1" t="s">
        <v>4084</v>
      </c>
      <c r="H2687" s="1" t="s">
        <v>5641</v>
      </c>
      <c r="I2687" s="1">
        <v>220393.61592191999</v>
      </c>
      <c r="J2687" s="1" t="s">
        <v>5642</v>
      </c>
      <c r="L2687" s="1" t="str">
        <f>VLOOKUP(Table1[[#This Row],[Customer_id]],Table4[],7,FALSE)</f>
        <v>341432,4225</v>
      </c>
      <c r="M2687" s="1" t="e">
        <f>VLOOKUP(Table1[[#This Row],[Customer_id]],Table2[],4,FALSE)</f>
        <v>#N/A</v>
      </c>
      <c r="N2687" s="1" t="str">
        <f>INDEX(Table3[Transaction type],MATCH(Table1[[#This Row],[Account Number]],Table3[Account Number],0))</f>
        <v>Cash Withdrawal</v>
      </c>
      <c r="O2687" s="20">
        <f>INDEX(Table3[Date_of_transaction],MATCH(Table1[[#This Row],[Account Number]],Table3[Account Number],0))</f>
        <v>44495</v>
      </c>
      <c r="P2687" s="19" t="str">
        <f>INDEX(Table3[Transaction Medium],MATCH(Table1[[#This Row],[Account Number]],Table3[Account Number],0))</f>
        <v>POS</v>
      </c>
    </row>
    <row r="2688" spans="1:16" x14ac:dyDescent="0.25">
      <c r="A2688" s="1" t="s">
        <v>1985</v>
      </c>
      <c r="B2688" s="2">
        <v>576840266</v>
      </c>
      <c r="C2688" s="2" t="s">
        <v>250</v>
      </c>
      <c r="D2688" s="4">
        <v>18042.75</v>
      </c>
      <c r="E2688" s="1" t="s">
        <v>1094</v>
      </c>
      <c r="F2688" s="1" t="s">
        <v>1047</v>
      </c>
      <c r="G2688" s="1" t="s">
        <v>1964</v>
      </c>
      <c r="H2688" s="1" t="s">
        <v>1986</v>
      </c>
      <c r="I2688" s="1">
        <v>72776.96653392</v>
      </c>
      <c r="J2688" s="1" t="s">
        <v>1987</v>
      </c>
      <c r="L2688" s="1" t="str">
        <f>VLOOKUP(Table1[[#This Row],[Customer_id]],Table4[],7,FALSE)</f>
        <v>337249,3575</v>
      </c>
      <c r="M2688" s="1" t="e">
        <f>VLOOKUP(Table1[[#This Row],[Customer_id]],Table2[],4,FALSE)</f>
        <v>#N/A</v>
      </c>
      <c r="N2688" s="1" t="str">
        <f>INDEX(Table3[Transaction type],MATCH(Table1[[#This Row],[Account Number]],Table3[Account Number],0))</f>
        <v>Money Transfer</v>
      </c>
      <c r="O2688" s="20">
        <f>INDEX(Table3[Date_of_transaction],MATCH(Table1[[#This Row],[Account Number]],Table3[Account Number],0))</f>
        <v>44607</v>
      </c>
      <c r="P2688" s="19" t="str">
        <f>INDEX(Table3[Transaction Medium],MATCH(Table1[[#This Row],[Account Number]],Table3[Account Number],0))</f>
        <v>ATM</v>
      </c>
    </row>
    <row r="2689" spans="1:16" x14ac:dyDescent="0.25">
      <c r="A2689" s="1" t="s">
        <v>2106</v>
      </c>
      <c r="B2689" s="2">
        <v>442507328</v>
      </c>
      <c r="C2689" s="2" t="s">
        <v>38</v>
      </c>
      <c r="D2689" s="4">
        <v>21330</v>
      </c>
      <c r="E2689" s="1" t="s">
        <v>1094</v>
      </c>
      <c r="F2689" s="1" t="s">
        <v>993</v>
      </c>
      <c r="G2689" s="1" t="s">
        <v>1964</v>
      </c>
      <c r="H2689" s="1" t="s">
        <v>2107</v>
      </c>
      <c r="I2689" s="1">
        <v>76994.851076999999</v>
      </c>
      <c r="J2689" s="1" t="s">
        <v>2108</v>
      </c>
      <c r="L2689" s="1" t="str">
        <f>VLOOKUP(Table1[[#This Row],[Customer_id]],Table4[],7,FALSE)</f>
        <v>30624,6875</v>
      </c>
      <c r="M2689" s="1" t="e">
        <f>VLOOKUP(Table1[[#This Row],[Customer_id]],Table2[],4,FALSE)</f>
        <v>#N/A</v>
      </c>
      <c r="N2689" s="1" t="str">
        <f>INDEX(Table3[Transaction type],MATCH(Table1[[#This Row],[Account Number]],Table3[Account Number],0))</f>
        <v>Money Transfer</v>
      </c>
      <c r="O2689" s="20">
        <f>INDEX(Table3[Date_of_transaction],MATCH(Table1[[#This Row],[Account Number]],Table3[Account Number],0))</f>
        <v>44664</v>
      </c>
      <c r="P2689" s="19" t="str">
        <f>INDEX(Table3[Transaction Medium],MATCH(Table1[[#This Row],[Account Number]],Table3[Account Number],0))</f>
        <v>Mobile</v>
      </c>
    </row>
    <row r="2690" spans="1:16" x14ac:dyDescent="0.25">
      <c r="A2690" s="1" t="s">
        <v>6108</v>
      </c>
      <c r="B2690" s="2">
        <v>889085010</v>
      </c>
      <c r="C2690" s="2" t="s">
        <v>67</v>
      </c>
      <c r="D2690" s="4">
        <v>23156.25</v>
      </c>
      <c r="E2690" s="1" t="s">
        <v>12</v>
      </c>
      <c r="F2690" s="1" t="s">
        <v>78</v>
      </c>
      <c r="G2690" s="1" t="s">
        <v>4070</v>
      </c>
      <c r="H2690" s="1" t="s">
        <v>6109</v>
      </c>
      <c r="I2690" s="1">
        <v>306506.24171999999</v>
      </c>
      <c r="J2690" s="1" t="s">
        <v>6110</v>
      </c>
      <c r="L2690" s="1" t="str">
        <f>VLOOKUP(Table1[[#This Row],[Customer_id]],Table4[],7,FALSE)</f>
        <v>64691,1096</v>
      </c>
      <c r="M2690" s="1" t="e">
        <f>VLOOKUP(Table1[[#This Row],[Customer_id]],Table2[],4,FALSE)</f>
        <v>#N/A</v>
      </c>
      <c r="N2690" s="1" t="str">
        <f>INDEX(Table3[Transaction type],MATCH(Table1[[#This Row],[Account Number]],Table3[Account Number],0))</f>
        <v>Money Deposit</v>
      </c>
      <c r="O2690" s="20">
        <f>INDEX(Table3[Date_of_transaction],MATCH(Table1[[#This Row],[Account Number]],Table3[Account Number],0))</f>
        <v>44244</v>
      </c>
      <c r="P2690" s="19" t="str">
        <f>INDEX(Table3[Transaction Medium],MATCH(Table1[[#This Row],[Account Number]],Table3[Account Number],0))</f>
        <v>Bank</v>
      </c>
    </row>
    <row r="2691" spans="1:16" x14ac:dyDescent="0.25">
      <c r="A2691" s="1" t="s">
        <v>1136</v>
      </c>
      <c r="B2691" s="2">
        <v>513420727</v>
      </c>
      <c r="C2691" s="2" t="s">
        <v>82</v>
      </c>
      <c r="D2691" s="4">
        <v>16947</v>
      </c>
      <c r="E2691" s="1" t="s">
        <v>1094</v>
      </c>
      <c r="F2691" s="1" t="s">
        <v>870</v>
      </c>
      <c r="G2691" s="1" t="s">
        <v>14</v>
      </c>
      <c r="H2691" s="1" t="s">
        <v>1137</v>
      </c>
      <c r="I2691" s="1">
        <v>27278.323930440001</v>
      </c>
      <c r="J2691" s="1" t="s">
        <v>1138</v>
      </c>
      <c r="L2691" s="1" t="str">
        <f>VLOOKUP(Table1[[#This Row],[Customer_id]],Table4[],7,FALSE)</f>
        <v>20674,1449</v>
      </c>
      <c r="M2691" s="1" t="e">
        <f>VLOOKUP(Table1[[#This Row],[Customer_id]],Table2[],4,FALSE)</f>
        <v>#N/A</v>
      </c>
      <c r="N2691" s="1" t="str">
        <f>INDEX(Table3[Transaction type],MATCH(Table1[[#This Row],[Account Number]],Table3[Account Number],0))</f>
        <v>Money Transfer</v>
      </c>
      <c r="O2691" s="20">
        <f>INDEX(Table3[Date_of_transaction],MATCH(Table1[[#This Row],[Account Number]],Table3[Account Number],0))</f>
        <v>44641</v>
      </c>
      <c r="P2691" s="19" t="str">
        <f>INDEX(Table3[Transaction Medium],MATCH(Table1[[#This Row],[Account Number]],Table3[Account Number],0))</f>
        <v>Internet Banking</v>
      </c>
    </row>
    <row r="2692" spans="1:16" x14ac:dyDescent="0.25">
      <c r="A2692" s="1" t="s">
        <v>6539</v>
      </c>
      <c r="B2692" s="2">
        <v>787970771</v>
      </c>
      <c r="C2692" s="2" t="s">
        <v>124</v>
      </c>
      <c r="D2692" s="4">
        <v>14025</v>
      </c>
      <c r="E2692" s="1" t="s">
        <v>12</v>
      </c>
      <c r="F2692" s="1" t="s">
        <v>985</v>
      </c>
      <c r="G2692" s="1" t="s">
        <v>4119</v>
      </c>
      <c r="H2692" s="1" t="s">
        <v>6540</v>
      </c>
      <c r="I2692" s="1">
        <v>976377.38695181999</v>
      </c>
      <c r="J2692" s="1" t="s">
        <v>6541</v>
      </c>
      <c r="L2692" s="1" t="str">
        <f>VLOOKUP(Table1[[#This Row],[Customer_id]],Table4[],7,FALSE)</f>
        <v>57241,1392</v>
      </c>
      <c r="M2692" s="1" t="e">
        <f>VLOOKUP(Table1[[#This Row],[Customer_id]],Table2[],4,FALSE)</f>
        <v>#N/A</v>
      </c>
      <c r="N2692" s="1" t="str">
        <f>INDEX(Table3[Transaction type],MATCH(Table1[[#This Row],[Account Number]],Table3[Account Number],0))</f>
        <v>Money Transfer</v>
      </c>
      <c r="O2692" s="20">
        <f>INDEX(Table3[Date_of_transaction],MATCH(Table1[[#This Row],[Account Number]],Table3[Account Number],0))</f>
        <v>44314</v>
      </c>
      <c r="P2692" s="19" t="str">
        <f>INDEX(Table3[Transaction Medium],MATCH(Table1[[#This Row],[Account Number]],Table3[Account Number],0))</f>
        <v>Internet Banking</v>
      </c>
    </row>
    <row r="2693" spans="1:16" x14ac:dyDescent="0.25">
      <c r="A2693" s="1" t="s">
        <v>7193</v>
      </c>
      <c r="B2693" s="2">
        <v>60142149</v>
      </c>
      <c r="C2693" s="2" t="s">
        <v>698</v>
      </c>
      <c r="D2693" s="4">
        <v>18408</v>
      </c>
      <c r="E2693" s="1" t="s">
        <v>12</v>
      </c>
      <c r="F2693" s="1" t="s">
        <v>422</v>
      </c>
      <c r="G2693" s="1" t="s">
        <v>4054</v>
      </c>
      <c r="H2693" s="1" t="s">
        <v>7194</v>
      </c>
      <c r="I2693" s="1">
        <v>227377.60863999999</v>
      </c>
      <c r="J2693" s="1" t="s">
        <v>7195</v>
      </c>
      <c r="L2693" s="1" t="str">
        <f>VLOOKUP(Table1[[#This Row],[Customer_id]],Table4[],7,FALSE)</f>
        <v>74221,728</v>
      </c>
      <c r="M2693" s="1" t="e">
        <f>VLOOKUP(Table1[[#This Row],[Customer_id]],Table2[],4,FALSE)</f>
        <v>#N/A</v>
      </c>
      <c r="N2693" s="1" t="str">
        <f>INDEX(Table3[Transaction type],MATCH(Table1[[#This Row],[Account Number]],Table3[Account Number],0))</f>
        <v>Money Transfer</v>
      </c>
      <c r="O2693" s="20">
        <f>INDEX(Table3[Date_of_transaction],MATCH(Table1[[#This Row],[Account Number]],Table3[Account Number],0))</f>
        <v>44413</v>
      </c>
      <c r="P2693" s="19" t="str">
        <f>INDEX(Table3[Transaction Medium],MATCH(Table1[[#This Row],[Account Number]],Table3[Account Number],0))</f>
        <v>Internet Banking</v>
      </c>
    </row>
    <row r="2694" spans="1:16" x14ac:dyDescent="0.25">
      <c r="A2694" s="1" t="s">
        <v>2769</v>
      </c>
      <c r="B2694" s="2">
        <v>582771873</v>
      </c>
      <c r="C2694" s="2" t="s">
        <v>154</v>
      </c>
      <c r="D2694" s="4">
        <v>29730.75</v>
      </c>
      <c r="E2694" s="1" t="s">
        <v>12</v>
      </c>
      <c r="F2694" s="1" t="s">
        <v>19</v>
      </c>
      <c r="G2694" s="1" t="s">
        <v>1964</v>
      </c>
      <c r="H2694" s="1" t="s">
        <v>2770</v>
      </c>
      <c r="I2694" s="1">
        <v>79312.898304000002</v>
      </c>
      <c r="J2694" s="1" t="s">
        <v>2771</v>
      </c>
      <c r="L2694" s="1" t="str">
        <f>VLOOKUP(Table1[[#This Row],[Customer_id]],Table4[],7,FALSE)</f>
        <v>49991,1489</v>
      </c>
      <c r="M2694" s="1" t="e">
        <f>VLOOKUP(Table1[[#This Row],[Customer_id]],Table2[],4,FALSE)</f>
        <v>#N/A</v>
      </c>
      <c r="N2694" s="1" t="str">
        <f>INDEX(Table3[Transaction type],MATCH(Table1[[#This Row],[Account Number]],Table3[Account Number],0))</f>
        <v>Checks</v>
      </c>
      <c r="O2694" s="20">
        <f>INDEX(Table3[Date_of_transaction],MATCH(Table1[[#This Row],[Account Number]],Table3[Account Number],0))</f>
        <v>44555</v>
      </c>
      <c r="P2694" s="19" t="str">
        <f>INDEX(Table3[Transaction Medium],MATCH(Table1[[#This Row],[Account Number]],Table3[Account Number],0))</f>
        <v>Informal Services</v>
      </c>
    </row>
    <row r="2695" spans="1:16" x14ac:dyDescent="0.25">
      <c r="A2695" s="1" t="s">
        <v>4238</v>
      </c>
      <c r="B2695" s="2">
        <v>668485689</v>
      </c>
      <c r="C2695" s="2" t="s">
        <v>273</v>
      </c>
      <c r="D2695" s="4">
        <v>20964.75</v>
      </c>
      <c r="E2695" s="1" t="s">
        <v>1094</v>
      </c>
      <c r="F2695" s="1" t="s">
        <v>825</v>
      </c>
      <c r="G2695" s="1" t="s">
        <v>4088</v>
      </c>
      <c r="H2695" s="1" t="s">
        <v>4239</v>
      </c>
      <c r="I2695" s="1">
        <v>130994.87997024</v>
      </c>
      <c r="J2695" s="1" t="s">
        <v>4240</v>
      </c>
      <c r="L2695" s="1" t="str">
        <f>VLOOKUP(Table1[[#This Row],[Customer_id]],Table4[],7,FALSE)</f>
        <v>487056,8844</v>
      </c>
      <c r="M2695" s="1" t="e">
        <f>VLOOKUP(Table1[[#This Row],[Customer_id]],Table2[],4,FALSE)</f>
        <v>#N/A</v>
      </c>
      <c r="N2695" s="1" t="str">
        <f>INDEX(Table3[Transaction type],MATCH(Table1[[#This Row],[Account Number]],Table3[Account Number],0))</f>
        <v>Online Payment</v>
      </c>
      <c r="O2695" s="20">
        <f>INDEX(Table3[Date_of_transaction],MATCH(Table1[[#This Row],[Account Number]],Table3[Account Number],0))</f>
        <v>44252</v>
      </c>
      <c r="P2695" s="19" t="str">
        <f>INDEX(Table3[Transaction Medium],MATCH(Table1[[#This Row],[Account Number]],Table3[Account Number],0))</f>
        <v>Mobile</v>
      </c>
    </row>
    <row r="2696" spans="1:16" x14ac:dyDescent="0.25">
      <c r="A2696" s="1" t="s">
        <v>8752</v>
      </c>
      <c r="B2696" s="2">
        <v>850215093</v>
      </c>
      <c r="C2696" s="2" t="s">
        <v>573</v>
      </c>
      <c r="D2696" s="4">
        <v>26808.75</v>
      </c>
      <c r="E2696" s="1" t="s">
        <v>12</v>
      </c>
      <c r="F2696" s="1" t="s">
        <v>282</v>
      </c>
      <c r="G2696" s="1" t="s">
        <v>3820</v>
      </c>
      <c r="H2696" s="1" t="s">
        <v>8753</v>
      </c>
      <c r="I2696" s="1">
        <v>1132694.153535</v>
      </c>
      <c r="J2696" s="1" t="s">
        <v>8754</v>
      </c>
      <c r="L2696" s="1" t="str">
        <f>VLOOKUP(Table1[[#This Row],[Customer_id]],Table4[],7,FALSE)</f>
        <v>90295,857</v>
      </c>
      <c r="M2696" s="1" t="e">
        <f>VLOOKUP(Table1[[#This Row],[Customer_id]],Table2[],4,FALSE)</f>
        <v>#N/A</v>
      </c>
      <c r="N2696" s="1" t="str">
        <f>INDEX(Table3[Transaction type],MATCH(Table1[[#This Row],[Account Number]],Table3[Account Number],0))</f>
        <v>Money Transfer</v>
      </c>
      <c r="O2696" s="20">
        <f>INDEX(Table3[Date_of_transaction],MATCH(Table1[[#This Row],[Account Number]],Table3[Account Number],0))</f>
        <v>44668</v>
      </c>
      <c r="P2696" s="19" t="str">
        <f>INDEX(Table3[Transaction Medium],MATCH(Table1[[#This Row],[Account Number]],Table3[Account Number],0))</f>
        <v>Internet Banking</v>
      </c>
    </row>
    <row r="2697" spans="1:16" x14ac:dyDescent="0.25">
      <c r="A2697" s="1" t="s">
        <v>8452</v>
      </c>
      <c r="B2697" s="2">
        <v>223164846</v>
      </c>
      <c r="C2697" s="2" t="s">
        <v>513</v>
      </c>
      <c r="D2697" s="4">
        <v>32287.5</v>
      </c>
      <c r="E2697" s="1" t="s">
        <v>12</v>
      </c>
      <c r="F2697" s="1" t="s">
        <v>1146</v>
      </c>
      <c r="G2697" s="1" t="s">
        <v>2773</v>
      </c>
      <c r="H2697" s="1" t="s">
        <v>8453</v>
      </c>
      <c r="I2697" s="1">
        <v>274757.330793</v>
      </c>
      <c r="J2697" s="1" t="s">
        <v>8454</v>
      </c>
      <c r="L2697" s="1" t="str">
        <f>VLOOKUP(Table1[[#This Row],[Customer_id]],Table4[],7,FALSE)</f>
        <v>473184,8226</v>
      </c>
      <c r="M2697" s="1" t="e">
        <f>VLOOKUP(Table1[[#This Row],[Customer_id]],Table2[],4,FALSE)</f>
        <v>#N/A</v>
      </c>
      <c r="N2697" s="1" t="str">
        <f>INDEX(Table3[Transaction type],MATCH(Table1[[#This Row],[Account Number]],Table3[Account Number],0))</f>
        <v>Online Payment</v>
      </c>
      <c r="O2697" s="20">
        <f>INDEX(Table3[Date_of_transaction],MATCH(Table1[[#This Row],[Account Number]],Table3[Account Number],0))</f>
        <v>44286</v>
      </c>
      <c r="P2697" s="19" t="str">
        <f>INDEX(Table3[Transaction Medium],MATCH(Table1[[#This Row],[Account Number]],Table3[Account Number],0))</f>
        <v>Mobile</v>
      </c>
    </row>
    <row r="2698" spans="1:16" x14ac:dyDescent="0.25">
      <c r="A2698" s="1" t="s">
        <v>8151</v>
      </c>
      <c r="B2698" s="2">
        <v>920922693</v>
      </c>
      <c r="C2698" s="2" t="s">
        <v>52</v>
      </c>
      <c r="D2698" s="4">
        <v>20234.25</v>
      </c>
      <c r="E2698" s="1" t="s">
        <v>12</v>
      </c>
      <c r="F2698" s="1" t="s">
        <v>147</v>
      </c>
      <c r="G2698" s="1" t="s">
        <v>3331</v>
      </c>
      <c r="H2698" s="1" t="s">
        <v>8152</v>
      </c>
      <c r="I2698" s="1">
        <v>85768.713139200001</v>
      </c>
      <c r="J2698" s="1" t="s">
        <v>8153</v>
      </c>
      <c r="L2698" s="1" t="str">
        <f>VLOOKUP(Table1[[#This Row],[Customer_id]],Table4[],7,FALSE)</f>
        <v>220066,392</v>
      </c>
      <c r="M2698" s="1" t="e">
        <f>VLOOKUP(Table1[[#This Row],[Customer_id]],Table2[],4,FALSE)</f>
        <v>#N/A</v>
      </c>
      <c r="N2698" s="1" t="str">
        <f>INDEX(Table3[Transaction type],MATCH(Table1[[#This Row],[Account Number]],Table3[Account Number],0))</f>
        <v>Online Payment</v>
      </c>
      <c r="O2698" s="20">
        <f>INDEX(Table3[Date_of_transaction],MATCH(Table1[[#This Row],[Account Number]],Table3[Account Number],0))</f>
        <v>44549</v>
      </c>
      <c r="P2698" s="19" t="str">
        <f>INDEX(Table3[Transaction Medium],MATCH(Table1[[#This Row],[Account Number]],Table3[Account Number],0))</f>
        <v>Mobile</v>
      </c>
    </row>
    <row r="2699" spans="1:16" x14ac:dyDescent="0.25">
      <c r="A2699" s="1" t="s">
        <v>388</v>
      </c>
      <c r="B2699" s="2">
        <v>670917515</v>
      </c>
      <c r="C2699" s="2" t="s">
        <v>389</v>
      </c>
      <c r="D2699" s="4">
        <v>29365.5</v>
      </c>
      <c r="E2699" s="1" t="s">
        <v>12</v>
      </c>
      <c r="F2699" s="1" t="s">
        <v>331</v>
      </c>
      <c r="G2699" s="1" t="s">
        <v>14</v>
      </c>
      <c r="H2699" s="1" t="s">
        <v>390</v>
      </c>
      <c r="I2699" s="1">
        <v>233083.37969999999</v>
      </c>
      <c r="J2699" s="1" t="s">
        <v>391</v>
      </c>
      <c r="L2699" s="1" t="str">
        <f>VLOOKUP(Table1[[#This Row],[Customer_id]],Table4[],7,FALSE)</f>
        <v>198553,5916</v>
      </c>
      <c r="M2699" s="1" t="e">
        <f>VLOOKUP(Table1[[#This Row],[Customer_id]],Table2[],4,FALSE)</f>
        <v>#N/A</v>
      </c>
      <c r="N2699" s="1" t="str">
        <f>INDEX(Table3[Transaction type],MATCH(Table1[[#This Row],[Account Number]],Table3[Account Number],0))</f>
        <v>Money Deposit</v>
      </c>
      <c r="O2699" s="20">
        <f>INDEX(Table3[Date_of_transaction],MATCH(Table1[[#This Row],[Account Number]],Table3[Account Number],0))</f>
        <v>44396</v>
      </c>
      <c r="P2699" s="19" t="str">
        <f>INDEX(Table3[Transaction Medium],MATCH(Table1[[#This Row],[Account Number]],Table3[Account Number],0))</f>
        <v>Bank</v>
      </c>
    </row>
    <row r="2700" spans="1:16" x14ac:dyDescent="0.25">
      <c r="A2700" s="1" t="s">
        <v>8703</v>
      </c>
      <c r="B2700" s="2">
        <v>27198565</v>
      </c>
      <c r="C2700" s="2" t="s">
        <v>348</v>
      </c>
      <c r="D2700" s="4">
        <v>28635</v>
      </c>
      <c r="E2700" s="1" t="s">
        <v>12</v>
      </c>
      <c r="F2700" s="1" t="s">
        <v>256</v>
      </c>
      <c r="G2700" s="1" t="s">
        <v>3820</v>
      </c>
      <c r="H2700" s="1" t="s">
        <v>8704</v>
      </c>
      <c r="I2700" s="1">
        <v>109541.86048408</v>
      </c>
      <c r="J2700" s="1" t="s">
        <v>4540</v>
      </c>
      <c r="L2700" s="1" t="str">
        <f>VLOOKUP(Table1[[#This Row],[Customer_id]],Table4[],7,FALSE)</f>
        <v>312862,5545</v>
      </c>
      <c r="M2700" s="1" t="e">
        <f>VLOOKUP(Table1[[#This Row],[Customer_id]],Table2[],4,FALSE)</f>
        <v>#N/A</v>
      </c>
      <c r="N2700" s="1" t="str">
        <f>INDEX(Table3[Transaction type],MATCH(Table1[[#This Row],[Account Number]],Table3[Account Number],0))</f>
        <v>Money Deposit</v>
      </c>
      <c r="O2700" s="20">
        <f>INDEX(Table3[Date_of_transaction],MATCH(Table1[[#This Row],[Account Number]],Table3[Account Number],0))</f>
        <v>44264</v>
      </c>
      <c r="P2700" s="19" t="str">
        <f>INDEX(Table3[Transaction Medium],MATCH(Table1[[#This Row],[Account Number]],Table3[Account Number],0))</f>
        <v>Bank</v>
      </c>
    </row>
    <row r="2701" spans="1:16" x14ac:dyDescent="0.25">
      <c r="A2701" s="1" t="s">
        <v>1727</v>
      </c>
      <c r="B2701" s="2">
        <v>807694195</v>
      </c>
      <c r="C2701" s="2" t="s">
        <v>203</v>
      </c>
      <c r="D2701" s="4">
        <v>27539.25</v>
      </c>
      <c r="E2701" s="1" t="s">
        <v>1094</v>
      </c>
      <c r="F2701" s="1" t="s">
        <v>807</v>
      </c>
      <c r="G2701" s="1" t="s">
        <v>14</v>
      </c>
      <c r="H2701" s="1" t="s">
        <v>1728</v>
      </c>
      <c r="I2701" s="1">
        <v>165164.32790616</v>
      </c>
      <c r="J2701" s="1" t="s">
        <v>1729</v>
      </c>
      <c r="L2701" s="1" t="str">
        <f>VLOOKUP(Table1[[#This Row],[Customer_id]],Table4[],7,FALSE)</f>
        <v>513292,8768</v>
      </c>
      <c r="M2701" s="1" t="e">
        <f>VLOOKUP(Table1[[#This Row],[Customer_id]],Table2[],4,FALSE)</f>
        <v>#N/A</v>
      </c>
      <c r="N2701" s="1" t="str">
        <f>INDEX(Table3[Transaction type],MATCH(Table1[[#This Row],[Account Number]],Table3[Account Number],0))</f>
        <v>Checks</v>
      </c>
      <c r="O2701" s="20">
        <f>INDEX(Table3[Date_of_transaction],MATCH(Table1[[#This Row],[Account Number]],Table3[Account Number],0))</f>
        <v>44441</v>
      </c>
      <c r="P2701" s="19" t="str">
        <f>INDEX(Table3[Transaction Medium],MATCH(Table1[[#This Row],[Account Number]],Table3[Account Number],0))</f>
        <v>Informal Services</v>
      </c>
    </row>
    <row r="2702" spans="1:16" x14ac:dyDescent="0.25">
      <c r="A2702" s="1" t="s">
        <v>7671</v>
      </c>
      <c r="B2702" s="2">
        <v>748875665</v>
      </c>
      <c r="C2702" s="2" t="s">
        <v>124</v>
      </c>
      <c r="D2702" s="4">
        <v>14025</v>
      </c>
      <c r="E2702" s="1" t="s">
        <v>12</v>
      </c>
      <c r="F2702" s="1" t="s">
        <v>1815</v>
      </c>
      <c r="G2702" s="1" t="s">
        <v>3058</v>
      </c>
      <c r="H2702" s="1" t="s">
        <v>7672</v>
      </c>
      <c r="I2702" s="1">
        <v>215679.5496036</v>
      </c>
      <c r="J2702" s="1" t="s">
        <v>7673</v>
      </c>
      <c r="L2702" s="1" t="str">
        <f>VLOOKUP(Table1[[#This Row],[Customer_id]],Table4[],7,FALSE)</f>
        <v>39039,1587</v>
      </c>
      <c r="M2702" s="1" t="e">
        <f>VLOOKUP(Table1[[#This Row],[Customer_id]],Table2[],4,FALSE)</f>
        <v>#N/A</v>
      </c>
      <c r="N2702" s="1" t="str">
        <f>INDEX(Table3[Transaction type],MATCH(Table1[[#This Row],[Account Number]],Table3[Account Number],0))</f>
        <v>Money Transfer</v>
      </c>
      <c r="O2702" s="20">
        <f>INDEX(Table3[Date_of_transaction],MATCH(Table1[[#This Row],[Account Number]],Table3[Account Number],0))</f>
        <v>44501</v>
      </c>
      <c r="P2702" s="19" t="str">
        <f>INDEX(Table3[Transaction Medium],MATCH(Table1[[#This Row],[Account Number]],Table3[Account Number],0))</f>
        <v>Internet Banking</v>
      </c>
    </row>
    <row r="2703" spans="1:16" x14ac:dyDescent="0.25">
      <c r="A2703" s="1" t="s">
        <v>7422</v>
      </c>
      <c r="B2703" s="2">
        <v>204290788</v>
      </c>
      <c r="C2703" s="2" t="s">
        <v>217</v>
      </c>
      <c r="D2703" s="4">
        <v>38496.75</v>
      </c>
      <c r="E2703" s="1" t="s">
        <v>12</v>
      </c>
      <c r="F2703" s="1" t="s">
        <v>13</v>
      </c>
      <c r="G2703" s="1" t="s">
        <v>4220</v>
      </c>
      <c r="H2703" s="1" t="s">
        <v>7423</v>
      </c>
      <c r="I2703" s="1">
        <v>37222.341986879997</v>
      </c>
      <c r="J2703" s="1" t="s">
        <v>7424</v>
      </c>
      <c r="L2703" s="1" t="str">
        <f>VLOOKUP(Table1[[#This Row],[Customer_id]],Table4[],7,FALSE)</f>
        <v>184460,64</v>
      </c>
      <c r="M2703" s="1" t="e">
        <f>VLOOKUP(Table1[[#This Row],[Customer_id]],Table2[],4,FALSE)</f>
        <v>#N/A</v>
      </c>
      <c r="N2703" s="1" t="str">
        <f>INDEX(Table3[Transaction type],MATCH(Table1[[#This Row],[Account Number]],Table3[Account Number],0))</f>
        <v>Online Payment</v>
      </c>
      <c r="O2703" s="20">
        <f>INDEX(Table3[Date_of_transaction],MATCH(Table1[[#This Row],[Account Number]],Table3[Account Number],0))</f>
        <v>44600</v>
      </c>
      <c r="P2703" s="19" t="str">
        <f>INDEX(Table3[Transaction Medium],MATCH(Table1[[#This Row],[Account Number]],Table3[Account Number],0))</f>
        <v>Mobile</v>
      </c>
    </row>
    <row r="2704" spans="1:16" x14ac:dyDescent="0.25">
      <c r="A2704" s="1" t="s">
        <v>9051</v>
      </c>
      <c r="B2704" s="2">
        <v>718195068</v>
      </c>
      <c r="C2704" s="2" t="s">
        <v>18</v>
      </c>
      <c r="D2704" s="8">
        <v>37995</v>
      </c>
      <c r="E2704" s="1" t="str">
        <f ca="1">CHOOSE(RANDBETWEEN(1, 2), "Male","Female")</f>
        <v>Male</v>
      </c>
      <c r="F2704" s="1" t="str">
        <f ca="1">CHOOSE(RANDBETWEEN(1, 5), "Farmer","Tailor","Student","Professor","Welder")</f>
        <v>Professor</v>
      </c>
      <c r="G2704" s="1" t="str">
        <f ca="1">CHOOSE(RANDBETWEEN(1, 22), "Kano","Kwara","Imo","Lagos","Adamawa","Delta","Sokoto","Oyo","Osun","Abia","Cross River","Kaduna","Plateau","River","Abuja","Kogi","Edo","Anambra","Bayelsa","Benue","Ogun","Enugu")</f>
        <v>Kwara</v>
      </c>
      <c r="H2704" s="9" t="s">
        <v>9052</v>
      </c>
      <c r="I2704" s="9">
        <v>223311.49346936576</v>
      </c>
      <c r="J2704" t="s">
        <v>9053</v>
      </c>
      <c r="L2704" s="1" t="str">
        <f>VLOOKUP(Table1[[#This Row],[Customer_id]],Table4[],7,FALSE)</f>
        <v>212636,9988</v>
      </c>
      <c r="M2704" s="1" t="e">
        <f>VLOOKUP(Table1[[#This Row],[Customer_id]],Table2[],4,FALSE)</f>
        <v>#N/A</v>
      </c>
      <c r="N2704" s="1" t="str">
        <f>INDEX(Table3[Transaction type],MATCH(Table1[[#This Row],[Account Number]],Table3[Account Number],0))</f>
        <v>Money Transfer</v>
      </c>
      <c r="O2704" s="20">
        <f>INDEX(Table3[Date_of_transaction],MATCH(Table1[[#This Row],[Account Number]],Table3[Account Number],0))</f>
        <v>44647</v>
      </c>
      <c r="P2704" s="19" t="str">
        <f>INDEX(Table3[Transaction Medium],MATCH(Table1[[#This Row],[Account Number]],Table3[Account Number],0))</f>
        <v>Mobile</v>
      </c>
    </row>
    <row r="2705" spans="1:16" x14ac:dyDescent="0.25">
      <c r="A2705" s="1" t="s">
        <v>5769</v>
      </c>
      <c r="B2705" s="2">
        <v>620956361</v>
      </c>
      <c r="C2705" s="2" t="s">
        <v>513</v>
      </c>
      <c r="D2705" s="4">
        <v>32287.5</v>
      </c>
      <c r="E2705" s="1" t="s">
        <v>1094</v>
      </c>
      <c r="F2705" s="1" t="s">
        <v>561</v>
      </c>
      <c r="G2705" s="1" t="s">
        <v>4105</v>
      </c>
      <c r="H2705" s="1" t="s">
        <v>5770</v>
      </c>
      <c r="I2705" s="1">
        <v>249117.78044160001</v>
      </c>
      <c r="J2705" s="1" t="s">
        <v>5771</v>
      </c>
      <c r="L2705" s="1" t="str">
        <f>VLOOKUP(Table1[[#This Row],[Customer_id]],Table4[],7,FALSE)</f>
        <v>427268,01</v>
      </c>
      <c r="M2705" s="1" t="e">
        <f>VLOOKUP(Table1[[#This Row],[Customer_id]],Table2[],4,FALSE)</f>
        <v>#N/A</v>
      </c>
      <c r="N2705" s="1" t="str">
        <f>INDEX(Table3[Transaction type],MATCH(Table1[[#This Row],[Account Number]],Table3[Account Number],0))</f>
        <v>Money Transfer</v>
      </c>
      <c r="O2705" s="20">
        <f>INDEX(Table3[Date_of_transaction],MATCH(Table1[[#This Row],[Account Number]],Table3[Account Number],0))</f>
        <v>44256</v>
      </c>
      <c r="P2705" s="19" t="str">
        <f>INDEX(Table3[Transaction Medium],MATCH(Table1[[#This Row],[Account Number]],Table3[Account Number],0))</f>
        <v>Mobile</v>
      </c>
    </row>
    <row r="2706" spans="1:16" x14ac:dyDescent="0.25">
      <c r="A2706" s="1" t="s">
        <v>5236</v>
      </c>
      <c r="B2706" s="2">
        <v>63641638</v>
      </c>
      <c r="C2706" s="2" t="s">
        <v>513</v>
      </c>
      <c r="D2706" s="4">
        <v>32287.5</v>
      </c>
      <c r="E2706" s="1" t="s">
        <v>1094</v>
      </c>
      <c r="F2706" s="1" t="s">
        <v>408</v>
      </c>
      <c r="G2706" s="1" t="s">
        <v>4112</v>
      </c>
      <c r="H2706" s="1" t="s">
        <v>5237</v>
      </c>
      <c r="I2706" s="1">
        <v>193836.29879249999</v>
      </c>
      <c r="J2706" s="1" t="s">
        <v>5238</v>
      </c>
      <c r="L2706" s="1" t="str">
        <f>VLOOKUP(Table1[[#This Row],[Customer_id]],Table4[],7,FALSE)</f>
        <v>70220,0664</v>
      </c>
      <c r="M2706" s="1" t="e">
        <f>VLOOKUP(Table1[[#This Row],[Customer_id]],Table2[],4,FALSE)</f>
        <v>#N/A</v>
      </c>
      <c r="N2706" s="1" t="str">
        <f>INDEX(Table3[Transaction type],MATCH(Table1[[#This Row],[Account Number]],Table3[Account Number],0))</f>
        <v>Cash Withdrawal</v>
      </c>
      <c r="O2706" s="20">
        <f>INDEX(Table3[Date_of_transaction],MATCH(Table1[[#This Row],[Account Number]],Table3[Account Number],0))</f>
        <v>44390</v>
      </c>
      <c r="P2706" s="19" t="str">
        <f>INDEX(Table3[Transaction Medium],MATCH(Table1[[#This Row],[Account Number]],Table3[Account Number],0))</f>
        <v>Bank</v>
      </c>
    </row>
    <row r="2707" spans="1:16" x14ac:dyDescent="0.25">
      <c r="A2707" s="1" t="s">
        <v>6311</v>
      </c>
      <c r="B2707" s="2">
        <v>547380411</v>
      </c>
      <c r="C2707" s="2" t="s">
        <v>77</v>
      </c>
      <c r="D2707" s="4">
        <v>23521.5</v>
      </c>
      <c r="E2707" s="1" t="s">
        <v>12</v>
      </c>
      <c r="F2707" s="1" t="s">
        <v>985</v>
      </c>
      <c r="G2707" s="1" t="s">
        <v>4148</v>
      </c>
      <c r="H2707" s="1" t="s">
        <v>6312</v>
      </c>
      <c r="I2707" s="1">
        <v>56465.768452080003</v>
      </c>
      <c r="J2707" s="1" t="s">
        <v>6313</v>
      </c>
      <c r="L2707" s="1" t="str">
        <f>VLOOKUP(Table1[[#This Row],[Customer_id]],Table4[],7,FALSE)</f>
        <v>59875,578</v>
      </c>
      <c r="M2707" s="1" t="e">
        <f>VLOOKUP(Table1[[#This Row],[Customer_id]],Table2[],4,FALSE)</f>
        <v>#N/A</v>
      </c>
      <c r="N2707" s="1" t="str">
        <f>INDEX(Table3[Transaction type],MATCH(Table1[[#This Row],[Account Number]],Table3[Account Number],0))</f>
        <v>Cash Withdrawal</v>
      </c>
      <c r="O2707" s="20">
        <f>INDEX(Table3[Date_of_transaction],MATCH(Table1[[#This Row],[Account Number]],Table3[Account Number],0))</f>
        <v>44612</v>
      </c>
      <c r="P2707" s="19" t="str">
        <f>INDEX(Table3[Transaction Medium],MATCH(Table1[[#This Row],[Account Number]],Table3[Account Number],0))</f>
        <v>POS</v>
      </c>
    </row>
    <row r="2708" spans="1:16" x14ac:dyDescent="0.25">
      <c r="A2708" s="1" t="s">
        <v>7554</v>
      </c>
      <c r="B2708" s="2">
        <v>15770503</v>
      </c>
      <c r="C2708" s="2" t="s">
        <v>309</v>
      </c>
      <c r="D2708" s="4">
        <v>27904.5</v>
      </c>
      <c r="E2708" s="1" t="s">
        <v>12</v>
      </c>
      <c r="F2708" s="1" t="s">
        <v>361</v>
      </c>
      <c r="G2708" s="1" t="s">
        <v>4220</v>
      </c>
      <c r="H2708" s="1" t="s">
        <v>7555</v>
      </c>
      <c r="I2708" s="1">
        <v>137859.7980375</v>
      </c>
      <c r="J2708" s="1" t="s">
        <v>7556</v>
      </c>
      <c r="L2708" s="1" t="str">
        <f>VLOOKUP(Table1[[#This Row],[Customer_id]],Table4[],7,FALSE)</f>
        <v>106275,0294</v>
      </c>
      <c r="M2708" s="1" t="e">
        <f>VLOOKUP(Table1[[#This Row],[Customer_id]],Table2[],4,FALSE)</f>
        <v>#N/A</v>
      </c>
      <c r="N2708" s="1" t="str">
        <f>INDEX(Table3[Transaction type],MATCH(Table1[[#This Row],[Account Number]],Table3[Account Number],0))</f>
        <v>Cash Withdrawal</v>
      </c>
      <c r="O2708" s="20">
        <f>INDEX(Table3[Date_of_transaction],MATCH(Table1[[#This Row],[Account Number]],Table3[Account Number],0))</f>
        <v>44324</v>
      </c>
      <c r="P2708" s="19" t="str">
        <f>INDEX(Table3[Transaction Medium],MATCH(Table1[[#This Row],[Account Number]],Table3[Account Number],0))</f>
        <v>ATM</v>
      </c>
    </row>
    <row r="2709" spans="1:16" x14ac:dyDescent="0.25">
      <c r="A2709" s="1" t="s">
        <v>2679</v>
      </c>
      <c r="B2709" s="2">
        <v>968346736</v>
      </c>
      <c r="C2709" s="2" t="s">
        <v>143</v>
      </c>
      <c r="D2709" s="4">
        <v>34479</v>
      </c>
      <c r="E2709" s="1" t="s">
        <v>12</v>
      </c>
      <c r="F2709" s="1" t="s">
        <v>404</v>
      </c>
      <c r="G2709" s="1" t="s">
        <v>1964</v>
      </c>
      <c r="H2709" s="1" t="s">
        <v>2680</v>
      </c>
      <c r="I2709" s="1">
        <v>270462.97830720001</v>
      </c>
      <c r="J2709" s="1" t="s">
        <v>2681</v>
      </c>
      <c r="L2709" s="1" t="str">
        <f>VLOOKUP(Table1[[#This Row],[Customer_id]],Table4[],7,FALSE)</f>
        <v>115916,6437</v>
      </c>
      <c r="M2709" s="1" t="e">
        <f>VLOOKUP(Table1[[#This Row],[Customer_id]],Table2[],4,FALSE)</f>
        <v>#N/A</v>
      </c>
      <c r="N2709" s="1" t="str">
        <f>INDEX(Table3[Transaction type],MATCH(Table1[[#This Row],[Account Number]],Table3[Account Number],0))</f>
        <v>Money Deposit</v>
      </c>
      <c r="O2709" s="20">
        <f>INDEX(Table3[Date_of_transaction],MATCH(Table1[[#This Row],[Account Number]],Table3[Account Number],0))</f>
        <v>44632</v>
      </c>
      <c r="P2709" s="19" t="str">
        <f>INDEX(Table3[Transaction Medium],MATCH(Table1[[#This Row],[Account Number]],Table3[Account Number],0))</f>
        <v>Bank</v>
      </c>
    </row>
    <row r="2710" spans="1:16" x14ac:dyDescent="0.25">
      <c r="A2710" s="1" t="s">
        <v>9069</v>
      </c>
      <c r="B2710" s="2">
        <v>337589890</v>
      </c>
      <c r="C2710" s="2" t="s">
        <v>226</v>
      </c>
      <c r="D2710" s="8">
        <v>37718.25</v>
      </c>
      <c r="E2710" s="1" t="str">
        <f ca="1">CHOOSE(RANDBETWEEN(1, 2), "Male","Female")</f>
        <v>Male</v>
      </c>
      <c r="F2710" s="1" t="str">
        <f ca="1">CHOOSE(RANDBETWEEN(1, 5), "Farmer","Tailor","Student","Professor","Welder")</f>
        <v>Welder</v>
      </c>
      <c r="G2710" s="1" t="str">
        <f ca="1">CHOOSE(RANDBETWEEN(1, 22), "Kano","Kwara","Imo","Lagos","Adamawa","Delta","Sokoto","Oyo","Osun","Abia","Cross River","Kaduna","Plateau","River","Abuja","Kogi","Edo","Anambra","Bayelsa","Benue","Ogun","Enugu")</f>
        <v>Ogun</v>
      </c>
      <c r="H2710" s="9" t="s">
        <v>9070</v>
      </c>
      <c r="I2710" s="9">
        <v>281327.25879665045</v>
      </c>
      <c r="J2710" t="s">
        <v>9071</v>
      </c>
      <c r="L2710" s="1" t="str">
        <f>VLOOKUP(Table1[[#This Row],[Customer_id]],Table4[],7,FALSE)</f>
        <v>52296,2607</v>
      </c>
      <c r="M2710" s="1" t="e">
        <f>VLOOKUP(Table1[[#This Row],[Customer_id]],Table2[],4,FALSE)</f>
        <v>#N/A</v>
      </c>
      <c r="N2710" s="1" t="str">
        <f>INDEX(Table3[Transaction type],MATCH(Table1[[#This Row],[Account Number]],Table3[Account Number],0))</f>
        <v>Money Transfer</v>
      </c>
      <c r="O2710" s="20">
        <f>INDEX(Table3[Date_of_transaction],MATCH(Table1[[#This Row],[Account Number]],Table3[Account Number],0))</f>
        <v>44422</v>
      </c>
      <c r="P2710" s="19" t="str">
        <f>INDEX(Table3[Transaction Medium],MATCH(Table1[[#This Row],[Account Number]],Table3[Account Number],0))</f>
        <v>Mobile</v>
      </c>
    </row>
    <row r="2711" spans="1:16" x14ac:dyDescent="0.25">
      <c r="A2711" s="1" t="s">
        <v>6942</v>
      </c>
      <c r="B2711" s="2">
        <v>213343518</v>
      </c>
      <c r="C2711" s="2" t="s">
        <v>862</v>
      </c>
      <c r="D2711" s="4">
        <v>24617.25</v>
      </c>
      <c r="E2711" s="1" t="s">
        <v>12</v>
      </c>
      <c r="F2711" s="1" t="s">
        <v>598</v>
      </c>
      <c r="G2711" s="1" t="s">
        <v>4074</v>
      </c>
      <c r="H2711" s="1" t="s">
        <v>6943</v>
      </c>
      <c r="I2711" s="1">
        <v>140931.27037548</v>
      </c>
      <c r="J2711" s="1" t="s">
        <v>6944</v>
      </c>
      <c r="L2711" s="1" t="str">
        <f>VLOOKUP(Table1[[#This Row],[Customer_id]],Table4[],7,FALSE)</f>
        <v>439025,4</v>
      </c>
      <c r="M2711" s="1" t="e">
        <f>VLOOKUP(Table1[[#This Row],[Customer_id]],Table2[],4,FALSE)</f>
        <v>#N/A</v>
      </c>
      <c r="N2711" s="1" t="str">
        <f>INDEX(Table3[Transaction type],MATCH(Table1[[#This Row],[Account Number]],Table3[Account Number],0))</f>
        <v>Money Transfer</v>
      </c>
      <c r="O2711" s="20">
        <f>INDEX(Table3[Date_of_transaction],MATCH(Table1[[#This Row],[Account Number]],Table3[Account Number],0))</f>
        <v>44609</v>
      </c>
      <c r="P2711" s="19" t="str">
        <f>INDEX(Table3[Transaction Medium],MATCH(Table1[[#This Row],[Account Number]],Table3[Account Number],0))</f>
        <v>Mobile</v>
      </c>
    </row>
    <row r="2712" spans="1:16" x14ac:dyDescent="0.25">
      <c r="A2712" s="1" t="s">
        <v>8247</v>
      </c>
      <c r="B2712" s="2">
        <v>476009290</v>
      </c>
      <c r="C2712" s="2" t="s">
        <v>661</v>
      </c>
      <c r="D2712" s="4">
        <v>16216.5</v>
      </c>
      <c r="E2712" s="1" t="s">
        <v>12</v>
      </c>
      <c r="F2712" s="1" t="s">
        <v>395</v>
      </c>
      <c r="G2712" s="1" t="s">
        <v>3331</v>
      </c>
      <c r="H2712" s="1" t="s">
        <v>8248</v>
      </c>
      <c r="I2712" s="1">
        <v>47751.610368000001</v>
      </c>
      <c r="J2712" s="1" t="s">
        <v>8249</v>
      </c>
      <c r="L2712" s="1" t="str">
        <f>VLOOKUP(Table1[[#This Row],[Customer_id]],Table4[],7,FALSE)</f>
        <v>71368,2819</v>
      </c>
      <c r="M2712" s="1" t="e">
        <f>VLOOKUP(Table1[[#This Row],[Customer_id]],Table2[],4,FALSE)</f>
        <v>#N/A</v>
      </c>
      <c r="N2712" s="1" t="str">
        <f>INDEX(Table3[Transaction type],MATCH(Table1[[#This Row],[Account Number]],Table3[Account Number],0))</f>
        <v>Online Payment</v>
      </c>
      <c r="O2712" s="20">
        <f>INDEX(Table3[Date_of_transaction],MATCH(Table1[[#This Row],[Account Number]],Table3[Account Number],0))</f>
        <v>44613</v>
      </c>
      <c r="P2712" s="19" t="str">
        <f>INDEX(Table3[Transaction Medium],MATCH(Table1[[#This Row],[Account Number]],Table3[Account Number],0))</f>
        <v>Mobile</v>
      </c>
    </row>
    <row r="2713" spans="1:16" x14ac:dyDescent="0.25">
      <c r="A2713" s="1" t="s">
        <v>5003</v>
      </c>
      <c r="B2713" s="2">
        <v>316041087</v>
      </c>
      <c r="C2713" s="2" t="s">
        <v>513</v>
      </c>
      <c r="D2713" s="4">
        <v>32287.5</v>
      </c>
      <c r="E2713" s="1" t="s">
        <v>1094</v>
      </c>
      <c r="F2713" s="1" t="s">
        <v>282</v>
      </c>
      <c r="G2713" s="1" t="s">
        <v>4054</v>
      </c>
      <c r="H2713" s="1" t="s">
        <v>5004</v>
      </c>
      <c r="I2713" s="1">
        <v>195736.98764047999</v>
      </c>
      <c r="J2713" s="1" t="s">
        <v>5005</v>
      </c>
      <c r="L2713" s="1" t="str">
        <f>VLOOKUP(Table1[[#This Row],[Customer_id]],Table4[],7,FALSE)</f>
        <v>141166,4112</v>
      </c>
      <c r="M2713" s="1" t="e">
        <f>VLOOKUP(Table1[[#This Row],[Customer_id]],Table2[],4,FALSE)</f>
        <v>#N/A</v>
      </c>
      <c r="N2713" s="1" t="str">
        <f>INDEX(Table3[Transaction type],MATCH(Table1[[#This Row],[Account Number]],Table3[Account Number],0))</f>
        <v>Cash Withdrawal</v>
      </c>
      <c r="O2713" s="20">
        <f>INDEX(Table3[Date_of_transaction],MATCH(Table1[[#This Row],[Account Number]],Table3[Account Number],0))</f>
        <v>44255</v>
      </c>
      <c r="P2713" s="19" t="str">
        <f>INDEX(Table3[Transaction Medium],MATCH(Table1[[#This Row],[Account Number]],Table3[Account Number],0))</f>
        <v>POS</v>
      </c>
    </row>
    <row r="2714" spans="1:16" x14ac:dyDescent="0.25">
      <c r="A2714" s="1" t="s">
        <v>3965</v>
      </c>
      <c r="B2714" s="2">
        <v>417849788</v>
      </c>
      <c r="C2714" s="2" t="s">
        <v>194</v>
      </c>
      <c r="D2714" s="4">
        <v>30826.5</v>
      </c>
      <c r="E2714" s="1" t="s">
        <v>1094</v>
      </c>
      <c r="F2714" s="1" t="s">
        <v>985</v>
      </c>
      <c r="G2714" s="1" t="s">
        <v>3820</v>
      </c>
      <c r="H2714" s="1" t="s">
        <v>3966</v>
      </c>
      <c r="I2714" s="1">
        <v>30129.085308000002</v>
      </c>
      <c r="J2714" s="1" t="s">
        <v>3967</v>
      </c>
      <c r="L2714" s="1" t="str">
        <f>VLOOKUP(Table1[[#This Row],[Customer_id]],Table4[],7,FALSE)</f>
        <v>186049,4976</v>
      </c>
      <c r="M2714" s="1" t="e">
        <f>VLOOKUP(Table1[[#This Row],[Customer_id]],Table2[],4,FALSE)</f>
        <v>#N/A</v>
      </c>
      <c r="N2714" s="1" t="str">
        <f>INDEX(Table3[Transaction type],MATCH(Table1[[#This Row],[Account Number]],Table3[Account Number],0))</f>
        <v>Online Payment</v>
      </c>
      <c r="O2714" s="20">
        <f>INDEX(Table3[Date_of_transaction],MATCH(Table1[[#This Row],[Account Number]],Table3[Account Number],0))</f>
        <v>44631</v>
      </c>
      <c r="P2714" s="19" t="str">
        <f>INDEX(Table3[Transaction Medium],MATCH(Table1[[#This Row],[Account Number]],Table3[Account Number],0))</f>
        <v>Mobile</v>
      </c>
    </row>
    <row r="2715" spans="1:16" x14ac:dyDescent="0.25">
      <c r="A2715" s="1" t="s">
        <v>7821</v>
      </c>
      <c r="B2715" s="2">
        <v>132227571</v>
      </c>
      <c r="C2715" s="2" t="s">
        <v>513</v>
      </c>
      <c r="D2715" s="4">
        <v>32287.5</v>
      </c>
      <c r="E2715" s="1" t="s">
        <v>12</v>
      </c>
      <c r="F2715" s="1" t="s">
        <v>487</v>
      </c>
      <c r="G2715" s="1" t="s">
        <v>3058</v>
      </c>
      <c r="H2715" s="1" t="s">
        <v>7822</v>
      </c>
      <c r="I2715" s="1">
        <v>101664.11319012</v>
      </c>
      <c r="J2715" s="1" t="s">
        <v>7823</v>
      </c>
      <c r="L2715" s="1" t="str">
        <f>VLOOKUP(Table1[[#This Row],[Customer_id]],Table4[],7,FALSE)</f>
        <v>291586,7136</v>
      </c>
      <c r="M2715" s="1" t="e">
        <f>VLOOKUP(Table1[[#This Row],[Customer_id]],Table2[],4,FALSE)</f>
        <v>#N/A</v>
      </c>
      <c r="N2715" s="1" t="str">
        <f>INDEX(Table3[Transaction type],MATCH(Table1[[#This Row],[Account Number]],Table3[Account Number],0))</f>
        <v>Money Transfer</v>
      </c>
      <c r="O2715" s="20">
        <f>INDEX(Table3[Date_of_transaction],MATCH(Table1[[#This Row],[Account Number]],Table3[Account Number],0))</f>
        <v>44355</v>
      </c>
      <c r="P2715" s="19" t="str">
        <f>INDEX(Table3[Transaction Medium],MATCH(Table1[[#This Row],[Account Number]],Table3[Account Number],0))</f>
        <v>Mobile</v>
      </c>
    </row>
    <row r="2716" spans="1:16" x14ac:dyDescent="0.25">
      <c r="A2716" s="1" t="s">
        <v>2862</v>
      </c>
      <c r="B2716" s="2">
        <v>190990752</v>
      </c>
      <c r="C2716" s="2" t="s">
        <v>470</v>
      </c>
      <c r="D2716" s="4">
        <v>14755.5</v>
      </c>
      <c r="E2716" s="1" t="s">
        <v>1094</v>
      </c>
      <c r="F2716" s="1" t="s">
        <v>381</v>
      </c>
      <c r="G2716" s="1" t="s">
        <v>2773</v>
      </c>
      <c r="H2716" s="1" t="s">
        <v>2863</v>
      </c>
      <c r="I2716" s="1">
        <v>156634.0772724</v>
      </c>
      <c r="J2716" s="1" t="s">
        <v>2864</v>
      </c>
      <c r="L2716" s="1" t="str">
        <f>VLOOKUP(Table1[[#This Row],[Customer_id]],Table4[],7,FALSE)</f>
        <v>169727,32</v>
      </c>
      <c r="M2716" s="1" t="e">
        <f>VLOOKUP(Table1[[#This Row],[Customer_id]],Table2[],4,FALSE)</f>
        <v>#N/A</v>
      </c>
      <c r="N2716" s="1" t="str">
        <f>INDEX(Table3[Transaction type],MATCH(Table1[[#This Row],[Account Number]],Table3[Account Number],0))</f>
        <v>Online Payment</v>
      </c>
      <c r="O2716" s="20">
        <f>INDEX(Table3[Date_of_transaction],MATCH(Table1[[#This Row],[Account Number]],Table3[Account Number],0))</f>
        <v>44290</v>
      </c>
      <c r="P2716" s="19" t="str">
        <f>INDEX(Table3[Transaction Medium],MATCH(Table1[[#This Row],[Account Number]],Table3[Account Number],0))</f>
        <v>Card</v>
      </c>
    </row>
    <row r="2717" spans="1:16" x14ac:dyDescent="0.25">
      <c r="A2717" s="1" t="s">
        <v>3792</v>
      </c>
      <c r="B2717" s="2">
        <v>280609285</v>
      </c>
      <c r="C2717" s="2" t="s">
        <v>365</v>
      </c>
      <c r="D2717" s="4">
        <v>37035.75</v>
      </c>
      <c r="E2717" s="1" t="s">
        <v>1094</v>
      </c>
      <c r="F2717" s="1" t="s">
        <v>163</v>
      </c>
      <c r="G2717" s="1" t="s">
        <v>3583</v>
      </c>
      <c r="H2717" s="1" t="s">
        <v>3793</v>
      </c>
      <c r="I2717" s="1">
        <v>71046.717191999996</v>
      </c>
      <c r="J2717" s="1" t="s">
        <v>3794</v>
      </c>
      <c r="L2717" s="1" t="str">
        <f>VLOOKUP(Table1[[#This Row],[Customer_id]],Table4[],7,FALSE)</f>
        <v>140387,5971</v>
      </c>
      <c r="M2717" s="1" t="e">
        <f>VLOOKUP(Table1[[#This Row],[Customer_id]],Table2[],4,FALSE)</f>
        <v>#N/A</v>
      </c>
      <c r="N2717" s="1" t="str">
        <f>INDEX(Table3[Transaction type],MATCH(Table1[[#This Row],[Account Number]],Table3[Account Number],0))</f>
        <v>Money Deposit</v>
      </c>
      <c r="O2717" s="20">
        <f>INDEX(Table3[Date_of_transaction],MATCH(Table1[[#This Row],[Account Number]],Table3[Account Number],0))</f>
        <v>44653</v>
      </c>
      <c r="P2717" s="19" t="str">
        <f>INDEX(Table3[Transaction Medium],MATCH(Table1[[#This Row],[Account Number]],Table3[Account Number],0))</f>
        <v>Bank</v>
      </c>
    </row>
    <row r="2718" spans="1:16" x14ac:dyDescent="0.25">
      <c r="A2718" s="1" t="s">
        <v>5050</v>
      </c>
      <c r="B2718" s="2">
        <v>216066747</v>
      </c>
      <c r="C2718" s="2" t="s">
        <v>255</v>
      </c>
      <c r="D2718" s="4">
        <v>25347.75</v>
      </c>
      <c r="E2718" s="1" t="s">
        <v>1094</v>
      </c>
      <c r="F2718" s="1" t="s">
        <v>438</v>
      </c>
      <c r="G2718" s="1" t="s">
        <v>4088</v>
      </c>
      <c r="H2718" s="1" t="s">
        <v>5051</v>
      </c>
      <c r="I2718" s="1">
        <v>1368697.4562240001</v>
      </c>
      <c r="J2718" s="1" t="s">
        <v>5052</v>
      </c>
      <c r="L2718" s="1" t="str">
        <f>VLOOKUP(Table1[[#This Row],[Customer_id]],Table4[],7,FALSE)</f>
        <v>354870,2856</v>
      </c>
      <c r="M2718" s="1" t="e">
        <f>VLOOKUP(Table1[[#This Row],[Customer_id]],Table2[],4,FALSE)</f>
        <v>#N/A</v>
      </c>
      <c r="N2718" s="1" t="str">
        <f>INDEX(Table3[Transaction type],MATCH(Table1[[#This Row],[Account Number]],Table3[Account Number],0))</f>
        <v>Online Payment</v>
      </c>
      <c r="O2718" s="20">
        <f>INDEX(Table3[Date_of_transaction],MATCH(Table1[[#This Row],[Account Number]],Table3[Account Number],0))</f>
        <v>44563</v>
      </c>
      <c r="P2718" s="19" t="str">
        <f>INDEX(Table3[Transaction Medium],MATCH(Table1[[#This Row],[Account Number]],Table3[Account Number],0))</f>
        <v>Mobile</v>
      </c>
    </row>
    <row r="2719" spans="1:16" x14ac:dyDescent="0.25">
      <c r="A2719" s="1" t="s">
        <v>8215</v>
      </c>
      <c r="B2719" s="2">
        <v>692276307</v>
      </c>
      <c r="C2719" s="2" t="s">
        <v>38</v>
      </c>
      <c r="D2719" s="4">
        <v>21330</v>
      </c>
      <c r="E2719" s="1" t="s">
        <v>12</v>
      </c>
      <c r="F2719" s="1" t="s">
        <v>1626</v>
      </c>
      <c r="G2719" s="1" t="s">
        <v>3331</v>
      </c>
      <c r="H2719" s="1" t="s">
        <v>8216</v>
      </c>
      <c r="I2719" s="1">
        <v>354627.03307200002</v>
      </c>
      <c r="J2719" s="1" t="s">
        <v>8217</v>
      </c>
      <c r="L2719" s="1" t="str">
        <f>VLOOKUP(Table1[[#This Row],[Customer_id]],Table4[],7,FALSE)</f>
        <v>470606,0544</v>
      </c>
      <c r="M2719" s="1" t="e">
        <f>VLOOKUP(Table1[[#This Row],[Customer_id]],Table2[],4,FALSE)</f>
        <v>#N/A</v>
      </c>
      <c r="N2719" s="1" t="str">
        <f>INDEX(Table3[Transaction type],MATCH(Table1[[#This Row],[Account Number]],Table3[Account Number],0))</f>
        <v>Online Payment</v>
      </c>
      <c r="O2719" s="20">
        <f>INDEX(Table3[Date_of_transaction],MATCH(Table1[[#This Row],[Account Number]],Table3[Account Number],0))</f>
        <v>44353</v>
      </c>
      <c r="P2719" s="19" t="str">
        <f>INDEX(Table3[Transaction Medium],MATCH(Table1[[#This Row],[Account Number]],Table3[Account Number],0))</f>
        <v>Mobile</v>
      </c>
    </row>
    <row r="2720" spans="1:16" x14ac:dyDescent="0.25">
      <c r="A2720" s="1" t="s">
        <v>5819</v>
      </c>
      <c r="B2720" s="2">
        <v>242262862</v>
      </c>
      <c r="C2720" s="2" t="s">
        <v>67</v>
      </c>
      <c r="D2720" s="4">
        <v>23156.25</v>
      </c>
      <c r="E2720" s="1" t="s">
        <v>1094</v>
      </c>
      <c r="F2720" s="1" t="s">
        <v>475</v>
      </c>
      <c r="G2720" s="1" t="s">
        <v>4088</v>
      </c>
      <c r="H2720" s="1" t="s">
        <v>5820</v>
      </c>
      <c r="I2720" s="1">
        <v>231203.94570000001</v>
      </c>
      <c r="J2720" s="1" t="s">
        <v>5821</v>
      </c>
      <c r="L2720" s="1" t="str">
        <f>VLOOKUP(Table1[[#This Row],[Customer_id]],Table4[],7,FALSE)</f>
        <v>153042,8648</v>
      </c>
      <c r="M2720" s="1" t="e">
        <f>VLOOKUP(Table1[[#This Row],[Customer_id]],Table2[],4,FALSE)</f>
        <v>#N/A</v>
      </c>
      <c r="N2720" s="1" t="str">
        <f>INDEX(Table3[Transaction type],MATCH(Table1[[#This Row],[Account Number]],Table3[Account Number],0))</f>
        <v>Checks</v>
      </c>
      <c r="O2720" s="20">
        <f>INDEX(Table3[Date_of_transaction],MATCH(Table1[[#This Row],[Account Number]],Table3[Account Number],0))</f>
        <v>44634</v>
      </c>
      <c r="P2720" s="19" t="str">
        <f>INDEX(Table3[Transaction Medium],MATCH(Table1[[#This Row],[Account Number]],Table3[Account Number],0))</f>
        <v>Informal Services</v>
      </c>
    </row>
    <row r="2721" spans="1:16" x14ac:dyDescent="0.25">
      <c r="A2721" s="1" t="s">
        <v>2779</v>
      </c>
      <c r="B2721" s="2">
        <v>788384508</v>
      </c>
      <c r="C2721" s="2" t="s">
        <v>221</v>
      </c>
      <c r="D2721" s="4">
        <v>33748.5</v>
      </c>
      <c r="E2721" s="1" t="s">
        <v>1094</v>
      </c>
      <c r="F2721" s="1" t="s">
        <v>24</v>
      </c>
      <c r="G2721" s="1" t="s">
        <v>2773</v>
      </c>
      <c r="H2721" s="1" t="s">
        <v>2780</v>
      </c>
      <c r="I2721" s="1">
        <v>104556.74475168</v>
      </c>
      <c r="J2721" s="1" t="s">
        <v>2781</v>
      </c>
      <c r="L2721" s="1" t="str">
        <f>VLOOKUP(Table1[[#This Row],[Customer_id]],Table4[],7,FALSE)</f>
        <v>59987,4912</v>
      </c>
      <c r="M2721" s="1" t="e">
        <f>VLOOKUP(Table1[[#This Row],[Customer_id]],Table2[],4,FALSE)</f>
        <v>#N/A</v>
      </c>
      <c r="N2721" s="1" t="str">
        <f>INDEX(Table3[Transaction type],MATCH(Table1[[#This Row],[Account Number]],Table3[Account Number],0))</f>
        <v>Money Deposit</v>
      </c>
      <c r="O2721" s="20">
        <f>INDEX(Table3[Date_of_transaction],MATCH(Table1[[#This Row],[Account Number]],Table3[Account Number],0))</f>
        <v>44208</v>
      </c>
      <c r="P2721" s="19" t="str">
        <f>INDEX(Table3[Transaction Medium],MATCH(Table1[[#This Row],[Account Number]],Table3[Account Number],0))</f>
        <v>Bank</v>
      </c>
    </row>
    <row r="2722" spans="1:16" x14ac:dyDescent="0.25">
      <c r="A2722" s="1" t="s">
        <v>824</v>
      </c>
      <c r="B2722" s="2">
        <v>769373972</v>
      </c>
      <c r="C2722" s="2" t="s">
        <v>245</v>
      </c>
      <c r="D2722" s="4">
        <v>19503.75</v>
      </c>
      <c r="E2722" s="1" t="s">
        <v>12</v>
      </c>
      <c r="F2722" s="1" t="s">
        <v>825</v>
      </c>
      <c r="G2722" s="1" t="s">
        <v>14</v>
      </c>
      <c r="H2722" s="1" t="s">
        <v>826</v>
      </c>
      <c r="I2722" s="1">
        <v>194702.04876671999</v>
      </c>
      <c r="J2722" s="1" t="s">
        <v>827</v>
      </c>
      <c r="L2722" s="1" t="str">
        <f>VLOOKUP(Table1[[#This Row],[Customer_id]],Table4[],7,FALSE)</f>
        <v>90061,2081</v>
      </c>
      <c r="M2722" s="1" t="e">
        <f>VLOOKUP(Table1[[#This Row],[Customer_id]],Table2[],4,FALSE)</f>
        <v>#N/A</v>
      </c>
      <c r="N2722" s="1" t="str">
        <f>INDEX(Table3[Transaction type],MATCH(Table1[[#This Row],[Account Number]],Table3[Account Number],0))</f>
        <v>Money Transfer</v>
      </c>
      <c r="O2722" s="20">
        <f>INDEX(Table3[Date_of_transaction],MATCH(Table1[[#This Row],[Account Number]],Table3[Account Number],0))</f>
        <v>44543</v>
      </c>
      <c r="P2722" s="19" t="str">
        <f>INDEX(Table3[Transaction Medium],MATCH(Table1[[#This Row],[Account Number]],Table3[Account Number],0))</f>
        <v>Mobile</v>
      </c>
    </row>
    <row r="2723" spans="1:16" x14ac:dyDescent="0.25">
      <c r="A2723" s="1" t="s">
        <v>7560</v>
      </c>
      <c r="B2723" s="2">
        <v>723294343</v>
      </c>
      <c r="C2723" s="2" t="s">
        <v>452</v>
      </c>
      <c r="D2723" s="4">
        <v>26078.25</v>
      </c>
      <c r="E2723" s="1" t="s">
        <v>12</v>
      </c>
      <c r="F2723" s="1" t="s">
        <v>1702</v>
      </c>
      <c r="G2723" s="1" t="s">
        <v>4220</v>
      </c>
      <c r="H2723" s="1" t="s">
        <v>7561</v>
      </c>
      <c r="I2723" s="1">
        <v>171268.00761105001</v>
      </c>
      <c r="J2723" s="1" t="s">
        <v>7562</v>
      </c>
      <c r="L2723" s="1" t="str">
        <f>VLOOKUP(Table1[[#This Row],[Customer_id]],Table4[],7,FALSE)</f>
        <v>35192,7093</v>
      </c>
      <c r="M2723" s="1" t="e">
        <f>VLOOKUP(Table1[[#This Row],[Customer_id]],Table2[],4,FALSE)</f>
        <v>#N/A</v>
      </c>
      <c r="N2723" s="1" t="str">
        <f>INDEX(Table3[Transaction type],MATCH(Table1[[#This Row],[Account Number]],Table3[Account Number],0))</f>
        <v>Cash Withdrawal</v>
      </c>
      <c r="O2723" s="20">
        <f>INDEX(Table3[Date_of_transaction],MATCH(Table1[[#This Row],[Account Number]],Table3[Account Number],0))</f>
        <v>44481</v>
      </c>
      <c r="P2723" s="19" t="str">
        <f>INDEX(Table3[Transaction Medium],MATCH(Table1[[#This Row],[Account Number]],Table3[Account Number],0))</f>
        <v>Bank</v>
      </c>
    </row>
    <row r="2724" spans="1:16" x14ac:dyDescent="0.25">
      <c r="A2724" s="1" t="s">
        <v>8137</v>
      </c>
      <c r="B2724" s="2">
        <v>448953982</v>
      </c>
      <c r="C2724" s="2" t="s">
        <v>403</v>
      </c>
      <c r="D2724" s="4">
        <v>31922.25</v>
      </c>
      <c r="E2724" s="1" t="s">
        <v>12</v>
      </c>
      <c r="F2724" s="1" t="s">
        <v>1746</v>
      </c>
      <c r="G2724" s="1" t="s">
        <v>3331</v>
      </c>
      <c r="H2724" s="1" t="s">
        <v>8138</v>
      </c>
      <c r="I2724" s="1">
        <v>98288.146344959998</v>
      </c>
      <c r="J2724" s="1" t="s">
        <v>8139</v>
      </c>
      <c r="L2724" s="1" t="str">
        <f>VLOOKUP(Table1[[#This Row],[Customer_id]],Table4[],7,FALSE)</f>
        <v>83441,3176</v>
      </c>
      <c r="M2724" s="1" t="e">
        <f>VLOOKUP(Table1[[#This Row],[Customer_id]],Table2[],4,FALSE)</f>
        <v>#N/A</v>
      </c>
      <c r="N2724" s="1" t="str">
        <f>INDEX(Table3[Transaction type],MATCH(Table1[[#This Row],[Account Number]],Table3[Account Number],0))</f>
        <v>Online Payment</v>
      </c>
      <c r="O2724" s="20">
        <f>INDEX(Table3[Date_of_transaction],MATCH(Table1[[#This Row],[Account Number]],Table3[Account Number],0))</f>
        <v>44401</v>
      </c>
      <c r="P2724" s="19" t="str">
        <f>INDEX(Table3[Transaction Medium],MATCH(Table1[[#This Row],[Account Number]],Table3[Account Number],0))</f>
        <v>Internet Banking</v>
      </c>
    </row>
    <row r="2725" spans="1:16" x14ac:dyDescent="0.25">
      <c r="A2725" s="1" t="s">
        <v>7364</v>
      </c>
      <c r="B2725" s="2">
        <v>529389770</v>
      </c>
      <c r="C2725" s="2" t="s">
        <v>240</v>
      </c>
      <c r="D2725" s="4">
        <v>22060.5</v>
      </c>
      <c r="E2725" s="1" t="s">
        <v>12</v>
      </c>
      <c r="F2725" s="1" t="s">
        <v>675</v>
      </c>
      <c r="G2725" s="1" t="s">
        <v>4058</v>
      </c>
      <c r="H2725" s="1" t="s">
        <v>7365</v>
      </c>
      <c r="I2725" s="1">
        <v>365131.26065051998</v>
      </c>
      <c r="J2725" s="1" t="s">
        <v>7366</v>
      </c>
      <c r="L2725" s="1" t="str">
        <f>VLOOKUP(Table1[[#This Row],[Customer_id]],Table4[],7,FALSE)</f>
        <v>321374,9084</v>
      </c>
      <c r="M2725" s="1" t="e">
        <f>VLOOKUP(Table1[[#This Row],[Customer_id]],Table2[],4,FALSE)</f>
        <v>#N/A</v>
      </c>
      <c r="N2725" s="1" t="str">
        <f>INDEX(Table3[Transaction type],MATCH(Table1[[#This Row],[Account Number]],Table3[Account Number],0))</f>
        <v>Online Payment</v>
      </c>
      <c r="O2725" s="20">
        <f>INDEX(Table3[Date_of_transaction],MATCH(Table1[[#This Row],[Account Number]],Table3[Account Number],0))</f>
        <v>44516</v>
      </c>
      <c r="P2725" s="19" t="str">
        <f>INDEX(Table3[Transaction Medium],MATCH(Table1[[#This Row],[Account Number]],Table3[Account Number],0))</f>
        <v>Internet Banking</v>
      </c>
    </row>
    <row r="2726" spans="1:16" x14ac:dyDescent="0.25">
      <c r="A2726" s="1" t="s">
        <v>6465</v>
      </c>
      <c r="B2726" s="2">
        <v>54043829</v>
      </c>
      <c r="C2726" s="2" t="s">
        <v>281</v>
      </c>
      <c r="D2726" s="4">
        <v>21695.25</v>
      </c>
      <c r="E2726" s="1" t="s">
        <v>12</v>
      </c>
      <c r="F2726" s="1" t="s">
        <v>881</v>
      </c>
      <c r="G2726" s="1" t="s">
        <v>4070</v>
      </c>
      <c r="H2726" s="1" t="s">
        <v>6466</v>
      </c>
      <c r="I2726" s="1">
        <v>854483.32784879999</v>
      </c>
      <c r="J2726" s="1" t="s">
        <v>6467</v>
      </c>
      <c r="L2726" s="1" t="str">
        <f>VLOOKUP(Table1[[#This Row],[Customer_id]],Table4[],7,FALSE)</f>
        <v>331759,8438</v>
      </c>
      <c r="M2726" s="1" t="str">
        <f>VLOOKUP(Table1[[#This Row],[Customer_id]],Table2[],4,FALSE)</f>
        <v>N10009549935</v>
      </c>
      <c r="N2726" s="1" t="str">
        <f>INDEX(Table3[Transaction type],MATCH(Table1[[#This Row],[Account Number]],Table3[Account Number],0))</f>
        <v>Loan Payment</v>
      </c>
      <c r="O2726" s="20">
        <f>INDEX(Table3[Date_of_transaction],MATCH(Table1[[#This Row],[Account Number]],Table3[Account Number],0))</f>
        <v>44359</v>
      </c>
      <c r="P2726" s="19" t="str">
        <f>INDEX(Table3[Transaction Medium],MATCH(Table1[[#This Row],[Account Number]],Table3[Account Number],0))</f>
        <v>Mobile</v>
      </c>
    </row>
    <row r="2727" spans="1:16" x14ac:dyDescent="0.25">
      <c r="A2727" s="1" t="s">
        <v>4829</v>
      </c>
      <c r="B2727" s="2">
        <v>586460989</v>
      </c>
      <c r="C2727" s="2" t="s">
        <v>518</v>
      </c>
      <c r="D2727" s="4">
        <v>35574.75</v>
      </c>
      <c r="E2727" s="1" t="s">
        <v>1094</v>
      </c>
      <c r="F2727" s="1" t="s">
        <v>721</v>
      </c>
      <c r="G2727" s="1" t="s">
        <v>4070</v>
      </c>
      <c r="H2727" s="1" t="s">
        <v>4830</v>
      </c>
      <c r="I2727" s="1">
        <v>479426.12956223998</v>
      </c>
      <c r="J2727" s="1" t="s">
        <v>4831</v>
      </c>
      <c r="L2727" s="1" t="str">
        <f>VLOOKUP(Table1[[#This Row],[Customer_id]],Table4[],7,FALSE)</f>
        <v>27469,9152</v>
      </c>
      <c r="M2727" s="1" t="e">
        <f>VLOOKUP(Table1[[#This Row],[Customer_id]],Table2[],4,FALSE)</f>
        <v>#N/A</v>
      </c>
      <c r="N2727" s="1" t="str">
        <f>INDEX(Table3[Transaction type],MATCH(Table1[[#This Row],[Account Number]],Table3[Account Number],0))</f>
        <v>Cash Withdrawal</v>
      </c>
      <c r="O2727" s="20">
        <f>INDEX(Table3[Date_of_transaction],MATCH(Table1[[#This Row],[Account Number]],Table3[Account Number],0))</f>
        <v>44230</v>
      </c>
      <c r="P2727" s="19" t="str">
        <f>INDEX(Table3[Transaction Medium],MATCH(Table1[[#This Row],[Account Number]],Table3[Account Number],0))</f>
        <v>POS</v>
      </c>
    </row>
    <row r="2728" spans="1:16" x14ac:dyDescent="0.25">
      <c r="A2728" s="1" t="s">
        <v>7848</v>
      </c>
      <c r="B2728" s="2">
        <v>925970293</v>
      </c>
      <c r="C2728" s="2" t="s">
        <v>698</v>
      </c>
      <c r="D2728" s="4">
        <v>18408</v>
      </c>
      <c r="E2728" s="1" t="s">
        <v>12</v>
      </c>
      <c r="F2728" s="1" t="s">
        <v>1469</v>
      </c>
      <c r="G2728" s="1" t="s">
        <v>3058</v>
      </c>
      <c r="H2728" s="1" t="s">
        <v>7849</v>
      </c>
      <c r="I2728" s="1">
        <v>435532.89215520001</v>
      </c>
      <c r="J2728" s="1" t="s">
        <v>7850</v>
      </c>
      <c r="L2728" s="1" t="str">
        <f>VLOOKUP(Table1[[#This Row],[Customer_id]],Table4[],7,FALSE)</f>
        <v>310932,9888</v>
      </c>
      <c r="M2728" s="1" t="e">
        <f>VLOOKUP(Table1[[#This Row],[Customer_id]],Table2[],4,FALSE)</f>
        <v>#N/A</v>
      </c>
      <c r="N2728" s="1" t="str">
        <f>INDEX(Table3[Transaction type],MATCH(Table1[[#This Row],[Account Number]],Table3[Account Number],0))</f>
        <v>Money Transfer</v>
      </c>
      <c r="O2728" s="20">
        <f>INDEX(Table3[Date_of_transaction],MATCH(Table1[[#This Row],[Account Number]],Table3[Account Number],0))</f>
        <v>44233</v>
      </c>
      <c r="P2728" s="19" t="str">
        <f>INDEX(Table3[Transaction Medium],MATCH(Table1[[#This Row],[Account Number]],Table3[Account Number],0))</f>
        <v>Bank</v>
      </c>
    </row>
    <row r="2729" spans="1:16" x14ac:dyDescent="0.25">
      <c r="A2729" s="1" t="s">
        <v>3807</v>
      </c>
      <c r="B2729" s="2">
        <v>756553453</v>
      </c>
      <c r="C2729" s="2" t="s">
        <v>322</v>
      </c>
      <c r="D2729" s="4">
        <v>26443.5</v>
      </c>
      <c r="E2729" s="1" t="s">
        <v>1094</v>
      </c>
      <c r="F2729" s="1" t="s">
        <v>442</v>
      </c>
      <c r="G2729" s="1" t="s">
        <v>3583</v>
      </c>
      <c r="H2729" s="1" t="s">
        <v>3808</v>
      </c>
      <c r="I2729" s="1">
        <v>152892.57229946001</v>
      </c>
      <c r="J2729" s="1" t="s">
        <v>3809</v>
      </c>
      <c r="L2729" s="1" t="str">
        <f>VLOOKUP(Table1[[#This Row],[Customer_id]],Table4[],7,FALSE)</f>
        <v>46666,1475</v>
      </c>
      <c r="M2729" s="1" t="e">
        <f>VLOOKUP(Table1[[#This Row],[Customer_id]],Table2[],4,FALSE)</f>
        <v>#N/A</v>
      </c>
      <c r="N2729" s="1" t="str">
        <f>INDEX(Table3[Transaction type],MATCH(Table1[[#This Row],[Account Number]],Table3[Account Number],0))</f>
        <v>Money Deposit</v>
      </c>
      <c r="O2729" s="20">
        <f>INDEX(Table3[Date_of_transaction],MATCH(Table1[[#This Row],[Account Number]],Table3[Account Number],0))</f>
        <v>44494</v>
      </c>
      <c r="P2729" s="19" t="str">
        <f>INDEX(Table3[Transaction Medium],MATCH(Table1[[#This Row],[Account Number]],Table3[Account Number],0))</f>
        <v>Bank</v>
      </c>
    </row>
    <row r="2730" spans="1:16" x14ac:dyDescent="0.25">
      <c r="A2730" s="1" t="s">
        <v>3519</v>
      </c>
      <c r="B2730" s="2">
        <v>986667087</v>
      </c>
      <c r="C2730" s="2" t="s">
        <v>180</v>
      </c>
      <c r="D2730" s="4">
        <v>35940</v>
      </c>
      <c r="E2730" s="1" t="s">
        <v>1094</v>
      </c>
      <c r="F2730" s="1" t="s">
        <v>251</v>
      </c>
      <c r="G2730" s="1" t="s">
        <v>3331</v>
      </c>
      <c r="H2730" s="1" t="s">
        <v>3520</v>
      </c>
      <c r="I2730" s="1">
        <v>405047.6528553</v>
      </c>
      <c r="J2730" s="1" t="s">
        <v>3521</v>
      </c>
      <c r="L2730" s="1" t="str">
        <f>VLOOKUP(Table1[[#This Row],[Customer_id]],Table4[],7,FALSE)</f>
        <v>89269,83</v>
      </c>
      <c r="M2730" s="1" t="e">
        <f>VLOOKUP(Table1[[#This Row],[Customer_id]],Table2[],4,FALSE)</f>
        <v>#N/A</v>
      </c>
      <c r="N2730" s="1" t="str">
        <f>INDEX(Table3[Transaction type],MATCH(Table1[[#This Row],[Account Number]],Table3[Account Number],0))</f>
        <v>Checks</v>
      </c>
      <c r="O2730" s="20">
        <f>INDEX(Table3[Date_of_transaction],MATCH(Table1[[#This Row],[Account Number]],Table3[Account Number],0))</f>
        <v>44623</v>
      </c>
      <c r="P2730" s="19" t="str">
        <f>INDEX(Table3[Transaction Medium],MATCH(Table1[[#This Row],[Account Number]],Table3[Account Number],0))</f>
        <v>Bank</v>
      </c>
    </row>
    <row r="2731" spans="1:16" x14ac:dyDescent="0.25">
      <c r="A2731" s="1" t="s">
        <v>756</v>
      </c>
      <c r="B2731" s="2">
        <v>748804136</v>
      </c>
      <c r="C2731" s="2" t="s">
        <v>134</v>
      </c>
      <c r="D2731" s="4">
        <v>37401</v>
      </c>
      <c r="E2731" s="1" t="s">
        <v>12</v>
      </c>
      <c r="F2731" s="1" t="s">
        <v>260</v>
      </c>
      <c r="G2731" s="1" t="s">
        <v>14</v>
      </c>
      <c r="H2731" s="1" t="s">
        <v>757</v>
      </c>
      <c r="I2731" s="1">
        <v>340889.91667499999</v>
      </c>
      <c r="J2731" s="1" t="s">
        <v>758</v>
      </c>
      <c r="L2731" s="1" t="str">
        <f>VLOOKUP(Table1[[#This Row],[Customer_id]],Table4[],7,FALSE)</f>
        <v>168060,9375</v>
      </c>
      <c r="M2731" s="1" t="e">
        <f>VLOOKUP(Table1[[#This Row],[Customer_id]],Table2[],4,FALSE)</f>
        <v>#N/A</v>
      </c>
      <c r="N2731" s="1" t="str">
        <f>INDEX(Table3[Transaction type],MATCH(Table1[[#This Row],[Account Number]],Table3[Account Number],0))</f>
        <v>Checks</v>
      </c>
      <c r="O2731" s="20">
        <f>INDEX(Table3[Date_of_transaction],MATCH(Table1[[#This Row],[Account Number]],Table3[Account Number],0))</f>
        <v>44201</v>
      </c>
      <c r="P2731" s="19" t="str">
        <f>INDEX(Table3[Transaction Medium],MATCH(Table1[[#This Row],[Account Number]],Table3[Account Number],0))</f>
        <v>Bank</v>
      </c>
    </row>
    <row r="2732" spans="1:16" x14ac:dyDescent="0.25">
      <c r="A2732" s="1" t="s">
        <v>7783</v>
      </c>
      <c r="B2732" s="2">
        <v>687970690</v>
      </c>
      <c r="C2732" s="2" t="s">
        <v>212</v>
      </c>
      <c r="D2732" s="4">
        <v>24252</v>
      </c>
      <c r="E2732" s="1" t="s">
        <v>12</v>
      </c>
      <c r="F2732" s="1" t="s">
        <v>2211</v>
      </c>
      <c r="G2732" s="1" t="s">
        <v>3058</v>
      </c>
      <c r="H2732" s="1" t="s">
        <v>7784</v>
      </c>
      <c r="I2732" s="1">
        <v>64095.36701568</v>
      </c>
      <c r="J2732" s="1" t="s">
        <v>7785</v>
      </c>
      <c r="L2732" s="1" t="str">
        <f>VLOOKUP(Table1[[#This Row],[Customer_id]],Table4[],7,FALSE)</f>
        <v>62681,875</v>
      </c>
      <c r="M2732" s="1" t="e">
        <f>VLOOKUP(Table1[[#This Row],[Customer_id]],Table2[],4,FALSE)</f>
        <v>#N/A</v>
      </c>
      <c r="N2732" s="1" t="str">
        <f>INDEX(Table3[Transaction type],MATCH(Table1[[#This Row],[Account Number]],Table3[Account Number],0))</f>
        <v>Online Payment</v>
      </c>
      <c r="O2732" s="20">
        <f>INDEX(Table3[Date_of_transaction],MATCH(Table1[[#This Row],[Account Number]],Table3[Account Number],0))</f>
        <v>44311</v>
      </c>
      <c r="P2732" s="19" t="str">
        <f>INDEX(Table3[Transaction Medium],MATCH(Table1[[#This Row],[Account Number]],Table3[Account Number],0))</f>
        <v>Internet Banking</v>
      </c>
    </row>
    <row r="2733" spans="1:16" x14ac:dyDescent="0.25">
      <c r="A2733" s="1" t="s">
        <v>6984</v>
      </c>
      <c r="B2733" s="2">
        <v>44775441</v>
      </c>
      <c r="C2733" s="2" t="s">
        <v>11</v>
      </c>
      <c r="D2733" s="4">
        <v>36305.25</v>
      </c>
      <c r="E2733" s="1" t="s">
        <v>12</v>
      </c>
      <c r="F2733" s="1" t="s">
        <v>430</v>
      </c>
      <c r="G2733" s="1" t="s">
        <v>4084</v>
      </c>
      <c r="H2733" s="1" t="s">
        <v>6985</v>
      </c>
      <c r="I2733" s="1">
        <v>401483.20617899997</v>
      </c>
      <c r="J2733" s="1" t="s">
        <v>6986</v>
      </c>
      <c r="L2733" s="1" t="str">
        <f>VLOOKUP(Table1[[#This Row],[Customer_id]],Table4[],7,FALSE)</f>
        <v>345212,9202</v>
      </c>
      <c r="M2733" s="1" t="e">
        <f>VLOOKUP(Table1[[#This Row],[Customer_id]],Table2[],4,FALSE)</f>
        <v>#N/A</v>
      </c>
      <c r="N2733" s="1" t="str">
        <f>INDEX(Table3[Transaction type],MATCH(Table1[[#This Row],[Account Number]],Table3[Account Number],0))</f>
        <v>Money Transfer</v>
      </c>
      <c r="O2733" s="20">
        <f>INDEX(Table3[Date_of_transaction],MATCH(Table1[[#This Row],[Account Number]],Table3[Account Number],0))</f>
        <v>44593</v>
      </c>
      <c r="P2733" s="19" t="str">
        <f>INDEX(Table3[Transaction Medium],MATCH(Table1[[#This Row],[Account Number]],Table3[Account Number],0))</f>
        <v>Internet Banking</v>
      </c>
    </row>
    <row r="2734" spans="1:16" x14ac:dyDescent="0.25">
      <c r="A2734" s="1" t="s">
        <v>2166</v>
      </c>
      <c r="B2734" s="2">
        <v>780922230</v>
      </c>
      <c r="C2734" s="2" t="s">
        <v>357</v>
      </c>
      <c r="D2734" s="4">
        <v>35209.5</v>
      </c>
      <c r="E2734" s="1" t="s">
        <v>1094</v>
      </c>
      <c r="F2734" s="1" t="s">
        <v>331</v>
      </c>
      <c r="G2734" s="1" t="s">
        <v>1964</v>
      </c>
      <c r="H2734" s="1" t="s">
        <v>2167</v>
      </c>
      <c r="I2734" s="1">
        <v>57781.862649000002</v>
      </c>
      <c r="J2734" s="1" t="s">
        <v>2168</v>
      </c>
      <c r="L2734" s="1" t="str">
        <f>VLOOKUP(Table1[[#This Row],[Customer_id]],Table4[],7,FALSE)</f>
        <v>151936,068</v>
      </c>
      <c r="M2734" s="1" t="e">
        <f>VLOOKUP(Table1[[#This Row],[Customer_id]],Table2[],4,FALSE)</f>
        <v>#N/A</v>
      </c>
      <c r="N2734" s="1" t="str">
        <f>INDEX(Table3[Transaction type],MATCH(Table1[[#This Row],[Account Number]],Table3[Account Number],0))</f>
        <v>Cash Withdrawal</v>
      </c>
      <c r="O2734" s="20">
        <f>INDEX(Table3[Date_of_transaction],MATCH(Table1[[#This Row],[Account Number]],Table3[Account Number],0))</f>
        <v>44540</v>
      </c>
      <c r="P2734" s="19" t="str">
        <f>INDEX(Table3[Transaction Medium],MATCH(Table1[[#This Row],[Account Number]],Table3[Account Number],0))</f>
        <v>ATM</v>
      </c>
    </row>
    <row r="2735" spans="1:16" x14ac:dyDescent="0.25">
      <c r="A2735" s="1" t="s">
        <v>7707</v>
      </c>
      <c r="B2735" s="2">
        <v>151915052</v>
      </c>
      <c r="C2735" s="2" t="s">
        <v>479</v>
      </c>
      <c r="D2735" s="4">
        <v>33383.25</v>
      </c>
      <c r="E2735" s="1" t="s">
        <v>12</v>
      </c>
      <c r="F2735" s="1" t="s">
        <v>3765</v>
      </c>
      <c r="G2735" s="1" t="s">
        <v>3058</v>
      </c>
      <c r="H2735" s="1" t="s">
        <v>7708</v>
      </c>
      <c r="I2735" s="1">
        <v>55769.575680000002</v>
      </c>
      <c r="J2735" s="1" t="s">
        <v>7709</v>
      </c>
      <c r="L2735" s="1" t="str">
        <f>VLOOKUP(Table1[[#This Row],[Customer_id]],Table4[],7,FALSE)</f>
        <v>143055,4356</v>
      </c>
      <c r="M2735" s="1" t="e">
        <f>VLOOKUP(Table1[[#This Row],[Customer_id]],Table2[],4,FALSE)</f>
        <v>#N/A</v>
      </c>
      <c r="N2735" s="1" t="str">
        <f>INDEX(Table3[Transaction type],MATCH(Table1[[#This Row],[Account Number]],Table3[Account Number],0))</f>
        <v>Money Transfer</v>
      </c>
      <c r="O2735" s="20">
        <f>INDEX(Table3[Date_of_transaction],MATCH(Table1[[#This Row],[Account Number]],Table3[Account Number],0))</f>
        <v>44511</v>
      </c>
      <c r="P2735" s="19" t="str">
        <f>INDEX(Table3[Transaction Medium],MATCH(Table1[[#This Row],[Account Number]],Table3[Account Number],0))</f>
        <v>ATM</v>
      </c>
    </row>
    <row r="2736" spans="1:16" x14ac:dyDescent="0.25">
      <c r="A2736" s="1" t="s">
        <v>2055</v>
      </c>
      <c r="B2736" s="2">
        <v>812197094</v>
      </c>
      <c r="C2736" s="2" t="s">
        <v>119</v>
      </c>
      <c r="D2736" s="4">
        <v>24982.5</v>
      </c>
      <c r="E2736" s="1" t="s">
        <v>1094</v>
      </c>
      <c r="F2736" s="1" t="s">
        <v>353</v>
      </c>
      <c r="G2736" s="1" t="s">
        <v>1964</v>
      </c>
      <c r="H2736" s="1" t="s">
        <v>2056</v>
      </c>
      <c r="I2736" s="1">
        <v>22037.079138360001</v>
      </c>
      <c r="J2736" s="1" t="s">
        <v>2057</v>
      </c>
      <c r="L2736" s="1" t="str">
        <f>VLOOKUP(Table1[[#This Row],[Customer_id]],Table4[],7,FALSE)</f>
        <v>112505,6736</v>
      </c>
      <c r="M2736" s="1" t="e">
        <f>VLOOKUP(Table1[[#This Row],[Customer_id]],Table2[],4,FALSE)</f>
        <v>#N/A</v>
      </c>
      <c r="N2736" s="1" t="str">
        <f>INDEX(Table3[Transaction type],MATCH(Table1[[#This Row],[Account Number]],Table3[Account Number],0))</f>
        <v>Online Payment</v>
      </c>
      <c r="O2736" s="20">
        <f>INDEX(Table3[Date_of_transaction],MATCH(Table1[[#This Row],[Account Number]],Table3[Account Number],0))</f>
        <v>44569</v>
      </c>
      <c r="P2736" s="19" t="str">
        <f>INDEX(Table3[Transaction Medium],MATCH(Table1[[#This Row],[Account Number]],Table3[Account Number],0))</f>
        <v>Internet Banking</v>
      </c>
    </row>
    <row r="2737" spans="1:16" x14ac:dyDescent="0.25">
      <c r="A2737" s="1" t="s">
        <v>4289</v>
      </c>
      <c r="B2737" s="2">
        <v>925539542</v>
      </c>
      <c r="C2737" s="2" t="s">
        <v>661</v>
      </c>
      <c r="D2737" s="4">
        <v>16216.5</v>
      </c>
      <c r="E2737" s="1" t="s">
        <v>1094</v>
      </c>
      <c r="F2737" s="1" t="s">
        <v>1252</v>
      </c>
      <c r="G2737" s="1" t="s">
        <v>4084</v>
      </c>
      <c r="H2737" s="1" t="s">
        <v>4290</v>
      </c>
      <c r="I2737" s="1">
        <v>131672.57072320001</v>
      </c>
      <c r="J2737" s="1" t="s">
        <v>4291</v>
      </c>
      <c r="L2737" s="1" t="str">
        <f>VLOOKUP(Table1[[#This Row],[Customer_id]],Table4[],7,FALSE)</f>
        <v>92114,96</v>
      </c>
      <c r="M2737" s="1" t="e">
        <f>VLOOKUP(Table1[[#This Row],[Customer_id]],Table2[],4,FALSE)</f>
        <v>#N/A</v>
      </c>
      <c r="N2737" s="1" t="str">
        <f>INDEX(Table3[Transaction type],MATCH(Table1[[#This Row],[Account Number]],Table3[Account Number],0))</f>
        <v>Money Deposit</v>
      </c>
      <c r="O2737" s="20">
        <f>INDEX(Table3[Date_of_transaction],MATCH(Table1[[#This Row],[Account Number]],Table3[Account Number],0))</f>
        <v>44643</v>
      </c>
      <c r="P2737" s="19" t="str">
        <f>INDEX(Table3[Transaction Medium],MATCH(Table1[[#This Row],[Account Number]],Table3[Account Number],0))</f>
        <v>ATM</v>
      </c>
    </row>
    <row r="2738" spans="1:16" x14ac:dyDescent="0.25">
      <c r="A2738" s="1" t="s">
        <v>7590</v>
      </c>
      <c r="B2738" s="2">
        <v>143602533</v>
      </c>
      <c r="C2738" s="2" t="s">
        <v>862</v>
      </c>
      <c r="D2738" s="4">
        <v>24617.25</v>
      </c>
      <c r="E2738" s="1" t="s">
        <v>12</v>
      </c>
      <c r="F2738" s="1" t="s">
        <v>1576</v>
      </c>
      <c r="G2738" s="1" t="s">
        <v>4220</v>
      </c>
      <c r="H2738" s="1" t="s">
        <v>7591</v>
      </c>
      <c r="I2738" s="1">
        <v>145958.24266039999</v>
      </c>
      <c r="J2738" s="1" t="s">
        <v>7592</v>
      </c>
      <c r="L2738" s="1" t="str">
        <f>VLOOKUP(Table1[[#This Row],[Customer_id]],Table4[],7,FALSE)</f>
        <v>53434,5525</v>
      </c>
      <c r="M2738" s="1" t="e">
        <f>VLOOKUP(Table1[[#This Row],[Customer_id]],Table2[],4,FALSE)</f>
        <v>#N/A</v>
      </c>
      <c r="N2738" s="1" t="str">
        <f>INDEX(Table3[Transaction type],MATCH(Table1[[#This Row],[Account Number]],Table3[Account Number],0))</f>
        <v>Money Deposit</v>
      </c>
      <c r="O2738" s="20">
        <f>INDEX(Table3[Date_of_transaction],MATCH(Table1[[#This Row],[Account Number]],Table3[Account Number],0))</f>
        <v>44364</v>
      </c>
      <c r="P2738" s="19" t="str">
        <f>INDEX(Table3[Transaction Medium],MATCH(Table1[[#This Row],[Account Number]],Table3[Account Number],0))</f>
        <v>Bank</v>
      </c>
    </row>
    <row r="2739" spans="1:16" x14ac:dyDescent="0.25">
      <c r="A2739" s="1" t="s">
        <v>2853</v>
      </c>
      <c r="B2739" s="2">
        <v>749620169</v>
      </c>
      <c r="C2739" s="2" t="s">
        <v>556</v>
      </c>
      <c r="D2739" s="4">
        <v>27174</v>
      </c>
      <c r="E2739" s="1" t="s">
        <v>1094</v>
      </c>
      <c r="F2739" s="1" t="s">
        <v>1927</v>
      </c>
      <c r="G2739" s="1" t="s">
        <v>2773</v>
      </c>
      <c r="H2739" s="1" t="s">
        <v>2854</v>
      </c>
      <c r="I2739" s="1">
        <v>271014.53690220002</v>
      </c>
      <c r="J2739" s="1" t="s">
        <v>2855</v>
      </c>
      <c r="L2739" s="1" t="str">
        <f>VLOOKUP(Table1[[#This Row],[Customer_id]],Table4[],7,FALSE)</f>
        <v>268022,9532</v>
      </c>
      <c r="M2739" s="1" t="e">
        <f>VLOOKUP(Table1[[#This Row],[Customer_id]],Table2[],4,FALSE)</f>
        <v>#N/A</v>
      </c>
      <c r="N2739" s="1" t="str">
        <f>INDEX(Table3[Transaction type],MATCH(Table1[[#This Row],[Account Number]],Table3[Account Number],0))</f>
        <v>Money Transfer</v>
      </c>
      <c r="O2739" s="20">
        <f>INDEX(Table3[Date_of_transaction],MATCH(Table1[[#This Row],[Account Number]],Table3[Account Number],0))</f>
        <v>44540</v>
      </c>
      <c r="P2739" s="19" t="str">
        <f>INDEX(Table3[Transaction Medium],MATCH(Table1[[#This Row],[Account Number]],Table3[Account Number],0))</f>
        <v>Internet Banking</v>
      </c>
    </row>
    <row r="2740" spans="1:16" x14ac:dyDescent="0.25">
      <c r="A2740" s="1" t="s">
        <v>705</v>
      </c>
      <c r="B2740" s="2">
        <v>99604138</v>
      </c>
      <c r="C2740" s="2" t="s">
        <v>62</v>
      </c>
      <c r="D2740" s="4">
        <v>22791</v>
      </c>
      <c r="E2740" s="1" t="s">
        <v>12</v>
      </c>
      <c r="F2740" s="1" t="s">
        <v>24</v>
      </c>
      <c r="G2740" s="1" t="s">
        <v>14</v>
      </c>
      <c r="H2740" s="1" t="s">
        <v>706</v>
      </c>
      <c r="I2740" s="1">
        <v>52167.6820056</v>
      </c>
      <c r="J2740" s="1" t="s">
        <v>707</v>
      </c>
      <c r="L2740" s="1" t="str">
        <f>VLOOKUP(Table1[[#This Row],[Customer_id]],Table4[],7,FALSE)</f>
        <v>145534,9297</v>
      </c>
      <c r="M2740" s="1" t="str">
        <f>VLOOKUP(Table1[[#This Row],[Customer_id]],Table2[],4,FALSE)</f>
        <v>N11530581986</v>
      </c>
      <c r="N2740" s="1" t="str">
        <f>INDEX(Table3[Transaction type],MATCH(Table1[[#This Row],[Account Number]],Table3[Account Number],0))</f>
        <v>Loan Payment</v>
      </c>
      <c r="O2740" s="20">
        <f>INDEX(Table3[Date_of_transaction],MATCH(Table1[[#This Row],[Account Number]],Table3[Account Number],0))</f>
        <v>44419</v>
      </c>
      <c r="P2740" s="19" t="str">
        <f>INDEX(Table3[Transaction Medium],MATCH(Table1[[#This Row],[Account Number]],Table3[Account Number],0))</f>
        <v>ACH</v>
      </c>
    </row>
    <row r="2741" spans="1:16" x14ac:dyDescent="0.25">
      <c r="A2741" s="1" t="s">
        <v>1342</v>
      </c>
      <c r="B2741" s="2">
        <v>694422009</v>
      </c>
      <c r="C2741" s="2" t="s">
        <v>124</v>
      </c>
      <c r="D2741" s="4">
        <v>14025</v>
      </c>
      <c r="E2741" s="1" t="s">
        <v>1094</v>
      </c>
      <c r="F2741" s="1" t="s">
        <v>63</v>
      </c>
      <c r="G2741" s="1" t="s">
        <v>14</v>
      </c>
      <c r="H2741" s="1" t="s">
        <v>1343</v>
      </c>
      <c r="I2741" s="1">
        <v>205417.32925559999</v>
      </c>
      <c r="J2741" s="1" t="s">
        <v>1344</v>
      </c>
      <c r="L2741" s="1" t="str">
        <f>VLOOKUP(Table1[[#This Row],[Customer_id]],Table4[],7,FALSE)</f>
        <v>204807,9316</v>
      </c>
      <c r="M2741" s="1" t="str">
        <f>VLOOKUP(Table1[[#This Row],[Customer_id]],Table2[],4,FALSE)</f>
        <v>N1932345258</v>
      </c>
      <c r="N2741" s="1" t="str">
        <f>INDEX(Table3[Transaction type],MATCH(Table1[[#This Row],[Account Number]],Table3[Account Number],0))</f>
        <v>Loan Payment</v>
      </c>
      <c r="O2741" s="20">
        <f>INDEX(Table3[Date_of_transaction],MATCH(Table1[[#This Row],[Account Number]],Table3[Account Number],0))</f>
        <v>44508</v>
      </c>
      <c r="P2741" s="19" t="str">
        <f>INDEX(Table3[Transaction Medium],MATCH(Table1[[#This Row],[Account Number]],Table3[Account Number],0))</f>
        <v>Mobile</v>
      </c>
    </row>
    <row r="2742" spans="1:16" x14ac:dyDescent="0.25">
      <c r="A2742" s="1" t="s">
        <v>671</v>
      </c>
      <c r="B2742" s="2">
        <v>806261412</v>
      </c>
      <c r="C2742" s="2" t="s">
        <v>129</v>
      </c>
      <c r="D2742" s="4">
        <v>15120.75</v>
      </c>
      <c r="E2742" s="1" t="s">
        <v>12</v>
      </c>
      <c r="F2742" s="1" t="s">
        <v>58</v>
      </c>
      <c r="G2742" s="1" t="s">
        <v>14</v>
      </c>
      <c r="H2742" s="1" t="s">
        <v>672</v>
      </c>
      <c r="I2742" s="1">
        <v>67066.939360799995</v>
      </c>
      <c r="J2742" s="1" t="s">
        <v>673</v>
      </c>
      <c r="L2742" s="1" t="str">
        <f>VLOOKUP(Table1[[#This Row],[Customer_id]],Table4[],7,FALSE)</f>
        <v>219948,1536</v>
      </c>
      <c r="M2742" s="1" t="e">
        <f>VLOOKUP(Table1[[#This Row],[Customer_id]],Table2[],4,FALSE)</f>
        <v>#N/A</v>
      </c>
      <c r="N2742" s="1" t="str">
        <f>INDEX(Table3[Transaction type],MATCH(Table1[[#This Row],[Account Number]],Table3[Account Number],0))</f>
        <v>Online Payment</v>
      </c>
      <c r="O2742" s="20">
        <f>INDEX(Table3[Date_of_transaction],MATCH(Table1[[#This Row],[Account Number]],Table3[Account Number],0))</f>
        <v>44448</v>
      </c>
      <c r="P2742" s="19" t="str">
        <f>INDEX(Table3[Transaction Medium],MATCH(Table1[[#This Row],[Account Number]],Table3[Account Number],0))</f>
        <v>Internet Banking</v>
      </c>
    </row>
    <row r="2743" spans="1:16" x14ac:dyDescent="0.25">
      <c r="A2743" s="1" t="s">
        <v>5513</v>
      </c>
      <c r="B2743" s="2">
        <v>302762352</v>
      </c>
      <c r="C2743" s="2" t="s">
        <v>479</v>
      </c>
      <c r="D2743" s="4">
        <v>33383.25</v>
      </c>
      <c r="E2743" s="1" t="s">
        <v>1094</v>
      </c>
      <c r="F2743" s="1" t="s">
        <v>463</v>
      </c>
      <c r="G2743" s="1" t="s">
        <v>4105</v>
      </c>
      <c r="H2743" s="1" t="s">
        <v>5514</v>
      </c>
      <c r="I2743" s="1">
        <v>288060.08351119998</v>
      </c>
      <c r="J2743" s="1" t="s">
        <v>2555</v>
      </c>
      <c r="L2743" s="1" t="str">
        <f>VLOOKUP(Table1[[#This Row],[Customer_id]],Table4[],7,FALSE)</f>
        <v>211664,1072</v>
      </c>
      <c r="M2743" s="1" t="e">
        <f>VLOOKUP(Table1[[#This Row],[Customer_id]],Table2[],4,FALSE)</f>
        <v>#N/A</v>
      </c>
      <c r="N2743" s="1" t="str">
        <f>INDEX(Table3[Transaction type],MATCH(Table1[[#This Row],[Account Number]],Table3[Account Number],0))</f>
        <v>Cash Withdrawal</v>
      </c>
      <c r="O2743" s="20">
        <f>INDEX(Table3[Date_of_transaction],MATCH(Table1[[#This Row],[Account Number]],Table3[Account Number],0))</f>
        <v>44567</v>
      </c>
      <c r="P2743" s="19" t="str">
        <f>INDEX(Table3[Transaction Medium],MATCH(Table1[[#This Row],[Account Number]],Table3[Account Number],0))</f>
        <v>ATM</v>
      </c>
    </row>
    <row r="2744" spans="1:16" x14ac:dyDescent="0.25">
      <c r="A2744" s="1" t="s">
        <v>6693</v>
      </c>
      <c r="B2744" s="2">
        <v>545977137</v>
      </c>
      <c r="C2744" s="2" t="s">
        <v>255</v>
      </c>
      <c r="D2744" s="4">
        <v>25347.75</v>
      </c>
      <c r="E2744" s="1" t="s">
        <v>12</v>
      </c>
      <c r="F2744" s="1" t="s">
        <v>2211</v>
      </c>
      <c r="G2744" s="1" t="s">
        <v>4070</v>
      </c>
      <c r="H2744" s="1" t="s">
        <v>6694</v>
      </c>
      <c r="I2744" s="1">
        <v>385691.9961856</v>
      </c>
      <c r="J2744" s="1" t="s">
        <v>6695</v>
      </c>
      <c r="L2744" s="1" t="str">
        <f>VLOOKUP(Table1[[#This Row],[Customer_id]],Table4[],7,FALSE)</f>
        <v>51971,25</v>
      </c>
      <c r="M2744" s="1" t="e">
        <f>VLOOKUP(Table1[[#This Row],[Customer_id]],Table2[],4,FALSE)</f>
        <v>#N/A</v>
      </c>
      <c r="N2744" s="1" t="str">
        <f>INDEX(Table3[Transaction type],MATCH(Table1[[#This Row],[Account Number]],Table3[Account Number],0))</f>
        <v>Online Payment</v>
      </c>
      <c r="O2744" s="20">
        <f>INDEX(Table3[Date_of_transaction],MATCH(Table1[[#This Row],[Account Number]],Table3[Account Number],0))</f>
        <v>44217</v>
      </c>
      <c r="P2744" s="19" t="str">
        <f>INDEX(Table3[Transaction Medium],MATCH(Table1[[#This Row],[Account Number]],Table3[Account Number],0))</f>
        <v>Mobile</v>
      </c>
    </row>
    <row r="2745" spans="1:16" x14ac:dyDescent="0.25">
      <c r="A2745" s="1" t="s">
        <v>6693</v>
      </c>
      <c r="B2745" s="2">
        <v>919543217</v>
      </c>
      <c r="C2745" s="2" t="s">
        <v>57</v>
      </c>
      <c r="D2745" s="4">
        <v>34113.75</v>
      </c>
      <c r="E2745" s="1" t="s">
        <v>12</v>
      </c>
      <c r="F2745" s="1" t="s">
        <v>241</v>
      </c>
      <c r="G2745" s="1" t="s">
        <v>3820</v>
      </c>
      <c r="H2745" s="1" t="s">
        <v>8925</v>
      </c>
      <c r="I2745" s="1">
        <v>15534.9577152</v>
      </c>
      <c r="J2745" s="1" t="s">
        <v>8926</v>
      </c>
      <c r="K2745" s="10"/>
      <c r="L2745" s="1" t="str">
        <f>VLOOKUP(Table1[[#This Row],[Customer_id]],Table4[],7,FALSE)</f>
        <v>51971,25</v>
      </c>
      <c r="M2745" s="1" t="e">
        <f>VLOOKUP(Table1[[#This Row],[Customer_id]],Table2[],4,FALSE)</f>
        <v>#N/A</v>
      </c>
      <c r="N2745" s="1" t="str">
        <f>INDEX(Table3[Transaction type],MATCH(Table1[[#This Row],[Account Number]],Table3[Account Number],0))</f>
        <v>Cash Withdrawal</v>
      </c>
      <c r="O2745" s="20">
        <f>INDEX(Table3[Date_of_transaction],MATCH(Table1[[#This Row],[Account Number]],Table3[Account Number],0))</f>
        <v>44385</v>
      </c>
      <c r="P2745" s="19" t="str">
        <f>INDEX(Table3[Transaction Medium],MATCH(Table1[[#This Row],[Account Number]],Table3[Account Number],0))</f>
        <v>ATM</v>
      </c>
    </row>
    <row r="2746" spans="1:16" x14ac:dyDescent="0.25">
      <c r="A2746" s="1" t="s">
        <v>6650</v>
      </c>
      <c r="B2746" s="2">
        <v>139612789</v>
      </c>
      <c r="C2746" s="2" t="s">
        <v>47</v>
      </c>
      <c r="D2746" s="4">
        <v>31191.75</v>
      </c>
      <c r="E2746" s="1" t="s">
        <v>12</v>
      </c>
      <c r="F2746" s="1" t="s">
        <v>1277</v>
      </c>
      <c r="G2746" s="1" t="s">
        <v>4074</v>
      </c>
      <c r="H2746" s="1" t="s">
        <v>6651</v>
      </c>
      <c r="I2746" s="1">
        <v>44944.650245880002</v>
      </c>
      <c r="J2746" s="1" t="s">
        <v>6652</v>
      </c>
      <c r="L2746" s="1" t="str">
        <f>VLOOKUP(Table1[[#This Row],[Customer_id]],Table4[],7,FALSE)</f>
        <v>111496,5</v>
      </c>
      <c r="M2746" s="1" t="e">
        <f>VLOOKUP(Table1[[#This Row],[Customer_id]],Table2[],4,FALSE)</f>
        <v>#N/A</v>
      </c>
      <c r="N2746" s="1" t="str">
        <f>INDEX(Table3[Transaction type],MATCH(Table1[[#This Row],[Account Number]],Table3[Account Number],0))</f>
        <v>Money Deposit</v>
      </c>
      <c r="O2746" s="20">
        <f>INDEX(Table3[Date_of_transaction],MATCH(Table1[[#This Row],[Account Number]],Table3[Account Number],0))</f>
        <v>44380</v>
      </c>
      <c r="P2746" s="19" t="str">
        <f>INDEX(Table3[Transaction Medium],MATCH(Table1[[#This Row],[Account Number]],Table3[Account Number],0))</f>
        <v>ATM</v>
      </c>
    </row>
    <row r="2747" spans="1:16" x14ac:dyDescent="0.25">
      <c r="A2747" s="1" t="s">
        <v>3531</v>
      </c>
      <c r="B2747" s="2">
        <v>785304769</v>
      </c>
      <c r="C2747" s="2" t="s">
        <v>389</v>
      </c>
      <c r="D2747" s="4">
        <v>29365.5</v>
      </c>
      <c r="E2747" s="1" t="s">
        <v>1094</v>
      </c>
      <c r="F2747" s="1" t="s">
        <v>1047</v>
      </c>
      <c r="G2747" s="1" t="s">
        <v>3331</v>
      </c>
      <c r="H2747" s="1" t="s">
        <v>3532</v>
      </c>
      <c r="I2747" s="1">
        <v>227027.06923103999</v>
      </c>
      <c r="J2747" s="1" t="s">
        <v>3533</v>
      </c>
      <c r="L2747" s="1" t="str">
        <f>VLOOKUP(Table1[[#This Row],[Customer_id]],Table4[],7,FALSE)</f>
        <v>206026,56</v>
      </c>
      <c r="M2747" s="1" t="e">
        <f>VLOOKUP(Table1[[#This Row],[Customer_id]],Table2[],4,FALSE)</f>
        <v>#N/A</v>
      </c>
      <c r="N2747" s="1" t="str">
        <f>INDEX(Table3[Transaction type],MATCH(Table1[[#This Row],[Account Number]],Table3[Account Number],0))</f>
        <v>Money Transfer</v>
      </c>
      <c r="O2747" s="20">
        <f>INDEX(Table3[Date_of_transaction],MATCH(Table1[[#This Row],[Account Number]],Table3[Account Number],0))</f>
        <v>44281</v>
      </c>
      <c r="P2747" s="19" t="str">
        <f>INDEX(Table3[Transaction Medium],MATCH(Table1[[#This Row],[Account Number]],Table3[Account Number],0))</f>
        <v>Bank</v>
      </c>
    </row>
    <row r="2748" spans="1:16" x14ac:dyDescent="0.25">
      <c r="A2748" s="1" t="s">
        <v>6397</v>
      </c>
      <c r="B2748" s="2">
        <v>290011943</v>
      </c>
      <c r="C2748" s="2" t="s">
        <v>298</v>
      </c>
      <c r="D2748" s="4">
        <v>38131.5</v>
      </c>
      <c r="E2748" s="1" t="s">
        <v>12</v>
      </c>
      <c r="F2748" s="1" t="s">
        <v>323</v>
      </c>
      <c r="G2748" s="1" t="s">
        <v>4062</v>
      </c>
      <c r="H2748" s="1" t="s">
        <v>6398</v>
      </c>
      <c r="I2748" s="1">
        <v>446450.78937984002</v>
      </c>
      <c r="J2748" s="1" t="s">
        <v>6399</v>
      </c>
      <c r="L2748" s="1" t="str">
        <f>VLOOKUP(Table1[[#This Row],[Customer_id]],Table4[],7,FALSE)</f>
        <v>308182,9292</v>
      </c>
      <c r="M2748" s="1" t="e">
        <f>VLOOKUP(Table1[[#This Row],[Customer_id]],Table2[],4,FALSE)</f>
        <v>#N/A</v>
      </c>
      <c r="N2748" s="1" t="str">
        <f>INDEX(Table3[Transaction type],MATCH(Table1[[#This Row],[Account Number]],Table3[Account Number],0))</f>
        <v>Money Transfer</v>
      </c>
      <c r="O2748" s="20">
        <f>INDEX(Table3[Date_of_transaction],MATCH(Table1[[#This Row],[Account Number]],Table3[Account Number],0))</f>
        <v>44561</v>
      </c>
      <c r="P2748" s="19" t="str">
        <f>INDEX(Table3[Transaction Medium],MATCH(Table1[[#This Row],[Account Number]],Table3[Account Number],0))</f>
        <v>Internet Banking</v>
      </c>
    </row>
    <row r="2749" spans="1:16" x14ac:dyDescent="0.25">
      <c r="A2749" s="1" t="s">
        <v>9078</v>
      </c>
      <c r="B2749" s="2">
        <v>260853016</v>
      </c>
      <c r="C2749" s="2" t="s">
        <v>43</v>
      </c>
      <c r="D2749" s="8">
        <v>32843.75</v>
      </c>
      <c r="E2749" s="1" t="str">
        <f ca="1">CHOOSE(RANDBETWEEN(1, 2), "Male","Female")</f>
        <v>Male</v>
      </c>
      <c r="F2749" s="1" t="str">
        <f ca="1">CHOOSE(RANDBETWEEN(1, 5), "Farmer","Tailor","Student","Professor","Welder")</f>
        <v>Student</v>
      </c>
      <c r="G2749" s="1" t="str">
        <f ca="1">CHOOSE(RANDBETWEEN(1, 22), "Kano","Kwara","Imo","Lagos","Adamawa","Delta","Sokoto","Oyo","Osun","Abia","Cross River","Kaduna","Plateau","River","Abuja","Kogi","Edo","Anambra","Bayelsa","Benue","Ogun","Enugu")</f>
        <v>Kwara</v>
      </c>
      <c r="H2749" s="9" t="s">
        <v>9079</v>
      </c>
      <c r="I2749" s="9">
        <v>229263.24269529578</v>
      </c>
      <c r="J2749" t="s">
        <v>9080</v>
      </c>
      <c r="L2749" s="1" t="str">
        <f>VLOOKUP(Table1[[#This Row],[Customer_id]],Table4[],7,FALSE)</f>
        <v>127005,21</v>
      </c>
      <c r="M2749" s="1" t="e">
        <f>VLOOKUP(Table1[[#This Row],[Customer_id]],Table2[],4,FALSE)</f>
        <v>#N/A</v>
      </c>
      <c r="N2749" s="1" t="str">
        <f>INDEX(Table3[Transaction type],MATCH(Table1[[#This Row],[Account Number]],Table3[Account Number],0))</f>
        <v>Money Deposit</v>
      </c>
      <c r="O2749" s="20">
        <f>INDEX(Table3[Date_of_transaction],MATCH(Table1[[#This Row],[Account Number]],Table3[Account Number],0))</f>
        <v>44245</v>
      </c>
      <c r="P2749" s="19" t="str">
        <f>INDEX(Table3[Transaction Medium],MATCH(Table1[[#This Row],[Account Number]],Table3[Account Number],0))</f>
        <v>ATM</v>
      </c>
    </row>
    <row r="2750" spans="1:16" x14ac:dyDescent="0.25">
      <c r="A2750" s="1" t="s">
        <v>7895</v>
      </c>
      <c r="B2750" s="2">
        <v>479441115</v>
      </c>
      <c r="C2750" s="2" t="s">
        <v>180</v>
      </c>
      <c r="D2750" s="4">
        <v>35940</v>
      </c>
      <c r="E2750" s="1" t="s">
        <v>12</v>
      </c>
      <c r="F2750" s="1" t="s">
        <v>274</v>
      </c>
      <c r="G2750" s="1" t="s">
        <v>3583</v>
      </c>
      <c r="H2750" s="1" t="s">
        <v>7896</v>
      </c>
      <c r="I2750" s="1">
        <v>120569.01646104</v>
      </c>
      <c r="J2750" s="1" t="s">
        <v>7897</v>
      </c>
      <c r="L2750" s="1" t="str">
        <f>VLOOKUP(Table1[[#This Row],[Customer_id]],Table4[],7,FALSE)</f>
        <v>56674,6992</v>
      </c>
      <c r="M2750" s="1" t="e">
        <f>VLOOKUP(Table1[[#This Row],[Customer_id]],Table2[],4,FALSE)</f>
        <v>#N/A</v>
      </c>
      <c r="N2750" s="1" t="str">
        <f>INDEX(Table3[Transaction type],MATCH(Table1[[#This Row],[Account Number]],Table3[Account Number],0))</f>
        <v>Online Payment</v>
      </c>
      <c r="O2750" s="20">
        <f>INDEX(Table3[Date_of_transaction],MATCH(Table1[[#This Row],[Account Number]],Table3[Account Number],0))</f>
        <v>44651</v>
      </c>
      <c r="P2750" s="19" t="str">
        <f>INDEX(Table3[Transaction Medium],MATCH(Table1[[#This Row],[Account Number]],Table3[Account Number],0))</f>
        <v>Card</v>
      </c>
    </row>
    <row r="2751" spans="1:16" x14ac:dyDescent="0.25">
      <c r="A2751" s="1" t="s">
        <v>3567</v>
      </c>
      <c r="B2751" s="2">
        <v>395255433</v>
      </c>
      <c r="C2751" s="2" t="s">
        <v>273</v>
      </c>
      <c r="D2751" s="4">
        <v>20964.75</v>
      </c>
      <c r="E2751" s="1" t="s">
        <v>1094</v>
      </c>
      <c r="F2751" s="1" t="s">
        <v>290</v>
      </c>
      <c r="G2751" s="1" t="s">
        <v>3331</v>
      </c>
      <c r="H2751" s="1" t="s">
        <v>3568</v>
      </c>
      <c r="I2751" s="1">
        <v>113076.52435199999</v>
      </c>
      <c r="J2751" s="1" t="s">
        <v>3569</v>
      </c>
      <c r="L2751" s="1" t="str">
        <f>VLOOKUP(Table1[[#This Row],[Customer_id]],Table4[],7,FALSE)</f>
        <v>62546,715</v>
      </c>
      <c r="M2751" s="1" t="e">
        <f>VLOOKUP(Table1[[#This Row],[Customer_id]],Table2[],4,FALSE)</f>
        <v>#N/A</v>
      </c>
      <c r="N2751" s="1" t="str">
        <f>INDEX(Table3[Transaction type],MATCH(Table1[[#This Row],[Account Number]],Table3[Account Number],0))</f>
        <v>Checks</v>
      </c>
      <c r="O2751" s="20">
        <f>INDEX(Table3[Date_of_transaction],MATCH(Table1[[#This Row],[Account Number]],Table3[Account Number],0))</f>
        <v>44201</v>
      </c>
      <c r="P2751" s="19" t="str">
        <f>INDEX(Table3[Transaction Medium],MATCH(Table1[[#This Row],[Account Number]],Table3[Account Number],0))</f>
        <v>Informal Services</v>
      </c>
    </row>
    <row r="2752" spans="1:16" x14ac:dyDescent="0.25">
      <c r="A2752" s="1" t="s">
        <v>2390</v>
      </c>
      <c r="B2752" s="2">
        <v>709825618</v>
      </c>
      <c r="C2752" s="2" t="s">
        <v>167</v>
      </c>
      <c r="D2752" s="4">
        <v>18773.25</v>
      </c>
      <c r="E2752" s="1" t="s">
        <v>1094</v>
      </c>
      <c r="F2752" s="1" t="s">
        <v>438</v>
      </c>
      <c r="G2752" s="1" t="s">
        <v>1964</v>
      </c>
      <c r="H2752" s="1" t="s">
        <v>2391</v>
      </c>
      <c r="I2752" s="1">
        <v>27793.126053</v>
      </c>
      <c r="J2752" s="1" t="s">
        <v>2392</v>
      </c>
      <c r="L2752" s="1" t="str">
        <f>VLOOKUP(Table1[[#This Row],[Customer_id]],Table4[],7,FALSE)</f>
        <v>103645,1328</v>
      </c>
      <c r="M2752" s="1" t="e">
        <f>VLOOKUP(Table1[[#This Row],[Customer_id]],Table2[],4,FALSE)</f>
        <v>#N/A</v>
      </c>
      <c r="N2752" s="1" t="str">
        <f>INDEX(Table3[Transaction type],MATCH(Table1[[#This Row],[Account Number]],Table3[Account Number],0))</f>
        <v>Money Deposit</v>
      </c>
      <c r="O2752" s="20">
        <f>INDEX(Table3[Date_of_transaction],MATCH(Table1[[#This Row],[Account Number]],Table3[Account Number],0))</f>
        <v>44354</v>
      </c>
      <c r="P2752" s="19" t="str">
        <f>INDEX(Table3[Transaction Medium],MATCH(Table1[[#This Row],[Account Number]],Table3[Account Number],0))</f>
        <v>Bank</v>
      </c>
    </row>
    <row r="2753" spans="1:16" x14ac:dyDescent="0.25">
      <c r="A2753" s="1" t="s">
        <v>1178</v>
      </c>
      <c r="B2753" s="2">
        <v>105117708</v>
      </c>
      <c r="C2753" s="2" t="s">
        <v>82</v>
      </c>
      <c r="D2753" s="4">
        <v>16947</v>
      </c>
      <c r="E2753" s="1" t="s">
        <v>1094</v>
      </c>
      <c r="F2753" s="1" t="s">
        <v>1000</v>
      </c>
      <c r="G2753" s="1" t="s">
        <v>14</v>
      </c>
      <c r="H2753" s="1" t="s">
        <v>1179</v>
      </c>
      <c r="I2753" s="1">
        <v>514935.26172000001</v>
      </c>
      <c r="J2753" s="1" t="s">
        <v>1180</v>
      </c>
      <c r="L2753" s="1" t="str">
        <f>VLOOKUP(Table1[[#This Row],[Customer_id]],Table4[],7,FALSE)</f>
        <v>61398,259</v>
      </c>
      <c r="M2753" s="1" t="e">
        <f>VLOOKUP(Table1[[#This Row],[Customer_id]],Table2[],4,FALSE)</f>
        <v>#N/A</v>
      </c>
      <c r="N2753" s="1" t="str">
        <f>INDEX(Table3[Transaction type],MATCH(Table1[[#This Row],[Account Number]],Table3[Account Number],0))</f>
        <v>Online Payment</v>
      </c>
      <c r="O2753" s="20">
        <f>INDEX(Table3[Date_of_transaction],MATCH(Table1[[#This Row],[Account Number]],Table3[Account Number],0))</f>
        <v>44536</v>
      </c>
      <c r="P2753" s="19" t="str">
        <f>INDEX(Table3[Transaction Medium],MATCH(Table1[[#This Row],[Account Number]],Table3[Account Number],0))</f>
        <v>Mobile</v>
      </c>
    </row>
    <row r="2754" spans="1:16" x14ac:dyDescent="0.25">
      <c r="A2754" s="1" t="s">
        <v>5521</v>
      </c>
      <c r="B2754" s="2">
        <v>844190003</v>
      </c>
      <c r="C2754" s="2" t="s">
        <v>335</v>
      </c>
      <c r="D2754" s="4">
        <v>19869</v>
      </c>
      <c r="E2754" s="1" t="s">
        <v>1094</v>
      </c>
      <c r="F2754" s="1" t="s">
        <v>636</v>
      </c>
      <c r="G2754" s="1" t="s">
        <v>4062</v>
      </c>
      <c r="H2754" s="1" t="s">
        <v>5522</v>
      </c>
      <c r="I2754" s="1">
        <v>163667.92861356001</v>
      </c>
      <c r="J2754" s="1" t="s">
        <v>5523</v>
      </c>
      <c r="L2754" s="1" t="str">
        <f>VLOOKUP(Table1[[#This Row],[Customer_id]],Table4[],7,FALSE)</f>
        <v>191630,7393</v>
      </c>
      <c r="M2754" s="1" t="str">
        <f>VLOOKUP(Table1[[#This Row],[Customer_id]],Table2[],4,FALSE)</f>
        <v>N13970290516</v>
      </c>
      <c r="N2754" s="1" t="str">
        <f>INDEX(Table3[Transaction type],MATCH(Table1[[#This Row],[Account Number]],Table3[Account Number],0))</f>
        <v>Loan Payment</v>
      </c>
      <c r="O2754" s="20">
        <f>INDEX(Table3[Date_of_transaction],MATCH(Table1[[#This Row],[Account Number]],Table3[Account Number],0))</f>
        <v>44522</v>
      </c>
      <c r="P2754" s="19" t="str">
        <f>INDEX(Table3[Transaction Medium],MATCH(Table1[[#This Row],[Account Number]],Table3[Account Number],0))</f>
        <v>AFT</v>
      </c>
    </row>
    <row r="2755" spans="1:16" x14ac:dyDescent="0.25">
      <c r="A2755" s="1" t="s">
        <v>3480</v>
      </c>
      <c r="B2755" s="2">
        <v>174963334</v>
      </c>
      <c r="C2755" s="2" t="s">
        <v>57</v>
      </c>
      <c r="D2755" s="4">
        <v>34113.75</v>
      </c>
      <c r="E2755" s="1" t="s">
        <v>1094</v>
      </c>
      <c r="F2755" s="1" t="s">
        <v>509</v>
      </c>
      <c r="G2755" s="1" t="s">
        <v>3331</v>
      </c>
      <c r="H2755" s="1" t="s">
        <v>3481</v>
      </c>
      <c r="I2755" s="1">
        <v>251797.50396</v>
      </c>
      <c r="J2755" s="1" t="s">
        <v>3482</v>
      </c>
      <c r="L2755" s="1" t="str">
        <f>VLOOKUP(Table1[[#This Row],[Customer_id]],Table4[],7,FALSE)</f>
        <v>75789,87</v>
      </c>
      <c r="M2755" s="1" t="e">
        <f>VLOOKUP(Table1[[#This Row],[Customer_id]],Table2[],4,FALSE)</f>
        <v>#N/A</v>
      </c>
      <c r="N2755" s="1" t="str">
        <f>INDEX(Table3[Transaction type],MATCH(Table1[[#This Row],[Account Number]],Table3[Account Number],0))</f>
        <v>Online Payment</v>
      </c>
      <c r="O2755" s="20">
        <f>INDEX(Table3[Date_of_transaction],MATCH(Table1[[#This Row],[Account Number]],Table3[Account Number],0))</f>
        <v>44402</v>
      </c>
      <c r="P2755" s="19" t="str">
        <f>INDEX(Table3[Transaction Medium],MATCH(Table1[[#This Row],[Account Number]],Table3[Account Number],0))</f>
        <v>Internet Banking</v>
      </c>
    </row>
    <row r="2756" spans="1:16" x14ac:dyDescent="0.25">
      <c r="A2756" s="1" t="s">
        <v>1764</v>
      </c>
      <c r="B2756" s="2">
        <v>854757865</v>
      </c>
      <c r="C2756" s="2" t="s">
        <v>403</v>
      </c>
      <c r="D2756" s="4">
        <v>31922.25</v>
      </c>
      <c r="E2756" s="1" t="s">
        <v>1094</v>
      </c>
      <c r="F2756" s="1" t="s">
        <v>418</v>
      </c>
      <c r="G2756" s="1" t="s">
        <v>14</v>
      </c>
      <c r="H2756" s="1" t="s">
        <v>1765</v>
      </c>
      <c r="I2756" s="1">
        <v>884436.81730560004</v>
      </c>
      <c r="J2756" s="1" t="s">
        <v>1766</v>
      </c>
      <c r="L2756" s="1" t="str">
        <f>VLOOKUP(Table1[[#This Row],[Customer_id]],Table4[],7,FALSE)</f>
        <v>122579,4094</v>
      </c>
      <c r="M2756" s="1" t="e">
        <f>VLOOKUP(Table1[[#This Row],[Customer_id]],Table2[],4,FALSE)</f>
        <v>#N/A</v>
      </c>
      <c r="N2756" s="1" t="str">
        <f>INDEX(Table3[Transaction type],MATCH(Table1[[#This Row],[Account Number]],Table3[Account Number],0))</f>
        <v>Money Transfer</v>
      </c>
      <c r="O2756" s="20">
        <f>INDEX(Table3[Date_of_transaction],MATCH(Table1[[#This Row],[Account Number]],Table3[Account Number],0))</f>
        <v>44621</v>
      </c>
      <c r="P2756" s="19" t="str">
        <f>INDEX(Table3[Transaction Medium],MATCH(Table1[[#This Row],[Account Number]],Table3[Account Number],0))</f>
        <v>Mobile</v>
      </c>
    </row>
    <row r="2757" spans="1:16" x14ac:dyDescent="0.25">
      <c r="A2757" s="1" t="s">
        <v>5100</v>
      </c>
      <c r="B2757" s="2">
        <v>416014246</v>
      </c>
      <c r="C2757" s="2" t="s">
        <v>143</v>
      </c>
      <c r="D2757" s="4">
        <v>34479</v>
      </c>
      <c r="E2757" s="1" t="s">
        <v>1094</v>
      </c>
      <c r="F2757" s="1" t="s">
        <v>1840</v>
      </c>
      <c r="G2757" s="1" t="s">
        <v>4062</v>
      </c>
      <c r="H2757" s="1" t="s">
        <v>5101</v>
      </c>
      <c r="I2757" s="1">
        <v>116815.12710075</v>
      </c>
      <c r="J2757" s="1" t="s">
        <v>5102</v>
      </c>
      <c r="L2757" s="1" t="str">
        <f>VLOOKUP(Table1[[#This Row],[Customer_id]],Table4[],7,FALSE)</f>
        <v>91056,082</v>
      </c>
      <c r="M2757" s="1" t="e">
        <f>VLOOKUP(Table1[[#This Row],[Customer_id]],Table2[],4,FALSE)</f>
        <v>#N/A</v>
      </c>
      <c r="N2757" s="1" t="str">
        <f>INDEX(Table3[Transaction type],MATCH(Table1[[#This Row],[Account Number]],Table3[Account Number],0))</f>
        <v>Online Payment</v>
      </c>
      <c r="O2757" s="20">
        <f>INDEX(Table3[Date_of_transaction],MATCH(Table1[[#This Row],[Account Number]],Table3[Account Number],0))</f>
        <v>44586</v>
      </c>
      <c r="P2757" s="19" t="str">
        <f>INDEX(Table3[Transaction Medium],MATCH(Table1[[#This Row],[Account Number]],Table3[Account Number],0))</f>
        <v>Mobile</v>
      </c>
    </row>
    <row r="2758" spans="1:16" x14ac:dyDescent="0.25">
      <c r="A2758" s="1" t="s">
        <v>2097</v>
      </c>
      <c r="B2758" s="2">
        <v>279669956</v>
      </c>
      <c r="C2758" s="2" t="s">
        <v>281</v>
      </c>
      <c r="D2758" s="4">
        <v>21695.25</v>
      </c>
      <c r="E2758" s="1" t="s">
        <v>1094</v>
      </c>
      <c r="F2758" s="1" t="s">
        <v>256</v>
      </c>
      <c r="G2758" s="1" t="s">
        <v>1964</v>
      </c>
      <c r="H2758" s="1" t="s">
        <v>2098</v>
      </c>
      <c r="I2758" s="1">
        <v>660641.46243479999</v>
      </c>
      <c r="J2758" s="1" t="s">
        <v>2099</v>
      </c>
      <c r="L2758" s="1" t="str">
        <f>VLOOKUP(Table1[[#This Row],[Customer_id]],Table4[],7,FALSE)</f>
        <v>282658,4893</v>
      </c>
      <c r="M2758" s="1" t="e">
        <f>VLOOKUP(Table1[[#This Row],[Customer_id]],Table2[],4,FALSE)</f>
        <v>#N/A</v>
      </c>
      <c r="N2758" s="1" t="str">
        <f>INDEX(Table3[Transaction type],MATCH(Table1[[#This Row],[Account Number]],Table3[Account Number],0))</f>
        <v>Cash Withdrawal</v>
      </c>
      <c r="O2758" s="20">
        <f>INDEX(Table3[Date_of_transaction],MATCH(Table1[[#This Row],[Account Number]],Table3[Account Number],0))</f>
        <v>44518</v>
      </c>
      <c r="P2758" s="19" t="str">
        <f>INDEX(Table3[Transaction Medium],MATCH(Table1[[#This Row],[Account Number]],Table3[Account Number],0))</f>
        <v>ATM</v>
      </c>
    </row>
    <row r="2759" spans="1:16" x14ac:dyDescent="0.25">
      <c r="A2759" s="1" t="s">
        <v>7596</v>
      </c>
      <c r="B2759" s="2">
        <v>212690234</v>
      </c>
      <c r="C2759" s="2" t="s">
        <v>154</v>
      </c>
      <c r="D2759" s="4">
        <v>29730.75</v>
      </c>
      <c r="E2759" s="1" t="s">
        <v>12</v>
      </c>
      <c r="F2759" s="1" t="s">
        <v>893</v>
      </c>
      <c r="G2759" s="1" t="s">
        <v>4220</v>
      </c>
      <c r="H2759" s="1" t="s">
        <v>7597</v>
      </c>
      <c r="I2759" s="1">
        <v>518244.23898720002</v>
      </c>
      <c r="J2759" s="1" t="s">
        <v>7598</v>
      </c>
      <c r="L2759" s="1" t="str">
        <f>VLOOKUP(Table1[[#This Row],[Customer_id]],Table4[],7,FALSE)</f>
        <v>138288,5504</v>
      </c>
      <c r="M2759" s="1" t="e">
        <f>VLOOKUP(Table1[[#This Row],[Customer_id]],Table2[],4,FALSE)</f>
        <v>#N/A</v>
      </c>
      <c r="N2759" s="1" t="str">
        <f>INDEX(Table3[Transaction type],MATCH(Table1[[#This Row],[Account Number]],Table3[Account Number],0))</f>
        <v>Money Deposit</v>
      </c>
      <c r="O2759" s="20">
        <f>INDEX(Table3[Date_of_transaction],MATCH(Table1[[#This Row],[Account Number]],Table3[Account Number],0))</f>
        <v>44370</v>
      </c>
      <c r="P2759" s="19" t="str">
        <f>INDEX(Table3[Transaction Medium],MATCH(Table1[[#This Row],[Account Number]],Table3[Account Number],0))</f>
        <v>ATM</v>
      </c>
    </row>
    <row r="2760" spans="1:16" x14ac:dyDescent="0.25">
      <c r="A2760" s="1" t="s">
        <v>4472</v>
      </c>
      <c r="B2760" s="2">
        <v>56948709</v>
      </c>
      <c r="C2760" s="2" t="s">
        <v>62</v>
      </c>
      <c r="D2760" s="4">
        <v>22791</v>
      </c>
      <c r="E2760" s="1" t="s">
        <v>1094</v>
      </c>
      <c r="F2760" s="1" t="s">
        <v>874</v>
      </c>
      <c r="G2760" s="1" t="s">
        <v>4105</v>
      </c>
      <c r="H2760" s="1" t="s">
        <v>4473</v>
      </c>
      <c r="I2760" s="1">
        <v>227246.37141744001</v>
      </c>
      <c r="J2760" s="1" t="s">
        <v>4474</v>
      </c>
      <c r="L2760" s="1" t="str">
        <f>VLOOKUP(Table1[[#This Row],[Customer_id]],Table4[],7,FALSE)</f>
        <v>300114,2931</v>
      </c>
      <c r="M2760" s="1" t="str">
        <f>VLOOKUP(Table1[[#This Row],[Customer_id]],Table2[],4,FALSE)</f>
        <v>N1571582471</v>
      </c>
      <c r="N2760" s="1" t="str">
        <f>INDEX(Table3[Transaction type],MATCH(Table1[[#This Row],[Account Number]],Table3[Account Number],0))</f>
        <v>Loan Payment</v>
      </c>
      <c r="O2760" s="20">
        <f>INDEX(Table3[Date_of_transaction],MATCH(Table1[[#This Row],[Account Number]],Table3[Account Number],0))</f>
        <v>44588</v>
      </c>
      <c r="P2760" s="19" t="str">
        <f>INDEX(Table3[Transaction Medium],MATCH(Table1[[#This Row],[Account Number]],Table3[Account Number],0))</f>
        <v>AFT</v>
      </c>
    </row>
    <row r="2761" spans="1:16" x14ac:dyDescent="0.25">
      <c r="A2761" s="1" t="s">
        <v>8516</v>
      </c>
      <c r="B2761" s="2">
        <v>412896275</v>
      </c>
      <c r="C2761" s="2" t="s">
        <v>101</v>
      </c>
      <c r="D2761" s="4">
        <v>19138.5</v>
      </c>
      <c r="E2761" s="1" t="s">
        <v>12</v>
      </c>
      <c r="F2761" s="1" t="s">
        <v>523</v>
      </c>
      <c r="G2761" s="1" t="s">
        <v>2773</v>
      </c>
      <c r="H2761" s="1" t="s">
        <v>8517</v>
      </c>
      <c r="I2761" s="1">
        <v>196678.619748</v>
      </c>
      <c r="J2761" s="1" t="s">
        <v>8518</v>
      </c>
      <c r="L2761" s="1" t="str">
        <f>VLOOKUP(Table1[[#This Row],[Customer_id]],Table4[],7,FALSE)</f>
        <v>133980,1416</v>
      </c>
      <c r="M2761" s="1" t="e">
        <f>VLOOKUP(Table1[[#This Row],[Customer_id]],Table2[],4,FALSE)</f>
        <v>#N/A</v>
      </c>
      <c r="N2761" s="1" t="str">
        <f>INDEX(Table3[Transaction type],MATCH(Table1[[#This Row],[Account Number]],Table3[Account Number],0))</f>
        <v>Online Payment</v>
      </c>
      <c r="O2761" s="20">
        <f>INDEX(Table3[Date_of_transaction],MATCH(Table1[[#This Row],[Account Number]],Table3[Account Number],0))</f>
        <v>44565</v>
      </c>
      <c r="P2761" s="19" t="str">
        <f>INDEX(Table3[Transaction Medium],MATCH(Table1[[#This Row],[Account Number]],Table3[Account Number],0))</f>
        <v>Mobile</v>
      </c>
    </row>
    <row r="2762" spans="1:16" x14ac:dyDescent="0.25">
      <c r="A2762" s="1" t="s">
        <v>7437</v>
      </c>
      <c r="B2762" s="2">
        <v>83944774</v>
      </c>
      <c r="C2762" s="2" t="s">
        <v>92</v>
      </c>
      <c r="D2762" s="4">
        <v>29000.25</v>
      </c>
      <c r="E2762" s="1" t="s">
        <v>12</v>
      </c>
      <c r="F2762" s="1" t="s">
        <v>598</v>
      </c>
      <c r="G2762" s="1" t="s">
        <v>4220</v>
      </c>
      <c r="H2762" s="1" t="s">
        <v>7438</v>
      </c>
      <c r="I2762" s="1">
        <v>127718.28765696</v>
      </c>
      <c r="J2762" s="1" t="s">
        <v>7439</v>
      </c>
      <c r="L2762" s="1" t="str">
        <f>VLOOKUP(Table1[[#This Row],[Customer_id]],Table4[],7,FALSE)</f>
        <v>341885,1429</v>
      </c>
      <c r="M2762" s="1" t="e">
        <f>VLOOKUP(Table1[[#This Row],[Customer_id]],Table2[],4,FALSE)</f>
        <v>#N/A</v>
      </c>
      <c r="N2762" s="1" t="str">
        <f>INDEX(Table3[Transaction type],MATCH(Table1[[#This Row],[Account Number]],Table3[Account Number],0))</f>
        <v>Cash Withdrawal</v>
      </c>
      <c r="O2762" s="20">
        <f>INDEX(Table3[Date_of_transaction],MATCH(Table1[[#This Row],[Account Number]],Table3[Account Number],0))</f>
        <v>44571</v>
      </c>
      <c r="P2762" s="19" t="str">
        <f>INDEX(Table3[Transaction Medium],MATCH(Table1[[#This Row],[Account Number]],Table3[Account Number],0))</f>
        <v>POS</v>
      </c>
    </row>
    <row r="2763" spans="1:16" x14ac:dyDescent="0.25">
      <c r="A2763" s="1" t="s">
        <v>6068</v>
      </c>
      <c r="B2763" s="2">
        <v>109266025</v>
      </c>
      <c r="C2763" s="2" t="s">
        <v>518</v>
      </c>
      <c r="D2763" s="4">
        <v>35574.75</v>
      </c>
      <c r="E2763" s="1" t="s">
        <v>12</v>
      </c>
      <c r="F2763" s="1" t="s">
        <v>88</v>
      </c>
      <c r="G2763" s="1" t="s">
        <v>4088</v>
      </c>
      <c r="H2763" s="1" t="s">
        <v>6069</v>
      </c>
      <c r="I2763" s="1">
        <v>311937.71707295999</v>
      </c>
      <c r="J2763" s="1" t="s">
        <v>6070</v>
      </c>
      <c r="L2763" s="1" t="str">
        <f>VLOOKUP(Table1[[#This Row],[Customer_id]],Table4[],7,FALSE)</f>
        <v>274099,1211</v>
      </c>
      <c r="M2763" s="1" t="e">
        <f>VLOOKUP(Table1[[#This Row],[Customer_id]],Table2[],4,FALSE)</f>
        <v>#N/A</v>
      </c>
      <c r="N2763" s="1" t="str">
        <f>INDEX(Table3[Transaction type],MATCH(Table1[[#This Row],[Account Number]],Table3[Account Number],0))</f>
        <v>Money Deposit</v>
      </c>
      <c r="O2763" s="20">
        <f>INDEX(Table3[Date_of_transaction],MATCH(Table1[[#This Row],[Account Number]],Table3[Account Number],0))</f>
        <v>44301</v>
      </c>
      <c r="P2763" s="19" t="str">
        <f>INDEX(Table3[Transaction Medium],MATCH(Table1[[#This Row],[Account Number]],Table3[Account Number],0))</f>
        <v>Bank</v>
      </c>
    </row>
    <row r="2764" spans="1:16" x14ac:dyDescent="0.25">
      <c r="A2764" s="1" t="s">
        <v>8562</v>
      </c>
      <c r="B2764" s="2">
        <v>330818890</v>
      </c>
      <c r="C2764" s="2" t="s">
        <v>513</v>
      </c>
      <c r="D2764" s="4">
        <v>32287.5</v>
      </c>
      <c r="E2764" s="1" t="s">
        <v>12</v>
      </c>
      <c r="F2764" s="1" t="s">
        <v>336</v>
      </c>
      <c r="G2764" s="1" t="s">
        <v>2773</v>
      </c>
      <c r="H2764" s="1" t="s">
        <v>8563</v>
      </c>
      <c r="I2764" s="1">
        <v>117451.1841552</v>
      </c>
      <c r="J2764" s="1" t="s">
        <v>8564</v>
      </c>
      <c r="L2764" s="1" t="str">
        <f>VLOOKUP(Table1[[#This Row],[Customer_id]],Table4[],7,FALSE)</f>
        <v>189556,5516</v>
      </c>
      <c r="M2764" s="1" t="e">
        <f>VLOOKUP(Table1[[#This Row],[Customer_id]],Table2[],4,FALSE)</f>
        <v>#N/A</v>
      </c>
      <c r="N2764" s="1" t="str">
        <f>INDEX(Table3[Transaction type],MATCH(Table1[[#This Row],[Account Number]],Table3[Account Number],0))</f>
        <v>Cash Withdrawal</v>
      </c>
      <c r="O2764" s="20">
        <f>INDEX(Table3[Date_of_transaction],MATCH(Table1[[#This Row],[Account Number]],Table3[Account Number],0))</f>
        <v>44413</v>
      </c>
      <c r="P2764" s="19" t="str">
        <f>INDEX(Table3[Transaction Medium],MATCH(Table1[[#This Row],[Account Number]],Table3[Account Number],0))</f>
        <v>ATM</v>
      </c>
    </row>
    <row r="2765" spans="1:16" x14ac:dyDescent="0.25">
      <c r="A2765" s="1" t="s">
        <v>118</v>
      </c>
      <c r="B2765" s="2">
        <v>225023213</v>
      </c>
      <c r="C2765" s="2" t="s">
        <v>119</v>
      </c>
      <c r="D2765" s="4">
        <v>24982.5</v>
      </c>
      <c r="E2765" s="1" t="s">
        <v>12</v>
      </c>
      <c r="F2765" s="1" t="s">
        <v>120</v>
      </c>
      <c r="G2765" s="1" t="s">
        <v>14</v>
      </c>
      <c r="H2765" s="1" t="s">
        <v>121</v>
      </c>
      <c r="I2765" s="1">
        <v>621310.03263000003</v>
      </c>
      <c r="J2765" s="1" t="s">
        <v>122</v>
      </c>
      <c r="L2765" s="1" t="str">
        <f>VLOOKUP(Table1[[#This Row],[Customer_id]],Table4[],7,FALSE)</f>
        <v>35234,55</v>
      </c>
      <c r="M2765" s="1" t="str">
        <f>VLOOKUP(Table1[[#This Row],[Customer_id]],Table2[],4,FALSE)</f>
        <v>N144620706</v>
      </c>
      <c r="N2765" s="1" t="str">
        <f>INDEX(Table3[Transaction type],MATCH(Table1[[#This Row],[Account Number]],Table3[Account Number],0))</f>
        <v>Loan Payment</v>
      </c>
      <c r="O2765" s="20">
        <f>INDEX(Table3[Date_of_transaction],MATCH(Table1[[#This Row],[Account Number]],Table3[Account Number],0))</f>
        <v>44306</v>
      </c>
      <c r="P2765" s="19" t="str">
        <f>INDEX(Table3[Transaction Medium],MATCH(Table1[[#This Row],[Account Number]],Table3[Account Number],0))</f>
        <v>ACH</v>
      </c>
    </row>
    <row r="2766" spans="1:16" x14ac:dyDescent="0.25">
      <c r="A2766" s="1" t="s">
        <v>828</v>
      </c>
      <c r="B2766" s="2">
        <v>309305273</v>
      </c>
      <c r="C2766" s="2" t="s">
        <v>298</v>
      </c>
      <c r="D2766" s="4">
        <v>38131.5</v>
      </c>
      <c r="E2766" s="1" t="s">
        <v>12</v>
      </c>
      <c r="F2766" s="1" t="s">
        <v>829</v>
      </c>
      <c r="G2766" s="1" t="s">
        <v>14</v>
      </c>
      <c r="H2766" s="1" t="s">
        <v>830</v>
      </c>
      <c r="I2766" s="1">
        <v>76391.77591584</v>
      </c>
      <c r="J2766" s="1" t="s">
        <v>831</v>
      </c>
      <c r="L2766" s="1" t="str">
        <f>VLOOKUP(Table1[[#This Row],[Customer_id]],Table4[],7,FALSE)</f>
        <v>132736,5</v>
      </c>
      <c r="M2766" s="1" t="e">
        <f>VLOOKUP(Table1[[#This Row],[Customer_id]],Table2[],4,FALSE)</f>
        <v>#N/A</v>
      </c>
      <c r="N2766" s="1" t="str">
        <f>INDEX(Table3[Transaction type],MATCH(Table1[[#This Row],[Account Number]],Table3[Account Number],0))</f>
        <v>Cash Withdrawal</v>
      </c>
      <c r="O2766" s="20">
        <f>INDEX(Table3[Date_of_transaction],MATCH(Table1[[#This Row],[Account Number]],Table3[Account Number],0))</f>
        <v>44379</v>
      </c>
      <c r="P2766" s="19" t="str">
        <f>INDEX(Table3[Transaction Medium],MATCH(Table1[[#This Row],[Account Number]],Table3[Account Number],0))</f>
        <v>Bank</v>
      </c>
    </row>
    <row r="2767" spans="1:16" x14ac:dyDescent="0.25">
      <c r="A2767" s="1" t="s">
        <v>539</v>
      </c>
      <c r="B2767" s="2">
        <v>467556613</v>
      </c>
      <c r="C2767" s="2" t="s">
        <v>162</v>
      </c>
      <c r="D2767" s="4">
        <v>15851.25</v>
      </c>
      <c r="E2767" s="1" t="s">
        <v>12</v>
      </c>
      <c r="F2767" s="1" t="s">
        <v>426</v>
      </c>
      <c r="G2767" s="1" t="s">
        <v>14</v>
      </c>
      <c r="H2767" s="1" t="s">
        <v>540</v>
      </c>
      <c r="I2767" s="1">
        <v>8308.1987788799997</v>
      </c>
      <c r="J2767" s="1" t="s">
        <v>541</v>
      </c>
      <c r="L2767" s="1" t="str">
        <f>VLOOKUP(Table1[[#This Row],[Customer_id]],Table4[],7,FALSE)</f>
        <v>84421,463</v>
      </c>
      <c r="M2767" s="1" t="str">
        <f>VLOOKUP(Table1[[#This Row],[Customer_id]],Table2[],4,FALSE)</f>
        <v>N159327,91</v>
      </c>
      <c r="N2767" s="1" t="str">
        <f>INDEX(Table3[Transaction type],MATCH(Table1[[#This Row],[Account Number]],Table3[Account Number],0))</f>
        <v>Loan Payment</v>
      </c>
      <c r="O2767" s="20">
        <f>INDEX(Table3[Date_of_transaction],MATCH(Table1[[#This Row],[Account Number]],Table3[Account Number],0))</f>
        <v>44303</v>
      </c>
      <c r="P2767" s="19" t="str">
        <f>INDEX(Table3[Transaction Medium],MATCH(Table1[[#This Row],[Account Number]],Table3[Account Number],0))</f>
        <v>ACH</v>
      </c>
    </row>
    <row r="2768" spans="1:16" x14ac:dyDescent="0.25">
      <c r="A2768" s="1" t="s">
        <v>8173</v>
      </c>
      <c r="B2768" s="2">
        <v>657148323</v>
      </c>
      <c r="C2768" s="2" t="s">
        <v>47</v>
      </c>
      <c r="D2768" s="4">
        <v>31191.75</v>
      </c>
      <c r="E2768" s="1" t="s">
        <v>12</v>
      </c>
      <c r="F2768" s="1" t="s">
        <v>53</v>
      </c>
      <c r="G2768" s="1" t="s">
        <v>3331</v>
      </c>
      <c r="H2768" s="1" t="s">
        <v>8174</v>
      </c>
      <c r="I2768" s="1">
        <v>108934.08645504</v>
      </c>
      <c r="J2768" s="1" t="s">
        <v>8175</v>
      </c>
      <c r="L2768" s="1" t="str">
        <f>VLOOKUP(Table1[[#This Row],[Customer_id]],Table4[],7,FALSE)</f>
        <v>105267,75</v>
      </c>
      <c r="M2768" s="1" t="e">
        <f>VLOOKUP(Table1[[#This Row],[Customer_id]],Table2[],4,FALSE)</f>
        <v>#N/A</v>
      </c>
      <c r="N2768" s="1" t="str">
        <f>INDEX(Table3[Transaction type],MATCH(Table1[[#This Row],[Account Number]],Table3[Account Number],0))</f>
        <v>Money Transfer</v>
      </c>
      <c r="O2768" s="20">
        <f>INDEX(Table3[Date_of_transaction],MATCH(Table1[[#This Row],[Account Number]],Table3[Account Number],0))</f>
        <v>44301</v>
      </c>
      <c r="P2768" s="19" t="str">
        <f>INDEX(Table3[Transaction Medium],MATCH(Table1[[#This Row],[Account Number]],Table3[Account Number],0))</f>
        <v>Mobile</v>
      </c>
    </row>
    <row r="2769" spans="1:16" x14ac:dyDescent="0.25">
      <c r="A2769" s="1" t="s">
        <v>5450</v>
      </c>
      <c r="B2769" s="2">
        <v>389283436</v>
      </c>
      <c r="C2769" s="2" t="s">
        <v>869</v>
      </c>
      <c r="D2769" s="4">
        <v>17312.25</v>
      </c>
      <c r="E2769" s="1" t="s">
        <v>1094</v>
      </c>
      <c r="F2769" s="1" t="s">
        <v>471</v>
      </c>
      <c r="G2769" s="1" t="s">
        <v>4220</v>
      </c>
      <c r="H2769" s="1" t="s">
        <v>5451</v>
      </c>
      <c r="I2769" s="1">
        <v>97003.318776</v>
      </c>
      <c r="J2769" s="1" t="s">
        <v>5452</v>
      </c>
      <c r="L2769" s="1" t="str">
        <f>VLOOKUP(Table1[[#This Row],[Customer_id]],Table4[],7,FALSE)</f>
        <v>299641,4876</v>
      </c>
      <c r="M2769" s="1" t="e">
        <f>VLOOKUP(Table1[[#This Row],[Customer_id]],Table2[],4,FALSE)</f>
        <v>#N/A</v>
      </c>
      <c r="N2769" s="1" t="str">
        <f>INDEX(Table3[Transaction type],MATCH(Table1[[#This Row],[Account Number]],Table3[Account Number],0))</f>
        <v>Cash Withdrawal</v>
      </c>
      <c r="O2769" s="20">
        <f>INDEX(Table3[Date_of_transaction],MATCH(Table1[[#This Row],[Account Number]],Table3[Account Number],0))</f>
        <v>44536</v>
      </c>
      <c r="P2769" s="19" t="str">
        <f>INDEX(Table3[Transaction Medium],MATCH(Table1[[#This Row],[Account Number]],Table3[Account Number],0))</f>
        <v>ATM</v>
      </c>
    </row>
    <row r="2770" spans="1:16" x14ac:dyDescent="0.25">
      <c r="A2770" s="1" t="s">
        <v>1348</v>
      </c>
      <c r="B2770" s="2">
        <v>66026445</v>
      </c>
      <c r="C2770" s="2" t="s">
        <v>143</v>
      </c>
      <c r="D2770" s="4">
        <v>34479</v>
      </c>
      <c r="E2770" s="1" t="s">
        <v>1094</v>
      </c>
      <c r="F2770" s="1" t="s">
        <v>951</v>
      </c>
      <c r="G2770" s="1" t="s">
        <v>14</v>
      </c>
      <c r="H2770" s="1" t="s">
        <v>1349</v>
      </c>
      <c r="I2770" s="1">
        <v>86583.816285120003</v>
      </c>
      <c r="J2770" s="1" t="s">
        <v>1350</v>
      </c>
      <c r="L2770" s="1" t="str">
        <f>VLOOKUP(Table1[[#This Row],[Customer_id]],Table4[],7,FALSE)</f>
        <v>78349,893</v>
      </c>
      <c r="M2770" s="1" t="e">
        <f>VLOOKUP(Table1[[#This Row],[Customer_id]],Table2[],4,FALSE)</f>
        <v>#N/A</v>
      </c>
      <c r="N2770" s="1" t="str">
        <f>INDEX(Table3[Transaction type],MATCH(Table1[[#This Row],[Account Number]],Table3[Account Number],0))</f>
        <v>Online Payment</v>
      </c>
      <c r="O2770" s="20">
        <f>INDEX(Table3[Date_of_transaction],MATCH(Table1[[#This Row],[Account Number]],Table3[Account Number],0))</f>
        <v>44598</v>
      </c>
      <c r="P2770" s="19" t="str">
        <f>INDEX(Table3[Transaction Medium],MATCH(Table1[[#This Row],[Account Number]],Table3[Account Number],0))</f>
        <v>Internet Banking</v>
      </c>
    </row>
    <row r="2771" spans="1:16" x14ac:dyDescent="0.25">
      <c r="A2771" s="1" t="s">
        <v>4163</v>
      </c>
      <c r="B2771" s="2">
        <v>680718153</v>
      </c>
      <c r="C2771" s="2" t="s">
        <v>18</v>
      </c>
      <c r="D2771" s="4">
        <v>33018</v>
      </c>
      <c r="E2771" s="1" t="s">
        <v>1094</v>
      </c>
      <c r="F2771" s="1" t="s">
        <v>1695</v>
      </c>
      <c r="G2771" s="1" t="s">
        <v>4095</v>
      </c>
      <c r="H2771" s="1" t="s">
        <v>4164</v>
      </c>
      <c r="I2771" s="1">
        <v>80112.715987500007</v>
      </c>
      <c r="J2771" s="1" t="s">
        <v>4165</v>
      </c>
      <c r="L2771" s="1" t="str">
        <f>VLOOKUP(Table1[[#This Row],[Customer_id]],Table4[],7,FALSE)</f>
        <v>210134,3972</v>
      </c>
      <c r="M2771" s="1" t="e">
        <f>VLOOKUP(Table1[[#This Row],[Customer_id]],Table2[],4,FALSE)</f>
        <v>#N/A</v>
      </c>
      <c r="N2771" s="1" t="str">
        <f>INDEX(Table3[Transaction type],MATCH(Table1[[#This Row],[Account Number]],Table3[Account Number],0))</f>
        <v>Online Payment</v>
      </c>
      <c r="O2771" s="20">
        <f>INDEX(Table3[Date_of_transaction],MATCH(Table1[[#This Row],[Account Number]],Table3[Account Number],0))</f>
        <v>44665</v>
      </c>
      <c r="P2771" s="19" t="str">
        <f>INDEX(Table3[Transaction Medium],MATCH(Table1[[#This Row],[Account Number]],Table3[Account Number],0))</f>
        <v>Mobile</v>
      </c>
    </row>
    <row r="2772" spans="1:16" x14ac:dyDescent="0.25">
      <c r="A2772" s="1" t="s">
        <v>5193</v>
      </c>
      <c r="B2772" s="2">
        <v>30606504</v>
      </c>
      <c r="C2772" s="2" t="s">
        <v>556</v>
      </c>
      <c r="D2772" s="4">
        <v>27174</v>
      </c>
      <c r="E2772" s="1" t="s">
        <v>1094</v>
      </c>
      <c r="F2772" s="1" t="s">
        <v>1626</v>
      </c>
      <c r="G2772" s="1" t="s">
        <v>4074</v>
      </c>
      <c r="H2772" s="1" t="s">
        <v>5194</v>
      </c>
      <c r="I2772" s="1">
        <v>57619.776452320002</v>
      </c>
      <c r="J2772" s="1" t="s">
        <v>5195</v>
      </c>
      <c r="L2772" s="1" t="str">
        <f>VLOOKUP(Table1[[#This Row],[Customer_id]],Table4[],7,FALSE)</f>
        <v>87221,55</v>
      </c>
      <c r="M2772" s="1" t="e">
        <f>VLOOKUP(Table1[[#This Row],[Customer_id]],Table2[],4,FALSE)</f>
        <v>#N/A</v>
      </c>
      <c r="N2772" s="1" t="str">
        <f>INDEX(Table3[Transaction type],MATCH(Table1[[#This Row],[Account Number]],Table3[Account Number],0))</f>
        <v>Cash Withdrawal</v>
      </c>
      <c r="O2772" s="20">
        <f>INDEX(Table3[Date_of_transaction],MATCH(Table1[[#This Row],[Account Number]],Table3[Account Number],0))</f>
        <v>44570</v>
      </c>
      <c r="P2772" s="19" t="str">
        <f>INDEX(Table3[Transaction Medium],MATCH(Table1[[#This Row],[Account Number]],Table3[Account Number],0))</f>
        <v>ATM</v>
      </c>
    </row>
    <row r="2773" spans="1:16" x14ac:dyDescent="0.25">
      <c r="A2773" s="1" t="s">
        <v>8796</v>
      </c>
      <c r="B2773" s="2">
        <v>156648886</v>
      </c>
      <c r="C2773" s="2" t="s">
        <v>162</v>
      </c>
      <c r="D2773" s="4">
        <v>15851.25</v>
      </c>
      <c r="E2773" s="1" t="s">
        <v>12</v>
      </c>
      <c r="F2773" s="1" t="s">
        <v>399</v>
      </c>
      <c r="G2773" s="1" t="s">
        <v>3820</v>
      </c>
      <c r="H2773" s="1" t="s">
        <v>8797</v>
      </c>
      <c r="I2773" s="1">
        <v>63034.685028</v>
      </c>
      <c r="J2773" s="1" t="s">
        <v>8798</v>
      </c>
      <c r="L2773" s="1" t="str">
        <f>VLOOKUP(Table1[[#This Row],[Customer_id]],Table4[],7,FALSE)</f>
        <v>305474,8446</v>
      </c>
      <c r="M2773" s="1" t="e">
        <f>VLOOKUP(Table1[[#This Row],[Customer_id]],Table2[],4,FALSE)</f>
        <v>#N/A</v>
      </c>
      <c r="N2773" s="1" t="str">
        <f>INDEX(Table3[Transaction type],MATCH(Table1[[#This Row],[Account Number]],Table3[Account Number],0))</f>
        <v>Online Payment</v>
      </c>
      <c r="O2773" s="20">
        <f>INDEX(Table3[Date_of_transaction],MATCH(Table1[[#This Row],[Account Number]],Table3[Account Number],0))</f>
        <v>44484</v>
      </c>
      <c r="P2773" s="19" t="str">
        <f>INDEX(Table3[Transaction Medium],MATCH(Table1[[#This Row],[Account Number]],Table3[Account Number],0))</f>
        <v>Internet Banking</v>
      </c>
    </row>
    <row r="2774" spans="1:16" x14ac:dyDescent="0.25">
      <c r="A2774" s="1" t="s">
        <v>3740</v>
      </c>
      <c r="B2774" s="2">
        <v>469919023</v>
      </c>
      <c r="C2774" s="2" t="s">
        <v>661</v>
      </c>
      <c r="D2774" s="4">
        <v>16216.5</v>
      </c>
      <c r="E2774" s="1" t="s">
        <v>1094</v>
      </c>
      <c r="F2774" s="1" t="s">
        <v>185</v>
      </c>
      <c r="G2774" s="1" t="s">
        <v>3583</v>
      </c>
      <c r="H2774" s="1" t="s">
        <v>3741</v>
      </c>
      <c r="I2774" s="1">
        <v>45145.606888200004</v>
      </c>
      <c r="J2774" s="1" t="s">
        <v>3742</v>
      </c>
      <c r="L2774" s="1" t="str">
        <f>VLOOKUP(Table1[[#This Row],[Customer_id]],Table4[],7,FALSE)</f>
        <v>96545,3676</v>
      </c>
      <c r="M2774" s="1" t="e">
        <f>VLOOKUP(Table1[[#This Row],[Customer_id]],Table2[],4,FALSE)</f>
        <v>#N/A</v>
      </c>
      <c r="N2774" s="1" t="str">
        <f>INDEX(Table3[Transaction type],MATCH(Table1[[#This Row],[Account Number]],Table3[Account Number],0))</f>
        <v>Money Transfer</v>
      </c>
      <c r="O2774" s="20">
        <f>INDEX(Table3[Date_of_transaction],MATCH(Table1[[#This Row],[Account Number]],Table3[Account Number],0))</f>
        <v>44501</v>
      </c>
      <c r="P2774" s="19" t="str">
        <f>INDEX(Table3[Transaction Medium],MATCH(Table1[[#This Row],[Account Number]],Table3[Account Number],0))</f>
        <v>Internet Banking</v>
      </c>
    </row>
    <row r="2775" spans="1:16" x14ac:dyDescent="0.25">
      <c r="A2775" s="1" t="s">
        <v>2151</v>
      </c>
      <c r="B2775" s="2">
        <v>533272771</v>
      </c>
      <c r="C2775" s="2" t="s">
        <v>452</v>
      </c>
      <c r="D2775" s="4">
        <v>26078.25</v>
      </c>
      <c r="E2775" s="1" t="s">
        <v>1094</v>
      </c>
      <c r="F2775" s="1" t="s">
        <v>176</v>
      </c>
      <c r="G2775" s="1" t="s">
        <v>1964</v>
      </c>
      <c r="H2775" s="1" t="s">
        <v>2152</v>
      </c>
      <c r="I2775" s="1">
        <v>220755.66790095001</v>
      </c>
      <c r="J2775" s="1" t="s">
        <v>2153</v>
      </c>
      <c r="L2775" s="1" t="str">
        <f>VLOOKUP(Table1[[#This Row],[Customer_id]],Table4[],7,FALSE)</f>
        <v>61624,0012</v>
      </c>
      <c r="M2775" s="1" t="e">
        <f>VLOOKUP(Table1[[#This Row],[Customer_id]],Table2[],4,FALSE)</f>
        <v>#N/A</v>
      </c>
      <c r="N2775" s="1" t="str">
        <f>INDEX(Table3[Transaction type],MATCH(Table1[[#This Row],[Account Number]],Table3[Account Number],0))</f>
        <v>Money Deposit</v>
      </c>
      <c r="O2775" s="20">
        <f>INDEX(Table3[Date_of_transaction],MATCH(Table1[[#This Row],[Account Number]],Table3[Account Number],0))</f>
        <v>44472</v>
      </c>
      <c r="P2775" s="19" t="str">
        <f>INDEX(Table3[Transaction Medium],MATCH(Table1[[#This Row],[Account Number]],Table3[Account Number],0))</f>
        <v>ATM</v>
      </c>
    </row>
    <row r="2776" spans="1:16" x14ac:dyDescent="0.25">
      <c r="A2776" s="1" t="s">
        <v>8779</v>
      </c>
      <c r="B2776" s="2">
        <v>200545516</v>
      </c>
      <c r="C2776" s="2" t="s">
        <v>23</v>
      </c>
      <c r="D2776" s="4">
        <v>15486</v>
      </c>
      <c r="E2776" s="1" t="s">
        <v>12</v>
      </c>
      <c r="F2776" s="1" t="s">
        <v>48</v>
      </c>
      <c r="G2776" s="1" t="s">
        <v>3820</v>
      </c>
      <c r="H2776" s="1" t="s">
        <v>8780</v>
      </c>
      <c r="I2776" s="1">
        <v>499085.9934186</v>
      </c>
      <c r="J2776" s="1" t="s">
        <v>8781</v>
      </c>
      <c r="L2776" s="1" t="str">
        <f>VLOOKUP(Table1[[#This Row],[Customer_id]],Table4[],7,FALSE)</f>
        <v>426380,23</v>
      </c>
      <c r="M2776" s="1" t="e">
        <f>VLOOKUP(Table1[[#This Row],[Customer_id]],Table2[],4,FALSE)</f>
        <v>#N/A</v>
      </c>
      <c r="N2776" s="1" t="str">
        <f>INDEX(Table3[Transaction type],MATCH(Table1[[#This Row],[Account Number]],Table3[Account Number],0))</f>
        <v>Online Payment</v>
      </c>
      <c r="O2776" s="20">
        <f>INDEX(Table3[Date_of_transaction],MATCH(Table1[[#This Row],[Account Number]],Table3[Account Number],0))</f>
        <v>44398</v>
      </c>
      <c r="P2776" s="19" t="str">
        <f>INDEX(Table3[Transaction Medium],MATCH(Table1[[#This Row],[Account Number]],Table3[Account Number],0))</f>
        <v>Internet Banking</v>
      </c>
    </row>
    <row r="2777" spans="1:16" x14ac:dyDescent="0.25">
      <c r="A2777" s="1" t="s">
        <v>5599</v>
      </c>
      <c r="B2777" s="2">
        <v>600449226</v>
      </c>
      <c r="C2777" s="2" t="s">
        <v>240</v>
      </c>
      <c r="D2777" s="4">
        <v>22060.5</v>
      </c>
      <c r="E2777" s="1" t="s">
        <v>1094</v>
      </c>
      <c r="F2777" s="1" t="s">
        <v>181</v>
      </c>
      <c r="G2777" s="1" t="s">
        <v>4058</v>
      </c>
      <c r="H2777" s="1" t="s">
        <v>5600</v>
      </c>
      <c r="I2777" s="1">
        <v>77183.950399289999</v>
      </c>
      <c r="J2777" s="1" t="s">
        <v>5601</v>
      </c>
      <c r="L2777" s="1" t="str">
        <f>VLOOKUP(Table1[[#This Row],[Customer_id]],Table4[],7,FALSE)</f>
        <v>134185,023</v>
      </c>
      <c r="M2777" s="1" t="e">
        <f>VLOOKUP(Table1[[#This Row],[Customer_id]],Table2[],4,FALSE)</f>
        <v>#N/A</v>
      </c>
      <c r="N2777" s="1" t="str">
        <f>INDEX(Table3[Transaction type],MATCH(Table1[[#This Row],[Account Number]],Table3[Account Number],0))</f>
        <v>Online Payment</v>
      </c>
      <c r="O2777" s="20">
        <f>INDEX(Table3[Date_of_transaction],MATCH(Table1[[#This Row],[Account Number]],Table3[Account Number],0))</f>
        <v>44606</v>
      </c>
      <c r="P2777" s="19" t="str">
        <f>INDEX(Table3[Transaction Medium],MATCH(Table1[[#This Row],[Account Number]],Table3[Account Number],0))</f>
        <v>Internet Banking</v>
      </c>
    </row>
    <row r="2778" spans="1:16" x14ac:dyDescent="0.25">
      <c r="A2778" s="1" t="s">
        <v>642</v>
      </c>
      <c r="B2778" s="2">
        <v>724188941</v>
      </c>
      <c r="C2778" s="2" t="s">
        <v>134</v>
      </c>
      <c r="D2778" s="4">
        <v>37401</v>
      </c>
      <c r="E2778" s="1" t="s">
        <v>12</v>
      </c>
      <c r="F2778" s="1" t="s">
        <v>422</v>
      </c>
      <c r="G2778" s="1" t="s">
        <v>14</v>
      </c>
      <c r="H2778" s="1" t="s">
        <v>643</v>
      </c>
      <c r="I2778" s="1">
        <v>286662.758837</v>
      </c>
      <c r="J2778" s="1" t="s">
        <v>644</v>
      </c>
      <c r="L2778" s="1" t="str">
        <f>VLOOKUP(Table1[[#This Row],[Customer_id]],Table4[],7,FALSE)</f>
        <v>151760,1672</v>
      </c>
      <c r="M2778" s="1" t="e">
        <f>VLOOKUP(Table1[[#This Row],[Customer_id]],Table2[],4,FALSE)</f>
        <v>#N/A</v>
      </c>
      <c r="N2778" s="1" t="str">
        <f>INDEX(Table3[Transaction type],MATCH(Table1[[#This Row],[Account Number]],Table3[Account Number],0))</f>
        <v>Cash Withdrawal</v>
      </c>
      <c r="O2778" s="20">
        <f>INDEX(Table3[Date_of_transaction],MATCH(Table1[[#This Row],[Account Number]],Table3[Account Number],0))</f>
        <v>44505</v>
      </c>
      <c r="P2778" s="19" t="str">
        <f>INDEX(Table3[Transaction Medium],MATCH(Table1[[#This Row],[Account Number]],Table3[Account Number],0))</f>
        <v>POS</v>
      </c>
    </row>
    <row r="2779" spans="1:16" x14ac:dyDescent="0.25">
      <c r="A2779" s="1" t="s">
        <v>5923</v>
      </c>
      <c r="B2779" s="2">
        <v>352435955</v>
      </c>
      <c r="C2779" s="2" t="s">
        <v>101</v>
      </c>
      <c r="D2779" s="4">
        <v>19138.5</v>
      </c>
      <c r="E2779" s="1" t="s">
        <v>12</v>
      </c>
      <c r="F2779" s="1" t="s">
        <v>115</v>
      </c>
      <c r="G2779" s="1" t="s">
        <v>4070</v>
      </c>
      <c r="H2779" s="1" t="s">
        <v>5924</v>
      </c>
      <c r="I2779" s="1">
        <v>240862.9158936</v>
      </c>
      <c r="J2779" s="1" t="s">
        <v>5925</v>
      </c>
      <c r="L2779" s="1" t="str">
        <f>VLOOKUP(Table1[[#This Row],[Customer_id]],Table4[],7,FALSE)</f>
        <v>57417,2421</v>
      </c>
      <c r="M2779" s="1" t="e">
        <f>VLOOKUP(Table1[[#This Row],[Customer_id]],Table2[],4,FALSE)</f>
        <v>#N/A</v>
      </c>
      <c r="N2779" s="1" t="str">
        <f>INDEX(Table3[Transaction type],MATCH(Table1[[#This Row],[Account Number]],Table3[Account Number],0))</f>
        <v>Online Payment</v>
      </c>
      <c r="O2779" s="20">
        <f>INDEX(Table3[Date_of_transaction],MATCH(Table1[[#This Row],[Account Number]],Table3[Account Number],0))</f>
        <v>44292</v>
      </c>
      <c r="P2779" s="19" t="str">
        <f>INDEX(Table3[Transaction Medium],MATCH(Table1[[#This Row],[Account Number]],Table3[Account Number],0))</f>
        <v>Mobile</v>
      </c>
    </row>
    <row r="2780" spans="1:16" x14ac:dyDescent="0.25">
      <c r="A2780" s="1" t="s">
        <v>4445</v>
      </c>
      <c r="B2780" s="2">
        <v>432055612</v>
      </c>
      <c r="C2780" s="2" t="s">
        <v>162</v>
      </c>
      <c r="D2780" s="4">
        <v>15851.25</v>
      </c>
      <c r="E2780" s="1" t="s">
        <v>1094</v>
      </c>
      <c r="F2780" s="1" t="s">
        <v>185</v>
      </c>
      <c r="G2780" s="1" t="s">
        <v>4062</v>
      </c>
      <c r="H2780" s="1" t="s">
        <v>4446</v>
      </c>
      <c r="I2780" s="1">
        <v>216616.26089375999</v>
      </c>
      <c r="J2780" s="1" t="s">
        <v>4447</v>
      </c>
      <c r="L2780" s="1" t="str">
        <f>VLOOKUP(Table1[[#This Row],[Customer_id]],Table4[],7,FALSE)</f>
        <v>304304,4375</v>
      </c>
      <c r="M2780" s="1" t="e">
        <f>VLOOKUP(Table1[[#This Row],[Customer_id]],Table2[],4,FALSE)</f>
        <v>#N/A</v>
      </c>
      <c r="N2780" s="1" t="str">
        <f>INDEX(Table3[Transaction type],MATCH(Table1[[#This Row],[Account Number]],Table3[Account Number],0))</f>
        <v>Money Deposit</v>
      </c>
      <c r="O2780" s="20">
        <f>INDEX(Table3[Date_of_transaction],MATCH(Table1[[#This Row],[Account Number]],Table3[Account Number],0))</f>
        <v>44651</v>
      </c>
      <c r="P2780" s="19" t="str">
        <f>INDEX(Table3[Transaction Medium],MATCH(Table1[[#This Row],[Account Number]],Table3[Account Number],0))</f>
        <v>ATM</v>
      </c>
    </row>
    <row r="2781" spans="1:16" x14ac:dyDescent="0.25">
      <c r="A2781" s="1" t="s">
        <v>6594</v>
      </c>
      <c r="B2781" s="2">
        <v>77112347</v>
      </c>
      <c r="C2781" s="2" t="s">
        <v>518</v>
      </c>
      <c r="D2781" s="4">
        <v>35574.75</v>
      </c>
      <c r="E2781" s="1" t="s">
        <v>12</v>
      </c>
      <c r="F2781" s="1" t="s">
        <v>1789</v>
      </c>
      <c r="G2781" s="1" t="s">
        <v>4095</v>
      </c>
      <c r="H2781" s="1" t="s">
        <v>6595</v>
      </c>
      <c r="I2781" s="1">
        <v>22403.772288</v>
      </c>
      <c r="J2781" s="1" t="s">
        <v>6596</v>
      </c>
      <c r="L2781" s="1" t="str">
        <f>VLOOKUP(Table1[[#This Row],[Customer_id]],Table4[],7,FALSE)</f>
        <v>108847,4742</v>
      </c>
      <c r="M2781" s="1" t="e">
        <f>VLOOKUP(Table1[[#This Row],[Customer_id]],Table2[],4,FALSE)</f>
        <v>#N/A</v>
      </c>
      <c r="N2781" s="1" t="str">
        <f>INDEX(Table3[Transaction type],MATCH(Table1[[#This Row],[Account Number]],Table3[Account Number],0))</f>
        <v>Money Transfer</v>
      </c>
      <c r="O2781" s="20">
        <f>INDEX(Table3[Date_of_transaction],MATCH(Table1[[#This Row],[Account Number]],Table3[Account Number],0))</f>
        <v>44423</v>
      </c>
      <c r="P2781" s="19" t="str">
        <f>INDEX(Table3[Transaction Medium],MATCH(Table1[[#This Row],[Account Number]],Table3[Account Number],0))</f>
        <v>ATM</v>
      </c>
    </row>
    <row r="2782" spans="1:16" x14ac:dyDescent="0.25">
      <c r="A2782" s="1" t="s">
        <v>6255</v>
      </c>
      <c r="B2782" s="2">
        <v>545673047</v>
      </c>
      <c r="C2782" s="2" t="s">
        <v>101</v>
      </c>
      <c r="D2782" s="4">
        <v>19138.5</v>
      </c>
      <c r="E2782" s="1" t="s">
        <v>12</v>
      </c>
      <c r="F2782" s="1" t="s">
        <v>1450</v>
      </c>
      <c r="G2782" s="1" t="s">
        <v>4105</v>
      </c>
      <c r="H2782" s="1" t="s">
        <v>6256</v>
      </c>
      <c r="I2782" s="1">
        <v>46202.040145799998</v>
      </c>
      <c r="J2782" s="1" t="s">
        <v>6257</v>
      </c>
      <c r="L2782" s="1" t="str">
        <f>VLOOKUP(Table1[[#This Row],[Customer_id]],Table4[],7,FALSE)</f>
        <v>89464,3017</v>
      </c>
      <c r="M2782" s="1" t="e">
        <f>VLOOKUP(Table1[[#This Row],[Customer_id]],Table2[],4,FALSE)</f>
        <v>#N/A</v>
      </c>
      <c r="N2782" s="1" t="str">
        <f>INDEX(Table3[Transaction type],MATCH(Table1[[#This Row],[Account Number]],Table3[Account Number],0))</f>
        <v>Online Payment</v>
      </c>
      <c r="O2782" s="20">
        <f>INDEX(Table3[Date_of_transaction],MATCH(Table1[[#This Row],[Account Number]],Table3[Account Number],0))</f>
        <v>44274</v>
      </c>
      <c r="P2782" s="19" t="str">
        <f>INDEX(Table3[Transaction Medium],MATCH(Table1[[#This Row],[Account Number]],Table3[Account Number],0))</f>
        <v>Mobile</v>
      </c>
    </row>
    <row r="2783" spans="1:16" x14ac:dyDescent="0.25">
      <c r="A2783" s="1" t="s">
        <v>2307</v>
      </c>
      <c r="B2783" s="2">
        <v>313931055</v>
      </c>
      <c r="C2783" s="2" t="s">
        <v>245</v>
      </c>
      <c r="D2783" s="4">
        <v>19503.75</v>
      </c>
      <c r="E2783" s="1" t="s">
        <v>1094</v>
      </c>
      <c r="F2783" s="1" t="s">
        <v>1536</v>
      </c>
      <c r="G2783" s="1" t="s">
        <v>1964</v>
      </c>
      <c r="H2783" s="1" t="s">
        <v>2308</v>
      </c>
      <c r="I2783" s="1">
        <v>437981.54104320001</v>
      </c>
      <c r="J2783" s="1" t="s">
        <v>2309</v>
      </c>
      <c r="L2783" s="1" t="str">
        <f>VLOOKUP(Table1[[#This Row],[Customer_id]],Table4[],7,FALSE)</f>
        <v>127182,6864</v>
      </c>
      <c r="M2783" s="1" t="e">
        <f>VLOOKUP(Table1[[#This Row],[Customer_id]],Table2[],4,FALSE)</f>
        <v>#N/A</v>
      </c>
      <c r="N2783" s="1" t="str">
        <f>INDEX(Table3[Transaction type],MATCH(Table1[[#This Row],[Account Number]],Table3[Account Number],0))</f>
        <v>Cash Withdrawal</v>
      </c>
      <c r="O2783" s="20">
        <f>INDEX(Table3[Date_of_transaction],MATCH(Table1[[#This Row],[Account Number]],Table3[Account Number],0))</f>
        <v>44426</v>
      </c>
      <c r="P2783" s="19" t="str">
        <f>INDEX(Table3[Transaction Medium],MATCH(Table1[[#This Row],[Account Number]],Table3[Account Number],0))</f>
        <v>Bank</v>
      </c>
    </row>
    <row r="2784" spans="1:16" x14ac:dyDescent="0.25">
      <c r="A2784" s="1" t="s">
        <v>7611</v>
      </c>
      <c r="B2784" s="2">
        <v>181194873</v>
      </c>
      <c r="C2784" s="2" t="s">
        <v>348</v>
      </c>
      <c r="D2784" s="4">
        <v>28635</v>
      </c>
      <c r="E2784" s="1" t="s">
        <v>12</v>
      </c>
      <c r="F2784" s="1" t="s">
        <v>721</v>
      </c>
      <c r="G2784" s="1" t="s">
        <v>4220</v>
      </c>
      <c r="H2784" s="1" t="s">
        <v>7612</v>
      </c>
      <c r="I2784" s="1">
        <v>174051.31522680001</v>
      </c>
      <c r="J2784" s="1" t="s">
        <v>7613</v>
      </c>
      <c r="L2784" s="1" t="str">
        <f>VLOOKUP(Table1[[#This Row],[Customer_id]],Table4[],7,FALSE)</f>
        <v>162947,68</v>
      </c>
      <c r="M2784" s="1" t="e">
        <f>VLOOKUP(Table1[[#This Row],[Customer_id]],Table2[],4,FALSE)</f>
        <v>#N/A</v>
      </c>
      <c r="N2784" s="1" t="str">
        <f>INDEX(Table3[Transaction type],MATCH(Table1[[#This Row],[Account Number]],Table3[Account Number],0))</f>
        <v>Cash Withdrawal</v>
      </c>
      <c r="O2784" s="20">
        <f>INDEX(Table3[Date_of_transaction],MATCH(Table1[[#This Row],[Account Number]],Table3[Account Number],0))</f>
        <v>44579</v>
      </c>
      <c r="P2784" s="19" t="str">
        <f>INDEX(Table3[Transaction Medium],MATCH(Table1[[#This Row],[Account Number]],Table3[Account Number],0))</f>
        <v>Bank</v>
      </c>
    </row>
    <row r="2785" spans="1:16" x14ac:dyDescent="0.25">
      <c r="A2785" s="1" t="s">
        <v>7611</v>
      </c>
      <c r="B2785" s="2">
        <v>155463503</v>
      </c>
      <c r="C2785" s="2" t="s">
        <v>869</v>
      </c>
      <c r="D2785" s="4">
        <v>17312.25</v>
      </c>
      <c r="E2785" s="1" t="s">
        <v>12</v>
      </c>
      <c r="F2785" s="1" t="s">
        <v>870</v>
      </c>
      <c r="G2785" s="1" t="s">
        <v>4220</v>
      </c>
      <c r="H2785" s="1" t="s">
        <v>7635</v>
      </c>
      <c r="I2785" s="1">
        <v>265362.28200000001</v>
      </c>
      <c r="J2785" s="1" t="s">
        <v>7636</v>
      </c>
      <c r="L2785" s="1" t="str">
        <f>VLOOKUP(Table1[[#This Row],[Customer_id]],Table4[],7,FALSE)</f>
        <v>162947,68</v>
      </c>
      <c r="M2785" s="1" t="e">
        <f>VLOOKUP(Table1[[#This Row],[Customer_id]],Table2[],4,FALSE)</f>
        <v>#N/A</v>
      </c>
      <c r="N2785" s="1" t="str">
        <f>INDEX(Table3[Transaction type],MATCH(Table1[[#This Row],[Account Number]],Table3[Account Number],0))</f>
        <v>Cash Withdrawal</v>
      </c>
      <c r="O2785" s="20">
        <f>INDEX(Table3[Date_of_transaction],MATCH(Table1[[#This Row],[Account Number]],Table3[Account Number],0))</f>
        <v>44253</v>
      </c>
      <c r="P2785" s="19" t="str">
        <f>INDEX(Table3[Transaction Medium],MATCH(Table1[[#This Row],[Account Number]],Table3[Account Number],0))</f>
        <v>ATM</v>
      </c>
    </row>
    <row r="2786" spans="1:16" x14ac:dyDescent="0.25">
      <c r="A2786" s="1" t="s">
        <v>4490</v>
      </c>
      <c r="B2786" s="2">
        <v>388752627</v>
      </c>
      <c r="C2786" s="2" t="s">
        <v>322</v>
      </c>
      <c r="D2786" s="4">
        <v>26443.5</v>
      </c>
      <c r="E2786" s="1" t="s">
        <v>1094</v>
      </c>
      <c r="F2786" s="1" t="s">
        <v>587</v>
      </c>
      <c r="G2786" s="1" t="s">
        <v>4105</v>
      </c>
      <c r="H2786" s="1" t="s">
        <v>4491</v>
      </c>
      <c r="I2786" s="1">
        <v>486543.37070460001</v>
      </c>
      <c r="J2786" s="1" t="s">
        <v>4492</v>
      </c>
      <c r="L2786" s="1" t="str">
        <f>VLOOKUP(Table1[[#This Row],[Customer_id]],Table4[],7,FALSE)</f>
        <v>85500,8506</v>
      </c>
      <c r="M2786" s="1" t="e">
        <f>VLOOKUP(Table1[[#This Row],[Customer_id]],Table2[],4,FALSE)</f>
        <v>#N/A</v>
      </c>
      <c r="N2786" s="1" t="str">
        <f>INDEX(Table3[Transaction type],MATCH(Table1[[#This Row],[Account Number]],Table3[Account Number],0))</f>
        <v>Cash Withdrawal</v>
      </c>
      <c r="O2786" s="20">
        <f>INDEX(Table3[Date_of_transaction],MATCH(Table1[[#This Row],[Account Number]],Table3[Account Number],0))</f>
        <v>44357</v>
      </c>
      <c r="P2786" s="19" t="str">
        <f>INDEX(Table3[Transaction Medium],MATCH(Table1[[#This Row],[Account Number]],Table3[Account Number],0))</f>
        <v>Bank</v>
      </c>
    </row>
    <row r="2787" spans="1:16" x14ac:dyDescent="0.25">
      <c r="A2787" s="1" t="s">
        <v>4490</v>
      </c>
      <c r="B2787" s="2">
        <v>805761085</v>
      </c>
      <c r="C2787" s="2" t="s">
        <v>119</v>
      </c>
      <c r="D2787" s="4">
        <v>24982.5</v>
      </c>
      <c r="E2787" s="1" t="s">
        <v>12</v>
      </c>
      <c r="F2787" s="1" t="s">
        <v>1576</v>
      </c>
      <c r="G2787" s="1" t="s">
        <v>4088</v>
      </c>
      <c r="H2787" s="1" t="s">
        <v>6765</v>
      </c>
      <c r="I2787" s="1">
        <v>67931.918601750003</v>
      </c>
      <c r="J2787" s="1" t="s">
        <v>6766</v>
      </c>
      <c r="L2787" s="1" t="str">
        <f>VLOOKUP(Table1[[#This Row],[Customer_id]],Table4[],7,FALSE)</f>
        <v>85500,8506</v>
      </c>
      <c r="M2787" s="1" t="e">
        <f>VLOOKUP(Table1[[#This Row],[Customer_id]],Table2[],4,FALSE)</f>
        <v>#N/A</v>
      </c>
      <c r="N2787" s="1" t="str">
        <f>INDEX(Table3[Transaction type],MATCH(Table1[[#This Row],[Account Number]],Table3[Account Number],0))</f>
        <v>Money Deposit</v>
      </c>
      <c r="O2787" s="20">
        <f>INDEX(Table3[Date_of_transaction],MATCH(Table1[[#This Row],[Account Number]],Table3[Account Number],0))</f>
        <v>44418</v>
      </c>
      <c r="P2787" s="19" t="str">
        <f>INDEX(Table3[Transaction Medium],MATCH(Table1[[#This Row],[Account Number]],Table3[Account Number],0))</f>
        <v>Bank</v>
      </c>
    </row>
    <row r="2788" spans="1:16" x14ac:dyDescent="0.25">
      <c r="A2788" s="1" t="s">
        <v>3180</v>
      </c>
      <c r="B2788" s="2">
        <v>741790644</v>
      </c>
      <c r="C2788" s="2" t="s">
        <v>62</v>
      </c>
      <c r="D2788" s="4">
        <v>22791</v>
      </c>
      <c r="E2788" s="1" t="s">
        <v>1094</v>
      </c>
      <c r="F2788" s="1" t="s">
        <v>331</v>
      </c>
      <c r="G2788" s="1" t="s">
        <v>3058</v>
      </c>
      <c r="H2788" s="1" t="s">
        <v>3181</v>
      </c>
      <c r="I2788" s="1">
        <v>84228.2551656</v>
      </c>
      <c r="J2788" s="1" t="s">
        <v>3182</v>
      </c>
      <c r="L2788" s="1" t="str">
        <f>VLOOKUP(Table1[[#This Row],[Customer_id]],Table4[],7,FALSE)</f>
        <v>31919,9244</v>
      </c>
      <c r="M2788" s="1" t="e">
        <f>VLOOKUP(Table1[[#This Row],[Customer_id]],Table2[],4,FALSE)</f>
        <v>#N/A</v>
      </c>
      <c r="N2788" s="1" t="str">
        <f>INDEX(Table3[Transaction type],MATCH(Table1[[#This Row],[Account Number]],Table3[Account Number],0))</f>
        <v>Online Payment</v>
      </c>
      <c r="O2788" s="20">
        <f>INDEX(Table3[Date_of_transaction],MATCH(Table1[[#This Row],[Account Number]],Table3[Account Number],0))</f>
        <v>44411</v>
      </c>
      <c r="P2788" s="19" t="str">
        <f>INDEX(Table3[Transaction Medium],MATCH(Table1[[#This Row],[Account Number]],Table3[Account Number],0))</f>
        <v>Internet Banking</v>
      </c>
    </row>
    <row r="2789" spans="1:16" x14ac:dyDescent="0.25">
      <c r="A2789" s="1" t="s">
        <v>8694</v>
      </c>
      <c r="B2789" s="2">
        <v>388129904</v>
      </c>
      <c r="C2789" s="2" t="s">
        <v>389</v>
      </c>
      <c r="D2789" s="4">
        <v>29365.5</v>
      </c>
      <c r="E2789" s="1" t="s">
        <v>12</v>
      </c>
      <c r="F2789" s="1" t="s">
        <v>1146</v>
      </c>
      <c r="G2789" s="1" t="s">
        <v>3820</v>
      </c>
      <c r="H2789" s="1" t="s">
        <v>8695</v>
      </c>
      <c r="I2789" s="1">
        <v>190842.336048</v>
      </c>
      <c r="J2789" s="1" t="s">
        <v>8696</v>
      </c>
      <c r="L2789" s="1" t="str">
        <f>VLOOKUP(Table1[[#This Row],[Customer_id]],Table4[],7,FALSE)</f>
        <v>226527</v>
      </c>
      <c r="M2789" s="1" t="e">
        <f>VLOOKUP(Table1[[#This Row],[Customer_id]],Table2[],4,FALSE)</f>
        <v>#N/A</v>
      </c>
      <c r="N2789" s="1" t="str">
        <f>INDEX(Table3[Transaction type],MATCH(Table1[[#This Row],[Account Number]],Table3[Account Number],0))</f>
        <v>Checks</v>
      </c>
      <c r="O2789" s="20">
        <f>INDEX(Table3[Date_of_transaction],MATCH(Table1[[#This Row],[Account Number]],Table3[Account Number],0))</f>
        <v>44365</v>
      </c>
      <c r="P2789" s="19" t="str">
        <f>INDEX(Table3[Transaction Medium],MATCH(Table1[[#This Row],[Account Number]],Table3[Account Number],0))</f>
        <v>Bank</v>
      </c>
    </row>
    <row r="2790" spans="1:16" x14ac:dyDescent="0.25">
      <c r="A2790" s="1" t="s">
        <v>1805</v>
      </c>
      <c r="B2790" s="2">
        <v>517725391</v>
      </c>
      <c r="C2790" s="2" t="s">
        <v>162</v>
      </c>
      <c r="D2790" s="4">
        <v>15851.25</v>
      </c>
      <c r="E2790" s="1" t="s">
        <v>1094</v>
      </c>
      <c r="F2790" s="1" t="s">
        <v>1242</v>
      </c>
      <c r="G2790" s="1" t="s">
        <v>14</v>
      </c>
      <c r="H2790" s="1" t="s">
        <v>1806</v>
      </c>
      <c r="I2790" s="1">
        <v>88082.288799999995</v>
      </c>
      <c r="J2790" s="1" t="s">
        <v>1807</v>
      </c>
      <c r="L2790" s="1" t="str">
        <f>VLOOKUP(Table1[[#This Row],[Customer_id]],Table4[],7,FALSE)</f>
        <v>70540,204</v>
      </c>
      <c r="M2790" s="1" t="str">
        <f>VLOOKUP(Table1[[#This Row],[Customer_id]],Table2[],4,FALSE)</f>
        <v>N634789316</v>
      </c>
      <c r="N2790" s="1" t="str">
        <f>INDEX(Table3[Transaction type],MATCH(Table1[[#This Row],[Account Number]],Table3[Account Number],0))</f>
        <v>Loan Payment</v>
      </c>
      <c r="O2790" s="20">
        <f>INDEX(Table3[Date_of_transaction],MATCH(Table1[[#This Row],[Account Number]],Table3[Account Number],0))</f>
        <v>44667</v>
      </c>
      <c r="P2790" s="19" t="str">
        <f>INDEX(Table3[Transaction Medium],MATCH(Table1[[#This Row],[Account Number]],Table3[Account Number],0))</f>
        <v>ACH</v>
      </c>
    </row>
    <row r="2791" spans="1:16" x14ac:dyDescent="0.25">
      <c r="A2791" s="1" t="s">
        <v>8110</v>
      </c>
      <c r="B2791" s="2">
        <v>804272743</v>
      </c>
      <c r="C2791" s="2" t="s">
        <v>38</v>
      </c>
      <c r="D2791" s="4">
        <v>21330</v>
      </c>
      <c r="E2791" s="1" t="s">
        <v>12</v>
      </c>
      <c r="F2791" s="1" t="s">
        <v>2112</v>
      </c>
      <c r="G2791" s="1" t="s">
        <v>3331</v>
      </c>
      <c r="H2791" s="1" t="s">
        <v>8111</v>
      </c>
      <c r="I2791" s="1">
        <v>333242.64909000002</v>
      </c>
      <c r="J2791" s="1" t="s">
        <v>8112</v>
      </c>
      <c r="L2791" s="1" t="str">
        <f>VLOOKUP(Table1[[#This Row],[Customer_id]],Table4[],7,FALSE)</f>
        <v>146332,4544</v>
      </c>
      <c r="M2791" s="1" t="e">
        <f>VLOOKUP(Table1[[#This Row],[Customer_id]],Table2[],4,FALSE)</f>
        <v>#N/A</v>
      </c>
      <c r="N2791" s="1" t="str">
        <f>INDEX(Table3[Transaction type],MATCH(Table1[[#This Row],[Account Number]],Table3[Account Number],0))</f>
        <v>Money Transfer</v>
      </c>
      <c r="O2791" s="20">
        <f>INDEX(Table3[Date_of_transaction],MATCH(Table1[[#This Row],[Account Number]],Table3[Account Number],0))</f>
        <v>44538</v>
      </c>
      <c r="P2791" s="19" t="str">
        <f>INDEX(Table3[Transaction Medium],MATCH(Table1[[#This Row],[Account Number]],Table3[Account Number],0))</f>
        <v>Bank</v>
      </c>
    </row>
    <row r="2792" spans="1:16" x14ac:dyDescent="0.25">
      <c r="A2792" s="1" t="s">
        <v>8988</v>
      </c>
      <c r="B2792" s="2">
        <v>800954188</v>
      </c>
      <c r="C2792" s="2" t="s">
        <v>221</v>
      </c>
      <c r="D2792" s="8">
        <v>38531</v>
      </c>
      <c r="E2792" s="1" t="str">
        <f ca="1">CHOOSE(RANDBETWEEN(1, 2), "Male","Female")</f>
        <v>Female</v>
      </c>
      <c r="F2792" s="1" t="str">
        <f ca="1">CHOOSE(RANDBETWEEN(1, 5), "Farmer","Tailor","Student","Professor","Welder")</f>
        <v>Student</v>
      </c>
      <c r="G2792" s="1" t="str">
        <f ca="1">CHOOSE(RANDBETWEEN(1, 22), "Kano","Kwara","Imo","Lagos","Adamawa","Delta","Sokoto","Oyo","Osun","Abia","Cross River","Kaduna","Plateau","River","Abuja","Kogi","Edo","Anambra","Bayelsa","Benue","Ogun","Enugu")</f>
        <v>Plateau</v>
      </c>
      <c r="H2792" s="9" t="s">
        <v>8989</v>
      </c>
      <c r="I2792" s="9">
        <v>166195.89076950945</v>
      </c>
      <c r="J2792" t="s">
        <v>8990</v>
      </c>
      <c r="L2792" s="1" t="str">
        <f>VLOOKUP(Table1[[#This Row],[Customer_id]],Table4[],7,FALSE)</f>
        <v>99927,6306</v>
      </c>
      <c r="M2792" s="1" t="e">
        <f>VLOOKUP(Table1[[#This Row],[Customer_id]],Table2[],4,FALSE)</f>
        <v>#N/A</v>
      </c>
      <c r="N2792" s="1" t="str">
        <f>INDEX(Table3[Transaction type],MATCH(Table1[[#This Row],[Account Number]],Table3[Account Number],0))</f>
        <v>Money Deposit</v>
      </c>
      <c r="O2792" s="20">
        <f>INDEX(Table3[Date_of_transaction],MATCH(Table1[[#This Row],[Account Number]],Table3[Account Number],0))</f>
        <v>44429</v>
      </c>
      <c r="P2792" s="19" t="str">
        <f>INDEX(Table3[Transaction Medium],MATCH(Table1[[#This Row],[Account Number]],Table3[Account Number],0))</f>
        <v>Bank</v>
      </c>
    </row>
    <row r="2793" spans="1:16" x14ac:dyDescent="0.25">
      <c r="A2793" s="1" t="s">
        <v>3595</v>
      </c>
      <c r="B2793" s="2">
        <v>807793857</v>
      </c>
      <c r="C2793" s="2" t="s">
        <v>143</v>
      </c>
      <c r="D2793" s="4">
        <v>34479</v>
      </c>
      <c r="E2793" s="1" t="s">
        <v>1094</v>
      </c>
      <c r="F2793" s="1" t="s">
        <v>814</v>
      </c>
      <c r="G2793" s="1" t="s">
        <v>3583</v>
      </c>
      <c r="H2793" s="1" t="s">
        <v>3596</v>
      </c>
      <c r="I2793" s="1">
        <v>210911.64412796</v>
      </c>
      <c r="J2793" s="1" t="s">
        <v>3597</v>
      </c>
      <c r="L2793" s="1" t="str">
        <f>VLOOKUP(Table1[[#This Row],[Customer_id]],Table4[],7,FALSE)</f>
        <v>312212,9664</v>
      </c>
      <c r="M2793" s="1" t="e">
        <f>VLOOKUP(Table1[[#This Row],[Customer_id]],Table2[],4,FALSE)</f>
        <v>#N/A</v>
      </c>
      <c r="N2793" s="1" t="str">
        <f>INDEX(Table3[Transaction type],MATCH(Table1[[#This Row],[Account Number]],Table3[Account Number],0))</f>
        <v>Online Payment</v>
      </c>
      <c r="O2793" s="20">
        <f>INDEX(Table3[Date_of_transaction],MATCH(Table1[[#This Row],[Account Number]],Table3[Account Number],0))</f>
        <v>44576</v>
      </c>
      <c r="P2793" s="19" t="str">
        <f>INDEX(Table3[Transaction Medium],MATCH(Table1[[#This Row],[Account Number]],Table3[Account Number],0))</f>
        <v>Internet Banking</v>
      </c>
    </row>
    <row r="2794" spans="1:16" x14ac:dyDescent="0.25">
      <c r="A2794" s="1" t="s">
        <v>3707</v>
      </c>
      <c r="B2794" s="2">
        <v>698278129</v>
      </c>
      <c r="C2794" s="2" t="s">
        <v>124</v>
      </c>
      <c r="D2794" s="4">
        <v>14025</v>
      </c>
      <c r="E2794" s="1" t="s">
        <v>1094</v>
      </c>
      <c r="F2794" s="1" t="s">
        <v>549</v>
      </c>
      <c r="G2794" s="1" t="s">
        <v>3583</v>
      </c>
      <c r="H2794" s="1" t="s">
        <v>3708</v>
      </c>
      <c r="I2794" s="1">
        <v>138695.346009</v>
      </c>
      <c r="J2794" s="1" t="s">
        <v>3709</v>
      </c>
      <c r="L2794" s="1" t="str">
        <f>VLOOKUP(Table1[[#This Row],[Customer_id]],Table4[],7,FALSE)</f>
        <v>302653,2096</v>
      </c>
      <c r="M2794" s="1" t="e">
        <f>VLOOKUP(Table1[[#This Row],[Customer_id]],Table2[],4,FALSE)</f>
        <v>#N/A</v>
      </c>
      <c r="N2794" s="1" t="str">
        <f>INDEX(Table3[Transaction type],MATCH(Table1[[#This Row],[Account Number]],Table3[Account Number],0))</f>
        <v>Checks</v>
      </c>
      <c r="O2794" s="20">
        <f>INDEX(Table3[Date_of_transaction],MATCH(Table1[[#This Row],[Account Number]],Table3[Account Number],0))</f>
        <v>44324</v>
      </c>
      <c r="P2794" s="19" t="str">
        <f>INDEX(Table3[Transaction Medium],MATCH(Table1[[#This Row],[Account Number]],Table3[Account Number],0))</f>
        <v>Informal Services</v>
      </c>
    </row>
    <row r="2795" spans="1:16" x14ac:dyDescent="0.25">
      <c r="A2795" s="1" t="s">
        <v>4274</v>
      </c>
      <c r="B2795" s="2">
        <v>38852546</v>
      </c>
      <c r="C2795" s="2" t="s">
        <v>82</v>
      </c>
      <c r="D2795" s="4">
        <v>16947</v>
      </c>
      <c r="E2795" s="1" t="s">
        <v>1094</v>
      </c>
      <c r="F2795" s="1" t="s">
        <v>1277</v>
      </c>
      <c r="G2795" s="1" t="s">
        <v>4105</v>
      </c>
      <c r="H2795" s="1" t="s">
        <v>4275</v>
      </c>
      <c r="I2795" s="1">
        <v>71054.51227182</v>
      </c>
      <c r="J2795" s="1" t="s">
        <v>4276</v>
      </c>
      <c r="L2795" s="1" t="str">
        <f>VLOOKUP(Table1[[#This Row],[Customer_id]],Table4[],7,FALSE)</f>
        <v>281404,06</v>
      </c>
      <c r="M2795" s="1" t="e">
        <f>VLOOKUP(Table1[[#This Row],[Customer_id]],Table2[],4,FALSE)</f>
        <v>#N/A</v>
      </c>
      <c r="N2795" s="1" t="str">
        <f>INDEX(Table3[Transaction type],MATCH(Table1[[#This Row],[Account Number]],Table3[Account Number],0))</f>
        <v>Cash Withdrawal</v>
      </c>
      <c r="O2795" s="20">
        <f>INDEX(Table3[Date_of_transaction],MATCH(Table1[[#This Row],[Account Number]],Table3[Account Number],0))</f>
        <v>44578</v>
      </c>
      <c r="P2795" s="19" t="str">
        <f>INDEX(Table3[Transaction Medium],MATCH(Table1[[#This Row],[Account Number]],Table3[Account Number],0))</f>
        <v>ATM</v>
      </c>
    </row>
    <row r="2796" spans="1:16" x14ac:dyDescent="0.25">
      <c r="A2796" s="1" t="s">
        <v>793</v>
      </c>
      <c r="B2796" s="2">
        <v>436529029</v>
      </c>
      <c r="C2796" s="2" t="s">
        <v>365</v>
      </c>
      <c r="D2796" s="4">
        <v>37035.75</v>
      </c>
      <c r="E2796" s="1" t="s">
        <v>12</v>
      </c>
      <c r="F2796" s="1" t="s">
        <v>794</v>
      </c>
      <c r="G2796" s="1" t="s">
        <v>14</v>
      </c>
      <c r="H2796" s="1" t="s">
        <v>795</v>
      </c>
      <c r="I2796" s="1">
        <v>77124.420010260001</v>
      </c>
      <c r="J2796" s="1" t="s">
        <v>796</v>
      </c>
      <c r="L2796" s="1" t="str">
        <f>VLOOKUP(Table1[[#This Row],[Customer_id]],Table4[],7,FALSE)</f>
        <v>37600,4169</v>
      </c>
      <c r="M2796" s="1" t="e">
        <f>VLOOKUP(Table1[[#This Row],[Customer_id]],Table2[],4,FALSE)</f>
        <v>#N/A</v>
      </c>
      <c r="N2796" s="1" t="str">
        <f>INDEX(Table3[Transaction type],MATCH(Table1[[#This Row],[Account Number]],Table3[Account Number],0))</f>
        <v>Money Deposit</v>
      </c>
      <c r="O2796" s="20">
        <f>INDEX(Table3[Date_of_transaction],MATCH(Table1[[#This Row],[Account Number]],Table3[Account Number],0))</f>
        <v>44425</v>
      </c>
      <c r="P2796" s="19" t="str">
        <f>INDEX(Table3[Transaction Medium],MATCH(Table1[[#This Row],[Account Number]],Table3[Account Number],0))</f>
        <v>ATM</v>
      </c>
    </row>
    <row r="2797" spans="1:16" x14ac:dyDescent="0.25">
      <c r="A2797" s="1" t="s">
        <v>8418</v>
      </c>
      <c r="B2797" s="2">
        <v>234182203</v>
      </c>
      <c r="C2797" s="2" t="s">
        <v>380</v>
      </c>
      <c r="D2797" s="4">
        <v>14390.25</v>
      </c>
      <c r="E2797" s="1" t="s">
        <v>12</v>
      </c>
      <c r="F2797" s="1" t="s">
        <v>807</v>
      </c>
      <c r="G2797" s="1" t="s">
        <v>2773</v>
      </c>
      <c r="H2797" s="1" t="s">
        <v>8419</v>
      </c>
      <c r="I2797" s="1">
        <v>26368.184458</v>
      </c>
      <c r="J2797" s="1" t="s">
        <v>8420</v>
      </c>
      <c r="L2797" s="1" t="str">
        <f>VLOOKUP(Table1[[#This Row],[Customer_id]],Table4[],7,FALSE)</f>
        <v>26064,2532</v>
      </c>
      <c r="M2797" s="1" t="e">
        <f>VLOOKUP(Table1[[#This Row],[Customer_id]],Table2[],4,FALSE)</f>
        <v>#N/A</v>
      </c>
      <c r="N2797" s="1" t="str">
        <f>INDEX(Table3[Transaction type],MATCH(Table1[[#This Row],[Account Number]],Table3[Account Number],0))</f>
        <v>Money Transfer</v>
      </c>
      <c r="O2797" s="20">
        <f>INDEX(Table3[Date_of_transaction],MATCH(Table1[[#This Row],[Account Number]],Table3[Account Number],0))</f>
        <v>44436</v>
      </c>
      <c r="P2797" s="19" t="str">
        <f>INDEX(Table3[Transaction Medium],MATCH(Table1[[#This Row],[Account Number]],Table3[Account Number],0))</f>
        <v>Mobile</v>
      </c>
    </row>
    <row r="2798" spans="1:16" x14ac:dyDescent="0.25">
      <c r="A2798" s="1" t="s">
        <v>5310</v>
      </c>
      <c r="B2798" s="2">
        <v>696247654</v>
      </c>
      <c r="C2798" s="2" t="s">
        <v>273</v>
      </c>
      <c r="D2798" s="4">
        <v>20964.75</v>
      </c>
      <c r="E2798" s="1" t="s">
        <v>1094</v>
      </c>
      <c r="F2798" s="1" t="s">
        <v>39</v>
      </c>
      <c r="G2798" s="1" t="s">
        <v>4099</v>
      </c>
      <c r="H2798" s="1" t="s">
        <v>5311</v>
      </c>
      <c r="I2798" s="1">
        <v>101662.00773264001</v>
      </c>
      <c r="J2798" s="1" t="s">
        <v>5312</v>
      </c>
      <c r="L2798" s="1" t="str">
        <f>VLOOKUP(Table1[[#This Row],[Customer_id]],Table4[],7,FALSE)</f>
        <v>327967,488</v>
      </c>
      <c r="M2798" s="1" t="str">
        <f>VLOOKUP(Table1[[#This Row],[Customer_id]],Table2[],4,FALSE)</f>
        <v>N1066131374</v>
      </c>
      <c r="N2798" s="1" t="str">
        <f>INDEX(Table3[Transaction type],MATCH(Table1[[#This Row],[Account Number]],Table3[Account Number],0))</f>
        <v>Loan Payment</v>
      </c>
      <c r="O2798" s="20">
        <f>INDEX(Table3[Date_of_transaction],MATCH(Table1[[#This Row],[Account Number]],Table3[Account Number],0))</f>
        <v>44651</v>
      </c>
      <c r="P2798" s="19" t="str">
        <f>INDEX(Table3[Transaction Medium],MATCH(Table1[[#This Row],[Account Number]],Table3[Account Number],0))</f>
        <v>ACH</v>
      </c>
    </row>
    <row r="2799" spans="1:16" x14ac:dyDescent="0.25">
      <c r="A2799" s="1" t="s">
        <v>3036</v>
      </c>
      <c r="B2799" s="2">
        <v>399577975</v>
      </c>
      <c r="C2799" s="2" t="s">
        <v>67</v>
      </c>
      <c r="D2799" s="4">
        <v>23156.25</v>
      </c>
      <c r="E2799" s="1" t="s">
        <v>1094</v>
      </c>
      <c r="F2799" s="1" t="s">
        <v>598</v>
      </c>
      <c r="G2799" s="1" t="s">
        <v>2773</v>
      </c>
      <c r="H2799" s="1" t="s">
        <v>3037</v>
      </c>
      <c r="I2799" s="1">
        <v>52943.492160000002</v>
      </c>
      <c r="J2799" s="1" t="s">
        <v>3038</v>
      </c>
      <c r="L2799" s="1" t="str">
        <f>VLOOKUP(Table1[[#This Row],[Customer_id]],Table4[],7,FALSE)</f>
        <v>86007,3984</v>
      </c>
      <c r="M2799" s="1" t="e">
        <f>VLOOKUP(Table1[[#This Row],[Customer_id]],Table2[],4,FALSE)</f>
        <v>#N/A</v>
      </c>
      <c r="N2799" s="1" t="str">
        <f>INDEX(Table3[Transaction type],MATCH(Table1[[#This Row],[Account Number]],Table3[Account Number],0))</f>
        <v>Cash Withdrawal</v>
      </c>
      <c r="O2799" s="20">
        <f>INDEX(Table3[Date_of_transaction],MATCH(Table1[[#This Row],[Account Number]],Table3[Account Number],0))</f>
        <v>44610</v>
      </c>
      <c r="P2799" s="19" t="str">
        <f>INDEX(Table3[Transaction Medium],MATCH(Table1[[#This Row],[Account Number]],Table3[Account Number],0))</f>
        <v>ATM</v>
      </c>
    </row>
    <row r="2800" spans="1:16" x14ac:dyDescent="0.25">
      <c r="A2800" s="1" t="s">
        <v>6050</v>
      </c>
      <c r="B2800" s="2">
        <v>104490023</v>
      </c>
      <c r="C2800" s="2" t="s">
        <v>180</v>
      </c>
      <c r="D2800" s="4">
        <v>35940</v>
      </c>
      <c r="E2800" s="1" t="s">
        <v>12</v>
      </c>
      <c r="F2800" s="1" t="s">
        <v>731</v>
      </c>
      <c r="G2800" s="1" t="s">
        <v>4070</v>
      </c>
      <c r="H2800" s="1" t="s">
        <v>6051</v>
      </c>
      <c r="I2800" s="1">
        <v>91734.570194219996</v>
      </c>
      <c r="J2800" s="1" t="s">
        <v>6052</v>
      </c>
      <c r="L2800" s="1" t="str">
        <f>VLOOKUP(Table1[[#This Row],[Customer_id]],Table4[],7,FALSE)</f>
        <v>373997,6772</v>
      </c>
      <c r="M2800" s="1" t="e">
        <f>VLOOKUP(Table1[[#This Row],[Customer_id]],Table2[],4,FALSE)</f>
        <v>#N/A</v>
      </c>
      <c r="N2800" s="1" t="str">
        <f>INDEX(Table3[Transaction type],MATCH(Table1[[#This Row],[Account Number]],Table3[Account Number],0))</f>
        <v>Cash Withdrawal</v>
      </c>
      <c r="O2800" s="20">
        <f>INDEX(Table3[Date_of_transaction],MATCH(Table1[[#This Row],[Account Number]],Table3[Account Number],0))</f>
        <v>44653</v>
      </c>
      <c r="P2800" s="19" t="str">
        <f>INDEX(Table3[Transaction Medium],MATCH(Table1[[#This Row],[Account Number]],Table3[Account Number],0))</f>
        <v>ATM</v>
      </c>
    </row>
    <row r="2801" spans="1:16" x14ac:dyDescent="0.25">
      <c r="A2801" s="1" t="s">
        <v>7011</v>
      </c>
      <c r="B2801" s="2">
        <v>810104163</v>
      </c>
      <c r="C2801" s="2" t="s">
        <v>101</v>
      </c>
      <c r="D2801" s="4">
        <v>19138.5</v>
      </c>
      <c r="E2801" s="1" t="s">
        <v>12</v>
      </c>
      <c r="F2801" s="1" t="s">
        <v>361</v>
      </c>
      <c r="G2801" s="1" t="s">
        <v>4084</v>
      </c>
      <c r="H2801" s="1" t="s">
        <v>7012</v>
      </c>
      <c r="I2801" s="1">
        <v>16649.880271999999</v>
      </c>
      <c r="J2801" s="1" t="s">
        <v>7013</v>
      </c>
      <c r="L2801" s="1" t="str">
        <f>VLOOKUP(Table1[[#This Row],[Customer_id]],Table4[],7,FALSE)</f>
        <v>185133,564</v>
      </c>
      <c r="M2801" s="1" t="e">
        <f>VLOOKUP(Table1[[#This Row],[Customer_id]],Table2[],4,FALSE)</f>
        <v>#N/A</v>
      </c>
      <c r="N2801" s="1" t="str">
        <f>INDEX(Table3[Transaction type],MATCH(Table1[[#This Row],[Account Number]],Table3[Account Number],0))</f>
        <v>Money Deposit</v>
      </c>
      <c r="O2801" s="20">
        <f>INDEX(Table3[Date_of_transaction],MATCH(Table1[[#This Row],[Account Number]],Table3[Account Number],0))</f>
        <v>44531</v>
      </c>
      <c r="P2801" s="19" t="str">
        <f>INDEX(Table3[Transaction Medium],MATCH(Table1[[#This Row],[Account Number]],Table3[Account Number],0))</f>
        <v>Bank</v>
      </c>
    </row>
    <row r="2802" spans="1:16" x14ac:dyDescent="0.25">
      <c r="A2802" s="1" t="s">
        <v>5953</v>
      </c>
      <c r="B2802" s="2">
        <v>242853921</v>
      </c>
      <c r="C2802" s="2" t="s">
        <v>154</v>
      </c>
      <c r="D2802" s="4">
        <v>29730.75</v>
      </c>
      <c r="E2802" s="1" t="s">
        <v>12</v>
      </c>
      <c r="F2802" s="1" t="s">
        <v>993</v>
      </c>
      <c r="G2802" s="1" t="s">
        <v>4062</v>
      </c>
      <c r="H2802" s="1" t="s">
        <v>5954</v>
      </c>
      <c r="I2802" s="1">
        <v>61447.199923200002</v>
      </c>
      <c r="J2802" s="1" t="s">
        <v>5955</v>
      </c>
      <c r="L2802" s="1" t="str">
        <f>VLOOKUP(Table1[[#This Row],[Customer_id]],Table4[],7,FALSE)</f>
        <v>347506,8324</v>
      </c>
      <c r="M2802" s="1" t="e">
        <f>VLOOKUP(Table1[[#This Row],[Customer_id]],Table2[],4,FALSE)</f>
        <v>#N/A</v>
      </c>
      <c r="N2802" s="1" t="str">
        <f>INDEX(Table3[Transaction type],MATCH(Table1[[#This Row],[Account Number]],Table3[Account Number],0))</f>
        <v>Money Transfer</v>
      </c>
      <c r="O2802" s="20">
        <f>INDEX(Table3[Date_of_transaction],MATCH(Table1[[#This Row],[Account Number]],Table3[Account Number],0))</f>
        <v>44467</v>
      </c>
      <c r="P2802" s="19" t="str">
        <f>INDEX(Table3[Transaction Medium],MATCH(Table1[[#This Row],[Account Number]],Table3[Account Number],0))</f>
        <v>Mobile</v>
      </c>
    </row>
    <row r="2803" spans="1:16" x14ac:dyDescent="0.25">
      <c r="A2803" s="1" t="s">
        <v>5278</v>
      </c>
      <c r="B2803" s="2">
        <v>9358210</v>
      </c>
      <c r="C2803" s="2" t="s">
        <v>67</v>
      </c>
      <c r="D2803" s="4">
        <v>23156.25</v>
      </c>
      <c r="E2803" s="1" t="s">
        <v>1094</v>
      </c>
      <c r="F2803" s="1" t="s">
        <v>73</v>
      </c>
      <c r="G2803" s="1" t="s">
        <v>4095</v>
      </c>
      <c r="H2803" s="1" t="s">
        <v>5279</v>
      </c>
      <c r="I2803" s="1">
        <v>33528.848255999997</v>
      </c>
      <c r="J2803" s="1" t="s">
        <v>5280</v>
      </c>
      <c r="L2803" s="1" t="str">
        <f>VLOOKUP(Table1[[#This Row],[Customer_id]],Table4[],7,FALSE)</f>
        <v>103215,1572</v>
      </c>
      <c r="M2803" s="1" t="str">
        <f>VLOOKUP(Table1[[#This Row],[Customer_id]],Table2[],4,FALSE)</f>
        <v>N2271164904</v>
      </c>
      <c r="N2803" s="1" t="str">
        <f>INDEX(Table3[Transaction type],MATCH(Table1[[#This Row],[Account Number]],Table3[Account Number],0))</f>
        <v>Loan Payment</v>
      </c>
      <c r="O2803" s="20">
        <f>INDEX(Table3[Date_of_transaction],MATCH(Table1[[#This Row],[Account Number]],Table3[Account Number],0))</f>
        <v>44342</v>
      </c>
      <c r="P2803" s="19" t="str">
        <f>INDEX(Table3[Transaction Medium],MATCH(Table1[[#This Row],[Account Number]],Table3[Account Number],0))</f>
        <v>AFT</v>
      </c>
    </row>
    <row r="2804" spans="1:16" x14ac:dyDescent="0.25">
      <c r="A2804" s="1" t="s">
        <v>2172</v>
      </c>
      <c r="B2804" s="2">
        <v>363597849</v>
      </c>
      <c r="C2804" s="2" t="s">
        <v>513</v>
      </c>
      <c r="D2804" s="4">
        <v>32287.5</v>
      </c>
      <c r="E2804" s="1" t="s">
        <v>1094</v>
      </c>
      <c r="F2804" s="1" t="s">
        <v>1146</v>
      </c>
      <c r="G2804" s="1" t="s">
        <v>1964</v>
      </c>
      <c r="H2804" s="1" t="s">
        <v>2173</v>
      </c>
      <c r="I2804" s="1">
        <v>86607.367339200006</v>
      </c>
      <c r="J2804" s="1" t="s">
        <v>2174</v>
      </c>
      <c r="L2804" s="1" t="str">
        <f>VLOOKUP(Table1[[#This Row],[Customer_id]],Table4[],7,FALSE)</f>
        <v>61674,7968</v>
      </c>
      <c r="M2804" s="1" t="e">
        <f>VLOOKUP(Table1[[#This Row],[Customer_id]],Table2[],4,FALSE)</f>
        <v>#N/A</v>
      </c>
      <c r="N2804" s="1" t="str">
        <f>INDEX(Table3[Transaction type],MATCH(Table1[[#This Row],[Account Number]],Table3[Account Number],0))</f>
        <v>Money Deposit</v>
      </c>
      <c r="O2804" s="20">
        <f>INDEX(Table3[Date_of_transaction],MATCH(Table1[[#This Row],[Account Number]],Table3[Account Number],0))</f>
        <v>44414</v>
      </c>
      <c r="P2804" s="19" t="str">
        <f>INDEX(Table3[Transaction Medium],MATCH(Table1[[#This Row],[Account Number]],Table3[Account Number],0))</f>
        <v>Bank</v>
      </c>
    </row>
    <row r="2805" spans="1:16" x14ac:dyDescent="0.25">
      <c r="A2805" s="1" t="s">
        <v>3174</v>
      </c>
      <c r="B2805" s="2">
        <v>965515907</v>
      </c>
      <c r="C2805" s="2" t="s">
        <v>335</v>
      </c>
      <c r="D2805" s="4">
        <v>19869</v>
      </c>
      <c r="E2805" s="1" t="s">
        <v>1094</v>
      </c>
      <c r="F2805" s="1" t="s">
        <v>1252</v>
      </c>
      <c r="G2805" s="1" t="s">
        <v>3058</v>
      </c>
      <c r="H2805" s="1" t="s">
        <v>3175</v>
      </c>
      <c r="I2805" s="1">
        <v>211564.6428</v>
      </c>
      <c r="J2805" s="1" t="s">
        <v>3176</v>
      </c>
      <c r="L2805" s="1" t="str">
        <f>VLOOKUP(Table1[[#This Row],[Customer_id]],Table4[],7,FALSE)</f>
        <v>218888,3088</v>
      </c>
      <c r="M2805" s="1" t="str">
        <f>VLOOKUP(Table1[[#This Row],[Customer_id]],Table2[],4,FALSE)</f>
        <v>N14240139552</v>
      </c>
      <c r="N2805" s="1" t="str">
        <f>INDEX(Table3[Transaction type],MATCH(Table1[[#This Row],[Account Number]],Table3[Account Number],0))</f>
        <v>Loan Payment</v>
      </c>
      <c r="O2805" s="20">
        <f>INDEX(Table3[Date_of_transaction],MATCH(Table1[[#This Row],[Account Number]],Table3[Account Number],0))</f>
        <v>44259</v>
      </c>
      <c r="P2805" s="19" t="str">
        <f>INDEX(Table3[Transaction Medium],MATCH(Table1[[#This Row],[Account Number]],Table3[Account Number],0))</f>
        <v>AFT</v>
      </c>
    </row>
    <row r="2806" spans="1:16" x14ac:dyDescent="0.25">
      <c r="A2806" s="1" t="s">
        <v>5018</v>
      </c>
      <c r="B2806" s="2">
        <v>647826827</v>
      </c>
      <c r="C2806" s="2" t="s">
        <v>322</v>
      </c>
      <c r="D2806" s="4">
        <v>26443.5</v>
      </c>
      <c r="E2806" s="1" t="s">
        <v>1094</v>
      </c>
      <c r="F2806" s="1" t="s">
        <v>721</v>
      </c>
      <c r="G2806" s="1" t="s">
        <v>4220</v>
      </c>
      <c r="H2806" s="1" t="s">
        <v>5019</v>
      </c>
      <c r="I2806" s="1">
        <v>165883.9479264</v>
      </c>
      <c r="J2806" s="1" t="s">
        <v>5020</v>
      </c>
      <c r="L2806" s="1" t="str">
        <f>VLOOKUP(Table1[[#This Row],[Customer_id]],Table4[],7,FALSE)</f>
        <v>338354,2404</v>
      </c>
      <c r="M2806" s="1" t="e">
        <f>VLOOKUP(Table1[[#This Row],[Customer_id]],Table2[],4,FALSE)</f>
        <v>#N/A</v>
      </c>
      <c r="N2806" s="1" t="str">
        <f>INDEX(Table3[Transaction type],MATCH(Table1[[#This Row],[Account Number]],Table3[Account Number],0))</f>
        <v>Money Deposit</v>
      </c>
      <c r="O2806" s="20">
        <f>INDEX(Table3[Date_of_transaction],MATCH(Table1[[#This Row],[Account Number]],Table3[Account Number],0))</f>
        <v>44429</v>
      </c>
      <c r="P2806" s="19" t="str">
        <f>INDEX(Table3[Transaction Medium],MATCH(Table1[[#This Row],[Account Number]],Table3[Account Number],0))</f>
        <v>Bank</v>
      </c>
    </row>
    <row r="2807" spans="1:16" x14ac:dyDescent="0.25">
      <c r="A2807" s="1" t="s">
        <v>2983</v>
      </c>
      <c r="B2807" s="2">
        <v>921471761</v>
      </c>
      <c r="C2807" s="2" t="s">
        <v>52</v>
      </c>
      <c r="D2807" s="4">
        <v>20234.25</v>
      </c>
      <c r="E2807" s="1" t="s">
        <v>1094</v>
      </c>
      <c r="F2807" s="1" t="s">
        <v>172</v>
      </c>
      <c r="G2807" s="1" t="s">
        <v>2773</v>
      </c>
      <c r="H2807" s="1" t="s">
        <v>2984</v>
      </c>
      <c r="I2807" s="1">
        <v>297799.72185600002</v>
      </c>
      <c r="J2807" s="1" t="s">
        <v>2985</v>
      </c>
      <c r="L2807" s="1" t="str">
        <f>VLOOKUP(Table1[[#This Row],[Customer_id]],Table4[],7,FALSE)</f>
        <v>129121,92</v>
      </c>
      <c r="M2807" s="1" t="str">
        <f>VLOOKUP(Table1[[#This Row],[Customer_id]],Table2[],4,FALSE)</f>
        <v>N921744224</v>
      </c>
      <c r="N2807" s="1" t="str">
        <f>INDEX(Table3[Transaction type],MATCH(Table1[[#This Row],[Account Number]],Table3[Account Number],0))</f>
        <v>Loan Payment</v>
      </c>
      <c r="O2807" s="20">
        <f>INDEX(Table3[Date_of_transaction],MATCH(Table1[[#This Row],[Account Number]],Table3[Account Number],0))</f>
        <v>44519</v>
      </c>
      <c r="P2807" s="19" t="str">
        <f>INDEX(Table3[Transaction Medium],MATCH(Table1[[#This Row],[Account Number]],Table3[Account Number],0))</f>
        <v>Mobile</v>
      </c>
    </row>
    <row r="2808" spans="1:16" x14ac:dyDescent="0.25">
      <c r="A2808" s="1" t="s">
        <v>8201</v>
      </c>
      <c r="B2808" s="2">
        <v>646242159</v>
      </c>
      <c r="C2808" s="2" t="s">
        <v>101</v>
      </c>
      <c r="D2808" s="4">
        <v>19138.5</v>
      </c>
      <c r="E2808" s="1" t="s">
        <v>12</v>
      </c>
      <c r="F2808" s="1" t="s">
        <v>1404</v>
      </c>
      <c r="G2808" s="1" t="s">
        <v>3331</v>
      </c>
      <c r="H2808" s="1" t="s">
        <v>8202</v>
      </c>
      <c r="I2808" s="1">
        <v>378828.09594000003</v>
      </c>
      <c r="J2808" s="1" t="s">
        <v>8203</v>
      </c>
      <c r="L2808" s="1" t="str">
        <f>VLOOKUP(Table1[[#This Row],[Customer_id]],Table4[],7,FALSE)</f>
        <v>61123,16</v>
      </c>
      <c r="M2808" s="1" t="e">
        <f>VLOOKUP(Table1[[#This Row],[Customer_id]],Table2[],4,FALSE)</f>
        <v>#N/A</v>
      </c>
      <c r="N2808" s="1" t="str">
        <f>INDEX(Table3[Transaction type],MATCH(Table1[[#This Row],[Account Number]],Table3[Account Number],0))</f>
        <v>Money Deposit</v>
      </c>
      <c r="O2808" s="20">
        <f>INDEX(Table3[Date_of_transaction],MATCH(Table1[[#This Row],[Account Number]],Table3[Account Number],0))</f>
        <v>44485</v>
      </c>
      <c r="P2808" s="19" t="str">
        <f>INDEX(Table3[Transaction Medium],MATCH(Table1[[#This Row],[Account Number]],Table3[Account Number],0))</f>
        <v>Bank</v>
      </c>
    </row>
    <row r="2809" spans="1:16" x14ac:dyDescent="0.25">
      <c r="A2809" s="1" t="s">
        <v>3288</v>
      </c>
      <c r="B2809" s="2">
        <v>795569153</v>
      </c>
      <c r="C2809" s="2" t="s">
        <v>162</v>
      </c>
      <c r="D2809" s="4">
        <v>15851.25</v>
      </c>
      <c r="E2809" s="1" t="s">
        <v>1094</v>
      </c>
      <c r="F2809" s="1" t="s">
        <v>2211</v>
      </c>
      <c r="G2809" s="1" t="s">
        <v>3058</v>
      </c>
      <c r="H2809" s="1" t="s">
        <v>3289</v>
      </c>
      <c r="I2809" s="1">
        <v>231097.30882559999</v>
      </c>
      <c r="J2809" s="1" t="s">
        <v>3290</v>
      </c>
      <c r="L2809" s="1" t="str">
        <f>VLOOKUP(Table1[[#This Row],[Customer_id]],Table4[],7,FALSE)</f>
        <v>126030,6582</v>
      </c>
      <c r="M2809" s="1" t="e">
        <f>VLOOKUP(Table1[[#This Row],[Customer_id]],Table2[],4,FALSE)</f>
        <v>#N/A</v>
      </c>
      <c r="N2809" s="1" t="str">
        <f>INDEX(Table3[Transaction type],MATCH(Table1[[#This Row],[Account Number]],Table3[Account Number],0))</f>
        <v>Money Deposit</v>
      </c>
      <c r="O2809" s="20">
        <f>INDEX(Table3[Date_of_transaction],MATCH(Table1[[#This Row],[Account Number]],Table3[Account Number],0))</f>
        <v>44283</v>
      </c>
      <c r="P2809" s="19" t="str">
        <f>INDEX(Table3[Transaction Medium],MATCH(Table1[[#This Row],[Account Number]],Table3[Account Number],0))</f>
        <v>Bank</v>
      </c>
    </row>
    <row r="2810" spans="1:16" x14ac:dyDescent="0.25">
      <c r="A2810" s="1" t="s">
        <v>3752</v>
      </c>
      <c r="B2810" s="2">
        <v>569324298</v>
      </c>
      <c r="C2810" s="2" t="s">
        <v>47</v>
      </c>
      <c r="D2810" s="4">
        <v>31191.75</v>
      </c>
      <c r="E2810" s="1" t="s">
        <v>1094</v>
      </c>
      <c r="F2810" s="1" t="s">
        <v>893</v>
      </c>
      <c r="G2810" s="1" t="s">
        <v>3583</v>
      </c>
      <c r="H2810" s="1" t="s">
        <v>3753</v>
      </c>
      <c r="I2810" s="1">
        <v>104755.51011249999</v>
      </c>
      <c r="J2810" s="1" t="s">
        <v>3754</v>
      </c>
      <c r="L2810" s="1" t="str">
        <f>VLOOKUP(Table1[[#This Row],[Customer_id]],Table4[],7,FALSE)</f>
        <v>368494,6626</v>
      </c>
      <c r="M2810" s="1" t="e">
        <f>VLOOKUP(Table1[[#This Row],[Customer_id]],Table2[],4,FALSE)</f>
        <v>#N/A</v>
      </c>
      <c r="N2810" s="1" t="str">
        <f>INDEX(Table3[Transaction type],MATCH(Table1[[#This Row],[Account Number]],Table3[Account Number],0))</f>
        <v>Cash Withdrawal</v>
      </c>
      <c r="O2810" s="20">
        <f>INDEX(Table3[Date_of_transaction],MATCH(Table1[[#This Row],[Account Number]],Table3[Account Number],0))</f>
        <v>44209</v>
      </c>
      <c r="P2810" s="19" t="str">
        <f>INDEX(Table3[Transaction Medium],MATCH(Table1[[#This Row],[Account Number]],Table3[Account Number],0))</f>
        <v>ATM</v>
      </c>
    </row>
    <row r="2811" spans="1:16" x14ac:dyDescent="0.25">
      <c r="A2811" s="1" t="s">
        <v>3731</v>
      </c>
      <c r="B2811" s="2">
        <v>514324684</v>
      </c>
      <c r="C2811" s="2" t="s">
        <v>573</v>
      </c>
      <c r="D2811" s="4">
        <v>26808.75</v>
      </c>
      <c r="E2811" s="1" t="s">
        <v>1094</v>
      </c>
      <c r="F2811" s="1" t="s">
        <v>404</v>
      </c>
      <c r="G2811" s="1" t="s">
        <v>3583</v>
      </c>
      <c r="H2811" s="1" t="s">
        <v>3732</v>
      </c>
      <c r="I2811" s="1">
        <v>176358.48519168</v>
      </c>
      <c r="J2811" s="1" t="s">
        <v>3733</v>
      </c>
      <c r="L2811" s="1" t="str">
        <f>VLOOKUP(Table1[[#This Row],[Customer_id]],Table4[],7,FALSE)</f>
        <v>368461,7181</v>
      </c>
      <c r="M2811" s="1" t="e">
        <f>VLOOKUP(Table1[[#This Row],[Customer_id]],Table2[],4,FALSE)</f>
        <v>#N/A</v>
      </c>
      <c r="N2811" s="1" t="str">
        <f>INDEX(Table3[Transaction type],MATCH(Table1[[#This Row],[Account Number]],Table3[Account Number],0))</f>
        <v>Online Payment</v>
      </c>
      <c r="O2811" s="20">
        <f>INDEX(Table3[Date_of_transaction],MATCH(Table1[[#This Row],[Account Number]],Table3[Account Number],0))</f>
        <v>44303</v>
      </c>
      <c r="P2811" s="19" t="str">
        <f>INDEX(Table3[Transaction Medium],MATCH(Table1[[#This Row],[Account Number]],Table3[Account Number],0))</f>
        <v>Mobile</v>
      </c>
    </row>
    <row r="2812" spans="1:16" x14ac:dyDescent="0.25">
      <c r="A2812" s="1" t="s">
        <v>7694</v>
      </c>
      <c r="B2812" s="2">
        <v>453340583</v>
      </c>
      <c r="C2812" s="2" t="s">
        <v>452</v>
      </c>
      <c r="D2812" s="4">
        <v>26078.25</v>
      </c>
      <c r="E2812" s="1" t="s">
        <v>12</v>
      </c>
      <c r="F2812" s="1" t="s">
        <v>246</v>
      </c>
      <c r="G2812" s="1" t="s">
        <v>3058</v>
      </c>
      <c r="H2812" s="1" t="s">
        <v>7695</v>
      </c>
      <c r="I2812" s="1">
        <v>227763.50261279999</v>
      </c>
      <c r="J2812" s="1" t="s">
        <v>7696</v>
      </c>
      <c r="L2812" s="1" t="str">
        <f>VLOOKUP(Table1[[#This Row],[Customer_id]],Table4[],7,FALSE)</f>
        <v>116238,09</v>
      </c>
      <c r="M2812" s="1" t="e">
        <f>VLOOKUP(Table1[[#This Row],[Customer_id]],Table2[],4,FALSE)</f>
        <v>#N/A</v>
      </c>
      <c r="N2812" s="1" t="str">
        <f>INDEX(Table3[Transaction type],MATCH(Table1[[#This Row],[Account Number]],Table3[Account Number],0))</f>
        <v>Money Transfer</v>
      </c>
      <c r="O2812" s="20">
        <f>INDEX(Table3[Date_of_transaction],MATCH(Table1[[#This Row],[Account Number]],Table3[Account Number],0))</f>
        <v>44639</v>
      </c>
      <c r="P2812" s="19" t="str">
        <f>INDEX(Table3[Transaction Medium],MATCH(Table1[[#This Row],[Account Number]],Table3[Account Number],0))</f>
        <v>Mobile</v>
      </c>
    </row>
    <row r="2813" spans="1:16" x14ac:dyDescent="0.25">
      <c r="A2813" s="1" t="s">
        <v>4044</v>
      </c>
      <c r="B2813" s="2">
        <v>634403569</v>
      </c>
      <c r="C2813" s="2" t="s">
        <v>245</v>
      </c>
      <c r="D2813" s="4">
        <v>19503.75</v>
      </c>
      <c r="E2813" s="1" t="s">
        <v>1094</v>
      </c>
      <c r="F2813" s="1" t="s">
        <v>83</v>
      </c>
      <c r="G2813" s="1" t="s">
        <v>3820</v>
      </c>
      <c r="H2813" s="1" t="s">
        <v>4045</v>
      </c>
      <c r="I2813" s="1">
        <v>165774.24448200001</v>
      </c>
      <c r="J2813" s="1" t="s">
        <v>4046</v>
      </c>
      <c r="L2813" s="1" t="str">
        <f>VLOOKUP(Table1[[#This Row],[Customer_id]],Table4[],7,FALSE)</f>
        <v>439605,09</v>
      </c>
      <c r="M2813" s="1" t="e">
        <f>VLOOKUP(Table1[[#This Row],[Customer_id]],Table2[],4,FALSE)</f>
        <v>#N/A</v>
      </c>
      <c r="N2813" s="1" t="str">
        <f>INDEX(Table3[Transaction type],MATCH(Table1[[#This Row],[Account Number]],Table3[Account Number],0))</f>
        <v>Cash Withdrawal</v>
      </c>
      <c r="O2813" s="20">
        <f>INDEX(Table3[Date_of_transaction],MATCH(Table1[[#This Row],[Account Number]],Table3[Account Number],0))</f>
        <v>44327</v>
      </c>
      <c r="P2813" s="19" t="str">
        <f>INDEX(Table3[Transaction Medium],MATCH(Table1[[#This Row],[Account Number]],Table3[Account Number],0))</f>
        <v>ATM</v>
      </c>
    </row>
    <row r="2814" spans="1:16" x14ac:dyDescent="0.25">
      <c r="A2814" s="1" t="s">
        <v>2709</v>
      </c>
      <c r="B2814" s="2">
        <v>479252612</v>
      </c>
      <c r="C2814" s="2" t="s">
        <v>194</v>
      </c>
      <c r="D2814" s="4">
        <v>30826.5</v>
      </c>
      <c r="E2814" s="1" t="s">
        <v>12</v>
      </c>
      <c r="F2814" s="1" t="s">
        <v>246</v>
      </c>
      <c r="G2814" s="1" t="s">
        <v>1964</v>
      </c>
      <c r="H2814" s="1" t="s">
        <v>2710</v>
      </c>
      <c r="I2814" s="1">
        <v>141350.11767345</v>
      </c>
      <c r="J2814" s="1" t="s">
        <v>2711</v>
      </c>
      <c r="L2814" s="1" t="str">
        <f>VLOOKUP(Table1[[#This Row],[Customer_id]],Table4[],7,FALSE)</f>
        <v>86398,7391</v>
      </c>
      <c r="M2814" s="1" t="e">
        <f>VLOOKUP(Table1[[#This Row],[Customer_id]],Table2[],4,FALSE)</f>
        <v>#N/A</v>
      </c>
      <c r="N2814" s="1" t="str">
        <f>INDEX(Table3[Transaction type],MATCH(Table1[[#This Row],[Account Number]],Table3[Account Number],0))</f>
        <v>Money Deposit</v>
      </c>
      <c r="O2814" s="20">
        <f>INDEX(Table3[Date_of_transaction],MATCH(Table1[[#This Row],[Account Number]],Table3[Account Number],0))</f>
        <v>44233</v>
      </c>
      <c r="P2814" s="19" t="str">
        <f>INDEX(Table3[Transaction Medium],MATCH(Table1[[#This Row],[Account Number]],Table3[Account Number],0))</f>
        <v>Bank</v>
      </c>
    </row>
    <row r="2815" spans="1:16" x14ac:dyDescent="0.25">
      <c r="A2815" s="1" t="s">
        <v>5125</v>
      </c>
      <c r="B2815" s="2">
        <v>701274382</v>
      </c>
      <c r="C2815" s="2" t="s">
        <v>124</v>
      </c>
      <c r="D2815" s="4">
        <v>14025</v>
      </c>
      <c r="E2815" s="1" t="s">
        <v>1094</v>
      </c>
      <c r="F2815" s="1" t="s">
        <v>499</v>
      </c>
      <c r="G2815" s="1" t="s">
        <v>4066</v>
      </c>
      <c r="H2815" s="1" t="s">
        <v>5126</v>
      </c>
      <c r="I2815" s="1">
        <v>121873.7796192</v>
      </c>
      <c r="J2815" s="1" t="s">
        <v>5127</v>
      </c>
      <c r="L2815" s="1" t="str">
        <f>VLOOKUP(Table1[[#This Row],[Customer_id]],Table4[],7,FALSE)</f>
        <v>74911,1188</v>
      </c>
      <c r="M2815" s="1" t="e">
        <f>VLOOKUP(Table1[[#This Row],[Customer_id]],Table2[],4,FALSE)</f>
        <v>#N/A</v>
      </c>
      <c r="N2815" s="1" t="str">
        <f>INDEX(Table3[Transaction type],MATCH(Table1[[#This Row],[Account Number]],Table3[Account Number],0))</f>
        <v>Money Transfer</v>
      </c>
      <c r="O2815" s="20">
        <f>INDEX(Table3[Date_of_transaction],MATCH(Table1[[#This Row],[Account Number]],Table3[Account Number],0))</f>
        <v>44249</v>
      </c>
      <c r="P2815" s="19" t="str">
        <f>INDEX(Table3[Transaction Medium],MATCH(Table1[[#This Row],[Account Number]],Table3[Account Number],0))</f>
        <v>Bank</v>
      </c>
    </row>
    <row r="2816" spans="1:16" x14ac:dyDescent="0.25">
      <c r="A2816" s="1" t="s">
        <v>2652</v>
      </c>
      <c r="B2816" s="2">
        <v>924626830</v>
      </c>
      <c r="C2816" s="2" t="s">
        <v>82</v>
      </c>
      <c r="D2816" s="4">
        <v>16947</v>
      </c>
      <c r="E2816" s="1" t="s">
        <v>12</v>
      </c>
      <c r="F2816" s="1" t="s">
        <v>130</v>
      </c>
      <c r="G2816" s="1" t="s">
        <v>1964</v>
      </c>
      <c r="H2816" s="1" t="s">
        <v>2653</v>
      </c>
      <c r="I2816" s="1">
        <v>124259.2801632</v>
      </c>
      <c r="J2816" s="1" t="s">
        <v>2654</v>
      </c>
      <c r="L2816" s="1" t="str">
        <f>VLOOKUP(Table1[[#This Row],[Customer_id]],Table4[],7,FALSE)</f>
        <v>128959,8597</v>
      </c>
      <c r="M2816" s="1" t="e">
        <f>VLOOKUP(Table1[[#This Row],[Customer_id]],Table2[],4,FALSE)</f>
        <v>#N/A</v>
      </c>
      <c r="N2816" s="1" t="str">
        <f>INDEX(Table3[Transaction type],MATCH(Table1[[#This Row],[Account Number]],Table3[Account Number],0))</f>
        <v>Money Deposit</v>
      </c>
      <c r="O2816" s="20">
        <f>INDEX(Table3[Date_of_transaction],MATCH(Table1[[#This Row],[Account Number]],Table3[Account Number],0))</f>
        <v>44519</v>
      </c>
      <c r="P2816" s="19" t="str">
        <f>INDEX(Table3[Transaction Medium],MATCH(Table1[[#This Row],[Account Number]],Table3[Account Number],0))</f>
        <v>Bank</v>
      </c>
    </row>
    <row r="2817" spans="1:16" x14ac:dyDescent="0.25">
      <c r="A2817" s="1" t="s">
        <v>3371</v>
      </c>
      <c r="B2817" s="2">
        <v>747064172</v>
      </c>
      <c r="C2817" s="2" t="s">
        <v>82</v>
      </c>
      <c r="D2817" s="4">
        <v>16947</v>
      </c>
      <c r="E2817" s="1" t="s">
        <v>1094</v>
      </c>
      <c r="F2817" s="1" t="s">
        <v>721</v>
      </c>
      <c r="G2817" s="1" t="s">
        <v>3331</v>
      </c>
      <c r="H2817" s="1" t="s">
        <v>3372</v>
      </c>
      <c r="I2817" s="1">
        <v>100717.741152</v>
      </c>
      <c r="J2817" s="1" t="s">
        <v>3373</v>
      </c>
      <c r="L2817" s="1" t="str">
        <f>VLOOKUP(Table1[[#This Row],[Customer_id]],Table4[],7,FALSE)</f>
        <v>59749,6116</v>
      </c>
      <c r="M2817" s="1" t="e">
        <f>VLOOKUP(Table1[[#This Row],[Customer_id]],Table2[],4,FALSE)</f>
        <v>#N/A</v>
      </c>
      <c r="N2817" s="1" t="str">
        <f>INDEX(Table3[Transaction type],MATCH(Table1[[#This Row],[Account Number]],Table3[Account Number],0))</f>
        <v>Cash Withdrawal</v>
      </c>
      <c r="O2817" s="20">
        <f>INDEX(Table3[Date_of_transaction],MATCH(Table1[[#This Row],[Account Number]],Table3[Account Number],0))</f>
        <v>44401</v>
      </c>
      <c r="P2817" s="19" t="str">
        <f>INDEX(Table3[Transaction Medium],MATCH(Table1[[#This Row],[Account Number]],Table3[Account Number],0))</f>
        <v>ATM</v>
      </c>
    </row>
    <row r="2818" spans="1:16" x14ac:dyDescent="0.25">
      <c r="A2818" s="1" t="s">
        <v>3994</v>
      </c>
      <c r="B2818" s="2">
        <v>122103886</v>
      </c>
      <c r="C2818" s="2" t="s">
        <v>23</v>
      </c>
      <c r="D2818" s="4">
        <v>15486</v>
      </c>
      <c r="E2818" s="1" t="s">
        <v>1094</v>
      </c>
      <c r="F2818" s="1" t="s">
        <v>1372</v>
      </c>
      <c r="G2818" s="1" t="s">
        <v>3820</v>
      </c>
      <c r="H2818" s="1" t="s">
        <v>3995</v>
      </c>
      <c r="I2818" s="1">
        <v>29469.220290000001</v>
      </c>
      <c r="J2818" s="1" t="s">
        <v>3996</v>
      </c>
      <c r="L2818" s="1" t="str">
        <f>VLOOKUP(Table1[[#This Row],[Customer_id]],Table4[],7,FALSE)</f>
        <v>160073,1</v>
      </c>
      <c r="M2818" s="1" t="e">
        <f>VLOOKUP(Table1[[#This Row],[Customer_id]],Table2[],4,FALSE)</f>
        <v>#N/A</v>
      </c>
      <c r="N2818" s="1" t="str">
        <f>INDEX(Table3[Transaction type],MATCH(Table1[[#This Row],[Account Number]],Table3[Account Number],0))</f>
        <v>Cash Withdrawal</v>
      </c>
      <c r="O2818" s="20">
        <f>INDEX(Table3[Date_of_transaction],MATCH(Table1[[#This Row],[Account Number]],Table3[Account Number],0))</f>
        <v>44490</v>
      </c>
      <c r="P2818" s="19" t="str">
        <f>INDEX(Table3[Transaction Medium],MATCH(Table1[[#This Row],[Account Number]],Table3[Account Number],0))</f>
        <v>ATM</v>
      </c>
    </row>
    <row r="2819" spans="1:16" x14ac:dyDescent="0.25">
      <c r="A2819" s="1" t="s">
        <v>8656</v>
      </c>
      <c r="B2819" s="2">
        <v>295682322</v>
      </c>
      <c r="C2819" s="2" t="s">
        <v>298</v>
      </c>
      <c r="D2819" s="4">
        <v>38131.5</v>
      </c>
      <c r="E2819" s="1" t="s">
        <v>12</v>
      </c>
      <c r="F2819" s="1" t="s">
        <v>557</v>
      </c>
      <c r="G2819" s="1" t="s">
        <v>3820</v>
      </c>
      <c r="H2819" s="1" t="s">
        <v>8657</v>
      </c>
      <c r="I2819" s="1">
        <v>70105.541990400001</v>
      </c>
      <c r="J2819" s="1" t="s">
        <v>8658</v>
      </c>
      <c r="L2819" s="1" t="str">
        <f>VLOOKUP(Table1[[#This Row],[Customer_id]],Table4[],7,FALSE)</f>
        <v>26171,5038</v>
      </c>
      <c r="M2819" s="1" t="e">
        <f>VLOOKUP(Table1[[#This Row],[Customer_id]],Table2[],4,FALSE)</f>
        <v>#N/A</v>
      </c>
      <c r="N2819" s="1" t="str">
        <f>INDEX(Table3[Transaction type],MATCH(Table1[[#This Row],[Account Number]],Table3[Account Number],0))</f>
        <v>Cash Withdrawal</v>
      </c>
      <c r="O2819" s="20">
        <f>INDEX(Table3[Date_of_transaction],MATCH(Table1[[#This Row],[Account Number]],Table3[Account Number],0))</f>
        <v>44361</v>
      </c>
      <c r="P2819" s="19" t="str">
        <f>INDEX(Table3[Transaction Medium],MATCH(Table1[[#This Row],[Account Number]],Table3[Account Number],0))</f>
        <v>Bank</v>
      </c>
    </row>
    <row r="2820" spans="1:16" x14ac:dyDescent="0.25">
      <c r="A2820" s="1" t="s">
        <v>8427</v>
      </c>
      <c r="B2820" s="2">
        <v>936259097</v>
      </c>
      <c r="C2820" s="2" t="s">
        <v>101</v>
      </c>
      <c r="D2820" s="4">
        <v>19138.5</v>
      </c>
      <c r="E2820" s="1" t="s">
        <v>12</v>
      </c>
      <c r="F2820" s="1" t="s">
        <v>807</v>
      </c>
      <c r="G2820" s="1" t="s">
        <v>2773</v>
      </c>
      <c r="H2820" s="1" t="s">
        <v>8428</v>
      </c>
      <c r="I2820" s="1">
        <v>978422.45669280004</v>
      </c>
      <c r="J2820" s="1" t="s">
        <v>8429</v>
      </c>
      <c r="L2820" s="1" t="str">
        <f>VLOOKUP(Table1[[#This Row],[Customer_id]],Table4[],7,FALSE)</f>
        <v>77013,0804</v>
      </c>
      <c r="M2820" s="1" t="e">
        <f>VLOOKUP(Table1[[#This Row],[Customer_id]],Table2[],4,FALSE)</f>
        <v>#N/A</v>
      </c>
      <c r="N2820" s="1" t="str">
        <f>INDEX(Table3[Transaction type],MATCH(Table1[[#This Row],[Account Number]],Table3[Account Number],0))</f>
        <v>Online Payment</v>
      </c>
      <c r="O2820" s="20">
        <f>INDEX(Table3[Date_of_transaction],MATCH(Table1[[#This Row],[Account Number]],Table3[Account Number],0))</f>
        <v>44542</v>
      </c>
      <c r="P2820" s="19" t="str">
        <f>INDEX(Table3[Transaction Medium],MATCH(Table1[[#This Row],[Account Number]],Table3[Account Number],0))</f>
        <v>Internet Banking</v>
      </c>
    </row>
    <row r="2821" spans="1:16" x14ac:dyDescent="0.25">
      <c r="A2821" s="1" t="s">
        <v>912</v>
      </c>
      <c r="B2821" s="2">
        <v>843491173</v>
      </c>
      <c r="C2821" s="2" t="s">
        <v>143</v>
      </c>
      <c r="D2821" s="4">
        <v>34479</v>
      </c>
      <c r="E2821" s="1" t="s">
        <v>12</v>
      </c>
      <c r="F2821" s="1" t="s">
        <v>68</v>
      </c>
      <c r="G2821" s="1" t="s">
        <v>14</v>
      </c>
      <c r="H2821" s="1" t="s">
        <v>913</v>
      </c>
      <c r="I2821" s="1">
        <v>128291.3514504</v>
      </c>
      <c r="J2821" s="1" t="s">
        <v>914</v>
      </c>
      <c r="L2821" s="1" t="str">
        <f>VLOOKUP(Table1[[#This Row],[Customer_id]],Table4[],7,FALSE)</f>
        <v>152758,5543</v>
      </c>
      <c r="M2821" s="1" t="e">
        <f>VLOOKUP(Table1[[#This Row],[Customer_id]],Table2[],4,FALSE)</f>
        <v>#N/A</v>
      </c>
      <c r="N2821" s="1" t="str">
        <f>INDEX(Table3[Transaction type],MATCH(Table1[[#This Row],[Account Number]],Table3[Account Number],0))</f>
        <v>Online Payment</v>
      </c>
      <c r="O2821" s="20">
        <f>INDEX(Table3[Date_of_transaction],MATCH(Table1[[#This Row],[Account Number]],Table3[Account Number],0))</f>
        <v>44449</v>
      </c>
      <c r="P2821" s="19" t="str">
        <f>INDEX(Table3[Transaction Medium],MATCH(Table1[[#This Row],[Account Number]],Table3[Account Number],0))</f>
        <v>Mobile</v>
      </c>
    </row>
    <row r="2822" spans="1:16" x14ac:dyDescent="0.25">
      <c r="A2822" s="1" t="s">
        <v>2348</v>
      </c>
      <c r="B2822" s="2">
        <v>343054136</v>
      </c>
      <c r="C2822" s="2" t="s">
        <v>250</v>
      </c>
      <c r="D2822" s="4">
        <v>18042.75</v>
      </c>
      <c r="E2822" s="1" t="s">
        <v>1094</v>
      </c>
      <c r="F2822" s="1" t="s">
        <v>1076</v>
      </c>
      <c r="G2822" s="1" t="s">
        <v>1964</v>
      </c>
      <c r="H2822" s="1" t="s">
        <v>2349</v>
      </c>
      <c r="I2822" s="1">
        <v>264584.23102800001</v>
      </c>
      <c r="J2822" s="1" t="s">
        <v>2350</v>
      </c>
      <c r="L2822" s="1" t="str">
        <f>VLOOKUP(Table1[[#This Row],[Customer_id]],Table4[],7,FALSE)</f>
        <v>137176,7709</v>
      </c>
      <c r="M2822" s="1" t="e">
        <f>VLOOKUP(Table1[[#This Row],[Customer_id]],Table2[],4,FALSE)</f>
        <v>#N/A</v>
      </c>
      <c r="N2822" s="1" t="str">
        <f>INDEX(Table3[Transaction type],MATCH(Table1[[#This Row],[Account Number]],Table3[Account Number],0))</f>
        <v>Money Transfer</v>
      </c>
      <c r="O2822" s="20">
        <f>INDEX(Table3[Date_of_transaction],MATCH(Table1[[#This Row],[Account Number]],Table3[Account Number],0))</f>
        <v>44324</v>
      </c>
      <c r="P2822" s="19" t="str">
        <f>INDEX(Table3[Transaction Medium],MATCH(Table1[[#This Row],[Account Number]],Table3[Account Number],0))</f>
        <v>Mobile</v>
      </c>
    </row>
    <row r="2823" spans="1:16" x14ac:dyDescent="0.25">
      <c r="A2823" s="1" t="s">
        <v>4820</v>
      </c>
      <c r="B2823" s="2">
        <v>57264897</v>
      </c>
      <c r="C2823" s="2" t="s">
        <v>452</v>
      </c>
      <c r="D2823" s="4">
        <v>26078.25</v>
      </c>
      <c r="E2823" s="1" t="s">
        <v>1094</v>
      </c>
      <c r="F2823" s="1" t="s">
        <v>251</v>
      </c>
      <c r="G2823" s="1" t="s">
        <v>4105</v>
      </c>
      <c r="H2823" s="1" t="s">
        <v>4821</v>
      </c>
      <c r="I2823" s="1">
        <v>57485.35320528</v>
      </c>
      <c r="J2823" s="1" t="s">
        <v>4822</v>
      </c>
      <c r="L2823" s="1" t="str">
        <f>VLOOKUP(Table1[[#This Row],[Customer_id]],Table4[],7,FALSE)</f>
        <v>194389,8551</v>
      </c>
      <c r="M2823" s="1" t="e">
        <f>VLOOKUP(Table1[[#This Row],[Customer_id]],Table2[],4,FALSE)</f>
        <v>#N/A</v>
      </c>
      <c r="N2823" s="1" t="str">
        <f>INDEX(Table3[Transaction type],MATCH(Table1[[#This Row],[Account Number]],Table3[Account Number],0))</f>
        <v>Cash Withdrawal</v>
      </c>
      <c r="O2823" s="20">
        <f>INDEX(Table3[Date_of_transaction],MATCH(Table1[[#This Row],[Account Number]],Table3[Account Number],0))</f>
        <v>44371</v>
      </c>
      <c r="P2823" s="19" t="str">
        <f>INDEX(Table3[Transaction Medium],MATCH(Table1[[#This Row],[Account Number]],Table3[Account Number],0))</f>
        <v>POS</v>
      </c>
    </row>
    <row r="2824" spans="1:16" x14ac:dyDescent="0.25">
      <c r="A2824" s="1" t="s">
        <v>2482</v>
      </c>
      <c r="B2824" s="2">
        <v>662985666</v>
      </c>
      <c r="C2824" s="2" t="s">
        <v>57</v>
      </c>
      <c r="D2824" s="4">
        <v>34113.75</v>
      </c>
      <c r="E2824" s="1" t="s">
        <v>12</v>
      </c>
      <c r="F2824" s="1" t="s">
        <v>93</v>
      </c>
      <c r="G2824" s="1" t="s">
        <v>1964</v>
      </c>
      <c r="H2824" s="1" t="s">
        <v>2483</v>
      </c>
      <c r="I2824" s="1">
        <v>68561.444145000001</v>
      </c>
      <c r="J2824" s="1" t="s">
        <v>2484</v>
      </c>
      <c r="L2824" s="1" t="str">
        <f>VLOOKUP(Table1[[#This Row],[Customer_id]],Table4[],7,FALSE)</f>
        <v>417117,077</v>
      </c>
      <c r="M2824" s="1" t="e">
        <f>VLOOKUP(Table1[[#This Row],[Customer_id]],Table2[],4,FALSE)</f>
        <v>#N/A</v>
      </c>
      <c r="N2824" s="1" t="str">
        <f>INDEX(Table3[Transaction type],MATCH(Table1[[#This Row],[Account Number]],Table3[Account Number],0))</f>
        <v>Cash Withdrawal</v>
      </c>
      <c r="O2824" s="20">
        <f>INDEX(Table3[Date_of_transaction],MATCH(Table1[[#This Row],[Account Number]],Table3[Account Number],0))</f>
        <v>44310</v>
      </c>
      <c r="P2824" s="19" t="str">
        <f>INDEX(Table3[Transaction Medium],MATCH(Table1[[#This Row],[Account Number]],Table3[Account Number],0))</f>
        <v>POS</v>
      </c>
    </row>
    <row r="2825" spans="1:16" x14ac:dyDescent="0.25">
      <c r="A2825" s="1" t="s">
        <v>4133</v>
      </c>
      <c r="B2825" s="2">
        <v>175122483</v>
      </c>
      <c r="C2825" s="2" t="s">
        <v>47</v>
      </c>
      <c r="D2825" s="4">
        <v>31191.75</v>
      </c>
      <c r="E2825" s="1" t="s">
        <v>1094</v>
      </c>
      <c r="F2825" s="1" t="s">
        <v>130</v>
      </c>
      <c r="G2825" s="1" t="s">
        <v>4074</v>
      </c>
      <c r="H2825" s="1" t="s">
        <v>4134</v>
      </c>
      <c r="I2825" s="1">
        <v>27809.10468</v>
      </c>
      <c r="J2825" s="1" t="s">
        <v>4135</v>
      </c>
      <c r="L2825" s="1" t="str">
        <f>VLOOKUP(Table1[[#This Row],[Customer_id]],Table4[],7,FALSE)</f>
        <v>80380,188</v>
      </c>
      <c r="M2825" s="1" t="e">
        <f>VLOOKUP(Table1[[#This Row],[Customer_id]],Table2[],4,FALSE)</f>
        <v>#N/A</v>
      </c>
      <c r="N2825" s="1" t="str">
        <f>INDEX(Table3[Transaction type],MATCH(Table1[[#This Row],[Account Number]],Table3[Account Number],0))</f>
        <v>Cash Withdrawal</v>
      </c>
      <c r="O2825" s="20">
        <f>INDEX(Table3[Date_of_transaction],MATCH(Table1[[#This Row],[Account Number]],Table3[Account Number],0))</f>
        <v>44611</v>
      </c>
      <c r="P2825" s="19" t="str">
        <f>INDEX(Table3[Transaction Medium],MATCH(Table1[[#This Row],[Account Number]],Table3[Account Number],0))</f>
        <v>ATM</v>
      </c>
    </row>
    <row r="2826" spans="1:16" x14ac:dyDescent="0.25">
      <c r="A2826" s="1" t="s">
        <v>7830</v>
      </c>
      <c r="B2826" s="2">
        <v>379935005</v>
      </c>
      <c r="C2826" s="2" t="s">
        <v>309</v>
      </c>
      <c r="D2826" s="4">
        <v>27904.5</v>
      </c>
      <c r="E2826" s="1" t="s">
        <v>12</v>
      </c>
      <c r="F2826" s="1" t="s">
        <v>438</v>
      </c>
      <c r="G2826" s="1" t="s">
        <v>3058</v>
      </c>
      <c r="H2826" s="1" t="s">
        <v>7831</v>
      </c>
      <c r="I2826" s="1">
        <v>423069.40110707999</v>
      </c>
      <c r="J2826" s="1" t="s">
        <v>7832</v>
      </c>
      <c r="L2826" s="1" t="str">
        <f>VLOOKUP(Table1[[#This Row],[Customer_id]],Table4[],7,FALSE)</f>
        <v>190245,7675</v>
      </c>
      <c r="M2826" s="1" t="e">
        <f>VLOOKUP(Table1[[#This Row],[Customer_id]],Table2[],4,FALSE)</f>
        <v>#N/A</v>
      </c>
      <c r="N2826" s="1" t="str">
        <f>INDEX(Table3[Transaction type],MATCH(Table1[[#This Row],[Account Number]],Table3[Account Number],0))</f>
        <v>Money Transfer</v>
      </c>
      <c r="O2826" s="20">
        <f>INDEX(Table3[Date_of_transaction],MATCH(Table1[[#This Row],[Account Number]],Table3[Account Number],0))</f>
        <v>44585</v>
      </c>
      <c r="P2826" s="19" t="str">
        <f>INDEX(Table3[Transaction Medium],MATCH(Table1[[#This Row],[Account Number]],Table3[Account Number],0))</f>
        <v>Internet Banking</v>
      </c>
    </row>
    <row r="2827" spans="1:16" x14ac:dyDescent="0.25">
      <c r="A2827" s="1" t="s">
        <v>4642</v>
      </c>
      <c r="B2827" s="2">
        <v>54092581</v>
      </c>
      <c r="C2827" s="2" t="s">
        <v>18</v>
      </c>
      <c r="D2827" s="4">
        <v>33018</v>
      </c>
      <c r="E2827" s="1" t="s">
        <v>1094</v>
      </c>
      <c r="F2827" s="1" t="s">
        <v>549</v>
      </c>
      <c r="G2827" s="1" t="s">
        <v>4074</v>
      </c>
      <c r="H2827" s="1" t="s">
        <v>4643</v>
      </c>
      <c r="I2827" s="1">
        <v>260285.04684</v>
      </c>
      <c r="J2827" s="1" t="s">
        <v>4644</v>
      </c>
      <c r="L2827" s="1" t="str">
        <f>VLOOKUP(Table1[[#This Row],[Customer_id]],Table4[],7,FALSE)</f>
        <v>72376,3287</v>
      </c>
      <c r="M2827" s="1" t="e">
        <f>VLOOKUP(Table1[[#This Row],[Customer_id]],Table2[],4,FALSE)</f>
        <v>#N/A</v>
      </c>
      <c r="N2827" s="1" t="str">
        <f>INDEX(Table3[Transaction type],MATCH(Table1[[#This Row],[Account Number]],Table3[Account Number],0))</f>
        <v>Online Payment</v>
      </c>
      <c r="O2827" s="20">
        <f>INDEX(Table3[Date_of_transaction],MATCH(Table1[[#This Row],[Account Number]],Table3[Account Number],0))</f>
        <v>44217</v>
      </c>
      <c r="P2827" s="19" t="str">
        <f>INDEX(Table3[Transaction Medium],MATCH(Table1[[#This Row],[Account Number]],Table3[Account Number],0))</f>
        <v>Card</v>
      </c>
    </row>
    <row r="2828" spans="1:16" x14ac:dyDescent="0.25">
      <c r="A2828" s="1" t="s">
        <v>8948</v>
      </c>
      <c r="B2828" s="2">
        <v>565277281</v>
      </c>
      <c r="C2828" s="2" t="s">
        <v>479</v>
      </c>
      <c r="D2828" s="8">
        <v>39033</v>
      </c>
      <c r="E2828" s="1" t="str">
        <f ca="1">CHOOSE(RANDBETWEEN(1, 2), "Male","Female")</f>
        <v>Male</v>
      </c>
      <c r="F2828" s="1" t="str">
        <f ca="1">CHOOSE(RANDBETWEEN(1, 5), "Farmer","Tailor","Student","Professor","Welder")</f>
        <v>Welder</v>
      </c>
      <c r="G2828" s="1" t="str">
        <f ca="1">CHOOSE(RANDBETWEEN(1, 22), "Kano","Kwara","Imo","Lagos","Adamawa","Delta","Sokoto","Oyo","Osun","Abia","Cross River","Kaduna","Plateau","River","Abuja","Kogi","Edo","Anambra","Bayelsa","Benue","Ogun","Enugu")</f>
        <v>Edo</v>
      </c>
      <c r="H2828" s="9" t="s">
        <v>8949</v>
      </c>
      <c r="I2828" s="9">
        <v>801353.93403653649</v>
      </c>
      <c r="J2828" t="s">
        <v>8950</v>
      </c>
      <c r="L2828" s="1" t="str">
        <f>VLOOKUP(Table1[[#This Row],[Customer_id]],Table4[],7,FALSE)</f>
        <v>54339,8676</v>
      </c>
      <c r="M2828" s="1" t="str">
        <f>VLOOKUP(Table1[[#This Row],[Customer_id]],Table2[],4,FALSE)</f>
        <v>N8705693064</v>
      </c>
      <c r="N2828" s="1" t="str">
        <f>INDEX(Table3[Transaction type],MATCH(Table1[[#This Row],[Account Number]],Table3[Account Number],0))</f>
        <v>Loan Payment</v>
      </c>
      <c r="O2828" s="20">
        <f>INDEX(Table3[Date_of_transaction],MATCH(Table1[[#This Row],[Account Number]],Table3[Account Number],0))</f>
        <v>44442</v>
      </c>
      <c r="P2828" s="19" t="str">
        <f>INDEX(Table3[Transaction Medium],MATCH(Table1[[#This Row],[Account Number]],Table3[Account Number],0))</f>
        <v>ACH</v>
      </c>
    </row>
    <row r="2829" spans="1:16" x14ac:dyDescent="0.25">
      <c r="A2829" s="1" t="s">
        <v>4943</v>
      </c>
      <c r="B2829" s="2">
        <v>757839652</v>
      </c>
      <c r="C2829" s="2" t="s">
        <v>217</v>
      </c>
      <c r="D2829" s="4">
        <v>38496.75</v>
      </c>
      <c r="E2829" s="1" t="s">
        <v>1094</v>
      </c>
      <c r="F2829" s="1" t="s">
        <v>636</v>
      </c>
      <c r="G2829" s="1" t="s">
        <v>4119</v>
      </c>
      <c r="H2829" s="1" t="s">
        <v>4944</v>
      </c>
      <c r="I2829" s="1">
        <v>140688.55231200001</v>
      </c>
      <c r="J2829" s="1" t="s">
        <v>4945</v>
      </c>
      <c r="L2829" s="1" t="str">
        <f>VLOOKUP(Table1[[#This Row],[Customer_id]],Table4[],7,FALSE)</f>
        <v>50219,5616</v>
      </c>
      <c r="M2829" s="1" t="e">
        <f>VLOOKUP(Table1[[#This Row],[Customer_id]],Table2[],4,FALSE)</f>
        <v>#N/A</v>
      </c>
      <c r="N2829" s="1" t="str">
        <f>INDEX(Table3[Transaction type],MATCH(Table1[[#This Row],[Account Number]],Table3[Account Number],0))</f>
        <v>Checks</v>
      </c>
      <c r="O2829" s="20">
        <f>INDEX(Table3[Date_of_transaction],MATCH(Table1[[#This Row],[Account Number]],Table3[Account Number],0))</f>
        <v>44451</v>
      </c>
      <c r="P2829" s="19" t="str">
        <f>INDEX(Table3[Transaction Medium],MATCH(Table1[[#This Row],[Account Number]],Table3[Account Number],0))</f>
        <v>Bank</v>
      </c>
    </row>
    <row r="2830" spans="1:16" x14ac:dyDescent="0.25">
      <c r="A2830" s="1" t="s">
        <v>4003</v>
      </c>
      <c r="B2830" s="2">
        <v>985217845</v>
      </c>
      <c r="C2830" s="2" t="s">
        <v>180</v>
      </c>
      <c r="D2830" s="4">
        <v>35940</v>
      </c>
      <c r="E2830" s="1" t="s">
        <v>1094</v>
      </c>
      <c r="F2830" s="1" t="s">
        <v>241</v>
      </c>
      <c r="G2830" s="1" t="s">
        <v>3820</v>
      </c>
      <c r="H2830" s="1" t="s">
        <v>4004</v>
      </c>
      <c r="I2830" s="1">
        <v>52604.57389824</v>
      </c>
      <c r="J2830" s="1" t="s">
        <v>4005</v>
      </c>
      <c r="L2830" s="1" t="str">
        <f>VLOOKUP(Table1[[#This Row],[Customer_id]],Table4[],7,FALSE)</f>
        <v>62120,595</v>
      </c>
      <c r="M2830" s="1" t="e">
        <f>VLOOKUP(Table1[[#This Row],[Customer_id]],Table2[],4,FALSE)</f>
        <v>#N/A</v>
      </c>
      <c r="N2830" s="1" t="str">
        <f>INDEX(Table3[Transaction type],MATCH(Table1[[#This Row],[Account Number]],Table3[Account Number],0))</f>
        <v>Money Deposit</v>
      </c>
      <c r="O2830" s="20">
        <f>INDEX(Table3[Date_of_transaction],MATCH(Table1[[#This Row],[Account Number]],Table3[Account Number],0))</f>
        <v>44267</v>
      </c>
      <c r="P2830" s="19" t="str">
        <f>INDEX(Table3[Transaction Medium],MATCH(Table1[[#This Row],[Account Number]],Table3[Account Number],0))</f>
        <v>Bank</v>
      </c>
    </row>
    <row r="2831" spans="1:16" x14ac:dyDescent="0.25">
      <c r="A2831" s="1" t="s">
        <v>5088</v>
      </c>
      <c r="B2831" s="2">
        <v>532587167</v>
      </c>
      <c r="C2831" s="2" t="s">
        <v>452</v>
      </c>
      <c r="D2831" s="4">
        <v>26078.25</v>
      </c>
      <c r="E2831" s="1" t="s">
        <v>1094</v>
      </c>
      <c r="F2831" s="1" t="s">
        <v>763</v>
      </c>
      <c r="G2831" s="1" t="s">
        <v>4148</v>
      </c>
      <c r="H2831" s="1" t="s">
        <v>5089</v>
      </c>
      <c r="I2831" s="1">
        <v>173080.18728000001</v>
      </c>
      <c r="J2831" s="1" t="s">
        <v>5090</v>
      </c>
      <c r="L2831" s="1" t="str">
        <f>VLOOKUP(Table1[[#This Row],[Customer_id]],Table4[],7,FALSE)</f>
        <v>333873,9657</v>
      </c>
      <c r="M2831" s="1" t="e">
        <f>VLOOKUP(Table1[[#This Row],[Customer_id]],Table2[],4,FALSE)</f>
        <v>#N/A</v>
      </c>
      <c r="N2831" s="1" t="str">
        <f>INDEX(Table3[Transaction type],MATCH(Table1[[#This Row],[Account Number]],Table3[Account Number],0))</f>
        <v>Money Deposit</v>
      </c>
      <c r="O2831" s="20">
        <f>INDEX(Table3[Date_of_transaction],MATCH(Table1[[#This Row],[Account Number]],Table3[Account Number],0))</f>
        <v>44530</v>
      </c>
      <c r="P2831" s="19" t="str">
        <f>INDEX(Table3[Transaction Medium],MATCH(Table1[[#This Row],[Account Number]],Table3[Account Number],0))</f>
        <v>Bank</v>
      </c>
    </row>
    <row r="2832" spans="1:16" x14ac:dyDescent="0.25">
      <c r="A2832" s="1" t="s">
        <v>7223</v>
      </c>
      <c r="B2832" s="2">
        <v>233708883</v>
      </c>
      <c r="C2832" s="2" t="s">
        <v>606</v>
      </c>
      <c r="D2832" s="4">
        <v>23886.75</v>
      </c>
      <c r="E2832" s="1" t="s">
        <v>12</v>
      </c>
      <c r="F2832" s="1" t="s">
        <v>2501</v>
      </c>
      <c r="G2832" s="1" t="s">
        <v>4148</v>
      </c>
      <c r="H2832" s="1" t="s">
        <v>7224</v>
      </c>
      <c r="I2832" s="1">
        <v>428694.07723037997</v>
      </c>
      <c r="J2832" s="1" t="s">
        <v>7225</v>
      </c>
      <c r="L2832" s="1" t="str">
        <f>VLOOKUP(Table1[[#This Row],[Customer_id]],Table4[],7,FALSE)</f>
        <v>424394,3301</v>
      </c>
      <c r="M2832" s="1" t="e">
        <f>VLOOKUP(Table1[[#This Row],[Customer_id]],Table2[],4,FALSE)</f>
        <v>#N/A</v>
      </c>
      <c r="N2832" s="1" t="str">
        <f>INDEX(Table3[Transaction type],MATCH(Table1[[#This Row],[Account Number]],Table3[Account Number],0))</f>
        <v>Money Transfer</v>
      </c>
      <c r="O2832" s="20">
        <f>INDEX(Table3[Date_of_transaction],MATCH(Table1[[#This Row],[Account Number]],Table3[Account Number],0))</f>
        <v>44324</v>
      </c>
      <c r="P2832" s="19" t="str">
        <f>INDEX(Table3[Transaction Medium],MATCH(Table1[[#This Row],[Account Number]],Table3[Account Number],0))</f>
        <v>Mobile</v>
      </c>
    </row>
    <row r="2833" spans="1:16" x14ac:dyDescent="0.25">
      <c r="A2833" s="1" t="s">
        <v>958</v>
      </c>
      <c r="B2833" s="2">
        <v>748986889</v>
      </c>
      <c r="C2833" s="2" t="s">
        <v>348</v>
      </c>
      <c r="D2833" s="4">
        <v>28635</v>
      </c>
      <c r="E2833" s="1" t="s">
        <v>12</v>
      </c>
      <c r="F2833" s="1" t="s">
        <v>222</v>
      </c>
      <c r="G2833" s="1" t="s">
        <v>14</v>
      </c>
      <c r="H2833" s="1" t="s">
        <v>959</v>
      </c>
      <c r="I2833" s="1">
        <v>217090.514046</v>
      </c>
      <c r="J2833" s="1" t="s">
        <v>960</v>
      </c>
      <c r="L2833" s="1" t="str">
        <f>VLOOKUP(Table1[[#This Row],[Customer_id]],Table4[],7,FALSE)</f>
        <v>116508,9374</v>
      </c>
      <c r="M2833" s="1" t="e">
        <f>VLOOKUP(Table1[[#This Row],[Customer_id]],Table2[],4,FALSE)</f>
        <v>#N/A</v>
      </c>
      <c r="N2833" s="1" t="str">
        <f>INDEX(Table3[Transaction type],MATCH(Table1[[#This Row],[Account Number]],Table3[Account Number],0))</f>
        <v>Checks</v>
      </c>
      <c r="O2833" s="20">
        <f>INDEX(Table3[Date_of_transaction],MATCH(Table1[[#This Row],[Account Number]],Table3[Account Number],0))</f>
        <v>44477</v>
      </c>
      <c r="P2833" s="19" t="str">
        <f>INDEX(Table3[Transaction Medium],MATCH(Table1[[#This Row],[Account Number]],Table3[Account Number],0))</f>
        <v>Informal Services</v>
      </c>
    </row>
    <row r="2834" spans="1:16" x14ac:dyDescent="0.25">
      <c r="A2834" s="1" t="s">
        <v>3324</v>
      </c>
      <c r="B2834" s="2">
        <v>260904080</v>
      </c>
      <c r="C2834" s="2" t="s">
        <v>335</v>
      </c>
      <c r="D2834" s="4">
        <v>19869</v>
      </c>
      <c r="E2834" s="1" t="s">
        <v>1094</v>
      </c>
      <c r="F2834" s="1" t="s">
        <v>366</v>
      </c>
      <c r="G2834" s="1" t="s">
        <v>3058</v>
      </c>
      <c r="H2834" s="1" t="s">
        <v>3325</v>
      </c>
      <c r="I2834" s="1">
        <v>383897.03311359999</v>
      </c>
      <c r="J2834" s="1" t="s">
        <v>3326</v>
      </c>
      <c r="L2834" s="1" t="str">
        <f>VLOOKUP(Table1[[#This Row],[Customer_id]],Table4[],7,FALSE)</f>
        <v>283690,35</v>
      </c>
      <c r="M2834" s="1" t="e">
        <f>VLOOKUP(Table1[[#This Row],[Customer_id]],Table2[],4,FALSE)</f>
        <v>#N/A</v>
      </c>
      <c r="N2834" s="1" t="str">
        <f>INDEX(Table3[Transaction type],MATCH(Table1[[#This Row],[Account Number]],Table3[Account Number],0))</f>
        <v>Cash Withdrawal</v>
      </c>
      <c r="O2834" s="20">
        <f>INDEX(Table3[Date_of_transaction],MATCH(Table1[[#This Row],[Account Number]],Table3[Account Number],0))</f>
        <v>44496</v>
      </c>
      <c r="P2834" s="19" t="str">
        <f>INDEX(Table3[Transaction Medium],MATCH(Table1[[#This Row],[Account Number]],Table3[Account Number],0))</f>
        <v>POS</v>
      </c>
    </row>
    <row r="2835" spans="1:16" x14ac:dyDescent="0.25">
      <c r="A2835" s="1" t="s">
        <v>6483</v>
      </c>
      <c r="B2835" s="2">
        <v>903375773</v>
      </c>
      <c r="C2835" s="2" t="s">
        <v>77</v>
      </c>
      <c r="D2835" s="4">
        <v>23521.5</v>
      </c>
      <c r="E2835" s="1" t="s">
        <v>12</v>
      </c>
      <c r="F2835" s="1" t="s">
        <v>256</v>
      </c>
      <c r="G2835" s="1" t="s">
        <v>4084</v>
      </c>
      <c r="H2835" s="1" t="s">
        <v>6484</v>
      </c>
      <c r="I2835" s="1">
        <v>305050.61515199998</v>
      </c>
      <c r="J2835" s="1" t="s">
        <v>6485</v>
      </c>
      <c r="L2835" s="1" t="str">
        <f>VLOOKUP(Table1[[#This Row],[Customer_id]],Table4[],7,FALSE)</f>
        <v>211439,7824</v>
      </c>
      <c r="M2835" s="1" t="e">
        <f>VLOOKUP(Table1[[#This Row],[Customer_id]],Table2[],4,FALSE)</f>
        <v>#N/A</v>
      </c>
      <c r="N2835" s="1" t="str">
        <f>INDEX(Table3[Transaction type],MATCH(Table1[[#This Row],[Account Number]],Table3[Account Number],0))</f>
        <v>Cash Withdrawal</v>
      </c>
      <c r="O2835" s="20">
        <f>INDEX(Table3[Date_of_transaction],MATCH(Table1[[#This Row],[Account Number]],Table3[Account Number],0))</f>
        <v>44235</v>
      </c>
      <c r="P2835" s="19" t="str">
        <f>INDEX(Table3[Transaction Medium],MATCH(Table1[[#This Row],[Account Number]],Table3[Account Number],0))</f>
        <v>Bank</v>
      </c>
    </row>
    <row r="2836" spans="1:16" x14ac:dyDescent="0.25">
      <c r="A2836" s="1" t="s">
        <v>7302</v>
      </c>
      <c r="B2836" s="2">
        <v>219258652</v>
      </c>
      <c r="C2836" s="2" t="s">
        <v>245</v>
      </c>
      <c r="D2836" s="4">
        <v>19503.75</v>
      </c>
      <c r="E2836" s="1" t="s">
        <v>12</v>
      </c>
      <c r="F2836" s="1" t="s">
        <v>1076</v>
      </c>
      <c r="G2836" s="1" t="s">
        <v>4058</v>
      </c>
      <c r="H2836" s="1" t="s">
        <v>7303</v>
      </c>
      <c r="I2836" s="1">
        <v>73435.691647500003</v>
      </c>
      <c r="J2836" s="1" t="s">
        <v>7304</v>
      </c>
      <c r="L2836" s="1" t="str">
        <f>VLOOKUP(Table1[[#This Row],[Customer_id]],Table4[],7,FALSE)</f>
        <v>408054,7608</v>
      </c>
      <c r="M2836" s="1" t="e">
        <f>VLOOKUP(Table1[[#This Row],[Customer_id]],Table2[],4,FALSE)</f>
        <v>#N/A</v>
      </c>
      <c r="N2836" s="1" t="str">
        <f>INDEX(Table3[Transaction type],MATCH(Table1[[#This Row],[Account Number]],Table3[Account Number],0))</f>
        <v>Money Transfer</v>
      </c>
      <c r="O2836" s="20">
        <f>INDEX(Table3[Date_of_transaction],MATCH(Table1[[#This Row],[Account Number]],Table3[Account Number],0))</f>
        <v>44426</v>
      </c>
      <c r="P2836" s="19" t="str">
        <f>INDEX(Table3[Transaction Medium],MATCH(Table1[[#This Row],[Account Number]],Table3[Account Number],0))</f>
        <v>Mobile</v>
      </c>
    </row>
    <row r="2837" spans="1:16" x14ac:dyDescent="0.25">
      <c r="A2837" s="1" t="s">
        <v>1811</v>
      </c>
      <c r="B2837" s="2">
        <v>796857761</v>
      </c>
      <c r="C2837" s="2" t="s">
        <v>255</v>
      </c>
      <c r="D2837" s="4">
        <v>25347.75</v>
      </c>
      <c r="E2837" s="1" t="s">
        <v>1094</v>
      </c>
      <c r="F2837" s="1" t="s">
        <v>1016</v>
      </c>
      <c r="G2837" s="1" t="s">
        <v>14</v>
      </c>
      <c r="H2837" s="1" t="s">
        <v>1812</v>
      </c>
      <c r="I2837" s="1">
        <v>108026.5041072</v>
      </c>
      <c r="J2837" s="1" t="s">
        <v>1813</v>
      </c>
      <c r="L2837" s="1" t="str">
        <f>VLOOKUP(Table1[[#This Row],[Customer_id]],Table4[],7,FALSE)</f>
        <v>44050,0638</v>
      </c>
      <c r="M2837" s="1" t="e">
        <f>VLOOKUP(Table1[[#This Row],[Customer_id]],Table2[],4,FALSE)</f>
        <v>#N/A</v>
      </c>
      <c r="N2837" s="1" t="str">
        <f>INDEX(Table3[Transaction type],MATCH(Table1[[#This Row],[Account Number]],Table3[Account Number],0))</f>
        <v>Checks</v>
      </c>
      <c r="O2837" s="20">
        <f>INDEX(Table3[Date_of_transaction],MATCH(Table1[[#This Row],[Account Number]],Table3[Account Number],0))</f>
        <v>44508</v>
      </c>
      <c r="P2837" s="19" t="str">
        <f>INDEX(Table3[Transaction Medium],MATCH(Table1[[#This Row],[Account Number]],Table3[Account Number],0))</f>
        <v>Informal Services</v>
      </c>
    </row>
    <row r="2838" spans="1:16" x14ac:dyDescent="0.25">
      <c r="A2838" s="1" t="s">
        <v>933</v>
      </c>
      <c r="B2838" s="2">
        <v>803923948</v>
      </c>
      <c r="C2838" s="2" t="s">
        <v>134</v>
      </c>
      <c r="D2838" s="4">
        <v>37401</v>
      </c>
      <c r="E2838" s="1" t="s">
        <v>12</v>
      </c>
      <c r="F2838" s="1" t="s">
        <v>610</v>
      </c>
      <c r="G2838" s="1" t="s">
        <v>14</v>
      </c>
      <c r="H2838" s="1" t="s">
        <v>934</v>
      </c>
      <c r="I2838" s="1">
        <v>357648.76804608002</v>
      </c>
      <c r="J2838" s="1" t="s">
        <v>935</v>
      </c>
      <c r="L2838" s="1" t="str">
        <f>VLOOKUP(Table1[[#This Row],[Customer_id]],Table4[],7,FALSE)</f>
        <v>114169,5126</v>
      </c>
      <c r="M2838" s="1" t="e">
        <f>VLOOKUP(Table1[[#This Row],[Customer_id]],Table2[],4,FALSE)</f>
        <v>#N/A</v>
      </c>
      <c r="N2838" s="1" t="str">
        <f>INDEX(Table3[Transaction type],MATCH(Table1[[#This Row],[Account Number]],Table3[Account Number],0))</f>
        <v>Money Deposit</v>
      </c>
      <c r="O2838" s="20">
        <f>INDEX(Table3[Date_of_transaction],MATCH(Table1[[#This Row],[Account Number]],Table3[Account Number],0))</f>
        <v>44274</v>
      </c>
      <c r="P2838" s="19" t="str">
        <f>INDEX(Table3[Transaction Medium],MATCH(Table1[[#This Row],[Account Number]],Table3[Account Number],0))</f>
        <v>Bank</v>
      </c>
    </row>
    <row r="2839" spans="1:16" x14ac:dyDescent="0.25">
      <c r="A2839" s="1" t="s">
        <v>8916</v>
      </c>
      <c r="B2839" s="2">
        <v>523429584</v>
      </c>
      <c r="C2839" s="2" t="s">
        <v>298</v>
      </c>
      <c r="D2839" s="4">
        <v>38131.5</v>
      </c>
      <c r="E2839" s="1" t="s">
        <v>12</v>
      </c>
      <c r="F2839" s="1" t="s">
        <v>893</v>
      </c>
      <c r="G2839" s="1" t="s">
        <v>3820</v>
      </c>
      <c r="H2839" s="1" t="s">
        <v>8917</v>
      </c>
      <c r="I2839" s="1">
        <v>170306.17199999999</v>
      </c>
      <c r="J2839" s="1" t="s">
        <v>8918</v>
      </c>
      <c r="L2839" s="1" t="str">
        <f>VLOOKUP(Table1[[#This Row],[Customer_id]],Table4[],7,FALSE)</f>
        <v>197079,3088</v>
      </c>
      <c r="M2839" s="1" t="e">
        <f>VLOOKUP(Table1[[#This Row],[Customer_id]],Table2[],4,FALSE)</f>
        <v>#N/A</v>
      </c>
      <c r="N2839" s="1" t="str">
        <f>INDEX(Table3[Transaction type],MATCH(Table1[[#This Row],[Account Number]],Table3[Account Number],0))</f>
        <v>Money Transfer</v>
      </c>
      <c r="O2839" s="20">
        <f>INDEX(Table3[Date_of_transaction],MATCH(Table1[[#This Row],[Account Number]],Table3[Account Number],0))</f>
        <v>44218</v>
      </c>
      <c r="P2839" s="19" t="str">
        <f>INDEX(Table3[Transaction Medium],MATCH(Table1[[#This Row],[Account Number]],Table3[Account Number],0))</f>
        <v>ATM</v>
      </c>
    </row>
    <row r="2840" spans="1:16" x14ac:dyDescent="0.25">
      <c r="A2840" s="1" t="s">
        <v>8185</v>
      </c>
      <c r="B2840" s="2">
        <v>109535553</v>
      </c>
      <c r="C2840" s="2" t="s">
        <v>217</v>
      </c>
      <c r="D2840" s="4">
        <v>38496.75</v>
      </c>
      <c r="E2840" s="1" t="s">
        <v>12</v>
      </c>
      <c r="F2840" s="1" t="s">
        <v>246</v>
      </c>
      <c r="G2840" s="1" t="s">
        <v>3331</v>
      </c>
      <c r="H2840" s="1" t="s">
        <v>8186</v>
      </c>
      <c r="I2840" s="1">
        <v>239807.488518</v>
      </c>
      <c r="J2840" s="1" t="s">
        <v>8187</v>
      </c>
      <c r="L2840" s="1" t="str">
        <f>VLOOKUP(Table1[[#This Row],[Customer_id]],Table4[],7,FALSE)</f>
        <v>239451,3134</v>
      </c>
      <c r="M2840" s="1" t="e">
        <f>VLOOKUP(Table1[[#This Row],[Customer_id]],Table2[],4,FALSE)</f>
        <v>#N/A</v>
      </c>
      <c r="N2840" s="1" t="str">
        <f>INDEX(Table3[Transaction type],MATCH(Table1[[#This Row],[Account Number]],Table3[Account Number],0))</f>
        <v>Checks</v>
      </c>
      <c r="O2840" s="20">
        <f>INDEX(Table3[Date_of_transaction],MATCH(Table1[[#This Row],[Account Number]],Table3[Account Number],0))</f>
        <v>44534</v>
      </c>
      <c r="P2840" s="19" t="str">
        <f>INDEX(Table3[Transaction Medium],MATCH(Table1[[#This Row],[Account Number]],Table3[Account Number],0))</f>
        <v>Informal Services</v>
      </c>
    </row>
    <row r="2841" spans="1:16" x14ac:dyDescent="0.25">
      <c r="A2841" s="1" t="s">
        <v>746</v>
      </c>
      <c r="B2841" s="2">
        <v>269955394</v>
      </c>
      <c r="C2841" s="2" t="s">
        <v>143</v>
      </c>
      <c r="D2841" s="4">
        <v>34479</v>
      </c>
      <c r="E2841" s="1" t="s">
        <v>12</v>
      </c>
      <c r="F2841" s="1" t="s">
        <v>408</v>
      </c>
      <c r="G2841" s="1" t="s">
        <v>14</v>
      </c>
      <c r="H2841" s="1" t="s">
        <v>747</v>
      </c>
      <c r="I2841" s="1">
        <v>90510.440679899999</v>
      </c>
      <c r="J2841" s="1" t="s">
        <v>748</v>
      </c>
      <c r="L2841" s="1" t="str">
        <f>VLOOKUP(Table1[[#This Row],[Customer_id]],Table4[],7,FALSE)</f>
        <v>284185,8918</v>
      </c>
      <c r="M2841" s="1" t="e">
        <f>VLOOKUP(Table1[[#This Row],[Customer_id]],Table2[],4,FALSE)</f>
        <v>#N/A</v>
      </c>
      <c r="N2841" s="1" t="str">
        <f>INDEX(Table3[Transaction type],MATCH(Table1[[#This Row],[Account Number]],Table3[Account Number],0))</f>
        <v>Online Payment</v>
      </c>
      <c r="O2841" s="20">
        <f>INDEX(Table3[Date_of_transaction],MATCH(Table1[[#This Row],[Account Number]],Table3[Account Number],0))</f>
        <v>44573</v>
      </c>
      <c r="P2841" s="19" t="str">
        <f>INDEX(Table3[Transaction Medium],MATCH(Table1[[#This Row],[Account Number]],Table3[Account Number],0))</f>
        <v>Mobile</v>
      </c>
    </row>
    <row r="2842" spans="1:16" x14ac:dyDescent="0.25">
      <c r="A2842" s="1" t="s">
        <v>6662</v>
      </c>
      <c r="B2842" s="2">
        <v>742082111</v>
      </c>
      <c r="C2842" s="2" t="s">
        <v>82</v>
      </c>
      <c r="D2842" s="4">
        <v>16947</v>
      </c>
      <c r="E2842" s="1" t="s">
        <v>12</v>
      </c>
      <c r="F2842" s="1" t="s">
        <v>78</v>
      </c>
      <c r="G2842" s="1" t="s">
        <v>4066</v>
      </c>
      <c r="H2842" s="1" t="s">
        <v>6663</v>
      </c>
      <c r="I2842" s="1">
        <v>185162.13518400001</v>
      </c>
      <c r="J2842" s="1" t="s">
        <v>6664</v>
      </c>
      <c r="L2842" s="1" t="str">
        <f>VLOOKUP(Table1[[#This Row],[Customer_id]],Table4[],7,FALSE)</f>
        <v>129752,4484</v>
      </c>
      <c r="M2842" s="1" t="e">
        <f>VLOOKUP(Table1[[#This Row],[Customer_id]],Table2[],4,FALSE)</f>
        <v>#N/A</v>
      </c>
      <c r="N2842" s="1" t="str">
        <f>INDEX(Table3[Transaction type],MATCH(Table1[[#This Row],[Account Number]],Table3[Account Number],0))</f>
        <v>Money Deposit</v>
      </c>
      <c r="O2842" s="20">
        <f>INDEX(Table3[Date_of_transaction],MATCH(Table1[[#This Row],[Account Number]],Table3[Account Number],0))</f>
        <v>44510</v>
      </c>
      <c r="P2842" s="19" t="str">
        <f>INDEX(Table3[Transaction Medium],MATCH(Table1[[#This Row],[Account Number]],Table3[Account Number],0))</f>
        <v>Bank</v>
      </c>
    </row>
    <row r="2843" spans="1:16" x14ac:dyDescent="0.25">
      <c r="A2843" s="1" t="s">
        <v>1152</v>
      </c>
      <c r="B2843" s="2">
        <v>925817645</v>
      </c>
      <c r="C2843" s="2" t="s">
        <v>698</v>
      </c>
      <c r="D2843" s="4">
        <v>18408</v>
      </c>
      <c r="E2843" s="1" t="s">
        <v>1094</v>
      </c>
      <c r="F2843" s="1" t="s">
        <v>241</v>
      </c>
      <c r="G2843" s="1" t="s">
        <v>14</v>
      </c>
      <c r="H2843" s="1" t="s">
        <v>1153</v>
      </c>
      <c r="I2843" s="1">
        <v>311392.12481760001</v>
      </c>
      <c r="J2843" s="1" t="s">
        <v>1154</v>
      </c>
      <c r="L2843" s="1" t="str">
        <f>VLOOKUP(Table1[[#This Row],[Customer_id]],Table4[],7,FALSE)</f>
        <v>58084,4352</v>
      </c>
      <c r="M2843" s="1" t="e">
        <f>VLOOKUP(Table1[[#This Row],[Customer_id]],Table2[],4,FALSE)</f>
        <v>#N/A</v>
      </c>
      <c r="N2843" s="1" t="str">
        <f>INDEX(Table3[Transaction type],MATCH(Table1[[#This Row],[Account Number]],Table3[Account Number],0))</f>
        <v>Money Deposit</v>
      </c>
      <c r="O2843" s="20">
        <f>INDEX(Table3[Date_of_transaction],MATCH(Table1[[#This Row],[Account Number]],Table3[Account Number],0))</f>
        <v>44220</v>
      </c>
      <c r="P2843" s="19" t="str">
        <f>INDEX(Table3[Transaction Medium],MATCH(Table1[[#This Row],[Account Number]],Table3[Account Number],0))</f>
        <v>Bank</v>
      </c>
    </row>
    <row r="2844" spans="1:16" x14ac:dyDescent="0.25">
      <c r="A2844" s="1" t="s">
        <v>8550</v>
      </c>
      <c r="B2844" s="2">
        <v>540646135</v>
      </c>
      <c r="C2844" s="2" t="s">
        <v>92</v>
      </c>
      <c r="D2844" s="4">
        <v>29000.25</v>
      </c>
      <c r="E2844" s="1" t="s">
        <v>12</v>
      </c>
      <c r="F2844" s="1" t="s">
        <v>1469</v>
      </c>
      <c r="G2844" s="1" t="s">
        <v>2773</v>
      </c>
      <c r="H2844" s="1" t="s">
        <v>8551</v>
      </c>
      <c r="I2844" s="1">
        <v>74588.001806400003</v>
      </c>
      <c r="J2844" s="1" t="s">
        <v>8552</v>
      </c>
      <c r="L2844" s="1" t="str">
        <f>VLOOKUP(Table1[[#This Row],[Customer_id]],Table4[],7,FALSE)</f>
        <v>94054,8804</v>
      </c>
      <c r="M2844" s="1" t="e">
        <f>VLOOKUP(Table1[[#This Row],[Customer_id]],Table2[],4,FALSE)</f>
        <v>#N/A</v>
      </c>
      <c r="N2844" s="1" t="str">
        <f>INDEX(Table3[Transaction type],MATCH(Table1[[#This Row],[Account Number]],Table3[Account Number],0))</f>
        <v>Money Deposit</v>
      </c>
      <c r="O2844" s="20">
        <f>INDEX(Table3[Date_of_transaction],MATCH(Table1[[#This Row],[Account Number]],Table3[Account Number],0))</f>
        <v>44211</v>
      </c>
      <c r="P2844" s="19" t="str">
        <f>INDEX(Table3[Transaction Medium],MATCH(Table1[[#This Row],[Account Number]],Table3[Account Number],0))</f>
        <v>Bank</v>
      </c>
    </row>
    <row r="2845" spans="1:16" x14ac:dyDescent="0.25">
      <c r="A2845" s="1" t="s">
        <v>5590</v>
      </c>
      <c r="B2845" s="2">
        <v>912042678</v>
      </c>
      <c r="C2845" s="2" t="s">
        <v>38</v>
      </c>
      <c r="D2845" s="4">
        <v>21330</v>
      </c>
      <c r="E2845" s="1" t="s">
        <v>1094</v>
      </c>
      <c r="F2845" s="1" t="s">
        <v>13</v>
      </c>
      <c r="G2845" s="1" t="s">
        <v>4054</v>
      </c>
      <c r="H2845" s="1" t="s">
        <v>5591</v>
      </c>
      <c r="I2845" s="1">
        <v>183999.75651832001</v>
      </c>
      <c r="J2845" s="1" t="s">
        <v>5592</v>
      </c>
      <c r="L2845" s="1" t="str">
        <f>VLOOKUP(Table1[[#This Row],[Customer_id]],Table4[],7,FALSE)</f>
        <v>154270,545</v>
      </c>
      <c r="M2845" s="1" t="e">
        <f>VLOOKUP(Table1[[#This Row],[Customer_id]],Table2[],4,FALSE)</f>
        <v>#N/A</v>
      </c>
      <c r="N2845" s="1" t="str">
        <f>INDEX(Table3[Transaction type],MATCH(Table1[[#This Row],[Account Number]],Table3[Account Number],0))</f>
        <v>Cash Withdrawal</v>
      </c>
      <c r="O2845" s="20">
        <f>INDEX(Table3[Date_of_transaction],MATCH(Table1[[#This Row],[Account Number]],Table3[Account Number],0))</f>
        <v>44229</v>
      </c>
      <c r="P2845" s="19" t="str">
        <f>INDEX(Table3[Transaction Medium],MATCH(Table1[[#This Row],[Account Number]],Table3[Account Number],0))</f>
        <v>Bank</v>
      </c>
    </row>
    <row r="2846" spans="1:16" x14ac:dyDescent="0.25">
      <c r="A2846" s="1" t="s">
        <v>6856</v>
      </c>
      <c r="B2846" s="2">
        <v>346081022</v>
      </c>
      <c r="C2846" s="2" t="s">
        <v>114</v>
      </c>
      <c r="D2846" s="4">
        <v>20599.5</v>
      </c>
      <c r="E2846" s="1" t="s">
        <v>12</v>
      </c>
      <c r="F2846" s="1" t="s">
        <v>2311</v>
      </c>
      <c r="G2846" s="1" t="s">
        <v>4084</v>
      </c>
      <c r="H2846" s="1" t="s">
        <v>6857</v>
      </c>
      <c r="I2846" s="1">
        <v>378131.88140000001</v>
      </c>
      <c r="J2846" s="1" t="s">
        <v>6858</v>
      </c>
      <c r="L2846" s="1" t="str">
        <f>VLOOKUP(Table1[[#This Row],[Customer_id]],Table4[],7,FALSE)</f>
        <v>373528,3188</v>
      </c>
      <c r="M2846" s="1" t="e">
        <f>VLOOKUP(Table1[[#This Row],[Customer_id]],Table2[],4,FALSE)</f>
        <v>#N/A</v>
      </c>
      <c r="N2846" s="1" t="str">
        <f>INDEX(Table3[Transaction type],MATCH(Table1[[#This Row],[Account Number]],Table3[Account Number],0))</f>
        <v>Cash Withdrawal</v>
      </c>
      <c r="O2846" s="20">
        <f>INDEX(Table3[Date_of_transaction],MATCH(Table1[[#This Row],[Account Number]],Table3[Account Number],0))</f>
        <v>44593</v>
      </c>
      <c r="P2846" s="19" t="str">
        <f>INDEX(Table3[Transaction Medium],MATCH(Table1[[#This Row],[Account Number]],Table3[Account Number],0))</f>
        <v>POS</v>
      </c>
    </row>
    <row r="2847" spans="1:16" x14ac:dyDescent="0.25">
      <c r="A2847" s="1" t="s">
        <v>6246</v>
      </c>
      <c r="B2847" s="2">
        <v>144352360</v>
      </c>
      <c r="C2847" s="2" t="s">
        <v>380</v>
      </c>
      <c r="D2847" s="4">
        <v>14390.25</v>
      </c>
      <c r="E2847" s="1" t="s">
        <v>12</v>
      </c>
      <c r="F2847" s="1" t="s">
        <v>286</v>
      </c>
      <c r="G2847" s="1" t="s">
        <v>4066</v>
      </c>
      <c r="H2847" s="1" t="s">
        <v>6247</v>
      </c>
      <c r="I2847" s="1">
        <v>65815.876203000007</v>
      </c>
      <c r="J2847" s="1" t="s">
        <v>6248</v>
      </c>
      <c r="L2847" s="1" t="str">
        <f>VLOOKUP(Table1[[#This Row],[Customer_id]],Table4[],7,FALSE)</f>
        <v>85181,04</v>
      </c>
      <c r="M2847" s="1" t="str">
        <f>VLOOKUP(Table1[[#This Row],[Customer_id]],Table2[],4,FALSE)</f>
        <v>N57099328</v>
      </c>
      <c r="N2847" s="1" t="str">
        <f>INDEX(Table3[Transaction type],MATCH(Table1[[#This Row],[Account Number]],Table3[Account Number],0))</f>
        <v>Loan Payment</v>
      </c>
      <c r="O2847" s="20">
        <f>INDEX(Table3[Date_of_transaction],MATCH(Table1[[#This Row],[Account Number]],Table3[Account Number],0))</f>
        <v>44481</v>
      </c>
      <c r="P2847" s="19" t="str">
        <f>INDEX(Table3[Transaction Medium],MATCH(Table1[[#This Row],[Account Number]],Table3[Account Number],0))</f>
        <v>AFT</v>
      </c>
    </row>
    <row r="2848" spans="1:16" x14ac:dyDescent="0.25">
      <c r="A2848" s="1" t="s">
        <v>4973</v>
      </c>
      <c r="B2848" s="2">
        <v>309373814</v>
      </c>
      <c r="C2848" s="2" t="s">
        <v>240</v>
      </c>
      <c r="D2848" s="4">
        <v>22060.5</v>
      </c>
      <c r="E2848" s="1" t="s">
        <v>1094</v>
      </c>
      <c r="F2848" s="1" t="s">
        <v>1054</v>
      </c>
      <c r="G2848" s="1" t="s">
        <v>4058</v>
      </c>
      <c r="H2848" s="1" t="s">
        <v>4974</v>
      </c>
      <c r="I2848" s="1">
        <v>644540.55465986999</v>
      </c>
      <c r="J2848" s="1" t="s">
        <v>4975</v>
      </c>
      <c r="L2848" s="1" t="str">
        <f>VLOOKUP(Table1[[#This Row],[Customer_id]],Table4[],7,FALSE)</f>
        <v>62219,7912</v>
      </c>
      <c r="M2848" s="1" t="e">
        <f>VLOOKUP(Table1[[#This Row],[Customer_id]],Table2[],4,FALSE)</f>
        <v>#N/A</v>
      </c>
      <c r="N2848" s="1" t="str">
        <f>INDEX(Table3[Transaction type],MATCH(Table1[[#This Row],[Account Number]],Table3[Account Number],0))</f>
        <v>Online Payment</v>
      </c>
      <c r="O2848" s="20">
        <f>INDEX(Table3[Date_of_transaction],MATCH(Table1[[#This Row],[Account Number]],Table3[Account Number],0))</f>
        <v>44405</v>
      </c>
      <c r="P2848" s="19" t="str">
        <f>INDEX(Table3[Transaction Medium],MATCH(Table1[[#This Row],[Account Number]],Table3[Account Number],0))</f>
        <v>Internet Banking</v>
      </c>
    </row>
    <row r="2849" spans="1:16" x14ac:dyDescent="0.25">
      <c r="A2849" s="1" t="s">
        <v>5899</v>
      </c>
      <c r="B2849" s="2">
        <v>788106278</v>
      </c>
      <c r="C2849" s="2" t="s">
        <v>403</v>
      </c>
      <c r="D2849" s="4">
        <v>31922.25</v>
      </c>
      <c r="E2849" s="1" t="s">
        <v>12</v>
      </c>
      <c r="F2849" s="1" t="s">
        <v>4364</v>
      </c>
      <c r="G2849" s="1" t="s">
        <v>4148</v>
      </c>
      <c r="H2849" s="1" t="s">
        <v>5900</v>
      </c>
      <c r="I2849" s="1">
        <v>169226.53687392001</v>
      </c>
      <c r="J2849" s="1" t="s">
        <v>5901</v>
      </c>
      <c r="L2849" s="1" t="str">
        <f>VLOOKUP(Table1[[#This Row],[Customer_id]],Table4[],7,FALSE)</f>
        <v>57336,4736</v>
      </c>
      <c r="M2849" s="1" t="e">
        <f>VLOOKUP(Table1[[#This Row],[Customer_id]],Table2[],4,FALSE)</f>
        <v>#N/A</v>
      </c>
      <c r="N2849" s="1" t="str">
        <f>INDEX(Table3[Transaction type],MATCH(Table1[[#This Row],[Account Number]],Table3[Account Number],0))</f>
        <v>Checks</v>
      </c>
      <c r="O2849" s="20">
        <f>INDEX(Table3[Date_of_transaction],MATCH(Table1[[#This Row],[Account Number]],Table3[Account Number],0))</f>
        <v>44273</v>
      </c>
      <c r="P2849" s="19" t="str">
        <f>INDEX(Table3[Transaction Medium],MATCH(Table1[[#This Row],[Account Number]],Table3[Account Number],0))</f>
        <v>Bank</v>
      </c>
    </row>
    <row r="2850" spans="1:16" x14ac:dyDescent="0.25">
      <c r="A2850" s="1" t="s">
        <v>8481</v>
      </c>
      <c r="B2850" s="2">
        <v>582690079</v>
      </c>
      <c r="C2850" s="2" t="s">
        <v>250</v>
      </c>
      <c r="D2850" s="4">
        <v>18042.75</v>
      </c>
      <c r="E2850" s="1" t="s">
        <v>12</v>
      </c>
      <c r="F2850" s="1" t="s">
        <v>139</v>
      </c>
      <c r="G2850" s="1" t="s">
        <v>2773</v>
      </c>
      <c r="H2850" s="1" t="s">
        <v>8482</v>
      </c>
      <c r="I2850" s="1">
        <v>179949.13058751999</v>
      </c>
      <c r="J2850" s="1" t="s">
        <v>8483</v>
      </c>
      <c r="L2850" s="1" t="str">
        <f>VLOOKUP(Table1[[#This Row],[Customer_id]],Table4[],7,FALSE)</f>
        <v>118451,97</v>
      </c>
      <c r="M2850" s="1" t="e">
        <f>VLOOKUP(Table1[[#This Row],[Customer_id]],Table2[],4,FALSE)</f>
        <v>#N/A</v>
      </c>
      <c r="N2850" s="1" t="str">
        <f>INDEX(Table3[Transaction type],MATCH(Table1[[#This Row],[Account Number]],Table3[Account Number],0))</f>
        <v>Cash Withdrawal</v>
      </c>
      <c r="O2850" s="20">
        <f>INDEX(Table3[Date_of_transaction],MATCH(Table1[[#This Row],[Account Number]],Table3[Account Number],0))</f>
        <v>44342</v>
      </c>
      <c r="P2850" s="19" t="str">
        <f>INDEX(Table3[Transaction Medium],MATCH(Table1[[#This Row],[Account Number]],Table3[Account Number],0))</f>
        <v>POS</v>
      </c>
    </row>
    <row r="2851" spans="1:16" x14ac:dyDescent="0.25">
      <c r="A2851" s="1" t="s">
        <v>3216</v>
      </c>
      <c r="B2851" s="2">
        <v>127626624</v>
      </c>
      <c r="C2851" s="2" t="s">
        <v>357</v>
      </c>
      <c r="D2851" s="4">
        <v>35209.5</v>
      </c>
      <c r="E2851" s="1" t="s">
        <v>1094</v>
      </c>
      <c r="F2851" s="1" t="s">
        <v>172</v>
      </c>
      <c r="G2851" s="1" t="s">
        <v>3058</v>
      </c>
      <c r="H2851" s="1" t="s">
        <v>3217</v>
      </c>
      <c r="I2851" s="1">
        <v>290498.52923699998</v>
      </c>
      <c r="J2851" s="1" t="s">
        <v>3218</v>
      </c>
      <c r="L2851" s="1" t="str">
        <f>VLOOKUP(Table1[[#This Row],[Customer_id]],Table4[],7,FALSE)</f>
        <v>79121,7</v>
      </c>
      <c r="M2851" s="1" t="e">
        <f>VLOOKUP(Table1[[#This Row],[Customer_id]],Table2[],4,FALSE)</f>
        <v>#N/A</v>
      </c>
      <c r="N2851" s="1" t="str">
        <f>INDEX(Table3[Transaction type],MATCH(Table1[[#This Row],[Account Number]],Table3[Account Number],0))</f>
        <v>Online Payment</v>
      </c>
      <c r="O2851" s="20">
        <f>INDEX(Table3[Date_of_transaction],MATCH(Table1[[#This Row],[Account Number]],Table3[Account Number],0))</f>
        <v>44245</v>
      </c>
      <c r="P2851" s="19" t="str">
        <f>INDEX(Table3[Transaction Medium],MATCH(Table1[[#This Row],[Account Number]],Table3[Account Number],0))</f>
        <v>Mobile</v>
      </c>
    </row>
    <row r="2852" spans="1:16" x14ac:dyDescent="0.25">
      <c r="A2852" s="1" t="s">
        <v>3879</v>
      </c>
      <c r="B2852" s="2">
        <v>598205796</v>
      </c>
      <c r="C2852" s="2" t="s">
        <v>452</v>
      </c>
      <c r="D2852" s="4">
        <v>26078.25</v>
      </c>
      <c r="E2852" s="1" t="s">
        <v>1094</v>
      </c>
      <c r="F2852" s="1" t="s">
        <v>1695</v>
      </c>
      <c r="G2852" s="1" t="s">
        <v>3820</v>
      </c>
      <c r="H2852" s="1" t="s">
        <v>3880</v>
      </c>
      <c r="I2852" s="1">
        <v>145355.31179519999</v>
      </c>
      <c r="J2852" s="1" t="s">
        <v>3881</v>
      </c>
      <c r="L2852" s="1" t="str">
        <f>VLOOKUP(Table1[[#This Row],[Customer_id]],Table4[],7,FALSE)</f>
        <v>207395,9638</v>
      </c>
      <c r="M2852" s="1" t="e">
        <f>VLOOKUP(Table1[[#This Row],[Customer_id]],Table2[],4,FALSE)</f>
        <v>#N/A</v>
      </c>
      <c r="N2852" s="1" t="str">
        <f>INDEX(Table3[Transaction type],MATCH(Table1[[#This Row],[Account Number]],Table3[Account Number],0))</f>
        <v>Money Transfer</v>
      </c>
      <c r="O2852" s="20">
        <f>INDEX(Table3[Date_of_transaction],MATCH(Table1[[#This Row],[Account Number]],Table3[Account Number],0))</f>
        <v>44577</v>
      </c>
      <c r="P2852" s="19" t="str">
        <f>INDEX(Table3[Transaction Medium],MATCH(Table1[[#This Row],[Account Number]],Table3[Account Number],0))</f>
        <v>Mobile</v>
      </c>
    </row>
    <row r="2853" spans="1:16" x14ac:dyDescent="0.25">
      <c r="A2853" s="1" t="s">
        <v>3835</v>
      </c>
      <c r="B2853" s="2">
        <v>241349621</v>
      </c>
      <c r="C2853" s="2" t="s">
        <v>57</v>
      </c>
      <c r="D2853" s="4">
        <v>34113.75</v>
      </c>
      <c r="E2853" s="1" t="s">
        <v>1094</v>
      </c>
      <c r="F2853" s="1" t="s">
        <v>251</v>
      </c>
      <c r="G2853" s="1" t="s">
        <v>3820</v>
      </c>
      <c r="H2853" s="1" t="s">
        <v>3836</v>
      </c>
      <c r="I2853" s="1">
        <v>87816.669695999997</v>
      </c>
      <c r="J2853" s="1" t="s">
        <v>3837</v>
      </c>
      <c r="L2853" s="1" t="str">
        <f>VLOOKUP(Table1[[#This Row],[Customer_id]],Table4[],7,FALSE)</f>
        <v>220526,6274</v>
      </c>
      <c r="M2853" s="1" t="e">
        <f>VLOOKUP(Table1[[#This Row],[Customer_id]],Table2[],4,FALSE)</f>
        <v>#N/A</v>
      </c>
      <c r="N2853" s="1" t="str">
        <f>INDEX(Table3[Transaction type],MATCH(Table1[[#This Row],[Account Number]],Table3[Account Number],0))</f>
        <v>Money Deposit</v>
      </c>
      <c r="O2853" s="20">
        <f>INDEX(Table3[Date_of_transaction],MATCH(Table1[[#This Row],[Account Number]],Table3[Account Number],0))</f>
        <v>44414</v>
      </c>
      <c r="P2853" s="19" t="str">
        <f>INDEX(Table3[Transaction Medium],MATCH(Table1[[#This Row],[Account Number]],Table3[Account Number],0))</f>
        <v>Bank</v>
      </c>
    </row>
    <row r="2854" spans="1:16" x14ac:dyDescent="0.25">
      <c r="A2854" s="1" t="s">
        <v>5169</v>
      </c>
      <c r="B2854" s="2">
        <v>782785496</v>
      </c>
      <c r="C2854" s="2" t="s">
        <v>52</v>
      </c>
      <c r="D2854" s="4">
        <v>20234.25</v>
      </c>
      <c r="E2854" s="1" t="s">
        <v>1094</v>
      </c>
      <c r="F2854" s="1" t="s">
        <v>314</v>
      </c>
      <c r="G2854" s="1" t="s">
        <v>4148</v>
      </c>
      <c r="H2854" s="1" t="s">
        <v>5170</v>
      </c>
      <c r="I2854" s="1">
        <v>196319.54141184001</v>
      </c>
      <c r="J2854" s="1" t="s">
        <v>5171</v>
      </c>
      <c r="L2854" s="1" t="str">
        <f>VLOOKUP(Table1[[#This Row],[Customer_id]],Table4[],7,FALSE)</f>
        <v>71815,3074</v>
      </c>
      <c r="M2854" s="1" t="e">
        <f>VLOOKUP(Table1[[#This Row],[Customer_id]],Table2[],4,FALSE)</f>
        <v>#N/A</v>
      </c>
      <c r="N2854" s="1" t="str">
        <f>INDEX(Table3[Transaction type],MATCH(Table1[[#This Row],[Account Number]],Table3[Account Number],0))</f>
        <v>Online Payment</v>
      </c>
      <c r="O2854" s="20">
        <f>INDEX(Table3[Date_of_transaction],MATCH(Table1[[#This Row],[Account Number]],Table3[Account Number],0))</f>
        <v>44606</v>
      </c>
      <c r="P2854" s="19" t="str">
        <f>INDEX(Table3[Transaction Medium],MATCH(Table1[[#This Row],[Account Number]],Table3[Account Number],0))</f>
        <v>Card</v>
      </c>
    </row>
    <row r="2855" spans="1:16" x14ac:dyDescent="0.25">
      <c r="A2855" s="1" t="s">
        <v>6138</v>
      </c>
      <c r="B2855" s="2">
        <v>399531461</v>
      </c>
      <c r="C2855" s="2" t="s">
        <v>114</v>
      </c>
      <c r="D2855" s="4">
        <v>20599.5</v>
      </c>
      <c r="E2855" s="1" t="s">
        <v>12</v>
      </c>
      <c r="F2855" s="1" t="s">
        <v>1721</v>
      </c>
      <c r="G2855" s="1" t="s">
        <v>4105</v>
      </c>
      <c r="H2855" s="1" t="s">
        <v>6139</v>
      </c>
      <c r="I2855" s="1">
        <v>231388.54266527999</v>
      </c>
      <c r="J2855" s="1" t="s">
        <v>6140</v>
      </c>
      <c r="L2855" s="1" t="str">
        <f>VLOOKUP(Table1[[#This Row],[Customer_id]],Table4[],7,FALSE)</f>
        <v>236680,1184</v>
      </c>
      <c r="M2855" s="1" t="e">
        <f>VLOOKUP(Table1[[#This Row],[Customer_id]],Table2[],4,FALSE)</f>
        <v>#N/A</v>
      </c>
      <c r="N2855" s="1" t="str">
        <f>INDEX(Table3[Transaction type],MATCH(Table1[[#This Row],[Account Number]],Table3[Account Number],0))</f>
        <v>Money Deposit</v>
      </c>
      <c r="O2855" s="20">
        <f>INDEX(Table3[Date_of_transaction],MATCH(Table1[[#This Row],[Account Number]],Table3[Account Number],0))</f>
        <v>44636</v>
      </c>
      <c r="P2855" s="19" t="str">
        <f>INDEX(Table3[Transaction Medium],MATCH(Table1[[#This Row],[Account Number]],Table3[Account Number],0))</f>
        <v>Bank</v>
      </c>
    </row>
    <row r="2856" spans="1:16" x14ac:dyDescent="0.25">
      <c r="A2856" s="1" t="s">
        <v>2443</v>
      </c>
      <c r="B2856" s="2">
        <v>838500892</v>
      </c>
      <c r="C2856" s="2" t="s">
        <v>889</v>
      </c>
      <c r="D2856" s="4">
        <v>30096</v>
      </c>
      <c r="E2856" s="1" t="s">
        <v>12</v>
      </c>
      <c r="F2856" s="1" t="s">
        <v>385</v>
      </c>
      <c r="G2856" s="1" t="s">
        <v>1964</v>
      </c>
      <c r="H2856" s="1" t="s">
        <v>2444</v>
      </c>
      <c r="I2856" s="1">
        <v>186717.86607936001</v>
      </c>
      <c r="J2856" s="1" t="s">
        <v>2445</v>
      </c>
      <c r="L2856" s="1" t="str">
        <f>VLOOKUP(Table1[[#This Row],[Customer_id]],Table4[],7,FALSE)</f>
        <v>76947,9228</v>
      </c>
      <c r="M2856" s="1" t="e">
        <f>VLOOKUP(Table1[[#This Row],[Customer_id]],Table2[],4,FALSE)</f>
        <v>#N/A</v>
      </c>
      <c r="N2856" s="1" t="str">
        <f>INDEX(Table3[Transaction type],MATCH(Table1[[#This Row],[Account Number]],Table3[Account Number],0))</f>
        <v>Money Transfer</v>
      </c>
      <c r="O2856" s="20">
        <f>INDEX(Table3[Date_of_transaction],MATCH(Table1[[#This Row],[Account Number]],Table3[Account Number],0))</f>
        <v>44662</v>
      </c>
      <c r="P2856" s="19" t="str">
        <f>INDEX(Table3[Transaction Medium],MATCH(Table1[[#This Row],[Account Number]],Table3[Account Number],0))</f>
        <v>ATM</v>
      </c>
    </row>
    <row r="2857" spans="1:16" x14ac:dyDescent="0.25">
      <c r="A2857" s="1" t="s">
        <v>5602</v>
      </c>
      <c r="B2857" s="2">
        <v>213205219</v>
      </c>
      <c r="C2857" s="2" t="s">
        <v>452</v>
      </c>
      <c r="D2857" s="4">
        <v>26078.25</v>
      </c>
      <c r="E2857" s="1" t="s">
        <v>1094</v>
      </c>
      <c r="F2857" s="1" t="s">
        <v>1304</v>
      </c>
      <c r="G2857" s="1" t="s">
        <v>4095</v>
      </c>
      <c r="H2857" s="1" t="s">
        <v>5603</v>
      </c>
      <c r="I2857" s="1">
        <v>352364.0412032</v>
      </c>
      <c r="J2857" s="1" t="s">
        <v>5604</v>
      </c>
      <c r="L2857" s="1" t="str">
        <f>VLOOKUP(Table1[[#This Row],[Customer_id]],Table4[],7,FALSE)</f>
        <v>361194,75</v>
      </c>
      <c r="M2857" s="1" t="e">
        <f>VLOOKUP(Table1[[#This Row],[Customer_id]],Table2[],4,FALSE)</f>
        <v>#N/A</v>
      </c>
      <c r="N2857" s="1" t="str">
        <f>INDEX(Table3[Transaction type],MATCH(Table1[[#This Row],[Account Number]],Table3[Account Number],0))</f>
        <v>Checks</v>
      </c>
      <c r="O2857" s="20">
        <f>INDEX(Table3[Date_of_transaction],MATCH(Table1[[#This Row],[Account Number]],Table3[Account Number],0))</f>
        <v>44443</v>
      </c>
      <c r="P2857" s="19" t="str">
        <f>INDEX(Table3[Transaction Medium],MATCH(Table1[[#This Row],[Account Number]],Table3[Account Number],0))</f>
        <v>Informal Services</v>
      </c>
    </row>
    <row r="2858" spans="1:16" x14ac:dyDescent="0.25">
      <c r="A2858" s="1" t="s">
        <v>1007</v>
      </c>
      <c r="B2858" s="2">
        <v>547781025</v>
      </c>
      <c r="C2858" s="2" t="s">
        <v>43</v>
      </c>
      <c r="D2858" s="4">
        <v>36670.5</v>
      </c>
      <c r="E2858" s="1" t="s">
        <v>12</v>
      </c>
      <c r="F2858" s="1" t="s">
        <v>422</v>
      </c>
      <c r="G2858" s="1" t="s">
        <v>14</v>
      </c>
      <c r="H2858" s="1" t="s">
        <v>1008</v>
      </c>
      <c r="I2858" s="1">
        <v>293291.2061604</v>
      </c>
      <c r="J2858" s="1" t="s">
        <v>1009</v>
      </c>
      <c r="L2858" s="1" t="str">
        <f>VLOOKUP(Table1[[#This Row],[Customer_id]],Table4[],7,FALSE)</f>
        <v>185224,4415</v>
      </c>
      <c r="M2858" s="1" t="str">
        <f>VLOOKUP(Table1[[#This Row],[Customer_id]],Table2[],4,FALSE)</f>
        <v>N22665436158</v>
      </c>
      <c r="N2858" s="1" t="str">
        <f>INDEX(Table3[Transaction type],MATCH(Table1[[#This Row],[Account Number]],Table3[Account Number],0))</f>
        <v>Loan Payment</v>
      </c>
      <c r="O2858" s="20">
        <f>INDEX(Table3[Date_of_transaction],MATCH(Table1[[#This Row],[Account Number]],Table3[Account Number],0))</f>
        <v>44478</v>
      </c>
      <c r="P2858" s="19" t="str">
        <f>INDEX(Table3[Transaction Medium],MATCH(Table1[[#This Row],[Account Number]],Table3[Account Number],0))</f>
        <v>ACH</v>
      </c>
    </row>
    <row r="2859" spans="1:16" x14ac:dyDescent="0.25">
      <c r="A2859" s="1" t="s">
        <v>2614</v>
      </c>
      <c r="B2859" s="2">
        <v>514798396</v>
      </c>
      <c r="C2859" s="2" t="s">
        <v>573</v>
      </c>
      <c r="D2859" s="4">
        <v>26808.75</v>
      </c>
      <c r="E2859" s="1" t="s">
        <v>12</v>
      </c>
      <c r="F2859" s="1" t="s">
        <v>499</v>
      </c>
      <c r="G2859" s="1" t="s">
        <v>1964</v>
      </c>
      <c r="H2859" s="1" t="s">
        <v>2615</v>
      </c>
      <c r="I2859" s="1">
        <v>783688.37178239995</v>
      </c>
      <c r="J2859" s="1" t="s">
        <v>2616</v>
      </c>
      <c r="L2859" s="1" t="str">
        <f>VLOOKUP(Table1[[#This Row],[Customer_id]],Table4[],7,FALSE)</f>
        <v>258591,243</v>
      </c>
      <c r="M2859" s="1" t="e">
        <f>VLOOKUP(Table1[[#This Row],[Customer_id]],Table2[],4,FALSE)</f>
        <v>#N/A</v>
      </c>
      <c r="N2859" s="1" t="str">
        <f>INDEX(Table3[Transaction type],MATCH(Table1[[#This Row],[Account Number]],Table3[Account Number],0))</f>
        <v>Money Transfer</v>
      </c>
      <c r="O2859" s="20">
        <f>INDEX(Table3[Date_of_transaction],MATCH(Table1[[#This Row],[Account Number]],Table3[Account Number],0))</f>
        <v>44202</v>
      </c>
      <c r="P2859" s="19" t="str">
        <f>INDEX(Table3[Transaction Medium],MATCH(Table1[[#This Row],[Account Number]],Table3[Account Number],0))</f>
        <v>Mobile</v>
      </c>
    </row>
    <row r="2860" spans="1:16" x14ac:dyDescent="0.25">
      <c r="A2860" s="1" t="s">
        <v>4937</v>
      </c>
      <c r="B2860" s="2">
        <v>827906116</v>
      </c>
      <c r="C2860" s="2" t="s">
        <v>23</v>
      </c>
      <c r="D2860" s="4">
        <v>15486</v>
      </c>
      <c r="E2860" s="1" t="s">
        <v>1094</v>
      </c>
      <c r="F2860" s="1" t="s">
        <v>1047</v>
      </c>
      <c r="G2860" s="1" t="s">
        <v>4220</v>
      </c>
      <c r="H2860" s="1" t="s">
        <v>4938</v>
      </c>
      <c r="I2860" s="1">
        <v>58540.243335300001</v>
      </c>
      <c r="J2860" s="1" t="s">
        <v>4939</v>
      </c>
      <c r="L2860" s="1" t="str">
        <f>VLOOKUP(Table1[[#This Row],[Customer_id]],Table4[],7,FALSE)</f>
        <v>255872,4012</v>
      </c>
      <c r="M2860" s="1" t="e">
        <f>VLOOKUP(Table1[[#This Row],[Customer_id]],Table2[],4,FALSE)</f>
        <v>#N/A</v>
      </c>
      <c r="N2860" s="1" t="str">
        <f>INDEX(Table3[Transaction type],MATCH(Table1[[#This Row],[Account Number]],Table3[Account Number],0))</f>
        <v>Online Payment</v>
      </c>
      <c r="O2860" s="20">
        <f>INDEX(Table3[Date_of_transaction],MATCH(Table1[[#This Row],[Account Number]],Table3[Account Number],0))</f>
        <v>44212</v>
      </c>
      <c r="P2860" s="19" t="str">
        <f>INDEX(Table3[Transaction Medium],MATCH(Table1[[#This Row],[Account Number]],Table3[Account Number],0))</f>
        <v>Card</v>
      </c>
    </row>
    <row r="2861" spans="1:16" x14ac:dyDescent="0.25">
      <c r="A2861" s="1" t="s">
        <v>2016</v>
      </c>
      <c r="B2861" s="2">
        <v>96082534</v>
      </c>
      <c r="C2861" s="2" t="s">
        <v>661</v>
      </c>
      <c r="D2861" s="4">
        <v>16216.5</v>
      </c>
      <c r="E2861" s="1" t="s">
        <v>1094</v>
      </c>
      <c r="F2861" s="1" t="s">
        <v>620</v>
      </c>
      <c r="G2861" s="1" t="s">
        <v>1964</v>
      </c>
      <c r="H2861" s="1" t="s">
        <v>2017</v>
      </c>
      <c r="I2861" s="1">
        <v>211869.9151212</v>
      </c>
      <c r="J2861" s="1" t="s">
        <v>2018</v>
      </c>
      <c r="L2861" s="1" t="str">
        <f>VLOOKUP(Table1[[#This Row],[Customer_id]],Table4[],7,FALSE)</f>
        <v>287617,05</v>
      </c>
      <c r="M2861" s="1" t="str">
        <f>VLOOKUP(Table1[[#This Row],[Customer_id]],Table2[],4,FALSE)</f>
        <v>N681068,64</v>
      </c>
      <c r="N2861" s="1" t="str">
        <f>INDEX(Table3[Transaction type],MATCH(Table1[[#This Row],[Account Number]],Table3[Account Number],0))</f>
        <v>Loan Payment</v>
      </c>
      <c r="O2861" s="20">
        <f>INDEX(Table3[Date_of_transaction],MATCH(Table1[[#This Row],[Account Number]],Table3[Account Number],0))</f>
        <v>44466</v>
      </c>
      <c r="P2861" s="19" t="str">
        <f>INDEX(Table3[Transaction Medium],MATCH(Table1[[#This Row],[Account Number]],Table3[Account Number],0))</f>
        <v>Mobile</v>
      </c>
    </row>
    <row r="2862" spans="1:16" x14ac:dyDescent="0.25">
      <c r="A2862" s="1" t="s">
        <v>4910</v>
      </c>
      <c r="B2862" s="2">
        <v>288641241</v>
      </c>
      <c r="C2862" s="2" t="s">
        <v>221</v>
      </c>
      <c r="D2862" s="4">
        <v>33748.5</v>
      </c>
      <c r="E2862" s="1" t="s">
        <v>1094</v>
      </c>
      <c r="F2862" s="1" t="s">
        <v>1799</v>
      </c>
      <c r="G2862" s="1" t="s">
        <v>4070</v>
      </c>
      <c r="H2862" s="1" t="s">
        <v>4911</v>
      </c>
      <c r="I2862" s="1">
        <v>285210.56215040002</v>
      </c>
      <c r="J2862" s="1" t="s">
        <v>4912</v>
      </c>
      <c r="L2862" s="1" t="str">
        <f>VLOOKUP(Table1[[#This Row],[Customer_id]],Table4[],7,FALSE)</f>
        <v>135796,5</v>
      </c>
      <c r="M2862" s="1" t="e">
        <f>VLOOKUP(Table1[[#This Row],[Customer_id]],Table2[],4,FALSE)</f>
        <v>#N/A</v>
      </c>
      <c r="N2862" s="1" t="str">
        <f>INDEX(Table3[Transaction type],MATCH(Table1[[#This Row],[Account Number]],Table3[Account Number],0))</f>
        <v>Online Payment</v>
      </c>
      <c r="O2862" s="20">
        <f>INDEX(Table3[Date_of_transaction],MATCH(Table1[[#This Row],[Account Number]],Table3[Account Number],0))</f>
        <v>44213</v>
      </c>
      <c r="P2862" s="19" t="str">
        <f>INDEX(Table3[Transaction Medium],MATCH(Table1[[#This Row],[Account Number]],Table3[Account Number],0))</f>
        <v>Mobile</v>
      </c>
    </row>
    <row r="2863" spans="1:16" x14ac:dyDescent="0.25">
      <c r="A2863" s="1" t="s">
        <v>4932</v>
      </c>
      <c r="B2863" s="2">
        <v>737120145</v>
      </c>
      <c r="C2863" s="2" t="s">
        <v>129</v>
      </c>
      <c r="D2863" s="4">
        <v>15120.75</v>
      </c>
      <c r="E2863" s="1" t="s">
        <v>1094</v>
      </c>
      <c r="F2863" s="1" t="s">
        <v>147</v>
      </c>
      <c r="G2863" s="1" t="s">
        <v>4088</v>
      </c>
      <c r="H2863" s="1" t="s">
        <v>4933</v>
      </c>
      <c r="I2863" s="1">
        <v>38909.700244799998</v>
      </c>
      <c r="J2863" s="1" t="s">
        <v>4934</v>
      </c>
      <c r="L2863" s="1" t="str">
        <f>VLOOKUP(Table1[[#This Row],[Customer_id]],Table4[],7,FALSE)</f>
        <v>510066,3022</v>
      </c>
      <c r="M2863" s="1" t="e">
        <f>VLOOKUP(Table1[[#This Row],[Customer_id]],Table2[],4,FALSE)</f>
        <v>#N/A</v>
      </c>
      <c r="N2863" s="1" t="str">
        <f>INDEX(Table3[Transaction type],MATCH(Table1[[#This Row],[Account Number]],Table3[Account Number],0))</f>
        <v>Cash Withdrawal</v>
      </c>
      <c r="O2863" s="20">
        <f>INDEX(Table3[Date_of_transaction],MATCH(Table1[[#This Row],[Account Number]],Table3[Account Number],0))</f>
        <v>44619</v>
      </c>
      <c r="P2863" s="19" t="str">
        <f>INDEX(Table3[Transaction Medium],MATCH(Table1[[#This Row],[Account Number]],Table3[Account Number],0))</f>
        <v>POS</v>
      </c>
    </row>
    <row r="2864" spans="1:16" x14ac:dyDescent="0.25">
      <c r="A2864" s="1" t="s">
        <v>7900</v>
      </c>
      <c r="B2864" s="2">
        <v>355200717</v>
      </c>
      <c r="C2864" s="2" t="s">
        <v>498</v>
      </c>
      <c r="D2864" s="4">
        <v>37766.25</v>
      </c>
      <c r="E2864" s="1" t="s">
        <v>12</v>
      </c>
      <c r="F2864" s="1" t="s">
        <v>2176</v>
      </c>
      <c r="G2864" s="1" t="s">
        <v>3583</v>
      </c>
      <c r="H2864" s="1" t="s">
        <v>7901</v>
      </c>
      <c r="I2864" s="1">
        <v>19924.529088800002</v>
      </c>
      <c r="J2864" s="1" t="s">
        <v>7902</v>
      </c>
      <c r="L2864" s="1" t="str">
        <f>VLOOKUP(Table1[[#This Row],[Customer_id]],Table4[],7,FALSE)</f>
        <v>37278,93</v>
      </c>
      <c r="M2864" s="1" t="e">
        <f>VLOOKUP(Table1[[#This Row],[Customer_id]],Table2[],4,FALSE)</f>
        <v>#N/A</v>
      </c>
      <c r="N2864" s="1" t="str">
        <f>INDEX(Table3[Transaction type],MATCH(Table1[[#This Row],[Account Number]],Table3[Account Number],0))</f>
        <v>Money Transfer</v>
      </c>
      <c r="O2864" s="20">
        <f>INDEX(Table3[Date_of_transaction],MATCH(Table1[[#This Row],[Account Number]],Table3[Account Number],0))</f>
        <v>44581</v>
      </c>
      <c r="P2864" s="19" t="str">
        <f>INDEX(Table3[Transaction Medium],MATCH(Table1[[#This Row],[Account Number]],Table3[Account Number],0))</f>
        <v>Mobile</v>
      </c>
    </row>
    <row r="2865" spans="1:16" x14ac:dyDescent="0.25">
      <c r="A2865" s="1" t="s">
        <v>254</v>
      </c>
      <c r="B2865" s="2">
        <v>124971917</v>
      </c>
      <c r="C2865" s="2" t="s">
        <v>255</v>
      </c>
      <c r="D2865" s="4">
        <v>25347.75</v>
      </c>
      <c r="E2865" s="1" t="s">
        <v>12</v>
      </c>
      <c r="F2865" s="1" t="s">
        <v>256</v>
      </c>
      <c r="G2865" s="1" t="s">
        <v>14</v>
      </c>
      <c r="H2865" s="1" t="s">
        <v>257</v>
      </c>
      <c r="I2865" s="1">
        <v>104605.810344</v>
      </c>
      <c r="J2865" s="1" t="s">
        <v>258</v>
      </c>
      <c r="L2865" s="1" t="str">
        <f>VLOOKUP(Table1[[#This Row],[Customer_id]],Table4[],7,FALSE)</f>
        <v>122947,0368</v>
      </c>
      <c r="M2865" s="1" t="e">
        <f>VLOOKUP(Table1[[#This Row],[Customer_id]],Table2[],4,FALSE)</f>
        <v>#N/A</v>
      </c>
      <c r="N2865" s="1" t="str">
        <f>INDEX(Table3[Transaction type],MATCH(Table1[[#This Row],[Account Number]],Table3[Account Number],0))</f>
        <v>Cash Withdrawal</v>
      </c>
      <c r="O2865" s="20">
        <f>INDEX(Table3[Date_of_transaction],MATCH(Table1[[#This Row],[Account Number]],Table3[Account Number],0))</f>
        <v>44372</v>
      </c>
      <c r="P2865" s="19" t="str">
        <f>INDEX(Table3[Transaction Medium],MATCH(Table1[[#This Row],[Account Number]],Table3[Account Number],0))</f>
        <v>ATM</v>
      </c>
    </row>
    <row r="2866" spans="1:16" x14ac:dyDescent="0.25">
      <c r="A2866" s="1" t="s">
        <v>8367</v>
      </c>
      <c r="B2866" s="2">
        <v>107961266</v>
      </c>
      <c r="C2866" s="2" t="s">
        <v>869</v>
      </c>
      <c r="D2866" s="4">
        <v>17312.25</v>
      </c>
      <c r="E2866" s="1" t="s">
        <v>12</v>
      </c>
      <c r="F2866" s="1" t="s">
        <v>282</v>
      </c>
      <c r="G2866" s="1" t="s">
        <v>2773</v>
      </c>
      <c r="H2866" s="1" t="s">
        <v>8368</v>
      </c>
      <c r="I2866" s="1">
        <v>215158.76553599999</v>
      </c>
      <c r="J2866" s="1" t="s">
        <v>8369</v>
      </c>
      <c r="L2866" s="1" t="str">
        <f>VLOOKUP(Table1[[#This Row],[Customer_id]],Table4[],7,FALSE)</f>
        <v>84951,9216</v>
      </c>
      <c r="M2866" s="1" t="e">
        <f>VLOOKUP(Table1[[#This Row],[Customer_id]],Table2[],4,FALSE)</f>
        <v>#N/A</v>
      </c>
      <c r="N2866" s="1" t="str">
        <f>INDEX(Table3[Transaction type],MATCH(Table1[[#This Row],[Account Number]],Table3[Account Number],0))</f>
        <v>Money Deposit</v>
      </c>
      <c r="O2866" s="20">
        <f>INDEX(Table3[Date_of_transaction],MATCH(Table1[[#This Row],[Account Number]],Table3[Account Number],0))</f>
        <v>44344</v>
      </c>
      <c r="P2866" s="19" t="str">
        <f>INDEX(Table3[Transaction Medium],MATCH(Table1[[#This Row],[Account Number]],Table3[Account Number],0))</f>
        <v>Bank</v>
      </c>
    </row>
    <row r="2867" spans="1:16" x14ac:dyDescent="0.25">
      <c r="A2867" s="1" t="s">
        <v>4880</v>
      </c>
      <c r="B2867" s="2">
        <v>309942505</v>
      </c>
      <c r="C2867" s="2" t="s">
        <v>203</v>
      </c>
      <c r="D2867" s="4">
        <v>27539.25</v>
      </c>
      <c r="E2867" s="1" t="s">
        <v>1094</v>
      </c>
      <c r="F2867" s="1" t="s">
        <v>93</v>
      </c>
      <c r="G2867" s="1" t="s">
        <v>4058</v>
      </c>
      <c r="H2867" s="1" t="s">
        <v>4881</v>
      </c>
      <c r="I2867" s="1">
        <v>87840.434707199995</v>
      </c>
      <c r="J2867" s="1" t="s">
        <v>4882</v>
      </c>
      <c r="L2867" s="1" t="str">
        <f>VLOOKUP(Table1[[#This Row],[Customer_id]],Table4[],7,FALSE)</f>
        <v>37275,3381</v>
      </c>
      <c r="M2867" s="1" t="str">
        <f>VLOOKUP(Table1[[#This Row],[Customer_id]],Table2[],4,FALSE)</f>
        <v>N756748224</v>
      </c>
      <c r="N2867" s="1" t="str">
        <f>INDEX(Table3[Transaction type],MATCH(Table1[[#This Row],[Account Number]],Table3[Account Number],0))</f>
        <v>Money Transfer</v>
      </c>
      <c r="O2867" s="20">
        <f>INDEX(Table3[Date_of_transaction],MATCH(Table1[[#This Row],[Account Number]],Table3[Account Number],0))</f>
        <v>44327</v>
      </c>
      <c r="P2867" s="19" t="str">
        <f>INDEX(Table3[Transaction Medium],MATCH(Table1[[#This Row],[Account Number]],Table3[Account Number],0))</f>
        <v>Mobile</v>
      </c>
    </row>
    <row r="2868" spans="1:16" x14ac:dyDescent="0.25">
      <c r="A2868" s="1" t="s">
        <v>4880</v>
      </c>
      <c r="B2868" s="2">
        <v>265615429</v>
      </c>
      <c r="C2868" s="2" t="s">
        <v>72</v>
      </c>
      <c r="D2868" s="4">
        <v>34844.25</v>
      </c>
      <c r="E2868" s="1" t="s">
        <v>12</v>
      </c>
      <c r="F2868" s="1" t="s">
        <v>172</v>
      </c>
      <c r="G2868" s="1" t="s">
        <v>3331</v>
      </c>
      <c r="H2868" s="1" t="s">
        <v>8275</v>
      </c>
      <c r="I2868" s="1">
        <v>58717.312335360002</v>
      </c>
      <c r="J2868" s="1" t="s">
        <v>8276</v>
      </c>
      <c r="L2868" s="1" t="str">
        <f>VLOOKUP(Table1[[#This Row],[Customer_id]],Table4[],7,FALSE)</f>
        <v>37275,3381</v>
      </c>
      <c r="M2868" s="1" t="str">
        <f>VLOOKUP(Table1[[#This Row],[Customer_id]],Table2[],4,FALSE)</f>
        <v>N756748224</v>
      </c>
      <c r="N2868" s="1" t="str">
        <f>INDEX(Table3[Transaction type],MATCH(Table1[[#This Row],[Account Number]],Table3[Account Number],0))</f>
        <v>Loan Payment</v>
      </c>
      <c r="O2868" s="20">
        <f>INDEX(Table3[Date_of_transaction],MATCH(Table1[[#This Row],[Account Number]],Table3[Account Number],0))</f>
        <v>44245</v>
      </c>
      <c r="P2868" s="19" t="str">
        <f>INDEX(Table3[Transaction Medium],MATCH(Table1[[#This Row],[Account Number]],Table3[Account Number],0))</f>
        <v>AFT</v>
      </c>
    </row>
    <row r="2869" spans="1:16" x14ac:dyDescent="0.25">
      <c r="A2869" s="1" t="s">
        <v>2601</v>
      </c>
      <c r="B2869" s="2">
        <v>136816964</v>
      </c>
      <c r="C2869" s="2" t="s">
        <v>203</v>
      </c>
      <c r="D2869" s="4">
        <v>27539.25</v>
      </c>
      <c r="E2869" s="1" t="s">
        <v>12</v>
      </c>
      <c r="F2869" s="1" t="s">
        <v>2602</v>
      </c>
      <c r="G2869" s="1" t="s">
        <v>1964</v>
      </c>
      <c r="H2869" s="1" t="s">
        <v>2603</v>
      </c>
      <c r="I2869" s="1">
        <v>303148.37783999997</v>
      </c>
      <c r="J2869" s="1" t="s">
        <v>2604</v>
      </c>
      <c r="L2869" s="1" t="str">
        <f>VLOOKUP(Table1[[#This Row],[Customer_id]],Table4[],7,FALSE)</f>
        <v>46550,3896</v>
      </c>
      <c r="M2869" s="1" t="e">
        <f>VLOOKUP(Table1[[#This Row],[Customer_id]],Table2[],4,FALSE)</f>
        <v>#N/A</v>
      </c>
      <c r="N2869" s="1" t="str">
        <f>INDEX(Table3[Transaction type],MATCH(Table1[[#This Row],[Account Number]],Table3[Account Number],0))</f>
        <v>Money Deposit</v>
      </c>
      <c r="O2869" s="20">
        <f>INDEX(Table3[Date_of_transaction],MATCH(Table1[[#This Row],[Account Number]],Table3[Account Number],0))</f>
        <v>44605</v>
      </c>
      <c r="P2869" s="19" t="str">
        <f>INDEX(Table3[Transaction Medium],MATCH(Table1[[#This Row],[Account Number]],Table3[Account Number],0))</f>
        <v>ATM</v>
      </c>
    </row>
    <row r="2870" spans="1:16" x14ac:dyDescent="0.25">
      <c r="A2870" s="1" t="s">
        <v>7482</v>
      </c>
      <c r="B2870" s="2">
        <v>457442184</v>
      </c>
      <c r="C2870" s="2" t="s">
        <v>573</v>
      </c>
      <c r="D2870" s="4">
        <v>26808.75</v>
      </c>
      <c r="E2870" s="1" t="s">
        <v>12</v>
      </c>
      <c r="F2870" s="1" t="s">
        <v>1304</v>
      </c>
      <c r="G2870" s="1" t="s">
        <v>4220</v>
      </c>
      <c r="H2870" s="1" t="s">
        <v>7483</v>
      </c>
      <c r="I2870" s="1">
        <v>60404.164632</v>
      </c>
      <c r="J2870" s="1" t="s">
        <v>7484</v>
      </c>
      <c r="L2870" s="1" t="str">
        <f>VLOOKUP(Table1[[#This Row],[Customer_id]],Table4[],7,FALSE)</f>
        <v>56129,1115</v>
      </c>
      <c r="M2870" s="1" t="e">
        <f>VLOOKUP(Table1[[#This Row],[Customer_id]],Table2[],4,FALSE)</f>
        <v>#N/A</v>
      </c>
      <c r="N2870" s="1" t="str">
        <f>INDEX(Table3[Transaction type],MATCH(Table1[[#This Row],[Account Number]],Table3[Account Number],0))</f>
        <v>Cash Withdrawal</v>
      </c>
      <c r="O2870" s="20">
        <f>INDEX(Table3[Date_of_transaction],MATCH(Table1[[#This Row],[Account Number]],Table3[Account Number],0))</f>
        <v>44549</v>
      </c>
      <c r="P2870" s="19" t="str">
        <f>INDEX(Table3[Transaction Medium],MATCH(Table1[[#This Row],[Account Number]],Table3[Account Number],0))</f>
        <v>POS</v>
      </c>
    </row>
    <row r="2871" spans="1:16" x14ac:dyDescent="0.25">
      <c r="A2871" s="1" t="s">
        <v>6266</v>
      </c>
      <c r="B2871" s="2">
        <v>198335679</v>
      </c>
      <c r="C2871" s="2" t="s">
        <v>869</v>
      </c>
      <c r="D2871" s="4">
        <v>17312.25</v>
      </c>
      <c r="E2871" s="1" t="s">
        <v>12</v>
      </c>
      <c r="F2871" s="1" t="s">
        <v>336</v>
      </c>
      <c r="G2871" s="1" t="s">
        <v>4105</v>
      </c>
      <c r="H2871" s="1" t="s">
        <v>6267</v>
      </c>
      <c r="I2871" s="1">
        <v>215114.72926416001</v>
      </c>
      <c r="J2871" s="1" t="s">
        <v>6268</v>
      </c>
      <c r="L2871" s="1" t="str">
        <f>VLOOKUP(Table1[[#This Row],[Customer_id]],Table4[],7,FALSE)</f>
        <v>342068,3712</v>
      </c>
      <c r="M2871" s="1" t="str">
        <f>VLOOKUP(Table1[[#This Row],[Customer_id]],Table2[],4,FALSE)</f>
        <v>N834035832</v>
      </c>
      <c r="N2871" s="1" t="str">
        <f>INDEX(Table3[Transaction type],MATCH(Table1[[#This Row],[Account Number]],Table3[Account Number],0))</f>
        <v>Loan Payment</v>
      </c>
      <c r="O2871" s="20">
        <f>INDEX(Table3[Date_of_transaction],MATCH(Table1[[#This Row],[Account Number]],Table3[Account Number],0))</f>
        <v>44643</v>
      </c>
      <c r="P2871" s="19" t="str">
        <f>INDEX(Table3[Transaction Medium],MATCH(Table1[[#This Row],[Account Number]],Table3[Account Number],0))</f>
        <v>ACH</v>
      </c>
    </row>
    <row r="2872" spans="1:16" x14ac:dyDescent="0.25">
      <c r="A2872" s="1" t="s">
        <v>8472</v>
      </c>
      <c r="B2872" s="2">
        <v>826220444</v>
      </c>
      <c r="C2872" s="2" t="s">
        <v>869</v>
      </c>
      <c r="D2872" s="4">
        <v>17312.25</v>
      </c>
      <c r="E2872" s="1" t="s">
        <v>12</v>
      </c>
      <c r="F2872" s="1" t="s">
        <v>381</v>
      </c>
      <c r="G2872" s="1" t="s">
        <v>2773</v>
      </c>
      <c r="H2872" s="1" t="s">
        <v>8473</v>
      </c>
      <c r="I2872" s="1">
        <v>344331.76277159998</v>
      </c>
      <c r="J2872" s="1" t="s">
        <v>8474</v>
      </c>
      <c r="L2872" s="1" t="str">
        <f>VLOOKUP(Table1[[#This Row],[Customer_id]],Table4[],7,FALSE)</f>
        <v>182270,3001</v>
      </c>
      <c r="M2872" s="1" t="e">
        <f>VLOOKUP(Table1[[#This Row],[Customer_id]],Table2[],4,FALSE)</f>
        <v>#N/A</v>
      </c>
      <c r="N2872" s="1" t="str">
        <f>INDEX(Table3[Transaction type],MATCH(Table1[[#This Row],[Account Number]],Table3[Account Number],0))</f>
        <v>Money Transfer</v>
      </c>
      <c r="O2872" s="20">
        <f>INDEX(Table3[Date_of_transaction],MATCH(Table1[[#This Row],[Account Number]],Table3[Account Number],0))</f>
        <v>44615</v>
      </c>
      <c r="P2872" s="19" t="str">
        <f>INDEX(Table3[Transaction Medium],MATCH(Table1[[#This Row],[Account Number]],Table3[Account Number],0))</f>
        <v>Internet Banking</v>
      </c>
    </row>
    <row r="2873" spans="1:16" x14ac:dyDescent="0.25">
      <c r="A2873" s="1" t="s">
        <v>964</v>
      </c>
      <c r="B2873" s="2">
        <v>877065362</v>
      </c>
      <c r="C2873" s="2" t="s">
        <v>189</v>
      </c>
      <c r="D2873" s="4">
        <v>22425.75</v>
      </c>
      <c r="E2873" s="1" t="s">
        <v>12</v>
      </c>
      <c r="F2873" s="1" t="s">
        <v>965</v>
      </c>
      <c r="G2873" s="1" t="s">
        <v>14</v>
      </c>
      <c r="H2873" s="1" t="s">
        <v>966</v>
      </c>
      <c r="I2873" s="1">
        <v>71372.346788159994</v>
      </c>
      <c r="J2873" s="1" t="s">
        <v>967</v>
      </c>
      <c r="L2873" s="1" t="str">
        <f>VLOOKUP(Table1[[#This Row],[Customer_id]],Table4[],7,FALSE)</f>
        <v>407658,87</v>
      </c>
      <c r="M2873" s="1" t="e">
        <f>VLOOKUP(Table1[[#This Row],[Customer_id]],Table2[],4,FALSE)</f>
        <v>#N/A</v>
      </c>
      <c r="N2873" s="1" t="str">
        <f>INDEX(Table3[Transaction type],MATCH(Table1[[#This Row],[Account Number]],Table3[Account Number],0))</f>
        <v>Money Transfer</v>
      </c>
      <c r="O2873" s="20">
        <f>INDEX(Table3[Date_of_transaction],MATCH(Table1[[#This Row],[Account Number]],Table3[Account Number],0))</f>
        <v>44399</v>
      </c>
      <c r="P2873" s="19" t="str">
        <f>INDEX(Table3[Transaction Medium],MATCH(Table1[[#This Row],[Account Number]],Table3[Account Number],0))</f>
        <v>Mobile</v>
      </c>
    </row>
    <row r="2874" spans="1:16" x14ac:dyDescent="0.25">
      <c r="A2874" s="1" t="s">
        <v>3926</v>
      </c>
      <c r="B2874" s="2">
        <v>177481325</v>
      </c>
      <c r="C2874" s="2" t="s">
        <v>189</v>
      </c>
      <c r="D2874" s="4">
        <v>22425.75</v>
      </c>
      <c r="E2874" s="1" t="s">
        <v>1094</v>
      </c>
      <c r="F2874" s="1" t="s">
        <v>620</v>
      </c>
      <c r="G2874" s="1" t="s">
        <v>3820</v>
      </c>
      <c r="H2874" s="1" t="s">
        <v>3927</v>
      </c>
      <c r="I2874" s="1">
        <v>148663.87913888</v>
      </c>
      <c r="J2874" s="1" t="s">
        <v>3928</v>
      </c>
      <c r="L2874" s="1" t="str">
        <f>VLOOKUP(Table1[[#This Row],[Customer_id]],Table4[],7,FALSE)</f>
        <v>69314,128</v>
      </c>
      <c r="M2874" s="1" t="e">
        <f>VLOOKUP(Table1[[#This Row],[Customer_id]],Table2[],4,FALSE)</f>
        <v>#N/A</v>
      </c>
      <c r="N2874" s="1" t="str">
        <f>INDEX(Table3[Transaction type],MATCH(Table1[[#This Row],[Account Number]],Table3[Account Number],0))</f>
        <v>Money Transfer</v>
      </c>
      <c r="O2874" s="20">
        <f>INDEX(Table3[Date_of_transaction],MATCH(Table1[[#This Row],[Account Number]],Table3[Account Number],0))</f>
        <v>44443</v>
      </c>
      <c r="P2874" s="19" t="str">
        <f>INDEX(Table3[Transaction Medium],MATCH(Table1[[#This Row],[Account Number]],Table3[Account Number],0))</f>
        <v>Internet Banking</v>
      </c>
    </row>
    <row r="2875" spans="1:16" x14ac:dyDescent="0.25">
      <c r="A2875" s="1" t="s">
        <v>2185</v>
      </c>
      <c r="B2875" s="2">
        <v>936996307</v>
      </c>
      <c r="C2875" s="2" t="s">
        <v>167</v>
      </c>
      <c r="D2875" s="4">
        <v>18773.25</v>
      </c>
      <c r="E2875" s="1" t="s">
        <v>1094</v>
      </c>
      <c r="F2875" s="1" t="s">
        <v>1004</v>
      </c>
      <c r="G2875" s="1" t="s">
        <v>1964</v>
      </c>
      <c r="H2875" s="1" t="s">
        <v>2186</v>
      </c>
      <c r="I2875" s="1">
        <v>331559.38000224001</v>
      </c>
      <c r="J2875" s="1" t="s">
        <v>2187</v>
      </c>
      <c r="L2875" s="1" t="str">
        <f>VLOOKUP(Table1[[#This Row],[Customer_id]],Table4[],7,FALSE)</f>
        <v>336120,7304</v>
      </c>
      <c r="M2875" s="1" t="e">
        <f>VLOOKUP(Table1[[#This Row],[Customer_id]],Table2[],4,FALSE)</f>
        <v>#N/A</v>
      </c>
      <c r="N2875" s="1" t="str">
        <f>INDEX(Table3[Transaction type],MATCH(Table1[[#This Row],[Account Number]],Table3[Account Number],0))</f>
        <v>Checks</v>
      </c>
      <c r="O2875" s="20">
        <f>INDEX(Table3[Date_of_transaction],MATCH(Table1[[#This Row],[Account Number]],Table3[Account Number],0))</f>
        <v>44497</v>
      </c>
      <c r="P2875" s="19" t="str">
        <f>INDEX(Table3[Transaction Medium],MATCH(Table1[[#This Row],[Account Number]],Table3[Account Number],0))</f>
        <v>Informal Services</v>
      </c>
    </row>
    <row r="2876" spans="1:16" x14ac:dyDescent="0.25">
      <c r="A2876" s="1" t="s">
        <v>7968</v>
      </c>
      <c r="B2876" s="2">
        <v>172315859</v>
      </c>
      <c r="C2876" s="2" t="s">
        <v>298</v>
      </c>
      <c r="D2876" s="4">
        <v>38131.5</v>
      </c>
      <c r="E2876" s="1" t="s">
        <v>12</v>
      </c>
      <c r="F2876" s="1" t="s">
        <v>602</v>
      </c>
      <c r="G2876" s="1" t="s">
        <v>3583</v>
      </c>
      <c r="H2876" s="1" t="s">
        <v>7969</v>
      </c>
      <c r="I2876" s="1">
        <v>171290.24183700001</v>
      </c>
      <c r="J2876" s="1" t="s">
        <v>7970</v>
      </c>
      <c r="L2876" s="1" t="str">
        <f>VLOOKUP(Table1[[#This Row],[Customer_id]],Table4[],7,FALSE)</f>
        <v>93157,4952</v>
      </c>
      <c r="M2876" s="1" t="e">
        <f>VLOOKUP(Table1[[#This Row],[Customer_id]],Table2[],4,FALSE)</f>
        <v>#N/A</v>
      </c>
      <c r="N2876" s="1" t="str">
        <f>INDEX(Table3[Transaction type],MATCH(Table1[[#This Row],[Account Number]],Table3[Account Number],0))</f>
        <v>Money Transfer</v>
      </c>
      <c r="O2876" s="20">
        <f>INDEX(Table3[Date_of_transaction],MATCH(Table1[[#This Row],[Account Number]],Table3[Account Number],0))</f>
        <v>44365</v>
      </c>
      <c r="P2876" s="19" t="str">
        <f>INDEX(Table3[Transaction Medium],MATCH(Table1[[#This Row],[Account Number]],Table3[Account Number],0))</f>
        <v>Mobile</v>
      </c>
    </row>
    <row r="2877" spans="1:16" x14ac:dyDescent="0.25">
      <c r="A2877" s="1" t="s">
        <v>1082</v>
      </c>
      <c r="B2877" s="2">
        <v>553069848</v>
      </c>
      <c r="C2877" s="2" t="s">
        <v>143</v>
      </c>
      <c r="D2877" s="4">
        <v>34479</v>
      </c>
      <c r="E2877" s="1" t="s">
        <v>12</v>
      </c>
      <c r="F2877" s="1" t="s">
        <v>1083</v>
      </c>
      <c r="G2877" s="1" t="s">
        <v>14</v>
      </c>
      <c r="H2877" s="1" t="s">
        <v>1084</v>
      </c>
      <c r="I2877" s="1">
        <v>17332.734326400001</v>
      </c>
      <c r="J2877" s="1" t="s">
        <v>1085</v>
      </c>
      <c r="L2877" s="1" t="str">
        <f>VLOOKUP(Table1[[#This Row],[Customer_id]],Table4[],7,FALSE)</f>
        <v>119608,0611</v>
      </c>
      <c r="M2877" s="1" t="e">
        <f>VLOOKUP(Table1[[#This Row],[Customer_id]],Table2[],4,FALSE)</f>
        <v>#N/A</v>
      </c>
      <c r="N2877" s="1" t="str">
        <f>INDEX(Table3[Transaction type],MATCH(Table1[[#This Row],[Account Number]],Table3[Account Number],0))</f>
        <v>Checks</v>
      </c>
      <c r="O2877" s="20">
        <f>INDEX(Table3[Date_of_transaction],MATCH(Table1[[#This Row],[Account Number]],Table3[Account Number],0))</f>
        <v>44277</v>
      </c>
      <c r="P2877" s="19" t="str">
        <f>INDEX(Table3[Transaction Medium],MATCH(Table1[[#This Row],[Account Number]],Table3[Account Number],0))</f>
        <v>Informal Services</v>
      </c>
    </row>
    <row r="2878" spans="1:16" x14ac:dyDescent="0.25">
      <c r="A2878" s="1" t="s">
        <v>6418</v>
      </c>
      <c r="B2878" s="2">
        <v>461675878</v>
      </c>
      <c r="C2878" s="2" t="s">
        <v>57</v>
      </c>
      <c r="D2878" s="4">
        <v>34113.75</v>
      </c>
      <c r="E2878" s="1" t="s">
        <v>12</v>
      </c>
      <c r="F2878" s="1" t="s">
        <v>870</v>
      </c>
      <c r="G2878" s="1" t="s">
        <v>4084</v>
      </c>
      <c r="H2878" s="1" t="s">
        <v>6419</v>
      </c>
      <c r="I2878" s="1">
        <v>176792.29273125</v>
      </c>
      <c r="J2878" s="1" t="s">
        <v>6420</v>
      </c>
      <c r="L2878" s="1" t="str">
        <f>VLOOKUP(Table1[[#This Row],[Customer_id]],Table4[],7,FALSE)</f>
        <v>119065,265</v>
      </c>
      <c r="M2878" s="1" t="e">
        <f>VLOOKUP(Table1[[#This Row],[Customer_id]],Table2[],4,FALSE)</f>
        <v>#N/A</v>
      </c>
      <c r="N2878" s="1" t="str">
        <f>INDEX(Table3[Transaction type],MATCH(Table1[[#This Row],[Account Number]],Table3[Account Number],0))</f>
        <v>Money Deposit</v>
      </c>
      <c r="O2878" s="20">
        <f>INDEX(Table3[Date_of_transaction],MATCH(Table1[[#This Row],[Account Number]],Table3[Account Number],0))</f>
        <v>44370</v>
      </c>
      <c r="P2878" s="19" t="str">
        <f>INDEX(Table3[Transaction Medium],MATCH(Table1[[#This Row],[Account Number]],Table3[Account Number],0))</f>
        <v>Bank</v>
      </c>
    </row>
    <row r="2879" spans="1:16" x14ac:dyDescent="0.25">
      <c r="A2879" s="1" t="s">
        <v>8608</v>
      </c>
      <c r="B2879" s="2">
        <v>456255247</v>
      </c>
      <c r="C2879" s="2" t="s">
        <v>129</v>
      </c>
      <c r="D2879" s="4">
        <v>15120.75</v>
      </c>
      <c r="E2879" s="1" t="s">
        <v>12</v>
      </c>
      <c r="F2879" s="1" t="s">
        <v>1277</v>
      </c>
      <c r="G2879" s="1" t="s">
        <v>2773</v>
      </c>
      <c r="H2879" s="1" t="s">
        <v>8609</v>
      </c>
      <c r="I2879" s="1">
        <v>177132.77618399999</v>
      </c>
      <c r="J2879" s="1" t="s">
        <v>8610</v>
      </c>
      <c r="L2879" s="1" t="str">
        <f>VLOOKUP(Table1[[#This Row],[Customer_id]],Table4[],7,FALSE)</f>
        <v>433576,044</v>
      </c>
      <c r="M2879" s="1" t="e">
        <f>VLOOKUP(Table1[[#This Row],[Customer_id]],Table2[],4,FALSE)</f>
        <v>#N/A</v>
      </c>
      <c r="N2879" s="1" t="str">
        <f>INDEX(Table3[Transaction type],MATCH(Table1[[#This Row],[Account Number]],Table3[Account Number],0))</f>
        <v>Cash Withdrawal</v>
      </c>
      <c r="O2879" s="20">
        <f>INDEX(Table3[Date_of_transaction],MATCH(Table1[[#This Row],[Account Number]],Table3[Account Number],0))</f>
        <v>44397</v>
      </c>
      <c r="P2879" s="19" t="str">
        <f>INDEX(Table3[Transaction Medium],MATCH(Table1[[#This Row],[Account Number]],Table3[Account Number],0))</f>
        <v>ATM</v>
      </c>
    </row>
    <row r="2880" spans="1:16" x14ac:dyDescent="0.25">
      <c r="A2880" s="1" t="s">
        <v>6409</v>
      </c>
      <c r="B2880" s="2">
        <v>80429347</v>
      </c>
      <c r="C2880" s="2" t="s">
        <v>518</v>
      </c>
      <c r="D2880" s="4">
        <v>35574.75</v>
      </c>
      <c r="E2880" s="1" t="s">
        <v>12</v>
      </c>
      <c r="F2880" s="1" t="s">
        <v>139</v>
      </c>
      <c r="G2880" s="1" t="s">
        <v>4070</v>
      </c>
      <c r="H2880" s="1" t="s">
        <v>6410</v>
      </c>
      <c r="I2880" s="1">
        <v>272419.61544720002</v>
      </c>
      <c r="J2880" s="1" t="s">
        <v>6411</v>
      </c>
      <c r="L2880" s="1" t="str">
        <f>VLOOKUP(Table1[[#This Row],[Customer_id]],Table4[],7,FALSE)</f>
        <v>68785,3125</v>
      </c>
      <c r="M2880" s="1" t="e">
        <f>VLOOKUP(Table1[[#This Row],[Customer_id]],Table2[],4,FALSE)</f>
        <v>#N/A</v>
      </c>
      <c r="N2880" s="1" t="str">
        <f>INDEX(Table3[Transaction type],MATCH(Table1[[#This Row],[Account Number]],Table3[Account Number],0))</f>
        <v>Cash Withdrawal</v>
      </c>
      <c r="O2880" s="20">
        <f>INDEX(Table3[Date_of_transaction],MATCH(Table1[[#This Row],[Account Number]],Table3[Account Number],0))</f>
        <v>44628</v>
      </c>
      <c r="P2880" s="19" t="str">
        <f>INDEX(Table3[Transaction Medium],MATCH(Table1[[#This Row],[Account Number]],Table3[Account Number],0))</f>
        <v>POS</v>
      </c>
    </row>
    <row r="2881" spans="1:16" x14ac:dyDescent="0.25">
      <c r="A2881" s="1" t="s">
        <v>6860</v>
      </c>
      <c r="B2881" s="2">
        <v>511686088</v>
      </c>
      <c r="C2881" s="2" t="s">
        <v>698</v>
      </c>
      <c r="D2881" s="4">
        <v>18408</v>
      </c>
      <c r="E2881" s="1" t="s">
        <v>12</v>
      </c>
      <c r="F2881" s="1" t="s">
        <v>750</v>
      </c>
      <c r="G2881" s="1" t="s">
        <v>4084</v>
      </c>
      <c r="H2881" s="1" t="s">
        <v>6861</v>
      </c>
      <c r="I2881" s="1">
        <v>239459.287056</v>
      </c>
      <c r="J2881" s="1" t="s">
        <v>6862</v>
      </c>
      <c r="L2881" s="1" t="str">
        <f>VLOOKUP(Table1[[#This Row],[Customer_id]],Table4[],7,FALSE)</f>
        <v>390058,2735</v>
      </c>
      <c r="M2881" s="1" t="e">
        <f>VLOOKUP(Table1[[#This Row],[Customer_id]],Table2[],4,FALSE)</f>
        <v>#N/A</v>
      </c>
      <c r="N2881" s="1" t="str">
        <f>INDEX(Table3[Transaction type],MATCH(Table1[[#This Row],[Account Number]],Table3[Account Number],0))</f>
        <v>Money Deposit</v>
      </c>
      <c r="O2881" s="20">
        <f>INDEX(Table3[Date_of_transaction],MATCH(Table1[[#This Row],[Account Number]],Table3[Account Number],0))</f>
        <v>44498</v>
      </c>
      <c r="P2881" s="19" t="str">
        <f>INDEX(Table3[Transaction Medium],MATCH(Table1[[#This Row],[Account Number]],Table3[Account Number],0))</f>
        <v>Bank</v>
      </c>
    </row>
    <row r="2882" spans="1:16" x14ac:dyDescent="0.25">
      <c r="A2882" s="1" t="s">
        <v>6129</v>
      </c>
      <c r="B2882" s="2">
        <v>355247230</v>
      </c>
      <c r="C2882" s="2" t="s">
        <v>92</v>
      </c>
      <c r="D2882" s="4">
        <v>29000.25</v>
      </c>
      <c r="E2882" s="1" t="s">
        <v>12</v>
      </c>
      <c r="F2882" s="1" t="s">
        <v>1498</v>
      </c>
      <c r="G2882" s="1" t="s">
        <v>4074</v>
      </c>
      <c r="H2882" s="1" t="s">
        <v>6130</v>
      </c>
      <c r="I2882" s="1">
        <v>29965.276723200001</v>
      </c>
      <c r="J2882" s="1" t="s">
        <v>6131</v>
      </c>
      <c r="L2882" s="1" t="str">
        <f>VLOOKUP(Table1[[#This Row],[Customer_id]],Table4[],7,FALSE)</f>
        <v>91243,0464</v>
      </c>
      <c r="M2882" s="1" t="e">
        <f>VLOOKUP(Table1[[#This Row],[Customer_id]],Table2[],4,FALSE)</f>
        <v>#N/A</v>
      </c>
      <c r="N2882" s="1" t="str">
        <f>INDEX(Table3[Transaction type],MATCH(Table1[[#This Row],[Account Number]],Table3[Account Number],0))</f>
        <v>Checks</v>
      </c>
      <c r="O2882" s="20">
        <f>INDEX(Table3[Date_of_transaction],MATCH(Table1[[#This Row],[Account Number]],Table3[Account Number],0))</f>
        <v>44351</v>
      </c>
      <c r="P2882" s="19" t="str">
        <f>INDEX(Table3[Transaction Medium],MATCH(Table1[[#This Row],[Account Number]],Table3[Account Number],0))</f>
        <v>Informal Services</v>
      </c>
    </row>
    <row r="2883" spans="1:16" x14ac:dyDescent="0.25">
      <c r="A2883" s="1" t="s">
        <v>7095</v>
      </c>
      <c r="B2883" s="2">
        <v>618755065</v>
      </c>
      <c r="C2883" s="2" t="s">
        <v>57</v>
      </c>
      <c r="D2883" s="4">
        <v>34113.75</v>
      </c>
      <c r="E2883" s="1" t="s">
        <v>12</v>
      </c>
      <c r="F2883" s="1" t="s">
        <v>58</v>
      </c>
      <c r="G2883" s="1" t="s">
        <v>4099</v>
      </c>
      <c r="H2883" s="1" t="s">
        <v>7096</v>
      </c>
      <c r="I2883" s="1">
        <v>171672.51944303999</v>
      </c>
      <c r="J2883" s="1" t="s">
        <v>7097</v>
      </c>
      <c r="L2883" s="1" t="str">
        <f>VLOOKUP(Table1[[#This Row],[Customer_id]],Table4[],7,FALSE)</f>
        <v>276078,131</v>
      </c>
      <c r="M2883" s="1" t="e">
        <f>VLOOKUP(Table1[[#This Row],[Customer_id]],Table2[],4,FALSE)</f>
        <v>#N/A</v>
      </c>
      <c r="N2883" s="1" t="str">
        <f>INDEX(Table3[Transaction type],MATCH(Table1[[#This Row],[Account Number]],Table3[Account Number],0))</f>
        <v>Cash Withdrawal</v>
      </c>
      <c r="O2883" s="20">
        <f>INDEX(Table3[Date_of_transaction],MATCH(Table1[[#This Row],[Account Number]],Table3[Account Number],0))</f>
        <v>44349</v>
      </c>
      <c r="P2883" s="19" t="str">
        <f>INDEX(Table3[Transaction Medium],MATCH(Table1[[#This Row],[Account Number]],Table3[Account Number],0))</f>
        <v>Bank</v>
      </c>
    </row>
    <row r="2884" spans="1:16" x14ac:dyDescent="0.25">
      <c r="A2884" s="1" t="s">
        <v>7537</v>
      </c>
      <c r="B2884" s="2">
        <v>225676645</v>
      </c>
      <c r="C2884" s="2" t="s">
        <v>518</v>
      </c>
      <c r="D2884" s="4">
        <v>35574.75</v>
      </c>
      <c r="E2884" s="1" t="s">
        <v>12</v>
      </c>
      <c r="F2884" s="1" t="s">
        <v>909</v>
      </c>
      <c r="G2884" s="1" t="s">
        <v>4220</v>
      </c>
      <c r="H2884" s="1" t="s">
        <v>7538</v>
      </c>
      <c r="I2884" s="1">
        <v>157836.2751801</v>
      </c>
      <c r="J2884" s="1" t="s">
        <v>7539</v>
      </c>
      <c r="L2884" s="1" t="str">
        <f>VLOOKUP(Table1[[#This Row],[Customer_id]],Table4[],7,FALSE)</f>
        <v>136945,3932</v>
      </c>
      <c r="M2884" s="1" t="e">
        <f>VLOOKUP(Table1[[#This Row],[Customer_id]],Table2[],4,FALSE)</f>
        <v>#N/A</v>
      </c>
      <c r="N2884" s="1" t="str">
        <f>INDEX(Table3[Transaction type],MATCH(Table1[[#This Row],[Account Number]],Table3[Account Number],0))</f>
        <v>Cash Withdrawal</v>
      </c>
      <c r="O2884" s="20">
        <f>INDEX(Table3[Date_of_transaction],MATCH(Table1[[#This Row],[Account Number]],Table3[Account Number],0))</f>
        <v>44326</v>
      </c>
      <c r="P2884" s="19" t="str">
        <f>INDEX(Table3[Transaction Medium],MATCH(Table1[[#This Row],[Account Number]],Table3[Account Number],0))</f>
        <v>ATM</v>
      </c>
    </row>
    <row r="2885" spans="1:16" x14ac:dyDescent="0.25">
      <c r="A2885" s="1" t="s">
        <v>161</v>
      </c>
      <c r="B2885" s="2">
        <v>263558066</v>
      </c>
      <c r="C2885" s="2" t="s">
        <v>162</v>
      </c>
      <c r="D2885" s="4">
        <v>15851.25</v>
      </c>
      <c r="E2885" s="1" t="s">
        <v>12</v>
      </c>
      <c r="F2885" s="1" t="s">
        <v>163</v>
      </c>
      <c r="G2885" s="1" t="s">
        <v>14</v>
      </c>
      <c r="H2885" s="1" t="s">
        <v>164</v>
      </c>
      <c r="I2885" s="1">
        <v>394149.29700456001</v>
      </c>
      <c r="J2885" s="1" t="s">
        <v>165</v>
      </c>
      <c r="L2885" s="1" t="str">
        <f>VLOOKUP(Table1[[#This Row],[Customer_id]],Table4[],7,FALSE)</f>
        <v>113038,0713</v>
      </c>
      <c r="M2885" s="1" t="e">
        <f>VLOOKUP(Table1[[#This Row],[Customer_id]],Table2[],4,FALSE)</f>
        <v>#N/A</v>
      </c>
      <c r="N2885" s="1" t="str">
        <f>INDEX(Table3[Transaction type],MATCH(Table1[[#This Row],[Account Number]],Table3[Account Number],0))</f>
        <v>Money Transfer</v>
      </c>
      <c r="O2885" s="20">
        <f>INDEX(Table3[Date_of_transaction],MATCH(Table1[[#This Row],[Account Number]],Table3[Account Number],0))</f>
        <v>44240</v>
      </c>
      <c r="P2885" s="19" t="str">
        <f>INDEX(Table3[Transaction Medium],MATCH(Table1[[#This Row],[Account Number]],Table3[Account Number],0))</f>
        <v>Mobile</v>
      </c>
    </row>
    <row r="2886" spans="1:16" x14ac:dyDescent="0.25">
      <c r="A2886" s="1" t="s">
        <v>2049</v>
      </c>
      <c r="B2886" s="2">
        <v>238274446</v>
      </c>
      <c r="C2886" s="2" t="s">
        <v>180</v>
      </c>
      <c r="D2886" s="4">
        <v>35940</v>
      </c>
      <c r="E2886" s="1" t="s">
        <v>1094</v>
      </c>
      <c r="F2886" s="1" t="s">
        <v>163</v>
      </c>
      <c r="G2886" s="1" t="s">
        <v>1964</v>
      </c>
      <c r="H2886" s="1" t="s">
        <v>2050</v>
      </c>
      <c r="I2886" s="1">
        <v>549058.36473488004</v>
      </c>
      <c r="J2886" s="1" t="s">
        <v>2051</v>
      </c>
      <c r="L2886" s="1" t="str">
        <f>VLOOKUP(Table1[[#This Row],[Customer_id]],Table4[],7,FALSE)</f>
        <v>315769,1712</v>
      </c>
      <c r="M2886" s="1" t="str">
        <f>VLOOKUP(Table1[[#This Row],[Customer_id]],Table2[],4,FALSE)</f>
        <v>N9237412968</v>
      </c>
      <c r="N2886" s="1" t="str">
        <f>INDEX(Table3[Transaction type],MATCH(Table1[[#This Row],[Account Number]],Table3[Account Number],0))</f>
        <v>Loan Payment</v>
      </c>
      <c r="O2886" s="20">
        <f>INDEX(Table3[Date_of_transaction],MATCH(Table1[[#This Row],[Account Number]],Table3[Account Number],0))</f>
        <v>44679</v>
      </c>
      <c r="P2886" s="19" t="str">
        <f>INDEX(Table3[Transaction Medium],MATCH(Table1[[#This Row],[Account Number]],Table3[Account Number],0))</f>
        <v>AFT</v>
      </c>
    </row>
    <row r="2887" spans="1:16" x14ac:dyDescent="0.25">
      <c r="A2887" s="1" t="s">
        <v>7178</v>
      </c>
      <c r="B2887" s="2">
        <v>284644944</v>
      </c>
      <c r="C2887" s="2" t="s">
        <v>194</v>
      </c>
      <c r="D2887" s="4">
        <v>30826.5</v>
      </c>
      <c r="E2887" s="1" t="s">
        <v>12</v>
      </c>
      <c r="F2887" s="1" t="s">
        <v>381</v>
      </c>
      <c r="G2887" s="1" t="s">
        <v>4112</v>
      </c>
      <c r="H2887" s="1" t="s">
        <v>7179</v>
      </c>
      <c r="I2887" s="1">
        <v>280225.23692624999</v>
      </c>
      <c r="J2887" s="1" t="s">
        <v>7180</v>
      </c>
      <c r="L2887" s="1" t="str">
        <f>VLOOKUP(Table1[[#This Row],[Customer_id]],Table4[],7,FALSE)</f>
        <v>174889,4784</v>
      </c>
      <c r="M2887" s="1" t="e">
        <f>VLOOKUP(Table1[[#This Row],[Customer_id]],Table2[],4,FALSE)</f>
        <v>#N/A</v>
      </c>
      <c r="N2887" s="1" t="str">
        <f>INDEX(Table3[Transaction type],MATCH(Table1[[#This Row],[Account Number]],Table3[Account Number],0))</f>
        <v>Checks</v>
      </c>
      <c r="O2887" s="20">
        <f>INDEX(Table3[Date_of_transaction],MATCH(Table1[[#This Row],[Account Number]],Table3[Account Number],0))</f>
        <v>44516</v>
      </c>
      <c r="P2887" s="19" t="str">
        <f>INDEX(Table3[Transaction Medium],MATCH(Table1[[#This Row],[Account Number]],Table3[Account Number],0))</f>
        <v>Bank</v>
      </c>
    </row>
    <row r="2888" spans="1:16" x14ac:dyDescent="0.25">
      <c r="A2888" s="1" t="s">
        <v>3127</v>
      </c>
      <c r="B2888" s="2">
        <v>191350100</v>
      </c>
      <c r="C2888" s="2" t="s">
        <v>203</v>
      </c>
      <c r="D2888" s="4">
        <v>27539.25</v>
      </c>
      <c r="E2888" s="1" t="s">
        <v>1094</v>
      </c>
      <c r="F2888" s="1" t="s">
        <v>807</v>
      </c>
      <c r="G2888" s="1" t="s">
        <v>3058</v>
      </c>
      <c r="H2888" s="1" t="s">
        <v>3128</v>
      </c>
      <c r="I2888" s="1">
        <v>1712270.2842530999</v>
      </c>
      <c r="J2888" s="1" t="s">
        <v>3129</v>
      </c>
      <c r="L2888" s="1" t="str">
        <f>VLOOKUP(Table1[[#This Row],[Customer_id]],Table4[],7,FALSE)</f>
        <v>92423,37</v>
      </c>
      <c r="M2888" s="1" t="e">
        <f>VLOOKUP(Table1[[#This Row],[Customer_id]],Table2[],4,FALSE)</f>
        <v>#N/A</v>
      </c>
      <c r="N2888" s="1" t="str">
        <f>INDEX(Table3[Transaction type],MATCH(Table1[[#This Row],[Account Number]],Table3[Account Number],0))</f>
        <v>Money Deposit</v>
      </c>
      <c r="O2888" s="20">
        <f>INDEX(Table3[Date_of_transaction],MATCH(Table1[[#This Row],[Account Number]],Table3[Account Number],0))</f>
        <v>44481</v>
      </c>
      <c r="P2888" s="19" t="str">
        <f>INDEX(Table3[Transaction Medium],MATCH(Table1[[#This Row],[Account Number]],Table3[Account Number],0))</f>
        <v>ATM</v>
      </c>
    </row>
    <row r="2889" spans="1:16" x14ac:dyDescent="0.25">
      <c r="A2889" s="1" t="s">
        <v>7122</v>
      </c>
      <c r="B2889" s="2">
        <v>760091027</v>
      </c>
      <c r="C2889" s="2" t="s">
        <v>162</v>
      </c>
      <c r="D2889" s="4">
        <v>15851.25</v>
      </c>
      <c r="E2889" s="1" t="s">
        <v>12</v>
      </c>
      <c r="F2889" s="1" t="s">
        <v>361</v>
      </c>
      <c r="G2889" s="1" t="s">
        <v>4066</v>
      </c>
      <c r="H2889" s="1" t="s">
        <v>7123</v>
      </c>
      <c r="I2889" s="1">
        <v>168088.33935935999</v>
      </c>
      <c r="J2889" s="1" t="s">
        <v>7124</v>
      </c>
      <c r="L2889" s="1" t="str">
        <f>VLOOKUP(Table1[[#This Row],[Customer_id]],Table4[],7,FALSE)</f>
        <v>210247,9101</v>
      </c>
      <c r="M2889" s="1" t="e">
        <f>VLOOKUP(Table1[[#This Row],[Customer_id]],Table2[],4,FALSE)</f>
        <v>#N/A</v>
      </c>
      <c r="N2889" s="1" t="str">
        <f>INDEX(Table3[Transaction type],MATCH(Table1[[#This Row],[Account Number]],Table3[Account Number],0))</f>
        <v>Online Payment</v>
      </c>
      <c r="O2889" s="20">
        <f>INDEX(Table3[Date_of_transaction],MATCH(Table1[[#This Row],[Account Number]],Table3[Account Number],0))</f>
        <v>44266</v>
      </c>
      <c r="P2889" s="19" t="str">
        <f>INDEX(Table3[Transaction Medium],MATCH(Table1[[#This Row],[Account Number]],Table3[Account Number],0))</f>
        <v>Internet Banking</v>
      </c>
    </row>
    <row r="2890" spans="1:16" x14ac:dyDescent="0.25">
      <c r="A2890" s="1" t="s">
        <v>3204</v>
      </c>
      <c r="B2890" s="2">
        <v>128921572</v>
      </c>
      <c r="C2890" s="2" t="s">
        <v>189</v>
      </c>
      <c r="D2890" s="4">
        <v>22425.75</v>
      </c>
      <c r="E2890" s="1" t="s">
        <v>1094</v>
      </c>
      <c r="F2890" s="1" t="s">
        <v>1626</v>
      </c>
      <c r="G2890" s="1" t="s">
        <v>3058</v>
      </c>
      <c r="H2890" s="1" t="s">
        <v>3205</v>
      </c>
      <c r="I2890" s="1">
        <v>56955.503001600002</v>
      </c>
      <c r="J2890" s="1" t="s">
        <v>3206</v>
      </c>
      <c r="L2890" s="1" t="str">
        <f>VLOOKUP(Table1[[#This Row],[Customer_id]],Table4[],7,FALSE)</f>
        <v>88949,5425</v>
      </c>
      <c r="M2890" s="1" t="e">
        <f>VLOOKUP(Table1[[#This Row],[Customer_id]],Table2[],4,FALSE)</f>
        <v>#N/A</v>
      </c>
      <c r="N2890" s="1" t="str">
        <f>INDEX(Table3[Transaction type],MATCH(Table1[[#This Row],[Account Number]],Table3[Account Number],0))</f>
        <v>Online Payment</v>
      </c>
      <c r="O2890" s="20">
        <f>INDEX(Table3[Date_of_transaction],MATCH(Table1[[#This Row],[Account Number]],Table3[Account Number],0))</f>
        <v>44386</v>
      </c>
      <c r="P2890" s="19" t="str">
        <f>INDEX(Table3[Transaction Medium],MATCH(Table1[[#This Row],[Account Number]],Table3[Account Number],0))</f>
        <v>Card</v>
      </c>
    </row>
    <row r="2891" spans="1:16" x14ac:dyDescent="0.25">
      <c r="A2891" s="1" t="s">
        <v>6957</v>
      </c>
      <c r="B2891" s="2">
        <v>462697928</v>
      </c>
      <c r="C2891" s="2" t="s">
        <v>92</v>
      </c>
      <c r="D2891" s="4">
        <v>29000.25</v>
      </c>
      <c r="E2891" s="1" t="s">
        <v>12</v>
      </c>
      <c r="F2891" s="1" t="s">
        <v>561</v>
      </c>
      <c r="G2891" s="1" t="s">
        <v>4074</v>
      </c>
      <c r="H2891" s="1" t="s">
        <v>6958</v>
      </c>
      <c r="I2891" s="1">
        <v>56208.783449280003</v>
      </c>
      <c r="J2891" s="1" t="s">
        <v>6959</v>
      </c>
      <c r="L2891" s="1" t="str">
        <f>VLOOKUP(Table1[[#This Row],[Customer_id]],Table4[],7,FALSE)</f>
        <v>335346,96</v>
      </c>
      <c r="M2891" s="1" t="e">
        <f>VLOOKUP(Table1[[#This Row],[Customer_id]],Table2[],4,FALSE)</f>
        <v>#N/A</v>
      </c>
      <c r="N2891" s="1" t="str">
        <f>INDEX(Table3[Transaction type],MATCH(Table1[[#This Row],[Account Number]],Table3[Account Number],0))</f>
        <v>Money Transfer</v>
      </c>
      <c r="O2891" s="20">
        <f>INDEX(Table3[Date_of_transaction],MATCH(Table1[[#This Row],[Account Number]],Table3[Account Number],0))</f>
        <v>44450</v>
      </c>
      <c r="P2891" s="19" t="str">
        <f>INDEX(Table3[Transaction Medium],MATCH(Table1[[#This Row],[Account Number]],Table3[Account Number],0))</f>
        <v>ATM</v>
      </c>
    </row>
    <row r="2892" spans="1:16" x14ac:dyDescent="0.25">
      <c r="A2892" s="1" t="s">
        <v>5358</v>
      </c>
      <c r="B2892" s="2">
        <v>802502024</v>
      </c>
      <c r="C2892" s="2" t="s">
        <v>77</v>
      </c>
      <c r="D2892" s="4">
        <v>23521.5</v>
      </c>
      <c r="E2892" s="1" t="s">
        <v>1094</v>
      </c>
      <c r="F2892" s="1" t="s">
        <v>825</v>
      </c>
      <c r="G2892" s="1" t="s">
        <v>4220</v>
      </c>
      <c r="H2892" s="1" t="s">
        <v>5359</v>
      </c>
      <c r="I2892" s="1">
        <v>100940.41800000001</v>
      </c>
      <c r="J2892" s="1" t="s">
        <v>5360</v>
      </c>
      <c r="L2892" s="1" t="str">
        <f>VLOOKUP(Table1[[#This Row],[Customer_id]],Table4[],7,FALSE)</f>
        <v>108925,0792</v>
      </c>
      <c r="M2892" s="1" t="e">
        <f>VLOOKUP(Table1[[#This Row],[Customer_id]],Table2[],4,FALSE)</f>
        <v>#N/A</v>
      </c>
      <c r="N2892" s="1" t="str">
        <f>INDEX(Table3[Transaction type],MATCH(Table1[[#This Row],[Account Number]],Table3[Account Number],0))</f>
        <v>Cash Withdrawal</v>
      </c>
      <c r="O2892" s="20">
        <f>INDEX(Table3[Date_of_transaction],MATCH(Table1[[#This Row],[Account Number]],Table3[Account Number],0))</f>
        <v>44217</v>
      </c>
      <c r="P2892" s="19" t="str">
        <f>INDEX(Table3[Transaction Medium],MATCH(Table1[[#This Row],[Account Number]],Table3[Account Number],0))</f>
        <v>ATM</v>
      </c>
    </row>
    <row r="2893" spans="1:16" x14ac:dyDescent="0.25">
      <c r="A2893" s="1" t="s">
        <v>3021</v>
      </c>
      <c r="B2893" s="2">
        <v>960613747</v>
      </c>
      <c r="C2893" s="2" t="s">
        <v>92</v>
      </c>
      <c r="D2893" s="4">
        <v>29000.25</v>
      </c>
      <c r="E2893" s="1" t="s">
        <v>1094</v>
      </c>
      <c r="F2893" s="1" t="s">
        <v>269</v>
      </c>
      <c r="G2893" s="1" t="s">
        <v>2773</v>
      </c>
      <c r="H2893" s="1" t="s">
        <v>3022</v>
      </c>
      <c r="I2893" s="1">
        <v>85884.196863999998</v>
      </c>
      <c r="J2893" s="1" t="s">
        <v>3023</v>
      </c>
      <c r="L2893" s="1" t="str">
        <f>VLOOKUP(Table1[[#This Row],[Customer_id]],Table4[],7,FALSE)</f>
        <v>74571,4452</v>
      </c>
      <c r="M2893" s="1" t="e">
        <f>VLOOKUP(Table1[[#This Row],[Customer_id]],Table2[],4,FALSE)</f>
        <v>#N/A</v>
      </c>
      <c r="N2893" s="1" t="str">
        <f>INDEX(Table3[Transaction type],MATCH(Table1[[#This Row],[Account Number]],Table3[Account Number],0))</f>
        <v>Money Transfer</v>
      </c>
      <c r="O2893" s="20">
        <f>INDEX(Table3[Date_of_transaction],MATCH(Table1[[#This Row],[Account Number]],Table3[Account Number],0))</f>
        <v>44496</v>
      </c>
      <c r="P2893" s="19" t="str">
        <f>INDEX(Table3[Transaction Medium],MATCH(Table1[[#This Row],[Account Number]],Table3[Account Number],0))</f>
        <v>Mobile</v>
      </c>
    </row>
    <row r="2894" spans="1:16" x14ac:dyDescent="0.25">
      <c r="A2894" s="1" t="s">
        <v>7965</v>
      </c>
      <c r="B2894" s="2">
        <v>259747071</v>
      </c>
      <c r="C2894" s="2" t="s">
        <v>298</v>
      </c>
      <c r="D2894" s="4">
        <v>38131.5</v>
      </c>
      <c r="E2894" s="1" t="s">
        <v>12</v>
      </c>
      <c r="F2894" s="1" t="s">
        <v>763</v>
      </c>
      <c r="G2894" s="1" t="s">
        <v>3583</v>
      </c>
      <c r="H2894" s="1" t="s">
        <v>7966</v>
      </c>
      <c r="I2894" s="1">
        <v>168948.16542</v>
      </c>
      <c r="J2894" s="1" t="s">
        <v>7967</v>
      </c>
      <c r="L2894" s="1" t="str">
        <f>VLOOKUP(Table1[[#This Row],[Customer_id]],Table4[],7,FALSE)</f>
        <v>96822,5664</v>
      </c>
      <c r="M2894" s="1" t="e">
        <f>VLOOKUP(Table1[[#This Row],[Customer_id]],Table2[],4,FALSE)</f>
        <v>#N/A</v>
      </c>
      <c r="N2894" s="1" t="str">
        <f>INDEX(Table3[Transaction type],MATCH(Table1[[#This Row],[Account Number]],Table3[Account Number],0))</f>
        <v>Money Deposit</v>
      </c>
      <c r="O2894" s="20">
        <f>INDEX(Table3[Date_of_transaction],MATCH(Table1[[#This Row],[Account Number]],Table3[Account Number],0))</f>
        <v>44202</v>
      </c>
      <c r="P2894" s="19" t="str">
        <f>INDEX(Table3[Transaction Medium],MATCH(Table1[[#This Row],[Account Number]],Table3[Account Number],0))</f>
        <v>Bank</v>
      </c>
    </row>
    <row r="2895" spans="1:16" x14ac:dyDescent="0.25">
      <c r="A2895" s="1" t="s">
        <v>1798</v>
      </c>
      <c r="B2895" s="2">
        <v>369259451</v>
      </c>
      <c r="C2895" s="2" t="s">
        <v>869</v>
      </c>
      <c r="D2895" s="4">
        <v>17312.25</v>
      </c>
      <c r="E2895" s="1" t="s">
        <v>1094</v>
      </c>
      <c r="F2895" s="1" t="s">
        <v>1799</v>
      </c>
      <c r="G2895" s="1" t="s">
        <v>14</v>
      </c>
      <c r="H2895" s="1" t="s">
        <v>1800</v>
      </c>
      <c r="I2895" s="1">
        <v>313458.82544465997</v>
      </c>
      <c r="J2895" s="1" t="s">
        <v>1801</v>
      </c>
      <c r="L2895" s="1" t="str">
        <f>VLOOKUP(Table1[[#This Row],[Customer_id]],Table4[],7,FALSE)</f>
        <v>512987,8047</v>
      </c>
      <c r="M2895" s="1" t="e">
        <f>VLOOKUP(Table1[[#This Row],[Customer_id]],Table2[],4,FALSE)</f>
        <v>#N/A</v>
      </c>
      <c r="N2895" s="1" t="str">
        <f>INDEX(Table3[Transaction type],MATCH(Table1[[#This Row],[Account Number]],Table3[Account Number],0))</f>
        <v>Online Payment</v>
      </c>
      <c r="O2895" s="20">
        <f>INDEX(Table3[Date_of_transaction],MATCH(Table1[[#This Row],[Account Number]],Table3[Account Number],0))</f>
        <v>44551</v>
      </c>
      <c r="P2895" s="19" t="str">
        <f>INDEX(Table3[Transaction Medium],MATCH(Table1[[#This Row],[Account Number]],Table3[Account Number],0))</f>
        <v>Card</v>
      </c>
    </row>
    <row r="2896" spans="1:16" x14ac:dyDescent="0.25">
      <c r="A2896" s="1" t="s">
        <v>1739</v>
      </c>
      <c r="B2896" s="2">
        <v>177114036</v>
      </c>
      <c r="C2896" s="2" t="s">
        <v>380</v>
      </c>
      <c r="D2896" s="4">
        <v>14390.25</v>
      </c>
      <c r="E2896" s="1" t="s">
        <v>1094</v>
      </c>
      <c r="F2896" s="1" t="s">
        <v>569</v>
      </c>
      <c r="G2896" s="1" t="s">
        <v>14</v>
      </c>
      <c r="H2896" s="1" t="s">
        <v>1740</v>
      </c>
      <c r="I2896" s="1">
        <v>402363.13673159998</v>
      </c>
      <c r="J2896" s="1" t="s">
        <v>1741</v>
      </c>
      <c r="L2896" s="1" t="str">
        <f>VLOOKUP(Table1[[#This Row],[Customer_id]],Table4[],7,FALSE)</f>
        <v>214432,05</v>
      </c>
      <c r="M2896" s="1" t="e">
        <f>VLOOKUP(Table1[[#This Row],[Customer_id]],Table2[],4,FALSE)</f>
        <v>#N/A</v>
      </c>
      <c r="N2896" s="1" t="str">
        <f>INDEX(Table3[Transaction type],MATCH(Table1[[#This Row],[Account Number]],Table3[Account Number],0))</f>
        <v>Money Deposit</v>
      </c>
      <c r="O2896" s="20">
        <f>INDEX(Table3[Date_of_transaction],MATCH(Table1[[#This Row],[Account Number]],Table3[Account Number],0))</f>
        <v>44514</v>
      </c>
      <c r="P2896" s="19" t="str">
        <f>INDEX(Table3[Transaction Medium],MATCH(Table1[[#This Row],[Account Number]],Table3[Account Number],0))</f>
        <v>Bank</v>
      </c>
    </row>
    <row r="2897" spans="1:16" x14ac:dyDescent="0.25">
      <c r="A2897" s="1" t="s">
        <v>1635</v>
      </c>
      <c r="B2897" s="2">
        <v>674382707</v>
      </c>
      <c r="C2897" s="2" t="s">
        <v>479</v>
      </c>
      <c r="D2897" s="4">
        <v>33383.25</v>
      </c>
      <c r="E2897" s="1" t="s">
        <v>1094</v>
      </c>
      <c r="F2897" s="1" t="s">
        <v>874</v>
      </c>
      <c r="G2897" s="1" t="s">
        <v>14</v>
      </c>
      <c r="H2897" s="1" t="s">
        <v>1636</v>
      </c>
      <c r="I2897" s="1">
        <v>28247.197809599998</v>
      </c>
      <c r="J2897" s="1" t="s">
        <v>1637</v>
      </c>
      <c r="L2897" s="1" t="str">
        <f>VLOOKUP(Table1[[#This Row],[Customer_id]],Table4[],7,FALSE)</f>
        <v>172838,3013</v>
      </c>
      <c r="M2897" s="1" t="e">
        <f>VLOOKUP(Table1[[#This Row],[Customer_id]],Table2[],4,FALSE)</f>
        <v>#N/A</v>
      </c>
      <c r="N2897" s="1" t="str">
        <f>INDEX(Table3[Transaction type],MATCH(Table1[[#This Row],[Account Number]],Table3[Account Number],0))</f>
        <v>Cash Withdrawal</v>
      </c>
      <c r="O2897" s="20">
        <f>INDEX(Table3[Date_of_transaction],MATCH(Table1[[#This Row],[Account Number]],Table3[Account Number],0))</f>
        <v>44389</v>
      </c>
      <c r="P2897" s="19" t="str">
        <f>INDEX(Table3[Transaction Medium],MATCH(Table1[[#This Row],[Account Number]],Table3[Account Number],0))</f>
        <v>Bank</v>
      </c>
    </row>
    <row r="2898" spans="1:16" x14ac:dyDescent="0.25">
      <c r="A2898" s="1" t="s">
        <v>8206</v>
      </c>
      <c r="B2898" s="2">
        <v>929633638</v>
      </c>
      <c r="C2898" s="2" t="s">
        <v>573</v>
      </c>
      <c r="D2898" s="4">
        <v>26808.75</v>
      </c>
      <c r="E2898" s="1" t="s">
        <v>12</v>
      </c>
      <c r="F2898" s="1" t="s">
        <v>438</v>
      </c>
      <c r="G2898" s="1" t="s">
        <v>3331</v>
      </c>
      <c r="H2898" s="1" t="s">
        <v>8207</v>
      </c>
      <c r="I2898" s="1">
        <v>534461.09397604002</v>
      </c>
      <c r="J2898" s="1" t="s">
        <v>8208</v>
      </c>
      <c r="L2898" s="1" t="str">
        <f>VLOOKUP(Table1[[#This Row],[Customer_id]],Table4[],7,FALSE)</f>
        <v>56333,2224</v>
      </c>
      <c r="M2898" s="1" t="e">
        <f>VLOOKUP(Table1[[#This Row],[Customer_id]],Table2[],4,FALSE)</f>
        <v>#N/A</v>
      </c>
      <c r="N2898" s="1" t="str">
        <f>INDEX(Table3[Transaction type],MATCH(Table1[[#This Row],[Account Number]],Table3[Account Number],0))</f>
        <v>Money Transfer</v>
      </c>
      <c r="O2898" s="20">
        <f>INDEX(Table3[Date_of_transaction],MATCH(Table1[[#This Row],[Account Number]],Table3[Account Number],0))</f>
        <v>44220</v>
      </c>
      <c r="P2898" s="19" t="str">
        <f>INDEX(Table3[Transaction Medium],MATCH(Table1[[#This Row],[Account Number]],Table3[Account Number],0))</f>
        <v>Mobile</v>
      </c>
    </row>
    <row r="2899" spans="1:16" x14ac:dyDescent="0.25">
      <c r="A2899" s="1" t="s">
        <v>4553</v>
      </c>
      <c r="B2899" s="2">
        <v>67197710</v>
      </c>
      <c r="C2899" s="2" t="s">
        <v>57</v>
      </c>
      <c r="D2899" s="4">
        <v>34113.75</v>
      </c>
      <c r="E2899" s="1" t="s">
        <v>1094</v>
      </c>
      <c r="F2899" s="1" t="s">
        <v>1576</v>
      </c>
      <c r="G2899" s="1" t="s">
        <v>4058</v>
      </c>
      <c r="H2899" s="1" t="s">
        <v>4554</v>
      </c>
      <c r="I2899" s="1">
        <v>65208.212345599997</v>
      </c>
      <c r="J2899" s="1" t="s">
        <v>4555</v>
      </c>
      <c r="L2899" s="1" t="str">
        <f>VLOOKUP(Table1[[#This Row],[Customer_id]],Table4[],7,FALSE)</f>
        <v>162714,816</v>
      </c>
      <c r="M2899" s="1" t="e">
        <f>VLOOKUP(Table1[[#This Row],[Customer_id]],Table2[],4,FALSE)</f>
        <v>#N/A</v>
      </c>
      <c r="N2899" s="1" t="str">
        <f>INDEX(Table3[Transaction type],MATCH(Table1[[#This Row],[Account Number]],Table3[Account Number],0))</f>
        <v>Online Payment</v>
      </c>
      <c r="O2899" s="20">
        <f>INDEX(Table3[Date_of_transaction],MATCH(Table1[[#This Row],[Account Number]],Table3[Account Number],0))</f>
        <v>44243</v>
      </c>
      <c r="P2899" s="19" t="str">
        <f>INDEX(Table3[Transaction Medium],MATCH(Table1[[#This Row],[Account Number]],Table3[Account Number],0))</f>
        <v>Internet Banking</v>
      </c>
    </row>
    <row r="2900" spans="1:16" x14ac:dyDescent="0.25">
      <c r="A2900" s="1" t="s">
        <v>6240</v>
      </c>
      <c r="B2900" s="2">
        <v>819479045</v>
      </c>
      <c r="C2900" s="2" t="s">
        <v>92</v>
      </c>
      <c r="D2900" s="4">
        <v>29000.25</v>
      </c>
      <c r="E2900" s="1" t="s">
        <v>12</v>
      </c>
      <c r="F2900" s="1" t="s">
        <v>4500</v>
      </c>
      <c r="G2900" s="1" t="s">
        <v>4070</v>
      </c>
      <c r="H2900" s="1" t="s">
        <v>6241</v>
      </c>
      <c r="I2900" s="1">
        <v>34317.334022399999</v>
      </c>
      <c r="J2900" s="1" t="s">
        <v>6242</v>
      </c>
      <c r="L2900" s="1" t="str">
        <f>VLOOKUP(Table1[[#This Row],[Customer_id]],Table4[],7,FALSE)</f>
        <v>72989,9199</v>
      </c>
      <c r="M2900" s="1" t="e">
        <f>VLOOKUP(Table1[[#This Row],[Customer_id]],Table2[],4,FALSE)</f>
        <v>#N/A</v>
      </c>
      <c r="N2900" s="1" t="str">
        <f>INDEX(Table3[Transaction type],MATCH(Table1[[#This Row],[Account Number]],Table3[Account Number],0))</f>
        <v>Money Transfer</v>
      </c>
      <c r="O2900" s="20">
        <f>INDEX(Table3[Date_of_transaction],MATCH(Table1[[#This Row],[Account Number]],Table3[Account Number],0))</f>
        <v>44570</v>
      </c>
      <c r="P2900" s="19" t="str">
        <f>INDEX(Table3[Transaction Medium],MATCH(Table1[[#This Row],[Account Number]],Table3[Account Number],0))</f>
        <v>Mobile</v>
      </c>
    </row>
    <row r="2901" spans="1:16" x14ac:dyDescent="0.25">
      <c r="A2901" s="1" t="s">
        <v>5801</v>
      </c>
      <c r="B2901" s="2">
        <v>836838522</v>
      </c>
      <c r="C2901" s="2" t="s">
        <v>11</v>
      </c>
      <c r="D2901" s="4">
        <v>36305.25</v>
      </c>
      <c r="E2901" s="1" t="s">
        <v>1094</v>
      </c>
      <c r="F2901" s="1" t="s">
        <v>58</v>
      </c>
      <c r="G2901" s="1" t="s">
        <v>4112</v>
      </c>
      <c r="H2901" s="1" t="s">
        <v>5802</v>
      </c>
      <c r="I2901" s="1">
        <v>538488.84113920003</v>
      </c>
      <c r="J2901" s="1" t="s">
        <v>5803</v>
      </c>
      <c r="L2901" s="1" t="str">
        <f>VLOOKUP(Table1[[#This Row],[Customer_id]],Table4[],7,FALSE)</f>
        <v>161205,73</v>
      </c>
      <c r="M2901" s="1" t="str">
        <f>VLOOKUP(Table1[[#This Row],[Customer_id]],Table2[],4,FALSE)</f>
        <v>N780104619</v>
      </c>
      <c r="N2901" s="1" t="str">
        <f>INDEX(Table3[Transaction type],MATCH(Table1[[#This Row],[Account Number]],Table3[Account Number],0))</f>
        <v>Loan Payment</v>
      </c>
      <c r="O2901" s="20">
        <f>INDEX(Table3[Date_of_transaction],MATCH(Table1[[#This Row],[Account Number]],Table3[Account Number],0))</f>
        <v>44552</v>
      </c>
      <c r="P2901" s="19" t="str">
        <f>INDEX(Table3[Transaction Medium],MATCH(Table1[[#This Row],[Account Number]],Table3[Account Number],0))</f>
        <v>ACH</v>
      </c>
    </row>
    <row r="2902" spans="1:16" x14ac:dyDescent="0.25">
      <c r="A2902" s="1" t="s">
        <v>6177</v>
      </c>
      <c r="B2902" s="2">
        <v>198363891</v>
      </c>
      <c r="C2902" s="2" t="s">
        <v>1201</v>
      </c>
      <c r="D2902" s="4">
        <v>30461.25</v>
      </c>
      <c r="E2902" s="1" t="s">
        <v>12</v>
      </c>
      <c r="F2902" s="1" t="s">
        <v>34</v>
      </c>
      <c r="G2902" s="1" t="s">
        <v>4119</v>
      </c>
      <c r="H2902" s="1" t="s">
        <v>6178</v>
      </c>
      <c r="I2902" s="1">
        <v>203705.552765</v>
      </c>
      <c r="J2902" s="1" t="s">
        <v>6179</v>
      </c>
      <c r="L2902" s="1" t="str">
        <f>VLOOKUP(Table1[[#This Row],[Customer_id]],Table4[],7,FALSE)</f>
        <v>149517,2393</v>
      </c>
      <c r="M2902" s="1" t="e">
        <f>VLOOKUP(Table1[[#This Row],[Customer_id]],Table2[],4,FALSE)</f>
        <v>#N/A</v>
      </c>
      <c r="N2902" s="1" t="str">
        <f>INDEX(Table3[Transaction type],MATCH(Table1[[#This Row],[Account Number]],Table3[Account Number],0))</f>
        <v>Checks</v>
      </c>
      <c r="O2902" s="20">
        <f>INDEX(Table3[Date_of_transaction],MATCH(Table1[[#This Row],[Account Number]],Table3[Account Number],0))</f>
        <v>44658</v>
      </c>
      <c r="P2902" s="19" t="str">
        <f>INDEX(Table3[Transaction Medium],MATCH(Table1[[#This Row],[Account Number]],Table3[Account Number],0))</f>
        <v>Informal Services</v>
      </c>
    </row>
    <row r="2903" spans="1:16" x14ac:dyDescent="0.25">
      <c r="A2903" s="1" t="s">
        <v>8991</v>
      </c>
      <c r="B2903" s="2">
        <v>802418265</v>
      </c>
      <c r="C2903" s="2" t="s">
        <v>87</v>
      </c>
      <c r="D2903" s="8">
        <v>34461.75</v>
      </c>
      <c r="E2903" s="1" t="str">
        <f ca="1">CHOOSE(RANDBETWEEN(1, 2), "Male","Female")</f>
        <v>Male</v>
      </c>
      <c r="F2903" s="1" t="str">
        <f ca="1">CHOOSE(RANDBETWEEN(1, 5), "Farmer","Tailor","Student","Professor","Welder")</f>
        <v>Professor</v>
      </c>
      <c r="G2903" s="1" t="str">
        <f ca="1">CHOOSE(RANDBETWEEN(1, 22), "Kano","Kwara","Imo","Lagos","Adamawa","Delta","Sokoto","Oyo","Osun","Abia","Cross River","Kaduna","Plateau","River","Abuja","Kogi","Edo","Anambra","Bayelsa","Benue","Ogun","Enugu")</f>
        <v>Bayelsa</v>
      </c>
      <c r="H2903" s="9" t="s">
        <v>8992</v>
      </c>
      <c r="I2903" s="9">
        <v>939701.55139518133</v>
      </c>
      <c r="J2903" t="s">
        <v>8993</v>
      </c>
      <c r="L2903" s="1" t="str">
        <f>VLOOKUP(Table1[[#This Row],[Customer_id]],Table4[],7,FALSE)</f>
        <v>140652,0402</v>
      </c>
      <c r="M2903" s="1" t="e">
        <f>VLOOKUP(Table1[[#This Row],[Customer_id]],Table2[],4,FALSE)</f>
        <v>#N/A</v>
      </c>
      <c r="N2903" s="1" t="str">
        <f>INDEX(Table3[Transaction type],MATCH(Table1[[#This Row],[Account Number]],Table3[Account Number],0))</f>
        <v>Checks</v>
      </c>
      <c r="O2903" s="20">
        <f>INDEX(Table3[Date_of_transaction],MATCH(Table1[[#This Row],[Account Number]],Table3[Account Number],0))</f>
        <v>44643</v>
      </c>
      <c r="P2903" s="19" t="str">
        <f>INDEX(Table3[Transaction Medium],MATCH(Table1[[#This Row],[Account Number]],Table3[Account Number],0))</f>
        <v>Informal Services</v>
      </c>
    </row>
    <row r="2904" spans="1:16" x14ac:dyDescent="0.25">
      <c r="A2904" s="1" t="s">
        <v>7945</v>
      </c>
      <c r="B2904" s="2">
        <v>445339957</v>
      </c>
      <c r="C2904" s="2" t="s">
        <v>43</v>
      </c>
      <c r="D2904" s="4">
        <v>36670.5</v>
      </c>
      <c r="E2904" s="1" t="s">
        <v>12</v>
      </c>
      <c r="F2904" s="1" t="s">
        <v>475</v>
      </c>
      <c r="G2904" s="1" t="s">
        <v>3583</v>
      </c>
      <c r="H2904" s="1" t="s">
        <v>7946</v>
      </c>
      <c r="I2904" s="1">
        <v>107467.9408572</v>
      </c>
      <c r="J2904" s="1" t="s">
        <v>6727</v>
      </c>
      <c r="L2904" s="1" t="str">
        <f>VLOOKUP(Table1[[#This Row],[Customer_id]],Table4[],7,FALSE)</f>
        <v>83445,12</v>
      </c>
      <c r="M2904" s="1" t="e">
        <f>VLOOKUP(Table1[[#This Row],[Customer_id]],Table2[],4,FALSE)</f>
        <v>#N/A</v>
      </c>
      <c r="N2904" s="1" t="str">
        <f>INDEX(Table3[Transaction type],MATCH(Table1[[#This Row],[Account Number]],Table3[Account Number],0))</f>
        <v>Money Transfer</v>
      </c>
      <c r="O2904" s="20">
        <f>INDEX(Table3[Date_of_transaction],MATCH(Table1[[#This Row],[Account Number]],Table3[Account Number],0))</f>
        <v>44498</v>
      </c>
      <c r="P2904" s="19" t="str">
        <f>INDEX(Table3[Transaction Medium],MATCH(Table1[[#This Row],[Account Number]],Table3[Account Number],0))</f>
        <v>Mobile</v>
      </c>
    </row>
    <row r="2905" spans="1:16" x14ac:dyDescent="0.25">
      <c r="A2905" s="1" t="s">
        <v>6012</v>
      </c>
      <c r="B2905" s="2">
        <v>335718706</v>
      </c>
      <c r="C2905" s="2" t="s">
        <v>698</v>
      </c>
      <c r="D2905" s="4">
        <v>18408</v>
      </c>
      <c r="E2905" s="1" t="s">
        <v>12</v>
      </c>
      <c r="F2905" s="1" t="s">
        <v>442</v>
      </c>
      <c r="G2905" s="1" t="s">
        <v>4112</v>
      </c>
      <c r="H2905" s="1" t="s">
        <v>6013</v>
      </c>
      <c r="I2905" s="1">
        <v>139046.46142847999</v>
      </c>
      <c r="J2905" s="1" t="s">
        <v>6014</v>
      </c>
      <c r="L2905" s="1" t="str">
        <f>VLOOKUP(Table1[[#This Row],[Customer_id]],Table4[],7,FALSE)</f>
        <v>455859,8875</v>
      </c>
      <c r="M2905" s="1" t="e">
        <f>VLOOKUP(Table1[[#This Row],[Customer_id]],Table2[],4,FALSE)</f>
        <v>#N/A</v>
      </c>
      <c r="N2905" s="1" t="str">
        <f>INDEX(Table3[Transaction type],MATCH(Table1[[#This Row],[Account Number]],Table3[Account Number],0))</f>
        <v>Money Deposit</v>
      </c>
      <c r="O2905" s="20">
        <f>INDEX(Table3[Date_of_transaction],MATCH(Table1[[#This Row],[Account Number]],Table3[Account Number],0))</f>
        <v>44629</v>
      </c>
      <c r="P2905" s="19" t="str">
        <f>INDEX(Table3[Transaction Medium],MATCH(Table1[[#This Row],[Account Number]],Table3[Account Number],0))</f>
        <v>Bank</v>
      </c>
    </row>
    <row r="2906" spans="1:16" x14ac:dyDescent="0.25">
      <c r="A2906" s="1" t="s">
        <v>2003</v>
      </c>
      <c r="B2906" s="2">
        <v>998638943</v>
      </c>
      <c r="C2906" s="2" t="s">
        <v>255</v>
      </c>
      <c r="D2906" s="4">
        <v>25347.75</v>
      </c>
      <c r="E2906" s="1" t="s">
        <v>1094</v>
      </c>
      <c r="F2906" s="1" t="s">
        <v>260</v>
      </c>
      <c r="G2906" s="1" t="s">
        <v>1964</v>
      </c>
      <c r="H2906" s="1" t="s">
        <v>2004</v>
      </c>
      <c r="I2906" s="1">
        <v>436826.86047000001</v>
      </c>
      <c r="J2906" s="1" t="s">
        <v>2005</v>
      </c>
      <c r="L2906" s="1" t="str">
        <f>VLOOKUP(Table1[[#This Row],[Customer_id]],Table4[],7,FALSE)</f>
        <v>57955,1148</v>
      </c>
      <c r="M2906" s="1" t="e">
        <f>VLOOKUP(Table1[[#This Row],[Customer_id]],Table2[],4,FALSE)</f>
        <v>#N/A</v>
      </c>
      <c r="N2906" s="1" t="str">
        <f>INDEX(Table3[Transaction type],MATCH(Table1[[#This Row],[Account Number]],Table3[Account Number],0))</f>
        <v>Cash Withdrawal</v>
      </c>
      <c r="O2906" s="20">
        <f>INDEX(Table3[Date_of_transaction],MATCH(Table1[[#This Row],[Account Number]],Table3[Account Number],0))</f>
        <v>44282</v>
      </c>
      <c r="P2906" s="19" t="str">
        <f>INDEX(Table3[Transaction Medium],MATCH(Table1[[#This Row],[Account Number]],Table3[Account Number],0))</f>
        <v>POS</v>
      </c>
    </row>
    <row r="2907" spans="1:16" x14ac:dyDescent="0.25">
      <c r="A2907" s="1" t="s">
        <v>9003</v>
      </c>
      <c r="B2907" s="2">
        <v>688516629</v>
      </c>
      <c r="C2907" s="2" t="s">
        <v>240</v>
      </c>
      <c r="D2907" s="8">
        <v>35037.5</v>
      </c>
      <c r="E2907" s="1" t="str">
        <f ca="1">CHOOSE(RANDBETWEEN(1, 2), "Male","Female")</f>
        <v>Female</v>
      </c>
      <c r="F2907" s="1" t="str">
        <f ca="1">CHOOSE(RANDBETWEEN(1, 5), "Farmer","Tailor","Student","Professor","Welder")</f>
        <v>Welder</v>
      </c>
      <c r="G2907" s="1" t="str">
        <f ca="1">CHOOSE(RANDBETWEEN(1, 22), "Kano","Kwara","Imo","Lagos","Adamawa","Delta","Sokoto","Oyo","Osun","Abia","Cross River","Kaduna","Plateau","River","Abuja","Kogi","Edo","Anambra","Bayelsa","Benue","Ogun","Enugu")</f>
        <v>Oyo</v>
      </c>
      <c r="H2907" s="9" t="s">
        <v>9004</v>
      </c>
      <c r="I2907" s="9">
        <v>781501.40242873563</v>
      </c>
      <c r="J2907" t="s">
        <v>9005</v>
      </c>
      <c r="L2907" s="1" t="str">
        <f>VLOOKUP(Table1[[#This Row],[Customer_id]],Table4[],7,FALSE)</f>
        <v>161007,264</v>
      </c>
      <c r="M2907" s="1" t="e">
        <f>VLOOKUP(Table1[[#This Row],[Customer_id]],Table2[],4,FALSE)</f>
        <v>#N/A</v>
      </c>
      <c r="N2907" s="1" t="str">
        <f>INDEX(Table3[Transaction type],MATCH(Table1[[#This Row],[Account Number]],Table3[Account Number],0))</f>
        <v>Money Deposit</v>
      </c>
      <c r="O2907" s="20">
        <f>INDEX(Table3[Date_of_transaction],MATCH(Table1[[#This Row],[Account Number]],Table3[Account Number],0))</f>
        <v>44588</v>
      </c>
      <c r="P2907" s="19" t="str">
        <f>INDEX(Table3[Transaction Medium],MATCH(Table1[[#This Row],[Account Number]],Table3[Account Number],0))</f>
        <v>Bank</v>
      </c>
    </row>
    <row r="2908" spans="1:16" x14ac:dyDescent="0.25">
      <c r="A2908" s="1" t="s">
        <v>8594</v>
      </c>
      <c r="B2908" s="2">
        <v>694139298</v>
      </c>
      <c r="C2908" s="2" t="s">
        <v>129</v>
      </c>
      <c r="D2908" s="4">
        <v>15120.75</v>
      </c>
      <c r="E2908" s="1" t="s">
        <v>12</v>
      </c>
      <c r="F2908" s="1" t="s">
        <v>208</v>
      </c>
      <c r="G2908" s="1" t="s">
        <v>2773</v>
      </c>
      <c r="H2908" s="1" t="s">
        <v>8595</v>
      </c>
      <c r="I2908" s="1">
        <v>413930.54070900002</v>
      </c>
      <c r="J2908" s="1" t="s">
        <v>1059</v>
      </c>
      <c r="L2908" s="1" t="str">
        <f>VLOOKUP(Table1[[#This Row],[Customer_id]],Table4[],7,FALSE)</f>
        <v>243077,73</v>
      </c>
      <c r="M2908" s="1" t="e">
        <f>VLOOKUP(Table1[[#This Row],[Customer_id]],Table2[],4,FALSE)</f>
        <v>#N/A</v>
      </c>
      <c r="N2908" s="1" t="str">
        <f>INDEX(Table3[Transaction type],MATCH(Table1[[#This Row],[Account Number]],Table3[Account Number],0))</f>
        <v>Online Payment</v>
      </c>
      <c r="O2908" s="20">
        <f>INDEX(Table3[Date_of_transaction],MATCH(Table1[[#This Row],[Account Number]],Table3[Account Number],0))</f>
        <v>44387</v>
      </c>
      <c r="P2908" s="19" t="str">
        <f>INDEX(Table3[Transaction Medium],MATCH(Table1[[#This Row],[Account Number]],Table3[Account Number],0))</f>
        <v>Mobile</v>
      </c>
    </row>
    <row r="2909" spans="1:16" x14ac:dyDescent="0.25">
      <c r="A2909" s="1" t="s">
        <v>6278</v>
      </c>
      <c r="B2909" s="2">
        <v>927583432</v>
      </c>
      <c r="C2909" s="2" t="s">
        <v>255</v>
      </c>
      <c r="D2909" s="4">
        <v>25347.75</v>
      </c>
      <c r="E2909" s="1" t="s">
        <v>12</v>
      </c>
      <c r="F2909" s="1" t="s">
        <v>587</v>
      </c>
      <c r="G2909" s="1" t="s">
        <v>4084</v>
      </c>
      <c r="H2909" s="1" t="s">
        <v>6279</v>
      </c>
      <c r="I2909" s="1">
        <v>536633.29874</v>
      </c>
      <c r="J2909" s="1" t="s">
        <v>6280</v>
      </c>
      <c r="L2909" s="1" t="str">
        <f>VLOOKUP(Table1[[#This Row],[Customer_id]],Table4[],7,FALSE)</f>
        <v>84376,7694</v>
      </c>
      <c r="M2909" s="1" t="e">
        <f>VLOOKUP(Table1[[#This Row],[Customer_id]],Table2[],4,FALSE)</f>
        <v>#N/A</v>
      </c>
      <c r="N2909" s="1" t="str">
        <f>INDEX(Table3[Transaction type],MATCH(Table1[[#This Row],[Account Number]],Table3[Account Number],0))</f>
        <v>Money Deposit</v>
      </c>
      <c r="O2909" s="20">
        <f>INDEX(Table3[Date_of_transaction],MATCH(Table1[[#This Row],[Account Number]],Table3[Account Number],0))</f>
        <v>44519</v>
      </c>
      <c r="P2909" s="19" t="str">
        <f>INDEX(Table3[Transaction Medium],MATCH(Table1[[#This Row],[Account Number]],Table3[Account Number],0))</f>
        <v>Bank</v>
      </c>
    </row>
    <row r="2910" spans="1:16" x14ac:dyDescent="0.25">
      <c r="A2910" s="1" t="s">
        <v>8705</v>
      </c>
      <c r="B2910" s="2">
        <v>171703363</v>
      </c>
      <c r="C2910" s="2" t="s">
        <v>470</v>
      </c>
      <c r="D2910" s="4">
        <v>14755.5</v>
      </c>
      <c r="E2910" s="1" t="s">
        <v>12</v>
      </c>
      <c r="F2910" s="1" t="s">
        <v>93</v>
      </c>
      <c r="G2910" s="1" t="s">
        <v>3820</v>
      </c>
      <c r="H2910" s="1" t="s">
        <v>8706</v>
      </c>
      <c r="I2910" s="1">
        <v>252191.21568960001</v>
      </c>
      <c r="J2910" s="1" t="s">
        <v>8707</v>
      </c>
      <c r="L2910" s="1" t="str">
        <f>VLOOKUP(Table1[[#This Row],[Customer_id]],Table4[],7,FALSE)</f>
        <v>99791,0982</v>
      </c>
      <c r="M2910" s="1" t="e">
        <f>VLOOKUP(Table1[[#This Row],[Customer_id]],Table2[],4,FALSE)</f>
        <v>#N/A</v>
      </c>
      <c r="N2910" s="1" t="str">
        <f>INDEX(Table3[Transaction type],MATCH(Table1[[#This Row],[Account Number]],Table3[Account Number],0))</f>
        <v>Money Transfer</v>
      </c>
      <c r="O2910" s="20">
        <f>INDEX(Table3[Date_of_transaction],MATCH(Table1[[#This Row],[Account Number]],Table3[Account Number],0))</f>
        <v>44225</v>
      </c>
      <c r="P2910" s="19" t="str">
        <f>INDEX(Table3[Transaction Medium],MATCH(Table1[[#This Row],[Account Number]],Table3[Account Number],0))</f>
        <v>Bank</v>
      </c>
    </row>
    <row r="2911" spans="1:16" x14ac:dyDescent="0.25">
      <c r="A2911" s="1" t="s">
        <v>113</v>
      </c>
      <c r="B2911" s="2">
        <v>861963432</v>
      </c>
      <c r="C2911" s="2" t="s">
        <v>114</v>
      </c>
      <c r="D2911" s="4">
        <v>20599.5</v>
      </c>
      <c r="E2911" s="1" t="s">
        <v>12</v>
      </c>
      <c r="F2911" s="1" t="s">
        <v>115</v>
      </c>
      <c r="G2911" s="1" t="s">
        <v>14</v>
      </c>
      <c r="H2911" s="1" t="s">
        <v>116</v>
      </c>
      <c r="I2911" s="1">
        <v>72324.754432000002</v>
      </c>
      <c r="J2911" s="1" t="s">
        <v>117</v>
      </c>
      <c r="L2911" s="1" t="str">
        <f>VLOOKUP(Table1[[#This Row],[Customer_id]],Table4[],7,FALSE)</f>
        <v>290646,5829</v>
      </c>
      <c r="M2911" s="1" t="e">
        <f>VLOOKUP(Table1[[#This Row],[Customer_id]],Table2[],4,FALSE)</f>
        <v>#N/A</v>
      </c>
      <c r="N2911" s="1" t="str">
        <f>INDEX(Table3[Transaction type],MATCH(Table1[[#This Row],[Account Number]],Table3[Account Number],0))</f>
        <v>Money Transfer</v>
      </c>
      <c r="O2911" s="20">
        <f>INDEX(Table3[Date_of_transaction],MATCH(Table1[[#This Row],[Account Number]],Table3[Account Number],0))</f>
        <v>44217</v>
      </c>
      <c r="P2911" s="19" t="str">
        <f>INDEX(Table3[Transaction Medium],MATCH(Table1[[#This Row],[Account Number]],Table3[Account Number],0))</f>
        <v>Mobile</v>
      </c>
    </row>
    <row r="2912" spans="1:16" x14ac:dyDescent="0.25">
      <c r="A2912" s="1" t="s">
        <v>4582</v>
      </c>
      <c r="B2912" s="2">
        <v>910308583</v>
      </c>
      <c r="C2912" s="2" t="s">
        <v>226</v>
      </c>
      <c r="D2912" s="4">
        <v>31557</v>
      </c>
      <c r="E2912" s="1" t="s">
        <v>1094</v>
      </c>
      <c r="F2912" s="1" t="s">
        <v>2311</v>
      </c>
      <c r="G2912" s="1" t="s">
        <v>4066</v>
      </c>
      <c r="H2912" s="1" t="s">
        <v>4583</v>
      </c>
      <c r="I2912" s="1">
        <v>70116.806182500004</v>
      </c>
      <c r="J2912" s="1" t="s">
        <v>4584</v>
      </c>
      <c r="L2912" s="1" t="str">
        <f>VLOOKUP(Table1[[#This Row],[Customer_id]],Table4[],7,FALSE)</f>
        <v>39760,11</v>
      </c>
      <c r="M2912" s="1" t="e">
        <f>VLOOKUP(Table1[[#This Row],[Customer_id]],Table2[],4,FALSE)</f>
        <v>#N/A</v>
      </c>
      <c r="N2912" s="1" t="str">
        <f>INDEX(Table3[Transaction type],MATCH(Table1[[#This Row],[Account Number]],Table3[Account Number],0))</f>
        <v>Money Deposit</v>
      </c>
      <c r="O2912" s="20">
        <f>INDEX(Table3[Date_of_transaction],MATCH(Table1[[#This Row],[Account Number]],Table3[Account Number],0))</f>
        <v>44522</v>
      </c>
      <c r="P2912" s="19" t="str">
        <f>INDEX(Table3[Transaction Medium],MATCH(Table1[[#This Row],[Account Number]],Table3[Account Number],0))</f>
        <v>Bank</v>
      </c>
    </row>
    <row r="2913" spans="1:16" x14ac:dyDescent="0.25">
      <c r="A2913" s="1" t="s">
        <v>797</v>
      </c>
      <c r="B2913" s="2">
        <v>766253118</v>
      </c>
      <c r="C2913" s="2" t="s">
        <v>134</v>
      </c>
      <c r="D2913" s="4">
        <v>37401</v>
      </c>
      <c r="E2913" s="1" t="s">
        <v>12</v>
      </c>
      <c r="F2913" s="1" t="s">
        <v>68</v>
      </c>
      <c r="G2913" s="1" t="s">
        <v>14</v>
      </c>
      <c r="H2913" s="1" t="s">
        <v>798</v>
      </c>
      <c r="I2913" s="1">
        <v>382006.39207499998</v>
      </c>
      <c r="J2913" s="1" t="s">
        <v>799</v>
      </c>
      <c r="L2913" s="1" t="str">
        <f>VLOOKUP(Table1[[#This Row],[Customer_id]],Table4[],7,FALSE)</f>
        <v>71724,6524</v>
      </c>
      <c r="M2913" s="1" t="e">
        <f>VLOOKUP(Table1[[#This Row],[Customer_id]],Table2[],4,FALSE)</f>
        <v>#N/A</v>
      </c>
      <c r="N2913" s="1" t="str">
        <f>INDEX(Table3[Transaction type],MATCH(Table1[[#This Row],[Account Number]],Table3[Account Number],0))</f>
        <v>Cash Withdrawal</v>
      </c>
      <c r="O2913" s="20">
        <f>INDEX(Table3[Date_of_transaction],MATCH(Table1[[#This Row],[Account Number]],Table3[Account Number],0))</f>
        <v>44619</v>
      </c>
      <c r="P2913" s="19" t="str">
        <f>INDEX(Table3[Transaction Medium],MATCH(Table1[[#This Row],[Account Number]],Table3[Account Number],0))</f>
        <v>ATM</v>
      </c>
    </row>
    <row r="2914" spans="1:16" x14ac:dyDescent="0.25">
      <c r="A2914" s="1" t="s">
        <v>133</v>
      </c>
      <c r="B2914" s="2">
        <v>932472175</v>
      </c>
      <c r="C2914" s="2" t="s">
        <v>134</v>
      </c>
      <c r="D2914" s="4">
        <v>37401</v>
      </c>
      <c r="E2914" s="1" t="s">
        <v>12</v>
      </c>
      <c r="F2914" s="1" t="s">
        <v>135</v>
      </c>
      <c r="G2914" s="1" t="s">
        <v>14</v>
      </c>
      <c r="H2914" s="1" t="s">
        <v>136</v>
      </c>
      <c r="I2914" s="1"/>
      <c r="J2914" s="1" t="s">
        <v>137</v>
      </c>
      <c r="L2914" s="1" t="str">
        <f>VLOOKUP(Table1[[#This Row],[Customer_id]],Table4[],7,FALSE)</f>
        <v>109137,6864</v>
      </c>
      <c r="M2914" s="1" t="e">
        <f>VLOOKUP(Table1[[#This Row],[Customer_id]],Table2[],4,FALSE)</f>
        <v>#N/A</v>
      </c>
      <c r="N2914" s="1" t="str">
        <f>INDEX(Table3[Transaction type],MATCH(Table1[[#This Row],[Account Number]],Table3[Account Number],0))</f>
        <v>Online Payment</v>
      </c>
      <c r="O2914" s="20">
        <f>INDEX(Table3[Date_of_transaction],MATCH(Table1[[#This Row],[Account Number]],Table3[Account Number],0))</f>
        <v>44354</v>
      </c>
      <c r="P2914" s="19" t="str">
        <f>INDEX(Table3[Transaction Medium],MATCH(Table1[[#This Row],[Account Number]],Table3[Account Number],0))</f>
        <v>Internet Banking</v>
      </c>
    </row>
    <row r="2915" spans="1:16" x14ac:dyDescent="0.25">
      <c r="A2915" s="1" t="s">
        <v>1103</v>
      </c>
      <c r="B2915" s="2">
        <v>194085026</v>
      </c>
      <c r="C2915" s="2" t="s">
        <v>194</v>
      </c>
      <c r="D2915" s="4">
        <v>30826.5</v>
      </c>
      <c r="E2915" s="1" t="s">
        <v>1094</v>
      </c>
      <c r="F2915" s="1" t="s">
        <v>34</v>
      </c>
      <c r="G2915" s="1" t="s">
        <v>14</v>
      </c>
      <c r="H2915" s="1" t="s">
        <v>1104</v>
      </c>
      <c r="I2915" s="1">
        <v>243895.755072</v>
      </c>
      <c r="J2915" s="1" t="s">
        <v>1105</v>
      </c>
      <c r="L2915" s="1" t="str">
        <f>VLOOKUP(Table1[[#This Row],[Customer_id]],Table4[],7,FALSE)</f>
        <v>114218,5216</v>
      </c>
      <c r="M2915" s="1" t="e">
        <f>VLOOKUP(Table1[[#This Row],[Customer_id]],Table2[],4,FALSE)</f>
        <v>#N/A</v>
      </c>
      <c r="N2915" s="1" t="str">
        <f>INDEX(Table3[Transaction type],MATCH(Table1[[#This Row],[Account Number]],Table3[Account Number],0))</f>
        <v>Money Deposit</v>
      </c>
      <c r="O2915" s="20">
        <f>INDEX(Table3[Date_of_transaction],MATCH(Table1[[#This Row],[Account Number]],Table3[Account Number],0))</f>
        <v>44340</v>
      </c>
      <c r="P2915" s="19" t="str">
        <f>INDEX(Table3[Transaction Medium],MATCH(Table1[[#This Row],[Account Number]],Table3[Account Number],0))</f>
        <v>Bank</v>
      </c>
    </row>
    <row r="2916" spans="1:16" x14ac:dyDescent="0.25">
      <c r="A2916" s="1" t="s">
        <v>2875</v>
      </c>
      <c r="B2916" s="2">
        <v>822220105</v>
      </c>
      <c r="C2916" s="2" t="s">
        <v>862</v>
      </c>
      <c r="D2916" s="4">
        <v>24617.25</v>
      </c>
      <c r="E2916" s="1" t="s">
        <v>1094</v>
      </c>
      <c r="F2916" s="1" t="s">
        <v>1054</v>
      </c>
      <c r="G2916" s="1" t="s">
        <v>2773</v>
      </c>
      <c r="H2916" s="1" t="s">
        <v>2876</v>
      </c>
      <c r="I2916" s="1">
        <v>97762.199145599996</v>
      </c>
      <c r="J2916" s="1" t="s">
        <v>2877</v>
      </c>
      <c r="L2916" s="1" t="str">
        <f>VLOOKUP(Table1[[#This Row],[Customer_id]],Table4[],7,FALSE)</f>
        <v>43925,3264</v>
      </c>
      <c r="M2916" s="1" t="e">
        <f>VLOOKUP(Table1[[#This Row],[Customer_id]],Table2[],4,FALSE)</f>
        <v>#N/A</v>
      </c>
      <c r="N2916" s="1" t="str">
        <f>INDEX(Table3[Transaction type],MATCH(Table1[[#This Row],[Account Number]],Table3[Account Number],0))</f>
        <v>Money Deposit</v>
      </c>
      <c r="O2916" s="20">
        <f>INDEX(Table3[Date_of_transaction],MATCH(Table1[[#This Row],[Account Number]],Table3[Account Number],0))</f>
        <v>44237</v>
      </c>
      <c r="P2916" s="19" t="str">
        <f>INDEX(Table3[Transaction Medium],MATCH(Table1[[#This Row],[Account Number]],Table3[Account Number],0))</f>
        <v>ATM</v>
      </c>
    </row>
    <row r="2917" spans="1:16" x14ac:dyDescent="0.25">
      <c r="A2917" s="1" t="s">
        <v>2550</v>
      </c>
      <c r="B2917" s="2">
        <v>947182432</v>
      </c>
      <c r="C2917" s="2" t="s">
        <v>498</v>
      </c>
      <c r="D2917" s="4">
        <v>37766.25</v>
      </c>
      <c r="E2917" s="1" t="s">
        <v>12</v>
      </c>
      <c r="F2917" s="1" t="s">
        <v>569</v>
      </c>
      <c r="G2917" s="1" t="s">
        <v>1964</v>
      </c>
      <c r="H2917" s="1" t="s">
        <v>2551</v>
      </c>
      <c r="I2917" s="1">
        <v>67359.535776000004</v>
      </c>
      <c r="J2917" s="1" t="s">
        <v>2552</v>
      </c>
      <c r="L2917" s="1" t="str">
        <f>VLOOKUP(Table1[[#This Row],[Customer_id]],Table4[],7,FALSE)</f>
        <v>140115,8304</v>
      </c>
      <c r="M2917" s="1" t="e">
        <f>VLOOKUP(Table1[[#This Row],[Customer_id]],Table2[],4,FALSE)</f>
        <v>#N/A</v>
      </c>
      <c r="N2917" s="1" t="str">
        <f>INDEX(Table3[Transaction type],MATCH(Table1[[#This Row],[Account Number]],Table3[Account Number],0))</f>
        <v>Money Transfer</v>
      </c>
      <c r="O2917" s="20">
        <f>INDEX(Table3[Date_of_transaction],MATCH(Table1[[#This Row],[Account Number]],Table3[Account Number],0))</f>
        <v>44488</v>
      </c>
      <c r="P2917" s="19" t="str">
        <f>INDEX(Table3[Transaction Medium],MATCH(Table1[[#This Row],[Account Number]],Table3[Account Number],0))</f>
        <v>Mobile</v>
      </c>
    </row>
    <row r="2918" spans="1:16" x14ac:dyDescent="0.25">
      <c r="A2918" s="1" t="s">
        <v>3737</v>
      </c>
      <c r="B2918" s="2">
        <v>532531255</v>
      </c>
      <c r="C2918" s="2" t="s">
        <v>869</v>
      </c>
      <c r="D2918" s="4">
        <v>17312.25</v>
      </c>
      <c r="E2918" s="1" t="s">
        <v>1094</v>
      </c>
      <c r="F2918" s="1" t="s">
        <v>361</v>
      </c>
      <c r="G2918" s="1" t="s">
        <v>3583</v>
      </c>
      <c r="H2918" s="1" t="s">
        <v>3738</v>
      </c>
      <c r="I2918" s="1">
        <v>410431.28256000002</v>
      </c>
      <c r="J2918" s="1" t="s">
        <v>3739</v>
      </c>
      <c r="L2918" s="1" t="str">
        <f>VLOOKUP(Table1[[#This Row],[Customer_id]],Table4[],7,FALSE)</f>
        <v>191665,9458</v>
      </c>
      <c r="M2918" s="1" t="e">
        <f>VLOOKUP(Table1[[#This Row],[Customer_id]],Table2[],4,FALSE)</f>
        <v>#N/A</v>
      </c>
      <c r="N2918" s="1" t="str">
        <f>INDEX(Table3[Transaction type],MATCH(Table1[[#This Row],[Account Number]],Table3[Account Number],0))</f>
        <v>Money Transfer</v>
      </c>
      <c r="O2918" s="20">
        <f>INDEX(Table3[Date_of_transaction],MATCH(Table1[[#This Row],[Account Number]],Table3[Account Number],0))</f>
        <v>44276</v>
      </c>
      <c r="P2918" s="19" t="str">
        <f>INDEX(Table3[Transaction Medium],MATCH(Table1[[#This Row],[Account Number]],Table3[Account Number],0))</f>
        <v>Mobile</v>
      </c>
    </row>
    <row r="2919" spans="1:16" x14ac:dyDescent="0.25">
      <c r="A2919" s="1" t="s">
        <v>2124</v>
      </c>
      <c r="B2919" s="2">
        <v>908010774</v>
      </c>
      <c r="C2919" s="2" t="s">
        <v>573</v>
      </c>
      <c r="D2919" s="4">
        <v>26808.75</v>
      </c>
      <c r="E2919" s="1" t="s">
        <v>1094</v>
      </c>
      <c r="F2919" s="1" t="s">
        <v>1498</v>
      </c>
      <c r="G2919" s="1" t="s">
        <v>1964</v>
      </c>
      <c r="H2919" s="1" t="s">
        <v>2125</v>
      </c>
      <c r="I2919" s="1">
        <v>227428.63574256</v>
      </c>
      <c r="J2919" s="1" t="s">
        <v>2126</v>
      </c>
      <c r="L2919" s="1" t="str">
        <f>VLOOKUP(Table1[[#This Row],[Customer_id]],Table4[],7,FALSE)</f>
        <v>111666,9312</v>
      </c>
      <c r="M2919" s="1" t="e">
        <f>VLOOKUP(Table1[[#This Row],[Customer_id]],Table2[],4,FALSE)</f>
        <v>#N/A</v>
      </c>
      <c r="N2919" s="1" t="str">
        <f>INDEX(Table3[Transaction type],MATCH(Table1[[#This Row],[Account Number]],Table3[Account Number],0))</f>
        <v>Online Payment</v>
      </c>
      <c r="O2919" s="20">
        <f>INDEX(Table3[Date_of_transaction],MATCH(Table1[[#This Row],[Account Number]],Table3[Account Number],0))</f>
        <v>44583</v>
      </c>
      <c r="P2919" s="19" t="str">
        <f>INDEX(Table3[Transaction Medium],MATCH(Table1[[#This Row],[Account Number]],Table3[Account Number],0))</f>
        <v>Mobile</v>
      </c>
    </row>
    <row r="2920" spans="1:16" x14ac:dyDescent="0.25">
      <c r="A2920" s="1" t="s">
        <v>2124</v>
      </c>
      <c r="B2920" s="2">
        <v>50810851</v>
      </c>
      <c r="C2920" s="2" t="s">
        <v>281</v>
      </c>
      <c r="D2920" s="4">
        <v>21695.25</v>
      </c>
      <c r="E2920" s="1" t="s">
        <v>12</v>
      </c>
      <c r="F2920" s="1" t="s">
        <v>172</v>
      </c>
      <c r="G2920" s="1" t="s">
        <v>3331</v>
      </c>
      <c r="H2920" s="1" t="s">
        <v>8333</v>
      </c>
      <c r="I2920" s="1">
        <v>141675.68575999999</v>
      </c>
      <c r="J2920" s="1" t="s">
        <v>8334</v>
      </c>
      <c r="L2920" s="1" t="str">
        <f>VLOOKUP(Table1[[#This Row],[Customer_id]],Table4[],7,FALSE)</f>
        <v>111666,9312</v>
      </c>
      <c r="M2920" s="1" t="e">
        <f>VLOOKUP(Table1[[#This Row],[Customer_id]],Table2[],4,FALSE)</f>
        <v>#N/A</v>
      </c>
      <c r="N2920" s="1" t="str">
        <f>INDEX(Table3[Transaction type],MATCH(Table1[[#This Row],[Account Number]],Table3[Account Number],0))</f>
        <v>Money Transfer</v>
      </c>
      <c r="O2920" s="20">
        <f>INDEX(Table3[Date_of_transaction],MATCH(Table1[[#This Row],[Account Number]],Table3[Account Number],0))</f>
        <v>44612</v>
      </c>
      <c r="P2920" s="19" t="str">
        <f>INDEX(Table3[Transaction Medium],MATCH(Table1[[#This Row],[Account Number]],Table3[Account Number],0))</f>
        <v>Bank</v>
      </c>
    </row>
    <row r="2921" spans="1:16" x14ac:dyDescent="0.25">
      <c r="A2921" s="1" t="s">
        <v>3418</v>
      </c>
      <c r="B2921" s="2">
        <v>139492099</v>
      </c>
      <c r="C2921" s="2" t="s">
        <v>82</v>
      </c>
      <c r="D2921" s="4">
        <v>16947</v>
      </c>
      <c r="E2921" s="1" t="s">
        <v>1094</v>
      </c>
      <c r="F2921" s="1" t="s">
        <v>2311</v>
      </c>
      <c r="G2921" s="1" t="s">
        <v>3331</v>
      </c>
      <c r="H2921" s="1" t="s">
        <v>3419</v>
      </c>
      <c r="I2921" s="1">
        <v>484396.19771400001</v>
      </c>
      <c r="J2921" s="1" t="s">
        <v>3420</v>
      </c>
      <c r="L2921" s="1" t="str">
        <f>VLOOKUP(Table1[[#This Row],[Customer_id]],Table4[],7,FALSE)</f>
        <v>27107,9424</v>
      </c>
      <c r="M2921" s="1" t="e">
        <f>VLOOKUP(Table1[[#This Row],[Customer_id]],Table2[],4,FALSE)</f>
        <v>#N/A</v>
      </c>
      <c r="N2921" s="1" t="str">
        <f>INDEX(Table3[Transaction type],MATCH(Table1[[#This Row],[Account Number]],Table3[Account Number],0))</f>
        <v>Money Transfer</v>
      </c>
      <c r="O2921" s="20">
        <f>INDEX(Table3[Date_of_transaction],MATCH(Table1[[#This Row],[Account Number]],Table3[Account Number],0))</f>
        <v>44623</v>
      </c>
      <c r="P2921" s="19" t="str">
        <f>INDEX(Table3[Transaction Medium],MATCH(Table1[[#This Row],[Account Number]],Table3[Account Number],0))</f>
        <v>Internet Banking</v>
      </c>
    </row>
    <row r="2922" spans="1:16" x14ac:dyDescent="0.25">
      <c r="A2922" s="1" t="s">
        <v>720</v>
      </c>
      <c r="B2922" s="2">
        <v>935203493</v>
      </c>
      <c r="C2922" s="2" t="s">
        <v>203</v>
      </c>
      <c r="D2922" s="4">
        <v>27539.25</v>
      </c>
      <c r="E2922" s="1" t="s">
        <v>12</v>
      </c>
      <c r="F2922" s="1" t="s">
        <v>721</v>
      </c>
      <c r="G2922" s="1" t="s">
        <v>14</v>
      </c>
      <c r="H2922" s="1" t="s">
        <v>722</v>
      </c>
      <c r="I2922" s="1">
        <v>20948.656131</v>
      </c>
      <c r="J2922" s="1" t="s">
        <v>723</v>
      </c>
      <c r="L2922" s="1" t="str">
        <f>VLOOKUP(Table1[[#This Row],[Customer_id]],Table4[],7,FALSE)</f>
        <v>249247,9044</v>
      </c>
      <c r="M2922" s="1" t="e">
        <f>VLOOKUP(Table1[[#This Row],[Customer_id]],Table2[],4,FALSE)</f>
        <v>#N/A</v>
      </c>
      <c r="N2922" s="1" t="str">
        <f>INDEX(Table3[Transaction type],MATCH(Table1[[#This Row],[Account Number]],Table3[Account Number],0))</f>
        <v>Money Deposit</v>
      </c>
      <c r="O2922" s="20">
        <f>INDEX(Table3[Date_of_transaction],MATCH(Table1[[#This Row],[Account Number]],Table3[Account Number],0))</f>
        <v>44234</v>
      </c>
      <c r="P2922" s="19" t="str">
        <f>INDEX(Table3[Transaction Medium],MATCH(Table1[[#This Row],[Account Number]],Table3[Account Number],0))</f>
        <v>ATM</v>
      </c>
    </row>
    <row r="2923" spans="1:16" x14ac:dyDescent="0.25">
      <c r="A2923" s="1" t="s">
        <v>770</v>
      </c>
      <c r="B2923" s="2">
        <v>199102976</v>
      </c>
      <c r="C2923" s="2" t="s">
        <v>309</v>
      </c>
      <c r="D2923" s="4">
        <v>27904.5</v>
      </c>
      <c r="E2923" s="1" t="s">
        <v>12</v>
      </c>
      <c r="F2923" s="1" t="s">
        <v>426</v>
      </c>
      <c r="G2923" s="1" t="s">
        <v>14</v>
      </c>
      <c r="H2923" s="1" t="s">
        <v>771</v>
      </c>
      <c r="I2923" s="1">
        <v>647997.37666559999</v>
      </c>
      <c r="J2923" s="1" t="s">
        <v>772</v>
      </c>
      <c r="L2923" s="1" t="str">
        <f>VLOOKUP(Table1[[#This Row],[Customer_id]],Table4[],7,FALSE)</f>
        <v>196246,4367</v>
      </c>
      <c r="M2923" s="1" t="e">
        <f>VLOOKUP(Table1[[#This Row],[Customer_id]],Table2[],4,FALSE)</f>
        <v>#N/A</v>
      </c>
      <c r="N2923" s="1" t="str">
        <f>INDEX(Table3[Transaction type],MATCH(Table1[[#This Row],[Account Number]],Table3[Account Number],0))</f>
        <v>Money Deposit</v>
      </c>
      <c r="O2923" s="20">
        <f>INDEX(Table3[Date_of_transaction],MATCH(Table1[[#This Row],[Account Number]],Table3[Account Number],0))</f>
        <v>44618</v>
      </c>
      <c r="P2923" s="19" t="str">
        <f>INDEX(Table3[Transaction Medium],MATCH(Table1[[#This Row],[Account Number]],Table3[Account Number],0))</f>
        <v>Bank</v>
      </c>
    </row>
    <row r="2924" spans="1:16" x14ac:dyDescent="0.25">
      <c r="A2924" s="1" t="s">
        <v>6445</v>
      </c>
      <c r="B2924" s="2">
        <v>828471777</v>
      </c>
      <c r="C2924" s="2" t="s">
        <v>114</v>
      </c>
      <c r="D2924" s="4">
        <v>20599.5</v>
      </c>
      <c r="E2924" s="1" t="s">
        <v>12</v>
      </c>
      <c r="F2924" s="1" t="s">
        <v>636</v>
      </c>
      <c r="G2924" s="1" t="s">
        <v>4105</v>
      </c>
      <c r="H2924" s="1" t="s">
        <v>6446</v>
      </c>
      <c r="I2924" s="1">
        <v>300767.39906975999</v>
      </c>
      <c r="J2924" s="1" t="s">
        <v>6447</v>
      </c>
      <c r="L2924" s="1" t="str">
        <f>VLOOKUP(Table1[[#This Row],[Customer_id]],Table4[],7,FALSE)</f>
        <v>92159,489</v>
      </c>
      <c r="M2924" s="1" t="e">
        <f>VLOOKUP(Table1[[#This Row],[Customer_id]],Table2[],4,FALSE)</f>
        <v>#N/A</v>
      </c>
      <c r="N2924" s="1" t="str">
        <f>INDEX(Table3[Transaction type],MATCH(Table1[[#This Row],[Account Number]],Table3[Account Number],0))</f>
        <v>Online Payment</v>
      </c>
      <c r="O2924" s="20">
        <f>INDEX(Table3[Date_of_transaction],MATCH(Table1[[#This Row],[Account Number]],Table3[Account Number],0))</f>
        <v>44614</v>
      </c>
      <c r="P2924" s="19" t="str">
        <f>INDEX(Table3[Transaction Medium],MATCH(Table1[[#This Row],[Account Number]],Table3[Account Number],0))</f>
        <v>Card</v>
      </c>
    </row>
    <row r="2925" spans="1:16" x14ac:dyDescent="0.25">
      <c r="A2925" s="1" t="s">
        <v>8611</v>
      </c>
      <c r="B2925" s="2">
        <v>489162349</v>
      </c>
      <c r="C2925" s="2" t="s">
        <v>470</v>
      </c>
      <c r="D2925" s="4">
        <v>14755.5</v>
      </c>
      <c r="E2925" s="1" t="s">
        <v>12</v>
      </c>
      <c r="F2925" s="1" t="s">
        <v>731</v>
      </c>
      <c r="G2925" s="1" t="s">
        <v>2773</v>
      </c>
      <c r="H2925" s="1" t="s">
        <v>8612</v>
      </c>
      <c r="I2925" s="1">
        <v>657849.61932479998</v>
      </c>
      <c r="J2925" s="1" t="s">
        <v>8613</v>
      </c>
      <c r="L2925" s="1" t="str">
        <f>VLOOKUP(Table1[[#This Row],[Customer_id]],Table4[],7,FALSE)</f>
        <v>184290,8672</v>
      </c>
      <c r="M2925" s="1" t="e">
        <f>VLOOKUP(Table1[[#This Row],[Customer_id]],Table2[],4,FALSE)</f>
        <v>#N/A</v>
      </c>
      <c r="N2925" s="1" t="str">
        <f>INDEX(Table3[Transaction type],MATCH(Table1[[#This Row],[Account Number]],Table3[Account Number],0))</f>
        <v>Money Transfer</v>
      </c>
      <c r="O2925" s="20">
        <f>INDEX(Table3[Date_of_transaction],MATCH(Table1[[#This Row],[Account Number]],Table3[Account Number],0))</f>
        <v>44538</v>
      </c>
      <c r="P2925" s="19" t="str">
        <f>INDEX(Table3[Transaction Medium],MATCH(Table1[[#This Row],[Account Number]],Table3[Account Number],0))</f>
        <v>ATM</v>
      </c>
    </row>
    <row r="2926" spans="1:16" x14ac:dyDescent="0.25">
      <c r="A2926" s="1" t="s">
        <v>3988</v>
      </c>
      <c r="B2926" s="2">
        <v>682080114</v>
      </c>
      <c r="C2926" s="2" t="s">
        <v>606</v>
      </c>
      <c r="D2926" s="4">
        <v>23886.75</v>
      </c>
      <c r="E2926" s="1" t="s">
        <v>1094</v>
      </c>
      <c r="F2926" s="1" t="s">
        <v>366</v>
      </c>
      <c r="G2926" s="1" t="s">
        <v>3820</v>
      </c>
      <c r="H2926" s="1" t="s">
        <v>3989</v>
      </c>
      <c r="I2926" s="1">
        <v>67720.096886400002</v>
      </c>
      <c r="J2926" s="1" t="s">
        <v>3990</v>
      </c>
      <c r="L2926" s="1" t="str">
        <f>VLOOKUP(Table1[[#This Row],[Customer_id]],Table4[],7,FALSE)</f>
        <v>397914,8964</v>
      </c>
      <c r="M2926" s="1" t="e">
        <f>VLOOKUP(Table1[[#This Row],[Customer_id]],Table2[],4,FALSE)</f>
        <v>#N/A</v>
      </c>
      <c r="N2926" s="1" t="str">
        <f>INDEX(Table3[Transaction type],MATCH(Table1[[#This Row],[Account Number]],Table3[Account Number],0))</f>
        <v>Cash Withdrawal</v>
      </c>
      <c r="O2926" s="20">
        <f>INDEX(Table3[Date_of_transaction],MATCH(Table1[[#This Row],[Account Number]],Table3[Account Number],0))</f>
        <v>44669</v>
      </c>
      <c r="P2926" s="19" t="str">
        <f>INDEX(Table3[Transaction Medium],MATCH(Table1[[#This Row],[Account Number]],Table3[Account Number],0))</f>
        <v>ATM</v>
      </c>
    </row>
    <row r="2927" spans="1:16" x14ac:dyDescent="0.25">
      <c r="A2927" s="1" t="s">
        <v>5804</v>
      </c>
      <c r="B2927" s="2">
        <v>81148935</v>
      </c>
      <c r="C2927" s="2" t="s">
        <v>698</v>
      </c>
      <c r="D2927" s="4">
        <v>18408</v>
      </c>
      <c r="E2927" s="1" t="s">
        <v>1094</v>
      </c>
      <c r="F2927" s="1" t="s">
        <v>1746</v>
      </c>
      <c r="G2927" s="1" t="s">
        <v>4084</v>
      </c>
      <c r="H2927" s="1" t="s">
        <v>5805</v>
      </c>
      <c r="I2927" s="1">
        <v>79179.858225000004</v>
      </c>
      <c r="J2927" s="1" t="s">
        <v>5806</v>
      </c>
      <c r="L2927" s="1" t="str">
        <f>VLOOKUP(Table1[[#This Row],[Customer_id]],Table4[],7,FALSE)</f>
        <v>26242,2699</v>
      </c>
      <c r="M2927" s="1" t="e">
        <f>VLOOKUP(Table1[[#This Row],[Customer_id]],Table2[],4,FALSE)</f>
        <v>#N/A</v>
      </c>
      <c r="N2927" s="1" t="str">
        <f>INDEX(Table3[Transaction type],MATCH(Table1[[#This Row],[Account Number]],Table3[Account Number],0))</f>
        <v>Online Payment</v>
      </c>
      <c r="O2927" s="20">
        <f>INDEX(Table3[Date_of_transaction],MATCH(Table1[[#This Row],[Account Number]],Table3[Account Number],0))</f>
        <v>44562</v>
      </c>
      <c r="P2927" s="19" t="str">
        <f>INDEX(Table3[Transaction Medium],MATCH(Table1[[#This Row],[Account Number]],Table3[Account Number],0))</f>
        <v>Card</v>
      </c>
    </row>
    <row r="2928" spans="1:16" x14ac:dyDescent="0.25">
      <c r="A2928" s="1" t="s">
        <v>3018</v>
      </c>
      <c r="B2928" s="2">
        <v>237951204</v>
      </c>
      <c r="C2928" s="2" t="s">
        <v>452</v>
      </c>
      <c r="D2928" s="4">
        <v>26078.25</v>
      </c>
      <c r="E2928" s="1" t="s">
        <v>1094</v>
      </c>
      <c r="F2928" s="1" t="s">
        <v>102</v>
      </c>
      <c r="G2928" s="1" t="s">
        <v>2773</v>
      </c>
      <c r="H2928" s="1" t="s">
        <v>3019</v>
      </c>
      <c r="I2928" s="1">
        <v>278378.15617919998</v>
      </c>
      <c r="J2928" s="1" t="s">
        <v>3020</v>
      </c>
      <c r="L2928" s="1" t="str">
        <f>VLOOKUP(Table1[[#This Row],[Customer_id]],Table4[],7,FALSE)</f>
        <v>433365,4875</v>
      </c>
      <c r="M2928" s="1" t="e">
        <f>VLOOKUP(Table1[[#This Row],[Customer_id]],Table2[],4,FALSE)</f>
        <v>#N/A</v>
      </c>
      <c r="N2928" s="1" t="str">
        <f>INDEX(Table3[Transaction type],MATCH(Table1[[#This Row],[Account Number]],Table3[Account Number],0))</f>
        <v>Checks</v>
      </c>
      <c r="O2928" s="20">
        <f>INDEX(Table3[Date_of_transaction],MATCH(Table1[[#This Row],[Account Number]],Table3[Account Number],0))</f>
        <v>44342</v>
      </c>
      <c r="P2928" s="19" t="str">
        <f>INDEX(Table3[Transaction Medium],MATCH(Table1[[#This Row],[Account Number]],Table3[Account Number],0))</f>
        <v>Bank</v>
      </c>
    </row>
    <row r="2929" spans="1:16" x14ac:dyDescent="0.25">
      <c r="A2929" s="1" t="s">
        <v>8316</v>
      </c>
      <c r="B2929" s="2">
        <v>350042276</v>
      </c>
      <c r="C2929" s="2" t="s">
        <v>281</v>
      </c>
      <c r="D2929" s="4">
        <v>21695.25</v>
      </c>
      <c r="E2929" s="1" t="s">
        <v>12</v>
      </c>
      <c r="F2929" s="1" t="s">
        <v>344</v>
      </c>
      <c r="G2929" s="1" t="s">
        <v>3331</v>
      </c>
      <c r="H2929" s="1" t="s">
        <v>8317</v>
      </c>
      <c r="I2929" s="1">
        <v>143760.17426505001</v>
      </c>
      <c r="J2929" s="1" t="s">
        <v>8318</v>
      </c>
      <c r="L2929" s="1" t="str">
        <f>VLOOKUP(Table1[[#This Row],[Customer_id]],Table4[],7,FALSE)</f>
        <v>133713,4344</v>
      </c>
      <c r="M2929" s="1" t="e">
        <f>VLOOKUP(Table1[[#This Row],[Customer_id]],Table2[],4,FALSE)</f>
        <v>#N/A</v>
      </c>
      <c r="N2929" s="1" t="str">
        <f>INDEX(Table3[Transaction type],MATCH(Table1[[#This Row],[Account Number]],Table3[Account Number],0))</f>
        <v>Online Payment</v>
      </c>
      <c r="O2929" s="20">
        <f>INDEX(Table3[Date_of_transaction],MATCH(Table1[[#This Row],[Account Number]],Table3[Account Number],0))</f>
        <v>44528</v>
      </c>
      <c r="P2929" s="19" t="str">
        <f>INDEX(Table3[Transaction Medium],MATCH(Table1[[#This Row],[Account Number]],Table3[Account Number],0))</f>
        <v>Internet Banking</v>
      </c>
    </row>
    <row r="2930" spans="1:16" x14ac:dyDescent="0.25">
      <c r="A2930" s="1" t="s">
        <v>1286</v>
      </c>
      <c r="B2930" s="2">
        <v>192928937</v>
      </c>
      <c r="C2930" s="2" t="s">
        <v>281</v>
      </c>
      <c r="D2930" s="4">
        <v>21695.25</v>
      </c>
      <c r="E2930" s="1" t="s">
        <v>1094</v>
      </c>
      <c r="F2930" s="1" t="s">
        <v>675</v>
      </c>
      <c r="G2930" s="1" t="s">
        <v>14</v>
      </c>
      <c r="H2930" s="1" t="s">
        <v>1287</v>
      </c>
      <c r="I2930" s="1">
        <v>367776.47772000002</v>
      </c>
      <c r="J2930" s="1" t="s">
        <v>1288</v>
      </c>
      <c r="L2930" s="1" t="str">
        <f>VLOOKUP(Table1[[#This Row],[Customer_id]],Table4[],7,FALSE)</f>
        <v>29928,5532</v>
      </c>
      <c r="M2930" s="1" t="e">
        <f>VLOOKUP(Table1[[#This Row],[Customer_id]],Table2[],4,FALSE)</f>
        <v>#N/A</v>
      </c>
      <c r="N2930" s="1" t="str">
        <f>INDEX(Table3[Transaction type],MATCH(Table1[[#This Row],[Account Number]],Table3[Account Number],0))</f>
        <v>Money Transfer</v>
      </c>
      <c r="O2930" s="20">
        <f>INDEX(Table3[Date_of_transaction],MATCH(Table1[[#This Row],[Account Number]],Table3[Account Number],0))</f>
        <v>44270</v>
      </c>
      <c r="P2930" s="19" t="str">
        <f>INDEX(Table3[Transaction Medium],MATCH(Table1[[#This Row],[Account Number]],Table3[Account Number],0))</f>
        <v>Mobile</v>
      </c>
    </row>
    <row r="2931" spans="1:16" x14ac:dyDescent="0.25">
      <c r="A2931" s="1" t="s">
        <v>8443</v>
      </c>
      <c r="B2931" s="2">
        <v>899509209</v>
      </c>
      <c r="C2931" s="2" t="s">
        <v>322</v>
      </c>
      <c r="D2931" s="4">
        <v>26443.5</v>
      </c>
      <c r="E2931" s="1" t="s">
        <v>12</v>
      </c>
      <c r="F2931" s="1" t="s">
        <v>318</v>
      </c>
      <c r="G2931" s="1" t="s">
        <v>2773</v>
      </c>
      <c r="H2931" s="1" t="s">
        <v>8444</v>
      </c>
      <c r="I2931" s="1">
        <v>42557.568570000003</v>
      </c>
      <c r="J2931" s="1" t="s">
        <v>8445</v>
      </c>
      <c r="L2931" s="1" t="str">
        <f>VLOOKUP(Table1[[#This Row],[Customer_id]],Table4[],7,FALSE)</f>
        <v>224007,7312</v>
      </c>
      <c r="M2931" s="1" t="e">
        <f>VLOOKUP(Table1[[#This Row],[Customer_id]],Table2[],4,FALSE)</f>
        <v>#N/A</v>
      </c>
      <c r="N2931" s="1" t="str">
        <f>INDEX(Table3[Transaction type],MATCH(Table1[[#This Row],[Account Number]],Table3[Account Number],0))</f>
        <v>Money Transfer</v>
      </c>
      <c r="O2931" s="20">
        <f>INDEX(Table3[Date_of_transaction],MATCH(Table1[[#This Row],[Account Number]],Table3[Account Number],0))</f>
        <v>44636</v>
      </c>
      <c r="P2931" s="19" t="str">
        <f>INDEX(Table3[Transaction Medium],MATCH(Table1[[#This Row],[Account Number]],Table3[Account Number],0))</f>
        <v>Bank</v>
      </c>
    </row>
    <row r="2932" spans="1:16" x14ac:dyDescent="0.25">
      <c r="A2932" s="1" t="s">
        <v>8496</v>
      </c>
      <c r="B2932" s="2">
        <v>191556823</v>
      </c>
      <c r="C2932" s="2" t="s">
        <v>189</v>
      </c>
      <c r="D2932" s="4">
        <v>22425.75</v>
      </c>
      <c r="E2932" s="1" t="s">
        <v>12</v>
      </c>
      <c r="F2932" s="1" t="s">
        <v>264</v>
      </c>
      <c r="G2932" s="1" t="s">
        <v>2773</v>
      </c>
      <c r="H2932" s="1" t="s">
        <v>8497</v>
      </c>
      <c r="I2932" s="1">
        <v>227346.98334480001</v>
      </c>
      <c r="J2932" s="1" t="s">
        <v>8498</v>
      </c>
      <c r="L2932" s="1" t="str">
        <f>VLOOKUP(Table1[[#This Row],[Customer_id]],Table4[],7,FALSE)</f>
        <v>78862,1676</v>
      </c>
      <c r="M2932" s="1" t="e">
        <f>VLOOKUP(Table1[[#This Row],[Customer_id]],Table2[],4,FALSE)</f>
        <v>#N/A</v>
      </c>
      <c r="N2932" s="1" t="str">
        <f>INDEX(Table3[Transaction type],MATCH(Table1[[#This Row],[Account Number]],Table3[Account Number],0))</f>
        <v>Cash Withdrawal</v>
      </c>
      <c r="O2932" s="20">
        <f>INDEX(Table3[Date_of_transaction],MATCH(Table1[[#This Row],[Account Number]],Table3[Account Number],0))</f>
        <v>44615</v>
      </c>
      <c r="P2932" s="19" t="str">
        <f>INDEX(Table3[Transaction Medium],MATCH(Table1[[#This Row],[Account Number]],Table3[Account Number],0))</f>
        <v>Bank</v>
      </c>
    </row>
    <row r="2933" spans="1:16" x14ac:dyDescent="0.25">
      <c r="A2933" s="1" t="s">
        <v>1661</v>
      </c>
      <c r="B2933" s="2">
        <v>326185806</v>
      </c>
      <c r="C2933" s="2" t="s">
        <v>57</v>
      </c>
      <c r="D2933" s="4">
        <v>34113.75</v>
      </c>
      <c r="E2933" s="1" t="s">
        <v>1094</v>
      </c>
      <c r="F2933" s="1" t="s">
        <v>636</v>
      </c>
      <c r="G2933" s="1" t="s">
        <v>14</v>
      </c>
      <c r="H2933" s="1" t="s">
        <v>1662</v>
      </c>
      <c r="I2933" s="1">
        <v>37333.115850000002</v>
      </c>
      <c r="J2933" s="1" t="s">
        <v>1663</v>
      </c>
      <c r="L2933" s="1" t="str">
        <f>VLOOKUP(Table1[[#This Row],[Customer_id]],Table4[],7,FALSE)</f>
        <v>83318,5278</v>
      </c>
      <c r="M2933" s="1" t="e">
        <f>VLOOKUP(Table1[[#This Row],[Customer_id]],Table2[],4,FALSE)</f>
        <v>#N/A</v>
      </c>
      <c r="N2933" s="1" t="str">
        <f>INDEX(Table3[Transaction type],MATCH(Table1[[#This Row],[Account Number]],Table3[Account Number],0))</f>
        <v>Cash Withdrawal</v>
      </c>
      <c r="O2933" s="20">
        <f>INDEX(Table3[Date_of_transaction],MATCH(Table1[[#This Row],[Account Number]],Table3[Account Number],0))</f>
        <v>44200</v>
      </c>
      <c r="P2933" s="19" t="str">
        <f>INDEX(Table3[Transaction Medium],MATCH(Table1[[#This Row],[Account Number]],Table3[Account Number],0))</f>
        <v>ATM</v>
      </c>
    </row>
    <row r="2934" spans="1:16" x14ac:dyDescent="0.25">
      <c r="A2934" s="1" t="s">
        <v>5489</v>
      </c>
      <c r="B2934" s="2">
        <v>151586243</v>
      </c>
      <c r="C2934" s="2" t="s">
        <v>114</v>
      </c>
      <c r="D2934" s="4">
        <v>20599.5</v>
      </c>
      <c r="E2934" s="1" t="s">
        <v>1094</v>
      </c>
      <c r="F2934" s="1" t="s">
        <v>1789</v>
      </c>
      <c r="G2934" s="1" t="s">
        <v>4119</v>
      </c>
      <c r="H2934" s="1" t="s">
        <v>5490</v>
      </c>
      <c r="I2934" s="1">
        <v>293623.24288188003</v>
      </c>
      <c r="J2934" s="1" t="s">
        <v>5491</v>
      </c>
      <c r="L2934" s="1" t="str">
        <f>VLOOKUP(Table1[[#This Row],[Customer_id]],Table4[],7,FALSE)</f>
        <v>107655,5181</v>
      </c>
      <c r="M2934" s="1" t="e">
        <f>VLOOKUP(Table1[[#This Row],[Customer_id]],Table2[],4,FALSE)</f>
        <v>#N/A</v>
      </c>
      <c r="N2934" s="1" t="str">
        <f>INDEX(Table3[Transaction type],MATCH(Table1[[#This Row],[Account Number]],Table3[Account Number],0))</f>
        <v>Money Transfer</v>
      </c>
      <c r="O2934" s="20">
        <f>INDEX(Table3[Date_of_transaction],MATCH(Table1[[#This Row],[Account Number]],Table3[Account Number],0))</f>
        <v>44406</v>
      </c>
      <c r="P2934" s="19" t="str">
        <f>INDEX(Table3[Transaction Medium],MATCH(Table1[[#This Row],[Account Number]],Table3[Account Number],0))</f>
        <v>Bank</v>
      </c>
    </row>
    <row r="2935" spans="1:16" x14ac:dyDescent="0.25">
      <c r="A2935" s="1" t="s">
        <v>4336</v>
      </c>
      <c r="B2935" s="2">
        <v>414440288</v>
      </c>
      <c r="C2935" s="2" t="s">
        <v>513</v>
      </c>
      <c r="D2935" s="4">
        <v>32287.5</v>
      </c>
      <c r="E2935" s="1" t="s">
        <v>1094</v>
      </c>
      <c r="F2935" s="1" t="s">
        <v>636</v>
      </c>
      <c r="G2935" s="1" t="s">
        <v>4066</v>
      </c>
      <c r="H2935" s="1" t="s">
        <v>4337</v>
      </c>
      <c r="I2935" s="1">
        <v>75225.459015</v>
      </c>
      <c r="J2935" s="1" t="s">
        <v>4338</v>
      </c>
      <c r="L2935" s="1" t="str">
        <f>VLOOKUP(Table1[[#This Row],[Customer_id]],Table4[],7,FALSE)</f>
        <v>86055,552</v>
      </c>
      <c r="M2935" s="1" t="e">
        <f>VLOOKUP(Table1[[#This Row],[Customer_id]],Table2[],4,FALSE)</f>
        <v>#N/A</v>
      </c>
      <c r="N2935" s="1" t="str">
        <f>INDEX(Table3[Transaction type],MATCH(Table1[[#This Row],[Account Number]],Table3[Account Number],0))</f>
        <v>Online Payment</v>
      </c>
      <c r="O2935" s="20">
        <f>INDEX(Table3[Date_of_transaction],MATCH(Table1[[#This Row],[Account Number]],Table3[Account Number],0))</f>
        <v>44394</v>
      </c>
      <c r="P2935" s="19" t="str">
        <f>INDEX(Table3[Transaction Medium],MATCH(Table1[[#This Row],[Account Number]],Table3[Account Number],0))</f>
        <v>Internet Banking</v>
      </c>
    </row>
    <row r="2936" spans="1:16" x14ac:dyDescent="0.25">
      <c r="A2936" s="1" t="s">
        <v>1323</v>
      </c>
      <c r="B2936" s="2">
        <v>35553470</v>
      </c>
      <c r="C2936" s="2" t="s">
        <v>250</v>
      </c>
      <c r="D2936" s="4">
        <v>18042.75</v>
      </c>
      <c r="E2936" s="1" t="s">
        <v>1094</v>
      </c>
      <c r="F2936" s="1" t="s">
        <v>430</v>
      </c>
      <c r="G2936" s="1" t="s">
        <v>14</v>
      </c>
      <c r="H2936" s="1" t="s">
        <v>1324</v>
      </c>
      <c r="I2936" s="1">
        <v>101007.55791</v>
      </c>
      <c r="J2936" s="1" t="s">
        <v>1325</v>
      </c>
      <c r="L2936" s="1" t="str">
        <f>VLOOKUP(Table1[[#This Row],[Customer_id]],Table4[],7,FALSE)</f>
        <v>236954,1383</v>
      </c>
      <c r="M2936" s="1" t="e">
        <f>VLOOKUP(Table1[[#This Row],[Customer_id]],Table2[],4,FALSE)</f>
        <v>#N/A</v>
      </c>
      <c r="N2936" s="1" t="str">
        <f>INDEX(Table3[Transaction type],MATCH(Table1[[#This Row],[Account Number]],Table3[Account Number],0))</f>
        <v>Cash Withdrawal</v>
      </c>
      <c r="O2936" s="20">
        <f>INDEX(Table3[Date_of_transaction],MATCH(Table1[[#This Row],[Account Number]],Table3[Account Number],0))</f>
        <v>44232</v>
      </c>
      <c r="P2936" s="19" t="str">
        <f>INDEX(Table3[Transaction Medium],MATCH(Table1[[#This Row],[Account Number]],Table3[Account Number],0))</f>
        <v>ATM</v>
      </c>
    </row>
    <row r="2937" spans="1:16" x14ac:dyDescent="0.25">
      <c r="A2937" s="1" t="s">
        <v>6302</v>
      </c>
      <c r="B2937" s="2">
        <v>721822203</v>
      </c>
      <c r="C2937" s="2" t="s">
        <v>33</v>
      </c>
      <c r="D2937" s="4">
        <v>13659.75</v>
      </c>
      <c r="E2937" s="1" t="s">
        <v>12</v>
      </c>
      <c r="F2937" s="1" t="s">
        <v>305</v>
      </c>
      <c r="G2937" s="1" t="s">
        <v>4105</v>
      </c>
      <c r="H2937" s="1" t="s">
        <v>6303</v>
      </c>
      <c r="I2937" s="1">
        <v>76028.948195200006</v>
      </c>
      <c r="J2937" s="1" t="s">
        <v>6304</v>
      </c>
      <c r="L2937" s="1" t="str">
        <f>VLOOKUP(Table1[[#This Row],[Customer_id]],Table4[],7,FALSE)</f>
        <v>503138,5344</v>
      </c>
      <c r="M2937" s="1" t="e">
        <f>VLOOKUP(Table1[[#This Row],[Customer_id]],Table2[],4,FALSE)</f>
        <v>#N/A</v>
      </c>
      <c r="N2937" s="1" t="str">
        <f>INDEX(Table3[Transaction type],MATCH(Table1[[#This Row],[Account Number]],Table3[Account Number],0))</f>
        <v>Money Transfer</v>
      </c>
      <c r="O2937" s="20">
        <f>INDEX(Table3[Date_of_transaction],MATCH(Table1[[#This Row],[Account Number]],Table3[Account Number],0))</f>
        <v>44226</v>
      </c>
      <c r="P2937" s="19" t="str">
        <f>INDEX(Table3[Transaction Medium],MATCH(Table1[[#This Row],[Account Number]],Table3[Account Number],0))</f>
        <v>Bank</v>
      </c>
    </row>
    <row r="2938" spans="1:16" x14ac:dyDescent="0.25">
      <c r="A2938" s="1" t="s">
        <v>6165</v>
      </c>
      <c r="B2938" s="2">
        <v>41784538</v>
      </c>
      <c r="C2938" s="2" t="s">
        <v>240</v>
      </c>
      <c r="D2938" s="4">
        <v>22060.5</v>
      </c>
      <c r="E2938" s="1" t="s">
        <v>12</v>
      </c>
      <c r="F2938" s="1" t="s">
        <v>794</v>
      </c>
      <c r="G2938" s="1" t="s">
        <v>4074</v>
      </c>
      <c r="H2938" s="1" t="s">
        <v>6166</v>
      </c>
      <c r="I2938" s="1">
        <v>255967.16399999999</v>
      </c>
      <c r="J2938" s="1" t="s">
        <v>6167</v>
      </c>
      <c r="L2938" s="1" t="str">
        <f>VLOOKUP(Table1[[#This Row],[Customer_id]],Table4[],7,FALSE)</f>
        <v>142392,9408</v>
      </c>
      <c r="M2938" s="1" t="e">
        <f>VLOOKUP(Table1[[#This Row],[Customer_id]],Table2[],4,FALSE)</f>
        <v>#N/A</v>
      </c>
      <c r="N2938" s="1" t="str">
        <f>INDEX(Table3[Transaction type],MATCH(Table1[[#This Row],[Account Number]],Table3[Account Number],0))</f>
        <v>Checks</v>
      </c>
      <c r="O2938" s="20">
        <f>INDEX(Table3[Date_of_transaction],MATCH(Table1[[#This Row],[Account Number]],Table3[Account Number],0))</f>
        <v>44439</v>
      </c>
      <c r="P2938" s="19" t="str">
        <f>INDEX(Table3[Transaction Medium],MATCH(Table1[[#This Row],[Account Number]],Table3[Account Number],0))</f>
        <v>Informal Services</v>
      </c>
    </row>
    <row r="2939" spans="1:16" x14ac:dyDescent="0.25">
      <c r="A2939" s="1" t="s">
        <v>1155</v>
      </c>
      <c r="B2939" s="2">
        <v>529597969</v>
      </c>
      <c r="C2939" s="2" t="s">
        <v>124</v>
      </c>
      <c r="D2939" s="4">
        <v>14025</v>
      </c>
      <c r="E2939" s="1" t="s">
        <v>1094</v>
      </c>
      <c r="F2939" s="1" t="s">
        <v>199</v>
      </c>
      <c r="G2939" s="1" t="s">
        <v>14</v>
      </c>
      <c r="H2939" s="1" t="s">
        <v>1156</v>
      </c>
      <c r="I2939" s="1">
        <v>445004.83050192002</v>
      </c>
      <c r="J2939" s="1" t="s">
        <v>1157</v>
      </c>
      <c r="L2939" s="1" t="str">
        <f>VLOOKUP(Table1[[#This Row],[Customer_id]],Table4[],7,FALSE)</f>
        <v>463124,7423</v>
      </c>
      <c r="M2939" s="1" t="e">
        <f>VLOOKUP(Table1[[#This Row],[Customer_id]],Table2[],4,FALSE)</f>
        <v>#N/A</v>
      </c>
      <c r="N2939" s="1" t="str">
        <f>INDEX(Table3[Transaction type],MATCH(Table1[[#This Row],[Account Number]],Table3[Account Number],0))</f>
        <v>Online Payment</v>
      </c>
      <c r="O2939" s="20">
        <f>INDEX(Table3[Date_of_transaction],MATCH(Table1[[#This Row],[Account Number]],Table3[Account Number],0))</f>
        <v>44284</v>
      </c>
      <c r="P2939" s="19" t="str">
        <f>INDEX(Table3[Transaction Medium],MATCH(Table1[[#This Row],[Account Number]],Table3[Account Number],0))</f>
        <v>Card</v>
      </c>
    </row>
    <row r="2940" spans="1:16" x14ac:dyDescent="0.25">
      <c r="A2940" s="1" t="s">
        <v>8729</v>
      </c>
      <c r="B2940" s="2">
        <v>668226973</v>
      </c>
      <c r="C2940" s="2" t="s">
        <v>143</v>
      </c>
      <c r="D2940" s="4">
        <v>34479</v>
      </c>
      <c r="E2940" s="1" t="s">
        <v>12</v>
      </c>
      <c r="F2940" s="1" t="s">
        <v>519</v>
      </c>
      <c r="G2940" s="1" t="s">
        <v>3820</v>
      </c>
      <c r="H2940" s="1" t="s">
        <v>8730</v>
      </c>
      <c r="I2940" s="1">
        <v>62876.160916399996</v>
      </c>
      <c r="J2940" s="1" t="s">
        <v>8731</v>
      </c>
      <c r="L2940" s="1" t="str">
        <f>VLOOKUP(Table1[[#This Row],[Customer_id]],Table4[],7,FALSE)</f>
        <v>105795,48</v>
      </c>
      <c r="M2940" s="1" t="e">
        <f>VLOOKUP(Table1[[#This Row],[Customer_id]],Table2[],4,FALSE)</f>
        <v>#N/A</v>
      </c>
      <c r="N2940" s="1" t="str">
        <f>INDEX(Table3[Transaction type],MATCH(Table1[[#This Row],[Account Number]],Table3[Account Number],0))</f>
        <v>Checks</v>
      </c>
      <c r="O2940" s="20">
        <f>INDEX(Table3[Date_of_transaction],MATCH(Table1[[#This Row],[Account Number]],Table3[Account Number],0))</f>
        <v>44511</v>
      </c>
      <c r="P2940" s="19" t="str">
        <f>INDEX(Table3[Transaction Medium],MATCH(Table1[[#This Row],[Account Number]],Table3[Account Number],0))</f>
        <v>Informal Services</v>
      </c>
    </row>
    <row r="2941" spans="1:16" x14ac:dyDescent="0.25">
      <c r="A2941" s="1" t="s">
        <v>7163</v>
      </c>
      <c r="B2941" s="2">
        <v>601202545</v>
      </c>
      <c r="C2941" s="2" t="s">
        <v>322</v>
      </c>
      <c r="D2941" s="4">
        <v>26443.5</v>
      </c>
      <c r="E2941" s="1" t="s">
        <v>12</v>
      </c>
      <c r="F2941" s="1" t="s">
        <v>190</v>
      </c>
      <c r="G2941" s="1" t="s">
        <v>4088</v>
      </c>
      <c r="H2941" s="1" t="s">
        <v>7164</v>
      </c>
      <c r="I2941" s="1">
        <v>134802.88965197999</v>
      </c>
      <c r="J2941" s="1" t="s">
        <v>7165</v>
      </c>
      <c r="L2941" s="19" t="str">
        <f>VLOOKUP(Table1[[#This Row],[Customer_id]],Table4[],7,FALSE)</f>
        <v>128154,7872</v>
      </c>
      <c r="M2941" s="1" t="e">
        <f>VLOOKUP(Table1[[#This Row],[Customer_id]],Table2[],4,FALSE)</f>
        <v>#N/A</v>
      </c>
      <c r="N2941" s="1" t="str">
        <f>INDEX(Table3[Transaction type],MATCH(Table1[[#This Row],[Account Number]],Table3[Account Number],0))</f>
        <v>Money Transfer</v>
      </c>
      <c r="O2941" s="20">
        <f>INDEX(Table3[Date_of_transaction],MATCH(Table1[[#This Row],[Account Number]],Table3[Account Number],0))</f>
        <v>44607</v>
      </c>
      <c r="P2941" s="19" t="str">
        <f>INDEX(Table3[Transaction Medium],MATCH(Table1[[#This Row],[Account Number]],Table3[Account Number],0))</f>
        <v>Mobile</v>
      </c>
    </row>
    <row r="2942" spans="1:16" x14ac:dyDescent="0.25">
      <c r="A2942" s="1" t="s">
        <v>8896</v>
      </c>
      <c r="B2942" s="2">
        <v>893095503</v>
      </c>
      <c r="C2942" s="2" t="s">
        <v>167</v>
      </c>
      <c r="D2942" s="4">
        <v>18773.25</v>
      </c>
      <c r="E2942" s="1" t="s">
        <v>12</v>
      </c>
      <c r="F2942" s="1" t="s">
        <v>1197</v>
      </c>
      <c r="G2942" s="1" t="s">
        <v>3820</v>
      </c>
      <c r="H2942" s="1" t="s">
        <v>8897</v>
      </c>
      <c r="I2942" s="1">
        <v>144149.23464479999</v>
      </c>
      <c r="J2942" s="1" t="s">
        <v>8898</v>
      </c>
      <c r="L2942" s="1" t="str">
        <f>VLOOKUP(Table1[[#This Row],[Customer_id]],Table4[],7,FALSE)</f>
        <v>338383,13</v>
      </c>
      <c r="M2942" s="1" t="e">
        <f>VLOOKUP(Table1[[#This Row],[Customer_id]],Table2[],4,FALSE)</f>
        <v>#N/A</v>
      </c>
      <c r="N2942" s="1" t="str">
        <f>INDEX(Table3[Transaction type],MATCH(Table1[[#This Row],[Account Number]],Table3[Account Number],0))</f>
        <v>Cash Withdrawal</v>
      </c>
      <c r="O2942" s="20">
        <f>INDEX(Table3[Date_of_transaction],MATCH(Table1[[#This Row],[Account Number]],Table3[Account Number],0))</f>
        <v>44245</v>
      </c>
      <c r="P2942" s="19" t="str">
        <f>INDEX(Table3[Transaction Medium],MATCH(Table1[[#This Row],[Account Number]],Table3[Account Number],0))</f>
        <v>Bank</v>
      </c>
    </row>
    <row r="2943" spans="1:16" x14ac:dyDescent="0.25">
      <c r="A2943" s="1" t="s">
        <v>8013</v>
      </c>
      <c r="B2943" s="2">
        <v>255952093</v>
      </c>
      <c r="C2943" s="2" t="s">
        <v>203</v>
      </c>
      <c r="D2943" s="4">
        <v>27539.25</v>
      </c>
      <c r="E2943" s="1" t="s">
        <v>12</v>
      </c>
      <c r="F2943" s="1" t="s">
        <v>2201</v>
      </c>
      <c r="G2943" s="1" t="s">
        <v>3583</v>
      </c>
      <c r="H2943" s="1" t="s">
        <v>8014</v>
      </c>
      <c r="I2943" s="1">
        <v>367705.48103999998</v>
      </c>
      <c r="J2943" s="1" t="s">
        <v>8015</v>
      </c>
      <c r="L2943" s="1" t="str">
        <f>VLOOKUP(Table1[[#This Row],[Customer_id]],Table4[],7,FALSE)</f>
        <v>90964,0875</v>
      </c>
      <c r="M2943" s="1" t="e">
        <f>VLOOKUP(Table1[[#This Row],[Customer_id]],Table2[],4,FALSE)</f>
        <v>#N/A</v>
      </c>
      <c r="N2943" s="1" t="str">
        <f>INDEX(Table3[Transaction type],MATCH(Table1[[#This Row],[Account Number]],Table3[Account Number],0))</f>
        <v>Money Transfer</v>
      </c>
      <c r="O2943" s="20">
        <f>INDEX(Table3[Date_of_transaction],MATCH(Table1[[#This Row],[Account Number]],Table3[Account Number],0))</f>
        <v>44198</v>
      </c>
      <c r="P2943" s="19" t="str">
        <f>INDEX(Table3[Transaction Medium],MATCH(Table1[[#This Row],[Account Number]],Table3[Account Number],0))</f>
        <v>Mobile</v>
      </c>
    </row>
    <row r="2944" spans="1:16" x14ac:dyDescent="0.25">
      <c r="A2944" s="1" t="s">
        <v>6760</v>
      </c>
      <c r="B2944" s="2">
        <v>57782975</v>
      </c>
      <c r="C2944" s="2" t="s">
        <v>452</v>
      </c>
      <c r="D2944" s="4">
        <v>26078.25</v>
      </c>
      <c r="E2944" s="1" t="s">
        <v>12</v>
      </c>
      <c r="F2944" s="1" t="s">
        <v>814</v>
      </c>
      <c r="G2944" s="1" t="s">
        <v>4084</v>
      </c>
      <c r="H2944" s="1" t="s">
        <v>6761</v>
      </c>
      <c r="I2944" s="1">
        <v>149745.65025420001</v>
      </c>
      <c r="J2944" s="1" t="s">
        <v>6762</v>
      </c>
      <c r="L2944" s="1" t="str">
        <f>VLOOKUP(Table1[[#This Row],[Customer_id]],Table4[],7,FALSE)</f>
        <v>270186,794</v>
      </c>
      <c r="M2944" s="1" t="e">
        <f>VLOOKUP(Table1[[#This Row],[Customer_id]],Table2[],4,FALSE)</f>
        <v>#N/A</v>
      </c>
      <c r="N2944" s="1" t="str">
        <f>INDEX(Table3[Transaction type],MATCH(Table1[[#This Row],[Account Number]],Table3[Account Number],0))</f>
        <v>Money Transfer</v>
      </c>
      <c r="O2944" s="20">
        <f>INDEX(Table3[Date_of_transaction],MATCH(Table1[[#This Row],[Account Number]],Table3[Account Number],0))</f>
        <v>44574</v>
      </c>
      <c r="P2944" s="19" t="str">
        <f>INDEX(Table3[Transaction Medium],MATCH(Table1[[#This Row],[Account Number]],Table3[Account Number],0))</f>
        <v>Mobile</v>
      </c>
    </row>
    <row r="2945" spans="1:16" x14ac:dyDescent="0.25">
      <c r="A2945" s="1" t="s">
        <v>4304</v>
      </c>
      <c r="B2945" s="2">
        <v>804060696</v>
      </c>
      <c r="C2945" s="2" t="s">
        <v>82</v>
      </c>
      <c r="D2945" s="4">
        <v>16947</v>
      </c>
      <c r="E2945" s="1" t="s">
        <v>1094</v>
      </c>
      <c r="F2945" s="1" t="s">
        <v>163</v>
      </c>
      <c r="G2945" s="1" t="s">
        <v>4095</v>
      </c>
      <c r="H2945" s="1" t="s">
        <v>4305</v>
      </c>
      <c r="I2945" s="1">
        <v>60967.226350800003</v>
      </c>
      <c r="J2945" s="1" t="s">
        <v>4306</v>
      </c>
      <c r="L2945" s="1" t="str">
        <f>VLOOKUP(Table1[[#This Row],[Customer_id]],Table4[],7,FALSE)</f>
        <v>140846,7456</v>
      </c>
      <c r="M2945" s="1" t="e">
        <f>VLOOKUP(Table1[[#This Row],[Customer_id]],Table2[],4,FALSE)</f>
        <v>#N/A</v>
      </c>
      <c r="N2945" s="1" t="str">
        <f>INDEX(Table3[Transaction type],MATCH(Table1[[#This Row],[Account Number]],Table3[Account Number],0))</f>
        <v>Money Deposit</v>
      </c>
      <c r="O2945" s="20">
        <f>INDEX(Table3[Date_of_transaction],MATCH(Table1[[#This Row],[Account Number]],Table3[Account Number],0))</f>
        <v>44283</v>
      </c>
      <c r="P2945" s="19" t="str">
        <f>INDEX(Table3[Transaction Medium],MATCH(Table1[[#This Row],[Account Number]],Table3[Account Number],0))</f>
        <v>Bank</v>
      </c>
    </row>
    <row r="2946" spans="1:16" x14ac:dyDescent="0.25">
      <c r="A2946" s="1" t="s">
        <v>8665</v>
      </c>
      <c r="B2946" s="2">
        <v>926002607</v>
      </c>
      <c r="C2946" s="2" t="s">
        <v>869</v>
      </c>
      <c r="D2946" s="4">
        <v>17312.25</v>
      </c>
      <c r="E2946" s="1" t="s">
        <v>12</v>
      </c>
      <c r="F2946" s="1" t="s">
        <v>63</v>
      </c>
      <c r="G2946" s="1" t="s">
        <v>3820</v>
      </c>
      <c r="H2946" s="1" t="s">
        <v>8666</v>
      </c>
      <c r="I2946" s="1">
        <v>677796.02841599996</v>
      </c>
      <c r="J2946" s="1" t="s">
        <v>8667</v>
      </c>
      <c r="L2946" s="1" t="str">
        <f>VLOOKUP(Table1[[#This Row],[Customer_id]],Table4[],7,FALSE)</f>
        <v>468818,091</v>
      </c>
      <c r="M2946" s="1" t="e">
        <f>VLOOKUP(Table1[[#This Row],[Customer_id]],Table2[],4,FALSE)</f>
        <v>#N/A</v>
      </c>
      <c r="N2946" s="1" t="str">
        <f>INDEX(Table3[Transaction type],MATCH(Table1[[#This Row],[Account Number]],Table3[Account Number],0))</f>
        <v>Checks</v>
      </c>
      <c r="O2946" s="20">
        <f>INDEX(Table3[Date_of_transaction],MATCH(Table1[[#This Row],[Account Number]],Table3[Account Number],0))</f>
        <v>44358</v>
      </c>
      <c r="P2946" s="19" t="str">
        <f>INDEX(Table3[Transaction Medium],MATCH(Table1[[#This Row],[Account Number]],Table3[Account Number],0))</f>
        <v>Informal Services</v>
      </c>
    </row>
    <row r="2947" spans="1:16" x14ac:dyDescent="0.25">
      <c r="A2947" s="1" t="s">
        <v>3136</v>
      </c>
      <c r="B2947" s="2">
        <v>914905766</v>
      </c>
      <c r="C2947" s="2" t="s">
        <v>226</v>
      </c>
      <c r="D2947" s="4">
        <v>31557</v>
      </c>
      <c r="E2947" s="1" t="s">
        <v>1094</v>
      </c>
      <c r="F2947" s="1" t="s">
        <v>1610</v>
      </c>
      <c r="G2947" s="1" t="s">
        <v>3058</v>
      </c>
      <c r="H2947" s="1" t="s">
        <v>3137</v>
      </c>
      <c r="I2947" s="1">
        <v>37557.157791999998</v>
      </c>
      <c r="J2947" s="1" t="s">
        <v>3138</v>
      </c>
      <c r="L2947" s="1" t="str">
        <f>VLOOKUP(Table1[[#This Row],[Customer_id]],Table4[],7,FALSE)</f>
        <v>94158,3252</v>
      </c>
      <c r="M2947" s="1" t="e">
        <f>VLOOKUP(Table1[[#This Row],[Customer_id]],Table2[],4,FALSE)</f>
        <v>#N/A</v>
      </c>
      <c r="N2947" s="1" t="str">
        <f>INDEX(Table3[Transaction type],MATCH(Table1[[#This Row],[Account Number]],Table3[Account Number],0))</f>
        <v>Checks</v>
      </c>
      <c r="O2947" s="20">
        <f>INDEX(Table3[Date_of_transaction],MATCH(Table1[[#This Row],[Account Number]],Table3[Account Number],0))</f>
        <v>44257</v>
      </c>
      <c r="P2947" s="19" t="str">
        <f>INDEX(Table3[Transaction Medium],MATCH(Table1[[#This Row],[Account Number]],Table3[Account Number],0))</f>
        <v>Informal Services</v>
      </c>
    </row>
    <row r="2948" spans="1:16" x14ac:dyDescent="0.25">
      <c r="A2948" s="1" t="s">
        <v>402</v>
      </c>
      <c r="B2948" s="2">
        <v>249026203</v>
      </c>
      <c r="C2948" s="2" t="s">
        <v>403</v>
      </c>
      <c r="D2948" s="4">
        <v>31922.25</v>
      </c>
      <c r="E2948" s="1" t="s">
        <v>12</v>
      </c>
      <c r="F2948" s="1" t="s">
        <v>404</v>
      </c>
      <c r="G2948" s="1" t="s">
        <v>14</v>
      </c>
      <c r="H2948" s="1" t="s">
        <v>405</v>
      </c>
      <c r="I2948" s="1">
        <v>181984.97296320001</v>
      </c>
      <c r="J2948" s="1" t="s">
        <v>406</v>
      </c>
      <c r="L2948" s="1" t="str">
        <f>VLOOKUP(Table1[[#This Row],[Customer_id]],Table4[],7,FALSE)</f>
        <v>83457,08</v>
      </c>
      <c r="M2948" s="1" t="e">
        <f>VLOOKUP(Table1[[#This Row],[Customer_id]],Table2[],4,FALSE)</f>
        <v>#N/A</v>
      </c>
      <c r="N2948" s="1" t="str">
        <f>INDEX(Table3[Transaction type],MATCH(Table1[[#This Row],[Account Number]],Table3[Account Number],0))</f>
        <v>Money Transfer</v>
      </c>
      <c r="O2948" s="20">
        <f>INDEX(Table3[Date_of_transaction],MATCH(Table1[[#This Row],[Account Number]],Table3[Account Number],0))</f>
        <v>44356</v>
      </c>
      <c r="P2948" s="19" t="str">
        <f>INDEX(Table3[Transaction Medium],MATCH(Table1[[#This Row],[Account Number]],Table3[Account Number],0))</f>
        <v>Mobile</v>
      </c>
    </row>
    <row r="2949" spans="1:16" x14ac:dyDescent="0.25">
      <c r="A2949" s="1" t="s">
        <v>7750</v>
      </c>
      <c r="B2949" s="2">
        <v>571443392</v>
      </c>
      <c r="C2949" s="2" t="s">
        <v>47</v>
      </c>
      <c r="D2949" s="4">
        <v>31191.75</v>
      </c>
      <c r="E2949" s="1" t="s">
        <v>12</v>
      </c>
      <c r="F2949" s="1" t="s">
        <v>442</v>
      </c>
      <c r="G2949" s="1" t="s">
        <v>3058</v>
      </c>
      <c r="H2949" s="1" t="s">
        <v>7751</v>
      </c>
      <c r="I2949" s="1">
        <v>8748.9253913600005</v>
      </c>
      <c r="J2949" s="1" t="s">
        <v>7752</v>
      </c>
      <c r="L2949" s="1" t="str">
        <f>VLOOKUP(Table1[[#This Row],[Customer_id]],Table4[],7,FALSE)</f>
        <v>89051,6385</v>
      </c>
      <c r="M2949" s="1" t="e">
        <f>VLOOKUP(Table1[[#This Row],[Customer_id]],Table2[],4,FALSE)</f>
        <v>#N/A</v>
      </c>
      <c r="N2949" s="1" t="str">
        <f>INDEX(Table3[Transaction type],MATCH(Table1[[#This Row],[Account Number]],Table3[Account Number],0))</f>
        <v>Online Payment</v>
      </c>
      <c r="O2949" s="20">
        <f>INDEX(Table3[Date_of_transaction],MATCH(Table1[[#This Row],[Account Number]],Table3[Account Number],0))</f>
        <v>44663</v>
      </c>
      <c r="P2949" s="19" t="str">
        <f>INDEX(Table3[Transaction Medium],MATCH(Table1[[#This Row],[Account Number]],Table3[Account Number],0))</f>
        <v>Internet Banking</v>
      </c>
    </row>
    <row r="2950" spans="1:16" x14ac:dyDescent="0.25">
      <c r="A2950" s="1" t="s">
        <v>6033</v>
      </c>
      <c r="B2950" s="2">
        <v>826973742</v>
      </c>
      <c r="C2950" s="2" t="s">
        <v>167</v>
      </c>
      <c r="D2950" s="4">
        <v>18773.25</v>
      </c>
      <c r="E2950" s="1" t="s">
        <v>12</v>
      </c>
      <c r="F2950" s="1" t="s">
        <v>955</v>
      </c>
      <c r="G2950" s="1" t="s">
        <v>4062</v>
      </c>
      <c r="H2950" s="1" t="s">
        <v>6034</v>
      </c>
      <c r="I2950" s="1">
        <v>86609.153334000002</v>
      </c>
      <c r="J2950" s="1" t="s">
        <v>6035</v>
      </c>
      <c r="L2950" s="1" t="str">
        <f>VLOOKUP(Table1[[#This Row],[Customer_id]],Table4[],7,FALSE)</f>
        <v>95828,9381</v>
      </c>
      <c r="M2950" s="1" t="e">
        <f>VLOOKUP(Table1[[#This Row],[Customer_id]],Table2[],4,FALSE)</f>
        <v>#N/A</v>
      </c>
      <c r="N2950" s="1" t="str">
        <f>INDEX(Table3[Transaction type],MATCH(Table1[[#This Row],[Account Number]],Table3[Account Number],0))</f>
        <v>Cash Withdrawal</v>
      </c>
      <c r="O2950" s="20">
        <f>INDEX(Table3[Date_of_transaction],MATCH(Table1[[#This Row],[Account Number]],Table3[Account Number],0))</f>
        <v>44316</v>
      </c>
      <c r="P2950" s="19" t="str">
        <f>INDEX(Table3[Transaction Medium],MATCH(Table1[[#This Row],[Account Number]],Table3[Account Number],0))</f>
        <v>ATM</v>
      </c>
    </row>
    <row r="2951" spans="1:16" x14ac:dyDescent="0.25">
      <c r="A2951" s="1" t="s">
        <v>7549</v>
      </c>
      <c r="B2951" s="2">
        <v>679878638</v>
      </c>
      <c r="C2951" s="2" t="s">
        <v>82</v>
      </c>
      <c r="D2951" s="4">
        <v>16947</v>
      </c>
      <c r="E2951" s="1" t="s">
        <v>12</v>
      </c>
      <c r="F2951" s="1" t="s">
        <v>848</v>
      </c>
      <c r="G2951" s="1" t="s">
        <v>4220</v>
      </c>
      <c r="H2951" s="1" t="s">
        <v>7550</v>
      </c>
      <c r="I2951" s="1">
        <v>160835.57759999999</v>
      </c>
      <c r="J2951" s="1" t="s">
        <v>4737</v>
      </c>
      <c r="L2951" s="1" t="str">
        <f>VLOOKUP(Table1[[#This Row],[Customer_id]],Table4[],7,FALSE)</f>
        <v>142526,6009</v>
      </c>
      <c r="M2951" s="1" t="str">
        <f>VLOOKUP(Table1[[#This Row],[Customer_id]],Table2[],4,FALSE)</f>
        <v>N6445881261</v>
      </c>
      <c r="N2951" s="1" t="str">
        <f>INDEX(Table3[Transaction type],MATCH(Table1[[#This Row],[Account Number]],Table3[Account Number],0))</f>
        <v>Loan Payment</v>
      </c>
      <c r="O2951" s="20">
        <f>INDEX(Table3[Date_of_transaction],MATCH(Table1[[#This Row],[Account Number]],Table3[Account Number],0))</f>
        <v>44395</v>
      </c>
      <c r="P2951" s="19" t="str">
        <f>INDEX(Table3[Transaction Medium],MATCH(Table1[[#This Row],[Account Number]],Table3[Account Number],0))</f>
        <v>AFT</v>
      </c>
    </row>
    <row r="2952" spans="1:16" x14ac:dyDescent="0.25">
      <c r="A2952" s="1" t="s">
        <v>5688</v>
      </c>
      <c r="B2952" s="2">
        <v>548730982</v>
      </c>
      <c r="C2952" s="2" t="s">
        <v>38</v>
      </c>
      <c r="D2952" s="4">
        <v>21330</v>
      </c>
      <c r="E2952" s="1" t="s">
        <v>1094</v>
      </c>
      <c r="F2952" s="1" t="s">
        <v>323</v>
      </c>
      <c r="G2952" s="1" t="s">
        <v>4220</v>
      </c>
      <c r="H2952" s="1" t="s">
        <v>5689</v>
      </c>
      <c r="I2952" s="1">
        <v>537504.54750720004</v>
      </c>
      <c r="J2952" s="1" t="s">
        <v>5690</v>
      </c>
      <c r="L2952" s="1" t="str">
        <f>VLOOKUP(Table1[[#This Row],[Customer_id]],Table4[],7,FALSE)</f>
        <v>176480,3619</v>
      </c>
      <c r="M2952" s="1" t="e">
        <f>VLOOKUP(Table1[[#This Row],[Customer_id]],Table2[],4,FALSE)</f>
        <v>#N/A</v>
      </c>
      <c r="N2952" s="1" t="str">
        <f>INDEX(Table3[Transaction type],MATCH(Table1[[#This Row],[Account Number]],Table3[Account Number],0))</f>
        <v>Money Deposit</v>
      </c>
      <c r="O2952" s="20">
        <f>INDEX(Table3[Date_of_transaction],MATCH(Table1[[#This Row],[Account Number]],Table3[Account Number],0))</f>
        <v>44584</v>
      </c>
      <c r="P2952" s="19" t="str">
        <f>INDEX(Table3[Transaction Medium],MATCH(Table1[[#This Row],[Account Number]],Table3[Account Number],0))</f>
        <v>ATM</v>
      </c>
    </row>
    <row r="2953" spans="1:16" x14ac:dyDescent="0.25">
      <c r="A2953" s="1" t="s">
        <v>597</v>
      </c>
      <c r="B2953" s="2">
        <v>848649546</v>
      </c>
      <c r="C2953" s="2" t="s">
        <v>309</v>
      </c>
      <c r="D2953" s="4">
        <v>27904.5</v>
      </c>
      <c r="E2953" s="1" t="s">
        <v>12</v>
      </c>
      <c r="F2953" s="1" t="s">
        <v>598</v>
      </c>
      <c r="G2953" s="1" t="s">
        <v>14</v>
      </c>
      <c r="H2953" s="1" t="s">
        <v>599</v>
      </c>
      <c r="I2953" s="1">
        <v>92355.445486080003</v>
      </c>
      <c r="J2953" s="1" t="s">
        <v>600</v>
      </c>
      <c r="L2953" s="1" t="str">
        <f>VLOOKUP(Table1[[#This Row],[Customer_id]],Table4[],7,FALSE)</f>
        <v>502309,08</v>
      </c>
      <c r="M2953" s="1" t="e">
        <f>VLOOKUP(Table1[[#This Row],[Customer_id]],Table2[],4,FALSE)</f>
        <v>#N/A</v>
      </c>
      <c r="N2953" s="1" t="str">
        <f>INDEX(Table3[Transaction type],MATCH(Table1[[#This Row],[Account Number]],Table3[Account Number],0))</f>
        <v>Checks</v>
      </c>
      <c r="O2953" s="20">
        <f>INDEX(Table3[Date_of_transaction],MATCH(Table1[[#This Row],[Account Number]],Table3[Account Number],0))</f>
        <v>44425</v>
      </c>
      <c r="P2953" s="19" t="str">
        <f>INDEX(Table3[Transaction Medium],MATCH(Table1[[#This Row],[Account Number]],Table3[Account Number],0))</f>
        <v>Bank</v>
      </c>
    </row>
    <row r="2954" spans="1:16" x14ac:dyDescent="0.25">
      <c r="A2954" s="1" t="s">
        <v>1335</v>
      </c>
      <c r="B2954" s="2">
        <v>719348711</v>
      </c>
      <c r="C2954" s="2" t="s">
        <v>194</v>
      </c>
      <c r="D2954" s="4">
        <v>30826.5</v>
      </c>
      <c r="E2954" s="1" t="s">
        <v>1094</v>
      </c>
      <c r="F2954" s="1" t="s">
        <v>1336</v>
      </c>
      <c r="G2954" s="1" t="s">
        <v>14</v>
      </c>
      <c r="H2954" s="1" t="s">
        <v>1337</v>
      </c>
      <c r="I2954" s="1">
        <v>282767.71668000001</v>
      </c>
      <c r="J2954" s="1" t="s">
        <v>1338</v>
      </c>
      <c r="L2954" s="1" t="str">
        <f>VLOOKUP(Table1[[#This Row],[Customer_id]],Table4[],7,FALSE)</f>
        <v>440914,6368</v>
      </c>
      <c r="M2954" s="1" t="e">
        <f>VLOOKUP(Table1[[#This Row],[Customer_id]],Table2[],4,FALSE)</f>
        <v>#N/A</v>
      </c>
      <c r="N2954" s="1" t="str">
        <f>INDEX(Table3[Transaction type],MATCH(Table1[[#This Row],[Account Number]],Table3[Account Number],0))</f>
        <v>Money Transfer</v>
      </c>
      <c r="O2954" s="20">
        <f>INDEX(Table3[Date_of_transaction],MATCH(Table1[[#This Row],[Account Number]],Table3[Account Number],0))</f>
        <v>44337</v>
      </c>
      <c r="P2954" s="19" t="str">
        <f>INDEX(Table3[Transaction Medium],MATCH(Table1[[#This Row],[Account Number]],Table3[Account Number],0))</f>
        <v>Mobile</v>
      </c>
    </row>
    <row r="2955" spans="1:16" x14ac:dyDescent="0.25">
      <c r="A2955" s="1" t="s">
        <v>5411</v>
      </c>
      <c r="B2955" s="2">
        <v>822827445</v>
      </c>
      <c r="C2955" s="2" t="s">
        <v>309</v>
      </c>
      <c r="D2955" s="4">
        <v>27904.5</v>
      </c>
      <c r="E2955" s="1" t="s">
        <v>1094</v>
      </c>
      <c r="F2955" s="1" t="s">
        <v>426</v>
      </c>
      <c r="G2955" s="1" t="s">
        <v>4066</v>
      </c>
      <c r="H2955" s="1" t="s">
        <v>5412</v>
      </c>
      <c r="I2955" s="1">
        <v>59770.945584000001</v>
      </c>
      <c r="J2955" s="1" t="s">
        <v>2315</v>
      </c>
      <c r="L2955" s="1" t="str">
        <f>VLOOKUP(Table1[[#This Row],[Customer_id]],Table4[],7,FALSE)</f>
        <v>88405,3876</v>
      </c>
      <c r="M2955" s="1" t="e">
        <f>VLOOKUP(Table1[[#This Row],[Customer_id]],Table2[],4,FALSE)</f>
        <v>#N/A</v>
      </c>
      <c r="N2955" s="1" t="str">
        <f>INDEX(Table3[Transaction type],MATCH(Table1[[#This Row],[Account Number]],Table3[Account Number],0))</f>
        <v>Cash Withdrawal</v>
      </c>
      <c r="O2955" s="20">
        <f>INDEX(Table3[Date_of_transaction],MATCH(Table1[[#This Row],[Account Number]],Table3[Account Number],0))</f>
        <v>44428</v>
      </c>
      <c r="P2955" s="19" t="str">
        <f>INDEX(Table3[Transaction Medium],MATCH(Table1[[#This Row],[Account Number]],Table3[Account Number],0))</f>
        <v>POS</v>
      </c>
    </row>
    <row r="2956" spans="1:16" x14ac:dyDescent="0.25">
      <c r="A2956" s="1" t="s">
        <v>6591</v>
      </c>
      <c r="B2956" s="2">
        <v>293263284</v>
      </c>
      <c r="C2956" s="2" t="s">
        <v>194</v>
      </c>
      <c r="D2956" s="4">
        <v>30826.5</v>
      </c>
      <c r="E2956" s="1" t="s">
        <v>12</v>
      </c>
      <c r="F2956" s="1" t="s">
        <v>115</v>
      </c>
      <c r="G2956" s="1" t="s">
        <v>4105</v>
      </c>
      <c r="H2956" s="1" t="s">
        <v>6592</v>
      </c>
      <c r="I2956" s="1">
        <v>265160.06060544</v>
      </c>
      <c r="J2956" s="1" t="s">
        <v>6593</v>
      </c>
      <c r="L2956" s="1" t="str">
        <f>VLOOKUP(Table1[[#This Row],[Customer_id]],Table4[],7,FALSE)</f>
        <v>92465,8788</v>
      </c>
      <c r="M2956" s="1" t="e">
        <f>VLOOKUP(Table1[[#This Row],[Customer_id]],Table2[],4,FALSE)</f>
        <v>#N/A</v>
      </c>
      <c r="N2956" s="1" t="str">
        <f>INDEX(Table3[Transaction type],MATCH(Table1[[#This Row],[Account Number]],Table3[Account Number],0))</f>
        <v>Money Deposit</v>
      </c>
      <c r="O2956" s="20">
        <f>INDEX(Table3[Date_of_transaction],MATCH(Table1[[#This Row],[Account Number]],Table3[Account Number],0))</f>
        <v>44261</v>
      </c>
      <c r="P2956" s="19" t="str">
        <f>INDEX(Table3[Transaction Medium],MATCH(Table1[[#This Row],[Account Number]],Table3[Account Number],0))</f>
        <v>Bank</v>
      </c>
    </row>
    <row r="2957" spans="1:16" x14ac:dyDescent="0.25">
      <c r="A2957" s="1" t="s">
        <v>497</v>
      </c>
      <c r="B2957" s="2">
        <v>721820655</v>
      </c>
      <c r="C2957" s="2" t="s">
        <v>498</v>
      </c>
      <c r="D2957" s="4">
        <v>37766.25</v>
      </c>
      <c r="E2957" s="1" t="s">
        <v>12</v>
      </c>
      <c r="F2957" s="1" t="s">
        <v>499</v>
      </c>
      <c r="G2957" s="1" t="s">
        <v>14</v>
      </c>
      <c r="H2957" s="1" t="s">
        <v>500</v>
      </c>
      <c r="I2957" s="1">
        <v>320561.04356640001</v>
      </c>
      <c r="J2957" s="1" t="s">
        <v>501</v>
      </c>
      <c r="L2957" s="1" t="str">
        <f>VLOOKUP(Table1[[#This Row],[Customer_id]],Table4[],7,FALSE)</f>
        <v>477264,42</v>
      </c>
      <c r="M2957" s="1" t="e">
        <f>VLOOKUP(Table1[[#This Row],[Customer_id]],Table2[],4,FALSE)</f>
        <v>#N/A</v>
      </c>
      <c r="N2957" s="1" t="str">
        <f>INDEX(Table3[Transaction type],MATCH(Table1[[#This Row],[Account Number]],Table3[Account Number],0))</f>
        <v>Online Payment</v>
      </c>
      <c r="O2957" s="20">
        <f>INDEX(Table3[Date_of_transaction],MATCH(Table1[[#This Row],[Account Number]],Table3[Account Number],0))</f>
        <v>44483</v>
      </c>
      <c r="P2957" s="19" t="str">
        <f>INDEX(Table3[Transaction Medium],MATCH(Table1[[#This Row],[Account Number]],Table3[Account Number],0))</f>
        <v>Mobile</v>
      </c>
    </row>
    <row r="2958" spans="1:16" x14ac:dyDescent="0.25">
      <c r="A2958" s="1" t="s">
        <v>5994</v>
      </c>
      <c r="B2958" s="2">
        <v>460865549</v>
      </c>
      <c r="C2958" s="2" t="s">
        <v>52</v>
      </c>
      <c r="D2958" s="4">
        <v>20234.25</v>
      </c>
      <c r="E2958" s="1" t="s">
        <v>12</v>
      </c>
      <c r="F2958" s="1" t="s">
        <v>395</v>
      </c>
      <c r="G2958" s="1" t="s">
        <v>4119</v>
      </c>
      <c r="H2958" s="1" t="s">
        <v>5995</v>
      </c>
      <c r="I2958" s="1">
        <v>56621.266920000002</v>
      </c>
      <c r="J2958" s="1" t="s">
        <v>5996</v>
      </c>
      <c r="L2958" s="1" t="str">
        <f>VLOOKUP(Table1[[#This Row],[Customer_id]],Table4[],7,FALSE)</f>
        <v>361731,4536</v>
      </c>
      <c r="M2958" s="1" t="e">
        <f>VLOOKUP(Table1[[#This Row],[Customer_id]],Table2[],4,FALSE)</f>
        <v>#N/A</v>
      </c>
      <c r="N2958" s="1" t="str">
        <f>INDEX(Table3[Transaction type],MATCH(Table1[[#This Row],[Account Number]],Table3[Account Number],0))</f>
        <v>Cash Withdrawal</v>
      </c>
      <c r="O2958" s="20">
        <f>INDEX(Table3[Date_of_transaction],MATCH(Table1[[#This Row],[Account Number]],Table3[Account Number],0))</f>
        <v>44483</v>
      </c>
      <c r="P2958" s="19" t="str">
        <f>INDEX(Table3[Transaction Medium],MATCH(Table1[[#This Row],[Account Number]],Table3[Account Number],0))</f>
        <v>POS</v>
      </c>
    </row>
    <row r="2959" spans="1:16" x14ac:dyDescent="0.25">
      <c r="A2959" s="1" t="s">
        <v>6889</v>
      </c>
      <c r="B2959" s="2">
        <v>887422629</v>
      </c>
      <c r="C2959" s="2" t="s">
        <v>698</v>
      </c>
      <c r="D2959" s="4">
        <v>18408</v>
      </c>
      <c r="E2959" s="1" t="s">
        <v>12</v>
      </c>
      <c r="F2959" s="1" t="s">
        <v>269</v>
      </c>
      <c r="G2959" s="1" t="s">
        <v>4066</v>
      </c>
      <c r="H2959" s="1" t="s">
        <v>6890</v>
      </c>
      <c r="I2959" s="1">
        <v>762865.77790800005</v>
      </c>
      <c r="J2959" s="1" t="s">
        <v>6891</v>
      </c>
      <c r="L2959" s="1" t="str">
        <f>VLOOKUP(Table1[[#This Row],[Customer_id]],Table4[],7,FALSE)</f>
        <v>168418,9188</v>
      </c>
      <c r="M2959" s="1" t="e">
        <f>VLOOKUP(Table1[[#This Row],[Customer_id]],Table2[],4,FALSE)</f>
        <v>#N/A</v>
      </c>
      <c r="N2959" s="1" t="str">
        <f>INDEX(Table3[Transaction type],MATCH(Table1[[#This Row],[Account Number]],Table3[Account Number],0))</f>
        <v>Money Deposit</v>
      </c>
      <c r="O2959" s="20">
        <f>INDEX(Table3[Date_of_transaction],MATCH(Table1[[#This Row],[Account Number]],Table3[Account Number],0))</f>
        <v>44240</v>
      </c>
      <c r="P2959" s="19" t="str">
        <f>INDEX(Table3[Transaction Medium],MATCH(Table1[[#This Row],[Account Number]],Table3[Account Number],0))</f>
        <v>Bank</v>
      </c>
    </row>
    <row r="2960" spans="1:16" x14ac:dyDescent="0.25">
      <c r="A2960" s="1" t="s">
        <v>5373</v>
      </c>
      <c r="B2960" s="2">
        <v>44020042</v>
      </c>
      <c r="C2960" s="2" t="s">
        <v>245</v>
      </c>
      <c r="D2960" s="4">
        <v>19503.75</v>
      </c>
      <c r="E2960" s="1" t="s">
        <v>1094</v>
      </c>
      <c r="F2960" s="1" t="s">
        <v>4500</v>
      </c>
      <c r="G2960" s="1" t="s">
        <v>4084</v>
      </c>
      <c r="H2960" s="1" t="s">
        <v>5374</v>
      </c>
      <c r="I2960" s="1">
        <v>409375.54605528002</v>
      </c>
      <c r="J2960" s="1" t="s">
        <v>5375</v>
      </c>
      <c r="L2960" s="1" t="str">
        <f>VLOOKUP(Table1[[#This Row],[Customer_id]],Table4[],7,FALSE)</f>
        <v>79160,5056</v>
      </c>
      <c r="M2960" s="1" t="e">
        <f>VLOOKUP(Table1[[#This Row],[Customer_id]],Table2[],4,FALSE)</f>
        <v>#N/A</v>
      </c>
      <c r="N2960" s="1" t="str">
        <f>INDEX(Table3[Transaction type],MATCH(Table1[[#This Row],[Account Number]],Table3[Account Number],0))</f>
        <v>Money Transfer</v>
      </c>
      <c r="O2960" s="20">
        <f>INDEX(Table3[Date_of_transaction],MATCH(Table1[[#This Row],[Account Number]],Table3[Account Number],0))</f>
        <v>44308</v>
      </c>
      <c r="P2960" s="19" t="str">
        <f>INDEX(Table3[Transaction Medium],MATCH(Table1[[#This Row],[Account Number]],Table3[Account Number],0))</f>
        <v>Mobile</v>
      </c>
    </row>
    <row r="2961" spans="1:16" x14ac:dyDescent="0.25">
      <c r="A2961" s="1" t="s">
        <v>8016</v>
      </c>
      <c r="B2961" s="2">
        <v>597989944</v>
      </c>
      <c r="C2961" s="2" t="s">
        <v>162</v>
      </c>
      <c r="D2961" s="4">
        <v>15851.25</v>
      </c>
      <c r="E2961" s="1" t="s">
        <v>12</v>
      </c>
      <c r="F2961" s="1" t="s">
        <v>1799</v>
      </c>
      <c r="G2961" s="1" t="s">
        <v>3583</v>
      </c>
      <c r="H2961" s="1" t="s">
        <v>8017</v>
      </c>
      <c r="I2961" s="1">
        <v>269405.01862344</v>
      </c>
      <c r="J2961" s="1" t="s">
        <v>8018</v>
      </c>
      <c r="L2961" s="1" t="str">
        <f>VLOOKUP(Table1[[#This Row],[Customer_id]],Table4[],7,FALSE)</f>
        <v>506206,08</v>
      </c>
      <c r="M2961" s="1" t="e">
        <f>VLOOKUP(Table1[[#This Row],[Customer_id]],Table2[],4,FALSE)</f>
        <v>#N/A</v>
      </c>
      <c r="N2961" s="1" t="str">
        <f>INDEX(Table3[Transaction type],MATCH(Table1[[#This Row],[Account Number]],Table3[Account Number],0))</f>
        <v>Money Transfer</v>
      </c>
      <c r="O2961" s="20">
        <f>INDEX(Table3[Date_of_transaction],MATCH(Table1[[#This Row],[Account Number]],Table3[Account Number],0))</f>
        <v>44410</v>
      </c>
      <c r="P2961" s="19" t="str">
        <f>INDEX(Table3[Transaction Medium],MATCH(Table1[[#This Row],[Account Number]],Table3[Account Number],0))</f>
        <v>Bank</v>
      </c>
    </row>
    <row r="2962" spans="1:16" x14ac:dyDescent="0.25">
      <c r="A2962" s="1" t="s">
        <v>1351</v>
      </c>
      <c r="B2962" s="2">
        <v>343908925</v>
      </c>
      <c r="C2962" s="2" t="s">
        <v>513</v>
      </c>
      <c r="D2962" s="4">
        <v>32287.5</v>
      </c>
      <c r="E2962" s="1" t="s">
        <v>1094</v>
      </c>
      <c r="F2962" s="1" t="s">
        <v>73</v>
      </c>
      <c r="G2962" s="1" t="s">
        <v>14</v>
      </c>
      <c r="H2962" s="1" t="s">
        <v>1352</v>
      </c>
      <c r="I2962" s="1">
        <v>169790.6424636</v>
      </c>
      <c r="J2962" s="1" t="s">
        <v>1353</v>
      </c>
      <c r="L2962" s="1" t="str">
        <f>VLOOKUP(Table1[[#This Row],[Customer_id]],Table4[],7,FALSE)</f>
        <v>152311,98</v>
      </c>
      <c r="M2962" s="1" t="e">
        <f>VLOOKUP(Table1[[#This Row],[Customer_id]],Table2[],4,FALSE)</f>
        <v>#N/A</v>
      </c>
      <c r="N2962" s="1" t="str">
        <f>INDEX(Table3[Transaction type],MATCH(Table1[[#This Row],[Account Number]],Table3[Account Number],0))</f>
        <v>Money Deposit</v>
      </c>
      <c r="O2962" s="20">
        <f>INDEX(Table3[Date_of_transaction],MATCH(Table1[[#This Row],[Account Number]],Table3[Account Number],0))</f>
        <v>44332</v>
      </c>
      <c r="P2962" s="19" t="str">
        <f>INDEX(Table3[Transaction Medium],MATCH(Table1[[#This Row],[Account Number]],Table3[Account Number],0))</f>
        <v>ATM</v>
      </c>
    </row>
    <row r="2963" spans="1:16" x14ac:dyDescent="0.25">
      <c r="A2963" s="1" t="s">
        <v>1139</v>
      </c>
      <c r="B2963" s="2">
        <v>384256484</v>
      </c>
      <c r="C2963" s="2" t="s">
        <v>573</v>
      </c>
      <c r="D2963" s="4">
        <v>26808.75</v>
      </c>
      <c r="E2963" s="1" t="s">
        <v>1094</v>
      </c>
      <c r="F2963" s="1" t="s">
        <v>63</v>
      </c>
      <c r="G2963" s="1" t="s">
        <v>14</v>
      </c>
      <c r="H2963" s="1" t="s">
        <v>1140</v>
      </c>
      <c r="I2963" s="1">
        <v>252617.40745920001</v>
      </c>
      <c r="J2963" s="1" t="s">
        <v>1141</v>
      </c>
      <c r="L2963" s="1" t="str">
        <f>VLOOKUP(Table1[[#This Row],[Customer_id]],Table4[],7,FALSE)</f>
        <v>131060,16</v>
      </c>
      <c r="M2963" s="1" t="e">
        <f>VLOOKUP(Table1[[#This Row],[Customer_id]],Table2[],4,FALSE)</f>
        <v>#N/A</v>
      </c>
      <c r="N2963" s="1" t="str">
        <f>INDEX(Table3[Transaction type],MATCH(Table1[[#This Row],[Account Number]],Table3[Account Number],0))</f>
        <v>Checks</v>
      </c>
      <c r="O2963" s="20">
        <f>INDEX(Table3[Date_of_transaction],MATCH(Table1[[#This Row],[Account Number]],Table3[Account Number],0))</f>
        <v>44605</v>
      </c>
      <c r="P2963" s="19" t="str">
        <f>INDEX(Table3[Transaction Medium],MATCH(Table1[[#This Row],[Account Number]],Table3[Account Number],0))</f>
        <v>Informal Services</v>
      </c>
    </row>
    <row r="2964" spans="1:16" x14ac:dyDescent="0.25">
      <c r="A2964" s="1" t="s">
        <v>8493</v>
      </c>
      <c r="B2964" s="2">
        <v>774327809</v>
      </c>
      <c r="C2964" s="2" t="s">
        <v>38</v>
      </c>
      <c r="D2964" s="4">
        <v>21330</v>
      </c>
      <c r="E2964" s="1" t="s">
        <v>12</v>
      </c>
      <c r="F2964" s="1" t="s">
        <v>993</v>
      </c>
      <c r="G2964" s="1" t="s">
        <v>2773</v>
      </c>
      <c r="H2964" s="1" t="s">
        <v>8494</v>
      </c>
      <c r="I2964" s="1">
        <v>202229.58772800001</v>
      </c>
      <c r="J2964" s="1" t="s">
        <v>8495</v>
      </c>
      <c r="L2964" s="1" t="str">
        <f>VLOOKUP(Table1[[#This Row],[Customer_id]],Table4[],7,FALSE)</f>
        <v>58825,3566</v>
      </c>
      <c r="M2964" s="1" t="e">
        <f>VLOOKUP(Table1[[#This Row],[Customer_id]],Table2[],4,FALSE)</f>
        <v>#N/A</v>
      </c>
      <c r="N2964" s="1" t="str">
        <f>INDEX(Table3[Transaction type],MATCH(Table1[[#This Row],[Account Number]],Table3[Account Number],0))</f>
        <v>Money Transfer</v>
      </c>
      <c r="O2964" s="20">
        <f>INDEX(Table3[Date_of_transaction],MATCH(Table1[[#This Row],[Account Number]],Table3[Account Number],0))</f>
        <v>44517</v>
      </c>
      <c r="P2964" s="19" t="str">
        <f>INDEX(Table3[Transaction Medium],MATCH(Table1[[#This Row],[Account Number]],Table3[Account Number],0))</f>
        <v>Bank</v>
      </c>
    </row>
    <row r="2965" spans="1:16" x14ac:dyDescent="0.25">
      <c r="A2965" s="1" t="s">
        <v>441</v>
      </c>
      <c r="B2965" s="2">
        <v>375593872</v>
      </c>
      <c r="C2965" s="2" t="s">
        <v>67</v>
      </c>
      <c r="D2965" s="4">
        <v>23156.25</v>
      </c>
      <c r="E2965" s="1" t="s">
        <v>12</v>
      </c>
      <c r="F2965" s="1" t="s">
        <v>442</v>
      </c>
      <c r="G2965" s="1" t="s">
        <v>14</v>
      </c>
      <c r="H2965" s="1" t="s">
        <v>443</v>
      </c>
      <c r="I2965" s="1">
        <v>339262.77525696001</v>
      </c>
      <c r="J2965" s="1" t="s">
        <v>444</v>
      </c>
      <c r="L2965" s="1" t="str">
        <f>VLOOKUP(Table1[[#This Row],[Customer_id]],Table4[],7,FALSE)</f>
        <v>88492,4508</v>
      </c>
      <c r="M2965" s="1" t="e">
        <f>VLOOKUP(Table1[[#This Row],[Customer_id]],Table2[],4,FALSE)</f>
        <v>#N/A</v>
      </c>
      <c r="N2965" s="1" t="str">
        <f>INDEX(Table3[Transaction type],MATCH(Table1[[#This Row],[Account Number]],Table3[Account Number],0))</f>
        <v>Money Transfer</v>
      </c>
      <c r="O2965" s="20">
        <f>INDEX(Table3[Date_of_transaction],MATCH(Table1[[#This Row],[Account Number]],Table3[Account Number],0))</f>
        <v>44374</v>
      </c>
      <c r="P2965" s="19" t="str">
        <f>INDEX(Table3[Transaction Medium],MATCH(Table1[[#This Row],[Account Number]],Table3[Account Number],0))</f>
        <v>Bank</v>
      </c>
    </row>
    <row r="2966" spans="1:16" x14ac:dyDescent="0.25">
      <c r="A2966" s="1" t="s">
        <v>8822</v>
      </c>
      <c r="B2966" s="2">
        <v>406401047</v>
      </c>
      <c r="C2966" s="2" t="s">
        <v>134</v>
      </c>
      <c r="D2966" s="4">
        <v>37401</v>
      </c>
      <c r="E2966" s="1" t="s">
        <v>12</v>
      </c>
      <c r="F2966" s="1" t="s">
        <v>39</v>
      </c>
      <c r="G2966" s="1" t="s">
        <v>3820</v>
      </c>
      <c r="H2966" s="1" t="s">
        <v>8823</v>
      </c>
      <c r="I2966" s="1">
        <v>52068.168316800002</v>
      </c>
      <c r="J2966" s="1" t="s">
        <v>8824</v>
      </c>
      <c r="L2966" s="1" t="str">
        <f>VLOOKUP(Table1[[#This Row],[Customer_id]],Table4[],7,FALSE)</f>
        <v>44231,616</v>
      </c>
      <c r="M2966" s="1" t="e">
        <f>VLOOKUP(Table1[[#This Row],[Customer_id]],Table2[],4,FALSE)</f>
        <v>#N/A</v>
      </c>
      <c r="N2966" s="1" t="str">
        <f>INDEX(Table3[Transaction type],MATCH(Table1[[#This Row],[Account Number]],Table3[Account Number],0))</f>
        <v>Cash Withdrawal</v>
      </c>
      <c r="O2966" s="20">
        <f>INDEX(Table3[Date_of_transaction],MATCH(Table1[[#This Row],[Account Number]],Table3[Account Number],0))</f>
        <v>44374</v>
      </c>
      <c r="P2966" s="19" t="str">
        <f>INDEX(Table3[Transaction Medium],MATCH(Table1[[#This Row],[Account Number]],Table3[Account Number],0))</f>
        <v>Bank</v>
      </c>
    </row>
    <row r="2967" spans="1:16" x14ac:dyDescent="0.25">
      <c r="A2967" s="1" t="s">
        <v>2658</v>
      </c>
      <c r="B2967" s="2">
        <v>601011399</v>
      </c>
      <c r="C2967" s="2" t="s">
        <v>568</v>
      </c>
      <c r="D2967" s="4">
        <v>25713</v>
      </c>
      <c r="E2967" s="1" t="s">
        <v>12</v>
      </c>
      <c r="F2967" s="1" t="s">
        <v>404</v>
      </c>
      <c r="G2967" s="1" t="s">
        <v>1964</v>
      </c>
      <c r="H2967" s="1" t="s">
        <v>2659</v>
      </c>
      <c r="I2967" s="1">
        <v>132558.958464</v>
      </c>
      <c r="J2967" s="1" t="s">
        <v>2660</v>
      </c>
      <c r="L2967" s="1" t="str">
        <f>VLOOKUP(Table1[[#This Row],[Customer_id]],Table4[],7,FALSE)</f>
        <v>136455,4989</v>
      </c>
      <c r="M2967" s="1" t="e">
        <f>VLOOKUP(Table1[[#This Row],[Customer_id]],Table2[],4,FALSE)</f>
        <v>#N/A</v>
      </c>
      <c r="N2967" s="1" t="str">
        <f>INDEX(Table3[Transaction type],MATCH(Table1[[#This Row],[Account Number]],Table3[Account Number],0))</f>
        <v>Online Payment</v>
      </c>
      <c r="O2967" s="20">
        <f>INDEX(Table3[Date_of_transaction],MATCH(Table1[[#This Row],[Account Number]],Table3[Account Number],0))</f>
        <v>44371</v>
      </c>
      <c r="P2967" s="19" t="str">
        <f>INDEX(Table3[Transaction Medium],MATCH(Table1[[#This Row],[Account Number]],Table3[Account Number],0))</f>
        <v>Mobile</v>
      </c>
    </row>
    <row r="2968" spans="1:16" x14ac:dyDescent="0.25">
      <c r="A2968" s="1" t="s">
        <v>5718</v>
      </c>
      <c r="B2968" s="2">
        <v>183490219</v>
      </c>
      <c r="C2968" s="2" t="s">
        <v>365</v>
      </c>
      <c r="D2968" s="4">
        <v>37035.75</v>
      </c>
      <c r="E2968" s="1" t="s">
        <v>1094</v>
      </c>
      <c r="F2968" s="1" t="s">
        <v>1789</v>
      </c>
      <c r="G2968" s="1" t="s">
        <v>4220</v>
      </c>
      <c r="H2968" s="1" t="s">
        <v>5719</v>
      </c>
      <c r="I2968" s="1">
        <v>193167.36260640001</v>
      </c>
      <c r="J2968" s="1" t="s">
        <v>5720</v>
      </c>
      <c r="L2968" s="1" t="str">
        <f>VLOOKUP(Table1[[#This Row],[Customer_id]],Table4[],7,FALSE)</f>
        <v>170208,96</v>
      </c>
      <c r="M2968" s="1" t="e">
        <f>VLOOKUP(Table1[[#This Row],[Customer_id]],Table2[],4,FALSE)</f>
        <v>#N/A</v>
      </c>
      <c r="N2968" s="1" t="str">
        <f>INDEX(Table3[Transaction type],MATCH(Table1[[#This Row],[Account Number]],Table3[Account Number],0))</f>
        <v>Online Payment</v>
      </c>
      <c r="O2968" s="20">
        <f>INDEX(Table3[Date_of_transaction],MATCH(Table1[[#This Row],[Account Number]],Table3[Account Number],0))</f>
        <v>44623</v>
      </c>
      <c r="P2968" s="19" t="str">
        <f>INDEX(Table3[Transaction Medium],MATCH(Table1[[#This Row],[Account Number]],Table3[Account Number],0))</f>
        <v>Internet Banking</v>
      </c>
    </row>
    <row r="2969" spans="1:16" x14ac:dyDescent="0.25">
      <c r="A2969" s="1" t="s">
        <v>2727</v>
      </c>
      <c r="B2969" s="2">
        <v>665812247</v>
      </c>
      <c r="C2969" s="2" t="s">
        <v>389</v>
      </c>
      <c r="D2969" s="4">
        <v>29365.5</v>
      </c>
      <c r="E2969" s="1" t="s">
        <v>12</v>
      </c>
      <c r="F2969" s="1" t="s">
        <v>1469</v>
      </c>
      <c r="G2969" s="1" t="s">
        <v>1964</v>
      </c>
      <c r="H2969" s="1" t="s">
        <v>2728</v>
      </c>
      <c r="I2969" s="1">
        <v>117057.0744252</v>
      </c>
      <c r="J2969" s="1" t="s">
        <v>2729</v>
      </c>
      <c r="L2969" s="1" t="str">
        <f>VLOOKUP(Table1[[#This Row],[Customer_id]],Table4[],7,FALSE)</f>
        <v>38002,72</v>
      </c>
      <c r="M2969" s="1" t="e">
        <f>VLOOKUP(Table1[[#This Row],[Customer_id]],Table2[],4,FALSE)</f>
        <v>#N/A</v>
      </c>
      <c r="N2969" s="1" t="str">
        <f>INDEX(Table3[Transaction type],MATCH(Table1[[#This Row],[Account Number]],Table3[Account Number],0))</f>
        <v>Money Transfer</v>
      </c>
      <c r="O2969" s="20">
        <f>INDEX(Table3[Date_of_transaction],MATCH(Table1[[#This Row],[Account Number]],Table3[Account Number],0))</f>
        <v>44540</v>
      </c>
      <c r="P2969" s="19" t="str">
        <f>INDEX(Table3[Transaction Medium],MATCH(Table1[[#This Row],[Account Number]],Table3[Account Number],0))</f>
        <v>Internet Banking</v>
      </c>
    </row>
    <row r="2970" spans="1:16" x14ac:dyDescent="0.25">
      <c r="A2970" s="1" t="s">
        <v>1852</v>
      </c>
      <c r="B2970" s="2">
        <v>88801304</v>
      </c>
      <c r="C2970" s="2" t="s">
        <v>162</v>
      </c>
      <c r="D2970" s="4">
        <v>15851.25</v>
      </c>
      <c r="E2970" s="1" t="s">
        <v>1094</v>
      </c>
      <c r="F2970" s="1" t="s">
        <v>29</v>
      </c>
      <c r="G2970" s="1" t="s">
        <v>14</v>
      </c>
      <c r="H2970" s="1" t="s">
        <v>1853</v>
      </c>
      <c r="I2970" s="1">
        <v>67033.443455999994</v>
      </c>
      <c r="J2970" s="1" t="s">
        <v>1854</v>
      </c>
      <c r="L2970" s="1" t="str">
        <f>VLOOKUP(Table1[[#This Row],[Customer_id]],Table4[],7,FALSE)</f>
        <v>96507,5712</v>
      </c>
      <c r="M2970" s="1" t="e">
        <f>VLOOKUP(Table1[[#This Row],[Customer_id]],Table2[],4,FALSE)</f>
        <v>#N/A</v>
      </c>
      <c r="N2970" s="1" t="str">
        <f>INDEX(Table3[Transaction type],MATCH(Table1[[#This Row],[Account Number]],Table3[Account Number],0))</f>
        <v>Money Deposit</v>
      </c>
      <c r="O2970" s="20">
        <f>INDEX(Table3[Date_of_transaction],MATCH(Table1[[#This Row],[Account Number]],Table3[Account Number],0))</f>
        <v>44312</v>
      </c>
      <c r="P2970" s="19" t="str">
        <f>INDEX(Table3[Transaction Medium],MATCH(Table1[[#This Row],[Account Number]],Table3[Account Number],0))</f>
        <v>Bank</v>
      </c>
    </row>
    <row r="2971" spans="1:16" x14ac:dyDescent="0.25">
      <c r="A2971" s="1" t="s">
        <v>526</v>
      </c>
      <c r="B2971" s="2">
        <v>105024348</v>
      </c>
      <c r="C2971" s="2" t="s">
        <v>77</v>
      </c>
      <c r="D2971" s="4">
        <v>23521.5</v>
      </c>
      <c r="E2971" s="1" t="s">
        <v>12</v>
      </c>
      <c r="F2971" s="1" t="s">
        <v>527</v>
      </c>
      <c r="G2971" s="1" t="s">
        <v>14</v>
      </c>
      <c r="H2971" s="1" t="s">
        <v>528</v>
      </c>
      <c r="I2971" s="1">
        <v>126628.31383488</v>
      </c>
      <c r="J2971" s="1" t="s">
        <v>529</v>
      </c>
      <c r="L2971" s="1" t="str">
        <f>VLOOKUP(Table1[[#This Row],[Customer_id]],Table4[],7,FALSE)</f>
        <v>340898,8401</v>
      </c>
      <c r="M2971" s="1" t="e">
        <f>VLOOKUP(Table1[[#This Row],[Customer_id]],Table2[],4,FALSE)</f>
        <v>#N/A</v>
      </c>
      <c r="N2971" s="1" t="str">
        <f>INDEX(Table3[Transaction type],MATCH(Table1[[#This Row],[Account Number]],Table3[Account Number],0))</f>
        <v>Money Transfer</v>
      </c>
      <c r="O2971" s="20">
        <f>INDEX(Table3[Date_of_transaction],MATCH(Table1[[#This Row],[Account Number]],Table3[Account Number],0))</f>
        <v>44313</v>
      </c>
      <c r="P2971" s="19" t="str">
        <f>INDEX(Table3[Transaction Medium],MATCH(Table1[[#This Row],[Account Number]],Table3[Account Number],0))</f>
        <v>Mobile</v>
      </c>
    </row>
    <row r="2972" spans="1:16" x14ac:dyDescent="0.25">
      <c r="A2972" s="1" t="s">
        <v>5015</v>
      </c>
      <c r="B2972" s="2">
        <v>598583929</v>
      </c>
      <c r="C2972" s="2" t="s">
        <v>479</v>
      </c>
      <c r="D2972" s="4">
        <v>33383.25</v>
      </c>
      <c r="E2972" s="1" t="s">
        <v>1094</v>
      </c>
      <c r="F2972" s="1" t="s">
        <v>784</v>
      </c>
      <c r="G2972" s="1" t="s">
        <v>4099</v>
      </c>
      <c r="H2972" s="1" t="s">
        <v>5016</v>
      </c>
      <c r="I2972" s="1">
        <v>203962.74945228</v>
      </c>
      <c r="J2972" s="1" t="s">
        <v>5017</v>
      </c>
      <c r="L2972" s="1" t="str">
        <f>VLOOKUP(Table1[[#This Row],[Customer_id]],Table4[],7,FALSE)</f>
        <v>102785,76</v>
      </c>
      <c r="M2972" s="1" t="e">
        <f>VLOOKUP(Table1[[#This Row],[Customer_id]],Table2[],4,FALSE)</f>
        <v>#N/A</v>
      </c>
      <c r="N2972" s="1" t="str">
        <f>INDEX(Table3[Transaction type],MATCH(Table1[[#This Row],[Account Number]],Table3[Account Number],0))</f>
        <v>Online Payment</v>
      </c>
      <c r="O2972" s="20">
        <f>INDEX(Table3[Date_of_transaction],MATCH(Table1[[#This Row],[Account Number]],Table3[Account Number],0))</f>
        <v>44681</v>
      </c>
      <c r="P2972" s="19" t="str">
        <f>INDEX(Table3[Transaction Medium],MATCH(Table1[[#This Row],[Account Number]],Table3[Account Number],0))</f>
        <v>Mobile</v>
      </c>
    </row>
    <row r="2973" spans="1:16" x14ac:dyDescent="0.25">
      <c r="A2973" s="1" t="s">
        <v>8659</v>
      </c>
      <c r="B2973" s="2">
        <v>371142420</v>
      </c>
      <c r="C2973" s="2" t="s">
        <v>194</v>
      </c>
      <c r="D2973" s="4">
        <v>30826.5</v>
      </c>
      <c r="E2973" s="1" t="s">
        <v>12</v>
      </c>
      <c r="F2973" s="1" t="s">
        <v>48</v>
      </c>
      <c r="G2973" s="1" t="s">
        <v>3820</v>
      </c>
      <c r="H2973" s="1" t="s">
        <v>8660</v>
      </c>
      <c r="I2973" s="1">
        <v>9544.1922575999997</v>
      </c>
      <c r="J2973" s="1" t="s">
        <v>8661</v>
      </c>
      <c r="L2973" s="1" t="str">
        <f>VLOOKUP(Table1[[#This Row],[Customer_id]],Table4[],7,FALSE)</f>
        <v>47528,208</v>
      </c>
      <c r="M2973" s="1" t="e">
        <f>VLOOKUP(Table1[[#This Row],[Customer_id]],Table2[],4,FALSE)</f>
        <v>#N/A</v>
      </c>
      <c r="N2973" s="1" t="str">
        <f>INDEX(Table3[Transaction type],MATCH(Table1[[#This Row],[Account Number]],Table3[Account Number],0))</f>
        <v>Money Deposit</v>
      </c>
      <c r="O2973" s="20">
        <f>INDEX(Table3[Date_of_transaction],MATCH(Table1[[#This Row],[Account Number]],Table3[Account Number],0))</f>
        <v>44598</v>
      </c>
      <c r="P2973" s="19" t="str">
        <f>INDEX(Table3[Transaction Medium],MATCH(Table1[[#This Row],[Account Number]],Table3[Account Number],0))</f>
        <v>Bank</v>
      </c>
    </row>
    <row r="2974" spans="1:16" x14ac:dyDescent="0.25">
      <c r="A2974" s="1" t="s">
        <v>7404</v>
      </c>
      <c r="B2974" s="2">
        <v>706239371</v>
      </c>
      <c r="C2974" s="2" t="s">
        <v>77</v>
      </c>
      <c r="D2974" s="4">
        <v>23521.5</v>
      </c>
      <c r="E2974" s="1" t="s">
        <v>12</v>
      </c>
      <c r="F2974" s="1" t="s">
        <v>241</v>
      </c>
      <c r="G2974" s="1" t="s">
        <v>4058</v>
      </c>
      <c r="H2974" s="1" t="s">
        <v>7405</v>
      </c>
      <c r="I2974" s="1">
        <v>330127.17620652</v>
      </c>
      <c r="J2974" s="1" t="s">
        <v>7406</v>
      </c>
      <c r="L2974" s="1" t="str">
        <f>VLOOKUP(Table1[[#This Row],[Customer_id]],Table4[],7,FALSE)</f>
        <v>31464,855</v>
      </c>
      <c r="M2974" s="1" t="e">
        <f>VLOOKUP(Table1[[#This Row],[Customer_id]],Table2[],4,FALSE)</f>
        <v>#N/A</v>
      </c>
      <c r="N2974" s="1" t="str">
        <f>INDEX(Table3[Transaction type],MATCH(Table1[[#This Row],[Account Number]],Table3[Account Number],0))</f>
        <v>Money Deposit</v>
      </c>
      <c r="O2974" s="20">
        <f>INDEX(Table3[Date_of_transaction],MATCH(Table1[[#This Row],[Account Number]],Table3[Account Number],0))</f>
        <v>44639</v>
      </c>
      <c r="P2974" s="19" t="str">
        <f>INDEX(Table3[Transaction Medium],MATCH(Table1[[#This Row],[Account Number]],Table3[Account Number],0))</f>
        <v>Bank</v>
      </c>
    </row>
    <row r="2975" spans="1:16" x14ac:dyDescent="0.25">
      <c r="A2975" s="1" t="s">
        <v>280</v>
      </c>
      <c r="B2975" s="2">
        <v>784898711</v>
      </c>
      <c r="C2975" s="2" t="s">
        <v>281</v>
      </c>
      <c r="D2975" s="4">
        <v>21695.25</v>
      </c>
      <c r="E2975" s="1" t="s">
        <v>12</v>
      </c>
      <c r="F2975" s="1" t="s">
        <v>282</v>
      </c>
      <c r="G2975" s="1" t="s">
        <v>14</v>
      </c>
      <c r="H2975" s="1" t="s">
        <v>283</v>
      </c>
      <c r="I2975" s="1">
        <v>572390.41360600002</v>
      </c>
      <c r="J2975" s="1" t="s">
        <v>284</v>
      </c>
      <c r="L2975" s="1" t="str">
        <f>VLOOKUP(Table1[[#This Row],[Customer_id]],Table4[],7,FALSE)</f>
        <v>221101,2384</v>
      </c>
      <c r="M2975" s="1" t="e">
        <f>VLOOKUP(Table1[[#This Row],[Customer_id]],Table2[],4,FALSE)</f>
        <v>#N/A</v>
      </c>
      <c r="N2975" s="1" t="str">
        <f>INDEX(Table3[Transaction type],MATCH(Table1[[#This Row],[Account Number]],Table3[Account Number],0))</f>
        <v>Online Payment</v>
      </c>
      <c r="O2975" s="20">
        <f>INDEX(Table3[Date_of_transaction],MATCH(Table1[[#This Row],[Account Number]],Table3[Account Number],0))</f>
        <v>44553</v>
      </c>
      <c r="P2975" s="19" t="str">
        <f>INDEX(Table3[Transaction Medium],MATCH(Table1[[#This Row],[Account Number]],Table3[Account Number],0))</f>
        <v>Card</v>
      </c>
    </row>
    <row r="2976" spans="1:16" x14ac:dyDescent="0.25">
      <c r="A2976" s="1" t="s">
        <v>5222</v>
      </c>
      <c r="B2976" s="2">
        <v>74758408</v>
      </c>
      <c r="C2976" s="2" t="s">
        <v>47</v>
      </c>
      <c r="D2976" s="4">
        <v>31191.75</v>
      </c>
      <c r="E2976" s="1" t="s">
        <v>1094</v>
      </c>
      <c r="F2976" s="1" t="s">
        <v>318</v>
      </c>
      <c r="G2976" s="1" t="s">
        <v>4054</v>
      </c>
      <c r="H2976" s="1" t="s">
        <v>5223</v>
      </c>
      <c r="I2976" s="1">
        <v>101356.028865</v>
      </c>
      <c r="J2976" s="1" t="s">
        <v>5224</v>
      </c>
      <c r="L2976" s="1" t="str">
        <f>VLOOKUP(Table1[[#This Row],[Customer_id]],Table4[],7,FALSE)</f>
        <v>172604,838</v>
      </c>
      <c r="M2976" s="1" t="e">
        <f>VLOOKUP(Table1[[#This Row],[Customer_id]],Table2[],4,FALSE)</f>
        <v>#N/A</v>
      </c>
      <c r="N2976" s="1" t="str">
        <f>INDEX(Table3[Transaction type],MATCH(Table1[[#This Row],[Account Number]],Table3[Account Number],0))</f>
        <v>Money Transfer</v>
      </c>
      <c r="O2976" s="20">
        <f>INDEX(Table3[Date_of_transaction],MATCH(Table1[[#This Row],[Account Number]],Table3[Account Number],0))</f>
        <v>44577</v>
      </c>
      <c r="P2976" s="19" t="str">
        <f>INDEX(Table3[Transaction Medium],MATCH(Table1[[#This Row],[Account Number]],Table3[Account Number],0))</f>
        <v>Mobile</v>
      </c>
    </row>
    <row r="2977" spans="1:16" x14ac:dyDescent="0.25">
      <c r="A2977" s="1" t="s">
        <v>8440</v>
      </c>
      <c r="B2977" s="2">
        <v>16035727</v>
      </c>
      <c r="C2977" s="2" t="s">
        <v>568</v>
      </c>
      <c r="D2977" s="4">
        <v>25713</v>
      </c>
      <c r="E2977" s="1" t="s">
        <v>12</v>
      </c>
      <c r="F2977" s="1" t="s">
        <v>88</v>
      </c>
      <c r="G2977" s="1" t="s">
        <v>2773</v>
      </c>
      <c r="H2977" s="1" t="s">
        <v>8441</v>
      </c>
      <c r="I2977" s="1">
        <v>23815.298580480001</v>
      </c>
      <c r="J2977" s="1" t="s">
        <v>8442</v>
      </c>
      <c r="L2977" s="1" t="str">
        <f>VLOOKUP(Table1[[#This Row],[Customer_id]],Table4[],7,FALSE)</f>
        <v>235695,735</v>
      </c>
      <c r="M2977" s="1" t="e">
        <f>VLOOKUP(Table1[[#This Row],[Customer_id]],Table2[],4,FALSE)</f>
        <v>#N/A</v>
      </c>
      <c r="N2977" s="1" t="str">
        <f>INDEX(Table3[Transaction type],MATCH(Table1[[#This Row],[Account Number]],Table3[Account Number],0))</f>
        <v>Checks</v>
      </c>
      <c r="O2977" s="20">
        <f>INDEX(Table3[Date_of_transaction],MATCH(Table1[[#This Row],[Account Number]],Table3[Account Number],0))</f>
        <v>44241</v>
      </c>
      <c r="P2977" s="19" t="str">
        <f>INDEX(Table3[Transaction Medium],MATCH(Table1[[#This Row],[Account Number]],Table3[Account Number],0))</f>
        <v>Informal Services</v>
      </c>
    </row>
    <row r="2978" spans="1:16" x14ac:dyDescent="0.25">
      <c r="A2978" s="1" t="s">
        <v>1167</v>
      </c>
      <c r="B2978" s="2">
        <v>878940712</v>
      </c>
      <c r="C2978" s="2" t="s">
        <v>862</v>
      </c>
      <c r="D2978" s="4">
        <v>24617.25</v>
      </c>
      <c r="E2978" s="1" t="s">
        <v>1094</v>
      </c>
      <c r="F2978" s="1" t="s">
        <v>185</v>
      </c>
      <c r="G2978" s="1" t="s">
        <v>14</v>
      </c>
      <c r="H2978" s="1" t="s">
        <v>1168</v>
      </c>
      <c r="I2978" s="1">
        <v>297388.22296679998</v>
      </c>
      <c r="J2978" s="1" t="s">
        <v>850</v>
      </c>
      <c r="L2978" s="1" t="str">
        <f>VLOOKUP(Table1[[#This Row],[Customer_id]],Table4[],7,FALSE)</f>
        <v>149878,4022</v>
      </c>
      <c r="M2978" s="1" t="e">
        <f>VLOOKUP(Table1[[#This Row],[Customer_id]],Table2[],4,FALSE)</f>
        <v>#N/A</v>
      </c>
      <c r="N2978" s="1" t="str">
        <f>INDEX(Table3[Transaction type],MATCH(Table1[[#This Row],[Account Number]],Table3[Account Number],0))</f>
        <v>Money Deposit</v>
      </c>
      <c r="O2978" s="20">
        <f>INDEX(Table3[Date_of_transaction],MATCH(Table1[[#This Row],[Account Number]],Table3[Account Number],0))</f>
        <v>44236</v>
      </c>
      <c r="P2978" s="19" t="str">
        <f>INDEX(Table3[Transaction Medium],MATCH(Table1[[#This Row],[Account Number]],Table3[Account Number],0))</f>
        <v>Bank</v>
      </c>
    </row>
    <row r="2979" spans="1:16" x14ac:dyDescent="0.25">
      <c r="A2979" s="1" t="s">
        <v>8951</v>
      </c>
      <c r="B2979" s="2">
        <v>806393261</v>
      </c>
      <c r="C2979" s="2" t="s">
        <v>38</v>
      </c>
      <c r="D2979" s="8">
        <v>37983</v>
      </c>
      <c r="E2979" s="1" t="str">
        <f ca="1">CHOOSE(RANDBETWEEN(1, 2), "Male","Female")</f>
        <v>Male</v>
      </c>
      <c r="F2979" s="1" t="str">
        <f ca="1">CHOOSE(RANDBETWEEN(1, 5), "Farmer","Tailor","Student","Professor","Welder")</f>
        <v>Student</v>
      </c>
      <c r="G2979" s="1" t="str">
        <f ca="1">CHOOSE(RANDBETWEEN(1, 22), "Kano","Kwara","Imo","Lagos","Adamawa","Delta","Sokoto","Oyo","Osun","Abia","Cross River","Kaduna","Plateau","River","Abuja","Kogi","Edo","Anambra","Bayelsa","Benue","Ogun","Enugu")</f>
        <v>Cross River</v>
      </c>
      <c r="H2979" s="9" t="s">
        <v>8952</v>
      </c>
      <c r="I2979" s="9">
        <v>183616.92471378177</v>
      </c>
      <c r="J2979" t="s">
        <v>8953</v>
      </c>
      <c r="L2979" s="1" t="str">
        <f>VLOOKUP(Table1[[#This Row],[Customer_id]],Table4[],7,FALSE)</f>
        <v>72256,1008</v>
      </c>
      <c r="M2979" s="1" t="e">
        <f>VLOOKUP(Table1[[#This Row],[Customer_id]],Table2[],4,FALSE)</f>
        <v>#N/A</v>
      </c>
      <c r="N2979" s="1" t="str">
        <f>INDEX(Table3[Transaction type],MATCH(Table1[[#This Row],[Account Number]],Table3[Account Number],0))</f>
        <v>Money Deposit</v>
      </c>
      <c r="O2979" s="20">
        <f>INDEX(Table3[Date_of_transaction],MATCH(Table1[[#This Row],[Account Number]],Table3[Account Number],0))</f>
        <v>44393</v>
      </c>
      <c r="P2979" s="19" t="str">
        <f>INDEX(Table3[Transaction Medium],MATCH(Table1[[#This Row],[Account Number]],Table3[Account Number],0))</f>
        <v>Bank</v>
      </c>
    </row>
    <row r="2980" spans="1:16" x14ac:dyDescent="0.25">
      <c r="A2980" s="1" t="s">
        <v>3085</v>
      </c>
      <c r="B2980" s="2">
        <v>398534543</v>
      </c>
      <c r="C2980" s="2" t="s">
        <v>661</v>
      </c>
      <c r="D2980" s="4">
        <v>16216.5</v>
      </c>
      <c r="E2980" s="1" t="s">
        <v>1094</v>
      </c>
      <c r="F2980" s="1" t="s">
        <v>557</v>
      </c>
      <c r="G2980" s="1" t="s">
        <v>3058</v>
      </c>
      <c r="H2980" s="1" t="s">
        <v>3086</v>
      </c>
      <c r="I2980" s="1">
        <v>537973.82324399997</v>
      </c>
      <c r="J2980" s="1" t="s">
        <v>3087</v>
      </c>
      <c r="L2980" s="1" t="str">
        <f>VLOOKUP(Table1[[#This Row],[Customer_id]],Table4[],7,FALSE)</f>
        <v>89395,04</v>
      </c>
      <c r="M2980" s="1" t="e">
        <f>VLOOKUP(Table1[[#This Row],[Customer_id]],Table2[],4,FALSE)</f>
        <v>#N/A</v>
      </c>
      <c r="N2980" s="1" t="str">
        <f>INDEX(Table3[Transaction type],MATCH(Table1[[#This Row],[Account Number]],Table3[Account Number],0))</f>
        <v>Money Transfer</v>
      </c>
      <c r="O2980" s="20">
        <f>INDEX(Table3[Date_of_transaction],MATCH(Table1[[#This Row],[Account Number]],Table3[Account Number],0))</f>
        <v>44441</v>
      </c>
      <c r="P2980" s="19" t="str">
        <f>INDEX(Table3[Transaction Medium],MATCH(Table1[[#This Row],[Account Number]],Table3[Account Number],0))</f>
        <v>Mobile</v>
      </c>
    </row>
    <row r="2981" spans="1:16" x14ac:dyDescent="0.25">
      <c r="A2981" s="1" t="s">
        <v>6477</v>
      </c>
      <c r="B2981" s="2">
        <v>800047910</v>
      </c>
      <c r="C2981" s="2" t="s">
        <v>92</v>
      </c>
      <c r="D2981" s="4">
        <v>29000.25</v>
      </c>
      <c r="E2981" s="1" t="s">
        <v>12</v>
      </c>
      <c r="F2981" s="1" t="s">
        <v>453</v>
      </c>
      <c r="G2981" s="1" t="s">
        <v>4099</v>
      </c>
      <c r="H2981" s="1" t="s">
        <v>6478</v>
      </c>
      <c r="I2981" s="1">
        <v>32536.744858800001</v>
      </c>
      <c r="J2981" s="1" t="s">
        <v>6479</v>
      </c>
      <c r="L2981" s="1" t="str">
        <f>VLOOKUP(Table1[[#This Row],[Customer_id]],Table4[],7,FALSE)</f>
        <v>101280,3968</v>
      </c>
      <c r="M2981" s="1" t="e">
        <f>VLOOKUP(Table1[[#This Row],[Customer_id]],Table2[],4,FALSE)</f>
        <v>#N/A</v>
      </c>
      <c r="N2981" s="1" t="str">
        <f>INDEX(Table3[Transaction type],MATCH(Table1[[#This Row],[Account Number]],Table3[Account Number],0))</f>
        <v>Money Transfer</v>
      </c>
      <c r="O2981" s="20">
        <f>INDEX(Table3[Date_of_transaction],MATCH(Table1[[#This Row],[Account Number]],Table3[Account Number],0))</f>
        <v>44508</v>
      </c>
      <c r="P2981" s="19" t="str">
        <f>INDEX(Table3[Transaction Medium],MATCH(Table1[[#This Row],[Account Number]],Table3[Account Number],0))</f>
        <v>Mobile</v>
      </c>
    </row>
    <row r="2982" spans="1:16" x14ac:dyDescent="0.25">
      <c r="A2982" s="1" t="s">
        <v>7771</v>
      </c>
      <c r="B2982" s="2">
        <v>386721027</v>
      </c>
      <c r="C2982" s="2" t="s">
        <v>268</v>
      </c>
      <c r="D2982" s="4">
        <v>17677.5</v>
      </c>
      <c r="E2982" s="1" t="s">
        <v>12</v>
      </c>
      <c r="F2982" s="1" t="s">
        <v>1840</v>
      </c>
      <c r="G2982" s="1" t="s">
        <v>3058</v>
      </c>
      <c r="H2982" s="1" t="s">
        <v>7772</v>
      </c>
      <c r="I2982" s="1">
        <v>40485.469701599999</v>
      </c>
      <c r="J2982" s="1" t="s">
        <v>7773</v>
      </c>
      <c r="L2982" s="1" t="str">
        <f>VLOOKUP(Table1[[#This Row],[Customer_id]],Table4[],7,FALSE)</f>
        <v>362819,625</v>
      </c>
      <c r="M2982" s="1" t="e">
        <f>VLOOKUP(Table1[[#This Row],[Customer_id]],Table2[],4,FALSE)</f>
        <v>#N/A</v>
      </c>
      <c r="N2982" s="1" t="str">
        <f>INDEX(Table3[Transaction type],MATCH(Table1[[#This Row],[Account Number]],Table3[Account Number],0))</f>
        <v>Money Transfer</v>
      </c>
      <c r="O2982" s="20">
        <f>INDEX(Table3[Date_of_transaction],MATCH(Table1[[#This Row],[Account Number]],Table3[Account Number],0))</f>
        <v>44326</v>
      </c>
      <c r="P2982" s="19" t="str">
        <f>INDEX(Table3[Transaction Medium],MATCH(Table1[[#This Row],[Account Number]],Table3[Account Number],0))</f>
        <v>Internet Banking</v>
      </c>
    </row>
    <row r="2983" spans="1:16" x14ac:dyDescent="0.25">
      <c r="A2983" s="1" t="s">
        <v>6615</v>
      </c>
      <c r="B2983" s="2">
        <v>72496093</v>
      </c>
      <c r="C2983" s="2" t="s">
        <v>226</v>
      </c>
      <c r="D2983" s="4">
        <v>31557</v>
      </c>
      <c r="E2983" s="1" t="s">
        <v>12</v>
      </c>
      <c r="F2983" s="1" t="s">
        <v>19</v>
      </c>
      <c r="G2983" s="1" t="s">
        <v>4148</v>
      </c>
      <c r="H2983" s="1" t="s">
        <v>6616</v>
      </c>
      <c r="I2983" s="1">
        <v>332664.94195200002</v>
      </c>
      <c r="J2983" s="1" t="s">
        <v>6617</v>
      </c>
      <c r="L2983" s="1" t="str">
        <f>VLOOKUP(Table1[[#This Row],[Customer_id]],Table4[],7,FALSE)</f>
        <v>77959,9808</v>
      </c>
      <c r="M2983" s="1" t="e">
        <f>VLOOKUP(Table1[[#This Row],[Customer_id]],Table2[],4,FALSE)</f>
        <v>#N/A</v>
      </c>
      <c r="N2983" s="1" t="str">
        <f>INDEX(Table3[Transaction type],MATCH(Table1[[#This Row],[Account Number]],Table3[Account Number],0))</f>
        <v>Money Deposit</v>
      </c>
      <c r="O2983" s="20">
        <f>INDEX(Table3[Date_of_transaction],MATCH(Table1[[#This Row],[Account Number]],Table3[Account Number],0))</f>
        <v>44611</v>
      </c>
      <c r="P2983" s="19" t="str">
        <f>INDEX(Table3[Transaction Medium],MATCH(Table1[[#This Row],[Account Number]],Table3[Account Number],0))</f>
        <v>ATM</v>
      </c>
    </row>
    <row r="2984" spans="1:16" x14ac:dyDescent="0.25">
      <c r="A2984" s="1" t="s">
        <v>3810</v>
      </c>
      <c r="B2984" s="2">
        <v>671026250</v>
      </c>
      <c r="C2984" s="2" t="s">
        <v>129</v>
      </c>
      <c r="D2984" s="4">
        <v>15120.75</v>
      </c>
      <c r="E2984" s="1" t="s">
        <v>1094</v>
      </c>
      <c r="F2984" s="1" t="s">
        <v>1083</v>
      </c>
      <c r="G2984" s="1" t="s">
        <v>3583</v>
      </c>
      <c r="H2984" s="1" t="s">
        <v>3811</v>
      </c>
      <c r="I2984" s="1">
        <v>431784.22264832002</v>
      </c>
      <c r="J2984" s="1" t="s">
        <v>3812</v>
      </c>
      <c r="L2984" s="1" t="str">
        <f>VLOOKUP(Table1[[#This Row],[Customer_id]],Table4[],7,FALSE)</f>
        <v>148433,6</v>
      </c>
      <c r="M2984" s="1" t="e">
        <f>VLOOKUP(Table1[[#This Row],[Customer_id]],Table2[],4,FALSE)</f>
        <v>#N/A</v>
      </c>
      <c r="N2984" s="1" t="str">
        <f>INDEX(Table3[Transaction type],MATCH(Table1[[#This Row],[Account Number]],Table3[Account Number],0))</f>
        <v>Money Deposit</v>
      </c>
      <c r="O2984" s="20">
        <f>INDEX(Table3[Date_of_transaction],MATCH(Table1[[#This Row],[Account Number]],Table3[Account Number],0))</f>
        <v>44241</v>
      </c>
      <c r="P2984" s="19" t="str">
        <f>INDEX(Table3[Transaction Medium],MATCH(Table1[[#This Row],[Account Number]],Table3[Account Number],0))</f>
        <v>Bank</v>
      </c>
    </row>
    <row r="2985" spans="1:16" x14ac:dyDescent="0.25">
      <c r="A2985" s="1" t="s">
        <v>6659</v>
      </c>
      <c r="B2985" s="2">
        <v>590212625</v>
      </c>
      <c r="C2985" s="2" t="s">
        <v>255</v>
      </c>
      <c r="D2985" s="4">
        <v>25347.75</v>
      </c>
      <c r="E2985" s="1" t="s">
        <v>12</v>
      </c>
      <c r="F2985" s="1" t="s">
        <v>1576</v>
      </c>
      <c r="G2985" s="1" t="s">
        <v>4119</v>
      </c>
      <c r="H2985" s="1" t="s">
        <v>6660</v>
      </c>
      <c r="I2985" s="1">
        <v>59827.455567359997</v>
      </c>
      <c r="J2985" s="1" t="s">
        <v>6661</v>
      </c>
      <c r="L2985" s="1" t="str">
        <f>VLOOKUP(Table1[[#This Row],[Customer_id]],Table4[],7,FALSE)</f>
        <v>125518,1625</v>
      </c>
      <c r="M2985" s="1" t="e">
        <f>VLOOKUP(Table1[[#This Row],[Customer_id]],Table2[],4,FALSE)</f>
        <v>#N/A</v>
      </c>
      <c r="N2985" s="1" t="str">
        <f>INDEX(Table3[Transaction type],MATCH(Table1[[#This Row],[Account Number]],Table3[Account Number],0))</f>
        <v>Online Payment</v>
      </c>
      <c r="O2985" s="20">
        <f>INDEX(Table3[Date_of_transaction],MATCH(Table1[[#This Row],[Account Number]],Table3[Account Number],0))</f>
        <v>44445</v>
      </c>
      <c r="P2985" s="19" t="str">
        <f>INDEX(Table3[Transaction Medium],MATCH(Table1[[#This Row],[Account Number]],Table3[Account Number],0))</f>
        <v>Internet Banking</v>
      </c>
    </row>
    <row r="2986" spans="1:16" x14ac:dyDescent="0.25">
      <c r="A2986" s="1" t="s">
        <v>2322</v>
      </c>
      <c r="B2986" s="2">
        <v>81969081</v>
      </c>
      <c r="C2986" s="2" t="s">
        <v>33</v>
      </c>
      <c r="D2986" s="4">
        <v>13659.75</v>
      </c>
      <c r="E2986" s="1" t="s">
        <v>1094</v>
      </c>
      <c r="F2986" s="1" t="s">
        <v>978</v>
      </c>
      <c r="G2986" s="1" t="s">
        <v>1964</v>
      </c>
      <c r="H2986" s="1" t="s">
        <v>2323</v>
      </c>
      <c r="I2986" s="1">
        <v>372569.55254399998</v>
      </c>
      <c r="J2986" s="1" t="s">
        <v>2324</v>
      </c>
      <c r="L2986" s="1" t="str">
        <f>VLOOKUP(Table1[[#This Row],[Customer_id]],Table4[],7,FALSE)</f>
        <v>234829,6353</v>
      </c>
      <c r="M2986" s="1" t="str">
        <f>VLOOKUP(Table1[[#This Row],[Customer_id]],Table2[],4,FALSE)</f>
        <v>N13612187214</v>
      </c>
      <c r="N2986" s="1" t="str">
        <f>INDEX(Table3[Transaction type],MATCH(Table1[[#This Row],[Account Number]],Table3[Account Number],0))</f>
        <v>Loan Payment</v>
      </c>
      <c r="O2986" s="20">
        <f>INDEX(Table3[Date_of_transaction],MATCH(Table1[[#This Row],[Account Number]],Table3[Account Number],0))</f>
        <v>44416</v>
      </c>
      <c r="P2986" s="19" t="str">
        <f>INDEX(Table3[Transaction Medium],MATCH(Table1[[#This Row],[Account Number]],Table3[Account Number],0))</f>
        <v>AFT</v>
      </c>
    </row>
    <row r="2987" spans="1:16" x14ac:dyDescent="0.25">
      <c r="A2987" s="1" t="s">
        <v>5864</v>
      </c>
      <c r="B2987" s="2">
        <v>165383586</v>
      </c>
      <c r="C2987" s="2" t="s">
        <v>556</v>
      </c>
      <c r="D2987" s="4">
        <v>27174</v>
      </c>
      <c r="E2987" s="1" t="s">
        <v>12</v>
      </c>
      <c r="F2987" s="1" t="s">
        <v>1517</v>
      </c>
      <c r="G2987" s="1" t="s">
        <v>4148</v>
      </c>
      <c r="H2987" s="1" t="s">
        <v>5865</v>
      </c>
      <c r="I2987" s="1">
        <v>194913.39026016</v>
      </c>
      <c r="J2987" s="1" t="s">
        <v>5866</v>
      </c>
      <c r="L2987" s="1" t="str">
        <f>VLOOKUP(Table1[[#This Row],[Customer_id]],Table4[],7,FALSE)</f>
        <v>209915,0625</v>
      </c>
      <c r="M2987" s="1" t="str">
        <f>VLOOKUP(Table1[[#This Row],[Customer_id]],Table2[],4,FALSE)</f>
        <v>N3530715825</v>
      </c>
      <c r="N2987" s="1" t="str">
        <f>INDEX(Table3[Transaction type],MATCH(Table1[[#This Row],[Account Number]],Table3[Account Number],0))</f>
        <v>Loan Payment</v>
      </c>
      <c r="O2987" s="20">
        <f>INDEX(Table3[Date_of_transaction],MATCH(Table1[[#This Row],[Account Number]],Table3[Account Number],0))</f>
        <v>44520</v>
      </c>
      <c r="P2987" s="19" t="str">
        <f>INDEX(Table3[Transaction Medium],MATCH(Table1[[#This Row],[Account Number]],Table3[Account Number],0))</f>
        <v>AFT</v>
      </c>
    </row>
    <row r="2988" spans="1:16" x14ac:dyDescent="0.25">
      <c r="A2988" s="1" t="s">
        <v>8233</v>
      </c>
      <c r="B2988" s="2">
        <v>622899729</v>
      </c>
      <c r="C2988" s="2" t="s">
        <v>365</v>
      </c>
      <c r="D2988" s="4">
        <v>37035.75</v>
      </c>
      <c r="E2988" s="1" t="s">
        <v>12</v>
      </c>
      <c r="F2988" s="1" t="s">
        <v>909</v>
      </c>
      <c r="G2988" s="1" t="s">
        <v>3331</v>
      </c>
      <c r="H2988" s="1" t="s">
        <v>903</v>
      </c>
      <c r="I2988" s="1">
        <v>0</v>
      </c>
      <c r="J2988" s="1" t="s">
        <v>8234</v>
      </c>
      <c r="L2988" s="1" t="str">
        <f>VLOOKUP(Table1[[#This Row],[Customer_id]],Table4[],7,FALSE)</f>
        <v>259370,6832</v>
      </c>
      <c r="M2988" s="1" t="e">
        <f>VLOOKUP(Table1[[#This Row],[Customer_id]],Table2[],4,FALSE)</f>
        <v>#N/A</v>
      </c>
      <c r="N2988" s="1" t="str">
        <f>INDEX(Table3[Transaction type],MATCH(Table1[[#This Row],[Account Number]],Table3[Account Number],0))</f>
        <v>Checks</v>
      </c>
      <c r="O2988" s="20">
        <f>INDEX(Table3[Date_of_transaction],MATCH(Table1[[#This Row],[Account Number]],Table3[Account Number],0))</f>
        <v>44341</v>
      </c>
      <c r="P2988" s="19" t="str">
        <f>INDEX(Table3[Transaction Medium],MATCH(Table1[[#This Row],[Account Number]],Table3[Account Number],0))</f>
        <v>Informal Services</v>
      </c>
    </row>
    <row r="2989" spans="1:16" x14ac:dyDescent="0.25">
      <c r="A2989" s="1" t="s">
        <v>783</v>
      </c>
      <c r="B2989" s="2">
        <v>3042125</v>
      </c>
      <c r="C2989" s="2" t="s">
        <v>52</v>
      </c>
      <c r="D2989" s="4">
        <v>20234.25</v>
      </c>
      <c r="E2989" s="1" t="s">
        <v>12</v>
      </c>
      <c r="F2989" s="1" t="s">
        <v>784</v>
      </c>
      <c r="G2989" s="1" t="s">
        <v>14</v>
      </c>
      <c r="H2989" s="1" t="s">
        <v>785</v>
      </c>
      <c r="I2989" s="1">
        <v>108831.735675</v>
      </c>
      <c r="J2989" s="1" t="s">
        <v>786</v>
      </c>
      <c r="L2989" s="1" t="str">
        <f>VLOOKUP(Table1[[#This Row],[Customer_id]],Table4[],7,FALSE)</f>
        <v>83578,3476</v>
      </c>
      <c r="M2989" s="1" t="e">
        <f>VLOOKUP(Table1[[#This Row],[Customer_id]],Table2[],4,FALSE)</f>
        <v>#N/A</v>
      </c>
      <c r="N2989" s="1" t="str">
        <f>INDEX(Table3[Transaction type],MATCH(Table1[[#This Row],[Account Number]],Table3[Account Number],0))</f>
        <v>Money Deposit</v>
      </c>
      <c r="O2989" s="20">
        <f>INDEX(Table3[Date_of_transaction],MATCH(Table1[[#This Row],[Account Number]],Table3[Account Number],0))</f>
        <v>44226</v>
      </c>
      <c r="P2989" s="19" t="str">
        <f>INDEX(Table3[Transaction Medium],MATCH(Table1[[#This Row],[Account Number]],Table3[Account Number],0))</f>
        <v>Bank</v>
      </c>
    </row>
    <row r="2990" spans="1:16" x14ac:dyDescent="0.25">
      <c r="A2990" s="1" t="s">
        <v>2676</v>
      </c>
      <c r="B2990" s="2">
        <v>756575263</v>
      </c>
      <c r="C2990" s="2" t="s">
        <v>203</v>
      </c>
      <c r="D2990" s="4">
        <v>27539.25</v>
      </c>
      <c r="E2990" s="1" t="s">
        <v>12</v>
      </c>
      <c r="F2990" s="1" t="s">
        <v>286</v>
      </c>
      <c r="G2990" s="1" t="s">
        <v>1964</v>
      </c>
      <c r="H2990" s="1" t="s">
        <v>2677</v>
      </c>
      <c r="I2990" s="1">
        <v>593637.31107071997</v>
      </c>
      <c r="J2990" s="1" t="s">
        <v>2678</v>
      </c>
      <c r="L2990" s="1" t="str">
        <f>VLOOKUP(Table1[[#This Row],[Customer_id]],Table4[],7,FALSE)</f>
        <v>191510,4453</v>
      </c>
      <c r="M2990" s="1" t="e">
        <f>VLOOKUP(Table1[[#This Row],[Customer_id]],Table2[],4,FALSE)</f>
        <v>#N/A</v>
      </c>
      <c r="N2990" s="1" t="str">
        <f>INDEX(Table3[Transaction type],MATCH(Table1[[#This Row],[Account Number]],Table3[Account Number],0))</f>
        <v>Cash Withdrawal</v>
      </c>
      <c r="O2990" s="20">
        <f>INDEX(Table3[Date_of_transaction],MATCH(Table1[[#This Row],[Account Number]],Table3[Account Number],0))</f>
        <v>44574</v>
      </c>
      <c r="P2990" s="19" t="str">
        <f>INDEX(Table3[Transaction Medium],MATCH(Table1[[#This Row],[Account Number]],Table3[Account Number],0))</f>
        <v>POS</v>
      </c>
    </row>
    <row r="2991" spans="1:16" x14ac:dyDescent="0.25">
      <c r="A2991" s="1" t="s">
        <v>6439</v>
      </c>
      <c r="B2991" s="2">
        <v>528747128</v>
      </c>
      <c r="C2991" s="2" t="s">
        <v>180</v>
      </c>
      <c r="D2991" s="4">
        <v>35940</v>
      </c>
      <c r="E2991" s="1" t="s">
        <v>12</v>
      </c>
      <c r="F2991" s="1" t="s">
        <v>172</v>
      </c>
      <c r="G2991" s="1" t="s">
        <v>4095</v>
      </c>
      <c r="H2991" s="1" t="s">
        <v>6440</v>
      </c>
      <c r="I2991" s="1">
        <v>375018.488832</v>
      </c>
      <c r="J2991" s="1" t="s">
        <v>6441</v>
      </c>
      <c r="L2991" s="1" t="str">
        <f>VLOOKUP(Table1[[#This Row],[Customer_id]],Table4[],7,FALSE)</f>
        <v>71863,743</v>
      </c>
      <c r="M2991" s="1" t="e">
        <f>VLOOKUP(Table1[[#This Row],[Customer_id]],Table2[],4,FALSE)</f>
        <v>#N/A</v>
      </c>
      <c r="N2991" s="1" t="str">
        <f>INDEX(Table3[Transaction type],MATCH(Table1[[#This Row],[Account Number]],Table3[Account Number],0))</f>
        <v>Cash Withdrawal</v>
      </c>
      <c r="O2991" s="20">
        <f>INDEX(Table3[Date_of_transaction],MATCH(Table1[[#This Row],[Account Number]],Table3[Account Number],0))</f>
        <v>44465</v>
      </c>
      <c r="P2991" s="19" t="str">
        <f>INDEX(Table3[Transaction Medium],MATCH(Table1[[#This Row],[Account Number]],Table3[Account Number],0))</f>
        <v>POS</v>
      </c>
    </row>
    <row r="2992" spans="1:16" x14ac:dyDescent="0.25">
      <c r="A2992" s="1" t="s">
        <v>6281</v>
      </c>
      <c r="B2992" s="2">
        <v>374895648</v>
      </c>
      <c r="C2992" s="2" t="s">
        <v>335</v>
      </c>
      <c r="D2992" s="4">
        <v>19869</v>
      </c>
      <c r="E2992" s="1" t="s">
        <v>12</v>
      </c>
      <c r="F2992" s="1" t="s">
        <v>870</v>
      </c>
      <c r="G2992" s="1" t="s">
        <v>4105</v>
      </c>
      <c r="H2992" s="1" t="s">
        <v>6282</v>
      </c>
      <c r="I2992" s="1">
        <v>787734.8575866</v>
      </c>
      <c r="J2992" s="1" t="s">
        <v>6283</v>
      </c>
      <c r="L2992" s="1" t="str">
        <f>VLOOKUP(Table1[[#This Row],[Customer_id]],Table4[],7,FALSE)</f>
        <v>408724,6436</v>
      </c>
      <c r="M2992" s="1" t="e">
        <f>VLOOKUP(Table1[[#This Row],[Customer_id]],Table2[],4,FALSE)</f>
        <v>#N/A</v>
      </c>
      <c r="N2992" s="1" t="str">
        <f>INDEX(Table3[Transaction type],MATCH(Table1[[#This Row],[Account Number]],Table3[Account Number],0))</f>
        <v>Online Payment</v>
      </c>
      <c r="O2992" s="20">
        <f>INDEX(Table3[Date_of_transaction],MATCH(Table1[[#This Row],[Account Number]],Table3[Account Number],0))</f>
        <v>44358</v>
      </c>
      <c r="P2992" s="19" t="str">
        <f>INDEX(Table3[Transaction Medium],MATCH(Table1[[#This Row],[Account Number]],Table3[Account Number],0))</f>
        <v>Card</v>
      </c>
    </row>
    <row r="2993" spans="1:16" x14ac:dyDescent="0.25">
      <c r="A2993" s="1" t="s">
        <v>8644</v>
      </c>
      <c r="B2993" s="2">
        <v>172877992</v>
      </c>
      <c r="C2993" s="2" t="s">
        <v>67</v>
      </c>
      <c r="D2993" s="4">
        <v>23156.25</v>
      </c>
      <c r="E2993" s="1" t="s">
        <v>12</v>
      </c>
      <c r="F2993" s="1" t="s">
        <v>1815</v>
      </c>
      <c r="G2993" s="1" t="s">
        <v>3820</v>
      </c>
      <c r="H2993" s="1" t="s">
        <v>8645</v>
      </c>
      <c r="I2993" s="1">
        <v>390292.17485771998</v>
      </c>
      <c r="J2993" s="1" t="s">
        <v>8646</v>
      </c>
      <c r="L2993" s="1" t="str">
        <f>VLOOKUP(Table1[[#This Row],[Customer_id]],Table4[],7,FALSE)</f>
        <v>283076,2809</v>
      </c>
      <c r="M2993" s="1" t="e">
        <f>VLOOKUP(Table1[[#This Row],[Customer_id]],Table2[],4,FALSE)</f>
        <v>#N/A</v>
      </c>
      <c r="N2993" s="1" t="str">
        <f>INDEX(Table3[Transaction type],MATCH(Table1[[#This Row],[Account Number]],Table3[Account Number],0))</f>
        <v>Money Transfer</v>
      </c>
      <c r="O2993" s="20">
        <f>INDEX(Table3[Date_of_transaction],MATCH(Table1[[#This Row],[Account Number]],Table3[Account Number],0))</f>
        <v>44627</v>
      </c>
      <c r="P2993" s="19" t="str">
        <f>INDEX(Table3[Transaction Medium],MATCH(Table1[[#This Row],[Account Number]],Table3[Account Number],0))</f>
        <v>Bank</v>
      </c>
    </row>
    <row r="2994" spans="1:16" x14ac:dyDescent="0.25">
      <c r="A2994" s="1" t="s">
        <v>2476</v>
      </c>
      <c r="B2994" s="2">
        <v>15136507</v>
      </c>
      <c r="C2994" s="2" t="s">
        <v>335</v>
      </c>
      <c r="D2994" s="4">
        <v>19869</v>
      </c>
      <c r="E2994" s="1" t="s">
        <v>12</v>
      </c>
      <c r="F2994" s="1" t="s">
        <v>344</v>
      </c>
      <c r="G2994" s="1" t="s">
        <v>1964</v>
      </c>
      <c r="H2994" s="1" t="s">
        <v>2477</v>
      </c>
      <c r="I2994" s="1">
        <v>49420.82329344</v>
      </c>
      <c r="J2994" s="1" t="s">
        <v>2478</v>
      </c>
      <c r="L2994" s="1" t="str">
        <f>VLOOKUP(Table1[[#This Row],[Customer_id]],Table4[],7,FALSE)</f>
        <v>437883,804</v>
      </c>
      <c r="M2994" s="1" t="str">
        <f>VLOOKUP(Table1[[#This Row],[Customer_id]],Table2[],4,FALSE)</f>
        <v>N8060292702</v>
      </c>
      <c r="N2994" s="1" t="str">
        <f>INDEX(Table3[Transaction type],MATCH(Table1[[#This Row],[Account Number]],Table3[Account Number],0))</f>
        <v>Loan Payment</v>
      </c>
      <c r="O2994" s="20">
        <f>INDEX(Table3[Date_of_transaction],MATCH(Table1[[#This Row],[Account Number]],Table3[Account Number],0))</f>
        <v>44354</v>
      </c>
      <c r="P2994" s="19" t="str">
        <f>INDEX(Table3[Transaction Medium],MATCH(Table1[[#This Row],[Account Number]],Table3[Account Number],0))</f>
        <v>AFT</v>
      </c>
    </row>
    <row r="2995" spans="1:16" x14ac:dyDescent="0.25">
      <c r="A2995" s="1" t="s">
        <v>2632</v>
      </c>
      <c r="B2995" s="2">
        <v>481741910</v>
      </c>
      <c r="C2995" s="2" t="s">
        <v>162</v>
      </c>
      <c r="D2995" s="4">
        <v>15851.25</v>
      </c>
      <c r="E2995" s="1" t="s">
        <v>12</v>
      </c>
      <c r="F2995" s="1" t="s">
        <v>1076</v>
      </c>
      <c r="G2995" s="1" t="s">
        <v>1964</v>
      </c>
      <c r="H2995" s="1" t="s">
        <v>2633</v>
      </c>
      <c r="I2995" s="1">
        <v>306509.38011848001</v>
      </c>
      <c r="J2995" s="1" t="s">
        <v>2634</v>
      </c>
      <c r="L2995" s="1" t="str">
        <f>VLOOKUP(Table1[[#This Row],[Customer_id]],Table4[],7,FALSE)</f>
        <v>474482,25</v>
      </c>
      <c r="M2995" s="1" t="e">
        <f>VLOOKUP(Table1[[#This Row],[Customer_id]],Table2[],4,FALSE)</f>
        <v>#N/A</v>
      </c>
      <c r="N2995" s="1" t="str">
        <f>INDEX(Table3[Transaction type],MATCH(Table1[[#This Row],[Account Number]],Table3[Account Number],0))</f>
        <v>Checks</v>
      </c>
      <c r="O2995" s="20">
        <f>INDEX(Table3[Date_of_transaction],MATCH(Table1[[#This Row],[Account Number]],Table3[Account Number],0))</f>
        <v>44626</v>
      </c>
      <c r="P2995" s="19" t="str">
        <f>INDEX(Table3[Transaction Medium],MATCH(Table1[[#This Row],[Account Number]],Table3[Account Number],0))</f>
        <v>Informal Services</v>
      </c>
    </row>
    <row r="2996" spans="1:16" x14ac:dyDescent="0.25">
      <c r="A2996" s="1" t="s">
        <v>6937</v>
      </c>
      <c r="B2996" s="2">
        <v>840052836</v>
      </c>
      <c r="C2996" s="2" t="s">
        <v>72</v>
      </c>
      <c r="D2996" s="4">
        <v>34844.25</v>
      </c>
      <c r="E2996" s="1" t="s">
        <v>12</v>
      </c>
      <c r="F2996" s="1" t="s">
        <v>1252</v>
      </c>
      <c r="G2996" s="1" t="s">
        <v>4095</v>
      </c>
      <c r="H2996" s="1" t="s">
        <v>903</v>
      </c>
      <c r="I2996" s="1">
        <v>0</v>
      </c>
      <c r="J2996" s="1" t="s">
        <v>6938</v>
      </c>
      <c r="L2996" s="1" t="str">
        <f>VLOOKUP(Table1[[#This Row],[Customer_id]],Table4[],7,FALSE)</f>
        <v>76595,9616</v>
      </c>
      <c r="M2996" s="1" t="e">
        <f>VLOOKUP(Table1[[#This Row],[Customer_id]],Table2[],4,FALSE)</f>
        <v>#N/A</v>
      </c>
      <c r="N2996" s="1" t="str">
        <f>INDEX(Table3[Transaction type],MATCH(Table1[[#This Row],[Account Number]],Table3[Account Number],0))</f>
        <v>Cash Withdrawal</v>
      </c>
      <c r="O2996" s="20">
        <f>INDEX(Table3[Date_of_transaction],MATCH(Table1[[#This Row],[Account Number]],Table3[Account Number],0))</f>
        <v>44653</v>
      </c>
      <c r="P2996" s="19" t="str">
        <f>INDEX(Table3[Transaction Medium],MATCH(Table1[[#This Row],[Account Number]],Table3[Account Number],0))</f>
        <v>POS</v>
      </c>
    </row>
    <row r="2997" spans="1:16" x14ac:dyDescent="0.25">
      <c r="A2997" s="1" t="s">
        <v>1836</v>
      </c>
      <c r="B2997" s="2">
        <v>530144089</v>
      </c>
      <c r="C2997" s="2" t="s">
        <v>77</v>
      </c>
      <c r="D2997" s="4">
        <v>23521.5</v>
      </c>
      <c r="E2997" s="1" t="s">
        <v>1094</v>
      </c>
      <c r="F2997" s="1" t="s">
        <v>665</v>
      </c>
      <c r="G2997" s="1" t="s">
        <v>14</v>
      </c>
      <c r="H2997" s="1" t="s">
        <v>1837</v>
      </c>
      <c r="I2997" s="1">
        <v>295704.81942786003</v>
      </c>
      <c r="J2997" s="1" t="s">
        <v>1838</v>
      </c>
      <c r="L2997" s="1" t="str">
        <f>VLOOKUP(Table1[[#This Row],[Customer_id]],Table4[],7,FALSE)</f>
        <v>130468,4565</v>
      </c>
      <c r="M2997" s="1" t="e">
        <f>VLOOKUP(Table1[[#This Row],[Customer_id]],Table2[],4,FALSE)</f>
        <v>#N/A</v>
      </c>
      <c r="N2997" s="1" t="str">
        <f>INDEX(Table3[Transaction type],MATCH(Table1[[#This Row],[Account Number]],Table3[Account Number],0))</f>
        <v>Checks</v>
      </c>
      <c r="O2997" s="20">
        <f>INDEX(Table3[Date_of_transaction],MATCH(Table1[[#This Row],[Account Number]],Table3[Account Number],0))</f>
        <v>44242</v>
      </c>
      <c r="P2997" s="19" t="str">
        <f>INDEX(Table3[Transaction Medium],MATCH(Table1[[#This Row],[Account Number]],Table3[Account Number],0))</f>
        <v>Informal Services</v>
      </c>
    </row>
    <row r="2998" spans="1:16" x14ac:dyDescent="0.25">
      <c r="A2998" s="1" t="s">
        <v>5076</v>
      </c>
      <c r="B2998" s="2">
        <v>28995362</v>
      </c>
      <c r="C2998" s="2" t="s">
        <v>124</v>
      </c>
      <c r="D2998" s="4">
        <v>14025</v>
      </c>
      <c r="E2998" s="1" t="s">
        <v>1094</v>
      </c>
      <c r="F2998" s="1" t="s">
        <v>1076</v>
      </c>
      <c r="G2998" s="1" t="s">
        <v>4099</v>
      </c>
      <c r="H2998" s="1" t="s">
        <v>5077</v>
      </c>
      <c r="I2998" s="1">
        <v>46915.771141329998</v>
      </c>
      <c r="J2998" s="1" t="s">
        <v>5078</v>
      </c>
      <c r="L2998" s="1" t="str">
        <f>VLOOKUP(Table1[[#This Row],[Customer_id]],Table4[],7,FALSE)</f>
        <v>347759,49</v>
      </c>
      <c r="M2998" s="1" t="str">
        <f>VLOOKUP(Table1[[#This Row],[Customer_id]],Table2[],4,FALSE)</f>
        <v>N4049603376</v>
      </c>
      <c r="N2998" s="1" t="str">
        <f>INDEX(Table3[Transaction type],MATCH(Table1[[#This Row],[Account Number]],Table3[Account Number],0))</f>
        <v>Loan Payment</v>
      </c>
      <c r="O2998" s="20">
        <f>INDEX(Table3[Date_of_transaction],MATCH(Table1[[#This Row],[Account Number]],Table3[Account Number],0))</f>
        <v>44463</v>
      </c>
      <c r="P2998" s="19" t="str">
        <f>INDEX(Table3[Transaction Medium],MATCH(Table1[[#This Row],[Account Number]],Table3[Account Number],0))</f>
        <v>AFT</v>
      </c>
    </row>
    <row r="2999" spans="1:16" x14ac:dyDescent="0.25">
      <c r="A2999" s="1" t="s">
        <v>2848</v>
      </c>
      <c r="B2999" s="2">
        <v>288127588</v>
      </c>
      <c r="C2999" s="2" t="s">
        <v>167</v>
      </c>
      <c r="D2999" s="4">
        <v>18773.25</v>
      </c>
      <c r="E2999" s="1" t="s">
        <v>1094</v>
      </c>
      <c r="F2999" s="1" t="s">
        <v>385</v>
      </c>
      <c r="G2999" s="1" t="s">
        <v>2773</v>
      </c>
      <c r="H2999" s="1" t="s">
        <v>2849</v>
      </c>
      <c r="I2999" s="1">
        <v>9006.0909840000004</v>
      </c>
      <c r="J2999" s="1" t="s">
        <v>1657</v>
      </c>
      <c r="L2999" s="1" t="str">
        <f>VLOOKUP(Table1[[#This Row],[Customer_id]],Table4[],7,FALSE)</f>
        <v>140412,8544</v>
      </c>
      <c r="M2999" s="1" t="e">
        <f>VLOOKUP(Table1[[#This Row],[Customer_id]],Table2[],4,FALSE)</f>
        <v>#N/A</v>
      </c>
      <c r="N2999" s="1" t="str">
        <f>INDEX(Table3[Transaction type],MATCH(Table1[[#This Row],[Account Number]],Table3[Account Number],0))</f>
        <v>Money Deposit</v>
      </c>
      <c r="O2999" s="20">
        <f>INDEX(Table3[Date_of_transaction],MATCH(Table1[[#This Row],[Account Number]],Table3[Account Number],0))</f>
        <v>44239</v>
      </c>
      <c r="P2999" s="19" t="str">
        <f>INDEX(Table3[Transaction Medium],MATCH(Table1[[#This Row],[Account Number]],Table3[Account Number],0))</f>
        <v>Bank</v>
      </c>
    </row>
    <row r="3000" spans="1:16" x14ac:dyDescent="0.25">
      <c r="A3000" s="1" t="s">
        <v>7142</v>
      </c>
      <c r="B3000" s="2">
        <v>284354138</v>
      </c>
      <c r="C3000" s="2" t="s">
        <v>298</v>
      </c>
      <c r="D3000" s="4">
        <v>38131.5</v>
      </c>
      <c r="E3000" s="1" t="s">
        <v>12</v>
      </c>
      <c r="F3000" s="1" t="s">
        <v>2501</v>
      </c>
      <c r="G3000" s="1" t="s">
        <v>4112</v>
      </c>
      <c r="H3000" s="1" t="s">
        <v>7143</v>
      </c>
      <c r="I3000" s="1">
        <v>397786.63452192</v>
      </c>
      <c r="J3000" s="1" t="s">
        <v>7144</v>
      </c>
      <c r="L3000" s="1" t="str">
        <f>VLOOKUP(Table1[[#This Row],[Customer_id]],Table4[],7,FALSE)</f>
        <v>442113,945</v>
      </c>
      <c r="M3000" s="1" t="e">
        <f>VLOOKUP(Table1[[#This Row],[Customer_id]],Table2[],4,FALSE)</f>
        <v>#N/A</v>
      </c>
      <c r="N3000" s="1" t="str">
        <f>INDEX(Table3[Transaction type],MATCH(Table1[[#This Row],[Account Number]],Table3[Account Number],0))</f>
        <v>Money Transfer</v>
      </c>
      <c r="O3000" s="20">
        <f>INDEX(Table3[Date_of_transaction],MATCH(Table1[[#This Row],[Account Number]],Table3[Account Number],0))</f>
        <v>44674</v>
      </c>
      <c r="P3000" s="19" t="str">
        <f>INDEX(Table3[Transaction Medium],MATCH(Table1[[#This Row],[Account Number]],Table3[Account Number],0))</f>
        <v>Mobile</v>
      </c>
    </row>
    <row r="3001" spans="1:16" x14ac:dyDescent="0.25">
      <c r="A3001" s="1" t="s">
        <v>3853</v>
      </c>
      <c r="B3001" s="2">
        <v>809277578</v>
      </c>
      <c r="C3001" s="2" t="s">
        <v>513</v>
      </c>
      <c r="D3001" s="4">
        <v>32287.5</v>
      </c>
      <c r="E3001" s="1" t="s">
        <v>1094</v>
      </c>
      <c r="F3001" s="1" t="s">
        <v>784</v>
      </c>
      <c r="G3001" s="1" t="s">
        <v>3820</v>
      </c>
      <c r="H3001" s="1" t="s">
        <v>3854</v>
      </c>
      <c r="I3001" s="1">
        <v>1051691.2627848</v>
      </c>
      <c r="J3001" s="1" t="s">
        <v>3855</v>
      </c>
      <c r="L3001" s="1" t="str">
        <f>VLOOKUP(Table1[[#This Row],[Customer_id]],Table4[],7,FALSE)</f>
        <v>89200,2519</v>
      </c>
      <c r="M3001" s="1" t="e">
        <f>VLOOKUP(Table1[[#This Row],[Customer_id]],Table2[],4,FALSE)</f>
        <v>#N/A</v>
      </c>
      <c r="N3001" s="1" t="str">
        <f>INDEX(Table3[Transaction type],MATCH(Table1[[#This Row],[Account Number]],Table3[Account Number],0))</f>
        <v>Checks</v>
      </c>
      <c r="O3001" s="20">
        <f>INDEX(Table3[Date_of_transaction],MATCH(Table1[[#This Row],[Account Number]],Table3[Account Number],0))</f>
        <v>44224</v>
      </c>
      <c r="P3001" s="19" t="str">
        <f>INDEX(Table3[Transaction Medium],MATCH(Table1[[#This Row],[Account Number]],Table3[Account Number],0))</f>
        <v>Bank</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EBC15-8AEF-4A5E-9087-74A77D20F891}">
  <dimension ref="A1:A11"/>
  <sheetViews>
    <sheetView workbookViewId="0">
      <selection activeCell="N12" sqref="N12"/>
    </sheetView>
  </sheetViews>
  <sheetFormatPr defaultRowHeight="15" x14ac:dyDescent="0.25"/>
  <sheetData>
    <row r="1" spans="1:1" ht="27.75" x14ac:dyDescent="0.25">
      <c r="A1" s="14" t="s">
        <v>15523</v>
      </c>
    </row>
    <row r="2" spans="1:1" x14ac:dyDescent="0.25">
      <c r="A2" s="15" t="s">
        <v>15524</v>
      </c>
    </row>
    <row r="3" spans="1:1" x14ac:dyDescent="0.25">
      <c r="A3" s="15" t="s">
        <v>15525</v>
      </c>
    </row>
    <row r="4" spans="1:1" x14ac:dyDescent="0.25">
      <c r="A4" s="16"/>
    </row>
    <row r="5" spans="1:1" x14ac:dyDescent="0.25">
      <c r="A5" s="17" t="s">
        <v>15526</v>
      </c>
    </row>
    <row r="6" spans="1:1" x14ac:dyDescent="0.25">
      <c r="A6" s="17" t="s">
        <v>15527</v>
      </c>
    </row>
    <row r="7" spans="1:1" x14ac:dyDescent="0.25">
      <c r="A7" s="17" t="s">
        <v>15528</v>
      </c>
    </row>
    <row r="8" spans="1:1" x14ac:dyDescent="0.25">
      <c r="A8" s="16"/>
    </row>
    <row r="9" spans="1:1" x14ac:dyDescent="0.25">
      <c r="A9" s="16" t="s">
        <v>15529</v>
      </c>
    </row>
    <row r="10" spans="1:1" x14ac:dyDescent="0.25">
      <c r="A10" s="16" t="s">
        <v>15530</v>
      </c>
    </row>
    <row r="11" spans="1:1" x14ac:dyDescent="0.25">
      <c r="A11" s="16" t="s">
        <v>15531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16F56-C6D1-46E0-B0CF-AF9359924F70}">
  <dimension ref="A1:I3001"/>
  <sheetViews>
    <sheetView topLeftCell="A2980" workbookViewId="0">
      <selection sqref="A1:G3001"/>
    </sheetView>
  </sheetViews>
  <sheetFormatPr defaultRowHeight="15" x14ac:dyDescent="0.25"/>
  <cols>
    <col min="1" max="1" width="14.42578125" customWidth="1"/>
    <col min="2" max="2" width="19.85546875" customWidth="1"/>
    <col min="3" max="3" width="15" customWidth="1"/>
    <col min="4" max="4" width="21.28515625" customWidth="1"/>
    <col min="5" max="5" width="15" customWidth="1"/>
    <col min="6" max="6" width="20.7109375" customWidth="1"/>
    <col min="7" max="7" width="20.42578125" customWidth="1"/>
  </cols>
  <sheetData>
    <row r="1" spans="1:9" x14ac:dyDescent="0.25">
      <c r="A1" s="1" t="s">
        <v>0</v>
      </c>
      <c r="B1" s="1" t="s">
        <v>1</v>
      </c>
      <c r="C1" s="1" t="s">
        <v>9125</v>
      </c>
      <c r="D1" s="1" t="s">
        <v>9126</v>
      </c>
      <c r="E1" s="1" t="s">
        <v>9127</v>
      </c>
      <c r="F1" s="1" t="s">
        <v>9128</v>
      </c>
      <c r="G1" s="1" t="s">
        <v>9129</v>
      </c>
    </row>
    <row r="2" spans="1:9" x14ac:dyDescent="0.25">
      <c r="A2" s="1" t="s">
        <v>8325</v>
      </c>
      <c r="B2" s="2">
        <v>259056326</v>
      </c>
      <c r="C2" s="1" t="s">
        <v>9303</v>
      </c>
      <c r="D2" s="3">
        <v>30095</v>
      </c>
      <c r="E2" s="1" t="s">
        <v>9141</v>
      </c>
      <c r="F2" s="1" t="s">
        <v>9304</v>
      </c>
      <c r="G2" t="s">
        <v>9361</v>
      </c>
    </row>
    <row r="3" spans="1:9" x14ac:dyDescent="0.25">
      <c r="A3" s="1" t="s">
        <v>4451</v>
      </c>
      <c r="B3" s="2">
        <v>386289914</v>
      </c>
      <c r="C3" s="1" t="s">
        <v>9193</v>
      </c>
      <c r="D3" s="3">
        <v>23155</v>
      </c>
      <c r="E3" s="1" t="s">
        <v>9145</v>
      </c>
      <c r="F3" s="1" t="s">
        <v>9194</v>
      </c>
      <c r="G3" t="s">
        <v>9195</v>
      </c>
    </row>
    <row r="4" spans="1:9" x14ac:dyDescent="0.25">
      <c r="A4" s="1" t="s">
        <v>981</v>
      </c>
      <c r="B4" s="2">
        <v>904665173</v>
      </c>
      <c r="C4" s="1" t="s">
        <v>9197</v>
      </c>
      <c r="D4" s="3">
        <v>28999</v>
      </c>
      <c r="E4" s="1" t="s">
        <v>9131</v>
      </c>
      <c r="F4" s="1" t="s">
        <v>9198</v>
      </c>
      <c r="G4" t="s">
        <v>11565</v>
      </c>
    </row>
    <row r="5" spans="1:9" x14ac:dyDescent="0.25">
      <c r="A5" s="1" t="s">
        <v>3246</v>
      </c>
      <c r="B5" s="2">
        <v>631528098</v>
      </c>
      <c r="C5" s="1" t="s">
        <v>9188</v>
      </c>
      <c r="D5" s="3">
        <v>27538</v>
      </c>
      <c r="E5" s="1" t="s">
        <v>9149</v>
      </c>
      <c r="F5" s="1" t="s">
        <v>4326</v>
      </c>
      <c r="G5" t="s">
        <v>10011</v>
      </c>
    </row>
    <row r="6" spans="1:9" x14ac:dyDescent="0.25">
      <c r="A6" s="1" t="s">
        <v>2812</v>
      </c>
      <c r="B6" s="2">
        <v>373928798</v>
      </c>
      <c r="C6" s="1" t="s">
        <v>9314</v>
      </c>
      <c r="D6" s="3">
        <v>22790</v>
      </c>
      <c r="E6" s="1" t="s">
        <v>9149</v>
      </c>
      <c r="F6" s="1" t="s">
        <v>9315</v>
      </c>
      <c r="G6" t="s">
        <v>9755</v>
      </c>
    </row>
    <row r="7" spans="1:9" x14ac:dyDescent="0.25">
      <c r="A7" s="1" t="s">
        <v>2664</v>
      </c>
      <c r="B7" s="2">
        <v>626802694</v>
      </c>
      <c r="C7" s="1" t="s">
        <v>9165</v>
      </c>
      <c r="D7" s="3">
        <v>43609</v>
      </c>
      <c r="E7" s="1" t="s">
        <v>9131</v>
      </c>
      <c r="F7" s="1" t="s">
        <v>9264</v>
      </c>
      <c r="G7" t="s">
        <v>11235</v>
      </c>
    </row>
    <row r="8" spans="1:9" x14ac:dyDescent="0.25">
      <c r="A8" s="1" t="s">
        <v>8346</v>
      </c>
      <c r="B8" s="2">
        <v>67704835</v>
      </c>
      <c r="C8" s="1" t="s">
        <v>9159</v>
      </c>
      <c r="D8" s="3">
        <v>41783</v>
      </c>
      <c r="E8" s="1" t="s">
        <v>9135</v>
      </c>
      <c r="F8" s="1" t="s">
        <v>8414</v>
      </c>
      <c r="G8" t="s">
        <v>10948</v>
      </c>
    </row>
    <row r="9" spans="1:9" x14ac:dyDescent="0.25">
      <c r="A9" s="1" t="s">
        <v>753</v>
      </c>
      <c r="B9" s="2">
        <v>439185918</v>
      </c>
      <c r="C9" s="1" t="s">
        <v>9134</v>
      </c>
      <c r="D9" s="3">
        <v>35575</v>
      </c>
      <c r="E9" s="1" t="s">
        <v>9149</v>
      </c>
      <c r="F9" s="1" t="s">
        <v>9307</v>
      </c>
      <c r="G9" t="s">
        <v>10801</v>
      </c>
    </row>
    <row r="10" spans="1:9" x14ac:dyDescent="0.25">
      <c r="A10" s="1" t="s">
        <v>2223</v>
      </c>
      <c r="B10" s="2">
        <v>714735047</v>
      </c>
      <c r="C10" s="1" t="s">
        <v>9134</v>
      </c>
      <c r="D10" s="3">
        <v>33749</v>
      </c>
      <c r="E10" s="1" t="s">
        <v>9145</v>
      </c>
      <c r="F10" s="1" t="s">
        <v>9136</v>
      </c>
      <c r="G10" t="s">
        <v>9558</v>
      </c>
    </row>
    <row r="11" spans="1:9" x14ac:dyDescent="0.25">
      <c r="A11" s="1" t="s">
        <v>1459</v>
      </c>
      <c r="B11" s="2">
        <v>233834163</v>
      </c>
      <c r="C11" s="1" t="s">
        <v>9197</v>
      </c>
      <c r="D11" s="3">
        <v>21329</v>
      </c>
      <c r="E11" s="1" t="s">
        <v>9135</v>
      </c>
      <c r="F11" s="1" t="s">
        <v>9198</v>
      </c>
      <c r="G11" t="s">
        <v>11526</v>
      </c>
    </row>
    <row r="12" spans="1:9" x14ac:dyDescent="0.25">
      <c r="A12" s="1" t="s">
        <v>4630</v>
      </c>
      <c r="B12" s="2">
        <v>671787046</v>
      </c>
      <c r="C12" s="1" t="s">
        <v>9140</v>
      </c>
      <c r="D12" s="3">
        <v>20965</v>
      </c>
      <c r="E12" s="1" t="s">
        <v>9149</v>
      </c>
      <c r="F12" s="1" t="s">
        <v>9142</v>
      </c>
      <c r="G12" t="s">
        <v>11012</v>
      </c>
    </row>
    <row r="13" spans="1:9" x14ac:dyDescent="0.25">
      <c r="A13" s="1" t="s">
        <v>2953</v>
      </c>
      <c r="B13" s="2">
        <v>872982431</v>
      </c>
      <c r="C13" s="1" t="s">
        <v>9134</v>
      </c>
      <c r="D13" s="3">
        <v>43976</v>
      </c>
      <c r="E13" s="1" t="s">
        <v>9135</v>
      </c>
      <c r="F13" s="1" t="s">
        <v>9283</v>
      </c>
      <c r="G13" t="s">
        <v>11881</v>
      </c>
    </row>
    <row r="14" spans="1:9" x14ac:dyDescent="0.25">
      <c r="A14" s="1" t="s">
        <v>8535</v>
      </c>
      <c r="B14" s="2">
        <v>763927329</v>
      </c>
      <c r="C14" s="1" t="s">
        <v>9152</v>
      </c>
      <c r="D14" s="3">
        <v>41419</v>
      </c>
      <c r="E14" s="1" t="s">
        <v>9141</v>
      </c>
      <c r="F14" s="1" t="s">
        <v>8420</v>
      </c>
      <c r="G14" t="s">
        <v>10498</v>
      </c>
    </row>
    <row r="15" spans="1:9" x14ac:dyDescent="0.25">
      <c r="A15" s="1" t="s">
        <v>5281</v>
      </c>
      <c r="B15" s="2">
        <v>101206409</v>
      </c>
      <c r="C15" s="1" t="s">
        <v>9217</v>
      </c>
      <c r="D15" s="3">
        <v>20965</v>
      </c>
      <c r="E15" s="1" t="s">
        <v>9141</v>
      </c>
      <c r="F15" s="1" t="s">
        <v>9218</v>
      </c>
      <c r="G15" t="s">
        <v>10613</v>
      </c>
      <c r="I15" s="13"/>
    </row>
    <row r="16" spans="1:9" x14ac:dyDescent="0.25">
      <c r="A16" s="1" t="s">
        <v>5181</v>
      </c>
      <c r="B16" s="2">
        <v>125415238</v>
      </c>
      <c r="C16" s="1" t="s">
        <v>9134</v>
      </c>
      <c r="D16" s="3">
        <v>40322</v>
      </c>
      <c r="E16" s="1" t="s">
        <v>9131</v>
      </c>
      <c r="F16" s="1" t="s">
        <v>9136</v>
      </c>
      <c r="G16" t="s">
        <v>12183</v>
      </c>
    </row>
    <row r="17" spans="1:7" x14ac:dyDescent="0.25">
      <c r="A17" s="1" t="s">
        <v>4803</v>
      </c>
      <c r="B17" s="2">
        <v>938793950</v>
      </c>
      <c r="C17" s="1" t="s">
        <v>9159</v>
      </c>
      <c r="D17" s="3">
        <v>40687</v>
      </c>
      <c r="E17" s="1" t="s">
        <v>9149</v>
      </c>
      <c r="F17" s="1" t="s">
        <v>8414</v>
      </c>
      <c r="G17" t="s">
        <v>10454</v>
      </c>
    </row>
    <row r="18" spans="1:7" x14ac:dyDescent="0.25">
      <c r="A18" s="1" t="s">
        <v>8936</v>
      </c>
      <c r="B18" s="2">
        <v>200706423</v>
      </c>
      <c r="C18" s="1" t="s">
        <v>9197</v>
      </c>
      <c r="D18" s="3">
        <v>28270</v>
      </c>
      <c r="E18" s="1" t="s">
        <v>9141</v>
      </c>
      <c r="F18" s="1" t="s">
        <v>9198</v>
      </c>
      <c r="G18" t="s">
        <v>9957</v>
      </c>
    </row>
    <row r="19" spans="1:7" x14ac:dyDescent="0.25">
      <c r="A19" s="1" t="s">
        <v>6633</v>
      </c>
      <c r="B19" s="2">
        <v>672710860</v>
      </c>
      <c r="C19" s="1" t="s">
        <v>9188</v>
      </c>
      <c r="D19" s="3">
        <v>33749</v>
      </c>
      <c r="E19" s="1" t="s">
        <v>9141</v>
      </c>
      <c r="F19" s="1" t="s">
        <v>9202</v>
      </c>
      <c r="G19" t="s">
        <v>11150</v>
      </c>
    </row>
    <row r="20" spans="1:7" x14ac:dyDescent="0.25">
      <c r="A20" s="1" t="s">
        <v>8966</v>
      </c>
      <c r="B20" s="2">
        <v>632742319</v>
      </c>
      <c r="C20" s="1" t="s">
        <v>9154</v>
      </c>
      <c r="D20" s="3">
        <v>23522</v>
      </c>
      <c r="E20" s="1" t="s">
        <v>9149</v>
      </c>
      <c r="F20" s="1" t="s">
        <v>9162</v>
      </c>
      <c r="G20" t="s">
        <v>10522</v>
      </c>
    </row>
    <row r="21" spans="1:7" x14ac:dyDescent="0.25">
      <c r="A21" s="1" t="s">
        <v>5637</v>
      </c>
      <c r="B21" s="2">
        <v>903996598</v>
      </c>
      <c r="C21" s="1" t="s">
        <v>9138</v>
      </c>
      <c r="D21" s="3">
        <v>23887</v>
      </c>
      <c r="E21" s="1" t="s">
        <v>9145</v>
      </c>
      <c r="F21" s="1" t="s">
        <v>6173</v>
      </c>
      <c r="G21" t="s">
        <v>10144</v>
      </c>
    </row>
    <row r="22" spans="1:7" x14ac:dyDescent="0.25">
      <c r="A22" s="1" t="s">
        <v>8541</v>
      </c>
      <c r="B22" s="2">
        <v>21129169</v>
      </c>
      <c r="C22" s="1" t="s">
        <v>9148</v>
      </c>
      <c r="D22" s="3">
        <v>22790</v>
      </c>
      <c r="E22" s="1" t="s">
        <v>9149</v>
      </c>
      <c r="F22" s="1" t="s">
        <v>9254</v>
      </c>
      <c r="G22" t="s">
        <v>11667</v>
      </c>
    </row>
    <row r="23" spans="1:7" x14ac:dyDescent="0.25">
      <c r="A23" s="1" t="s">
        <v>6053</v>
      </c>
      <c r="B23" s="2">
        <v>931903128</v>
      </c>
      <c r="C23" s="1" t="s">
        <v>9130</v>
      </c>
      <c r="D23" s="3">
        <v>32653</v>
      </c>
      <c r="E23" s="1" t="s">
        <v>9149</v>
      </c>
      <c r="F23" s="1" t="s">
        <v>9132</v>
      </c>
      <c r="G23" t="s">
        <v>10040</v>
      </c>
    </row>
    <row r="24" spans="1:7" x14ac:dyDescent="0.25">
      <c r="A24" s="1" t="s">
        <v>8726</v>
      </c>
      <c r="B24" s="2">
        <v>847601515</v>
      </c>
      <c r="C24" s="1" t="s">
        <v>9152</v>
      </c>
      <c r="D24" s="3">
        <v>42148</v>
      </c>
      <c r="E24" s="1" t="s">
        <v>9131</v>
      </c>
      <c r="F24" s="1" t="s">
        <v>8420</v>
      </c>
      <c r="G24" t="s">
        <v>10538</v>
      </c>
    </row>
    <row r="25" spans="1:7" x14ac:dyDescent="0.25">
      <c r="A25" s="1" t="s">
        <v>3991</v>
      </c>
      <c r="B25" s="2">
        <v>42504617</v>
      </c>
      <c r="C25" s="1" t="s">
        <v>9134</v>
      </c>
      <c r="D25" s="3">
        <v>34843</v>
      </c>
      <c r="E25" s="1" t="s">
        <v>9141</v>
      </c>
      <c r="F25" s="1" t="s">
        <v>9283</v>
      </c>
      <c r="G25" t="s">
        <v>9715</v>
      </c>
    </row>
    <row r="26" spans="1:7" x14ac:dyDescent="0.25">
      <c r="A26" s="1" t="s">
        <v>5763</v>
      </c>
      <c r="B26" s="2">
        <v>261988651</v>
      </c>
      <c r="C26" s="1" t="s">
        <v>9188</v>
      </c>
      <c r="D26" s="3">
        <v>22790</v>
      </c>
      <c r="E26" s="1" t="s">
        <v>9149</v>
      </c>
      <c r="F26" s="1" t="s">
        <v>4326</v>
      </c>
      <c r="G26" t="s">
        <v>10833</v>
      </c>
    </row>
    <row r="27" spans="1:7" x14ac:dyDescent="0.25">
      <c r="A27" s="1" t="s">
        <v>2304</v>
      </c>
      <c r="B27" s="2">
        <v>983282046</v>
      </c>
      <c r="C27" s="1" t="s">
        <v>9130</v>
      </c>
      <c r="D27" s="3">
        <v>43976</v>
      </c>
      <c r="E27" s="1" t="s">
        <v>9131</v>
      </c>
      <c r="F27" s="1" t="s">
        <v>9132</v>
      </c>
      <c r="G27" t="s">
        <v>11117</v>
      </c>
    </row>
    <row r="28" spans="1:7" x14ac:dyDescent="0.25">
      <c r="A28" s="1" t="s">
        <v>2284</v>
      </c>
      <c r="B28" s="2">
        <v>876221030</v>
      </c>
      <c r="C28" s="1" t="s">
        <v>9154</v>
      </c>
      <c r="D28" s="3">
        <v>24616</v>
      </c>
      <c r="E28" s="1" t="s">
        <v>9149</v>
      </c>
      <c r="F28" s="1" t="s">
        <v>6107</v>
      </c>
      <c r="G28" t="s">
        <v>12025</v>
      </c>
    </row>
    <row r="29" spans="1:7" x14ac:dyDescent="0.25">
      <c r="A29" s="1" t="s">
        <v>4357</v>
      </c>
      <c r="B29" s="2">
        <v>15764858</v>
      </c>
      <c r="C29" s="1" t="s">
        <v>9197</v>
      </c>
      <c r="D29" s="3">
        <v>22790</v>
      </c>
      <c r="E29" s="1" t="s">
        <v>9149</v>
      </c>
      <c r="F29" s="1" t="s">
        <v>9198</v>
      </c>
      <c r="G29" t="s">
        <v>12082</v>
      </c>
    </row>
    <row r="30" spans="1:7" x14ac:dyDescent="0.25">
      <c r="A30" s="1" t="s">
        <v>3537</v>
      </c>
      <c r="B30" s="2">
        <v>59456070</v>
      </c>
      <c r="C30" s="1" t="s">
        <v>9303</v>
      </c>
      <c r="D30" s="3">
        <v>26809</v>
      </c>
      <c r="E30" s="1" t="s">
        <v>9131</v>
      </c>
      <c r="F30" s="1" t="s">
        <v>9304</v>
      </c>
      <c r="G30" t="s">
        <v>12041</v>
      </c>
    </row>
    <row r="31" spans="1:7" x14ac:dyDescent="0.25">
      <c r="A31" s="1" t="s">
        <v>7881</v>
      </c>
      <c r="B31" s="2">
        <v>992015771</v>
      </c>
      <c r="C31" s="1" t="s">
        <v>9303</v>
      </c>
      <c r="D31" s="3">
        <v>43244</v>
      </c>
      <c r="E31" s="1" t="s">
        <v>9135</v>
      </c>
      <c r="F31" s="1" t="s">
        <v>9339</v>
      </c>
      <c r="G31" t="s">
        <v>10053</v>
      </c>
    </row>
    <row r="32" spans="1:7" x14ac:dyDescent="0.25">
      <c r="A32" s="1" t="s">
        <v>2736</v>
      </c>
      <c r="B32" s="2">
        <v>600924230</v>
      </c>
      <c r="C32" s="1" t="s">
        <v>9134</v>
      </c>
      <c r="D32" s="3">
        <v>24983</v>
      </c>
      <c r="E32" s="1" t="s">
        <v>9135</v>
      </c>
      <c r="F32" s="1" t="s">
        <v>9283</v>
      </c>
      <c r="G32" t="s">
        <v>10711</v>
      </c>
    </row>
    <row r="33" spans="1:7" x14ac:dyDescent="0.25">
      <c r="A33" s="1" t="s">
        <v>6100</v>
      </c>
      <c r="B33" s="2">
        <v>986967108</v>
      </c>
      <c r="C33" s="1" t="s">
        <v>9303</v>
      </c>
      <c r="D33" s="3">
        <v>34114</v>
      </c>
      <c r="E33" s="1" t="s">
        <v>9131</v>
      </c>
      <c r="F33" s="1" t="s">
        <v>9304</v>
      </c>
      <c r="G33" t="s">
        <v>12195</v>
      </c>
    </row>
    <row r="34" spans="1:7" x14ac:dyDescent="0.25">
      <c r="A34" s="1" t="s">
        <v>3761</v>
      </c>
      <c r="B34" s="2">
        <v>636582864</v>
      </c>
      <c r="C34" s="1" t="s">
        <v>9134</v>
      </c>
      <c r="D34" s="3">
        <v>37765</v>
      </c>
      <c r="E34" s="1" t="s">
        <v>9145</v>
      </c>
      <c r="F34" s="1" t="s">
        <v>9182</v>
      </c>
      <c r="G34" t="s">
        <v>11206</v>
      </c>
    </row>
    <row r="35" spans="1:7" x14ac:dyDescent="0.25">
      <c r="A35" s="1" t="s">
        <v>773</v>
      </c>
      <c r="B35" s="2">
        <v>404799265</v>
      </c>
      <c r="C35" s="1" t="s">
        <v>9188</v>
      </c>
      <c r="D35" s="3">
        <v>41783</v>
      </c>
      <c r="E35" s="1" t="s">
        <v>9135</v>
      </c>
      <c r="F35" s="1" t="s">
        <v>4326</v>
      </c>
      <c r="G35" t="s">
        <v>10313</v>
      </c>
    </row>
    <row r="36" spans="1:7" x14ac:dyDescent="0.25">
      <c r="A36" s="1" t="s">
        <v>8860</v>
      </c>
      <c r="B36" s="2">
        <v>147534688</v>
      </c>
      <c r="C36" s="1" t="s">
        <v>9134</v>
      </c>
      <c r="D36" s="3">
        <v>30095</v>
      </c>
      <c r="E36" s="1" t="s">
        <v>9149</v>
      </c>
      <c r="F36" s="1" t="s">
        <v>9283</v>
      </c>
      <c r="G36" t="s">
        <v>9921</v>
      </c>
    </row>
    <row r="37" spans="1:7" x14ac:dyDescent="0.25">
      <c r="A37" s="1" t="s">
        <v>7258</v>
      </c>
      <c r="B37" s="2">
        <v>454422255</v>
      </c>
      <c r="C37" s="1" t="s">
        <v>9165</v>
      </c>
      <c r="D37" s="3">
        <v>44341</v>
      </c>
      <c r="E37" s="1" t="s">
        <v>9141</v>
      </c>
      <c r="F37" s="1" t="s">
        <v>9167</v>
      </c>
      <c r="G37" t="s">
        <v>9506</v>
      </c>
    </row>
    <row r="38" spans="1:7" x14ac:dyDescent="0.25">
      <c r="A38" s="1" t="s">
        <v>5825</v>
      </c>
      <c r="B38" s="2">
        <v>484725064</v>
      </c>
      <c r="C38" s="1" t="s">
        <v>9148</v>
      </c>
      <c r="D38" s="3">
        <v>25712</v>
      </c>
      <c r="E38" s="1" t="s">
        <v>9135</v>
      </c>
      <c r="F38" s="1" t="s">
        <v>834</v>
      </c>
      <c r="G38" t="s">
        <v>12118</v>
      </c>
    </row>
    <row r="39" spans="1:7" x14ac:dyDescent="0.25">
      <c r="A39" s="1" t="s">
        <v>1145</v>
      </c>
      <c r="B39" s="2">
        <v>844409210</v>
      </c>
      <c r="C39" s="1" t="s">
        <v>9159</v>
      </c>
      <c r="D39" s="3">
        <v>40687</v>
      </c>
      <c r="E39" s="1" t="s">
        <v>9131</v>
      </c>
      <c r="F39" s="1" t="s">
        <v>8414</v>
      </c>
      <c r="G39" t="s">
        <v>10209</v>
      </c>
    </row>
    <row r="40" spans="1:7" x14ac:dyDescent="0.25">
      <c r="A40" s="1" t="s">
        <v>8430</v>
      </c>
      <c r="B40" s="2">
        <v>645643840</v>
      </c>
      <c r="C40" s="1" t="s">
        <v>9303</v>
      </c>
      <c r="D40" s="3">
        <v>27173</v>
      </c>
      <c r="E40" s="1" t="s">
        <v>9141</v>
      </c>
      <c r="F40" s="1" t="s">
        <v>9304</v>
      </c>
      <c r="G40" t="s">
        <v>10508</v>
      </c>
    </row>
    <row r="41" spans="1:7" x14ac:dyDescent="0.25">
      <c r="A41" s="1" t="s">
        <v>7833</v>
      </c>
      <c r="B41" s="2">
        <v>669511197</v>
      </c>
      <c r="C41" s="1" t="s">
        <v>9188</v>
      </c>
      <c r="D41" s="3">
        <v>23155</v>
      </c>
      <c r="E41" s="1" t="s">
        <v>9166</v>
      </c>
      <c r="F41" s="1" t="s">
        <v>9202</v>
      </c>
      <c r="G41" t="s">
        <v>10550</v>
      </c>
    </row>
    <row r="42" spans="1:7" x14ac:dyDescent="0.25">
      <c r="A42" s="1" t="s">
        <v>5047</v>
      </c>
      <c r="B42" s="2">
        <v>264240684</v>
      </c>
      <c r="C42" s="1" t="s">
        <v>9197</v>
      </c>
      <c r="D42" s="3">
        <v>41419</v>
      </c>
      <c r="E42" s="1" t="s">
        <v>9141</v>
      </c>
      <c r="F42" s="1" t="s">
        <v>9198</v>
      </c>
      <c r="G42" t="s">
        <v>10018</v>
      </c>
    </row>
    <row r="43" spans="1:7" x14ac:dyDescent="0.25">
      <c r="A43" s="1" t="s">
        <v>6074</v>
      </c>
      <c r="B43" s="2">
        <v>664315003</v>
      </c>
      <c r="C43" s="1" t="s">
        <v>9156</v>
      </c>
      <c r="D43" s="3">
        <v>37036</v>
      </c>
      <c r="E43" s="1" t="s">
        <v>9166</v>
      </c>
      <c r="F43" s="1" t="s">
        <v>9157</v>
      </c>
      <c r="G43" t="s">
        <v>10311</v>
      </c>
    </row>
    <row r="44" spans="1:7" x14ac:dyDescent="0.25">
      <c r="A44" s="1" t="s">
        <v>6471</v>
      </c>
      <c r="B44" s="2">
        <v>189397842</v>
      </c>
      <c r="C44" s="1" t="s">
        <v>9314</v>
      </c>
      <c r="D44" s="3">
        <v>32653</v>
      </c>
      <c r="E44" s="1" t="s">
        <v>9141</v>
      </c>
      <c r="F44" s="1" t="s">
        <v>9315</v>
      </c>
      <c r="G44" t="s">
        <v>11566</v>
      </c>
    </row>
    <row r="45" spans="1:7" x14ac:dyDescent="0.25">
      <c r="A45" s="1" t="s">
        <v>2644</v>
      </c>
      <c r="B45" s="2">
        <v>1668456</v>
      </c>
      <c r="C45" s="1" t="s">
        <v>9179</v>
      </c>
      <c r="D45" s="3">
        <v>33749</v>
      </c>
      <c r="E45" s="1" t="s">
        <v>9149</v>
      </c>
      <c r="F45" s="1" t="s">
        <v>9184</v>
      </c>
      <c r="G45" t="s">
        <v>10436</v>
      </c>
    </row>
    <row r="46" spans="1:7" x14ac:dyDescent="0.25">
      <c r="A46" s="1" t="s">
        <v>6746</v>
      </c>
      <c r="B46" s="2">
        <v>488680309</v>
      </c>
      <c r="C46" s="1" t="s">
        <v>9134</v>
      </c>
      <c r="D46" s="3">
        <v>42148</v>
      </c>
      <c r="E46" s="1" t="s">
        <v>9141</v>
      </c>
      <c r="F46" s="1" t="s">
        <v>9307</v>
      </c>
      <c r="G46" t="s">
        <v>10750</v>
      </c>
    </row>
    <row r="47" spans="1:7" x14ac:dyDescent="0.25">
      <c r="A47" s="1" t="s">
        <v>76</v>
      </c>
      <c r="B47" s="2">
        <v>747666123</v>
      </c>
      <c r="C47" s="1" t="s">
        <v>9170</v>
      </c>
      <c r="D47" s="3">
        <v>35939</v>
      </c>
      <c r="E47" s="1" t="s">
        <v>9149</v>
      </c>
      <c r="F47" s="1" t="s">
        <v>9212</v>
      </c>
      <c r="G47" t="s">
        <v>11076</v>
      </c>
    </row>
    <row r="48" spans="1:7" x14ac:dyDescent="0.25">
      <c r="A48" s="1" t="s">
        <v>8056</v>
      </c>
      <c r="B48" s="2">
        <v>228702655</v>
      </c>
      <c r="C48" s="1" t="s">
        <v>9148</v>
      </c>
      <c r="D48" s="3">
        <v>43609</v>
      </c>
      <c r="E48" s="1" t="s">
        <v>9141</v>
      </c>
      <c r="F48" s="1" t="s">
        <v>9254</v>
      </c>
      <c r="G48" t="s">
        <v>9446</v>
      </c>
    </row>
    <row r="49" spans="1:7" x14ac:dyDescent="0.25">
      <c r="A49" s="1" t="s">
        <v>7491</v>
      </c>
      <c r="B49" s="2">
        <v>693757324</v>
      </c>
      <c r="C49" s="1" t="s">
        <v>9140</v>
      </c>
      <c r="D49" s="3">
        <v>39593</v>
      </c>
      <c r="E49" s="1" t="s">
        <v>9149</v>
      </c>
      <c r="F49" s="1" t="s">
        <v>9142</v>
      </c>
      <c r="G49" t="s">
        <v>10273</v>
      </c>
    </row>
    <row r="50" spans="1:7" x14ac:dyDescent="0.25">
      <c r="A50" s="1" t="s">
        <v>3365</v>
      </c>
      <c r="B50" s="2">
        <v>854450415</v>
      </c>
      <c r="C50" s="1" t="s">
        <v>9170</v>
      </c>
      <c r="D50" s="3">
        <v>41054</v>
      </c>
      <c r="E50" s="1" t="s">
        <v>9149</v>
      </c>
      <c r="F50" s="1" t="s">
        <v>9362</v>
      </c>
      <c r="G50" t="s">
        <v>10934</v>
      </c>
    </row>
    <row r="51" spans="1:7" x14ac:dyDescent="0.25">
      <c r="A51" s="1" t="s">
        <v>9057</v>
      </c>
      <c r="B51" s="2">
        <v>497837231</v>
      </c>
      <c r="C51" s="1" t="s">
        <v>9152</v>
      </c>
      <c r="D51" s="3">
        <v>35210</v>
      </c>
      <c r="E51" s="1" t="s">
        <v>9149</v>
      </c>
      <c r="F51" s="1" t="s">
        <v>8420</v>
      </c>
      <c r="G51" t="s">
        <v>9561</v>
      </c>
    </row>
    <row r="52" spans="1:7" x14ac:dyDescent="0.25">
      <c r="A52" s="1" t="s">
        <v>6989</v>
      </c>
      <c r="B52" s="2">
        <v>235255097</v>
      </c>
      <c r="C52" s="1" t="s">
        <v>9235</v>
      </c>
      <c r="D52" s="3">
        <v>28270</v>
      </c>
      <c r="E52" s="1" t="s">
        <v>9135</v>
      </c>
      <c r="F52" s="1" t="s">
        <v>9236</v>
      </c>
      <c r="G52" t="s">
        <v>9489</v>
      </c>
    </row>
    <row r="53" spans="1:7" x14ac:dyDescent="0.25">
      <c r="A53" s="1" t="s">
        <v>8095</v>
      </c>
      <c r="B53" s="2">
        <v>451149977</v>
      </c>
      <c r="C53" s="1" t="s">
        <v>9134</v>
      </c>
      <c r="D53" s="3">
        <v>34843</v>
      </c>
      <c r="E53" s="1" t="s">
        <v>9145</v>
      </c>
      <c r="F53" s="1" t="s">
        <v>9200</v>
      </c>
      <c r="G53" t="s">
        <v>10381</v>
      </c>
    </row>
    <row r="54" spans="1:7" x14ac:dyDescent="0.25">
      <c r="A54" s="1" t="s">
        <v>8668</v>
      </c>
      <c r="B54" s="2">
        <v>834478667</v>
      </c>
      <c r="C54" s="1" t="s">
        <v>9159</v>
      </c>
      <c r="D54" s="3">
        <v>31192</v>
      </c>
      <c r="E54" s="1" t="s">
        <v>9131</v>
      </c>
      <c r="F54" s="1" t="s">
        <v>9160</v>
      </c>
      <c r="G54" t="s">
        <v>11958</v>
      </c>
    </row>
    <row r="55" spans="1:7" x14ac:dyDescent="0.25">
      <c r="A55" s="1" t="s">
        <v>5038</v>
      </c>
      <c r="B55" s="2">
        <v>478857998</v>
      </c>
      <c r="C55" s="1" t="s">
        <v>9140</v>
      </c>
      <c r="D55" s="3">
        <v>27538</v>
      </c>
      <c r="E55" s="1" t="s">
        <v>9135</v>
      </c>
      <c r="F55" s="1" t="s">
        <v>9142</v>
      </c>
      <c r="G55" t="s">
        <v>10216</v>
      </c>
    </row>
    <row r="56" spans="1:7" x14ac:dyDescent="0.25">
      <c r="A56" s="1" t="s">
        <v>2739</v>
      </c>
      <c r="B56" s="2">
        <v>877103671</v>
      </c>
      <c r="C56" s="1" t="s">
        <v>9179</v>
      </c>
      <c r="D56" s="3">
        <v>22790</v>
      </c>
      <c r="E56" s="1" t="s">
        <v>9145</v>
      </c>
      <c r="F56" s="1" t="s">
        <v>9180</v>
      </c>
      <c r="G56" t="s">
        <v>12020</v>
      </c>
    </row>
    <row r="57" spans="1:7" x14ac:dyDescent="0.25">
      <c r="A57" s="1" t="s">
        <v>8588</v>
      </c>
      <c r="B57" s="2">
        <v>387078888</v>
      </c>
      <c r="C57" s="1" t="s">
        <v>9170</v>
      </c>
      <c r="D57" s="3">
        <v>31921</v>
      </c>
      <c r="E57" s="1" t="s">
        <v>9149</v>
      </c>
      <c r="F57" s="1" t="s">
        <v>9212</v>
      </c>
      <c r="G57" t="s">
        <v>11163</v>
      </c>
    </row>
    <row r="58" spans="1:7" x14ac:dyDescent="0.25">
      <c r="A58" s="1" t="s">
        <v>5085</v>
      </c>
      <c r="B58" s="2">
        <v>773420811</v>
      </c>
      <c r="C58" s="1" t="s">
        <v>9134</v>
      </c>
      <c r="D58" s="3">
        <v>33382</v>
      </c>
      <c r="E58" s="1" t="s">
        <v>9149</v>
      </c>
      <c r="F58" s="1" t="s">
        <v>9283</v>
      </c>
      <c r="G58" t="s">
        <v>10527</v>
      </c>
    </row>
    <row r="59" spans="1:7" x14ac:dyDescent="0.25">
      <c r="A59" s="1" t="s">
        <v>5643</v>
      </c>
      <c r="B59" s="2">
        <v>5209569</v>
      </c>
      <c r="C59" s="1" t="s">
        <v>9152</v>
      </c>
      <c r="D59" s="3">
        <v>24251</v>
      </c>
      <c r="E59" s="1" t="s">
        <v>9145</v>
      </c>
      <c r="F59" s="1" t="s">
        <v>8420</v>
      </c>
      <c r="G59" t="s">
        <v>9440</v>
      </c>
    </row>
    <row r="60" spans="1:7" x14ac:dyDescent="0.25">
      <c r="A60" s="1" t="s">
        <v>3746</v>
      </c>
      <c r="B60" s="2">
        <v>231227309</v>
      </c>
      <c r="C60" s="1" t="s">
        <v>9179</v>
      </c>
      <c r="D60" s="3">
        <v>37400</v>
      </c>
      <c r="E60" s="1" t="s">
        <v>9141</v>
      </c>
      <c r="F60" s="1" t="s">
        <v>9184</v>
      </c>
      <c r="G60" t="s">
        <v>10279</v>
      </c>
    </row>
    <row r="61" spans="1:7" x14ac:dyDescent="0.25">
      <c r="A61" s="1" t="s">
        <v>8341</v>
      </c>
      <c r="B61" s="2">
        <v>244198901</v>
      </c>
      <c r="C61" s="1" t="s">
        <v>9159</v>
      </c>
      <c r="D61" s="3">
        <v>20600</v>
      </c>
      <c r="E61" s="1" t="s">
        <v>9149</v>
      </c>
      <c r="F61" s="1" t="s">
        <v>9367</v>
      </c>
      <c r="G61" t="s">
        <v>9416</v>
      </c>
    </row>
    <row r="62" spans="1:7" x14ac:dyDescent="0.25">
      <c r="A62" s="1" t="s">
        <v>6062</v>
      </c>
      <c r="B62" s="2">
        <v>744373219</v>
      </c>
      <c r="C62" s="1" t="s">
        <v>9134</v>
      </c>
      <c r="D62" s="3">
        <v>34478</v>
      </c>
      <c r="E62" s="1" t="s">
        <v>9141</v>
      </c>
      <c r="F62" s="1" t="s">
        <v>9225</v>
      </c>
      <c r="G62" t="s">
        <v>10499</v>
      </c>
    </row>
    <row r="63" spans="1:7" x14ac:dyDescent="0.25">
      <c r="A63" s="1" t="s">
        <v>1050</v>
      </c>
      <c r="B63" s="2">
        <v>684470860</v>
      </c>
      <c r="C63" s="1" t="s">
        <v>9154</v>
      </c>
      <c r="D63" s="3">
        <v>35575</v>
      </c>
      <c r="E63" s="1" t="s">
        <v>9131</v>
      </c>
      <c r="F63" s="1" t="s">
        <v>6107</v>
      </c>
      <c r="G63" t="s">
        <v>9978</v>
      </c>
    </row>
    <row r="64" spans="1:7" x14ac:dyDescent="0.25">
      <c r="A64" s="1" t="s">
        <v>5560</v>
      </c>
      <c r="B64" s="2">
        <v>236046688</v>
      </c>
      <c r="C64" s="1" t="s">
        <v>9159</v>
      </c>
      <c r="D64" s="3">
        <v>28270</v>
      </c>
      <c r="E64" s="1" t="s">
        <v>9145</v>
      </c>
      <c r="F64" s="1" t="s">
        <v>9367</v>
      </c>
      <c r="G64" t="s">
        <v>11698</v>
      </c>
    </row>
    <row r="65" spans="1:7" x14ac:dyDescent="0.25">
      <c r="A65" s="1" t="s">
        <v>2647</v>
      </c>
      <c r="B65" s="2">
        <v>761624255</v>
      </c>
      <c r="C65" s="1" t="s">
        <v>9179</v>
      </c>
      <c r="D65" s="3">
        <v>42148</v>
      </c>
      <c r="E65" s="1" t="s">
        <v>9149</v>
      </c>
      <c r="F65" s="1" t="s">
        <v>9180</v>
      </c>
      <c r="G65" t="s">
        <v>11172</v>
      </c>
    </row>
    <row r="66" spans="1:7" x14ac:dyDescent="0.25">
      <c r="A66" s="1" t="s">
        <v>8449</v>
      </c>
      <c r="B66" s="2">
        <v>644201182</v>
      </c>
      <c r="C66" s="1" t="s">
        <v>9159</v>
      </c>
      <c r="D66" s="3">
        <v>32288</v>
      </c>
      <c r="E66" s="1" t="s">
        <v>9131</v>
      </c>
      <c r="F66" s="1" t="s">
        <v>9160</v>
      </c>
      <c r="G66" t="s">
        <v>9632</v>
      </c>
    </row>
    <row r="67" spans="1:7" x14ac:dyDescent="0.25">
      <c r="A67" s="1" t="s">
        <v>5196</v>
      </c>
      <c r="B67" s="2">
        <v>62019148</v>
      </c>
      <c r="C67" s="1" t="s">
        <v>9134</v>
      </c>
      <c r="D67" s="3">
        <v>27538</v>
      </c>
      <c r="E67" s="1" t="s">
        <v>9149</v>
      </c>
      <c r="F67" s="1" t="s">
        <v>9174</v>
      </c>
      <c r="G67" t="s">
        <v>11610</v>
      </c>
    </row>
    <row r="68" spans="1:7" x14ac:dyDescent="0.25">
      <c r="A68" s="1" t="s">
        <v>2085</v>
      </c>
      <c r="B68" s="2">
        <v>507007205</v>
      </c>
      <c r="C68" s="1" t="s">
        <v>9159</v>
      </c>
      <c r="D68" s="3">
        <v>43609</v>
      </c>
      <c r="E68" s="1" t="s">
        <v>9145</v>
      </c>
      <c r="F68" s="1" t="s">
        <v>8414</v>
      </c>
      <c r="G68" t="s">
        <v>9356</v>
      </c>
    </row>
    <row r="69" spans="1:7" x14ac:dyDescent="0.25">
      <c r="A69" s="1" t="s">
        <v>3829</v>
      </c>
      <c r="B69" s="2">
        <v>84076632</v>
      </c>
      <c r="C69" s="1" t="s">
        <v>9138</v>
      </c>
      <c r="D69" s="3">
        <v>34843</v>
      </c>
      <c r="E69" s="1" t="s">
        <v>9141</v>
      </c>
      <c r="F69" s="1" t="s">
        <v>9256</v>
      </c>
      <c r="G69" t="s">
        <v>10145</v>
      </c>
    </row>
    <row r="70" spans="1:7" x14ac:dyDescent="0.25">
      <c r="A70" s="1" t="s">
        <v>364</v>
      </c>
      <c r="B70" s="2">
        <v>529183206</v>
      </c>
      <c r="C70" s="1" t="s">
        <v>9154</v>
      </c>
      <c r="D70" s="3">
        <v>32653</v>
      </c>
      <c r="E70" s="1" t="s">
        <v>9149</v>
      </c>
      <c r="F70" s="1" t="s">
        <v>6107</v>
      </c>
      <c r="G70" t="s">
        <v>11187</v>
      </c>
    </row>
    <row r="71" spans="1:7" x14ac:dyDescent="0.25">
      <c r="A71" s="1" t="s">
        <v>3201</v>
      </c>
      <c r="B71" s="2">
        <v>360188989</v>
      </c>
      <c r="C71" s="1" t="s">
        <v>9148</v>
      </c>
      <c r="D71" s="3">
        <v>21329</v>
      </c>
      <c r="E71" s="1" t="s">
        <v>9145</v>
      </c>
      <c r="F71" s="1" t="s">
        <v>834</v>
      </c>
      <c r="G71" t="s">
        <v>9709</v>
      </c>
    </row>
    <row r="72" spans="1:7" x14ac:dyDescent="0.25">
      <c r="A72" s="1" t="s">
        <v>4779</v>
      </c>
      <c r="B72" s="2">
        <v>699468373</v>
      </c>
      <c r="C72" s="1" t="s">
        <v>9165</v>
      </c>
      <c r="D72" s="3">
        <v>30827</v>
      </c>
      <c r="E72" s="1" t="s">
        <v>9149</v>
      </c>
      <c r="F72" s="1" t="s">
        <v>9167</v>
      </c>
      <c r="G72" t="s">
        <v>11069</v>
      </c>
    </row>
    <row r="73" spans="1:7" x14ac:dyDescent="0.25">
      <c r="A73" s="1" t="s">
        <v>4779</v>
      </c>
      <c r="B73" s="2">
        <v>923530907</v>
      </c>
      <c r="C73" s="1" t="s">
        <v>9130</v>
      </c>
      <c r="D73" s="3">
        <v>35939</v>
      </c>
      <c r="E73" s="1" t="s">
        <v>9149</v>
      </c>
      <c r="F73" s="1" t="s">
        <v>9252</v>
      </c>
      <c r="G73" t="s">
        <v>11838</v>
      </c>
    </row>
    <row r="74" spans="1:7" x14ac:dyDescent="0.25">
      <c r="A74" s="1" t="s">
        <v>6237</v>
      </c>
      <c r="B74" s="2">
        <v>467841414</v>
      </c>
      <c r="C74" s="1" t="s">
        <v>9134</v>
      </c>
      <c r="D74" s="3">
        <v>23155</v>
      </c>
      <c r="E74" s="1" t="s">
        <v>9149</v>
      </c>
      <c r="F74" s="1" t="s">
        <v>9283</v>
      </c>
      <c r="G74" t="s">
        <v>9490</v>
      </c>
    </row>
    <row r="75" spans="1:7" x14ac:dyDescent="0.25">
      <c r="A75" s="1" t="s">
        <v>7255</v>
      </c>
      <c r="B75" s="2">
        <v>853947202</v>
      </c>
      <c r="C75" s="1" t="s">
        <v>9170</v>
      </c>
      <c r="D75" s="3">
        <v>27538</v>
      </c>
      <c r="E75" s="1" t="s">
        <v>9149</v>
      </c>
      <c r="F75" s="1" t="s">
        <v>9171</v>
      </c>
      <c r="G75" t="s">
        <v>12162</v>
      </c>
    </row>
    <row r="76" spans="1:7" x14ac:dyDescent="0.25">
      <c r="A76" s="1" t="s">
        <v>8963</v>
      </c>
      <c r="B76" s="2">
        <v>268424217</v>
      </c>
      <c r="C76" s="1" t="s">
        <v>9138</v>
      </c>
      <c r="D76" s="3">
        <v>38132</v>
      </c>
      <c r="E76" s="1" t="s">
        <v>9131</v>
      </c>
      <c r="F76" s="1" t="s">
        <v>9256</v>
      </c>
      <c r="G76" t="s">
        <v>9257</v>
      </c>
    </row>
    <row r="77" spans="1:7" x14ac:dyDescent="0.25">
      <c r="A77" s="1" t="s">
        <v>5166</v>
      </c>
      <c r="B77" s="2">
        <v>512435426</v>
      </c>
      <c r="C77" s="1" t="s">
        <v>9134</v>
      </c>
      <c r="D77" s="3">
        <v>26444</v>
      </c>
      <c r="E77" s="1" t="s">
        <v>9141</v>
      </c>
      <c r="F77" s="1" t="s">
        <v>9283</v>
      </c>
      <c r="G77" t="s">
        <v>10171</v>
      </c>
    </row>
    <row r="78" spans="1:7" x14ac:dyDescent="0.25">
      <c r="A78" s="1" t="s">
        <v>8686</v>
      </c>
      <c r="B78" s="2">
        <v>998752321</v>
      </c>
      <c r="C78" s="1" t="s">
        <v>9179</v>
      </c>
      <c r="D78" s="3">
        <v>35939</v>
      </c>
      <c r="E78" s="1" t="s">
        <v>9141</v>
      </c>
      <c r="F78" s="1" t="s">
        <v>9180</v>
      </c>
      <c r="G78" t="s">
        <v>9492</v>
      </c>
    </row>
    <row r="79" spans="1:7" x14ac:dyDescent="0.25">
      <c r="A79" s="1" t="s">
        <v>6618</v>
      </c>
      <c r="B79" s="2">
        <v>302995517</v>
      </c>
      <c r="C79" s="1" t="s">
        <v>9170</v>
      </c>
      <c r="D79" s="3">
        <v>31192</v>
      </c>
      <c r="E79" s="1" t="s">
        <v>9135</v>
      </c>
      <c r="F79" s="1" t="s">
        <v>9362</v>
      </c>
      <c r="G79" t="s">
        <v>10618</v>
      </c>
    </row>
    <row r="80" spans="1:7" x14ac:dyDescent="0.25">
      <c r="A80" s="1" t="s">
        <v>4111</v>
      </c>
      <c r="B80" s="2">
        <v>464585211</v>
      </c>
      <c r="C80" s="1" t="s">
        <v>9154</v>
      </c>
      <c r="D80" s="3">
        <v>37036</v>
      </c>
      <c r="E80" s="1" t="s">
        <v>9131</v>
      </c>
      <c r="F80" s="1" t="s">
        <v>9162</v>
      </c>
      <c r="G80" t="s">
        <v>11488</v>
      </c>
    </row>
    <row r="81" spans="1:7" x14ac:dyDescent="0.25">
      <c r="A81" s="1" t="s">
        <v>2617</v>
      </c>
      <c r="B81" s="2">
        <v>542215836</v>
      </c>
      <c r="C81" s="1" t="s">
        <v>9235</v>
      </c>
      <c r="D81" s="3">
        <v>22426</v>
      </c>
      <c r="E81" s="1" t="s">
        <v>9135</v>
      </c>
      <c r="F81" s="1" t="s">
        <v>9236</v>
      </c>
      <c r="G81" t="s">
        <v>10195</v>
      </c>
    </row>
    <row r="82" spans="1:7" x14ac:dyDescent="0.25">
      <c r="A82" s="1" t="s">
        <v>7898</v>
      </c>
      <c r="B82" s="2">
        <v>772851714</v>
      </c>
      <c r="C82" s="1" t="s">
        <v>9170</v>
      </c>
      <c r="D82" s="3">
        <v>22426</v>
      </c>
      <c r="E82" s="1" t="s">
        <v>9149</v>
      </c>
      <c r="F82" s="1" t="s">
        <v>9212</v>
      </c>
      <c r="G82" t="s">
        <v>10690</v>
      </c>
    </row>
    <row r="83" spans="1:7" x14ac:dyDescent="0.25">
      <c r="A83" s="1" t="s">
        <v>2025</v>
      </c>
      <c r="B83" s="2">
        <v>228862962</v>
      </c>
      <c r="C83" s="1" t="s">
        <v>9159</v>
      </c>
      <c r="D83" s="3">
        <v>26809</v>
      </c>
      <c r="E83" s="1" t="s">
        <v>9131</v>
      </c>
      <c r="F83" s="1" t="s">
        <v>9240</v>
      </c>
      <c r="G83" t="s">
        <v>11013</v>
      </c>
    </row>
    <row r="84" spans="1:7" x14ac:dyDescent="0.25">
      <c r="A84" s="1" t="s">
        <v>7581</v>
      </c>
      <c r="B84" s="2">
        <v>924740704</v>
      </c>
      <c r="C84" s="1" t="s">
        <v>9134</v>
      </c>
      <c r="D84" s="3">
        <v>30827</v>
      </c>
      <c r="E84" s="1" t="s">
        <v>9166</v>
      </c>
      <c r="F84" s="1" t="s">
        <v>9174</v>
      </c>
      <c r="G84" t="s">
        <v>11673</v>
      </c>
    </row>
    <row r="85" spans="1:7" x14ac:dyDescent="0.25">
      <c r="A85" s="1" t="s">
        <v>6009</v>
      </c>
      <c r="B85" s="2">
        <v>151570772</v>
      </c>
      <c r="C85" s="1" t="s">
        <v>9134</v>
      </c>
      <c r="D85" s="3">
        <v>41054</v>
      </c>
      <c r="E85" s="1" t="s">
        <v>9149</v>
      </c>
      <c r="F85" s="1" t="s">
        <v>9200</v>
      </c>
      <c r="G85" t="s">
        <v>10597</v>
      </c>
    </row>
    <row r="86" spans="1:7" x14ac:dyDescent="0.25">
      <c r="A86" s="1" t="s">
        <v>5447</v>
      </c>
      <c r="B86" s="2">
        <v>174833834</v>
      </c>
      <c r="C86" s="1" t="s">
        <v>9159</v>
      </c>
      <c r="D86" s="3">
        <v>40322</v>
      </c>
      <c r="E86" s="1" t="s">
        <v>9135</v>
      </c>
      <c r="F86" s="1" t="s">
        <v>9240</v>
      </c>
      <c r="G86" t="s">
        <v>11237</v>
      </c>
    </row>
    <row r="87" spans="1:7" x14ac:dyDescent="0.25">
      <c r="A87" s="1" t="s">
        <v>2277</v>
      </c>
      <c r="B87" s="2">
        <v>992396243</v>
      </c>
      <c r="C87" s="1" t="s">
        <v>9134</v>
      </c>
      <c r="D87" s="3">
        <v>33017</v>
      </c>
      <c r="E87" s="1" t="s">
        <v>9149</v>
      </c>
      <c r="F87" s="1" t="s">
        <v>9174</v>
      </c>
      <c r="G87" t="s">
        <v>9834</v>
      </c>
    </row>
    <row r="88" spans="1:7" x14ac:dyDescent="0.25">
      <c r="A88" s="1" t="s">
        <v>5655</v>
      </c>
      <c r="B88" s="2">
        <v>719469045</v>
      </c>
      <c r="C88" s="1" t="s">
        <v>9148</v>
      </c>
      <c r="D88" s="3">
        <v>23522</v>
      </c>
      <c r="E88" s="1" t="s">
        <v>9131</v>
      </c>
      <c r="F88" s="1" t="s">
        <v>9150</v>
      </c>
      <c r="G88" t="s">
        <v>11540</v>
      </c>
    </row>
    <row r="89" spans="1:7" x14ac:dyDescent="0.25">
      <c r="A89" s="1" t="s">
        <v>924</v>
      </c>
      <c r="B89" s="2">
        <v>160327357</v>
      </c>
      <c r="C89" s="1" t="s">
        <v>9197</v>
      </c>
      <c r="D89" s="3">
        <v>43244</v>
      </c>
      <c r="E89" s="1" t="s">
        <v>9131</v>
      </c>
      <c r="F89" s="1" t="s">
        <v>9267</v>
      </c>
      <c r="G89" t="s">
        <v>9268</v>
      </c>
    </row>
    <row r="90" spans="1:7" x14ac:dyDescent="0.25">
      <c r="A90" s="1" t="s">
        <v>2238</v>
      </c>
      <c r="B90" s="2">
        <v>101979748</v>
      </c>
      <c r="C90" s="1" t="s">
        <v>9179</v>
      </c>
      <c r="D90" s="3">
        <v>38497</v>
      </c>
      <c r="E90" s="1" t="s">
        <v>9135</v>
      </c>
      <c r="F90" s="1" t="s">
        <v>9180</v>
      </c>
      <c r="G90" t="s">
        <v>9775</v>
      </c>
    </row>
    <row r="91" spans="1:7" x14ac:dyDescent="0.25">
      <c r="A91" s="1" t="s">
        <v>4921</v>
      </c>
      <c r="B91" s="2">
        <v>466022540</v>
      </c>
      <c r="C91" s="1" t="s">
        <v>9134</v>
      </c>
      <c r="D91" s="3">
        <v>38132</v>
      </c>
      <c r="E91" s="1" t="s">
        <v>9141</v>
      </c>
      <c r="F91" s="1" t="s">
        <v>9176</v>
      </c>
      <c r="G91" t="s">
        <v>11345</v>
      </c>
    </row>
    <row r="92" spans="1:7" x14ac:dyDescent="0.25">
      <c r="A92" s="1" t="s">
        <v>8502</v>
      </c>
      <c r="B92" s="2">
        <v>616952413</v>
      </c>
      <c r="C92" s="1" t="s">
        <v>9217</v>
      </c>
      <c r="D92" s="3">
        <v>31921</v>
      </c>
      <c r="E92" s="1" t="s">
        <v>9149</v>
      </c>
      <c r="F92" s="1" t="s">
        <v>9218</v>
      </c>
      <c r="G92" t="s">
        <v>11230</v>
      </c>
    </row>
    <row r="93" spans="1:7" x14ac:dyDescent="0.25">
      <c r="A93" s="1" t="s">
        <v>2833</v>
      </c>
      <c r="B93" s="2">
        <v>420775631</v>
      </c>
      <c r="C93" s="1" t="s">
        <v>9134</v>
      </c>
      <c r="D93" s="3">
        <v>43976</v>
      </c>
      <c r="E93" s="1" t="s">
        <v>9149</v>
      </c>
      <c r="F93" s="1" t="s">
        <v>9186</v>
      </c>
      <c r="G93" t="s">
        <v>11188</v>
      </c>
    </row>
    <row r="94" spans="1:7" x14ac:dyDescent="0.25">
      <c r="A94" s="1" t="s">
        <v>1432</v>
      </c>
      <c r="B94" s="2">
        <v>17142593</v>
      </c>
      <c r="C94" s="1" t="s">
        <v>9134</v>
      </c>
      <c r="D94" s="3">
        <v>22790</v>
      </c>
      <c r="E94" s="1" t="s">
        <v>9149</v>
      </c>
      <c r="F94" s="1" t="s">
        <v>9307</v>
      </c>
      <c r="G94" t="s">
        <v>10269</v>
      </c>
    </row>
    <row r="95" spans="1:7" x14ac:dyDescent="0.25">
      <c r="A95" s="1" t="s">
        <v>961</v>
      </c>
      <c r="B95" s="2">
        <v>81816055</v>
      </c>
      <c r="C95" s="1" t="s">
        <v>9165</v>
      </c>
      <c r="D95" s="3">
        <v>30827</v>
      </c>
      <c r="E95" s="1" t="s">
        <v>9135</v>
      </c>
      <c r="F95" s="1" t="s">
        <v>9264</v>
      </c>
      <c r="G95" t="s">
        <v>11197</v>
      </c>
    </row>
    <row r="96" spans="1:7" x14ac:dyDescent="0.25">
      <c r="A96" s="1" t="s">
        <v>8784</v>
      </c>
      <c r="B96" s="2">
        <v>969029741</v>
      </c>
      <c r="C96" s="1" t="s">
        <v>9148</v>
      </c>
      <c r="D96" s="3">
        <v>20600</v>
      </c>
      <c r="E96" s="1" t="s">
        <v>9131</v>
      </c>
      <c r="F96" s="1" t="s">
        <v>834</v>
      </c>
      <c r="G96" t="s">
        <v>10451</v>
      </c>
    </row>
    <row r="97" spans="1:7" x14ac:dyDescent="0.25">
      <c r="A97" s="1" t="s">
        <v>2772</v>
      </c>
      <c r="B97" s="2">
        <v>372447587</v>
      </c>
      <c r="C97" s="1" t="s">
        <v>9197</v>
      </c>
      <c r="D97" s="3">
        <v>23155</v>
      </c>
      <c r="E97" s="1" t="s">
        <v>9145</v>
      </c>
      <c r="F97" s="1" t="s">
        <v>9267</v>
      </c>
      <c r="G97" t="s">
        <v>11212</v>
      </c>
    </row>
    <row r="98" spans="1:7" x14ac:dyDescent="0.25">
      <c r="A98" s="1" t="s">
        <v>3968</v>
      </c>
      <c r="B98" s="2">
        <v>330775749</v>
      </c>
      <c r="C98" s="1" t="s">
        <v>9170</v>
      </c>
      <c r="D98" s="3">
        <v>33017</v>
      </c>
      <c r="E98" s="1" t="s">
        <v>9145</v>
      </c>
      <c r="F98" s="1" t="s">
        <v>9362</v>
      </c>
      <c r="G98" t="s">
        <v>9546</v>
      </c>
    </row>
    <row r="99" spans="1:7" x14ac:dyDescent="0.25">
      <c r="A99" s="1" t="s">
        <v>2061</v>
      </c>
      <c r="B99" s="2">
        <v>536250463</v>
      </c>
      <c r="C99" s="1" t="s">
        <v>9179</v>
      </c>
      <c r="D99" s="3">
        <v>30460</v>
      </c>
      <c r="E99" s="1" t="s">
        <v>9145</v>
      </c>
      <c r="F99" s="1" t="s">
        <v>9223</v>
      </c>
      <c r="G99" t="s">
        <v>11359</v>
      </c>
    </row>
    <row r="100" spans="1:7" x14ac:dyDescent="0.25">
      <c r="A100" s="1" t="s">
        <v>6120</v>
      </c>
      <c r="B100" s="2">
        <v>268405505</v>
      </c>
      <c r="C100" s="1" t="s">
        <v>9148</v>
      </c>
      <c r="D100" s="3">
        <v>25348</v>
      </c>
      <c r="E100" s="1" t="s">
        <v>9145</v>
      </c>
      <c r="F100" s="1" t="s">
        <v>834</v>
      </c>
      <c r="G100" t="s">
        <v>11793</v>
      </c>
    </row>
    <row r="101" spans="1:7" x14ac:dyDescent="0.25">
      <c r="A101" s="1" t="s">
        <v>762</v>
      </c>
      <c r="B101" s="2">
        <v>748656439</v>
      </c>
      <c r="C101" s="1" t="s">
        <v>9197</v>
      </c>
      <c r="D101" s="3">
        <v>30827</v>
      </c>
      <c r="E101" s="1" t="s">
        <v>9131</v>
      </c>
      <c r="F101" s="1" t="s">
        <v>9206</v>
      </c>
      <c r="G101" t="s">
        <v>10280</v>
      </c>
    </row>
    <row r="102" spans="1:7" x14ac:dyDescent="0.25">
      <c r="A102" s="1" t="s">
        <v>1422</v>
      </c>
      <c r="B102" s="2">
        <v>842020221</v>
      </c>
      <c r="C102" s="1" t="s">
        <v>9144</v>
      </c>
      <c r="D102" s="3">
        <v>38132</v>
      </c>
      <c r="E102" s="1" t="s">
        <v>9135</v>
      </c>
      <c r="F102" s="1" t="s">
        <v>9262</v>
      </c>
      <c r="G102" t="s">
        <v>9342</v>
      </c>
    </row>
    <row r="103" spans="1:7" x14ac:dyDescent="0.25">
      <c r="A103" s="1" t="s">
        <v>4758</v>
      </c>
      <c r="B103" s="2">
        <v>930816191</v>
      </c>
      <c r="C103" s="1" t="s">
        <v>9134</v>
      </c>
      <c r="D103" s="3">
        <v>26809</v>
      </c>
      <c r="E103" s="1" t="s">
        <v>9141</v>
      </c>
      <c r="F103" s="1" t="s">
        <v>9307</v>
      </c>
      <c r="G103" t="s">
        <v>9729</v>
      </c>
    </row>
    <row r="104" spans="1:7" x14ac:dyDescent="0.25">
      <c r="A104" s="1" t="s">
        <v>6565</v>
      </c>
      <c r="B104" s="2">
        <v>22939715</v>
      </c>
      <c r="C104" s="1" t="s">
        <v>9188</v>
      </c>
      <c r="D104" s="3">
        <v>35575</v>
      </c>
      <c r="E104" s="1" t="s">
        <v>9149</v>
      </c>
      <c r="F104" s="1" t="s">
        <v>9202</v>
      </c>
      <c r="G104" t="s">
        <v>9488</v>
      </c>
    </row>
    <row r="105" spans="1:7" x14ac:dyDescent="0.25">
      <c r="A105" s="1" t="s">
        <v>2791</v>
      </c>
      <c r="B105" s="2">
        <v>330939456</v>
      </c>
      <c r="C105" s="1" t="s">
        <v>9154</v>
      </c>
      <c r="D105" s="3">
        <v>41054</v>
      </c>
      <c r="E105" s="1" t="s">
        <v>9131</v>
      </c>
      <c r="F105" s="1" t="s">
        <v>9162</v>
      </c>
      <c r="G105" t="s">
        <v>9211</v>
      </c>
    </row>
    <row r="106" spans="1:7" x14ac:dyDescent="0.25">
      <c r="A106" s="1" t="s">
        <v>2333</v>
      </c>
      <c r="B106" s="2">
        <v>370740071</v>
      </c>
      <c r="C106" s="1" t="s">
        <v>9130</v>
      </c>
      <c r="D106" s="3">
        <v>43609</v>
      </c>
      <c r="E106" s="1" t="s">
        <v>9166</v>
      </c>
      <c r="F106" s="1" t="s">
        <v>9132</v>
      </c>
      <c r="G106" t="s">
        <v>9802</v>
      </c>
    </row>
    <row r="107" spans="1:7" x14ac:dyDescent="0.25">
      <c r="A107" s="1" t="s">
        <v>2333</v>
      </c>
      <c r="B107" s="2">
        <v>218163207</v>
      </c>
      <c r="C107" s="1" t="s">
        <v>9197</v>
      </c>
      <c r="D107" s="3">
        <v>43976</v>
      </c>
      <c r="E107" s="1" t="s">
        <v>9149</v>
      </c>
      <c r="F107" s="1" t="s">
        <v>9206</v>
      </c>
      <c r="G107" t="s">
        <v>10791</v>
      </c>
    </row>
    <row r="108" spans="1:7" x14ac:dyDescent="0.25">
      <c r="A108" s="1" t="s">
        <v>3466</v>
      </c>
      <c r="B108" s="2">
        <v>375118877</v>
      </c>
      <c r="C108" s="1" t="s">
        <v>9138</v>
      </c>
      <c r="D108" s="3">
        <v>38497</v>
      </c>
      <c r="E108" s="1" t="s">
        <v>9135</v>
      </c>
      <c r="F108" s="1" t="s">
        <v>6173</v>
      </c>
      <c r="G108" t="s">
        <v>11877</v>
      </c>
    </row>
    <row r="109" spans="1:7" x14ac:dyDescent="0.25">
      <c r="A109" s="1" t="s">
        <v>7321</v>
      </c>
      <c r="B109" s="2">
        <v>100254813</v>
      </c>
      <c r="C109" s="1" t="s">
        <v>9134</v>
      </c>
      <c r="D109" s="3">
        <v>22426</v>
      </c>
      <c r="E109" s="1" t="s">
        <v>9166</v>
      </c>
      <c r="F109" s="1" t="s">
        <v>9174</v>
      </c>
      <c r="G109" t="s">
        <v>12170</v>
      </c>
    </row>
    <row r="110" spans="1:7" x14ac:dyDescent="0.25">
      <c r="A110" s="1" t="s">
        <v>5828</v>
      </c>
      <c r="B110" s="2">
        <v>435998583</v>
      </c>
      <c r="C110" s="1" t="s">
        <v>9314</v>
      </c>
      <c r="D110" s="3">
        <v>36304</v>
      </c>
      <c r="E110" s="1" t="s">
        <v>9131</v>
      </c>
      <c r="F110" s="1" t="s">
        <v>9315</v>
      </c>
      <c r="G110" t="s">
        <v>9316</v>
      </c>
    </row>
    <row r="111" spans="1:7" x14ac:dyDescent="0.25">
      <c r="A111" s="1" t="s">
        <v>5593</v>
      </c>
      <c r="B111" s="2">
        <v>523307003</v>
      </c>
      <c r="C111" s="1" t="s">
        <v>9154</v>
      </c>
      <c r="D111" s="3">
        <v>43609</v>
      </c>
      <c r="E111" s="1" t="s">
        <v>9149</v>
      </c>
      <c r="F111" s="1" t="s">
        <v>9162</v>
      </c>
      <c r="G111" t="s">
        <v>11149</v>
      </c>
    </row>
    <row r="112" spans="1:7" x14ac:dyDescent="0.25">
      <c r="A112" s="1" t="s">
        <v>873</v>
      </c>
      <c r="B112" s="2">
        <v>379943259</v>
      </c>
      <c r="C112" s="1" t="s">
        <v>9179</v>
      </c>
      <c r="D112" s="3">
        <v>20965</v>
      </c>
      <c r="E112" s="1" t="s">
        <v>9141</v>
      </c>
      <c r="F112" s="1" t="s">
        <v>9180</v>
      </c>
      <c r="G112" t="s">
        <v>10866</v>
      </c>
    </row>
    <row r="113" spans="1:7" x14ac:dyDescent="0.25">
      <c r="A113" s="1" t="s">
        <v>6992</v>
      </c>
      <c r="B113" s="2">
        <v>79144862</v>
      </c>
      <c r="C113" s="1" t="s">
        <v>9134</v>
      </c>
      <c r="D113" s="3">
        <v>30095</v>
      </c>
      <c r="E113" s="1" t="s">
        <v>9141</v>
      </c>
      <c r="F113" s="1" t="s">
        <v>9182</v>
      </c>
      <c r="G113" t="s">
        <v>9500</v>
      </c>
    </row>
    <row r="114" spans="1:7" x14ac:dyDescent="0.25">
      <c r="A114" s="1" t="s">
        <v>2232</v>
      </c>
      <c r="B114" s="2">
        <v>31819356</v>
      </c>
      <c r="C114" s="1" t="s">
        <v>9229</v>
      </c>
      <c r="D114" s="3">
        <v>23887</v>
      </c>
      <c r="E114" s="1" t="s">
        <v>9149</v>
      </c>
      <c r="F114" s="1" t="s">
        <v>9230</v>
      </c>
      <c r="G114" t="s">
        <v>11941</v>
      </c>
    </row>
    <row r="115" spans="1:7" x14ac:dyDescent="0.25">
      <c r="A115" s="1" t="s">
        <v>2360</v>
      </c>
      <c r="B115" s="2">
        <v>74276439</v>
      </c>
      <c r="C115" s="1" t="s">
        <v>9134</v>
      </c>
      <c r="D115" s="3">
        <v>44705</v>
      </c>
      <c r="E115" s="1" t="s">
        <v>9149</v>
      </c>
      <c r="F115" s="1" t="s">
        <v>9200</v>
      </c>
      <c r="G115" t="s">
        <v>11303</v>
      </c>
    </row>
    <row r="116" spans="1:7" x14ac:dyDescent="0.25">
      <c r="A116" s="1" t="s">
        <v>4205</v>
      </c>
      <c r="B116" s="2">
        <v>815014753</v>
      </c>
      <c r="C116" s="1" t="s">
        <v>9170</v>
      </c>
      <c r="D116" s="3">
        <v>29366</v>
      </c>
      <c r="E116" s="1" t="s">
        <v>9149</v>
      </c>
      <c r="F116" s="1" t="s">
        <v>9362</v>
      </c>
      <c r="G116" t="s">
        <v>10418</v>
      </c>
    </row>
    <row r="117" spans="1:7" x14ac:dyDescent="0.25">
      <c r="A117" s="1" t="s">
        <v>5302</v>
      </c>
      <c r="B117" s="2">
        <v>21470943</v>
      </c>
      <c r="C117" s="1" t="s">
        <v>9193</v>
      </c>
      <c r="D117" s="3">
        <v>38132</v>
      </c>
      <c r="E117" s="1" t="s">
        <v>9131</v>
      </c>
      <c r="F117" s="1" t="s">
        <v>9194</v>
      </c>
      <c r="G117" t="s">
        <v>10619</v>
      </c>
    </row>
    <row r="118" spans="1:7" x14ac:dyDescent="0.25">
      <c r="A118" s="1" t="s">
        <v>2959</v>
      </c>
      <c r="B118" s="2">
        <v>839510673</v>
      </c>
      <c r="C118" s="1" t="s">
        <v>9154</v>
      </c>
      <c r="D118" s="3">
        <v>23155</v>
      </c>
      <c r="E118" s="1" t="s">
        <v>9145</v>
      </c>
      <c r="F118" s="1" t="s">
        <v>6107</v>
      </c>
      <c r="G118" t="s">
        <v>11422</v>
      </c>
    </row>
    <row r="119" spans="1:7" x14ac:dyDescent="0.25">
      <c r="A119" s="1" t="s">
        <v>6725</v>
      </c>
      <c r="B119" s="2">
        <v>536584783</v>
      </c>
      <c r="C119" s="1" t="s">
        <v>9197</v>
      </c>
      <c r="D119" s="3">
        <v>42880</v>
      </c>
      <c r="E119" s="1" t="s">
        <v>9149</v>
      </c>
      <c r="F119" s="1" t="s">
        <v>9206</v>
      </c>
      <c r="G119" t="s">
        <v>11019</v>
      </c>
    </row>
    <row r="120" spans="1:7" x14ac:dyDescent="0.25">
      <c r="A120" s="1" t="s">
        <v>7551</v>
      </c>
      <c r="B120" s="2">
        <v>298370602</v>
      </c>
      <c r="C120" s="1" t="s">
        <v>9170</v>
      </c>
      <c r="D120" s="3">
        <v>30095</v>
      </c>
      <c r="E120" s="1" t="s">
        <v>9135</v>
      </c>
      <c r="F120" s="1" t="s">
        <v>9171</v>
      </c>
      <c r="G120" t="s">
        <v>11579</v>
      </c>
    </row>
    <row r="121" spans="1:7" x14ac:dyDescent="0.25">
      <c r="A121" s="1" t="s">
        <v>4991</v>
      </c>
      <c r="B121" s="2">
        <v>867972632</v>
      </c>
      <c r="C121" s="1" t="s">
        <v>9165</v>
      </c>
      <c r="D121" s="3">
        <v>38861</v>
      </c>
      <c r="E121" s="1" t="s">
        <v>9149</v>
      </c>
      <c r="F121" s="1" t="s">
        <v>9167</v>
      </c>
      <c r="G121" t="s">
        <v>11078</v>
      </c>
    </row>
    <row r="122" spans="1:7" x14ac:dyDescent="0.25">
      <c r="A122" s="1" t="s">
        <v>96</v>
      </c>
      <c r="B122" s="2">
        <v>66154412</v>
      </c>
      <c r="C122" s="1" t="s">
        <v>9154</v>
      </c>
      <c r="D122" s="3">
        <v>29366</v>
      </c>
      <c r="E122" s="1" t="s">
        <v>9149</v>
      </c>
      <c r="F122" s="1" t="s">
        <v>6107</v>
      </c>
      <c r="G122" t="s">
        <v>11896</v>
      </c>
    </row>
    <row r="123" spans="1:7" x14ac:dyDescent="0.25">
      <c r="A123" s="1" t="s">
        <v>1893</v>
      </c>
      <c r="B123" s="2">
        <v>759994906</v>
      </c>
      <c r="C123" s="1" t="s">
        <v>9154</v>
      </c>
      <c r="D123" s="3">
        <v>33749</v>
      </c>
      <c r="E123" s="1" t="s">
        <v>9149</v>
      </c>
      <c r="F123" s="1" t="s">
        <v>6107</v>
      </c>
      <c r="G123" t="s">
        <v>11365</v>
      </c>
    </row>
    <row r="124" spans="1:7" x14ac:dyDescent="0.25">
      <c r="A124" s="1" t="s">
        <v>5727</v>
      </c>
      <c r="B124" s="2">
        <v>342657219</v>
      </c>
      <c r="C124" s="1" t="s">
        <v>9235</v>
      </c>
      <c r="D124" s="3">
        <v>32653</v>
      </c>
      <c r="E124" s="1" t="s">
        <v>9135</v>
      </c>
      <c r="F124" s="1" t="s">
        <v>9236</v>
      </c>
      <c r="G124" t="s">
        <v>10830</v>
      </c>
    </row>
    <row r="125" spans="1:7" x14ac:dyDescent="0.25">
      <c r="A125" s="1" t="s">
        <v>5316</v>
      </c>
      <c r="B125" s="2">
        <v>738194151</v>
      </c>
      <c r="C125" s="1" t="s">
        <v>9134</v>
      </c>
      <c r="D125" s="3">
        <v>31556</v>
      </c>
      <c r="E125" s="1" t="s">
        <v>9149</v>
      </c>
      <c r="F125" s="1" t="s">
        <v>9182</v>
      </c>
      <c r="G125" t="s">
        <v>10630</v>
      </c>
    </row>
    <row r="126" spans="1:7" x14ac:dyDescent="0.25">
      <c r="A126" s="1" t="s">
        <v>1948</v>
      </c>
      <c r="B126" s="2">
        <v>599020472</v>
      </c>
      <c r="C126" s="1" t="s">
        <v>9188</v>
      </c>
      <c r="D126" s="3">
        <v>43244</v>
      </c>
      <c r="E126" s="1" t="s">
        <v>9149</v>
      </c>
      <c r="F126" s="1" t="s">
        <v>9202</v>
      </c>
      <c r="G126" t="s">
        <v>11415</v>
      </c>
    </row>
    <row r="127" spans="1:7" x14ac:dyDescent="0.25">
      <c r="A127" s="1" t="s">
        <v>7987</v>
      </c>
      <c r="B127" s="2">
        <v>914960771</v>
      </c>
      <c r="C127" s="1" t="s">
        <v>9134</v>
      </c>
      <c r="D127" s="3">
        <v>30460</v>
      </c>
      <c r="E127" s="1" t="s">
        <v>9149</v>
      </c>
      <c r="F127" s="1" t="s">
        <v>9182</v>
      </c>
      <c r="G127" t="s">
        <v>10331</v>
      </c>
    </row>
    <row r="128" spans="1:7" x14ac:dyDescent="0.25">
      <c r="A128" s="1" t="s">
        <v>4732</v>
      </c>
      <c r="B128" s="2">
        <v>579536924</v>
      </c>
      <c r="C128" s="1" t="s">
        <v>9148</v>
      </c>
      <c r="D128" s="3">
        <v>38497</v>
      </c>
      <c r="E128" s="1" t="s">
        <v>9149</v>
      </c>
      <c r="F128" s="1" t="s">
        <v>834</v>
      </c>
      <c r="G128" t="s">
        <v>12179</v>
      </c>
    </row>
    <row r="129" spans="1:7" x14ac:dyDescent="0.25">
      <c r="A129" s="1" t="s">
        <v>3362</v>
      </c>
      <c r="B129" s="2">
        <v>443868936</v>
      </c>
      <c r="C129" s="1" t="s">
        <v>9170</v>
      </c>
      <c r="D129" s="3">
        <v>39958</v>
      </c>
      <c r="E129" s="1" t="s">
        <v>9135</v>
      </c>
      <c r="F129" s="1" t="s">
        <v>9362</v>
      </c>
      <c r="G129" t="s">
        <v>9363</v>
      </c>
    </row>
    <row r="130" spans="1:7" x14ac:dyDescent="0.25">
      <c r="A130" s="1" t="s">
        <v>2339</v>
      </c>
      <c r="B130" s="2">
        <v>943053239</v>
      </c>
      <c r="C130" s="1" t="s">
        <v>9197</v>
      </c>
      <c r="D130" s="3">
        <v>22790</v>
      </c>
      <c r="E130" s="1" t="s">
        <v>9131</v>
      </c>
      <c r="F130" s="1" t="s">
        <v>9198</v>
      </c>
      <c r="G130" t="s">
        <v>10566</v>
      </c>
    </row>
    <row r="131" spans="1:7" x14ac:dyDescent="0.25">
      <c r="A131" s="1" t="s">
        <v>2191</v>
      </c>
      <c r="B131" s="2">
        <v>36351620</v>
      </c>
      <c r="C131" s="1" t="s">
        <v>9152</v>
      </c>
      <c r="D131" s="3">
        <v>43976</v>
      </c>
      <c r="E131" s="1" t="s">
        <v>9131</v>
      </c>
      <c r="F131" s="1" t="s">
        <v>8420</v>
      </c>
      <c r="G131" t="s">
        <v>11598</v>
      </c>
    </row>
    <row r="132" spans="1:7" x14ac:dyDescent="0.25">
      <c r="A132" s="1" t="s">
        <v>384</v>
      </c>
      <c r="B132" s="2">
        <v>744593171</v>
      </c>
      <c r="C132" s="1" t="s">
        <v>9179</v>
      </c>
      <c r="D132" s="3">
        <v>22790</v>
      </c>
      <c r="E132" s="1" t="s">
        <v>9149</v>
      </c>
      <c r="F132" s="1" t="s">
        <v>9223</v>
      </c>
      <c r="G132" t="s">
        <v>10574</v>
      </c>
    </row>
    <row r="133" spans="1:7" x14ac:dyDescent="0.25">
      <c r="A133" s="1" t="s">
        <v>1863</v>
      </c>
      <c r="B133" s="2">
        <v>295650834</v>
      </c>
      <c r="C133" s="1" t="s">
        <v>9154</v>
      </c>
      <c r="D133" s="3">
        <v>33749</v>
      </c>
      <c r="E133" s="1" t="s">
        <v>9149</v>
      </c>
      <c r="F133" s="1" t="s">
        <v>9162</v>
      </c>
      <c r="G133" t="s">
        <v>9163</v>
      </c>
    </row>
    <row r="134" spans="1:7" x14ac:dyDescent="0.25">
      <c r="A134" s="1" t="s">
        <v>411</v>
      </c>
      <c r="B134" s="2">
        <v>282574873</v>
      </c>
      <c r="C134" s="1" t="s">
        <v>9179</v>
      </c>
      <c r="D134" s="3">
        <v>21694</v>
      </c>
      <c r="E134" s="1" t="s">
        <v>9166</v>
      </c>
      <c r="F134" s="1" t="s">
        <v>9184</v>
      </c>
      <c r="G134" t="s">
        <v>9626</v>
      </c>
    </row>
    <row r="135" spans="1:7" x14ac:dyDescent="0.25">
      <c r="A135" s="1" t="s">
        <v>2100</v>
      </c>
      <c r="B135" s="2">
        <v>212430363</v>
      </c>
      <c r="C135" s="1" t="s">
        <v>9165</v>
      </c>
      <c r="D135" s="3">
        <v>23522</v>
      </c>
      <c r="E135" s="1" t="s">
        <v>9145</v>
      </c>
      <c r="F135" s="1" t="s">
        <v>9167</v>
      </c>
      <c r="G135" t="s">
        <v>11388</v>
      </c>
    </row>
    <row r="136" spans="1:7" x14ac:dyDescent="0.25">
      <c r="A136" s="1" t="s">
        <v>8982</v>
      </c>
      <c r="B136" s="2">
        <v>886640959</v>
      </c>
      <c r="C136" s="1" t="s">
        <v>9140</v>
      </c>
      <c r="D136" s="3">
        <v>41054</v>
      </c>
      <c r="E136" s="1" t="s">
        <v>9131</v>
      </c>
      <c r="F136" s="1" t="s">
        <v>9142</v>
      </c>
      <c r="G136" t="s">
        <v>11283</v>
      </c>
    </row>
    <row r="137" spans="1:7" x14ac:dyDescent="0.25">
      <c r="A137" s="1" t="s">
        <v>4321</v>
      </c>
      <c r="B137" s="2">
        <v>267465259</v>
      </c>
      <c r="C137" s="1" t="s">
        <v>9134</v>
      </c>
      <c r="D137" s="3">
        <v>41054</v>
      </c>
      <c r="E137" s="1" t="s">
        <v>9131</v>
      </c>
      <c r="F137" s="1" t="s">
        <v>9186</v>
      </c>
      <c r="G137" t="s">
        <v>10335</v>
      </c>
    </row>
    <row r="138" spans="1:7" x14ac:dyDescent="0.25">
      <c r="A138" s="1" t="s">
        <v>4321</v>
      </c>
      <c r="B138" s="2">
        <v>892038287</v>
      </c>
      <c r="C138" s="1" t="s">
        <v>9165</v>
      </c>
      <c r="D138" s="3">
        <v>25712</v>
      </c>
      <c r="E138" s="1" t="s">
        <v>9145</v>
      </c>
      <c r="F138" s="1" t="s">
        <v>9167</v>
      </c>
      <c r="G138" t="s">
        <v>11344</v>
      </c>
    </row>
    <row r="139" spans="1:7" x14ac:dyDescent="0.25">
      <c r="A139" s="1" t="s">
        <v>3472</v>
      </c>
      <c r="B139" s="2">
        <v>544751140</v>
      </c>
      <c r="C139" s="1" t="s">
        <v>9134</v>
      </c>
      <c r="D139" s="3">
        <v>28270</v>
      </c>
      <c r="E139" s="1" t="s">
        <v>9131</v>
      </c>
      <c r="F139" s="1" t="s">
        <v>9176</v>
      </c>
      <c r="G139" t="s">
        <v>9177</v>
      </c>
    </row>
    <row r="140" spans="1:7" x14ac:dyDescent="0.25">
      <c r="A140" s="1" t="s">
        <v>4187</v>
      </c>
      <c r="B140" s="2">
        <v>355478532</v>
      </c>
      <c r="C140" s="1" t="s">
        <v>9134</v>
      </c>
      <c r="D140" s="3">
        <v>31556</v>
      </c>
      <c r="E140" s="1" t="s">
        <v>9149</v>
      </c>
      <c r="F140" s="1" t="s">
        <v>9136</v>
      </c>
      <c r="G140" t="s">
        <v>10586</v>
      </c>
    </row>
    <row r="141" spans="1:7" x14ac:dyDescent="0.25">
      <c r="A141" s="1" t="s">
        <v>2265</v>
      </c>
      <c r="B141" s="2">
        <v>552263215</v>
      </c>
      <c r="C141" s="1" t="s">
        <v>9197</v>
      </c>
      <c r="D141" s="3">
        <v>42148</v>
      </c>
      <c r="E141" s="1" t="s">
        <v>9149</v>
      </c>
      <c r="F141" s="1" t="s">
        <v>9206</v>
      </c>
      <c r="G141" t="s">
        <v>9527</v>
      </c>
    </row>
    <row r="142" spans="1:7" x14ac:dyDescent="0.25">
      <c r="A142" s="1" t="s">
        <v>5504</v>
      </c>
      <c r="B142" s="2">
        <v>833256310</v>
      </c>
      <c r="C142" s="1" t="s">
        <v>9235</v>
      </c>
      <c r="D142" s="3">
        <v>34478</v>
      </c>
      <c r="E142" s="1" t="s">
        <v>9141</v>
      </c>
      <c r="F142" s="1" t="s">
        <v>9236</v>
      </c>
      <c r="G142" t="s">
        <v>10517</v>
      </c>
    </row>
    <row r="143" spans="1:7" x14ac:dyDescent="0.25">
      <c r="A143" s="1" t="s">
        <v>3635</v>
      </c>
      <c r="B143" s="2">
        <v>833544299</v>
      </c>
      <c r="C143" s="1" t="s">
        <v>9148</v>
      </c>
      <c r="D143" s="3">
        <v>38861</v>
      </c>
      <c r="E143" s="1" t="s">
        <v>9141</v>
      </c>
      <c r="F143" s="1" t="s">
        <v>9150</v>
      </c>
      <c r="G143" t="s">
        <v>10033</v>
      </c>
    </row>
    <row r="144" spans="1:7" x14ac:dyDescent="0.25">
      <c r="A144" s="1" t="s">
        <v>1181</v>
      </c>
      <c r="B144" s="2">
        <v>239492799</v>
      </c>
      <c r="C144" s="1" t="s">
        <v>9144</v>
      </c>
      <c r="D144" s="3">
        <v>26077</v>
      </c>
      <c r="E144" s="1" t="s">
        <v>9135</v>
      </c>
      <c r="F144" s="1" t="s">
        <v>9262</v>
      </c>
      <c r="G144" t="s">
        <v>9914</v>
      </c>
    </row>
    <row r="145" spans="1:7" x14ac:dyDescent="0.25">
      <c r="A145" s="1" t="s">
        <v>6919</v>
      </c>
      <c r="B145" s="2">
        <v>922881556</v>
      </c>
      <c r="C145" s="1" t="s">
        <v>9179</v>
      </c>
      <c r="D145" s="3">
        <v>26077</v>
      </c>
      <c r="E145" s="1" t="s">
        <v>9145</v>
      </c>
      <c r="F145" s="1" t="s">
        <v>9223</v>
      </c>
      <c r="G145" t="s">
        <v>9602</v>
      </c>
    </row>
    <row r="146" spans="1:7" x14ac:dyDescent="0.25">
      <c r="A146" s="1" t="s">
        <v>4499</v>
      </c>
      <c r="B146" s="2">
        <v>256904457</v>
      </c>
      <c r="C146" s="1" t="s">
        <v>9303</v>
      </c>
      <c r="D146" s="3">
        <v>22790</v>
      </c>
      <c r="E146" s="1" t="s">
        <v>9149</v>
      </c>
      <c r="F146" s="1" t="s">
        <v>9339</v>
      </c>
      <c r="G146" t="s">
        <v>9889</v>
      </c>
    </row>
    <row r="147" spans="1:7" x14ac:dyDescent="0.25">
      <c r="A147" s="1" t="s">
        <v>8182</v>
      </c>
      <c r="B147" s="2">
        <v>33068496</v>
      </c>
      <c r="C147" s="1" t="s">
        <v>9193</v>
      </c>
      <c r="D147" s="3">
        <v>20600</v>
      </c>
      <c r="E147" s="1" t="s">
        <v>9149</v>
      </c>
      <c r="F147" s="1" t="s">
        <v>9194</v>
      </c>
      <c r="G147" t="s">
        <v>9430</v>
      </c>
    </row>
    <row r="148" spans="1:7" x14ac:dyDescent="0.25">
      <c r="A148" s="1" t="s">
        <v>8263</v>
      </c>
      <c r="B148" s="2">
        <v>482795531</v>
      </c>
      <c r="C148" s="1" t="s">
        <v>9188</v>
      </c>
      <c r="D148" s="3">
        <v>39958</v>
      </c>
      <c r="E148" s="1" t="s">
        <v>9135</v>
      </c>
      <c r="F148" s="1" t="s">
        <v>3840</v>
      </c>
      <c r="G148" t="s">
        <v>10530</v>
      </c>
    </row>
    <row r="149" spans="1:7" x14ac:dyDescent="0.25">
      <c r="A149" s="1" t="s">
        <v>4415</v>
      </c>
      <c r="B149" s="2">
        <v>522802009</v>
      </c>
      <c r="C149" s="1" t="s">
        <v>9154</v>
      </c>
      <c r="D149" s="3">
        <v>35210</v>
      </c>
      <c r="E149" s="1" t="s">
        <v>9141</v>
      </c>
      <c r="F149" s="1" t="s">
        <v>9162</v>
      </c>
      <c r="G149" t="s">
        <v>11550</v>
      </c>
    </row>
    <row r="150" spans="1:7" x14ac:dyDescent="0.25">
      <c r="A150" s="1" t="s">
        <v>645</v>
      </c>
      <c r="B150" s="2">
        <v>888123952</v>
      </c>
      <c r="C150" s="1" t="s">
        <v>9170</v>
      </c>
      <c r="D150" s="3">
        <v>39958</v>
      </c>
      <c r="E150" s="1" t="s">
        <v>9149</v>
      </c>
      <c r="F150" s="1" t="s">
        <v>9212</v>
      </c>
      <c r="G150" t="s">
        <v>10229</v>
      </c>
    </row>
    <row r="151" spans="1:7" x14ac:dyDescent="0.25">
      <c r="A151" s="1" t="s">
        <v>5652</v>
      </c>
      <c r="B151" s="2">
        <v>743583179</v>
      </c>
      <c r="C151" s="1" t="s">
        <v>9134</v>
      </c>
      <c r="D151" s="3">
        <v>43976</v>
      </c>
      <c r="E151" s="1" t="s">
        <v>9141</v>
      </c>
      <c r="F151" s="1" t="s">
        <v>9225</v>
      </c>
      <c r="G151" t="s">
        <v>9790</v>
      </c>
    </row>
    <row r="152" spans="1:7" x14ac:dyDescent="0.25">
      <c r="A152" s="1" t="s">
        <v>7104</v>
      </c>
      <c r="B152" s="2">
        <v>391021354</v>
      </c>
      <c r="C152" s="1" t="s">
        <v>9303</v>
      </c>
      <c r="D152" s="3">
        <v>26444</v>
      </c>
      <c r="E152" s="1" t="s">
        <v>9149</v>
      </c>
      <c r="F152" s="1" t="s">
        <v>9304</v>
      </c>
      <c r="G152" t="s">
        <v>11131</v>
      </c>
    </row>
    <row r="153" spans="1:7" x14ac:dyDescent="0.25">
      <c r="A153" s="1" t="s">
        <v>8266</v>
      </c>
      <c r="B153" s="2">
        <v>585592113</v>
      </c>
      <c r="C153" s="1" t="s">
        <v>9134</v>
      </c>
      <c r="D153" s="3">
        <v>37036</v>
      </c>
      <c r="E153" s="1" t="s">
        <v>9141</v>
      </c>
      <c r="F153" s="1" t="s">
        <v>9307</v>
      </c>
      <c r="G153" t="s">
        <v>9415</v>
      </c>
    </row>
    <row r="154" spans="1:7" x14ac:dyDescent="0.25">
      <c r="A154" s="1" t="s">
        <v>3540</v>
      </c>
      <c r="B154" s="2">
        <v>506229434</v>
      </c>
      <c r="C154" s="1" t="s">
        <v>9154</v>
      </c>
      <c r="D154" s="3">
        <v>27173</v>
      </c>
      <c r="E154" s="1" t="s">
        <v>9141</v>
      </c>
      <c r="F154" s="1" t="s">
        <v>9162</v>
      </c>
      <c r="G154" t="s">
        <v>9392</v>
      </c>
    </row>
    <row r="155" spans="1:7" x14ac:dyDescent="0.25">
      <c r="A155" s="1" t="s">
        <v>868</v>
      </c>
      <c r="B155" s="2">
        <v>91234414</v>
      </c>
      <c r="C155" s="1" t="s">
        <v>9188</v>
      </c>
      <c r="D155" s="3">
        <v>27173</v>
      </c>
      <c r="E155" s="1" t="s">
        <v>9131</v>
      </c>
      <c r="F155" s="1" t="s">
        <v>3840</v>
      </c>
      <c r="G155" t="s">
        <v>11169</v>
      </c>
    </row>
    <row r="156" spans="1:7" x14ac:dyDescent="0.25">
      <c r="A156" s="1" t="s">
        <v>766</v>
      </c>
      <c r="B156" s="2">
        <v>827408332</v>
      </c>
      <c r="C156" s="1" t="s">
        <v>9179</v>
      </c>
      <c r="D156" s="3">
        <v>21329</v>
      </c>
      <c r="E156" s="1" t="s">
        <v>9141</v>
      </c>
      <c r="F156" s="1" t="s">
        <v>9223</v>
      </c>
      <c r="G156" t="s">
        <v>9365</v>
      </c>
    </row>
    <row r="157" spans="1:7" x14ac:dyDescent="0.25">
      <c r="A157" s="1" t="s">
        <v>1720</v>
      </c>
      <c r="B157" s="2">
        <v>915295189</v>
      </c>
      <c r="C157" s="1" t="s">
        <v>9130</v>
      </c>
      <c r="D157" s="3">
        <v>26077</v>
      </c>
      <c r="E157" s="1" t="s">
        <v>9149</v>
      </c>
      <c r="F157" s="1" t="s">
        <v>9252</v>
      </c>
      <c r="G157" t="s">
        <v>9354</v>
      </c>
    </row>
    <row r="158" spans="1:7" x14ac:dyDescent="0.25">
      <c r="A158" s="1" t="s">
        <v>3841</v>
      </c>
      <c r="B158" s="2">
        <v>264313658</v>
      </c>
      <c r="C158" s="1" t="s">
        <v>9197</v>
      </c>
      <c r="D158" s="3">
        <v>23522</v>
      </c>
      <c r="E158" s="1" t="s">
        <v>9145</v>
      </c>
      <c r="F158" s="1" t="s">
        <v>9206</v>
      </c>
      <c r="G158" t="s">
        <v>10408</v>
      </c>
    </row>
    <row r="159" spans="1:7" x14ac:dyDescent="0.25">
      <c r="A159" s="1" t="s">
        <v>2079</v>
      </c>
      <c r="B159" s="2">
        <v>839479823</v>
      </c>
      <c r="C159" s="1" t="s">
        <v>9188</v>
      </c>
      <c r="D159" s="3">
        <v>41419</v>
      </c>
      <c r="E159" s="1" t="s">
        <v>9131</v>
      </c>
      <c r="F159" s="1" t="s">
        <v>3840</v>
      </c>
      <c r="G159" t="s">
        <v>9351</v>
      </c>
    </row>
    <row r="160" spans="1:7" x14ac:dyDescent="0.25">
      <c r="A160" s="1" t="s">
        <v>7921</v>
      </c>
      <c r="B160" s="2">
        <v>442469731</v>
      </c>
      <c r="C160" s="1" t="s">
        <v>9159</v>
      </c>
      <c r="D160" s="3">
        <v>24616</v>
      </c>
      <c r="E160" s="1" t="s">
        <v>9149</v>
      </c>
      <c r="F160" s="1" t="s">
        <v>8414</v>
      </c>
      <c r="G160" t="s">
        <v>10812</v>
      </c>
    </row>
    <row r="161" spans="1:7" x14ac:dyDescent="0.25">
      <c r="A161" s="1" t="s">
        <v>7914</v>
      </c>
      <c r="B161" s="2">
        <v>844402774</v>
      </c>
      <c r="C161" s="1" t="s">
        <v>9148</v>
      </c>
      <c r="D161" s="3">
        <v>37036</v>
      </c>
      <c r="E161" s="1" t="s">
        <v>9149</v>
      </c>
      <c r="F161" s="1" t="s">
        <v>834</v>
      </c>
      <c r="G161" t="s">
        <v>11516</v>
      </c>
    </row>
    <row r="162" spans="1:7" x14ac:dyDescent="0.25">
      <c r="A162" s="1" t="s">
        <v>6287</v>
      </c>
      <c r="B162" s="2">
        <v>271461401</v>
      </c>
      <c r="C162" s="1" t="s">
        <v>9179</v>
      </c>
      <c r="D162" s="3">
        <v>39226</v>
      </c>
      <c r="E162" s="1" t="s">
        <v>9145</v>
      </c>
      <c r="F162" s="1" t="s">
        <v>9223</v>
      </c>
      <c r="G162" t="s">
        <v>9586</v>
      </c>
    </row>
    <row r="163" spans="1:7" x14ac:dyDescent="0.25">
      <c r="A163" s="1" t="s">
        <v>7361</v>
      </c>
      <c r="B163" s="2">
        <v>367977355</v>
      </c>
      <c r="C163" s="1" t="s">
        <v>9159</v>
      </c>
      <c r="D163" s="3">
        <v>37400</v>
      </c>
      <c r="E163" s="1" t="s">
        <v>9149</v>
      </c>
      <c r="F163" s="1" t="s">
        <v>8414</v>
      </c>
      <c r="G163" t="s">
        <v>10475</v>
      </c>
    </row>
    <row r="164" spans="1:7" x14ac:dyDescent="0.25">
      <c r="A164" s="1" t="s">
        <v>2399</v>
      </c>
      <c r="B164" s="2">
        <v>659116764</v>
      </c>
      <c r="C164" s="1" t="s">
        <v>9134</v>
      </c>
      <c r="D164" s="3">
        <v>20600</v>
      </c>
      <c r="E164" s="1" t="s">
        <v>9135</v>
      </c>
      <c r="F164" s="1" t="s">
        <v>9283</v>
      </c>
      <c r="G164" t="s">
        <v>11385</v>
      </c>
    </row>
    <row r="165" spans="1:7" x14ac:dyDescent="0.25">
      <c r="A165" s="1" t="s">
        <v>293</v>
      </c>
      <c r="B165" s="2">
        <v>17757953</v>
      </c>
      <c r="C165" s="1" t="s">
        <v>9229</v>
      </c>
      <c r="D165" s="3">
        <v>32288</v>
      </c>
      <c r="E165" s="1" t="s">
        <v>9135</v>
      </c>
      <c r="F165" s="1" t="s">
        <v>9230</v>
      </c>
      <c r="G165" t="s">
        <v>9286</v>
      </c>
    </row>
    <row r="166" spans="1:7" x14ac:dyDescent="0.25">
      <c r="A166" s="1" t="s">
        <v>8188</v>
      </c>
      <c r="B166" s="2">
        <v>335764779</v>
      </c>
      <c r="C166" s="1" t="s">
        <v>9170</v>
      </c>
      <c r="D166" s="3">
        <v>36671</v>
      </c>
      <c r="E166" s="1" t="s">
        <v>9145</v>
      </c>
      <c r="F166" s="1" t="s">
        <v>9362</v>
      </c>
      <c r="G166" t="s">
        <v>12037</v>
      </c>
    </row>
    <row r="167" spans="1:7" x14ac:dyDescent="0.25">
      <c r="A167" s="1" t="s">
        <v>8556</v>
      </c>
      <c r="B167" s="2">
        <v>782716076</v>
      </c>
      <c r="C167" s="1" t="s">
        <v>9144</v>
      </c>
      <c r="D167" s="3">
        <v>35210</v>
      </c>
      <c r="E167" s="1" t="s">
        <v>9145</v>
      </c>
      <c r="F167" s="1" t="s">
        <v>9262</v>
      </c>
      <c r="G167" t="s">
        <v>10283</v>
      </c>
    </row>
    <row r="168" spans="1:7" x14ac:dyDescent="0.25">
      <c r="A168" s="1" t="s">
        <v>2763</v>
      </c>
      <c r="B168" s="2">
        <v>334726039</v>
      </c>
      <c r="C168" s="1" t="s">
        <v>9154</v>
      </c>
      <c r="D168" s="3">
        <v>43609</v>
      </c>
      <c r="E168" s="1" t="s">
        <v>9135</v>
      </c>
      <c r="F168" s="1" t="s">
        <v>6107</v>
      </c>
      <c r="G168" t="s">
        <v>10735</v>
      </c>
    </row>
    <row r="169" spans="1:7" x14ac:dyDescent="0.25">
      <c r="A169" s="1" t="s">
        <v>7911</v>
      </c>
      <c r="B169" s="2">
        <v>645106187</v>
      </c>
      <c r="C169" s="1" t="s">
        <v>9156</v>
      </c>
      <c r="D169" s="3">
        <v>20600</v>
      </c>
      <c r="E169" s="1" t="s">
        <v>9131</v>
      </c>
      <c r="F169" s="1" t="s">
        <v>9157</v>
      </c>
      <c r="G169" t="s">
        <v>11451</v>
      </c>
    </row>
    <row r="170" spans="1:7" x14ac:dyDescent="0.25">
      <c r="A170" s="1" t="s">
        <v>1040</v>
      </c>
      <c r="B170" s="2">
        <v>929048698</v>
      </c>
      <c r="C170" s="1" t="s">
        <v>9188</v>
      </c>
      <c r="D170" s="3">
        <v>40687</v>
      </c>
      <c r="E170" s="1" t="s">
        <v>9149</v>
      </c>
      <c r="F170" s="1" t="s">
        <v>4326</v>
      </c>
      <c r="G170" t="s">
        <v>10450</v>
      </c>
    </row>
    <row r="171" spans="1:7" x14ac:dyDescent="0.25">
      <c r="A171" s="1" t="s">
        <v>4226</v>
      </c>
      <c r="B171" s="2">
        <v>74500001</v>
      </c>
      <c r="C171" s="1" t="s">
        <v>9134</v>
      </c>
      <c r="D171" s="3">
        <v>44705</v>
      </c>
      <c r="E171" s="1" t="s">
        <v>9141</v>
      </c>
      <c r="F171" s="1" t="s">
        <v>9174</v>
      </c>
      <c r="G171" t="s">
        <v>10988</v>
      </c>
    </row>
    <row r="172" spans="1:7" x14ac:dyDescent="0.25">
      <c r="A172" s="1" t="s">
        <v>5855</v>
      </c>
      <c r="B172" s="2">
        <v>613372091</v>
      </c>
      <c r="C172" s="1" t="s">
        <v>9188</v>
      </c>
      <c r="D172" s="3">
        <v>37400</v>
      </c>
      <c r="E172" s="1" t="s">
        <v>9131</v>
      </c>
      <c r="F172" s="1" t="s">
        <v>4326</v>
      </c>
      <c r="G172" t="s">
        <v>9209</v>
      </c>
    </row>
    <row r="173" spans="1:7" x14ac:dyDescent="0.25">
      <c r="A173" s="1" t="s">
        <v>1130</v>
      </c>
      <c r="B173" s="2">
        <v>914643280</v>
      </c>
      <c r="C173" s="1" t="s">
        <v>9134</v>
      </c>
      <c r="D173" s="3">
        <v>43244</v>
      </c>
      <c r="E173" s="1" t="s">
        <v>9149</v>
      </c>
      <c r="F173" s="1" t="s">
        <v>9136</v>
      </c>
      <c r="G173" t="s">
        <v>10969</v>
      </c>
    </row>
    <row r="174" spans="1:7" x14ac:dyDescent="0.25">
      <c r="A174" s="1" t="s">
        <v>6713</v>
      </c>
      <c r="B174" s="2">
        <v>935754456</v>
      </c>
      <c r="C174" s="1" t="s">
        <v>9144</v>
      </c>
      <c r="D174" s="3">
        <v>30460</v>
      </c>
      <c r="E174" s="1" t="s">
        <v>9149</v>
      </c>
      <c r="F174" s="1" t="s">
        <v>9146</v>
      </c>
      <c r="G174" t="s">
        <v>9716</v>
      </c>
    </row>
    <row r="175" spans="1:7" x14ac:dyDescent="0.25">
      <c r="A175" s="1" t="s">
        <v>7056</v>
      </c>
      <c r="B175" s="2">
        <v>346107344</v>
      </c>
      <c r="C175" s="1" t="s">
        <v>9235</v>
      </c>
      <c r="D175" s="3">
        <v>28270</v>
      </c>
      <c r="E175" s="1" t="s">
        <v>9145</v>
      </c>
      <c r="F175" s="1" t="s">
        <v>9236</v>
      </c>
      <c r="G175" t="s">
        <v>11462</v>
      </c>
    </row>
    <row r="176" spans="1:7" x14ac:dyDescent="0.25">
      <c r="A176" s="1" t="s">
        <v>8585</v>
      </c>
      <c r="B176" s="2">
        <v>500212612</v>
      </c>
      <c r="C176" s="1" t="s">
        <v>9159</v>
      </c>
      <c r="D176" s="3">
        <v>33017</v>
      </c>
      <c r="E176" s="1" t="s">
        <v>9135</v>
      </c>
      <c r="F176" s="1" t="s">
        <v>8414</v>
      </c>
      <c r="G176" t="s">
        <v>9509</v>
      </c>
    </row>
    <row r="177" spans="1:7" x14ac:dyDescent="0.25">
      <c r="A177" s="1" t="s">
        <v>6261</v>
      </c>
      <c r="B177" s="2">
        <v>67107368</v>
      </c>
      <c r="C177" s="1" t="s">
        <v>9165</v>
      </c>
      <c r="D177" s="3">
        <v>27173</v>
      </c>
      <c r="E177" s="1" t="s">
        <v>9135</v>
      </c>
      <c r="F177" s="1" t="s">
        <v>9167</v>
      </c>
      <c r="G177" t="s">
        <v>10043</v>
      </c>
    </row>
    <row r="178" spans="1:7" x14ac:dyDescent="0.25">
      <c r="A178" s="1" t="s">
        <v>8857</v>
      </c>
      <c r="B178" s="2">
        <v>595680202</v>
      </c>
      <c r="C178" s="1" t="s">
        <v>9134</v>
      </c>
      <c r="D178" s="3">
        <v>43609</v>
      </c>
      <c r="E178" s="1" t="s">
        <v>9149</v>
      </c>
      <c r="F178" s="1" t="s">
        <v>9186</v>
      </c>
      <c r="G178" t="s">
        <v>9484</v>
      </c>
    </row>
    <row r="179" spans="1:7" x14ac:dyDescent="0.25">
      <c r="A179" s="1" t="s">
        <v>3665</v>
      </c>
      <c r="B179" s="2">
        <v>531964292</v>
      </c>
      <c r="C179" s="1" t="s">
        <v>9179</v>
      </c>
      <c r="D179" s="3">
        <v>33749</v>
      </c>
      <c r="E179" s="1" t="s">
        <v>9149</v>
      </c>
      <c r="F179" s="1" t="s">
        <v>9223</v>
      </c>
      <c r="G179" t="s">
        <v>9668</v>
      </c>
    </row>
    <row r="180" spans="1:7" x14ac:dyDescent="0.25">
      <c r="A180" s="1" t="s">
        <v>7652</v>
      </c>
      <c r="B180" s="2">
        <v>903181593</v>
      </c>
      <c r="C180" s="1" t="s">
        <v>9193</v>
      </c>
      <c r="D180" s="3">
        <v>42515</v>
      </c>
      <c r="E180" s="1" t="s">
        <v>9166</v>
      </c>
      <c r="F180" s="1" t="s">
        <v>9194</v>
      </c>
      <c r="G180" t="s">
        <v>10908</v>
      </c>
    </row>
    <row r="181" spans="1:7" x14ac:dyDescent="0.25">
      <c r="A181" s="1" t="s">
        <v>3662</v>
      </c>
      <c r="B181" s="2">
        <v>188701933</v>
      </c>
      <c r="C181" s="1" t="s">
        <v>9144</v>
      </c>
      <c r="D181" s="3">
        <v>28999</v>
      </c>
      <c r="E181" s="1" t="s">
        <v>9141</v>
      </c>
      <c r="F181" s="1" t="s">
        <v>9146</v>
      </c>
      <c r="G181" t="s">
        <v>9592</v>
      </c>
    </row>
    <row r="182" spans="1:7" x14ac:dyDescent="0.25">
      <c r="A182" s="1" t="s">
        <v>6557</v>
      </c>
      <c r="B182" s="2">
        <v>29289013</v>
      </c>
      <c r="C182" s="1" t="s">
        <v>9170</v>
      </c>
      <c r="D182" s="3">
        <v>43609</v>
      </c>
      <c r="E182" s="1" t="s">
        <v>9135</v>
      </c>
      <c r="F182" s="1" t="s">
        <v>9171</v>
      </c>
      <c r="G182" t="s">
        <v>10733</v>
      </c>
    </row>
    <row r="183" spans="1:7" x14ac:dyDescent="0.25">
      <c r="A183" s="1" t="s">
        <v>6343</v>
      </c>
      <c r="B183" s="2">
        <v>457123899</v>
      </c>
      <c r="C183" s="1" t="s">
        <v>9170</v>
      </c>
      <c r="D183" s="3">
        <v>37036</v>
      </c>
      <c r="E183" s="1" t="s">
        <v>9141</v>
      </c>
      <c r="F183" s="1" t="s">
        <v>9212</v>
      </c>
      <c r="G183" t="s">
        <v>10365</v>
      </c>
    </row>
    <row r="184" spans="1:7" x14ac:dyDescent="0.25">
      <c r="A184" s="1" t="s">
        <v>7953</v>
      </c>
      <c r="B184" s="2">
        <v>937803141</v>
      </c>
      <c r="C184" s="1" t="s">
        <v>9179</v>
      </c>
      <c r="D184" s="3">
        <v>29366</v>
      </c>
      <c r="E184" s="1" t="s">
        <v>9141</v>
      </c>
      <c r="F184" s="1" t="s">
        <v>9223</v>
      </c>
      <c r="G184" t="s">
        <v>11786</v>
      </c>
    </row>
    <row r="185" spans="1:7" x14ac:dyDescent="0.25">
      <c r="A185" s="1" t="s">
        <v>4259</v>
      </c>
      <c r="B185" s="2">
        <v>310347368</v>
      </c>
      <c r="C185" s="1" t="s">
        <v>9303</v>
      </c>
      <c r="D185" s="3">
        <v>22790</v>
      </c>
      <c r="E185" s="1" t="s">
        <v>9145</v>
      </c>
      <c r="F185" s="1" t="s">
        <v>9339</v>
      </c>
      <c r="G185" t="s">
        <v>10986</v>
      </c>
    </row>
    <row r="186" spans="1:7" x14ac:dyDescent="0.25">
      <c r="A186" s="1" t="s">
        <v>7839</v>
      </c>
      <c r="B186" s="2">
        <v>541861569</v>
      </c>
      <c r="C186" s="1" t="s">
        <v>9188</v>
      </c>
      <c r="D186" s="3">
        <v>38132</v>
      </c>
      <c r="E186" s="1" t="s">
        <v>9131</v>
      </c>
      <c r="F186" s="1" t="s">
        <v>3840</v>
      </c>
      <c r="G186" t="s">
        <v>11457</v>
      </c>
    </row>
    <row r="187" spans="1:7" x14ac:dyDescent="0.25">
      <c r="A187" s="1" t="s">
        <v>8869</v>
      </c>
      <c r="B187" s="2">
        <v>475998423</v>
      </c>
      <c r="C187" s="1" t="s">
        <v>9159</v>
      </c>
      <c r="D187" s="3">
        <v>42148</v>
      </c>
      <c r="E187" s="1" t="s">
        <v>9149</v>
      </c>
      <c r="F187" s="1" t="s">
        <v>9367</v>
      </c>
      <c r="G187" t="s">
        <v>10278</v>
      </c>
    </row>
    <row r="188" spans="1:7" x14ac:dyDescent="0.25">
      <c r="A188" s="1" t="s">
        <v>9045</v>
      </c>
      <c r="B188" s="2">
        <v>305720354</v>
      </c>
      <c r="C188" s="1" t="s">
        <v>9229</v>
      </c>
      <c r="D188" s="3">
        <v>43976</v>
      </c>
      <c r="E188" s="1" t="s">
        <v>9131</v>
      </c>
      <c r="F188" s="1" t="s">
        <v>9230</v>
      </c>
      <c r="G188" t="s">
        <v>10413</v>
      </c>
    </row>
    <row r="189" spans="1:7" x14ac:dyDescent="0.25">
      <c r="A189" s="1" t="s">
        <v>6412</v>
      </c>
      <c r="B189" s="2">
        <v>760130291</v>
      </c>
      <c r="C189" s="1" t="s">
        <v>9159</v>
      </c>
      <c r="D189" s="3">
        <v>33382</v>
      </c>
      <c r="E189" s="1" t="s">
        <v>9149</v>
      </c>
      <c r="F189" s="1" t="s">
        <v>9240</v>
      </c>
      <c r="G189" t="s">
        <v>11588</v>
      </c>
    </row>
    <row r="190" spans="1:7" x14ac:dyDescent="0.25">
      <c r="A190" s="1" t="s">
        <v>4889</v>
      </c>
      <c r="B190" s="2">
        <v>838487517</v>
      </c>
      <c r="C190" s="1" t="s">
        <v>9140</v>
      </c>
      <c r="D190" s="3">
        <v>40687</v>
      </c>
      <c r="E190" s="1" t="s">
        <v>9149</v>
      </c>
      <c r="F190" s="1" t="s">
        <v>9142</v>
      </c>
      <c r="G190" t="s">
        <v>11231</v>
      </c>
    </row>
    <row r="191" spans="1:7" x14ac:dyDescent="0.25">
      <c r="A191" s="1" t="s">
        <v>1391</v>
      </c>
      <c r="B191" s="2">
        <v>385558417</v>
      </c>
      <c r="C191" s="1" t="s">
        <v>9170</v>
      </c>
      <c r="D191" s="3">
        <v>24251</v>
      </c>
      <c r="E191" s="1" t="s">
        <v>9149</v>
      </c>
      <c r="F191" s="1" t="s">
        <v>9362</v>
      </c>
      <c r="G191" t="s">
        <v>9557</v>
      </c>
    </row>
    <row r="192" spans="1:7" x14ac:dyDescent="0.25">
      <c r="A192" s="1" t="s">
        <v>5483</v>
      </c>
      <c r="B192" s="2">
        <v>303452116</v>
      </c>
      <c r="C192" s="1" t="s">
        <v>9152</v>
      </c>
      <c r="D192" s="3">
        <v>31921</v>
      </c>
      <c r="E192" s="1" t="s">
        <v>9141</v>
      </c>
      <c r="F192" s="1" t="s">
        <v>8420</v>
      </c>
      <c r="G192" t="s">
        <v>11293</v>
      </c>
    </row>
    <row r="193" spans="1:7" x14ac:dyDescent="0.25">
      <c r="A193" s="1" t="s">
        <v>1235</v>
      </c>
      <c r="B193" s="2">
        <v>207787763</v>
      </c>
      <c r="C193" s="1" t="s">
        <v>9134</v>
      </c>
      <c r="D193" s="3">
        <v>36304</v>
      </c>
      <c r="E193" s="1" t="s">
        <v>9149</v>
      </c>
      <c r="F193" s="1" t="s">
        <v>9174</v>
      </c>
      <c r="G193" t="s">
        <v>11628</v>
      </c>
    </row>
    <row r="194" spans="1:7" x14ac:dyDescent="0.25">
      <c r="A194" s="1" t="s">
        <v>1235</v>
      </c>
      <c r="B194" s="2">
        <v>851201007</v>
      </c>
      <c r="C194" s="1" t="s">
        <v>9188</v>
      </c>
      <c r="D194" s="3">
        <v>34843</v>
      </c>
      <c r="E194" s="1" t="s">
        <v>9145</v>
      </c>
      <c r="F194" s="1" t="s">
        <v>4326</v>
      </c>
      <c r="G194" t="s">
        <v>11654</v>
      </c>
    </row>
    <row r="195" spans="1:7" x14ac:dyDescent="0.25">
      <c r="A195" s="1" t="s">
        <v>5187</v>
      </c>
      <c r="B195" s="2">
        <v>900149156</v>
      </c>
      <c r="C195" s="1" t="s">
        <v>9148</v>
      </c>
      <c r="D195" s="3">
        <v>43609</v>
      </c>
      <c r="E195" s="1" t="s">
        <v>9135</v>
      </c>
      <c r="F195" s="1" t="s">
        <v>9254</v>
      </c>
      <c r="G195" t="s">
        <v>11084</v>
      </c>
    </row>
    <row r="196" spans="1:7" x14ac:dyDescent="0.25">
      <c r="A196" s="1" t="s">
        <v>6728</v>
      </c>
      <c r="B196" s="2">
        <v>336150608</v>
      </c>
      <c r="C196" s="1" t="s">
        <v>9179</v>
      </c>
      <c r="D196" s="3">
        <v>43976</v>
      </c>
      <c r="E196" s="1" t="s">
        <v>9149</v>
      </c>
      <c r="F196" s="1" t="s">
        <v>9223</v>
      </c>
      <c r="G196" t="s">
        <v>11227</v>
      </c>
    </row>
    <row r="197" spans="1:7" x14ac:dyDescent="0.25">
      <c r="A197" s="1" t="s">
        <v>5852</v>
      </c>
      <c r="B197" s="2">
        <v>555082235</v>
      </c>
      <c r="C197" s="1" t="s">
        <v>9144</v>
      </c>
      <c r="D197" s="3">
        <v>24251</v>
      </c>
      <c r="E197" s="1" t="s">
        <v>9149</v>
      </c>
      <c r="F197" s="1" t="s">
        <v>9262</v>
      </c>
      <c r="G197" t="s">
        <v>11656</v>
      </c>
    </row>
    <row r="198" spans="1:7" x14ac:dyDescent="0.25">
      <c r="A198" s="1" t="s">
        <v>7273</v>
      </c>
      <c r="B198" s="2">
        <v>684094273</v>
      </c>
      <c r="C198" s="1" t="s">
        <v>9140</v>
      </c>
      <c r="D198" s="3">
        <v>35939</v>
      </c>
      <c r="E198" s="1" t="s">
        <v>9145</v>
      </c>
      <c r="F198" s="1" t="s">
        <v>9142</v>
      </c>
      <c r="G198" t="s">
        <v>10688</v>
      </c>
    </row>
    <row r="199" spans="1:7" x14ac:dyDescent="0.25">
      <c r="A199" s="1" t="s">
        <v>4509</v>
      </c>
      <c r="B199" s="2">
        <v>614567503</v>
      </c>
      <c r="C199" s="1" t="s">
        <v>9193</v>
      </c>
      <c r="D199" s="3">
        <v>32288</v>
      </c>
      <c r="E199" s="1" t="s">
        <v>9135</v>
      </c>
      <c r="F199" s="1" t="s">
        <v>9194</v>
      </c>
      <c r="G199" t="s">
        <v>10777</v>
      </c>
    </row>
    <row r="200" spans="1:7" x14ac:dyDescent="0.25">
      <c r="A200" s="1" t="s">
        <v>5254</v>
      </c>
      <c r="B200" s="2">
        <v>70154942</v>
      </c>
      <c r="C200" s="1" t="s">
        <v>9197</v>
      </c>
      <c r="D200" s="3">
        <v>45070</v>
      </c>
      <c r="E200" s="1" t="s">
        <v>9135</v>
      </c>
      <c r="F200" s="1" t="s">
        <v>9267</v>
      </c>
      <c r="G200" t="s">
        <v>11434</v>
      </c>
    </row>
    <row r="201" spans="1:7" x14ac:dyDescent="0.25">
      <c r="A201" s="1" t="s">
        <v>5893</v>
      </c>
      <c r="B201" s="2">
        <v>492918400</v>
      </c>
      <c r="C201" s="1" t="s">
        <v>9134</v>
      </c>
      <c r="D201" s="3">
        <v>42880</v>
      </c>
      <c r="E201" s="1" t="s">
        <v>9149</v>
      </c>
      <c r="F201" s="1" t="s">
        <v>9283</v>
      </c>
      <c r="G201" t="s">
        <v>10310</v>
      </c>
    </row>
    <row r="202" spans="1:7" x14ac:dyDescent="0.25">
      <c r="A202" s="1" t="s">
        <v>6159</v>
      </c>
      <c r="B202" s="2">
        <v>903481280</v>
      </c>
      <c r="C202" s="1" t="s">
        <v>9148</v>
      </c>
      <c r="D202" s="3">
        <v>24983</v>
      </c>
      <c r="E202" s="1" t="s">
        <v>9145</v>
      </c>
      <c r="F202" s="1" t="s">
        <v>834</v>
      </c>
      <c r="G202" t="s">
        <v>10410</v>
      </c>
    </row>
    <row r="203" spans="1:7" x14ac:dyDescent="0.25">
      <c r="A203" s="1" t="s">
        <v>8680</v>
      </c>
      <c r="B203" s="2">
        <v>741568626</v>
      </c>
      <c r="C203" s="1" t="s">
        <v>9144</v>
      </c>
      <c r="D203" s="3">
        <v>34114</v>
      </c>
      <c r="E203" s="1" t="s">
        <v>9141</v>
      </c>
      <c r="F203" s="1" t="s">
        <v>9262</v>
      </c>
      <c r="G203" t="s">
        <v>11031</v>
      </c>
    </row>
    <row r="204" spans="1:7" x14ac:dyDescent="0.25">
      <c r="A204" s="1" t="s">
        <v>6462</v>
      </c>
      <c r="B204" s="2">
        <v>625651230</v>
      </c>
      <c r="C204" s="1" t="s">
        <v>9152</v>
      </c>
      <c r="D204" s="3">
        <v>23522</v>
      </c>
      <c r="E204" s="1" t="s">
        <v>9145</v>
      </c>
      <c r="F204" s="1" t="s">
        <v>8420</v>
      </c>
      <c r="G204" t="s">
        <v>11279</v>
      </c>
    </row>
    <row r="205" spans="1:7" x14ac:dyDescent="0.25">
      <c r="A205" s="1" t="s">
        <v>4806</v>
      </c>
      <c r="B205" s="2">
        <v>247030328</v>
      </c>
      <c r="C205" s="1" t="s">
        <v>9188</v>
      </c>
      <c r="D205" s="3">
        <v>27173</v>
      </c>
      <c r="E205" s="1" t="s">
        <v>9149</v>
      </c>
      <c r="F205" s="1" t="s">
        <v>9202</v>
      </c>
      <c r="G205" t="s">
        <v>9203</v>
      </c>
    </row>
    <row r="206" spans="1:7" x14ac:dyDescent="0.25">
      <c r="A206" s="1" t="s">
        <v>1930</v>
      </c>
      <c r="B206" s="2">
        <v>234611028</v>
      </c>
      <c r="C206" s="1" t="s">
        <v>9217</v>
      </c>
      <c r="D206" s="3">
        <v>41419</v>
      </c>
      <c r="E206" s="1" t="s">
        <v>9131</v>
      </c>
      <c r="F206" s="1" t="s">
        <v>9218</v>
      </c>
      <c r="G206" t="s">
        <v>10870</v>
      </c>
    </row>
    <row r="207" spans="1:7" x14ac:dyDescent="0.25">
      <c r="A207" s="1" t="s">
        <v>2620</v>
      </c>
      <c r="B207" s="2">
        <v>313918958</v>
      </c>
      <c r="C207" s="1" t="s">
        <v>9179</v>
      </c>
      <c r="D207" s="3">
        <v>27538</v>
      </c>
      <c r="E207" s="1" t="s">
        <v>9149</v>
      </c>
      <c r="F207" s="1" t="s">
        <v>9180</v>
      </c>
      <c r="G207" t="s">
        <v>10838</v>
      </c>
    </row>
    <row r="208" spans="1:7" x14ac:dyDescent="0.25">
      <c r="A208" s="1" t="s">
        <v>3644</v>
      </c>
      <c r="B208" s="2">
        <v>301903886</v>
      </c>
      <c r="C208" s="1" t="s">
        <v>9217</v>
      </c>
      <c r="D208" s="3">
        <v>20233</v>
      </c>
      <c r="E208" s="1" t="s">
        <v>9166</v>
      </c>
      <c r="F208" s="1" t="s">
        <v>9218</v>
      </c>
      <c r="G208" t="s">
        <v>9648</v>
      </c>
    </row>
    <row r="209" spans="1:7" x14ac:dyDescent="0.25">
      <c r="A209" s="1" t="s">
        <v>8349</v>
      </c>
      <c r="B209" s="2">
        <v>952494421</v>
      </c>
      <c r="C209" s="1" t="s">
        <v>9134</v>
      </c>
      <c r="D209" s="3">
        <v>44341</v>
      </c>
      <c r="E209" s="1" t="s">
        <v>9135</v>
      </c>
      <c r="F209" s="1" t="s">
        <v>9136</v>
      </c>
      <c r="G209" t="s">
        <v>11616</v>
      </c>
    </row>
    <row r="210" spans="1:7" x14ac:dyDescent="0.25">
      <c r="A210" s="1" t="s">
        <v>4696</v>
      </c>
      <c r="B210" s="2">
        <v>396810464</v>
      </c>
      <c r="C210" s="1" t="s">
        <v>9188</v>
      </c>
      <c r="D210" s="3">
        <v>31921</v>
      </c>
      <c r="E210" s="1" t="s">
        <v>9149</v>
      </c>
      <c r="F210" s="1" t="s">
        <v>9202</v>
      </c>
      <c r="G210" t="s">
        <v>9744</v>
      </c>
    </row>
    <row r="211" spans="1:7" x14ac:dyDescent="0.25">
      <c r="A211" s="1" t="s">
        <v>4949</v>
      </c>
      <c r="B211" s="2">
        <v>949538015</v>
      </c>
      <c r="C211" s="1" t="s">
        <v>9134</v>
      </c>
      <c r="D211" s="3">
        <v>26077</v>
      </c>
      <c r="E211" s="1" t="s">
        <v>9149</v>
      </c>
      <c r="F211" s="1" t="s">
        <v>9307</v>
      </c>
      <c r="G211" t="s">
        <v>10146</v>
      </c>
    </row>
    <row r="212" spans="1:7" x14ac:dyDescent="0.25">
      <c r="A212" s="1" t="s">
        <v>2870</v>
      </c>
      <c r="B212" s="2">
        <v>281763511</v>
      </c>
      <c r="C212" s="1" t="s">
        <v>9134</v>
      </c>
      <c r="D212" s="3">
        <v>41419</v>
      </c>
      <c r="E212" s="1" t="s">
        <v>9149</v>
      </c>
      <c r="F212" s="1" t="s">
        <v>9136</v>
      </c>
      <c r="G212" t="s">
        <v>10667</v>
      </c>
    </row>
    <row r="213" spans="1:7" x14ac:dyDescent="0.25">
      <c r="A213" s="1" t="s">
        <v>5706</v>
      </c>
      <c r="B213" s="2">
        <v>459201382</v>
      </c>
      <c r="C213" s="1" t="s">
        <v>9235</v>
      </c>
      <c r="D213" s="3">
        <v>32288</v>
      </c>
      <c r="E213" s="1" t="s">
        <v>9131</v>
      </c>
      <c r="F213" s="1" t="s">
        <v>9236</v>
      </c>
      <c r="G213" t="s">
        <v>11285</v>
      </c>
    </row>
    <row r="214" spans="1:7" x14ac:dyDescent="0.25">
      <c r="A214" s="1" t="s">
        <v>5967</v>
      </c>
      <c r="B214" s="2">
        <v>255927900</v>
      </c>
      <c r="C214" s="1" t="s">
        <v>9159</v>
      </c>
      <c r="D214" s="3">
        <v>40687</v>
      </c>
      <c r="E214" s="1" t="s">
        <v>9141</v>
      </c>
      <c r="F214" s="1" t="s">
        <v>8414</v>
      </c>
      <c r="G214" t="s">
        <v>11714</v>
      </c>
    </row>
    <row r="215" spans="1:7" x14ac:dyDescent="0.25">
      <c r="A215" s="1" t="s">
        <v>2118</v>
      </c>
      <c r="B215" s="2">
        <v>848503950</v>
      </c>
      <c r="C215" s="1" t="s">
        <v>9303</v>
      </c>
      <c r="D215" s="3">
        <v>20600</v>
      </c>
      <c r="E215" s="1" t="s">
        <v>9141</v>
      </c>
      <c r="F215" s="1" t="s">
        <v>9304</v>
      </c>
      <c r="G215" t="s">
        <v>9706</v>
      </c>
    </row>
    <row r="216" spans="1:7" x14ac:dyDescent="0.25">
      <c r="A216" s="1" t="s">
        <v>179</v>
      </c>
      <c r="B216" s="2">
        <v>375689300</v>
      </c>
      <c r="C216" s="1" t="s">
        <v>9138</v>
      </c>
      <c r="D216" s="3">
        <v>38497</v>
      </c>
      <c r="E216" s="1" t="s">
        <v>9149</v>
      </c>
      <c r="F216" s="1" t="s">
        <v>6173</v>
      </c>
      <c r="G216" t="s">
        <v>11980</v>
      </c>
    </row>
    <row r="217" spans="1:7" x14ac:dyDescent="0.25">
      <c r="A217" s="1" t="s">
        <v>4256</v>
      </c>
      <c r="B217" s="2">
        <v>581124558</v>
      </c>
      <c r="C217" s="1" t="s">
        <v>9159</v>
      </c>
      <c r="D217" s="3">
        <v>38132</v>
      </c>
      <c r="E217" s="1" t="s">
        <v>9141</v>
      </c>
      <c r="F217" s="1" t="s">
        <v>9160</v>
      </c>
      <c r="G217" t="s">
        <v>9161</v>
      </c>
    </row>
    <row r="218" spans="1:7" x14ac:dyDescent="0.25">
      <c r="A218" s="1" t="s">
        <v>3057</v>
      </c>
      <c r="B218" s="2">
        <v>632127868</v>
      </c>
      <c r="C218" s="1" t="s">
        <v>9134</v>
      </c>
      <c r="D218" s="3">
        <v>24251</v>
      </c>
      <c r="E218" s="1" t="s">
        <v>9135</v>
      </c>
      <c r="F218" s="1" t="s">
        <v>9182</v>
      </c>
      <c r="G218" t="s">
        <v>11136</v>
      </c>
    </row>
    <row r="219" spans="1:7" x14ac:dyDescent="0.25">
      <c r="A219" s="1" t="s">
        <v>988</v>
      </c>
      <c r="B219" s="2">
        <v>3623213</v>
      </c>
      <c r="C219" s="1" t="s">
        <v>9303</v>
      </c>
      <c r="D219" s="3">
        <v>22790</v>
      </c>
      <c r="E219" s="1" t="s">
        <v>9135</v>
      </c>
      <c r="F219" s="1" t="s">
        <v>9339</v>
      </c>
      <c r="G219" t="s">
        <v>9521</v>
      </c>
    </row>
    <row r="220" spans="1:7" x14ac:dyDescent="0.25">
      <c r="A220" s="1" t="s">
        <v>8391</v>
      </c>
      <c r="B220" s="2">
        <v>508270408</v>
      </c>
      <c r="C220" s="1" t="s">
        <v>9314</v>
      </c>
      <c r="D220" s="3">
        <v>40322</v>
      </c>
      <c r="E220" s="1" t="s">
        <v>9131</v>
      </c>
      <c r="F220" s="1" t="s">
        <v>9315</v>
      </c>
      <c r="G220" t="s">
        <v>11441</v>
      </c>
    </row>
    <row r="221" spans="1:7" x14ac:dyDescent="0.25">
      <c r="A221" s="1" t="s">
        <v>4693</v>
      </c>
      <c r="B221" s="2">
        <v>432094851</v>
      </c>
      <c r="C221" s="1" t="s">
        <v>9217</v>
      </c>
      <c r="D221" s="3">
        <v>29366</v>
      </c>
      <c r="E221" s="1" t="s">
        <v>9131</v>
      </c>
      <c r="F221" s="1" t="s">
        <v>9218</v>
      </c>
      <c r="G221" t="s">
        <v>9279</v>
      </c>
    </row>
    <row r="222" spans="1:7" x14ac:dyDescent="0.25">
      <c r="A222" s="1" t="s">
        <v>787</v>
      </c>
      <c r="B222" s="2">
        <v>398388608</v>
      </c>
      <c r="C222" s="1" t="s">
        <v>9134</v>
      </c>
      <c r="D222" s="3">
        <v>31921</v>
      </c>
      <c r="E222" s="1" t="s">
        <v>9145</v>
      </c>
      <c r="F222" s="1" t="s">
        <v>9176</v>
      </c>
      <c r="G222" t="s">
        <v>10840</v>
      </c>
    </row>
    <row r="223" spans="1:7" x14ac:dyDescent="0.25">
      <c r="A223" s="1" t="s">
        <v>3668</v>
      </c>
      <c r="B223" s="2">
        <v>561221117</v>
      </c>
      <c r="C223" s="1" t="s">
        <v>9134</v>
      </c>
      <c r="D223" s="3">
        <v>34478</v>
      </c>
      <c r="E223" s="1" t="s">
        <v>9145</v>
      </c>
      <c r="F223" s="1" t="s">
        <v>9136</v>
      </c>
      <c r="G223" t="s">
        <v>11806</v>
      </c>
    </row>
    <row r="224" spans="1:7" x14ac:dyDescent="0.25">
      <c r="A224" s="1" t="s">
        <v>4868</v>
      </c>
      <c r="B224" s="2">
        <v>657167234</v>
      </c>
      <c r="C224" s="1" t="s">
        <v>9314</v>
      </c>
      <c r="D224" s="3">
        <v>33382</v>
      </c>
      <c r="E224" s="1" t="s">
        <v>9131</v>
      </c>
      <c r="F224" s="1" t="s">
        <v>9315</v>
      </c>
      <c r="G224" t="s">
        <v>11619</v>
      </c>
    </row>
    <row r="225" spans="1:7" x14ac:dyDescent="0.25">
      <c r="A225" s="1" t="s">
        <v>626</v>
      </c>
      <c r="B225" s="2">
        <v>108359337</v>
      </c>
      <c r="C225" s="1" t="s">
        <v>9138</v>
      </c>
      <c r="D225" s="3">
        <v>29366</v>
      </c>
      <c r="E225" s="1" t="s">
        <v>9149</v>
      </c>
      <c r="F225" s="1" t="s">
        <v>6173</v>
      </c>
      <c r="G225" t="s">
        <v>12121</v>
      </c>
    </row>
    <row r="226" spans="1:7" x14ac:dyDescent="0.25">
      <c r="A226" s="1" t="s">
        <v>8650</v>
      </c>
      <c r="B226" s="2">
        <v>210406263</v>
      </c>
      <c r="C226" s="1" t="s">
        <v>9134</v>
      </c>
      <c r="D226" s="3">
        <v>33017</v>
      </c>
      <c r="E226" s="1" t="s">
        <v>9149</v>
      </c>
      <c r="F226" s="1" t="s">
        <v>9307</v>
      </c>
      <c r="G226" t="s">
        <v>9439</v>
      </c>
    </row>
    <row r="227" spans="1:7" x14ac:dyDescent="0.25">
      <c r="A227" s="1" t="s">
        <v>1705</v>
      </c>
      <c r="B227" s="2">
        <v>171025223</v>
      </c>
      <c r="C227" s="1" t="s">
        <v>9134</v>
      </c>
      <c r="D227" s="3">
        <v>23155</v>
      </c>
      <c r="E227" s="1" t="s">
        <v>9149</v>
      </c>
      <c r="F227" s="1" t="s">
        <v>9136</v>
      </c>
      <c r="G227" t="s">
        <v>11629</v>
      </c>
    </row>
    <row r="228" spans="1:7" x14ac:dyDescent="0.25">
      <c r="A228" s="1" t="s">
        <v>1705</v>
      </c>
      <c r="B228" s="2">
        <v>117450995</v>
      </c>
      <c r="C228" s="1" t="s">
        <v>9229</v>
      </c>
      <c r="D228" s="3">
        <v>26809</v>
      </c>
      <c r="E228" s="1" t="s">
        <v>9149</v>
      </c>
      <c r="F228" s="1" t="s">
        <v>9230</v>
      </c>
      <c r="G228" t="s">
        <v>11736</v>
      </c>
    </row>
    <row r="229" spans="1:7" x14ac:dyDescent="0.25">
      <c r="A229" s="1" t="s">
        <v>6874</v>
      </c>
      <c r="B229" s="2">
        <v>118038711</v>
      </c>
      <c r="C229" s="1" t="s">
        <v>9188</v>
      </c>
      <c r="D229" s="3">
        <v>44705</v>
      </c>
      <c r="E229" s="1" t="s">
        <v>9145</v>
      </c>
      <c r="F229" s="1" t="s">
        <v>4326</v>
      </c>
      <c r="G229" t="s">
        <v>11971</v>
      </c>
    </row>
    <row r="230" spans="1:7" x14ac:dyDescent="0.25">
      <c r="A230" s="1" t="s">
        <v>3489</v>
      </c>
      <c r="B230" s="2">
        <v>538814178</v>
      </c>
      <c r="C230" s="1" t="s">
        <v>9314</v>
      </c>
      <c r="D230" s="3">
        <v>27538</v>
      </c>
      <c r="E230" s="1" t="s">
        <v>9149</v>
      </c>
      <c r="F230" s="1" t="s">
        <v>9315</v>
      </c>
      <c r="G230" t="s">
        <v>10654</v>
      </c>
    </row>
    <row r="231" spans="1:7" x14ac:dyDescent="0.25">
      <c r="A231" s="1" t="s">
        <v>1187</v>
      </c>
      <c r="B231" s="2">
        <v>21760390</v>
      </c>
      <c r="C231" s="1" t="s">
        <v>9159</v>
      </c>
      <c r="D231" s="3">
        <v>20600</v>
      </c>
      <c r="E231" s="1" t="s">
        <v>9135</v>
      </c>
      <c r="F231" s="1" t="s">
        <v>9160</v>
      </c>
      <c r="G231" t="s">
        <v>10062</v>
      </c>
    </row>
    <row r="232" spans="1:7" x14ac:dyDescent="0.25">
      <c r="A232" s="1" t="s">
        <v>6183</v>
      </c>
      <c r="B232" s="2">
        <v>919654415</v>
      </c>
      <c r="C232" s="1" t="s">
        <v>9148</v>
      </c>
      <c r="D232" s="3">
        <v>34114</v>
      </c>
      <c r="E232" s="1" t="s">
        <v>9145</v>
      </c>
      <c r="F232" s="1" t="s">
        <v>834</v>
      </c>
      <c r="G232" t="s">
        <v>10512</v>
      </c>
    </row>
    <row r="233" spans="1:7" x14ac:dyDescent="0.25">
      <c r="A233" s="1" t="s">
        <v>1761</v>
      </c>
      <c r="B233" s="2">
        <v>41020835</v>
      </c>
      <c r="C233" s="1" t="s">
        <v>9165</v>
      </c>
      <c r="D233" s="3">
        <v>24983</v>
      </c>
      <c r="E233" s="1" t="s">
        <v>9149</v>
      </c>
      <c r="F233" s="1" t="s">
        <v>9167</v>
      </c>
      <c r="G233" t="s">
        <v>11165</v>
      </c>
    </row>
    <row r="234" spans="1:7" x14ac:dyDescent="0.25">
      <c r="A234" s="1" t="s">
        <v>6665</v>
      </c>
      <c r="B234" s="2">
        <v>984535903</v>
      </c>
      <c r="C234" s="1" t="s">
        <v>9134</v>
      </c>
      <c r="D234" s="3">
        <v>38861</v>
      </c>
      <c r="E234" s="1" t="s">
        <v>9145</v>
      </c>
      <c r="F234" s="1" t="s">
        <v>9182</v>
      </c>
      <c r="G234" t="s">
        <v>9689</v>
      </c>
    </row>
    <row r="235" spans="1:7" x14ac:dyDescent="0.25">
      <c r="A235" s="1" t="s">
        <v>6719</v>
      </c>
      <c r="B235" s="2">
        <v>952383149</v>
      </c>
      <c r="C235" s="1" t="s">
        <v>9179</v>
      </c>
      <c r="D235" s="3">
        <v>42148</v>
      </c>
      <c r="E235" s="1" t="s">
        <v>9149</v>
      </c>
      <c r="F235" s="1" t="s">
        <v>9180</v>
      </c>
      <c r="G235" t="s">
        <v>11662</v>
      </c>
    </row>
    <row r="236" spans="1:7" x14ac:dyDescent="0.25">
      <c r="A236" s="1" t="s">
        <v>2905</v>
      </c>
      <c r="B236" s="2">
        <v>994174473</v>
      </c>
      <c r="C236" s="1" t="s">
        <v>9130</v>
      </c>
      <c r="D236" s="3">
        <v>24251</v>
      </c>
      <c r="E236" s="1" t="s">
        <v>9141</v>
      </c>
      <c r="F236" s="1" t="s">
        <v>9132</v>
      </c>
      <c r="G236" t="s">
        <v>10059</v>
      </c>
    </row>
    <row r="237" spans="1:7" x14ac:dyDescent="0.25">
      <c r="A237" s="1" t="s">
        <v>1273</v>
      </c>
      <c r="B237" s="2">
        <v>757646735</v>
      </c>
      <c r="C237" s="1" t="s">
        <v>9188</v>
      </c>
      <c r="D237" s="3">
        <v>20965</v>
      </c>
      <c r="E237" s="1" t="s">
        <v>9149</v>
      </c>
      <c r="F237" s="1" t="s">
        <v>9202</v>
      </c>
      <c r="G237" t="s">
        <v>12115</v>
      </c>
    </row>
    <row r="238" spans="1:7" x14ac:dyDescent="0.25">
      <c r="A238" s="1" t="s">
        <v>9024</v>
      </c>
      <c r="B238" s="2">
        <v>402738667</v>
      </c>
      <c r="C238" s="1" t="s">
        <v>9165</v>
      </c>
      <c r="D238" s="3">
        <v>20233</v>
      </c>
      <c r="E238" s="1" t="s">
        <v>9145</v>
      </c>
      <c r="F238" s="1" t="s">
        <v>9167</v>
      </c>
      <c r="G238" t="s">
        <v>9903</v>
      </c>
    </row>
    <row r="239" spans="1:7" x14ac:dyDescent="0.25">
      <c r="A239" s="1" t="s">
        <v>5870</v>
      </c>
      <c r="B239" s="2">
        <v>830129063</v>
      </c>
      <c r="C239" s="1" t="s">
        <v>9148</v>
      </c>
      <c r="D239" s="3">
        <v>28634</v>
      </c>
      <c r="E239" s="1" t="s">
        <v>9149</v>
      </c>
      <c r="F239" s="1" t="s">
        <v>834</v>
      </c>
      <c r="G239" t="s">
        <v>10215</v>
      </c>
    </row>
    <row r="240" spans="1:7" x14ac:dyDescent="0.25">
      <c r="A240" s="1" t="s">
        <v>6533</v>
      </c>
      <c r="B240" s="2">
        <v>840316438</v>
      </c>
      <c r="C240" s="1" t="s">
        <v>9148</v>
      </c>
      <c r="D240" s="3">
        <v>20965</v>
      </c>
      <c r="E240" s="1" t="s">
        <v>9149</v>
      </c>
      <c r="F240" s="1" t="s">
        <v>834</v>
      </c>
      <c r="G240" t="s">
        <v>11942</v>
      </c>
    </row>
    <row r="241" spans="1:7" x14ac:dyDescent="0.25">
      <c r="A241" s="1" t="s">
        <v>6518</v>
      </c>
      <c r="B241" s="2">
        <v>172161705</v>
      </c>
      <c r="C241" s="1" t="s">
        <v>9165</v>
      </c>
      <c r="D241" s="3">
        <v>42880</v>
      </c>
      <c r="E241" s="1" t="s">
        <v>9141</v>
      </c>
      <c r="F241" s="1" t="s">
        <v>9167</v>
      </c>
      <c r="G241" t="s">
        <v>10612</v>
      </c>
    </row>
    <row r="242" spans="1:7" x14ac:dyDescent="0.25">
      <c r="A242" s="1" t="s">
        <v>7285</v>
      </c>
      <c r="B242" s="2">
        <v>866388847</v>
      </c>
      <c r="C242" s="1" t="s">
        <v>9197</v>
      </c>
      <c r="D242" s="3">
        <v>24983</v>
      </c>
      <c r="E242" s="1" t="s">
        <v>9145</v>
      </c>
      <c r="F242" s="1" t="s">
        <v>9206</v>
      </c>
      <c r="G242" t="s">
        <v>10211</v>
      </c>
    </row>
    <row r="243" spans="1:7" x14ac:dyDescent="0.25">
      <c r="A243" s="1" t="s">
        <v>1345</v>
      </c>
      <c r="B243" s="2">
        <v>783832158</v>
      </c>
      <c r="C243" s="1" t="s">
        <v>9170</v>
      </c>
      <c r="D243" s="3">
        <v>34114</v>
      </c>
      <c r="E243" s="1" t="s">
        <v>9149</v>
      </c>
      <c r="F243" s="1" t="s">
        <v>9171</v>
      </c>
      <c r="G243" t="s">
        <v>11174</v>
      </c>
    </row>
    <row r="244" spans="1:7" x14ac:dyDescent="0.25">
      <c r="A244" s="1" t="s">
        <v>4190</v>
      </c>
      <c r="B244" s="2">
        <v>940594492</v>
      </c>
      <c r="C244" s="1" t="s">
        <v>9197</v>
      </c>
      <c r="D244" s="3">
        <v>27538</v>
      </c>
      <c r="E244" s="1" t="s">
        <v>9131</v>
      </c>
      <c r="F244" s="1" t="s">
        <v>9206</v>
      </c>
      <c r="G244" t="s">
        <v>9585</v>
      </c>
    </row>
    <row r="245" spans="1:7" x14ac:dyDescent="0.25">
      <c r="A245" s="1" t="s">
        <v>2608</v>
      </c>
      <c r="B245" s="2">
        <v>609763632</v>
      </c>
      <c r="C245" s="1" t="s">
        <v>9159</v>
      </c>
      <c r="D245" s="3">
        <v>24251</v>
      </c>
      <c r="E245" s="1" t="s">
        <v>9149</v>
      </c>
      <c r="F245" s="1" t="s">
        <v>9160</v>
      </c>
      <c r="G245" t="s">
        <v>9711</v>
      </c>
    </row>
    <row r="246" spans="1:7" x14ac:dyDescent="0.25">
      <c r="A246" s="1" t="s">
        <v>5299</v>
      </c>
      <c r="B246" s="2">
        <v>490298804</v>
      </c>
      <c r="C246" s="1" t="s">
        <v>9165</v>
      </c>
      <c r="D246" s="3">
        <v>38497</v>
      </c>
      <c r="E246" s="1" t="s">
        <v>9145</v>
      </c>
      <c r="F246" s="1" t="s">
        <v>9264</v>
      </c>
      <c r="G246" t="s">
        <v>12130</v>
      </c>
    </row>
    <row r="247" spans="1:7" x14ac:dyDescent="0.25">
      <c r="A247" s="1" t="s">
        <v>5530</v>
      </c>
      <c r="B247" s="2">
        <v>431454918</v>
      </c>
      <c r="C247" s="1" t="s">
        <v>9303</v>
      </c>
      <c r="D247" s="3">
        <v>30827</v>
      </c>
      <c r="E247" s="1" t="s">
        <v>9149</v>
      </c>
      <c r="F247" s="1" t="s">
        <v>9304</v>
      </c>
      <c r="G247" t="s">
        <v>9979</v>
      </c>
    </row>
    <row r="248" spans="1:7" x14ac:dyDescent="0.25">
      <c r="A248" s="1" t="s">
        <v>2130</v>
      </c>
      <c r="B248" s="2">
        <v>625733970</v>
      </c>
      <c r="C248" s="1" t="s">
        <v>9188</v>
      </c>
      <c r="D248" s="3">
        <v>30095</v>
      </c>
      <c r="E248" s="1" t="s">
        <v>9141</v>
      </c>
      <c r="F248" s="1" t="s">
        <v>4326</v>
      </c>
      <c r="G248" t="s">
        <v>10044</v>
      </c>
    </row>
    <row r="249" spans="1:7" x14ac:dyDescent="0.25">
      <c r="A249" s="1" t="s">
        <v>2357</v>
      </c>
      <c r="B249" s="2">
        <v>169849703</v>
      </c>
      <c r="C249" s="1" t="s">
        <v>9193</v>
      </c>
      <c r="D249" s="3">
        <v>22790</v>
      </c>
      <c r="E249" s="1" t="s">
        <v>9131</v>
      </c>
      <c r="F249" s="1" t="s">
        <v>9194</v>
      </c>
      <c r="G249" t="s">
        <v>10587</v>
      </c>
    </row>
    <row r="250" spans="1:7" x14ac:dyDescent="0.25">
      <c r="A250" s="1" t="s">
        <v>6910</v>
      </c>
      <c r="B250" s="2">
        <v>600726742</v>
      </c>
      <c r="C250" s="1" t="s">
        <v>9235</v>
      </c>
      <c r="D250" s="3">
        <v>43244</v>
      </c>
      <c r="E250" s="1" t="s">
        <v>9131</v>
      </c>
      <c r="F250" s="1" t="s">
        <v>9236</v>
      </c>
      <c r="G250" t="s">
        <v>10433</v>
      </c>
    </row>
    <row r="251" spans="1:7" x14ac:dyDescent="0.25">
      <c r="A251" s="1" t="s">
        <v>8538</v>
      </c>
      <c r="B251" s="2">
        <v>598219243</v>
      </c>
      <c r="C251" s="1" t="s">
        <v>9154</v>
      </c>
      <c r="D251" s="3">
        <v>31921</v>
      </c>
      <c r="E251" s="1" t="s">
        <v>9141</v>
      </c>
      <c r="F251" s="1" t="s">
        <v>6107</v>
      </c>
      <c r="G251" t="s">
        <v>11760</v>
      </c>
    </row>
    <row r="252" spans="1:7" x14ac:dyDescent="0.25">
      <c r="A252" s="1" t="s">
        <v>4594</v>
      </c>
      <c r="B252" s="2">
        <v>354450304</v>
      </c>
      <c r="C252" s="1" t="s">
        <v>9159</v>
      </c>
      <c r="D252" s="3">
        <v>27905</v>
      </c>
      <c r="E252" s="1" t="s">
        <v>9141</v>
      </c>
      <c r="F252" s="1" t="s">
        <v>8414</v>
      </c>
      <c r="G252" t="s">
        <v>9542</v>
      </c>
    </row>
    <row r="253" spans="1:7" x14ac:dyDescent="0.25">
      <c r="A253" s="1" t="s">
        <v>888</v>
      </c>
      <c r="B253" s="2">
        <v>733906808</v>
      </c>
      <c r="C253" s="1" t="s">
        <v>9193</v>
      </c>
      <c r="D253" s="3">
        <v>37400</v>
      </c>
      <c r="E253" s="1" t="s">
        <v>9131</v>
      </c>
      <c r="F253" s="1" t="s">
        <v>9194</v>
      </c>
      <c r="G253" t="s">
        <v>10784</v>
      </c>
    </row>
    <row r="254" spans="1:7" x14ac:dyDescent="0.25">
      <c r="A254" s="1" t="s">
        <v>8544</v>
      </c>
      <c r="B254" s="2">
        <v>478863350</v>
      </c>
      <c r="C254" s="1" t="s">
        <v>9159</v>
      </c>
      <c r="D254" s="3">
        <v>33017</v>
      </c>
      <c r="E254" s="1" t="s">
        <v>9145</v>
      </c>
      <c r="F254" s="1" t="s">
        <v>9160</v>
      </c>
      <c r="G254" t="s">
        <v>9420</v>
      </c>
    </row>
    <row r="255" spans="1:7" x14ac:dyDescent="0.25">
      <c r="A255" s="1" t="s">
        <v>2220</v>
      </c>
      <c r="B255" s="2">
        <v>971201964</v>
      </c>
      <c r="C255" s="1" t="s">
        <v>9159</v>
      </c>
      <c r="D255" s="3">
        <v>33017</v>
      </c>
      <c r="E255" s="1" t="s">
        <v>9135</v>
      </c>
      <c r="F255" s="1" t="s">
        <v>9240</v>
      </c>
      <c r="G255" t="s">
        <v>12175</v>
      </c>
    </row>
    <row r="256" spans="1:7" x14ac:dyDescent="0.25">
      <c r="A256" s="1" t="s">
        <v>6734</v>
      </c>
      <c r="B256" s="2">
        <v>716576434</v>
      </c>
      <c r="C256" s="1" t="s">
        <v>9303</v>
      </c>
      <c r="D256" s="3">
        <v>35575</v>
      </c>
      <c r="E256" s="1" t="s">
        <v>9149</v>
      </c>
      <c r="F256" s="1" t="s">
        <v>9304</v>
      </c>
      <c r="G256" t="s">
        <v>9305</v>
      </c>
    </row>
    <row r="257" spans="1:7" x14ac:dyDescent="0.25">
      <c r="A257" s="1" t="s">
        <v>4098</v>
      </c>
      <c r="B257" s="2">
        <v>967533698</v>
      </c>
      <c r="C257" s="1" t="s">
        <v>9156</v>
      </c>
      <c r="D257" s="3">
        <v>26809</v>
      </c>
      <c r="E257" s="1" t="s">
        <v>9141</v>
      </c>
      <c r="F257" s="1" t="s">
        <v>9157</v>
      </c>
      <c r="G257" t="s">
        <v>9848</v>
      </c>
    </row>
    <row r="258" spans="1:7" x14ac:dyDescent="0.25">
      <c r="A258" s="1" t="s">
        <v>8647</v>
      </c>
      <c r="B258" s="2">
        <v>369381575</v>
      </c>
      <c r="C258" s="1" t="s">
        <v>9165</v>
      </c>
      <c r="D258" s="3">
        <v>42880</v>
      </c>
      <c r="E258" s="1" t="s">
        <v>9135</v>
      </c>
      <c r="F258" s="1" t="s">
        <v>9264</v>
      </c>
      <c r="G258" t="s">
        <v>10332</v>
      </c>
    </row>
    <row r="259" spans="1:7" x14ac:dyDescent="0.25">
      <c r="A259" s="1" t="s">
        <v>4717</v>
      </c>
      <c r="B259" s="2">
        <v>381094998</v>
      </c>
      <c r="C259" s="1" t="s">
        <v>9134</v>
      </c>
      <c r="D259" s="3">
        <v>40322</v>
      </c>
      <c r="E259" s="1" t="s">
        <v>9166</v>
      </c>
      <c r="F259" s="1" t="s">
        <v>9176</v>
      </c>
      <c r="G259" t="s">
        <v>11428</v>
      </c>
    </row>
    <row r="260" spans="1:7" x14ac:dyDescent="0.25">
      <c r="A260" s="1" t="s">
        <v>8330</v>
      </c>
      <c r="B260" s="2">
        <v>183744351</v>
      </c>
      <c r="C260" s="1" t="s">
        <v>9165</v>
      </c>
      <c r="D260" s="3">
        <v>34114</v>
      </c>
      <c r="E260" s="1" t="s">
        <v>9145</v>
      </c>
      <c r="F260" s="1" t="s">
        <v>9167</v>
      </c>
      <c r="G260" t="s">
        <v>9946</v>
      </c>
    </row>
    <row r="261" spans="1:7" x14ac:dyDescent="0.25">
      <c r="A261" s="1" t="s">
        <v>2325</v>
      </c>
      <c r="B261" s="2">
        <v>789469598</v>
      </c>
      <c r="C261" s="1" t="s">
        <v>9154</v>
      </c>
      <c r="D261" s="3">
        <v>31192</v>
      </c>
      <c r="E261" s="1" t="s">
        <v>9145</v>
      </c>
      <c r="F261" s="1" t="s">
        <v>6107</v>
      </c>
      <c r="G261" t="s">
        <v>10889</v>
      </c>
    </row>
    <row r="262" spans="1:7" x14ac:dyDescent="0.25">
      <c r="A262" s="1" t="s">
        <v>7074</v>
      </c>
      <c r="B262" s="2">
        <v>282048392</v>
      </c>
      <c r="C262" s="1" t="s">
        <v>9229</v>
      </c>
      <c r="D262" s="3">
        <v>42880</v>
      </c>
      <c r="E262" s="1" t="s">
        <v>9145</v>
      </c>
      <c r="F262" s="1" t="s">
        <v>9230</v>
      </c>
      <c r="G262" t="s">
        <v>9919</v>
      </c>
    </row>
    <row r="263" spans="1:7" x14ac:dyDescent="0.25">
      <c r="A263" s="1" t="s">
        <v>1478</v>
      </c>
      <c r="B263" s="2">
        <v>314669857</v>
      </c>
      <c r="C263" s="1" t="s">
        <v>9140</v>
      </c>
      <c r="D263" s="3">
        <v>34843</v>
      </c>
      <c r="E263" s="1" t="s">
        <v>9131</v>
      </c>
      <c r="F263" s="1" t="s">
        <v>9142</v>
      </c>
      <c r="G263" t="s">
        <v>11898</v>
      </c>
    </row>
    <row r="264" spans="1:7" x14ac:dyDescent="0.25">
      <c r="A264" s="1" t="s">
        <v>5926</v>
      </c>
      <c r="B264" s="2">
        <v>386315612</v>
      </c>
      <c r="C264" s="1" t="s">
        <v>9144</v>
      </c>
      <c r="D264" s="3">
        <v>30827</v>
      </c>
      <c r="E264" s="1" t="s">
        <v>9131</v>
      </c>
      <c r="F264" s="1" t="s">
        <v>9262</v>
      </c>
      <c r="G264" t="s">
        <v>10286</v>
      </c>
    </row>
    <row r="265" spans="1:7" x14ac:dyDescent="0.25">
      <c r="A265" s="1" t="s">
        <v>7473</v>
      </c>
      <c r="B265" s="2">
        <v>963425424</v>
      </c>
      <c r="C265" s="1" t="s">
        <v>9134</v>
      </c>
      <c r="D265" s="3">
        <v>36671</v>
      </c>
      <c r="E265" s="1" t="s">
        <v>9141</v>
      </c>
      <c r="F265" s="1" t="s">
        <v>9307</v>
      </c>
      <c r="G265" t="s">
        <v>10716</v>
      </c>
    </row>
    <row r="266" spans="1:7" x14ac:dyDescent="0.25">
      <c r="A266" s="1" t="s">
        <v>2956</v>
      </c>
      <c r="B266" s="2">
        <v>930711869</v>
      </c>
      <c r="C266" s="1" t="s">
        <v>9179</v>
      </c>
      <c r="D266" s="3">
        <v>31556</v>
      </c>
      <c r="E266" s="1" t="s">
        <v>9141</v>
      </c>
      <c r="F266" s="1" t="s">
        <v>9180</v>
      </c>
      <c r="G266" t="s">
        <v>10126</v>
      </c>
    </row>
    <row r="267" spans="1:7" x14ac:dyDescent="0.25">
      <c r="A267" s="1" t="s">
        <v>8466</v>
      </c>
      <c r="B267" s="2">
        <v>293249931</v>
      </c>
      <c r="C267" s="1" t="s">
        <v>9144</v>
      </c>
      <c r="D267" s="3">
        <v>22061</v>
      </c>
      <c r="E267" s="1" t="s">
        <v>9141</v>
      </c>
      <c r="F267" s="1" t="s">
        <v>9146</v>
      </c>
      <c r="G267" t="s">
        <v>11542</v>
      </c>
    </row>
    <row r="268" spans="1:7" x14ac:dyDescent="0.25">
      <c r="A268" s="1" t="s">
        <v>7863</v>
      </c>
      <c r="B268" s="2">
        <v>186633227</v>
      </c>
      <c r="C268" s="1" t="s">
        <v>9134</v>
      </c>
      <c r="D268" s="3">
        <v>37765</v>
      </c>
      <c r="E268" s="1" t="s">
        <v>9149</v>
      </c>
      <c r="F268" s="1" t="s">
        <v>9182</v>
      </c>
      <c r="G268" t="s">
        <v>10090</v>
      </c>
    </row>
    <row r="269" spans="1:7" x14ac:dyDescent="0.25">
      <c r="A269" s="1" t="s">
        <v>6400</v>
      </c>
      <c r="B269" s="2">
        <v>386788742</v>
      </c>
      <c r="C269" s="1" t="s">
        <v>9134</v>
      </c>
      <c r="D269" s="3">
        <v>23522</v>
      </c>
      <c r="E269" s="1" t="s">
        <v>9145</v>
      </c>
      <c r="F269" s="1" t="s">
        <v>9176</v>
      </c>
      <c r="G269" t="s">
        <v>11417</v>
      </c>
    </row>
    <row r="270" spans="1:7" x14ac:dyDescent="0.25">
      <c r="A270" s="1" t="s">
        <v>7727</v>
      </c>
      <c r="B270" s="2">
        <v>684928177</v>
      </c>
      <c r="C270" s="1" t="s">
        <v>9144</v>
      </c>
      <c r="D270" s="3">
        <v>20965</v>
      </c>
      <c r="E270" s="1" t="s">
        <v>9135</v>
      </c>
      <c r="F270" s="1" t="s">
        <v>9146</v>
      </c>
      <c r="G270" t="s">
        <v>10028</v>
      </c>
    </row>
    <row r="271" spans="1:7" x14ac:dyDescent="0.25">
      <c r="A271" s="1" t="s">
        <v>8434</v>
      </c>
      <c r="B271" s="2">
        <v>911552187</v>
      </c>
      <c r="C271" s="1" t="s">
        <v>9138</v>
      </c>
      <c r="D271" s="3">
        <v>23155</v>
      </c>
      <c r="E271" s="1" t="s">
        <v>9141</v>
      </c>
      <c r="F271" s="1" t="s">
        <v>9256</v>
      </c>
      <c r="G271" t="s">
        <v>10920</v>
      </c>
    </row>
    <row r="272" spans="1:7" x14ac:dyDescent="0.25">
      <c r="A272" s="1" t="s">
        <v>3680</v>
      </c>
      <c r="B272" s="2">
        <v>209983747</v>
      </c>
      <c r="C272" s="1" t="s">
        <v>9134</v>
      </c>
      <c r="D272" s="3">
        <v>33017</v>
      </c>
      <c r="E272" s="1" t="s">
        <v>9135</v>
      </c>
      <c r="F272" s="1" t="s">
        <v>9174</v>
      </c>
      <c r="G272" t="s">
        <v>11632</v>
      </c>
    </row>
    <row r="273" spans="1:7" x14ac:dyDescent="0.25">
      <c r="A273" s="1" t="s">
        <v>8513</v>
      </c>
      <c r="B273" s="2">
        <v>16077370</v>
      </c>
      <c r="C273" s="1" t="s">
        <v>9303</v>
      </c>
      <c r="D273" s="3">
        <v>36304</v>
      </c>
      <c r="E273" s="1" t="s">
        <v>9141</v>
      </c>
      <c r="F273" s="1" t="s">
        <v>9339</v>
      </c>
      <c r="G273" t="s">
        <v>10696</v>
      </c>
    </row>
    <row r="274" spans="1:7" x14ac:dyDescent="0.25">
      <c r="A274" s="1" t="s">
        <v>9006</v>
      </c>
      <c r="B274" s="2">
        <v>453656191</v>
      </c>
      <c r="C274" s="1" t="s">
        <v>9314</v>
      </c>
      <c r="D274" s="3">
        <v>28999</v>
      </c>
      <c r="E274" s="1" t="s">
        <v>9149</v>
      </c>
      <c r="F274" s="1" t="s">
        <v>9315</v>
      </c>
      <c r="G274" t="s">
        <v>11219</v>
      </c>
    </row>
    <row r="275" spans="1:7" x14ac:dyDescent="0.25">
      <c r="A275" s="1" t="s">
        <v>6710</v>
      </c>
      <c r="B275" s="2">
        <v>942656359</v>
      </c>
      <c r="C275" s="1" t="s">
        <v>9188</v>
      </c>
      <c r="D275" s="3">
        <v>39593</v>
      </c>
      <c r="E275" s="1" t="s">
        <v>9149</v>
      </c>
      <c r="F275" s="1" t="s">
        <v>4326</v>
      </c>
      <c r="G275" t="s">
        <v>11289</v>
      </c>
    </row>
    <row r="276" spans="1:7" x14ac:dyDescent="0.25">
      <c r="A276" s="1" t="s">
        <v>5748</v>
      </c>
      <c r="B276" s="2">
        <v>726607069</v>
      </c>
      <c r="C276" s="1" t="s">
        <v>9144</v>
      </c>
      <c r="D276" s="3">
        <v>31192</v>
      </c>
      <c r="E276" s="1" t="s">
        <v>9131</v>
      </c>
      <c r="F276" s="1" t="s">
        <v>9146</v>
      </c>
      <c r="G276" t="s">
        <v>9266</v>
      </c>
    </row>
    <row r="277" spans="1:7" x14ac:dyDescent="0.25">
      <c r="A277" s="1" t="s">
        <v>6228</v>
      </c>
      <c r="B277" s="2">
        <v>795311765</v>
      </c>
      <c r="C277" s="1" t="s">
        <v>9134</v>
      </c>
      <c r="D277" s="3">
        <v>38132</v>
      </c>
      <c r="E277" s="1" t="s">
        <v>9141</v>
      </c>
      <c r="F277" s="1" t="s">
        <v>9182</v>
      </c>
      <c r="G277" t="s">
        <v>10045</v>
      </c>
    </row>
    <row r="278" spans="1:7" x14ac:dyDescent="0.25">
      <c r="A278" s="1" t="s">
        <v>6639</v>
      </c>
      <c r="B278" s="2">
        <v>627584820</v>
      </c>
      <c r="C278" s="1" t="s">
        <v>9130</v>
      </c>
      <c r="D278" s="3">
        <v>29366</v>
      </c>
      <c r="E278" s="1" t="s">
        <v>9135</v>
      </c>
      <c r="F278" s="1" t="s">
        <v>9132</v>
      </c>
      <c r="G278" t="s">
        <v>11739</v>
      </c>
    </row>
    <row r="279" spans="1:7" x14ac:dyDescent="0.25">
      <c r="A279" s="1" t="s">
        <v>6391</v>
      </c>
      <c r="B279" s="2">
        <v>96104372</v>
      </c>
      <c r="C279" s="1" t="s">
        <v>9134</v>
      </c>
      <c r="D279" s="3">
        <v>29731</v>
      </c>
      <c r="E279" s="1" t="s">
        <v>9131</v>
      </c>
      <c r="F279" s="1" t="s">
        <v>9174</v>
      </c>
      <c r="G279" t="s">
        <v>11458</v>
      </c>
    </row>
    <row r="280" spans="1:7" x14ac:dyDescent="0.25">
      <c r="A280" s="1" t="s">
        <v>2518</v>
      </c>
      <c r="B280" s="2">
        <v>702117442</v>
      </c>
      <c r="C280" s="1" t="s">
        <v>9138</v>
      </c>
      <c r="D280" s="3">
        <v>21694</v>
      </c>
      <c r="E280" s="1" t="s">
        <v>9149</v>
      </c>
      <c r="F280" s="1" t="s">
        <v>9256</v>
      </c>
      <c r="G280" t="s">
        <v>10729</v>
      </c>
    </row>
    <row r="281" spans="1:7" x14ac:dyDescent="0.25">
      <c r="A281" s="1" t="s">
        <v>7452</v>
      </c>
      <c r="B281" s="2">
        <v>277557948</v>
      </c>
      <c r="C281" s="1" t="s">
        <v>9188</v>
      </c>
      <c r="D281" s="3">
        <v>20233</v>
      </c>
      <c r="E281" s="1" t="s">
        <v>9149</v>
      </c>
      <c r="F281" s="1" t="s">
        <v>4326</v>
      </c>
      <c r="G281" t="s">
        <v>10282</v>
      </c>
    </row>
    <row r="282" spans="1:7" x14ac:dyDescent="0.25">
      <c r="A282" s="1" t="s">
        <v>4767</v>
      </c>
      <c r="B282" s="2">
        <v>41359454</v>
      </c>
      <c r="C282" s="1" t="s">
        <v>9179</v>
      </c>
      <c r="D282" s="3">
        <v>20965</v>
      </c>
      <c r="E282" s="1" t="s">
        <v>9131</v>
      </c>
      <c r="F282" s="1" t="s">
        <v>9223</v>
      </c>
      <c r="G282" t="s">
        <v>11049</v>
      </c>
    </row>
    <row r="283" spans="1:7" x14ac:dyDescent="0.25">
      <c r="A283" s="1" t="s">
        <v>2328</v>
      </c>
      <c r="B283" s="2">
        <v>722771004</v>
      </c>
      <c r="C283" s="1" t="s">
        <v>9148</v>
      </c>
      <c r="D283" s="3">
        <v>27905</v>
      </c>
      <c r="E283" s="1" t="s">
        <v>9131</v>
      </c>
      <c r="F283" s="1" t="s">
        <v>9254</v>
      </c>
      <c r="G283" t="s">
        <v>12128</v>
      </c>
    </row>
    <row r="284" spans="1:7" x14ac:dyDescent="0.25">
      <c r="A284" s="1" t="s">
        <v>4927</v>
      </c>
      <c r="B284" s="2">
        <v>880721948</v>
      </c>
      <c r="C284" s="1" t="s">
        <v>9197</v>
      </c>
      <c r="D284" s="3">
        <v>38132</v>
      </c>
      <c r="E284" s="1" t="s">
        <v>9149</v>
      </c>
      <c r="F284" s="1" t="s">
        <v>9206</v>
      </c>
      <c r="G284" t="s">
        <v>10371</v>
      </c>
    </row>
    <row r="285" spans="1:7" x14ac:dyDescent="0.25">
      <c r="A285" s="1" t="s">
        <v>4464</v>
      </c>
      <c r="B285" s="2">
        <v>451507639</v>
      </c>
      <c r="C285" s="1" t="s">
        <v>9170</v>
      </c>
      <c r="D285" s="3">
        <v>21329</v>
      </c>
      <c r="E285" s="1" t="s">
        <v>9149</v>
      </c>
      <c r="F285" s="1" t="s">
        <v>9212</v>
      </c>
      <c r="G285" t="s">
        <v>9886</v>
      </c>
    </row>
    <row r="286" spans="1:7" x14ac:dyDescent="0.25">
      <c r="A286" s="1" t="s">
        <v>6987</v>
      </c>
      <c r="B286" s="2">
        <v>298970874</v>
      </c>
      <c r="C286" s="1" t="s">
        <v>9134</v>
      </c>
      <c r="D286" s="3">
        <v>33749</v>
      </c>
      <c r="E286" s="1" t="s">
        <v>9131</v>
      </c>
      <c r="F286" s="1" t="s">
        <v>9307</v>
      </c>
      <c r="G286" t="s">
        <v>9321</v>
      </c>
    </row>
    <row r="287" spans="1:7" x14ac:dyDescent="0.25">
      <c r="A287" s="1" t="s">
        <v>5879</v>
      </c>
      <c r="B287" s="2">
        <v>444190604</v>
      </c>
      <c r="C287" s="1" t="s">
        <v>9188</v>
      </c>
      <c r="D287" s="3">
        <v>38132</v>
      </c>
      <c r="E287" s="1" t="s">
        <v>9141</v>
      </c>
      <c r="F287" s="1" t="s">
        <v>4326</v>
      </c>
      <c r="G287" t="s">
        <v>9434</v>
      </c>
    </row>
    <row r="288" spans="1:7" x14ac:dyDescent="0.25">
      <c r="A288" s="1" t="s">
        <v>2685</v>
      </c>
      <c r="B288" s="2">
        <v>844008963</v>
      </c>
      <c r="C288" s="1" t="s">
        <v>9197</v>
      </c>
      <c r="D288" s="3">
        <v>25712</v>
      </c>
      <c r="E288" s="1" t="s">
        <v>9149</v>
      </c>
      <c r="F288" s="1" t="s">
        <v>9198</v>
      </c>
      <c r="G288" t="s">
        <v>10314</v>
      </c>
    </row>
    <row r="289" spans="1:7" x14ac:dyDescent="0.25">
      <c r="A289" s="1" t="s">
        <v>3337</v>
      </c>
      <c r="B289" s="2">
        <v>9217797</v>
      </c>
      <c r="C289" s="1" t="s">
        <v>9229</v>
      </c>
      <c r="D289" s="3">
        <v>29731</v>
      </c>
      <c r="E289" s="1" t="s">
        <v>9149</v>
      </c>
      <c r="F289" s="1" t="s">
        <v>9230</v>
      </c>
      <c r="G289" t="s">
        <v>9616</v>
      </c>
    </row>
    <row r="290" spans="1:7" x14ac:dyDescent="0.25">
      <c r="A290" s="1" t="s">
        <v>356</v>
      </c>
      <c r="B290" s="2">
        <v>98550380</v>
      </c>
      <c r="C290" s="1" t="s">
        <v>9193</v>
      </c>
      <c r="D290" s="3">
        <v>20965</v>
      </c>
      <c r="E290" s="1" t="s">
        <v>9145</v>
      </c>
      <c r="F290" s="1" t="s">
        <v>9194</v>
      </c>
      <c r="G290" t="s">
        <v>11411</v>
      </c>
    </row>
    <row r="291" spans="1:7" x14ac:dyDescent="0.25">
      <c r="A291" s="1" t="s">
        <v>1579</v>
      </c>
      <c r="B291" s="2">
        <v>93369459</v>
      </c>
      <c r="C291" s="1" t="s">
        <v>9193</v>
      </c>
      <c r="D291" s="3">
        <v>28634</v>
      </c>
      <c r="E291" s="1" t="s">
        <v>9131</v>
      </c>
      <c r="F291" s="1" t="s">
        <v>9194</v>
      </c>
      <c r="G291" t="s">
        <v>10134</v>
      </c>
    </row>
    <row r="292" spans="1:7" x14ac:dyDescent="0.25">
      <c r="A292" s="1" t="s">
        <v>7401</v>
      </c>
      <c r="B292" s="2">
        <v>506585312</v>
      </c>
      <c r="C292" s="1" t="s">
        <v>9159</v>
      </c>
      <c r="D292" s="3">
        <v>25712</v>
      </c>
      <c r="E292" s="1" t="s">
        <v>9149</v>
      </c>
      <c r="F292" s="1" t="s">
        <v>9160</v>
      </c>
      <c r="G292" t="s">
        <v>10397</v>
      </c>
    </row>
    <row r="293" spans="1:7" x14ac:dyDescent="0.25">
      <c r="A293" s="1" t="s">
        <v>1973</v>
      </c>
      <c r="B293" s="2">
        <v>149904219</v>
      </c>
      <c r="C293" s="1" t="s">
        <v>9154</v>
      </c>
      <c r="D293" s="3">
        <v>39593</v>
      </c>
      <c r="E293" s="1" t="s">
        <v>9145</v>
      </c>
      <c r="F293" s="1" t="s">
        <v>6107</v>
      </c>
      <c r="G293" t="s">
        <v>9155</v>
      </c>
    </row>
    <row r="294" spans="1:7" x14ac:dyDescent="0.25">
      <c r="A294" s="1" t="s">
        <v>2259</v>
      </c>
      <c r="B294" s="2">
        <v>398490470</v>
      </c>
      <c r="C294" s="1" t="s">
        <v>9197</v>
      </c>
      <c r="D294" s="3">
        <v>28634</v>
      </c>
      <c r="E294" s="1" t="s">
        <v>9145</v>
      </c>
      <c r="F294" s="1" t="s">
        <v>9206</v>
      </c>
      <c r="G294" t="s">
        <v>9691</v>
      </c>
    </row>
    <row r="295" spans="1:7" x14ac:dyDescent="0.25">
      <c r="A295" s="1" t="s">
        <v>7936</v>
      </c>
      <c r="B295" s="2">
        <v>442062698</v>
      </c>
      <c r="C295" s="1" t="s">
        <v>9188</v>
      </c>
      <c r="D295" s="3">
        <v>27905</v>
      </c>
      <c r="E295" s="1" t="s">
        <v>9145</v>
      </c>
      <c r="F295" s="1" t="s">
        <v>9202</v>
      </c>
      <c r="G295" t="s">
        <v>9728</v>
      </c>
    </row>
    <row r="296" spans="1:7" x14ac:dyDescent="0.25">
      <c r="A296" s="1" t="s">
        <v>1557</v>
      </c>
      <c r="B296" s="2">
        <v>704858168</v>
      </c>
      <c r="C296" s="1" t="s">
        <v>9148</v>
      </c>
      <c r="D296" s="3">
        <v>39226</v>
      </c>
      <c r="E296" s="1" t="s">
        <v>9131</v>
      </c>
      <c r="F296" s="1" t="s">
        <v>9254</v>
      </c>
      <c r="G296" t="s">
        <v>10829</v>
      </c>
    </row>
    <row r="297" spans="1:7" x14ac:dyDescent="0.25">
      <c r="A297" s="1" t="s">
        <v>697</v>
      </c>
      <c r="B297" s="2">
        <v>634903078</v>
      </c>
      <c r="C297" s="1" t="s">
        <v>9188</v>
      </c>
      <c r="D297" s="3">
        <v>34114</v>
      </c>
      <c r="E297" s="1" t="s">
        <v>9149</v>
      </c>
      <c r="F297" s="1" t="s">
        <v>9202</v>
      </c>
      <c r="G297" t="s">
        <v>10842</v>
      </c>
    </row>
    <row r="298" spans="1:7" x14ac:dyDescent="0.25">
      <c r="A298" s="1" t="s">
        <v>4309</v>
      </c>
      <c r="B298" s="2">
        <v>892681718</v>
      </c>
      <c r="C298" s="1" t="s">
        <v>9134</v>
      </c>
      <c r="D298" s="3">
        <v>35939</v>
      </c>
      <c r="E298" s="1" t="s">
        <v>9141</v>
      </c>
      <c r="F298" s="1" t="s">
        <v>9186</v>
      </c>
      <c r="G298" t="s">
        <v>11063</v>
      </c>
    </row>
    <row r="299" spans="1:7" x14ac:dyDescent="0.25">
      <c r="A299" s="1" t="s">
        <v>851</v>
      </c>
      <c r="B299" s="2">
        <v>22535792</v>
      </c>
      <c r="C299" s="1" t="s">
        <v>9159</v>
      </c>
      <c r="D299" s="3">
        <v>31192</v>
      </c>
      <c r="E299" s="1" t="s">
        <v>9145</v>
      </c>
      <c r="F299" s="1" t="s">
        <v>9160</v>
      </c>
      <c r="G299" t="s">
        <v>10245</v>
      </c>
    </row>
    <row r="300" spans="1:7" x14ac:dyDescent="0.25">
      <c r="A300" s="1" t="s">
        <v>6089</v>
      </c>
      <c r="B300" s="2">
        <v>948438365</v>
      </c>
      <c r="C300" s="1" t="s">
        <v>9170</v>
      </c>
      <c r="D300" s="3">
        <v>41054</v>
      </c>
      <c r="E300" s="1" t="s">
        <v>9149</v>
      </c>
      <c r="F300" s="1" t="s">
        <v>9362</v>
      </c>
      <c r="G300" t="s">
        <v>10326</v>
      </c>
    </row>
    <row r="301" spans="1:7" x14ac:dyDescent="0.25">
      <c r="A301" s="1" t="s">
        <v>6670</v>
      </c>
      <c r="B301" s="2">
        <v>862357043</v>
      </c>
      <c r="C301" s="1" t="s">
        <v>9303</v>
      </c>
      <c r="D301" s="3">
        <v>34114</v>
      </c>
      <c r="E301" s="1" t="s">
        <v>9141</v>
      </c>
      <c r="F301" s="1" t="s">
        <v>9304</v>
      </c>
      <c r="G301" t="s">
        <v>11731</v>
      </c>
    </row>
    <row r="302" spans="1:7" x14ac:dyDescent="0.25">
      <c r="A302" s="1" t="s">
        <v>4699</v>
      </c>
      <c r="B302" s="2">
        <v>376945350</v>
      </c>
      <c r="C302" s="1" t="s">
        <v>9144</v>
      </c>
      <c r="D302" s="3">
        <v>21694</v>
      </c>
      <c r="E302" s="1" t="s">
        <v>9131</v>
      </c>
      <c r="F302" s="1" t="s">
        <v>9262</v>
      </c>
      <c r="G302" t="s">
        <v>11907</v>
      </c>
    </row>
    <row r="303" spans="1:7" x14ac:dyDescent="0.25">
      <c r="A303" s="1" t="s">
        <v>6656</v>
      </c>
      <c r="B303" s="2">
        <v>857034108</v>
      </c>
      <c r="C303" s="1" t="s">
        <v>9154</v>
      </c>
      <c r="D303" s="3">
        <v>43976</v>
      </c>
      <c r="E303" s="1" t="s">
        <v>9135</v>
      </c>
      <c r="F303" s="1" t="s">
        <v>9162</v>
      </c>
      <c r="G303" t="s">
        <v>11766</v>
      </c>
    </row>
    <row r="304" spans="1:7" x14ac:dyDescent="0.25">
      <c r="A304" s="1" t="s">
        <v>5094</v>
      </c>
      <c r="B304" s="2">
        <v>254730333</v>
      </c>
      <c r="C304" s="1" t="s">
        <v>9134</v>
      </c>
      <c r="D304" s="3">
        <v>37036</v>
      </c>
      <c r="E304" s="1" t="s">
        <v>9135</v>
      </c>
      <c r="F304" s="1" t="s">
        <v>9186</v>
      </c>
      <c r="G304" t="s">
        <v>10737</v>
      </c>
    </row>
    <row r="305" spans="1:7" x14ac:dyDescent="0.25">
      <c r="A305" s="1" t="s">
        <v>8379</v>
      </c>
      <c r="B305" s="2">
        <v>812368688</v>
      </c>
      <c r="C305" s="1" t="s">
        <v>9154</v>
      </c>
      <c r="D305" s="3">
        <v>39593</v>
      </c>
      <c r="E305" s="1" t="s">
        <v>9135</v>
      </c>
      <c r="F305" s="1" t="s">
        <v>6107</v>
      </c>
      <c r="G305" t="s">
        <v>11892</v>
      </c>
    </row>
    <row r="306" spans="1:7" x14ac:dyDescent="0.25">
      <c r="A306" s="1" t="s">
        <v>5843</v>
      </c>
      <c r="B306" s="2">
        <v>253498368</v>
      </c>
      <c r="C306" s="1" t="s">
        <v>9179</v>
      </c>
      <c r="D306" s="3">
        <v>41783</v>
      </c>
      <c r="E306" s="1" t="s">
        <v>9135</v>
      </c>
      <c r="F306" s="1" t="s">
        <v>9223</v>
      </c>
      <c r="G306" t="s">
        <v>9258</v>
      </c>
    </row>
    <row r="307" spans="1:7" x14ac:dyDescent="0.25">
      <c r="A307" s="1" t="s">
        <v>8532</v>
      </c>
      <c r="B307" s="2">
        <v>291292071</v>
      </c>
      <c r="C307" s="1" t="s">
        <v>9170</v>
      </c>
      <c r="D307" s="3">
        <v>24251</v>
      </c>
      <c r="E307" s="1" t="s">
        <v>9166</v>
      </c>
      <c r="F307" s="1" t="s">
        <v>9362</v>
      </c>
      <c r="G307" t="s">
        <v>11746</v>
      </c>
    </row>
    <row r="308" spans="1:7" x14ac:dyDescent="0.25">
      <c r="A308" s="1" t="s">
        <v>8424</v>
      </c>
      <c r="B308" s="2">
        <v>817900012</v>
      </c>
      <c r="C308" s="1" t="s">
        <v>9134</v>
      </c>
      <c r="D308" s="3">
        <v>33749</v>
      </c>
      <c r="E308" s="1" t="s">
        <v>9141</v>
      </c>
      <c r="F308" s="1" t="s">
        <v>9200</v>
      </c>
      <c r="G308" t="s">
        <v>9295</v>
      </c>
    </row>
    <row r="309" spans="1:7" x14ac:dyDescent="0.25">
      <c r="A309" s="1" t="s">
        <v>4312</v>
      </c>
      <c r="B309" s="2">
        <v>574446287</v>
      </c>
      <c r="C309" s="1" t="s">
        <v>9134</v>
      </c>
      <c r="D309" s="3">
        <v>39226</v>
      </c>
      <c r="E309" s="1" t="s">
        <v>9149</v>
      </c>
      <c r="F309" s="1" t="s">
        <v>9307</v>
      </c>
      <c r="G309" t="s">
        <v>11823</v>
      </c>
    </row>
    <row r="310" spans="1:7" x14ac:dyDescent="0.25">
      <c r="A310" s="1" t="s">
        <v>7336</v>
      </c>
      <c r="B310" s="2">
        <v>844864530</v>
      </c>
      <c r="C310" s="1" t="s">
        <v>9159</v>
      </c>
      <c r="D310" s="3">
        <v>25348</v>
      </c>
      <c r="E310" s="1" t="s">
        <v>9145</v>
      </c>
      <c r="F310" s="1" t="s">
        <v>8414</v>
      </c>
      <c r="G310" t="s">
        <v>10992</v>
      </c>
    </row>
    <row r="311" spans="1:7" x14ac:dyDescent="0.25">
      <c r="A311" s="1" t="s">
        <v>9107</v>
      </c>
      <c r="B311" s="2">
        <v>585230250</v>
      </c>
      <c r="C311" s="1" t="s">
        <v>9134</v>
      </c>
      <c r="D311" s="3">
        <v>29366</v>
      </c>
      <c r="E311" s="1" t="s">
        <v>9141</v>
      </c>
      <c r="F311" s="1" t="s">
        <v>9283</v>
      </c>
      <c r="G311" t="s">
        <v>10084</v>
      </c>
    </row>
    <row r="312" spans="1:7" x14ac:dyDescent="0.25">
      <c r="A312" s="1" t="s">
        <v>3409</v>
      </c>
      <c r="B312" s="2">
        <v>925626195</v>
      </c>
      <c r="C312" s="1" t="s">
        <v>9314</v>
      </c>
      <c r="D312" s="3">
        <v>23522</v>
      </c>
      <c r="E312" s="1" t="s">
        <v>9135</v>
      </c>
      <c r="F312" s="1" t="s">
        <v>9315</v>
      </c>
      <c r="G312" t="s">
        <v>9319</v>
      </c>
    </row>
    <row r="313" spans="1:7" x14ac:dyDescent="0.25">
      <c r="A313" s="1" t="s">
        <v>609</v>
      </c>
      <c r="B313" s="2">
        <v>116154779</v>
      </c>
      <c r="C313" s="1" t="s">
        <v>9154</v>
      </c>
      <c r="D313" s="3">
        <v>44705</v>
      </c>
      <c r="E313" s="1" t="s">
        <v>9131</v>
      </c>
      <c r="F313" s="1" t="s">
        <v>9162</v>
      </c>
      <c r="G313" t="s">
        <v>11556</v>
      </c>
    </row>
    <row r="314" spans="1:7" x14ac:dyDescent="0.25">
      <c r="A314" s="1" t="s">
        <v>3016</v>
      </c>
      <c r="B314" s="2">
        <v>62664000</v>
      </c>
      <c r="C314" s="1" t="s">
        <v>9159</v>
      </c>
      <c r="D314" s="3">
        <v>31556</v>
      </c>
      <c r="E314" s="1" t="s">
        <v>9141</v>
      </c>
      <c r="F314" s="1" t="s">
        <v>9240</v>
      </c>
      <c r="G314" t="s">
        <v>11432</v>
      </c>
    </row>
    <row r="315" spans="1:7" x14ac:dyDescent="0.25">
      <c r="A315" s="1" t="s">
        <v>8010</v>
      </c>
      <c r="B315" s="2">
        <v>609838793</v>
      </c>
      <c r="C315" s="1" t="s">
        <v>9179</v>
      </c>
      <c r="D315" s="3">
        <v>32288</v>
      </c>
      <c r="E315" s="1" t="s">
        <v>9149</v>
      </c>
      <c r="F315" s="1" t="s">
        <v>9180</v>
      </c>
      <c r="G315" t="s">
        <v>11908</v>
      </c>
    </row>
    <row r="316" spans="1:7" x14ac:dyDescent="0.25">
      <c r="A316" s="1" t="s">
        <v>4196</v>
      </c>
      <c r="B316" s="2">
        <v>208888660</v>
      </c>
      <c r="C316" s="1" t="s">
        <v>9144</v>
      </c>
      <c r="D316" s="3">
        <v>36304</v>
      </c>
      <c r="E316" s="1" t="s">
        <v>9131</v>
      </c>
      <c r="F316" s="1" t="s">
        <v>9262</v>
      </c>
      <c r="G316" t="s">
        <v>11096</v>
      </c>
    </row>
    <row r="317" spans="1:7" x14ac:dyDescent="0.25">
      <c r="A317" s="1" t="s">
        <v>880</v>
      </c>
      <c r="B317" s="2">
        <v>901216031</v>
      </c>
      <c r="C317" s="1" t="s">
        <v>9134</v>
      </c>
      <c r="D317" s="3">
        <v>35939</v>
      </c>
      <c r="E317" s="1" t="s">
        <v>9141</v>
      </c>
      <c r="F317" s="1" t="s">
        <v>9307</v>
      </c>
      <c r="G317" t="s">
        <v>9988</v>
      </c>
    </row>
    <row r="318" spans="1:7" x14ac:dyDescent="0.25">
      <c r="A318" s="1" t="s">
        <v>3823</v>
      </c>
      <c r="B318" s="2">
        <v>35748373</v>
      </c>
      <c r="C318" s="1" t="s">
        <v>9170</v>
      </c>
      <c r="D318" s="3">
        <v>38132</v>
      </c>
      <c r="E318" s="1" t="s">
        <v>9149</v>
      </c>
      <c r="F318" s="1" t="s">
        <v>9362</v>
      </c>
      <c r="G318" t="s">
        <v>12051</v>
      </c>
    </row>
    <row r="319" spans="1:7" x14ac:dyDescent="0.25">
      <c r="A319" s="1" t="s">
        <v>6474</v>
      </c>
      <c r="B319" s="2">
        <v>652428018</v>
      </c>
      <c r="C319" s="1" t="s">
        <v>9134</v>
      </c>
      <c r="D319" s="3">
        <v>37765</v>
      </c>
      <c r="E319" s="1" t="s">
        <v>9135</v>
      </c>
      <c r="F319" s="1" t="s">
        <v>9200</v>
      </c>
      <c r="G319" t="s">
        <v>10980</v>
      </c>
    </row>
    <row r="320" spans="1:7" x14ac:dyDescent="0.25">
      <c r="A320" s="1" t="s">
        <v>6180</v>
      </c>
      <c r="B320" s="2">
        <v>969541331</v>
      </c>
      <c r="C320" s="1" t="s">
        <v>9134</v>
      </c>
      <c r="D320" s="3">
        <v>35939</v>
      </c>
      <c r="E320" s="1" t="s">
        <v>9145</v>
      </c>
      <c r="F320" s="1" t="s">
        <v>9200</v>
      </c>
      <c r="G320" t="s">
        <v>11202</v>
      </c>
    </row>
    <row r="321" spans="1:7" x14ac:dyDescent="0.25">
      <c r="A321" s="1" t="s">
        <v>343</v>
      </c>
      <c r="B321" s="2">
        <v>164760475</v>
      </c>
      <c r="C321" s="1" t="s">
        <v>9134</v>
      </c>
      <c r="D321" s="3">
        <v>43244</v>
      </c>
      <c r="E321" s="1" t="s">
        <v>9149</v>
      </c>
      <c r="F321" s="1" t="s">
        <v>9136</v>
      </c>
      <c r="G321" t="s">
        <v>10264</v>
      </c>
    </row>
    <row r="322" spans="1:7" x14ac:dyDescent="0.25">
      <c r="A322" s="1" t="s">
        <v>7434</v>
      </c>
      <c r="B322" s="2">
        <v>824571393</v>
      </c>
      <c r="C322" s="1" t="s">
        <v>9134</v>
      </c>
      <c r="D322" s="3">
        <v>38132</v>
      </c>
      <c r="E322" s="1" t="s">
        <v>9135</v>
      </c>
      <c r="F322" s="1" t="s">
        <v>9182</v>
      </c>
      <c r="G322" t="s">
        <v>11181</v>
      </c>
    </row>
    <row r="323" spans="1:7" x14ac:dyDescent="0.25">
      <c r="A323" s="1" t="s">
        <v>3475</v>
      </c>
      <c r="B323" s="2">
        <v>392445704</v>
      </c>
      <c r="C323" s="1" t="s">
        <v>9144</v>
      </c>
      <c r="D323" s="3">
        <v>34843</v>
      </c>
      <c r="E323" s="1" t="s">
        <v>9149</v>
      </c>
      <c r="F323" s="1" t="s">
        <v>9146</v>
      </c>
      <c r="G323" t="s">
        <v>10130</v>
      </c>
    </row>
    <row r="324" spans="1:7" x14ac:dyDescent="0.25">
      <c r="A324" s="1" t="s">
        <v>394</v>
      </c>
      <c r="B324" s="2">
        <v>825404409</v>
      </c>
      <c r="C324" s="1" t="s">
        <v>9179</v>
      </c>
      <c r="D324" s="3">
        <v>20600</v>
      </c>
      <c r="E324" s="1" t="s">
        <v>9166</v>
      </c>
      <c r="F324" s="1" t="s">
        <v>9223</v>
      </c>
      <c r="G324" t="s">
        <v>10207</v>
      </c>
    </row>
    <row r="325" spans="1:7" x14ac:dyDescent="0.25">
      <c r="A325" s="1" t="s">
        <v>1276</v>
      </c>
      <c r="B325" s="2">
        <v>262138687</v>
      </c>
      <c r="C325" s="1" t="s">
        <v>9134</v>
      </c>
      <c r="D325" s="3">
        <v>29731</v>
      </c>
      <c r="E325" s="1" t="s">
        <v>9145</v>
      </c>
      <c r="F325" s="1" t="s">
        <v>9225</v>
      </c>
      <c r="G325" t="s">
        <v>10996</v>
      </c>
    </row>
    <row r="326" spans="1:7" x14ac:dyDescent="0.25">
      <c r="A326" s="1" t="s">
        <v>7813</v>
      </c>
      <c r="B326" s="2">
        <v>994039561</v>
      </c>
      <c r="C326" s="1" t="s">
        <v>9303</v>
      </c>
      <c r="D326" s="3">
        <v>41054</v>
      </c>
      <c r="E326" s="1" t="s">
        <v>9141</v>
      </c>
      <c r="F326" s="1" t="s">
        <v>9339</v>
      </c>
      <c r="G326" t="s">
        <v>9483</v>
      </c>
    </row>
    <row r="327" spans="1:7" x14ac:dyDescent="0.25">
      <c r="A327" s="1" t="s">
        <v>6117</v>
      </c>
      <c r="B327" s="2">
        <v>621510549</v>
      </c>
      <c r="C327" s="1" t="s">
        <v>9197</v>
      </c>
      <c r="D327" s="3">
        <v>21694</v>
      </c>
      <c r="E327" s="1" t="s">
        <v>9149</v>
      </c>
      <c r="F327" s="1" t="s">
        <v>9206</v>
      </c>
      <c r="G327" t="s">
        <v>11583</v>
      </c>
    </row>
    <row r="328" spans="1:7" x14ac:dyDescent="0.25">
      <c r="A328" s="1" t="s">
        <v>8691</v>
      </c>
      <c r="B328" s="2">
        <v>183697653</v>
      </c>
      <c r="C328" s="1" t="s">
        <v>9159</v>
      </c>
      <c r="D328" s="3">
        <v>21329</v>
      </c>
      <c r="E328" s="1" t="s">
        <v>9149</v>
      </c>
      <c r="F328" s="1" t="s">
        <v>9160</v>
      </c>
      <c r="G328" t="s">
        <v>11205</v>
      </c>
    </row>
    <row r="329" spans="1:7" x14ac:dyDescent="0.25">
      <c r="A329" s="1" t="s">
        <v>5620</v>
      </c>
      <c r="B329" s="2">
        <v>792776232</v>
      </c>
      <c r="C329" s="1" t="s">
        <v>9159</v>
      </c>
      <c r="D329" s="3">
        <v>40687</v>
      </c>
      <c r="E329" s="1" t="s">
        <v>9145</v>
      </c>
      <c r="F329" s="1" t="s">
        <v>9240</v>
      </c>
      <c r="G329" t="s">
        <v>10389</v>
      </c>
    </row>
    <row r="330" spans="1:7" x14ac:dyDescent="0.25">
      <c r="A330" s="1" t="s">
        <v>8638</v>
      </c>
      <c r="B330" s="2">
        <v>735065</v>
      </c>
      <c r="C330" s="1" t="s">
        <v>9148</v>
      </c>
      <c r="D330" s="3">
        <v>35210</v>
      </c>
      <c r="E330" s="1" t="s">
        <v>9141</v>
      </c>
      <c r="F330" s="1" t="s">
        <v>9254</v>
      </c>
      <c r="G330" t="s">
        <v>9530</v>
      </c>
    </row>
    <row r="331" spans="1:7" x14ac:dyDescent="0.25">
      <c r="A331" s="1" t="s">
        <v>545</v>
      </c>
      <c r="B331" s="2">
        <v>938682630</v>
      </c>
      <c r="C331" s="1" t="s">
        <v>9188</v>
      </c>
      <c r="D331" s="3">
        <v>22061</v>
      </c>
      <c r="E331" s="1" t="s">
        <v>9135</v>
      </c>
      <c r="F331" s="1" t="s">
        <v>9202</v>
      </c>
      <c r="G331" t="s">
        <v>11692</v>
      </c>
    </row>
    <row r="332" spans="1:7" x14ac:dyDescent="0.25">
      <c r="A332" s="1" t="s">
        <v>3979</v>
      </c>
      <c r="B332" s="2">
        <v>415090871</v>
      </c>
      <c r="C332" s="1" t="s">
        <v>9197</v>
      </c>
      <c r="D332" s="3">
        <v>43976</v>
      </c>
      <c r="E332" s="1" t="s">
        <v>9135</v>
      </c>
      <c r="F332" s="1" t="s">
        <v>9206</v>
      </c>
      <c r="G332" t="s">
        <v>11048</v>
      </c>
    </row>
    <row r="333" spans="1:7" x14ac:dyDescent="0.25">
      <c r="A333" s="1" t="s">
        <v>1526</v>
      </c>
      <c r="B333" s="2">
        <v>5643565</v>
      </c>
      <c r="C333" s="1" t="s">
        <v>9197</v>
      </c>
      <c r="D333" s="3">
        <v>35210</v>
      </c>
      <c r="E333" s="1" t="s">
        <v>9141</v>
      </c>
      <c r="F333" s="1" t="s">
        <v>9198</v>
      </c>
      <c r="G333" t="s">
        <v>9596</v>
      </c>
    </row>
    <row r="334" spans="1:7" x14ac:dyDescent="0.25">
      <c r="A334" s="1" t="s">
        <v>3582</v>
      </c>
      <c r="B334" s="2">
        <v>709800799</v>
      </c>
      <c r="C334" s="1" t="s">
        <v>9193</v>
      </c>
      <c r="D334" s="3">
        <v>43976</v>
      </c>
      <c r="E334" s="1" t="s">
        <v>9141</v>
      </c>
      <c r="F334" s="1" t="s">
        <v>9194</v>
      </c>
      <c r="G334" t="s">
        <v>10621</v>
      </c>
    </row>
    <row r="335" spans="1:7" x14ac:dyDescent="0.25">
      <c r="A335" s="1" t="s">
        <v>8319</v>
      </c>
      <c r="B335" s="2">
        <v>331807383</v>
      </c>
      <c r="C335" s="1" t="s">
        <v>9148</v>
      </c>
      <c r="D335" s="3">
        <v>35210</v>
      </c>
      <c r="E335" s="1" t="s">
        <v>9149</v>
      </c>
      <c r="F335" s="1" t="s">
        <v>9254</v>
      </c>
      <c r="G335" t="s">
        <v>12058</v>
      </c>
    </row>
    <row r="336" spans="1:7" x14ac:dyDescent="0.25">
      <c r="A336" s="1" t="s">
        <v>3501</v>
      </c>
      <c r="B336" s="2">
        <v>341161434</v>
      </c>
      <c r="C336" s="1" t="s">
        <v>9170</v>
      </c>
      <c r="D336" s="3">
        <v>23887</v>
      </c>
      <c r="E336" s="1" t="s">
        <v>9145</v>
      </c>
      <c r="F336" s="1" t="s">
        <v>9171</v>
      </c>
      <c r="G336" t="s">
        <v>11964</v>
      </c>
    </row>
    <row r="337" spans="1:7" x14ac:dyDescent="0.25">
      <c r="A337" s="1" t="s">
        <v>7339</v>
      </c>
      <c r="B337" s="2">
        <v>663215913</v>
      </c>
      <c r="C337" s="1" t="s">
        <v>9229</v>
      </c>
      <c r="D337" s="3">
        <v>41419</v>
      </c>
      <c r="E337" s="1" t="s">
        <v>9149</v>
      </c>
      <c r="F337" s="1" t="s">
        <v>9230</v>
      </c>
      <c r="G337" t="s">
        <v>11028</v>
      </c>
    </row>
    <row r="338" spans="1:7" x14ac:dyDescent="0.25">
      <c r="A338" s="1" t="s">
        <v>2785</v>
      </c>
      <c r="B338" s="2">
        <v>605123228</v>
      </c>
      <c r="C338" s="1" t="s">
        <v>9144</v>
      </c>
      <c r="D338" s="3">
        <v>44341</v>
      </c>
      <c r="E338" s="1" t="s">
        <v>9141</v>
      </c>
      <c r="F338" s="1" t="s">
        <v>9262</v>
      </c>
      <c r="G338" t="s">
        <v>9399</v>
      </c>
    </row>
    <row r="339" spans="1:7" x14ac:dyDescent="0.25">
      <c r="A339" s="1" t="s">
        <v>8755</v>
      </c>
      <c r="B339" s="2">
        <v>971077105</v>
      </c>
      <c r="C339" s="1" t="s">
        <v>9148</v>
      </c>
      <c r="D339" s="3">
        <v>30095</v>
      </c>
      <c r="E339" s="1" t="s">
        <v>9141</v>
      </c>
      <c r="F339" s="1" t="s">
        <v>9150</v>
      </c>
      <c r="G339" t="s">
        <v>10307</v>
      </c>
    </row>
    <row r="340" spans="1:7" x14ac:dyDescent="0.25">
      <c r="A340" s="1" t="s">
        <v>1368</v>
      </c>
      <c r="B340" s="2">
        <v>894934302</v>
      </c>
      <c r="C340" s="1" t="s">
        <v>9193</v>
      </c>
      <c r="D340" s="3">
        <v>22061</v>
      </c>
      <c r="E340" s="1" t="s">
        <v>9131</v>
      </c>
      <c r="F340" s="1" t="s">
        <v>9194</v>
      </c>
      <c r="G340" t="s">
        <v>12157</v>
      </c>
    </row>
    <row r="341" spans="1:7" x14ac:dyDescent="0.25">
      <c r="A341" s="1" t="s">
        <v>2274</v>
      </c>
      <c r="B341" s="2">
        <v>291593618</v>
      </c>
      <c r="C341" s="1" t="s">
        <v>9197</v>
      </c>
      <c r="D341" s="3">
        <v>28999</v>
      </c>
      <c r="E341" s="1" t="s">
        <v>9149</v>
      </c>
      <c r="F341" s="1" t="s">
        <v>9267</v>
      </c>
      <c r="G341" t="s">
        <v>12159</v>
      </c>
    </row>
    <row r="342" spans="1:7" x14ac:dyDescent="0.25">
      <c r="A342" s="1" t="s">
        <v>564</v>
      </c>
      <c r="B342" s="2">
        <v>539613366</v>
      </c>
      <c r="C342" s="1" t="s">
        <v>9154</v>
      </c>
      <c r="D342" s="3">
        <v>36671</v>
      </c>
      <c r="E342" s="1" t="s">
        <v>9149</v>
      </c>
      <c r="F342" s="1" t="s">
        <v>9162</v>
      </c>
      <c r="G342" t="s">
        <v>11719</v>
      </c>
    </row>
    <row r="343" spans="1:7" x14ac:dyDescent="0.25">
      <c r="A343" s="1" t="s">
        <v>2859</v>
      </c>
      <c r="B343" s="2">
        <v>380223109</v>
      </c>
      <c r="C343" s="1" t="s">
        <v>9197</v>
      </c>
      <c r="D343" s="3">
        <v>33382</v>
      </c>
      <c r="E343" s="1" t="s">
        <v>9141</v>
      </c>
      <c r="F343" s="1" t="s">
        <v>9267</v>
      </c>
      <c r="G343" t="s">
        <v>9564</v>
      </c>
    </row>
    <row r="344" spans="1:7" x14ac:dyDescent="0.25">
      <c r="A344" s="1" t="s">
        <v>8776</v>
      </c>
      <c r="B344" s="2">
        <v>382079662</v>
      </c>
      <c r="C344" s="1" t="s">
        <v>9159</v>
      </c>
      <c r="D344" s="3">
        <v>27173</v>
      </c>
      <c r="E344" s="1" t="s">
        <v>9149</v>
      </c>
      <c r="F344" s="1" t="s">
        <v>8414</v>
      </c>
      <c r="G344" t="s">
        <v>11799</v>
      </c>
    </row>
    <row r="345" spans="1:7" x14ac:dyDescent="0.25">
      <c r="A345" s="1" t="s">
        <v>6773</v>
      </c>
      <c r="B345" s="2">
        <v>243587919</v>
      </c>
      <c r="C345" s="1" t="s">
        <v>9165</v>
      </c>
      <c r="D345" s="3">
        <v>33749</v>
      </c>
      <c r="E345" s="1" t="s">
        <v>9149</v>
      </c>
      <c r="F345" s="1" t="s">
        <v>9167</v>
      </c>
      <c r="G345" t="s">
        <v>11271</v>
      </c>
    </row>
    <row r="346" spans="1:7" x14ac:dyDescent="0.25">
      <c r="A346" s="1" t="s">
        <v>1603</v>
      </c>
      <c r="B346" s="2">
        <v>363199695</v>
      </c>
      <c r="C346" s="1" t="s">
        <v>9197</v>
      </c>
      <c r="D346" s="3">
        <v>39593</v>
      </c>
      <c r="E346" s="1" t="s">
        <v>9166</v>
      </c>
      <c r="F346" s="1" t="s">
        <v>9267</v>
      </c>
      <c r="G346" t="s">
        <v>9777</v>
      </c>
    </row>
    <row r="347" spans="1:7" x14ac:dyDescent="0.25">
      <c r="A347" s="1" t="s">
        <v>8194</v>
      </c>
      <c r="B347" s="2">
        <v>782587147</v>
      </c>
      <c r="C347" s="1" t="s">
        <v>9197</v>
      </c>
      <c r="D347" s="3">
        <v>40322</v>
      </c>
      <c r="E347" s="1" t="s">
        <v>9166</v>
      </c>
      <c r="F347" s="1" t="s">
        <v>9206</v>
      </c>
      <c r="G347" t="s">
        <v>10640</v>
      </c>
    </row>
    <row r="348" spans="1:7" x14ac:dyDescent="0.25">
      <c r="A348" s="1" t="s">
        <v>2295</v>
      </c>
      <c r="B348" s="2">
        <v>380361195</v>
      </c>
      <c r="C348" s="1" t="s">
        <v>9134</v>
      </c>
      <c r="D348" s="3">
        <v>22790</v>
      </c>
      <c r="E348" s="1" t="s">
        <v>9131</v>
      </c>
      <c r="F348" s="1" t="s">
        <v>9176</v>
      </c>
      <c r="G348" t="s">
        <v>9992</v>
      </c>
    </row>
    <row r="349" spans="1:7" x14ac:dyDescent="0.25">
      <c r="A349" s="1" t="s">
        <v>4976</v>
      </c>
      <c r="B349" s="2">
        <v>573861892</v>
      </c>
      <c r="C349" s="1" t="s">
        <v>9159</v>
      </c>
      <c r="D349" s="3">
        <v>38497</v>
      </c>
      <c r="E349" s="1" t="s">
        <v>9145</v>
      </c>
      <c r="F349" s="1" t="s">
        <v>8414</v>
      </c>
      <c r="G349" t="s">
        <v>10466</v>
      </c>
    </row>
    <row r="350" spans="1:7" x14ac:dyDescent="0.25">
      <c r="A350" s="1" t="s">
        <v>1694</v>
      </c>
      <c r="B350" s="2">
        <v>663494133</v>
      </c>
      <c r="C350" s="1" t="s">
        <v>9159</v>
      </c>
      <c r="D350" s="3">
        <v>43609</v>
      </c>
      <c r="E350" s="1" t="s">
        <v>9149</v>
      </c>
      <c r="F350" s="1" t="s">
        <v>9160</v>
      </c>
      <c r="G350" t="s">
        <v>11669</v>
      </c>
    </row>
    <row r="351" spans="1:7" x14ac:dyDescent="0.25">
      <c r="A351" s="1" t="s">
        <v>5905</v>
      </c>
      <c r="B351" s="2">
        <v>158700396</v>
      </c>
      <c r="C351" s="1" t="s">
        <v>9188</v>
      </c>
      <c r="D351" s="3">
        <v>40322</v>
      </c>
      <c r="E351" s="1" t="s">
        <v>9145</v>
      </c>
      <c r="F351" s="1" t="s">
        <v>3840</v>
      </c>
      <c r="G351" t="s">
        <v>9332</v>
      </c>
    </row>
    <row r="352" spans="1:7" x14ac:dyDescent="0.25">
      <c r="A352" s="1" t="s">
        <v>2899</v>
      </c>
      <c r="B352" s="2">
        <v>315387508</v>
      </c>
      <c r="C352" s="1" t="s">
        <v>9159</v>
      </c>
      <c r="D352" s="3">
        <v>33749</v>
      </c>
      <c r="E352" s="1" t="s">
        <v>9149</v>
      </c>
      <c r="F352" s="1" t="s">
        <v>9240</v>
      </c>
      <c r="G352" t="s">
        <v>9366</v>
      </c>
    </row>
    <row r="353" spans="1:7" x14ac:dyDescent="0.25">
      <c r="A353" s="1" t="s">
        <v>6056</v>
      </c>
      <c r="B353" s="2">
        <v>569079122</v>
      </c>
      <c r="C353" s="1" t="s">
        <v>9134</v>
      </c>
      <c r="D353" s="3">
        <v>24983</v>
      </c>
      <c r="E353" s="1" t="s">
        <v>9141</v>
      </c>
      <c r="F353" s="1" t="s">
        <v>9186</v>
      </c>
      <c r="G353" t="s">
        <v>11995</v>
      </c>
    </row>
    <row r="354" spans="1:7" x14ac:dyDescent="0.25">
      <c r="A354" s="1" t="s">
        <v>6847</v>
      </c>
      <c r="B354" s="2">
        <v>410094830</v>
      </c>
      <c r="C354" s="1" t="s">
        <v>9193</v>
      </c>
      <c r="D354" s="3">
        <v>29731</v>
      </c>
      <c r="E354" s="1" t="s">
        <v>9131</v>
      </c>
      <c r="F354" s="1" t="s">
        <v>9194</v>
      </c>
      <c r="G354" t="s">
        <v>11798</v>
      </c>
    </row>
    <row r="355" spans="1:7" x14ac:dyDescent="0.25">
      <c r="A355" s="1" t="s">
        <v>3112</v>
      </c>
      <c r="B355" s="2">
        <v>900885875</v>
      </c>
      <c r="C355" s="1" t="s">
        <v>9156</v>
      </c>
      <c r="D355" s="3">
        <v>26444</v>
      </c>
      <c r="E355" s="1" t="s">
        <v>9141</v>
      </c>
      <c r="F355" s="1" t="s">
        <v>9157</v>
      </c>
      <c r="G355" t="s">
        <v>9475</v>
      </c>
    </row>
    <row r="356" spans="1:7" x14ac:dyDescent="0.25">
      <c r="A356" s="1" t="s">
        <v>2670</v>
      </c>
      <c r="B356" s="2">
        <v>586624757</v>
      </c>
      <c r="C356" s="1" t="s">
        <v>9303</v>
      </c>
      <c r="D356" s="3">
        <v>35575</v>
      </c>
      <c r="E356" s="1" t="s">
        <v>9141</v>
      </c>
      <c r="F356" s="1" t="s">
        <v>9304</v>
      </c>
      <c r="G356" t="s">
        <v>9737</v>
      </c>
    </row>
    <row r="357" spans="1:7" x14ac:dyDescent="0.25">
      <c r="A357" s="1" t="s">
        <v>7241</v>
      </c>
      <c r="B357" s="2">
        <v>969849461</v>
      </c>
      <c r="C357" s="1" t="s">
        <v>9159</v>
      </c>
      <c r="D357" s="3">
        <v>29731</v>
      </c>
      <c r="E357" s="1" t="s">
        <v>9135</v>
      </c>
      <c r="F357" s="1" t="s">
        <v>9240</v>
      </c>
      <c r="G357" t="s">
        <v>11740</v>
      </c>
    </row>
    <row r="358" spans="1:7" x14ac:dyDescent="0.25">
      <c r="A358" s="1" t="s">
        <v>1606</v>
      </c>
      <c r="B358" s="2">
        <v>983753016</v>
      </c>
      <c r="C358" s="1" t="s">
        <v>9134</v>
      </c>
      <c r="D358" s="3">
        <v>38132</v>
      </c>
      <c r="E358" s="1" t="s">
        <v>9135</v>
      </c>
      <c r="F358" s="1" t="s">
        <v>9136</v>
      </c>
      <c r="G358" t="s">
        <v>11003</v>
      </c>
    </row>
    <row r="359" spans="1:7" x14ac:dyDescent="0.25">
      <c r="A359" s="1" t="s">
        <v>8140</v>
      </c>
      <c r="B359" s="2">
        <v>313980008</v>
      </c>
      <c r="C359" s="1" t="s">
        <v>9148</v>
      </c>
      <c r="D359" s="3">
        <v>34843</v>
      </c>
      <c r="E359" s="1" t="s">
        <v>9149</v>
      </c>
      <c r="F359" s="1" t="s">
        <v>834</v>
      </c>
      <c r="G359" t="s">
        <v>10355</v>
      </c>
    </row>
    <row r="360" spans="1:7" x14ac:dyDescent="0.25">
      <c r="A360" s="1" t="s">
        <v>3469</v>
      </c>
      <c r="B360" s="2">
        <v>90580934</v>
      </c>
      <c r="C360" s="1" t="s">
        <v>9159</v>
      </c>
      <c r="D360" s="3">
        <v>43609</v>
      </c>
      <c r="E360" s="1" t="s">
        <v>9135</v>
      </c>
      <c r="F360" s="1" t="s">
        <v>8414</v>
      </c>
      <c r="G360" t="s">
        <v>11301</v>
      </c>
    </row>
    <row r="361" spans="1:7" x14ac:dyDescent="0.25">
      <c r="A361" s="1" t="s">
        <v>6186</v>
      </c>
      <c r="B361" s="2">
        <v>580242247</v>
      </c>
      <c r="C361" s="1" t="s">
        <v>9148</v>
      </c>
      <c r="D361" s="3">
        <v>23887</v>
      </c>
      <c r="E361" s="1" t="s">
        <v>9135</v>
      </c>
      <c r="F361" s="1" t="s">
        <v>834</v>
      </c>
      <c r="G361" t="s">
        <v>11492</v>
      </c>
    </row>
    <row r="362" spans="1:7" x14ac:dyDescent="0.25">
      <c r="A362" s="1" t="s">
        <v>2730</v>
      </c>
      <c r="B362" s="2">
        <v>131637976</v>
      </c>
      <c r="C362" s="1" t="s">
        <v>9148</v>
      </c>
      <c r="D362" s="3">
        <v>20600</v>
      </c>
      <c r="E362" s="1" t="s">
        <v>9141</v>
      </c>
      <c r="F362" s="1" t="s">
        <v>9150</v>
      </c>
      <c r="G362" t="s">
        <v>9674</v>
      </c>
    </row>
    <row r="363" spans="1:7" x14ac:dyDescent="0.25">
      <c r="A363" s="1" t="s">
        <v>4895</v>
      </c>
      <c r="B363" s="2">
        <v>10934082</v>
      </c>
      <c r="C363" s="1" t="s">
        <v>9165</v>
      </c>
      <c r="D363" s="3">
        <v>43244</v>
      </c>
      <c r="E363" s="1" t="s">
        <v>9149</v>
      </c>
      <c r="F363" s="1" t="s">
        <v>9167</v>
      </c>
      <c r="G363" t="s">
        <v>9950</v>
      </c>
    </row>
    <row r="364" spans="1:7" x14ac:dyDescent="0.25">
      <c r="A364" s="1" t="s">
        <v>4424</v>
      </c>
      <c r="B364" s="2">
        <v>429929262</v>
      </c>
      <c r="C364" s="1" t="s">
        <v>9179</v>
      </c>
      <c r="D364" s="3">
        <v>39226</v>
      </c>
      <c r="E364" s="1" t="s">
        <v>9145</v>
      </c>
      <c r="F364" s="1" t="s">
        <v>9223</v>
      </c>
      <c r="G364" t="s">
        <v>11743</v>
      </c>
    </row>
    <row r="365" spans="1:7" x14ac:dyDescent="0.25">
      <c r="A365" s="1" t="s">
        <v>9030</v>
      </c>
      <c r="B365" s="2">
        <v>188446916</v>
      </c>
      <c r="C365" s="1" t="s">
        <v>9314</v>
      </c>
      <c r="D365" s="3">
        <v>37400</v>
      </c>
      <c r="E365" s="1" t="s">
        <v>9149</v>
      </c>
      <c r="F365" s="1" t="s">
        <v>9315</v>
      </c>
      <c r="G365" t="s">
        <v>9466</v>
      </c>
    </row>
    <row r="366" spans="1:7" x14ac:dyDescent="0.25">
      <c r="A366" s="1" t="s">
        <v>8582</v>
      </c>
      <c r="B366" s="2">
        <v>87238732</v>
      </c>
      <c r="C366" s="1" t="s">
        <v>9134</v>
      </c>
      <c r="D366" s="3">
        <v>34114</v>
      </c>
      <c r="E366" s="1" t="s">
        <v>9135</v>
      </c>
      <c r="F366" s="1" t="s">
        <v>9174</v>
      </c>
      <c r="G366" t="s">
        <v>11840</v>
      </c>
    </row>
    <row r="367" spans="1:7" x14ac:dyDescent="0.25">
      <c r="A367" s="1" t="s">
        <v>3507</v>
      </c>
      <c r="B367" s="2">
        <v>458486536</v>
      </c>
      <c r="C367" s="1" t="s">
        <v>9159</v>
      </c>
      <c r="D367" s="3">
        <v>39958</v>
      </c>
      <c r="E367" s="1" t="s">
        <v>9149</v>
      </c>
      <c r="F367" s="1" t="s">
        <v>9160</v>
      </c>
      <c r="G367" t="s">
        <v>9164</v>
      </c>
    </row>
    <row r="368" spans="1:7" x14ac:dyDescent="0.25">
      <c r="A368" s="1" t="s">
        <v>577</v>
      </c>
      <c r="B368" s="2">
        <v>291037595</v>
      </c>
      <c r="C368" s="1" t="s">
        <v>9140</v>
      </c>
      <c r="D368" s="3">
        <v>20965</v>
      </c>
      <c r="E368" s="1" t="s">
        <v>9149</v>
      </c>
      <c r="F368" s="1" t="s">
        <v>9142</v>
      </c>
      <c r="G368" t="s">
        <v>11870</v>
      </c>
    </row>
    <row r="369" spans="1:7" x14ac:dyDescent="0.25">
      <c r="A369" s="1" t="s">
        <v>7134</v>
      </c>
      <c r="B369" s="2">
        <v>907339020</v>
      </c>
      <c r="C369" s="1" t="s">
        <v>9159</v>
      </c>
      <c r="D369" s="3">
        <v>31556</v>
      </c>
      <c r="E369" s="1" t="s">
        <v>9149</v>
      </c>
      <c r="F369" s="1" t="s">
        <v>9367</v>
      </c>
      <c r="G369" t="s">
        <v>11225</v>
      </c>
    </row>
    <row r="370" spans="1:7" x14ac:dyDescent="0.25">
      <c r="A370" s="1" t="s">
        <v>5709</v>
      </c>
      <c r="B370" s="2">
        <v>126420664</v>
      </c>
      <c r="C370" s="1" t="s">
        <v>9179</v>
      </c>
      <c r="D370" s="3">
        <v>30827</v>
      </c>
      <c r="E370" s="1" t="s">
        <v>9149</v>
      </c>
      <c r="F370" s="1" t="s">
        <v>9223</v>
      </c>
      <c r="G370" t="s">
        <v>10804</v>
      </c>
    </row>
    <row r="371" spans="1:7" x14ac:dyDescent="0.25">
      <c r="A371" s="1" t="s">
        <v>664</v>
      </c>
      <c r="B371" s="2">
        <v>635009547</v>
      </c>
      <c r="C371" s="1" t="s">
        <v>9159</v>
      </c>
      <c r="D371" s="3">
        <v>44705</v>
      </c>
      <c r="E371" s="1" t="s">
        <v>9145</v>
      </c>
      <c r="F371" s="1" t="s">
        <v>9240</v>
      </c>
      <c r="G371" t="s">
        <v>10339</v>
      </c>
    </row>
    <row r="372" spans="1:7" x14ac:dyDescent="0.25">
      <c r="A372" s="1" t="s">
        <v>4729</v>
      </c>
      <c r="B372" s="2">
        <v>666267875</v>
      </c>
      <c r="C372" s="1" t="s">
        <v>9170</v>
      </c>
      <c r="D372" s="3">
        <v>41054</v>
      </c>
      <c r="E372" s="1" t="s">
        <v>9149</v>
      </c>
      <c r="F372" s="1" t="s">
        <v>9171</v>
      </c>
      <c r="G372" t="s">
        <v>10674</v>
      </c>
    </row>
    <row r="373" spans="1:7" x14ac:dyDescent="0.25">
      <c r="A373" s="1" t="s">
        <v>8019</v>
      </c>
      <c r="B373" s="2">
        <v>542178048</v>
      </c>
      <c r="C373" s="1" t="s">
        <v>9138</v>
      </c>
      <c r="D373" s="3">
        <v>36304</v>
      </c>
      <c r="E373" s="1" t="s">
        <v>9141</v>
      </c>
      <c r="F373" s="1" t="s">
        <v>9256</v>
      </c>
      <c r="G373" t="s">
        <v>10111</v>
      </c>
    </row>
    <row r="374" spans="1:7" x14ac:dyDescent="0.25">
      <c r="A374" s="1" t="s">
        <v>6600</v>
      </c>
      <c r="B374" s="2">
        <v>418330740</v>
      </c>
      <c r="C374" s="1" t="s">
        <v>9140</v>
      </c>
      <c r="D374" s="3">
        <v>45070</v>
      </c>
      <c r="E374" s="1" t="s">
        <v>9141</v>
      </c>
      <c r="F374" s="1" t="s">
        <v>9142</v>
      </c>
      <c r="G374" t="s">
        <v>11342</v>
      </c>
    </row>
    <row r="375" spans="1:7" x14ac:dyDescent="0.25">
      <c r="A375" s="1" t="s">
        <v>2682</v>
      </c>
      <c r="B375" s="2">
        <v>506590361</v>
      </c>
      <c r="C375" s="1" t="s">
        <v>9134</v>
      </c>
      <c r="D375" s="3">
        <v>30827</v>
      </c>
      <c r="E375" s="1" t="s">
        <v>9149</v>
      </c>
      <c r="F375" s="1" t="s">
        <v>9186</v>
      </c>
      <c r="G375" t="s">
        <v>10070</v>
      </c>
    </row>
    <row r="376" spans="1:7" x14ac:dyDescent="0.25">
      <c r="A376" s="1" t="s">
        <v>2103</v>
      </c>
      <c r="B376" s="2">
        <v>318683016</v>
      </c>
      <c r="C376" s="1" t="s">
        <v>9134</v>
      </c>
      <c r="D376" s="3">
        <v>25348</v>
      </c>
      <c r="E376" s="1" t="s">
        <v>9141</v>
      </c>
      <c r="F376" s="1" t="s">
        <v>9182</v>
      </c>
      <c r="G376" t="s">
        <v>9402</v>
      </c>
    </row>
    <row r="377" spans="1:7" x14ac:dyDescent="0.25">
      <c r="A377" s="1" t="s">
        <v>7962</v>
      </c>
      <c r="B377" s="2">
        <v>306676532</v>
      </c>
      <c r="C377" s="1" t="s">
        <v>9159</v>
      </c>
      <c r="D377" s="3">
        <v>28999</v>
      </c>
      <c r="E377" s="1" t="s">
        <v>9145</v>
      </c>
      <c r="F377" s="1" t="s">
        <v>9240</v>
      </c>
      <c r="G377" t="s">
        <v>10006</v>
      </c>
    </row>
    <row r="378" spans="1:7" x14ac:dyDescent="0.25">
      <c r="A378" s="1" t="s">
        <v>7546</v>
      </c>
      <c r="B378" s="2">
        <v>125201103</v>
      </c>
      <c r="C378" s="1" t="s">
        <v>9303</v>
      </c>
      <c r="D378" s="3">
        <v>36304</v>
      </c>
      <c r="E378" s="1" t="s">
        <v>9131</v>
      </c>
      <c r="F378" s="1" t="s">
        <v>9304</v>
      </c>
      <c r="G378" t="s">
        <v>10010</v>
      </c>
    </row>
    <row r="379" spans="1:7" x14ac:dyDescent="0.25">
      <c r="A379" s="1" t="s">
        <v>1933</v>
      </c>
      <c r="B379" s="2">
        <v>244864582</v>
      </c>
      <c r="C379" s="1" t="s">
        <v>9188</v>
      </c>
      <c r="D379" s="3">
        <v>43609</v>
      </c>
      <c r="E379" s="1" t="s">
        <v>9131</v>
      </c>
      <c r="F379" s="1" t="s">
        <v>9202</v>
      </c>
      <c r="G379" t="s">
        <v>11326</v>
      </c>
    </row>
    <row r="380" spans="1:7" x14ac:dyDescent="0.25">
      <c r="A380" s="1" t="s">
        <v>86</v>
      </c>
      <c r="B380" s="2">
        <v>349872023</v>
      </c>
      <c r="C380" s="1" t="s">
        <v>9188</v>
      </c>
      <c r="D380" s="3">
        <v>20233</v>
      </c>
      <c r="E380" s="1" t="s">
        <v>9135</v>
      </c>
      <c r="F380" s="1" t="s">
        <v>4326</v>
      </c>
      <c r="G380" t="s">
        <v>9683</v>
      </c>
    </row>
    <row r="381" spans="1:7" x14ac:dyDescent="0.25">
      <c r="A381" s="1" t="s">
        <v>1043</v>
      </c>
      <c r="B381" s="2">
        <v>942234925</v>
      </c>
      <c r="C381" s="1" t="s">
        <v>9197</v>
      </c>
      <c r="D381" s="3">
        <v>39958</v>
      </c>
      <c r="E381" s="1" t="s">
        <v>9149</v>
      </c>
      <c r="F381" s="1" t="s">
        <v>9198</v>
      </c>
      <c r="G381" t="s">
        <v>11997</v>
      </c>
    </row>
    <row r="382" spans="1:7" x14ac:dyDescent="0.25">
      <c r="A382" s="1" t="s">
        <v>8559</v>
      </c>
      <c r="B382" s="2">
        <v>321721952</v>
      </c>
      <c r="C382" s="1" t="s">
        <v>9197</v>
      </c>
      <c r="D382" s="3">
        <v>27905</v>
      </c>
      <c r="E382" s="1" t="s">
        <v>9149</v>
      </c>
      <c r="F382" s="1" t="s">
        <v>9206</v>
      </c>
      <c r="G382" t="s">
        <v>10315</v>
      </c>
    </row>
    <row r="383" spans="1:7" x14ac:dyDescent="0.25">
      <c r="A383" s="1" t="s">
        <v>1086</v>
      </c>
      <c r="B383" s="2">
        <v>48471431</v>
      </c>
      <c r="C383" s="1" t="s">
        <v>9134</v>
      </c>
      <c r="D383" s="3">
        <v>39958</v>
      </c>
      <c r="E383" s="1" t="s">
        <v>9149</v>
      </c>
      <c r="F383" s="1" t="s">
        <v>9136</v>
      </c>
      <c r="G383" t="s">
        <v>11972</v>
      </c>
    </row>
    <row r="384" spans="1:7" x14ac:dyDescent="0.25">
      <c r="A384" s="1" t="s">
        <v>4265</v>
      </c>
      <c r="B384" s="2">
        <v>177006734</v>
      </c>
      <c r="C384" s="1" t="s">
        <v>9148</v>
      </c>
      <c r="D384" s="3">
        <v>38132</v>
      </c>
      <c r="E384" s="1" t="s">
        <v>9149</v>
      </c>
      <c r="F384" s="1" t="s">
        <v>834</v>
      </c>
      <c r="G384" t="s">
        <v>9451</v>
      </c>
    </row>
    <row r="385" spans="1:7" x14ac:dyDescent="0.25">
      <c r="A385" s="1" t="s">
        <v>4108</v>
      </c>
      <c r="B385" s="2">
        <v>923681663</v>
      </c>
      <c r="C385" s="1" t="s">
        <v>9165</v>
      </c>
      <c r="D385" s="3">
        <v>43976</v>
      </c>
      <c r="E385" s="1" t="s">
        <v>9149</v>
      </c>
      <c r="F385" s="1" t="s">
        <v>9264</v>
      </c>
      <c r="G385" t="s">
        <v>11945</v>
      </c>
    </row>
    <row r="386" spans="1:7" x14ac:dyDescent="0.25">
      <c r="A386" s="1" t="s">
        <v>8787</v>
      </c>
      <c r="B386" s="2">
        <v>508746778</v>
      </c>
      <c r="C386" s="1" t="s">
        <v>9197</v>
      </c>
      <c r="D386" s="3">
        <v>28999</v>
      </c>
      <c r="E386" s="1" t="s">
        <v>9131</v>
      </c>
      <c r="F386" s="1" t="s">
        <v>9198</v>
      </c>
      <c r="G386" t="s">
        <v>11192</v>
      </c>
    </row>
    <row r="387" spans="1:7" x14ac:dyDescent="0.25">
      <c r="A387" s="1" t="s">
        <v>1066</v>
      </c>
      <c r="B387" s="2">
        <v>300286413</v>
      </c>
      <c r="C387" s="1" t="s">
        <v>9144</v>
      </c>
      <c r="D387" s="3">
        <v>32288</v>
      </c>
      <c r="E387" s="1" t="s">
        <v>9149</v>
      </c>
      <c r="F387" s="1" t="s">
        <v>9146</v>
      </c>
      <c r="G387" t="s">
        <v>9574</v>
      </c>
    </row>
    <row r="388" spans="1:7" x14ac:dyDescent="0.25">
      <c r="A388" s="1" t="s">
        <v>724</v>
      </c>
      <c r="B388" s="2">
        <v>521387078</v>
      </c>
      <c r="C388" s="1" t="s">
        <v>9134</v>
      </c>
      <c r="D388" s="3">
        <v>37400</v>
      </c>
      <c r="E388" s="1" t="s">
        <v>9131</v>
      </c>
      <c r="F388" s="1" t="s">
        <v>9225</v>
      </c>
      <c r="G388" t="s">
        <v>11705</v>
      </c>
    </row>
    <row r="389" spans="1:7" x14ac:dyDescent="0.25">
      <c r="A389" s="1" t="s">
        <v>8591</v>
      </c>
      <c r="B389" s="2">
        <v>980718499</v>
      </c>
      <c r="C389" s="1" t="s">
        <v>9134</v>
      </c>
      <c r="D389" s="3">
        <v>34478</v>
      </c>
      <c r="E389" s="1" t="s">
        <v>9149</v>
      </c>
      <c r="F389" s="1" t="s">
        <v>9307</v>
      </c>
      <c r="G389" t="s">
        <v>11710</v>
      </c>
    </row>
    <row r="390" spans="1:7" x14ac:dyDescent="0.25">
      <c r="A390" s="1" t="s">
        <v>1591</v>
      </c>
      <c r="B390" s="2">
        <v>897305315</v>
      </c>
      <c r="C390" s="1" t="s">
        <v>9140</v>
      </c>
      <c r="D390" s="3">
        <v>33382</v>
      </c>
      <c r="E390" s="1" t="s">
        <v>9141</v>
      </c>
      <c r="F390" s="1" t="s">
        <v>9142</v>
      </c>
      <c r="G390" t="s">
        <v>11046</v>
      </c>
    </row>
    <row r="391" spans="1:7" x14ac:dyDescent="0.25">
      <c r="A391" s="1" t="s">
        <v>4080</v>
      </c>
      <c r="B391" s="2">
        <v>542326392</v>
      </c>
      <c r="C391" s="1" t="s">
        <v>9130</v>
      </c>
      <c r="D391" s="3">
        <v>38132</v>
      </c>
      <c r="E391" s="1" t="s">
        <v>9149</v>
      </c>
      <c r="F391" s="1" t="s">
        <v>9252</v>
      </c>
      <c r="G391" t="s">
        <v>10309</v>
      </c>
    </row>
    <row r="392" spans="1:7" x14ac:dyDescent="0.25">
      <c r="A392" s="1" t="s">
        <v>3677</v>
      </c>
      <c r="B392" s="2">
        <v>298165137</v>
      </c>
      <c r="C392" s="1" t="s">
        <v>9130</v>
      </c>
      <c r="D392" s="3">
        <v>22426</v>
      </c>
      <c r="E392" s="1" t="s">
        <v>9135</v>
      </c>
      <c r="F392" s="1" t="s">
        <v>9252</v>
      </c>
      <c r="G392" t="s">
        <v>10666</v>
      </c>
    </row>
    <row r="393" spans="1:7" x14ac:dyDescent="0.25">
      <c r="A393" s="1" t="s">
        <v>4556</v>
      </c>
      <c r="B393" s="2">
        <v>877212776</v>
      </c>
      <c r="C393" s="1" t="s">
        <v>9197</v>
      </c>
      <c r="D393" s="3">
        <v>28270</v>
      </c>
      <c r="E393" s="1" t="s">
        <v>9149</v>
      </c>
      <c r="F393" s="1" t="s">
        <v>9267</v>
      </c>
      <c r="G393" t="s">
        <v>9880</v>
      </c>
    </row>
    <row r="394" spans="1:7" x14ac:dyDescent="0.25">
      <c r="A394" s="1" t="s">
        <v>3007</v>
      </c>
      <c r="B394" s="2">
        <v>679264656</v>
      </c>
      <c r="C394" s="1" t="s">
        <v>9314</v>
      </c>
      <c r="D394" s="3">
        <v>36671</v>
      </c>
      <c r="E394" s="1" t="s">
        <v>9141</v>
      </c>
      <c r="F394" s="1" t="s">
        <v>9315</v>
      </c>
      <c r="G394" t="s">
        <v>10645</v>
      </c>
    </row>
    <row r="395" spans="1:7" x14ac:dyDescent="0.25">
      <c r="A395" s="1" t="s">
        <v>1456</v>
      </c>
      <c r="B395" s="2">
        <v>468672741</v>
      </c>
      <c r="C395" s="1" t="s">
        <v>9144</v>
      </c>
      <c r="D395" s="3">
        <v>33749</v>
      </c>
      <c r="E395" s="1" t="s">
        <v>9149</v>
      </c>
      <c r="F395" s="1" t="s">
        <v>9262</v>
      </c>
      <c r="G395" t="s">
        <v>9398</v>
      </c>
    </row>
    <row r="396" spans="1:7" x14ac:dyDescent="0.25">
      <c r="A396" s="1" t="s">
        <v>7916</v>
      </c>
      <c r="B396" s="2">
        <v>216744635</v>
      </c>
      <c r="C396" s="1" t="s">
        <v>9134</v>
      </c>
      <c r="D396" s="3">
        <v>34114</v>
      </c>
      <c r="E396" s="1" t="s">
        <v>9149</v>
      </c>
      <c r="F396" s="1" t="s">
        <v>9225</v>
      </c>
      <c r="G396" t="s">
        <v>11198</v>
      </c>
    </row>
    <row r="397" spans="1:7" x14ac:dyDescent="0.25">
      <c r="A397" s="1" t="s">
        <v>7107</v>
      </c>
      <c r="B397" s="2">
        <v>468434243</v>
      </c>
      <c r="C397" s="1" t="s">
        <v>9170</v>
      </c>
      <c r="D397" s="3">
        <v>34478</v>
      </c>
      <c r="E397" s="1" t="s">
        <v>9131</v>
      </c>
      <c r="F397" s="1" t="s">
        <v>9212</v>
      </c>
      <c r="G397" t="s">
        <v>11440</v>
      </c>
    </row>
    <row r="398" spans="1:7" x14ac:dyDescent="0.25">
      <c r="A398" s="1" t="s">
        <v>5956</v>
      </c>
      <c r="B398" s="2">
        <v>790393092</v>
      </c>
      <c r="C398" s="1" t="s">
        <v>9170</v>
      </c>
      <c r="D398" s="3">
        <v>37036</v>
      </c>
      <c r="E398" s="1" t="s">
        <v>9149</v>
      </c>
      <c r="F398" s="1" t="s">
        <v>9362</v>
      </c>
      <c r="G398" t="s">
        <v>10856</v>
      </c>
    </row>
    <row r="399" spans="1:7" x14ac:dyDescent="0.25">
      <c r="A399" s="1" t="s">
        <v>6907</v>
      </c>
      <c r="B399" s="2">
        <v>143114804</v>
      </c>
      <c r="C399" s="1" t="s">
        <v>9188</v>
      </c>
      <c r="D399" s="3">
        <v>42515</v>
      </c>
      <c r="E399" s="1" t="s">
        <v>9149</v>
      </c>
      <c r="F399" s="1" t="s">
        <v>3840</v>
      </c>
      <c r="G399" t="s">
        <v>11738</v>
      </c>
    </row>
    <row r="400" spans="1:7" x14ac:dyDescent="0.25">
      <c r="A400" s="1" t="s">
        <v>3492</v>
      </c>
      <c r="B400" s="2">
        <v>594344028</v>
      </c>
      <c r="C400" s="1" t="s">
        <v>9179</v>
      </c>
      <c r="D400" s="3">
        <v>37765</v>
      </c>
      <c r="E400" s="1" t="s">
        <v>9149</v>
      </c>
      <c r="F400" s="1" t="s">
        <v>9180</v>
      </c>
      <c r="G400" t="s">
        <v>12012</v>
      </c>
    </row>
    <row r="401" spans="1:7" x14ac:dyDescent="0.25">
      <c r="A401" s="1" t="s">
        <v>4850</v>
      </c>
      <c r="B401" s="2">
        <v>305148262</v>
      </c>
      <c r="C401" s="1" t="s">
        <v>9148</v>
      </c>
      <c r="D401" s="3">
        <v>41054</v>
      </c>
      <c r="E401" s="1" t="s">
        <v>9149</v>
      </c>
      <c r="F401" s="1" t="s">
        <v>834</v>
      </c>
      <c r="G401" t="s">
        <v>9513</v>
      </c>
    </row>
    <row r="402" spans="1:7" x14ac:dyDescent="0.25">
      <c r="A402" s="1" t="s">
        <v>4838</v>
      </c>
      <c r="B402" s="2">
        <v>794596039</v>
      </c>
      <c r="C402" s="1" t="s">
        <v>9217</v>
      </c>
      <c r="D402" s="3">
        <v>33749</v>
      </c>
      <c r="E402" s="1" t="s">
        <v>9135</v>
      </c>
      <c r="F402" s="1" t="s">
        <v>9218</v>
      </c>
      <c r="G402" t="s">
        <v>9579</v>
      </c>
    </row>
    <row r="403" spans="1:7" x14ac:dyDescent="0.25">
      <c r="A403" s="1" t="s">
        <v>4339</v>
      </c>
      <c r="B403" s="2">
        <v>669645302</v>
      </c>
      <c r="C403" s="1" t="s">
        <v>9144</v>
      </c>
      <c r="D403" s="3">
        <v>33382</v>
      </c>
      <c r="E403" s="1" t="s">
        <v>9149</v>
      </c>
      <c r="F403" s="1" t="s">
        <v>9262</v>
      </c>
      <c r="G403" t="s">
        <v>10917</v>
      </c>
    </row>
    <row r="404" spans="1:7" x14ac:dyDescent="0.25">
      <c r="A404" s="1" t="s">
        <v>3464</v>
      </c>
      <c r="B404" s="2">
        <v>604787250</v>
      </c>
      <c r="C404" s="1" t="s">
        <v>9170</v>
      </c>
      <c r="D404" s="3">
        <v>30095</v>
      </c>
      <c r="E404" s="1" t="s">
        <v>9131</v>
      </c>
      <c r="F404" s="1" t="s">
        <v>9171</v>
      </c>
      <c r="G404" t="s">
        <v>10669</v>
      </c>
    </row>
    <row r="405" spans="1:7" x14ac:dyDescent="0.25">
      <c r="A405" s="1" t="s">
        <v>7128</v>
      </c>
      <c r="B405" s="2">
        <v>939622054</v>
      </c>
      <c r="C405" s="1" t="s">
        <v>9188</v>
      </c>
      <c r="D405" s="3">
        <v>39958</v>
      </c>
      <c r="E405" s="1" t="s">
        <v>9131</v>
      </c>
      <c r="F405" s="1" t="s">
        <v>4326</v>
      </c>
      <c r="G405" t="s">
        <v>10580</v>
      </c>
    </row>
    <row r="406" spans="1:7" x14ac:dyDescent="0.25">
      <c r="A406" s="1" t="s">
        <v>3780</v>
      </c>
      <c r="B406" s="2">
        <v>169329241</v>
      </c>
      <c r="C406" s="1" t="s">
        <v>9197</v>
      </c>
      <c r="D406" s="3">
        <v>35939</v>
      </c>
      <c r="E406" s="1" t="s">
        <v>9141</v>
      </c>
      <c r="F406" s="1" t="s">
        <v>9198</v>
      </c>
      <c r="G406" t="s">
        <v>11800</v>
      </c>
    </row>
    <row r="407" spans="1:7" x14ac:dyDescent="0.25">
      <c r="A407" s="1" t="s">
        <v>1896</v>
      </c>
      <c r="B407" s="2">
        <v>429559355</v>
      </c>
      <c r="C407" s="1" t="s">
        <v>9179</v>
      </c>
      <c r="D407" s="3">
        <v>27538</v>
      </c>
      <c r="E407" s="1" t="s">
        <v>9149</v>
      </c>
      <c r="F407" s="1" t="s">
        <v>9180</v>
      </c>
      <c r="G407" t="s">
        <v>9809</v>
      </c>
    </row>
    <row r="408" spans="1:7" x14ac:dyDescent="0.25">
      <c r="A408" s="1" t="s">
        <v>1788</v>
      </c>
      <c r="B408" s="2">
        <v>106263958</v>
      </c>
      <c r="C408" s="1" t="s">
        <v>9148</v>
      </c>
      <c r="D408" s="3">
        <v>42515</v>
      </c>
      <c r="E408" s="1" t="s">
        <v>9149</v>
      </c>
      <c r="F408" s="1" t="s">
        <v>834</v>
      </c>
      <c r="G408" t="s">
        <v>9810</v>
      </c>
    </row>
    <row r="409" spans="1:7" x14ac:dyDescent="0.25">
      <c r="A409" s="1" t="s">
        <v>8910</v>
      </c>
      <c r="B409" s="2">
        <v>511778205</v>
      </c>
      <c r="C409" s="1" t="s">
        <v>9159</v>
      </c>
      <c r="D409" s="3">
        <v>43244</v>
      </c>
      <c r="E409" s="1" t="s">
        <v>9149</v>
      </c>
      <c r="F409" s="1" t="s">
        <v>9160</v>
      </c>
      <c r="G409" t="s">
        <v>10416</v>
      </c>
    </row>
    <row r="410" spans="1:7" x14ac:dyDescent="0.25">
      <c r="A410" s="1" t="s">
        <v>7032</v>
      </c>
      <c r="B410" s="2">
        <v>218272075</v>
      </c>
      <c r="C410" s="1" t="s">
        <v>9170</v>
      </c>
      <c r="D410" s="3">
        <v>39958</v>
      </c>
      <c r="E410" s="1" t="s">
        <v>9135</v>
      </c>
      <c r="F410" s="1" t="s">
        <v>9212</v>
      </c>
      <c r="G410" t="s">
        <v>9671</v>
      </c>
    </row>
    <row r="411" spans="1:7" x14ac:dyDescent="0.25">
      <c r="A411" s="1" t="s">
        <v>714</v>
      </c>
      <c r="B411" s="2">
        <v>280885455</v>
      </c>
      <c r="C411" s="1" t="s">
        <v>9156</v>
      </c>
      <c r="D411" s="3">
        <v>27538</v>
      </c>
      <c r="E411" s="1" t="s">
        <v>9149</v>
      </c>
      <c r="F411" s="1" t="s">
        <v>9157</v>
      </c>
      <c r="G411" t="s">
        <v>10713</v>
      </c>
    </row>
    <row r="412" spans="1:7" x14ac:dyDescent="0.25">
      <c r="A412" s="1" t="s">
        <v>4061</v>
      </c>
      <c r="B412" s="2">
        <v>394538360</v>
      </c>
      <c r="C412" s="1" t="s">
        <v>9130</v>
      </c>
      <c r="D412" s="3">
        <v>29731</v>
      </c>
      <c r="E412" s="1" t="s">
        <v>9135</v>
      </c>
      <c r="F412" s="1" t="s">
        <v>9132</v>
      </c>
      <c r="G412" t="s">
        <v>10047</v>
      </c>
    </row>
    <row r="413" spans="1:7" x14ac:dyDescent="0.25">
      <c r="A413" s="1" t="s">
        <v>1403</v>
      </c>
      <c r="B413" s="2">
        <v>467194584</v>
      </c>
      <c r="C413" s="1" t="s">
        <v>9144</v>
      </c>
      <c r="D413" s="3">
        <v>23522</v>
      </c>
      <c r="E413" s="1" t="s">
        <v>9141</v>
      </c>
      <c r="F413" s="1" t="s">
        <v>9262</v>
      </c>
      <c r="G413" t="s">
        <v>9533</v>
      </c>
    </row>
    <row r="414" spans="1:7" x14ac:dyDescent="0.25">
      <c r="A414" s="1" t="s">
        <v>8412</v>
      </c>
      <c r="B414" s="2">
        <v>846532006</v>
      </c>
      <c r="C414" s="1" t="s">
        <v>9197</v>
      </c>
      <c r="D414" s="3">
        <v>35575</v>
      </c>
      <c r="E414" s="1" t="s">
        <v>9135</v>
      </c>
      <c r="F414" s="1" t="s">
        <v>9267</v>
      </c>
      <c r="G414" t="s">
        <v>9318</v>
      </c>
    </row>
    <row r="415" spans="1:7" x14ac:dyDescent="0.25">
      <c r="A415" s="1" t="s">
        <v>2583</v>
      </c>
      <c r="B415" s="2">
        <v>484146094</v>
      </c>
      <c r="C415" s="1" t="s">
        <v>9314</v>
      </c>
      <c r="D415" s="3">
        <v>24616</v>
      </c>
      <c r="E415" s="1" t="s">
        <v>9131</v>
      </c>
      <c r="F415" s="1" t="s">
        <v>9315</v>
      </c>
      <c r="G415" t="s">
        <v>11648</v>
      </c>
    </row>
    <row r="416" spans="1:7" x14ac:dyDescent="0.25">
      <c r="A416" s="1" t="s">
        <v>8086</v>
      </c>
      <c r="B416" s="2">
        <v>851102681</v>
      </c>
      <c r="C416" s="1" t="s">
        <v>9235</v>
      </c>
      <c r="D416" s="3">
        <v>31921</v>
      </c>
      <c r="E416" s="1" t="s">
        <v>9131</v>
      </c>
      <c r="F416" s="1" t="s">
        <v>9236</v>
      </c>
      <c r="G416" t="s">
        <v>11883</v>
      </c>
    </row>
    <row r="417" spans="1:7" x14ac:dyDescent="0.25">
      <c r="A417" s="1" t="s">
        <v>3291</v>
      </c>
      <c r="B417" s="2">
        <v>875596647</v>
      </c>
      <c r="C417" s="1" t="s">
        <v>9179</v>
      </c>
      <c r="D417" s="3">
        <v>22790</v>
      </c>
      <c r="E417" s="1" t="s">
        <v>9149</v>
      </c>
      <c r="F417" s="1" t="s">
        <v>9184</v>
      </c>
      <c r="G417" t="s">
        <v>11553</v>
      </c>
    </row>
    <row r="418" spans="1:7" x14ac:dyDescent="0.25">
      <c r="A418" s="1" t="s">
        <v>3862</v>
      </c>
      <c r="B418" s="2">
        <v>186179051</v>
      </c>
      <c r="C418" s="1" t="s">
        <v>9197</v>
      </c>
      <c r="D418" s="3">
        <v>33382</v>
      </c>
      <c r="E418" s="1" t="s">
        <v>9149</v>
      </c>
      <c r="F418" s="1" t="s">
        <v>9206</v>
      </c>
      <c r="G418" t="s">
        <v>9819</v>
      </c>
    </row>
    <row r="419" spans="1:7" x14ac:dyDescent="0.25">
      <c r="A419" s="1" t="s">
        <v>6492</v>
      </c>
      <c r="B419" s="2">
        <v>81563994</v>
      </c>
      <c r="C419" s="1" t="s">
        <v>9134</v>
      </c>
      <c r="D419" s="3">
        <v>27905</v>
      </c>
      <c r="E419" s="1" t="s">
        <v>9149</v>
      </c>
      <c r="F419" s="1" t="s">
        <v>9182</v>
      </c>
      <c r="G419" t="s">
        <v>10600</v>
      </c>
    </row>
    <row r="420" spans="1:7" x14ac:dyDescent="0.25">
      <c r="A420" s="1" t="s">
        <v>5260</v>
      </c>
      <c r="B420" s="2">
        <v>858160400</v>
      </c>
      <c r="C420" s="1" t="s">
        <v>9159</v>
      </c>
      <c r="D420" s="3">
        <v>23887</v>
      </c>
      <c r="E420" s="1" t="s">
        <v>9145</v>
      </c>
      <c r="F420" s="1" t="s">
        <v>8414</v>
      </c>
      <c r="G420" t="s">
        <v>11597</v>
      </c>
    </row>
    <row r="421" spans="1:7" x14ac:dyDescent="0.25">
      <c r="A421" s="1" t="s">
        <v>1384</v>
      </c>
      <c r="B421" s="2">
        <v>481270841</v>
      </c>
      <c r="C421" s="1" t="s">
        <v>9217</v>
      </c>
      <c r="D421" s="3">
        <v>21694</v>
      </c>
      <c r="E421" s="1" t="s">
        <v>9149</v>
      </c>
      <c r="F421" s="1" t="s">
        <v>9218</v>
      </c>
      <c r="G421" t="s">
        <v>11480</v>
      </c>
    </row>
    <row r="422" spans="1:7" x14ac:dyDescent="0.25">
      <c r="A422" s="1" t="s">
        <v>8358</v>
      </c>
      <c r="B422" s="2">
        <v>309017867</v>
      </c>
      <c r="C422" s="1" t="s">
        <v>9134</v>
      </c>
      <c r="D422" s="3">
        <v>28270</v>
      </c>
      <c r="E422" s="1" t="s">
        <v>9141</v>
      </c>
      <c r="F422" s="1" t="s">
        <v>9186</v>
      </c>
      <c r="G422" t="s">
        <v>11593</v>
      </c>
    </row>
    <row r="423" spans="1:7" x14ac:dyDescent="0.25">
      <c r="A423" s="1" t="s">
        <v>4324</v>
      </c>
      <c r="B423" s="2">
        <v>425436588</v>
      </c>
      <c r="C423" s="1" t="s">
        <v>9156</v>
      </c>
      <c r="D423" s="3">
        <v>26077</v>
      </c>
      <c r="E423" s="1" t="s">
        <v>9141</v>
      </c>
      <c r="F423" s="1" t="s">
        <v>9157</v>
      </c>
      <c r="G423" t="s">
        <v>11558</v>
      </c>
    </row>
    <row r="424" spans="1:7" x14ac:dyDescent="0.25">
      <c r="A424" s="1" t="s">
        <v>3768</v>
      </c>
      <c r="B424" s="2">
        <v>536980993</v>
      </c>
      <c r="C424" s="1" t="s">
        <v>9165</v>
      </c>
      <c r="D424" s="3">
        <v>38497</v>
      </c>
      <c r="E424" s="1" t="s">
        <v>9166</v>
      </c>
      <c r="F424" s="1" t="s">
        <v>9264</v>
      </c>
      <c r="G424" t="s">
        <v>9639</v>
      </c>
    </row>
    <row r="425" spans="1:7" x14ac:dyDescent="0.25">
      <c r="A425" s="1" t="s">
        <v>6951</v>
      </c>
      <c r="B425" s="2">
        <v>956960667</v>
      </c>
      <c r="C425" s="1" t="s">
        <v>9134</v>
      </c>
      <c r="D425" s="3">
        <v>31192</v>
      </c>
      <c r="E425" s="1" t="s">
        <v>9131</v>
      </c>
      <c r="F425" s="1" t="s">
        <v>9136</v>
      </c>
      <c r="G425" t="s">
        <v>11657</v>
      </c>
    </row>
    <row r="426" spans="1:7" x14ac:dyDescent="0.25">
      <c r="A426" s="1" t="s">
        <v>6678</v>
      </c>
      <c r="B426" s="2">
        <v>20851629</v>
      </c>
      <c r="C426" s="1" t="s">
        <v>9148</v>
      </c>
      <c r="D426" s="3">
        <v>41783</v>
      </c>
      <c r="E426" s="1" t="s">
        <v>9145</v>
      </c>
      <c r="F426" s="1" t="s">
        <v>834</v>
      </c>
      <c r="G426" t="s">
        <v>11810</v>
      </c>
    </row>
    <row r="427" spans="1:7" x14ac:dyDescent="0.25">
      <c r="A427" s="1" t="s">
        <v>4747</v>
      </c>
      <c r="B427" s="2">
        <v>989455710</v>
      </c>
      <c r="C427" s="1" t="s">
        <v>9303</v>
      </c>
      <c r="D427" s="3">
        <v>26077</v>
      </c>
      <c r="E427" s="1" t="s">
        <v>9145</v>
      </c>
      <c r="F427" s="1" t="s">
        <v>9339</v>
      </c>
      <c r="G427" t="s">
        <v>9340</v>
      </c>
    </row>
    <row r="428" spans="1:7" x14ac:dyDescent="0.25">
      <c r="A428" s="1" t="s">
        <v>9083</v>
      </c>
      <c r="B428" s="2">
        <v>254207692</v>
      </c>
      <c r="C428" s="1" t="s">
        <v>9159</v>
      </c>
      <c r="D428" s="3">
        <v>42880</v>
      </c>
      <c r="E428" s="1" t="s">
        <v>9131</v>
      </c>
      <c r="F428" s="1" t="s">
        <v>8414</v>
      </c>
      <c r="G428" t="s">
        <v>9893</v>
      </c>
    </row>
    <row r="429" spans="1:7" x14ac:dyDescent="0.25">
      <c r="A429" s="1" t="s">
        <v>6000</v>
      </c>
      <c r="B429" s="2">
        <v>687564363</v>
      </c>
      <c r="C429" s="1" t="s">
        <v>9170</v>
      </c>
      <c r="D429" s="3">
        <v>39593</v>
      </c>
      <c r="E429" s="1" t="s">
        <v>9141</v>
      </c>
      <c r="F429" s="1" t="s">
        <v>9171</v>
      </c>
      <c r="G429" t="s">
        <v>10945</v>
      </c>
    </row>
    <row r="430" spans="1:7" x14ac:dyDescent="0.25">
      <c r="A430" s="1" t="s">
        <v>2530</v>
      </c>
      <c r="B430" s="2">
        <v>683244157</v>
      </c>
      <c r="C430" s="1" t="s">
        <v>9190</v>
      </c>
      <c r="D430" s="3">
        <v>30827</v>
      </c>
      <c r="E430" s="1" t="s">
        <v>9145</v>
      </c>
      <c r="F430" s="1" t="s">
        <v>9191</v>
      </c>
      <c r="G430" t="s">
        <v>10208</v>
      </c>
    </row>
    <row r="431" spans="1:7" x14ac:dyDescent="0.25">
      <c r="A431" s="1" t="s">
        <v>1679</v>
      </c>
      <c r="B431" s="2">
        <v>156279764</v>
      </c>
      <c r="C431" s="1" t="s">
        <v>9134</v>
      </c>
      <c r="D431" s="3">
        <v>40687</v>
      </c>
      <c r="E431" s="1" t="s">
        <v>9131</v>
      </c>
      <c r="F431" s="1" t="s">
        <v>9176</v>
      </c>
      <c r="G431" t="s">
        <v>10406</v>
      </c>
    </row>
    <row r="432" spans="1:7" x14ac:dyDescent="0.25">
      <c r="A432" s="1" t="s">
        <v>5861</v>
      </c>
      <c r="B432" s="2">
        <v>946289777</v>
      </c>
      <c r="C432" s="1" t="s">
        <v>9134</v>
      </c>
      <c r="D432" s="3">
        <v>24616</v>
      </c>
      <c r="E432" s="1" t="s">
        <v>9141</v>
      </c>
      <c r="F432" s="1" t="s">
        <v>9176</v>
      </c>
      <c r="G432" t="s">
        <v>11350</v>
      </c>
    </row>
    <row r="433" spans="1:7" x14ac:dyDescent="0.25">
      <c r="A433" s="1" t="s">
        <v>3911</v>
      </c>
      <c r="B433" s="2">
        <v>444161122</v>
      </c>
      <c r="C433" s="1" t="s">
        <v>9190</v>
      </c>
      <c r="D433" s="3">
        <v>24251</v>
      </c>
      <c r="E433" s="1" t="s">
        <v>9131</v>
      </c>
      <c r="F433" s="1" t="s">
        <v>9191</v>
      </c>
      <c r="G433" t="s">
        <v>11990</v>
      </c>
    </row>
    <row r="434" spans="1:7" x14ac:dyDescent="0.25">
      <c r="A434" s="1" t="s">
        <v>8403</v>
      </c>
      <c r="B434" s="2">
        <v>943244641</v>
      </c>
      <c r="C434" s="1" t="s">
        <v>9134</v>
      </c>
      <c r="D434" s="3">
        <v>33749</v>
      </c>
      <c r="E434" s="1" t="s">
        <v>9131</v>
      </c>
      <c r="F434" s="1" t="s">
        <v>9225</v>
      </c>
      <c r="G434" t="s">
        <v>10950</v>
      </c>
    </row>
    <row r="435" spans="1:7" x14ac:dyDescent="0.25">
      <c r="A435" s="1" t="s">
        <v>6681</v>
      </c>
      <c r="B435" s="2">
        <v>437316053</v>
      </c>
      <c r="C435" s="1" t="s">
        <v>9134</v>
      </c>
      <c r="D435" s="3">
        <v>23522</v>
      </c>
      <c r="E435" s="1" t="s">
        <v>9135</v>
      </c>
      <c r="F435" s="1" t="s">
        <v>9200</v>
      </c>
      <c r="G435" t="s">
        <v>11222</v>
      </c>
    </row>
    <row r="436" spans="1:7" x14ac:dyDescent="0.25">
      <c r="A436" s="1" t="s">
        <v>1184</v>
      </c>
      <c r="B436" s="2">
        <v>657272913</v>
      </c>
      <c r="C436" s="1" t="s">
        <v>9156</v>
      </c>
      <c r="D436" s="3">
        <v>42880</v>
      </c>
      <c r="E436" s="1" t="s">
        <v>9145</v>
      </c>
      <c r="F436" s="1" t="s">
        <v>9157</v>
      </c>
      <c r="G436" t="s">
        <v>11569</v>
      </c>
    </row>
    <row r="437" spans="1:7" x14ac:dyDescent="0.25">
      <c r="A437" s="1" t="s">
        <v>7379</v>
      </c>
      <c r="B437" s="2">
        <v>607336538</v>
      </c>
      <c r="C437" s="1" t="s">
        <v>9154</v>
      </c>
      <c r="D437" s="3">
        <v>23155</v>
      </c>
      <c r="E437" s="1" t="s">
        <v>9145</v>
      </c>
      <c r="F437" s="1" t="s">
        <v>6107</v>
      </c>
      <c r="G437" t="s">
        <v>9589</v>
      </c>
    </row>
    <row r="438" spans="1:7" x14ac:dyDescent="0.25">
      <c r="A438" s="1" t="s">
        <v>7145</v>
      </c>
      <c r="B438" s="2">
        <v>870730567</v>
      </c>
      <c r="C438" s="1" t="s">
        <v>9179</v>
      </c>
      <c r="D438" s="3">
        <v>26809</v>
      </c>
      <c r="E438" s="1" t="s">
        <v>9145</v>
      </c>
      <c r="F438" s="1" t="s">
        <v>9180</v>
      </c>
      <c r="G438" t="s">
        <v>9520</v>
      </c>
    </row>
    <row r="439" spans="1:7" x14ac:dyDescent="0.25">
      <c r="A439" s="1" t="s">
        <v>4421</v>
      </c>
      <c r="B439" s="2">
        <v>93482930</v>
      </c>
      <c r="C439" s="1" t="s">
        <v>9159</v>
      </c>
      <c r="D439" s="3">
        <v>21329</v>
      </c>
      <c r="E439" s="1" t="s">
        <v>9135</v>
      </c>
      <c r="F439" s="1" t="s">
        <v>9367</v>
      </c>
      <c r="G439" t="s">
        <v>11479</v>
      </c>
    </row>
    <row r="440" spans="1:7" x14ac:dyDescent="0.25">
      <c r="A440" s="1" t="s">
        <v>1093</v>
      </c>
      <c r="B440" s="2">
        <v>424993985</v>
      </c>
      <c r="C440" s="1" t="s">
        <v>9179</v>
      </c>
      <c r="D440" s="3">
        <v>40322</v>
      </c>
      <c r="E440" s="1" t="s">
        <v>9149</v>
      </c>
      <c r="F440" s="1" t="s">
        <v>9223</v>
      </c>
      <c r="G440" t="s">
        <v>9849</v>
      </c>
    </row>
    <row r="441" spans="1:7" x14ac:dyDescent="0.25">
      <c r="A441" s="1" t="s">
        <v>1792</v>
      </c>
      <c r="B441" s="2">
        <v>738835399</v>
      </c>
      <c r="C441" s="1" t="s">
        <v>9148</v>
      </c>
      <c r="D441" s="3">
        <v>26809</v>
      </c>
      <c r="E441" s="1" t="s">
        <v>9141</v>
      </c>
      <c r="F441" s="1" t="s">
        <v>9254</v>
      </c>
      <c r="G441" t="s">
        <v>11921</v>
      </c>
    </row>
    <row r="442" spans="1:7" x14ac:dyDescent="0.25">
      <c r="A442" s="1" t="s">
        <v>5012</v>
      </c>
      <c r="B442" s="2">
        <v>538512524</v>
      </c>
      <c r="C442" s="1" t="s">
        <v>9193</v>
      </c>
      <c r="D442" s="3">
        <v>41419</v>
      </c>
      <c r="E442" s="1" t="s">
        <v>9141</v>
      </c>
      <c r="F442" s="1" t="s">
        <v>9194</v>
      </c>
      <c r="G442" t="s">
        <v>9395</v>
      </c>
    </row>
    <row r="443" spans="1:7" x14ac:dyDescent="0.25">
      <c r="A443" s="1" t="s">
        <v>3586</v>
      </c>
      <c r="B443" s="2">
        <v>325892800</v>
      </c>
      <c r="C443" s="1" t="s">
        <v>9159</v>
      </c>
      <c r="D443" s="3">
        <v>35210</v>
      </c>
      <c r="E443" s="1" t="s">
        <v>9135</v>
      </c>
      <c r="F443" s="1" t="s">
        <v>9367</v>
      </c>
      <c r="G443" t="s">
        <v>12178</v>
      </c>
    </row>
    <row r="444" spans="1:7" x14ac:dyDescent="0.25">
      <c r="A444" s="1" t="s">
        <v>2298</v>
      </c>
      <c r="B444" s="2">
        <v>959566153</v>
      </c>
      <c r="C444" s="1" t="s">
        <v>9134</v>
      </c>
      <c r="D444" s="3">
        <v>24616</v>
      </c>
      <c r="E444" s="1" t="s">
        <v>9131</v>
      </c>
      <c r="F444" s="1" t="s">
        <v>9186</v>
      </c>
      <c r="G444" t="s">
        <v>12048</v>
      </c>
    </row>
    <row r="445" spans="1:7" x14ac:dyDescent="0.25">
      <c r="A445" s="1" t="s">
        <v>8879</v>
      </c>
      <c r="B445" s="2">
        <v>695447801</v>
      </c>
      <c r="C445" s="1" t="s">
        <v>9179</v>
      </c>
      <c r="D445" s="3">
        <v>22061</v>
      </c>
      <c r="E445" s="1" t="s">
        <v>9149</v>
      </c>
      <c r="F445" s="1" t="s">
        <v>9184</v>
      </c>
      <c r="G445" t="s">
        <v>10113</v>
      </c>
    </row>
    <row r="446" spans="1:7" x14ac:dyDescent="0.25">
      <c r="A446" s="1" t="s">
        <v>1311</v>
      </c>
      <c r="B446" s="2">
        <v>449778041</v>
      </c>
      <c r="C446" s="1" t="s">
        <v>9235</v>
      </c>
      <c r="D446" s="3">
        <v>30095</v>
      </c>
      <c r="E446" s="1" t="s">
        <v>9141</v>
      </c>
      <c r="F446" s="1" t="s">
        <v>9236</v>
      </c>
      <c r="G446" t="s">
        <v>10064</v>
      </c>
    </row>
    <row r="447" spans="1:7" x14ac:dyDescent="0.25">
      <c r="A447" s="1" t="s">
        <v>1758</v>
      </c>
      <c r="B447" s="2">
        <v>822210306</v>
      </c>
      <c r="C447" s="1" t="s">
        <v>9179</v>
      </c>
      <c r="D447" s="3">
        <v>27173</v>
      </c>
      <c r="E447" s="1" t="s">
        <v>9149</v>
      </c>
      <c r="F447" s="1" t="s">
        <v>9180</v>
      </c>
      <c r="G447" t="s">
        <v>9649</v>
      </c>
    </row>
    <row r="448" spans="1:7" x14ac:dyDescent="0.25">
      <c r="A448" s="1" t="s">
        <v>5149</v>
      </c>
      <c r="B448" s="2">
        <v>454812830</v>
      </c>
      <c r="C448" s="1" t="s">
        <v>9134</v>
      </c>
      <c r="D448" s="3">
        <v>30827</v>
      </c>
      <c r="E448" s="1" t="s">
        <v>9131</v>
      </c>
      <c r="F448" s="1" t="s">
        <v>9182</v>
      </c>
      <c r="G448" t="s">
        <v>9524</v>
      </c>
    </row>
    <row r="449" spans="1:7" x14ac:dyDescent="0.25">
      <c r="A449" s="1" t="s">
        <v>1270</v>
      </c>
      <c r="B449" s="2">
        <v>812442483</v>
      </c>
      <c r="C449" s="1" t="s">
        <v>9152</v>
      </c>
      <c r="D449" s="3">
        <v>26077</v>
      </c>
      <c r="E449" s="1" t="s">
        <v>9141</v>
      </c>
      <c r="F449" s="1" t="s">
        <v>8420</v>
      </c>
      <c r="G449" t="s">
        <v>10390</v>
      </c>
    </row>
    <row r="450" spans="1:7" x14ac:dyDescent="0.25">
      <c r="A450" s="1" t="s">
        <v>1298</v>
      </c>
      <c r="B450" s="2">
        <v>715678008</v>
      </c>
      <c r="C450" s="1" t="s">
        <v>9217</v>
      </c>
      <c r="D450" s="3">
        <v>42148</v>
      </c>
      <c r="E450" s="1" t="s">
        <v>9141</v>
      </c>
      <c r="F450" s="1" t="s">
        <v>9218</v>
      </c>
      <c r="G450" t="s">
        <v>10652</v>
      </c>
    </row>
    <row r="451" spans="1:7" x14ac:dyDescent="0.25">
      <c r="A451" s="1" t="s">
        <v>5430</v>
      </c>
      <c r="B451" s="2">
        <v>518826262</v>
      </c>
      <c r="C451" s="1" t="s">
        <v>9154</v>
      </c>
      <c r="D451" s="3">
        <v>38132</v>
      </c>
      <c r="E451" s="1" t="s">
        <v>9149</v>
      </c>
      <c r="F451" s="1" t="s">
        <v>9162</v>
      </c>
      <c r="G451" t="s">
        <v>9617</v>
      </c>
    </row>
    <row r="452" spans="1:7" x14ac:dyDescent="0.25">
      <c r="A452" s="1" t="s">
        <v>777</v>
      </c>
      <c r="B452" s="2">
        <v>239044363</v>
      </c>
      <c r="C452" s="1" t="s">
        <v>9134</v>
      </c>
      <c r="D452" s="3">
        <v>27538</v>
      </c>
      <c r="E452" s="1" t="s">
        <v>9149</v>
      </c>
      <c r="F452" s="1" t="s">
        <v>9307</v>
      </c>
      <c r="G452" t="s">
        <v>11944</v>
      </c>
    </row>
    <row r="453" spans="1:7" x14ac:dyDescent="0.25">
      <c r="A453" s="1" t="s">
        <v>8816</v>
      </c>
      <c r="B453" s="2">
        <v>776956544</v>
      </c>
      <c r="C453" s="1" t="s">
        <v>9303</v>
      </c>
      <c r="D453" s="3">
        <v>40687</v>
      </c>
      <c r="E453" s="1" t="s">
        <v>9149</v>
      </c>
      <c r="F453" s="1" t="s">
        <v>9339</v>
      </c>
      <c r="G453" t="s">
        <v>10736</v>
      </c>
    </row>
    <row r="454" spans="1:7" x14ac:dyDescent="0.25">
      <c r="A454" s="1" t="s">
        <v>3938</v>
      </c>
      <c r="B454" s="2">
        <v>227697458</v>
      </c>
      <c r="C454" s="1" t="s">
        <v>9170</v>
      </c>
      <c r="D454" s="3">
        <v>36304</v>
      </c>
      <c r="E454" s="1" t="s">
        <v>9141</v>
      </c>
      <c r="F454" s="1" t="s">
        <v>9362</v>
      </c>
      <c r="G454" t="s">
        <v>10080</v>
      </c>
    </row>
    <row r="455" spans="1:7" x14ac:dyDescent="0.25">
      <c r="A455" s="1" t="s">
        <v>7276</v>
      </c>
      <c r="B455" s="2">
        <v>408791530</v>
      </c>
      <c r="C455" s="1" t="s">
        <v>9159</v>
      </c>
      <c r="D455" s="3">
        <v>31192</v>
      </c>
      <c r="E455" s="1" t="s">
        <v>9131</v>
      </c>
      <c r="F455" s="1" t="s">
        <v>9367</v>
      </c>
      <c r="G455" t="s">
        <v>12105</v>
      </c>
    </row>
    <row r="456" spans="1:7" x14ac:dyDescent="0.25">
      <c r="A456" s="1" t="s">
        <v>4964</v>
      </c>
      <c r="B456" s="2">
        <v>784328008</v>
      </c>
      <c r="C456" s="1" t="s">
        <v>9130</v>
      </c>
      <c r="D456" s="3">
        <v>20965</v>
      </c>
      <c r="E456" s="1" t="s">
        <v>9145</v>
      </c>
      <c r="F456" s="1" t="s">
        <v>9252</v>
      </c>
      <c r="G456" t="s">
        <v>10055</v>
      </c>
    </row>
    <row r="457" spans="1:7" x14ac:dyDescent="0.25">
      <c r="A457" s="1" t="s">
        <v>4964</v>
      </c>
      <c r="B457" s="2">
        <v>63303242</v>
      </c>
      <c r="C457" s="1" t="s">
        <v>9140</v>
      </c>
      <c r="D457" s="3">
        <v>30095</v>
      </c>
      <c r="E457" s="1" t="s">
        <v>9149</v>
      </c>
      <c r="F457" s="1" t="s">
        <v>9142</v>
      </c>
      <c r="G457" t="s">
        <v>10175</v>
      </c>
    </row>
    <row r="458" spans="1:7" x14ac:dyDescent="0.25">
      <c r="A458" s="1" t="s">
        <v>7741</v>
      </c>
      <c r="B458" s="2">
        <v>271603947</v>
      </c>
      <c r="C458" s="1" t="s">
        <v>9159</v>
      </c>
      <c r="D458" s="3">
        <v>42880</v>
      </c>
      <c r="E458" s="1" t="s">
        <v>9131</v>
      </c>
      <c r="F458" s="1" t="s">
        <v>9160</v>
      </c>
      <c r="G458" t="s">
        <v>11356</v>
      </c>
    </row>
    <row r="459" spans="1:7" x14ac:dyDescent="0.25">
      <c r="A459" s="1" t="s">
        <v>6174</v>
      </c>
      <c r="B459" s="2">
        <v>68950602</v>
      </c>
      <c r="C459" s="1" t="s">
        <v>9134</v>
      </c>
      <c r="D459" s="3">
        <v>43976</v>
      </c>
      <c r="E459" s="1" t="s">
        <v>9149</v>
      </c>
      <c r="F459" s="1" t="s">
        <v>9307</v>
      </c>
      <c r="G459" t="s">
        <v>9753</v>
      </c>
    </row>
    <row r="460" spans="1:7" x14ac:dyDescent="0.25">
      <c r="A460" s="1" t="s">
        <v>225</v>
      </c>
      <c r="B460" s="2">
        <v>409570074</v>
      </c>
      <c r="C460" s="1" t="s">
        <v>9229</v>
      </c>
      <c r="D460" s="3">
        <v>20233</v>
      </c>
      <c r="E460" s="1" t="s">
        <v>9145</v>
      </c>
      <c r="F460" s="1" t="s">
        <v>9230</v>
      </c>
      <c r="G460" t="s">
        <v>10563</v>
      </c>
    </row>
    <row r="461" spans="1:7" x14ac:dyDescent="0.25">
      <c r="A461" s="1" t="s">
        <v>7765</v>
      </c>
      <c r="B461" s="2">
        <v>896934867</v>
      </c>
      <c r="C461" s="1" t="s">
        <v>9130</v>
      </c>
      <c r="D461" s="3">
        <v>22426</v>
      </c>
      <c r="E461" s="1" t="s">
        <v>9141</v>
      </c>
      <c r="F461" s="1" t="s">
        <v>9252</v>
      </c>
      <c r="G461" t="s">
        <v>9666</v>
      </c>
    </row>
    <row r="462" spans="1:7" x14ac:dyDescent="0.25">
      <c r="A462" s="1" t="s">
        <v>2175</v>
      </c>
      <c r="B462" s="2">
        <v>395405823</v>
      </c>
      <c r="C462" s="1" t="s">
        <v>9188</v>
      </c>
      <c r="D462" s="3">
        <v>29731</v>
      </c>
      <c r="E462" s="1" t="s">
        <v>9135</v>
      </c>
      <c r="F462" s="1" t="s">
        <v>9202</v>
      </c>
      <c r="G462" t="s">
        <v>10937</v>
      </c>
    </row>
    <row r="463" spans="1:7" x14ac:dyDescent="0.25">
      <c r="A463" s="1" t="s">
        <v>7151</v>
      </c>
      <c r="B463" s="2">
        <v>484833124</v>
      </c>
      <c r="C463" s="1" t="s">
        <v>9134</v>
      </c>
      <c r="D463" s="3">
        <v>21694</v>
      </c>
      <c r="E463" s="1" t="s">
        <v>9135</v>
      </c>
      <c r="F463" s="1" t="s">
        <v>9283</v>
      </c>
      <c r="G463" t="s">
        <v>10780</v>
      </c>
    </row>
    <row r="464" spans="1:7" x14ac:dyDescent="0.25">
      <c r="A464" s="1" t="s">
        <v>9036</v>
      </c>
      <c r="B464" s="2">
        <v>603175786</v>
      </c>
      <c r="C464" s="1" t="s">
        <v>9156</v>
      </c>
      <c r="D464" s="3">
        <v>43976</v>
      </c>
      <c r="E464" s="1" t="s">
        <v>9131</v>
      </c>
      <c r="F464" s="1" t="s">
        <v>9157</v>
      </c>
      <c r="G464" t="s">
        <v>10789</v>
      </c>
    </row>
    <row r="465" spans="1:7" x14ac:dyDescent="0.25">
      <c r="A465" s="1" t="s">
        <v>1523</v>
      </c>
      <c r="B465" s="2">
        <v>619982087</v>
      </c>
      <c r="C465" s="1" t="s">
        <v>9165</v>
      </c>
      <c r="D465" s="3">
        <v>25712</v>
      </c>
      <c r="E465" s="1" t="s">
        <v>9141</v>
      </c>
      <c r="F465" s="1" t="s">
        <v>9167</v>
      </c>
      <c r="G465" t="s">
        <v>11204</v>
      </c>
    </row>
    <row r="466" spans="1:7" x14ac:dyDescent="0.25">
      <c r="A466" s="1" t="s">
        <v>8310</v>
      </c>
      <c r="B466" s="2">
        <v>647475846</v>
      </c>
      <c r="C466" s="1" t="s">
        <v>9179</v>
      </c>
      <c r="D466" s="3">
        <v>36304</v>
      </c>
      <c r="E466" s="1" t="s">
        <v>9149</v>
      </c>
      <c r="F466" s="1" t="s">
        <v>9223</v>
      </c>
      <c r="G466" t="s">
        <v>9983</v>
      </c>
    </row>
    <row r="467" spans="1:7" x14ac:dyDescent="0.25">
      <c r="A467" s="1" t="s">
        <v>4130</v>
      </c>
      <c r="B467" s="2">
        <v>368729411</v>
      </c>
      <c r="C467" s="1" t="s">
        <v>9148</v>
      </c>
      <c r="D467" s="3">
        <v>25348</v>
      </c>
      <c r="E467" s="1" t="s">
        <v>9141</v>
      </c>
      <c r="F467" s="1" t="s">
        <v>834</v>
      </c>
      <c r="G467" t="s">
        <v>10448</v>
      </c>
    </row>
    <row r="468" spans="1:7" x14ac:dyDescent="0.25">
      <c r="A468" s="1" t="s">
        <v>8484</v>
      </c>
      <c r="B468" s="2">
        <v>707730459</v>
      </c>
      <c r="C468" s="1" t="s">
        <v>9159</v>
      </c>
      <c r="D468" s="3">
        <v>25348</v>
      </c>
      <c r="E468" s="1" t="s">
        <v>9141</v>
      </c>
      <c r="F468" s="1" t="s">
        <v>8414</v>
      </c>
      <c r="G468" t="s">
        <v>10467</v>
      </c>
    </row>
    <row r="469" spans="1:7" x14ac:dyDescent="0.25">
      <c r="A469" s="1" t="s">
        <v>5873</v>
      </c>
      <c r="B469" s="2">
        <v>699711181</v>
      </c>
      <c r="C469" s="1" t="s">
        <v>9193</v>
      </c>
      <c r="D469" s="3">
        <v>32653</v>
      </c>
      <c r="E469" s="1" t="s">
        <v>9149</v>
      </c>
      <c r="F469" s="1" t="s">
        <v>9194</v>
      </c>
      <c r="G469" t="s">
        <v>9445</v>
      </c>
    </row>
    <row r="470" spans="1:7" x14ac:dyDescent="0.25">
      <c r="A470" s="1" t="s">
        <v>8738</v>
      </c>
      <c r="B470" s="2">
        <v>549894138</v>
      </c>
      <c r="C470" s="1" t="s">
        <v>9148</v>
      </c>
      <c r="D470" s="3">
        <v>20600</v>
      </c>
      <c r="E470" s="1" t="s">
        <v>9135</v>
      </c>
      <c r="F470" s="1" t="s">
        <v>9254</v>
      </c>
      <c r="G470" t="s">
        <v>10274</v>
      </c>
    </row>
    <row r="471" spans="1:7" x14ac:dyDescent="0.25">
      <c r="A471" s="1" t="s">
        <v>5858</v>
      </c>
      <c r="B471" s="2">
        <v>800027615</v>
      </c>
      <c r="C471" s="1" t="s">
        <v>9134</v>
      </c>
      <c r="D471" s="3">
        <v>44705</v>
      </c>
      <c r="E471" s="1" t="s">
        <v>9131</v>
      </c>
      <c r="F471" s="1" t="s">
        <v>9182</v>
      </c>
      <c r="G471" t="s">
        <v>9401</v>
      </c>
    </row>
    <row r="472" spans="1:7" x14ac:dyDescent="0.25">
      <c r="A472" s="1" t="s">
        <v>9009</v>
      </c>
      <c r="B472" s="2">
        <v>99404141</v>
      </c>
      <c r="C472" s="1" t="s">
        <v>9235</v>
      </c>
      <c r="D472" s="3">
        <v>41419</v>
      </c>
      <c r="E472" s="1" t="s">
        <v>9149</v>
      </c>
      <c r="F472" s="1" t="s">
        <v>9236</v>
      </c>
      <c r="G472" t="s">
        <v>9239</v>
      </c>
    </row>
    <row r="473" spans="1:7" x14ac:dyDescent="0.25">
      <c r="A473" s="1" t="s">
        <v>2992</v>
      </c>
      <c r="B473" s="2">
        <v>413036041</v>
      </c>
      <c r="C473" s="1" t="s">
        <v>9148</v>
      </c>
      <c r="D473" s="3">
        <v>33749</v>
      </c>
      <c r="E473" s="1" t="s">
        <v>9131</v>
      </c>
      <c r="F473" s="1" t="s">
        <v>9254</v>
      </c>
      <c r="G473" t="s">
        <v>10021</v>
      </c>
    </row>
    <row r="474" spans="1:7" x14ac:dyDescent="0.25">
      <c r="A474" s="1" t="s">
        <v>5736</v>
      </c>
      <c r="B474" s="2">
        <v>565940869</v>
      </c>
      <c r="C474" s="1" t="s">
        <v>9140</v>
      </c>
      <c r="D474" s="3">
        <v>28634</v>
      </c>
      <c r="E474" s="1" t="s">
        <v>9145</v>
      </c>
      <c r="F474" s="1" t="s">
        <v>9142</v>
      </c>
      <c r="G474" t="s">
        <v>11586</v>
      </c>
    </row>
    <row r="475" spans="1:7" x14ac:dyDescent="0.25">
      <c r="A475" s="1" t="s">
        <v>150</v>
      </c>
      <c r="B475" s="2">
        <v>809692533</v>
      </c>
      <c r="C475" s="1" t="s">
        <v>9217</v>
      </c>
      <c r="D475" s="3">
        <v>28270</v>
      </c>
      <c r="E475" s="1" t="s">
        <v>9149</v>
      </c>
      <c r="F475" s="1" t="s">
        <v>9218</v>
      </c>
      <c r="G475" t="s">
        <v>9495</v>
      </c>
    </row>
    <row r="476" spans="1:7" x14ac:dyDescent="0.25">
      <c r="A476" s="1" t="s">
        <v>3039</v>
      </c>
      <c r="B476" s="2">
        <v>86319276</v>
      </c>
      <c r="C476" s="1" t="s">
        <v>9165</v>
      </c>
      <c r="D476" s="3">
        <v>42148</v>
      </c>
      <c r="E476" s="1" t="s">
        <v>9149</v>
      </c>
      <c r="F476" s="1" t="s">
        <v>9167</v>
      </c>
      <c r="G476" t="s">
        <v>11666</v>
      </c>
    </row>
    <row r="477" spans="1:7" x14ac:dyDescent="0.25">
      <c r="A477" s="1" t="s">
        <v>6954</v>
      </c>
      <c r="B477" s="2">
        <v>311674771</v>
      </c>
      <c r="C477" s="1" t="s">
        <v>9156</v>
      </c>
      <c r="D477" s="3">
        <v>34114</v>
      </c>
      <c r="E477" s="1" t="s">
        <v>9135</v>
      </c>
      <c r="F477" s="1" t="s">
        <v>9157</v>
      </c>
      <c r="G477" t="s">
        <v>9892</v>
      </c>
    </row>
    <row r="478" spans="1:7" x14ac:dyDescent="0.25">
      <c r="A478" s="1" t="s">
        <v>3592</v>
      </c>
      <c r="B478" s="2">
        <v>216474393</v>
      </c>
      <c r="C478" s="1" t="s">
        <v>9197</v>
      </c>
      <c r="D478" s="3">
        <v>32288</v>
      </c>
      <c r="E478" s="1" t="s">
        <v>9135</v>
      </c>
      <c r="F478" s="1" t="s">
        <v>9206</v>
      </c>
      <c r="G478" t="s">
        <v>10353</v>
      </c>
    </row>
    <row r="479" spans="1:7" x14ac:dyDescent="0.25">
      <c r="A479" s="1" t="s">
        <v>5382</v>
      </c>
      <c r="B479" s="2">
        <v>696144220</v>
      </c>
      <c r="C479" s="1" t="s">
        <v>9138</v>
      </c>
      <c r="D479" s="3">
        <v>36671</v>
      </c>
      <c r="E479" s="1" t="s">
        <v>9131</v>
      </c>
      <c r="F479" s="1" t="s">
        <v>6173</v>
      </c>
      <c r="G479" t="s">
        <v>11758</v>
      </c>
    </row>
    <row r="480" spans="1:7" x14ac:dyDescent="0.25">
      <c r="A480" s="1" t="s">
        <v>8046</v>
      </c>
      <c r="B480" s="2">
        <v>50359721</v>
      </c>
      <c r="C480" s="1" t="s">
        <v>9235</v>
      </c>
      <c r="D480" s="3">
        <v>26077</v>
      </c>
      <c r="E480" s="1" t="s">
        <v>9149</v>
      </c>
      <c r="F480" s="1" t="s">
        <v>9236</v>
      </c>
      <c r="G480" t="s">
        <v>11329</v>
      </c>
    </row>
    <row r="481" spans="1:7" x14ac:dyDescent="0.25">
      <c r="A481" s="1" t="s">
        <v>3013</v>
      </c>
      <c r="B481" s="2">
        <v>682477275</v>
      </c>
      <c r="C481" s="1" t="s">
        <v>9188</v>
      </c>
      <c r="D481" s="3">
        <v>30460</v>
      </c>
      <c r="E481" s="1" t="s">
        <v>9141</v>
      </c>
      <c r="F481" s="1" t="s">
        <v>3840</v>
      </c>
      <c r="G481" t="s">
        <v>10368</v>
      </c>
    </row>
    <row r="482" spans="1:7" x14ac:dyDescent="0.25">
      <c r="A482" s="1" t="s">
        <v>5623</v>
      </c>
      <c r="B482" s="2">
        <v>970852604</v>
      </c>
      <c r="C482" s="1" t="s">
        <v>9188</v>
      </c>
      <c r="D482" s="3">
        <v>37400</v>
      </c>
      <c r="E482" s="1" t="s">
        <v>9141</v>
      </c>
      <c r="F482" s="1" t="s">
        <v>3840</v>
      </c>
      <c r="G482" t="s">
        <v>12142</v>
      </c>
    </row>
    <row r="483" spans="1:7" x14ac:dyDescent="0.25">
      <c r="A483" s="1" t="s">
        <v>4182</v>
      </c>
      <c r="B483" s="2">
        <v>901360013</v>
      </c>
      <c r="C483" s="1" t="s">
        <v>9159</v>
      </c>
      <c r="D483" s="3">
        <v>42880</v>
      </c>
      <c r="E483" s="1" t="s">
        <v>9135</v>
      </c>
      <c r="F483" s="1" t="s">
        <v>9367</v>
      </c>
      <c r="G483" t="s">
        <v>10672</v>
      </c>
    </row>
    <row r="484" spans="1:7" x14ac:dyDescent="0.25">
      <c r="A484" s="1" t="s">
        <v>4182</v>
      </c>
      <c r="B484" s="2">
        <v>635748642</v>
      </c>
      <c r="C484" s="1" t="s">
        <v>9188</v>
      </c>
      <c r="D484" s="3">
        <v>34114</v>
      </c>
      <c r="E484" s="1" t="s">
        <v>9149</v>
      </c>
      <c r="F484" s="1" t="s">
        <v>9202</v>
      </c>
      <c r="G484" t="s">
        <v>12150</v>
      </c>
    </row>
    <row r="485" spans="1:7" x14ac:dyDescent="0.25">
      <c r="A485" s="1" t="s">
        <v>8221</v>
      </c>
      <c r="B485" s="2">
        <v>227761274</v>
      </c>
      <c r="C485" s="1" t="s">
        <v>9134</v>
      </c>
      <c r="D485" s="3">
        <v>35575</v>
      </c>
      <c r="E485" s="1" t="s">
        <v>9149</v>
      </c>
      <c r="F485" s="1" t="s">
        <v>9136</v>
      </c>
      <c r="G485" t="s">
        <v>10114</v>
      </c>
    </row>
    <row r="486" spans="1:7" x14ac:dyDescent="0.25">
      <c r="A486" s="1" t="s">
        <v>6612</v>
      </c>
      <c r="B486" s="2">
        <v>303021938</v>
      </c>
      <c r="C486" s="1" t="s">
        <v>9138</v>
      </c>
      <c r="D486" s="3">
        <v>42515</v>
      </c>
      <c r="E486" s="1" t="s">
        <v>9149</v>
      </c>
      <c r="F486" s="1" t="s">
        <v>6173</v>
      </c>
      <c r="G486" t="s">
        <v>12042</v>
      </c>
    </row>
    <row r="487" spans="1:7" x14ac:dyDescent="0.25">
      <c r="A487" s="1" t="s">
        <v>1545</v>
      </c>
      <c r="B487" s="2">
        <v>351782665</v>
      </c>
      <c r="C487" s="1" t="s">
        <v>9193</v>
      </c>
      <c r="D487" s="3">
        <v>35575</v>
      </c>
      <c r="E487" s="1" t="s">
        <v>9145</v>
      </c>
      <c r="F487" s="1" t="s">
        <v>9194</v>
      </c>
      <c r="G487" t="s">
        <v>11776</v>
      </c>
    </row>
    <row r="488" spans="1:7" x14ac:dyDescent="0.25">
      <c r="A488" s="1" t="s">
        <v>586</v>
      </c>
      <c r="B488" s="2">
        <v>707316410</v>
      </c>
      <c r="C488" s="1" t="s">
        <v>9138</v>
      </c>
      <c r="D488" s="3">
        <v>23155</v>
      </c>
      <c r="E488" s="1" t="s">
        <v>9135</v>
      </c>
      <c r="F488" s="1" t="s">
        <v>9256</v>
      </c>
      <c r="G488" t="s">
        <v>12060</v>
      </c>
    </row>
    <row r="489" spans="1:7" x14ac:dyDescent="0.25">
      <c r="A489" s="1" t="s">
        <v>2464</v>
      </c>
      <c r="B489" s="2">
        <v>572282309</v>
      </c>
      <c r="C489" s="1" t="s">
        <v>9144</v>
      </c>
      <c r="D489" s="3">
        <v>31192</v>
      </c>
      <c r="E489" s="1" t="s">
        <v>9149</v>
      </c>
      <c r="F489" s="1" t="s">
        <v>9262</v>
      </c>
      <c r="G489" t="s">
        <v>9747</v>
      </c>
    </row>
    <row r="490" spans="1:7" x14ac:dyDescent="0.25">
      <c r="A490" s="1" t="s">
        <v>5834</v>
      </c>
      <c r="B490" s="2">
        <v>173399961</v>
      </c>
      <c r="C490" s="1" t="s">
        <v>9159</v>
      </c>
      <c r="D490" s="3">
        <v>23887</v>
      </c>
      <c r="E490" s="1" t="s">
        <v>9131</v>
      </c>
      <c r="F490" s="1" t="s">
        <v>8414</v>
      </c>
      <c r="G490" t="s">
        <v>9901</v>
      </c>
    </row>
    <row r="491" spans="1:7" x14ac:dyDescent="0.25">
      <c r="A491" s="1" t="s">
        <v>6249</v>
      </c>
      <c r="B491" s="2">
        <v>27988702</v>
      </c>
      <c r="C491" s="1" t="s">
        <v>9159</v>
      </c>
      <c r="D491" s="3">
        <v>29366</v>
      </c>
      <c r="E491" s="1" t="s">
        <v>9141</v>
      </c>
      <c r="F491" s="1" t="s">
        <v>9367</v>
      </c>
      <c r="G491" t="s">
        <v>11805</v>
      </c>
    </row>
    <row r="492" spans="1:7" x14ac:dyDescent="0.25">
      <c r="A492" s="1" t="s">
        <v>3888</v>
      </c>
      <c r="B492" s="2">
        <v>759284715</v>
      </c>
      <c r="C492" s="1" t="s">
        <v>9134</v>
      </c>
      <c r="D492" s="3">
        <v>33017</v>
      </c>
      <c r="E492" s="1" t="s">
        <v>9135</v>
      </c>
      <c r="F492" s="1" t="s">
        <v>9307</v>
      </c>
      <c r="G492" t="s">
        <v>11325</v>
      </c>
    </row>
    <row r="493" spans="1:7" x14ac:dyDescent="0.25">
      <c r="A493" s="1" t="s">
        <v>3258</v>
      </c>
      <c r="B493" s="2">
        <v>254387170</v>
      </c>
      <c r="C493" s="1" t="s">
        <v>9134</v>
      </c>
      <c r="D493" s="3">
        <v>20233</v>
      </c>
      <c r="E493" s="1" t="s">
        <v>9149</v>
      </c>
      <c r="F493" s="1" t="s">
        <v>9307</v>
      </c>
      <c r="G493" t="s">
        <v>10154</v>
      </c>
    </row>
    <row r="494" spans="1:7" x14ac:dyDescent="0.25">
      <c r="A494" s="1" t="s">
        <v>6883</v>
      </c>
      <c r="B494" s="2">
        <v>75345218</v>
      </c>
      <c r="C494" s="1" t="s">
        <v>9130</v>
      </c>
      <c r="D494" s="3">
        <v>39958</v>
      </c>
      <c r="E494" s="1" t="s">
        <v>9149</v>
      </c>
      <c r="F494" s="1" t="s">
        <v>9252</v>
      </c>
      <c r="G494" t="s">
        <v>10973</v>
      </c>
    </row>
    <row r="495" spans="1:7" x14ac:dyDescent="0.25">
      <c r="A495" s="1" t="s">
        <v>7373</v>
      </c>
      <c r="B495" s="2">
        <v>354583177</v>
      </c>
      <c r="C495" s="1" t="s">
        <v>9144</v>
      </c>
      <c r="D495" s="3">
        <v>20233</v>
      </c>
      <c r="E495" s="1" t="s">
        <v>9145</v>
      </c>
      <c r="F495" s="1" t="s">
        <v>9146</v>
      </c>
      <c r="G495" t="s">
        <v>10785</v>
      </c>
    </row>
    <row r="496" spans="1:7" x14ac:dyDescent="0.25">
      <c r="A496" s="1" t="s">
        <v>2836</v>
      </c>
      <c r="B496" s="2">
        <v>296971198</v>
      </c>
      <c r="C496" s="1" t="s">
        <v>9144</v>
      </c>
      <c r="D496" s="3">
        <v>25348</v>
      </c>
      <c r="E496" s="1" t="s">
        <v>9131</v>
      </c>
      <c r="F496" s="1" t="s">
        <v>9146</v>
      </c>
      <c r="G496" t="s">
        <v>9566</v>
      </c>
    </row>
    <row r="497" spans="1:7" x14ac:dyDescent="0.25">
      <c r="A497" s="1" t="s">
        <v>272</v>
      </c>
      <c r="B497" s="2">
        <v>788671678</v>
      </c>
      <c r="C497" s="1" t="s">
        <v>9188</v>
      </c>
      <c r="D497" s="3">
        <v>30460</v>
      </c>
      <c r="E497" s="1" t="s">
        <v>9131</v>
      </c>
      <c r="F497" s="1" t="s">
        <v>4326</v>
      </c>
      <c r="G497" t="s">
        <v>11386</v>
      </c>
    </row>
    <row r="498" spans="1:7" x14ac:dyDescent="0.25">
      <c r="A498" s="1" t="s">
        <v>7157</v>
      </c>
      <c r="B498" s="2">
        <v>685989646</v>
      </c>
      <c r="C498" s="1" t="s">
        <v>9197</v>
      </c>
      <c r="D498" s="3">
        <v>28999</v>
      </c>
      <c r="E498" s="1" t="s">
        <v>9149</v>
      </c>
      <c r="F498" s="1" t="s">
        <v>9206</v>
      </c>
      <c r="G498" t="s">
        <v>10678</v>
      </c>
    </row>
    <row r="499" spans="1:7" x14ac:dyDescent="0.25">
      <c r="A499" s="1" t="s">
        <v>4454</v>
      </c>
      <c r="B499" s="2">
        <v>844045733</v>
      </c>
      <c r="C499" s="1" t="s">
        <v>9140</v>
      </c>
      <c r="D499" s="3">
        <v>34114</v>
      </c>
      <c r="E499" s="1" t="s">
        <v>9149</v>
      </c>
      <c r="F499" s="1" t="s">
        <v>9142</v>
      </c>
      <c r="G499" t="s">
        <v>9526</v>
      </c>
    </row>
    <row r="500" spans="1:7" x14ac:dyDescent="0.25">
      <c r="A500" s="1" t="s">
        <v>7000</v>
      </c>
      <c r="B500" s="2">
        <v>395746493</v>
      </c>
      <c r="C500" s="1" t="s">
        <v>9134</v>
      </c>
      <c r="D500" s="3">
        <v>43609</v>
      </c>
      <c r="E500" s="1" t="s">
        <v>9145</v>
      </c>
      <c r="F500" s="1" t="s">
        <v>9136</v>
      </c>
      <c r="G500" t="s">
        <v>10961</v>
      </c>
    </row>
    <row r="501" spans="1:7" x14ac:dyDescent="0.25">
      <c r="A501" s="1" t="s">
        <v>8526</v>
      </c>
      <c r="B501" s="2">
        <v>612790558</v>
      </c>
      <c r="C501" s="1" t="s">
        <v>9140</v>
      </c>
      <c r="D501" s="3">
        <v>38132</v>
      </c>
      <c r="E501" s="1" t="s">
        <v>9149</v>
      </c>
      <c r="F501" s="1" t="s">
        <v>9142</v>
      </c>
      <c r="G501" t="s">
        <v>11261</v>
      </c>
    </row>
    <row r="502" spans="1:7" x14ac:dyDescent="0.25">
      <c r="A502" s="1" t="s">
        <v>7665</v>
      </c>
      <c r="B502" s="2">
        <v>698738485</v>
      </c>
      <c r="C502" s="1" t="s">
        <v>9179</v>
      </c>
      <c r="D502" s="3">
        <v>22426</v>
      </c>
      <c r="E502" s="1" t="s">
        <v>9166</v>
      </c>
      <c r="F502" s="1" t="s">
        <v>9184</v>
      </c>
      <c r="G502" t="s">
        <v>9951</v>
      </c>
    </row>
    <row r="503" spans="1:7" x14ac:dyDescent="0.25">
      <c r="A503" s="1" t="s">
        <v>1609</v>
      </c>
      <c r="B503" s="2">
        <v>734281991</v>
      </c>
      <c r="C503" s="1" t="s">
        <v>9159</v>
      </c>
      <c r="D503" s="3">
        <v>41783</v>
      </c>
      <c r="E503" s="1" t="s">
        <v>9131</v>
      </c>
      <c r="F503" s="1" t="s">
        <v>9367</v>
      </c>
      <c r="G503" t="s">
        <v>11349</v>
      </c>
    </row>
    <row r="504" spans="1:7" x14ac:dyDescent="0.25">
      <c r="A504" s="1" t="s">
        <v>4448</v>
      </c>
      <c r="B504" s="2">
        <v>109613268</v>
      </c>
      <c r="C504" s="1" t="s">
        <v>9235</v>
      </c>
      <c r="D504" s="3">
        <v>41783</v>
      </c>
      <c r="E504" s="1" t="s">
        <v>9149</v>
      </c>
      <c r="F504" s="1" t="s">
        <v>9236</v>
      </c>
      <c r="G504" t="s">
        <v>10712</v>
      </c>
    </row>
    <row r="505" spans="1:7" x14ac:dyDescent="0.25">
      <c r="A505" s="1" t="s">
        <v>3458</v>
      </c>
      <c r="B505" s="2">
        <v>781721872</v>
      </c>
      <c r="C505" s="1" t="s">
        <v>9154</v>
      </c>
      <c r="D505" s="3">
        <v>37400</v>
      </c>
      <c r="E505" s="1" t="s">
        <v>9141</v>
      </c>
      <c r="F505" s="1" t="s">
        <v>9162</v>
      </c>
      <c r="G505" t="s">
        <v>11493</v>
      </c>
    </row>
    <row r="506" spans="1:7" x14ac:dyDescent="0.25">
      <c r="A506" s="1" t="s">
        <v>727</v>
      </c>
      <c r="B506" s="2">
        <v>26306891</v>
      </c>
      <c r="C506" s="1" t="s">
        <v>9179</v>
      </c>
      <c r="D506" s="3">
        <v>29366</v>
      </c>
      <c r="E506" s="1" t="s">
        <v>9145</v>
      </c>
      <c r="F506" s="1" t="s">
        <v>9184</v>
      </c>
      <c r="G506" t="s">
        <v>10741</v>
      </c>
    </row>
    <row r="507" spans="1:7" x14ac:dyDescent="0.25">
      <c r="A507" s="1" t="s">
        <v>4612</v>
      </c>
      <c r="B507" s="2">
        <v>15829268</v>
      </c>
      <c r="C507" s="1" t="s">
        <v>9152</v>
      </c>
      <c r="D507" s="3">
        <v>26444</v>
      </c>
      <c r="E507" s="1" t="s">
        <v>9149</v>
      </c>
      <c r="F507" s="1" t="s">
        <v>8420</v>
      </c>
      <c r="G507" t="s">
        <v>11200</v>
      </c>
    </row>
    <row r="508" spans="1:7" x14ac:dyDescent="0.25">
      <c r="A508" s="1" t="s">
        <v>5887</v>
      </c>
      <c r="B508" s="2">
        <v>845976453</v>
      </c>
      <c r="C508" s="1" t="s">
        <v>9159</v>
      </c>
      <c r="D508" s="3">
        <v>43244</v>
      </c>
      <c r="E508" s="1" t="s">
        <v>9145</v>
      </c>
      <c r="F508" s="1" t="s">
        <v>9160</v>
      </c>
      <c r="G508" t="s">
        <v>10174</v>
      </c>
    </row>
    <row r="509" spans="1:7" x14ac:dyDescent="0.25">
      <c r="A509" s="1" t="s">
        <v>5062</v>
      </c>
      <c r="B509" s="2">
        <v>662030865</v>
      </c>
      <c r="C509" s="1" t="s">
        <v>9188</v>
      </c>
      <c r="D509" s="3">
        <v>43976</v>
      </c>
      <c r="E509" s="1" t="s">
        <v>9131</v>
      </c>
      <c r="F509" s="1" t="s">
        <v>3840</v>
      </c>
      <c r="G509" t="s">
        <v>9628</v>
      </c>
    </row>
    <row r="510" spans="1:7" x14ac:dyDescent="0.25">
      <c r="A510" s="1" t="s">
        <v>8116</v>
      </c>
      <c r="B510" s="2">
        <v>467206461</v>
      </c>
      <c r="C510" s="1" t="s">
        <v>9154</v>
      </c>
      <c r="D510" s="3">
        <v>35575</v>
      </c>
      <c r="E510" s="1" t="s">
        <v>9141</v>
      </c>
      <c r="F510" s="1" t="s">
        <v>6107</v>
      </c>
      <c r="G510" t="s">
        <v>11191</v>
      </c>
    </row>
    <row r="511" spans="1:7" x14ac:dyDescent="0.25">
      <c r="A511" s="1" t="s">
        <v>7029</v>
      </c>
      <c r="B511" s="2">
        <v>639381444</v>
      </c>
      <c r="C511" s="1" t="s">
        <v>9144</v>
      </c>
      <c r="D511" s="3">
        <v>34478</v>
      </c>
      <c r="E511" s="1" t="s">
        <v>9131</v>
      </c>
      <c r="F511" s="1" t="s">
        <v>9146</v>
      </c>
      <c r="G511" t="s">
        <v>11394</v>
      </c>
    </row>
    <row r="512" spans="1:7" x14ac:dyDescent="0.25">
      <c r="A512" s="1" t="s">
        <v>3847</v>
      </c>
      <c r="B512" s="2">
        <v>978339880</v>
      </c>
      <c r="C512" s="1" t="s">
        <v>9197</v>
      </c>
      <c r="D512" s="3">
        <v>31921</v>
      </c>
      <c r="E512" s="1" t="s">
        <v>9141</v>
      </c>
      <c r="F512" s="1" t="s">
        <v>9267</v>
      </c>
      <c r="G512" t="s">
        <v>11215</v>
      </c>
    </row>
    <row r="513" spans="1:7" x14ac:dyDescent="0.25">
      <c r="A513" s="1" t="s">
        <v>6375</v>
      </c>
      <c r="B513" s="2">
        <v>737780045</v>
      </c>
      <c r="C513" s="1" t="s">
        <v>9179</v>
      </c>
      <c r="D513" s="3">
        <v>25712</v>
      </c>
      <c r="E513" s="1" t="s">
        <v>9141</v>
      </c>
      <c r="F513" s="1" t="s">
        <v>9223</v>
      </c>
      <c r="G513" t="s">
        <v>9995</v>
      </c>
    </row>
    <row r="514" spans="1:7" x14ac:dyDescent="0.25">
      <c r="A514" s="1" t="s">
        <v>6375</v>
      </c>
      <c r="B514" s="2">
        <v>382278715</v>
      </c>
      <c r="C514" s="1" t="s">
        <v>9159</v>
      </c>
      <c r="D514" s="3">
        <v>30827</v>
      </c>
      <c r="E514" s="1" t="s">
        <v>9131</v>
      </c>
      <c r="F514" s="1" t="s">
        <v>9240</v>
      </c>
      <c r="G514" t="s">
        <v>12151</v>
      </c>
    </row>
    <row r="515" spans="1:7" x14ac:dyDescent="0.25">
      <c r="A515" s="1" t="s">
        <v>6372</v>
      </c>
      <c r="B515" s="2">
        <v>903001679</v>
      </c>
      <c r="C515" s="1" t="s">
        <v>9134</v>
      </c>
      <c r="D515" s="3">
        <v>36671</v>
      </c>
      <c r="E515" s="1" t="s">
        <v>9145</v>
      </c>
      <c r="F515" s="1" t="s">
        <v>9176</v>
      </c>
      <c r="G515" t="s">
        <v>10366</v>
      </c>
    </row>
    <row r="516" spans="1:7" x14ac:dyDescent="0.25">
      <c r="A516" s="1" t="s">
        <v>4345</v>
      </c>
      <c r="B516" s="2">
        <v>777792328</v>
      </c>
      <c r="C516" s="1" t="s">
        <v>9134</v>
      </c>
      <c r="D516" s="3">
        <v>43609</v>
      </c>
      <c r="E516" s="1" t="s">
        <v>9145</v>
      </c>
      <c r="F516" s="1" t="s">
        <v>9200</v>
      </c>
      <c r="G516" t="s">
        <v>10576</v>
      </c>
    </row>
    <row r="517" spans="1:7" x14ac:dyDescent="0.25">
      <c r="A517" s="1" t="s">
        <v>4000</v>
      </c>
      <c r="B517" s="2">
        <v>968465790</v>
      </c>
      <c r="C517" s="1" t="s">
        <v>9144</v>
      </c>
      <c r="D517" s="3">
        <v>30827</v>
      </c>
      <c r="E517" s="1" t="s">
        <v>9149</v>
      </c>
      <c r="F517" s="1" t="s">
        <v>9146</v>
      </c>
      <c r="G517" t="s">
        <v>11699</v>
      </c>
    </row>
    <row r="518" spans="1:7" x14ac:dyDescent="0.25">
      <c r="A518" s="1" t="s">
        <v>4788</v>
      </c>
      <c r="B518" s="2">
        <v>392790035</v>
      </c>
      <c r="C518" s="1" t="s">
        <v>9134</v>
      </c>
      <c r="D518" s="3">
        <v>31556</v>
      </c>
      <c r="E518" s="1" t="s">
        <v>9135</v>
      </c>
      <c r="F518" s="1" t="s">
        <v>9174</v>
      </c>
      <c r="G518" t="s">
        <v>11005</v>
      </c>
    </row>
    <row r="519" spans="1:7" x14ac:dyDescent="0.25">
      <c r="A519" s="1" t="s">
        <v>2580</v>
      </c>
      <c r="B519" s="2">
        <v>795837717</v>
      </c>
      <c r="C519" s="1" t="s">
        <v>9188</v>
      </c>
      <c r="D519" s="3">
        <v>29731</v>
      </c>
      <c r="E519" s="1" t="s">
        <v>9149</v>
      </c>
      <c r="F519" s="1" t="s">
        <v>9202</v>
      </c>
      <c r="G519" t="s">
        <v>10743</v>
      </c>
    </row>
    <row r="520" spans="1:7" x14ac:dyDescent="0.25">
      <c r="A520" s="1" t="s">
        <v>790</v>
      </c>
      <c r="B520" s="2">
        <v>732500144</v>
      </c>
      <c r="C520" s="1" t="s">
        <v>9130</v>
      </c>
      <c r="D520" s="3">
        <v>23522</v>
      </c>
      <c r="E520" s="1" t="s">
        <v>9135</v>
      </c>
      <c r="F520" s="1" t="s">
        <v>9252</v>
      </c>
      <c r="G520" t="s">
        <v>11715</v>
      </c>
    </row>
    <row r="521" spans="1:7" x14ac:dyDescent="0.25">
      <c r="A521" s="1" t="s">
        <v>2431</v>
      </c>
      <c r="B521" s="2">
        <v>860575496</v>
      </c>
      <c r="C521" s="1" t="s">
        <v>9190</v>
      </c>
      <c r="D521" s="3">
        <v>34114</v>
      </c>
      <c r="E521" s="1" t="s">
        <v>9149</v>
      </c>
      <c r="F521" s="1" t="s">
        <v>9191</v>
      </c>
      <c r="G521" t="s">
        <v>9458</v>
      </c>
    </row>
    <row r="522" spans="1:7" x14ac:dyDescent="0.25">
      <c r="A522" s="1" t="s">
        <v>2423</v>
      </c>
      <c r="B522" s="2">
        <v>663436500</v>
      </c>
      <c r="C522" s="1" t="s">
        <v>9134</v>
      </c>
      <c r="D522" s="3">
        <v>41054</v>
      </c>
      <c r="E522" s="1" t="s">
        <v>9141</v>
      </c>
      <c r="F522" s="1" t="s">
        <v>9136</v>
      </c>
      <c r="G522" t="s">
        <v>12193</v>
      </c>
    </row>
    <row r="523" spans="1:7" x14ac:dyDescent="0.25">
      <c r="A523" s="1" t="s">
        <v>1060</v>
      </c>
      <c r="B523" s="2">
        <v>529114349</v>
      </c>
      <c r="C523" s="1" t="s">
        <v>9197</v>
      </c>
      <c r="D523" s="3">
        <v>34478</v>
      </c>
      <c r="E523" s="1" t="s">
        <v>9149</v>
      </c>
      <c r="F523" s="1" t="s">
        <v>9198</v>
      </c>
      <c r="G523" t="s">
        <v>9459</v>
      </c>
    </row>
    <row r="524" spans="1:7" x14ac:dyDescent="0.25">
      <c r="A524" s="1" t="s">
        <v>8004</v>
      </c>
      <c r="B524" s="2">
        <v>287647957</v>
      </c>
      <c r="C524" s="1" t="s">
        <v>9170</v>
      </c>
      <c r="D524" s="3">
        <v>29731</v>
      </c>
      <c r="E524" s="1" t="s">
        <v>9135</v>
      </c>
      <c r="F524" s="1" t="s">
        <v>9362</v>
      </c>
      <c r="G524" t="s">
        <v>10719</v>
      </c>
    </row>
    <row r="525" spans="1:7" x14ac:dyDescent="0.25">
      <c r="A525" s="1" t="s">
        <v>239</v>
      </c>
      <c r="B525" s="2">
        <v>76810447</v>
      </c>
      <c r="C525" s="1" t="s">
        <v>9154</v>
      </c>
      <c r="D525" s="3">
        <v>34843</v>
      </c>
      <c r="E525" s="1" t="s">
        <v>9149</v>
      </c>
      <c r="F525" s="1" t="s">
        <v>9162</v>
      </c>
      <c r="G525" t="s">
        <v>10112</v>
      </c>
    </row>
    <row r="526" spans="1:7" x14ac:dyDescent="0.25">
      <c r="A526" s="1" t="s">
        <v>8599</v>
      </c>
      <c r="B526" s="2">
        <v>934597374</v>
      </c>
      <c r="C526" s="1" t="s">
        <v>9156</v>
      </c>
      <c r="D526" s="3">
        <v>31921</v>
      </c>
      <c r="E526" s="1" t="s">
        <v>9131</v>
      </c>
      <c r="F526" s="1" t="s">
        <v>9157</v>
      </c>
      <c r="G526" t="s">
        <v>9672</v>
      </c>
    </row>
    <row r="527" spans="1:7" x14ac:dyDescent="0.25">
      <c r="A527" s="1" t="s">
        <v>2553</v>
      </c>
      <c r="B527" s="2">
        <v>419235443</v>
      </c>
      <c r="C527" s="1" t="s">
        <v>9159</v>
      </c>
      <c r="D527" s="3">
        <v>28999</v>
      </c>
      <c r="E527" s="1" t="s">
        <v>9149</v>
      </c>
      <c r="F527" s="1" t="s">
        <v>9160</v>
      </c>
      <c r="G527" t="s">
        <v>11807</v>
      </c>
    </row>
    <row r="528" spans="1:7" x14ac:dyDescent="0.25">
      <c r="A528" s="1" t="s">
        <v>8976</v>
      </c>
      <c r="B528" s="2">
        <v>128877972</v>
      </c>
      <c r="C528" s="1" t="s">
        <v>9154</v>
      </c>
      <c r="D528" s="3">
        <v>45070</v>
      </c>
      <c r="E528" s="1" t="s">
        <v>9135</v>
      </c>
      <c r="F528" s="1" t="s">
        <v>6107</v>
      </c>
      <c r="G528" t="s">
        <v>12026</v>
      </c>
    </row>
    <row r="529" spans="1:7" x14ac:dyDescent="0.25">
      <c r="A529" s="1" t="s">
        <v>3844</v>
      </c>
      <c r="B529" s="2">
        <v>242827746</v>
      </c>
      <c r="C529" s="1" t="s">
        <v>9188</v>
      </c>
      <c r="D529" s="3">
        <v>28999</v>
      </c>
      <c r="E529" s="1" t="s">
        <v>9131</v>
      </c>
      <c r="F529" s="1" t="s">
        <v>3840</v>
      </c>
      <c r="G529" t="s">
        <v>11431</v>
      </c>
    </row>
    <row r="530" spans="1:7" x14ac:dyDescent="0.25">
      <c r="A530" s="1" t="s">
        <v>4333</v>
      </c>
      <c r="B530" s="2">
        <v>300474366</v>
      </c>
      <c r="C530" s="1" t="s">
        <v>9156</v>
      </c>
      <c r="D530" s="3">
        <v>28270</v>
      </c>
      <c r="E530" s="1" t="s">
        <v>9135</v>
      </c>
      <c r="F530" s="1" t="s">
        <v>9157</v>
      </c>
      <c r="G530" t="s">
        <v>11578</v>
      </c>
    </row>
    <row r="531" spans="1:7" x14ac:dyDescent="0.25">
      <c r="A531" s="1" t="s">
        <v>2313</v>
      </c>
      <c r="B531" s="2">
        <v>468624168</v>
      </c>
      <c r="C531" s="1" t="s">
        <v>9134</v>
      </c>
      <c r="D531" s="3">
        <v>39226</v>
      </c>
      <c r="E531" s="1" t="s">
        <v>9141</v>
      </c>
      <c r="F531" s="1" t="s">
        <v>9200</v>
      </c>
      <c r="G531" t="s">
        <v>9201</v>
      </c>
    </row>
    <row r="532" spans="1:7" x14ac:dyDescent="0.25">
      <c r="A532" s="1" t="s">
        <v>5970</v>
      </c>
      <c r="B532" s="2">
        <v>237562153</v>
      </c>
      <c r="C532" s="1" t="s">
        <v>9152</v>
      </c>
      <c r="D532" s="3">
        <v>21694</v>
      </c>
      <c r="E532" s="1" t="s">
        <v>9166</v>
      </c>
      <c r="F532" s="1" t="s">
        <v>8420</v>
      </c>
      <c r="G532" t="s">
        <v>10966</v>
      </c>
    </row>
    <row r="533" spans="1:7" x14ac:dyDescent="0.25">
      <c r="A533" s="1" t="s">
        <v>8344</v>
      </c>
      <c r="B533" s="2">
        <v>105745632</v>
      </c>
      <c r="C533" s="1" t="s">
        <v>9144</v>
      </c>
      <c r="D533" s="3">
        <v>28634</v>
      </c>
      <c r="E533" s="1" t="s">
        <v>9149</v>
      </c>
      <c r="F533" s="1" t="s">
        <v>9146</v>
      </c>
      <c r="G533" t="s">
        <v>10477</v>
      </c>
    </row>
    <row r="534" spans="1:7" x14ac:dyDescent="0.25">
      <c r="A534" s="1" t="s">
        <v>3692</v>
      </c>
      <c r="B534" s="2">
        <v>975361259</v>
      </c>
      <c r="C534" s="1" t="s">
        <v>9144</v>
      </c>
      <c r="D534" s="3">
        <v>23887</v>
      </c>
      <c r="E534" s="1" t="s">
        <v>9145</v>
      </c>
      <c r="F534" s="1" t="s">
        <v>9146</v>
      </c>
      <c r="G534" t="s">
        <v>9378</v>
      </c>
    </row>
    <row r="535" spans="1:7" x14ac:dyDescent="0.25">
      <c r="A535" s="1" t="s">
        <v>3944</v>
      </c>
      <c r="B535" s="2">
        <v>759203632</v>
      </c>
      <c r="C535" s="1" t="s">
        <v>9217</v>
      </c>
      <c r="D535" s="3">
        <v>39958</v>
      </c>
      <c r="E535" s="1" t="s">
        <v>9141</v>
      </c>
      <c r="F535" s="1" t="s">
        <v>9218</v>
      </c>
      <c r="G535" t="s">
        <v>10776</v>
      </c>
    </row>
    <row r="536" spans="1:7" x14ac:dyDescent="0.25">
      <c r="A536" s="1" t="s">
        <v>8277</v>
      </c>
      <c r="B536" s="2">
        <v>638628927</v>
      </c>
      <c r="C536" s="1" t="s">
        <v>9193</v>
      </c>
      <c r="D536" s="3">
        <v>24251</v>
      </c>
      <c r="E536" s="1" t="s">
        <v>9135</v>
      </c>
      <c r="F536" s="1" t="s">
        <v>9194</v>
      </c>
      <c r="G536" t="s">
        <v>11454</v>
      </c>
    </row>
    <row r="537" spans="1:7" x14ac:dyDescent="0.25">
      <c r="A537" s="1" t="s">
        <v>8307</v>
      </c>
      <c r="B537" s="2">
        <v>151284774</v>
      </c>
      <c r="C537" s="1" t="s">
        <v>9170</v>
      </c>
      <c r="D537" s="3">
        <v>23522</v>
      </c>
      <c r="E537" s="1" t="s">
        <v>9145</v>
      </c>
      <c r="F537" s="1" t="s">
        <v>9212</v>
      </c>
      <c r="G537" t="s">
        <v>11265</v>
      </c>
    </row>
    <row r="538" spans="1:7" x14ac:dyDescent="0.25">
      <c r="A538" s="1" t="s">
        <v>5266</v>
      </c>
      <c r="B538" s="2">
        <v>234938324</v>
      </c>
      <c r="C538" s="1" t="s">
        <v>9134</v>
      </c>
      <c r="D538" s="3">
        <v>35575</v>
      </c>
      <c r="E538" s="1" t="s">
        <v>9166</v>
      </c>
      <c r="F538" s="1" t="s">
        <v>9307</v>
      </c>
      <c r="G538" t="s">
        <v>11142</v>
      </c>
    </row>
    <row r="539" spans="1:7" x14ac:dyDescent="0.25">
      <c r="A539" s="1" t="s">
        <v>977</v>
      </c>
      <c r="B539" s="2">
        <v>319451547</v>
      </c>
      <c r="C539" s="1" t="s">
        <v>9303</v>
      </c>
      <c r="D539" s="3">
        <v>34843</v>
      </c>
      <c r="E539" s="1" t="s">
        <v>9141</v>
      </c>
      <c r="F539" s="1" t="s">
        <v>9339</v>
      </c>
      <c r="G539" t="s">
        <v>12038</v>
      </c>
    </row>
    <row r="540" spans="1:7" x14ac:dyDescent="0.25">
      <c r="A540" s="1" t="s">
        <v>138</v>
      </c>
      <c r="B540" s="2">
        <v>833820639</v>
      </c>
      <c r="C540" s="1" t="s">
        <v>9190</v>
      </c>
      <c r="D540" s="3">
        <v>28270</v>
      </c>
      <c r="E540" s="1" t="s">
        <v>9131</v>
      </c>
      <c r="F540" s="1" t="s">
        <v>9191</v>
      </c>
      <c r="G540" t="s">
        <v>10434</v>
      </c>
    </row>
    <row r="541" spans="1:7" x14ac:dyDescent="0.25">
      <c r="A541" s="1" t="s">
        <v>6886</v>
      </c>
      <c r="B541" s="2">
        <v>92871480</v>
      </c>
      <c r="C541" s="1" t="s">
        <v>9154</v>
      </c>
      <c r="D541" s="3">
        <v>25348</v>
      </c>
      <c r="E541" s="1" t="s">
        <v>9141</v>
      </c>
      <c r="F541" s="1" t="s">
        <v>9162</v>
      </c>
      <c r="G541" t="s">
        <v>10193</v>
      </c>
    </row>
    <row r="542" spans="1:7" x14ac:dyDescent="0.25">
      <c r="A542" s="1" t="s">
        <v>7169</v>
      </c>
      <c r="B542" s="2">
        <v>254941473</v>
      </c>
      <c r="C542" s="1" t="s">
        <v>9303</v>
      </c>
      <c r="D542" s="3">
        <v>24251</v>
      </c>
      <c r="E542" s="1" t="s">
        <v>9145</v>
      </c>
      <c r="F542" s="1" t="s">
        <v>9339</v>
      </c>
      <c r="G542" t="s">
        <v>12045</v>
      </c>
    </row>
    <row r="543" spans="1:7" x14ac:dyDescent="0.25">
      <c r="A543" s="1" t="s">
        <v>4439</v>
      </c>
      <c r="B543" s="2">
        <v>600786147</v>
      </c>
      <c r="C543" s="1" t="s">
        <v>9134</v>
      </c>
      <c r="D543" s="3">
        <v>34114</v>
      </c>
      <c r="E543" s="1" t="s">
        <v>9149</v>
      </c>
      <c r="F543" s="1" t="s">
        <v>9176</v>
      </c>
      <c r="G543" t="s">
        <v>9743</v>
      </c>
    </row>
    <row r="544" spans="1:7" x14ac:dyDescent="0.25">
      <c r="A544" s="1" t="s">
        <v>3403</v>
      </c>
      <c r="B544" s="2">
        <v>390143585</v>
      </c>
      <c r="C544" s="1" t="s">
        <v>9134</v>
      </c>
      <c r="D544" s="3">
        <v>38132</v>
      </c>
      <c r="E544" s="1" t="s">
        <v>9141</v>
      </c>
      <c r="F544" s="1" t="s">
        <v>9307</v>
      </c>
      <c r="G544" t="s">
        <v>10374</v>
      </c>
    </row>
    <row r="545" spans="1:7" x14ac:dyDescent="0.25">
      <c r="A545" s="1" t="s">
        <v>469</v>
      </c>
      <c r="B545" s="2">
        <v>36336429</v>
      </c>
      <c r="C545" s="1" t="s">
        <v>9229</v>
      </c>
      <c r="D545" s="3">
        <v>33749</v>
      </c>
      <c r="E545" s="1" t="s">
        <v>9131</v>
      </c>
      <c r="F545" s="1" t="s">
        <v>9230</v>
      </c>
      <c r="G545" t="s">
        <v>9750</v>
      </c>
    </row>
    <row r="546" spans="1:7" x14ac:dyDescent="0.25">
      <c r="A546" s="1" t="s">
        <v>2998</v>
      </c>
      <c r="B546" s="2">
        <v>785675966</v>
      </c>
      <c r="C546" s="1" t="s">
        <v>9188</v>
      </c>
      <c r="D546" s="3">
        <v>40687</v>
      </c>
      <c r="E546" s="1" t="s">
        <v>9149</v>
      </c>
      <c r="F546" s="1" t="s">
        <v>4326</v>
      </c>
      <c r="G546" t="s">
        <v>9670</v>
      </c>
    </row>
    <row r="547" spans="1:7" x14ac:dyDescent="0.25">
      <c r="A547" s="1" t="s">
        <v>5632</v>
      </c>
      <c r="B547" s="2">
        <v>46670843</v>
      </c>
      <c r="C547" s="1" t="s">
        <v>9154</v>
      </c>
      <c r="D547" s="3">
        <v>31192</v>
      </c>
      <c r="E547" s="1" t="s">
        <v>9131</v>
      </c>
      <c r="F547" s="1" t="s">
        <v>9162</v>
      </c>
      <c r="G547" t="s">
        <v>12161</v>
      </c>
    </row>
    <row r="548" spans="1:7" x14ac:dyDescent="0.25">
      <c r="A548" s="1" t="s">
        <v>2363</v>
      </c>
      <c r="B548" s="2">
        <v>566170679</v>
      </c>
      <c r="C548" s="1" t="s">
        <v>9193</v>
      </c>
      <c r="D548" s="3">
        <v>33382</v>
      </c>
      <c r="E548" s="1" t="s">
        <v>9166</v>
      </c>
      <c r="F548" s="1" t="s">
        <v>9194</v>
      </c>
      <c r="G548" t="s">
        <v>11460</v>
      </c>
    </row>
    <row r="549" spans="1:7" x14ac:dyDescent="0.25">
      <c r="A549" s="1" t="s">
        <v>3133</v>
      </c>
      <c r="B549" s="2">
        <v>380741591</v>
      </c>
      <c r="C549" s="1" t="s">
        <v>9179</v>
      </c>
      <c r="D549" s="3">
        <v>31921</v>
      </c>
      <c r="E549" s="1" t="s">
        <v>9145</v>
      </c>
      <c r="F549" s="1" t="s">
        <v>9223</v>
      </c>
      <c r="G549" t="s">
        <v>11928</v>
      </c>
    </row>
    <row r="550" spans="1:7" x14ac:dyDescent="0.25">
      <c r="A550" s="1" t="s">
        <v>2842</v>
      </c>
      <c r="B550" s="2">
        <v>675487854</v>
      </c>
      <c r="C550" s="1" t="s">
        <v>9159</v>
      </c>
      <c r="D550" s="3">
        <v>37400</v>
      </c>
      <c r="E550" s="1" t="s">
        <v>9141</v>
      </c>
      <c r="F550" s="1" t="s">
        <v>9367</v>
      </c>
      <c r="G550" t="s">
        <v>9646</v>
      </c>
    </row>
    <row r="551" spans="1:7" x14ac:dyDescent="0.25">
      <c r="A551" s="1" t="s">
        <v>8866</v>
      </c>
      <c r="B551" s="2">
        <v>543580109</v>
      </c>
      <c r="C551" s="1" t="s">
        <v>9156</v>
      </c>
      <c r="D551" s="3">
        <v>31921</v>
      </c>
      <c r="E551" s="1" t="s">
        <v>9149</v>
      </c>
      <c r="F551" s="1" t="s">
        <v>9157</v>
      </c>
      <c r="G551" t="s">
        <v>10584</v>
      </c>
    </row>
    <row r="552" spans="1:7" x14ac:dyDescent="0.25">
      <c r="A552" s="1" t="s">
        <v>2393</v>
      </c>
      <c r="B552" s="2">
        <v>228197315</v>
      </c>
      <c r="C552" s="1" t="s">
        <v>9235</v>
      </c>
      <c r="D552" s="3">
        <v>27173</v>
      </c>
      <c r="E552" s="1" t="s">
        <v>9149</v>
      </c>
      <c r="F552" s="1" t="s">
        <v>9236</v>
      </c>
      <c r="G552" t="s">
        <v>10778</v>
      </c>
    </row>
    <row r="553" spans="1:7" x14ac:dyDescent="0.25">
      <c r="A553" s="1" t="s">
        <v>1698</v>
      </c>
      <c r="B553" s="2">
        <v>74610243</v>
      </c>
      <c r="C553" s="1" t="s">
        <v>9179</v>
      </c>
      <c r="D553" s="3">
        <v>30827</v>
      </c>
      <c r="E553" s="1" t="s">
        <v>9149</v>
      </c>
      <c r="F553" s="1" t="s">
        <v>9180</v>
      </c>
      <c r="G553" t="s">
        <v>9645</v>
      </c>
    </row>
    <row r="554" spans="1:7" x14ac:dyDescent="0.25">
      <c r="A554" s="1" t="s">
        <v>3100</v>
      </c>
      <c r="B554" s="2">
        <v>202455505</v>
      </c>
      <c r="C554" s="1" t="s">
        <v>9170</v>
      </c>
      <c r="D554" s="3">
        <v>42515</v>
      </c>
      <c r="E554" s="1" t="s">
        <v>9141</v>
      </c>
      <c r="F554" s="1" t="s">
        <v>9171</v>
      </c>
      <c r="G554" t="s">
        <v>11396</v>
      </c>
    </row>
    <row r="555" spans="1:7" x14ac:dyDescent="0.25">
      <c r="A555" s="1" t="s">
        <v>7020</v>
      </c>
      <c r="B555" s="2">
        <v>834142460</v>
      </c>
      <c r="C555" s="1" t="s">
        <v>9303</v>
      </c>
      <c r="D555" s="3">
        <v>40687</v>
      </c>
      <c r="E555" s="1" t="s">
        <v>9149</v>
      </c>
      <c r="F555" s="1" t="s">
        <v>9339</v>
      </c>
      <c r="G555" t="s">
        <v>9843</v>
      </c>
    </row>
    <row r="556" spans="1:7" x14ac:dyDescent="0.25">
      <c r="A556" s="1" t="s">
        <v>702</v>
      </c>
      <c r="B556" s="2">
        <v>597156316</v>
      </c>
      <c r="C556" s="1" t="s">
        <v>9134</v>
      </c>
      <c r="D556" s="3">
        <v>30095</v>
      </c>
      <c r="E556" s="1" t="s">
        <v>9149</v>
      </c>
      <c r="F556" s="1" t="s">
        <v>9136</v>
      </c>
      <c r="G556" t="s">
        <v>9299</v>
      </c>
    </row>
    <row r="557" spans="1:7" x14ac:dyDescent="0.25">
      <c r="A557" s="1" t="s">
        <v>6799</v>
      </c>
      <c r="B557" s="2">
        <v>916577954</v>
      </c>
      <c r="C557" s="1" t="s">
        <v>9159</v>
      </c>
      <c r="D557" s="3">
        <v>31921</v>
      </c>
      <c r="E557" s="1" t="s">
        <v>9149</v>
      </c>
      <c r="F557" s="1" t="s">
        <v>9160</v>
      </c>
      <c r="G557" t="s">
        <v>11276</v>
      </c>
    </row>
    <row r="558" spans="1:7" x14ac:dyDescent="0.25">
      <c r="A558" s="1" t="s">
        <v>5626</v>
      </c>
      <c r="B558" s="2">
        <v>772724674</v>
      </c>
      <c r="C558" s="1" t="s">
        <v>9165</v>
      </c>
      <c r="D558" s="3">
        <v>20600</v>
      </c>
      <c r="E558" s="1" t="s">
        <v>9131</v>
      </c>
      <c r="F558" s="1" t="s">
        <v>9167</v>
      </c>
      <c r="G558" t="s">
        <v>12056</v>
      </c>
    </row>
    <row r="559" spans="1:7" x14ac:dyDescent="0.25">
      <c r="A559" s="1" t="s">
        <v>8574</v>
      </c>
      <c r="B559" s="2">
        <v>277879148</v>
      </c>
      <c r="C559" s="1" t="s">
        <v>9134</v>
      </c>
      <c r="D559" s="3">
        <v>24616</v>
      </c>
      <c r="E559" s="1" t="s">
        <v>9135</v>
      </c>
      <c r="F559" s="1" t="s">
        <v>9136</v>
      </c>
      <c r="G559" t="s">
        <v>11514</v>
      </c>
    </row>
    <row r="560" spans="1:7" x14ac:dyDescent="0.25">
      <c r="A560" s="1" t="s">
        <v>5989</v>
      </c>
      <c r="B560" s="2">
        <v>811956007</v>
      </c>
      <c r="C560" s="1" t="s">
        <v>9159</v>
      </c>
      <c r="D560" s="3">
        <v>20233</v>
      </c>
      <c r="E560" s="1" t="s">
        <v>9141</v>
      </c>
      <c r="F560" s="1" t="s">
        <v>8414</v>
      </c>
      <c r="G560" t="s">
        <v>10425</v>
      </c>
    </row>
    <row r="561" spans="1:7" x14ac:dyDescent="0.25">
      <c r="A561" s="1" t="s">
        <v>7956</v>
      </c>
      <c r="B561" s="2">
        <v>898907904</v>
      </c>
      <c r="C561" s="1" t="s">
        <v>9165</v>
      </c>
      <c r="D561" s="3">
        <v>34843</v>
      </c>
      <c r="E561" s="1" t="s">
        <v>9131</v>
      </c>
      <c r="F561" s="1" t="s">
        <v>9264</v>
      </c>
      <c r="G561" t="s">
        <v>10496</v>
      </c>
    </row>
    <row r="562" spans="1:7" x14ac:dyDescent="0.25">
      <c r="A562" s="1" t="s">
        <v>992</v>
      </c>
      <c r="B562" s="2">
        <v>13936702</v>
      </c>
      <c r="C562" s="1" t="s">
        <v>9154</v>
      </c>
      <c r="D562" s="3">
        <v>20233</v>
      </c>
      <c r="E562" s="1" t="s">
        <v>9145</v>
      </c>
      <c r="F562" s="1" t="s">
        <v>9162</v>
      </c>
      <c r="G562" t="s">
        <v>12100</v>
      </c>
    </row>
    <row r="563" spans="1:7" x14ac:dyDescent="0.25">
      <c r="A563" s="1" t="s">
        <v>8490</v>
      </c>
      <c r="B563" s="2">
        <v>301759028</v>
      </c>
      <c r="C563" s="1" t="s">
        <v>9154</v>
      </c>
      <c r="D563" s="3">
        <v>35210</v>
      </c>
      <c r="E563" s="1" t="s">
        <v>9145</v>
      </c>
      <c r="F563" s="1" t="s">
        <v>9162</v>
      </c>
      <c r="G563" t="s">
        <v>9443</v>
      </c>
    </row>
    <row r="564" spans="1:7" x14ac:dyDescent="0.25">
      <c r="A564" s="1" t="s">
        <v>5474</v>
      </c>
      <c r="B564" s="2">
        <v>447779039</v>
      </c>
      <c r="C564" s="1" t="s">
        <v>9159</v>
      </c>
      <c r="D564" s="3">
        <v>26077</v>
      </c>
      <c r="E564" s="1" t="s">
        <v>9149</v>
      </c>
      <c r="F564" s="1" t="s">
        <v>8414</v>
      </c>
      <c r="G564" t="s">
        <v>11594</v>
      </c>
    </row>
    <row r="565" spans="1:7" x14ac:dyDescent="0.25">
      <c r="A565" s="1" t="s">
        <v>5587</v>
      </c>
      <c r="B565" s="2">
        <v>666135493</v>
      </c>
      <c r="C565" s="1" t="s">
        <v>9165</v>
      </c>
      <c r="D565" s="3">
        <v>41419</v>
      </c>
      <c r="E565" s="1" t="s">
        <v>9145</v>
      </c>
      <c r="F565" s="1" t="s">
        <v>9264</v>
      </c>
      <c r="G565" t="s">
        <v>10200</v>
      </c>
    </row>
    <row r="566" spans="1:7" x14ac:dyDescent="0.25">
      <c r="A566" s="1" t="s">
        <v>5495</v>
      </c>
      <c r="B566" s="2">
        <v>213378098</v>
      </c>
      <c r="C566" s="1" t="s">
        <v>9144</v>
      </c>
      <c r="D566" s="3">
        <v>28270</v>
      </c>
      <c r="E566" s="1" t="s">
        <v>9145</v>
      </c>
      <c r="F566" s="1" t="s">
        <v>9146</v>
      </c>
      <c r="G566" t="s">
        <v>11626</v>
      </c>
    </row>
    <row r="567" spans="1:7" x14ac:dyDescent="0.25">
      <c r="A567" s="1" t="s">
        <v>2031</v>
      </c>
      <c r="B567" s="2">
        <v>914302353</v>
      </c>
      <c r="C567" s="1" t="s">
        <v>9148</v>
      </c>
      <c r="D567" s="3">
        <v>35575</v>
      </c>
      <c r="E567" s="1" t="s">
        <v>9135</v>
      </c>
      <c r="F567" s="1" t="s">
        <v>9150</v>
      </c>
      <c r="G567" t="s">
        <v>12132</v>
      </c>
    </row>
    <row r="568" spans="1:7" x14ac:dyDescent="0.25">
      <c r="A568" s="1" t="s">
        <v>1629</v>
      </c>
      <c r="B568" s="2">
        <v>61241884</v>
      </c>
      <c r="C568" s="1" t="s">
        <v>9197</v>
      </c>
      <c r="D568" s="3">
        <v>39226</v>
      </c>
      <c r="E568" s="1" t="s">
        <v>9149</v>
      </c>
      <c r="F568" s="1" t="s">
        <v>9267</v>
      </c>
      <c r="G568" t="s">
        <v>9431</v>
      </c>
    </row>
    <row r="569" spans="1:7" x14ac:dyDescent="0.25">
      <c r="A569" s="1" t="s">
        <v>5340</v>
      </c>
      <c r="B569" s="2">
        <v>748176185</v>
      </c>
      <c r="C569" s="1" t="s">
        <v>9134</v>
      </c>
      <c r="D569" s="3">
        <v>34843</v>
      </c>
      <c r="E569" s="1" t="s">
        <v>9141</v>
      </c>
      <c r="F569" s="1" t="s">
        <v>9307</v>
      </c>
      <c r="G569" t="s">
        <v>10851</v>
      </c>
    </row>
    <row r="570" spans="1:7" x14ac:dyDescent="0.25">
      <c r="A570" s="1" t="s">
        <v>974</v>
      </c>
      <c r="B570" s="2">
        <v>775922234</v>
      </c>
      <c r="C570" s="1" t="s">
        <v>9148</v>
      </c>
      <c r="D570" s="3">
        <v>26444</v>
      </c>
      <c r="E570" s="1" t="s">
        <v>9145</v>
      </c>
      <c r="F570" s="1" t="s">
        <v>9254</v>
      </c>
      <c r="G570" t="s">
        <v>11732</v>
      </c>
    </row>
    <row r="571" spans="1:7" x14ac:dyDescent="0.25">
      <c r="A571" s="1" t="s">
        <v>8720</v>
      </c>
      <c r="B571" s="2">
        <v>589094059</v>
      </c>
      <c r="C571" s="1" t="s">
        <v>9148</v>
      </c>
      <c r="D571" s="3">
        <v>20965</v>
      </c>
      <c r="E571" s="1" t="s">
        <v>9149</v>
      </c>
      <c r="F571" s="1" t="s">
        <v>9254</v>
      </c>
      <c r="G571" t="s">
        <v>10579</v>
      </c>
    </row>
    <row r="572" spans="1:7" x14ac:dyDescent="0.25">
      <c r="A572" s="1" t="s">
        <v>3446</v>
      </c>
      <c r="B572" s="2">
        <v>336758713</v>
      </c>
      <c r="C572" s="1" t="s">
        <v>9159</v>
      </c>
      <c r="D572" s="3">
        <v>39593</v>
      </c>
      <c r="E572" s="1" t="s">
        <v>9149</v>
      </c>
      <c r="F572" s="1" t="s">
        <v>9160</v>
      </c>
      <c r="G572" t="s">
        <v>10159</v>
      </c>
    </row>
    <row r="573" spans="1:7" x14ac:dyDescent="0.25">
      <c r="A573" s="1" t="s">
        <v>7801</v>
      </c>
      <c r="B573" s="2">
        <v>314606855</v>
      </c>
      <c r="C573" s="1" t="s">
        <v>9188</v>
      </c>
      <c r="D573" s="3">
        <v>24983</v>
      </c>
      <c r="E573" s="1" t="s">
        <v>9149</v>
      </c>
      <c r="F573" s="1" t="s">
        <v>4326</v>
      </c>
      <c r="G573" t="s">
        <v>10962</v>
      </c>
    </row>
    <row r="574" spans="1:7" x14ac:dyDescent="0.25">
      <c r="A574" s="1" t="s">
        <v>2806</v>
      </c>
      <c r="B574" s="2">
        <v>855984744</v>
      </c>
      <c r="C574" s="1" t="s">
        <v>9235</v>
      </c>
      <c r="D574" s="3">
        <v>28634</v>
      </c>
      <c r="E574" s="1" t="s">
        <v>9141</v>
      </c>
      <c r="F574" s="1" t="s">
        <v>9236</v>
      </c>
      <c r="G574" t="s">
        <v>11361</v>
      </c>
    </row>
    <row r="575" spans="1:7" x14ac:dyDescent="0.25">
      <c r="A575" s="1" t="s">
        <v>1566</v>
      </c>
      <c r="B575" s="2">
        <v>649755058</v>
      </c>
      <c r="C575" s="1" t="s">
        <v>9179</v>
      </c>
      <c r="D575" s="3">
        <v>44705</v>
      </c>
      <c r="E575" s="1" t="s">
        <v>9149</v>
      </c>
      <c r="F575" s="1" t="s">
        <v>9184</v>
      </c>
      <c r="G575" t="s">
        <v>9734</v>
      </c>
    </row>
    <row r="576" spans="1:7" x14ac:dyDescent="0.25">
      <c r="A576" s="1" t="s">
        <v>4427</v>
      </c>
      <c r="B576" s="2">
        <v>501552618</v>
      </c>
      <c r="C576" s="1" t="s">
        <v>9197</v>
      </c>
      <c r="D576" s="3">
        <v>42148</v>
      </c>
      <c r="E576" s="1" t="s">
        <v>9131</v>
      </c>
      <c r="F576" s="1" t="s">
        <v>9267</v>
      </c>
      <c r="G576" t="s">
        <v>11324</v>
      </c>
    </row>
    <row r="577" spans="1:7" x14ac:dyDescent="0.25">
      <c r="A577" s="1" t="s">
        <v>6388</v>
      </c>
      <c r="B577" s="2">
        <v>257586339</v>
      </c>
      <c r="C577" s="1" t="s">
        <v>9229</v>
      </c>
      <c r="D577" s="3">
        <v>42148</v>
      </c>
      <c r="E577" s="1" t="s">
        <v>9131</v>
      </c>
      <c r="F577" s="1" t="s">
        <v>9230</v>
      </c>
      <c r="G577" t="s">
        <v>10098</v>
      </c>
    </row>
    <row r="578" spans="1:7" x14ac:dyDescent="0.25">
      <c r="A578" s="1" t="s">
        <v>968</v>
      </c>
      <c r="B578" s="2">
        <v>380865340</v>
      </c>
      <c r="C578" s="1" t="s">
        <v>9138</v>
      </c>
      <c r="D578" s="3">
        <v>44341</v>
      </c>
      <c r="E578" s="1" t="s">
        <v>9145</v>
      </c>
      <c r="F578" s="1" t="s">
        <v>6173</v>
      </c>
      <c r="G578" t="s">
        <v>12191</v>
      </c>
    </row>
    <row r="579" spans="1:7" x14ac:dyDescent="0.25">
      <c r="A579" s="1" t="s">
        <v>946</v>
      </c>
      <c r="B579" s="2">
        <v>618150017</v>
      </c>
      <c r="C579" s="1" t="s">
        <v>9197</v>
      </c>
      <c r="D579" s="3">
        <v>31556</v>
      </c>
      <c r="E579" s="1" t="s">
        <v>9149</v>
      </c>
      <c r="F579" s="1" t="s">
        <v>9267</v>
      </c>
      <c r="G579" t="s">
        <v>11568</v>
      </c>
    </row>
    <row r="580" spans="1:7" x14ac:dyDescent="0.25">
      <c r="A580" s="1" t="s">
        <v>533</v>
      </c>
      <c r="B580" s="2">
        <v>377814136</v>
      </c>
      <c r="C580" s="1" t="s">
        <v>9159</v>
      </c>
      <c r="D580" s="3">
        <v>27538</v>
      </c>
      <c r="E580" s="1" t="s">
        <v>9149</v>
      </c>
      <c r="F580" s="1" t="s">
        <v>9367</v>
      </c>
      <c r="G580" t="s">
        <v>9768</v>
      </c>
    </row>
    <row r="581" spans="1:7" x14ac:dyDescent="0.25">
      <c r="A581" s="1" t="s">
        <v>3109</v>
      </c>
      <c r="B581" s="2">
        <v>698205626</v>
      </c>
      <c r="C581" s="1" t="s">
        <v>9170</v>
      </c>
      <c r="D581" s="3">
        <v>41054</v>
      </c>
      <c r="E581" s="1" t="s">
        <v>9135</v>
      </c>
      <c r="F581" s="1" t="s">
        <v>9362</v>
      </c>
      <c r="G581" t="s">
        <v>11782</v>
      </c>
    </row>
    <row r="582" spans="1:7" x14ac:dyDescent="0.25">
      <c r="A582" s="1" t="s">
        <v>4397</v>
      </c>
      <c r="B582" s="2">
        <v>936214169</v>
      </c>
      <c r="C582" s="1" t="s">
        <v>9134</v>
      </c>
      <c r="D582" s="3">
        <v>41054</v>
      </c>
      <c r="E582" s="1" t="s">
        <v>9141</v>
      </c>
      <c r="F582" s="1" t="s">
        <v>9174</v>
      </c>
      <c r="G582" t="s">
        <v>9278</v>
      </c>
    </row>
    <row r="583" spans="1:7" x14ac:dyDescent="0.25">
      <c r="A583" s="1" t="s">
        <v>8746</v>
      </c>
      <c r="B583" s="2">
        <v>409183764</v>
      </c>
      <c r="C583" s="1" t="s">
        <v>9134</v>
      </c>
      <c r="D583" s="3">
        <v>41419</v>
      </c>
      <c r="E583" s="1" t="s">
        <v>9149</v>
      </c>
      <c r="F583" s="1" t="s">
        <v>9176</v>
      </c>
      <c r="G583" t="s">
        <v>12047</v>
      </c>
    </row>
    <row r="584" spans="1:7" x14ac:dyDescent="0.25">
      <c r="A584" s="1" t="s">
        <v>8804</v>
      </c>
      <c r="B584" s="2">
        <v>44902450</v>
      </c>
      <c r="C584" s="1" t="s">
        <v>9303</v>
      </c>
      <c r="D584" s="3">
        <v>34843</v>
      </c>
      <c r="E584" s="1" t="s">
        <v>9141</v>
      </c>
      <c r="F584" s="1" t="s">
        <v>9339</v>
      </c>
      <c r="G584" t="s">
        <v>9523</v>
      </c>
    </row>
    <row r="585" spans="1:7" x14ac:dyDescent="0.25">
      <c r="A585" s="1" t="s">
        <v>821</v>
      </c>
      <c r="B585" s="2">
        <v>233445574</v>
      </c>
      <c r="C585" s="1" t="s">
        <v>9179</v>
      </c>
      <c r="D585" s="3">
        <v>38132</v>
      </c>
      <c r="E585" s="1" t="s">
        <v>9141</v>
      </c>
      <c r="F585" s="1" t="s">
        <v>9180</v>
      </c>
      <c r="G585" t="s">
        <v>9961</v>
      </c>
    </row>
    <row r="586" spans="1:7" x14ac:dyDescent="0.25">
      <c r="A586" s="1" t="s">
        <v>234</v>
      </c>
      <c r="B586" s="2">
        <v>108622799</v>
      </c>
      <c r="C586" s="1" t="s">
        <v>9188</v>
      </c>
      <c r="D586" s="3">
        <v>24616</v>
      </c>
      <c r="E586" s="1" t="s">
        <v>9145</v>
      </c>
      <c r="F586" s="1" t="s">
        <v>3840</v>
      </c>
      <c r="G586" t="s">
        <v>11940</v>
      </c>
    </row>
    <row r="587" spans="1:7" x14ac:dyDescent="0.25">
      <c r="A587" s="1" t="s">
        <v>2935</v>
      </c>
      <c r="B587" s="2">
        <v>247728267</v>
      </c>
      <c r="C587" s="1" t="s">
        <v>9193</v>
      </c>
      <c r="D587" s="3">
        <v>21694</v>
      </c>
      <c r="E587" s="1" t="s">
        <v>9149</v>
      </c>
      <c r="F587" s="1" t="s">
        <v>9194</v>
      </c>
      <c r="G587" t="s">
        <v>10636</v>
      </c>
    </row>
    <row r="588" spans="1:7" x14ac:dyDescent="0.25">
      <c r="A588" s="1" t="s">
        <v>3734</v>
      </c>
      <c r="B588" s="2">
        <v>311412009</v>
      </c>
      <c r="C588" s="1" t="s">
        <v>9165</v>
      </c>
      <c r="D588" s="3">
        <v>41419</v>
      </c>
      <c r="E588" s="1" t="s">
        <v>9131</v>
      </c>
      <c r="F588" s="1" t="s">
        <v>9264</v>
      </c>
      <c r="G588" t="s">
        <v>12010</v>
      </c>
    </row>
    <row r="589" spans="1:7" x14ac:dyDescent="0.25">
      <c r="A589" s="1" t="s">
        <v>7279</v>
      </c>
      <c r="B589" s="2">
        <v>821536877</v>
      </c>
      <c r="C589" s="1" t="s">
        <v>9197</v>
      </c>
      <c r="D589" s="3">
        <v>37765</v>
      </c>
      <c r="E589" s="1" t="s">
        <v>9141</v>
      </c>
      <c r="F589" s="1" t="s">
        <v>9198</v>
      </c>
      <c r="G589" t="s">
        <v>11426</v>
      </c>
    </row>
    <row r="590" spans="1:7" x14ac:dyDescent="0.25">
      <c r="A590" s="1" t="s">
        <v>927</v>
      </c>
      <c r="B590" s="2">
        <v>511307260</v>
      </c>
      <c r="C590" s="1" t="s">
        <v>9134</v>
      </c>
      <c r="D590" s="3">
        <v>21694</v>
      </c>
      <c r="E590" s="1" t="s">
        <v>9135</v>
      </c>
      <c r="F590" s="1" t="s">
        <v>9200</v>
      </c>
      <c r="G590" t="s">
        <v>11652</v>
      </c>
    </row>
    <row r="591" spans="1:7" x14ac:dyDescent="0.25">
      <c r="A591" s="1" t="s">
        <v>835</v>
      </c>
      <c r="B591" s="2">
        <v>389143681</v>
      </c>
      <c r="C591" s="1" t="s">
        <v>9148</v>
      </c>
      <c r="D591" s="3">
        <v>44705</v>
      </c>
      <c r="E591" s="1" t="s">
        <v>9149</v>
      </c>
      <c r="F591" s="1" t="s">
        <v>834</v>
      </c>
      <c r="G591" t="s">
        <v>10971</v>
      </c>
    </row>
    <row r="592" spans="1:7" x14ac:dyDescent="0.25">
      <c r="A592" s="1" t="s">
        <v>7315</v>
      </c>
      <c r="B592" s="2">
        <v>118170353</v>
      </c>
      <c r="C592" s="1" t="s">
        <v>9217</v>
      </c>
      <c r="D592" s="3">
        <v>34478</v>
      </c>
      <c r="E592" s="1" t="s">
        <v>9131</v>
      </c>
      <c r="F592" s="1" t="s">
        <v>9218</v>
      </c>
      <c r="G592" t="s">
        <v>9297</v>
      </c>
    </row>
    <row r="593" spans="1:7" x14ac:dyDescent="0.25">
      <c r="A593" s="1" t="s">
        <v>5778</v>
      </c>
      <c r="B593" s="2">
        <v>307147780</v>
      </c>
      <c r="C593" s="1" t="s">
        <v>9190</v>
      </c>
      <c r="D593" s="3">
        <v>37765</v>
      </c>
      <c r="E593" s="1" t="s">
        <v>9131</v>
      </c>
      <c r="F593" s="1" t="s">
        <v>9191</v>
      </c>
      <c r="G593" t="s">
        <v>11505</v>
      </c>
    </row>
    <row r="594" spans="1:7" x14ac:dyDescent="0.25">
      <c r="A594" s="1" t="s">
        <v>5245</v>
      </c>
      <c r="B594" s="2">
        <v>564250216</v>
      </c>
      <c r="C594" s="1" t="s">
        <v>9303</v>
      </c>
      <c r="D594" s="3">
        <v>33382</v>
      </c>
      <c r="E594" s="1" t="s">
        <v>9141</v>
      </c>
      <c r="F594" s="1" t="s">
        <v>9304</v>
      </c>
      <c r="G594" t="s">
        <v>10344</v>
      </c>
    </row>
    <row r="595" spans="1:7" x14ac:dyDescent="0.25">
      <c r="A595" s="1" t="s">
        <v>8238</v>
      </c>
      <c r="B595" s="2">
        <v>26995934</v>
      </c>
      <c r="C595" s="1" t="s">
        <v>9130</v>
      </c>
      <c r="D595" s="3">
        <v>24616</v>
      </c>
      <c r="E595" s="1" t="s">
        <v>9135</v>
      </c>
      <c r="F595" s="1" t="s">
        <v>9252</v>
      </c>
      <c r="G595" t="s">
        <v>10270</v>
      </c>
    </row>
    <row r="596" spans="1:7" x14ac:dyDescent="0.25">
      <c r="A596" s="1" t="s">
        <v>5679</v>
      </c>
      <c r="B596" s="2">
        <v>744593760</v>
      </c>
      <c r="C596" s="1" t="s">
        <v>9179</v>
      </c>
      <c r="D596" s="3">
        <v>30827</v>
      </c>
      <c r="E596" s="1" t="s">
        <v>9141</v>
      </c>
      <c r="F596" s="1" t="s">
        <v>9223</v>
      </c>
      <c r="G596" t="s">
        <v>11637</v>
      </c>
    </row>
    <row r="597" spans="1:7" x14ac:dyDescent="0.25">
      <c r="A597" s="1" t="s">
        <v>6459</v>
      </c>
      <c r="B597" s="2">
        <v>499816917</v>
      </c>
      <c r="C597" s="1" t="s">
        <v>9134</v>
      </c>
      <c r="D597" s="3">
        <v>34478</v>
      </c>
      <c r="E597" s="1" t="s">
        <v>9149</v>
      </c>
      <c r="F597" s="1" t="s">
        <v>9307</v>
      </c>
      <c r="G597" t="s">
        <v>11829</v>
      </c>
    </row>
    <row r="598" spans="1:7" x14ac:dyDescent="0.25">
      <c r="A598" s="1" t="s">
        <v>4032</v>
      </c>
      <c r="B598" s="2">
        <v>668426800</v>
      </c>
      <c r="C598" s="1" t="s">
        <v>9235</v>
      </c>
      <c r="D598" s="3">
        <v>33017</v>
      </c>
      <c r="E598" s="1" t="s">
        <v>9131</v>
      </c>
      <c r="F598" s="1" t="s">
        <v>9236</v>
      </c>
      <c r="G598" t="s">
        <v>10701</v>
      </c>
    </row>
    <row r="599" spans="1:7" x14ac:dyDescent="0.25">
      <c r="A599" s="1" t="s">
        <v>3198</v>
      </c>
      <c r="B599" s="2">
        <v>363716149</v>
      </c>
      <c r="C599" s="1" t="s">
        <v>9154</v>
      </c>
      <c r="D599" s="3">
        <v>38861</v>
      </c>
      <c r="E599" s="1" t="s">
        <v>9145</v>
      </c>
      <c r="F599" s="1" t="s">
        <v>9162</v>
      </c>
      <c r="G599" t="s">
        <v>11138</v>
      </c>
    </row>
    <row r="600" spans="1:7" x14ac:dyDescent="0.25">
      <c r="A600" s="1" t="s">
        <v>3334</v>
      </c>
      <c r="B600" s="2">
        <v>391831896</v>
      </c>
      <c r="C600" s="1" t="s">
        <v>9159</v>
      </c>
      <c r="D600" s="3">
        <v>32653</v>
      </c>
      <c r="E600" s="1" t="s">
        <v>9141</v>
      </c>
      <c r="F600" s="1" t="s">
        <v>8414</v>
      </c>
      <c r="G600" t="s">
        <v>10933</v>
      </c>
    </row>
    <row r="601" spans="1:7" x14ac:dyDescent="0.25">
      <c r="A601" s="1" t="s">
        <v>1755</v>
      </c>
      <c r="B601" s="2">
        <v>842344844</v>
      </c>
      <c r="C601" s="1" t="s">
        <v>9130</v>
      </c>
      <c r="D601" s="3">
        <v>38132</v>
      </c>
      <c r="E601" s="1" t="s">
        <v>9135</v>
      </c>
      <c r="F601" s="1" t="s">
        <v>9132</v>
      </c>
      <c r="G601" t="s">
        <v>11452</v>
      </c>
    </row>
    <row r="602" spans="1:7" x14ac:dyDescent="0.25">
      <c r="A602" s="1" t="s">
        <v>7623</v>
      </c>
      <c r="B602" s="2">
        <v>59809840</v>
      </c>
      <c r="C602" s="1" t="s">
        <v>9130</v>
      </c>
      <c r="D602" s="3">
        <v>39226</v>
      </c>
      <c r="E602" s="1" t="s">
        <v>9141</v>
      </c>
      <c r="F602" s="1" t="s">
        <v>9252</v>
      </c>
      <c r="G602" t="s">
        <v>9679</v>
      </c>
    </row>
    <row r="603" spans="1:7" x14ac:dyDescent="0.25">
      <c r="A603" s="1" t="s">
        <v>2420</v>
      </c>
      <c r="B603" s="2">
        <v>623024154</v>
      </c>
      <c r="C603" s="1" t="s">
        <v>9134</v>
      </c>
      <c r="D603" s="3">
        <v>24983</v>
      </c>
      <c r="E603" s="1" t="s">
        <v>9149</v>
      </c>
      <c r="F603" s="1" t="s">
        <v>9283</v>
      </c>
      <c r="G603" t="s">
        <v>9846</v>
      </c>
    </row>
    <row r="604" spans="1:7" x14ac:dyDescent="0.25">
      <c r="A604" s="1" t="s">
        <v>4475</v>
      </c>
      <c r="B604" s="2">
        <v>255844171</v>
      </c>
      <c r="C604" s="1" t="s">
        <v>9134</v>
      </c>
      <c r="D604" s="3">
        <v>42148</v>
      </c>
      <c r="E604" s="1" t="s">
        <v>9149</v>
      </c>
      <c r="F604" s="1" t="s">
        <v>9307</v>
      </c>
      <c r="G604" t="s">
        <v>9977</v>
      </c>
    </row>
    <row r="605" spans="1:7" x14ac:dyDescent="0.25">
      <c r="A605" s="1" t="s">
        <v>5035</v>
      </c>
      <c r="B605" s="2">
        <v>717067299</v>
      </c>
      <c r="C605" s="1" t="s">
        <v>9159</v>
      </c>
      <c r="D605" s="3">
        <v>41054</v>
      </c>
      <c r="E605" s="1" t="s">
        <v>9141</v>
      </c>
      <c r="F605" s="1" t="s">
        <v>9240</v>
      </c>
      <c r="G605" t="s">
        <v>11802</v>
      </c>
    </row>
    <row r="606" spans="1:7" x14ac:dyDescent="0.25">
      <c r="A606" s="1" t="s">
        <v>1213</v>
      </c>
      <c r="B606" s="2">
        <v>894379240</v>
      </c>
      <c r="C606" s="1" t="s">
        <v>9134</v>
      </c>
      <c r="D606" s="3">
        <v>35210</v>
      </c>
      <c r="E606" s="1" t="s">
        <v>9131</v>
      </c>
      <c r="F606" s="1" t="s">
        <v>9283</v>
      </c>
      <c r="G606" t="s">
        <v>10648</v>
      </c>
    </row>
    <row r="607" spans="1:7" x14ac:dyDescent="0.25">
      <c r="A607" s="1" t="s">
        <v>2127</v>
      </c>
      <c r="B607" s="2">
        <v>792457149</v>
      </c>
      <c r="C607" s="1" t="s">
        <v>9148</v>
      </c>
      <c r="D607" s="3">
        <v>31192</v>
      </c>
      <c r="E607" s="1" t="s">
        <v>9141</v>
      </c>
      <c r="F607" s="1" t="s">
        <v>9254</v>
      </c>
      <c r="G607" t="s">
        <v>11915</v>
      </c>
    </row>
    <row r="608" spans="1:7" x14ac:dyDescent="0.25">
      <c r="A608" s="1" t="s">
        <v>4184</v>
      </c>
      <c r="B608" s="2">
        <v>453563649</v>
      </c>
      <c r="C608" s="1" t="s">
        <v>9148</v>
      </c>
      <c r="D608" s="3">
        <v>32288</v>
      </c>
      <c r="E608" s="1" t="s">
        <v>9145</v>
      </c>
      <c r="F608" s="1" t="s">
        <v>834</v>
      </c>
      <c r="G608" t="s">
        <v>10677</v>
      </c>
    </row>
    <row r="609" spans="1:7" x14ac:dyDescent="0.25">
      <c r="A609" s="1" t="s">
        <v>175</v>
      </c>
      <c r="B609" s="2">
        <v>773302106</v>
      </c>
      <c r="C609" s="1" t="s">
        <v>9134</v>
      </c>
      <c r="D609" s="3">
        <v>27905</v>
      </c>
      <c r="E609" s="1" t="s">
        <v>9149</v>
      </c>
      <c r="F609" s="1" t="s">
        <v>9182</v>
      </c>
      <c r="G609" t="s">
        <v>12173</v>
      </c>
    </row>
    <row r="610" spans="1:7" x14ac:dyDescent="0.25">
      <c r="A610" s="1" t="s">
        <v>4235</v>
      </c>
      <c r="B610" s="2">
        <v>126508895</v>
      </c>
      <c r="C610" s="1" t="s">
        <v>9144</v>
      </c>
      <c r="D610" s="3">
        <v>20600</v>
      </c>
      <c r="E610" s="1" t="s">
        <v>9166</v>
      </c>
      <c r="F610" s="1" t="s">
        <v>9262</v>
      </c>
      <c r="G610" t="s">
        <v>10213</v>
      </c>
    </row>
    <row r="611" spans="1:7" x14ac:dyDescent="0.25">
      <c r="A611" s="1" t="s">
        <v>2809</v>
      </c>
      <c r="B611" s="2">
        <v>684809927</v>
      </c>
      <c r="C611" s="1" t="s">
        <v>9134</v>
      </c>
      <c r="D611" s="3">
        <v>31921</v>
      </c>
      <c r="E611" s="1" t="s">
        <v>9135</v>
      </c>
      <c r="F611" s="1" t="s">
        <v>9307</v>
      </c>
      <c r="G611" t="s">
        <v>10616</v>
      </c>
    </row>
    <row r="612" spans="1:7" x14ac:dyDescent="0.25">
      <c r="A612" s="1" t="s">
        <v>639</v>
      </c>
      <c r="B612" s="2">
        <v>886712659</v>
      </c>
      <c r="C612" s="1" t="s">
        <v>9159</v>
      </c>
      <c r="D612" s="3">
        <v>42148</v>
      </c>
      <c r="E612" s="1" t="s">
        <v>9145</v>
      </c>
      <c r="F612" s="1" t="s">
        <v>9160</v>
      </c>
      <c r="G612" t="s">
        <v>9724</v>
      </c>
    </row>
    <row r="613" spans="1:7" x14ac:dyDescent="0.25">
      <c r="A613" s="1" t="s">
        <v>9015</v>
      </c>
      <c r="B613" s="2">
        <v>365348550</v>
      </c>
      <c r="C613" s="1" t="s">
        <v>9188</v>
      </c>
      <c r="D613" s="3">
        <v>29366</v>
      </c>
      <c r="E613" s="1" t="s">
        <v>9166</v>
      </c>
      <c r="F613" s="1" t="s">
        <v>4326</v>
      </c>
      <c r="G613" t="s">
        <v>11486</v>
      </c>
    </row>
    <row r="614" spans="1:7" x14ac:dyDescent="0.25">
      <c r="A614" s="1" t="s">
        <v>8499</v>
      </c>
      <c r="B614" s="2">
        <v>397908305</v>
      </c>
      <c r="C614" s="1" t="s">
        <v>9134</v>
      </c>
      <c r="D614" s="3">
        <v>26077</v>
      </c>
      <c r="E614" s="1" t="s">
        <v>9131</v>
      </c>
      <c r="F614" s="1" t="s">
        <v>9174</v>
      </c>
      <c r="G614" t="s">
        <v>9641</v>
      </c>
    </row>
    <row r="615" spans="1:7" x14ac:dyDescent="0.25">
      <c r="A615" s="1" t="s">
        <v>3222</v>
      </c>
      <c r="B615" s="2">
        <v>881804070</v>
      </c>
      <c r="C615" s="1" t="s">
        <v>9179</v>
      </c>
      <c r="D615" s="3">
        <v>34114</v>
      </c>
      <c r="E615" s="1" t="s">
        <v>9149</v>
      </c>
      <c r="F615" s="1" t="s">
        <v>9223</v>
      </c>
      <c r="G615" t="s">
        <v>11189</v>
      </c>
    </row>
    <row r="616" spans="1:7" x14ac:dyDescent="0.25">
      <c r="A616" s="1" t="s">
        <v>7267</v>
      </c>
      <c r="B616" s="2">
        <v>108897724</v>
      </c>
      <c r="C616" s="1" t="s">
        <v>9188</v>
      </c>
      <c r="D616" s="3">
        <v>40322</v>
      </c>
      <c r="E616" s="1" t="s">
        <v>9135</v>
      </c>
      <c r="F616" s="1" t="s">
        <v>9202</v>
      </c>
      <c r="G616" t="s">
        <v>10601</v>
      </c>
    </row>
    <row r="617" spans="1:7" x14ac:dyDescent="0.25">
      <c r="A617" s="1" t="s">
        <v>2629</v>
      </c>
      <c r="B617" s="2">
        <v>653396680</v>
      </c>
      <c r="C617" s="1" t="s">
        <v>9159</v>
      </c>
      <c r="D617" s="3">
        <v>21694</v>
      </c>
      <c r="E617" s="1" t="s">
        <v>9141</v>
      </c>
      <c r="F617" s="1" t="s">
        <v>9367</v>
      </c>
      <c r="G617" t="s">
        <v>10602</v>
      </c>
    </row>
    <row r="618" spans="1:7" x14ac:dyDescent="0.25">
      <c r="A618" s="1" t="s">
        <v>9110</v>
      </c>
      <c r="B618" s="2">
        <v>157315900</v>
      </c>
      <c r="C618" s="1" t="s">
        <v>9217</v>
      </c>
      <c r="D618" s="3">
        <v>20965</v>
      </c>
      <c r="E618" s="1" t="s">
        <v>9145</v>
      </c>
      <c r="F618" s="1" t="s">
        <v>9218</v>
      </c>
      <c r="G618" t="s">
        <v>9271</v>
      </c>
    </row>
    <row r="619" spans="1:7" x14ac:dyDescent="0.25">
      <c r="A619" s="1" t="s">
        <v>3380</v>
      </c>
      <c r="B619" s="2">
        <v>352606622</v>
      </c>
      <c r="C619" s="1" t="s">
        <v>9190</v>
      </c>
      <c r="D619" s="3">
        <v>42148</v>
      </c>
      <c r="E619" s="1" t="s">
        <v>9135</v>
      </c>
      <c r="F619" s="1" t="s">
        <v>9191</v>
      </c>
      <c r="G619" t="s">
        <v>9387</v>
      </c>
    </row>
    <row r="620" spans="1:7" x14ac:dyDescent="0.25">
      <c r="A620" s="1" t="s">
        <v>7110</v>
      </c>
      <c r="B620" s="2">
        <v>666910689</v>
      </c>
      <c r="C620" s="1" t="s">
        <v>9165</v>
      </c>
      <c r="D620" s="3">
        <v>37765</v>
      </c>
      <c r="E620" s="1" t="s">
        <v>9166</v>
      </c>
      <c r="F620" s="1" t="s">
        <v>9167</v>
      </c>
      <c r="G620" s="7">
        <v>2307340728</v>
      </c>
    </row>
    <row r="621" spans="1:7" x14ac:dyDescent="0.25">
      <c r="A621" s="1" t="s">
        <v>4151</v>
      </c>
      <c r="B621" s="2">
        <v>776653935</v>
      </c>
      <c r="C621" s="1" t="s">
        <v>9179</v>
      </c>
      <c r="D621" s="3">
        <v>30460</v>
      </c>
      <c r="E621" s="1" t="s">
        <v>9149</v>
      </c>
      <c r="F621" s="1" t="s">
        <v>9184</v>
      </c>
      <c r="G621" t="s">
        <v>11246</v>
      </c>
    </row>
    <row r="622" spans="1:7" x14ac:dyDescent="0.25">
      <c r="A622" s="1" t="s">
        <v>6406</v>
      </c>
      <c r="B622" s="2">
        <v>731411413</v>
      </c>
      <c r="C622" s="1" t="s">
        <v>9159</v>
      </c>
      <c r="D622" s="3">
        <v>34843</v>
      </c>
      <c r="E622" s="1" t="s">
        <v>9131</v>
      </c>
      <c r="F622" s="1" t="s">
        <v>8414</v>
      </c>
      <c r="G622" t="s">
        <v>9522</v>
      </c>
    </row>
    <row r="623" spans="1:7" x14ac:dyDescent="0.25">
      <c r="A623" s="1" t="s">
        <v>806</v>
      </c>
      <c r="B623" s="2">
        <v>226058119</v>
      </c>
      <c r="C623" s="1" t="s">
        <v>9159</v>
      </c>
      <c r="D623" s="3">
        <v>37765</v>
      </c>
      <c r="E623" s="1" t="s">
        <v>9131</v>
      </c>
      <c r="F623" s="1" t="s">
        <v>9367</v>
      </c>
      <c r="G623" t="s">
        <v>12074</v>
      </c>
    </row>
    <row r="624" spans="1:7" x14ac:dyDescent="0.25">
      <c r="A624" s="1" t="s">
        <v>6234</v>
      </c>
      <c r="B624" s="2">
        <v>825010322</v>
      </c>
      <c r="C624" s="1" t="s">
        <v>9134</v>
      </c>
      <c r="D624" s="3">
        <v>37400</v>
      </c>
      <c r="E624" s="1" t="s">
        <v>9149</v>
      </c>
      <c r="F624" s="1" t="s">
        <v>9307</v>
      </c>
      <c r="G624" t="s">
        <v>10093</v>
      </c>
    </row>
    <row r="625" spans="1:7" x14ac:dyDescent="0.25">
      <c r="A625" s="1" t="s">
        <v>7419</v>
      </c>
      <c r="B625" s="2">
        <v>169708434</v>
      </c>
      <c r="C625" s="1" t="s">
        <v>9179</v>
      </c>
      <c r="D625" s="3">
        <v>26809</v>
      </c>
      <c r="E625" s="1" t="s">
        <v>9141</v>
      </c>
      <c r="F625" s="1" t="s">
        <v>9184</v>
      </c>
      <c r="G625" t="s">
        <v>11538</v>
      </c>
    </row>
    <row r="626" spans="1:7" x14ac:dyDescent="0.25">
      <c r="A626" s="1" t="s">
        <v>2109</v>
      </c>
      <c r="B626" s="2">
        <v>194156147</v>
      </c>
      <c r="C626" s="1" t="s">
        <v>9229</v>
      </c>
      <c r="D626" s="3">
        <v>31192</v>
      </c>
      <c r="E626" s="1" t="s">
        <v>9166</v>
      </c>
      <c r="F626" s="1" t="s">
        <v>9230</v>
      </c>
      <c r="G626" t="s">
        <v>9804</v>
      </c>
    </row>
    <row r="627" spans="1:7" x14ac:dyDescent="0.25">
      <c r="A627" s="1" t="s">
        <v>7762</v>
      </c>
      <c r="B627" s="2">
        <v>965241292</v>
      </c>
      <c r="C627" s="1" t="s">
        <v>9197</v>
      </c>
      <c r="D627" s="3">
        <v>35575</v>
      </c>
      <c r="E627" s="1" t="s">
        <v>9141</v>
      </c>
      <c r="F627" s="1" t="s">
        <v>9198</v>
      </c>
      <c r="G627" t="s">
        <v>12138</v>
      </c>
    </row>
    <row r="628" spans="1:7" x14ac:dyDescent="0.25">
      <c r="A628" s="1" t="s">
        <v>5349</v>
      </c>
      <c r="B628" s="2">
        <v>371508664</v>
      </c>
      <c r="C628" s="1" t="s">
        <v>9130</v>
      </c>
      <c r="D628" s="3">
        <v>45070</v>
      </c>
      <c r="E628" s="1" t="s">
        <v>9141</v>
      </c>
      <c r="F628" s="1" t="s">
        <v>9252</v>
      </c>
      <c r="G628" t="s">
        <v>9811</v>
      </c>
    </row>
    <row r="629" spans="1:7" x14ac:dyDescent="0.25">
      <c r="A629" s="1" t="s">
        <v>7857</v>
      </c>
      <c r="B629" s="2">
        <v>401915086</v>
      </c>
      <c r="C629" s="1" t="s">
        <v>9134</v>
      </c>
      <c r="D629" s="3">
        <v>22790</v>
      </c>
      <c r="E629" s="1" t="s">
        <v>9166</v>
      </c>
      <c r="F629" s="1" t="s">
        <v>9283</v>
      </c>
      <c r="G629" t="s">
        <v>9681</v>
      </c>
    </row>
    <row r="630" spans="1:7" x14ac:dyDescent="0.25">
      <c r="A630" s="1" t="s">
        <v>3252</v>
      </c>
      <c r="B630" s="2">
        <v>557921020</v>
      </c>
      <c r="C630" s="1" t="s">
        <v>9229</v>
      </c>
      <c r="D630" s="3">
        <v>24616</v>
      </c>
      <c r="E630" s="1" t="s">
        <v>9135</v>
      </c>
      <c r="F630" s="1" t="s">
        <v>9230</v>
      </c>
      <c r="G630" t="s">
        <v>9704</v>
      </c>
    </row>
    <row r="631" spans="1:7" x14ac:dyDescent="0.25">
      <c r="A631" s="1" t="s">
        <v>3427</v>
      </c>
      <c r="B631" s="2">
        <v>475387218</v>
      </c>
      <c r="C631" s="1" t="s">
        <v>9130</v>
      </c>
      <c r="D631" s="3">
        <v>42880</v>
      </c>
      <c r="E631" s="1" t="s">
        <v>9131</v>
      </c>
      <c r="F631" s="1" t="s">
        <v>9252</v>
      </c>
      <c r="G631" t="s">
        <v>9448</v>
      </c>
    </row>
    <row r="632" spans="1:7" x14ac:dyDescent="0.25">
      <c r="A632" s="1" t="s">
        <v>5119</v>
      </c>
      <c r="B632" s="2">
        <v>105781637</v>
      </c>
      <c r="C632" s="1" t="s">
        <v>9188</v>
      </c>
      <c r="D632" s="3">
        <v>44705</v>
      </c>
      <c r="E632" s="1" t="s">
        <v>9141</v>
      </c>
      <c r="F632" s="1" t="s">
        <v>3840</v>
      </c>
      <c r="G632" t="s">
        <v>9515</v>
      </c>
    </row>
    <row r="633" spans="1:7" x14ac:dyDescent="0.25">
      <c r="A633" s="1" t="s">
        <v>6696</v>
      </c>
      <c r="B633" s="2">
        <v>759196811</v>
      </c>
      <c r="C633" s="1" t="s">
        <v>9134</v>
      </c>
      <c r="D633" s="3">
        <v>27538</v>
      </c>
      <c r="E633" s="1" t="s">
        <v>9141</v>
      </c>
      <c r="F633" s="1" t="s">
        <v>9174</v>
      </c>
      <c r="G633" t="s">
        <v>11982</v>
      </c>
    </row>
    <row r="634" spans="1:7" x14ac:dyDescent="0.25">
      <c r="A634" s="1" t="s">
        <v>6498</v>
      </c>
      <c r="B634" s="2">
        <v>809582129</v>
      </c>
      <c r="C634" s="1" t="s">
        <v>9134</v>
      </c>
      <c r="D634" s="3">
        <v>41783</v>
      </c>
      <c r="E634" s="1" t="s">
        <v>9135</v>
      </c>
      <c r="F634" s="1" t="s">
        <v>9174</v>
      </c>
      <c r="G634" t="s">
        <v>11700</v>
      </c>
    </row>
    <row r="635" spans="1:7" x14ac:dyDescent="0.25">
      <c r="A635" s="1" t="s">
        <v>6498</v>
      </c>
      <c r="B635" s="2">
        <v>131682984</v>
      </c>
      <c r="C635" s="1" t="s">
        <v>9134</v>
      </c>
      <c r="D635" s="3">
        <v>20965</v>
      </c>
      <c r="E635" s="1" t="s">
        <v>9145</v>
      </c>
      <c r="F635" s="1" t="s">
        <v>9283</v>
      </c>
      <c r="G635" t="s">
        <v>12018</v>
      </c>
    </row>
    <row r="636" spans="1:7" x14ac:dyDescent="0.25">
      <c r="A636" s="1" t="s">
        <v>1025</v>
      </c>
      <c r="B636" s="2">
        <v>854796709</v>
      </c>
      <c r="C636" s="1" t="s">
        <v>9138</v>
      </c>
      <c r="D636" s="3">
        <v>39226</v>
      </c>
      <c r="E636" s="1" t="s">
        <v>9149</v>
      </c>
      <c r="F636" s="1" t="s">
        <v>9256</v>
      </c>
      <c r="G636" t="s">
        <v>9620</v>
      </c>
    </row>
    <row r="637" spans="1:7" x14ac:dyDescent="0.25">
      <c r="A637" s="1" t="s">
        <v>5205</v>
      </c>
      <c r="B637" s="2">
        <v>857789489</v>
      </c>
      <c r="C637" s="1" t="s">
        <v>9154</v>
      </c>
      <c r="D637" s="3">
        <v>27538</v>
      </c>
      <c r="E637" s="1" t="s">
        <v>9135</v>
      </c>
      <c r="F637" s="1" t="s">
        <v>9162</v>
      </c>
      <c r="G637" t="s">
        <v>9352</v>
      </c>
    </row>
    <row r="638" spans="1:7" x14ac:dyDescent="0.25">
      <c r="A638" s="1" t="s">
        <v>3758</v>
      </c>
      <c r="B638" s="2">
        <v>212545544</v>
      </c>
      <c r="C638" s="1" t="s">
        <v>9179</v>
      </c>
      <c r="D638" s="3">
        <v>22790</v>
      </c>
      <c r="E638" s="1" t="s">
        <v>9141</v>
      </c>
      <c r="F638" s="1" t="s">
        <v>9184</v>
      </c>
      <c r="G638" t="s">
        <v>11173</v>
      </c>
    </row>
    <row r="639" spans="1:7" x14ac:dyDescent="0.25">
      <c r="A639" s="1" t="s">
        <v>8749</v>
      </c>
      <c r="B639" s="2">
        <v>707708220</v>
      </c>
      <c r="C639" s="1" t="s">
        <v>9156</v>
      </c>
      <c r="D639" s="3">
        <v>35939</v>
      </c>
      <c r="E639" s="1" t="s">
        <v>9141</v>
      </c>
      <c r="F639" s="1" t="s">
        <v>9157</v>
      </c>
      <c r="G639" t="s">
        <v>11371</v>
      </c>
    </row>
    <row r="640" spans="1:7" x14ac:dyDescent="0.25">
      <c r="A640" s="1" t="s">
        <v>5682</v>
      </c>
      <c r="B640" s="2">
        <v>272264222</v>
      </c>
      <c r="C640" s="1" t="s">
        <v>9148</v>
      </c>
      <c r="D640" s="3">
        <v>41783</v>
      </c>
      <c r="E640" s="1" t="s">
        <v>9135</v>
      </c>
      <c r="F640" s="1" t="s">
        <v>834</v>
      </c>
      <c r="G640" t="s">
        <v>11858</v>
      </c>
    </row>
    <row r="641" spans="1:7" x14ac:dyDescent="0.25">
      <c r="A641" s="1" t="s">
        <v>4050</v>
      </c>
      <c r="B641" s="2">
        <v>642538814</v>
      </c>
      <c r="C641" s="1" t="s">
        <v>9130</v>
      </c>
      <c r="D641" s="3">
        <v>27538</v>
      </c>
      <c r="E641" s="1" t="s">
        <v>9141</v>
      </c>
      <c r="F641" s="1" t="s">
        <v>9132</v>
      </c>
      <c r="G641" t="s">
        <v>10875</v>
      </c>
    </row>
    <row r="642" spans="1:7" x14ac:dyDescent="0.25">
      <c r="A642" s="1" t="s">
        <v>2513</v>
      </c>
      <c r="B642" s="2">
        <v>625915971</v>
      </c>
      <c r="C642" s="1" t="s">
        <v>9154</v>
      </c>
      <c r="D642" s="3">
        <v>21329</v>
      </c>
      <c r="E642" s="1" t="s">
        <v>9149</v>
      </c>
      <c r="F642" s="1" t="s">
        <v>9162</v>
      </c>
      <c r="G642" t="s">
        <v>10347</v>
      </c>
    </row>
    <row r="643" spans="1:7" x14ac:dyDescent="0.25">
      <c r="A643" s="1" t="s">
        <v>3042</v>
      </c>
      <c r="B643" s="2">
        <v>60755955</v>
      </c>
      <c r="C643" s="1" t="s">
        <v>9134</v>
      </c>
      <c r="D643" s="3">
        <v>33749</v>
      </c>
      <c r="E643" s="1" t="s">
        <v>9149</v>
      </c>
      <c r="F643" s="1" t="s">
        <v>9174</v>
      </c>
      <c r="G643" t="s">
        <v>10998</v>
      </c>
    </row>
    <row r="644" spans="1:7" x14ac:dyDescent="0.25">
      <c r="A644" s="1" t="s">
        <v>211</v>
      </c>
      <c r="B644" s="2">
        <v>783716947</v>
      </c>
      <c r="C644" s="1" t="s">
        <v>9134</v>
      </c>
      <c r="D644" s="3">
        <v>33017</v>
      </c>
      <c r="E644" s="1" t="s">
        <v>9135</v>
      </c>
      <c r="F644" s="1" t="s">
        <v>9136</v>
      </c>
      <c r="G644" t="s">
        <v>9911</v>
      </c>
    </row>
    <row r="645" spans="1:7" x14ac:dyDescent="0.25">
      <c r="A645" s="1" t="s">
        <v>211</v>
      </c>
      <c r="B645" s="2">
        <v>939238656</v>
      </c>
      <c r="C645" s="1" t="s">
        <v>9165</v>
      </c>
      <c r="D645" s="3">
        <v>45070</v>
      </c>
      <c r="E645" s="1" t="s">
        <v>9141</v>
      </c>
      <c r="F645" s="1" t="s">
        <v>9264</v>
      </c>
      <c r="G645" t="s">
        <v>11557</v>
      </c>
    </row>
    <row r="646" spans="1:7" x14ac:dyDescent="0.25">
      <c r="A646" s="1" t="s">
        <v>7425</v>
      </c>
      <c r="B646" s="2">
        <v>806999634</v>
      </c>
      <c r="C646" s="1" t="s">
        <v>9134</v>
      </c>
      <c r="D646" s="3">
        <v>26809</v>
      </c>
      <c r="E646" s="1" t="s">
        <v>9149</v>
      </c>
      <c r="F646" s="1" t="s">
        <v>9307</v>
      </c>
      <c r="G646" t="s">
        <v>10814</v>
      </c>
    </row>
    <row r="647" spans="1:7" x14ac:dyDescent="0.25">
      <c r="A647" s="1" t="s">
        <v>5296</v>
      </c>
      <c r="B647" s="2">
        <v>125319673</v>
      </c>
      <c r="C647" s="1" t="s">
        <v>9134</v>
      </c>
      <c r="D647" s="3">
        <v>44705</v>
      </c>
      <c r="E647" s="1" t="s">
        <v>9145</v>
      </c>
      <c r="F647" s="1" t="s">
        <v>9186</v>
      </c>
      <c r="G647" t="s">
        <v>9830</v>
      </c>
    </row>
    <row r="648" spans="1:7" x14ac:dyDescent="0.25">
      <c r="A648" s="1" t="s">
        <v>2194</v>
      </c>
      <c r="B648" s="2">
        <v>661401249</v>
      </c>
      <c r="C648" s="1" t="s">
        <v>9134</v>
      </c>
      <c r="D648" s="3">
        <v>28270</v>
      </c>
      <c r="E648" s="1" t="s">
        <v>9145</v>
      </c>
      <c r="F648" s="1" t="s">
        <v>9182</v>
      </c>
      <c r="G648" t="s">
        <v>10745</v>
      </c>
    </row>
    <row r="649" spans="1:7" x14ac:dyDescent="0.25">
      <c r="A649" s="1" t="s">
        <v>8373</v>
      </c>
      <c r="B649" s="2">
        <v>746860424</v>
      </c>
      <c r="C649" s="1" t="s">
        <v>9154</v>
      </c>
      <c r="D649" s="3">
        <v>23887</v>
      </c>
      <c r="E649" s="1" t="s">
        <v>9149</v>
      </c>
      <c r="F649" s="1" t="s">
        <v>6107</v>
      </c>
      <c r="G649" t="s">
        <v>12124</v>
      </c>
    </row>
    <row r="650" spans="1:7" x14ac:dyDescent="0.25">
      <c r="A650" s="1" t="s">
        <v>2244</v>
      </c>
      <c r="B650" s="2">
        <v>573737289</v>
      </c>
      <c r="C650" s="1" t="s">
        <v>9159</v>
      </c>
      <c r="D650" s="3">
        <v>44341</v>
      </c>
      <c r="E650" s="1" t="s">
        <v>9166</v>
      </c>
      <c r="F650" s="1" t="s">
        <v>8414</v>
      </c>
      <c r="G650" t="s">
        <v>10472</v>
      </c>
    </row>
    <row r="651" spans="1:7" x14ac:dyDescent="0.25">
      <c r="A651" s="1" t="s">
        <v>3383</v>
      </c>
      <c r="B651" s="2">
        <v>533258710</v>
      </c>
      <c r="C651" s="1" t="s">
        <v>9134</v>
      </c>
      <c r="D651" s="3">
        <v>27173</v>
      </c>
      <c r="E651" s="1" t="s">
        <v>9145</v>
      </c>
      <c r="F651" s="1" t="s">
        <v>9283</v>
      </c>
      <c r="G651" t="s">
        <v>11983</v>
      </c>
    </row>
    <row r="652" spans="1:7" x14ac:dyDescent="0.25">
      <c r="A652" s="1" t="s">
        <v>4841</v>
      </c>
      <c r="B652" s="2">
        <v>941700699</v>
      </c>
      <c r="C652" s="1" t="s">
        <v>9179</v>
      </c>
      <c r="D652" s="3">
        <v>38132</v>
      </c>
      <c r="E652" s="1" t="s">
        <v>9149</v>
      </c>
      <c r="F652" s="1" t="s">
        <v>9180</v>
      </c>
      <c r="G652" t="s">
        <v>9247</v>
      </c>
    </row>
    <row r="653" spans="1:7" x14ac:dyDescent="0.25">
      <c r="A653" s="1" t="s">
        <v>3391</v>
      </c>
      <c r="B653" s="2">
        <v>627656339</v>
      </c>
      <c r="C653" s="1" t="s">
        <v>9134</v>
      </c>
      <c r="D653" s="3">
        <v>20965</v>
      </c>
      <c r="E653" s="1" t="s">
        <v>9149</v>
      </c>
      <c r="F653" s="1" t="s">
        <v>9186</v>
      </c>
      <c r="G653" t="s">
        <v>9450</v>
      </c>
    </row>
    <row r="654" spans="1:7" x14ac:dyDescent="0.25">
      <c r="A654" s="1" t="s">
        <v>1582</v>
      </c>
      <c r="B654" s="2">
        <v>875339308</v>
      </c>
      <c r="C654" s="1" t="s">
        <v>9148</v>
      </c>
      <c r="D654" s="3">
        <v>41419</v>
      </c>
      <c r="E654" s="1" t="s">
        <v>9149</v>
      </c>
      <c r="F654" s="1" t="s">
        <v>9150</v>
      </c>
      <c r="G654" t="s">
        <v>10019</v>
      </c>
    </row>
    <row r="655" spans="1:7" x14ac:dyDescent="0.25">
      <c r="A655" s="1" t="s">
        <v>7998</v>
      </c>
      <c r="B655" s="2">
        <v>432751448</v>
      </c>
      <c r="C655" s="1" t="s">
        <v>9188</v>
      </c>
      <c r="D655" s="3">
        <v>30827</v>
      </c>
      <c r="E655" s="1" t="s">
        <v>9166</v>
      </c>
      <c r="F655" s="1" t="s">
        <v>3840</v>
      </c>
      <c r="G655" t="s">
        <v>9771</v>
      </c>
    </row>
    <row r="656" spans="1:7" x14ac:dyDescent="0.25">
      <c r="A656" s="1" t="s">
        <v>1532</v>
      </c>
      <c r="B656" s="2">
        <v>807984614</v>
      </c>
      <c r="C656" s="1" t="s">
        <v>9148</v>
      </c>
      <c r="D656" s="3">
        <v>23522</v>
      </c>
      <c r="E656" s="1" t="s">
        <v>9141</v>
      </c>
      <c r="F656" s="1" t="s">
        <v>834</v>
      </c>
      <c r="G656" t="s">
        <v>11478</v>
      </c>
    </row>
    <row r="657" spans="1:7" x14ac:dyDescent="0.25">
      <c r="A657" s="1" t="s">
        <v>629</v>
      </c>
      <c r="B657" s="2">
        <v>227877284</v>
      </c>
      <c r="C657" s="1" t="s">
        <v>9148</v>
      </c>
      <c r="D657" s="3">
        <v>36671</v>
      </c>
      <c r="E657" s="1" t="s">
        <v>9149</v>
      </c>
      <c r="F657" s="1" t="s">
        <v>9254</v>
      </c>
      <c r="G657" t="s">
        <v>11835</v>
      </c>
    </row>
    <row r="658" spans="1:7" x14ac:dyDescent="0.25">
      <c r="A658" s="1" t="s">
        <v>7342</v>
      </c>
      <c r="B658" s="2">
        <v>984213296</v>
      </c>
      <c r="C658" s="1" t="s">
        <v>9314</v>
      </c>
      <c r="D658" s="3">
        <v>20965</v>
      </c>
      <c r="E658" s="1" t="s">
        <v>9131</v>
      </c>
      <c r="F658" s="1" t="s">
        <v>9315</v>
      </c>
      <c r="G658" t="s">
        <v>10725</v>
      </c>
    </row>
    <row r="659" spans="1:7" x14ac:dyDescent="0.25">
      <c r="A659" s="1" t="s">
        <v>4636</v>
      </c>
      <c r="B659" s="2">
        <v>977290336</v>
      </c>
      <c r="C659" s="1" t="s">
        <v>9303</v>
      </c>
      <c r="D659" s="3">
        <v>35210</v>
      </c>
      <c r="E659" s="1" t="s">
        <v>9149</v>
      </c>
      <c r="F659" s="1" t="s">
        <v>9304</v>
      </c>
      <c r="G659" t="s">
        <v>11355</v>
      </c>
    </row>
    <row r="660" spans="1:7" x14ac:dyDescent="0.25">
      <c r="A660" s="1" t="s">
        <v>5605</v>
      </c>
      <c r="B660" s="2">
        <v>77627444</v>
      </c>
      <c r="C660" s="1" t="s">
        <v>9190</v>
      </c>
      <c r="D660" s="3">
        <v>37400</v>
      </c>
      <c r="E660" s="1" t="s">
        <v>9149</v>
      </c>
      <c r="F660" s="1" t="s">
        <v>9191</v>
      </c>
      <c r="G660" t="s">
        <v>11093</v>
      </c>
    </row>
    <row r="661" spans="1:7" x14ac:dyDescent="0.25">
      <c r="A661" s="1" t="s">
        <v>4654</v>
      </c>
      <c r="B661" s="2">
        <v>180698572</v>
      </c>
      <c r="C661" s="1" t="s">
        <v>9144</v>
      </c>
      <c r="D661" s="3">
        <v>23887</v>
      </c>
      <c r="E661" s="1" t="s">
        <v>9135</v>
      </c>
      <c r="F661" s="1" t="s">
        <v>9146</v>
      </c>
      <c r="G661" t="s">
        <v>9751</v>
      </c>
    </row>
    <row r="662" spans="1:7" x14ac:dyDescent="0.25">
      <c r="A662" s="1" t="s">
        <v>7485</v>
      </c>
      <c r="B662" s="2">
        <v>104892798</v>
      </c>
      <c r="C662" s="1" t="s">
        <v>9190</v>
      </c>
      <c r="D662" s="3">
        <v>36304</v>
      </c>
      <c r="E662" s="1" t="s">
        <v>9149</v>
      </c>
      <c r="F662" s="1" t="s">
        <v>9191</v>
      </c>
      <c r="G662" t="s">
        <v>11250</v>
      </c>
    </row>
    <row r="663" spans="1:7" x14ac:dyDescent="0.25">
      <c r="A663" s="1" t="s">
        <v>4057</v>
      </c>
      <c r="B663" s="2">
        <v>700452434</v>
      </c>
      <c r="C663" s="1" t="s">
        <v>9134</v>
      </c>
      <c r="D663" s="3">
        <v>45070</v>
      </c>
      <c r="E663" s="1" t="s">
        <v>9149</v>
      </c>
      <c r="F663" s="1" t="s">
        <v>9182</v>
      </c>
      <c r="G663" t="s">
        <v>11522</v>
      </c>
    </row>
    <row r="664" spans="1:7" x14ac:dyDescent="0.25">
      <c r="A664" s="1" t="s">
        <v>7523</v>
      </c>
      <c r="B664" s="2">
        <v>73292961</v>
      </c>
      <c r="C664" s="1" t="s">
        <v>9140</v>
      </c>
      <c r="D664" s="3">
        <v>43244</v>
      </c>
      <c r="E664" s="1" t="s">
        <v>9141</v>
      </c>
      <c r="F664" s="1" t="s">
        <v>9142</v>
      </c>
      <c r="G664" t="s">
        <v>9868</v>
      </c>
    </row>
    <row r="665" spans="1:7" x14ac:dyDescent="0.25">
      <c r="A665" s="1" t="s">
        <v>9033</v>
      </c>
      <c r="B665" s="2">
        <v>781083636</v>
      </c>
      <c r="C665" s="1" t="s">
        <v>9159</v>
      </c>
      <c r="D665" s="3">
        <v>41054</v>
      </c>
      <c r="E665" s="1" t="s">
        <v>9141</v>
      </c>
      <c r="F665" s="1" t="s">
        <v>9160</v>
      </c>
      <c r="G665" t="s">
        <v>10940</v>
      </c>
    </row>
    <row r="666" spans="1:7" x14ac:dyDescent="0.25">
      <c r="A666" s="1" t="s">
        <v>2250</v>
      </c>
      <c r="B666" s="2">
        <v>315015315</v>
      </c>
      <c r="C666" s="1" t="s">
        <v>9159</v>
      </c>
      <c r="D666" s="3">
        <v>44705</v>
      </c>
      <c r="E666" s="1" t="s">
        <v>9149</v>
      </c>
      <c r="F666" s="1" t="s">
        <v>9367</v>
      </c>
      <c r="G666" t="s">
        <v>9462</v>
      </c>
    </row>
    <row r="667" spans="1:7" x14ac:dyDescent="0.25">
      <c r="A667" s="1" t="s">
        <v>1936</v>
      </c>
      <c r="B667" s="2">
        <v>882932304</v>
      </c>
      <c r="C667" s="1" t="s">
        <v>9165</v>
      </c>
      <c r="D667" s="3">
        <v>33749</v>
      </c>
      <c r="E667" s="1" t="s">
        <v>9149</v>
      </c>
      <c r="F667" s="1" t="s">
        <v>9264</v>
      </c>
      <c r="G667" t="s">
        <v>10888</v>
      </c>
    </row>
    <row r="668" spans="1:7" x14ac:dyDescent="0.25">
      <c r="A668" s="1" t="s">
        <v>8227</v>
      </c>
      <c r="B668" s="2">
        <v>783794493</v>
      </c>
      <c r="C668" s="1" t="s">
        <v>9144</v>
      </c>
      <c r="D668" s="3">
        <v>30827</v>
      </c>
      <c r="E668" s="1" t="s">
        <v>9131</v>
      </c>
      <c r="F668" s="1" t="s">
        <v>9262</v>
      </c>
      <c r="G668" t="s">
        <v>10671</v>
      </c>
    </row>
    <row r="669" spans="1:7" x14ac:dyDescent="0.25">
      <c r="A669" s="1" t="s">
        <v>7804</v>
      </c>
      <c r="B669" s="2">
        <v>159650876</v>
      </c>
      <c r="C669" s="1" t="s">
        <v>9134</v>
      </c>
      <c r="D669" s="3">
        <v>29366</v>
      </c>
      <c r="E669" s="1" t="s">
        <v>9141</v>
      </c>
      <c r="F669" s="1" t="s">
        <v>9136</v>
      </c>
      <c r="G669" t="s">
        <v>10474</v>
      </c>
    </row>
    <row r="670" spans="1:7" x14ac:dyDescent="0.25">
      <c r="A670" s="1" t="s">
        <v>3722</v>
      </c>
      <c r="B670" s="2">
        <v>979658552</v>
      </c>
      <c r="C670" s="1" t="s">
        <v>9193</v>
      </c>
      <c r="D670" s="3">
        <v>20600</v>
      </c>
      <c r="E670" s="1" t="s">
        <v>9141</v>
      </c>
      <c r="F670" s="1" t="s">
        <v>9194</v>
      </c>
      <c r="G670" t="s">
        <v>12069</v>
      </c>
    </row>
    <row r="671" spans="1:7" x14ac:dyDescent="0.25">
      <c r="A671" s="1" t="s">
        <v>3973</v>
      </c>
      <c r="B671" s="2">
        <v>270028246</v>
      </c>
      <c r="C671" s="1" t="s">
        <v>9148</v>
      </c>
      <c r="D671" s="3">
        <v>34843</v>
      </c>
      <c r="E671" s="1" t="s">
        <v>9149</v>
      </c>
      <c r="F671" s="1" t="s">
        <v>834</v>
      </c>
      <c r="G671" t="s">
        <v>9196</v>
      </c>
    </row>
    <row r="672" spans="1:7" x14ac:dyDescent="0.25">
      <c r="A672" s="1" t="s">
        <v>3973</v>
      </c>
      <c r="B672" s="2">
        <v>643947604</v>
      </c>
      <c r="C672" s="1" t="s">
        <v>9165</v>
      </c>
      <c r="D672" s="3">
        <v>40322</v>
      </c>
      <c r="E672" s="1" t="s">
        <v>9135</v>
      </c>
      <c r="F672" s="1" t="s">
        <v>9167</v>
      </c>
      <c r="G672" t="s">
        <v>11955</v>
      </c>
    </row>
    <row r="673" spans="1:7" x14ac:dyDescent="0.25">
      <c r="A673" s="1" t="s">
        <v>1733</v>
      </c>
      <c r="B673" s="2">
        <v>66474835</v>
      </c>
      <c r="C673" s="1" t="s">
        <v>9159</v>
      </c>
      <c r="D673" s="3">
        <v>44705</v>
      </c>
      <c r="E673" s="1" t="s">
        <v>9135</v>
      </c>
      <c r="F673" s="1" t="s">
        <v>9240</v>
      </c>
      <c r="G673" t="s">
        <v>11841</v>
      </c>
    </row>
    <row r="674" spans="1:7" x14ac:dyDescent="0.25">
      <c r="A674" s="1" t="s">
        <v>7068</v>
      </c>
      <c r="B674" s="2">
        <v>91789554</v>
      </c>
      <c r="C674" s="1" t="s">
        <v>9134</v>
      </c>
      <c r="D674" s="3">
        <v>41419</v>
      </c>
      <c r="E674" s="1" t="s">
        <v>9149</v>
      </c>
      <c r="F674" s="1" t="s">
        <v>9283</v>
      </c>
      <c r="G674" t="s">
        <v>10807</v>
      </c>
    </row>
    <row r="675" spans="1:7" x14ac:dyDescent="0.25">
      <c r="A675" s="1" t="s">
        <v>1462</v>
      </c>
      <c r="B675" s="2">
        <v>116404368</v>
      </c>
      <c r="C675" s="1" t="s">
        <v>9134</v>
      </c>
      <c r="D675" s="3">
        <v>42880</v>
      </c>
      <c r="E675" s="1" t="s">
        <v>9141</v>
      </c>
      <c r="F675" s="1" t="s">
        <v>9283</v>
      </c>
      <c r="G675" t="s">
        <v>11420</v>
      </c>
    </row>
    <row r="676" spans="1:7" x14ac:dyDescent="0.25">
      <c r="A676" s="1" t="s">
        <v>5712</v>
      </c>
      <c r="B676" s="2">
        <v>456145948</v>
      </c>
      <c r="C676" s="1" t="s">
        <v>9152</v>
      </c>
      <c r="D676" s="3">
        <v>36304</v>
      </c>
      <c r="E676" s="1" t="s">
        <v>9149</v>
      </c>
      <c r="F676" s="1" t="s">
        <v>8420</v>
      </c>
      <c r="G676" t="s">
        <v>10088</v>
      </c>
    </row>
    <row r="677" spans="1:7" x14ac:dyDescent="0.25">
      <c r="A677" s="1" t="s">
        <v>297</v>
      </c>
      <c r="B677" s="2">
        <v>988806921</v>
      </c>
      <c r="C677" s="1" t="s">
        <v>9179</v>
      </c>
      <c r="D677" s="3">
        <v>23155</v>
      </c>
      <c r="E677" s="1" t="s">
        <v>9135</v>
      </c>
      <c r="F677" s="1" t="s">
        <v>9184</v>
      </c>
      <c r="G677" t="s">
        <v>10082</v>
      </c>
    </row>
    <row r="678" spans="1:7" x14ac:dyDescent="0.25">
      <c r="A678" s="1" t="s">
        <v>7511</v>
      </c>
      <c r="B678" s="2">
        <v>669755589</v>
      </c>
      <c r="C678" s="1" t="s">
        <v>9188</v>
      </c>
      <c r="D678" s="3">
        <v>43976</v>
      </c>
      <c r="E678" s="1" t="s">
        <v>9141</v>
      </c>
      <c r="F678" s="1" t="s">
        <v>9202</v>
      </c>
      <c r="G678" t="s">
        <v>10649</v>
      </c>
    </row>
    <row r="679" spans="1:7" x14ac:dyDescent="0.25">
      <c r="A679" s="1" t="s">
        <v>6722</v>
      </c>
      <c r="B679" s="2">
        <v>133928758</v>
      </c>
      <c r="C679" s="1" t="s">
        <v>9159</v>
      </c>
      <c r="D679" s="3">
        <v>40687</v>
      </c>
      <c r="E679" s="1" t="s">
        <v>9141</v>
      </c>
      <c r="F679" s="1" t="s">
        <v>9240</v>
      </c>
      <c r="G679" t="s">
        <v>10794</v>
      </c>
    </row>
    <row r="680" spans="1:7" x14ac:dyDescent="0.25">
      <c r="A680" s="1" t="s">
        <v>3240</v>
      </c>
      <c r="B680" s="2">
        <v>296439878</v>
      </c>
      <c r="C680" s="1" t="s">
        <v>9154</v>
      </c>
      <c r="D680" s="3">
        <v>39226</v>
      </c>
      <c r="E680" s="1" t="s">
        <v>9149</v>
      </c>
      <c r="F680" s="1" t="s">
        <v>6107</v>
      </c>
      <c r="G680" t="s">
        <v>12061</v>
      </c>
    </row>
    <row r="681" spans="1:7" x14ac:dyDescent="0.25">
      <c r="A681" s="1" t="s">
        <v>2253</v>
      </c>
      <c r="B681" s="2">
        <v>119671646</v>
      </c>
      <c r="C681" s="1" t="s">
        <v>9235</v>
      </c>
      <c r="D681" s="3">
        <v>23155</v>
      </c>
      <c r="E681" s="1" t="s">
        <v>9141</v>
      </c>
      <c r="F681" s="1" t="s">
        <v>9236</v>
      </c>
      <c r="G681" t="s">
        <v>10190</v>
      </c>
    </row>
    <row r="682" spans="1:7" x14ac:dyDescent="0.25">
      <c r="A682" s="1" t="s">
        <v>8469</v>
      </c>
      <c r="B682" s="2">
        <v>261596912</v>
      </c>
      <c r="C682" s="1" t="s">
        <v>9138</v>
      </c>
      <c r="D682" s="3">
        <v>38861</v>
      </c>
      <c r="E682" s="1" t="s">
        <v>9141</v>
      </c>
      <c r="F682" s="1" t="s">
        <v>9256</v>
      </c>
      <c r="G682" t="s">
        <v>10348</v>
      </c>
    </row>
    <row r="683" spans="1:7" x14ac:dyDescent="0.25">
      <c r="A683" s="1" t="s">
        <v>2821</v>
      </c>
      <c r="B683" s="2">
        <v>496015471</v>
      </c>
      <c r="C683" s="1" t="s">
        <v>9134</v>
      </c>
      <c r="D683" s="3">
        <v>44705</v>
      </c>
      <c r="E683" s="1" t="s">
        <v>9149</v>
      </c>
      <c r="F683" s="1" t="s">
        <v>9182</v>
      </c>
      <c r="G683" t="s">
        <v>9937</v>
      </c>
    </row>
    <row r="684" spans="1:7" x14ac:dyDescent="0.25">
      <c r="A684" s="1" t="s">
        <v>3255</v>
      </c>
      <c r="B684" s="2">
        <v>206071219</v>
      </c>
      <c r="C684" s="1" t="s">
        <v>9144</v>
      </c>
      <c r="D684" s="3">
        <v>38132</v>
      </c>
      <c r="E684" s="1" t="s">
        <v>9135</v>
      </c>
      <c r="F684" s="1" t="s">
        <v>9146</v>
      </c>
      <c r="G684" t="s">
        <v>9331</v>
      </c>
    </row>
    <row r="685" spans="1:7" x14ac:dyDescent="0.25">
      <c r="A685" s="1" t="s">
        <v>3273</v>
      </c>
      <c r="B685" s="2">
        <v>247505720</v>
      </c>
      <c r="C685" s="1" t="s">
        <v>9179</v>
      </c>
      <c r="D685" s="3">
        <v>41054</v>
      </c>
      <c r="E685" s="1" t="s">
        <v>9149</v>
      </c>
      <c r="F685" s="1" t="s">
        <v>9223</v>
      </c>
      <c r="G685" t="s">
        <v>12141</v>
      </c>
    </row>
    <row r="686" spans="1:7" x14ac:dyDescent="0.25">
      <c r="A686" s="1" t="s">
        <v>3195</v>
      </c>
      <c r="B686" s="2">
        <v>940671188</v>
      </c>
      <c r="C686" s="1" t="s">
        <v>9170</v>
      </c>
      <c r="D686" s="3">
        <v>24983</v>
      </c>
      <c r="E686" s="1" t="s">
        <v>9141</v>
      </c>
      <c r="F686" s="1" t="s">
        <v>9171</v>
      </c>
      <c r="G686" t="s">
        <v>9780</v>
      </c>
    </row>
    <row r="687" spans="1:7" x14ac:dyDescent="0.25">
      <c r="A687" s="1" t="s">
        <v>1730</v>
      </c>
      <c r="B687" s="2">
        <v>214670045</v>
      </c>
      <c r="C687" s="1" t="s">
        <v>9134</v>
      </c>
      <c r="D687" s="3">
        <v>42880</v>
      </c>
      <c r="E687" s="1" t="s">
        <v>9149</v>
      </c>
      <c r="F687" s="1" t="s">
        <v>9200</v>
      </c>
      <c r="G687" t="s">
        <v>10304</v>
      </c>
    </row>
    <row r="688" spans="1:7" x14ac:dyDescent="0.25">
      <c r="A688" s="1" t="s">
        <v>3962</v>
      </c>
      <c r="B688" s="2">
        <v>355683346</v>
      </c>
      <c r="C688" s="1" t="s">
        <v>9138</v>
      </c>
      <c r="D688" s="3">
        <v>41419</v>
      </c>
      <c r="E688" s="1" t="s">
        <v>9149</v>
      </c>
      <c r="F688" s="1" t="s">
        <v>6173</v>
      </c>
      <c r="G688" t="s">
        <v>11297</v>
      </c>
    </row>
    <row r="689" spans="1:7" x14ac:dyDescent="0.25">
      <c r="A689" s="1" t="s">
        <v>17</v>
      </c>
      <c r="B689" s="2">
        <v>131217921</v>
      </c>
      <c r="C689" s="1" t="s">
        <v>9134</v>
      </c>
      <c r="D689" s="3">
        <v>21329</v>
      </c>
      <c r="E689" s="1" t="s">
        <v>9135</v>
      </c>
      <c r="F689" s="1" t="s">
        <v>9225</v>
      </c>
      <c r="G689" t="s">
        <v>12155</v>
      </c>
    </row>
    <row r="690" spans="1:7" x14ac:dyDescent="0.25">
      <c r="A690" s="1" t="s">
        <v>4597</v>
      </c>
      <c r="B690" s="2">
        <v>773819353</v>
      </c>
      <c r="C690" s="1" t="s">
        <v>9197</v>
      </c>
      <c r="D690" s="3">
        <v>21329</v>
      </c>
      <c r="E690" s="1" t="s">
        <v>9145</v>
      </c>
      <c r="F690" s="1" t="s">
        <v>9198</v>
      </c>
      <c r="G690" t="s">
        <v>11295</v>
      </c>
    </row>
    <row r="691" spans="1:7" x14ac:dyDescent="0.25">
      <c r="A691" s="1" t="s">
        <v>936</v>
      </c>
      <c r="B691" s="2">
        <v>188972987</v>
      </c>
      <c r="C691" s="1" t="s">
        <v>9197</v>
      </c>
      <c r="D691" s="3">
        <v>34478</v>
      </c>
      <c r="E691" s="1" t="s">
        <v>9149</v>
      </c>
      <c r="F691" s="1" t="s">
        <v>9198</v>
      </c>
      <c r="G691" t="s">
        <v>12028</v>
      </c>
    </row>
    <row r="692" spans="1:7" x14ac:dyDescent="0.25">
      <c r="A692" s="1" t="s">
        <v>7125</v>
      </c>
      <c r="B692" s="2">
        <v>303261455</v>
      </c>
      <c r="C692" s="1" t="s">
        <v>9165</v>
      </c>
      <c r="D692" s="3">
        <v>28634</v>
      </c>
      <c r="E692" s="1" t="s">
        <v>9141</v>
      </c>
      <c r="F692" s="1" t="s">
        <v>9167</v>
      </c>
      <c r="G692" t="s">
        <v>10103</v>
      </c>
    </row>
    <row r="693" spans="1:7" x14ac:dyDescent="0.25">
      <c r="A693" s="1" t="s">
        <v>2387</v>
      </c>
      <c r="B693" s="2">
        <v>523480343</v>
      </c>
      <c r="C693" s="1" t="s">
        <v>9159</v>
      </c>
      <c r="D693" s="3">
        <v>22426</v>
      </c>
      <c r="E693" s="1" t="s">
        <v>9149</v>
      </c>
      <c r="F693" s="1" t="s">
        <v>9240</v>
      </c>
      <c r="G693" t="s">
        <v>10927</v>
      </c>
    </row>
    <row r="694" spans="1:7" x14ac:dyDescent="0.25">
      <c r="A694" s="1" t="s">
        <v>4379</v>
      </c>
      <c r="B694" s="2">
        <v>502549195</v>
      </c>
      <c r="C694" s="1" t="s">
        <v>9134</v>
      </c>
      <c r="D694" s="3">
        <v>43244</v>
      </c>
      <c r="E694" s="1" t="s">
        <v>9141</v>
      </c>
      <c r="F694" s="1" t="s">
        <v>9136</v>
      </c>
      <c r="G694" t="s">
        <v>11010</v>
      </c>
    </row>
    <row r="695" spans="1:7" x14ac:dyDescent="0.25">
      <c r="A695" s="1" t="s">
        <v>6293</v>
      </c>
      <c r="B695" s="2">
        <v>41035589</v>
      </c>
      <c r="C695" s="1" t="s">
        <v>9148</v>
      </c>
      <c r="D695" s="3">
        <v>40687</v>
      </c>
      <c r="E695" s="1" t="s">
        <v>9149</v>
      </c>
      <c r="F695" s="1" t="s">
        <v>834</v>
      </c>
      <c r="G695" t="s">
        <v>10588</v>
      </c>
    </row>
    <row r="696" spans="1:7" x14ac:dyDescent="0.25">
      <c r="A696" s="1" t="s">
        <v>4020</v>
      </c>
      <c r="B696" s="2">
        <v>97106568</v>
      </c>
      <c r="C696" s="1" t="s">
        <v>9134</v>
      </c>
      <c r="D696" s="3">
        <v>38497</v>
      </c>
      <c r="E696" s="1" t="s">
        <v>9145</v>
      </c>
      <c r="F696" s="1" t="s">
        <v>9225</v>
      </c>
      <c r="G696" t="s">
        <v>9900</v>
      </c>
    </row>
    <row r="697" spans="1:7" x14ac:dyDescent="0.25">
      <c r="A697" s="1" t="s">
        <v>2271</v>
      </c>
      <c r="B697" s="2">
        <v>600474664</v>
      </c>
      <c r="C697" s="1" t="s">
        <v>9130</v>
      </c>
      <c r="D697" s="3">
        <v>24251</v>
      </c>
      <c r="E697" s="1" t="s">
        <v>9149</v>
      </c>
      <c r="F697" s="1" t="s">
        <v>9252</v>
      </c>
      <c r="G697" t="s">
        <v>10291</v>
      </c>
    </row>
    <row r="698" spans="1:7" x14ac:dyDescent="0.25">
      <c r="A698" s="1" t="s">
        <v>5103</v>
      </c>
      <c r="B698" s="2">
        <v>991907150</v>
      </c>
      <c r="C698" s="1" t="s">
        <v>9197</v>
      </c>
      <c r="D698" s="3">
        <v>20233</v>
      </c>
      <c r="E698" s="1" t="s">
        <v>9131</v>
      </c>
      <c r="F698" s="1" t="s">
        <v>9198</v>
      </c>
      <c r="G698" t="s">
        <v>11884</v>
      </c>
    </row>
    <row r="699" spans="1:7" x14ac:dyDescent="0.25">
      <c r="A699" s="1" t="s">
        <v>1248</v>
      </c>
      <c r="B699" s="2">
        <v>204639853</v>
      </c>
      <c r="C699" s="1" t="s">
        <v>9144</v>
      </c>
      <c r="D699" s="3">
        <v>34114</v>
      </c>
      <c r="E699" s="1" t="s">
        <v>9135</v>
      </c>
      <c r="F699" s="1" t="s">
        <v>9146</v>
      </c>
      <c r="G699" t="s">
        <v>11547</v>
      </c>
    </row>
    <row r="700" spans="1:7" x14ac:dyDescent="0.25">
      <c r="A700" s="1" t="s">
        <v>7599</v>
      </c>
      <c r="B700" s="2">
        <v>437676621</v>
      </c>
      <c r="C700" s="1" t="s">
        <v>9130</v>
      </c>
      <c r="D700" s="3">
        <v>33382</v>
      </c>
      <c r="E700" s="1" t="s">
        <v>9135</v>
      </c>
      <c r="F700" s="1" t="s">
        <v>9132</v>
      </c>
      <c r="G700" t="s">
        <v>10740</v>
      </c>
    </row>
    <row r="701" spans="1:7" x14ac:dyDescent="0.25">
      <c r="A701" s="1" t="s">
        <v>6015</v>
      </c>
      <c r="B701" s="2">
        <v>967386430</v>
      </c>
      <c r="C701" s="1" t="s">
        <v>9156</v>
      </c>
      <c r="D701" s="3">
        <v>27905</v>
      </c>
      <c r="E701" s="1" t="s">
        <v>9149</v>
      </c>
      <c r="F701" s="1" t="s">
        <v>9157</v>
      </c>
      <c r="G701" t="s">
        <v>9958</v>
      </c>
    </row>
    <row r="702" spans="1:7" x14ac:dyDescent="0.25">
      <c r="A702" s="1" t="s">
        <v>347</v>
      </c>
      <c r="B702" s="2">
        <v>854150558</v>
      </c>
      <c r="C702" s="1" t="s">
        <v>9179</v>
      </c>
      <c r="D702" s="3">
        <v>22790</v>
      </c>
      <c r="E702" s="1" t="s">
        <v>9149</v>
      </c>
      <c r="F702" s="1" t="s">
        <v>9223</v>
      </c>
      <c r="G702" t="s">
        <v>10893</v>
      </c>
    </row>
    <row r="703" spans="1:7" x14ac:dyDescent="0.25">
      <c r="A703" s="1" t="s">
        <v>7014</v>
      </c>
      <c r="B703" s="2">
        <v>65374783</v>
      </c>
      <c r="C703" s="1" t="s">
        <v>9144</v>
      </c>
      <c r="D703" s="3">
        <v>26444</v>
      </c>
      <c r="E703" s="1" t="s">
        <v>9131</v>
      </c>
      <c r="F703" s="1" t="s">
        <v>9146</v>
      </c>
      <c r="G703" t="s">
        <v>11847</v>
      </c>
    </row>
    <row r="704" spans="1:7" x14ac:dyDescent="0.25">
      <c r="A704" s="1" t="s">
        <v>4268</v>
      </c>
      <c r="B704" s="2">
        <v>329702636</v>
      </c>
      <c r="C704" s="1" t="s">
        <v>9188</v>
      </c>
      <c r="D704" s="3">
        <v>36671</v>
      </c>
      <c r="E704" s="1" t="s">
        <v>9166</v>
      </c>
      <c r="F704" s="1" t="s">
        <v>9202</v>
      </c>
      <c r="G704" t="s">
        <v>10038</v>
      </c>
    </row>
    <row r="705" spans="1:7" x14ac:dyDescent="0.25">
      <c r="A705" s="1" t="s">
        <v>8167</v>
      </c>
      <c r="B705" s="2">
        <v>187814829</v>
      </c>
      <c r="C705" s="1" t="s">
        <v>9179</v>
      </c>
      <c r="D705" s="3">
        <v>32288</v>
      </c>
      <c r="E705" s="1" t="s">
        <v>9141</v>
      </c>
      <c r="F705" s="1" t="s">
        <v>9180</v>
      </c>
      <c r="G705" t="s">
        <v>11524</v>
      </c>
    </row>
    <row r="706" spans="1:7" x14ac:dyDescent="0.25">
      <c r="A706" s="1" t="s">
        <v>4515</v>
      </c>
      <c r="B706" s="2">
        <v>465790024</v>
      </c>
      <c r="C706" s="1" t="s">
        <v>9134</v>
      </c>
      <c r="D706" s="3">
        <v>45070</v>
      </c>
      <c r="E706" s="1" t="s">
        <v>9149</v>
      </c>
      <c r="F706" s="1" t="s">
        <v>9174</v>
      </c>
      <c r="G706" t="s">
        <v>10913</v>
      </c>
    </row>
    <row r="707" spans="1:7" x14ac:dyDescent="0.25">
      <c r="A707" s="1" t="s">
        <v>7927</v>
      </c>
      <c r="B707" s="2">
        <v>110966953</v>
      </c>
      <c r="C707" s="1" t="s">
        <v>9217</v>
      </c>
      <c r="D707" s="3">
        <v>27905</v>
      </c>
      <c r="E707" s="1" t="s">
        <v>9141</v>
      </c>
      <c r="F707" s="1" t="s">
        <v>9218</v>
      </c>
      <c r="G707" t="s">
        <v>11166</v>
      </c>
    </row>
    <row r="708" spans="1:7" x14ac:dyDescent="0.25">
      <c r="A708" s="1" t="s">
        <v>7977</v>
      </c>
      <c r="B708" s="2">
        <v>641162583</v>
      </c>
      <c r="C708" s="1" t="s">
        <v>9156</v>
      </c>
      <c r="D708" s="3">
        <v>27905</v>
      </c>
      <c r="E708" s="1" t="s">
        <v>9131</v>
      </c>
      <c r="F708" s="1" t="s">
        <v>9157</v>
      </c>
      <c r="G708" t="s">
        <v>10753</v>
      </c>
    </row>
    <row r="709" spans="1:7" x14ac:dyDescent="0.25">
      <c r="A709" s="1" t="s">
        <v>8834</v>
      </c>
      <c r="B709" s="2">
        <v>911205536</v>
      </c>
      <c r="C709" s="1" t="s">
        <v>9179</v>
      </c>
      <c r="D709" s="3">
        <v>33382</v>
      </c>
      <c r="E709" s="1" t="s">
        <v>9149</v>
      </c>
      <c r="F709" s="1" t="s">
        <v>9180</v>
      </c>
      <c r="G709" t="s">
        <v>11767</v>
      </c>
    </row>
    <row r="710" spans="1:7" x14ac:dyDescent="0.25">
      <c r="A710" s="1" t="s">
        <v>4946</v>
      </c>
      <c r="B710" s="2">
        <v>331722238</v>
      </c>
      <c r="C710" s="1" t="s">
        <v>9154</v>
      </c>
      <c r="D710" s="3">
        <v>28270</v>
      </c>
      <c r="E710" s="1" t="s">
        <v>9135</v>
      </c>
      <c r="F710" s="1" t="s">
        <v>6107</v>
      </c>
      <c r="G710" t="s">
        <v>9897</v>
      </c>
    </row>
    <row r="711" spans="1:7" x14ac:dyDescent="0.25">
      <c r="A711" s="1" t="s">
        <v>1378</v>
      </c>
      <c r="B711" s="2">
        <v>326543835</v>
      </c>
      <c r="C711" s="1" t="s">
        <v>9179</v>
      </c>
      <c r="D711" s="3">
        <v>33017</v>
      </c>
      <c r="E711" s="1" t="s">
        <v>9141</v>
      </c>
      <c r="F711" s="1" t="s">
        <v>9180</v>
      </c>
      <c r="G711" t="s">
        <v>11795</v>
      </c>
    </row>
    <row r="712" spans="1:7" x14ac:dyDescent="0.25">
      <c r="A712" s="1" t="s">
        <v>5361</v>
      </c>
      <c r="B712" s="2">
        <v>192208870</v>
      </c>
      <c r="C712" s="1" t="s">
        <v>9134</v>
      </c>
      <c r="D712" s="3">
        <v>31921</v>
      </c>
      <c r="E712" s="1" t="s">
        <v>9135</v>
      </c>
      <c r="F712" s="1" t="s">
        <v>9307</v>
      </c>
      <c r="G712" t="s">
        <v>10083</v>
      </c>
    </row>
    <row r="713" spans="1:7" x14ac:dyDescent="0.25">
      <c r="A713" s="1" t="s">
        <v>660</v>
      </c>
      <c r="B713" s="2">
        <v>992772565</v>
      </c>
      <c r="C713" s="1" t="s">
        <v>9179</v>
      </c>
      <c r="D713" s="3">
        <v>33382</v>
      </c>
      <c r="E713" s="1" t="s">
        <v>9135</v>
      </c>
      <c r="F713" s="1" t="s">
        <v>9180</v>
      </c>
      <c r="G713" t="s">
        <v>11487</v>
      </c>
    </row>
    <row r="714" spans="1:7" x14ac:dyDescent="0.25">
      <c r="A714" s="1" t="s">
        <v>2968</v>
      </c>
      <c r="B714" s="2">
        <v>422659041</v>
      </c>
      <c r="C714" s="1" t="s">
        <v>9165</v>
      </c>
      <c r="D714" s="3">
        <v>38861</v>
      </c>
      <c r="E714" s="1" t="s">
        <v>9131</v>
      </c>
      <c r="F714" s="1" t="s">
        <v>9167</v>
      </c>
      <c r="G714" t="s">
        <v>11433</v>
      </c>
    </row>
    <row r="715" spans="1:7" x14ac:dyDescent="0.25">
      <c r="A715" s="1" t="s">
        <v>1219</v>
      </c>
      <c r="B715" s="2">
        <v>252358075</v>
      </c>
      <c r="C715" s="1" t="s">
        <v>9303</v>
      </c>
      <c r="D715" s="3">
        <v>38132</v>
      </c>
      <c r="E715" s="1" t="s">
        <v>9135</v>
      </c>
      <c r="F715" s="1" t="s">
        <v>9339</v>
      </c>
      <c r="G715" t="s">
        <v>10119</v>
      </c>
    </row>
    <row r="716" spans="1:7" x14ac:dyDescent="0.25">
      <c r="A716" s="1" t="s">
        <v>6198</v>
      </c>
      <c r="B716" s="2">
        <v>100264433</v>
      </c>
      <c r="C716" s="1" t="s">
        <v>9314</v>
      </c>
      <c r="D716" s="3">
        <v>39226</v>
      </c>
      <c r="E716" s="1" t="s">
        <v>9141</v>
      </c>
      <c r="F716" s="1" t="s">
        <v>9315</v>
      </c>
      <c r="G716" t="s">
        <v>9575</v>
      </c>
    </row>
    <row r="717" spans="1:7" x14ac:dyDescent="0.25">
      <c r="A717" s="1" t="s">
        <v>1207</v>
      </c>
      <c r="B717" s="2">
        <v>144336359</v>
      </c>
      <c r="C717" s="1" t="s">
        <v>9134</v>
      </c>
      <c r="D717" s="3">
        <v>38861</v>
      </c>
      <c r="E717" s="1" t="s">
        <v>9131</v>
      </c>
      <c r="F717" s="1" t="s">
        <v>9225</v>
      </c>
      <c r="G717" t="s">
        <v>11017</v>
      </c>
    </row>
    <row r="718" spans="1:7" x14ac:dyDescent="0.25">
      <c r="A718" s="1" t="s">
        <v>3701</v>
      </c>
      <c r="B718" s="2">
        <v>609847194</v>
      </c>
      <c r="C718" s="1" t="s">
        <v>9235</v>
      </c>
      <c r="D718" s="3">
        <v>26077</v>
      </c>
      <c r="E718" s="1" t="s">
        <v>9135</v>
      </c>
      <c r="F718" s="1" t="s">
        <v>9236</v>
      </c>
      <c r="G718" t="s">
        <v>9559</v>
      </c>
    </row>
    <row r="719" spans="1:7" x14ac:dyDescent="0.25">
      <c r="A719" s="1" t="s">
        <v>4761</v>
      </c>
      <c r="B719" s="2">
        <v>949986365</v>
      </c>
      <c r="C719" s="1" t="s">
        <v>9165</v>
      </c>
      <c r="D719" s="3">
        <v>40322</v>
      </c>
      <c r="E719" s="1" t="s">
        <v>9141</v>
      </c>
      <c r="F719" s="1" t="s">
        <v>9264</v>
      </c>
      <c r="G719" t="s">
        <v>10682</v>
      </c>
    </row>
    <row r="720" spans="1:7" x14ac:dyDescent="0.25">
      <c r="A720" s="1" t="s">
        <v>3165</v>
      </c>
      <c r="B720" s="2">
        <v>490053873</v>
      </c>
      <c r="C720" s="1" t="s">
        <v>9314</v>
      </c>
      <c r="D720" s="3">
        <v>21329</v>
      </c>
      <c r="E720" s="1" t="s">
        <v>9149</v>
      </c>
      <c r="F720" s="1" t="s">
        <v>9315</v>
      </c>
      <c r="G720" t="s">
        <v>10181</v>
      </c>
    </row>
    <row r="721" spans="1:7" x14ac:dyDescent="0.25">
      <c r="A721" s="1" t="s">
        <v>7608</v>
      </c>
      <c r="B721" s="2">
        <v>44195802</v>
      </c>
      <c r="C721" s="1" t="s">
        <v>9138</v>
      </c>
      <c r="D721" s="3">
        <v>37036</v>
      </c>
      <c r="E721" s="1" t="s">
        <v>9149</v>
      </c>
      <c r="F721" s="1" t="s">
        <v>9256</v>
      </c>
      <c r="G721" t="s">
        <v>10308</v>
      </c>
    </row>
    <row r="722" spans="1:7" x14ac:dyDescent="0.25">
      <c r="A722" s="1" t="s">
        <v>5980</v>
      </c>
      <c r="B722" s="2">
        <v>242838470</v>
      </c>
      <c r="C722" s="1" t="s">
        <v>9156</v>
      </c>
      <c r="D722" s="3">
        <v>38497</v>
      </c>
      <c r="E722" s="1" t="s">
        <v>9135</v>
      </c>
      <c r="F722" s="1" t="s">
        <v>9157</v>
      </c>
      <c r="G722" t="s">
        <v>10608</v>
      </c>
    </row>
    <row r="723" spans="1:7" x14ac:dyDescent="0.25">
      <c r="A723" s="1" t="s">
        <v>4138</v>
      </c>
      <c r="B723" s="2">
        <v>97905680</v>
      </c>
      <c r="C723" s="1" t="s">
        <v>9193</v>
      </c>
      <c r="D723" s="3">
        <v>27173</v>
      </c>
      <c r="E723" s="1" t="s">
        <v>9149</v>
      </c>
      <c r="F723" s="1" t="s">
        <v>9194</v>
      </c>
      <c r="G723" t="s">
        <v>11582</v>
      </c>
    </row>
    <row r="724" spans="1:7" x14ac:dyDescent="0.25">
      <c r="A724" s="1" t="s">
        <v>2571</v>
      </c>
      <c r="B724" s="2">
        <v>75043522</v>
      </c>
      <c r="C724" s="1" t="s">
        <v>9197</v>
      </c>
      <c r="D724" s="3">
        <v>37765</v>
      </c>
      <c r="E724" s="1" t="s">
        <v>9141</v>
      </c>
      <c r="F724" s="1" t="s">
        <v>9206</v>
      </c>
      <c r="G724" t="s">
        <v>10377</v>
      </c>
    </row>
    <row r="725" spans="1:7" x14ac:dyDescent="0.25">
      <c r="A725" s="1" t="s">
        <v>71</v>
      </c>
      <c r="B725" s="2">
        <v>734600374</v>
      </c>
      <c r="C725" s="1" t="s">
        <v>9154</v>
      </c>
      <c r="D725" s="3">
        <v>28634</v>
      </c>
      <c r="E725" s="1" t="s">
        <v>9149</v>
      </c>
      <c r="F725" s="1" t="s">
        <v>9162</v>
      </c>
      <c r="G725" t="s">
        <v>11216</v>
      </c>
    </row>
    <row r="726" spans="1:7" x14ac:dyDescent="0.25">
      <c r="A726" s="1" t="s">
        <v>5694</v>
      </c>
      <c r="B726" s="2">
        <v>843600058</v>
      </c>
      <c r="C726" s="1" t="s">
        <v>9144</v>
      </c>
      <c r="D726" s="3">
        <v>28999</v>
      </c>
      <c r="E726" s="1" t="s">
        <v>9141</v>
      </c>
      <c r="F726" s="1" t="s">
        <v>9262</v>
      </c>
      <c r="G726" t="s">
        <v>11308</v>
      </c>
    </row>
    <row r="727" spans="1:7" x14ac:dyDescent="0.25">
      <c r="A727" s="1" t="s">
        <v>4193</v>
      </c>
      <c r="B727" s="2">
        <v>7214335</v>
      </c>
      <c r="C727" s="1" t="s">
        <v>9188</v>
      </c>
      <c r="D727" s="3">
        <v>37765</v>
      </c>
      <c r="E727" s="1" t="s">
        <v>9135</v>
      </c>
      <c r="F727" s="1" t="s">
        <v>3840</v>
      </c>
      <c r="G727" t="s">
        <v>12103</v>
      </c>
    </row>
    <row r="728" spans="1:7" x14ac:dyDescent="0.25">
      <c r="A728" s="1" t="s">
        <v>5578</v>
      </c>
      <c r="B728" s="2">
        <v>846420402</v>
      </c>
      <c r="C728" s="1" t="s">
        <v>9188</v>
      </c>
      <c r="D728" s="3">
        <v>44705</v>
      </c>
      <c r="E728" s="1" t="s">
        <v>9131</v>
      </c>
      <c r="F728" s="1" t="s">
        <v>9202</v>
      </c>
      <c r="G728" t="s">
        <v>10261</v>
      </c>
    </row>
    <row r="729" spans="1:7" x14ac:dyDescent="0.25">
      <c r="A729" s="1" t="s">
        <v>193</v>
      </c>
      <c r="B729" s="2">
        <v>80025100</v>
      </c>
      <c r="C729" s="1" t="s">
        <v>9197</v>
      </c>
      <c r="D729" s="3">
        <v>39958</v>
      </c>
      <c r="E729" s="1" t="s">
        <v>9141</v>
      </c>
      <c r="F729" s="1" t="s">
        <v>9267</v>
      </c>
      <c r="G729" t="s">
        <v>9518</v>
      </c>
    </row>
    <row r="730" spans="1:7" x14ac:dyDescent="0.25">
      <c r="A730" s="1" t="s">
        <v>6071</v>
      </c>
      <c r="B730" s="2">
        <v>662989220</v>
      </c>
      <c r="C730" s="1" t="s">
        <v>9134</v>
      </c>
      <c r="D730" s="3">
        <v>44341</v>
      </c>
      <c r="E730" s="1" t="s">
        <v>9141</v>
      </c>
      <c r="F730" s="1" t="s">
        <v>9307</v>
      </c>
      <c r="G730" t="s">
        <v>10657</v>
      </c>
    </row>
    <row r="731" spans="1:7" x14ac:dyDescent="0.25">
      <c r="A731" s="1" t="s">
        <v>9095</v>
      </c>
      <c r="B731" s="2">
        <v>558451073</v>
      </c>
      <c r="C731" s="1" t="s">
        <v>9217</v>
      </c>
      <c r="D731" s="3">
        <v>31556</v>
      </c>
      <c r="E731" s="1" t="s">
        <v>9149</v>
      </c>
      <c r="F731" s="1" t="s">
        <v>9218</v>
      </c>
      <c r="G731" t="s">
        <v>10054</v>
      </c>
    </row>
    <row r="732" spans="1:7" x14ac:dyDescent="0.25">
      <c r="A732" s="1" t="s">
        <v>2470</v>
      </c>
      <c r="B732" s="2">
        <v>851449860</v>
      </c>
      <c r="C732" s="1" t="s">
        <v>9303</v>
      </c>
      <c r="D732" s="3">
        <v>36671</v>
      </c>
      <c r="E732" s="1" t="s">
        <v>9131</v>
      </c>
      <c r="F732" s="1" t="s">
        <v>9304</v>
      </c>
      <c r="G732" t="s">
        <v>11685</v>
      </c>
    </row>
    <row r="733" spans="1:7" x14ac:dyDescent="0.25">
      <c r="A733" s="1" t="s">
        <v>2932</v>
      </c>
      <c r="B733" s="2">
        <v>177736275</v>
      </c>
      <c r="C733" s="1" t="s">
        <v>9159</v>
      </c>
      <c r="D733" s="3">
        <v>34478</v>
      </c>
      <c r="E733" s="1" t="s">
        <v>9149</v>
      </c>
      <c r="F733" s="1" t="s">
        <v>9240</v>
      </c>
      <c r="G733" t="s">
        <v>10107</v>
      </c>
    </row>
    <row r="734" spans="1:7" x14ac:dyDescent="0.25">
      <c r="A734" s="1" t="s">
        <v>7199</v>
      </c>
      <c r="B734" s="2">
        <v>736860096</v>
      </c>
      <c r="C734" s="1" t="s">
        <v>9138</v>
      </c>
      <c r="D734" s="3">
        <v>24983</v>
      </c>
      <c r="E734" s="1" t="s">
        <v>9141</v>
      </c>
      <c r="F734" s="1" t="s">
        <v>9256</v>
      </c>
      <c r="G734" t="s">
        <v>11177</v>
      </c>
    </row>
    <row r="735" spans="1:7" x14ac:dyDescent="0.25">
      <c r="A735" s="1" t="s">
        <v>7792</v>
      </c>
      <c r="B735" s="2">
        <v>43105506</v>
      </c>
      <c r="C735" s="1" t="s">
        <v>9152</v>
      </c>
      <c r="D735" s="3">
        <v>39226</v>
      </c>
      <c r="E735" s="1" t="s">
        <v>9149</v>
      </c>
      <c r="F735" s="1" t="s">
        <v>8420</v>
      </c>
      <c r="G735" t="s">
        <v>11909</v>
      </c>
    </row>
    <row r="736" spans="1:7" x14ac:dyDescent="0.25">
      <c r="A736" s="1" t="s">
        <v>4835</v>
      </c>
      <c r="B736" s="2">
        <v>850570265</v>
      </c>
      <c r="C736" s="1" t="s">
        <v>9134</v>
      </c>
      <c r="D736" s="3">
        <v>33017</v>
      </c>
      <c r="E736" s="1" t="s">
        <v>9141</v>
      </c>
      <c r="F736" s="1" t="s">
        <v>9176</v>
      </c>
      <c r="G736" t="s">
        <v>9647</v>
      </c>
    </row>
    <row r="737" spans="1:7" x14ac:dyDescent="0.25">
      <c r="A737" s="1" t="s">
        <v>954</v>
      </c>
      <c r="B737" s="2">
        <v>453799879</v>
      </c>
      <c r="C737" s="1" t="s">
        <v>9188</v>
      </c>
      <c r="D737" s="3">
        <v>36304</v>
      </c>
      <c r="E737" s="1" t="s">
        <v>9141</v>
      </c>
      <c r="F737" s="1" t="s">
        <v>3840</v>
      </c>
      <c r="G737" t="s">
        <v>10885</v>
      </c>
    </row>
    <row r="738" spans="1:7" x14ac:dyDescent="0.25">
      <c r="A738" s="1" t="s">
        <v>3279</v>
      </c>
      <c r="B738" s="2">
        <v>307405988</v>
      </c>
      <c r="C738" s="1" t="s">
        <v>9138</v>
      </c>
      <c r="D738" s="3">
        <v>33749</v>
      </c>
      <c r="E738" s="1" t="s">
        <v>9149</v>
      </c>
      <c r="F738" s="1" t="s">
        <v>9256</v>
      </c>
      <c r="G738" t="s">
        <v>10909</v>
      </c>
    </row>
    <row r="739" spans="1:7" x14ac:dyDescent="0.25">
      <c r="A739" s="1" t="s">
        <v>6839</v>
      </c>
      <c r="B739" s="2">
        <v>255312649</v>
      </c>
      <c r="C739" s="1" t="s">
        <v>9148</v>
      </c>
      <c r="D739" s="3">
        <v>32288</v>
      </c>
      <c r="E739" s="1" t="s">
        <v>9141</v>
      </c>
      <c r="F739" s="1" t="s">
        <v>834</v>
      </c>
      <c r="G739" t="s">
        <v>10581</v>
      </c>
    </row>
    <row r="740" spans="1:7" x14ac:dyDescent="0.25">
      <c r="A740" s="1" t="s">
        <v>4400</v>
      </c>
      <c r="B740" s="2">
        <v>423156618</v>
      </c>
      <c r="C740" s="1" t="s">
        <v>9154</v>
      </c>
      <c r="D740" s="3">
        <v>28270</v>
      </c>
      <c r="E740" s="1" t="s">
        <v>9135</v>
      </c>
      <c r="F740" s="1" t="s">
        <v>6107</v>
      </c>
      <c r="G740" t="s">
        <v>9813</v>
      </c>
    </row>
    <row r="741" spans="1:7" x14ac:dyDescent="0.25">
      <c r="A741" s="1" t="s">
        <v>6403</v>
      </c>
      <c r="B741" s="2">
        <v>80149207</v>
      </c>
      <c r="C741" s="1" t="s">
        <v>9159</v>
      </c>
      <c r="D741" s="3">
        <v>41054</v>
      </c>
      <c r="E741" s="1" t="s">
        <v>9149</v>
      </c>
      <c r="F741" s="1" t="s">
        <v>9240</v>
      </c>
      <c r="G741" t="s">
        <v>10663</v>
      </c>
    </row>
    <row r="742" spans="1:7" x14ac:dyDescent="0.25">
      <c r="A742" s="1" t="s">
        <v>5385</v>
      </c>
      <c r="B742" s="2">
        <v>577679256</v>
      </c>
      <c r="C742" s="1" t="s">
        <v>9152</v>
      </c>
      <c r="D742" s="3">
        <v>35575</v>
      </c>
      <c r="E742" s="1" t="s">
        <v>9149</v>
      </c>
      <c r="F742" s="1" t="s">
        <v>8420</v>
      </c>
      <c r="G742" t="s">
        <v>9835</v>
      </c>
    </row>
    <row r="743" spans="1:7" x14ac:dyDescent="0.25">
      <c r="A743" s="1" t="s">
        <v>4211</v>
      </c>
      <c r="B743" s="2">
        <v>906510135</v>
      </c>
      <c r="C743" s="1" t="s">
        <v>9148</v>
      </c>
      <c r="D743" s="3">
        <v>39958</v>
      </c>
      <c r="E743" s="1" t="s">
        <v>9149</v>
      </c>
      <c r="F743" s="1" t="s">
        <v>9254</v>
      </c>
      <c r="G743" t="s">
        <v>10968</v>
      </c>
    </row>
    <row r="744" spans="1:7" x14ac:dyDescent="0.25">
      <c r="A744" s="1" t="s">
        <v>2950</v>
      </c>
      <c r="B744" s="2">
        <v>834782830</v>
      </c>
      <c r="C744" s="1" t="s">
        <v>9235</v>
      </c>
      <c r="D744" s="3">
        <v>25348</v>
      </c>
      <c r="E744" s="1" t="s">
        <v>9145</v>
      </c>
      <c r="F744" s="1" t="s">
        <v>9236</v>
      </c>
      <c r="G744" t="s">
        <v>11015</v>
      </c>
    </row>
    <row r="745" spans="1:7" x14ac:dyDescent="0.25">
      <c r="A745" s="1" t="s">
        <v>3106</v>
      </c>
      <c r="B745" s="2">
        <v>992336100</v>
      </c>
      <c r="C745" s="1" t="s">
        <v>9148</v>
      </c>
      <c r="D745" s="3">
        <v>32653</v>
      </c>
      <c r="E745" s="1" t="s">
        <v>9135</v>
      </c>
      <c r="F745" s="1" t="s">
        <v>9150</v>
      </c>
      <c r="G745" t="s">
        <v>10510</v>
      </c>
    </row>
    <row r="746" spans="1:7" x14ac:dyDescent="0.25">
      <c r="A746" s="1" t="s">
        <v>5364</v>
      </c>
      <c r="B746" s="2">
        <v>874884242</v>
      </c>
      <c r="C746" s="1" t="s">
        <v>9159</v>
      </c>
      <c r="D746" s="3">
        <v>31921</v>
      </c>
      <c r="E746" s="1" t="s">
        <v>9145</v>
      </c>
      <c r="F746" s="1" t="s">
        <v>8414</v>
      </c>
      <c r="G746" t="s">
        <v>11500</v>
      </c>
    </row>
    <row r="747" spans="1:7" x14ac:dyDescent="0.25">
      <c r="A747" s="1" t="s">
        <v>6995</v>
      </c>
      <c r="B747" s="2">
        <v>942865004</v>
      </c>
      <c r="C747" s="1" t="s">
        <v>9229</v>
      </c>
      <c r="D747" s="3">
        <v>40687</v>
      </c>
      <c r="E747" s="1" t="s">
        <v>9149</v>
      </c>
      <c r="F747" s="1" t="s">
        <v>9230</v>
      </c>
      <c r="G747" t="s">
        <v>9865</v>
      </c>
    </row>
    <row r="748" spans="1:7" x14ac:dyDescent="0.25">
      <c r="A748" s="1" t="s">
        <v>6126</v>
      </c>
      <c r="B748" s="2">
        <v>809614065</v>
      </c>
      <c r="C748" s="1" t="s">
        <v>9134</v>
      </c>
      <c r="D748" s="3">
        <v>37400</v>
      </c>
      <c r="E748" s="1" t="s">
        <v>9145</v>
      </c>
      <c r="F748" s="1" t="s">
        <v>9174</v>
      </c>
      <c r="G748" t="s">
        <v>9377</v>
      </c>
    </row>
    <row r="749" spans="1:7" x14ac:dyDescent="0.25">
      <c r="A749" s="1" t="s">
        <v>5079</v>
      </c>
      <c r="B749" s="2">
        <v>701267565</v>
      </c>
      <c r="C749" s="1" t="s">
        <v>9159</v>
      </c>
      <c r="D749" s="3">
        <v>35575</v>
      </c>
      <c r="E749" s="1" t="s">
        <v>9149</v>
      </c>
      <c r="F749" s="1" t="s">
        <v>8414</v>
      </c>
      <c r="G749" t="s">
        <v>11790</v>
      </c>
    </row>
    <row r="750" spans="1:7" x14ac:dyDescent="0.25">
      <c r="A750" s="1" t="s">
        <v>6243</v>
      </c>
      <c r="B750" s="2">
        <v>965644948</v>
      </c>
      <c r="C750" s="1" t="s">
        <v>9217</v>
      </c>
      <c r="D750" s="3">
        <v>33017</v>
      </c>
      <c r="E750" s="1" t="s">
        <v>9135</v>
      </c>
      <c r="F750" s="1" t="s">
        <v>9218</v>
      </c>
      <c r="G750" t="s">
        <v>10157</v>
      </c>
    </row>
    <row r="751" spans="1:7" x14ac:dyDescent="0.25">
      <c r="A751" s="1" t="s">
        <v>4541</v>
      </c>
      <c r="B751" s="2">
        <v>968633339</v>
      </c>
      <c r="C751" s="1" t="s">
        <v>9134</v>
      </c>
      <c r="D751" s="3">
        <v>26809</v>
      </c>
      <c r="E751" s="1" t="s">
        <v>9149</v>
      </c>
      <c r="F751" s="1" t="s">
        <v>9186</v>
      </c>
      <c r="G751" t="s">
        <v>9797</v>
      </c>
    </row>
    <row r="752" spans="1:7" x14ac:dyDescent="0.25">
      <c r="A752" s="1" t="s">
        <v>301</v>
      </c>
      <c r="B752" s="2">
        <v>878283001</v>
      </c>
      <c r="C752" s="1" t="s">
        <v>9148</v>
      </c>
      <c r="D752" s="3">
        <v>39958</v>
      </c>
      <c r="E752" s="1" t="s">
        <v>9149</v>
      </c>
      <c r="F752" s="1" t="s">
        <v>9254</v>
      </c>
      <c r="G752" t="s">
        <v>11695</v>
      </c>
    </row>
    <row r="753" spans="1:7" x14ac:dyDescent="0.25">
      <c r="A753" s="1" t="s">
        <v>3162</v>
      </c>
      <c r="B753" s="2">
        <v>806218567</v>
      </c>
      <c r="C753" s="1" t="s">
        <v>9190</v>
      </c>
      <c r="D753" s="3">
        <v>39958</v>
      </c>
      <c r="E753" s="1" t="s">
        <v>9149</v>
      </c>
      <c r="F753" s="1" t="s">
        <v>9191</v>
      </c>
      <c r="G753" t="s">
        <v>11282</v>
      </c>
    </row>
    <row r="754" spans="1:7" x14ac:dyDescent="0.25">
      <c r="A754" s="1" t="s">
        <v>3689</v>
      </c>
      <c r="B754" s="2">
        <v>626387942</v>
      </c>
      <c r="C754" s="1" t="s">
        <v>9134</v>
      </c>
      <c r="D754" s="3">
        <v>35210</v>
      </c>
      <c r="E754" s="1" t="s">
        <v>9141</v>
      </c>
      <c r="F754" s="1" t="s">
        <v>9182</v>
      </c>
      <c r="G754" t="s">
        <v>11655</v>
      </c>
    </row>
    <row r="755" spans="1:7" x14ac:dyDescent="0.25">
      <c r="A755" s="1" t="s">
        <v>4678</v>
      </c>
      <c r="B755" s="2">
        <v>183426409</v>
      </c>
      <c r="C755" s="1" t="s">
        <v>9197</v>
      </c>
      <c r="D755" s="3">
        <v>27905</v>
      </c>
      <c r="E755" s="1" t="s">
        <v>9149</v>
      </c>
      <c r="F755" s="1" t="s">
        <v>9198</v>
      </c>
      <c r="G755" t="s">
        <v>9858</v>
      </c>
    </row>
    <row r="756" spans="1:7" x14ac:dyDescent="0.25">
      <c r="A756" s="1" t="s">
        <v>1022</v>
      </c>
      <c r="B756" s="2">
        <v>292250743</v>
      </c>
      <c r="C756" s="1" t="s">
        <v>9159</v>
      </c>
      <c r="D756" s="3">
        <v>29731</v>
      </c>
      <c r="E756" s="1" t="s">
        <v>9149</v>
      </c>
      <c r="F756" s="1" t="s">
        <v>9160</v>
      </c>
      <c r="G756" t="s">
        <v>10832</v>
      </c>
    </row>
    <row r="757" spans="1:7" x14ac:dyDescent="0.25">
      <c r="A757" s="1" t="s">
        <v>6853</v>
      </c>
      <c r="B757" s="2">
        <v>602536003</v>
      </c>
      <c r="C757" s="1" t="s">
        <v>9217</v>
      </c>
      <c r="D757" s="3">
        <v>41054</v>
      </c>
      <c r="E757" s="1" t="s">
        <v>9149</v>
      </c>
      <c r="F757" s="1" t="s">
        <v>9218</v>
      </c>
      <c r="G757" t="s">
        <v>10651</v>
      </c>
    </row>
    <row r="758" spans="1:7" x14ac:dyDescent="0.25">
      <c r="A758" s="1" t="s">
        <v>9066</v>
      </c>
      <c r="B758" s="2">
        <v>474173583</v>
      </c>
      <c r="C758" s="1" t="s">
        <v>9217</v>
      </c>
      <c r="D758" s="3">
        <v>35210</v>
      </c>
      <c r="E758" s="1" t="s">
        <v>9149</v>
      </c>
      <c r="F758" s="1" t="s">
        <v>9218</v>
      </c>
      <c r="G758" t="s">
        <v>9836</v>
      </c>
    </row>
    <row r="759" spans="1:7" x14ac:dyDescent="0.25">
      <c r="A759" s="1" t="s">
        <v>7680</v>
      </c>
      <c r="B759" s="2">
        <v>767080281</v>
      </c>
      <c r="C759" s="1" t="s">
        <v>9134</v>
      </c>
      <c r="D759" s="3">
        <v>36304</v>
      </c>
      <c r="E759" s="1" t="s">
        <v>9149</v>
      </c>
      <c r="F759" s="1" t="s">
        <v>9176</v>
      </c>
      <c r="G759" t="s">
        <v>10697</v>
      </c>
    </row>
    <row r="760" spans="1:7" x14ac:dyDescent="0.25">
      <c r="A760" s="1" t="s">
        <v>7680</v>
      </c>
      <c r="B760" s="2">
        <v>692032721</v>
      </c>
      <c r="C760" s="1" t="s">
        <v>9170</v>
      </c>
      <c r="D760" s="3">
        <v>27173</v>
      </c>
      <c r="E760" s="1" t="s">
        <v>9149</v>
      </c>
      <c r="F760" s="1" t="s">
        <v>9362</v>
      </c>
      <c r="G760" t="s">
        <v>12188</v>
      </c>
    </row>
    <row r="761" spans="1:7" x14ac:dyDescent="0.25">
      <c r="A761" s="1" t="s">
        <v>5228</v>
      </c>
      <c r="B761" s="2">
        <v>505170927</v>
      </c>
      <c r="C761" s="1" t="s">
        <v>9165</v>
      </c>
      <c r="D761" s="3">
        <v>21694</v>
      </c>
      <c r="E761" s="1" t="s">
        <v>9145</v>
      </c>
      <c r="F761" s="1" t="s">
        <v>9264</v>
      </c>
      <c r="G761" t="s">
        <v>9876</v>
      </c>
    </row>
    <row r="762" spans="1:7" x14ac:dyDescent="0.25">
      <c r="A762" s="1" t="s">
        <v>8954</v>
      </c>
      <c r="B762" s="2">
        <v>54519301</v>
      </c>
      <c r="C762" s="1" t="s">
        <v>9179</v>
      </c>
      <c r="D762" s="3">
        <v>30827</v>
      </c>
      <c r="E762" s="1" t="s">
        <v>9149</v>
      </c>
      <c r="F762" s="1" t="s">
        <v>9184</v>
      </c>
      <c r="G762" t="s">
        <v>10871</v>
      </c>
    </row>
    <row r="763" spans="1:7" x14ac:dyDescent="0.25">
      <c r="A763" s="1" t="s">
        <v>3935</v>
      </c>
      <c r="B763" s="2">
        <v>719080829</v>
      </c>
      <c r="C763" s="1" t="s">
        <v>9159</v>
      </c>
      <c r="D763" s="3">
        <v>39593</v>
      </c>
      <c r="E763" s="1" t="s">
        <v>9131</v>
      </c>
      <c r="F763" s="1" t="s">
        <v>9160</v>
      </c>
      <c r="G763" t="s">
        <v>9684</v>
      </c>
    </row>
    <row r="764" spans="1:7" x14ac:dyDescent="0.25">
      <c r="A764" s="1" t="s">
        <v>4101</v>
      </c>
      <c r="B764" s="2">
        <v>675064127</v>
      </c>
      <c r="C764" s="1" t="s">
        <v>9170</v>
      </c>
      <c r="D764" s="3">
        <v>43976</v>
      </c>
      <c r="E764" s="1" t="s">
        <v>9131</v>
      </c>
      <c r="F764" s="1" t="s">
        <v>9362</v>
      </c>
      <c r="G764" t="s">
        <v>9781</v>
      </c>
    </row>
    <row r="765" spans="1:7" x14ac:dyDescent="0.25">
      <c r="A765" s="1" t="s">
        <v>7370</v>
      </c>
      <c r="B765" s="2">
        <v>161914403</v>
      </c>
      <c r="C765" s="1" t="s">
        <v>9159</v>
      </c>
      <c r="D765" s="3">
        <v>25348</v>
      </c>
      <c r="E765" s="1" t="s">
        <v>9131</v>
      </c>
      <c r="F765" s="1" t="s">
        <v>9367</v>
      </c>
      <c r="G765" t="s">
        <v>10895</v>
      </c>
    </row>
    <row r="766" spans="1:7" x14ac:dyDescent="0.25">
      <c r="A766" s="1" t="s">
        <v>5697</v>
      </c>
      <c r="B766" s="2">
        <v>171777221</v>
      </c>
      <c r="C766" s="1" t="s">
        <v>9170</v>
      </c>
      <c r="D766" s="3">
        <v>22426</v>
      </c>
      <c r="E766" s="1" t="s">
        <v>9135</v>
      </c>
      <c r="F766" s="1" t="s">
        <v>9362</v>
      </c>
      <c r="G766" t="s">
        <v>11405</v>
      </c>
    </row>
    <row r="767" spans="1:7" x14ac:dyDescent="0.25">
      <c r="A767" s="1" t="s">
        <v>9048</v>
      </c>
      <c r="B767" s="2">
        <v>73607638</v>
      </c>
      <c r="C767" s="1" t="s">
        <v>9159</v>
      </c>
      <c r="D767" s="3">
        <v>37400</v>
      </c>
      <c r="E767" s="1" t="s">
        <v>9141</v>
      </c>
      <c r="F767" s="1" t="s">
        <v>8414</v>
      </c>
      <c r="G767" t="s">
        <v>10764</v>
      </c>
    </row>
    <row r="768" spans="1:7" x14ac:dyDescent="0.25">
      <c r="A768" s="1" t="s">
        <v>2013</v>
      </c>
      <c r="B768" s="2">
        <v>472776950</v>
      </c>
      <c r="C768" s="1" t="s">
        <v>9152</v>
      </c>
      <c r="D768" s="3">
        <v>42148</v>
      </c>
      <c r="E768" s="1" t="s">
        <v>9135</v>
      </c>
      <c r="F768" s="1" t="s">
        <v>8420</v>
      </c>
      <c r="G768" t="s">
        <v>10057</v>
      </c>
    </row>
    <row r="769" spans="1:7" x14ac:dyDescent="0.25">
      <c r="A769" s="1" t="s">
        <v>1588</v>
      </c>
      <c r="B769" s="2">
        <v>66046046</v>
      </c>
      <c r="C769" s="1" t="s">
        <v>9154</v>
      </c>
      <c r="D769" s="3">
        <v>33382</v>
      </c>
      <c r="E769" s="1" t="s">
        <v>9141</v>
      </c>
      <c r="F769" s="1" t="s">
        <v>6107</v>
      </c>
      <c r="G769" t="s">
        <v>10994</v>
      </c>
    </row>
    <row r="770" spans="1:7" x14ac:dyDescent="0.25">
      <c r="A770" s="1" t="s">
        <v>6351</v>
      </c>
      <c r="B770" s="2">
        <v>23985999</v>
      </c>
      <c r="C770" s="1" t="s">
        <v>9188</v>
      </c>
      <c r="D770" s="3">
        <v>27905</v>
      </c>
      <c r="E770" s="1" t="s">
        <v>9141</v>
      </c>
      <c r="F770" s="1" t="s">
        <v>9202</v>
      </c>
      <c r="G770" t="s">
        <v>10115</v>
      </c>
    </row>
    <row r="771" spans="1:7" x14ac:dyDescent="0.25">
      <c r="A771" s="1" t="s">
        <v>5134</v>
      </c>
      <c r="B771" s="2">
        <v>14018624</v>
      </c>
      <c r="C771" s="1" t="s">
        <v>9134</v>
      </c>
      <c r="D771" s="3">
        <v>28634</v>
      </c>
      <c r="E771" s="1" t="s">
        <v>9149</v>
      </c>
      <c r="F771" s="1" t="s">
        <v>9182</v>
      </c>
      <c r="G771" t="s">
        <v>10199</v>
      </c>
    </row>
    <row r="772" spans="1:7" x14ac:dyDescent="0.25">
      <c r="A772" s="1" t="s">
        <v>650</v>
      </c>
      <c r="B772" s="2">
        <v>715287689</v>
      </c>
      <c r="C772" s="1" t="s">
        <v>9217</v>
      </c>
      <c r="D772" s="3">
        <v>28270</v>
      </c>
      <c r="E772" s="1" t="s">
        <v>9145</v>
      </c>
      <c r="F772" s="1" t="s">
        <v>9218</v>
      </c>
      <c r="G772" t="s">
        <v>10029</v>
      </c>
    </row>
    <row r="773" spans="1:7" x14ac:dyDescent="0.25">
      <c r="A773" s="1" t="s">
        <v>1223</v>
      </c>
      <c r="B773" s="2">
        <v>97698731</v>
      </c>
      <c r="C773" s="1" t="s">
        <v>9170</v>
      </c>
      <c r="D773" s="3">
        <v>28634</v>
      </c>
      <c r="E773" s="1" t="s">
        <v>9149</v>
      </c>
      <c r="F773" s="1" t="s">
        <v>9212</v>
      </c>
      <c r="G773" t="s">
        <v>11512</v>
      </c>
    </row>
    <row r="774" spans="1:7" x14ac:dyDescent="0.25">
      <c r="A774" s="1" t="s">
        <v>398</v>
      </c>
      <c r="B774" s="2">
        <v>400445051</v>
      </c>
      <c r="C774" s="1" t="s">
        <v>9188</v>
      </c>
      <c r="D774" s="3">
        <v>23155</v>
      </c>
      <c r="E774" s="1" t="s">
        <v>9141</v>
      </c>
      <c r="F774" s="1" t="s">
        <v>3840</v>
      </c>
      <c r="G774" t="s">
        <v>10423</v>
      </c>
    </row>
    <row r="775" spans="1:7" x14ac:dyDescent="0.25">
      <c r="A775" s="1" t="s">
        <v>5941</v>
      </c>
      <c r="B775" s="2">
        <v>217919187</v>
      </c>
      <c r="C775" s="1" t="s">
        <v>9165</v>
      </c>
      <c r="D775" s="3">
        <v>22790</v>
      </c>
      <c r="E775" s="1" t="s">
        <v>9141</v>
      </c>
      <c r="F775" s="1" t="s">
        <v>9264</v>
      </c>
      <c r="G775" t="s">
        <v>12059</v>
      </c>
    </row>
    <row r="776" spans="1:7" x14ac:dyDescent="0.25">
      <c r="A776" s="1" t="s">
        <v>6904</v>
      </c>
      <c r="B776" s="2">
        <v>635529670</v>
      </c>
      <c r="C776" s="1" t="s">
        <v>9165</v>
      </c>
      <c r="D776" s="3">
        <v>23155</v>
      </c>
      <c r="E776" s="1" t="s">
        <v>9149</v>
      </c>
      <c r="F776" s="1" t="s">
        <v>9167</v>
      </c>
      <c r="G776" t="s">
        <v>9947</v>
      </c>
    </row>
    <row r="777" spans="1:7" x14ac:dyDescent="0.25">
      <c r="A777" s="1" t="s">
        <v>8289</v>
      </c>
      <c r="B777" s="2">
        <v>192582140</v>
      </c>
      <c r="C777" s="1" t="s">
        <v>9134</v>
      </c>
      <c r="D777" s="3">
        <v>37765</v>
      </c>
      <c r="E777" s="1" t="s">
        <v>9131</v>
      </c>
      <c r="F777" s="1" t="s">
        <v>9176</v>
      </c>
      <c r="G777" t="s">
        <v>10676</v>
      </c>
    </row>
    <row r="778" spans="1:7" x14ac:dyDescent="0.25">
      <c r="A778" s="1" t="s">
        <v>984</v>
      </c>
      <c r="B778" s="2">
        <v>420919990</v>
      </c>
      <c r="C778" s="1" t="s">
        <v>9134</v>
      </c>
      <c r="D778" s="3">
        <v>41783</v>
      </c>
      <c r="E778" s="1" t="s">
        <v>9149</v>
      </c>
      <c r="F778" s="1" t="s">
        <v>9174</v>
      </c>
      <c r="G778" t="s">
        <v>11425</v>
      </c>
    </row>
    <row r="779" spans="1:7" x14ac:dyDescent="0.25">
      <c r="A779" s="1" t="s">
        <v>3832</v>
      </c>
      <c r="B779" s="2">
        <v>944241378</v>
      </c>
      <c r="C779" s="1" t="s">
        <v>9134</v>
      </c>
      <c r="D779" s="3">
        <v>38132</v>
      </c>
      <c r="E779" s="1" t="s">
        <v>9149</v>
      </c>
      <c r="F779" s="1" t="s">
        <v>9283</v>
      </c>
      <c r="G779" t="s">
        <v>9630</v>
      </c>
    </row>
    <row r="780" spans="1:7" x14ac:dyDescent="0.25">
      <c r="A780" s="1" t="s">
        <v>1701</v>
      </c>
      <c r="B780" s="2">
        <v>951114423</v>
      </c>
      <c r="C780" s="1" t="s">
        <v>9159</v>
      </c>
      <c r="D780" s="3">
        <v>37765</v>
      </c>
      <c r="E780" s="1" t="s">
        <v>9141</v>
      </c>
      <c r="F780" s="1" t="s">
        <v>9240</v>
      </c>
      <c r="G780" t="s">
        <v>10191</v>
      </c>
    </row>
    <row r="781" spans="1:7" x14ac:dyDescent="0.25">
      <c r="A781" s="1" t="s">
        <v>4026</v>
      </c>
      <c r="B781" s="2">
        <v>431133207</v>
      </c>
      <c r="C781" s="1" t="s">
        <v>9148</v>
      </c>
      <c r="D781" s="3">
        <v>28634</v>
      </c>
      <c r="E781" s="1" t="s">
        <v>9141</v>
      </c>
      <c r="F781" s="1" t="s">
        <v>9150</v>
      </c>
      <c r="G781" t="s">
        <v>9840</v>
      </c>
    </row>
    <row r="782" spans="1:7" x14ac:dyDescent="0.25">
      <c r="A782" s="1" t="s">
        <v>1089</v>
      </c>
      <c r="B782" s="2">
        <v>292303183</v>
      </c>
      <c r="C782" s="1" t="s">
        <v>9134</v>
      </c>
      <c r="D782" s="3">
        <v>31921</v>
      </c>
      <c r="E782" s="1" t="s">
        <v>9166</v>
      </c>
      <c r="F782" s="1" t="s">
        <v>9174</v>
      </c>
      <c r="G782" t="s">
        <v>11147</v>
      </c>
    </row>
    <row r="783" spans="1:7" x14ac:dyDescent="0.25">
      <c r="A783" s="1" t="s">
        <v>5152</v>
      </c>
      <c r="B783" s="2">
        <v>75818830</v>
      </c>
      <c r="C783" s="1" t="s">
        <v>9179</v>
      </c>
      <c r="D783" s="3">
        <v>26809</v>
      </c>
      <c r="E783" s="1" t="s">
        <v>9141</v>
      </c>
      <c r="F783" s="1" t="s">
        <v>9180</v>
      </c>
      <c r="G783" t="s">
        <v>9517</v>
      </c>
    </row>
    <row r="784" spans="1:7" x14ac:dyDescent="0.25">
      <c r="A784" s="1" t="s">
        <v>1667</v>
      </c>
      <c r="B784" s="2">
        <v>49880986</v>
      </c>
      <c r="C784" s="1" t="s">
        <v>9134</v>
      </c>
      <c r="D784" s="3">
        <v>21694</v>
      </c>
      <c r="E784" s="1" t="s">
        <v>9149</v>
      </c>
      <c r="F784" s="1" t="s">
        <v>9200</v>
      </c>
      <c r="G784" t="s">
        <v>10133</v>
      </c>
    </row>
    <row r="785" spans="1:7" x14ac:dyDescent="0.25">
      <c r="A785" s="1" t="s">
        <v>1667</v>
      </c>
      <c r="B785" s="2">
        <v>384914144</v>
      </c>
      <c r="C785" s="1" t="s">
        <v>9148</v>
      </c>
      <c r="D785" s="3">
        <v>45070</v>
      </c>
      <c r="E785" s="1" t="s">
        <v>9135</v>
      </c>
      <c r="F785" s="1" t="s">
        <v>9254</v>
      </c>
      <c r="G785" t="s">
        <v>11403</v>
      </c>
    </row>
    <row r="786" spans="1:7" x14ac:dyDescent="0.25">
      <c r="A786" s="1" t="s">
        <v>2893</v>
      </c>
      <c r="B786" s="2">
        <v>366489606</v>
      </c>
      <c r="C786" s="1" t="s">
        <v>9217</v>
      </c>
      <c r="D786" s="3">
        <v>32653</v>
      </c>
      <c r="E786" s="1" t="s">
        <v>9141</v>
      </c>
      <c r="F786" s="1" t="s">
        <v>9218</v>
      </c>
      <c r="G786" t="s">
        <v>12046</v>
      </c>
    </row>
    <row r="787" spans="1:7" x14ac:dyDescent="0.25">
      <c r="A787" s="1" t="s">
        <v>7514</v>
      </c>
      <c r="B787" s="2">
        <v>363781303</v>
      </c>
      <c r="C787" s="1" t="s">
        <v>9165</v>
      </c>
      <c r="D787" s="3">
        <v>29366</v>
      </c>
      <c r="E787" s="1" t="s">
        <v>9145</v>
      </c>
      <c r="F787" s="1" t="s">
        <v>9264</v>
      </c>
      <c r="G787" t="s">
        <v>11818</v>
      </c>
    </row>
    <row r="788" spans="1:7" x14ac:dyDescent="0.25">
      <c r="A788" s="1" t="s">
        <v>3598</v>
      </c>
      <c r="B788" s="2">
        <v>764853701</v>
      </c>
      <c r="C788" s="1" t="s">
        <v>9159</v>
      </c>
      <c r="D788" s="3">
        <v>32288</v>
      </c>
      <c r="E788" s="1" t="s">
        <v>9131</v>
      </c>
      <c r="F788" s="1" t="s">
        <v>9367</v>
      </c>
      <c r="G788" t="s">
        <v>10210</v>
      </c>
    </row>
    <row r="789" spans="1:7" x14ac:dyDescent="0.25">
      <c r="A789" s="1" t="s">
        <v>3598</v>
      </c>
      <c r="B789" s="2">
        <v>728432966</v>
      </c>
      <c r="C789" s="1" t="s">
        <v>9144</v>
      </c>
      <c r="D789" s="3">
        <v>20233</v>
      </c>
      <c r="E789" s="1" t="s">
        <v>9135</v>
      </c>
      <c r="F789" s="1" t="s">
        <v>9262</v>
      </c>
      <c r="G789" t="s">
        <v>11887</v>
      </c>
    </row>
    <row r="790" spans="1:7" x14ac:dyDescent="0.25">
      <c r="A790" s="1" t="s">
        <v>2577</v>
      </c>
      <c r="B790" s="2">
        <v>312719421</v>
      </c>
      <c r="C790" s="1" t="s">
        <v>9159</v>
      </c>
      <c r="D790" s="3">
        <v>30095</v>
      </c>
      <c r="E790" s="1" t="s">
        <v>9141</v>
      </c>
      <c r="F790" s="1" t="s">
        <v>9160</v>
      </c>
      <c r="G790" t="s">
        <v>10633</v>
      </c>
    </row>
    <row r="791" spans="1:7" x14ac:dyDescent="0.25">
      <c r="A791" s="1" t="s">
        <v>3795</v>
      </c>
      <c r="B791" s="2">
        <v>181717514</v>
      </c>
      <c r="C791" s="1" t="s">
        <v>9134</v>
      </c>
      <c r="D791" s="3">
        <v>27173</v>
      </c>
      <c r="E791" s="1" t="s">
        <v>9149</v>
      </c>
      <c r="F791" s="1" t="s">
        <v>9186</v>
      </c>
      <c r="G791" t="s">
        <v>11604</v>
      </c>
    </row>
    <row r="792" spans="1:7" x14ac:dyDescent="0.25">
      <c r="A792" s="1" t="s">
        <v>433</v>
      </c>
      <c r="B792" s="2">
        <v>11130133</v>
      </c>
      <c r="C792" s="1" t="s">
        <v>9159</v>
      </c>
      <c r="D792" s="3">
        <v>20965</v>
      </c>
      <c r="E792" s="1" t="s">
        <v>9141</v>
      </c>
      <c r="F792" s="1" t="s">
        <v>9160</v>
      </c>
      <c r="G792" t="s">
        <v>9644</v>
      </c>
    </row>
    <row r="793" spans="1:7" x14ac:dyDescent="0.25">
      <c r="A793" s="1" t="s">
        <v>3010</v>
      </c>
      <c r="B793" s="2">
        <v>898592859</v>
      </c>
      <c r="C793" s="1" t="s">
        <v>9190</v>
      </c>
      <c r="D793" s="3">
        <v>33749</v>
      </c>
      <c r="E793" s="1" t="s">
        <v>9149</v>
      </c>
      <c r="F793" s="1" t="s">
        <v>9191</v>
      </c>
      <c r="G793" t="s">
        <v>9498</v>
      </c>
    </row>
    <row r="794" spans="1:7" x14ac:dyDescent="0.25">
      <c r="A794" s="1" t="s">
        <v>482</v>
      </c>
      <c r="B794" s="2">
        <v>476051557</v>
      </c>
      <c r="C794" s="1" t="s">
        <v>9170</v>
      </c>
      <c r="D794" s="3">
        <v>45070</v>
      </c>
      <c r="E794" s="1" t="s">
        <v>9149</v>
      </c>
      <c r="F794" s="1" t="s">
        <v>9362</v>
      </c>
      <c r="G794" t="s">
        <v>11366</v>
      </c>
    </row>
    <row r="795" spans="1:7" x14ac:dyDescent="0.25">
      <c r="A795" s="1" t="s">
        <v>5501</v>
      </c>
      <c r="B795" s="2">
        <v>957165148</v>
      </c>
      <c r="C795" s="1" t="s">
        <v>9156</v>
      </c>
      <c r="D795" s="3">
        <v>23887</v>
      </c>
      <c r="E795" s="1" t="s">
        <v>9149</v>
      </c>
      <c r="F795" s="1" t="s">
        <v>9157</v>
      </c>
      <c r="G795" t="s">
        <v>12003</v>
      </c>
    </row>
    <row r="796" spans="1:7" x14ac:dyDescent="0.25">
      <c r="A796" s="1" t="s">
        <v>4168</v>
      </c>
      <c r="B796" s="2">
        <v>738497808</v>
      </c>
      <c r="C796" s="1" t="s">
        <v>9134</v>
      </c>
      <c r="D796" s="3">
        <v>21694</v>
      </c>
      <c r="E796" s="1" t="s">
        <v>9149</v>
      </c>
      <c r="F796" s="1" t="s">
        <v>9186</v>
      </c>
      <c r="G796" t="s">
        <v>10904</v>
      </c>
    </row>
    <row r="797" spans="1:7" x14ac:dyDescent="0.25">
      <c r="A797" s="1" t="s">
        <v>4559</v>
      </c>
      <c r="B797" s="2">
        <v>481756337</v>
      </c>
      <c r="C797" s="1" t="s">
        <v>9134</v>
      </c>
      <c r="D797" s="3">
        <v>41054</v>
      </c>
      <c r="E797" s="1" t="s">
        <v>9149</v>
      </c>
      <c r="F797" s="1" t="s">
        <v>9283</v>
      </c>
      <c r="G797" t="s">
        <v>12000</v>
      </c>
    </row>
    <row r="798" spans="1:7" x14ac:dyDescent="0.25">
      <c r="A798" s="1" t="s">
        <v>6521</v>
      </c>
      <c r="B798" s="2">
        <v>666033769</v>
      </c>
      <c r="C798" s="1" t="s">
        <v>9235</v>
      </c>
      <c r="D798" s="3">
        <v>43244</v>
      </c>
      <c r="E798" s="1" t="s">
        <v>9141</v>
      </c>
      <c r="F798" s="1" t="s">
        <v>9236</v>
      </c>
      <c r="G798" t="s">
        <v>12081</v>
      </c>
    </row>
    <row r="799" spans="1:7" x14ac:dyDescent="0.25">
      <c r="A799" s="1" t="s">
        <v>3033</v>
      </c>
      <c r="B799" s="2">
        <v>693108756</v>
      </c>
      <c r="C799" s="1" t="s">
        <v>9138</v>
      </c>
      <c r="D799" s="3">
        <v>38132</v>
      </c>
      <c r="E799" s="1" t="s">
        <v>9149</v>
      </c>
      <c r="F799" s="1" t="s">
        <v>6173</v>
      </c>
      <c r="G799" t="s">
        <v>9491</v>
      </c>
    </row>
    <row r="800" spans="1:7" x14ac:dyDescent="0.25">
      <c r="A800" s="1" t="s">
        <v>7382</v>
      </c>
      <c r="B800" s="2">
        <v>181075374</v>
      </c>
      <c r="C800" s="1" t="s">
        <v>9170</v>
      </c>
      <c r="D800" s="3">
        <v>32288</v>
      </c>
      <c r="E800" s="1" t="s">
        <v>9149</v>
      </c>
      <c r="F800" s="1" t="s">
        <v>9171</v>
      </c>
      <c r="G800" t="s">
        <v>9172</v>
      </c>
    </row>
    <row r="801" spans="1:7" x14ac:dyDescent="0.25">
      <c r="A801" s="1" t="s">
        <v>3243</v>
      </c>
      <c r="B801" s="2">
        <v>402846524</v>
      </c>
      <c r="C801" s="1" t="s">
        <v>9154</v>
      </c>
      <c r="D801" s="3">
        <v>24983</v>
      </c>
      <c r="E801" s="1" t="s">
        <v>9141</v>
      </c>
      <c r="F801" s="1" t="s">
        <v>6107</v>
      </c>
      <c r="G801" t="s">
        <v>11751</v>
      </c>
    </row>
    <row r="802" spans="1:7" x14ac:dyDescent="0.25">
      <c r="A802" s="1" t="s">
        <v>5400</v>
      </c>
      <c r="B802" s="2">
        <v>905121758</v>
      </c>
      <c r="C802" s="1" t="s">
        <v>9159</v>
      </c>
      <c r="D802" s="3">
        <v>44705</v>
      </c>
      <c r="E802" s="1" t="s">
        <v>9131</v>
      </c>
      <c r="F802" s="1" t="s">
        <v>8414</v>
      </c>
      <c r="G802" t="s">
        <v>10100</v>
      </c>
    </row>
    <row r="803" spans="1:7" x14ac:dyDescent="0.25">
      <c r="A803" s="1" t="s">
        <v>2446</v>
      </c>
      <c r="B803" s="2">
        <v>915416749</v>
      </c>
      <c r="C803" s="1" t="s">
        <v>9148</v>
      </c>
      <c r="D803" s="3">
        <v>34114</v>
      </c>
      <c r="E803" s="1" t="s">
        <v>9141</v>
      </c>
      <c r="F803" s="1" t="s">
        <v>9254</v>
      </c>
      <c r="G803" t="s">
        <v>9725</v>
      </c>
    </row>
    <row r="804" spans="1:7" x14ac:dyDescent="0.25">
      <c r="A804" s="1" t="s">
        <v>2373</v>
      </c>
      <c r="B804" s="2">
        <v>897973794</v>
      </c>
      <c r="C804" s="1" t="s">
        <v>9188</v>
      </c>
      <c r="D804" s="3">
        <v>31192</v>
      </c>
      <c r="E804" s="1" t="s">
        <v>9149</v>
      </c>
      <c r="F804" s="1" t="s">
        <v>9202</v>
      </c>
      <c r="G804" t="s">
        <v>11066</v>
      </c>
    </row>
    <row r="805" spans="1:7" x14ac:dyDescent="0.25">
      <c r="A805" s="1" t="s">
        <v>2751</v>
      </c>
      <c r="B805" s="2">
        <v>265864878</v>
      </c>
      <c r="C805" s="1" t="s">
        <v>9134</v>
      </c>
      <c r="D805" s="3">
        <v>20600</v>
      </c>
      <c r="E805" s="1" t="s">
        <v>9149</v>
      </c>
      <c r="F805" s="1" t="s">
        <v>9200</v>
      </c>
      <c r="G805" t="s">
        <v>9576</v>
      </c>
    </row>
    <row r="806" spans="1:7" x14ac:dyDescent="0.25">
      <c r="A806" s="1" t="s">
        <v>1028</v>
      </c>
      <c r="B806" s="2">
        <v>445167434</v>
      </c>
      <c r="C806" s="1" t="s">
        <v>9130</v>
      </c>
      <c r="D806" s="3">
        <v>37036</v>
      </c>
      <c r="E806" s="1" t="s">
        <v>9141</v>
      </c>
      <c r="F806" s="1" t="s">
        <v>9252</v>
      </c>
      <c r="G806" t="s">
        <v>11914</v>
      </c>
    </row>
    <row r="807" spans="1:7" x14ac:dyDescent="0.25">
      <c r="A807" s="1" t="s">
        <v>4970</v>
      </c>
      <c r="B807" s="2">
        <v>197570644</v>
      </c>
      <c r="C807" s="1" t="s">
        <v>9188</v>
      </c>
      <c r="D807" s="3">
        <v>31192</v>
      </c>
      <c r="E807" s="1" t="s">
        <v>9141</v>
      </c>
      <c r="F807" s="1" t="s">
        <v>4326</v>
      </c>
      <c r="G807" t="s">
        <v>10900</v>
      </c>
    </row>
    <row r="808" spans="1:7" x14ac:dyDescent="0.25">
      <c r="A808" s="1" t="s">
        <v>4561</v>
      </c>
      <c r="B808" s="2">
        <v>164215475</v>
      </c>
      <c r="C808" s="1" t="s">
        <v>9156</v>
      </c>
      <c r="D808" s="3">
        <v>37765</v>
      </c>
      <c r="E808" s="1" t="s">
        <v>9149</v>
      </c>
      <c r="F808" s="1" t="s">
        <v>9157</v>
      </c>
      <c r="G808" t="s">
        <v>11575</v>
      </c>
    </row>
    <row r="809" spans="1:7" x14ac:dyDescent="0.25">
      <c r="A809" s="1" t="s">
        <v>2535</v>
      </c>
      <c r="B809" s="2">
        <v>928229617</v>
      </c>
      <c r="C809" s="1" t="s">
        <v>9165</v>
      </c>
      <c r="D809" s="3">
        <v>31556</v>
      </c>
      <c r="E809" s="1" t="s">
        <v>9141</v>
      </c>
      <c r="F809" s="1" t="s">
        <v>9167</v>
      </c>
      <c r="G809" t="s">
        <v>11162</v>
      </c>
    </row>
    <row r="810" spans="1:7" x14ac:dyDescent="0.25">
      <c r="A810" s="1" t="s">
        <v>7160</v>
      </c>
      <c r="B810" s="2">
        <v>884029303</v>
      </c>
      <c r="C810" s="1" t="s">
        <v>9188</v>
      </c>
      <c r="D810" s="3">
        <v>41054</v>
      </c>
      <c r="E810" s="1" t="s">
        <v>9149</v>
      </c>
      <c r="F810" s="1" t="s">
        <v>4326</v>
      </c>
      <c r="G810" t="s">
        <v>10953</v>
      </c>
    </row>
    <row r="811" spans="1:7" x14ac:dyDescent="0.25">
      <c r="A811" s="1" t="s">
        <v>146</v>
      </c>
      <c r="B811" s="2">
        <v>500994067</v>
      </c>
      <c r="C811" s="1" t="s">
        <v>9134</v>
      </c>
      <c r="D811" s="3">
        <v>24983</v>
      </c>
      <c r="E811" s="1" t="s">
        <v>9131</v>
      </c>
      <c r="F811" s="1" t="s">
        <v>9136</v>
      </c>
      <c r="G811" t="s">
        <v>10329</v>
      </c>
    </row>
    <row r="812" spans="1:7" x14ac:dyDescent="0.25">
      <c r="A812" s="1" t="s">
        <v>146</v>
      </c>
      <c r="B812" s="2">
        <v>727349705</v>
      </c>
      <c r="C812" s="1" t="s">
        <v>9134</v>
      </c>
      <c r="D812" s="3">
        <v>30460</v>
      </c>
      <c r="E812" s="1" t="s">
        <v>9135</v>
      </c>
      <c r="F812" s="1" t="s">
        <v>9307</v>
      </c>
      <c r="G812" t="s">
        <v>11570</v>
      </c>
    </row>
    <row r="813" spans="1:7" x14ac:dyDescent="0.25">
      <c r="A813" s="1" t="s">
        <v>3798</v>
      </c>
      <c r="B813" s="2">
        <v>300585242</v>
      </c>
      <c r="C813" s="1" t="s">
        <v>9170</v>
      </c>
      <c r="D813" s="3">
        <v>26077</v>
      </c>
      <c r="E813" s="1" t="s">
        <v>9141</v>
      </c>
      <c r="F813" s="1" t="s">
        <v>9212</v>
      </c>
      <c r="G813" t="s">
        <v>10943</v>
      </c>
    </row>
    <row r="814" spans="1:7" x14ac:dyDescent="0.25">
      <c r="A814" s="1" t="s">
        <v>2467</v>
      </c>
      <c r="B814" s="2">
        <v>951603348</v>
      </c>
      <c r="C814" s="1" t="s">
        <v>9179</v>
      </c>
      <c r="D814" s="3">
        <v>36304</v>
      </c>
      <c r="E814" s="1" t="s">
        <v>9149</v>
      </c>
      <c r="F814" s="1" t="s">
        <v>9180</v>
      </c>
      <c r="G814" t="s">
        <v>11904</v>
      </c>
    </row>
    <row r="815" spans="1:7" x14ac:dyDescent="0.25">
      <c r="A815" s="1" t="s">
        <v>1063</v>
      </c>
      <c r="B815" s="2">
        <v>606523970</v>
      </c>
      <c r="C815" s="1" t="s">
        <v>9159</v>
      </c>
      <c r="D815" s="3">
        <v>37765</v>
      </c>
      <c r="E815" s="1" t="s">
        <v>9141</v>
      </c>
      <c r="F815" s="1" t="s">
        <v>8414</v>
      </c>
      <c r="G815" t="s">
        <v>10620</v>
      </c>
    </row>
    <row r="816" spans="1:7" x14ac:dyDescent="0.25">
      <c r="A816" s="1" t="s">
        <v>3354</v>
      </c>
      <c r="B816" s="2">
        <v>293887331</v>
      </c>
      <c r="C816" s="1" t="s">
        <v>9152</v>
      </c>
      <c r="D816" s="3">
        <v>41419</v>
      </c>
      <c r="E816" s="1" t="s">
        <v>9141</v>
      </c>
      <c r="F816" s="1" t="s">
        <v>8420</v>
      </c>
      <c r="G816" t="s">
        <v>10294</v>
      </c>
    </row>
    <row r="817" spans="1:7" x14ac:dyDescent="0.25">
      <c r="A817" s="1" t="s">
        <v>6934</v>
      </c>
      <c r="B817" s="2">
        <v>722161480</v>
      </c>
      <c r="C817" s="1" t="s">
        <v>9156</v>
      </c>
      <c r="D817" s="3">
        <v>30460</v>
      </c>
      <c r="E817" s="1" t="s">
        <v>9149</v>
      </c>
      <c r="F817" s="1" t="s">
        <v>9157</v>
      </c>
      <c r="G817" t="s">
        <v>11372</v>
      </c>
    </row>
    <row r="818" spans="1:7" x14ac:dyDescent="0.25">
      <c r="A818" s="1" t="s">
        <v>3903</v>
      </c>
      <c r="B818" s="2">
        <v>851913195</v>
      </c>
      <c r="C818" s="1" t="s">
        <v>9188</v>
      </c>
      <c r="D818" s="3">
        <v>22061</v>
      </c>
      <c r="E818" s="1" t="s">
        <v>9131</v>
      </c>
      <c r="F818" s="1" t="s">
        <v>4326</v>
      </c>
      <c r="G818" t="s">
        <v>10730</v>
      </c>
    </row>
    <row r="819" spans="1:7" x14ac:dyDescent="0.25">
      <c r="A819" s="1" t="s">
        <v>2046</v>
      </c>
      <c r="B819" s="2">
        <v>2751625</v>
      </c>
      <c r="C819" s="1" t="s">
        <v>9148</v>
      </c>
      <c r="D819" s="3">
        <v>29731</v>
      </c>
      <c r="E819" s="1" t="s">
        <v>9141</v>
      </c>
      <c r="F819" s="1" t="s">
        <v>9150</v>
      </c>
      <c r="G819" t="s">
        <v>11537</v>
      </c>
    </row>
    <row r="820" spans="1:7" x14ac:dyDescent="0.25">
      <c r="A820" s="1" t="s">
        <v>5453</v>
      </c>
      <c r="B820" s="2">
        <v>54731291</v>
      </c>
      <c r="C820" s="1" t="s">
        <v>9134</v>
      </c>
      <c r="D820" s="3">
        <v>43976</v>
      </c>
      <c r="E820" s="1" t="s">
        <v>9141</v>
      </c>
      <c r="F820" s="1" t="s">
        <v>9174</v>
      </c>
      <c r="G820" t="s">
        <v>9369</v>
      </c>
    </row>
    <row r="821" spans="1:7" x14ac:dyDescent="0.25">
      <c r="A821" s="1" t="s">
        <v>5813</v>
      </c>
      <c r="B821" s="2">
        <v>785431464</v>
      </c>
      <c r="C821" s="1" t="s">
        <v>9197</v>
      </c>
      <c r="D821" s="3">
        <v>42515</v>
      </c>
      <c r="E821" s="1" t="s">
        <v>9166</v>
      </c>
      <c r="F821" s="1" t="s">
        <v>9198</v>
      </c>
      <c r="G821" t="s">
        <v>11370</v>
      </c>
    </row>
    <row r="822" spans="1:7" x14ac:dyDescent="0.25">
      <c r="A822" s="1" t="s">
        <v>9072</v>
      </c>
      <c r="B822" s="2">
        <v>710960755</v>
      </c>
      <c r="C822" s="1" t="s">
        <v>9144</v>
      </c>
      <c r="D822" s="3">
        <v>30095</v>
      </c>
      <c r="E822" s="1" t="s">
        <v>9145</v>
      </c>
      <c r="F822" s="1" t="s">
        <v>9146</v>
      </c>
      <c r="G822" t="s">
        <v>10635</v>
      </c>
    </row>
    <row r="823" spans="1:7" x14ac:dyDescent="0.25">
      <c r="A823" s="1" t="s">
        <v>2515</v>
      </c>
      <c r="B823" s="2">
        <v>33666856</v>
      </c>
      <c r="C823" s="1" t="s">
        <v>9193</v>
      </c>
      <c r="D823" s="3">
        <v>27538</v>
      </c>
      <c r="E823" s="1" t="s">
        <v>9145</v>
      </c>
      <c r="F823" s="1" t="s">
        <v>9194</v>
      </c>
      <c r="G823" t="s">
        <v>11770</v>
      </c>
    </row>
    <row r="824" spans="1:7" x14ac:dyDescent="0.25">
      <c r="A824" s="1" t="s">
        <v>7307</v>
      </c>
      <c r="B824" s="2">
        <v>523211313</v>
      </c>
      <c r="C824" s="1" t="s">
        <v>9314</v>
      </c>
      <c r="D824" s="3">
        <v>22426</v>
      </c>
      <c r="E824" s="1" t="s">
        <v>9131</v>
      </c>
      <c r="F824" s="1" t="s">
        <v>9315</v>
      </c>
      <c r="G824" t="s">
        <v>10703</v>
      </c>
    </row>
    <row r="825" spans="1:7" x14ac:dyDescent="0.25">
      <c r="A825" s="1" t="s">
        <v>2947</v>
      </c>
      <c r="B825" s="2">
        <v>348946567</v>
      </c>
      <c r="C825" s="1" t="s">
        <v>9188</v>
      </c>
      <c r="D825" s="3">
        <v>27905</v>
      </c>
      <c r="E825" s="1" t="s">
        <v>9149</v>
      </c>
      <c r="F825" s="1" t="s">
        <v>9202</v>
      </c>
      <c r="G825" t="s">
        <v>9414</v>
      </c>
    </row>
    <row r="826" spans="1:7" x14ac:dyDescent="0.25">
      <c r="A826" s="1" t="s">
        <v>759</v>
      </c>
      <c r="B826" s="2">
        <v>442469610</v>
      </c>
      <c r="C826" s="1" t="s">
        <v>9159</v>
      </c>
      <c r="D826" s="3">
        <v>38861</v>
      </c>
      <c r="E826" s="1" t="s">
        <v>9145</v>
      </c>
      <c r="F826" s="1" t="s">
        <v>9240</v>
      </c>
      <c r="G826" t="s">
        <v>10075</v>
      </c>
    </row>
    <row r="827" spans="1:7" x14ac:dyDescent="0.25">
      <c r="A827" s="1" t="s">
        <v>7494</v>
      </c>
      <c r="B827" s="2">
        <v>177031782</v>
      </c>
      <c r="C827" s="1" t="s">
        <v>9138</v>
      </c>
      <c r="D827" s="3">
        <v>37765</v>
      </c>
      <c r="E827" s="1" t="s">
        <v>9145</v>
      </c>
      <c r="F827" s="1" t="s">
        <v>9256</v>
      </c>
      <c r="G827" t="s">
        <v>10141</v>
      </c>
    </row>
    <row r="828" spans="1:7" x14ac:dyDescent="0.25">
      <c r="A828" s="1" t="s">
        <v>5965</v>
      </c>
      <c r="B828" s="2">
        <v>67209777</v>
      </c>
      <c r="C828" s="1" t="s">
        <v>9154</v>
      </c>
      <c r="D828" s="3">
        <v>41783</v>
      </c>
      <c r="E828" s="1" t="s">
        <v>9141</v>
      </c>
      <c r="F828" s="1" t="s">
        <v>6107</v>
      </c>
      <c r="G828" t="s">
        <v>9210</v>
      </c>
    </row>
    <row r="829" spans="1:7" x14ac:dyDescent="0.25">
      <c r="A829" s="1" t="s">
        <v>1387</v>
      </c>
      <c r="B829" s="2">
        <v>728558350</v>
      </c>
      <c r="C829" s="1" t="s">
        <v>9188</v>
      </c>
      <c r="D829" s="3">
        <v>42515</v>
      </c>
      <c r="E829" s="1" t="s">
        <v>9135</v>
      </c>
      <c r="F829" s="1" t="s">
        <v>9202</v>
      </c>
      <c r="G829" t="s">
        <v>11408</v>
      </c>
    </row>
    <row r="830" spans="1:7" x14ac:dyDescent="0.25">
      <c r="A830" s="1" t="s">
        <v>838</v>
      </c>
      <c r="B830" s="2">
        <v>230054148</v>
      </c>
      <c r="C830" s="1" t="s">
        <v>9134</v>
      </c>
      <c r="D830" s="3">
        <v>34843</v>
      </c>
      <c r="E830" s="1" t="s">
        <v>9141</v>
      </c>
      <c r="F830" s="1" t="s">
        <v>9176</v>
      </c>
      <c r="G830" t="s">
        <v>9238</v>
      </c>
    </row>
    <row r="831" spans="1:7" x14ac:dyDescent="0.25">
      <c r="A831" s="1" t="s">
        <v>5367</v>
      </c>
      <c r="B831" s="2">
        <v>8507311</v>
      </c>
      <c r="C831" s="1" t="s">
        <v>9188</v>
      </c>
      <c r="D831" s="3">
        <v>23887</v>
      </c>
      <c r="E831" s="1" t="s">
        <v>9149</v>
      </c>
      <c r="F831" s="1" t="s">
        <v>4326</v>
      </c>
      <c r="G831" t="s">
        <v>10015</v>
      </c>
    </row>
    <row r="832" spans="1:7" x14ac:dyDescent="0.25">
      <c r="A832" s="1" t="s">
        <v>2562</v>
      </c>
      <c r="B832" s="2">
        <v>682802685</v>
      </c>
      <c r="C832" s="1" t="s">
        <v>9134</v>
      </c>
      <c r="D832" s="3">
        <v>41783</v>
      </c>
      <c r="E832" s="1" t="s">
        <v>9135</v>
      </c>
      <c r="F832" s="1" t="s">
        <v>9283</v>
      </c>
      <c r="G832" t="s">
        <v>11421</v>
      </c>
    </row>
    <row r="833" spans="1:7" x14ac:dyDescent="0.25">
      <c r="A833" s="1" t="s">
        <v>7065</v>
      </c>
      <c r="B833" s="2">
        <v>44860599</v>
      </c>
      <c r="C833" s="1" t="s">
        <v>9217</v>
      </c>
      <c r="D833" s="3">
        <v>29731</v>
      </c>
      <c r="E833" s="1" t="s">
        <v>9141</v>
      </c>
      <c r="F833" s="1" t="s">
        <v>9218</v>
      </c>
      <c r="G833" t="s">
        <v>11606</v>
      </c>
    </row>
    <row r="834" spans="1:7" x14ac:dyDescent="0.25">
      <c r="A834" s="1" t="s">
        <v>7759</v>
      </c>
      <c r="B834" s="2">
        <v>669645088</v>
      </c>
      <c r="C834" s="1" t="s">
        <v>9159</v>
      </c>
      <c r="D834" s="3">
        <v>44341</v>
      </c>
      <c r="E834" s="1" t="s">
        <v>9135</v>
      </c>
      <c r="F834" s="1" t="s">
        <v>9240</v>
      </c>
      <c r="G834" t="s">
        <v>11901</v>
      </c>
    </row>
    <row r="835" spans="1:7" x14ac:dyDescent="0.25">
      <c r="A835" s="1" t="s">
        <v>8062</v>
      </c>
      <c r="B835" s="2">
        <v>819755157</v>
      </c>
      <c r="C835" s="1" t="s">
        <v>9217</v>
      </c>
      <c r="D835" s="3">
        <v>30095</v>
      </c>
      <c r="E835" s="1" t="s">
        <v>9135</v>
      </c>
      <c r="F835" s="1" t="s">
        <v>9218</v>
      </c>
      <c r="G835" t="s">
        <v>11797</v>
      </c>
    </row>
    <row r="836" spans="1:7" x14ac:dyDescent="0.25">
      <c r="A836" s="1" t="s">
        <v>8568</v>
      </c>
      <c r="B836" s="2">
        <v>995229677</v>
      </c>
      <c r="C836" s="1" t="s">
        <v>9134</v>
      </c>
      <c r="D836" s="3">
        <v>30460</v>
      </c>
      <c r="E836" s="1" t="s">
        <v>9149</v>
      </c>
      <c r="F836" s="1" t="s">
        <v>9136</v>
      </c>
      <c r="G836" t="s">
        <v>12171</v>
      </c>
    </row>
    <row r="837" spans="1:7" x14ac:dyDescent="0.25">
      <c r="A837" s="1" t="s">
        <v>6272</v>
      </c>
      <c r="B837" s="2">
        <v>658326980</v>
      </c>
      <c r="C837" s="1" t="s">
        <v>9138</v>
      </c>
      <c r="D837" s="3">
        <v>31556</v>
      </c>
      <c r="E837" s="1" t="s">
        <v>9145</v>
      </c>
      <c r="F837" s="1" t="s">
        <v>9256</v>
      </c>
      <c r="G837" t="s">
        <v>11709</v>
      </c>
    </row>
    <row r="838" spans="1:7" x14ac:dyDescent="0.25">
      <c r="A838" s="1" t="s">
        <v>1967</v>
      </c>
      <c r="B838" s="2">
        <v>480940191</v>
      </c>
      <c r="C838" s="1" t="s">
        <v>9138</v>
      </c>
      <c r="D838" s="3">
        <v>31921</v>
      </c>
      <c r="E838" s="1" t="s">
        <v>9149</v>
      </c>
      <c r="F838" s="1" t="s">
        <v>6173</v>
      </c>
      <c r="G838" t="s">
        <v>10285</v>
      </c>
    </row>
    <row r="839" spans="1:7" x14ac:dyDescent="0.25">
      <c r="A839" s="1" t="s">
        <v>5733</v>
      </c>
      <c r="B839" s="2">
        <v>892053495</v>
      </c>
      <c r="C839" s="1" t="s">
        <v>9156</v>
      </c>
      <c r="D839" s="3">
        <v>30095</v>
      </c>
      <c r="E839" s="1" t="s">
        <v>9141</v>
      </c>
      <c r="F839" s="1" t="s">
        <v>9157</v>
      </c>
      <c r="G839" t="s">
        <v>11794</v>
      </c>
    </row>
    <row r="840" spans="1:7" x14ac:dyDescent="0.25">
      <c r="A840" s="1" t="s">
        <v>7500</v>
      </c>
      <c r="B840" s="2">
        <v>731806882</v>
      </c>
      <c r="C840" s="1" t="s">
        <v>9148</v>
      </c>
      <c r="D840" s="3">
        <v>34843</v>
      </c>
      <c r="E840" s="1" t="s">
        <v>9135</v>
      </c>
      <c r="F840" s="1" t="s">
        <v>834</v>
      </c>
      <c r="G840" t="s">
        <v>11183</v>
      </c>
    </row>
    <row r="841" spans="1:7" x14ac:dyDescent="0.25">
      <c r="A841" s="1" t="s">
        <v>4430</v>
      </c>
      <c r="B841" s="2">
        <v>655933550</v>
      </c>
      <c r="C841" s="1" t="s">
        <v>9130</v>
      </c>
      <c r="D841" s="3">
        <v>36671</v>
      </c>
      <c r="E841" s="1" t="s">
        <v>9149</v>
      </c>
      <c r="F841" s="1" t="s">
        <v>9252</v>
      </c>
      <c r="G841" t="s">
        <v>9472</v>
      </c>
    </row>
    <row r="842" spans="1:7" x14ac:dyDescent="0.25">
      <c r="A842" s="1" t="s">
        <v>3874</v>
      </c>
      <c r="B842" s="2">
        <v>724632770</v>
      </c>
      <c r="C842" s="1" t="s">
        <v>9140</v>
      </c>
      <c r="D842" s="3">
        <v>21694</v>
      </c>
      <c r="E842" s="1" t="s">
        <v>9135</v>
      </c>
      <c r="F842" s="1" t="s">
        <v>9142</v>
      </c>
      <c r="G842" t="s">
        <v>10967</v>
      </c>
    </row>
    <row r="843" spans="1:7" x14ac:dyDescent="0.25">
      <c r="A843" s="1" t="s">
        <v>2094</v>
      </c>
      <c r="B843" s="2">
        <v>724200436</v>
      </c>
      <c r="C843" s="1" t="s">
        <v>9130</v>
      </c>
      <c r="D843" s="3">
        <v>45070</v>
      </c>
      <c r="E843" s="1" t="s">
        <v>9135</v>
      </c>
      <c r="F843" s="1" t="s">
        <v>9252</v>
      </c>
      <c r="G843" t="s">
        <v>11773</v>
      </c>
    </row>
    <row r="844" spans="1:7" x14ac:dyDescent="0.25">
      <c r="A844" s="1" t="s">
        <v>4232</v>
      </c>
      <c r="B844" s="2">
        <v>934154352</v>
      </c>
      <c r="C844" s="1" t="s">
        <v>9134</v>
      </c>
      <c r="D844" s="3">
        <v>44341</v>
      </c>
      <c r="E844" s="1" t="s">
        <v>9149</v>
      </c>
      <c r="F844" s="1" t="s">
        <v>9136</v>
      </c>
      <c r="G844" t="s">
        <v>11362</v>
      </c>
    </row>
    <row r="845" spans="1:7" x14ac:dyDescent="0.25">
      <c r="A845" s="1" t="s">
        <v>2197</v>
      </c>
      <c r="B845" s="2">
        <v>843399380</v>
      </c>
      <c r="C845" s="1" t="s">
        <v>9152</v>
      </c>
      <c r="D845" s="3">
        <v>25348</v>
      </c>
      <c r="E845" s="1" t="s">
        <v>9131</v>
      </c>
      <c r="F845" s="1" t="s">
        <v>8420</v>
      </c>
      <c r="G845" t="s">
        <v>9582</v>
      </c>
    </row>
    <row r="846" spans="1:7" x14ac:dyDescent="0.25">
      <c r="A846" s="1" t="s">
        <v>7517</v>
      </c>
      <c r="B846" s="2">
        <v>961259213</v>
      </c>
      <c r="C846" s="1" t="s">
        <v>9190</v>
      </c>
      <c r="D846" s="3">
        <v>27173</v>
      </c>
      <c r="E846" s="1" t="s">
        <v>9149</v>
      </c>
      <c r="F846" s="1" t="s">
        <v>9191</v>
      </c>
      <c r="G846" t="s">
        <v>9394</v>
      </c>
    </row>
    <row r="847" spans="1:7" x14ac:dyDescent="0.25">
      <c r="A847" s="1" t="s">
        <v>8773</v>
      </c>
      <c r="B847" s="2">
        <v>948883528</v>
      </c>
      <c r="C847" s="1" t="s">
        <v>9134</v>
      </c>
      <c r="D847" s="3">
        <v>21329</v>
      </c>
      <c r="E847" s="1" t="s">
        <v>9141</v>
      </c>
      <c r="F847" s="1" t="s">
        <v>9176</v>
      </c>
      <c r="G847" t="s">
        <v>10014</v>
      </c>
    </row>
    <row r="848" spans="1:7" x14ac:dyDescent="0.25">
      <c r="A848" s="1" t="s">
        <v>8394</v>
      </c>
      <c r="B848" s="2">
        <v>818470558</v>
      </c>
      <c r="C848" s="1" t="s">
        <v>9148</v>
      </c>
      <c r="D848" s="3">
        <v>39958</v>
      </c>
      <c r="E848" s="1" t="s">
        <v>9149</v>
      </c>
      <c r="F848" s="1" t="s">
        <v>834</v>
      </c>
      <c r="G848" t="s">
        <v>11614</v>
      </c>
    </row>
    <row r="849" spans="1:7" x14ac:dyDescent="0.25">
      <c r="A849" s="1" t="s">
        <v>1435</v>
      </c>
      <c r="B849" s="2">
        <v>283169927</v>
      </c>
      <c r="C849" s="1" t="s">
        <v>9159</v>
      </c>
      <c r="D849" s="3">
        <v>27905</v>
      </c>
      <c r="E849" s="1" t="s">
        <v>9131</v>
      </c>
      <c r="F849" s="1" t="s">
        <v>9240</v>
      </c>
      <c r="G849" t="s">
        <v>9502</v>
      </c>
    </row>
    <row r="850" spans="1:7" x14ac:dyDescent="0.25">
      <c r="A850" s="1" t="s">
        <v>4985</v>
      </c>
      <c r="B850" s="2">
        <v>306579731</v>
      </c>
      <c r="C850" s="1" t="s">
        <v>9170</v>
      </c>
      <c r="D850" s="3">
        <v>37400</v>
      </c>
      <c r="E850" s="1" t="s">
        <v>9149</v>
      </c>
      <c r="F850" s="1" t="s">
        <v>9362</v>
      </c>
      <c r="G850" t="s">
        <v>10865</v>
      </c>
    </row>
    <row r="851" spans="1:7" x14ac:dyDescent="0.25">
      <c r="A851" s="1" t="s">
        <v>5067</v>
      </c>
      <c r="B851" s="2">
        <v>532469543</v>
      </c>
      <c r="C851" s="1" t="s">
        <v>9193</v>
      </c>
      <c r="D851" s="3">
        <v>35575</v>
      </c>
      <c r="E851" s="1" t="s">
        <v>9145</v>
      </c>
      <c r="F851" s="1" t="s">
        <v>9194</v>
      </c>
      <c r="G851" t="s">
        <v>10720</v>
      </c>
    </row>
    <row r="852" spans="1:7" x14ac:dyDescent="0.25">
      <c r="A852" s="1" t="s">
        <v>5796</v>
      </c>
      <c r="B852" s="2">
        <v>263065595</v>
      </c>
      <c r="C852" s="1" t="s">
        <v>9152</v>
      </c>
      <c r="D852" s="3">
        <v>39593</v>
      </c>
      <c r="E852" s="1" t="s">
        <v>9131</v>
      </c>
      <c r="F852" s="1" t="s">
        <v>8420</v>
      </c>
      <c r="G852" t="s">
        <v>11444</v>
      </c>
    </row>
    <row r="853" spans="1:7" x14ac:dyDescent="0.25">
      <c r="A853" s="1" t="s">
        <v>3400</v>
      </c>
      <c r="B853" s="2">
        <v>815571796</v>
      </c>
      <c r="C853" s="1" t="s">
        <v>9134</v>
      </c>
      <c r="D853" s="3">
        <v>30095</v>
      </c>
      <c r="E853" s="1" t="s">
        <v>9141</v>
      </c>
      <c r="F853" s="1" t="s">
        <v>9200</v>
      </c>
      <c r="G853" t="s">
        <v>10405</v>
      </c>
    </row>
    <row r="854" spans="1:7" x14ac:dyDescent="0.25">
      <c r="A854" s="1" t="s">
        <v>5436</v>
      </c>
      <c r="B854" s="2">
        <v>746382414</v>
      </c>
      <c r="C854" s="1" t="s">
        <v>9134</v>
      </c>
      <c r="D854" s="3">
        <v>34843</v>
      </c>
      <c r="E854" s="1" t="s">
        <v>9141</v>
      </c>
      <c r="F854" s="1" t="s">
        <v>9174</v>
      </c>
      <c r="G854" t="s">
        <v>9818</v>
      </c>
    </row>
    <row r="855" spans="1:7" x14ac:dyDescent="0.25">
      <c r="A855" s="1" t="s">
        <v>3424</v>
      </c>
      <c r="B855" s="2">
        <v>481503965</v>
      </c>
      <c r="C855" s="1" t="s">
        <v>9165</v>
      </c>
      <c r="D855" s="3">
        <v>37765</v>
      </c>
      <c r="E855" s="1" t="s">
        <v>9149</v>
      </c>
      <c r="F855" s="1" t="s">
        <v>9167</v>
      </c>
      <c r="G855" t="s">
        <v>9449</v>
      </c>
    </row>
    <row r="856" spans="1:7" x14ac:dyDescent="0.25">
      <c r="A856" s="1" t="s">
        <v>3424</v>
      </c>
      <c r="B856" s="2">
        <v>426592473</v>
      </c>
      <c r="C856" s="1" t="s">
        <v>9188</v>
      </c>
      <c r="D856" s="3">
        <v>27905</v>
      </c>
      <c r="E856" s="1" t="s">
        <v>9149</v>
      </c>
      <c r="F856" s="1" t="s">
        <v>4326</v>
      </c>
      <c r="G856" t="s">
        <v>10831</v>
      </c>
    </row>
    <row r="857" spans="1:7" x14ac:dyDescent="0.25">
      <c r="A857" s="1" t="s">
        <v>3394</v>
      </c>
      <c r="B857" s="2">
        <v>713762240</v>
      </c>
      <c r="C857" s="1" t="s">
        <v>9159</v>
      </c>
      <c r="D857" s="3">
        <v>38861</v>
      </c>
      <c r="E857" s="1" t="s">
        <v>9166</v>
      </c>
      <c r="F857" s="1" t="s">
        <v>9160</v>
      </c>
      <c r="G857" t="s">
        <v>11264</v>
      </c>
    </row>
    <row r="858" spans="1:7" x14ac:dyDescent="0.25">
      <c r="A858" s="1" t="s">
        <v>4600</v>
      </c>
      <c r="B858" s="2">
        <v>510699033</v>
      </c>
      <c r="C858" s="1" t="s">
        <v>9190</v>
      </c>
      <c r="D858" s="3">
        <v>42515</v>
      </c>
      <c r="E858" s="1" t="s">
        <v>9149</v>
      </c>
      <c r="F858" s="1" t="s">
        <v>9191</v>
      </c>
      <c r="G858" t="s">
        <v>11832</v>
      </c>
    </row>
    <row r="859" spans="1:7" x14ac:dyDescent="0.25">
      <c r="A859" s="1" t="s">
        <v>9122</v>
      </c>
      <c r="B859" s="2">
        <v>898544861</v>
      </c>
      <c r="C859" s="1" t="s">
        <v>9179</v>
      </c>
      <c r="D859" s="3">
        <v>29731</v>
      </c>
      <c r="E859" s="1" t="s">
        <v>9131</v>
      </c>
      <c r="F859" s="1" t="s">
        <v>9223</v>
      </c>
      <c r="G859" t="s">
        <v>10490</v>
      </c>
    </row>
    <row r="860" spans="1:7" x14ac:dyDescent="0.25">
      <c r="A860" s="1" t="s">
        <v>8893</v>
      </c>
      <c r="B860" s="2">
        <v>414415630</v>
      </c>
      <c r="C860" s="1" t="s">
        <v>9197</v>
      </c>
      <c r="D860" s="3">
        <v>33382</v>
      </c>
      <c r="E860" s="1" t="s">
        <v>9149</v>
      </c>
      <c r="F860" s="1" t="s">
        <v>9206</v>
      </c>
      <c r="G860" t="s">
        <v>12093</v>
      </c>
    </row>
    <row r="861" spans="1:7" x14ac:dyDescent="0.25">
      <c r="A861" s="1" t="s">
        <v>2402</v>
      </c>
      <c r="B861" s="2">
        <v>40542685</v>
      </c>
      <c r="C861" s="1" t="s">
        <v>9152</v>
      </c>
      <c r="D861" s="3">
        <v>37400</v>
      </c>
      <c r="E861" s="1" t="s">
        <v>9149</v>
      </c>
      <c r="F861" s="1" t="s">
        <v>8420</v>
      </c>
      <c r="G861" t="s">
        <v>12029</v>
      </c>
    </row>
    <row r="862" spans="1:7" x14ac:dyDescent="0.25">
      <c r="A862" s="1" t="s">
        <v>3261</v>
      </c>
      <c r="B862" s="2">
        <v>146974938</v>
      </c>
      <c r="C862" s="1" t="s">
        <v>9170</v>
      </c>
      <c r="D862" s="3">
        <v>30827</v>
      </c>
      <c r="E862" s="1" t="s">
        <v>9145</v>
      </c>
      <c r="F862" s="1" t="s">
        <v>9171</v>
      </c>
      <c r="G862" t="s">
        <v>11134</v>
      </c>
    </row>
    <row r="863" spans="1:7" x14ac:dyDescent="0.25">
      <c r="A863" s="1" t="s">
        <v>6731</v>
      </c>
      <c r="B863" s="2">
        <v>652999055</v>
      </c>
      <c r="C863" s="1" t="s">
        <v>9148</v>
      </c>
      <c r="D863" s="3">
        <v>26444</v>
      </c>
      <c r="E863" s="1" t="s">
        <v>9149</v>
      </c>
      <c r="F863" s="1" t="s">
        <v>834</v>
      </c>
      <c r="G863" t="s">
        <v>10131</v>
      </c>
    </row>
    <row r="864" spans="1:7" x14ac:dyDescent="0.25">
      <c r="A864" s="1" t="s">
        <v>462</v>
      </c>
      <c r="B864" s="2">
        <v>29321473</v>
      </c>
      <c r="C864" s="1" t="s">
        <v>9148</v>
      </c>
      <c r="D864" s="3">
        <v>32288</v>
      </c>
      <c r="E864" s="1" t="s">
        <v>9141</v>
      </c>
      <c r="F864" s="1" t="s">
        <v>834</v>
      </c>
      <c r="G864" t="s">
        <v>12076</v>
      </c>
    </row>
    <row r="865" spans="1:7" x14ac:dyDescent="0.25">
      <c r="A865" s="1" t="s">
        <v>7724</v>
      </c>
      <c r="B865" s="2">
        <v>817959591</v>
      </c>
      <c r="C865" s="1" t="s">
        <v>9130</v>
      </c>
      <c r="D865" s="3">
        <v>42148</v>
      </c>
      <c r="E865" s="1" t="s">
        <v>9145</v>
      </c>
      <c r="F865" s="1" t="s">
        <v>9132</v>
      </c>
      <c r="G865" t="s">
        <v>10132</v>
      </c>
    </row>
    <row r="866" spans="1:7" x14ac:dyDescent="0.25">
      <c r="A866" s="1" t="s">
        <v>6083</v>
      </c>
      <c r="B866" s="2">
        <v>46797863</v>
      </c>
      <c r="C866" s="1" t="s">
        <v>9134</v>
      </c>
      <c r="D866" s="3">
        <v>26444</v>
      </c>
      <c r="E866" s="1" t="s">
        <v>9131</v>
      </c>
      <c r="F866" s="1" t="s">
        <v>9200</v>
      </c>
      <c r="G866" t="s">
        <v>11068</v>
      </c>
    </row>
    <row r="867" spans="1:7" x14ac:dyDescent="0.25">
      <c r="A867" s="1" t="s">
        <v>8743</v>
      </c>
      <c r="B867" s="2">
        <v>600471343</v>
      </c>
      <c r="C867" s="1" t="s">
        <v>9159</v>
      </c>
      <c r="D867" s="3">
        <v>27538</v>
      </c>
      <c r="E867" s="1" t="s">
        <v>9145</v>
      </c>
      <c r="F867" s="1" t="s">
        <v>9160</v>
      </c>
      <c r="G867" t="s">
        <v>9866</v>
      </c>
    </row>
    <row r="868" spans="1:7" x14ac:dyDescent="0.25">
      <c r="A868" s="1" t="s">
        <v>3088</v>
      </c>
      <c r="B868" s="2">
        <v>202308669</v>
      </c>
      <c r="C868" s="1" t="s">
        <v>9130</v>
      </c>
      <c r="D868" s="3">
        <v>43244</v>
      </c>
      <c r="E868" s="1" t="s">
        <v>9135</v>
      </c>
      <c r="F868" s="1" t="s">
        <v>9252</v>
      </c>
      <c r="G868" t="s">
        <v>11551</v>
      </c>
    </row>
    <row r="869" spans="1:7" x14ac:dyDescent="0.25">
      <c r="A869" s="1" t="s">
        <v>7705</v>
      </c>
      <c r="B869" s="2">
        <v>369513925</v>
      </c>
      <c r="C869" s="1" t="s">
        <v>9197</v>
      </c>
      <c r="D869" s="3">
        <v>30827</v>
      </c>
      <c r="E869" s="1" t="s">
        <v>9135</v>
      </c>
      <c r="F869" s="1" t="s">
        <v>9267</v>
      </c>
      <c r="G869" t="s">
        <v>11670</v>
      </c>
    </row>
    <row r="870" spans="1:7" x14ac:dyDescent="0.25">
      <c r="A870" s="1" t="s">
        <v>6098</v>
      </c>
      <c r="B870" s="2">
        <v>778341652</v>
      </c>
      <c r="C870" s="1" t="s">
        <v>9134</v>
      </c>
      <c r="D870" s="3">
        <v>27905</v>
      </c>
      <c r="E870" s="1" t="s">
        <v>9141</v>
      </c>
      <c r="F870" s="1" t="s">
        <v>9176</v>
      </c>
      <c r="G870" t="s">
        <v>10815</v>
      </c>
    </row>
    <row r="871" spans="1:7" x14ac:dyDescent="0.25">
      <c r="A871" s="1" t="s">
        <v>5009</v>
      </c>
      <c r="B871" s="2">
        <v>312759977</v>
      </c>
      <c r="C871" s="1" t="s">
        <v>9148</v>
      </c>
      <c r="D871" s="3">
        <v>23522</v>
      </c>
      <c r="E871" s="1" t="s">
        <v>9131</v>
      </c>
      <c r="F871" s="1" t="s">
        <v>9150</v>
      </c>
      <c r="G871" t="s">
        <v>10419</v>
      </c>
    </row>
    <row r="872" spans="1:7" x14ac:dyDescent="0.25">
      <c r="A872" s="1" t="s">
        <v>5041</v>
      </c>
      <c r="B872" s="2">
        <v>406836587</v>
      </c>
      <c r="C872" s="1" t="s">
        <v>9159</v>
      </c>
      <c r="D872" s="3">
        <v>33749</v>
      </c>
      <c r="E872" s="1" t="s">
        <v>9145</v>
      </c>
      <c r="F872" s="1" t="s">
        <v>9160</v>
      </c>
      <c r="G872" t="s">
        <v>10562</v>
      </c>
    </row>
    <row r="873" spans="1:7" x14ac:dyDescent="0.25">
      <c r="A873" s="1" t="s">
        <v>6153</v>
      </c>
      <c r="B873" s="2">
        <v>960449597</v>
      </c>
      <c r="C873" s="1" t="s">
        <v>9134</v>
      </c>
      <c r="D873" s="3">
        <v>20965</v>
      </c>
      <c r="E873" s="1" t="s">
        <v>9166</v>
      </c>
      <c r="F873" s="1" t="s">
        <v>9174</v>
      </c>
      <c r="G873" t="s">
        <v>10391</v>
      </c>
    </row>
    <row r="874" spans="1:7" x14ac:dyDescent="0.25">
      <c r="A874" s="1" t="s">
        <v>6331</v>
      </c>
      <c r="B874" s="2">
        <v>746872224</v>
      </c>
      <c r="C874" s="1" t="s">
        <v>9170</v>
      </c>
      <c r="D874" s="3">
        <v>43609</v>
      </c>
      <c r="E874" s="1" t="s">
        <v>9145</v>
      </c>
      <c r="F874" s="1" t="s">
        <v>9212</v>
      </c>
      <c r="G874" t="s">
        <v>11874</v>
      </c>
    </row>
    <row r="875" spans="1:7" x14ac:dyDescent="0.25">
      <c r="A875" s="1" t="s">
        <v>6225</v>
      </c>
      <c r="B875" s="2">
        <v>738174825</v>
      </c>
      <c r="C875" s="1" t="s">
        <v>9134</v>
      </c>
      <c r="D875" s="3">
        <v>33017</v>
      </c>
      <c r="E875" s="1" t="s">
        <v>9141</v>
      </c>
      <c r="F875" s="1" t="s">
        <v>9174</v>
      </c>
      <c r="G875" t="s">
        <v>9309</v>
      </c>
    </row>
    <row r="876" spans="1:7" x14ac:dyDescent="0.25">
      <c r="A876" s="1" t="s">
        <v>7410</v>
      </c>
      <c r="B876" s="2">
        <v>827014686</v>
      </c>
      <c r="C876" s="1" t="s">
        <v>9148</v>
      </c>
      <c r="D876" s="3">
        <v>44341</v>
      </c>
      <c r="E876" s="1" t="s">
        <v>9141</v>
      </c>
      <c r="F876" s="1" t="s">
        <v>9150</v>
      </c>
      <c r="G876" t="s">
        <v>10204</v>
      </c>
    </row>
    <row r="877" spans="1:7" x14ac:dyDescent="0.25">
      <c r="A877" s="1" t="s">
        <v>304</v>
      </c>
      <c r="B877" s="2">
        <v>821034018</v>
      </c>
      <c r="C877" s="1" t="s">
        <v>9134</v>
      </c>
      <c r="D877" s="3">
        <v>21694</v>
      </c>
      <c r="E877" s="1" t="s">
        <v>9149</v>
      </c>
      <c r="F877" s="1" t="s">
        <v>9136</v>
      </c>
      <c r="G877" t="s">
        <v>10897</v>
      </c>
    </row>
    <row r="878" spans="1:7" x14ac:dyDescent="0.25">
      <c r="A878" s="1" t="s">
        <v>2538</v>
      </c>
      <c r="B878" s="2">
        <v>765711387</v>
      </c>
      <c r="C878" s="1" t="s">
        <v>9134</v>
      </c>
      <c r="D878" s="3">
        <v>26077</v>
      </c>
      <c r="E878" s="1" t="s">
        <v>9145</v>
      </c>
      <c r="F878" s="1" t="s">
        <v>9176</v>
      </c>
      <c r="G878" t="s">
        <v>9722</v>
      </c>
    </row>
    <row r="879" spans="1:7" x14ac:dyDescent="0.25">
      <c r="A879" s="1" t="s">
        <v>6645</v>
      </c>
      <c r="B879" s="2">
        <v>130741238</v>
      </c>
      <c r="C879" s="1" t="s">
        <v>9229</v>
      </c>
      <c r="D879" s="3">
        <v>44705</v>
      </c>
      <c r="E879" s="1" t="s">
        <v>9131</v>
      </c>
      <c r="F879" s="1" t="s">
        <v>9230</v>
      </c>
      <c r="G879" t="s">
        <v>12172</v>
      </c>
    </row>
    <row r="880" spans="1:7" x14ac:dyDescent="0.25">
      <c r="A880" s="1" t="s">
        <v>8614</v>
      </c>
      <c r="B880" s="2">
        <v>245645227</v>
      </c>
      <c r="C880" s="1" t="s">
        <v>9193</v>
      </c>
      <c r="D880" s="3">
        <v>35210</v>
      </c>
      <c r="E880" s="1" t="s">
        <v>9149</v>
      </c>
      <c r="F880" s="1" t="s">
        <v>9194</v>
      </c>
      <c r="G880" t="s">
        <v>11257</v>
      </c>
    </row>
    <row r="881" spans="1:7" x14ac:dyDescent="0.25">
      <c r="A881" s="1" t="s">
        <v>4518</v>
      </c>
      <c r="B881" s="2">
        <v>902196918</v>
      </c>
      <c r="C881" s="1" t="s">
        <v>9148</v>
      </c>
      <c r="D881" s="3">
        <v>37400</v>
      </c>
      <c r="E881" s="1" t="s">
        <v>9135</v>
      </c>
      <c r="F881" s="1" t="s">
        <v>9254</v>
      </c>
      <c r="G881" t="s">
        <v>9553</v>
      </c>
    </row>
    <row r="882" spans="1:7" x14ac:dyDescent="0.25">
      <c r="A882" s="1" t="s">
        <v>451</v>
      </c>
      <c r="B882" s="2">
        <v>296925350</v>
      </c>
      <c r="C882" s="1" t="s">
        <v>9159</v>
      </c>
      <c r="D882" s="3">
        <v>32288</v>
      </c>
      <c r="E882" s="1" t="s">
        <v>9141</v>
      </c>
      <c r="F882" s="1" t="s">
        <v>9367</v>
      </c>
      <c r="G882" t="s">
        <v>10653</v>
      </c>
    </row>
    <row r="883" spans="1:7" x14ac:dyDescent="0.25">
      <c r="A883" s="1" t="s">
        <v>56</v>
      </c>
      <c r="B883" s="2">
        <v>508120860</v>
      </c>
      <c r="C883" s="1" t="s">
        <v>9188</v>
      </c>
      <c r="D883" s="3">
        <v>33017</v>
      </c>
      <c r="E883" s="1" t="s">
        <v>9149</v>
      </c>
      <c r="F883" s="1" t="s">
        <v>3840</v>
      </c>
      <c r="G883" t="s">
        <v>11281</v>
      </c>
    </row>
    <row r="884" spans="1:7" x14ac:dyDescent="0.25">
      <c r="A884" s="1" t="s">
        <v>3234</v>
      </c>
      <c r="B884" s="2">
        <v>896912247</v>
      </c>
      <c r="C884" s="1" t="s">
        <v>9179</v>
      </c>
      <c r="D884" s="3">
        <v>31192</v>
      </c>
      <c r="E884" s="1" t="s">
        <v>9141</v>
      </c>
      <c r="F884" s="1" t="s">
        <v>9223</v>
      </c>
      <c r="G884" t="s">
        <v>11536</v>
      </c>
    </row>
    <row r="885" spans="1:7" x14ac:dyDescent="0.25">
      <c r="A885" s="1" t="s">
        <v>6969</v>
      </c>
      <c r="B885" s="2">
        <v>574674638</v>
      </c>
      <c r="C885" s="1" t="s">
        <v>9159</v>
      </c>
      <c r="D885" s="3">
        <v>29731</v>
      </c>
      <c r="E885" s="1" t="s">
        <v>9149</v>
      </c>
      <c r="F885" s="1" t="s">
        <v>9367</v>
      </c>
      <c r="G885" t="s">
        <v>11546</v>
      </c>
    </row>
    <row r="886" spans="1:7" x14ac:dyDescent="0.25">
      <c r="A886" s="1" t="s">
        <v>7214</v>
      </c>
      <c r="B886" s="2">
        <v>279393774</v>
      </c>
      <c r="C886" s="1" t="s">
        <v>9188</v>
      </c>
      <c r="D886" s="3">
        <v>24616</v>
      </c>
      <c r="E886" s="1" t="s">
        <v>9145</v>
      </c>
      <c r="F886" s="1" t="s">
        <v>4326</v>
      </c>
      <c r="G886" t="s">
        <v>10770</v>
      </c>
    </row>
    <row r="887" spans="1:7" x14ac:dyDescent="0.25">
      <c r="A887" s="1" t="s">
        <v>3192</v>
      </c>
      <c r="B887" s="2">
        <v>866750682</v>
      </c>
      <c r="C887" s="1" t="s">
        <v>9188</v>
      </c>
      <c r="D887" s="3">
        <v>39593</v>
      </c>
      <c r="E887" s="1" t="s">
        <v>9149</v>
      </c>
      <c r="F887" s="1" t="s">
        <v>3840</v>
      </c>
      <c r="G887" t="s">
        <v>10117</v>
      </c>
    </row>
    <row r="888" spans="1:7" x14ac:dyDescent="0.25">
      <c r="A888" s="1" t="s">
        <v>3865</v>
      </c>
      <c r="B888" s="2">
        <v>240556415</v>
      </c>
      <c r="C888" s="1" t="s">
        <v>9134</v>
      </c>
      <c r="D888" s="3">
        <v>24983</v>
      </c>
      <c r="E888" s="1" t="s">
        <v>9131</v>
      </c>
      <c r="F888" s="1" t="s">
        <v>9307</v>
      </c>
      <c r="G888" t="s">
        <v>10568</v>
      </c>
    </row>
    <row r="889" spans="1:7" x14ac:dyDescent="0.25">
      <c r="A889" s="1" t="s">
        <v>3859</v>
      </c>
      <c r="B889" s="2">
        <v>755287115</v>
      </c>
      <c r="C889" s="1" t="s">
        <v>9159</v>
      </c>
      <c r="D889" s="3">
        <v>25348</v>
      </c>
      <c r="E889" s="1" t="s">
        <v>9149</v>
      </c>
      <c r="F889" s="1" t="s">
        <v>9367</v>
      </c>
      <c r="G889" t="s">
        <v>11256</v>
      </c>
    </row>
    <row r="890" spans="1:7" x14ac:dyDescent="0.25">
      <c r="A890" s="1" t="s">
        <v>7992</v>
      </c>
      <c r="B890" s="2">
        <v>285245288</v>
      </c>
      <c r="C890" s="1" t="s">
        <v>9144</v>
      </c>
      <c r="D890" s="3">
        <v>25712</v>
      </c>
      <c r="E890" s="1" t="s">
        <v>9135</v>
      </c>
      <c r="F890" s="1" t="s">
        <v>9146</v>
      </c>
      <c r="G890" t="s">
        <v>11591</v>
      </c>
    </row>
    <row r="891" spans="1:7" x14ac:dyDescent="0.25">
      <c r="A891" s="1" t="s">
        <v>7646</v>
      </c>
      <c r="B891" s="2">
        <v>378208954</v>
      </c>
      <c r="C891" s="1" t="s">
        <v>9134</v>
      </c>
      <c r="D891" s="3">
        <v>31556</v>
      </c>
      <c r="E891" s="1" t="s">
        <v>9135</v>
      </c>
      <c r="F891" s="1" t="s">
        <v>9136</v>
      </c>
      <c r="G891" t="s">
        <v>9906</v>
      </c>
    </row>
    <row r="892" spans="1:7" x14ac:dyDescent="0.25">
      <c r="A892" s="1" t="s">
        <v>6928</v>
      </c>
      <c r="B892" s="2">
        <v>504422027</v>
      </c>
      <c r="C892" s="1" t="s">
        <v>9229</v>
      </c>
      <c r="D892" s="3">
        <v>30095</v>
      </c>
      <c r="E892" s="1" t="s">
        <v>9141</v>
      </c>
      <c r="F892" s="1" t="s">
        <v>9230</v>
      </c>
      <c r="G892" t="s">
        <v>11377</v>
      </c>
    </row>
    <row r="893" spans="1:7" x14ac:dyDescent="0.25">
      <c r="A893" s="1" t="s">
        <v>1878</v>
      </c>
      <c r="B893" s="2">
        <v>270121096</v>
      </c>
      <c r="C893" s="1" t="s">
        <v>9148</v>
      </c>
      <c r="D893" s="3">
        <v>22790</v>
      </c>
      <c r="E893" s="1" t="s">
        <v>9141</v>
      </c>
      <c r="F893" s="1" t="s">
        <v>9254</v>
      </c>
      <c r="G893" t="s">
        <v>11244</v>
      </c>
    </row>
    <row r="894" spans="1:7" x14ac:dyDescent="0.25">
      <c r="A894" s="1" t="s">
        <v>8406</v>
      </c>
      <c r="B894" s="2">
        <v>128041075</v>
      </c>
      <c r="C894" s="1" t="s">
        <v>9130</v>
      </c>
      <c r="D894" s="3">
        <v>41783</v>
      </c>
      <c r="E894" s="1" t="s">
        <v>9135</v>
      </c>
      <c r="F894" s="1" t="s">
        <v>9132</v>
      </c>
      <c r="G894" t="s">
        <v>11873</v>
      </c>
    </row>
    <row r="895" spans="1:7" x14ac:dyDescent="0.25">
      <c r="A895" s="1" t="s">
        <v>3357</v>
      </c>
      <c r="B895" s="2">
        <v>763515984</v>
      </c>
      <c r="C895" s="1" t="s">
        <v>9159</v>
      </c>
      <c r="D895" s="3">
        <v>27173</v>
      </c>
      <c r="E895" s="1" t="s">
        <v>9149</v>
      </c>
      <c r="F895" s="1" t="s">
        <v>9240</v>
      </c>
      <c r="G895" t="s">
        <v>9260</v>
      </c>
    </row>
    <row r="896" spans="1:7" x14ac:dyDescent="0.25">
      <c r="A896" s="1" t="s">
        <v>2965</v>
      </c>
      <c r="B896" s="2">
        <v>829001426</v>
      </c>
      <c r="C896" s="1" t="s">
        <v>9159</v>
      </c>
      <c r="D896" s="3">
        <v>38497</v>
      </c>
      <c r="E896" s="1" t="s">
        <v>9141</v>
      </c>
      <c r="F896" s="1" t="s">
        <v>9160</v>
      </c>
      <c r="G896" t="s">
        <v>10252</v>
      </c>
    </row>
    <row r="897" spans="1:7" x14ac:dyDescent="0.25">
      <c r="A897" s="1" t="s">
        <v>1172</v>
      </c>
      <c r="B897" s="2">
        <v>120462979</v>
      </c>
      <c r="C897" s="1" t="s">
        <v>9303</v>
      </c>
      <c r="D897" s="3">
        <v>27173</v>
      </c>
      <c r="E897" s="1" t="s">
        <v>9131</v>
      </c>
      <c r="F897" s="1" t="s">
        <v>9304</v>
      </c>
      <c r="G897" t="s">
        <v>9993</v>
      </c>
    </row>
    <row r="898" spans="1:7" x14ac:dyDescent="0.25">
      <c r="A898" s="1" t="s">
        <v>100</v>
      </c>
      <c r="B898" s="2">
        <v>930764009</v>
      </c>
      <c r="C898" s="1" t="s">
        <v>9144</v>
      </c>
      <c r="D898" s="3">
        <v>28634</v>
      </c>
      <c r="E898" s="1" t="s">
        <v>9149</v>
      </c>
      <c r="F898" s="1" t="s">
        <v>9146</v>
      </c>
      <c r="G898" t="s">
        <v>11259</v>
      </c>
    </row>
    <row r="899" spans="1:7" x14ac:dyDescent="0.25">
      <c r="A899" s="1" t="s">
        <v>5742</v>
      </c>
      <c r="B899" s="2">
        <v>741028214</v>
      </c>
      <c r="C899" s="1" t="s">
        <v>9134</v>
      </c>
      <c r="D899" s="3">
        <v>28634</v>
      </c>
      <c r="E899" s="1" t="s">
        <v>9135</v>
      </c>
      <c r="F899" s="1" t="s">
        <v>9176</v>
      </c>
      <c r="G899" t="s">
        <v>10263</v>
      </c>
    </row>
    <row r="900" spans="1:7" x14ac:dyDescent="0.25">
      <c r="A900" s="1" t="s">
        <v>5608</v>
      </c>
      <c r="B900" s="2">
        <v>604469384</v>
      </c>
      <c r="C900" s="1" t="s">
        <v>9152</v>
      </c>
      <c r="D900" s="3">
        <v>37765</v>
      </c>
      <c r="E900" s="1" t="s">
        <v>9149</v>
      </c>
      <c r="F900" s="1" t="s">
        <v>8420</v>
      </c>
      <c r="G900" t="s">
        <v>11111</v>
      </c>
    </row>
    <row r="901" spans="1:7" x14ac:dyDescent="0.25">
      <c r="A901" s="1" t="s">
        <v>6156</v>
      </c>
      <c r="B901" s="2">
        <v>189081306</v>
      </c>
      <c r="C901" s="1" t="s">
        <v>9134</v>
      </c>
      <c r="D901" s="3">
        <v>23887</v>
      </c>
      <c r="E901" s="1" t="s">
        <v>9135</v>
      </c>
      <c r="F901" s="1" t="s">
        <v>9200</v>
      </c>
      <c r="G901" t="s">
        <v>9927</v>
      </c>
    </row>
    <row r="902" spans="1:7" x14ac:dyDescent="0.25">
      <c r="A902" s="1" t="s">
        <v>1465</v>
      </c>
      <c r="B902" s="2">
        <v>441796382</v>
      </c>
      <c r="C902" s="1" t="s">
        <v>9159</v>
      </c>
      <c r="D902" s="3">
        <v>22061</v>
      </c>
      <c r="E902" s="1" t="s">
        <v>9149</v>
      </c>
      <c r="F902" s="1" t="s">
        <v>8414</v>
      </c>
      <c r="G902" t="s">
        <v>10792</v>
      </c>
    </row>
    <row r="903" spans="1:7" x14ac:dyDescent="0.25">
      <c r="A903" s="1" t="s">
        <v>8128</v>
      </c>
      <c r="B903" s="2">
        <v>578101395</v>
      </c>
      <c r="C903" s="1" t="s">
        <v>9197</v>
      </c>
      <c r="D903" s="3">
        <v>39593</v>
      </c>
      <c r="E903" s="1" t="s">
        <v>9149</v>
      </c>
      <c r="F903" s="1" t="s">
        <v>9198</v>
      </c>
      <c r="G903" t="s">
        <v>10769</v>
      </c>
    </row>
    <row r="904" spans="1:7" x14ac:dyDescent="0.25">
      <c r="A904" s="1" t="s">
        <v>1245</v>
      </c>
      <c r="B904" s="2">
        <v>646777420</v>
      </c>
      <c r="C904" s="1" t="s">
        <v>9144</v>
      </c>
      <c r="D904" s="3">
        <v>27905</v>
      </c>
      <c r="E904" s="1" t="s">
        <v>9135</v>
      </c>
      <c r="F904" s="1" t="s">
        <v>9262</v>
      </c>
      <c r="G904" t="s">
        <v>10698</v>
      </c>
    </row>
    <row r="905" spans="1:7" x14ac:dyDescent="0.25">
      <c r="A905" s="1" t="s">
        <v>6314</v>
      </c>
      <c r="B905" s="2">
        <v>142605776</v>
      </c>
      <c r="C905" s="1" t="s">
        <v>9134</v>
      </c>
      <c r="D905" s="3">
        <v>20600</v>
      </c>
      <c r="E905" s="1" t="s">
        <v>9141</v>
      </c>
      <c r="F905" s="1" t="s">
        <v>9176</v>
      </c>
      <c r="G905" t="s">
        <v>9852</v>
      </c>
    </row>
    <row r="906" spans="1:7" x14ac:dyDescent="0.25">
      <c r="A906" s="1" t="s">
        <v>8930</v>
      </c>
      <c r="B906" s="2">
        <v>157500690</v>
      </c>
      <c r="C906" s="1" t="s">
        <v>9138</v>
      </c>
      <c r="D906" s="3">
        <v>37036</v>
      </c>
      <c r="E906" s="1" t="s">
        <v>9166</v>
      </c>
      <c r="F906" s="1" t="s">
        <v>9256</v>
      </c>
      <c r="G906" t="s">
        <v>11952</v>
      </c>
    </row>
    <row r="907" spans="1:7" x14ac:dyDescent="0.25">
      <c r="A907" s="1" t="s">
        <v>7175</v>
      </c>
      <c r="B907" s="2">
        <v>876279636</v>
      </c>
      <c r="C907" s="1" t="s">
        <v>9154</v>
      </c>
      <c r="D907" s="3">
        <v>22061</v>
      </c>
      <c r="E907" s="1" t="s">
        <v>9141</v>
      </c>
      <c r="F907" s="1" t="s">
        <v>6107</v>
      </c>
      <c r="G907" t="s">
        <v>11155</v>
      </c>
    </row>
    <row r="908" spans="1:7" x14ac:dyDescent="0.25">
      <c r="A908" s="1" t="s">
        <v>4171</v>
      </c>
      <c r="B908" s="2">
        <v>785800204</v>
      </c>
      <c r="C908" s="1" t="s">
        <v>9179</v>
      </c>
      <c r="D908" s="3">
        <v>33017</v>
      </c>
      <c r="E908" s="1" t="s">
        <v>9149</v>
      </c>
      <c r="F908" s="1" t="s">
        <v>9180</v>
      </c>
      <c r="G908" t="s">
        <v>12182</v>
      </c>
    </row>
    <row r="909" spans="1:7" x14ac:dyDescent="0.25">
      <c r="A909" s="1" t="s">
        <v>5703</v>
      </c>
      <c r="B909" s="2">
        <v>4417230</v>
      </c>
      <c r="C909" s="1" t="s">
        <v>9144</v>
      </c>
      <c r="D909" s="3">
        <v>31192</v>
      </c>
      <c r="E909" s="1" t="s">
        <v>9149</v>
      </c>
      <c r="F909" s="1" t="s">
        <v>9146</v>
      </c>
      <c r="G909" t="s">
        <v>10997</v>
      </c>
    </row>
    <row r="910" spans="1:7" x14ac:dyDescent="0.25">
      <c r="A910" s="1" t="s">
        <v>5557</v>
      </c>
      <c r="B910" s="2">
        <v>443084109</v>
      </c>
      <c r="C910" s="1" t="s">
        <v>9165</v>
      </c>
      <c r="D910" s="3">
        <v>23155</v>
      </c>
      <c r="E910" s="1" t="s">
        <v>9135</v>
      </c>
      <c r="F910" s="1" t="s">
        <v>9264</v>
      </c>
      <c r="G910" t="s">
        <v>11065</v>
      </c>
    </row>
    <row r="911" spans="1:7" x14ac:dyDescent="0.25">
      <c r="A911" s="1" t="s">
        <v>3783</v>
      </c>
      <c r="B911" s="2">
        <v>45923697</v>
      </c>
      <c r="C911" s="1" t="s">
        <v>9156</v>
      </c>
      <c r="D911" s="3">
        <v>31192</v>
      </c>
      <c r="E911" s="1" t="s">
        <v>9149</v>
      </c>
      <c r="F911" s="1" t="s">
        <v>9157</v>
      </c>
      <c r="G911" t="s">
        <v>12001</v>
      </c>
    </row>
    <row r="912" spans="1:7" x14ac:dyDescent="0.25">
      <c r="A912" s="1" t="s">
        <v>580</v>
      </c>
      <c r="B912" s="2">
        <v>2146153</v>
      </c>
      <c r="C912" s="1" t="s">
        <v>9140</v>
      </c>
      <c r="D912" s="3">
        <v>29366</v>
      </c>
      <c r="E912" s="1" t="s">
        <v>9145</v>
      </c>
      <c r="F912" s="1" t="s">
        <v>9142</v>
      </c>
      <c r="G912" t="s">
        <v>9615</v>
      </c>
    </row>
    <row r="913" spans="1:7" x14ac:dyDescent="0.25">
      <c r="A913" s="1" t="s">
        <v>8714</v>
      </c>
      <c r="B913" s="2">
        <v>24757395</v>
      </c>
      <c r="C913" s="1" t="s">
        <v>9190</v>
      </c>
      <c r="D913" s="3">
        <v>34478</v>
      </c>
      <c r="E913" s="1" t="s">
        <v>9141</v>
      </c>
      <c r="F913" s="1" t="s">
        <v>9191</v>
      </c>
      <c r="G913" t="s">
        <v>10248</v>
      </c>
    </row>
    <row r="914" spans="1:7" x14ac:dyDescent="0.25">
      <c r="A914" s="1" t="s">
        <v>42</v>
      </c>
      <c r="B914" s="2">
        <v>849271830</v>
      </c>
      <c r="C914" s="1" t="s">
        <v>9188</v>
      </c>
      <c r="D914" s="3">
        <v>22790</v>
      </c>
      <c r="E914" s="1" t="s">
        <v>9131</v>
      </c>
      <c r="F914" s="1" t="s">
        <v>3840</v>
      </c>
      <c r="G914" t="s">
        <v>10847</v>
      </c>
    </row>
    <row r="915" spans="1:7" x14ac:dyDescent="0.25">
      <c r="A915" s="1" t="s">
        <v>2745</v>
      </c>
      <c r="B915" s="2">
        <v>740328280</v>
      </c>
      <c r="C915" s="1" t="s">
        <v>9197</v>
      </c>
      <c r="D915" s="3">
        <v>34478</v>
      </c>
      <c r="E915" s="1" t="s">
        <v>9135</v>
      </c>
      <c r="F915" s="1" t="s">
        <v>9198</v>
      </c>
      <c r="G915" t="s">
        <v>10196</v>
      </c>
    </row>
    <row r="916" spans="1:7" x14ac:dyDescent="0.25">
      <c r="A916" s="1" t="s">
        <v>7166</v>
      </c>
      <c r="B916" s="2">
        <v>802850130</v>
      </c>
      <c r="C916" s="1" t="s">
        <v>9134</v>
      </c>
      <c r="D916" s="3">
        <v>36671</v>
      </c>
      <c r="E916" s="1" t="s">
        <v>9131</v>
      </c>
      <c r="F916" s="1" t="s">
        <v>9182</v>
      </c>
      <c r="G916" t="s">
        <v>11171</v>
      </c>
    </row>
    <row r="917" spans="1:7" x14ac:dyDescent="0.25">
      <c r="A917" s="1" t="s">
        <v>3558</v>
      </c>
      <c r="B917" s="2">
        <v>49939240</v>
      </c>
      <c r="C917" s="1" t="s">
        <v>9140</v>
      </c>
      <c r="D917" s="3">
        <v>41783</v>
      </c>
      <c r="E917" s="1" t="s">
        <v>9135</v>
      </c>
      <c r="F917" s="1" t="s">
        <v>9142</v>
      </c>
      <c r="G917" t="s">
        <v>10818</v>
      </c>
    </row>
    <row r="918" spans="1:7" x14ac:dyDescent="0.25">
      <c r="A918" s="1" t="s">
        <v>4800</v>
      </c>
      <c r="B918" s="2">
        <v>524107141</v>
      </c>
      <c r="C918" s="1" t="s">
        <v>9138</v>
      </c>
      <c r="D918" s="3">
        <v>20600</v>
      </c>
      <c r="E918" s="1" t="s">
        <v>9149</v>
      </c>
      <c r="F918" s="1" t="s">
        <v>9256</v>
      </c>
      <c r="G918" t="s">
        <v>9872</v>
      </c>
    </row>
    <row r="919" spans="1:7" x14ac:dyDescent="0.25">
      <c r="A919" s="1" t="s">
        <v>5462</v>
      </c>
      <c r="B919" s="2">
        <v>682025529</v>
      </c>
      <c r="C919" s="1" t="s">
        <v>9134</v>
      </c>
      <c r="D919" s="3">
        <v>20233</v>
      </c>
      <c r="E919" s="1" t="s">
        <v>9149</v>
      </c>
      <c r="F919" s="1" t="s">
        <v>9225</v>
      </c>
      <c r="G919" t="s">
        <v>11534</v>
      </c>
    </row>
    <row r="920" spans="1:7" x14ac:dyDescent="0.25">
      <c r="A920" s="1" t="s">
        <v>9012</v>
      </c>
      <c r="B920" s="2">
        <v>466150363</v>
      </c>
      <c r="C920" s="1" t="s">
        <v>9144</v>
      </c>
      <c r="D920" s="3">
        <v>20233</v>
      </c>
      <c r="E920" s="1" t="s">
        <v>9131</v>
      </c>
      <c r="F920" s="1" t="s">
        <v>9146</v>
      </c>
      <c r="G920" t="s">
        <v>12177</v>
      </c>
    </row>
    <row r="921" spans="1:7" x14ac:dyDescent="0.25">
      <c r="A921" s="1" t="s">
        <v>3719</v>
      </c>
      <c r="B921" s="2">
        <v>743729432</v>
      </c>
      <c r="C921" s="1" t="s">
        <v>9188</v>
      </c>
      <c r="D921" s="3">
        <v>31192</v>
      </c>
      <c r="E921" s="1" t="s">
        <v>9141</v>
      </c>
      <c r="F921" s="1" t="s">
        <v>4326</v>
      </c>
      <c r="G921" t="s">
        <v>11824</v>
      </c>
    </row>
    <row r="922" spans="1:7" x14ac:dyDescent="0.25">
      <c r="A922" s="1" t="s">
        <v>6363</v>
      </c>
      <c r="B922" s="2">
        <v>833296386</v>
      </c>
      <c r="C922" s="1" t="s">
        <v>9152</v>
      </c>
      <c r="D922" s="3">
        <v>20600</v>
      </c>
      <c r="E922" s="1" t="s">
        <v>9149</v>
      </c>
      <c r="F922" s="1" t="s">
        <v>8420</v>
      </c>
      <c r="G922" t="s">
        <v>9269</v>
      </c>
    </row>
    <row r="923" spans="1:7" x14ac:dyDescent="0.25">
      <c r="A923" s="1" t="s">
        <v>6647</v>
      </c>
      <c r="B923" s="2">
        <v>894921</v>
      </c>
      <c r="C923" s="1" t="s">
        <v>9190</v>
      </c>
      <c r="D923" s="3">
        <v>27905</v>
      </c>
      <c r="E923" s="1" t="s">
        <v>9135</v>
      </c>
      <c r="F923" s="1" t="s">
        <v>9191</v>
      </c>
      <c r="G923" t="s">
        <v>9418</v>
      </c>
    </row>
    <row r="924" spans="1:7" x14ac:dyDescent="0.25">
      <c r="A924" s="1" t="s">
        <v>4714</v>
      </c>
      <c r="B924" s="2">
        <v>744003559</v>
      </c>
      <c r="C924" s="1" t="s">
        <v>9165</v>
      </c>
      <c r="D924" s="3">
        <v>28999</v>
      </c>
      <c r="E924" s="1" t="s">
        <v>9149</v>
      </c>
      <c r="F924" s="1" t="s">
        <v>9167</v>
      </c>
      <c r="G924" t="s">
        <v>12168</v>
      </c>
    </row>
    <row r="925" spans="1:7" x14ac:dyDescent="0.25">
      <c r="A925" s="1" t="s">
        <v>3079</v>
      </c>
      <c r="B925" s="2">
        <v>422083653</v>
      </c>
      <c r="C925" s="1" t="s">
        <v>9188</v>
      </c>
      <c r="D925" s="3">
        <v>37400</v>
      </c>
      <c r="E925" s="1" t="s">
        <v>9131</v>
      </c>
      <c r="F925" s="1" t="s">
        <v>4326</v>
      </c>
      <c r="G925" t="s">
        <v>10755</v>
      </c>
    </row>
    <row r="926" spans="1:7" x14ac:dyDescent="0.25">
      <c r="A926" s="1" t="s">
        <v>1371</v>
      </c>
      <c r="B926" s="2">
        <v>62136778</v>
      </c>
      <c r="C926" s="1" t="s">
        <v>9159</v>
      </c>
      <c r="D926" s="3">
        <v>45070</v>
      </c>
      <c r="E926" s="1" t="s">
        <v>9135</v>
      </c>
      <c r="F926" s="1" t="s">
        <v>9367</v>
      </c>
      <c r="G926" t="s">
        <v>11473</v>
      </c>
    </row>
    <row r="927" spans="1:7" x14ac:dyDescent="0.25">
      <c r="A927" s="1" t="s">
        <v>5269</v>
      </c>
      <c r="B927" s="2">
        <v>407721104</v>
      </c>
      <c r="C927" s="1" t="s">
        <v>9138</v>
      </c>
      <c r="D927" s="3">
        <v>37036</v>
      </c>
      <c r="E927" s="1" t="s">
        <v>9149</v>
      </c>
      <c r="F927" s="1" t="s">
        <v>6173</v>
      </c>
      <c r="G927" t="s">
        <v>10782</v>
      </c>
    </row>
    <row r="928" spans="1:7" x14ac:dyDescent="0.25">
      <c r="A928" s="1" t="s">
        <v>3045</v>
      </c>
      <c r="B928" s="2">
        <v>949400175</v>
      </c>
      <c r="C928" s="1" t="s">
        <v>9197</v>
      </c>
      <c r="D928" s="3">
        <v>28999</v>
      </c>
      <c r="E928" s="1" t="s">
        <v>9141</v>
      </c>
      <c r="F928" s="1" t="s">
        <v>9198</v>
      </c>
      <c r="G928" t="s">
        <v>11186</v>
      </c>
    </row>
    <row r="929" spans="1:7" x14ac:dyDescent="0.25">
      <c r="A929" s="1" t="s">
        <v>2091</v>
      </c>
      <c r="B929" s="2">
        <v>531630993</v>
      </c>
      <c r="C929" s="1" t="s">
        <v>9148</v>
      </c>
      <c r="D929" s="3">
        <v>25712</v>
      </c>
      <c r="E929" s="1" t="s">
        <v>9135</v>
      </c>
      <c r="F929" s="1" t="s">
        <v>834</v>
      </c>
      <c r="G929" t="s">
        <v>10024</v>
      </c>
    </row>
    <row r="930" spans="1:7" x14ac:dyDescent="0.25">
      <c r="A930" s="1" t="s">
        <v>653</v>
      </c>
      <c r="B930" s="2">
        <v>784495795</v>
      </c>
      <c r="C930" s="1" t="s">
        <v>9138</v>
      </c>
      <c r="D930" s="3">
        <v>23522</v>
      </c>
      <c r="E930" s="1" t="s">
        <v>9135</v>
      </c>
      <c r="F930" s="1" t="s">
        <v>6173</v>
      </c>
      <c r="G930" t="s">
        <v>11544</v>
      </c>
    </row>
    <row r="931" spans="1:7" x14ac:dyDescent="0.25">
      <c r="A931" s="1" t="s">
        <v>8092</v>
      </c>
      <c r="B931" s="2">
        <v>171010784</v>
      </c>
      <c r="C931" s="1" t="s">
        <v>9217</v>
      </c>
      <c r="D931" s="3">
        <v>42148</v>
      </c>
      <c r="E931" s="1" t="s">
        <v>9131</v>
      </c>
      <c r="F931" s="1" t="s">
        <v>9218</v>
      </c>
      <c r="G931" t="s">
        <v>11315</v>
      </c>
    </row>
    <row r="932" spans="1:7" x14ac:dyDescent="0.25">
      <c r="A932" s="1" t="s">
        <v>921</v>
      </c>
      <c r="B932" s="2">
        <v>408750461</v>
      </c>
      <c r="C932" s="1" t="s">
        <v>9140</v>
      </c>
      <c r="D932" s="3">
        <v>26809</v>
      </c>
      <c r="E932" s="1" t="s">
        <v>9131</v>
      </c>
      <c r="F932" s="1" t="s">
        <v>9142</v>
      </c>
      <c r="G932" t="s">
        <v>12049</v>
      </c>
    </row>
    <row r="933" spans="1:7" x14ac:dyDescent="0.25">
      <c r="A933" s="1" t="s">
        <v>1827</v>
      </c>
      <c r="B933" s="2">
        <v>275493319</v>
      </c>
      <c r="C933" s="1" t="s">
        <v>9170</v>
      </c>
      <c r="D933" s="3">
        <v>45070</v>
      </c>
      <c r="E933" s="1" t="s">
        <v>9145</v>
      </c>
      <c r="F933" s="1" t="s">
        <v>9171</v>
      </c>
      <c r="G933" t="s">
        <v>10775</v>
      </c>
    </row>
    <row r="934" spans="1:7" x14ac:dyDescent="0.25">
      <c r="A934" s="1" t="s">
        <v>1632</v>
      </c>
      <c r="B934" s="2">
        <v>597098963</v>
      </c>
      <c r="C934" s="1" t="s">
        <v>9130</v>
      </c>
      <c r="D934" s="3">
        <v>23522</v>
      </c>
      <c r="E934" s="1" t="s">
        <v>9141</v>
      </c>
      <c r="F934" s="1" t="s">
        <v>9252</v>
      </c>
      <c r="G934" t="s">
        <v>10422</v>
      </c>
    </row>
    <row r="935" spans="1:7" x14ac:dyDescent="0.25">
      <c r="A935" s="1" t="s">
        <v>6231</v>
      </c>
      <c r="B935" s="2">
        <v>276008559</v>
      </c>
      <c r="C935" s="1" t="s">
        <v>9170</v>
      </c>
      <c r="D935" s="3">
        <v>22790</v>
      </c>
      <c r="E935" s="1" t="s">
        <v>9141</v>
      </c>
      <c r="F935" s="1" t="s">
        <v>9362</v>
      </c>
      <c r="G935" t="s">
        <v>9554</v>
      </c>
    </row>
    <row r="936" spans="1:7" x14ac:dyDescent="0.25">
      <c r="A936" s="1" t="s">
        <v>308</v>
      </c>
      <c r="B936" s="2">
        <v>987975738</v>
      </c>
      <c r="C936" s="1" t="s">
        <v>9138</v>
      </c>
      <c r="D936" s="3">
        <v>35939</v>
      </c>
      <c r="E936" s="1" t="s">
        <v>9145</v>
      </c>
      <c r="F936" s="1" t="s">
        <v>6173</v>
      </c>
      <c r="G936" t="s">
        <v>11506</v>
      </c>
    </row>
    <row r="937" spans="1:7" x14ac:dyDescent="0.25">
      <c r="A937" s="1" t="s">
        <v>1821</v>
      </c>
      <c r="B937" s="2">
        <v>882365290</v>
      </c>
      <c r="C937" s="1" t="s">
        <v>9165</v>
      </c>
      <c r="D937" s="3">
        <v>20965</v>
      </c>
      <c r="E937" s="1" t="s">
        <v>9131</v>
      </c>
      <c r="F937" s="1" t="s">
        <v>9264</v>
      </c>
      <c r="G937" t="s">
        <v>9265</v>
      </c>
    </row>
    <row r="938" spans="1:7" x14ac:dyDescent="0.25">
      <c r="A938" s="1" t="s">
        <v>7528</v>
      </c>
      <c r="B938" s="2">
        <v>516336426</v>
      </c>
      <c r="C938" s="1" t="s">
        <v>9217</v>
      </c>
      <c r="D938" s="3">
        <v>38497</v>
      </c>
      <c r="E938" s="1" t="s">
        <v>9131</v>
      </c>
      <c r="F938" s="1" t="s">
        <v>9218</v>
      </c>
      <c r="G938" t="s">
        <v>9907</v>
      </c>
    </row>
    <row r="939" spans="1:7" x14ac:dyDescent="0.25">
      <c r="A939" s="1" t="s">
        <v>3267</v>
      </c>
      <c r="B939" s="2">
        <v>660338169</v>
      </c>
      <c r="C939" s="1" t="s">
        <v>9159</v>
      </c>
      <c r="D939" s="3">
        <v>35210</v>
      </c>
      <c r="E939" s="1" t="s">
        <v>9135</v>
      </c>
      <c r="F939" s="1" t="s">
        <v>9367</v>
      </c>
      <c r="G939" t="s">
        <v>9949</v>
      </c>
    </row>
    <row r="940" spans="1:7" x14ac:dyDescent="0.25">
      <c r="A940" s="1" t="s">
        <v>3267</v>
      </c>
      <c r="B940" s="2">
        <v>227862330</v>
      </c>
      <c r="C940" s="1" t="s">
        <v>9197</v>
      </c>
      <c r="D940" s="3">
        <v>20600</v>
      </c>
      <c r="E940" s="1" t="s">
        <v>9149</v>
      </c>
      <c r="F940" s="1" t="s">
        <v>9267</v>
      </c>
      <c r="G940" t="s">
        <v>10544</v>
      </c>
    </row>
    <row r="941" spans="1:7" x14ac:dyDescent="0.25">
      <c r="A941" s="1" t="s">
        <v>678</v>
      </c>
      <c r="B941" s="2">
        <v>436724092</v>
      </c>
      <c r="C941" s="1" t="s">
        <v>9170</v>
      </c>
      <c r="D941" s="3">
        <v>38497</v>
      </c>
      <c r="E941" s="1" t="s">
        <v>9149</v>
      </c>
      <c r="F941" s="1" t="s">
        <v>9212</v>
      </c>
      <c r="G941" t="s">
        <v>11886</v>
      </c>
    </row>
    <row r="942" spans="1:7" x14ac:dyDescent="0.25">
      <c r="A942" s="1" t="s">
        <v>7854</v>
      </c>
      <c r="B942" s="2">
        <v>192167762</v>
      </c>
      <c r="C942" s="1" t="s">
        <v>9134</v>
      </c>
      <c r="D942" s="3">
        <v>30095</v>
      </c>
      <c r="E942" s="1" t="s">
        <v>9149</v>
      </c>
      <c r="F942" s="1" t="s">
        <v>9136</v>
      </c>
      <c r="G942" t="s">
        <v>9857</v>
      </c>
    </row>
    <row r="943" spans="1:7" x14ac:dyDescent="0.25">
      <c r="A943" s="1" t="s">
        <v>4524</v>
      </c>
      <c r="B943" s="2">
        <v>825804685</v>
      </c>
      <c r="C943" s="1" t="s">
        <v>9170</v>
      </c>
      <c r="D943" s="3">
        <v>42515</v>
      </c>
      <c r="E943" s="1" t="s">
        <v>9135</v>
      </c>
      <c r="F943" s="1" t="s">
        <v>9171</v>
      </c>
      <c r="G943" t="s">
        <v>10495</v>
      </c>
    </row>
    <row r="944" spans="1:7" x14ac:dyDescent="0.25">
      <c r="A944" s="1" t="s">
        <v>3270</v>
      </c>
      <c r="B944" s="2">
        <v>948292434</v>
      </c>
      <c r="C944" s="1" t="s">
        <v>9229</v>
      </c>
      <c r="D944" s="3">
        <v>41783</v>
      </c>
      <c r="E944" s="1" t="s">
        <v>9145</v>
      </c>
      <c r="F944" s="1" t="s">
        <v>9230</v>
      </c>
      <c r="G944" t="s">
        <v>10623</v>
      </c>
    </row>
    <row r="945" spans="1:7" x14ac:dyDescent="0.25">
      <c r="A945" s="1" t="s">
        <v>474</v>
      </c>
      <c r="B945" s="2">
        <v>428368106</v>
      </c>
      <c r="C945" s="1" t="s">
        <v>9140</v>
      </c>
      <c r="D945" s="3">
        <v>22790</v>
      </c>
      <c r="E945" s="1" t="s">
        <v>9149</v>
      </c>
      <c r="F945" s="1" t="s">
        <v>9142</v>
      </c>
      <c r="G945" t="s">
        <v>12031</v>
      </c>
    </row>
    <row r="946" spans="1:7" x14ac:dyDescent="0.25">
      <c r="A946" s="1" t="s">
        <v>4014</v>
      </c>
      <c r="B946" s="2">
        <v>82435985</v>
      </c>
      <c r="C946" s="1" t="s">
        <v>9165</v>
      </c>
      <c r="D946" s="3">
        <v>22426</v>
      </c>
      <c r="E946" s="1" t="s">
        <v>9141</v>
      </c>
      <c r="F946" s="1" t="s">
        <v>9264</v>
      </c>
      <c r="G946" t="s">
        <v>11664</v>
      </c>
    </row>
    <row r="947" spans="1:7" x14ac:dyDescent="0.25">
      <c r="A947" s="1" t="s">
        <v>6948</v>
      </c>
      <c r="B947" s="2">
        <v>3708695</v>
      </c>
      <c r="C947" s="1" t="s">
        <v>9235</v>
      </c>
      <c r="D947" s="3">
        <v>39593</v>
      </c>
      <c r="E947" s="1" t="s">
        <v>9141</v>
      </c>
      <c r="F947" s="1" t="s">
        <v>9236</v>
      </c>
      <c r="G947" t="s">
        <v>12039</v>
      </c>
    </row>
    <row r="948" spans="1:7" x14ac:dyDescent="0.25">
      <c r="A948" s="1" t="s">
        <v>6195</v>
      </c>
      <c r="B948" s="2">
        <v>961831981</v>
      </c>
      <c r="C948" s="1" t="s">
        <v>9148</v>
      </c>
      <c r="D948" s="3">
        <v>20965</v>
      </c>
      <c r="E948" s="1" t="s">
        <v>9131</v>
      </c>
      <c r="F948" s="1" t="s">
        <v>9150</v>
      </c>
      <c r="G948" t="s">
        <v>11839</v>
      </c>
    </row>
    <row r="949" spans="1:7" x14ac:dyDescent="0.25">
      <c r="A949" s="1" t="s">
        <v>4199</v>
      </c>
      <c r="B949" s="2">
        <v>217780212</v>
      </c>
      <c r="C949" s="1" t="s">
        <v>9159</v>
      </c>
      <c r="D949" s="3">
        <v>43244</v>
      </c>
      <c r="E949" s="1" t="s">
        <v>9135</v>
      </c>
      <c r="F949" s="1" t="s">
        <v>9367</v>
      </c>
      <c r="G949" t="s">
        <v>11211</v>
      </c>
    </row>
    <row r="950" spans="1:7" x14ac:dyDescent="0.25">
      <c r="A950" s="1" t="s">
        <v>3351</v>
      </c>
      <c r="B950" s="2">
        <v>622588489</v>
      </c>
      <c r="C950" s="1" t="s">
        <v>9144</v>
      </c>
      <c r="D950" s="3">
        <v>34478</v>
      </c>
      <c r="E950" s="1" t="s">
        <v>9141</v>
      </c>
      <c r="F950" s="1" t="s">
        <v>9146</v>
      </c>
      <c r="G950" t="s">
        <v>10772</v>
      </c>
    </row>
    <row r="951" spans="1:7" x14ac:dyDescent="0.25">
      <c r="A951" s="1" t="s">
        <v>3764</v>
      </c>
      <c r="B951" s="2">
        <v>80721655</v>
      </c>
      <c r="C951" s="1" t="s">
        <v>9179</v>
      </c>
      <c r="D951" s="3">
        <v>28999</v>
      </c>
      <c r="E951" s="1" t="s">
        <v>9131</v>
      </c>
      <c r="F951" s="1" t="s">
        <v>9180</v>
      </c>
      <c r="G951" t="s">
        <v>9181</v>
      </c>
    </row>
    <row r="952" spans="1:7" x14ac:dyDescent="0.25">
      <c r="A952" s="1" t="s">
        <v>7333</v>
      </c>
      <c r="B952" s="2">
        <v>292368079</v>
      </c>
      <c r="C952" s="1" t="s">
        <v>9138</v>
      </c>
      <c r="D952" s="3">
        <v>28634</v>
      </c>
      <c r="E952" s="1" t="s">
        <v>9149</v>
      </c>
      <c r="F952" s="1" t="s">
        <v>9256</v>
      </c>
      <c r="G952" t="s">
        <v>9604</v>
      </c>
    </row>
    <row r="953" spans="1:7" x14ac:dyDescent="0.25">
      <c r="A953" s="1" t="s">
        <v>6216</v>
      </c>
      <c r="B953" s="2">
        <v>513815732</v>
      </c>
      <c r="C953" s="1" t="s">
        <v>9154</v>
      </c>
      <c r="D953" s="3">
        <v>37036</v>
      </c>
      <c r="E953" s="1" t="s">
        <v>9141</v>
      </c>
      <c r="F953" s="1" t="s">
        <v>9162</v>
      </c>
      <c r="G953" t="s">
        <v>9168</v>
      </c>
    </row>
    <row r="954" spans="1:7" x14ac:dyDescent="0.25">
      <c r="A954" s="1" t="s">
        <v>66</v>
      </c>
      <c r="B954" s="2">
        <v>764126761</v>
      </c>
      <c r="C954" s="1" t="s">
        <v>9148</v>
      </c>
      <c r="D954" s="3">
        <v>22790</v>
      </c>
      <c r="E954" s="1" t="s">
        <v>9141</v>
      </c>
      <c r="F954" s="1" t="s">
        <v>9254</v>
      </c>
      <c r="G954" t="s">
        <v>10734</v>
      </c>
    </row>
    <row r="955" spans="1:7" x14ac:dyDescent="0.25">
      <c r="A955" s="1" t="s">
        <v>3959</v>
      </c>
      <c r="B955" s="2">
        <v>324385875</v>
      </c>
      <c r="C955" s="1" t="s">
        <v>9303</v>
      </c>
      <c r="D955" s="3">
        <v>25712</v>
      </c>
      <c r="E955" s="1" t="s">
        <v>9141</v>
      </c>
      <c r="F955" s="1" t="s">
        <v>9339</v>
      </c>
      <c r="G955" t="s">
        <v>11312</v>
      </c>
    </row>
    <row r="956" spans="1:7" x14ac:dyDescent="0.25">
      <c r="A956" s="1" t="s">
        <v>743</v>
      </c>
      <c r="B956" s="2">
        <v>193870717</v>
      </c>
      <c r="C956" s="1" t="s">
        <v>9188</v>
      </c>
      <c r="D956" s="3">
        <v>44705</v>
      </c>
      <c r="E956" s="1" t="s">
        <v>9141</v>
      </c>
      <c r="F956" s="1" t="s">
        <v>4326</v>
      </c>
      <c r="G956" t="s">
        <v>9996</v>
      </c>
    </row>
    <row r="957" spans="1:7" x14ac:dyDescent="0.25">
      <c r="A957" s="1" t="s">
        <v>6931</v>
      </c>
      <c r="B957" s="2">
        <v>128086960</v>
      </c>
      <c r="C957" s="1" t="s">
        <v>9144</v>
      </c>
      <c r="D957" s="3">
        <v>37765</v>
      </c>
      <c r="E957" s="1" t="s">
        <v>9149</v>
      </c>
      <c r="F957" s="1" t="s">
        <v>9262</v>
      </c>
      <c r="G957" t="s">
        <v>9263</v>
      </c>
    </row>
    <row r="958" spans="1:7" x14ac:dyDescent="0.25">
      <c r="A958" s="1" t="s">
        <v>5480</v>
      </c>
      <c r="B958" s="2">
        <v>890302611</v>
      </c>
      <c r="C958" s="1" t="s">
        <v>9188</v>
      </c>
      <c r="D958" s="3">
        <v>24616</v>
      </c>
      <c r="E958" s="1" t="s">
        <v>9149</v>
      </c>
      <c r="F958" s="1" t="s">
        <v>3840</v>
      </c>
      <c r="G958" t="s">
        <v>11912</v>
      </c>
    </row>
    <row r="959" spans="1:7" x14ac:dyDescent="0.25">
      <c r="A959" s="1" t="s">
        <v>5211</v>
      </c>
      <c r="B959" s="2">
        <v>15087311</v>
      </c>
      <c r="C959" s="1" t="s">
        <v>9134</v>
      </c>
      <c r="D959" s="3">
        <v>35210</v>
      </c>
      <c r="E959" s="1" t="s">
        <v>9141</v>
      </c>
      <c r="F959" s="1" t="s">
        <v>9283</v>
      </c>
      <c r="G959" t="s">
        <v>10373</v>
      </c>
    </row>
    <row r="960" spans="1:7" x14ac:dyDescent="0.25">
      <c r="A960" s="1" t="s">
        <v>7294</v>
      </c>
      <c r="B960" s="2">
        <v>554865630</v>
      </c>
      <c r="C960" s="1" t="s">
        <v>9134</v>
      </c>
      <c r="D960" s="3">
        <v>22061</v>
      </c>
      <c r="E960" s="1" t="s">
        <v>9135</v>
      </c>
      <c r="F960" s="1" t="s">
        <v>9225</v>
      </c>
      <c r="G960" t="s">
        <v>11228</v>
      </c>
    </row>
    <row r="961" spans="1:7" x14ac:dyDescent="0.25">
      <c r="A961" s="1" t="s">
        <v>3573</v>
      </c>
      <c r="B961" s="2">
        <v>771470202</v>
      </c>
      <c r="C961" s="1" t="s">
        <v>9134</v>
      </c>
      <c r="D961" s="3">
        <v>38497</v>
      </c>
      <c r="E961" s="1" t="s">
        <v>9141</v>
      </c>
      <c r="F961" s="1" t="s">
        <v>9283</v>
      </c>
      <c r="G961" t="s">
        <v>9364</v>
      </c>
    </row>
    <row r="962" spans="1:7" x14ac:dyDescent="0.25">
      <c r="A962" s="1" t="s">
        <v>6328</v>
      </c>
      <c r="B962" s="2">
        <v>327328790</v>
      </c>
      <c r="C962" s="1" t="s">
        <v>9134</v>
      </c>
      <c r="D962" s="3">
        <v>22426</v>
      </c>
      <c r="E962" s="1" t="s">
        <v>9141</v>
      </c>
      <c r="F962" s="1" t="s">
        <v>9200</v>
      </c>
      <c r="G962" t="s">
        <v>10857</v>
      </c>
    </row>
    <row r="963" spans="1:7" x14ac:dyDescent="0.25">
      <c r="A963" s="1" t="s">
        <v>3549</v>
      </c>
      <c r="B963" s="2">
        <v>687532679</v>
      </c>
      <c r="C963" s="1" t="s">
        <v>9188</v>
      </c>
      <c r="D963" s="3">
        <v>33749</v>
      </c>
      <c r="E963" s="1" t="s">
        <v>9141</v>
      </c>
      <c r="F963" s="1" t="s">
        <v>3840</v>
      </c>
      <c r="G963" t="s">
        <v>12071</v>
      </c>
    </row>
    <row r="964" spans="1:7" x14ac:dyDescent="0.25">
      <c r="A964" s="1" t="s">
        <v>8831</v>
      </c>
      <c r="B964" s="2">
        <v>704101225</v>
      </c>
      <c r="C964" s="1" t="s">
        <v>9152</v>
      </c>
      <c r="D964" s="3">
        <v>42515</v>
      </c>
      <c r="E964" s="1" t="s">
        <v>9149</v>
      </c>
      <c r="F964" s="1" t="s">
        <v>8420</v>
      </c>
      <c r="G964" t="s">
        <v>10449</v>
      </c>
    </row>
    <row r="965" spans="1:7" x14ac:dyDescent="0.25">
      <c r="A965" s="1" t="s">
        <v>8098</v>
      </c>
      <c r="B965" s="2">
        <v>962644542</v>
      </c>
      <c r="C965" s="1" t="s">
        <v>9197</v>
      </c>
      <c r="D965" s="3">
        <v>43609</v>
      </c>
      <c r="E965" s="1" t="s">
        <v>9149</v>
      </c>
      <c r="F965" s="1" t="s">
        <v>9198</v>
      </c>
      <c r="G965" t="s">
        <v>10427</v>
      </c>
    </row>
    <row r="966" spans="1:7" x14ac:dyDescent="0.25">
      <c r="A966" s="1" t="s">
        <v>7416</v>
      </c>
      <c r="B966" s="2">
        <v>192166510</v>
      </c>
      <c r="C966" s="1" t="s">
        <v>9188</v>
      </c>
      <c r="D966" s="3">
        <v>22061</v>
      </c>
      <c r="E966" s="1" t="s">
        <v>9149</v>
      </c>
      <c r="F966" s="1" t="s">
        <v>4326</v>
      </c>
      <c r="G966" t="s">
        <v>9419</v>
      </c>
    </row>
    <row r="967" spans="1:7" x14ac:dyDescent="0.25">
      <c r="A967" s="1" t="s">
        <v>5787</v>
      </c>
      <c r="B967" s="2">
        <v>914611148</v>
      </c>
      <c r="C967" s="1" t="s">
        <v>9170</v>
      </c>
      <c r="D967" s="3">
        <v>21694</v>
      </c>
      <c r="E967" s="1" t="s">
        <v>9149</v>
      </c>
      <c r="F967" s="1" t="s">
        <v>9362</v>
      </c>
      <c r="G967" t="s">
        <v>11866</v>
      </c>
    </row>
    <row r="968" spans="1:7" x14ac:dyDescent="0.25">
      <c r="A968" s="1" t="s">
        <v>8298</v>
      </c>
      <c r="B968" s="2">
        <v>427118890</v>
      </c>
      <c r="C968" s="1" t="s">
        <v>9138</v>
      </c>
      <c r="D968" s="3">
        <v>22790</v>
      </c>
      <c r="E968" s="1" t="s">
        <v>9149</v>
      </c>
      <c r="F968" s="1" t="s">
        <v>9256</v>
      </c>
      <c r="G968" t="s">
        <v>9720</v>
      </c>
    </row>
    <row r="969" spans="1:7" x14ac:dyDescent="0.25">
      <c r="A969" s="1" t="s">
        <v>4579</v>
      </c>
      <c r="B969" s="2">
        <v>198416249</v>
      </c>
      <c r="C969" s="1" t="s">
        <v>9144</v>
      </c>
      <c r="D969" s="3">
        <v>21694</v>
      </c>
      <c r="E969" s="1" t="s">
        <v>9141</v>
      </c>
      <c r="F969" s="1" t="s">
        <v>9146</v>
      </c>
      <c r="G969" t="s">
        <v>9405</v>
      </c>
    </row>
    <row r="970" spans="1:7" x14ac:dyDescent="0.25">
      <c r="A970" s="1" t="s">
        <v>5572</v>
      </c>
      <c r="B970" s="2">
        <v>949799479</v>
      </c>
      <c r="C970" s="1" t="s">
        <v>9144</v>
      </c>
      <c r="D970" s="3">
        <v>41783</v>
      </c>
      <c r="E970" s="1" t="s">
        <v>9135</v>
      </c>
      <c r="F970" s="1" t="s">
        <v>9146</v>
      </c>
      <c r="G970" t="s">
        <v>11660</v>
      </c>
    </row>
    <row r="971" spans="1:7" x14ac:dyDescent="0.25">
      <c r="A971" s="1" t="s">
        <v>7620</v>
      </c>
      <c r="B971" s="2">
        <v>486466506</v>
      </c>
      <c r="C971" s="1" t="s">
        <v>9130</v>
      </c>
      <c r="D971" s="3">
        <v>26077</v>
      </c>
      <c r="E971" s="1" t="s">
        <v>9149</v>
      </c>
      <c r="F971" s="1" t="s">
        <v>9132</v>
      </c>
      <c r="G971" t="s">
        <v>11029</v>
      </c>
    </row>
    <row r="972" spans="1:7" x14ac:dyDescent="0.25">
      <c r="A972" s="1" t="s">
        <v>2721</v>
      </c>
      <c r="B972" s="2">
        <v>59844378</v>
      </c>
      <c r="C972" s="1" t="s">
        <v>9303</v>
      </c>
      <c r="D972" s="3">
        <v>20233</v>
      </c>
      <c r="E972" s="1" t="s">
        <v>9166</v>
      </c>
      <c r="F972" s="1" t="s">
        <v>9304</v>
      </c>
      <c r="G972" t="s">
        <v>10642</v>
      </c>
    </row>
    <row r="973" spans="1:7" x14ac:dyDescent="0.25">
      <c r="A973" s="1" t="s">
        <v>3624</v>
      </c>
      <c r="B973" s="2">
        <v>372978269</v>
      </c>
      <c r="C973" s="1" t="s">
        <v>9134</v>
      </c>
      <c r="D973" s="3">
        <v>24616</v>
      </c>
      <c r="E973" s="1" t="s">
        <v>9145</v>
      </c>
      <c r="F973" s="1" t="s">
        <v>9182</v>
      </c>
      <c r="G973" t="s">
        <v>11041</v>
      </c>
    </row>
    <row r="974" spans="1:7" x14ac:dyDescent="0.25">
      <c r="A974" s="1" t="s">
        <v>3412</v>
      </c>
      <c r="B974" s="2">
        <v>764702977</v>
      </c>
      <c r="C974" s="1" t="s">
        <v>9134</v>
      </c>
      <c r="D974" s="3">
        <v>41783</v>
      </c>
      <c r="E974" s="1" t="s">
        <v>9131</v>
      </c>
      <c r="F974" s="1" t="s">
        <v>9283</v>
      </c>
      <c r="G974" t="s">
        <v>9511</v>
      </c>
    </row>
    <row r="975" spans="1:7" x14ac:dyDescent="0.25">
      <c r="A975" s="1" t="s">
        <v>5658</v>
      </c>
      <c r="B975" s="2">
        <v>281718506</v>
      </c>
      <c r="C975" s="1" t="s">
        <v>9179</v>
      </c>
      <c r="D975" s="3">
        <v>27538</v>
      </c>
      <c r="E975" s="1" t="s">
        <v>9145</v>
      </c>
      <c r="F975" s="1" t="s">
        <v>9180</v>
      </c>
      <c r="G975" t="s">
        <v>11418</v>
      </c>
    </row>
    <row r="976" spans="1:7" x14ac:dyDescent="0.25">
      <c r="A976" s="1" t="s">
        <v>7845</v>
      </c>
      <c r="B976" s="2">
        <v>138796033</v>
      </c>
      <c r="C976" s="1" t="s">
        <v>9140</v>
      </c>
      <c r="D976" s="3">
        <v>34843</v>
      </c>
      <c r="E976" s="1" t="s">
        <v>9149</v>
      </c>
      <c r="F976" s="1" t="s">
        <v>9142</v>
      </c>
      <c r="G976" t="s">
        <v>11878</v>
      </c>
    </row>
    <row r="977" spans="1:7" x14ac:dyDescent="0.25">
      <c r="A977" s="1" t="s">
        <v>437</v>
      </c>
      <c r="B977" s="2">
        <v>309507070</v>
      </c>
      <c r="C977" s="1" t="s">
        <v>9303</v>
      </c>
      <c r="D977" s="3">
        <v>26077</v>
      </c>
      <c r="E977" s="1" t="s">
        <v>9145</v>
      </c>
      <c r="F977" s="1" t="s">
        <v>9339</v>
      </c>
      <c r="G977" t="s">
        <v>10533</v>
      </c>
    </row>
    <row r="978" spans="1:7" x14ac:dyDescent="0.25">
      <c r="A978" s="1" t="s">
        <v>2367</v>
      </c>
      <c r="B978" s="2">
        <v>8487509</v>
      </c>
      <c r="C978" s="1" t="s">
        <v>9193</v>
      </c>
      <c r="D978" s="3">
        <v>24983</v>
      </c>
      <c r="E978" s="1" t="s">
        <v>9141</v>
      </c>
      <c r="F978" s="1" t="s">
        <v>9194</v>
      </c>
      <c r="G978" t="s">
        <v>9821</v>
      </c>
    </row>
    <row r="979" spans="1:7" x14ac:dyDescent="0.25">
      <c r="A979" s="1" t="s">
        <v>7866</v>
      </c>
      <c r="B979" s="2">
        <v>531175706</v>
      </c>
      <c r="C979" s="1" t="s">
        <v>9235</v>
      </c>
      <c r="D979" s="3">
        <v>22426</v>
      </c>
      <c r="E979" s="1" t="s">
        <v>9145</v>
      </c>
      <c r="F979" s="1" t="s">
        <v>9236</v>
      </c>
      <c r="G979" t="s">
        <v>11354</v>
      </c>
    </row>
    <row r="980" spans="1:7" x14ac:dyDescent="0.25">
      <c r="A980" s="1" t="s">
        <v>7842</v>
      </c>
      <c r="B980" s="2">
        <v>33418679</v>
      </c>
      <c r="C980" s="1" t="s">
        <v>9235</v>
      </c>
      <c r="D980" s="3">
        <v>40322</v>
      </c>
      <c r="E980" s="1" t="s">
        <v>9166</v>
      </c>
      <c r="F980" s="1" t="s">
        <v>9236</v>
      </c>
      <c r="G980" t="s">
        <v>9625</v>
      </c>
    </row>
    <row r="981" spans="1:7" x14ac:dyDescent="0.25">
      <c r="A981" s="1" t="s">
        <v>6571</v>
      </c>
      <c r="B981" s="2">
        <v>486687485</v>
      </c>
      <c r="C981" s="1" t="s">
        <v>9188</v>
      </c>
      <c r="D981" s="3">
        <v>26809</v>
      </c>
      <c r="E981" s="1" t="s">
        <v>9145</v>
      </c>
      <c r="F981" s="1" t="s">
        <v>9202</v>
      </c>
      <c r="G981" t="s">
        <v>11867</v>
      </c>
    </row>
    <row r="982" spans="1:7" x14ac:dyDescent="0.25">
      <c r="A982" s="1" t="s">
        <v>2052</v>
      </c>
      <c r="B982" s="2">
        <v>827628726</v>
      </c>
      <c r="C982" s="1" t="s">
        <v>9130</v>
      </c>
      <c r="D982" s="3">
        <v>27173</v>
      </c>
      <c r="E982" s="1" t="s">
        <v>9141</v>
      </c>
      <c r="F982" s="1" t="s">
        <v>9132</v>
      </c>
      <c r="G982" t="s">
        <v>10813</v>
      </c>
    </row>
    <row r="983" spans="1:7" x14ac:dyDescent="0.25">
      <c r="A983" s="1" t="s">
        <v>4690</v>
      </c>
      <c r="B983" s="2">
        <v>165254222</v>
      </c>
      <c r="C983" s="1" t="s">
        <v>9165</v>
      </c>
      <c r="D983" s="3">
        <v>23155</v>
      </c>
      <c r="E983" s="1" t="s">
        <v>9141</v>
      </c>
      <c r="F983" s="1" t="s">
        <v>9167</v>
      </c>
      <c r="G983" t="s">
        <v>11548</v>
      </c>
    </row>
    <row r="984" spans="1:7" x14ac:dyDescent="0.25">
      <c r="A984" s="1" t="s">
        <v>3985</v>
      </c>
      <c r="B984" s="2">
        <v>42101618</v>
      </c>
      <c r="C984" s="1" t="s">
        <v>9140</v>
      </c>
      <c r="D984" s="3">
        <v>25712</v>
      </c>
      <c r="E984" s="1" t="s">
        <v>9135</v>
      </c>
      <c r="F984" s="1" t="s">
        <v>9142</v>
      </c>
      <c r="G984" t="s">
        <v>11688</v>
      </c>
    </row>
    <row r="985" spans="1:7" x14ac:dyDescent="0.25">
      <c r="A985" s="1" t="s">
        <v>6560</v>
      </c>
      <c r="B985" s="2">
        <v>919570593</v>
      </c>
      <c r="C985" s="1" t="s">
        <v>9193</v>
      </c>
      <c r="D985" s="3">
        <v>38497</v>
      </c>
      <c r="E985" s="1" t="s">
        <v>9141</v>
      </c>
      <c r="F985" s="1" t="s">
        <v>9194</v>
      </c>
      <c r="G985" t="s">
        <v>11218</v>
      </c>
    </row>
    <row r="986" spans="1:7" x14ac:dyDescent="0.25">
      <c r="A986" s="1" t="s">
        <v>1053</v>
      </c>
      <c r="B986" s="2">
        <v>611669116</v>
      </c>
      <c r="C986" s="1" t="s">
        <v>9134</v>
      </c>
      <c r="D986" s="3">
        <v>41054</v>
      </c>
      <c r="E986" s="1" t="s">
        <v>9149</v>
      </c>
      <c r="F986" s="1" t="s">
        <v>9200</v>
      </c>
      <c r="G986" t="s">
        <v>10239</v>
      </c>
    </row>
    <row r="987" spans="1:7" x14ac:dyDescent="0.25">
      <c r="A987" s="1" t="s">
        <v>560</v>
      </c>
      <c r="B987" s="2">
        <v>169597632</v>
      </c>
      <c r="C987" s="1" t="s">
        <v>9144</v>
      </c>
      <c r="D987" s="3">
        <v>35210</v>
      </c>
      <c r="E987" s="1" t="s">
        <v>9149</v>
      </c>
      <c r="F987" s="1" t="s">
        <v>9146</v>
      </c>
      <c r="G987" t="s">
        <v>10453</v>
      </c>
    </row>
    <row r="988" spans="1:7" x14ac:dyDescent="0.25">
      <c r="A988" s="1" t="s">
        <v>3455</v>
      </c>
      <c r="B988" s="2">
        <v>577191519</v>
      </c>
      <c r="C988" s="1" t="s">
        <v>9159</v>
      </c>
      <c r="D988" s="3">
        <v>38861</v>
      </c>
      <c r="E988" s="1" t="s">
        <v>9131</v>
      </c>
      <c r="F988" s="1" t="s">
        <v>9367</v>
      </c>
      <c r="G988" t="s">
        <v>10837</v>
      </c>
    </row>
    <row r="989" spans="1:7" x14ac:dyDescent="0.25">
      <c r="A989" s="1" t="s">
        <v>2760</v>
      </c>
      <c r="B989" s="2">
        <v>971704687</v>
      </c>
      <c r="C989" s="1" t="s">
        <v>9159</v>
      </c>
      <c r="D989" s="3">
        <v>42880</v>
      </c>
      <c r="E989" s="1" t="s">
        <v>9141</v>
      </c>
      <c r="F989" s="1" t="s">
        <v>8414</v>
      </c>
      <c r="G989" t="s">
        <v>10679</v>
      </c>
    </row>
    <row r="990" spans="1:7" x14ac:dyDescent="0.25">
      <c r="A990" s="1" t="s">
        <v>1742</v>
      </c>
      <c r="B990" s="2">
        <v>905339990</v>
      </c>
      <c r="C990" s="1" t="s">
        <v>9134</v>
      </c>
      <c r="D990" s="3">
        <v>27905</v>
      </c>
      <c r="E990" s="1" t="s">
        <v>9149</v>
      </c>
      <c r="F990" s="1" t="s">
        <v>9186</v>
      </c>
      <c r="G990" t="s">
        <v>10923</v>
      </c>
    </row>
    <row r="991" spans="1:7" x14ac:dyDescent="0.25">
      <c r="A991" s="1" t="s">
        <v>6642</v>
      </c>
      <c r="B991" s="2">
        <v>705446342</v>
      </c>
      <c r="C991" s="1" t="s">
        <v>9148</v>
      </c>
      <c r="D991" s="3">
        <v>33017</v>
      </c>
      <c r="E991" s="1" t="s">
        <v>9149</v>
      </c>
      <c r="F991" s="1" t="s">
        <v>834</v>
      </c>
      <c r="G991" t="s">
        <v>11001</v>
      </c>
    </row>
    <row r="992" spans="1:7" x14ac:dyDescent="0.25">
      <c r="A992" s="1" t="s">
        <v>9021</v>
      </c>
      <c r="B992" s="2">
        <v>948586012</v>
      </c>
      <c r="C992" s="1" t="s">
        <v>9156</v>
      </c>
      <c r="D992" s="3">
        <v>40322</v>
      </c>
      <c r="E992" s="1" t="s">
        <v>9135</v>
      </c>
      <c r="F992" s="1" t="s">
        <v>9157</v>
      </c>
      <c r="G992" t="s">
        <v>12036</v>
      </c>
    </row>
    <row r="993" spans="1:7" x14ac:dyDescent="0.25">
      <c r="A993" s="1" t="s">
        <v>1232</v>
      </c>
      <c r="B993" s="2">
        <v>403244085</v>
      </c>
      <c r="C993" s="1" t="s">
        <v>9134</v>
      </c>
      <c r="D993" s="3">
        <v>23155</v>
      </c>
      <c r="E993" s="1" t="s">
        <v>9166</v>
      </c>
      <c r="F993" s="1" t="s">
        <v>9174</v>
      </c>
      <c r="G993" t="s">
        <v>11756</v>
      </c>
    </row>
    <row r="994" spans="1:7" x14ac:dyDescent="0.25">
      <c r="A994" s="1" t="s">
        <v>9104</v>
      </c>
      <c r="B994" s="2">
        <v>720504346</v>
      </c>
      <c r="C994" s="1" t="s">
        <v>9179</v>
      </c>
      <c r="D994" s="3">
        <v>28634</v>
      </c>
      <c r="E994" s="1" t="s">
        <v>9141</v>
      </c>
      <c r="F994" s="1" t="s">
        <v>9223</v>
      </c>
      <c r="G994" t="s">
        <v>10877</v>
      </c>
    </row>
    <row r="995" spans="1:7" x14ac:dyDescent="0.25">
      <c r="A995" s="1" t="s">
        <v>1585</v>
      </c>
      <c r="B995" s="2">
        <v>309409121</v>
      </c>
      <c r="C995" s="1" t="s">
        <v>9165</v>
      </c>
      <c r="D995" s="3">
        <v>31556</v>
      </c>
      <c r="E995" s="1" t="s">
        <v>9131</v>
      </c>
      <c r="F995" s="1" t="s">
        <v>9167</v>
      </c>
      <c r="G995" t="s">
        <v>11888</v>
      </c>
    </row>
    <row r="996" spans="1:7" x14ac:dyDescent="0.25">
      <c r="A996" s="1" t="s">
        <v>6162</v>
      </c>
      <c r="B996" s="2">
        <v>890318492</v>
      </c>
      <c r="C996" s="1" t="s">
        <v>9188</v>
      </c>
      <c r="D996" s="3">
        <v>24616</v>
      </c>
      <c r="E996" s="1" t="s">
        <v>9149</v>
      </c>
      <c r="F996" s="1" t="s">
        <v>9202</v>
      </c>
      <c r="G996" t="s">
        <v>11625</v>
      </c>
    </row>
    <row r="997" spans="1:7" x14ac:dyDescent="0.25">
      <c r="A997" s="1" t="s">
        <v>6095</v>
      </c>
      <c r="B997" s="2">
        <v>34130226</v>
      </c>
      <c r="C997" s="1" t="s">
        <v>9197</v>
      </c>
      <c r="D997" s="3">
        <v>34843</v>
      </c>
      <c r="E997" s="1" t="s">
        <v>9149</v>
      </c>
      <c r="F997" s="1" t="s">
        <v>9198</v>
      </c>
      <c r="G997" t="s">
        <v>11762</v>
      </c>
    </row>
    <row r="998" spans="1:7" x14ac:dyDescent="0.25">
      <c r="A998" s="1" t="s">
        <v>6609</v>
      </c>
      <c r="B998" s="2">
        <v>844252745</v>
      </c>
      <c r="C998" s="1" t="s">
        <v>9138</v>
      </c>
      <c r="D998" s="3">
        <v>27538</v>
      </c>
      <c r="E998" s="1" t="s">
        <v>9145</v>
      </c>
      <c r="F998" s="1" t="s">
        <v>9256</v>
      </c>
      <c r="G998" t="s">
        <v>10063</v>
      </c>
    </row>
    <row r="999" spans="1:7" x14ac:dyDescent="0.25">
      <c r="A999" s="1" t="s">
        <v>2479</v>
      </c>
      <c r="B999" s="2">
        <v>280950175</v>
      </c>
      <c r="C999" s="1" t="s">
        <v>9130</v>
      </c>
      <c r="D999" s="3">
        <v>39958</v>
      </c>
      <c r="E999" s="1" t="s">
        <v>9141</v>
      </c>
      <c r="F999" s="1" t="s">
        <v>9132</v>
      </c>
      <c r="G999" t="s">
        <v>11605</v>
      </c>
    </row>
    <row r="1000" spans="1:7" x14ac:dyDescent="0.25">
      <c r="A1000" s="1" t="s">
        <v>2661</v>
      </c>
      <c r="B1000" s="2">
        <v>535286617</v>
      </c>
      <c r="C1000" s="1" t="s">
        <v>9134</v>
      </c>
      <c r="D1000" s="3">
        <v>35939</v>
      </c>
      <c r="E1000" s="1" t="s">
        <v>9141</v>
      </c>
      <c r="F1000" s="1" t="s">
        <v>9225</v>
      </c>
      <c r="G1000" t="s">
        <v>10540</v>
      </c>
    </row>
    <row r="1001" spans="1:7" x14ac:dyDescent="0.25">
      <c r="A1001" s="1" t="s">
        <v>4496</v>
      </c>
      <c r="B1001" s="2">
        <v>34227211</v>
      </c>
      <c r="C1001" s="1" t="s">
        <v>9179</v>
      </c>
      <c r="D1001" s="3">
        <v>33749</v>
      </c>
      <c r="E1001" s="1" t="s">
        <v>9141</v>
      </c>
      <c r="F1001" s="1" t="s">
        <v>9180</v>
      </c>
      <c r="G1001" t="s">
        <v>10724</v>
      </c>
    </row>
    <row r="1002" spans="1:7" x14ac:dyDescent="0.25">
      <c r="A1002" s="1" t="s">
        <v>7918</v>
      </c>
      <c r="B1002" s="2">
        <v>901289387</v>
      </c>
      <c r="C1002" s="1" t="s">
        <v>9134</v>
      </c>
      <c r="D1002" s="3">
        <v>23522</v>
      </c>
      <c r="E1002" s="1" t="s">
        <v>9141</v>
      </c>
      <c r="F1002" s="1" t="s">
        <v>9136</v>
      </c>
      <c r="G1002" t="s">
        <v>9551</v>
      </c>
    </row>
    <row r="1003" spans="1:7" x14ac:dyDescent="0.25">
      <c r="A1003" s="1" t="s">
        <v>7358</v>
      </c>
      <c r="B1003" s="2">
        <v>260136851</v>
      </c>
      <c r="C1003" s="1" t="s">
        <v>9179</v>
      </c>
      <c r="D1003" s="3">
        <v>34843</v>
      </c>
      <c r="E1003" s="1" t="s">
        <v>9131</v>
      </c>
      <c r="F1003" s="1" t="s">
        <v>9184</v>
      </c>
      <c r="G1003" t="s">
        <v>11047</v>
      </c>
    </row>
    <row r="1004" spans="1:7" x14ac:dyDescent="0.25">
      <c r="A1004" s="1" t="s">
        <v>7674</v>
      </c>
      <c r="B1004" s="2">
        <v>738684930</v>
      </c>
      <c r="C1004" s="1" t="s">
        <v>9134</v>
      </c>
      <c r="D1004" s="3">
        <v>23887</v>
      </c>
      <c r="E1004" s="1" t="s">
        <v>9141</v>
      </c>
      <c r="F1004" s="1" t="s">
        <v>9307</v>
      </c>
      <c r="G1004" t="s">
        <v>11846</v>
      </c>
    </row>
    <row r="1005" spans="1:7" x14ac:dyDescent="0.25">
      <c r="A1005" s="1" t="s">
        <v>5760</v>
      </c>
      <c r="B1005" s="2">
        <v>436466634</v>
      </c>
      <c r="C1005" s="1" t="s">
        <v>9134</v>
      </c>
      <c r="D1005" s="3">
        <v>36304</v>
      </c>
      <c r="E1005" s="1" t="s">
        <v>9141</v>
      </c>
      <c r="F1005" s="1" t="s">
        <v>9225</v>
      </c>
      <c r="G1005" t="s">
        <v>11935</v>
      </c>
    </row>
    <row r="1006" spans="1:7" x14ac:dyDescent="0.25">
      <c r="A1006" s="1" t="s">
        <v>4147</v>
      </c>
      <c r="B1006" s="2">
        <v>480416516</v>
      </c>
      <c r="C1006" s="1" t="s">
        <v>9138</v>
      </c>
      <c r="D1006" s="3">
        <v>36671</v>
      </c>
      <c r="E1006" s="1" t="s">
        <v>9141</v>
      </c>
      <c r="F1006" s="1" t="s">
        <v>9256</v>
      </c>
      <c r="G1006" t="s">
        <v>10835</v>
      </c>
    </row>
    <row r="1007" spans="1:7" x14ac:dyDescent="0.25">
      <c r="A1007" s="1" t="s">
        <v>6123</v>
      </c>
      <c r="B1007" s="2">
        <v>17072561</v>
      </c>
      <c r="C1007" s="1" t="s">
        <v>9144</v>
      </c>
      <c r="D1007" s="3">
        <v>38497</v>
      </c>
      <c r="E1007" s="1" t="s">
        <v>9149</v>
      </c>
      <c r="F1007" s="1" t="s">
        <v>9146</v>
      </c>
      <c r="G1007" t="s">
        <v>12167</v>
      </c>
    </row>
    <row r="1008" spans="1:7" x14ac:dyDescent="0.25">
      <c r="A1008" s="1" t="s">
        <v>7006</v>
      </c>
      <c r="B1008" s="2">
        <v>809037906</v>
      </c>
      <c r="C1008" s="1" t="s">
        <v>9156</v>
      </c>
      <c r="D1008" s="3">
        <v>40322</v>
      </c>
      <c r="E1008" s="1" t="s">
        <v>9141</v>
      </c>
      <c r="F1008" s="1" t="s">
        <v>9157</v>
      </c>
      <c r="G1008" t="s">
        <v>11439</v>
      </c>
    </row>
    <row r="1009" spans="1:7" x14ac:dyDescent="0.25">
      <c r="A1009" s="1" t="s">
        <v>7220</v>
      </c>
      <c r="B1009" s="2">
        <v>109729048</v>
      </c>
      <c r="C1009" s="1" t="s">
        <v>9159</v>
      </c>
      <c r="D1009" s="3">
        <v>26077</v>
      </c>
      <c r="E1009" s="1" t="s">
        <v>9141</v>
      </c>
      <c r="F1009" s="1" t="s">
        <v>9160</v>
      </c>
      <c r="G1009" t="s">
        <v>11905</v>
      </c>
    </row>
    <row r="1010" spans="1:7" x14ac:dyDescent="0.25">
      <c r="A1010" s="1" t="s">
        <v>5492</v>
      </c>
      <c r="B1010" s="2">
        <v>848525038</v>
      </c>
      <c r="C1010" s="1" t="s">
        <v>9134</v>
      </c>
      <c r="D1010" s="3">
        <v>23522</v>
      </c>
      <c r="E1010" s="1" t="s">
        <v>9131</v>
      </c>
      <c r="F1010" s="1" t="s">
        <v>9174</v>
      </c>
      <c r="G1010" t="s">
        <v>10728</v>
      </c>
    </row>
    <row r="1011" spans="1:7" x14ac:dyDescent="0.25">
      <c r="A1011" s="1" t="s">
        <v>4177</v>
      </c>
      <c r="B1011" s="2">
        <v>591612522</v>
      </c>
      <c r="C1011" s="1" t="s">
        <v>9154</v>
      </c>
      <c r="D1011" s="3">
        <v>39593</v>
      </c>
      <c r="E1011" s="1" t="s">
        <v>9131</v>
      </c>
      <c r="F1011" s="1" t="s">
        <v>6107</v>
      </c>
      <c r="G1011" t="s">
        <v>11379</v>
      </c>
    </row>
    <row r="1012" spans="1:7" x14ac:dyDescent="0.25">
      <c r="A1012" s="1" t="s">
        <v>4141</v>
      </c>
      <c r="B1012" s="2">
        <v>446276731</v>
      </c>
      <c r="C1012" s="1" t="s">
        <v>9197</v>
      </c>
      <c r="D1012" s="3">
        <v>35575</v>
      </c>
      <c r="E1012" s="1" t="s">
        <v>9149</v>
      </c>
      <c r="F1012" s="1" t="s">
        <v>9267</v>
      </c>
      <c r="G1012" t="s">
        <v>11328</v>
      </c>
    </row>
    <row r="1013" spans="1:7" x14ac:dyDescent="0.25">
      <c r="A1013" s="1" t="s">
        <v>373</v>
      </c>
      <c r="B1013" s="2">
        <v>935604502</v>
      </c>
      <c r="C1013" s="1" t="s">
        <v>9154</v>
      </c>
      <c r="D1013" s="3">
        <v>21329</v>
      </c>
      <c r="E1013" s="1" t="s">
        <v>9149</v>
      </c>
      <c r="F1013" s="1" t="s">
        <v>6107</v>
      </c>
      <c r="G1013" t="s">
        <v>9357</v>
      </c>
    </row>
    <row r="1014" spans="1:7" x14ac:dyDescent="0.25">
      <c r="A1014" s="1" t="s">
        <v>1283</v>
      </c>
      <c r="B1014" s="2">
        <v>167654139</v>
      </c>
      <c r="C1014" s="1" t="s">
        <v>9154</v>
      </c>
      <c r="D1014" s="3">
        <v>37765</v>
      </c>
      <c r="E1014" s="1" t="s">
        <v>9145</v>
      </c>
      <c r="F1014" s="1" t="s">
        <v>6107</v>
      </c>
      <c r="G1014" t="s">
        <v>10421</v>
      </c>
    </row>
    <row r="1015" spans="1:7" x14ac:dyDescent="0.25">
      <c r="A1015" s="1" t="s">
        <v>6210</v>
      </c>
      <c r="B1015" s="2">
        <v>845277611</v>
      </c>
      <c r="C1015" s="1" t="s">
        <v>9148</v>
      </c>
      <c r="D1015" s="3">
        <v>24983</v>
      </c>
      <c r="E1015" s="1" t="s">
        <v>9149</v>
      </c>
      <c r="F1015" s="1" t="s">
        <v>9254</v>
      </c>
      <c r="G1015" t="s">
        <v>11678</v>
      </c>
    </row>
    <row r="1016" spans="1:7" x14ac:dyDescent="0.25">
      <c r="A1016" s="1" t="s">
        <v>2115</v>
      </c>
      <c r="B1016" s="2">
        <v>54235781</v>
      </c>
      <c r="C1016" s="1" t="s">
        <v>9134</v>
      </c>
      <c r="D1016" s="3">
        <v>20600</v>
      </c>
      <c r="E1016" s="1" t="s">
        <v>9149</v>
      </c>
      <c r="F1016" s="1" t="s">
        <v>9182</v>
      </c>
      <c r="G1016" t="s">
        <v>9652</v>
      </c>
    </row>
    <row r="1017" spans="1:7" x14ac:dyDescent="0.25">
      <c r="A1017" s="1" t="s">
        <v>5070</v>
      </c>
      <c r="B1017" s="2">
        <v>48771606</v>
      </c>
      <c r="C1017" s="1" t="s">
        <v>9134</v>
      </c>
      <c r="D1017" s="3">
        <v>42515</v>
      </c>
      <c r="E1017" s="1" t="s">
        <v>9145</v>
      </c>
      <c r="F1017" s="1" t="s">
        <v>9200</v>
      </c>
      <c r="G1017" t="s">
        <v>9825</v>
      </c>
    </row>
    <row r="1018" spans="1:7" x14ac:dyDescent="0.25">
      <c r="A1018" s="1" t="s">
        <v>1745</v>
      </c>
      <c r="B1018" s="2">
        <v>720643968</v>
      </c>
      <c r="C1018" s="1" t="s">
        <v>9159</v>
      </c>
      <c r="D1018" s="3">
        <v>42148</v>
      </c>
      <c r="E1018" s="1" t="s">
        <v>9135</v>
      </c>
      <c r="F1018" s="1" t="s">
        <v>8414</v>
      </c>
      <c r="G1018" t="s">
        <v>9428</v>
      </c>
    </row>
    <row r="1019" spans="1:7" x14ac:dyDescent="0.25">
      <c r="A1019" s="1" t="s">
        <v>2881</v>
      </c>
      <c r="B1019" s="2">
        <v>670368682</v>
      </c>
      <c r="C1019" s="1" t="s">
        <v>9170</v>
      </c>
      <c r="D1019" s="3">
        <v>35575</v>
      </c>
      <c r="E1019" s="1" t="s">
        <v>9149</v>
      </c>
      <c r="F1019" s="1" t="s">
        <v>9212</v>
      </c>
      <c r="G1019" t="s">
        <v>10593</v>
      </c>
    </row>
    <row r="1020" spans="1:7" x14ac:dyDescent="0.25">
      <c r="A1020" s="1" t="s">
        <v>5849</v>
      </c>
      <c r="B1020" s="2">
        <v>215919306</v>
      </c>
      <c r="C1020" s="1" t="s">
        <v>9154</v>
      </c>
      <c r="D1020" s="3">
        <v>42515</v>
      </c>
      <c r="E1020" s="1" t="s">
        <v>9135</v>
      </c>
      <c r="F1020" s="1" t="s">
        <v>6107</v>
      </c>
      <c r="G1020" t="s">
        <v>9438</v>
      </c>
    </row>
    <row r="1021" spans="1:7" x14ac:dyDescent="0.25">
      <c r="A1021" s="1" t="s">
        <v>3264</v>
      </c>
      <c r="B1021" s="2">
        <v>229181229</v>
      </c>
      <c r="C1021" s="1" t="s">
        <v>9148</v>
      </c>
      <c r="D1021" s="3">
        <v>30827</v>
      </c>
      <c r="E1021" s="1" t="s">
        <v>9149</v>
      </c>
      <c r="F1021" s="1" t="s">
        <v>9254</v>
      </c>
      <c r="G1021" t="s">
        <v>9494</v>
      </c>
    </row>
    <row r="1022" spans="1:7" x14ac:dyDescent="0.25">
      <c r="A1022" s="1" t="s">
        <v>8301</v>
      </c>
      <c r="B1022" s="2">
        <v>397374898</v>
      </c>
      <c r="C1022" s="1" t="s">
        <v>9165</v>
      </c>
      <c r="D1022" s="3">
        <v>24616</v>
      </c>
      <c r="E1022" s="1" t="s">
        <v>9135</v>
      </c>
      <c r="F1022" s="1" t="s">
        <v>9264</v>
      </c>
      <c r="G1022" t="s">
        <v>10429</v>
      </c>
    </row>
    <row r="1023" spans="1:7" x14ac:dyDescent="0.25">
      <c r="A1023" s="1" t="s">
        <v>8475</v>
      </c>
      <c r="B1023" s="2">
        <v>121818842</v>
      </c>
      <c r="C1023" s="1" t="s">
        <v>9154</v>
      </c>
      <c r="D1023" s="3">
        <v>30827</v>
      </c>
      <c r="E1023" s="1" t="s">
        <v>9149</v>
      </c>
      <c r="F1023" s="1" t="s">
        <v>9162</v>
      </c>
      <c r="G1023" t="s">
        <v>9531</v>
      </c>
    </row>
    <row r="1024" spans="1:7" x14ac:dyDescent="0.25">
      <c r="A1024" s="1" t="s">
        <v>6495</v>
      </c>
      <c r="B1024" s="2">
        <v>656387474</v>
      </c>
      <c r="C1024" s="1" t="s">
        <v>9156</v>
      </c>
      <c r="D1024" s="3">
        <v>45070</v>
      </c>
      <c r="E1024" s="1" t="s">
        <v>9149</v>
      </c>
      <c r="F1024" s="1" t="s">
        <v>9157</v>
      </c>
      <c r="G1024" t="s">
        <v>9785</v>
      </c>
    </row>
    <row r="1025" spans="1:7" x14ac:dyDescent="0.25">
      <c r="A1025" s="1" t="s">
        <v>5391</v>
      </c>
      <c r="B1025" s="2">
        <v>596659255</v>
      </c>
      <c r="C1025" s="1" t="s">
        <v>9148</v>
      </c>
      <c r="D1025" s="3">
        <v>44341</v>
      </c>
      <c r="E1025" s="1" t="s">
        <v>9149</v>
      </c>
      <c r="F1025" s="1" t="s">
        <v>834</v>
      </c>
      <c r="G1025" t="s">
        <v>11651</v>
      </c>
    </row>
    <row r="1026" spans="1:7" x14ac:dyDescent="0.25">
      <c r="A1026" s="1" t="s">
        <v>6092</v>
      </c>
      <c r="B1026" s="2">
        <v>404150613</v>
      </c>
      <c r="C1026" s="1" t="s">
        <v>9170</v>
      </c>
      <c r="D1026" s="3">
        <v>34843</v>
      </c>
      <c r="E1026" s="1" t="s">
        <v>9141</v>
      </c>
      <c r="F1026" s="1" t="s">
        <v>9362</v>
      </c>
      <c r="G1026" t="s">
        <v>10982</v>
      </c>
    </row>
    <row r="1027" spans="1:7" x14ac:dyDescent="0.25">
      <c r="A1027" s="1" t="s">
        <v>4961</v>
      </c>
      <c r="B1027" s="2">
        <v>999351529</v>
      </c>
      <c r="C1027" s="1" t="s">
        <v>9314</v>
      </c>
      <c r="D1027" s="3">
        <v>44705</v>
      </c>
      <c r="E1027" s="1" t="s">
        <v>9149</v>
      </c>
      <c r="F1027" s="1" t="s">
        <v>9315</v>
      </c>
      <c r="G1027" t="s">
        <v>9464</v>
      </c>
    </row>
    <row r="1028" spans="1:7" x14ac:dyDescent="0.25">
      <c r="A1028" s="1" t="s">
        <v>694</v>
      </c>
      <c r="B1028" s="2">
        <v>352133027</v>
      </c>
      <c r="C1028" s="1" t="s">
        <v>9197</v>
      </c>
      <c r="D1028" s="3">
        <v>41419</v>
      </c>
      <c r="E1028" s="1" t="s">
        <v>9135</v>
      </c>
      <c r="F1028" s="1" t="s">
        <v>9267</v>
      </c>
      <c r="G1028" t="s">
        <v>10351</v>
      </c>
    </row>
    <row r="1029" spans="1:7" x14ac:dyDescent="0.25">
      <c r="A1029" s="1" t="s">
        <v>8511</v>
      </c>
      <c r="B1029" s="2">
        <v>406611418</v>
      </c>
      <c r="C1029" s="1" t="s">
        <v>9159</v>
      </c>
      <c r="D1029" s="3">
        <v>34478</v>
      </c>
      <c r="E1029" s="1" t="s">
        <v>9141</v>
      </c>
      <c r="F1029" s="1" t="s">
        <v>9160</v>
      </c>
      <c r="G1029" t="s">
        <v>11528</v>
      </c>
    </row>
    <row r="1030" spans="1:7" x14ac:dyDescent="0.25">
      <c r="A1030" s="1" t="s">
        <v>3306</v>
      </c>
      <c r="B1030" s="2">
        <v>543597632</v>
      </c>
      <c r="C1030" s="1" t="s">
        <v>9159</v>
      </c>
      <c r="D1030" s="3">
        <v>20600</v>
      </c>
      <c r="E1030" s="1" t="s">
        <v>9149</v>
      </c>
      <c r="F1030" s="1" t="s">
        <v>9240</v>
      </c>
      <c r="G1030" t="s">
        <v>11059</v>
      </c>
    </row>
    <row r="1031" spans="1:7" x14ac:dyDescent="0.25">
      <c r="A1031" s="1" t="s">
        <v>4241</v>
      </c>
      <c r="B1031" s="2">
        <v>990678166</v>
      </c>
      <c r="C1031" s="1" t="s">
        <v>9193</v>
      </c>
      <c r="D1031" s="3">
        <v>36304</v>
      </c>
      <c r="E1031" s="1" t="s">
        <v>9131</v>
      </c>
      <c r="F1031" s="1" t="s">
        <v>9194</v>
      </c>
      <c r="G1031" t="s">
        <v>11383</v>
      </c>
    </row>
    <row r="1032" spans="1:7" x14ac:dyDescent="0.25">
      <c r="A1032" s="1" t="s">
        <v>4776</v>
      </c>
      <c r="B1032" s="2">
        <v>747067312</v>
      </c>
      <c r="C1032" s="1" t="s">
        <v>9217</v>
      </c>
      <c r="D1032" s="3">
        <v>41054</v>
      </c>
      <c r="E1032" s="1" t="s">
        <v>9149</v>
      </c>
      <c r="F1032" s="1" t="s">
        <v>9218</v>
      </c>
      <c r="G1032" t="s">
        <v>9613</v>
      </c>
    </row>
    <row r="1033" spans="1:7" x14ac:dyDescent="0.25">
      <c r="A1033" s="1" t="s">
        <v>4776</v>
      </c>
      <c r="B1033" s="2">
        <v>168980799</v>
      </c>
      <c r="C1033" s="1" t="s">
        <v>9235</v>
      </c>
      <c r="D1033" s="3">
        <v>23522</v>
      </c>
      <c r="E1033" s="1" t="s">
        <v>9166</v>
      </c>
      <c r="F1033" s="1" t="s">
        <v>9236</v>
      </c>
      <c r="G1033" t="s">
        <v>10202</v>
      </c>
    </row>
    <row r="1034" spans="1:7" x14ac:dyDescent="0.25">
      <c r="A1034" s="1" t="s">
        <v>6790</v>
      </c>
      <c r="B1034" s="2">
        <v>194747626</v>
      </c>
      <c r="C1034" s="1" t="s">
        <v>9197</v>
      </c>
      <c r="D1034" s="3">
        <v>30827</v>
      </c>
      <c r="E1034" s="1" t="s">
        <v>9141</v>
      </c>
      <c r="F1034" s="1" t="s">
        <v>9267</v>
      </c>
      <c r="G1034" t="s">
        <v>10399</v>
      </c>
    </row>
    <row r="1035" spans="1:7" x14ac:dyDescent="0.25">
      <c r="A1035" s="1" t="s">
        <v>1644</v>
      </c>
      <c r="B1035" s="2">
        <v>570807611</v>
      </c>
      <c r="C1035" s="1" t="s">
        <v>9134</v>
      </c>
      <c r="D1035" s="3">
        <v>24251</v>
      </c>
      <c r="E1035" s="1" t="s">
        <v>9149</v>
      </c>
      <c r="F1035" s="1" t="s">
        <v>9283</v>
      </c>
      <c r="G1035" t="s">
        <v>11335</v>
      </c>
    </row>
    <row r="1036" spans="1:7" x14ac:dyDescent="0.25">
      <c r="A1036" s="1" t="s">
        <v>6606</v>
      </c>
      <c r="B1036" s="2">
        <v>325802789</v>
      </c>
      <c r="C1036" s="1" t="s">
        <v>9197</v>
      </c>
      <c r="D1036" s="3">
        <v>30095</v>
      </c>
      <c r="E1036" s="1" t="s">
        <v>9145</v>
      </c>
      <c r="F1036" s="1" t="s">
        <v>9206</v>
      </c>
      <c r="G1036" t="s">
        <v>10675</v>
      </c>
    </row>
    <row r="1037" spans="1:7" x14ac:dyDescent="0.25">
      <c r="A1037" s="1" t="s">
        <v>1238</v>
      </c>
      <c r="B1037" s="2">
        <v>132748811</v>
      </c>
      <c r="C1037" s="1" t="s">
        <v>9179</v>
      </c>
      <c r="D1037" s="3">
        <v>28270</v>
      </c>
      <c r="E1037" s="1" t="s">
        <v>9141</v>
      </c>
      <c r="F1037" s="1" t="s">
        <v>9180</v>
      </c>
      <c r="G1037" t="s">
        <v>10099</v>
      </c>
    </row>
    <row r="1038" spans="1:7" x14ac:dyDescent="0.25">
      <c r="A1038" s="1" t="s">
        <v>6621</v>
      </c>
      <c r="B1038" s="2">
        <v>79104040</v>
      </c>
      <c r="C1038" s="1" t="s">
        <v>9140</v>
      </c>
      <c r="D1038" s="3">
        <v>29731</v>
      </c>
      <c r="E1038" s="1" t="s">
        <v>9145</v>
      </c>
      <c r="F1038" s="1" t="s">
        <v>9142</v>
      </c>
      <c r="G1038" t="s">
        <v>9727</v>
      </c>
    </row>
    <row r="1039" spans="1:7" x14ac:dyDescent="0.25">
      <c r="A1039" s="1" t="s">
        <v>6378</v>
      </c>
      <c r="B1039" s="2">
        <v>111392645</v>
      </c>
      <c r="C1039" s="1" t="s">
        <v>9188</v>
      </c>
      <c r="D1039" s="3">
        <v>20233</v>
      </c>
      <c r="E1039" s="1" t="s">
        <v>9149</v>
      </c>
      <c r="F1039" s="1" t="s">
        <v>4326</v>
      </c>
      <c r="G1039" t="s">
        <v>10811</v>
      </c>
    </row>
    <row r="1040" spans="1:7" x14ac:dyDescent="0.25">
      <c r="A1040" s="1" t="s">
        <v>1911</v>
      </c>
      <c r="B1040" s="2">
        <v>573934545</v>
      </c>
      <c r="C1040" s="1" t="s">
        <v>9130</v>
      </c>
      <c r="D1040" s="3">
        <v>25712</v>
      </c>
      <c r="E1040" s="1" t="s">
        <v>9149</v>
      </c>
      <c r="F1040" s="1" t="s">
        <v>9132</v>
      </c>
      <c r="G1040" t="s">
        <v>10928</v>
      </c>
    </row>
    <row r="1041" spans="1:7" x14ac:dyDescent="0.25">
      <c r="A1041" s="1" t="s">
        <v>4083</v>
      </c>
      <c r="B1041" s="2">
        <v>822216007</v>
      </c>
      <c r="C1041" s="1" t="s">
        <v>9303</v>
      </c>
      <c r="D1041" s="3">
        <v>26077</v>
      </c>
      <c r="E1041" s="1" t="s">
        <v>9149</v>
      </c>
      <c r="F1041" s="1" t="s">
        <v>9339</v>
      </c>
      <c r="G1041" t="s">
        <v>10946</v>
      </c>
    </row>
    <row r="1042" spans="1:7" x14ac:dyDescent="0.25">
      <c r="A1042" s="1" t="s">
        <v>1866</v>
      </c>
      <c r="B1042" s="2">
        <v>796966460</v>
      </c>
      <c r="C1042" s="1" t="s">
        <v>9134</v>
      </c>
      <c r="D1042" s="3">
        <v>35939</v>
      </c>
      <c r="E1042" s="1" t="s">
        <v>9135</v>
      </c>
      <c r="F1042" s="1" t="s">
        <v>9176</v>
      </c>
      <c r="G1042" t="s">
        <v>11132</v>
      </c>
    </row>
    <row r="1043" spans="1:7" x14ac:dyDescent="0.25">
      <c r="A1043" s="1" t="s">
        <v>2635</v>
      </c>
      <c r="B1043" s="2">
        <v>475767486</v>
      </c>
      <c r="C1043" s="1" t="s">
        <v>9170</v>
      </c>
      <c r="D1043" s="3">
        <v>41054</v>
      </c>
      <c r="E1043" s="1" t="s">
        <v>9141</v>
      </c>
      <c r="F1043" s="1" t="s">
        <v>9171</v>
      </c>
      <c r="G1043" t="s">
        <v>9320</v>
      </c>
    </row>
    <row r="1044" spans="1:7" x14ac:dyDescent="0.25">
      <c r="A1044" s="1" t="s">
        <v>6758</v>
      </c>
      <c r="B1044" s="2">
        <v>309528570</v>
      </c>
      <c r="C1044" s="1" t="s">
        <v>9170</v>
      </c>
      <c r="D1044" s="3">
        <v>29731</v>
      </c>
      <c r="E1044" s="1" t="s">
        <v>9141</v>
      </c>
      <c r="F1044" s="1" t="s">
        <v>9171</v>
      </c>
      <c r="G1044" t="s">
        <v>10590</v>
      </c>
    </row>
    <row r="1045" spans="1:7" x14ac:dyDescent="0.25">
      <c r="A1045" s="1" t="s">
        <v>7116</v>
      </c>
      <c r="B1045" s="2">
        <v>295447004</v>
      </c>
      <c r="C1045" s="1" t="s">
        <v>9138</v>
      </c>
      <c r="D1045" s="3">
        <v>34114</v>
      </c>
      <c r="E1045" s="1" t="s">
        <v>9135</v>
      </c>
      <c r="F1045" s="1" t="s">
        <v>6173</v>
      </c>
      <c r="G1045" t="s">
        <v>11977</v>
      </c>
    </row>
    <row r="1046" spans="1:7" x14ac:dyDescent="0.25">
      <c r="A1046" s="1" t="s">
        <v>3546</v>
      </c>
      <c r="B1046" s="2">
        <v>897859446</v>
      </c>
      <c r="C1046" s="1" t="s">
        <v>9235</v>
      </c>
      <c r="D1046" s="3">
        <v>28634</v>
      </c>
      <c r="E1046" s="1" t="s">
        <v>9131</v>
      </c>
      <c r="F1046" s="1" t="s">
        <v>9236</v>
      </c>
      <c r="G1046" t="s">
        <v>9833</v>
      </c>
    </row>
    <row r="1047" spans="1:7" x14ac:dyDescent="0.25">
      <c r="A1047" s="1" t="s">
        <v>429</v>
      </c>
      <c r="B1047" s="2">
        <v>328266044</v>
      </c>
      <c r="C1047" s="1" t="s">
        <v>9190</v>
      </c>
      <c r="D1047" s="3">
        <v>35939</v>
      </c>
      <c r="E1047" s="1" t="s">
        <v>9145</v>
      </c>
      <c r="F1047" s="1" t="s">
        <v>9191</v>
      </c>
      <c r="G1047" t="s">
        <v>10981</v>
      </c>
    </row>
    <row r="1048" spans="1:7" x14ac:dyDescent="0.25">
      <c r="A1048" s="1" t="s">
        <v>8708</v>
      </c>
      <c r="B1048" s="2">
        <v>409989446</v>
      </c>
      <c r="C1048" s="1" t="s">
        <v>9134</v>
      </c>
      <c r="D1048" s="3">
        <v>22426</v>
      </c>
      <c r="E1048" s="1" t="s">
        <v>9145</v>
      </c>
      <c r="F1048" s="1" t="s">
        <v>9186</v>
      </c>
      <c r="G1048" t="s">
        <v>11683</v>
      </c>
    </row>
    <row r="1049" spans="1:7" x14ac:dyDescent="0.25">
      <c r="A1049" s="1" t="s">
        <v>4532</v>
      </c>
      <c r="B1049" s="2">
        <v>110714690</v>
      </c>
      <c r="C1049" s="1" t="s">
        <v>9193</v>
      </c>
      <c r="D1049" s="3">
        <v>35575</v>
      </c>
      <c r="E1049" s="1" t="s">
        <v>9149</v>
      </c>
      <c r="F1049" s="1" t="s">
        <v>9194</v>
      </c>
      <c r="G1049" t="s">
        <v>10684</v>
      </c>
    </row>
    <row r="1050" spans="1:7" x14ac:dyDescent="0.25">
      <c r="A1050" s="1" t="s">
        <v>6059</v>
      </c>
      <c r="B1050" s="2">
        <v>743682227</v>
      </c>
      <c r="C1050" s="1" t="s">
        <v>9188</v>
      </c>
      <c r="D1050" s="3">
        <v>39593</v>
      </c>
      <c r="E1050" s="1" t="s">
        <v>9131</v>
      </c>
      <c r="F1050" s="1" t="s">
        <v>3840</v>
      </c>
      <c r="G1050" t="s">
        <v>10860</v>
      </c>
    </row>
    <row r="1051" spans="1:7" x14ac:dyDescent="0.25">
      <c r="A1051" s="1" t="s">
        <v>4660</v>
      </c>
      <c r="B1051" s="2">
        <v>169864235</v>
      </c>
      <c r="C1051" s="1" t="s">
        <v>9170</v>
      </c>
      <c r="D1051" s="3">
        <v>33017</v>
      </c>
      <c r="E1051" s="1" t="s">
        <v>9149</v>
      </c>
      <c r="F1051" s="1" t="s">
        <v>9362</v>
      </c>
      <c r="G1051" t="s">
        <v>11880</v>
      </c>
    </row>
    <row r="1052" spans="1:7" x14ac:dyDescent="0.25">
      <c r="A1052" s="1" t="s">
        <v>6515</v>
      </c>
      <c r="B1052" s="2">
        <v>692934406</v>
      </c>
      <c r="C1052" s="1" t="s">
        <v>9134</v>
      </c>
      <c r="D1052" s="3">
        <v>27538</v>
      </c>
      <c r="E1052" s="1" t="s">
        <v>9166</v>
      </c>
      <c r="F1052" s="1" t="s">
        <v>9307</v>
      </c>
      <c r="G1052" t="s">
        <v>10822</v>
      </c>
    </row>
    <row r="1053" spans="1:7" x14ac:dyDescent="0.25">
      <c r="A1053" s="1" t="s">
        <v>7933</v>
      </c>
      <c r="B1053" s="2">
        <v>817684721</v>
      </c>
      <c r="C1053" s="1" t="s">
        <v>9303</v>
      </c>
      <c r="D1053" s="3">
        <v>43976</v>
      </c>
      <c r="E1053" s="1" t="s">
        <v>9149</v>
      </c>
      <c r="F1053" s="1" t="s">
        <v>9339</v>
      </c>
      <c r="G1053" t="s">
        <v>11381</v>
      </c>
    </row>
    <row r="1054" spans="1:7" x14ac:dyDescent="0.25">
      <c r="A1054" s="1" t="s">
        <v>7050</v>
      </c>
      <c r="B1054" s="2">
        <v>960074632</v>
      </c>
      <c r="C1054" s="1" t="s">
        <v>9197</v>
      </c>
      <c r="D1054" s="3">
        <v>38132</v>
      </c>
      <c r="E1054" s="1" t="s">
        <v>9166</v>
      </c>
      <c r="F1054" s="1" t="s">
        <v>9206</v>
      </c>
      <c r="G1054" t="s">
        <v>11270</v>
      </c>
    </row>
    <row r="1055" spans="1:7" x14ac:dyDescent="0.25">
      <c r="A1055" s="1" t="s">
        <v>6346</v>
      </c>
      <c r="B1055" s="2">
        <v>550594586</v>
      </c>
      <c r="C1055" s="1" t="s">
        <v>9138</v>
      </c>
      <c r="D1055" s="3">
        <v>37036</v>
      </c>
      <c r="E1055" s="1" t="s">
        <v>9149</v>
      </c>
      <c r="F1055" s="1" t="s">
        <v>6173</v>
      </c>
      <c r="G1055" t="s">
        <v>10354</v>
      </c>
    </row>
    <row r="1056" spans="1:7" x14ac:dyDescent="0.25">
      <c r="A1056" s="1" t="s">
        <v>803</v>
      </c>
      <c r="B1056" s="2">
        <v>392257730</v>
      </c>
      <c r="C1056" s="1" t="s">
        <v>9134</v>
      </c>
      <c r="D1056" s="3">
        <v>39593</v>
      </c>
      <c r="E1056" s="1" t="s">
        <v>9149</v>
      </c>
      <c r="F1056" s="1" t="s">
        <v>9200</v>
      </c>
      <c r="G1056" t="s">
        <v>10224</v>
      </c>
    </row>
    <row r="1057" spans="1:7" x14ac:dyDescent="0.25">
      <c r="A1057" s="1" t="s">
        <v>2641</v>
      </c>
      <c r="B1057" s="2">
        <v>359280637</v>
      </c>
      <c r="C1057" s="1" t="s">
        <v>9156</v>
      </c>
      <c r="D1057" s="3">
        <v>27173</v>
      </c>
      <c r="E1057" s="1" t="s">
        <v>9145</v>
      </c>
      <c r="F1057" s="1" t="s">
        <v>9157</v>
      </c>
      <c r="G1057" t="s">
        <v>11253</v>
      </c>
    </row>
    <row r="1058" spans="1:7" x14ac:dyDescent="0.25">
      <c r="A1058" s="1" t="s">
        <v>8385</v>
      </c>
      <c r="B1058" s="2">
        <v>703370261</v>
      </c>
      <c r="C1058" s="1" t="s">
        <v>9170</v>
      </c>
      <c r="D1058" s="3">
        <v>38132</v>
      </c>
      <c r="E1058" s="1" t="s">
        <v>9149</v>
      </c>
      <c r="F1058" s="1" t="s">
        <v>9362</v>
      </c>
      <c r="G1058" t="s">
        <v>11852</v>
      </c>
    </row>
    <row r="1059" spans="1:7" x14ac:dyDescent="0.25">
      <c r="A1059" s="1" t="s">
        <v>6044</v>
      </c>
      <c r="B1059" s="2">
        <v>598377998</v>
      </c>
      <c r="C1059" s="1" t="s">
        <v>9134</v>
      </c>
      <c r="D1059" s="3">
        <v>20233</v>
      </c>
      <c r="E1059" s="1" t="s">
        <v>9149</v>
      </c>
      <c r="F1059" s="1" t="s">
        <v>9225</v>
      </c>
      <c r="G1059" t="s">
        <v>9327</v>
      </c>
    </row>
    <row r="1060" spans="1:7" x14ac:dyDescent="0.25">
      <c r="A1060" s="1" t="s">
        <v>6337</v>
      </c>
      <c r="B1060" s="2">
        <v>81498368</v>
      </c>
      <c r="C1060" s="1" t="s">
        <v>9152</v>
      </c>
      <c r="D1060" s="3">
        <v>23522</v>
      </c>
      <c r="E1060" s="1" t="s">
        <v>9149</v>
      </c>
      <c r="F1060" s="1" t="s">
        <v>8420</v>
      </c>
      <c r="G1060" t="s">
        <v>11397</v>
      </c>
    </row>
    <row r="1061" spans="1:7" x14ac:dyDescent="0.25">
      <c r="A1061" s="1" t="s">
        <v>4826</v>
      </c>
      <c r="B1061" s="2">
        <v>215370104</v>
      </c>
      <c r="C1061" s="1" t="s">
        <v>9134</v>
      </c>
      <c r="D1061" s="3">
        <v>20965</v>
      </c>
      <c r="E1061" s="1" t="s">
        <v>9149</v>
      </c>
      <c r="F1061" s="1" t="s">
        <v>9176</v>
      </c>
      <c r="G1061" t="s">
        <v>11022</v>
      </c>
    </row>
    <row r="1062" spans="1:7" x14ac:dyDescent="0.25">
      <c r="A1062" s="1" t="s">
        <v>3627</v>
      </c>
      <c r="B1062" s="2">
        <v>670581735</v>
      </c>
      <c r="C1062" s="1" t="s">
        <v>9159</v>
      </c>
      <c r="D1062" s="3">
        <v>43609</v>
      </c>
      <c r="E1062" s="1" t="s">
        <v>9166</v>
      </c>
      <c r="F1062" s="1" t="s">
        <v>9160</v>
      </c>
      <c r="G1062" t="s">
        <v>12023</v>
      </c>
    </row>
    <row r="1063" spans="1:7" x14ac:dyDescent="0.25">
      <c r="A1063" s="1" t="s">
        <v>5053</v>
      </c>
      <c r="B1063" s="2">
        <v>390749506</v>
      </c>
      <c r="C1063" s="1" t="s">
        <v>9148</v>
      </c>
      <c r="D1063" s="3">
        <v>26809</v>
      </c>
      <c r="E1063" s="1" t="s">
        <v>9135</v>
      </c>
      <c r="F1063" s="1" t="s">
        <v>834</v>
      </c>
      <c r="G1063" t="s">
        <v>11635</v>
      </c>
    </row>
    <row r="1064" spans="1:7" x14ac:dyDescent="0.25">
      <c r="A1064" s="1" t="s">
        <v>2434</v>
      </c>
      <c r="B1064" s="2">
        <v>75736460</v>
      </c>
      <c r="C1064" s="1" t="s">
        <v>9138</v>
      </c>
      <c r="D1064" s="3">
        <v>32288</v>
      </c>
      <c r="E1064" s="1" t="s">
        <v>9141</v>
      </c>
      <c r="F1064" s="1" t="s">
        <v>6173</v>
      </c>
      <c r="G1064" t="s">
        <v>11549</v>
      </c>
    </row>
    <row r="1065" spans="1:7" x14ac:dyDescent="0.25">
      <c r="A1065" s="1" t="s">
        <v>6077</v>
      </c>
      <c r="B1065" s="2">
        <v>129506302</v>
      </c>
      <c r="C1065" s="1" t="s">
        <v>9148</v>
      </c>
      <c r="D1065" s="3">
        <v>25712</v>
      </c>
      <c r="E1065" s="1" t="s">
        <v>9145</v>
      </c>
      <c r="F1065" s="1" t="s">
        <v>9150</v>
      </c>
      <c r="G1065" t="s">
        <v>10219</v>
      </c>
    </row>
    <row r="1066" spans="1:7" x14ac:dyDescent="0.25">
      <c r="A1066" s="1" t="s">
        <v>734</v>
      </c>
      <c r="B1066" s="2">
        <v>298165965</v>
      </c>
      <c r="C1066" s="1" t="s">
        <v>9159</v>
      </c>
      <c r="D1066" s="3">
        <v>27538</v>
      </c>
      <c r="E1066" s="1" t="s">
        <v>9149</v>
      </c>
      <c r="F1066" s="1" t="s">
        <v>9367</v>
      </c>
      <c r="G1066" t="s">
        <v>9766</v>
      </c>
    </row>
    <row r="1067" spans="1:7" x14ac:dyDescent="0.25">
      <c r="A1067" s="1" t="s">
        <v>5890</v>
      </c>
      <c r="B1067" s="2">
        <v>333127572</v>
      </c>
      <c r="C1067" s="1" t="s">
        <v>9229</v>
      </c>
      <c r="D1067" s="3">
        <v>31556</v>
      </c>
      <c r="E1067" s="1" t="s">
        <v>9145</v>
      </c>
      <c r="F1067" s="1" t="s">
        <v>9230</v>
      </c>
      <c r="G1067" t="s">
        <v>11125</v>
      </c>
    </row>
    <row r="1068" spans="1:7" x14ac:dyDescent="0.25">
      <c r="A1068" s="1" t="s">
        <v>8997</v>
      </c>
      <c r="B1068" s="2">
        <v>23435974</v>
      </c>
      <c r="C1068" s="1" t="s">
        <v>9138</v>
      </c>
      <c r="D1068" s="3">
        <v>38497</v>
      </c>
      <c r="E1068" s="1" t="s">
        <v>9131</v>
      </c>
      <c r="F1068" s="1" t="s">
        <v>6173</v>
      </c>
      <c r="G1068" t="s">
        <v>12070</v>
      </c>
    </row>
    <row r="1069" spans="1:7" x14ac:dyDescent="0.25">
      <c r="A1069" s="1" t="s">
        <v>2748</v>
      </c>
      <c r="B1069" s="2">
        <v>506706025</v>
      </c>
      <c r="C1069" s="1" t="s">
        <v>9144</v>
      </c>
      <c r="D1069" s="3">
        <v>35575</v>
      </c>
      <c r="E1069" s="1" t="s">
        <v>9141</v>
      </c>
      <c r="F1069" s="1" t="s">
        <v>9262</v>
      </c>
      <c r="G1069" t="s">
        <v>10108</v>
      </c>
    </row>
    <row r="1070" spans="1:7" x14ac:dyDescent="0.25">
      <c r="A1070" s="1" t="s">
        <v>1749</v>
      </c>
      <c r="B1070" s="2">
        <v>572868273</v>
      </c>
      <c r="C1070" s="1" t="s">
        <v>9140</v>
      </c>
      <c r="D1070" s="3">
        <v>40687</v>
      </c>
      <c r="E1070" s="1" t="s">
        <v>9149</v>
      </c>
      <c r="F1070" s="1" t="s">
        <v>9142</v>
      </c>
      <c r="G1070" t="s">
        <v>9823</v>
      </c>
    </row>
    <row r="1071" spans="1:7" x14ac:dyDescent="0.25">
      <c r="A1071" s="1" t="s">
        <v>5914</v>
      </c>
      <c r="B1071" s="2">
        <v>592106617</v>
      </c>
      <c r="C1071" s="1" t="s">
        <v>9140</v>
      </c>
      <c r="D1071" s="3">
        <v>40322</v>
      </c>
      <c r="E1071" s="1" t="s">
        <v>9145</v>
      </c>
      <c r="F1071" s="1" t="s">
        <v>9142</v>
      </c>
      <c r="G1071" t="s">
        <v>9248</v>
      </c>
    </row>
    <row r="1072" spans="1:7" x14ac:dyDescent="0.25">
      <c r="A1072" s="1" t="s">
        <v>1858</v>
      </c>
      <c r="B1072" s="2">
        <v>717475855</v>
      </c>
      <c r="C1072" s="1" t="s">
        <v>9154</v>
      </c>
      <c r="D1072" s="3">
        <v>41054</v>
      </c>
      <c r="E1072" s="1" t="s">
        <v>9131</v>
      </c>
      <c r="F1072" s="1" t="s">
        <v>9162</v>
      </c>
      <c r="G1072" t="s">
        <v>10825</v>
      </c>
    </row>
    <row r="1073" spans="1:7" x14ac:dyDescent="0.25">
      <c r="A1073" s="1" t="s">
        <v>8101</v>
      </c>
      <c r="B1073" s="2">
        <v>629323798</v>
      </c>
      <c r="C1073" s="1" t="s">
        <v>9134</v>
      </c>
      <c r="D1073" s="3">
        <v>41419</v>
      </c>
      <c r="E1073" s="1" t="s">
        <v>9149</v>
      </c>
      <c r="F1073" s="1" t="s">
        <v>9225</v>
      </c>
      <c r="G1073" t="s">
        <v>9301</v>
      </c>
    </row>
    <row r="1074" spans="1:7" x14ac:dyDescent="0.25">
      <c r="A1074" s="1" t="s">
        <v>7261</v>
      </c>
      <c r="B1074" s="2">
        <v>763596924</v>
      </c>
      <c r="C1074" s="1" t="s">
        <v>9138</v>
      </c>
      <c r="D1074" s="3">
        <v>40322</v>
      </c>
      <c r="E1074" s="1" t="s">
        <v>9149</v>
      </c>
      <c r="F1074" s="1" t="s">
        <v>9256</v>
      </c>
      <c r="G1074" t="s">
        <v>9798</v>
      </c>
    </row>
    <row r="1075" spans="1:7" x14ac:dyDescent="0.25">
      <c r="A1075" s="1" t="s">
        <v>2908</v>
      </c>
      <c r="B1075" s="2">
        <v>410565587</v>
      </c>
      <c r="C1075" s="1" t="s">
        <v>9159</v>
      </c>
      <c r="D1075" s="3">
        <v>29731</v>
      </c>
      <c r="E1075" s="1" t="s">
        <v>9141</v>
      </c>
      <c r="F1075" s="1" t="s">
        <v>9240</v>
      </c>
      <c r="G1075" t="s">
        <v>10896</v>
      </c>
    </row>
    <row r="1076" spans="1:7" x14ac:dyDescent="0.25">
      <c r="A1076" s="1" t="s">
        <v>8165</v>
      </c>
      <c r="B1076" s="2">
        <v>381009187</v>
      </c>
      <c r="C1076" s="1" t="s">
        <v>9134</v>
      </c>
      <c r="D1076" s="3">
        <v>43976</v>
      </c>
      <c r="E1076" s="1" t="s">
        <v>9166</v>
      </c>
      <c r="F1076" s="1" t="s">
        <v>9136</v>
      </c>
      <c r="G1076" t="s">
        <v>11052</v>
      </c>
    </row>
    <row r="1077" spans="1:7" x14ac:dyDescent="0.25">
      <c r="A1077" s="1" t="s">
        <v>8388</v>
      </c>
      <c r="B1077" s="2">
        <v>418163749</v>
      </c>
      <c r="C1077" s="1" t="s">
        <v>9229</v>
      </c>
      <c r="D1077" s="3">
        <v>34478</v>
      </c>
      <c r="E1077" s="1" t="s">
        <v>9135</v>
      </c>
      <c r="F1077" s="1" t="s">
        <v>9230</v>
      </c>
      <c r="G1077" t="s">
        <v>10506</v>
      </c>
    </row>
    <row r="1078" spans="1:7" x14ac:dyDescent="0.25">
      <c r="A1078" s="1" t="s">
        <v>8458</v>
      </c>
      <c r="B1078" s="2">
        <v>686717736</v>
      </c>
      <c r="C1078" s="1" t="s">
        <v>9229</v>
      </c>
      <c r="D1078" s="3">
        <v>36671</v>
      </c>
      <c r="E1078" s="1" t="s">
        <v>9131</v>
      </c>
      <c r="F1078" s="1" t="s">
        <v>9230</v>
      </c>
      <c r="G1078" t="s">
        <v>11702</v>
      </c>
    </row>
    <row r="1079" spans="1:7" x14ac:dyDescent="0.25">
      <c r="A1079" s="1" t="s">
        <v>4741</v>
      </c>
      <c r="B1079" s="2">
        <v>582624979</v>
      </c>
      <c r="C1079" s="1" t="s">
        <v>9170</v>
      </c>
      <c r="D1079" s="3">
        <v>34478</v>
      </c>
      <c r="E1079" s="1" t="s">
        <v>9145</v>
      </c>
      <c r="F1079" s="1" t="s">
        <v>9212</v>
      </c>
      <c r="G1079" t="s">
        <v>11490</v>
      </c>
    </row>
    <row r="1080" spans="1:7" x14ac:dyDescent="0.25">
      <c r="A1080" s="1" t="s">
        <v>1079</v>
      </c>
      <c r="B1080" s="2">
        <v>201813131</v>
      </c>
      <c r="C1080" s="1" t="s">
        <v>9165</v>
      </c>
      <c r="D1080" s="3">
        <v>36304</v>
      </c>
      <c r="E1080" s="1" t="s">
        <v>9131</v>
      </c>
      <c r="F1080" s="1" t="s">
        <v>9167</v>
      </c>
      <c r="G1080" t="s">
        <v>11682</v>
      </c>
    </row>
    <row r="1081" spans="1:7" x14ac:dyDescent="0.25">
      <c r="A1081" s="1" t="s">
        <v>7744</v>
      </c>
      <c r="B1081" s="2">
        <v>562212047</v>
      </c>
      <c r="C1081" s="1" t="s">
        <v>9140</v>
      </c>
      <c r="D1081" s="3">
        <v>28634</v>
      </c>
      <c r="E1081" s="1" t="s">
        <v>9166</v>
      </c>
      <c r="F1081" s="1" t="s">
        <v>9142</v>
      </c>
      <c r="G1081" t="s">
        <v>9794</v>
      </c>
    </row>
    <row r="1082" spans="1:7" x14ac:dyDescent="0.25">
      <c r="A1082" s="1" t="s">
        <v>1210</v>
      </c>
      <c r="B1082" s="2">
        <v>301533948</v>
      </c>
      <c r="C1082" s="1" t="s">
        <v>9144</v>
      </c>
      <c r="D1082" s="3">
        <v>34114</v>
      </c>
      <c r="E1082" s="1" t="s">
        <v>9149</v>
      </c>
      <c r="F1082" s="1" t="s">
        <v>9146</v>
      </c>
      <c r="G1082" t="s">
        <v>10802</v>
      </c>
    </row>
    <row r="1083" spans="1:7" x14ac:dyDescent="0.25">
      <c r="A1083" s="1" t="s">
        <v>4077</v>
      </c>
      <c r="B1083" s="2">
        <v>401834483</v>
      </c>
      <c r="C1083" s="1" t="s">
        <v>9138</v>
      </c>
      <c r="D1083" s="3">
        <v>23522</v>
      </c>
      <c r="E1083" s="1" t="s">
        <v>9145</v>
      </c>
      <c r="F1083" s="1" t="s">
        <v>6173</v>
      </c>
      <c r="G1083" t="s">
        <v>12011</v>
      </c>
    </row>
    <row r="1084" spans="1:7" x14ac:dyDescent="0.25">
      <c r="A1084" s="1" t="s">
        <v>6802</v>
      </c>
      <c r="B1084" s="2">
        <v>406538868</v>
      </c>
      <c r="C1084" s="1" t="s">
        <v>9159</v>
      </c>
      <c r="D1084" s="3">
        <v>44341</v>
      </c>
      <c r="E1084" s="1" t="s">
        <v>9135</v>
      </c>
      <c r="F1084" s="1" t="s">
        <v>9160</v>
      </c>
      <c r="G1084" t="s">
        <v>12190</v>
      </c>
    </row>
    <row r="1085" spans="1:7" x14ac:dyDescent="0.25">
      <c r="A1085" s="1" t="s">
        <v>4247</v>
      </c>
      <c r="B1085" s="2">
        <v>729963984</v>
      </c>
      <c r="C1085" s="1" t="s">
        <v>9170</v>
      </c>
      <c r="D1085" s="3">
        <v>23155</v>
      </c>
      <c r="E1085" s="1" t="s">
        <v>9145</v>
      </c>
      <c r="F1085" s="1" t="s">
        <v>9212</v>
      </c>
      <c r="G1085" t="s">
        <v>11680</v>
      </c>
    </row>
    <row r="1086" spans="1:7" x14ac:dyDescent="0.25">
      <c r="A1086" s="1" t="s">
        <v>6877</v>
      </c>
      <c r="B1086" s="2">
        <v>359480447</v>
      </c>
      <c r="C1086" s="1" t="s">
        <v>9188</v>
      </c>
      <c r="D1086" s="3">
        <v>39226</v>
      </c>
      <c r="E1086" s="1" t="s">
        <v>9149</v>
      </c>
      <c r="F1086" s="1" t="s">
        <v>9202</v>
      </c>
      <c r="G1086" t="s">
        <v>11123</v>
      </c>
    </row>
    <row r="1087" spans="1:7" x14ac:dyDescent="0.25">
      <c r="A1087" s="1" t="s">
        <v>8641</v>
      </c>
      <c r="B1087" s="2">
        <v>713828928</v>
      </c>
      <c r="C1087" s="1" t="s">
        <v>9303</v>
      </c>
      <c r="D1087" s="3">
        <v>29366</v>
      </c>
      <c r="E1087" s="1" t="s">
        <v>9131</v>
      </c>
      <c r="F1087" s="1" t="s">
        <v>9304</v>
      </c>
      <c r="G1087" t="s">
        <v>12087</v>
      </c>
    </row>
    <row r="1088" spans="1:7" x14ac:dyDescent="0.25">
      <c r="A1088" s="1" t="s">
        <v>5611</v>
      </c>
      <c r="B1088" s="2">
        <v>957975109</v>
      </c>
      <c r="C1088" s="1" t="s">
        <v>9165</v>
      </c>
      <c r="D1088" s="3">
        <v>34114</v>
      </c>
      <c r="E1088" s="1" t="s">
        <v>9135</v>
      </c>
      <c r="F1088" s="1" t="s">
        <v>9264</v>
      </c>
      <c r="G1088" t="s">
        <v>12181</v>
      </c>
    </row>
    <row r="1089" spans="1:7" x14ac:dyDescent="0.25">
      <c r="A1089" s="1" t="s">
        <v>7376</v>
      </c>
      <c r="B1089" s="2">
        <v>868132016</v>
      </c>
      <c r="C1089" s="1" t="s">
        <v>9197</v>
      </c>
      <c r="D1089" s="3">
        <v>23887</v>
      </c>
      <c r="E1089" s="1" t="s">
        <v>9135</v>
      </c>
      <c r="F1089" s="1" t="s">
        <v>9267</v>
      </c>
      <c r="G1089" t="s">
        <v>11748</v>
      </c>
    </row>
    <row r="1090" spans="1:7" x14ac:dyDescent="0.25">
      <c r="A1090" s="1" t="s">
        <v>5959</v>
      </c>
      <c r="B1090" s="2">
        <v>348318011</v>
      </c>
      <c r="C1090" s="1" t="s">
        <v>9170</v>
      </c>
      <c r="D1090" s="3">
        <v>38861</v>
      </c>
      <c r="E1090" s="1" t="s">
        <v>9135</v>
      </c>
      <c r="F1090" s="1" t="s">
        <v>9171</v>
      </c>
      <c r="G1090" t="s">
        <v>10008</v>
      </c>
    </row>
    <row r="1091" spans="1:7" x14ac:dyDescent="0.25">
      <c r="A1091" s="1" t="s">
        <v>855</v>
      </c>
      <c r="B1091" s="2">
        <v>826302558</v>
      </c>
      <c r="C1091" s="1" t="s">
        <v>9144</v>
      </c>
      <c r="D1091" s="3">
        <v>43609</v>
      </c>
      <c r="E1091" s="1" t="s">
        <v>9145</v>
      </c>
      <c r="F1091" s="1" t="s">
        <v>9146</v>
      </c>
      <c r="G1091" t="s">
        <v>9147</v>
      </c>
    </row>
    <row r="1092" spans="1:7" x14ac:dyDescent="0.25">
      <c r="A1092" s="1" t="s">
        <v>2986</v>
      </c>
      <c r="B1092" s="2">
        <v>451071107</v>
      </c>
      <c r="C1092" s="1" t="s">
        <v>9140</v>
      </c>
      <c r="D1092" s="3">
        <v>28999</v>
      </c>
      <c r="E1092" s="1" t="s">
        <v>9141</v>
      </c>
      <c r="F1092" s="1" t="s">
        <v>9142</v>
      </c>
      <c r="G1092" t="s">
        <v>9643</v>
      </c>
    </row>
    <row r="1093" spans="1:7" x14ac:dyDescent="0.25">
      <c r="A1093" s="1" t="s">
        <v>4006</v>
      </c>
      <c r="B1093" s="2">
        <v>173938904</v>
      </c>
      <c r="C1093" s="1" t="s">
        <v>9134</v>
      </c>
      <c r="D1093" s="3">
        <v>30095</v>
      </c>
      <c r="E1093" s="1" t="s">
        <v>9149</v>
      </c>
      <c r="F1093" s="1" t="s">
        <v>9200</v>
      </c>
      <c r="G1093" t="s">
        <v>11254</v>
      </c>
    </row>
    <row r="1094" spans="1:7" x14ac:dyDescent="0.25">
      <c r="A1094" s="1" t="s">
        <v>4382</v>
      </c>
      <c r="B1094" s="2">
        <v>775230955</v>
      </c>
      <c r="C1094" s="1" t="s">
        <v>9229</v>
      </c>
      <c r="D1094" s="3">
        <v>33382</v>
      </c>
      <c r="E1094" s="1" t="s">
        <v>9145</v>
      </c>
      <c r="F1094" s="1" t="s">
        <v>9230</v>
      </c>
      <c r="G1094" t="s">
        <v>9344</v>
      </c>
    </row>
    <row r="1095" spans="1:7" x14ac:dyDescent="0.25">
      <c r="A1095" s="1" t="s">
        <v>635</v>
      </c>
      <c r="B1095" s="2">
        <v>523442789</v>
      </c>
      <c r="C1095" s="1" t="s">
        <v>9148</v>
      </c>
      <c r="D1095" s="3">
        <v>23522</v>
      </c>
      <c r="E1095" s="1" t="s">
        <v>9141</v>
      </c>
      <c r="F1095" s="1" t="s">
        <v>9150</v>
      </c>
      <c r="G1095" t="s">
        <v>12099</v>
      </c>
    </row>
    <row r="1096" spans="1:7" x14ac:dyDescent="0.25">
      <c r="A1096" s="1" t="s">
        <v>8104</v>
      </c>
      <c r="B1096" s="2">
        <v>468197885</v>
      </c>
      <c r="C1096" s="1" t="s">
        <v>9165</v>
      </c>
      <c r="D1096" s="3">
        <v>24616</v>
      </c>
      <c r="E1096" s="1" t="s">
        <v>9145</v>
      </c>
      <c r="F1096" s="1" t="s">
        <v>9167</v>
      </c>
      <c r="G1096" t="s">
        <v>11643</v>
      </c>
    </row>
    <row r="1097" spans="1:7" x14ac:dyDescent="0.25">
      <c r="A1097" s="1" t="s">
        <v>2890</v>
      </c>
      <c r="B1097" s="2">
        <v>693697228</v>
      </c>
      <c r="C1097" s="1" t="s">
        <v>9170</v>
      </c>
      <c r="D1097" s="3">
        <v>23155</v>
      </c>
      <c r="E1097" s="1" t="s">
        <v>9145</v>
      </c>
      <c r="F1097" s="1" t="s">
        <v>9212</v>
      </c>
      <c r="G1097" t="s">
        <v>10984</v>
      </c>
    </row>
    <row r="1098" spans="1:7" x14ac:dyDescent="0.25">
      <c r="A1098" s="1" t="s">
        <v>688</v>
      </c>
      <c r="B1098" s="2">
        <v>786930810</v>
      </c>
      <c r="C1098" s="1" t="s">
        <v>9159</v>
      </c>
      <c r="D1098" s="3">
        <v>36671</v>
      </c>
      <c r="E1098" s="1" t="s">
        <v>9149</v>
      </c>
      <c r="F1098" s="1" t="s">
        <v>8414</v>
      </c>
      <c r="G1098" t="s">
        <v>9594</v>
      </c>
    </row>
    <row r="1099" spans="1:7" x14ac:dyDescent="0.25">
      <c r="A1099" s="1" t="s">
        <v>688</v>
      </c>
      <c r="B1099" s="2">
        <v>387193721</v>
      </c>
      <c r="C1099" s="1" t="s">
        <v>9134</v>
      </c>
      <c r="D1099" s="3">
        <v>39226</v>
      </c>
      <c r="E1099" s="1" t="s">
        <v>9166</v>
      </c>
      <c r="F1099" s="1" t="s">
        <v>9186</v>
      </c>
      <c r="G1099" t="s">
        <v>11054</v>
      </c>
    </row>
    <row r="1100" spans="1:7" x14ac:dyDescent="0.25">
      <c r="A1100" s="1" t="s">
        <v>1649</v>
      </c>
      <c r="B1100" s="2">
        <v>34376216</v>
      </c>
      <c r="C1100" s="1" t="s">
        <v>9156</v>
      </c>
      <c r="D1100" s="3">
        <v>43244</v>
      </c>
      <c r="E1100" s="1" t="s">
        <v>9141</v>
      </c>
      <c r="F1100" s="1" t="s">
        <v>9157</v>
      </c>
      <c r="G1100" t="s">
        <v>10212</v>
      </c>
    </row>
    <row r="1101" spans="1:7" x14ac:dyDescent="0.25">
      <c r="A1101" s="1" t="s">
        <v>613</v>
      </c>
      <c r="B1101" s="2">
        <v>905458743</v>
      </c>
      <c r="C1101" s="1" t="s">
        <v>9188</v>
      </c>
      <c r="D1101" s="3">
        <v>35939</v>
      </c>
      <c r="E1101" s="1" t="s">
        <v>9135</v>
      </c>
      <c r="F1101" s="1" t="s">
        <v>3840</v>
      </c>
      <c r="G1101" t="s">
        <v>11274</v>
      </c>
    </row>
    <row r="1102" spans="1:7" x14ac:dyDescent="0.25">
      <c r="A1102" s="1" t="s">
        <v>2887</v>
      </c>
      <c r="B1102" s="2">
        <v>394817617</v>
      </c>
      <c r="C1102" s="1" t="s">
        <v>9229</v>
      </c>
      <c r="D1102" s="3">
        <v>29731</v>
      </c>
      <c r="E1102" s="1" t="s">
        <v>9141</v>
      </c>
      <c r="F1102" s="1" t="s">
        <v>9230</v>
      </c>
      <c r="G1102" t="s">
        <v>9800</v>
      </c>
    </row>
    <row r="1103" spans="1:7" x14ac:dyDescent="0.25">
      <c r="A1103" s="1" t="s">
        <v>407</v>
      </c>
      <c r="B1103" s="2">
        <v>245297664</v>
      </c>
      <c r="C1103" s="1" t="s">
        <v>9134</v>
      </c>
      <c r="D1103" s="3">
        <v>25348</v>
      </c>
      <c r="E1103" s="1" t="s">
        <v>9149</v>
      </c>
      <c r="F1103" s="1" t="s">
        <v>9225</v>
      </c>
      <c r="G1103" t="s">
        <v>9638</v>
      </c>
    </row>
    <row r="1104" spans="1:7" x14ac:dyDescent="0.25">
      <c r="A1104" s="1" t="s">
        <v>1572</v>
      </c>
      <c r="B1104" s="2">
        <v>676088200</v>
      </c>
      <c r="C1104" s="1" t="s">
        <v>9130</v>
      </c>
      <c r="D1104" s="3">
        <v>33017</v>
      </c>
      <c r="E1104" s="1" t="s">
        <v>9131</v>
      </c>
      <c r="F1104" s="1" t="s">
        <v>9132</v>
      </c>
      <c r="G1104" t="s">
        <v>11007</v>
      </c>
    </row>
    <row r="1105" spans="1:7" x14ac:dyDescent="0.25">
      <c r="A1105" s="1" t="s">
        <v>5569</v>
      </c>
      <c r="B1105" s="2">
        <v>558098984</v>
      </c>
      <c r="C1105" s="1" t="s">
        <v>9197</v>
      </c>
      <c r="D1105" s="3">
        <v>41783</v>
      </c>
      <c r="E1105" s="1" t="s">
        <v>9135</v>
      </c>
      <c r="F1105" s="1" t="s">
        <v>9206</v>
      </c>
      <c r="G1105" t="s">
        <v>10799</v>
      </c>
    </row>
    <row r="1106" spans="1:7" x14ac:dyDescent="0.25">
      <c r="A1106" s="1" t="s">
        <v>8068</v>
      </c>
      <c r="B1106" s="2">
        <v>4969041</v>
      </c>
      <c r="C1106" s="1" t="s">
        <v>9197</v>
      </c>
      <c r="D1106" s="3">
        <v>23887</v>
      </c>
      <c r="E1106" s="1" t="s">
        <v>9149</v>
      </c>
      <c r="F1106" s="1" t="s">
        <v>9267</v>
      </c>
      <c r="G1106" t="s">
        <v>11496</v>
      </c>
    </row>
    <row r="1107" spans="1:7" x14ac:dyDescent="0.25">
      <c r="A1107" s="1" t="s">
        <v>8230</v>
      </c>
      <c r="B1107" s="2">
        <v>543703287</v>
      </c>
      <c r="C1107" s="1" t="s">
        <v>9179</v>
      </c>
      <c r="D1107" s="3">
        <v>29366</v>
      </c>
      <c r="E1107" s="1" t="s">
        <v>9131</v>
      </c>
      <c r="F1107" s="1" t="s">
        <v>9223</v>
      </c>
      <c r="G1107" t="s">
        <v>10440</v>
      </c>
    </row>
    <row r="1108" spans="1:7" x14ac:dyDescent="0.25">
      <c r="A1108" s="1" t="s">
        <v>8523</v>
      </c>
      <c r="B1108" s="2">
        <v>266203436</v>
      </c>
      <c r="C1108" s="1" t="s">
        <v>9165</v>
      </c>
      <c r="D1108" s="3">
        <v>35210</v>
      </c>
      <c r="E1108" s="1" t="s">
        <v>9135</v>
      </c>
      <c r="F1108" s="1" t="s">
        <v>9167</v>
      </c>
      <c r="G1108" t="s">
        <v>10305</v>
      </c>
    </row>
    <row r="1109" spans="1:7" x14ac:dyDescent="0.25">
      <c r="A1109" s="1" t="s">
        <v>3633</v>
      </c>
      <c r="B1109" s="2">
        <v>388888615</v>
      </c>
      <c r="C1109" s="1" t="s">
        <v>9179</v>
      </c>
      <c r="D1109" s="3">
        <v>27173</v>
      </c>
      <c r="E1109" s="1" t="s">
        <v>9141</v>
      </c>
      <c r="F1109" s="1" t="s">
        <v>9223</v>
      </c>
      <c r="G1109" t="s">
        <v>9883</v>
      </c>
    </row>
    <row r="1110" spans="1:7" x14ac:dyDescent="0.25">
      <c r="A1110" s="1" t="s">
        <v>3777</v>
      </c>
      <c r="B1110" s="2">
        <v>537093774</v>
      </c>
      <c r="C1110" s="1" t="s">
        <v>9159</v>
      </c>
      <c r="D1110" s="3">
        <v>31192</v>
      </c>
      <c r="E1110" s="1" t="s">
        <v>9149</v>
      </c>
      <c r="F1110" s="1" t="s">
        <v>9160</v>
      </c>
      <c r="G1110" t="s">
        <v>11498</v>
      </c>
    </row>
    <row r="1111" spans="1:7" x14ac:dyDescent="0.25">
      <c r="A1111" s="1" t="s">
        <v>530</v>
      </c>
      <c r="B1111" s="2">
        <v>807171368</v>
      </c>
      <c r="C1111" s="1" t="s">
        <v>9170</v>
      </c>
      <c r="D1111" s="3">
        <v>23155</v>
      </c>
      <c r="E1111" s="1" t="s">
        <v>9145</v>
      </c>
      <c r="F1111" s="1" t="s">
        <v>9362</v>
      </c>
      <c r="G1111" t="s">
        <v>11104</v>
      </c>
    </row>
    <row r="1112" spans="1:7" x14ac:dyDescent="0.25">
      <c r="A1112" s="1" t="s">
        <v>3618</v>
      </c>
      <c r="B1112" s="2">
        <v>862739449</v>
      </c>
      <c r="C1112" s="1" t="s">
        <v>9197</v>
      </c>
      <c r="D1112" s="3">
        <v>39226</v>
      </c>
      <c r="E1112" s="1" t="s">
        <v>9135</v>
      </c>
      <c r="F1112" s="1" t="s">
        <v>9206</v>
      </c>
      <c r="G1112" t="s">
        <v>10592</v>
      </c>
    </row>
    <row r="1113" spans="1:7" x14ac:dyDescent="0.25">
      <c r="A1113" s="1" t="s">
        <v>7181</v>
      </c>
      <c r="B1113" s="2">
        <v>348362013</v>
      </c>
      <c r="C1113" s="1" t="s">
        <v>9188</v>
      </c>
      <c r="D1113" s="3">
        <v>25712</v>
      </c>
      <c r="E1113" s="1" t="s">
        <v>9141</v>
      </c>
      <c r="F1113" s="1" t="s">
        <v>3840</v>
      </c>
      <c r="G1113" t="s">
        <v>10549</v>
      </c>
    </row>
    <row r="1114" spans="1:7" x14ac:dyDescent="0.25">
      <c r="A1114" s="1" t="s">
        <v>1942</v>
      </c>
      <c r="B1114" s="2">
        <v>267946420</v>
      </c>
      <c r="C1114" s="1" t="s">
        <v>9134</v>
      </c>
      <c r="D1114" s="3">
        <v>28999</v>
      </c>
      <c r="E1114" s="1" t="s">
        <v>9149</v>
      </c>
      <c r="F1114" s="1" t="s">
        <v>9307</v>
      </c>
      <c r="G1114" t="s">
        <v>9308</v>
      </c>
    </row>
    <row r="1115" spans="1:7" x14ac:dyDescent="0.25">
      <c r="A1115" s="1" t="s">
        <v>3144</v>
      </c>
      <c r="B1115" s="2">
        <v>318255015</v>
      </c>
      <c r="C1115" s="1" t="s">
        <v>9138</v>
      </c>
      <c r="D1115" s="3">
        <v>41783</v>
      </c>
      <c r="E1115" s="1" t="s">
        <v>9145</v>
      </c>
      <c r="F1115" s="1" t="s">
        <v>6173</v>
      </c>
      <c r="G1115" t="s">
        <v>10343</v>
      </c>
    </row>
    <row r="1116" spans="1:7" x14ac:dyDescent="0.25">
      <c r="A1116" s="1" t="s">
        <v>4684</v>
      </c>
      <c r="B1116" s="2">
        <v>804038273</v>
      </c>
      <c r="C1116" s="1" t="s">
        <v>9156</v>
      </c>
      <c r="D1116" s="3">
        <v>35939</v>
      </c>
      <c r="E1116" s="1" t="s">
        <v>9149</v>
      </c>
      <c r="F1116" s="1" t="s">
        <v>9157</v>
      </c>
      <c r="G1116" t="s">
        <v>11220</v>
      </c>
    </row>
    <row r="1117" spans="1:7" x14ac:dyDescent="0.25">
      <c r="A1117" s="1" t="s">
        <v>3885</v>
      </c>
      <c r="B1117" s="2">
        <v>345662756</v>
      </c>
      <c r="C1117" s="1" t="s">
        <v>9303</v>
      </c>
      <c r="D1117" s="3">
        <v>43244</v>
      </c>
      <c r="E1117" s="1" t="s">
        <v>9135</v>
      </c>
      <c r="F1117" s="1" t="s">
        <v>9304</v>
      </c>
      <c r="G1117" t="s">
        <v>10779</v>
      </c>
    </row>
    <row r="1118" spans="1:7" x14ac:dyDescent="0.25">
      <c r="A1118" s="1" t="s">
        <v>6597</v>
      </c>
      <c r="B1118" s="2">
        <v>853402528</v>
      </c>
      <c r="C1118" s="1" t="s">
        <v>9188</v>
      </c>
      <c r="D1118" s="3">
        <v>41054</v>
      </c>
      <c r="E1118" s="1" t="s">
        <v>9135</v>
      </c>
      <c r="F1118" s="1" t="s">
        <v>9202</v>
      </c>
      <c r="G1118" t="s">
        <v>11897</v>
      </c>
    </row>
    <row r="1119" spans="1:7" x14ac:dyDescent="0.25">
      <c r="A1119" s="1" t="s">
        <v>1884</v>
      </c>
      <c r="B1119" s="2">
        <v>55382792</v>
      </c>
      <c r="C1119" s="1" t="s">
        <v>9193</v>
      </c>
      <c r="D1119" s="3">
        <v>26077</v>
      </c>
      <c r="E1119" s="1" t="s">
        <v>9135</v>
      </c>
      <c r="F1119" s="1" t="s">
        <v>9194</v>
      </c>
      <c r="G1119" t="s">
        <v>11269</v>
      </c>
    </row>
    <row r="1120" spans="1:7" x14ac:dyDescent="0.25">
      <c r="A1120" s="1" t="s">
        <v>7232</v>
      </c>
      <c r="B1120" s="2">
        <v>24866329</v>
      </c>
      <c r="C1120" s="1" t="s">
        <v>9179</v>
      </c>
      <c r="D1120" s="3">
        <v>38132</v>
      </c>
      <c r="E1120" s="1" t="s">
        <v>9141</v>
      </c>
      <c r="F1120" s="1" t="s">
        <v>9180</v>
      </c>
      <c r="G1120" t="s">
        <v>10624</v>
      </c>
    </row>
    <row r="1121" spans="1:7" x14ac:dyDescent="0.25">
      <c r="A1121" s="1" t="s">
        <v>1472</v>
      </c>
      <c r="B1121" s="2">
        <v>339310494</v>
      </c>
      <c r="C1121" s="1" t="s">
        <v>9134</v>
      </c>
      <c r="D1121" s="3">
        <v>37765</v>
      </c>
      <c r="E1121" s="1" t="s">
        <v>9149</v>
      </c>
      <c r="F1121" s="1" t="s">
        <v>9186</v>
      </c>
      <c r="G1121" t="s">
        <v>9187</v>
      </c>
    </row>
    <row r="1122" spans="1:7" x14ac:dyDescent="0.25">
      <c r="A1122" s="1" t="s">
        <v>6684</v>
      </c>
      <c r="B1122" s="2">
        <v>147858758</v>
      </c>
      <c r="C1122" s="1" t="s">
        <v>9148</v>
      </c>
      <c r="D1122" s="3">
        <v>37036</v>
      </c>
      <c r="E1122" s="1" t="s">
        <v>9135</v>
      </c>
      <c r="F1122" s="1" t="s">
        <v>9254</v>
      </c>
      <c r="G1122" t="s">
        <v>9541</v>
      </c>
    </row>
    <row r="1123" spans="1:7" x14ac:dyDescent="0.25">
      <c r="A1123" s="1" t="s">
        <v>2995</v>
      </c>
      <c r="B1123" s="2">
        <v>722856850</v>
      </c>
      <c r="C1123" s="1" t="s">
        <v>9138</v>
      </c>
      <c r="D1123" s="3">
        <v>29366</v>
      </c>
      <c r="E1123" s="1" t="s">
        <v>9141</v>
      </c>
      <c r="F1123" s="1" t="s">
        <v>9256</v>
      </c>
      <c r="G1123" t="s">
        <v>10056</v>
      </c>
    </row>
    <row r="1124" spans="1:7" x14ac:dyDescent="0.25">
      <c r="A1124" s="1" t="s">
        <v>1394</v>
      </c>
      <c r="B1124" s="2">
        <v>852176724</v>
      </c>
      <c r="C1124" s="1" t="s">
        <v>9188</v>
      </c>
      <c r="D1124" s="3">
        <v>34478</v>
      </c>
      <c r="E1124" s="1" t="s">
        <v>9149</v>
      </c>
      <c r="F1124" s="1" t="s">
        <v>4326</v>
      </c>
      <c r="G1124" t="s">
        <v>9289</v>
      </c>
    </row>
    <row r="1125" spans="1:7" x14ac:dyDescent="0.25">
      <c r="A1125" s="1" t="s">
        <v>8849</v>
      </c>
      <c r="B1125" s="2">
        <v>785496028</v>
      </c>
      <c r="C1125" s="1" t="s">
        <v>9134</v>
      </c>
      <c r="D1125" s="3">
        <v>38861</v>
      </c>
      <c r="E1125" s="1" t="s">
        <v>9149</v>
      </c>
      <c r="F1125" s="1" t="s">
        <v>9174</v>
      </c>
      <c r="G1125" t="s">
        <v>11194</v>
      </c>
    </row>
    <row r="1126" spans="1:7" x14ac:dyDescent="0.25">
      <c r="A1126" s="1" t="s">
        <v>8382</v>
      </c>
      <c r="B1126" s="2">
        <v>405162073</v>
      </c>
      <c r="C1126" s="1" t="s">
        <v>9159</v>
      </c>
      <c r="D1126" s="3">
        <v>42515</v>
      </c>
      <c r="E1126" s="1" t="s">
        <v>9149</v>
      </c>
      <c r="F1126" s="1" t="s">
        <v>9160</v>
      </c>
      <c r="G1126" t="s">
        <v>11837</v>
      </c>
    </row>
    <row r="1127" spans="1:7" x14ac:dyDescent="0.25">
      <c r="A1127" s="1" t="s">
        <v>4994</v>
      </c>
      <c r="B1127" s="2">
        <v>212184230</v>
      </c>
      <c r="C1127" s="1" t="s">
        <v>9235</v>
      </c>
      <c r="D1127" s="3">
        <v>28634</v>
      </c>
      <c r="E1127" s="1" t="s">
        <v>9149</v>
      </c>
      <c r="F1127" s="1" t="s">
        <v>9236</v>
      </c>
      <c r="G1127" t="s">
        <v>10744</v>
      </c>
    </row>
    <row r="1128" spans="1:7" x14ac:dyDescent="0.25">
      <c r="A1128" s="1" t="s">
        <v>8074</v>
      </c>
      <c r="B1128" s="2">
        <v>401166509</v>
      </c>
      <c r="C1128" s="1" t="s">
        <v>9159</v>
      </c>
      <c r="D1128" s="3">
        <v>32653</v>
      </c>
      <c r="E1128" s="1" t="s">
        <v>9141</v>
      </c>
      <c r="F1128" s="1" t="s">
        <v>9160</v>
      </c>
      <c r="G1128" t="s">
        <v>11965</v>
      </c>
    </row>
    <row r="1129" spans="1:7" x14ac:dyDescent="0.25">
      <c r="A1129" s="1" t="s">
        <v>2929</v>
      </c>
      <c r="B1129" s="2">
        <v>620396227</v>
      </c>
      <c r="C1129" s="1" t="s">
        <v>9134</v>
      </c>
      <c r="D1129" s="3">
        <v>24616</v>
      </c>
      <c r="E1129" s="1" t="s">
        <v>9145</v>
      </c>
      <c r="F1129" s="1" t="s">
        <v>9186</v>
      </c>
      <c r="G1129" t="s">
        <v>9611</v>
      </c>
    </row>
    <row r="1130" spans="1:7" x14ac:dyDescent="0.25">
      <c r="A1130" s="1" t="s">
        <v>4262</v>
      </c>
      <c r="B1130" s="2">
        <v>929562631</v>
      </c>
      <c r="C1130" s="1" t="s">
        <v>9138</v>
      </c>
      <c r="D1130" s="3">
        <v>42148</v>
      </c>
      <c r="E1130" s="1" t="s">
        <v>9166</v>
      </c>
      <c r="F1130" s="1" t="s">
        <v>9256</v>
      </c>
      <c r="G1130" t="s">
        <v>10385</v>
      </c>
    </row>
    <row r="1131" spans="1:7" x14ac:dyDescent="0.25">
      <c r="A1131" s="1" t="s">
        <v>4624</v>
      </c>
      <c r="B1131" s="2">
        <v>549134996</v>
      </c>
      <c r="C1131" s="1" t="s">
        <v>9148</v>
      </c>
      <c r="D1131" s="3">
        <v>43976</v>
      </c>
      <c r="E1131" s="1" t="s">
        <v>9131</v>
      </c>
      <c r="F1131" s="1" t="s">
        <v>9254</v>
      </c>
      <c r="G1131" t="s">
        <v>9255</v>
      </c>
    </row>
    <row r="1132" spans="1:7" x14ac:dyDescent="0.25">
      <c r="A1132" s="1" t="s">
        <v>6430</v>
      </c>
      <c r="B1132" s="2">
        <v>823998849</v>
      </c>
      <c r="C1132" s="1" t="s">
        <v>9138</v>
      </c>
      <c r="D1132" s="3">
        <v>31556</v>
      </c>
      <c r="E1132" s="1" t="s">
        <v>9149</v>
      </c>
      <c r="F1132" s="1" t="s">
        <v>6173</v>
      </c>
      <c r="G1132" t="s">
        <v>9976</v>
      </c>
    </row>
    <row r="1133" spans="1:7" x14ac:dyDescent="0.25">
      <c r="A1133" s="1" t="s">
        <v>5388</v>
      </c>
      <c r="B1133" s="2">
        <v>454473125</v>
      </c>
      <c r="C1133" s="1" t="s">
        <v>9165</v>
      </c>
      <c r="D1133" s="3">
        <v>37400</v>
      </c>
      <c r="E1133" s="1" t="s">
        <v>9135</v>
      </c>
      <c r="F1133" s="1" t="s">
        <v>9167</v>
      </c>
      <c r="G1133" t="s">
        <v>11288</v>
      </c>
    </row>
    <row r="1134" spans="1:7" x14ac:dyDescent="0.25">
      <c r="A1134" s="1" t="s">
        <v>6219</v>
      </c>
      <c r="B1134" s="2">
        <v>478604151</v>
      </c>
      <c r="C1134" s="1" t="s">
        <v>9165</v>
      </c>
      <c r="D1134" s="3">
        <v>42148</v>
      </c>
      <c r="E1134" s="1" t="s">
        <v>9145</v>
      </c>
      <c r="F1134" s="1" t="s">
        <v>9167</v>
      </c>
      <c r="G1134" t="s">
        <v>9612</v>
      </c>
    </row>
    <row r="1135" spans="1:7" x14ac:dyDescent="0.25">
      <c r="A1135" s="1" t="s">
        <v>5143</v>
      </c>
      <c r="B1135" s="2">
        <v>959908898</v>
      </c>
      <c r="C1135" s="1" t="s">
        <v>9159</v>
      </c>
      <c r="D1135" s="3">
        <v>37400</v>
      </c>
      <c r="E1135" s="1" t="s">
        <v>9141</v>
      </c>
      <c r="F1135" s="1" t="s">
        <v>8414</v>
      </c>
      <c r="G1135" t="s">
        <v>10821</v>
      </c>
    </row>
    <row r="1136" spans="1:7" x14ac:dyDescent="0.25">
      <c r="A1136" s="1" t="s">
        <v>5986</v>
      </c>
      <c r="B1136" s="2">
        <v>710491494</v>
      </c>
      <c r="C1136" s="1" t="s">
        <v>9197</v>
      </c>
      <c r="D1136" s="3">
        <v>32653</v>
      </c>
      <c r="E1136" s="1" t="s">
        <v>9135</v>
      </c>
      <c r="F1136" s="1" t="s">
        <v>9206</v>
      </c>
      <c r="G1136" t="s">
        <v>10972</v>
      </c>
    </row>
    <row r="1137" spans="1:7" x14ac:dyDescent="0.25">
      <c r="A1137" s="1" t="s">
        <v>3437</v>
      </c>
      <c r="B1137" s="2">
        <v>393858976</v>
      </c>
      <c r="C1137" s="1" t="s">
        <v>9154</v>
      </c>
      <c r="D1137" s="3">
        <v>43244</v>
      </c>
      <c r="E1137" s="1" t="s">
        <v>9131</v>
      </c>
      <c r="F1137" s="1" t="s">
        <v>6107</v>
      </c>
      <c r="G1137" t="s">
        <v>9991</v>
      </c>
    </row>
    <row r="1138" spans="1:7" x14ac:dyDescent="0.25">
      <c r="A1138" s="1" t="s">
        <v>3437</v>
      </c>
      <c r="B1138" s="2">
        <v>863428067</v>
      </c>
      <c r="C1138" s="1" t="s">
        <v>9140</v>
      </c>
      <c r="D1138" s="3">
        <v>35210</v>
      </c>
      <c r="E1138" s="1" t="s">
        <v>9135</v>
      </c>
      <c r="F1138" s="1" t="s">
        <v>9142</v>
      </c>
      <c r="G1138" t="s">
        <v>11143</v>
      </c>
    </row>
    <row r="1139" spans="1:7" x14ac:dyDescent="0.25">
      <c r="A1139" s="1" t="s">
        <v>4094</v>
      </c>
      <c r="B1139" s="2">
        <v>836878256</v>
      </c>
      <c r="C1139" s="1" t="s">
        <v>9134</v>
      </c>
      <c r="D1139" s="3">
        <v>22426</v>
      </c>
      <c r="E1139" s="1" t="s">
        <v>9145</v>
      </c>
      <c r="F1139" s="1" t="s">
        <v>9225</v>
      </c>
      <c r="G1139" t="s">
        <v>10957</v>
      </c>
    </row>
    <row r="1140" spans="1:7" x14ac:dyDescent="0.25">
      <c r="A1140" s="1" t="s">
        <v>2902</v>
      </c>
      <c r="B1140" s="2">
        <v>456676656</v>
      </c>
      <c r="C1140" s="1" t="s">
        <v>9140</v>
      </c>
      <c r="D1140" s="3">
        <v>41783</v>
      </c>
      <c r="E1140" s="1" t="s">
        <v>9149</v>
      </c>
      <c r="F1140" s="1" t="s">
        <v>9142</v>
      </c>
      <c r="G1140" t="s">
        <v>12090</v>
      </c>
    </row>
    <row r="1141" spans="1:7" x14ac:dyDescent="0.25">
      <c r="A1141" s="1" t="s">
        <v>2878</v>
      </c>
      <c r="B1141" s="2">
        <v>539938714</v>
      </c>
      <c r="C1141" s="1" t="s">
        <v>9197</v>
      </c>
      <c r="D1141" s="3">
        <v>27173</v>
      </c>
      <c r="E1141" s="1" t="s">
        <v>9149</v>
      </c>
      <c r="F1141" s="1" t="s">
        <v>9198</v>
      </c>
      <c r="G1141" t="s">
        <v>12032</v>
      </c>
    </row>
    <row r="1142" spans="1:7" x14ac:dyDescent="0.25">
      <c r="A1142" s="1" t="s">
        <v>8580</v>
      </c>
      <c r="B1142" s="2">
        <v>926400808</v>
      </c>
      <c r="C1142" s="1" t="s">
        <v>9170</v>
      </c>
      <c r="D1142" s="3">
        <v>24616</v>
      </c>
      <c r="E1142" s="1" t="s">
        <v>9131</v>
      </c>
      <c r="F1142" s="1" t="s">
        <v>9362</v>
      </c>
      <c r="G1142" t="s">
        <v>9695</v>
      </c>
    </row>
    <row r="1143" spans="1:7" x14ac:dyDescent="0.25">
      <c r="A1143" s="1" t="s">
        <v>3443</v>
      </c>
      <c r="B1143" s="2">
        <v>647583601</v>
      </c>
      <c r="C1143" s="1" t="s">
        <v>9159</v>
      </c>
      <c r="D1143" s="3">
        <v>41419</v>
      </c>
      <c r="E1143" s="1" t="s">
        <v>9149</v>
      </c>
      <c r="F1143" s="1" t="s">
        <v>8414</v>
      </c>
      <c r="G1143" t="s">
        <v>11530</v>
      </c>
    </row>
    <row r="1144" spans="1:7" x14ac:dyDescent="0.25">
      <c r="A1144" s="1" t="s">
        <v>3906</v>
      </c>
      <c r="B1144" s="2">
        <v>460927729</v>
      </c>
      <c r="C1144" s="1" t="s">
        <v>9197</v>
      </c>
      <c r="D1144" s="3">
        <v>21694</v>
      </c>
      <c r="E1144" s="1" t="s">
        <v>9149</v>
      </c>
      <c r="F1144" s="1" t="s">
        <v>9198</v>
      </c>
      <c r="G1144" t="s">
        <v>11661</v>
      </c>
    </row>
    <row r="1145" spans="1:7" x14ac:dyDescent="0.25">
      <c r="A1145" s="1" t="s">
        <v>3743</v>
      </c>
      <c r="B1145" s="2">
        <v>128772613</v>
      </c>
      <c r="C1145" s="1" t="s">
        <v>9170</v>
      </c>
      <c r="D1145" s="3">
        <v>34114</v>
      </c>
      <c r="E1145" s="1" t="s">
        <v>9145</v>
      </c>
      <c r="F1145" s="1" t="s">
        <v>9362</v>
      </c>
      <c r="G1145" t="s">
        <v>10123</v>
      </c>
    </row>
    <row r="1146" spans="1:7" x14ac:dyDescent="0.25">
      <c r="A1146" s="1" t="s">
        <v>3024</v>
      </c>
      <c r="B1146" s="2">
        <v>680696507</v>
      </c>
      <c r="C1146" s="1" t="s">
        <v>9130</v>
      </c>
      <c r="D1146" s="3">
        <v>34843</v>
      </c>
      <c r="E1146" s="1" t="s">
        <v>9145</v>
      </c>
      <c r="F1146" s="1" t="s">
        <v>9252</v>
      </c>
      <c r="G1146" t="s">
        <v>10255</v>
      </c>
    </row>
    <row r="1147" spans="1:7" x14ac:dyDescent="0.25">
      <c r="A1147" s="1" t="s">
        <v>7017</v>
      </c>
      <c r="B1147" s="2">
        <v>656807258</v>
      </c>
      <c r="C1147" s="1" t="s">
        <v>9138</v>
      </c>
      <c r="D1147" s="3">
        <v>20965</v>
      </c>
      <c r="E1147" s="1" t="s">
        <v>9149</v>
      </c>
      <c r="F1147" s="1" t="s">
        <v>6173</v>
      </c>
      <c r="G1147" t="s">
        <v>11280</v>
      </c>
    </row>
    <row r="1148" spans="1:7" x14ac:dyDescent="0.25">
      <c r="A1148" s="1" t="s">
        <v>717</v>
      </c>
      <c r="B1148" s="2">
        <v>176222762</v>
      </c>
      <c r="C1148" s="1" t="s">
        <v>9154</v>
      </c>
      <c r="D1148" s="3">
        <v>34843</v>
      </c>
      <c r="E1148" s="1" t="s">
        <v>9131</v>
      </c>
      <c r="F1148" s="1" t="s">
        <v>6107</v>
      </c>
      <c r="G1148" t="s">
        <v>9311</v>
      </c>
    </row>
    <row r="1149" spans="1:7" x14ac:dyDescent="0.25">
      <c r="A1149" s="1" t="s">
        <v>717</v>
      </c>
      <c r="B1149" s="2">
        <v>85427274</v>
      </c>
      <c r="C1149" s="1" t="s">
        <v>9134</v>
      </c>
      <c r="D1149" s="3">
        <v>22426</v>
      </c>
      <c r="E1149" s="1" t="s">
        <v>9141</v>
      </c>
      <c r="F1149" s="1" t="s">
        <v>9186</v>
      </c>
      <c r="G1149" t="s">
        <v>11785</v>
      </c>
    </row>
    <row r="1150" spans="1:7" x14ac:dyDescent="0.25">
      <c r="A1150" s="1" t="s">
        <v>8286</v>
      </c>
      <c r="B1150" s="2">
        <v>61136726</v>
      </c>
      <c r="C1150" s="1" t="s">
        <v>9188</v>
      </c>
      <c r="D1150" s="3">
        <v>21694</v>
      </c>
      <c r="E1150" s="1" t="s">
        <v>9141</v>
      </c>
      <c r="F1150" s="1" t="s">
        <v>9202</v>
      </c>
      <c r="G1150" t="s">
        <v>9373</v>
      </c>
    </row>
    <row r="1151" spans="1:7" x14ac:dyDescent="0.25">
      <c r="A1151" s="1" t="s">
        <v>4988</v>
      </c>
      <c r="B1151" s="2">
        <v>612313794</v>
      </c>
      <c r="C1151" s="1" t="s">
        <v>9179</v>
      </c>
      <c r="D1151" s="3">
        <v>24983</v>
      </c>
      <c r="E1151" s="1" t="s">
        <v>9149</v>
      </c>
      <c r="F1151" s="1" t="s">
        <v>9223</v>
      </c>
      <c r="G1151" t="s">
        <v>10936</v>
      </c>
    </row>
    <row r="1152" spans="1:7" x14ac:dyDescent="0.25">
      <c r="A1152" s="1" t="s">
        <v>6207</v>
      </c>
      <c r="B1152" s="2">
        <v>562586427</v>
      </c>
      <c r="C1152" s="1" t="s">
        <v>9229</v>
      </c>
      <c r="D1152" s="3">
        <v>23522</v>
      </c>
      <c r="E1152" s="1" t="s">
        <v>9149</v>
      </c>
      <c r="F1152" s="1" t="s">
        <v>9230</v>
      </c>
      <c r="G1152" t="s">
        <v>9231</v>
      </c>
    </row>
    <row r="1153" spans="1:7" x14ac:dyDescent="0.25">
      <c r="A1153" s="1" t="s">
        <v>4363</v>
      </c>
      <c r="B1153" s="2">
        <v>808794445</v>
      </c>
      <c r="C1153" s="1" t="s">
        <v>9152</v>
      </c>
      <c r="D1153" s="3">
        <v>31921</v>
      </c>
      <c r="E1153" s="1" t="s">
        <v>9145</v>
      </c>
      <c r="F1153" s="1" t="s">
        <v>8420</v>
      </c>
      <c r="G1153" t="s">
        <v>11106</v>
      </c>
    </row>
    <row r="1154" spans="1:7" x14ac:dyDescent="0.25">
      <c r="A1154" s="1" t="s">
        <v>4853</v>
      </c>
      <c r="B1154" s="2">
        <v>939260509</v>
      </c>
      <c r="C1154" s="1" t="s">
        <v>9134</v>
      </c>
      <c r="D1154" s="3">
        <v>30827</v>
      </c>
      <c r="E1154" s="1" t="s">
        <v>9149</v>
      </c>
      <c r="F1154" s="1" t="s">
        <v>9174</v>
      </c>
      <c r="G1154" t="s">
        <v>9981</v>
      </c>
    </row>
    <row r="1155" spans="1:7" x14ac:dyDescent="0.25">
      <c r="A1155" s="1" t="s">
        <v>2452</v>
      </c>
      <c r="B1155" s="2">
        <v>45533935</v>
      </c>
      <c r="C1155" s="1" t="s">
        <v>9140</v>
      </c>
      <c r="D1155" s="3">
        <v>40322</v>
      </c>
      <c r="E1155" s="1" t="s">
        <v>9149</v>
      </c>
      <c r="F1155" s="1" t="s">
        <v>9142</v>
      </c>
      <c r="G1155" t="s">
        <v>10727</v>
      </c>
    </row>
    <row r="1156" spans="1:7" x14ac:dyDescent="0.25">
      <c r="A1156" s="1" t="s">
        <v>7640</v>
      </c>
      <c r="B1156" s="2">
        <v>616885669</v>
      </c>
      <c r="C1156" s="1" t="s">
        <v>9229</v>
      </c>
      <c r="D1156" s="3">
        <v>39958</v>
      </c>
      <c r="E1156" s="1" t="s">
        <v>9149</v>
      </c>
      <c r="F1156" s="1" t="s">
        <v>9230</v>
      </c>
      <c r="G1156" t="s">
        <v>10622</v>
      </c>
    </row>
    <row r="1157" spans="1:7" x14ac:dyDescent="0.25">
      <c r="A1157" s="1" t="s">
        <v>1682</v>
      </c>
      <c r="B1157" s="2">
        <v>975805483</v>
      </c>
      <c r="C1157" s="1" t="s">
        <v>9188</v>
      </c>
      <c r="D1157" s="3">
        <v>41054</v>
      </c>
      <c r="E1157" s="1" t="s">
        <v>9131</v>
      </c>
      <c r="F1157" s="1" t="s">
        <v>4326</v>
      </c>
      <c r="G1157" t="s">
        <v>11168</v>
      </c>
    </row>
    <row r="1158" spans="1:7" x14ac:dyDescent="0.25">
      <c r="A1158" s="1" t="s">
        <v>2281</v>
      </c>
      <c r="B1158" s="2">
        <v>396766385</v>
      </c>
      <c r="C1158" s="1" t="s">
        <v>9159</v>
      </c>
      <c r="D1158" s="3">
        <v>31556</v>
      </c>
      <c r="E1158" s="1" t="s">
        <v>9135</v>
      </c>
      <c r="F1158" s="1" t="s">
        <v>8414</v>
      </c>
      <c r="G1158" t="s">
        <v>9343</v>
      </c>
    </row>
    <row r="1159" spans="1:7" x14ac:dyDescent="0.25">
      <c r="A1159" s="1" t="s">
        <v>6258</v>
      </c>
      <c r="B1159" s="2">
        <v>217568986</v>
      </c>
      <c r="C1159" s="1" t="s">
        <v>9134</v>
      </c>
      <c r="D1159" s="3">
        <v>25712</v>
      </c>
      <c r="E1159" s="1" t="s">
        <v>9135</v>
      </c>
      <c r="F1159" s="1" t="s">
        <v>9176</v>
      </c>
      <c r="G1159" t="s">
        <v>9631</v>
      </c>
    </row>
    <row r="1160" spans="1:7" x14ac:dyDescent="0.25">
      <c r="A1160" s="1" t="s">
        <v>2962</v>
      </c>
      <c r="B1160" s="2">
        <v>399350201</v>
      </c>
      <c r="C1160" s="1" t="s">
        <v>9179</v>
      </c>
      <c r="D1160" s="3">
        <v>25348</v>
      </c>
      <c r="E1160" s="1" t="s">
        <v>9149</v>
      </c>
      <c r="F1160" s="1" t="s">
        <v>9180</v>
      </c>
      <c r="G1160" t="s">
        <v>10665</v>
      </c>
    </row>
    <row r="1161" spans="1:7" x14ac:dyDescent="0.25">
      <c r="A1161" s="1" t="s">
        <v>6863</v>
      </c>
      <c r="B1161" s="2">
        <v>643745187</v>
      </c>
      <c r="C1161" s="1" t="s">
        <v>9314</v>
      </c>
      <c r="D1161" s="3">
        <v>27538</v>
      </c>
      <c r="E1161" s="1" t="s">
        <v>9141</v>
      </c>
      <c r="F1161" s="1" t="s">
        <v>9315</v>
      </c>
      <c r="G1161" t="s">
        <v>11286</v>
      </c>
    </row>
    <row r="1162" spans="1:7" x14ac:dyDescent="0.25">
      <c r="A1162" s="1" t="s">
        <v>3103</v>
      </c>
      <c r="B1162" s="2">
        <v>50505862</v>
      </c>
      <c r="C1162" s="1" t="s">
        <v>9217</v>
      </c>
      <c r="D1162" s="3">
        <v>29731</v>
      </c>
      <c r="E1162" s="1" t="s">
        <v>9135</v>
      </c>
      <c r="F1162" s="1" t="s">
        <v>9218</v>
      </c>
      <c r="G1162" t="s">
        <v>11947</v>
      </c>
    </row>
    <row r="1163" spans="1:7" x14ac:dyDescent="0.25">
      <c r="A1163" s="1" t="s">
        <v>4711</v>
      </c>
      <c r="B1163" s="2">
        <v>196785497</v>
      </c>
      <c r="C1163" s="1" t="s">
        <v>9144</v>
      </c>
      <c r="D1163" s="3">
        <v>29366</v>
      </c>
      <c r="E1163" s="1" t="s">
        <v>9131</v>
      </c>
      <c r="F1163" s="1" t="s">
        <v>9146</v>
      </c>
      <c r="G1163" t="s">
        <v>9607</v>
      </c>
    </row>
    <row r="1164" spans="1:7" x14ac:dyDescent="0.25">
      <c r="A1164" s="1" t="s">
        <v>7668</v>
      </c>
      <c r="B1164" s="2">
        <v>621698501</v>
      </c>
      <c r="C1164" s="1" t="s">
        <v>9134</v>
      </c>
      <c r="D1164" s="3">
        <v>42148</v>
      </c>
      <c r="E1164" s="1" t="s">
        <v>9131</v>
      </c>
      <c r="F1164" s="1" t="s">
        <v>9174</v>
      </c>
      <c r="G1164" t="s">
        <v>10409</v>
      </c>
    </row>
    <row r="1165" spans="1:7" x14ac:dyDescent="0.25">
      <c r="A1165" s="1" t="s">
        <v>8505</v>
      </c>
      <c r="B1165" s="2">
        <v>547978289</v>
      </c>
      <c r="C1165" s="1" t="s">
        <v>9235</v>
      </c>
      <c r="D1165" s="3">
        <v>42515</v>
      </c>
      <c r="E1165" s="1" t="s">
        <v>9135</v>
      </c>
      <c r="F1165" s="1" t="s">
        <v>9236</v>
      </c>
      <c r="G1165" t="s">
        <v>9237</v>
      </c>
    </row>
    <row r="1166" spans="1:7" x14ac:dyDescent="0.25">
      <c r="A1166" s="1" t="s">
        <v>7569</v>
      </c>
      <c r="B1166" s="2">
        <v>796584522</v>
      </c>
      <c r="C1166" s="1" t="s">
        <v>9188</v>
      </c>
      <c r="D1166" s="3">
        <v>29731</v>
      </c>
      <c r="E1166" s="1" t="s">
        <v>9145</v>
      </c>
      <c r="F1166" s="1" t="s">
        <v>9202</v>
      </c>
      <c r="G1166" t="s">
        <v>11129</v>
      </c>
    </row>
    <row r="1167" spans="1:7" x14ac:dyDescent="0.25">
      <c r="A1167" s="1" t="s">
        <v>5403</v>
      </c>
      <c r="B1167" s="2">
        <v>544147368</v>
      </c>
      <c r="C1167" s="1" t="s">
        <v>9159</v>
      </c>
      <c r="D1167" s="3">
        <v>36304</v>
      </c>
      <c r="E1167" s="1" t="s">
        <v>9135</v>
      </c>
      <c r="F1167" s="1" t="s">
        <v>9240</v>
      </c>
      <c r="G1167" t="s">
        <v>11919</v>
      </c>
    </row>
    <row r="1168" spans="1:7" x14ac:dyDescent="0.25">
      <c r="A1168" s="1" t="s">
        <v>1782</v>
      </c>
      <c r="B1168" s="2">
        <v>388867167</v>
      </c>
      <c r="C1168" s="1" t="s">
        <v>9303</v>
      </c>
      <c r="D1168" s="3">
        <v>39958</v>
      </c>
      <c r="E1168" s="1" t="s">
        <v>9131</v>
      </c>
      <c r="F1168" s="1" t="s">
        <v>9339</v>
      </c>
      <c r="G1168" t="s">
        <v>11037</v>
      </c>
    </row>
    <row r="1169" spans="1:7" x14ac:dyDescent="0.25">
      <c r="A1169" s="1" t="s">
        <v>4844</v>
      </c>
      <c r="B1169" s="2">
        <v>255215146</v>
      </c>
      <c r="C1169" s="1" t="s">
        <v>9303</v>
      </c>
      <c r="D1169" s="3">
        <v>42148</v>
      </c>
      <c r="E1169" s="1" t="s">
        <v>9131</v>
      </c>
      <c r="F1169" s="1" t="s">
        <v>9339</v>
      </c>
      <c r="G1169" t="s">
        <v>11511</v>
      </c>
    </row>
    <row r="1170" spans="1:7" x14ac:dyDescent="0.25">
      <c r="A1170" s="1" t="s">
        <v>1399</v>
      </c>
      <c r="B1170" s="2">
        <v>449540697</v>
      </c>
      <c r="C1170" s="1" t="s">
        <v>9152</v>
      </c>
      <c r="D1170" s="3">
        <v>42515</v>
      </c>
      <c r="E1170" s="1" t="s">
        <v>9145</v>
      </c>
      <c r="F1170" s="1" t="s">
        <v>8420</v>
      </c>
      <c r="G1170" t="s">
        <v>11358</v>
      </c>
    </row>
    <row r="1171" spans="1:7" x14ac:dyDescent="0.25">
      <c r="A1171" s="1" t="s">
        <v>3801</v>
      </c>
      <c r="B1171" s="2">
        <v>53789429</v>
      </c>
      <c r="C1171" s="1" t="s">
        <v>9159</v>
      </c>
      <c r="D1171" s="3">
        <v>30827</v>
      </c>
      <c r="E1171" s="1" t="s">
        <v>9135</v>
      </c>
      <c r="F1171" s="1" t="s">
        <v>9367</v>
      </c>
      <c r="G1171" t="s">
        <v>10985</v>
      </c>
    </row>
    <row r="1172" spans="1:7" x14ac:dyDescent="0.25">
      <c r="A1172" s="1" t="s">
        <v>4342</v>
      </c>
      <c r="B1172" s="2">
        <v>508102963</v>
      </c>
      <c r="C1172" s="1" t="s">
        <v>9197</v>
      </c>
      <c r="D1172" s="3">
        <v>39593</v>
      </c>
      <c r="E1172" s="1" t="s">
        <v>9141</v>
      </c>
      <c r="F1172" s="1" t="s">
        <v>9198</v>
      </c>
      <c r="G1172" t="s">
        <v>10358</v>
      </c>
    </row>
    <row r="1173" spans="1:7" x14ac:dyDescent="0.25">
      <c r="A1173" s="1" t="s">
        <v>1158</v>
      </c>
      <c r="B1173" s="2">
        <v>142941602</v>
      </c>
      <c r="C1173" s="1" t="s">
        <v>9134</v>
      </c>
      <c r="D1173" s="3">
        <v>21694</v>
      </c>
      <c r="E1173" s="1" t="s">
        <v>9149</v>
      </c>
      <c r="F1173" s="1" t="s">
        <v>9176</v>
      </c>
      <c r="G1173" t="s">
        <v>9702</v>
      </c>
    </row>
    <row r="1174" spans="1:7" x14ac:dyDescent="0.25">
      <c r="A1174" s="1" t="s">
        <v>832</v>
      </c>
      <c r="B1174" s="2">
        <v>560230268</v>
      </c>
      <c r="C1174" s="1" t="s">
        <v>9138</v>
      </c>
      <c r="D1174" s="3">
        <v>23887</v>
      </c>
      <c r="E1174" s="1" t="s">
        <v>9135</v>
      </c>
      <c r="F1174" s="1" t="s">
        <v>6173</v>
      </c>
      <c r="G1174" t="s">
        <v>9549</v>
      </c>
    </row>
    <row r="1175" spans="1:7" x14ac:dyDescent="0.25">
      <c r="A1175" s="1" t="s">
        <v>5757</v>
      </c>
      <c r="B1175" s="2">
        <v>21608770</v>
      </c>
      <c r="C1175" s="1" t="s">
        <v>9197</v>
      </c>
      <c r="D1175" s="3">
        <v>27538</v>
      </c>
      <c r="E1175" s="1" t="s">
        <v>9145</v>
      </c>
      <c r="F1175" s="1" t="s">
        <v>9267</v>
      </c>
      <c r="G1175" t="s">
        <v>9898</v>
      </c>
    </row>
    <row r="1176" spans="1:7" x14ac:dyDescent="0.25">
      <c r="A1176" s="1" t="s">
        <v>908</v>
      </c>
      <c r="B1176" s="2">
        <v>192418406</v>
      </c>
      <c r="C1176" s="1" t="s">
        <v>9170</v>
      </c>
      <c r="D1176" s="3">
        <v>35939</v>
      </c>
      <c r="E1176" s="1" t="s">
        <v>9145</v>
      </c>
      <c r="F1176" s="1" t="s">
        <v>9171</v>
      </c>
      <c r="G1176" t="s">
        <v>9519</v>
      </c>
    </row>
    <row r="1177" spans="1:7" x14ac:dyDescent="0.25">
      <c r="A1177" s="1" t="s">
        <v>7086</v>
      </c>
      <c r="B1177" s="2">
        <v>779868318</v>
      </c>
      <c r="C1177" s="1" t="s">
        <v>9154</v>
      </c>
      <c r="D1177" s="3">
        <v>30827</v>
      </c>
      <c r="E1177" s="1" t="s">
        <v>9141</v>
      </c>
      <c r="F1177" s="1" t="s">
        <v>6107</v>
      </c>
      <c r="G1177" t="s">
        <v>10932</v>
      </c>
    </row>
    <row r="1178" spans="1:7" x14ac:dyDescent="0.25">
      <c r="A1178" s="1" t="s">
        <v>4115</v>
      </c>
      <c r="B1178" s="2">
        <v>490805157</v>
      </c>
      <c r="C1178" s="1" t="s">
        <v>9134</v>
      </c>
      <c r="D1178" s="3">
        <v>26809</v>
      </c>
      <c r="E1178" s="1" t="s">
        <v>9149</v>
      </c>
      <c r="F1178" s="1" t="s">
        <v>9176</v>
      </c>
      <c r="G1178" t="s">
        <v>11567</v>
      </c>
    </row>
    <row r="1179" spans="1:7" x14ac:dyDescent="0.25">
      <c r="A1179" s="1" t="s">
        <v>3621</v>
      </c>
      <c r="B1179" s="2">
        <v>141025410</v>
      </c>
      <c r="C1179" s="1" t="s">
        <v>9134</v>
      </c>
      <c r="D1179" s="3">
        <v>25348</v>
      </c>
      <c r="E1179" s="1" t="s">
        <v>9149</v>
      </c>
      <c r="F1179" s="1" t="s">
        <v>9307</v>
      </c>
      <c r="G1179" t="s">
        <v>10338</v>
      </c>
    </row>
    <row r="1180" spans="1:7" x14ac:dyDescent="0.25">
      <c r="A1180" s="1" t="s">
        <v>1012</v>
      </c>
      <c r="B1180" s="2">
        <v>475323517</v>
      </c>
      <c r="C1180" s="1" t="s">
        <v>9165</v>
      </c>
      <c r="D1180" s="3">
        <v>31192</v>
      </c>
      <c r="E1180" s="1" t="s">
        <v>9135</v>
      </c>
      <c r="F1180" s="1" t="s">
        <v>9264</v>
      </c>
      <c r="G1180" t="s">
        <v>10162</v>
      </c>
    </row>
    <row r="1181" spans="1:7" x14ac:dyDescent="0.25">
      <c r="A1181" s="1" t="s">
        <v>9060</v>
      </c>
      <c r="B1181" s="2">
        <v>306590052</v>
      </c>
      <c r="C1181" s="1" t="s">
        <v>9197</v>
      </c>
      <c r="D1181" s="3">
        <v>30095</v>
      </c>
      <c r="E1181" s="1" t="s">
        <v>9141</v>
      </c>
      <c r="F1181" s="1" t="s">
        <v>9206</v>
      </c>
      <c r="G1181" t="s">
        <v>9207</v>
      </c>
    </row>
    <row r="1182" spans="1:7" x14ac:dyDescent="0.25">
      <c r="A1182" s="1" t="s">
        <v>3698</v>
      </c>
      <c r="B1182" s="2">
        <v>533428499</v>
      </c>
      <c r="C1182" s="1" t="s">
        <v>9159</v>
      </c>
      <c r="D1182" s="3">
        <v>34478</v>
      </c>
      <c r="E1182" s="1" t="s">
        <v>9135</v>
      </c>
      <c r="F1182" s="1" t="s">
        <v>9240</v>
      </c>
      <c r="G1182" t="s">
        <v>11088</v>
      </c>
    </row>
    <row r="1183" spans="1:7" x14ac:dyDescent="0.25">
      <c r="A1183" s="1" t="s">
        <v>2256</v>
      </c>
      <c r="B1183" s="2">
        <v>108929038</v>
      </c>
      <c r="C1183" s="1" t="s">
        <v>9148</v>
      </c>
      <c r="D1183" s="3">
        <v>37036</v>
      </c>
      <c r="E1183" s="1" t="s">
        <v>9149</v>
      </c>
      <c r="F1183" s="1" t="s">
        <v>9254</v>
      </c>
      <c r="G1183" t="s">
        <v>9956</v>
      </c>
    </row>
    <row r="1184" spans="1:7" x14ac:dyDescent="0.25">
      <c r="A1184" s="1" t="s">
        <v>3956</v>
      </c>
      <c r="B1184" s="2">
        <v>588250372</v>
      </c>
      <c r="C1184" s="1" t="s">
        <v>9154</v>
      </c>
      <c r="D1184" s="3">
        <v>25712</v>
      </c>
      <c r="E1184" s="1" t="s">
        <v>9145</v>
      </c>
      <c r="F1184" s="1" t="s">
        <v>6107</v>
      </c>
      <c r="G1184" t="s">
        <v>11936</v>
      </c>
    </row>
    <row r="1185" spans="1:7" x14ac:dyDescent="0.25">
      <c r="A1185" s="1" t="s">
        <v>8770</v>
      </c>
      <c r="B1185" s="2">
        <v>934424206</v>
      </c>
      <c r="C1185" s="1" t="s">
        <v>9170</v>
      </c>
      <c r="D1185" s="3">
        <v>23522</v>
      </c>
      <c r="E1185" s="1" t="s">
        <v>9135</v>
      </c>
      <c r="F1185" s="1" t="s">
        <v>9362</v>
      </c>
      <c r="G1185" t="s">
        <v>10637</v>
      </c>
    </row>
    <row r="1186" spans="1:7" x14ac:dyDescent="0.25">
      <c r="A1186" s="1" t="s">
        <v>4782</v>
      </c>
      <c r="B1186" s="2">
        <v>939664703</v>
      </c>
      <c r="C1186" s="1" t="s">
        <v>9303</v>
      </c>
      <c r="D1186" s="3">
        <v>40687</v>
      </c>
      <c r="E1186" s="1" t="s">
        <v>9131</v>
      </c>
      <c r="F1186" s="1" t="s">
        <v>9339</v>
      </c>
      <c r="G1186" t="s">
        <v>11304</v>
      </c>
    </row>
    <row r="1187" spans="1:7" x14ac:dyDescent="0.25">
      <c r="A1187" s="1" t="s">
        <v>7786</v>
      </c>
      <c r="B1187" s="2">
        <v>357002076</v>
      </c>
      <c r="C1187" s="1" t="s">
        <v>9197</v>
      </c>
      <c r="D1187" s="3">
        <v>32653</v>
      </c>
      <c r="E1187" s="1" t="s">
        <v>9149</v>
      </c>
      <c r="F1187" s="1" t="s">
        <v>9198</v>
      </c>
      <c r="G1187" t="s">
        <v>11872</v>
      </c>
    </row>
    <row r="1188" spans="1:7" x14ac:dyDescent="0.25">
      <c r="A1188" s="1" t="s">
        <v>8464</v>
      </c>
      <c r="B1188" s="2">
        <v>221141420</v>
      </c>
      <c r="C1188" s="1" t="s">
        <v>9188</v>
      </c>
      <c r="D1188" s="3">
        <v>41419</v>
      </c>
      <c r="E1188" s="1" t="s">
        <v>9145</v>
      </c>
      <c r="F1188" s="1" t="s">
        <v>4326</v>
      </c>
      <c r="G1188" t="s">
        <v>11804</v>
      </c>
    </row>
    <row r="1189" spans="1:7" x14ac:dyDescent="0.25">
      <c r="A1189" s="1" t="s">
        <v>6150</v>
      </c>
      <c r="B1189" s="2">
        <v>596923341</v>
      </c>
      <c r="C1189" s="1" t="s">
        <v>9152</v>
      </c>
      <c r="D1189" s="3">
        <v>23522</v>
      </c>
      <c r="E1189" s="1" t="s">
        <v>9149</v>
      </c>
      <c r="F1189" s="1" t="s">
        <v>8420</v>
      </c>
      <c r="G1189" t="s">
        <v>9496</v>
      </c>
    </row>
    <row r="1190" spans="1:7" x14ac:dyDescent="0.25">
      <c r="A1190" s="1" t="s">
        <v>188</v>
      </c>
      <c r="B1190" s="2">
        <v>827738068</v>
      </c>
      <c r="C1190" s="1" t="s">
        <v>9159</v>
      </c>
      <c r="D1190" s="3">
        <v>33382</v>
      </c>
      <c r="E1190" s="1" t="s">
        <v>9166</v>
      </c>
      <c r="F1190" s="1" t="s">
        <v>9367</v>
      </c>
      <c r="G1190" t="s">
        <v>9598</v>
      </c>
    </row>
    <row r="1191" spans="1:7" x14ac:dyDescent="0.25">
      <c r="A1191" s="1" t="s">
        <v>6574</v>
      </c>
      <c r="B1191" s="2">
        <v>359412416</v>
      </c>
      <c r="C1191" s="1" t="s">
        <v>9197</v>
      </c>
      <c r="D1191" s="3">
        <v>24251</v>
      </c>
      <c r="E1191" s="1" t="s">
        <v>9145</v>
      </c>
      <c r="F1191" s="1" t="s">
        <v>9206</v>
      </c>
      <c r="G1191" t="s">
        <v>11726</v>
      </c>
    </row>
    <row r="1192" spans="1:7" x14ac:dyDescent="0.25">
      <c r="A1192" s="1" t="s">
        <v>5394</v>
      </c>
      <c r="B1192" s="2">
        <v>793373801</v>
      </c>
      <c r="C1192" s="1" t="s">
        <v>9217</v>
      </c>
      <c r="D1192" s="3">
        <v>34114</v>
      </c>
      <c r="E1192" s="1" t="s">
        <v>9135</v>
      </c>
      <c r="F1192" s="1" t="s">
        <v>9218</v>
      </c>
      <c r="G1192" t="s">
        <v>10166</v>
      </c>
    </row>
    <row r="1193" spans="1:7" x14ac:dyDescent="0.25">
      <c r="A1193" s="1" t="s">
        <v>6743</v>
      </c>
      <c r="B1193" s="2">
        <v>43919263</v>
      </c>
      <c r="C1193" s="1" t="s">
        <v>9138</v>
      </c>
      <c r="D1193" s="3">
        <v>24616</v>
      </c>
      <c r="E1193" s="1" t="s">
        <v>9149</v>
      </c>
      <c r="F1193" s="1" t="s">
        <v>9256</v>
      </c>
      <c r="G1193" t="s">
        <v>10765</v>
      </c>
    </row>
    <row r="1194" spans="1:7" x14ac:dyDescent="0.25">
      <c r="A1194" s="1" t="s">
        <v>2559</v>
      </c>
      <c r="B1194" s="2">
        <v>231279389</v>
      </c>
      <c r="C1194" s="1" t="s">
        <v>9197</v>
      </c>
      <c r="D1194" s="3">
        <v>22061</v>
      </c>
      <c r="E1194" s="1" t="s">
        <v>9145</v>
      </c>
      <c r="F1194" s="1" t="s">
        <v>9206</v>
      </c>
      <c r="G1194" t="s">
        <v>9467</v>
      </c>
    </row>
    <row r="1195" spans="1:7" x14ac:dyDescent="0.25">
      <c r="A1195" s="1" t="s">
        <v>1303</v>
      </c>
      <c r="B1195" s="2">
        <v>872032299</v>
      </c>
      <c r="C1195" s="1" t="s">
        <v>9314</v>
      </c>
      <c r="D1195" s="3">
        <v>23887</v>
      </c>
      <c r="E1195" s="1" t="s">
        <v>9149</v>
      </c>
      <c r="F1195" s="1" t="s">
        <v>9315</v>
      </c>
      <c r="G1195" t="s">
        <v>10036</v>
      </c>
    </row>
    <row r="1196" spans="1:7" x14ac:dyDescent="0.25">
      <c r="A1196" s="1" t="s">
        <v>6201</v>
      </c>
      <c r="B1196" s="2">
        <v>555522499</v>
      </c>
      <c r="C1196" s="1" t="s">
        <v>9193</v>
      </c>
      <c r="D1196" s="3">
        <v>42515</v>
      </c>
      <c r="E1196" s="1" t="s">
        <v>9145</v>
      </c>
      <c r="F1196" s="1" t="s">
        <v>9194</v>
      </c>
      <c r="G1196" t="s">
        <v>11759</v>
      </c>
    </row>
    <row r="1197" spans="1:7" x14ac:dyDescent="0.25">
      <c r="A1197" s="1" t="s">
        <v>3076</v>
      </c>
      <c r="B1197" s="2">
        <v>680950958</v>
      </c>
      <c r="C1197" s="1" t="s">
        <v>9165</v>
      </c>
      <c r="D1197" s="3">
        <v>42148</v>
      </c>
      <c r="E1197" s="1" t="s">
        <v>9131</v>
      </c>
      <c r="F1197" s="1" t="s">
        <v>9264</v>
      </c>
      <c r="G1197" t="s">
        <v>10493</v>
      </c>
    </row>
    <row r="1198" spans="1:7" x14ac:dyDescent="0.25">
      <c r="A1198" s="1" t="s">
        <v>4009</v>
      </c>
      <c r="B1198" s="2">
        <v>666765095</v>
      </c>
      <c r="C1198" s="1" t="s">
        <v>9134</v>
      </c>
      <c r="D1198" s="3">
        <v>36304</v>
      </c>
      <c r="E1198" s="1" t="s">
        <v>9149</v>
      </c>
      <c r="F1198" s="1" t="s">
        <v>9136</v>
      </c>
      <c r="G1198" t="s">
        <v>10139</v>
      </c>
    </row>
    <row r="1199" spans="1:7" x14ac:dyDescent="0.25">
      <c r="A1199" s="1" t="s">
        <v>7710</v>
      </c>
      <c r="B1199" s="2">
        <v>355795565</v>
      </c>
      <c r="C1199" s="1" t="s">
        <v>9138</v>
      </c>
      <c r="D1199" s="3">
        <v>20965</v>
      </c>
      <c r="E1199" s="1" t="s">
        <v>9131</v>
      </c>
      <c r="F1199" s="1" t="s">
        <v>9256</v>
      </c>
      <c r="G1199" t="s">
        <v>10693</v>
      </c>
    </row>
    <row r="1200" spans="1:7" x14ac:dyDescent="0.25">
      <c r="A1200" s="1" t="s">
        <v>7658</v>
      </c>
      <c r="B1200" s="2">
        <v>121677066</v>
      </c>
      <c r="C1200" s="1" t="s">
        <v>9134</v>
      </c>
      <c r="D1200" s="3">
        <v>24983</v>
      </c>
      <c r="E1200" s="1" t="s">
        <v>9135</v>
      </c>
      <c r="F1200" s="1" t="s">
        <v>9186</v>
      </c>
      <c r="G1200" t="s">
        <v>11943</v>
      </c>
    </row>
    <row r="1201" spans="1:7" x14ac:dyDescent="0.25">
      <c r="A1201" s="1" t="s">
        <v>7637</v>
      </c>
      <c r="B1201" s="2">
        <v>966574974</v>
      </c>
      <c r="C1201" s="1" t="s">
        <v>9193</v>
      </c>
      <c r="D1201" s="3">
        <v>42880</v>
      </c>
      <c r="E1201" s="1" t="s">
        <v>9149</v>
      </c>
      <c r="F1201" s="1" t="s">
        <v>9194</v>
      </c>
      <c r="G1201" t="s">
        <v>10547</v>
      </c>
    </row>
    <row r="1202" spans="1:7" x14ac:dyDescent="0.25">
      <c r="A1202" s="1" t="s">
        <v>8191</v>
      </c>
      <c r="B1202" s="2">
        <v>167132802</v>
      </c>
      <c r="C1202" s="1" t="s">
        <v>9134</v>
      </c>
      <c r="D1202" s="3">
        <v>37400</v>
      </c>
      <c r="E1202" s="1" t="s">
        <v>9149</v>
      </c>
      <c r="F1202" s="1" t="s">
        <v>9174</v>
      </c>
      <c r="G1202" t="s">
        <v>10016</v>
      </c>
    </row>
    <row r="1203" spans="1:7" x14ac:dyDescent="0.25">
      <c r="A1203" s="1" t="s">
        <v>4657</v>
      </c>
      <c r="B1203" s="2">
        <v>148160170</v>
      </c>
      <c r="C1203" s="1" t="s">
        <v>9134</v>
      </c>
      <c r="D1203" s="3">
        <v>20600</v>
      </c>
      <c r="E1203" s="1" t="s">
        <v>9141</v>
      </c>
      <c r="F1203" s="1" t="s">
        <v>9174</v>
      </c>
      <c r="G1203" t="s">
        <v>9175</v>
      </c>
    </row>
    <row r="1204" spans="1:7" x14ac:dyDescent="0.25">
      <c r="A1204" s="1" t="s">
        <v>1954</v>
      </c>
      <c r="B1204" s="2">
        <v>80693210</v>
      </c>
      <c r="C1204" s="1" t="s">
        <v>9165</v>
      </c>
      <c r="D1204" s="3">
        <v>27538</v>
      </c>
      <c r="E1204" s="1" t="s">
        <v>9141</v>
      </c>
      <c r="F1204" s="1" t="s">
        <v>9167</v>
      </c>
      <c r="G1204" t="s">
        <v>10974</v>
      </c>
    </row>
    <row r="1205" spans="1:7" x14ac:dyDescent="0.25">
      <c r="A1205" s="1" t="s">
        <v>3327</v>
      </c>
      <c r="B1205" s="2">
        <v>81065796</v>
      </c>
      <c r="C1205" s="1" t="s">
        <v>9197</v>
      </c>
      <c r="D1205" s="3">
        <v>31921</v>
      </c>
      <c r="E1205" s="1" t="s">
        <v>9145</v>
      </c>
      <c r="F1205" s="1" t="s">
        <v>9206</v>
      </c>
      <c r="G1205" t="s">
        <v>10026</v>
      </c>
    </row>
    <row r="1206" spans="1:7" x14ac:dyDescent="0.25">
      <c r="A1206" s="1" t="s">
        <v>5032</v>
      </c>
      <c r="B1206" s="2">
        <v>358218500</v>
      </c>
      <c r="C1206" s="1" t="s">
        <v>9188</v>
      </c>
      <c r="D1206" s="3">
        <v>21329</v>
      </c>
      <c r="E1206" s="1" t="s">
        <v>9141</v>
      </c>
      <c r="F1206" s="1" t="s">
        <v>4326</v>
      </c>
      <c r="G1206" t="s">
        <v>9272</v>
      </c>
    </row>
    <row r="1207" spans="1:7" x14ac:dyDescent="0.25">
      <c r="A1207" s="1" t="s">
        <v>5073</v>
      </c>
      <c r="B1207" s="2">
        <v>250515727</v>
      </c>
      <c r="C1207" s="1" t="s">
        <v>9154</v>
      </c>
      <c r="D1207" s="3">
        <v>36304</v>
      </c>
      <c r="E1207" s="1" t="s">
        <v>9149</v>
      </c>
      <c r="F1207" s="1" t="s">
        <v>9162</v>
      </c>
      <c r="G1207" t="s">
        <v>11733</v>
      </c>
    </row>
    <row r="1208" spans="1:7" x14ac:dyDescent="0.25">
      <c r="A1208" s="1" t="s">
        <v>6542</v>
      </c>
      <c r="B1208" s="2">
        <v>704149278</v>
      </c>
      <c r="C1208" s="1" t="s">
        <v>9314</v>
      </c>
      <c r="D1208" s="3">
        <v>34114</v>
      </c>
      <c r="E1208" s="1" t="s">
        <v>9149</v>
      </c>
      <c r="F1208" s="1" t="s">
        <v>9315</v>
      </c>
      <c r="G1208" t="s">
        <v>9874</v>
      </c>
    </row>
    <row r="1209" spans="1:7" x14ac:dyDescent="0.25">
      <c r="A1209" s="1" t="s">
        <v>5902</v>
      </c>
      <c r="B1209" s="2">
        <v>741375983</v>
      </c>
      <c r="C1209" s="1" t="s">
        <v>9179</v>
      </c>
      <c r="D1209" s="3">
        <v>32288</v>
      </c>
      <c r="E1209" s="1" t="s">
        <v>9135</v>
      </c>
      <c r="F1209" s="1" t="s">
        <v>9180</v>
      </c>
      <c r="G1209" t="s">
        <v>10230</v>
      </c>
    </row>
    <row r="1210" spans="1:7" x14ac:dyDescent="0.25">
      <c r="A1210" s="1" t="s">
        <v>7035</v>
      </c>
      <c r="B1210" s="2">
        <v>859136057</v>
      </c>
      <c r="C1210" s="1" t="s">
        <v>9130</v>
      </c>
      <c r="D1210" s="3">
        <v>22426</v>
      </c>
      <c r="E1210" s="1" t="s">
        <v>9149</v>
      </c>
      <c r="F1210" s="1" t="s">
        <v>9132</v>
      </c>
      <c r="G1210" t="s">
        <v>10104</v>
      </c>
    </row>
    <row r="1211" spans="1:7" x14ac:dyDescent="0.25">
      <c r="A1211" s="1" t="s">
        <v>6836</v>
      </c>
      <c r="B1211" s="2">
        <v>638882000</v>
      </c>
      <c r="C1211" s="1" t="s">
        <v>9159</v>
      </c>
      <c r="D1211" s="3">
        <v>28634</v>
      </c>
      <c r="E1211" s="1" t="s">
        <v>9131</v>
      </c>
      <c r="F1211" s="1" t="s">
        <v>9160</v>
      </c>
      <c r="G1211" t="s">
        <v>10046</v>
      </c>
    </row>
    <row r="1212" spans="1:7" x14ac:dyDescent="0.25">
      <c r="A1212" s="1" t="s">
        <v>5745</v>
      </c>
      <c r="B1212" s="2">
        <v>720788540</v>
      </c>
      <c r="C1212" s="1" t="s">
        <v>9217</v>
      </c>
      <c r="D1212" s="3">
        <v>35939</v>
      </c>
      <c r="E1212" s="1" t="s">
        <v>9149</v>
      </c>
      <c r="F1212" s="1" t="s">
        <v>9218</v>
      </c>
      <c r="G1212" t="s">
        <v>11475</v>
      </c>
    </row>
    <row r="1213" spans="1:7" x14ac:dyDescent="0.25">
      <c r="A1213" s="1" t="s">
        <v>505</v>
      </c>
      <c r="B1213" s="2">
        <v>211513274</v>
      </c>
      <c r="C1213" s="1" t="s">
        <v>9130</v>
      </c>
      <c r="D1213" s="3">
        <v>24616</v>
      </c>
      <c r="E1213" s="1" t="s">
        <v>9149</v>
      </c>
      <c r="F1213" s="1" t="s">
        <v>9132</v>
      </c>
      <c r="G1213" t="s">
        <v>11113</v>
      </c>
    </row>
    <row r="1214" spans="1:7" x14ac:dyDescent="0.25">
      <c r="A1214" s="1" t="s">
        <v>505</v>
      </c>
      <c r="B1214" s="2">
        <v>38027314</v>
      </c>
      <c r="C1214" s="1" t="s">
        <v>9134</v>
      </c>
      <c r="D1214" s="3">
        <v>33017</v>
      </c>
      <c r="E1214" s="1" t="s">
        <v>9149</v>
      </c>
      <c r="F1214" s="1" t="s">
        <v>9186</v>
      </c>
      <c r="G1214" t="s">
        <v>11347</v>
      </c>
    </row>
    <row r="1215" spans="1:7" x14ac:dyDescent="0.25">
      <c r="A1215" s="1" t="s">
        <v>505</v>
      </c>
      <c r="B1215" s="2">
        <v>655541829</v>
      </c>
      <c r="C1215" s="1" t="s">
        <v>9144</v>
      </c>
      <c r="D1215" s="3">
        <v>25348</v>
      </c>
      <c r="E1215" s="1" t="s">
        <v>9135</v>
      </c>
      <c r="F1215" s="1" t="s">
        <v>9146</v>
      </c>
      <c r="G1215" t="s">
        <v>11348</v>
      </c>
    </row>
    <row r="1216" spans="1:7" x14ac:dyDescent="0.25">
      <c r="A1216" s="1" t="s">
        <v>8224</v>
      </c>
      <c r="B1216" s="2">
        <v>704257334</v>
      </c>
      <c r="C1216" s="1" t="s">
        <v>9134</v>
      </c>
      <c r="D1216" s="3">
        <v>34478</v>
      </c>
      <c r="E1216" s="1" t="s">
        <v>9141</v>
      </c>
      <c r="F1216" s="1" t="s">
        <v>9182</v>
      </c>
      <c r="G1216" t="s">
        <v>9563</v>
      </c>
    </row>
    <row r="1217" spans="1:7" x14ac:dyDescent="0.25">
      <c r="A1217" s="1" t="s">
        <v>7300</v>
      </c>
      <c r="B1217" s="2">
        <v>626603303</v>
      </c>
      <c r="C1217" s="1" t="s">
        <v>9148</v>
      </c>
      <c r="D1217" s="3">
        <v>42148</v>
      </c>
      <c r="E1217" s="1" t="s">
        <v>9149</v>
      </c>
      <c r="F1217" s="1" t="s">
        <v>9150</v>
      </c>
      <c r="G1217" t="s">
        <v>10147</v>
      </c>
    </row>
    <row r="1218" spans="1:7" x14ac:dyDescent="0.25">
      <c r="A1218" s="1" t="s">
        <v>4648</v>
      </c>
      <c r="B1218" s="2">
        <v>224073752</v>
      </c>
      <c r="C1218" s="1" t="s">
        <v>9152</v>
      </c>
      <c r="D1218" s="3">
        <v>22426</v>
      </c>
      <c r="E1218" s="1" t="s">
        <v>9149</v>
      </c>
      <c r="F1218" s="1" t="s">
        <v>8420</v>
      </c>
      <c r="G1218" t="s">
        <v>9989</v>
      </c>
    </row>
    <row r="1219" spans="1:7" x14ac:dyDescent="0.25">
      <c r="A1219" s="1" t="s">
        <v>2316</v>
      </c>
      <c r="B1219" s="2">
        <v>638191269</v>
      </c>
      <c r="C1219" s="1" t="s">
        <v>9170</v>
      </c>
      <c r="D1219" s="3">
        <v>25348</v>
      </c>
      <c r="E1219" s="1" t="s">
        <v>9135</v>
      </c>
      <c r="F1219" s="1" t="s">
        <v>9362</v>
      </c>
      <c r="G1219" t="s">
        <v>11879</v>
      </c>
    </row>
    <row r="1220" spans="1:7" x14ac:dyDescent="0.25">
      <c r="A1220" s="1" t="s">
        <v>6752</v>
      </c>
      <c r="B1220" s="2">
        <v>801227547</v>
      </c>
      <c r="C1220" s="1" t="s">
        <v>9152</v>
      </c>
      <c r="D1220" s="3">
        <v>33749</v>
      </c>
      <c r="E1220" s="1" t="s">
        <v>9145</v>
      </c>
      <c r="F1220" s="1" t="s">
        <v>8420</v>
      </c>
      <c r="G1220" t="s">
        <v>11729</v>
      </c>
    </row>
    <row r="1221" spans="1:7" x14ac:dyDescent="0.25">
      <c r="A1221" s="1" t="s">
        <v>5379</v>
      </c>
      <c r="B1221" s="2">
        <v>822729697</v>
      </c>
      <c r="C1221" s="1" t="s">
        <v>9193</v>
      </c>
      <c r="D1221" s="3">
        <v>31556</v>
      </c>
      <c r="E1221" s="1" t="s">
        <v>9149</v>
      </c>
      <c r="F1221" s="1" t="s">
        <v>9194</v>
      </c>
      <c r="G1221" t="s">
        <v>10398</v>
      </c>
    </row>
    <row r="1222" spans="1:7" x14ac:dyDescent="0.25">
      <c r="A1222" s="1" t="s">
        <v>2977</v>
      </c>
      <c r="B1222" s="2">
        <v>987000482</v>
      </c>
      <c r="C1222" s="1" t="s">
        <v>9148</v>
      </c>
      <c r="D1222" s="3">
        <v>22426</v>
      </c>
      <c r="E1222" s="1" t="s">
        <v>9149</v>
      </c>
      <c r="F1222" s="1" t="s">
        <v>9254</v>
      </c>
      <c r="G1222" t="s">
        <v>11243</v>
      </c>
    </row>
    <row r="1223" spans="1:7" x14ac:dyDescent="0.25">
      <c r="A1223" s="1" t="s">
        <v>7860</v>
      </c>
      <c r="B1223" s="2">
        <v>278484880</v>
      </c>
      <c r="C1223" s="1" t="s">
        <v>9159</v>
      </c>
      <c r="D1223" s="3">
        <v>44705</v>
      </c>
      <c r="E1223" s="1" t="s">
        <v>9145</v>
      </c>
      <c r="F1223" s="1" t="s">
        <v>8414</v>
      </c>
      <c r="G1223" t="s">
        <v>9371</v>
      </c>
    </row>
    <row r="1224" spans="1:7" x14ac:dyDescent="0.25">
      <c r="A1224" s="1" t="s">
        <v>3950</v>
      </c>
      <c r="B1224" s="2">
        <v>824575644</v>
      </c>
      <c r="C1224" s="1" t="s">
        <v>9130</v>
      </c>
      <c r="D1224" s="3">
        <v>21694</v>
      </c>
      <c r="E1224" s="1" t="s">
        <v>9149</v>
      </c>
      <c r="F1224" s="1" t="s">
        <v>9252</v>
      </c>
      <c r="G1224" t="s">
        <v>10013</v>
      </c>
    </row>
    <row r="1225" spans="1:7" x14ac:dyDescent="0.25">
      <c r="A1225" s="1" t="s">
        <v>2649</v>
      </c>
      <c r="B1225" s="2">
        <v>261781838</v>
      </c>
      <c r="C1225" s="1" t="s">
        <v>9134</v>
      </c>
      <c r="D1225" s="3">
        <v>36671</v>
      </c>
      <c r="E1225" s="1" t="s">
        <v>9135</v>
      </c>
      <c r="F1225" s="1" t="s">
        <v>9307</v>
      </c>
      <c r="G1225" t="s">
        <v>10205</v>
      </c>
    </row>
    <row r="1226" spans="1:7" x14ac:dyDescent="0.25">
      <c r="A1226" s="1" t="s">
        <v>5664</v>
      </c>
      <c r="B1226" s="2">
        <v>298136303</v>
      </c>
      <c r="C1226" s="1" t="s">
        <v>9179</v>
      </c>
      <c r="D1226" s="3">
        <v>36304</v>
      </c>
      <c r="E1226" s="1" t="s">
        <v>9135</v>
      </c>
      <c r="F1226" s="1" t="s">
        <v>9180</v>
      </c>
      <c r="G1226" t="s">
        <v>10459</v>
      </c>
    </row>
    <row r="1227" spans="1:7" x14ac:dyDescent="0.25">
      <c r="A1227" s="1" t="s">
        <v>2914</v>
      </c>
      <c r="B1227" s="2">
        <v>105868418</v>
      </c>
      <c r="C1227" s="1" t="s">
        <v>9188</v>
      </c>
      <c r="D1227" s="3">
        <v>42880</v>
      </c>
      <c r="E1227" s="1" t="s">
        <v>9145</v>
      </c>
      <c r="F1227" s="1" t="s">
        <v>3840</v>
      </c>
      <c r="G1227" t="s">
        <v>9618</v>
      </c>
    </row>
    <row r="1228" spans="1:7" x14ac:dyDescent="0.25">
      <c r="A1228" s="1" t="s">
        <v>5876</v>
      </c>
      <c r="B1228" s="2">
        <v>901841302</v>
      </c>
      <c r="C1228" s="1" t="s">
        <v>9134</v>
      </c>
      <c r="D1228" s="3">
        <v>42880</v>
      </c>
      <c r="E1228" s="1" t="s">
        <v>9131</v>
      </c>
      <c r="F1228" s="1" t="s">
        <v>9176</v>
      </c>
      <c r="G1228" t="s">
        <v>11127</v>
      </c>
    </row>
    <row r="1229" spans="1:7" x14ac:dyDescent="0.25">
      <c r="A1229" s="1" t="s">
        <v>2989</v>
      </c>
      <c r="B1229" s="2">
        <v>33263608</v>
      </c>
      <c r="C1229" s="1" t="s">
        <v>9179</v>
      </c>
      <c r="D1229" s="3">
        <v>37765</v>
      </c>
      <c r="E1229" s="1" t="s">
        <v>9145</v>
      </c>
      <c r="F1229" s="1" t="s">
        <v>9184</v>
      </c>
      <c r="G1229" t="s">
        <v>10554</v>
      </c>
    </row>
    <row r="1230" spans="1:7" x14ac:dyDescent="0.25">
      <c r="A1230" s="1" t="s">
        <v>5376</v>
      </c>
      <c r="B1230" s="2">
        <v>650193232</v>
      </c>
      <c r="C1230" s="1" t="s">
        <v>9134</v>
      </c>
      <c r="D1230" s="3">
        <v>38497</v>
      </c>
      <c r="E1230" s="1" t="s">
        <v>9166</v>
      </c>
      <c r="F1230" s="1" t="s">
        <v>9307</v>
      </c>
      <c r="G1230" t="s">
        <v>10993</v>
      </c>
    </row>
    <row r="1231" spans="1:7" x14ac:dyDescent="0.25">
      <c r="A1231" s="1" t="s">
        <v>3228</v>
      </c>
      <c r="B1231" s="2">
        <v>717220415</v>
      </c>
      <c r="C1231" s="1" t="s">
        <v>9144</v>
      </c>
      <c r="D1231" s="3">
        <v>38497</v>
      </c>
      <c r="E1231" s="1" t="s">
        <v>9135</v>
      </c>
      <c r="F1231" s="1" t="s">
        <v>9262</v>
      </c>
      <c r="G1231" t="s">
        <v>11110</v>
      </c>
    </row>
    <row r="1232" spans="1:7" x14ac:dyDescent="0.25">
      <c r="A1232" s="1" t="s">
        <v>3510</v>
      </c>
      <c r="B1232" s="2">
        <v>913765998</v>
      </c>
      <c r="C1232" s="1" t="s">
        <v>9130</v>
      </c>
      <c r="D1232" s="3">
        <v>38497</v>
      </c>
      <c r="E1232" s="1" t="s">
        <v>9135</v>
      </c>
      <c r="F1232" s="1" t="s">
        <v>9132</v>
      </c>
      <c r="G1232" t="s">
        <v>9664</v>
      </c>
    </row>
    <row r="1233" spans="1:7" x14ac:dyDescent="0.25">
      <c r="A1233" s="1" t="s">
        <v>3659</v>
      </c>
      <c r="B1233" s="2">
        <v>530044811</v>
      </c>
      <c r="C1233" s="1" t="s">
        <v>9179</v>
      </c>
      <c r="D1233" s="3">
        <v>23887</v>
      </c>
      <c r="E1233" s="1" t="s">
        <v>9141</v>
      </c>
      <c r="F1233" s="1" t="s">
        <v>9184</v>
      </c>
      <c r="G1233" t="s">
        <v>11828</v>
      </c>
    </row>
    <row r="1234" spans="1:7" x14ac:dyDescent="0.25">
      <c r="A1234" s="1" t="s">
        <v>2139</v>
      </c>
      <c r="B1234" s="2">
        <v>169553214</v>
      </c>
      <c r="C1234" s="1" t="s">
        <v>9159</v>
      </c>
      <c r="D1234" s="3">
        <v>26077</v>
      </c>
      <c r="E1234" s="1" t="s">
        <v>9141</v>
      </c>
      <c r="F1234" s="1" t="s">
        <v>9367</v>
      </c>
      <c r="G1234" t="s">
        <v>10491</v>
      </c>
    </row>
    <row r="1235" spans="1:7" x14ac:dyDescent="0.25">
      <c r="A1235" s="1" t="s">
        <v>1724</v>
      </c>
      <c r="B1235" s="2">
        <v>620261247</v>
      </c>
      <c r="C1235" s="1" t="s">
        <v>9159</v>
      </c>
      <c r="D1235" s="3">
        <v>24616</v>
      </c>
      <c r="E1235" s="1" t="s">
        <v>9149</v>
      </c>
      <c r="F1235" s="1" t="s">
        <v>9367</v>
      </c>
      <c r="G1235" t="s">
        <v>11584</v>
      </c>
    </row>
    <row r="1236" spans="1:7" x14ac:dyDescent="0.25">
      <c r="A1236" s="1" t="s">
        <v>166</v>
      </c>
      <c r="B1236" s="2">
        <v>80506124</v>
      </c>
      <c r="C1236" s="1" t="s">
        <v>9188</v>
      </c>
      <c r="D1236" s="3">
        <v>40687</v>
      </c>
      <c r="E1236" s="1" t="s">
        <v>9131</v>
      </c>
      <c r="F1236" s="1" t="s">
        <v>4326</v>
      </c>
      <c r="G1236" t="s">
        <v>12135</v>
      </c>
    </row>
    <row r="1237" spans="1:7" x14ac:dyDescent="0.25">
      <c r="A1237" s="1" t="s">
        <v>5313</v>
      </c>
      <c r="B1237" s="2">
        <v>961610191</v>
      </c>
      <c r="C1237" s="1" t="s">
        <v>9188</v>
      </c>
      <c r="D1237" s="3">
        <v>22426</v>
      </c>
      <c r="E1237" s="1" t="s">
        <v>9135</v>
      </c>
      <c r="F1237" s="1" t="s">
        <v>4326</v>
      </c>
      <c r="G1237" t="s">
        <v>10058</v>
      </c>
    </row>
    <row r="1238" spans="1:7" x14ac:dyDescent="0.25">
      <c r="A1238" s="1" t="s">
        <v>4651</v>
      </c>
      <c r="B1238" s="2">
        <v>825095612</v>
      </c>
      <c r="C1238" s="1" t="s">
        <v>9134</v>
      </c>
      <c r="D1238" s="3">
        <v>35939</v>
      </c>
      <c r="E1238" s="1" t="s">
        <v>9131</v>
      </c>
      <c r="F1238" s="1" t="s">
        <v>9136</v>
      </c>
      <c r="G1238" t="s">
        <v>11927</v>
      </c>
    </row>
    <row r="1239" spans="1:7" x14ac:dyDescent="0.25">
      <c r="A1239" s="1" t="s">
        <v>6966</v>
      </c>
      <c r="B1239" s="2">
        <v>637700595</v>
      </c>
      <c r="C1239" s="1" t="s">
        <v>9148</v>
      </c>
      <c r="D1239" s="3">
        <v>39958</v>
      </c>
      <c r="E1239" s="1" t="s">
        <v>9149</v>
      </c>
      <c r="F1239" s="1" t="s">
        <v>834</v>
      </c>
      <c r="G1239" t="s">
        <v>10954</v>
      </c>
    </row>
    <row r="1240" spans="1:7" x14ac:dyDescent="0.25">
      <c r="A1240" s="1" t="s">
        <v>4979</v>
      </c>
      <c r="B1240" s="2">
        <v>962251721</v>
      </c>
      <c r="C1240" s="1" t="s">
        <v>9197</v>
      </c>
      <c r="D1240" s="3">
        <v>38861</v>
      </c>
      <c r="E1240" s="1" t="s">
        <v>9131</v>
      </c>
      <c r="F1240" s="1" t="s">
        <v>9198</v>
      </c>
      <c r="G1240" t="s">
        <v>9675</v>
      </c>
    </row>
    <row r="1241" spans="1:7" x14ac:dyDescent="0.25">
      <c r="A1241" s="1" t="s">
        <v>6945</v>
      </c>
      <c r="B1241" s="2">
        <v>9052794</v>
      </c>
      <c r="C1241" s="1" t="s">
        <v>9303</v>
      </c>
      <c r="D1241" s="3">
        <v>41419</v>
      </c>
      <c r="E1241" s="1" t="s">
        <v>9131</v>
      </c>
      <c r="F1241" s="1" t="s">
        <v>9339</v>
      </c>
      <c r="G1241" t="s">
        <v>9994</v>
      </c>
    </row>
    <row r="1242" spans="1:7" x14ac:dyDescent="0.25">
      <c r="A1242" s="1" t="s">
        <v>5884</v>
      </c>
      <c r="B1242" s="2">
        <v>741467211</v>
      </c>
      <c r="C1242" s="1" t="s">
        <v>9134</v>
      </c>
      <c r="D1242" s="3">
        <v>45070</v>
      </c>
      <c r="E1242" s="1" t="s">
        <v>9166</v>
      </c>
      <c r="F1242" s="1" t="s">
        <v>9182</v>
      </c>
      <c r="G1242" t="s">
        <v>10820</v>
      </c>
    </row>
    <row r="1243" spans="1:7" x14ac:dyDescent="0.25">
      <c r="A1243" s="1" t="s">
        <v>4315</v>
      </c>
      <c r="B1243" s="2">
        <v>313947617</v>
      </c>
      <c r="C1243" s="1" t="s">
        <v>9138</v>
      </c>
      <c r="D1243" s="3">
        <v>24983</v>
      </c>
      <c r="E1243" s="1" t="s">
        <v>9131</v>
      </c>
      <c r="F1243" s="1" t="s">
        <v>6173</v>
      </c>
      <c r="G1243" t="s">
        <v>10841</v>
      </c>
    </row>
    <row r="1244" spans="1:7" x14ac:dyDescent="0.25">
      <c r="A1244" s="1" t="s">
        <v>414</v>
      </c>
      <c r="B1244" s="2">
        <v>909028330</v>
      </c>
      <c r="C1244" s="1" t="s">
        <v>9130</v>
      </c>
      <c r="D1244" s="3">
        <v>41054</v>
      </c>
      <c r="E1244" s="1" t="s">
        <v>9131</v>
      </c>
      <c r="F1244" s="1" t="s">
        <v>9132</v>
      </c>
      <c r="G1244" t="s">
        <v>9133</v>
      </c>
    </row>
    <row r="1245" spans="1:7" x14ac:dyDescent="0.25">
      <c r="A1245" s="1" t="s">
        <v>3312</v>
      </c>
      <c r="B1245" s="2">
        <v>203801183</v>
      </c>
      <c r="C1245" s="1" t="s">
        <v>9159</v>
      </c>
      <c r="D1245" s="3">
        <v>33382</v>
      </c>
      <c r="E1245" s="1" t="s">
        <v>9141</v>
      </c>
      <c r="F1245" s="1" t="s">
        <v>8414</v>
      </c>
      <c r="G1245" t="s">
        <v>9510</v>
      </c>
    </row>
    <row r="1246" spans="1:7" x14ac:dyDescent="0.25">
      <c r="A1246" s="1" t="s">
        <v>6027</v>
      </c>
      <c r="B1246" s="2">
        <v>933059110</v>
      </c>
      <c r="C1246" s="1" t="s">
        <v>9140</v>
      </c>
      <c r="D1246" s="3">
        <v>28634</v>
      </c>
      <c r="E1246" s="1" t="s">
        <v>9145</v>
      </c>
      <c r="F1246" s="1" t="s">
        <v>9142</v>
      </c>
      <c r="G1246" t="s">
        <v>11476</v>
      </c>
    </row>
    <row r="1247" spans="1:7" x14ac:dyDescent="0.25">
      <c r="A1247" s="1" t="s">
        <v>708</v>
      </c>
      <c r="B1247" s="2">
        <v>293577198</v>
      </c>
      <c r="C1247" s="1" t="s">
        <v>9138</v>
      </c>
      <c r="D1247" s="3">
        <v>41054</v>
      </c>
      <c r="E1247" s="1" t="s">
        <v>9141</v>
      </c>
      <c r="F1247" s="1" t="s">
        <v>9256</v>
      </c>
      <c r="G1247" t="s">
        <v>10505</v>
      </c>
    </row>
    <row r="1248" spans="1:7" x14ac:dyDescent="0.25">
      <c r="A1248" s="1" t="s">
        <v>5766</v>
      </c>
      <c r="B1248" s="2">
        <v>630038435</v>
      </c>
      <c r="C1248" s="1" t="s">
        <v>9134</v>
      </c>
      <c r="D1248" s="3">
        <v>45070</v>
      </c>
      <c r="E1248" s="1" t="s">
        <v>9149</v>
      </c>
      <c r="F1248" s="1" t="s">
        <v>9182</v>
      </c>
      <c r="G1248" t="s">
        <v>11311</v>
      </c>
    </row>
    <row r="1249" spans="1:7" x14ac:dyDescent="0.25">
      <c r="A1249" s="1" t="s">
        <v>3555</v>
      </c>
      <c r="B1249" s="2">
        <v>743760254</v>
      </c>
      <c r="C1249" s="1" t="s">
        <v>9159</v>
      </c>
      <c r="D1249" s="3">
        <v>25348</v>
      </c>
      <c r="E1249" s="1" t="s">
        <v>9149</v>
      </c>
      <c r="F1249" s="1" t="s">
        <v>9160</v>
      </c>
      <c r="G1249" t="s">
        <v>10714</v>
      </c>
    </row>
    <row r="1250" spans="1:7" x14ac:dyDescent="0.25">
      <c r="A1250" s="1" t="s">
        <v>6510</v>
      </c>
      <c r="B1250" s="2">
        <v>400996340</v>
      </c>
      <c r="C1250" s="1" t="s">
        <v>9148</v>
      </c>
      <c r="D1250" s="3">
        <v>36304</v>
      </c>
      <c r="E1250" s="1" t="s">
        <v>9149</v>
      </c>
      <c r="F1250" s="1" t="s">
        <v>834</v>
      </c>
      <c r="G1250" t="s">
        <v>9651</v>
      </c>
    </row>
    <row r="1251" spans="1:7" x14ac:dyDescent="0.25">
      <c r="A1251" s="1" t="s">
        <v>5977</v>
      </c>
      <c r="B1251" s="2">
        <v>446120059</v>
      </c>
      <c r="C1251" s="1" t="s">
        <v>9170</v>
      </c>
      <c r="D1251" s="3">
        <v>21694</v>
      </c>
      <c r="E1251" s="1" t="s">
        <v>9149</v>
      </c>
      <c r="F1251" s="1" t="s">
        <v>9171</v>
      </c>
      <c r="G1251" t="s">
        <v>11633</v>
      </c>
    </row>
    <row r="1252" spans="1:7" x14ac:dyDescent="0.25">
      <c r="A1252" s="1" t="s">
        <v>8671</v>
      </c>
      <c r="B1252" s="2">
        <v>723431746</v>
      </c>
      <c r="C1252" s="1" t="s">
        <v>9134</v>
      </c>
      <c r="D1252" s="3">
        <v>36304</v>
      </c>
      <c r="E1252" s="1" t="s">
        <v>9149</v>
      </c>
      <c r="F1252" s="1" t="s">
        <v>9136</v>
      </c>
      <c r="G1252" t="s">
        <v>11601</v>
      </c>
    </row>
    <row r="1253" spans="1:7" x14ac:dyDescent="0.25">
      <c r="A1253" s="1" t="s">
        <v>2058</v>
      </c>
      <c r="B1253" s="2">
        <v>325236685</v>
      </c>
      <c r="C1253" s="1" t="s">
        <v>9148</v>
      </c>
      <c r="D1253" s="3">
        <v>40322</v>
      </c>
      <c r="E1253" s="1" t="s">
        <v>9145</v>
      </c>
      <c r="F1253" s="1" t="s">
        <v>9150</v>
      </c>
      <c r="G1253" t="s">
        <v>9792</v>
      </c>
    </row>
    <row r="1254" spans="1:7" x14ac:dyDescent="0.25">
      <c r="A1254" s="1" t="s">
        <v>2414</v>
      </c>
      <c r="B1254" s="2">
        <v>600960976</v>
      </c>
      <c r="C1254" s="1" t="s">
        <v>9188</v>
      </c>
      <c r="D1254" s="3">
        <v>43976</v>
      </c>
      <c r="E1254" s="1" t="s">
        <v>9135</v>
      </c>
      <c r="F1254" s="1" t="s">
        <v>3840</v>
      </c>
      <c r="G1254" t="s">
        <v>10437</v>
      </c>
    </row>
    <row r="1255" spans="1:7" x14ac:dyDescent="0.25">
      <c r="A1255" s="1" t="s">
        <v>7229</v>
      </c>
      <c r="B1255" s="2">
        <v>696046635</v>
      </c>
      <c r="C1255" s="1" t="s">
        <v>9138</v>
      </c>
      <c r="D1255" s="3">
        <v>22061</v>
      </c>
      <c r="E1255" s="1" t="s">
        <v>9131</v>
      </c>
      <c r="F1255" s="1" t="s">
        <v>9256</v>
      </c>
      <c r="G1255" t="s">
        <v>9795</v>
      </c>
    </row>
    <row r="1256" spans="1:7" x14ac:dyDescent="0.25">
      <c r="A1256" s="1" t="s">
        <v>7756</v>
      </c>
      <c r="B1256" s="2">
        <v>504825236</v>
      </c>
      <c r="C1256" s="1" t="s">
        <v>9217</v>
      </c>
      <c r="D1256" s="3">
        <v>33749</v>
      </c>
      <c r="E1256" s="1" t="s">
        <v>9149</v>
      </c>
      <c r="F1256" s="1" t="s">
        <v>9218</v>
      </c>
      <c r="G1256" t="s">
        <v>11925</v>
      </c>
    </row>
    <row r="1257" spans="1:7" x14ac:dyDescent="0.25">
      <c r="A1257" s="1" t="s">
        <v>2868</v>
      </c>
      <c r="B1257" s="2">
        <v>232958073</v>
      </c>
      <c r="C1257" s="1" t="s">
        <v>9148</v>
      </c>
      <c r="D1257" s="3">
        <v>23522</v>
      </c>
      <c r="E1257" s="1" t="s">
        <v>9135</v>
      </c>
      <c r="F1257" s="1" t="s">
        <v>9150</v>
      </c>
      <c r="G1257" t="s">
        <v>10903</v>
      </c>
    </row>
    <row r="1258" spans="1:7" x14ac:dyDescent="0.25">
      <c r="A1258" s="1" t="s">
        <v>7531</v>
      </c>
      <c r="B1258" s="2">
        <v>630758120</v>
      </c>
      <c r="C1258" s="1" t="s">
        <v>9159</v>
      </c>
      <c r="D1258" s="3">
        <v>20600</v>
      </c>
      <c r="E1258" s="1" t="s">
        <v>9141</v>
      </c>
      <c r="F1258" s="1" t="s">
        <v>9367</v>
      </c>
      <c r="G1258" t="s">
        <v>12089</v>
      </c>
    </row>
    <row r="1259" spans="1:7" x14ac:dyDescent="0.25">
      <c r="A1259" s="1" t="s">
        <v>7023</v>
      </c>
      <c r="B1259" s="2">
        <v>43798322</v>
      </c>
      <c r="C1259" s="1" t="s">
        <v>9159</v>
      </c>
      <c r="D1259" s="3">
        <v>29731</v>
      </c>
      <c r="E1259" s="1" t="s">
        <v>9166</v>
      </c>
      <c r="F1259" s="1" t="s">
        <v>9240</v>
      </c>
      <c r="G1259" t="s">
        <v>11677</v>
      </c>
    </row>
    <row r="1260" spans="1:7" x14ac:dyDescent="0.25">
      <c r="A1260" s="1" t="s">
        <v>4506</v>
      </c>
      <c r="B1260" s="2">
        <v>676553473</v>
      </c>
      <c r="C1260" s="1" t="s">
        <v>9170</v>
      </c>
      <c r="D1260" s="3">
        <v>29731</v>
      </c>
      <c r="E1260" s="1" t="s">
        <v>9141</v>
      </c>
      <c r="F1260" s="1" t="s">
        <v>9171</v>
      </c>
      <c r="G1260" t="s">
        <v>9699</v>
      </c>
    </row>
    <row r="1261" spans="1:7" x14ac:dyDescent="0.25">
      <c r="A1261" s="1" t="s">
        <v>5146</v>
      </c>
      <c r="B1261" s="2">
        <v>538277496</v>
      </c>
      <c r="C1261" s="1" t="s">
        <v>9190</v>
      </c>
      <c r="D1261" s="3">
        <v>27173</v>
      </c>
      <c r="E1261" s="1" t="s">
        <v>9135</v>
      </c>
      <c r="F1261" s="1" t="s">
        <v>9191</v>
      </c>
      <c r="G1261" t="s">
        <v>11427</v>
      </c>
    </row>
    <row r="1262" spans="1:7" x14ac:dyDescent="0.25">
      <c r="A1262" s="1" t="s">
        <v>7875</v>
      </c>
      <c r="B1262" s="2">
        <v>858831444</v>
      </c>
      <c r="C1262" s="1" t="s">
        <v>9170</v>
      </c>
      <c r="D1262" s="3">
        <v>43976</v>
      </c>
      <c r="E1262" s="1" t="s">
        <v>9149</v>
      </c>
      <c r="F1262" s="1" t="s">
        <v>9362</v>
      </c>
      <c r="G1262" t="s">
        <v>9984</v>
      </c>
    </row>
    <row r="1263" spans="1:7" x14ac:dyDescent="0.25">
      <c r="A1263" s="1" t="s">
        <v>7238</v>
      </c>
      <c r="B1263" s="2">
        <v>9739453</v>
      </c>
      <c r="C1263" s="1" t="s">
        <v>9165</v>
      </c>
      <c r="D1263" s="3">
        <v>32288</v>
      </c>
      <c r="E1263" s="1" t="s">
        <v>9141</v>
      </c>
      <c r="F1263" s="1" t="s">
        <v>9167</v>
      </c>
      <c r="G1263" t="s">
        <v>11712</v>
      </c>
    </row>
    <row r="1264" spans="1:7" x14ac:dyDescent="0.25">
      <c r="A1264" s="1" t="s">
        <v>844</v>
      </c>
      <c r="B1264" s="2">
        <v>332182225</v>
      </c>
      <c r="C1264" s="1" t="s">
        <v>9159</v>
      </c>
      <c r="D1264" s="3">
        <v>37400</v>
      </c>
      <c r="E1264" s="1" t="s">
        <v>9135</v>
      </c>
      <c r="F1264" s="1" t="s">
        <v>9367</v>
      </c>
      <c r="G1264" t="s">
        <v>9368</v>
      </c>
    </row>
    <row r="1265" spans="1:7" x14ac:dyDescent="0.25">
      <c r="A1265" s="1" t="s">
        <v>486</v>
      </c>
      <c r="B1265" s="2">
        <v>546891496</v>
      </c>
      <c r="C1265" s="1" t="s">
        <v>9229</v>
      </c>
      <c r="D1265" s="3">
        <v>34114</v>
      </c>
      <c r="E1265" s="1" t="s">
        <v>9149</v>
      </c>
      <c r="F1265" s="1" t="s">
        <v>9230</v>
      </c>
      <c r="G1265" t="s">
        <v>11580</v>
      </c>
    </row>
    <row r="1266" spans="1:7" x14ac:dyDescent="0.25">
      <c r="A1266" s="1" t="s">
        <v>8122</v>
      </c>
      <c r="B1266" s="2">
        <v>683793376</v>
      </c>
      <c r="C1266" s="1" t="s">
        <v>9154</v>
      </c>
      <c r="D1266" s="3">
        <v>35939</v>
      </c>
      <c r="E1266" s="1" t="s">
        <v>9149</v>
      </c>
      <c r="F1266" s="1" t="s">
        <v>9162</v>
      </c>
      <c r="G1266" t="s">
        <v>9360</v>
      </c>
    </row>
    <row r="1267" spans="1:7" x14ac:dyDescent="0.25">
      <c r="A1267" s="1" t="s">
        <v>3579</v>
      </c>
      <c r="B1267" s="2">
        <v>413570128</v>
      </c>
      <c r="C1267" s="1" t="s">
        <v>9229</v>
      </c>
      <c r="D1267" s="3">
        <v>33382</v>
      </c>
      <c r="E1267" s="1" t="s">
        <v>9141</v>
      </c>
      <c r="F1267" s="1" t="s">
        <v>9230</v>
      </c>
      <c r="G1267" t="s">
        <v>10102</v>
      </c>
    </row>
    <row r="1268" spans="1:7" x14ac:dyDescent="0.25">
      <c r="A1268" s="1" t="s">
        <v>3150</v>
      </c>
      <c r="B1268" s="2">
        <v>67031087</v>
      </c>
      <c r="C1268" s="1" t="s">
        <v>9134</v>
      </c>
      <c r="D1268" s="3">
        <v>24251</v>
      </c>
      <c r="E1268" s="1" t="s">
        <v>9141</v>
      </c>
      <c r="F1268" s="1" t="s">
        <v>9174</v>
      </c>
      <c r="G1268" t="s">
        <v>9832</v>
      </c>
    </row>
    <row r="1269" spans="1:7" x14ac:dyDescent="0.25">
      <c r="A1269" s="1" t="s">
        <v>3150</v>
      </c>
      <c r="B1269" s="2">
        <v>346926199</v>
      </c>
      <c r="C1269" s="1" t="s">
        <v>9179</v>
      </c>
      <c r="D1269" s="3">
        <v>32653</v>
      </c>
      <c r="E1269" s="1" t="s">
        <v>9145</v>
      </c>
      <c r="F1269" s="1" t="s">
        <v>9223</v>
      </c>
      <c r="G1269" t="s">
        <v>10244</v>
      </c>
    </row>
    <row r="1270" spans="1:7" x14ac:dyDescent="0.25">
      <c r="A1270" s="1" t="s">
        <v>1443</v>
      </c>
      <c r="B1270" s="2">
        <v>98577196</v>
      </c>
      <c r="C1270" s="1" t="s">
        <v>9134</v>
      </c>
      <c r="D1270" s="3">
        <v>40687</v>
      </c>
      <c r="E1270" s="1" t="s">
        <v>9141</v>
      </c>
      <c r="F1270" s="1" t="s">
        <v>9283</v>
      </c>
      <c r="G1270" t="s">
        <v>9293</v>
      </c>
    </row>
    <row r="1271" spans="1:7" x14ac:dyDescent="0.25">
      <c r="A1271" s="1" t="s">
        <v>8994</v>
      </c>
      <c r="B1271" s="2">
        <v>376092417</v>
      </c>
      <c r="C1271" s="1" t="s">
        <v>9148</v>
      </c>
      <c r="D1271" s="3">
        <v>33017</v>
      </c>
      <c r="E1271" s="1" t="s">
        <v>9141</v>
      </c>
      <c r="F1271" s="1" t="s">
        <v>9254</v>
      </c>
      <c r="G1271" t="s">
        <v>11607</v>
      </c>
    </row>
    <row r="1272" spans="1:7" x14ac:dyDescent="0.25">
      <c r="A1272" s="1" t="s">
        <v>6436</v>
      </c>
      <c r="B1272" s="2">
        <v>752352306</v>
      </c>
      <c r="C1272" s="1" t="s">
        <v>9148</v>
      </c>
      <c r="D1272" s="3">
        <v>24616</v>
      </c>
      <c r="E1272" s="1" t="s">
        <v>9145</v>
      </c>
      <c r="F1272" s="1" t="s">
        <v>834</v>
      </c>
      <c r="G1272" t="s">
        <v>9545</v>
      </c>
    </row>
    <row r="1273" spans="1:7" x14ac:dyDescent="0.25">
      <c r="A1273" s="1" t="s">
        <v>3516</v>
      </c>
      <c r="B1273" s="2">
        <v>938304870</v>
      </c>
      <c r="C1273" s="1" t="s">
        <v>9188</v>
      </c>
      <c r="D1273" s="3">
        <v>24616</v>
      </c>
      <c r="E1273" s="1" t="s">
        <v>9149</v>
      </c>
      <c r="F1273" s="1" t="s">
        <v>4326</v>
      </c>
      <c r="G1273" t="s">
        <v>11848</v>
      </c>
    </row>
    <row r="1274" spans="1:7" x14ac:dyDescent="0.25">
      <c r="A1274" s="1" t="s">
        <v>1133</v>
      </c>
      <c r="B1274" s="2">
        <v>699815678</v>
      </c>
      <c r="C1274" s="1" t="s">
        <v>9134</v>
      </c>
      <c r="D1274" s="3">
        <v>38861</v>
      </c>
      <c r="E1274" s="1" t="s">
        <v>9149</v>
      </c>
      <c r="F1274" s="1" t="s">
        <v>9200</v>
      </c>
      <c r="G1274" t="s">
        <v>9982</v>
      </c>
    </row>
    <row r="1275" spans="1:7" x14ac:dyDescent="0.25">
      <c r="A1275" s="1" t="s">
        <v>4720</v>
      </c>
      <c r="B1275" s="2">
        <v>555715861</v>
      </c>
      <c r="C1275" s="1" t="s">
        <v>9144</v>
      </c>
      <c r="D1275" s="3">
        <v>27905</v>
      </c>
      <c r="E1275" s="1" t="s">
        <v>9131</v>
      </c>
      <c r="F1275" s="1" t="s">
        <v>9146</v>
      </c>
      <c r="G1275" t="s">
        <v>10800</v>
      </c>
    </row>
    <row r="1276" spans="1:7" x14ac:dyDescent="0.25">
      <c r="A1276" s="1" t="s">
        <v>6381</v>
      </c>
      <c r="B1276" s="2">
        <v>932589685</v>
      </c>
      <c r="C1276" s="1" t="s">
        <v>9217</v>
      </c>
      <c r="D1276" s="3">
        <v>34478</v>
      </c>
      <c r="E1276" s="1" t="s">
        <v>9149</v>
      </c>
      <c r="F1276" s="1" t="s">
        <v>9218</v>
      </c>
      <c r="G1276" t="s">
        <v>10977</v>
      </c>
    </row>
    <row r="1277" spans="1:7" x14ac:dyDescent="0.25">
      <c r="A1277" s="1" t="s">
        <v>2043</v>
      </c>
      <c r="B1277" s="2">
        <v>868988186</v>
      </c>
      <c r="C1277" s="1" t="s">
        <v>9134</v>
      </c>
      <c r="D1277" s="3">
        <v>25712</v>
      </c>
      <c r="E1277" s="1" t="s">
        <v>9145</v>
      </c>
      <c r="F1277" s="1" t="s">
        <v>9283</v>
      </c>
      <c r="G1277" t="s">
        <v>11341</v>
      </c>
    </row>
    <row r="1278" spans="1:7" x14ac:dyDescent="0.25">
      <c r="A1278" s="1" t="s">
        <v>5831</v>
      </c>
      <c r="B1278" s="2">
        <v>963367321</v>
      </c>
      <c r="C1278" s="1" t="s">
        <v>9156</v>
      </c>
      <c r="D1278" s="3">
        <v>38132</v>
      </c>
      <c r="E1278" s="1" t="s">
        <v>9149</v>
      </c>
      <c r="F1278" s="1" t="s">
        <v>9157</v>
      </c>
      <c r="G1278" t="s">
        <v>9396</v>
      </c>
    </row>
    <row r="1279" spans="1:7" x14ac:dyDescent="0.25">
      <c r="A1279" s="1" t="s">
        <v>8080</v>
      </c>
      <c r="B1279" s="2">
        <v>373419298</v>
      </c>
      <c r="C1279" s="1" t="s">
        <v>9170</v>
      </c>
      <c r="D1279" s="3">
        <v>41783</v>
      </c>
      <c r="E1279" s="1" t="s">
        <v>9166</v>
      </c>
      <c r="F1279" s="1" t="s">
        <v>9362</v>
      </c>
      <c r="G1279" t="s">
        <v>9749</v>
      </c>
    </row>
    <row r="1280" spans="1:7" x14ac:dyDescent="0.25">
      <c r="A1280" s="1" t="s">
        <v>8819</v>
      </c>
      <c r="B1280" s="2">
        <v>743758298</v>
      </c>
      <c r="C1280" s="1" t="s">
        <v>9144</v>
      </c>
      <c r="D1280" s="3">
        <v>36304</v>
      </c>
      <c r="E1280" s="1" t="s">
        <v>9145</v>
      </c>
      <c r="F1280" s="1" t="s">
        <v>9146</v>
      </c>
      <c r="G1280" t="s">
        <v>9427</v>
      </c>
    </row>
    <row r="1281" spans="1:7" x14ac:dyDescent="0.25">
      <c r="A1281" s="1" t="s">
        <v>3171</v>
      </c>
      <c r="B1281" s="2">
        <v>841019660</v>
      </c>
      <c r="C1281" s="1" t="s">
        <v>9165</v>
      </c>
      <c r="D1281" s="3">
        <v>23887</v>
      </c>
      <c r="E1281" s="1" t="s">
        <v>9149</v>
      </c>
      <c r="F1281" s="1" t="s">
        <v>9264</v>
      </c>
      <c r="G1281" t="s">
        <v>11750</v>
      </c>
    </row>
    <row r="1282" spans="1:7" x14ac:dyDescent="0.25">
      <c r="A1282" s="1" t="s">
        <v>8176</v>
      </c>
      <c r="B1282" s="2">
        <v>311948849</v>
      </c>
      <c r="C1282" s="1" t="s">
        <v>9144</v>
      </c>
      <c r="D1282" s="3">
        <v>26444</v>
      </c>
      <c r="E1282" s="1" t="s">
        <v>9135</v>
      </c>
      <c r="F1282" s="1" t="s">
        <v>9262</v>
      </c>
      <c r="G1282" t="s">
        <v>9528</v>
      </c>
    </row>
    <row r="1283" spans="1:7" x14ac:dyDescent="0.25">
      <c r="A1283" s="1" t="s">
        <v>536</v>
      </c>
      <c r="B1283" s="2">
        <v>358256120</v>
      </c>
      <c r="C1283" s="1" t="s">
        <v>9303</v>
      </c>
      <c r="D1283" s="3">
        <v>24983</v>
      </c>
      <c r="E1283" s="1" t="s">
        <v>9131</v>
      </c>
      <c r="F1283" s="1" t="s">
        <v>9339</v>
      </c>
      <c r="G1283" t="s">
        <v>10721</v>
      </c>
    </row>
    <row r="1284" spans="1:7" x14ac:dyDescent="0.25">
      <c r="A1284" s="1" t="s">
        <v>7470</v>
      </c>
      <c r="B1284" s="2">
        <v>919464811</v>
      </c>
      <c r="C1284" s="1" t="s">
        <v>9179</v>
      </c>
      <c r="D1284" s="3">
        <v>31921</v>
      </c>
      <c r="E1284" s="1" t="s">
        <v>9141</v>
      </c>
      <c r="F1284" s="1" t="s">
        <v>9223</v>
      </c>
      <c r="G1284" t="s">
        <v>10074</v>
      </c>
    </row>
    <row r="1285" spans="1:7" x14ac:dyDescent="0.25">
      <c r="A1285" s="1" t="s">
        <v>6132</v>
      </c>
      <c r="B1285" s="2">
        <v>970179932</v>
      </c>
      <c r="C1285" s="1" t="s">
        <v>9138</v>
      </c>
      <c r="D1285" s="3">
        <v>20965</v>
      </c>
      <c r="E1285" s="1" t="s">
        <v>9141</v>
      </c>
      <c r="F1285" s="1" t="s">
        <v>9256</v>
      </c>
      <c r="G1285" t="s">
        <v>11787</v>
      </c>
    </row>
    <row r="1286" spans="1:7" x14ac:dyDescent="0.25">
      <c r="A1286" s="1" t="s">
        <v>2188</v>
      </c>
      <c r="B1286" s="2">
        <v>934718350</v>
      </c>
      <c r="C1286" s="1" t="s">
        <v>9159</v>
      </c>
      <c r="D1286" s="3">
        <v>40322</v>
      </c>
      <c r="E1286" s="1" t="s">
        <v>9131</v>
      </c>
      <c r="F1286" s="1" t="s">
        <v>9160</v>
      </c>
      <c r="G1286" t="s">
        <v>9274</v>
      </c>
    </row>
    <row r="1287" spans="1:7" x14ac:dyDescent="0.25">
      <c r="A1287" s="1" t="s">
        <v>5331</v>
      </c>
      <c r="B1287" s="2">
        <v>322285626</v>
      </c>
      <c r="C1287" s="1" t="s">
        <v>9165</v>
      </c>
      <c r="D1287" s="3">
        <v>41054</v>
      </c>
      <c r="E1287" s="1" t="s">
        <v>9149</v>
      </c>
      <c r="F1287" s="1" t="s">
        <v>9264</v>
      </c>
      <c r="G1287" t="s">
        <v>10194</v>
      </c>
    </row>
    <row r="1288" spans="1:7" x14ac:dyDescent="0.25">
      <c r="A1288" s="1" t="s">
        <v>7730</v>
      </c>
      <c r="B1288" s="2">
        <v>997371033</v>
      </c>
      <c r="C1288" s="1" t="s">
        <v>9134</v>
      </c>
      <c r="D1288" s="3">
        <v>20965</v>
      </c>
      <c r="E1288" s="1" t="s">
        <v>9149</v>
      </c>
      <c r="F1288" s="1" t="s">
        <v>9174</v>
      </c>
      <c r="G1288" t="s">
        <v>10536</v>
      </c>
    </row>
    <row r="1289" spans="1:7" x14ac:dyDescent="0.25">
      <c r="A1289" s="1" t="s">
        <v>1100</v>
      </c>
      <c r="B1289" s="2">
        <v>381842320</v>
      </c>
      <c r="C1289" s="1" t="s">
        <v>9134</v>
      </c>
      <c r="D1289" s="3">
        <v>32653</v>
      </c>
      <c r="E1289" s="1" t="s">
        <v>9135</v>
      </c>
      <c r="F1289" s="1" t="s">
        <v>9174</v>
      </c>
      <c r="G1289" t="s">
        <v>11157</v>
      </c>
    </row>
    <row r="1290" spans="1:7" x14ac:dyDescent="0.25">
      <c r="A1290" s="1" t="s">
        <v>2497</v>
      </c>
      <c r="B1290" s="2">
        <v>864260743</v>
      </c>
      <c r="C1290" s="1" t="s">
        <v>9159</v>
      </c>
      <c r="D1290" s="3">
        <v>39593</v>
      </c>
      <c r="E1290" s="1" t="s">
        <v>9145</v>
      </c>
      <c r="F1290" s="1" t="s">
        <v>9240</v>
      </c>
      <c r="G1290" t="s">
        <v>10558</v>
      </c>
    </row>
    <row r="1291" spans="1:7" x14ac:dyDescent="0.25">
      <c r="A1291" s="1" t="s">
        <v>7563</v>
      </c>
      <c r="B1291" s="2">
        <v>761581783</v>
      </c>
      <c r="C1291" s="1" t="s">
        <v>9179</v>
      </c>
      <c r="D1291" s="3">
        <v>26077</v>
      </c>
      <c r="E1291" s="1" t="s">
        <v>9135</v>
      </c>
      <c r="F1291" s="1" t="s">
        <v>9180</v>
      </c>
      <c r="G1291" t="s">
        <v>11014</v>
      </c>
    </row>
    <row r="1292" spans="1:7" x14ac:dyDescent="0.25">
      <c r="A1292" s="1" t="s">
        <v>7827</v>
      </c>
      <c r="B1292" s="2">
        <v>587755693</v>
      </c>
      <c r="C1292" s="1" t="s">
        <v>9156</v>
      </c>
      <c r="D1292" s="3">
        <v>26809</v>
      </c>
      <c r="E1292" s="1" t="s">
        <v>9149</v>
      </c>
      <c r="F1292" s="1" t="s">
        <v>9157</v>
      </c>
      <c r="G1292" t="s">
        <v>10803</v>
      </c>
    </row>
    <row r="1293" spans="1:7" x14ac:dyDescent="0.25">
      <c r="A1293" s="1" t="s">
        <v>5272</v>
      </c>
      <c r="B1293" s="2">
        <v>826803067</v>
      </c>
      <c r="C1293" s="1" t="s">
        <v>9140</v>
      </c>
      <c r="D1293" s="3">
        <v>43609</v>
      </c>
      <c r="E1293" s="1" t="s">
        <v>9166</v>
      </c>
      <c r="F1293" s="1" t="s">
        <v>9142</v>
      </c>
      <c r="G1293" t="s">
        <v>11193</v>
      </c>
    </row>
    <row r="1294" spans="1:7" x14ac:dyDescent="0.25">
      <c r="A1294" s="1" t="s">
        <v>4585</v>
      </c>
      <c r="B1294" s="2">
        <v>196549293</v>
      </c>
      <c r="C1294" s="1" t="s">
        <v>9188</v>
      </c>
      <c r="D1294" s="3">
        <v>22426</v>
      </c>
      <c r="E1294" s="1" t="s">
        <v>9135</v>
      </c>
      <c r="F1294" s="1" t="s">
        <v>3840</v>
      </c>
      <c r="G1294" t="s">
        <v>11087</v>
      </c>
    </row>
    <row r="1295" spans="1:7" x14ac:dyDescent="0.25">
      <c r="A1295" s="1" t="s">
        <v>6448</v>
      </c>
      <c r="B1295" s="2">
        <v>818088800</v>
      </c>
      <c r="C1295" s="1" t="s">
        <v>9159</v>
      </c>
      <c r="D1295" s="3">
        <v>35939</v>
      </c>
      <c r="E1295" s="1" t="s">
        <v>9135</v>
      </c>
      <c r="F1295" s="1" t="s">
        <v>9240</v>
      </c>
      <c r="G1295" t="s">
        <v>9504</v>
      </c>
    </row>
    <row r="1296" spans="1:7" x14ac:dyDescent="0.25">
      <c r="A1296" s="1" t="s">
        <v>5700</v>
      </c>
      <c r="B1296" s="2">
        <v>479460368</v>
      </c>
      <c r="C1296" s="1" t="s">
        <v>9165</v>
      </c>
      <c r="D1296" s="3">
        <v>30827</v>
      </c>
      <c r="E1296" s="1" t="s">
        <v>9149</v>
      </c>
      <c r="F1296" s="1" t="s">
        <v>9264</v>
      </c>
      <c r="G1296" t="s">
        <v>9954</v>
      </c>
    </row>
    <row r="1297" spans="1:7" x14ac:dyDescent="0.25">
      <c r="A1297" s="1" t="s">
        <v>877</v>
      </c>
      <c r="B1297" s="2">
        <v>689682218</v>
      </c>
      <c r="C1297" s="1" t="s">
        <v>9130</v>
      </c>
      <c r="D1297" s="3">
        <v>31192</v>
      </c>
      <c r="E1297" s="1" t="s">
        <v>9145</v>
      </c>
      <c r="F1297" s="1" t="s">
        <v>9132</v>
      </c>
      <c r="G1297" t="s">
        <v>11000</v>
      </c>
    </row>
    <row r="1298" spans="1:7" x14ac:dyDescent="0.25">
      <c r="A1298" s="1" t="s">
        <v>5424</v>
      </c>
      <c r="B1298" s="2">
        <v>483029893</v>
      </c>
      <c r="C1298" s="1" t="s">
        <v>9314</v>
      </c>
      <c r="D1298" s="3">
        <v>40322</v>
      </c>
      <c r="E1298" s="1" t="s">
        <v>9131</v>
      </c>
      <c r="F1298" s="1" t="s">
        <v>9315</v>
      </c>
      <c r="G1298" t="s">
        <v>10426</v>
      </c>
    </row>
    <row r="1299" spans="1:7" x14ac:dyDescent="0.25">
      <c r="A1299" s="1" t="s">
        <v>8049</v>
      </c>
      <c r="B1299" s="2">
        <v>44786017</v>
      </c>
      <c r="C1299" s="1" t="s">
        <v>9314</v>
      </c>
      <c r="D1299" s="3">
        <v>25348</v>
      </c>
      <c r="E1299" s="1" t="s">
        <v>9149</v>
      </c>
      <c r="F1299" s="1" t="s">
        <v>9315</v>
      </c>
      <c r="G1299" t="s">
        <v>9923</v>
      </c>
    </row>
    <row r="1300" spans="1:7" x14ac:dyDescent="0.25">
      <c r="A1300" s="1" t="s">
        <v>5248</v>
      </c>
      <c r="B1300" s="2">
        <v>58509766</v>
      </c>
      <c r="C1300" s="1" t="s">
        <v>9159</v>
      </c>
      <c r="D1300" s="3">
        <v>26809</v>
      </c>
      <c r="E1300" s="1" t="s">
        <v>9141</v>
      </c>
      <c r="F1300" s="1" t="s">
        <v>8414</v>
      </c>
      <c r="G1300" t="s">
        <v>9714</v>
      </c>
    </row>
    <row r="1301" spans="1:7" x14ac:dyDescent="0.25">
      <c r="A1301" s="1" t="s">
        <v>1491</v>
      </c>
      <c r="B1301" s="2">
        <v>429910592</v>
      </c>
      <c r="C1301" s="1" t="s">
        <v>9130</v>
      </c>
      <c r="D1301" s="3">
        <v>33749</v>
      </c>
      <c r="E1301" s="1" t="s">
        <v>9131</v>
      </c>
      <c r="F1301" s="1" t="s">
        <v>9132</v>
      </c>
      <c r="G1301" t="s">
        <v>11310</v>
      </c>
    </row>
    <row r="1302" spans="1:7" x14ac:dyDescent="0.25">
      <c r="A1302" s="1" t="s">
        <v>1410</v>
      </c>
      <c r="B1302" s="2">
        <v>863983168</v>
      </c>
      <c r="C1302" s="1" t="s">
        <v>9217</v>
      </c>
      <c r="D1302" s="3">
        <v>40322</v>
      </c>
      <c r="E1302" s="1" t="s">
        <v>9145</v>
      </c>
      <c r="F1302" s="1" t="s">
        <v>9218</v>
      </c>
      <c r="G1302" t="s">
        <v>12078</v>
      </c>
    </row>
    <row r="1303" spans="1:7" x14ac:dyDescent="0.25">
      <c r="A1303" s="1" t="s">
        <v>4591</v>
      </c>
      <c r="B1303" s="2">
        <v>268560799</v>
      </c>
      <c r="C1303" s="1" t="s">
        <v>9179</v>
      </c>
      <c r="D1303" s="3">
        <v>23522</v>
      </c>
      <c r="E1303" s="1" t="s">
        <v>9145</v>
      </c>
      <c r="F1303" s="1" t="s">
        <v>9184</v>
      </c>
      <c r="G1303" t="s">
        <v>10337</v>
      </c>
    </row>
    <row r="1304" spans="1:7" x14ac:dyDescent="0.25">
      <c r="A1304" s="1" t="s">
        <v>7662</v>
      </c>
      <c r="B1304" s="2">
        <v>600526441</v>
      </c>
      <c r="C1304" s="1" t="s">
        <v>9134</v>
      </c>
      <c r="D1304" s="3">
        <v>28999</v>
      </c>
      <c r="E1304" s="1" t="s">
        <v>9149</v>
      </c>
      <c r="F1304" s="1" t="s">
        <v>9186</v>
      </c>
      <c r="G1304" t="s">
        <v>11024</v>
      </c>
    </row>
    <row r="1305" spans="1:7" x14ac:dyDescent="0.25">
      <c r="A1305" s="1" t="s">
        <v>2428</v>
      </c>
      <c r="B1305" s="2">
        <v>219303195</v>
      </c>
      <c r="C1305" s="1" t="s">
        <v>9314</v>
      </c>
      <c r="D1305" s="3">
        <v>26077</v>
      </c>
      <c r="E1305" s="1" t="s">
        <v>9145</v>
      </c>
      <c r="F1305" s="1" t="s">
        <v>9315</v>
      </c>
      <c r="G1305" t="s">
        <v>10375</v>
      </c>
    </row>
    <row r="1306" spans="1:7" x14ac:dyDescent="0.25">
      <c r="A1306" s="1" t="s">
        <v>7892</v>
      </c>
      <c r="B1306" s="2">
        <v>854835571</v>
      </c>
      <c r="C1306" s="1" t="s">
        <v>9148</v>
      </c>
      <c r="D1306" s="3">
        <v>26077</v>
      </c>
      <c r="E1306" s="1" t="s">
        <v>9131</v>
      </c>
      <c r="F1306" s="1" t="s">
        <v>9150</v>
      </c>
      <c r="G1306" t="s">
        <v>10350</v>
      </c>
    </row>
    <row r="1307" spans="1:7" x14ac:dyDescent="0.25">
      <c r="A1307" s="1" t="s">
        <v>6554</v>
      </c>
      <c r="B1307" s="2">
        <v>691955540</v>
      </c>
      <c r="C1307" s="1" t="s">
        <v>9190</v>
      </c>
      <c r="D1307" s="3">
        <v>25712</v>
      </c>
      <c r="E1307" s="1" t="s">
        <v>9135</v>
      </c>
      <c r="F1307" s="1" t="s">
        <v>9191</v>
      </c>
      <c r="G1307" t="s">
        <v>9690</v>
      </c>
    </row>
    <row r="1308" spans="1:7" x14ac:dyDescent="0.25">
      <c r="A1308" s="1" t="s">
        <v>8134</v>
      </c>
      <c r="B1308" s="2">
        <v>48927497</v>
      </c>
      <c r="C1308" s="1" t="s">
        <v>9152</v>
      </c>
      <c r="D1308" s="3">
        <v>32653</v>
      </c>
      <c r="E1308" s="1" t="s">
        <v>9135</v>
      </c>
      <c r="F1308" s="1" t="s">
        <v>8420</v>
      </c>
      <c r="G1308" t="s">
        <v>11803</v>
      </c>
    </row>
    <row r="1309" spans="1:7" x14ac:dyDescent="0.25">
      <c r="A1309" s="1" t="s">
        <v>8059</v>
      </c>
      <c r="B1309" s="2">
        <v>235521377</v>
      </c>
      <c r="C1309" s="1" t="s">
        <v>9193</v>
      </c>
      <c r="D1309" s="3">
        <v>39958</v>
      </c>
      <c r="E1309" s="1" t="s">
        <v>9135</v>
      </c>
      <c r="F1309" s="1" t="s">
        <v>9194</v>
      </c>
      <c r="G1309" t="s">
        <v>9222</v>
      </c>
    </row>
    <row r="1310" spans="1:7" x14ac:dyDescent="0.25">
      <c r="A1310" s="1" t="s">
        <v>2241</v>
      </c>
      <c r="B1310" s="2">
        <v>530188381</v>
      </c>
      <c r="C1310" s="1" t="s">
        <v>9197</v>
      </c>
      <c r="D1310" s="3">
        <v>26444</v>
      </c>
      <c r="E1310" s="1" t="s">
        <v>9135</v>
      </c>
      <c r="F1310" s="1" t="s">
        <v>9267</v>
      </c>
      <c r="G1310" t="s">
        <v>9380</v>
      </c>
    </row>
    <row r="1311" spans="1:7" x14ac:dyDescent="0.25">
      <c r="A1311" s="1" t="s">
        <v>6394</v>
      </c>
      <c r="B1311" s="2">
        <v>795714810</v>
      </c>
      <c r="C1311" s="1" t="s">
        <v>9159</v>
      </c>
      <c r="D1311" s="3">
        <v>32653</v>
      </c>
      <c r="E1311" s="1" t="s">
        <v>9141</v>
      </c>
      <c r="F1311" s="1" t="s">
        <v>9367</v>
      </c>
      <c r="G1311" t="s">
        <v>12131</v>
      </c>
    </row>
    <row r="1312" spans="1:7" x14ac:dyDescent="0.25">
      <c r="A1312" s="1" t="s">
        <v>1216</v>
      </c>
      <c r="B1312" s="2">
        <v>169459563</v>
      </c>
      <c r="C1312" s="1" t="s">
        <v>9134</v>
      </c>
      <c r="D1312" s="3">
        <v>40687</v>
      </c>
      <c r="E1312" s="1" t="s">
        <v>9149</v>
      </c>
      <c r="F1312" s="1" t="s">
        <v>9176</v>
      </c>
      <c r="G1312" t="s">
        <v>11148</v>
      </c>
    </row>
    <row r="1313" spans="1:7" x14ac:dyDescent="0.25">
      <c r="A1313" s="1" t="s">
        <v>7872</v>
      </c>
      <c r="B1313" s="2">
        <v>911853927</v>
      </c>
      <c r="C1313" s="1" t="s">
        <v>9134</v>
      </c>
      <c r="D1313" s="3">
        <v>27538</v>
      </c>
      <c r="E1313" s="1" t="s">
        <v>9141</v>
      </c>
      <c r="F1313" s="1" t="s">
        <v>9136</v>
      </c>
      <c r="G1313" t="s">
        <v>10402</v>
      </c>
    </row>
    <row r="1314" spans="1:7" x14ac:dyDescent="0.25">
      <c r="A1314" s="1" t="s">
        <v>1397</v>
      </c>
      <c r="B1314" s="2">
        <v>281208268</v>
      </c>
      <c r="C1314" s="1" t="s">
        <v>9235</v>
      </c>
      <c r="D1314" s="3">
        <v>38497</v>
      </c>
      <c r="E1314" s="1" t="s">
        <v>9141</v>
      </c>
      <c r="F1314" s="1" t="s">
        <v>9236</v>
      </c>
      <c r="G1314" t="s">
        <v>10439</v>
      </c>
    </row>
    <row r="1315" spans="1:7" x14ac:dyDescent="0.25">
      <c r="A1315" s="1" t="s">
        <v>1397</v>
      </c>
      <c r="B1315" s="2">
        <v>370051676</v>
      </c>
      <c r="C1315" s="1" t="s">
        <v>9188</v>
      </c>
      <c r="D1315" s="3">
        <v>26077</v>
      </c>
      <c r="E1315" s="1" t="s">
        <v>9149</v>
      </c>
      <c r="F1315" s="1" t="s">
        <v>9202</v>
      </c>
      <c r="G1315" t="s">
        <v>11696</v>
      </c>
    </row>
    <row r="1316" spans="1:7" x14ac:dyDescent="0.25">
      <c r="A1316" s="1" t="s">
        <v>4244</v>
      </c>
      <c r="B1316" s="2">
        <v>311714534</v>
      </c>
      <c r="C1316" s="1" t="s">
        <v>9170</v>
      </c>
      <c r="D1316" s="3">
        <v>38861</v>
      </c>
      <c r="E1316" s="1" t="s">
        <v>9131</v>
      </c>
      <c r="F1316" s="1" t="s">
        <v>9171</v>
      </c>
      <c r="G1316" t="s">
        <v>9322</v>
      </c>
    </row>
    <row r="1317" spans="1:7" x14ac:dyDescent="0.25">
      <c r="A1317" s="1" t="s">
        <v>1031</v>
      </c>
      <c r="B1317" s="2">
        <v>959542022</v>
      </c>
      <c r="C1317" s="1" t="s">
        <v>9159</v>
      </c>
      <c r="D1317" s="3">
        <v>40322</v>
      </c>
      <c r="E1317" s="1" t="s">
        <v>9149</v>
      </c>
      <c r="F1317" s="1" t="s">
        <v>9240</v>
      </c>
      <c r="G1317" t="s">
        <v>10732</v>
      </c>
    </row>
    <row r="1318" spans="1:7" x14ac:dyDescent="0.25">
      <c r="A1318" s="1" t="s">
        <v>4814</v>
      </c>
      <c r="B1318" s="2">
        <v>157826546</v>
      </c>
      <c r="C1318" s="1" t="s">
        <v>9197</v>
      </c>
      <c r="D1318" s="3">
        <v>33017</v>
      </c>
      <c r="E1318" s="1" t="s">
        <v>9145</v>
      </c>
      <c r="F1318" s="1" t="s">
        <v>9206</v>
      </c>
      <c r="G1318" t="s">
        <v>10288</v>
      </c>
    </row>
    <row r="1319" spans="1:7" x14ac:dyDescent="0.25">
      <c r="A1319" s="1" t="s">
        <v>4814</v>
      </c>
      <c r="B1319" s="2">
        <v>65997466</v>
      </c>
      <c r="C1319" s="1" t="s">
        <v>9134</v>
      </c>
      <c r="D1319" s="3">
        <v>38497</v>
      </c>
      <c r="E1319" s="1" t="s">
        <v>9135</v>
      </c>
      <c r="F1319" s="1" t="s">
        <v>9225</v>
      </c>
      <c r="G1319" t="s">
        <v>11389</v>
      </c>
    </row>
    <row r="1320" spans="1:7" x14ac:dyDescent="0.25">
      <c r="A1320" s="1" t="s">
        <v>2163</v>
      </c>
      <c r="B1320" s="2">
        <v>274472571</v>
      </c>
      <c r="C1320" s="1" t="s">
        <v>9130</v>
      </c>
      <c r="D1320" s="3">
        <v>34843</v>
      </c>
      <c r="E1320" s="1" t="s">
        <v>9141</v>
      </c>
      <c r="F1320" s="1" t="s">
        <v>9132</v>
      </c>
      <c r="G1320" t="s">
        <v>10747</v>
      </c>
    </row>
    <row r="1321" spans="1:7" x14ac:dyDescent="0.25">
      <c r="A1321" s="1" t="s">
        <v>7774</v>
      </c>
      <c r="B1321" s="2">
        <v>49382283</v>
      </c>
      <c r="C1321" s="1" t="s">
        <v>9140</v>
      </c>
      <c r="D1321" s="3">
        <v>22790</v>
      </c>
      <c r="E1321" s="1" t="s">
        <v>9141</v>
      </c>
      <c r="F1321" s="1" t="s">
        <v>9142</v>
      </c>
      <c r="G1321" t="s">
        <v>9904</v>
      </c>
    </row>
    <row r="1322" spans="1:7" x14ac:dyDescent="0.25">
      <c r="A1322" s="1" t="s">
        <v>6636</v>
      </c>
      <c r="B1322" s="2">
        <v>746114879</v>
      </c>
      <c r="C1322" s="1" t="s">
        <v>9134</v>
      </c>
      <c r="D1322" s="3">
        <v>31921</v>
      </c>
      <c r="E1322" s="1" t="s">
        <v>9141</v>
      </c>
      <c r="F1322" s="1" t="s">
        <v>9307</v>
      </c>
      <c r="G1322" t="s">
        <v>9507</v>
      </c>
    </row>
    <row r="1323" spans="1:7" x14ac:dyDescent="0.25">
      <c r="A1323" s="1" t="s">
        <v>1899</v>
      </c>
      <c r="B1323" s="2">
        <v>332064480</v>
      </c>
      <c r="C1323" s="1" t="s">
        <v>9134</v>
      </c>
      <c r="D1323" s="3">
        <v>22061</v>
      </c>
      <c r="E1323" s="1" t="s">
        <v>9149</v>
      </c>
      <c r="F1323" s="1" t="s">
        <v>9283</v>
      </c>
      <c r="G1323" t="s">
        <v>11585</v>
      </c>
    </row>
    <row r="1324" spans="1:7" x14ac:dyDescent="0.25">
      <c r="A1324" s="1" t="s">
        <v>3900</v>
      </c>
      <c r="B1324" s="2">
        <v>868121015</v>
      </c>
      <c r="C1324" s="1" t="s">
        <v>9148</v>
      </c>
      <c r="D1324" s="3">
        <v>30460</v>
      </c>
      <c r="E1324" s="1" t="s">
        <v>9149</v>
      </c>
      <c r="F1324" s="1" t="s">
        <v>9254</v>
      </c>
      <c r="G1324" t="s">
        <v>10560</v>
      </c>
    </row>
    <row r="1325" spans="1:7" x14ac:dyDescent="0.25">
      <c r="A1325" s="1" t="s">
        <v>3771</v>
      </c>
      <c r="B1325" s="2">
        <v>957356866</v>
      </c>
      <c r="C1325" s="1" t="s">
        <v>9144</v>
      </c>
      <c r="D1325" s="3">
        <v>27538</v>
      </c>
      <c r="E1325" s="1" t="s">
        <v>9166</v>
      </c>
      <c r="F1325" s="1" t="s">
        <v>9262</v>
      </c>
      <c r="G1325" t="s">
        <v>9884</v>
      </c>
    </row>
    <row r="1326" spans="1:7" x14ac:dyDescent="0.25">
      <c r="A1326" s="1" t="s">
        <v>4702</v>
      </c>
      <c r="B1326" s="2">
        <v>254374522</v>
      </c>
      <c r="C1326" s="1" t="s">
        <v>9165</v>
      </c>
      <c r="D1326" s="3">
        <v>24251</v>
      </c>
      <c r="E1326" s="1" t="s">
        <v>9149</v>
      </c>
      <c r="F1326" s="1" t="s">
        <v>9264</v>
      </c>
      <c r="G1326" t="s">
        <v>9347</v>
      </c>
    </row>
    <row r="1327" spans="1:7" x14ac:dyDescent="0.25">
      <c r="A1327" s="1" t="s">
        <v>4669</v>
      </c>
      <c r="B1327" s="2">
        <v>281045684</v>
      </c>
      <c r="C1327" s="1" t="s">
        <v>9156</v>
      </c>
      <c r="D1327" s="3">
        <v>21329</v>
      </c>
      <c r="E1327" s="1" t="s">
        <v>9149</v>
      </c>
      <c r="F1327" s="1" t="s">
        <v>9157</v>
      </c>
      <c r="G1327" t="s">
        <v>9532</v>
      </c>
    </row>
    <row r="1328" spans="1:7" x14ac:dyDescent="0.25">
      <c r="A1328" s="1" t="s">
        <v>2800</v>
      </c>
      <c r="B1328" s="2">
        <v>137837802</v>
      </c>
      <c r="C1328" s="1" t="s">
        <v>9165</v>
      </c>
      <c r="D1328" s="3">
        <v>34843</v>
      </c>
      <c r="E1328" s="1" t="s">
        <v>9135</v>
      </c>
      <c r="F1328" s="1" t="s">
        <v>9167</v>
      </c>
      <c r="G1328" t="s">
        <v>10561</v>
      </c>
    </row>
    <row r="1329" spans="1:7" x14ac:dyDescent="0.25">
      <c r="A1329" s="1" t="s">
        <v>4409</v>
      </c>
      <c r="B1329" s="2">
        <v>347096251</v>
      </c>
      <c r="C1329" s="1" t="s">
        <v>9134</v>
      </c>
      <c r="D1329" s="3">
        <v>29366</v>
      </c>
      <c r="E1329" s="1" t="s">
        <v>9131</v>
      </c>
      <c r="F1329" s="1" t="s">
        <v>9176</v>
      </c>
      <c r="G1329" t="s">
        <v>10763</v>
      </c>
    </row>
    <row r="1330" spans="1:7" x14ac:dyDescent="0.25">
      <c r="A1330" s="1" t="s">
        <v>6577</v>
      </c>
      <c r="B1330" s="2">
        <v>527005460</v>
      </c>
      <c r="C1330" s="1" t="s">
        <v>9170</v>
      </c>
      <c r="D1330" s="3">
        <v>29731</v>
      </c>
      <c r="E1330" s="1" t="s">
        <v>9145</v>
      </c>
      <c r="F1330" s="1" t="s">
        <v>9362</v>
      </c>
      <c r="G1330" t="s">
        <v>9688</v>
      </c>
    </row>
    <row r="1331" spans="1:7" x14ac:dyDescent="0.25">
      <c r="A1331" s="1" t="s">
        <v>3923</v>
      </c>
      <c r="B1331" s="2">
        <v>487111219</v>
      </c>
      <c r="C1331" s="1" t="s">
        <v>9190</v>
      </c>
      <c r="D1331" s="3">
        <v>22790</v>
      </c>
      <c r="E1331" s="1" t="s">
        <v>9149</v>
      </c>
      <c r="F1331" s="1" t="s">
        <v>9191</v>
      </c>
      <c r="G1331" t="s">
        <v>11920</v>
      </c>
    </row>
    <row r="1332" spans="1:7" x14ac:dyDescent="0.25">
      <c r="A1332" s="1" t="s">
        <v>8840</v>
      </c>
      <c r="B1332" s="2">
        <v>760479632</v>
      </c>
      <c r="C1332" s="1" t="s">
        <v>9138</v>
      </c>
      <c r="D1332" s="3">
        <v>23887</v>
      </c>
      <c r="E1332" s="1" t="s">
        <v>9149</v>
      </c>
      <c r="F1332" s="1" t="s">
        <v>9256</v>
      </c>
      <c r="G1332" t="s">
        <v>11278</v>
      </c>
    </row>
    <row r="1333" spans="1:7" x14ac:dyDescent="0.25">
      <c r="A1333" s="1" t="s">
        <v>3318</v>
      </c>
      <c r="B1333" s="2">
        <v>4815836</v>
      </c>
      <c r="C1333" s="1" t="s">
        <v>9303</v>
      </c>
      <c r="D1333" s="3">
        <v>36304</v>
      </c>
      <c r="E1333" s="1" t="s">
        <v>9145</v>
      </c>
      <c r="F1333" s="1" t="s">
        <v>9339</v>
      </c>
      <c r="G1333" t="s">
        <v>10050</v>
      </c>
    </row>
    <row r="1334" spans="1:7" x14ac:dyDescent="0.25">
      <c r="A1334" s="1" t="s">
        <v>3094</v>
      </c>
      <c r="B1334" s="2">
        <v>605959171</v>
      </c>
      <c r="C1334" s="1" t="s">
        <v>9134</v>
      </c>
      <c r="D1334" s="3">
        <v>30460</v>
      </c>
      <c r="E1334" s="1" t="s">
        <v>9149</v>
      </c>
      <c r="F1334" s="1" t="s">
        <v>9176</v>
      </c>
      <c r="G1334" t="s">
        <v>10484</v>
      </c>
    </row>
    <row r="1335" spans="1:7" x14ac:dyDescent="0.25">
      <c r="A1335" s="1" t="s">
        <v>2742</v>
      </c>
      <c r="B1335" s="2">
        <v>131306401</v>
      </c>
      <c r="C1335" s="1" t="s">
        <v>9170</v>
      </c>
      <c r="D1335" s="3">
        <v>28999</v>
      </c>
      <c r="E1335" s="1" t="s">
        <v>9149</v>
      </c>
      <c r="F1335" s="1" t="s">
        <v>9171</v>
      </c>
      <c r="G1335" t="s">
        <v>9801</v>
      </c>
    </row>
    <row r="1336" spans="1:7" x14ac:dyDescent="0.25">
      <c r="A1336" s="1" t="s">
        <v>7691</v>
      </c>
      <c r="B1336" s="2">
        <v>720496155</v>
      </c>
      <c r="C1336" s="1" t="s">
        <v>9148</v>
      </c>
      <c r="D1336" s="3">
        <v>20965</v>
      </c>
      <c r="E1336" s="1" t="s">
        <v>9141</v>
      </c>
      <c r="F1336" s="1" t="s">
        <v>9150</v>
      </c>
      <c r="G1336" t="s">
        <v>10901</v>
      </c>
    </row>
    <row r="1337" spans="1:7" x14ac:dyDescent="0.25">
      <c r="A1337" s="1" t="s">
        <v>4708</v>
      </c>
      <c r="B1337" s="2">
        <v>497483163</v>
      </c>
      <c r="C1337" s="1" t="s">
        <v>9314</v>
      </c>
      <c r="D1337" s="3">
        <v>35210</v>
      </c>
      <c r="E1337" s="1" t="s">
        <v>9141</v>
      </c>
      <c r="F1337" s="1" t="s">
        <v>9315</v>
      </c>
      <c r="G1337" t="s">
        <v>11755</v>
      </c>
    </row>
    <row r="1338" spans="1:7" x14ac:dyDescent="0.25">
      <c r="A1338" s="1" t="s">
        <v>4035</v>
      </c>
      <c r="B1338" s="2">
        <v>268335121</v>
      </c>
      <c r="C1338" s="1" t="s">
        <v>9134</v>
      </c>
      <c r="D1338" s="3">
        <v>39593</v>
      </c>
      <c r="E1338" s="1" t="s">
        <v>9166</v>
      </c>
      <c r="F1338" s="1" t="s">
        <v>9283</v>
      </c>
      <c r="G1338" t="s">
        <v>11742</v>
      </c>
    </row>
    <row r="1339" spans="1:7" x14ac:dyDescent="0.25">
      <c r="A1339" s="1" t="s">
        <v>7909</v>
      </c>
      <c r="B1339" s="2">
        <v>624616768</v>
      </c>
      <c r="C1339" s="1" t="s">
        <v>9152</v>
      </c>
      <c r="D1339" s="3">
        <v>25712</v>
      </c>
      <c r="E1339" s="1" t="s">
        <v>9131</v>
      </c>
      <c r="F1339" s="1" t="s">
        <v>8420</v>
      </c>
      <c r="G1339" t="s">
        <v>11950</v>
      </c>
    </row>
    <row r="1340" spans="1:7" x14ac:dyDescent="0.25">
      <c r="A1340" s="1" t="s">
        <v>5566</v>
      </c>
      <c r="B1340" s="2">
        <v>556776914</v>
      </c>
      <c r="C1340" s="1" t="s">
        <v>9144</v>
      </c>
      <c r="D1340" s="3">
        <v>26077</v>
      </c>
      <c r="E1340" s="1" t="s">
        <v>9149</v>
      </c>
      <c r="F1340" s="1" t="s">
        <v>9262</v>
      </c>
      <c r="G1340" t="s">
        <v>10559</v>
      </c>
    </row>
    <row r="1341" spans="1:7" x14ac:dyDescent="0.25">
      <c r="A1341" s="1" t="s">
        <v>8674</v>
      </c>
      <c r="B1341" s="2">
        <v>436593969</v>
      </c>
      <c r="C1341" s="1" t="s">
        <v>9229</v>
      </c>
      <c r="D1341" s="3">
        <v>31556</v>
      </c>
      <c r="E1341" s="1" t="s">
        <v>9149</v>
      </c>
      <c r="F1341" s="1" t="s">
        <v>9230</v>
      </c>
      <c r="G1341" t="s">
        <v>11033</v>
      </c>
    </row>
    <row r="1342" spans="1:7" x14ac:dyDescent="0.25">
      <c r="A1342" s="1" t="s">
        <v>2301</v>
      </c>
      <c r="B1342" s="2">
        <v>914636531</v>
      </c>
      <c r="C1342" s="1" t="s">
        <v>9188</v>
      </c>
      <c r="D1342" s="3">
        <v>40687</v>
      </c>
      <c r="E1342" s="1" t="s">
        <v>9131</v>
      </c>
      <c r="F1342" s="1" t="s">
        <v>4326</v>
      </c>
      <c r="G1342" t="s">
        <v>9621</v>
      </c>
    </row>
    <row r="1343" spans="1:7" x14ac:dyDescent="0.25">
      <c r="A1343" s="1" t="s">
        <v>4360</v>
      </c>
      <c r="B1343" s="2">
        <v>754949952</v>
      </c>
      <c r="C1343" s="1" t="s">
        <v>9197</v>
      </c>
      <c r="D1343" s="3">
        <v>41419</v>
      </c>
      <c r="E1343" s="1" t="s">
        <v>9145</v>
      </c>
      <c r="F1343" s="1" t="s">
        <v>9267</v>
      </c>
      <c r="G1343" t="s">
        <v>10578</v>
      </c>
    </row>
    <row r="1344" spans="1:7" x14ac:dyDescent="0.25">
      <c r="A1344" s="1" t="s">
        <v>267</v>
      </c>
      <c r="B1344" s="2">
        <v>371460998</v>
      </c>
      <c r="C1344" s="1" t="s">
        <v>9170</v>
      </c>
      <c r="D1344" s="3">
        <v>20965</v>
      </c>
      <c r="E1344" s="1" t="s">
        <v>9135</v>
      </c>
      <c r="F1344" s="1" t="s">
        <v>9362</v>
      </c>
      <c r="G1344" t="s">
        <v>11092</v>
      </c>
    </row>
    <row r="1345" spans="1:7" x14ac:dyDescent="0.25">
      <c r="A1345" s="1" t="s">
        <v>6548</v>
      </c>
      <c r="B1345" s="2">
        <v>245309141</v>
      </c>
      <c r="C1345" s="1" t="s">
        <v>9170</v>
      </c>
      <c r="D1345" s="3">
        <v>44705</v>
      </c>
      <c r="E1345" s="1" t="s">
        <v>9149</v>
      </c>
      <c r="F1345" s="1" t="s">
        <v>9362</v>
      </c>
      <c r="G1345" t="s">
        <v>9754</v>
      </c>
    </row>
    <row r="1346" spans="1:7" x14ac:dyDescent="0.25">
      <c r="A1346" s="1" t="s">
        <v>1468</v>
      </c>
      <c r="B1346" s="2">
        <v>405553613</v>
      </c>
      <c r="C1346" s="1" t="s">
        <v>9154</v>
      </c>
      <c r="D1346" s="3">
        <v>38861</v>
      </c>
      <c r="E1346" s="1" t="s">
        <v>9149</v>
      </c>
      <c r="F1346" s="1" t="s">
        <v>9162</v>
      </c>
      <c r="G1346" t="s">
        <v>11563</v>
      </c>
    </row>
    <row r="1347" spans="1:7" x14ac:dyDescent="0.25">
      <c r="A1347" s="1" t="s">
        <v>4166</v>
      </c>
      <c r="B1347" s="2">
        <v>500287879</v>
      </c>
      <c r="C1347" s="1" t="s">
        <v>9134</v>
      </c>
      <c r="D1347" s="3">
        <v>33017</v>
      </c>
      <c r="E1347" s="1" t="s">
        <v>9135</v>
      </c>
      <c r="F1347" s="1" t="s">
        <v>9283</v>
      </c>
      <c r="G1347" t="s">
        <v>12152</v>
      </c>
    </row>
    <row r="1348" spans="1:7" x14ac:dyDescent="0.25">
      <c r="A1348" s="1" t="s">
        <v>2941</v>
      </c>
      <c r="B1348" s="2">
        <v>425771114</v>
      </c>
      <c r="C1348" s="1" t="s">
        <v>9144</v>
      </c>
      <c r="D1348" s="3">
        <v>39593</v>
      </c>
      <c r="E1348" s="1" t="s">
        <v>9149</v>
      </c>
      <c r="F1348" s="1" t="s">
        <v>9146</v>
      </c>
      <c r="G1348" t="s">
        <v>10546</v>
      </c>
    </row>
    <row r="1349" spans="1:7" x14ac:dyDescent="0.25">
      <c r="A1349" s="1" t="s">
        <v>9063</v>
      </c>
      <c r="B1349" s="2">
        <v>811940504</v>
      </c>
      <c r="C1349" s="1" t="s">
        <v>9229</v>
      </c>
      <c r="D1349" s="3">
        <v>33749</v>
      </c>
      <c r="E1349" s="1" t="s">
        <v>9135</v>
      </c>
      <c r="F1349" s="1" t="s">
        <v>9230</v>
      </c>
      <c r="G1349" t="s">
        <v>11957</v>
      </c>
    </row>
    <row r="1350" spans="1:7" x14ac:dyDescent="0.25">
      <c r="A1350" s="1" t="s">
        <v>1190</v>
      </c>
      <c r="B1350" s="2">
        <v>295040717</v>
      </c>
      <c r="C1350" s="1" t="s">
        <v>9165</v>
      </c>
      <c r="D1350" s="3">
        <v>43976</v>
      </c>
      <c r="E1350" s="1" t="s">
        <v>9141</v>
      </c>
      <c r="F1350" s="1" t="s">
        <v>9167</v>
      </c>
      <c r="G1350" t="s">
        <v>9442</v>
      </c>
    </row>
    <row r="1351" spans="1:7" x14ac:dyDescent="0.25">
      <c r="A1351" s="1" t="s">
        <v>5117</v>
      </c>
      <c r="B1351" s="2">
        <v>328827622</v>
      </c>
      <c r="C1351" s="1" t="s">
        <v>9179</v>
      </c>
      <c r="D1351" s="3">
        <v>27538</v>
      </c>
      <c r="E1351" s="1" t="s">
        <v>9131</v>
      </c>
      <c r="F1351" s="1" t="s">
        <v>9223</v>
      </c>
      <c r="G1351" t="s">
        <v>10599</v>
      </c>
    </row>
    <row r="1352" spans="1:7" x14ac:dyDescent="0.25">
      <c r="A1352" s="1" t="s">
        <v>1875</v>
      </c>
      <c r="B1352" s="2">
        <v>461606094</v>
      </c>
      <c r="C1352" s="1" t="s">
        <v>9152</v>
      </c>
      <c r="D1352" s="3">
        <v>44341</v>
      </c>
      <c r="E1352" s="1" t="s">
        <v>9149</v>
      </c>
      <c r="F1352" s="1" t="s">
        <v>8420</v>
      </c>
      <c r="G1352" t="s">
        <v>9807</v>
      </c>
    </row>
    <row r="1353" spans="1:7" x14ac:dyDescent="0.25">
      <c r="A1353" s="1" t="s">
        <v>6222</v>
      </c>
      <c r="B1353" s="2">
        <v>33594751</v>
      </c>
      <c r="C1353" s="1" t="s">
        <v>9159</v>
      </c>
      <c r="D1353" s="3">
        <v>45070</v>
      </c>
      <c r="E1353" s="1" t="s">
        <v>9149</v>
      </c>
      <c r="F1353" s="1" t="s">
        <v>9367</v>
      </c>
      <c r="G1353" t="s">
        <v>9432</v>
      </c>
    </row>
    <row r="1354" spans="1:7" x14ac:dyDescent="0.25">
      <c r="A1354" s="1" t="s">
        <v>6275</v>
      </c>
      <c r="B1354" s="2">
        <v>537521887</v>
      </c>
      <c r="C1354" s="1" t="s">
        <v>9138</v>
      </c>
      <c r="D1354" s="3">
        <v>38861</v>
      </c>
      <c r="E1354" s="1" t="s">
        <v>9131</v>
      </c>
      <c r="F1354" s="1" t="s">
        <v>9256</v>
      </c>
      <c r="G1354" t="s">
        <v>9693</v>
      </c>
    </row>
    <row r="1355" spans="1:7" x14ac:dyDescent="0.25">
      <c r="A1355" s="1" t="s">
        <v>5184</v>
      </c>
      <c r="B1355" s="2">
        <v>969042217</v>
      </c>
      <c r="C1355" s="1" t="s">
        <v>9134</v>
      </c>
      <c r="D1355" s="3">
        <v>41419</v>
      </c>
      <c r="E1355" s="1" t="s">
        <v>9141</v>
      </c>
      <c r="F1355" s="1" t="s">
        <v>9176</v>
      </c>
      <c r="G1355" t="s">
        <v>10644</v>
      </c>
    </row>
    <row r="1356" spans="1:7" x14ac:dyDescent="0.25">
      <c r="A1356" s="1" t="s">
        <v>8846</v>
      </c>
      <c r="B1356" s="2">
        <v>859532110</v>
      </c>
      <c r="C1356" s="1" t="s">
        <v>9134</v>
      </c>
      <c r="D1356" s="3">
        <v>43244</v>
      </c>
      <c r="E1356" s="1" t="s">
        <v>9141</v>
      </c>
      <c r="F1356" s="1" t="s">
        <v>9200</v>
      </c>
      <c r="G1356" t="s">
        <v>10302</v>
      </c>
    </row>
    <row r="1357" spans="1:7" x14ac:dyDescent="0.25">
      <c r="A1357" s="1" t="s">
        <v>2217</v>
      </c>
      <c r="B1357" s="2">
        <v>577626962</v>
      </c>
      <c r="C1357" s="1" t="s">
        <v>9130</v>
      </c>
      <c r="D1357" s="3">
        <v>30095</v>
      </c>
      <c r="E1357" s="1" t="s">
        <v>9145</v>
      </c>
      <c r="F1357" s="1" t="s">
        <v>9132</v>
      </c>
      <c r="G1357" t="s">
        <v>10253</v>
      </c>
    </row>
    <row r="1358" spans="1:7" x14ac:dyDescent="0.25">
      <c r="A1358" s="1" t="s">
        <v>6808</v>
      </c>
      <c r="B1358" s="2">
        <v>212433491</v>
      </c>
      <c r="C1358" s="1" t="s">
        <v>9134</v>
      </c>
      <c r="D1358" s="3">
        <v>35210</v>
      </c>
      <c r="E1358" s="1" t="s">
        <v>9145</v>
      </c>
      <c r="F1358" s="1" t="s">
        <v>9176</v>
      </c>
      <c r="G1358" t="s">
        <v>9816</v>
      </c>
    </row>
    <row r="1359" spans="1:7" x14ac:dyDescent="0.25">
      <c r="A1359" s="1" t="s">
        <v>1914</v>
      </c>
      <c r="B1359" s="2">
        <v>714585585</v>
      </c>
      <c r="C1359" s="1" t="s">
        <v>9165</v>
      </c>
      <c r="D1359" s="3">
        <v>40322</v>
      </c>
      <c r="E1359" s="1" t="s">
        <v>9145</v>
      </c>
      <c r="F1359" s="1" t="s">
        <v>9167</v>
      </c>
      <c r="G1359" t="s">
        <v>11340</v>
      </c>
    </row>
    <row r="1360" spans="1:7" x14ac:dyDescent="0.25">
      <c r="A1360" s="1" t="s">
        <v>6545</v>
      </c>
      <c r="B1360" s="2">
        <v>146068290</v>
      </c>
      <c r="C1360" s="1" t="s">
        <v>9144</v>
      </c>
      <c r="D1360" s="3">
        <v>44705</v>
      </c>
      <c r="E1360" s="1" t="s">
        <v>9141</v>
      </c>
      <c r="F1360" s="1" t="s">
        <v>9262</v>
      </c>
      <c r="G1360" t="s">
        <v>9654</v>
      </c>
    </row>
    <row r="1361" spans="1:7" x14ac:dyDescent="0.25">
      <c r="A1361" s="1" t="s">
        <v>2827</v>
      </c>
      <c r="B1361" s="2">
        <v>501846306</v>
      </c>
      <c r="C1361" s="1" t="s">
        <v>9130</v>
      </c>
      <c r="D1361" s="3">
        <v>24251</v>
      </c>
      <c r="E1361" s="1" t="s">
        <v>9135</v>
      </c>
      <c r="F1361" s="1" t="s">
        <v>9132</v>
      </c>
      <c r="G1361" t="s">
        <v>9456</v>
      </c>
    </row>
    <row r="1362" spans="1:7" x14ac:dyDescent="0.25">
      <c r="A1362" s="1" t="s">
        <v>7819</v>
      </c>
      <c r="B1362" s="2">
        <v>345084481</v>
      </c>
      <c r="C1362" s="1" t="s">
        <v>9148</v>
      </c>
      <c r="D1362" s="3">
        <v>43244</v>
      </c>
      <c r="E1362" s="1" t="s">
        <v>9131</v>
      </c>
      <c r="F1362" s="1" t="s">
        <v>834</v>
      </c>
      <c r="G1362" t="s">
        <v>11749</v>
      </c>
    </row>
    <row r="1363" spans="1:7" x14ac:dyDescent="0.25">
      <c r="A1363" s="1" t="s">
        <v>8596</v>
      </c>
      <c r="B1363" s="2">
        <v>499863915</v>
      </c>
      <c r="C1363" s="1" t="s">
        <v>9134</v>
      </c>
      <c r="D1363" s="3">
        <v>44341</v>
      </c>
      <c r="E1363" s="1" t="s">
        <v>9149</v>
      </c>
      <c r="F1363" s="1" t="s">
        <v>9186</v>
      </c>
      <c r="G1363" t="s">
        <v>9726</v>
      </c>
    </row>
    <row r="1364" spans="1:7" x14ac:dyDescent="0.25">
      <c r="A1364" s="1" t="s">
        <v>6457</v>
      </c>
      <c r="B1364" s="2">
        <v>986854271</v>
      </c>
      <c r="C1364" s="1" t="s">
        <v>9134</v>
      </c>
      <c r="D1364" s="3">
        <v>37036</v>
      </c>
      <c r="E1364" s="1" t="s">
        <v>9149</v>
      </c>
      <c r="F1364" s="1" t="s">
        <v>9182</v>
      </c>
      <c r="G1364" t="s">
        <v>10577</v>
      </c>
    </row>
    <row r="1365" spans="1:7" x14ac:dyDescent="0.25">
      <c r="A1365" s="1" t="s">
        <v>7617</v>
      </c>
      <c r="B1365" s="2">
        <v>194508086</v>
      </c>
      <c r="C1365" s="1" t="s">
        <v>9154</v>
      </c>
      <c r="D1365" s="3">
        <v>28270</v>
      </c>
      <c r="E1365" s="1" t="s">
        <v>9149</v>
      </c>
      <c r="F1365" s="1" t="s">
        <v>9162</v>
      </c>
      <c r="G1365" t="s">
        <v>11918</v>
      </c>
    </row>
    <row r="1366" spans="1:7" x14ac:dyDescent="0.25">
      <c r="A1366" s="1" t="s">
        <v>2396</v>
      </c>
      <c r="B1366" s="2">
        <v>281638263</v>
      </c>
      <c r="C1366" s="1" t="s">
        <v>9134</v>
      </c>
      <c r="D1366" s="3">
        <v>34478</v>
      </c>
      <c r="E1366" s="1" t="s">
        <v>9166</v>
      </c>
      <c r="F1366" s="1" t="s">
        <v>9307</v>
      </c>
      <c r="G1366" t="s">
        <v>10614</v>
      </c>
    </row>
    <row r="1367" spans="1:7" x14ac:dyDescent="0.25">
      <c r="A1367" s="1" t="s">
        <v>3124</v>
      </c>
      <c r="B1367" s="2">
        <v>620975002</v>
      </c>
      <c r="C1367" s="1" t="s">
        <v>9144</v>
      </c>
      <c r="D1367" s="3">
        <v>38861</v>
      </c>
      <c r="E1367" s="1" t="s">
        <v>9131</v>
      </c>
      <c r="F1367" s="1" t="s">
        <v>9262</v>
      </c>
      <c r="G1367" t="s">
        <v>10001</v>
      </c>
    </row>
    <row r="1368" spans="1:7" x14ac:dyDescent="0.25">
      <c r="A1368" s="1" t="s">
        <v>6978</v>
      </c>
      <c r="B1368" s="2">
        <v>972458752</v>
      </c>
      <c r="C1368" s="1" t="s">
        <v>9179</v>
      </c>
      <c r="D1368" s="3">
        <v>40322</v>
      </c>
      <c r="E1368" s="1" t="s">
        <v>9149</v>
      </c>
      <c r="F1368" s="1" t="s">
        <v>9184</v>
      </c>
      <c r="G1368" t="s">
        <v>10005</v>
      </c>
    </row>
    <row r="1369" spans="1:7" x14ac:dyDescent="0.25">
      <c r="A1369" s="1" t="s">
        <v>3615</v>
      </c>
      <c r="B1369" s="2">
        <v>102279352</v>
      </c>
      <c r="C1369" s="1" t="s">
        <v>9188</v>
      </c>
      <c r="D1369" s="3">
        <v>44705</v>
      </c>
      <c r="E1369" s="1" t="s">
        <v>9141</v>
      </c>
      <c r="F1369" s="1" t="s">
        <v>9202</v>
      </c>
      <c r="G1369" t="s">
        <v>11938</v>
      </c>
    </row>
    <row r="1370" spans="1:7" x14ac:dyDescent="0.25">
      <c r="A1370" s="1" t="s">
        <v>5334</v>
      </c>
      <c r="B1370" s="2">
        <v>38422647</v>
      </c>
      <c r="C1370" s="1" t="s">
        <v>9154</v>
      </c>
      <c r="D1370" s="3">
        <v>26444</v>
      </c>
      <c r="E1370" s="1" t="s">
        <v>9149</v>
      </c>
      <c r="F1370" s="1" t="s">
        <v>9162</v>
      </c>
      <c r="G1370" t="s">
        <v>10265</v>
      </c>
    </row>
    <row r="1371" spans="1:7" x14ac:dyDescent="0.25">
      <c r="A1371" s="1" t="s">
        <v>8945</v>
      </c>
      <c r="B1371" s="2">
        <v>166902456</v>
      </c>
      <c r="C1371" s="1" t="s">
        <v>9134</v>
      </c>
      <c r="D1371" s="3">
        <v>20600</v>
      </c>
      <c r="E1371" s="1" t="s">
        <v>9149</v>
      </c>
      <c r="F1371" s="1" t="s">
        <v>9186</v>
      </c>
      <c r="G1371" t="s">
        <v>11309</v>
      </c>
    </row>
    <row r="1372" spans="1:7" x14ac:dyDescent="0.25">
      <c r="A1372" s="1" t="s">
        <v>4847</v>
      </c>
      <c r="B1372" s="2">
        <v>619850014</v>
      </c>
      <c r="C1372" s="1" t="s">
        <v>9159</v>
      </c>
      <c r="D1372" s="3">
        <v>24616</v>
      </c>
      <c r="E1372" s="1" t="s">
        <v>9145</v>
      </c>
      <c r="F1372" s="1" t="s">
        <v>9367</v>
      </c>
      <c r="G1372" t="s">
        <v>11057</v>
      </c>
    </row>
    <row r="1373" spans="1:7" x14ac:dyDescent="0.25">
      <c r="A1373" s="1" t="s">
        <v>7252</v>
      </c>
      <c r="B1373" s="2">
        <v>867314711</v>
      </c>
      <c r="C1373" s="1" t="s">
        <v>9188</v>
      </c>
      <c r="D1373" s="3">
        <v>24251</v>
      </c>
      <c r="E1373" s="1" t="s">
        <v>9149</v>
      </c>
      <c r="F1373" s="1" t="s">
        <v>9202</v>
      </c>
      <c r="G1373" t="s">
        <v>11384</v>
      </c>
    </row>
    <row r="1374" spans="1:7" x14ac:dyDescent="0.25">
      <c r="A1374" s="1" t="s">
        <v>8283</v>
      </c>
      <c r="B1374" s="2">
        <v>147266929</v>
      </c>
      <c r="C1374" s="1" t="s">
        <v>9148</v>
      </c>
      <c r="D1374" s="3">
        <v>33749</v>
      </c>
      <c r="E1374" s="1" t="s">
        <v>9135</v>
      </c>
      <c r="F1374" s="1" t="s">
        <v>9254</v>
      </c>
      <c r="G1374" t="s">
        <v>11465</v>
      </c>
    </row>
    <row r="1375" spans="1:7" x14ac:dyDescent="0.25">
      <c r="A1375" s="1" t="s">
        <v>2533</v>
      </c>
      <c r="B1375" s="2">
        <v>329567273</v>
      </c>
      <c r="C1375" s="1" t="s">
        <v>9197</v>
      </c>
      <c r="D1375" s="3">
        <v>22061</v>
      </c>
      <c r="E1375" s="1" t="s">
        <v>9149</v>
      </c>
      <c r="F1375" s="1" t="s">
        <v>9198</v>
      </c>
      <c r="G1375" t="s">
        <v>10662</v>
      </c>
    </row>
    <row r="1376" spans="1:7" x14ac:dyDescent="0.25">
      <c r="A1376" s="1" t="s">
        <v>4512</v>
      </c>
      <c r="B1376" s="2">
        <v>463423254</v>
      </c>
      <c r="C1376" s="1" t="s">
        <v>9156</v>
      </c>
      <c r="D1376" s="3">
        <v>42515</v>
      </c>
      <c r="E1376" s="1" t="s">
        <v>9149</v>
      </c>
      <c r="F1376" s="1" t="s">
        <v>9157</v>
      </c>
      <c r="G1376" t="s">
        <v>9276</v>
      </c>
    </row>
    <row r="1377" spans="1:7" x14ac:dyDescent="0.25">
      <c r="A1377" s="1" t="s">
        <v>8065</v>
      </c>
      <c r="B1377" s="2">
        <v>407267787</v>
      </c>
      <c r="C1377" s="1" t="s">
        <v>9148</v>
      </c>
      <c r="D1377" s="3">
        <v>24983</v>
      </c>
      <c r="E1377" s="1" t="s">
        <v>9141</v>
      </c>
      <c r="F1377" s="1" t="s">
        <v>9254</v>
      </c>
      <c r="G1377" t="s">
        <v>9501</v>
      </c>
    </row>
    <row r="1378" spans="1:7" x14ac:dyDescent="0.25">
      <c r="A1378" s="1" t="s">
        <v>4606</v>
      </c>
      <c r="B1378" s="2">
        <v>336984371</v>
      </c>
      <c r="C1378" s="1" t="s">
        <v>9148</v>
      </c>
      <c r="D1378" s="3">
        <v>41419</v>
      </c>
      <c r="E1378" s="1" t="s">
        <v>9149</v>
      </c>
      <c r="F1378" s="1" t="s">
        <v>9150</v>
      </c>
      <c r="G1378" t="s">
        <v>9588</v>
      </c>
    </row>
    <row r="1379" spans="1:7" x14ac:dyDescent="0.25">
      <c r="A1379" s="1" t="s">
        <v>5214</v>
      </c>
      <c r="B1379" s="2">
        <v>941690204</v>
      </c>
      <c r="C1379" s="1" t="s">
        <v>9154</v>
      </c>
      <c r="D1379" s="3">
        <v>41783</v>
      </c>
      <c r="E1379" s="1" t="s">
        <v>9145</v>
      </c>
      <c r="F1379" s="1" t="s">
        <v>9162</v>
      </c>
      <c r="G1379" t="s">
        <v>10140</v>
      </c>
    </row>
    <row r="1380" spans="1:7" x14ac:dyDescent="0.25">
      <c r="A1380" s="1" t="s">
        <v>7172</v>
      </c>
      <c r="B1380" s="2">
        <v>450183935</v>
      </c>
      <c r="C1380" s="1" t="s">
        <v>9159</v>
      </c>
      <c r="D1380" s="3">
        <v>20233</v>
      </c>
      <c r="E1380" s="1" t="s">
        <v>9145</v>
      </c>
      <c r="F1380" s="1" t="s">
        <v>9160</v>
      </c>
      <c r="G1380" t="s">
        <v>11050</v>
      </c>
    </row>
    <row r="1381" spans="1:7" x14ac:dyDescent="0.25">
      <c r="A1381" s="1" t="s">
        <v>1814</v>
      </c>
      <c r="B1381" s="2">
        <v>455747410</v>
      </c>
      <c r="C1381" s="1" t="s">
        <v>9159</v>
      </c>
      <c r="D1381" s="3">
        <v>38861</v>
      </c>
      <c r="E1381" s="1" t="s">
        <v>9141</v>
      </c>
      <c r="F1381" s="1" t="s">
        <v>9240</v>
      </c>
      <c r="G1381" t="s">
        <v>10795</v>
      </c>
    </row>
    <row r="1382" spans="1:7" x14ac:dyDescent="0.25">
      <c r="A1382" s="1" t="s">
        <v>2510</v>
      </c>
      <c r="B1382" s="2">
        <v>217297578</v>
      </c>
      <c r="C1382" s="1" t="s">
        <v>9170</v>
      </c>
      <c r="D1382" s="3">
        <v>30460</v>
      </c>
      <c r="E1382" s="1" t="s">
        <v>9149</v>
      </c>
      <c r="F1382" s="1" t="s">
        <v>9171</v>
      </c>
      <c r="G1382" t="s">
        <v>11400</v>
      </c>
    </row>
    <row r="1383" spans="1:7" x14ac:dyDescent="0.25">
      <c r="A1383" s="1" t="s">
        <v>6047</v>
      </c>
      <c r="B1383" s="2">
        <v>718767902</v>
      </c>
      <c r="C1383" s="1" t="s">
        <v>9134</v>
      </c>
      <c r="D1383" s="3">
        <v>39226</v>
      </c>
      <c r="E1383" s="1" t="s">
        <v>9141</v>
      </c>
      <c r="F1383" s="1" t="s">
        <v>9307</v>
      </c>
      <c r="G1383" t="s">
        <v>11306</v>
      </c>
    </row>
    <row r="1384" spans="1:7" x14ac:dyDescent="0.25">
      <c r="A1384" s="1" t="s">
        <v>3186</v>
      </c>
      <c r="B1384" s="2">
        <v>797666813</v>
      </c>
      <c r="C1384" s="1" t="s">
        <v>9170</v>
      </c>
      <c r="D1384" s="3">
        <v>22061</v>
      </c>
      <c r="E1384" s="1" t="s">
        <v>9131</v>
      </c>
      <c r="F1384" s="1" t="s">
        <v>9212</v>
      </c>
      <c r="G1384" t="s">
        <v>10160</v>
      </c>
    </row>
    <row r="1385" spans="1:7" x14ac:dyDescent="0.25">
      <c r="A1385" s="1" t="s">
        <v>379</v>
      </c>
      <c r="B1385" s="2">
        <v>920495974</v>
      </c>
      <c r="C1385" s="1" t="s">
        <v>9134</v>
      </c>
      <c r="D1385" s="3">
        <v>27173</v>
      </c>
      <c r="E1385" s="1" t="s">
        <v>9145</v>
      </c>
      <c r="F1385" s="1" t="s">
        <v>9200</v>
      </c>
      <c r="G1385" t="s">
        <v>9856</v>
      </c>
    </row>
    <row r="1386" spans="1:7" x14ac:dyDescent="0.25">
      <c r="A1386" s="1" t="s">
        <v>7350</v>
      </c>
      <c r="B1386" s="2">
        <v>714271057</v>
      </c>
      <c r="C1386" s="1" t="s">
        <v>9197</v>
      </c>
      <c r="D1386" s="3">
        <v>23522</v>
      </c>
      <c r="E1386" s="1" t="s">
        <v>9131</v>
      </c>
      <c r="F1386" s="1" t="s">
        <v>9206</v>
      </c>
      <c r="G1386" t="s">
        <v>10328</v>
      </c>
    </row>
    <row r="1387" spans="1:7" x14ac:dyDescent="0.25">
      <c r="A1387" s="1" t="s">
        <v>7297</v>
      </c>
      <c r="B1387" s="2">
        <v>251901445</v>
      </c>
      <c r="C1387" s="1" t="s">
        <v>9140</v>
      </c>
      <c r="D1387" s="3">
        <v>23155</v>
      </c>
      <c r="E1387" s="1" t="s">
        <v>9149</v>
      </c>
      <c r="F1387" s="1" t="s">
        <v>9142</v>
      </c>
      <c r="G1387" t="s">
        <v>9698</v>
      </c>
    </row>
    <row r="1388" spans="1:7" x14ac:dyDescent="0.25">
      <c r="A1388" s="1" t="s">
        <v>8927</v>
      </c>
      <c r="B1388" s="2">
        <v>476788440</v>
      </c>
      <c r="C1388" s="1" t="s">
        <v>9193</v>
      </c>
      <c r="D1388" s="3">
        <v>44705</v>
      </c>
      <c r="E1388" s="1" t="s">
        <v>9149</v>
      </c>
      <c r="F1388" s="1" t="s">
        <v>9194</v>
      </c>
      <c r="G1388" t="s">
        <v>9376</v>
      </c>
    </row>
    <row r="1389" spans="1:7" x14ac:dyDescent="0.25">
      <c r="A1389" s="1" t="s">
        <v>1957</v>
      </c>
      <c r="B1389" s="2">
        <v>49544460</v>
      </c>
      <c r="C1389" s="1" t="s">
        <v>9179</v>
      </c>
      <c r="D1389" s="3">
        <v>41419</v>
      </c>
      <c r="E1389" s="1" t="s">
        <v>9149</v>
      </c>
      <c r="F1389" s="1" t="s">
        <v>9180</v>
      </c>
      <c r="G1389" t="s">
        <v>10341</v>
      </c>
    </row>
    <row r="1390" spans="1:7" x14ac:dyDescent="0.25">
      <c r="A1390" s="1" t="s">
        <v>8874</v>
      </c>
      <c r="B1390" s="2">
        <v>964074906</v>
      </c>
      <c r="C1390" s="1" t="s">
        <v>9134</v>
      </c>
      <c r="D1390" s="3">
        <v>20965</v>
      </c>
      <c r="E1390" s="1" t="s">
        <v>9145</v>
      </c>
      <c r="F1390" s="1" t="s">
        <v>9200</v>
      </c>
      <c r="G1390" t="s">
        <v>10359</v>
      </c>
    </row>
    <row r="1391" spans="1:7" x14ac:dyDescent="0.25">
      <c r="A1391" s="1" t="s">
        <v>3710</v>
      </c>
      <c r="B1391" s="2">
        <v>78420388</v>
      </c>
      <c r="C1391" s="1" t="s">
        <v>9134</v>
      </c>
      <c r="D1391" s="3">
        <v>38497</v>
      </c>
      <c r="E1391" s="1" t="s">
        <v>9131</v>
      </c>
      <c r="F1391" s="1" t="s">
        <v>9136</v>
      </c>
      <c r="G1391" t="s">
        <v>10049</v>
      </c>
    </row>
    <row r="1392" spans="1:7" x14ac:dyDescent="0.25">
      <c r="A1392" s="1" t="s">
        <v>4764</v>
      </c>
      <c r="B1392" s="2">
        <v>274445016</v>
      </c>
      <c r="C1392" s="1" t="s">
        <v>9134</v>
      </c>
      <c r="D1392" s="3">
        <v>43244</v>
      </c>
      <c r="E1392" s="1" t="s">
        <v>9145</v>
      </c>
      <c r="F1392" s="1" t="s">
        <v>9174</v>
      </c>
      <c r="G1392" t="s">
        <v>10254</v>
      </c>
    </row>
    <row r="1393" spans="1:7" x14ac:dyDescent="0.25">
      <c r="A1393" s="1" t="s">
        <v>2437</v>
      </c>
      <c r="B1393" s="2">
        <v>971310478</v>
      </c>
      <c r="C1393" s="1" t="s">
        <v>9179</v>
      </c>
      <c r="D1393" s="3">
        <v>42515</v>
      </c>
      <c r="E1393" s="1" t="s">
        <v>9149</v>
      </c>
      <c r="F1393" s="1" t="s">
        <v>9180</v>
      </c>
      <c r="G1393" t="s">
        <v>11720</v>
      </c>
    </row>
    <row r="1394" spans="1:7" x14ac:dyDescent="0.25">
      <c r="A1394" s="1" t="s">
        <v>6486</v>
      </c>
      <c r="B1394" s="2">
        <v>556345845</v>
      </c>
      <c r="C1394" s="1" t="s">
        <v>9134</v>
      </c>
      <c r="D1394" s="3">
        <v>31192</v>
      </c>
      <c r="E1394" s="1" t="s">
        <v>9166</v>
      </c>
      <c r="F1394" s="1" t="s">
        <v>9307</v>
      </c>
      <c r="G1394" t="s">
        <v>9745</v>
      </c>
    </row>
    <row r="1395" spans="1:7" x14ac:dyDescent="0.25">
      <c r="A1395" s="1" t="s">
        <v>321</v>
      </c>
      <c r="B1395" s="2">
        <v>676156542</v>
      </c>
      <c r="C1395" s="1" t="s">
        <v>9130</v>
      </c>
      <c r="D1395" s="3">
        <v>32653</v>
      </c>
      <c r="E1395" s="1" t="s">
        <v>9149</v>
      </c>
      <c r="F1395" s="1" t="s">
        <v>9252</v>
      </c>
      <c r="G1395" t="s">
        <v>11706</v>
      </c>
    </row>
    <row r="1396" spans="1:7" x14ac:dyDescent="0.25">
      <c r="A1396" s="1" t="s">
        <v>6975</v>
      </c>
      <c r="B1396" s="2">
        <v>66249050</v>
      </c>
      <c r="C1396" s="1" t="s">
        <v>9134</v>
      </c>
      <c r="D1396" s="3">
        <v>37400</v>
      </c>
      <c r="E1396" s="1" t="s">
        <v>9149</v>
      </c>
      <c r="F1396" s="1" t="s">
        <v>9186</v>
      </c>
      <c r="G1396" t="s">
        <v>11953</v>
      </c>
    </row>
    <row r="1397" spans="1:7" x14ac:dyDescent="0.25">
      <c r="A1397" s="1" t="s">
        <v>8218</v>
      </c>
      <c r="B1397" s="2">
        <v>531403976</v>
      </c>
      <c r="C1397" s="1" t="s">
        <v>9188</v>
      </c>
      <c r="D1397" s="3">
        <v>45070</v>
      </c>
      <c r="E1397" s="1" t="s">
        <v>9166</v>
      </c>
      <c r="F1397" s="1" t="s">
        <v>9202</v>
      </c>
      <c r="G1397" t="s">
        <v>9756</v>
      </c>
    </row>
    <row r="1398" spans="1:7" x14ac:dyDescent="0.25">
      <c r="A1398" s="1" t="s">
        <v>1046</v>
      </c>
      <c r="B1398" s="2">
        <v>254151592</v>
      </c>
      <c r="C1398" s="1" t="s">
        <v>9154</v>
      </c>
      <c r="D1398" s="3">
        <v>39593</v>
      </c>
      <c r="E1398" s="1" t="s">
        <v>9149</v>
      </c>
      <c r="F1398" s="1" t="s">
        <v>6107</v>
      </c>
      <c r="G1398" t="s">
        <v>11412</v>
      </c>
    </row>
    <row r="1399" spans="1:7" x14ac:dyDescent="0.25">
      <c r="A1399" s="1" t="s">
        <v>8421</v>
      </c>
      <c r="B1399" s="2">
        <v>942767236</v>
      </c>
      <c r="C1399" s="1" t="s">
        <v>9134</v>
      </c>
      <c r="D1399" s="3">
        <v>24983</v>
      </c>
      <c r="E1399" s="1" t="s">
        <v>9135</v>
      </c>
      <c r="F1399" s="1" t="s">
        <v>9283</v>
      </c>
      <c r="G1399" t="s">
        <v>11156</v>
      </c>
    </row>
    <row r="1400" spans="1:7" x14ac:dyDescent="0.25">
      <c r="A1400" s="1" t="s">
        <v>7288</v>
      </c>
      <c r="B1400" s="2">
        <v>858506489</v>
      </c>
      <c r="C1400" s="1" t="s">
        <v>9134</v>
      </c>
      <c r="D1400" s="3">
        <v>43976</v>
      </c>
      <c r="E1400" s="1" t="s">
        <v>9149</v>
      </c>
      <c r="F1400" s="1" t="s">
        <v>9283</v>
      </c>
      <c r="G1400" t="s">
        <v>9465</v>
      </c>
    </row>
    <row r="1401" spans="1:7" x14ac:dyDescent="0.25">
      <c r="A1401" s="1" t="s">
        <v>5097</v>
      </c>
      <c r="B1401" s="2">
        <v>296436568</v>
      </c>
      <c r="C1401" s="1" t="s">
        <v>9159</v>
      </c>
      <c r="D1401" s="3">
        <v>41783</v>
      </c>
      <c r="E1401" s="1" t="s">
        <v>9131</v>
      </c>
      <c r="F1401" s="1" t="s">
        <v>9367</v>
      </c>
      <c r="G1401" t="s">
        <v>9606</v>
      </c>
    </row>
    <row r="1402" spans="1:7" x14ac:dyDescent="0.25">
      <c r="A1402" s="1" t="s">
        <v>5097</v>
      </c>
      <c r="B1402" s="2">
        <v>113055246</v>
      </c>
      <c r="C1402" s="1" t="s">
        <v>9140</v>
      </c>
      <c r="D1402" s="3">
        <v>25348</v>
      </c>
      <c r="E1402" s="1" t="s">
        <v>9145</v>
      </c>
      <c r="F1402" s="1" t="s">
        <v>9142</v>
      </c>
      <c r="G1402" t="s">
        <v>11026</v>
      </c>
    </row>
    <row r="1403" spans="1:7" x14ac:dyDescent="0.25">
      <c r="A1403" s="1" t="s">
        <v>657</v>
      </c>
      <c r="B1403" s="2">
        <v>610960498</v>
      </c>
      <c r="C1403" s="1" t="s">
        <v>9303</v>
      </c>
      <c r="D1403" s="3">
        <v>34478</v>
      </c>
      <c r="E1403" s="1" t="s">
        <v>9131</v>
      </c>
      <c r="F1403" s="1" t="s">
        <v>9304</v>
      </c>
      <c r="G1403" t="s">
        <v>11443</v>
      </c>
    </row>
    <row r="1404" spans="1:7" x14ac:dyDescent="0.25">
      <c r="A1404" s="1" t="s">
        <v>2157</v>
      </c>
      <c r="B1404" s="2">
        <v>375431415</v>
      </c>
      <c r="C1404" s="1" t="s">
        <v>9140</v>
      </c>
      <c r="D1404" s="3">
        <v>41419</v>
      </c>
      <c r="E1404" s="1" t="s">
        <v>9149</v>
      </c>
      <c r="F1404" s="1" t="s">
        <v>9142</v>
      </c>
      <c r="G1404" t="s">
        <v>10469</v>
      </c>
    </row>
    <row r="1405" spans="1:7" x14ac:dyDescent="0.25">
      <c r="A1405" s="1" t="s">
        <v>7605</v>
      </c>
      <c r="B1405" s="2">
        <v>935043681</v>
      </c>
      <c r="C1405" s="1" t="s">
        <v>9188</v>
      </c>
      <c r="D1405" s="3">
        <v>38861</v>
      </c>
      <c r="E1405" s="1" t="s">
        <v>9149</v>
      </c>
      <c r="F1405" s="1" t="s">
        <v>3840</v>
      </c>
      <c r="G1405" t="s">
        <v>9251</v>
      </c>
    </row>
    <row r="1406" spans="1:7" x14ac:dyDescent="0.25">
      <c r="A1406" s="1" t="s">
        <v>3130</v>
      </c>
      <c r="B1406" s="2">
        <v>99730338</v>
      </c>
      <c r="C1406" s="1" t="s">
        <v>9134</v>
      </c>
      <c r="D1406" s="3">
        <v>29366</v>
      </c>
      <c r="E1406" s="1" t="s">
        <v>9145</v>
      </c>
      <c r="F1406" s="1" t="s">
        <v>9307</v>
      </c>
      <c r="G1406" t="s">
        <v>11080</v>
      </c>
    </row>
    <row r="1407" spans="1:7" x14ac:dyDescent="0.25">
      <c r="A1407" s="1" t="s">
        <v>5114</v>
      </c>
      <c r="B1407" s="2">
        <v>125392857</v>
      </c>
      <c r="C1407" s="1" t="s">
        <v>9165</v>
      </c>
      <c r="D1407" s="3">
        <v>23887</v>
      </c>
      <c r="E1407" s="1" t="s">
        <v>9131</v>
      </c>
      <c r="F1407" s="1" t="s">
        <v>9167</v>
      </c>
      <c r="G1407" t="s">
        <v>10272</v>
      </c>
    </row>
    <row r="1408" spans="1:7" x14ac:dyDescent="0.25">
      <c r="A1408" s="1" t="s">
        <v>1638</v>
      </c>
      <c r="B1408" s="2">
        <v>360971387</v>
      </c>
      <c r="C1408" s="1" t="s">
        <v>9188</v>
      </c>
      <c r="D1408" s="3">
        <v>33382</v>
      </c>
      <c r="E1408" s="1" t="s">
        <v>9141</v>
      </c>
      <c r="F1408" s="1" t="s">
        <v>9202</v>
      </c>
      <c r="G1408" t="s">
        <v>11644</v>
      </c>
    </row>
    <row r="1409" spans="1:7" x14ac:dyDescent="0.25">
      <c r="A1409" s="1" t="s">
        <v>6737</v>
      </c>
      <c r="B1409" s="2">
        <v>15447086</v>
      </c>
      <c r="C1409" s="1" t="s">
        <v>9303</v>
      </c>
      <c r="D1409" s="3">
        <v>34478</v>
      </c>
      <c r="E1409" s="1" t="s">
        <v>9145</v>
      </c>
      <c r="F1409" s="1" t="s">
        <v>9304</v>
      </c>
      <c r="G1409" t="s">
        <v>10387</v>
      </c>
    </row>
    <row r="1410" spans="1:7" x14ac:dyDescent="0.25">
      <c r="A1410" s="1" t="s">
        <v>1069</v>
      </c>
      <c r="B1410" s="2">
        <v>420833481</v>
      </c>
      <c r="C1410" s="1" t="s">
        <v>9188</v>
      </c>
      <c r="D1410" s="3">
        <v>22426</v>
      </c>
      <c r="E1410" s="1" t="s">
        <v>9131</v>
      </c>
      <c r="F1410" s="1" t="s">
        <v>3840</v>
      </c>
      <c r="G1410" t="s">
        <v>9568</v>
      </c>
    </row>
    <row r="1411" spans="1:7" x14ac:dyDescent="0.25">
      <c r="A1411" s="1" t="s">
        <v>4053</v>
      </c>
      <c r="B1411" s="2">
        <v>821191889</v>
      </c>
      <c r="C1411" s="1" t="s">
        <v>9130</v>
      </c>
      <c r="D1411" s="3">
        <v>32653</v>
      </c>
      <c r="E1411" s="1" t="s">
        <v>9141</v>
      </c>
      <c r="F1411" s="1" t="s">
        <v>9132</v>
      </c>
      <c r="G1411" t="s">
        <v>9764</v>
      </c>
    </row>
    <row r="1412" spans="1:7" x14ac:dyDescent="0.25">
      <c r="A1412" s="1" t="s">
        <v>5111</v>
      </c>
      <c r="B1412" s="2">
        <v>299463142</v>
      </c>
      <c r="C1412" s="1" t="s">
        <v>9138</v>
      </c>
      <c r="D1412" s="3">
        <v>33749</v>
      </c>
      <c r="E1412" s="1" t="s">
        <v>9149</v>
      </c>
      <c r="F1412" s="1" t="s">
        <v>6173</v>
      </c>
      <c r="G1412" t="s">
        <v>11300</v>
      </c>
    </row>
    <row r="1413" spans="1:7" x14ac:dyDescent="0.25">
      <c r="A1413" s="1" t="s">
        <v>8529</v>
      </c>
      <c r="B1413" s="2">
        <v>968411127</v>
      </c>
      <c r="C1413" s="1" t="s">
        <v>9159</v>
      </c>
      <c r="D1413" s="3">
        <v>34114</v>
      </c>
      <c r="E1413" s="1" t="s">
        <v>9141</v>
      </c>
      <c r="F1413" s="1" t="s">
        <v>8414</v>
      </c>
      <c r="G1413" t="s">
        <v>9457</v>
      </c>
    </row>
    <row r="1414" spans="1:7" x14ac:dyDescent="0.25">
      <c r="A1414" s="1" t="s">
        <v>8170</v>
      </c>
      <c r="B1414" s="2">
        <v>838077984</v>
      </c>
      <c r="C1414" s="1" t="s">
        <v>9179</v>
      </c>
      <c r="D1414" s="3">
        <v>22790</v>
      </c>
      <c r="E1414" s="1" t="s">
        <v>9135</v>
      </c>
      <c r="F1414" s="1" t="s">
        <v>9180</v>
      </c>
      <c r="G1414" t="s">
        <v>9985</v>
      </c>
    </row>
    <row r="1415" spans="1:7" x14ac:dyDescent="0.25">
      <c r="A1415" s="1" t="s">
        <v>861</v>
      </c>
      <c r="B1415" s="2">
        <v>610088704</v>
      </c>
      <c r="C1415" s="1" t="s">
        <v>9190</v>
      </c>
      <c r="D1415" s="3">
        <v>28270</v>
      </c>
      <c r="E1415" s="1" t="s">
        <v>9166</v>
      </c>
      <c r="F1415" s="1" t="s">
        <v>9191</v>
      </c>
      <c r="G1415" t="s">
        <v>11430</v>
      </c>
    </row>
    <row r="1416" spans="1:7" x14ac:dyDescent="0.25">
      <c r="A1416" s="1" t="s">
        <v>1979</v>
      </c>
      <c r="B1416" s="2">
        <v>833844484</v>
      </c>
      <c r="C1416" s="1" t="s">
        <v>9148</v>
      </c>
      <c r="D1416" s="3">
        <v>27173</v>
      </c>
      <c r="E1416" s="1" t="s">
        <v>9149</v>
      </c>
      <c r="F1416" s="1" t="s">
        <v>834</v>
      </c>
      <c r="G1416" t="s">
        <v>10797</v>
      </c>
    </row>
    <row r="1417" spans="1:7" x14ac:dyDescent="0.25">
      <c r="A1417" s="1" t="s">
        <v>7878</v>
      </c>
      <c r="B1417" s="2">
        <v>776827984</v>
      </c>
      <c r="C1417" s="1" t="s">
        <v>9159</v>
      </c>
      <c r="D1417" s="3">
        <v>39958</v>
      </c>
      <c r="E1417" s="1" t="s">
        <v>9135</v>
      </c>
      <c r="F1417" s="1" t="s">
        <v>9367</v>
      </c>
      <c r="G1417" t="s">
        <v>10767</v>
      </c>
    </row>
    <row r="1418" spans="1:7" x14ac:dyDescent="0.25">
      <c r="A1418" s="1" t="s">
        <v>730</v>
      </c>
      <c r="B1418" s="2">
        <v>193328162</v>
      </c>
      <c r="C1418" s="1" t="s">
        <v>9134</v>
      </c>
      <c r="D1418" s="3">
        <v>27538</v>
      </c>
      <c r="E1418" s="1" t="s">
        <v>9141</v>
      </c>
      <c r="F1418" s="1" t="s">
        <v>9186</v>
      </c>
      <c r="G1418" t="s">
        <v>10572</v>
      </c>
    </row>
    <row r="1419" spans="1:7" x14ac:dyDescent="0.25">
      <c r="A1419" s="1" t="s">
        <v>2544</v>
      </c>
      <c r="B1419" s="2">
        <v>566928383</v>
      </c>
      <c r="C1419" s="1" t="s">
        <v>9165</v>
      </c>
      <c r="D1419" s="3">
        <v>40322</v>
      </c>
      <c r="E1419" s="1" t="s">
        <v>9141</v>
      </c>
      <c r="F1419" s="1" t="s">
        <v>9264</v>
      </c>
      <c r="G1419" t="s">
        <v>10198</v>
      </c>
    </row>
    <row r="1420" spans="1:7" x14ac:dyDescent="0.25">
      <c r="A1420" s="1" t="s">
        <v>4065</v>
      </c>
      <c r="B1420" s="2">
        <v>224684162</v>
      </c>
      <c r="C1420" s="1" t="s">
        <v>9148</v>
      </c>
      <c r="D1420" s="3">
        <v>32653</v>
      </c>
      <c r="E1420" s="1" t="s">
        <v>9149</v>
      </c>
      <c r="F1420" s="1" t="s">
        <v>9254</v>
      </c>
      <c r="G1420" t="s">
        <v>9294</v>
      </c>
    </row>
    <row r="1421" spans="1:7" x14ac:dyDescent="0.25">
      <c r="A1421" s="1" t="s">
        <v>1329</v>
      </c>
      <c r="B1421" s="2">
        <v>521840446</v>
      </c>
      <c r="C1421" s="1" t="s">
        <v>9165</v>
      </c>
      <c r="D1421" s="3">
        <v>28999</v>
      </c>
      <c r="E1421" s="1" t="s">
        <v>9145</v>
      </c>
      <c r="F1421" s="1" t="s">
        <v>9167</v>
      </c>
      <c r="G1421" t="s">
        <v>9828</v>
      </c>
    </row>
    <row r="1422" spans="1:7" x14ac:dyDescent="0.25">
      <c r="A1422" s="1" t="s">
        <v>2148</v>
      </c>
      <c r="B1422" s="2">
        <v>919962728</v>
      </c>
      <c r="C1422" s="1" t="s">
        <v>9303</v>
      </c>
      <c r="D1422" s="3">
        <v>42880</v>
      </c>
      <c r="E1422" s="1" t="s">
        <v>9145</v>
      </c>
      <c r="F1422" s="1" t="s">
        <v>9304</v>
      </c>
      <c r="G1422" t="s">
        <v>10591</v>
      </c>
    </row>
    <row r="1423" spans="1:7" x14ac:dyDescent="0.25">
      <c r="A1423" s="1" t="s">
        <v>7330</v>
      </c>
      <c r="B1423" s="2">
        <v>268873052</v>
      </c>
      <c r="C1423" s="1" t="s">
        <v>9170</v>
      </c>
      <c r="D1423" s="3">
        <v>22790</v>
      </c>
      <c r="E1423" s="1" t="s">
        <v>9131</v>
      </c>
      <c r="F1423" s="1" t="s">
        <v>9212</v>
      </c>
      <c r="G1423" t="s">
        <v>11769</v>
      </c>
    </row>
    <row r="1424" spans="1:7" x14ac:dyDescent="0.25">
      <c r="A1424" s="1" t="s">
        <v>6384</v>
      </c>
      <c r="B1424" s="2">
        <v>972428622</v>
      </c>
      <c r="C1424" s="1" t="s">
        <v>9188</v>
      </c>
      <c r="D1424" s="3">
        <v>33749</v>
      </c>
      <c r="E1424" s="1" t="s">
        <v>9135</v>
      </c>
      <c r="F1424" s="1" t="s">
        <v>9202</v>
      </c>
      <c r="G1424" t="s">
        <v>10858</v>
      </c>
    </row>
    <row r="1425" spans="1:7" x14ac:dyDescent="0.25">
      <c r="A1425" s="1" t="s">
        <v>2818</v>
      </c>
      <c r="B1425" s="2">
        <v>58474603</v>
      </c>
      <c r="C1425" s="1" t="s">
        <v>9188</v>
      </c>
      <c r="D1425" s="3">
        <v>23522</v>
      </c>
      <c r="E1425" s="1" t="s">
        <v>9135</v>
      </c>
      <c r="F1425" s="1" t="s">
        <v>4326</v>
      </c>
      <c r="G1425" t="s">
        <v>11622</v>
      </c>
    </row>
    <row r="1426" spans="1:7" x14ac:dyDescent="0.25">
      <c r="A1426" s="1" t="s">
        <v>5029</v>
      </c>
      <c r="B1426" s="2">
        <v>134845730</v>
      </c>
      <c r="C1426" s="1" t="s">
        <v>9170</v>
      </c>
      <c r="D1426" s="3">
        <v>39958</v>
      </c>
      <c r="E1426" s="1" t="s">
        <v>9131</v>
      </c>
      <c r="F1426" s="1" t="s">
        <v>9171</v>
      </c>
      <c r="G1426" t="s">
        <v>11763</v>
      </c>
    </row>
    <row r="1427" spans="1:7" x14ac:dyDescent="0.25">
      <c r="A1427" s="1" t="s">
        <v>3543</v>
      </c>
      <c r="B1427" s="2">
        <v>899152166</v>
      </c>
      <c r="C1427" s="1" t="s">
        <v>9159</v>
      </c>
      <c r="D1427" s="3">
        <v>35575</v>
      </c>
      <c r="E1427" s="1" t="s">
        <v>9131</v>
      </c>
      <c r="F1427" s="1" t="s">
        <v>8414</v>
      </c>
      <c r="G1427" t="s">
        <v>10262</v>
      </c>
    </row>
    <row r="1428" spans="1:7" x14ac:dyDescent="0.25">
      <c r="A1428" s="1" t="s">
        <v>1494</v>
      </c>
      <c r="B1428" s="2">
        <v>797693035</v>
      </c>
      <c r="C1428" s="1" t="s">
        <v>9144</v>
      </c>
      <c r="D1428" s="3">
        <v>42148</v>
      </c>
      <c r="E1428" s="1" t="s">
        <v>9166</v>
      </c>
      <c r="F1428" s="1" t="s">
        <v>9262</v>
      </c>
      <c r="G1428" t="s">
        <v>12198</v>
      </c>
    </row>
    <row r="1429" spans="1:7" x14ac:dyDescent="0.25">
      <c r="A1429" s="1" t="s">
        <v>1691</v>
      </c>
      <c r="B1429" s="2">
        <v>754637770</v>
      </c>
      <c r="C1429" s="1" t="s">
        <v>9165</v>
      </c>
      <c r="D1429" s="3">
        <v>44341</v>
      </c>
      <c r="E1429" s="1" t="s">
        <v>9149</v>
      </c>
      <c r="F1429" s="1" t="s">
        <v>9264</v>
      </c>
      <c r="G1429" t="s">
        <v>9697</v>
      </c>
    </row>
    <row r="1430" spans="1:7" x14ac:dyDescent="0.25">
      <c r="A1430" s="1" t="s">
        <v>1115</v>
      </c>
      <c r="B1430" s="2">
        <v>135610632</v>
      </c>
      <c r="C1430" s="1" t="s">
        <v>9165</v>
      </c>
      <c r="D1430" s="3">
        <v>33017</v>
      </c>
      <c r="E1430" s="1" t="s">
        <v>9149</v>
      </c>
      <c r="F1430" s="1" t="s">
        <v>9167</v>
      </c>
      <c r="G1430" t="s">
        <v>10970</v>
      </c>
    </row>
    <row r="1431" spans="1:7" x14ac:dyDescent="0.25">
      <c r="A1431" s="1" t="s">
        <v>1106</v>
      </c>
      <c r="B1431" s="2">
        <v>581636322</v>
      </c>
      <c r="C1431" s="1" t="s">
        <v>9188</v>
      </c>
      <c r="D1431" s="3">
        <v>31192</v>
      </c>
      <c r="E1431" s="1" t="s">
        <v>9149</v>
      </c>
      <c r="F1431" s="1" t="s">
        <v>4326</v>
      </c>
      <c r="G1431" t="s">
        <v>11757</v>
      </c>
    </row>
    <row r="1432" spans="1:7" x14ac:dyDescent="0.25">
      <c r="A1432" s="1" t="s">
        <v>1646</v>
      </c>
      <c r="B1432" s="2">
        <v>418929121</v>
      </c>
      <c r="C1432" s="1" t="s">
        <v>9159</v>
      </c>
      <c r="D1432" s="3">
        <v>33017</v>
      </c>
      <c r="E1432" s="1" t="s">
        <v>9135</v>
      </c>
      <c r="F1432" s="1" t="s">
        <v>9240</v>
      </c>
      <c r="G1432" t="s">
        <v>11611</v>
      </c>
    </row>
    <row r="1433" spans="1:7" x14ac:dyDescent="0.25">
      <c r="A1433" s="1" t="s">
        <v>3970</v>
      </c>
      <c r="B1433" s="2">
        <v>627379463</v>
      </c>
      <c r="C1433" s="1" t="s">
        <v>9130</v>
      </c>
      <c r="D1433" s="3">
        <v>45070</v>
      </c>
      <c r="E1433" s="1" t="s">
        <v>9149</v>
      </c>
      <c r="F1433" s="1" t="s">
        <v>9252</v>
      </c>
      <c r="G1433" t="s">
        <v>10760</v>
      </c>
    </row>
    <row r="1434" spans="1:7" x14ac:dyDescent="0.25">
      <c r="A1434" s="1" t="s">
        <v>4618</v>
      </c>
      <c r="B1434" s="2">
        <v>744867727</v>
      </c>
      <c r="C1434" s="1" t="s">
        <v>9138</v>
      </c>
      <c r="D1434" s="3">
        <v>23887</v>
      </c>
      <c r="E1434" s="1" t="s">
        <v>9149</v>
      </c>
      <c r="F1434" s="1" t="s">
        <v>9256</v>
      </c>
      <c r="G1434" t="s">
        <v>10806</v>
      </c>
    </row>
    <row r="1435" spans="1:7" x14ac:dyDescent="0.25">
      <c r="A1435" s="1" t="s">
        <v>6366</v>
      </c>
      <c r="B1435" s="2">
        <v>158304189</v>
      </c>
      <c r="C1435" s="1" t="s">
        <v>9193</v>
      </c>
      <c r="D1435" s="3">
        <v>38497</v>
      </c>
      <c r="E1435" s="1" t="s">
        <v>9141</v>
      </c>
      <c r="F1435" s="1" t="s">
        <v>9194</v>
      </c>
      <c r="G1435" t="s">
        <v>10370</v>
      </c>
    </row>
    <row r="1436" spans="1:7" x14ac:dyDescent="0.25">
      <c r="A1436" s="1" t="s">
        <v>4675</v>
      </c>
      <c r="B1436" s="2">
        <v>279450697</v>
      </c>
      <c r="C1436" s="1" t="s">
        <v>9217</v>
      </c>
      <c r="D1436" s="3">
        <v>23155</v>
      </c>
      <c r="E1436" s="1" t="s">
        <v>9131</v>
      </c>
      <c r="F1436" s="1" t="s">
        <v>9218</v>
      </c>
      <c r="G1436" t="s">
        <v>9219</v>
      </c>
    </row>
    <row r="1437" spans="1:7" x14ac:dyDescent="0.25">
      <c r="A1437" s="1" t="s">
        <v>1072</v>
      </c>
      <c r="B1437" s="2">
        <v>533542112</v>
      </c>
      <c r="C1437" s="1" t="s">
        <v>9134</v>
      </c>
      <c r="D1437" s="3">
        <v>29731</v>
      </c>
      <c r="E1437" s="1" t="s">
        <v>9135</v>
      </c>
      <c r="F1437" s="1" t="s">
        <v>9174</v>
      </c>
      <c r="G1437" t="s">
        <v>10003</v>
      </c>
    </row>
    <row r="1438" spans="1:7" x14ac:dyDescent="0.25">
      <c r="A1438" s="1" t="s">
        <v>5161</v>
      </c>
      <c r="B1438" s="2">
        <v>228360525</v>
      </c>
      <c r="C1438" s="1" t="s">
        <v>9134</v>
      </c>
      <c r="D1438" s="3">
        <v>33382</v>
      </c>
      <c r="E1438" s="1" t="s">
        <v>9135</v>
      </c>
      <c r="F1438" s="1" t="s">
        <v>9225</v>
      </c>
      <c r="G1438" t="s">
        <v>9477</v>
      </c>
    </row>
    <row r="1439" spans="1:7" x14ac:dyDescent="0.25">
      <c r="A1439" s="1" t="s">
        <v>3452</v>
      </c>
      <c r="B1439" s="2">
        <v>491584738</v>
      </c>
      <c r="C1439" s="1" t="s">
        <v>9197</v>
      </c>
      <c r="D1439" s="3">
        <v>35210</v>
      </c>
      <c r="E1439" s="1" t="s">
        <v>9145</v>
      </c>
      <c r="F1439" s="1" t="s">
        <v>9198</v>
      </c>
      <c r="G1439" t="s">
        <v>10168</v>
      </c>
    </row>
    <row r="1440" spans="1:7" x14ac:dyDescent="0.25">
      <c r="A1440" s="1" t="s">
        <v>3452</v>
      </c>
      <c r="B1440" s="2">
        <v>179532546</v>
      </c>
      <c r="C1440" s="1" t="s">
        <v>9235</v>
      </c>
      <c r="D1440" s="3">
        <v>40687</v>
      </c>
      <c r="E1440" s="1" t="s">
        <v>9149</v>
      </c>
      <c r="F1440" s="1" t="s">
        <v>9236</v>
      </c>
      <c r="G1440" t="s">
        <v>10706</v>
      </c>
    </row>
    <row r="1441" spans="1:7" x14ac:dyDescent="0.25">
      <c r="A1441" s="1" t="s">
        <v>1326</v>
      </c>
      <c r="B1441" s="2">
        <v>506918699</v>
      </c>
      <c r="C1441" s="1" t="s">
        <v>9197</v>
      </c>
      <c r="D1441" s="3">
        <v>35210</v>
      </c>
      <c r="E1441" s="1" t="s">
        <v>9135</v>
      </c>
      <c r="F1441" s="1" t="s">
        <v>9206</v>
      </c>
      <c r="G1441" t="s">
        <v>10172</v>
      </c>
    </row>
    <row r="1442" spans="1:7" x14ac:dyDescent="0.25">
      <c r="A1442" s="1" t="s">
        <v>6036</v>
      </c>
      <c r="B1442" s="2">
        <v>482543741</v>
      </c>
      <c r="C1442" s="1" t="s">
        <v>9179</v>
      </c>
      <c r="D1442" s="3">
        <v>44341</v>
      </c>
      <c r="E1442" s="1" t="s">
        <v>9149</v>
      </c>
      <c r="F1442" s="1" t="s">
        <v>9184</v>
      </c>
      <c r="G1442" t="s">
        <v>10067</v>
      </c>
    </row>
    <row r="1443" spans="1:7" x14ac:dyDescent="0.25">
      <c r="A1443" s="1" t="s">
        <v>6784</v>
      </c>
      <c r="B1443" s="2">
        <v>787613810</v>
      </c>
      <c r="C1443" s="1" t="s">
        <v>9134</v>
      </c>
      <c r="D1443" s="3">
        <v>26077</v>
      </c>
      <c r="E1443" s="1" t="s">
        <v>9141</v>
      </c>
      <c r="F1443" s="1" t="s">
        <v>9182</v>
      </c>
      <c r="G1443" t="s">
        <v>11541</v>
      </c>
    </row>
    <row r="1444" spans="1:7" x14ac:dyDescent="0.25">
      <c r="A1444" s="1" t="s">
        <v>7836</v>
      </c>
      <c r="B1444" s="2">
        <v>822211095</v>
      </c>
      <c r="C1444" s="1" t="s">
        <v>9148</v>
      </c>
      <c r="D1444" s="3">
        <v>39958</v>
      </c>
      <c r="E1444" s="1" t="s">
        <v>9131</v>
      </c>
      <c r="F1444" s="1" t="s">
        <v>9254</v>
      </c>
      <c r="G1444" t="s">
        <v>9812</v>
      </c>
    </row>
    <row r="1445" spans="1:7" x14ac:dyDescent="0.25">
      <c r="A1445" s="1" t="s">
        <v>9042</v>
      </c>
      <c r="B1445" s="2">
        <v>206373963</v>
      </c>
      <c r="C1445" s="1" t="s">
        <v>9303</v>
      </c>
      <c r="D1445" s="3">
        <v>31921</v>
      </c>
      <c r="E1445" s="1" t="s">
        <v>9149</v>
      </c>
      <c r="F1445" s="1" t="s">
        <v>9304</v>
      </c>
      <c r="G1445" t="s">
        <v>9784</v>
      </c>
    </row>
    <row r="1446" spans="1:7" x14ac:dyDescent="0.25">
      <c r="A1446" s="1" t="s">
        <v>5542</v>
      </c>
      <c r="B1446" s="2">
        <v>850085744</v>
      </c>
      <c r="C1446" s="1" t="s">
        <v>9197</v>
      </c>
      <c r="D1446" s="3">
        <v>30095</v>
      </c>
      <c r="E1446" s="1" t="s">
        <v>9149</v>
      </c>
      <c r="F1446" s="1" t="s">
        <v>9198</v>
      </c>
      <c r="G1446" t="s">
        <v>12166</v>
      </c>
    </row>
    <row r="1447" spans="1:7" x14ac:dyDescent="0.25">
      <c r="A1447" s="1" t="s">
        <v>5293</v>
      </c>
      <c r="B1447" s="2">
        <v>556812134</v>
      </c>
      <c r="C1447" s="1" t="s">
        <v>9170</v>
      </c>
      <c r="D1447" s="3">
        <v>39593</v>
      </c>
      <c r="E1447" s="1" t="s">
        <v>9135</v>
      </c>
      <c r="F1447" s="1" t="s">
        <v>9362</v>
      </c>
      <c r="G1447" t="s">
        <v>9974</v>
      </c>
    </row>
    <row r="1448" spans="1:7" x14ac:dyDescent="0.25">
      <c r="A1448" s="1" t="s">
        <v>5293</v>
      </c>
      <c r="B1448" s="2">
        <v>661870122</v>
      </c>
      <c r="C1448" s="1" t="s">
        <v>9188</v>
      </c>
      <c r="D1448" s="3">
        <v>34478</v>
      </c>
      <c r="E1448" s="1" t="s">
        <v>9149</v>
      </c>
      <c r="F1448" s="1" t="s">
        <v>9202</v>
      </c>
      <c r="G1448" t="s">
        <v>10051</v>
      </c>
    </row>
    <row r="1449" spans="1:7" x14ac:dyDescent="0.25">
      <c r="A1449" s="1" t="s">
        <v>5554</v>
      </c>
      <c r="B1449" s="2">
        <v>527206325</v>
      </c>
      <c r="C1449" s="1" t="s">
        <v>9148</v>
      </c>
      <c r="D1449" s="3">
        <v>23887</v>
      </c>
      <c r="E1449" s="1" t="s">
        <v>9166</v>
      </c>
      <c r="F1449" s="1" t="s">
        <v>9254</v>
      </c>
      <c r="G1449" t="s">
        <v>11996</v>
      </c>
    </row>
    <row r="1450" spans="1:7" x14ac:dyDescent="0.25">
      <c r="A1450" s="1" t="s">
        <v>7995</v>
      </c>
      <c r="B1450" s="2">
        <v>815158945</v>
      </c>
      <c r="C1450" s="1" t="s">
        <v>9159</v>
      </c>
      <c r="D1450" s="3">
        <v>44705</v>
      </c>
      <c r="E1450" s="1" t="s">
        <v>9135</v>
      </c>
      <c r="F1450" s="1" t="s">
        <v>8414</v>
      </c>
      <c r="G1450" t="s">
        <v>10631</v>
      </c>
    </row>
    <row r="1451" spans="1:7" x14ac:dyDescent="0.25">
      <c r="A1451" s="1" t="s">
        <v>548</v>
      </c>
      <c r="B1451" s="2">
        <v>651408920</v>
      </c>
      <c r="C1451" s="1" t="s">
        <v>9138</v>
      </c>
      <c r="D1451" s="3">
        <v>38861</v>
      </c>
      <c r="E1451" s="1" t="s">
        <v>9149</v>
      </c>
      <c r="F1451" s="1" t="s">
        <v>9256</v>
      </c>
      <c r="G1451" t="s">
        <v>11508</v>
      </c>
    </row>
    <row r="1452" spans="1:7" x14ac:dyDescent="0.25">
      <c r="A1452" s="1" t="s">
        <v>517</v>
      </c>
      <c r="B1452" s="2">
        <v>716391841</v>
      </c>
      <c r="C1452" s="1" t="s">
        <v>9314</v>
      </c>
      <c r="D1452" s="3">
        <v>39958</v>
      </c>
      <c r="E1452" s="1" t="s">
        <v>9135</v>
      </c>
      <c r="F1452" s="1" t="s">
        <v>9315</v>
      </c>
      <c r="G1452" t="s">
        <v>10382</v>
      </c>
    </row>
    <row r="1453" spans="1:7" x14ac:dyDescent="0.25">
      <c r="A1453" s="1" t="s">
        <v>2754</v>
      </c>
      <c r="B1453" s="2">
        <v>735527609</v>
      </c>
      <c r="C1453" s="1" t="s">
        <v>9170</v>
      </c>
      <c r="D1453" s="3">
        <v>21329</v>
      </c>
      <c r="E1453" s="1" t="s">
        <v>9141</v>
      </c>
      <c r="F1453" s="1" t="s">
        <v>9171</v>
      </c>
      <c r="G1453" t="s">
        <v>9544</v>
      </c>
    </row>
    <row r="1454" spans="1:7" x14ac:dyDescent="0.25">
      <c r="A1454" s="1" t="s">
        <v>3674</v>
      </c>
      <c r="B1454" s="2">
        <v>880869357</v>
      </c>
      <c r="C1454" s="1" t="s">
        <v>9156</v>
      </c>
      <c r="D1454" s="3">
        <v>35210</v>
      </c>
      <c r="E1454" s="1" t="s">
        <v>9149</v>
      </c>
      <c r="F1454" s="1" t="s">
        <v>9157</v>
      </c>
      <c r="G1454" t="s">
        <v>10826</v>
      </c>
    </row>
    <row r="1455" spans="1:7" x14ac:dyDescent="0.25">
      <c r="A1455" s="1" t="s">
        <v>6782</v>
      </c>
      <c r="B1455" s="2">
        <v>409206828</v>
      </c>
      <c r="C1455" s="1" t="s">
        <v>9179</v>
      </c>
      <c r="D1455" s="3">
        <v>41054</v>
      </c>
      <c r="E1455" s="1" t="s">
        <v>9131</v>
      </c>
      <c r="F1455" s="1" t="s">
        <v>9180</v>
      </c>
      <c r="G1455" t="s">
        <v>9878</v>
      </c>
    </row>
    <row r="1456" spans="1:7" x14ac:dyDescent="0.25">
      <c r="A1456" s="1" t="s">
        <v>4307</v>
      </c>
      <c r="B1456" s="2">
        <v>345882308</v>
      </c>
      <c r="C1456" s="1" t="s">
        <v>9170</v>
      </c>
      <c r="D1456" s="3">
        <v>39226</v>
      </c>
      <c r="E1456" s="1" t="s">
        <v>9149</v>
      </c>
      <c r="F1456" s="1" t="s">
        <v>9171</v>
      </c>
      <c r="G1456" t="s">
        <v>11133</v>
      </c>
    </row>
    <row r="1457" spans="1:7" x14ac:dyDescent="0.25">
      <c r="A1457" s="1" t="s">
        <v>6763</v>
      </c>
      <c r="B1457" s="2">
        <v>672546494</v>
      </c>
      <c r="C1457" s="1" t="s">
        <v>9159</v>
      </c>
      <c r="D1457" s="3">
        <v>44341</v>
      </c>
      <c r="E1457" s="1" t="s">
        <v>9135</v>
      </c>
      <c r="F1457" s="1" t="s">
        <v>9160</v>
      </c>
      <c r="G1457" t="s">
        <v>11902</v>
      </c>
    </row>
    <row r="1458" spans="1:7" x14ac:dyDescent="0.25">
      <c r="A1458" s="1" t="s">
        <v>6018</v>
      </c>
      <c r="B1458" s="2">
        <v>11295299</v>
      </c>
      <c r="C1458" s="1" t="s">
        <v>9190</v>
      </c>
      <c r="D1458" s="3">
        <v>21329</v>
      </c>
      <c r="E1458" s="1" t="s">
        <v>9149</v>
      </c>
      <c r="F1458" s="1" t="s">
        <v>9191</v>
      </c>
      <c r="G1458" t="s">
        <v>9358</v>
      </c>
    </row>
    <row r="1459" spans="1:7" x14ac:dyDescent="0.25">
      <c r="A1459" s="1" t="s">
        <v>4367</v>
      </c>
      <c r="B1459" s="2">
        <v>709718318</v>
      </c>
      <c r="C1459" s="1" t="s">
        <v>9159</v>
      </c>
      <c r="D1459" s="3">
        <v>25712</v>
      </c>
      <c r="E1459" s="1" t="s">
        <v>9135</v>
      </c>
      <c r="F1459" s="1" t="s">
        <v>9240</v>
      </c>
      <c r="G1459" t="s">
        <v>12148</v>
      </c>
    </row>
    <row r="1460" spans="1:7" x14ac:dyDescent="0.25">
      <c r="A1460" s="1" t="s">
        <v>6850</v>
      </c>
      <c r="B1460" s="2">
        <v>553390567</v>
      </c>
      <c r="C1460" s="1" t="s">
        <v>9134</v>
      </c>
      <c r="D1460" s="3">
        <v>34843</v>
      </c>
      <c r="E1460" s="1" t="s">
        <v>9141</v>
      </c>
      <c r="F1460" s="1" t="s">
        <v>9225</v>
      </c>
      <c r="G1460" t="s">
        <v>9987</v>
      </c>
    </row>
    <row r="1461" spans="1:7" x14ac:dyDescent="0.25">
      <c r="A1461" s="1" t="s">
        <v>4487</v>
      </c>
      <c r="B1461" s="2">
        <v>943830410</v>
      </c>
      <c r="C1461" s="1" t="s">
        <v>9159</v>
      </c>
      <c r="D1461" s="3">
        <v>38861</v>
      </c>
      <c r="E1461" s="1" t="s">
        <v>9141</v>
      </c>
      <c r="F1461" s="1" t="s">
        <v>8414</v>
      </c>
      <c r="G1461" t="s">
        <v>10990</v>
      </c>
    </row>
    <row r="1462" spans="1:7" x14ac:dyDescent="0.25">
      <c r="A1462" s="1" t="s">
        <v>8007</v>
      </c>
      <c r="B1462" s="2">
        <v>130397149</v>
      </c>
      <c r="C1462" s="1" t="s">
        <v>9130</v>
      </c>
      <c r="D1462" s="3">
        <v>22061</v>
      </c>
      <c r="E1462" s="1" t="s">
        <v>9149</v>
      </c>
      <c r="F1462" s="1" t="s">
        <v>9252</v>
      </c>
      <c r="G1462" t="s">
        <v>11141</v>
      </c>
    </row>
    <row r="1463" spans="1:7" x14ac:dyDescent="0.25">
      <c r="A1463" s="1" t="s">
        <v>8295</v>
      </c>
      <c r="B1463" s="2">
        <v>777781283</v>
      </c>
      <c r="C1463" s="1" t="s">
        <v>9314</v>
      </c>
      <c r="D1463" s="3">
        <v>31556</v>
      </c>
      <c r="E1463" s="1" t="s">
        <v>9149</v>
      </c>
      <c r="F1463" s="1" t="s">
        <v>9315</v>
      </c>
      <c r="G1463" t="s">
        <v>11398</v>
      </c>
    </row>
    <row r="1464" spans="1:7" x14ac:dyDescent="0.25">
      <c r="A1464" s="1" t="s">
        <v>6530</v>
      </c>
      <c r="B1464" s="2">
        <v>48323194</v>
      </c>
      <c r="C1464" s="1" t="s">
        <v>9134</v>
      </c>
      <c r="D1464" s="3">
        <v>31556</v>
      </c>
      <c r="E1464" s="1" t="s">
        <v>9145</v>
      </c>
      <c r="F1464" s="1" t="s">
        <v>9283</v>
      </c>
      <c r="G1464" t="s">
        <v>11167</v>
      </c>
    </row>
    <row r="1465" spans="1:7" x14ac:dyDescent="0.25">
      <c r="A1465" s="1" t="s">
        <v>1676</v>
      </c>
      <c r="B1465" s="2">
        <v>599636543</v>
      </c>
      <c r="C1465" s="1" t="s">
        <v>9134</v>
      </c>
      <c r="D1465" s="3">
        <v>22790</v>
      </c>
      <c r="E1465" s="1" t="s">
        <v>9145</v>
      </c>
      <c r="F1465" s="1" t="s">
        <v>9182</v>
      </c>
      <c r="G1465" t="s">
        <v>9425</v>
      </c>
    </row>
    <row r="1466" spans="1:7" x14ac:dyDescent="0.25">
      <c r="A1466" s="1" t="s">
        <v>5947</v>
      </c>
      <c r="B1466" s="2">
        <v>300722977</v>
      </c>
      <c r="C1466" s="1" t="s">
        <v>9188</v>
      </c>
      <c r="D1466" s="3">
        <v>42515</v>
      </c>
      <c r="E1466" s="1" t="s">
        <v>9166</v>
      </c>
      <c r="F1466" s="1" t="s">
        <v>9202</v>
      </c>
      <c r="G1466" t="s">
        <v>10180</v>
      </c>
    </row>
    <row r="1467" spans="1:7" x14ac:dyDescent="0.25">
      <c r="A1467" s="1" t="s">
        <v>1501</v>
      </c>
      <c r="B1467" s="2">
        <v>390723336</v>
      </c>
      <c r="C1467" s="1" t="s">
        <v>9140</v>
      </c>
      <c r="D1467" s="3">
        <v>42880</v>
      </c>
      <c r="E1467" s="1" t="s">
        <v>9149</v>
      </c>
      <c r="F1467" s="1" t="s">
        <v>9142</v>
      </c>
      <c r="G1467" t="s">
        <v>10076</v>
      </c>
    </row>
    <row r="1468" spans="1:7" x14ac:dyDescent="0.25">
      <c r="A1468" s="1" t="s">
        <v>8179</v>
      </c>
      <c r="B1468" s="2">
        <v>612985364</v>
      </c>
      <c r="C1468" s="1" t="s">
        <v>9197</v>
      </c>
      <c r="D1468" s="3">
        <v>22426</v>
      </c>
      <c r="E1468" s="1" t="s">
        <v>9135</v>
      </c>
      <c r="F1468" s="1" t="s">
        <v>9267</v>
      </c>
      <c r="G1468" t="s">
        <v>11885</v>
      </c>
    </row>
    <row r="1469" spans="1:7" x14ac:dyDescent="0.25">
      <c r="A1469" s="1" t="s">
        <v>8717</v>
      </c>
      <c r="B1469" s="2">
        <v>574901635</v>
      </c>
      <c r="C1469" s="1" t="s">
        <v>9134</v>
      </c>
      <c r="D1469" s="3">
        <v>43976</v>
      </c>
      <c r="E1469" s="1" t="s">
        <v>9131</v>
      </c>
      <c r="F1469" s="1" t="s">
        <v>9186</v>
      </c>
      <c r="G1469" t="s">
        <v>10685</v>
      </c>
    </row>
    <row r="1470" spans="1:7" x14ac:dyDescent="0.25">
      <c r="A1470" s="1" t="s">
        <v>1510</v>
      </c>
      <c r="B1470" s="2">
        <v>756973402</v>
      </c>
      <c r="C1470" s="1" t="s">
        <v>9134</v>
      </c>
      <c r="D1470" s="3">
        <v>43609</v>
      </c>
      <c r="E1470" s="1" t="s">
        <v>9149</v>
      </c>
      <c r="F1470" s="1" t="s">
        <v>9136</v>
      </c>
      <c r="G1470" t="s">
        <v>11413</v>
      </c>
    </row>
    <row r="1471" spans="1:7" x14ac:dyDescent="0.25">
      <c r="A1471" s="1" t="s">
        <v>2229</v>
      </c>
      <c r="B1471" s="2">
        <v>908674660</v>
      </c>
      <c r="C1471" s="1" t="s">
        <v>9134</v>
      </c>
      <c r="D1471" s="3">
        <v>20233</v>
      </c>
      <c r="E1471" s="1" t="s">
        <v>9131</v>
      </c>
      <c r="F1471" s="1" t="s">
        <v>9136</v>
      </c>
      <c r="G1471" t="s">
        <v>9899</v>
      </c>
    </row>
    <row r="1472" spans="1:7" x14ac:dyDescent="0.25">
      <c r="A1472" s="1" t="s">
        <v>950</v>
      </c>
      <c r="B1472" s="2">
        <v>836052605</v>
      </c>
      <c r="C1472" s="1" t="s">
        <v>9144</v>
      </c>
      <c r="D1472" s="3">
        <v>22426</v>
      </c>
      <c r="E1472" s="1" t="s">
        <v>9141</v>
      </c>
      <c r="F1472" s="1" t="s">
        <v>9146</v>
      </c>
      <c r="G1472" t="s">
        <v>10000</v>
      </c>
    </row>
    <row r="1473" spans="1:7" x14ac:dyDescent="0.25">
      <c r="A1473" s="1" t="s">
        <v>5416</v>
      </c>
      <c r="B1473" s="2">
        <v>482854885</v>
      </c>
      <c r="C1473" s="1" t="s">
        <v>9170</v>
      </c>
      <c r="D1473" s="3">
        <v>44341</v>
      </c>
      <c r="E1473" s="1" t="s">
        <v>9141</v>
      </c>
      <c r="F1473" s="1" t="s">
        <v>9212</v>
      </c>
      <c r="G1473" t="s">
        <v>10541</v>
      </c>
    </row>
    <row r="1474" spans="1:7" x14ac:dyDescent="0.25">
      <c r="A1474" s="1" t="s">
        <v>2688</v>
      </c>
      <c r="B1474" s="2">
        <v>61180880</v>
      </c>
      <c r="C1474" s="1" t="s">
        <v>9154</v>
      </c>
      <c r="D1474" s="3">
        <v>33017</v>
      </c>
      <c r="E1474" s="1" t="s">
        <v>9141</v>
      </c>
      <c r="F1474" s="1" t="s">
        <v>6107</v>
      </c>
      <c r="G1474" t="s">
        <v>9970</v>
      </c>
    </row>
    <row r="1475" spans="1:7" x14ac:dyDescent="0.25">
      <c r="A1475" s="1" t="s">
        <v>1332</v>
      </c>
      <c r="B1475" s="2">
        <v>257404688</v>
      </c>
      <c r="C1475" s="1" t="s">
        <v>9165</v>
      </c>
      <c r="D1475" s="3">
        <v>23887</v>
      </c>
      <c r="E1475" s="1" t="s">
        <v>9131</v>
      </c>
      <c r="F1475" s="1" t="s">
        <v>9167</v>
      </c>
      <c r="G1475" t="s">
        <v>11639</v>
      </c>
    </row>
    <row r="1476" spans="1:7" x14ac:dyDescent="0.25">
      <c r="A1476" s="1" t="s">
        <v>2235</v>
      </c>
      <c r="B1476" s="2">
        <v>867117525</v>
      </c>
      <c r="C1476" s="1" t="s">
        <v>9134</v>
      </c>
      <c r="D1476" s="3">
        <v>22061</v>
      </c>
      <c r="E1476" s="1" t="s">
        <v>9141</v>
      </c>
      <c r="F1476" s="1" t="s">
        <v>9182</v>
      </c>
      <c r="G1476" t="s">
        <v>9773</v>
      </c>
    </row>
    <row r="1477" spans="1:7" x14ac:dyDescent="0.25">
      <c r="A1477" s="1" t="s">
        <v>7777</v>
      </c>
      <c r="B1477" s="2">
        <v>747753075</v>
      </c>
      <c r="C1477" s="1" t="s">
        <v>9134</v>
      </c>
      <c r="D1477" s="3">
        <v>41054</v>
      </c>
      <c r="E1477" s="1" t="s">
        <v>9145</v>
      </c>
      <c r="F1477" s="1" t="s">
        <v>9176</v>
      </c>
      <c r="G1477" t="s">
        <v>11032</v>
      </c>
    </row>
    <row r="1478" spans="1:7" x14ac:dyDescent="0.25">
      <c r="A1478" s="1" t="s">
        <v>2473</v>
      </c>
      <c r="B1478" s="2">
        <v>116907456</v>
      </c>
      <c r="C1478" s="1" t="s">
        <v>9156</v>
      </c>
      <c r="D1478" s="3">
        <v>30827</v>
      </c>
      <c r="E1478" s="1" t="s">
        <v>9149</v>
      </c>
      <c r="F1478" s="1" t="s">
        <v>9157</v>
      </c>
      <c r="G1478" t="s">
        <v>10689</v>
      </c>
    </row>
    <row r="1479" spans="1:7" x14ac:dyDescent="0.25">
      <c r="A1479" s="1" t="s">
        <v>5352</v>
      </c>
      <c r="B1479" s="2">
        <v>941640918</v>
      </c>
      <c r="C1479" s="1" t="s">
        <v>9134</v>
      </c>
      <c r="D1479" s="3">
        <v>23887</v>
      </c>
      <c r="E1479" s="1" t="s">
        <v>9131</v>
      </c>
      <c r="F1479" s="1" t="s">
        <v>9283</v>
      </c>
      <c r="G1479" t="s">
        <v>11351</v>
      </c>
    </row>
    <row r="1480" spans="1:7" x14ac:dyDescent="0.25">
      <c r="A1480" s="1" t="s">
        <v>1802</v>
      </c>
      <c r="B1480" s="2">
        <v>206212463</v>
      </c>
      <c r="C1480" s="1" t="s">
        <v>9144</v>
      </c>
      <c r="D1480" s="3">
        <v>45070</v>
      </c>
      <c r="E1480" s="1" t="s">
        <v>9149</v>
      </c>
      <c r="F1480" s="1" t="s">
        <v>9262</v>
      </c>
      <c r="G1480" t="s">
        <v>10839</v>
      </c>
    </row>
    <row r="1481" spans="1:7" x14ac:dyDescent="0.25">
      <c r="A1481" s="1" t="s">
        <v>3004</v>
      </c>
      <c r="B1481" s="2">
        <v>275081482</v>
      </c>
      <c r="C1481" s="1" t="s">
        <v>9179</v>
      </c>
      <c r="D1481" s="3">
        <v>42515</v>
      </c>
      <c r="E1481" s="1" t="s">
        <v>9131</v>
      </c>
      <c r="F1481" s="1" t="s">
        <v>9223</v>
      </c>
      <c r="G1481" t="s">
        <v>11869</v>
      </c>
    </row>
    <row r="1482" spans="1:7" x14ac:dyDescent="0.25">
      <c r="A1482" s="1" t="s">
        <v>6468</v>
      </c>
      <c r="B1482" s="2">
        <v>394386302</v>
      </c>
      <c r="C1482" s="1" t="s">
        <v>9134</v>
      </c>
      <c r="D1482" s="3">
        <v>28270</v>
      </c>
      <c r="E1482" s="1" t="s">
        <v>9166</v>
      </c>
      <c r="F1482" s="1" t="s">
        <v>9225</v>
      </c>
      <c r="G1482" t="s">
        <v>9942</v>
      </c>
    </row>
    <row r="1483" spans="1:7" x14ac:dyDescent="0.25">
      <c r="A1483" s="1" t="s">
        <v>7816</v>
      </c>
      <c r="B1483" s="2">
        <v>722550554</v>
      </c>
      <c r="C1483" s="1" t="s">
        <v>9229</v>
      </c>
      <c r="D1483" s="3">
        <v>37765</v>
      </c>
      <c r="E1483" s="1" t="s">
        <v>9149</v>
      </c>
      <c r="F1483" s="1" t="s">
        <v>9230</v>
      </c>
      <c r="G1483" t="s">
        <v>12119</v>
      </c>
    </row>
    <row r="1484" spans="1:7" x14ac:dyDescent="0.25">
      <c r="A1484" s="1" t="s">
        <v>5128</v>
      </c>
      <c r="B1484" s="2">
        <v>208704204</v>
      </c>
      <c r="C1484" s="1" t="s">
        <v>9134</v>
      </c>
      <c r="D1484" s="3">
        <v>24251</v>
      </c>
      <c r="E1484" s="1" t="s">
        <v>9149</v>
      </c>
      <c r="F1484" s="1" t="s">
        <v>9174</v>
      </c>
      <c r="G1484" t="s">
        <v>12144</v>
      </c>
    </row>
    <row r="1485" spans="1:7" x14ac:dyDescent="0.25">
      <c r="A1485" s="1" t="s">
        <v>7768</v>
      </c>
      <c r="B1485" s="2">
        <v>429876463</v>
      </c>
      <c r="C1485" s="1" t="s">
        <v>9188</v>
      </c>
      <c r="D1485" s="3">
        <v>40687</v>
      </c>
      <c r="E1485" s="1" t="s">
        <v>9149</v>
      </c>
      <c r="F1485" s="1" t="s">
        <v>3840</v>
      </c>
      <c r="G1485" t="s">
        <v>11687</v>
      </c>
    </row>
    <row r="1486" spans="1:7" x14ac:dyDescent="0.25">
      <c r="A1486" s="1" t="s">
        <v>2589</v>
      </c>
      <c r="B1486" s="2">
        <v>63450113</v>
      </c>
      <c r="C1486" s="1" t="s">
        <v>9148</v>
      </c>
      <c r="D1486" s="3">
        <v>44705</v>
      </c>
      <c r="E1486" s="1" t="s">
        <v>9135</v>
      </c>
      <c r="F1486" s="1" t="s">
        <v>9150</v>
      </c>
      <c r="G1486" t="s">
        <v>11674</v>
      </c>
    </row>
    <row r="1487" spans="1:7" x14ac:dyDescent="0.25">
      <c r="A1487" s="1" t="s">
        <v>5997</v>
      </c>
      <c r="B1487" s="2">
        <v>980286712</v>
      </c>
      <c r="C1487" s="1" t="s">
        <v>9134</v>
      </c>
      <c r="D1487" s="3">
        <v>25712</v>
      </c>
      <c r="E1487" s="1" t="s">
        <v>9149</v>
      </c>
      <c r="F1487" s="1" t="s">
        <v>9176</v>
      </c>
      <c r="G1487" t="s">
        <v>10177</v>
      </c>
    </row>
    <row r="1488" spans="1:7" x14ac:dyDescent="0.25">
      <c r="A1488" s="1" t="s">
        <v>1258</v>
      </c>
      <c r="B1488" s="2">
        <v>78082765</v>
      </c>
      <c r="C1488" s="1" t="s">
        <v>9130</v>
      </c>
      <c r="D1488" s="3">
        <v>44705</v>
      </c>
      <c r="E1488" s="1" t="s">
        <v>9149</v>
      </c>
      <c r="F1488" s="1" t="s">
        <v>9132</v>
      </c>
      <c r="G1488" t="s">
        <v>11419</v>
      </c>
    </row>
    <row r="1489" spans="1:7" x14ac:dyDescent="0.25">
      <c r="A1489" s="1" t="s">
        <v>6357</v>
      </c>
      <c r="B1489" s="2">
        <v>935714648</v>
      </c>
      <c r="C1489" s="1" t="s">
        <v>9134</v>
      </c>
      <c r="D1489" s="3">
        <v>22061</v>
      </c>
      <c r="E1489" s="1" t="s">
        <v>9149</v>
      </c>
      <c r="F1489" s="1" t="s">
        <v>9136</v>
      </c>
      <c r="G1489" t="s">
        <v>9292</v>
      </c>
    </row>
    <row r="1490" spans="1:7" x14ac:dyDescent="0.25">
      <c r="A1490" s="1" t="s">
        <v>37</v>
      </c>
      <c r="B1490" s="2">
        <v>26643499</v>
      </c>
      <c r="C1490" s="1" t="s">
        <v>9229</v>
      </c>
      <c r="D1490" s="3">
        <v>37036</v>
      </c>
      <c r="E1490" s="1" t="s">
        <v>9149</v>
      </c>
      <c r="F1490" s="1" t="s">
        <v>9230</v>
      </c>
      <c r="G1490" t="s">
        <v>9426</v>
      </c>
    </row>
    <row r="1491" spans="1:7" x14ac:dyDescent="0.25">
      <c r="A1491" s="1" t="s">
        <v>674</v>
      </c>
      <c r="B1491" s="2">
        <v>278376364</v>
      </c>
      <c r="C1491" s="1" t="s">
        <v>9314</v>
      </c>
      <c r="D1491" s="3">
        <v>42515</v>
      </c>
      <c r="E1491" s="1" t="s">
        <v>9149</v>
      </c>
      <c r="F1491" s="1" t="s">
        <v>9315</v>
      </c>
      <c r="G1491" t="s">
        <v>10476</v>
      </c>
    </row>
    <row r="1492" spans="1:7" x14ac:dyDescent="0.25">
      <c r="A1492" s="1" t="s">
        <v>1714</v>
      </c>
      <c r="B1492" s="2">
        <v>545998935</v>
      </c>
      <c r="C1492" s="1" t="s">
        <v>9179</v>
      </c>
      <c r="D1492" s="3">
        <v>23887</v>
      </c>
      <c r="E1492" s="1" t="s">
        <v>9149</v>
      </c>
      <c r="F1492" s="1" t="s">
        <v>9223</v>
      </c>
      <c r="G1492" t="s">
        <v>11378</v>
      </c>
    </row>
    <row r="1493" spans="1:7" x14ac:dyDescent="0.25">
      <c r="A1493" s="1" t="s">
        <v>7080</v>
      </c>
      <c r="B1493" s="2">
        <v>244498758</v>
      </c>
      <c r="C1493" s="1" t="s">
        <v>9179</v>
      </c>
      <c r="D1493" s="3">
        <v>45070</v>
      </c>
      <c r="E1493" s="1" t="s">
        <v>9149</v>
      </c>
      <c r="F1493" s="1" t="s">
        <v>9184</v>
      </c>
      <c r="G1493" t="s">
        <v>11323</v>
      </c>
    </row>
    <row r="1494" spans="1:7" x14ac:dyDescent="0.25">
      <c r="A1494" s="1" t="s">
        <v>8553</v>
      </c>
      <c r="B1494" s="2">
        <v>119419377</v>
      </c>
      <c r="C1494" s="1" t="s">
        <v>9197</v>
      </c>
      <c r="D1494" s="3">
        <v>27905</v>
      </c>
      <c r="E1494" s="1" t="s">
        <v>9131</v>
      </c>
      <c r="F1494" s="1" t="s">
        <v>9206</v>
      </c>
      <c r="G1494" t="s">
        <v>9476</v>
      </c>
    </row>
    <row r="1495" spans="1:7" x14ac:dyDescent="0.25">
      <c r="A1495" s="1" t="s">
        <v>7282</v>
      </c>
      <c r="B1495" s="2">
        <v>502707354</v>
      </c>
      <c r="C1495" s="1" t="s">
        <v>9148</v>
      </c>
      <c r="D1495" s="3">
        <v>37036</v>
      </c>
      <c r="E1495" s="1" t="s">
        <v>9141</v>
      </c>
      <c r="F1495" s="1" t="s">
        <v>9254</v>
      </c>
      <c r="G1495" t="s">
        <v>9839</v>
      </c>
    </row>
    <row r="1496" spans="1:7" x14ac:dyDescent="0.25">
      <c r="A1496" s="1" t="s">
        <v>2370</v>
      </c>
      <c r="B1496" s="2">
        <v>336449990</v>
      </c>
      <c r="C1496" s="1" t="s">
        <v>9217</v>
      </c>
      <c r="D1496" s="3">
        <v>24616</v>
      </c>
      <c r="E1496" s="1" t="s">
        <v>9149</v>
      </c>
      <c r="F1496" s="1" t="s">
        <v>9218</v>
      </c>
      <c r="G1496" t="s">
        <v>11581</v>
      </c>
    </row>
    <row r="1497" spans="1:7" x14ac:dyDescent="0.25">
      <c r="A1497" s="1" t="s">
        <v>3139</v>
      </c>
      <c r="B1497" s="2">
        <v>726027966</v>
      </c>
      <c r="C1497" s="1" t="s">
        <v>9188</v>
      </c>
      <c r="D1497" s="3">
        <v>26077</v>
      </c>
      <c r="E1497" s="1" t="s">
        <v>9149</v>
      </c>
      <c r="F1497" s="1" t="s">
        <v>9202</v>
      </c>
      <c r="G1497" t="s">
        <v>12133</v>
      </c>
    </row>
    <row r="1498" spans="1:7" x14ac:dyDescent="0.25">
      <c r="A1498" s="1" t="s">
        <v>1413</v>
      </c>
      <c r="B1498" s="2">
        <v>877547043</v>
      </c>
      <c r="C1498" s="1" t="s">
        <v>9154</v>
      </c>
      <c r="D1498" s="3">
        <v>37765</v>
      </c>
      <c r="E1498" s="1" t="s">
        <v>9149</v>
      </c>
      <c r="F1498" s="1" t="s">
        <v>6107</v>
      </c>
      <c r="G1498" t="s">
        <v>10596</v>
      </c>
    </row>
    <row r="1499" spans="1:7" x14ac:dyDescent="0.25">
      <c r="A1499" s="1" t="s">
        <v>153</v>
      </c>
      <c r="B1499" s="2">
        <v>897495570</v>
      </c>
      <c r="C1499" s="1" t="s">
        <v>9134</v>
      </c>
      <c r="D1499" s="3">
        <v>31192</v>
      </c>
      <c r="E1499" s="1" t="s">
        <v>9135</v>
      </c>
      <c r="F1499" s="1" t="s">
        <v>9200</v>
      </c>
      <c r="G1499" t="s">
        <v>11889</v>
      </c>
    </row>
    <row r="1500" spans="1:7" x14ac:dyDescent="0.25">
      <c r="A1500" s="1" t="s">
        <v>6814</v>
      </c>
      <c r="B1500" s="2">
        <v>946043399</v>
      </c>
      <c r="C1500" s="1" t="s">
        <v>9314</v>
      </c>
      <c r="D1500" s="3">
        <v>21694</v>
      </c>
      <c r="E1500" s="1" t="s">
        <v>9141</v>
      </c>
      <c r="F1500" s="1" t="s">
        <v>9315</v>
      </c>
      <c r="G1500" t="s">
        <v>10793</v>
      </c>
    </row>
    <row r="1501" spans="1:7" x14ac:dyDescent="0.25">
      <c r="A1501" s="1" t="s">
        <v>198</v>
      </c>
      <c r="B1501" s="2">
        <v>426717659</v>
      </c>
      <c r="C1501" s="1" t="s">
        <v>9197</v>
      </c>
      <c r="D1501" s="3">
        <v>23155</v>
      </c>
      <c r="E1501" s="1" t="s">
        <v>9149</v>
      </c>
      <c r="F1501" s="1" t="s">
        <v>9267</v>
      </c>
      <c r="G1501" t="s">
        <v>11595</v>
      </c>
    </row>
    <row r="1502" spans="1:7" x14ac:dyDescent="0.25">
      <c r="A1502" s="1" t="s">
        <v>4967</v>
      </c>
      <c r="B1502" s="2">
        <v>126184759</v>
      </c>
      <c r="C1502" s="1" t="s">
        <v>9130</v>
      </c>
      <c r="D1502" s="3">
        <v>31192</v>
      </c>
      <c r="E1502" s="1" t="s">
        <v>9135</v>
      </c>
      <c r="F1502" s="1" t="s">
        <v>9252</v>
      </c>
      <c r="G1502" t="s">
        <v>9941</v>
      </c>
    </row>
    <row r="1503" spans="1:7" x14ac:dyDescent="0.25">
      <c r="A1503" s="1" t="s">
        <v>9018</v>
      </c>
      <c r="B1503" s="2">
        <v>436456283</v>
      </c>
      <c r="C1503" s="1" t="s">
        <v>9197</v>
      </c>
      <c r="D1503" s="3">
        <v>35575</v>
      </c>
      <c r="E1503" s="1" t="s">
        <v>9149</v>
      </c>
      <c r="F1503" s="1" t="s">
        <v>9267</v>
      </c>
      <c r="G1503" t="s">
        <v>11934</v>
      </c>
    </row>
    <row r="1504" spans="1:7" x14ac:dyDescent="0.25">
      <c r="A1504" s="1" t="s">
        <v>1920</v>
      </c>
      <c r="B1504" s="2">
        <v>305594163</v>
      </c>
      <c r="C1504" s="1" t="s">
        <v>9159</v>
      </c>
      <c r="D1504" s="3">
        <v>33382</v>
      </c>
      <c r="E1504" s="1" t="s">
        <v>9149</v>
      </c>
      <c r="F1504" s="1" t="s">
        <v>9240</v>
      </c>
      <c r="G1504" t="s">
        <v>10816</v>
      </c>
    </row>
    <row r="1505" spans="1:7" x14ac:dyDescent="0.25">
      <c r="A1505" s="1" t="s">
        <v>1881</v>
      </c>
      <c r="B1505" s="2">
        <v>901283973</v>
      </c>
      <c r="C1505" s="1" t="s">
        <v>9217</v>
      </c>
      <c r="D1505" s="3">
        <v>35575</v>
      </c>
      <c r="E1505" s="1" t="s">
        <v>9141</v>
      </c>
      <c r="F1505" s="1" t="s">
        <v>9218</v>
      </c>
      <c r="G1505" t="s">
        <v>11559</v>
      </c>
    </row>
    <row r="1506" spans="1:7" x14ac:dyDescent="0.25">
      <c r="A1506" s="1" t="s">
        <v>8837</v>
      </c>
      <c r="B1506" s="2">
        <v>417089165</v>
      </c>
      <c r="C1506" s="1" t="s">
        <v>9303</v>
      </c>
      <c r="D1506" s="3">
        <v>28634</v>
      </c>
      <c r="E1506" s="1" t="s">
        <v>9135</v>
      </c>
      <c r="F1506" s="1" t="s">
        <v>9339</v>
      </c>
      <c r="G1506" t="s">
        <v>9757</v>
      </c>
    </row>
    <row r="1507" spans="1:7" x14ac:dyDescent="0.25">
      <c r="A1507" s="1" t="s">
        <v>7190</v>
      </c>
      <c r="B1507" s="2">
        <v>898850646</v>
      </c>
      <c r="C1507" s="1" t="s">
        <v>9130</v>
      </c>
      <c r="D1507" s="3">
        <v>37400</v>
      </c>
      <c r="E1507" s="1" t="s">
        <v>9141</v>
      </c>
      <c r="F1507" s="1" t="s">
        <v>9132</v>
      </c>
      <c r="G1507" t="s">
        <v>9915</v>
      </c>
    </row>
    <row r="1508" spans="1:7" x14ac:dyDescent="0.25">
      <c r="A1508" s="1" t="s">
        <v>2667</v>
      </c>
      <c r="B1508" s="2">
        <v>936697768</v>
      </c>
      <c r="C1508" s="1" t="s">
        <v>9134</v>
      </c>
      <c r="D1508" s="3">
        <v>35939</v>
      </c>
      <c r="E1508" s="1" t="s">
        <v>9149</v>
      </c>
      <c r="F1508" s="1" t="s">
        <v>9174</v>
      </c>
      <c r="G1508" t="s">
        <v>9277</v>
      </c>
    </row>
    <row r="1509" spans="1:7" x14ac:dyDescent="0.25">
      <c r="A1509" s="1" t="s">
        <v>277</v>
      </c>
      <c r="B1509" s="2">
        <v>763073370</v>
      </c>
      <c r="C1509" s="1" t="s">
        <v>9159</v>
      </c>
      <c r="D1509" s="3">
        <v>22790</v>
      </c>
      <c r="E1509" s="1" t="s">
        <v>9135</v>
      </c>
      <c r="F1509" s="1" t="s">
        <v>8414</v>
      </c>
      <c r="G1509" t="s">
        <v>10700</v>
      </c>
    </row>
    <row r="1510" spans="1:7" x14ac:dyDescent="0.25">
      <c r="A1510" s="1" t="s">
        <v>7824</v>
      </c>
      <c r="B1510" s="2">
        <v>692595387</v>
      </c>
      <c r="C1510" s="1" t="s">
        <v>9134</v>
      </c>
      <c r="D1510" s="3">
        <v>27173</v>
      </c>
      <c r="E1510" s="1" t="s">
        <v>9149</v>
      </c>
      <c r="F1510" s="1" t="s">
        <v>9225</v>
      </c>
      <c r="G1510" t="s">
        <v>12057</v>
      </c>
    </row>
    <row r="1511" spans="1:7" x14ac:dyDescent="0.25">
      <c r="A1511" s="1" t="s">
        <v>1869</v>
      </c>
      <c r="B1511" s="2">
        <v>487433294</v>
      </c>
      <c r="C1511" s="1" t="s">
        <v>9190</v>
      </c>
      <c r="D1511" s="3">
        <v>22790</v>
      </c>
      <c r="E1511" s="1" t="s">
        <v>9145</v>
      </c>
      <c r="F1511" s="1" t="s">
        <v>9191</v>
      </c>
      <c r="G1511" t="s">
        <v>10537</v>
      </c>
    </row>
    <row r="1512" spans="1:7" x14ac:dyDescent="0.25">
      <c r="A1512" s="1" t="s">
        <v>3725</v>
      </c>
      <c r="B1512" s="2">
        <v>732570568</v>
      </c>
      <c r="C1512" s="1" t="s">
        <v>9188</v>
      </c>
      <c r="D1512" s="3">
        <v>22426</v>
      </c>
      <c r="E1512" s="1" t="s">
        <v>9145</v>
      </c>
      <c r="F1512" s="1" t="s">
        <v>4326</v>
      </c>
      <c r="G1512" t="s">
        <v>9885</v>
      </c>
    </row>
    <row r="1513" spans="1:7" x14ac:dyDescent="0.25">
      <c r="A1513" s="1" t="s">
        <v>2757</v>
      </c>
      <c r="B1513" s="2">
        <v>319678340</v>
      </c>
      <c r="C1513" s="1" t="s">
        <v>9148</v>
      </c>
      <c r="D1513" s="3">
        <v>31921</v>
      </c>
      <c r="E1513" s="1" t="s">
        <v>9141</v>
      </c>
      <c r="F1513" s="1" t="s">
        <v>9254</v>
      </c>
      <c r="G1513" t="s">
        <v>11596</v>
      </c>
    </row>
    <row r="1514" spans="1:7" x14ac:dyDescent="0.25">
      <c r="A1514" s="1" t="s">
        <v>3153</v>
      </c>
      <c r="B1514" s="2">
        <v>982383276</v>
      </c>
      <c r="C1514" s="1" t="s">
        <v>9159</v>
      </c>
      <c r="D1514" s="3">
        <v>35210</v>
      </c>
      <c r="E1514" s="1" t="s">
        <v>9145</v>
      </c>
      <c r="F1514" s="1" t="s">
        <v>9367</v>
      </c>
      <c r="G1514" t="s">
        <v>9738</v>
      </c>
    </row>
    <row r="1515" spans="1:7" x14ac:dyDescent="0.25">
      <c r="A1515" s="1" t="s">
        <v>1902</v>
      </c>
      <c r="B1515" s="2">
        <v>321167975</v>
      </c>
      <c r="C1515" s="1" t="s">
        <v>9159</v>
      </c>
      <c r="D1515" s="3">
        <v>24616</v>
      </c>
      <c r="E1515" s="1" t="s">
        <v>9149</v>
      </c>
      <c r="F1515" s="1" t="s">
        <v>9240</v>
      </c>
      <c r="G1515" t="s">
        <v>11058</v>
      </c>
    </row>
    <row r="1516" spans="1:7" x14ac:dyDescent="0.25">
      <c r="A1516" s="1" t="s">
        <v>4811</v>
      </c>
      <c r="B1516" s="2">
        <v>169981179</v>
      </c>
      <c r="C1516" s="1" t="s">
        <v>9165</v>
      </c>
      <c r="D1516" s="3">
        <v>34843</v>
      </c>
      <c r="E1516" s="1" t="s">
        <v>9141</v>
      </c>
      <c r="F1516" s="1" t="s">
        <v>9264</v>
      </c>
      <c r="G1516" t="s">
        <v>11232</v>
      </c>
    </row>
    <row r="1517" spans="1:7" x14ac:dyDescent="0.25">
      <c r="A1517" s="1" t="s">
        <v>5548</v>
      </c>
      <c r="B1517" s="2">
        <v>601050774</v>
      </c>
      <c r="C1517" s="1" t="s">
        <v>9159</v>
      </c>
      <c r="D1517" s="3">
        <v>39958</v>
      </c>
      <c r="E1517" s="1" t="s">
        <v>9149</v>
      </c>
      <c r="F1517" s="1" t="s">
        <v>9240</v>
      </c>
      <c r="G1517" t="s">
        <v>10290</v>
      </c>
    </row>
    <row r="1518" spans="1:7" x14ac:dyDescent="0.25">
      <c r="A1518" s="1" t="s">
        <v>4223</v>
      </c>
      <c r="B1518" s="2">
        <v>133422649</v>
      </c>
      <c r="C1518" s="1" t="s">
        <v>9130</v>
      </c>
      <c r="D1518" s="3">
        <v>32288</v>
      </c>
      <c r="E1518" s="1" t="s">
        <v>9131</v>
      </c>
      <c r="F1518" s="1" t="s">
        <v>9252</v>
      </c>
      <c r="G1518" t="s">
        <v>9917</v>
      </c>
    </row>
    <row r="1519" spans="1:7" x14ac:dyDescent="0.25">
      <c r="A1519" s="1" t="s">
        <v>1497</v>
      </c>
      <c r="B1519" s="2">
        <v>598697376</v>
      </c>
      <c r="C1519" s="1" t="s">
        <v>9134</v>
      </c>
      <c r="D1519" s="3">
        <v>24616</v>
      </c>
      <c r="E1519" s="1" t="s">
        <v>9131</v>
      </c>
      <c r="F1519" s="1" t="s">
        <v>9307</v>
      </c>
      <c r="G1519" t="s">
        <v>11120</v>
      </c>
    </row>
    <row r="1520" spans="1:7" x14ac:dyDescent="0.25">
      <c r="A1520" s="1" t="s">
        <v>8790</v>
      </c>
      <c r="B1520" s="2">
        <v>739411332</v>
      </c>
      <c r="C1520" s="1" t="s">
        <v>9197</v>
      </c>
      <c r="D1520" s="3">
        <v>32653</v>
      </c>
      <c r="E1520" s="1" t="s">
        <v>9145</v>
      </c>
      <c r="F1520" s="1" t="s">
        <v>9198</v>
      </c>
      <c r="G1520" t="s">
        <v>10042</v>
      </c>
    </row>
    <row r="1521" spans="1:7" x14ac:dyDescent="0.25">
      <c r="A1521" s="1" t="s">
        <v>4907</v>
      </c>
      <c r="B1521" s="2">
        <v>420838516</v>
      </c>
      <c r="C1521" s="1" t="s">
        <v>9144</v>
      </c>
      <c r="D1521" s="3">
        <v>23522</v>
      </c>
      <c r="E1521" s="1" t="s">
        <v>9141</v>
      </c>
      <c r="F1521" s="1" t="s">
        <v>9146</v>
      </c>
      <c r="G1521" t="s">
        <v>11929</v>
      </c>
    </row>
    <row r="1522" spans="1:7" x14ac:dyDescent="0.25">
      <c r="A1522" s="1" t="s">
        <v>5983</v>
      </c>
      <c r="B1522" s="2">
        <v>141573647</v>
      </c>
      <c r="C1522" s="1" t="s">
        <v>9138</v>
      </c>
      <c r="D1522" s="3">
        <v>30827</v>
      </c>
      <c r="E1522" s="1" t="s">
        <v>9141</v>
      </c>
      <c r="F1522" s="1" t="s">
        <v>9256</v>
      </c>
      <c r="G1522" t="s">
        <v>10340</v>
      </c>
    </row>
    <row r="1523" spans="1:7" x14ac:dyDescent="0.25">
      <c r="A1523" s="1" t="s">
        <v>8723</v>
      </c>
      <c r="B1523" s="2">
        <v>805420729</v>
      </c>
      <c r="C1523" s="1" t="s">
        <v>9235</v>
      </c>
      <c r="D1523" s="3">
        <v>26809</v>
      </c>
      <c r="E1523" s="1" t="s">
        <v>9145</v>
      </c>
      <c r="F1523" s="1" t="s">
        <v>9236</v>
      </c>
      <c r="G1523" t="s">
        <v>11727</v>
      </c>
    </row>
    <row r="1524" spans="1:7" x14ac:dyDescent="0.25">
      <c r="A1524" s="1" t="s">
        <v>6504</v>
      </c>
      <c r="B1524" s="2">
        <v>174453542</v>
      </c>
      <c r="C1524" s="1" t="s">
        <v>9134</v>
      </c>
      <c r="D1524" s="3">
        <v>41419</v>
      </c>
      <c r="E1524" s="1" t="s">
        <v>9141</v>
      </c>
      <c r="F1524" s="1" t="s">
        <v>9307</v>
      </c>
      <c r="G1524" t="s">
        <v>9774</v>
      </c>
    </row>
    <row r="1525" spans="1:7" x14ac:dyDescent="0.25">
      <c r="A1525" s="1" t="s">
        <v>2797</v>
      </c>
      <c r="B1525" s="2">
        <v>491768023</v>
      </c>
      <c r="C1525" s="1" t="s">
        <v>9197</v>
      </c>
      <c r="D1525" s="3">
        <v>30827</v>
      </c>
      <c r="E1525" s="1" t="s">
        <v>9131</v>
      </c>
      <c r="F1525" s="1" t="s">
        <v>9267</v>
      </c>
      <c r="G1525" t="s">
        <v>11728</v>
      </c>
    </row>
    <row r="1526" spans="1:7" x14ac:dyDescent="0.25">
      <c r="A1526" s="1" t="s">
        <v>7101</v>
      </c>
      <c r="B1526" s="2">
        <v>76432755</v>
      </c>
      <c r="C1526" s="1" t="s">
        <v>9159</v>
      </c>
      <c r="D1526" s="3">
        <v>33017</v>
      </c>
      <c r="E1526" s="1" t="s">
        <v>9149</v>
      </c>
      <c r="F1526" s="1" t="s">
        <v>9160</v>
      </c>
      <c r="G1526" t="s">
        <v>9296</v>
      </c>
    </row>
    <row r="1527" spans="1:7" x14ac:dyDescent="0.25">
      <c r="A1527" s="1" t="s">
        <v>3428</v>
      </c>
      <c r="B1527" s="2">
        <v>952742530</v>
      </c>
      <c r="C1527" s="1" t="s">
        <v>9134</v>
      </c>
      <c r="D1527" s="3">
        <v>40322</v>
      </c>
      <c r="E1527" s="1" t="s">
        <v>9166</v>
      </c>
      <c r="F1527" s="1" t="s">
        <v>9186</v>
      </c>
      <c r="G1527" t="s">
        <v>9629</v>
      </c>
    </row>
    <row r="1528" spans="1:7" x14ac:dyDescent="0.25">
      <c r="A1528" s="1" t="s">
        <v>7318</v>
      </c>
      <c r="B1528" s="2">
        <v>279845393</v>
      </c>
      <c r="C1528" s="1" t="s">
        <v>9148</v>
      </c>
      <c r="D1528" s="3">
        <v>30827</v>
      </c>
      <c r="E1528" s="1" t="s">
        <v>9141</v>
      </c>
      <c r="F1528" s="1" t="s">
        <v>834</v>
      </c>
      <c r="G1528" t="s">
        <v>10680</v>
      </c>
    </row>
    <row r="1529" spans="1:7" x14ac:dyDescent="0.25">
      <c r="A1529" s="1" t="s">
        <v>552</v>
      </c>
      <c r="B1529" s="2">
        <v>582459858</v>
      </c>
      <c r="C1529" s="1" t="s">
        <v>9303</v>
      </c>
      <c r="D1529" s="3">
        <v>31921</v>
      </c>
      <c r="E1529" s="1" t="s">
        <v>9149</v>
      </c>
      <c r="F1529" s="1" t="s">
        <v>9304</v>
      </c>
      <c r="G1529" t="s">
        <v>12137</v>
      </c>
    </row>
    <row r="1530" spans="1:7" x14ac:dyDescent="0.25">
      <c r="A1530" s="1" t="s">
        <v>3073</v>
      </c>
      <c r="B1530" s="2">
        <v>364056266</v>
      </c>
      <c r="C1530" s="1" t="s">
        <v>9314</v>
      </c>
      <c r="D1530" s="3">
        <v>27905</v>
      </c>
      <c r="E1530" s="1" t="s">
        <v>9141</v>
      </c>
      <c r="F1530" s="1" t="s">
        <v>9315</v>
      </c>
      <c r="G1530" t="s">
        <v>11922</v>
      </c>
    </row>
    <row r="1531" spans="1:7" x14ac:dyDescent="0.25">
      <c r="A1531" s="1" t="s">
        <v>1563</v>
      </c>
      <c r="B1531" s="2">
        <v>800899560</v>
      </c>
      <c r="C1531" s="1" t="s">
        <v>9179</v>
      </c>
      <c r="D1531" s="3">
        <v>34843</v>
      </c>
      <c r="E1531" s="1" t="s">
        <v>9149</v>
      </c>
      <c r="F1531" s="1" t="s">
        <v>9184</v>
      </c>
      <c r="G1531" t="s">
        <v>10241</v>
      </c>
    </row>
    <row r="1532" spans="1:7" x14ac:dyDescent="0.25">
      <c r="A1532" s="1" t="s">
        <v>7924</v>
      </c>
      <c r="B1532" s="2">
        <v>68251891</v>
      </c>
      <c r="C1532" s="1" t="s">
        <v>9170</v>
      </c>
      <c r="D1532" s="3">
        <v>23887</v>
      </c>
      <c r="E1532" s="1" t="s">
        <v>9141</v>
      </c>
      <c r="F1532" s="1" t="s">
        <v>9171</v>
      </c>
      <c r="G1532" t="s">
        <v>11273</v>
      </c>
    </row>
    <row r="1533" spans="1:7" x14ac:dyDescent="0.25">
      <c r="A1533" s="1" t="s">
        <v>5158</v>
      </c>
      <c r="B1533" s="2">
        <v>273049710</v>
      </c>
      <c r="C1533" s="1" t="s">
        <v>9134</v>
      </c>
      <c r="D1533" s="3">
        <v>33382</v>
      </c>
      <c r="E1533" s="1" t="s">
        <v>9149</v>
      </c>
      <c r="F1533" s="1" t="s">
        <v>9182</v>
      </c>
      <c r="G1533" t="s">
        <v>9397</v>
      </c>
    </row>
    <row r="1534" spans="1:7" x14ac:dyDescent="0.25">
      <c r="A1534" s="1" t="s">
        <v>1446</v>
      </c>
      <c r="B1534" s="2">
        <v>333129687</v>
      </c>
      <c r="C1534" s="1" t="s">
        <v>9190</v>
      </c>
      <c r="D1534" s="3">
        <v>28634</v>
      </c>
      <c r="E1534" s="1" t="s">
        <v>9149</v>
      </c>
      <c r="F1534" s="1" t="s">
        <v>9191</v>
      </c>
      <c r="G1534" t="s">
        <v>10664</v>
      </c>
    </row>
    <row r="1535" spans="1:7" x14ac:dyDescent="0.25">
      <c r="A1535" s="1" t="s">
        <v>8131</v>
      </c>
      <c r="B1535" s="2">
        <v>282505659</v>
      </c>
      <c r="C1535" s="1" t="s">
        <v>9134</v>
      </c>
      <c r="D1535" s="3">
        <v>28999</v>
      </c>
      <c r="E1535" s="1" t="s">
        <v>9149</v>
      </c>
      <c r="F1535" s="1" t="s">
        <v>9176</v>
      </c>
      <c r="G1535" t="s">
        <v>11423</v>
      </c>
    </row>
    <row r="1536" spans="1:7" x14ac:dyDescent="0.25">
      <c r="A1536" s="1" t="s">
        <v>6369</v>
      </c>
      <c r="B1536" s="2">
        <v>802088876</v>
      </c>
      <c r="C1536" s="1" t="s">
        <v>9138</v>
      </c>
      <c r="D1536" s="3">
        <v>28999</v>
      </c>
      <c r="E1536" s="1" t="s">
        <v>9141</v>
      </c>
      <c r="F1536" s="1" t="s">
        <v>6173</v>
      </c>
      <c r="G1536" t="s">
        <v>10951</v>
      </c>
    </row>
    <row r="1537" spans="1:7" x14ac:dyDescent="0.25">
      <c r="A1537" s="1" t="s">
        <v>5533</v>
      </c>
      <c r="B1537" s="2">
        <v>930813717</v>
      </c>
      <c r="C1537" s="1" t="s">
        <v>9170</v>
      </c>
      <c r="D1537" s="3">
        <v>33382</v>
      </c>
      <c r="E1537" s="1" t="s">
        <v>9149</v>
      </c>
      <c r="F1537" s="1" t="s">
        <v>9212</v>
      </c>
      <c r="G1537" t="s">
        <v>10852</v>
      </c>
    </row>
    <row r="1538" spans="1:7" x14ac:dyDescent="0.25">
      <c r="A1538" s="1" t="s">
        <v>2382</v>
      </c>
      <c r="B1538" s="2">
        <v>200536311</v>
      </c>
      <c r="C1538" s="1" t="s">
        <v>9188</v>
      </c>
      <c r="D1538" s="3">
        <v>25348</v>
      </c>
      <c r="E1538" s="1" t="s">
        <v>9145</v>
      </c>
      <c r="F1538" s="1" t="s">
        <v>3840</v>
      </c>
      <c r="G1538" t="s">
        <v>11863</v>
      </c>
    </row>
    <row r="1539" spans="1:7" x14ac:dyDescent="0.25">
      <c r="A1539" s="1" t="s">
        <v>4087</v>
      </c>
      <c r="B1539" s="2">
        <v>993386241</v>
      </c>
      <c r="C1539" s="1" t="s">
        <v>9148</v>
      </c>
      <c r="D1539" s="3">
        <v>33749</v>
      </c>
      <c r="E1539" s="1" t="s">
        <v>9149</v>
      </c>
      <c r="F1539" s="1" t="s">
        <v>9150</v>
      </c>
      <c r="G1539" t="s">
        <v>9762</v>
      </c>
    </row>
    <row r="1540" spans="1:7" x14ac:dyDescent="0.25">
      <c r="A1540" s="1" t="s">
        <v>4603</v>
      </c>
      <c r="B1540" s="2">
        <v>20362316</v>
      </c>
      <c r="C1540" s="1" t="s">
        <v>9170</v>
      </c>
      <c r="D1540" s="3">
        <v>27173</v>
      </c>
      <c r="E1540" s="1" t="s">
        <v>9141</v>
      </c>
      <c r="F1540" s="1" t="s">
        <v>9362</v>
      </c>
      <c r="G1540" t="s">
        <v>9480</v>
      </c>
    </row>
    <row r="1541" spans="1:7" x14ac:dyDescent="0.25">
      <c r="A1541" s="1" t="s">
        <v>6086</v>
      </c>
      <c r="B1541" s="2">
        <v>170123523</v>
      </c>
      <c r="C1541" s="1" t="s">
        <v>9235</v>
      </c>
      <c r="D1541" s="3">
        <v>38497</v>
      </c>
      <c r="E1541" s="1" t="s">
        <v>9166</v>
      </c>
      <c r="F1541" s="1" t="s">
        <v>9236</v>
      </c>
      <c r="G1541" t="s">
        <v>10488</v>
      </c>
    </row>
    <row r="1542" spans="1:7" x14ac:dyDescent="0.25">
      <c r="A1542" s="1" t="s">
        <v>1839</v>
      </c>
      <c r="B1542" s="2">
        <v>789761993</v>
      </c>
      <c r="C1542" s="1" t="s">
        <v>9165</v>
      </c>
      <c r="D1542" s="3">
        <v>26077</v>
      </c>
      <c r="E1542" s="1" t="s">
        <v>9141</v>
      </c>
      <c r="F1542" s="1" t="s">
        <v>9167</v>
      </c>
      <c r="G1542" t="s">
        <v>9349</v>
      </c>
    </row>
    <row r="1543" spans="1:7" x14ac:dyDescent="0.25">
      <c r="A1543" s="1" t="s">
        <v>1767</v>
      </c>
      <c r="B1543" s="2">
        <v>581114473</v>
      </c>
      <c r="C1543" s="1" t="s">
        <v>9217</v>
      </c>
      <c r="D1543" s="3">
        <v>42515</v>
      </c>
      <c r="E1543" s="1" t="s">
        <v>9141</v>
      </c>
      <c r="F1543" s="1" t="s">
        <v>9218</v>
      </c>
      <c r="G1543" t="s">
        <v>9973</v>
      </c>
    </row>
    <row r="1544" spans="1:7" x14ac:dyDescent="0.25">
      <c r="A1544" s="1" t="s">
        <v>3285</v>
      </c>
      <c r="B1544" s="2">
        <v>421235085</v>
      </c>
      <c r="C1544" s="1" t="s">
        <v>9134</v>
      </c>
      <c r="D1544" s="3">
        <v>21329</v>
      </c>
      <c r="E1544" s="1" t="s">
        <v>9145</v>
      </c>
      <c r="F1544" s="1" t="s">
        <v>9136</v>
      </c>
      <c r="G1544" t="s">
        <v>10094</v>
      </c>
    </row>
    <row r="1545" spans="1:7" x14ac:dyDescent="0.25">
      <c r="A1545" s="1" t="s">
        <v>2040</v>
      </c>
      <c r="B1545" s="2">
        <v>56426361</v>
      </c>
      <c r="C1545" s="1" t="s">
        <v>9235</v>
      </c>
      <c r="D1545" s="3">
        <v>24251</v>
      </c>
      <c r="E1545" s="1" t="s">
        <v>9141</v>
      </c>
      <c r="F1545" s="1" t="s">
        <v>9236</v>
      </c>
      <c r="G1545" t="s">
        <v>11949</v>
      </c>
    </row>
    <row r="1546" spans="1:7" x14ac:dyDescent="0.25">
      <c r="A1546" s="1" t="s">
        <v>896</v>
      </c>
      <c r="B1546" s="2">
        <v>652691099</v>
      </c>
      <c r="C1546" s="1" t="s">
        <v>9179</v>
      </c>
      <c r="D1546" s="3">
        <v>34114</v>
      </c>
      <c r="E1546" s="1" t="s">
        <v>9145</v>
      </c>
      <c r="F1546" s="1" t="s">
        <v>9180</v>
      </c>
      <c r="G1546" t="s">
        <v>11831</v>
      </c>
    </row>
    <row r="1547" spans="1:7" x14ac:dyDescent="0.25">
      <c r="A1547" s="1" t="s">
        <v>810</v>
      </c>
      <c r="B1547" s="2">
        <v>986276311</v>
      </c>
      <c r="C1547" s="1" t="s">
        <v>9138</v>
      </c>
      <c r="D1547" s="3">
        <v>34478</v>
      </c>
      <c r="E1547" s="1" t="s">
        <v>9145</v>
      </c>
      <c r="F1547" s="1" t="s">
        <v>9256</v>
      </c>
      <c r="G1547" t="s">
        <v>10483</v>
      </c>
    </row>
    <row r="1548" spans="1:7" x14ac:dyDescent="0.25">
      <c r="A1548" s="1" t="s">
        <v>352</v>
      </c>
      <c r="B1548" s="2">
        <v>470311784</v>
      </c>
      <c r="C1548" s="1" t="s">
        <v>9188</v>
      </c>
      <c r="D1548" s="3">
        <v>38497</v>
      </c>
      <c r="E1548" s="1" t="s">
        <v>9141</v>
      </c>
      <c r="F1548" s="1" t="s">
        <v>4326</v>
      </c>
      <c r="G1548" t="s">
        <v>11856</v>
      </c>
    </row>
    <row r="1549" spans="1:7" x14ac:dyDescent="0.25">
      <c r="A1549" s="1" t="s">
        <v>3477</v>
      </c>
      <c r="B1549" s="2">
        <v>783211608</v>
      </c>
      <c r="C1549" s="1" t="s">
        <v>9134</v>
      </c>
      <c r="D1549" s="3">
        <v>41783</v>
      </c>
      <c r="E1549" s="1" t="s">
        <v>9141</v>
      </c>
      <c r="F1549" s="1" t="s">
        <v>9176</v>
      </c>
      <c r="G1549" t="s">
        <v>10853</v>
      </c>
    </row>
    <row r="1550" spans="1:7" x14ac:dyDescent="0.25">
      <c r="A1550" s="1" t="s">
        <v>4609</v>
      </c>
      <c r="B1550" s="2">
        <v>332008952</v>
      </c>
      <c r="C1550" s="1" t="s">
        <v>9154</v>
      </c>
      <c r="D1550" s="3">
        <v>42148</v>
      </c>
      <c r="E1550" s="1" t="s">
        <v>9141</v>
      </c>
      <c r="F1550" s="1" t="s">
        <v>6107</v>
      </c>
      <c r="G1550" t="s">
        <v>10184</v>
      </c>
    </row>
    <row r="1551" spans="1:7" x14ac:dyDescent="0.25">
      <c r="A1551" s="1" t="s">
        <v>3348</v>
      </c>
      <c r="B1551" s="2">
        <v>302136341</v>
      </c>
      <c r="C1551" s="1" t="s">
        <v>9235</v>
      </c>
      <c r="D1551" s="3">
        <v>32653</v>
      </c>
      <c r="E1551" s="1" t="s">
        <v>9131</v>
      </c>
      <c r="F1551" s="1" t="s">
        <v>9236</v>
      </c>
      <c r="G1551" t="s">
        <v>11693</v>
      </c>
    </row>
    <row r="1552" spans="1:7" x14ac:dyDescent="0.25">
      <c r="A1552" s="1" t="s">
        <v>8196</v>
      </c>
      <c r="B1552" s="2">
        <v>559812951</v>
      </c>
      <c r="C1552" s="1" t="s">
        <v>9138</v>
      </c>
      <c r="D1552" s="3">
        <v>22790</v>
      </c>
      <c r="E1552" s="1" t="s">
        <v>9141</v>
      </c>
      <c r="F1552" s="1" t="s">
        <v>9256</v>
      </c>
      <c r="G1552" t="s">
        <v>11970</v>
      </c>
    </row>
    <row r="1553" spans="1:7" x14ac:dyDescent="0.25">
      <c r="A1553" s="1" t="s">
        <v>5563</v>
      </c>
      <c r="B1553" s="2">
        <v>348038718</v>
      </c>
      <c r="C1553" s="1" t="s">
        <v>9159</v>
      </c>
      <c r="D1553" s="3">
        <v>40687</v>
      </c>
      <c r="E1553" s="1" t="s">
        <v>9149</v>
      </c>
      <c r="F1553" s="1" t="s">
        <v>9240</v>
      </c>
      <c r="G1553" t="s">
        <v>11975</v>
      </c>
    </row>
    <row r="1554" spans="1:7" x14ac:dyDescent="0.25">
      <c r="A1554" s="1" t="s">
        <v>5290</v>
      </c>
      <c r="B1554" s="2">
        <v>189899863</v>
      </c>
      <c r="C1554" s="1" t="s">
        <v>9130</v>
      </c>
      <c r="D1554" s="3">
        <v>42148</v>
      </c>
      <c r="E1554" s="1" t="s">
        <v>9149</v>
      </c>
      <c r="F1554" s="1" t="s">
        <v>9132</v>
      </c>
      <c r="G1554" t="s">
        <v>10545</v>
      </c>
    </row>
    <row r="1555" spans="1:7" x14ac:dyDescent="0.25">
      <c r="A1555" s="1" t="s">
        <v>1507</v>
      </c>
      <c r="B1555" s="2">
        <v>777546530</v>
      </c>
      <c r="C1555" s="1" t="s">
        <v>9134</v>
      </c>
      <c r="D1555" s="3">
        <v>39593</v>
      </c>
      <c r="E1555" s="1" t="s">
        <v>9145</v>
      </c>
      <c r="F1555" s="1" t="s">
        <v>9307</v>
      </c>
      <c r="G1555" t="s">
        <v>10296</v>
      </c>
    </row>
    <row r="1556" spans="1:7" x14ac:dyDescent="0.25">
      <c r="A1556" s="1" t="s">
        <v>9027</v>
      </c>
      <c r="B1556" s="2">
        <v>519478706</v>
      </c>
      <c r="C1556" s="1" t="s">
        <v>9303</v>
      </c>
      <c r="D1556" s="3">
        <v>30095</v>
      </c>
      <c r="E1556" s="1" t="s">
        <v>9135</v>
      </c>
      <c r="F1556" s="1" t="s">
        <v>9304</v>
      </c>
      <c r="G1556" t="s">
        <v>10404</v>
      </c>
    </row>
    <row r="1557" spans="1:7" x14ac:dyDescent="0.25">
      <c r="A1557" s="1" t="s">
        <v>8077</v>
      </c>
      <c r="B1557" s="2">
        <v>76772744</v>
      </c>
      <c r="C1557" s="1" t="s">
        <v>9314</v>
      </c>
      <c r="D1557" s="3">
        <v>22426</v>
      </c>
      <c r="E1557" s="1" t="s">
        <v>9141</v>
      </c>
      <c r="F1557" s="1" t="s">
        <v>9315</v>
      </c>
      <c r="G1557" t="s">
        <v>11009</v>
      </c>
    </row>
    <row r="1558" spans="1:7" x14ac:dyDescent="0.25">
      <c r="A1558" s="1" t="s">
        <v>2310</v>
      </c>
      <c r="B1558" s="2">
        <v>611034975</v>
      </c>
      <c r="C1558" s="1" t="s">
        <v>9170</v>
      </c>
      <c r="D1558" s="3">
        <v>27538</v>
      </c>
      <c r="E1558" s="1" t="s">
        <v>9145</v>
      </c>
      <c r="F1558" s="1" t="s">
        <v>9212</v>
      </c>
      <c r="G1558" t="s">
        <v>10610</v>
      </c>
    </row>
    <row r="1559" spans="1:7" x14ac:dyDescent="0.25">
      <c r="A1559" s="1" t="s">
        <v>2310</v>
      </c>
      <c r="B1559" s="2">
        <v>255923617</v>
      </c>
      <c r="C1559" s="1" t="s">
        <v>9130</v>
      </c>
      <c r="D1559" s="3">
        <v>39226</v>
      </c>
      <c r="E1559" s="1" t="s">
        <v>9135</v>
      </c>
      <c r="F1559" s="1" t="s">
        <v>9132</v>
      </c>
      <c r="G1559" t="s">
        <v>12022</v>
      </c>
    </row>
    <row r="1560" spans="1:7" x14ac:dyDescent="0.25">
      <c r="A1560" s="1" t="s">
        <v>2070</v>
      </c>
      <c r="B1560" s="2">
        <v>605022139</v>
      </c>
      <c r="C1560" s="1" t="s">
        <v>9134</v>
      </c>
      <c r="D1560" s="3">
        <v>41419</v>
      </c>
      <c r="E1560" s="1" t="s">
        <v>9135</v>
      </c>
      <c r="F1560" s="1" t="s">
        <v>9283</v>
      </c>
      <c r="G1560" t="s">
        <v>11448</v>
      </c>
    </row>
    <row r="1561" spans="1:7" x14ac:dyDescent="0.25">
      <c r="A1561" s="1" t="s">
        <v>2568</v>
      </c>
      <c r="B1561" s="2">
        <v>204385263</v>
      </c>
      <c r="C1561" s="1" t="s">
        <v>9197</v>
      </c>
      <c r="D1561" s="3">
        <v>39593</v>
      </c>
      <c r="E1561" s="1" t="s">
        <v>9145</v>
      </c>
      <c r="F1561" s="1" t="s">
        <v>9198</v>
      </c>
      <c r="G1561" t="s">
        <v>9642</v>
      </c>
    </row>
    <row r="1562" spans="1:7" x14ac:dyDescent="0.25">
      <c r="A1562" s="1" t="s">
        <v>27</v>
      </c>
      <c r="B1562" s="2">
        <v>255183298</v>
      </c>
      <c r="C1562" s="1" t="s">
        <v>9159</v>
      </c>
      <c r="D1562" s="3">
        <v>37036</v>
      </c>
      <c r="E1562" s="1" t="s">
        <v>9135</v>
      </c>
      <c r="F1562" s="1" t="s">
        <v>9160</v>
      </c>
      <c r="G1562" t="s">
        <v>11489</v>
      </c>
    </row>
    <row r="1563" spans="1:7" x14ac:dyDescent="0.25">
      <c r="A1563" s="1" t="s">
        <v>7677</v>
      </c>
      <c r="B1563" s="2">
        <v>593863928</v>
      </c>
      <c r="C1563" s="1" t="s">
        <v>9197</v>
      </c>
      <c r="D1563" s="3">
        <v>25348</v>
      </c>
      <c r="E1563" s="1" t="s">
        <v>9131</v>
      </c>
      <c r="F1563" s="1" t="s">
        <v>9267</v>
      </c>
      <c r="G1563" t="s">
        <v>10987</v>
      </c>
    </row>
    <row r="1564" spans="1:7" x14ac:dyDescent="0.25">
      <c r="A1564" s="1" t="s">
        <v>1976</v>
      </c>
      <c r="B1564" s="2">
        <v>826442367</v>
      </c>
      <c r="C1564" s="1" t="s">
        <v>9314</v>
      </c>
      <c r="D1564" s="3">
        <v>26444</v>
      </c>
      <c r="E1564" s="1" t="s">
        <v>9145</v>
      </c>
      <c r="F1564" s="1" t="s">
        <v>9315</v>
      </c>
      <c r="G1564" t="s">
        <v>9481</v>
      </c>
    </row>
    <row r="1565" spans="1:7" x14ac:dyDescent="0.25">
      <c r="A1565" s="1" t="s">
        <v>8361</v>
      </c>
      <c r="B1565" s="2">
        <v>106222597</v>
      </c>
      <c r="C1565" s="1" t="s">
        <v>9229</v>
      </c>
      <c r="D1565" s="3">
        <v>21694</v>
      </c>
      <c r="E1565" s="1" t="s">
        <v>9145</v>
      </c>
      <c r="F1565" s="1" t="s">
        <v>9230</v>
      </c>
      <c r="G1565" t="s">
        <v>9317</v>
      </c>
    </row>
    <row r="1566" spans="1:7" x14ac:dyDescent="0.25">
      <c r="A1566" s="1" t="s">
        <v>6501</v>
      </c>
      <c r="B1566" s="2">
        <v>363651535</v>
      </c>
      <c r="C1566" s="1" t="s">
        <v>9303</v>
      </c>
      <c r="D1566" s="3">
        <v>20233</v>
      </c>
      <c r="E1566" s="1" t="s">
        <v>9135</v>
      </c>
      <c r="F1566" s="1" t="s">
        <v>9304</v>
      </c>
      <c r="G1566" t="s">
        <v>9788</v>
      </c>
    </row>
    <row r="1567" spans="1:7" x14ac:dyDescent="0.25">
      <c r="A1567" s="1" t="s">
        <v>2703</v>
      </c>
      <c r="B1567" s="2">
        <v>768022253</v>
      </c>
      <c r="C1567" s="1" t="s">
        <v>9140</v>
      </c>
      <c r="D1567" s="3">
        <v>41054</v>
      </c>
      <c r="E1567" s="1" t="s">
        <v>9149</v>
      </c>
      <c r="F1567" s="1" t="s">
        <v>9142</v>
      </c>
      <c r="G1567" t="s">
        <v>11239</v>
      </c>
    </row>
    <row r="1568" spans="1:7" x14ac:dyDescent="0.25">
      <c r="A1568" s="1" t="s">
        <v>1711</v>
      </c>
      <c r="B1568" s="2">
        <v>253960066</v>
      </c>
      <c r="C1568" s="1" t="s">
        <v>9303</v>
      </c>
      <c r="D1568" s="3">
        <v>28270</v>
      </c>
      <c r="E1568" s="1" t="s">
        <v>9141</v>
      </c>
      <c r="F1568" s="1" t="s">
        <v>9304</v>
      </c>
      <c r="G1568" t="s">
        <v>11435</v>
      </c>
    </row>
    <row r="1569" spans="1:7" x14ac:dyDescent="0.25">
      <c r="A1569" s="1" t="s">
        <v>8843</v>
      </c>
      <c r="B1569" s="2">
        <v>700293659</v>
      </c>
      <c r="C1569" s="1" t="s">
        <v>9159</v>
      </c>
      <c r="D1569" s="3">
        <v>42880</v>
      </c>
      <c r="E1569" s="1" t="s">
        <v>9149</v>
      </c>
      <c r="F1569" s="1" t="s">
        <v>9160</v>
      </c>
      <c r="G1569" t="s">
        <v>9815</v>
      </c>
    </row>
    <row r="1570" spans="1:7" x14ac:dyDescent="0.25">
      <c r="A1570" s="1" t="s">
        <v>3650</v>
      </c>
      <c r="B1570" s="2">
        <v>799549503</v>
      </c>
      <c r="C1570" s="1" t="s">
        <v>9134</v>
      </c>
      <c r="D1570" s="3">
        <v>24251</v>
      </c>
      <c r="E1570" s="1" t="s">
        <v>9149</v>
      </c>
      <c r="F1570" s="1" t="s">
        <v>9283</v>
      </c>
      <c r="G1570" t="s">
        <v>11771</v>
      </c>
    </row>
    <row r="1571" spans="1:7" x14ac:dyDescent="0.25">
      <c r="A1571" s="1" t="s">
        <v>8697</v>
      </c>
      <c r="B1571" s="2">
        <v>126238837</v>
      </c>
      <c r="C1571" s="1" t="s">
        <v>9159</v>
      </c>
      <c r="D1571" s="3">
        <v>37036</v>
      </c>
      <c r="E1571" s="1" t="s">
        <v>9149</v>
      </c>
      <c r="F1571" s="1" t="s">
        <v>9240</v>
      </c>
      <c r="G1571" t="s">
        <v>12123</v>
      </c>
    </row>
    <row r="1572" spans="1:7" x14ac:dyDescent="0.25">
      <c r="A1572" s="1" t="s">
        <v>237</v>
      </c>
      <c r="B1572" s="2">
        <v>608170999</v>
      </c>
      <c r="C1572" s="1" t="s">
        <v>9303</v>
      </c>
      <c r="D1572" s="3">
        <v>24251</v>
      </c>
      <c r="E1572" s="1" t="s">
        <v>9135</v>
      </c>
      <c r="F1572" s="1" t="s">
        <v>9304</v>
      </c>
      <c r="G1572" t="s">
        <v>10034</v>
      </c>
    </row>
    <row r="1573" spans="1:7" x14ac:dyDescent="0.25">
      <c r="A1573" s="1" t="s">
        <v>3368</v>
      </c>
      <c r="B1573" s="2">
        <v>856632217</v>
      </c>
      <c r="C1573" s="1" t="s">
        <v>9159</v>
      </c>
      <c r="D1573" s="3">
        <v>30095</v>
      </c>
      <c r="E1573" s="1" t="s">
        <v>9135</v>
      </c>
      <c r="F1573" s="1" t="s">
        <v>8414</v>
      </c>
      <c r="G1573" t="s">
        <v>9869</v>
      </c>
    </row>
    <row r="1574" spans="1:7" x14ac:dyDescent="0.25">
      <c r="A1574" s="1" t="s">
        <v>9092</v>
      </c>
      <c r="B1574" s="2">
        <v>403033646</v>
      </c>
      <c r="C1574" s="1" t="s">
        <v>9188</v>
      </c>
      <c r="D1574" s="3">
        <v>43976</v>
      </c>
      <c r="E1574" s="1" t="s">
        <v>9149</v>
      </c>
      <c r="F1574" s="1" t="s">
        <v>3840</v>
      </c>
      <c r="G1574" t="s">
        <v>9214</v>
      </c>
    </row>
    <row r="1575" spans="1:7" x14ac:dyDescent="0.25">
      <c r="A1575" s="1" t="s">
        <v>3027</v>
      </c>
      <c r="B1575" s="2">
        <v>318998783</v>
      </c>
      <c r="C1575" s="1" t="s">
        <v>9179</v>
      </c>
      <c r="D1575" s="3">
        <v>27538</v>
      </c>
      <c r="E1575" s="1" t="s">
        <v>9149</v>
      </c>
      <c r="F1575" s="1" t="s">
        <v>9184</v>
      </c>
      <c r="G1575" t="s">
        <v>9328</v>
      </c>
    </row>
    <row r="1576" spans="1:7" x14ac:dyDescent="0.25">
      <c r="A1576" s="1" t="s">
        <v>8280</v>
      </c>
      <c r="B1576" s="2">
        <v>698828965</v>
      </c>
      <c r="C1576" s="1" t="s">
        <v>9229</v>
      </c>
      <c r="D1576" s="3">
        <v>38132</v>
      </c>
      <c r="E1576" s="1" t="s">
        <v>9166</v>
      </c>
      <c r="F1576" s="1" t="s">
        <v>9230</v>
      </c>
      <c r="G1576" t="s">
        <v>11380</v>
      </c>
    </row>
    <row r="1577" spans="1:7" x14ac:dyDescent="0.25">
      <c r="A1577" s="1" t="s">
        <v>5962</v>
      </c>
      <c r="B1577" s="2">
        <v>687926099</v>
      </c>
      <c r="C1577" s="1" t="s">
        <v>9134</v>
      </c>
      <c r="D1577" s="3">
        <v>23522</v>
      </c>
      <c r="E1577" s="1" t="s">
        <v>9131</v>
      </c>
      <c r="F1577" s="1" t="s">
        <v>9283</v>
      </c>
      <c r="G1577" t="s">
        <v>10515</v>
      </c>
    </row>
    <row r="1578" spans="1:7" x14ac:dyDescent="0.25">
      <c r="A1578" s="1" t="s">
        <v>1600</v>
      </c>
      <c r="B1578" s="2">
        <v>872703743</v>
      </c>
      <c r="C1578" s="1" t="s">
        <v>9134</v>
      </c>
      <c r="D1578" s="3">
        <v>26077</v>
      </c>
      <c r="E1578" s="1" t="s">
        <v>9141</v>
      </c>
      <c r="F1578" s="1" t="s">
        <v>9186</v>
      </c>
      <c r="G1578" t="s">
        <v>11555</v>
      </c>
    </row>
    <row r="1579" spans="1:7" x14ac:dyDescent="0.25">
      <c r="A1579" s="1" t="s">
        <v>3440</v>
      </c>
      <c r="B1579" s="2">
        <v>758391242</v>
      </c>
      <c r="C1579" s="1" t="s">
        <v>9144</v>
      </c>
      <c r="D1579" s="3">
        <v>30095</v>
      </c>
      <c r="E1579" s="1" t="s">
        <v>9149</v>
      </c>
      <c r="F1579" s="1" t="s">
        <v>9262</v>
      </c>
      <c r="G1579" t="s">
        <v>11665</v>
      </c>
    </row>
    <row r="1580" spans="1:7" x14ac:dyDescent="0.25">
      <c r="A1580" s="1" t="s">
        <v>5471</v>
      </c>
      <c r="B1580" s="2">
        <v>502087157</v>
      </c>
      <c r="C1580" s="1" t="s">
        <v>9144</v>
      </c>
      <c r="D1580" s="3">
        <v>24616</v>
      </c>
      <c r="E1580" s="1" t="s">
        <v>9131</v>
      </c>
      <c r="F1580" s="1" t="s">
        <v>9146</v>
      </c>
      <c r="G1580" t="s">
        <v>11086</v>
      </c>
    </row>
    <row r="1581" spans="1:7" x14ac:dyDescent="0.25">
      <c r="A1581" s="1" t="s">
        <v>2718</v>
      </c>
      <c r="B1581" s="2">
        <v>566590562</v>
      </c>
      <c r="C1581" s="1" t="s">
        <v>9217</v>
      </c>
      <c r="D1581" s="3">
        <v>29731</v>
      </c>
      <c r="E1581" s="1" t="s">
        <v>9145</v>
      </c>
      <c r="F1581" s="1" t="s">
        <v>9218</v>
      </c>
      <c r="G1581" t="s">
        <v>9746</v>
      </c>
    </row>
    <row r="1582" spans="1:7" x14ac:dyDescent="0.25">
      <c r="A1582" s="1" t="s">
        <v>2718</v>
      </c>
      <c r="B1582" s="2">
        <v>61928532</v>
      </c>
      <c r="C1582" s="1" t="s">
        <v>9130</v>
      </c>
      <c r="D1582" s="3">
        <v>39593</v>
      </c>
      <c r="E1582" s="1" t="s">
        <v>9141</v>
      </c>
      <c r="F1582" s="1" t="s">
        <v>9252</v>
      </c>
      <c r="G1582" t="s">
        <v>11395</v>
      </c>
    </row>
    <row r="1583" spans="1:7" x14ac:dyDescent="0.25">
      <c r="A1583" s="1" t="s">
        <v>1169</v>
      </c>
      <c r="B1583" s="2">
        <v>225809402</v>
      </c>
      <c r="C1583" s="1" t="s">
        <v>9179</v>
      </c>
      <c r="D1583" s="3">
        <v>26077</v>
      </c>
      <c r="E1583" s="1" t="s">
        <v>9149</v>
      </c>
      <c r="F1583" s="1" t="s">
        <v>9223</v>
      </c>
      <c r="G1583" t="s">
        <v>10952</v>
      </c>
    </row>
    <row r="1584" spans="1:7" x14ac:dyDescent="0.25">
      <c r="A1584" s="1" t="s">
        <v>9101</v>
      </c>
      <c r="B1584" s="2">
        <v>304071750</v>
      </c>
      <c r="C1584" s="1" t="s">
        <v>9148</v>
      </c>
      <c r="D1584" s="3">
        <v>29731</v>
      </c>
      <c r="E1584" s="1" t="s">
        <v>9149</v>
      </c>
      <c r="F1584" s="1" t="s">
        <v>834</v>
      </c>
      <c r="G1584" t="s">
        <v>10039</v>
      </c>
    </row>
    <row r="1585" spans="1:7" x14ac:dyDescent="0.25">
      <c r="A1585" s="1" t="s">
        <v>4883</v>
      </c>
      <c r="B1585" s="2">
        <v>7318552</v>
      </c>
      <c r="C1585" s="1" t="s">
        <v>9148</v>
      </c>
      <c r="D1585" s="3">
        <v>37400</v>
      </c>
      <c r="E1585" s="1" t="s">
        <v>9149</v>
      </c>
      <c r="F1585" s="1" t="s">
        <v>9254</v>
      </c>
      <c r="G1585" t="s">
        <v>9891</v>
      </c>
    </row>
    <row r="1586" spans="1:7" x14ac:dyDescent="0.25">
      <c r="A1586" s="1" t="s">
        <v>4913</v>
      </c>
      <c r="B1586" s="2">
        <v>721292067</v>
      </c>
      <c r="C1586" s="1" t="s">
        <v>9152</v>
      </c>
      <c r="D1586" s="3">
        <v>23155</v>
      </c>
      <c r="E1586" s="1" t="s">
        <v>9145</v>
      </c>
      <c r="F1586" s="1" t="s">
        <v>8420</v>
      </c>
      <c r="G1586" t="s">
        <v>11190</v>
      </c>
    </row>
    <row r="1587" spans="1:7" x14ac:dyDescent="0.25">
      <c r="A1587" s="1" t="s">
        <v>1970</v>
      </c>
      <c r="B1587" s="2">
        <v>560038029</v>
      </c>
      <c r="C1587" s="1" t="s">
        <v>9190</v>
      </c>
      <c r="D1587" s="3">
        <v>27905</v>
      </c>
      <c r="E1587" s="1" t="s">
        <v>9149</v>
      </c>
      <c r="F1587" s="1" t="s">
        <v>9191</v>
      </c>
      <c r="G1587" t="s">
        <v>9493</v>
      </c>
    </row>
    <row r="1588" spans="1:7" x14ac:dyDescent="0.25">
      <c r="A1588" s="1" t="s">
        <v>8364</v>
      </c>
      <c r="B1588" s="2">
        <v>715132845</v>
      </c>
      <c r="C1588" s="1" t="s">
        <v>9179</v>
      </c>
      <c r="D1588" s="3">
        <v>32288</v>
      </c>
      <c r="E1588" s="1" t="s">
        <v>9135</v>
      </c>
      <c r="F1588" s="1" t="s">
        <v>9184</v>
      </c>
      <c r="G1588" t="s">
        <v>9246</v>
      </c>
    </row>
    <row r="1589" spans="1:7" x14ac:dyDescent="0.25">
      <c r="A1589" s="1" t="s">
        <v>4871</v>
      </c>
      <c r="B1589" s="2">
        <v>165563667</v>
      </c>
      <c r="C1589" s="1" t="s">
        <v>9229</v>
      </c>
      <c r="D1589" s="3">
        <v>28270</v>
      </c>
      <c r="E1589" s="1" t="s">
        <v>9149</v>
      </c>
      <c r="F1589" s="1" t="s">
        <v>9230</v>
      </c>
      <c r="G1589" t="s">
        <v>9587</v>
      </c>
    </row>
    <row r="1590" spans="1:7" x14ac:dyDescent="0.25">
      <c r="A1590" s="1" t="s">
        <v>3431</v>
      </c>
      <c r="B1590" s="2">
        <v>207469289</v>
      </c>
      <c r="C1590" s="1" t="s">
        <v>9190</v>
      </c>
      <c r="D1590" s="3">
        <v>20233</v>
      </c>
      <c r="E1590" s="1" t="s">
        <v>9145</v>
      </c>
      <c r="F1590" s="1" t="s">
        <v>9191</v>
      </c>
      <c r="G1590" t="s">
        <v>10217</v>
      </c>
    </row>
    <row r="1591" spans="1:7" x14ac:dyDescent="0.25">
      <c r="A1591" s="1" t="s">
        <v>1843</v>
      </c>
      <c r="B1591" s="2">
        <v>734506196</v>
      </c>
      <c r="C1591" s="1" t="s">
        <v>9154</v>
      </c>
      <c r="D1591" s="3">
        <v>37765</v>
      </c>
      <c r="E1591" s="1" t="s">
        <v>9141</v>
      </c>
      <c r="F1591" s="1" t="s">
        <v>9162</v>
      </c>
      <c r="G1591" t="s">
        <v>10798</v>
      </c>
    </row>
    <row r="1592" spans="1:7" x14ac:dyDescent="0.25">
      <c r="A1592" s="1" t="s">
        <v>8711</v>
      </c>
      <c r="B1592" s="2">
        <v>599797239</v>
      </c>
      <c r="C1592" s="1" t="s">
        <v>9134</v>
      </c>
      <c r="D1592" s="3">
        <v>24616</v>
      </c>
      <c r="E1592" s="1" t="s">
        <v>9141</v>
      </c>
      <c r="F1592" s="1" t="s">
        <v>9225</v>
      </c>
      <c r="G1592" t="s">
        <v>9226</v>
      </c>
    </row>
    <row r="1593" spans="1:7" x14ac:dyDescent="0.25">
      <c r="A1593" s="1" t="s">
        <v>5539</v>
      </c>
      <c r="B1593" s="2">
        <v>757592916</v>
      </c>
      <c r="C1593" s="1" t="s">
        <v>9134</v>
      </c>
      <c r="D1593" s="3">
        <v>43976</v>
      </c>
      <c r="E1593" s="1" t="s">
        <v>9149</v>
      </c>
      <c r="F1593" s="1" t="s">
        <v>9182</v>
      </c>
      <c r="G1593" t="s">
        <v>11932</v>
      </c>
    </row>
    <row r="1594" spans="1:7" x14ac:dyDescent="0.25">
      <c r="A1594" s="1" t="s">
        <v>4544</v>
      </c>
      <c r="B1594" s="2">
        <v>226863630</v>
      </c>
      <c r="C1594" s="1" t="s">
        <v>9159</v>
      </c>
      <c r="D1594" s="3">
        <v>39226</v>
      </c>
      <c r="E1594" s="1" t="s">
        <v>9166</v>
      </c>
      <c r="F1594" s="1" t="s">
        <v>8414</v>
      </c>
      <c r="G1594" t="s">
        <v>12084</v>
      </c>
    </row>
    <row r="1595" spans="1:7" x14ac:dyDescent="0.25">
      <c r="A1595" s="1" t="s">
        <v>8882</v>
      </c>
      <c r="B1595" s="2">
        <v>70992498</v>
      </c>
      <c r="C1595" s="1" t="s">
        <v>9140</v>
      </c>
      <c r="D1595" s="3">
        <v>25712</v>
      </c>
      <c r="E1595" s="1" t="s">
        <v>9149</v>
      </c>
      <c r="F1595" s="1" t="s">
        <v>9142</v>
      </c>
      <c r="G1595" t="s">
        <v>9454</v>
      </c>
    </row>
    <row r="1596" spans="1:7" x14ac:dyDescent="0.25">
      <c r="A1596" s="1" t="s">
        <v>6627</v>
      </c>
      <c r="B1596" s="2">
        <v>321800259</v>
      </c>
      <c r="C1596" s="1" t="s">
        <v>9140</v>
      </c>
      <c r="D1596" s="3">
        <v>24616</v>
      </c>
      <c r="E1596" s="1" t="s">
        <v>9131</v>
      </c>
      <c r="F1596" s="1" t="s">
        <v>9142</v>
      </c>
      <c r="G1596" t="s">
        <v>11020</v>
      </c>
    </row>
    <row r="1597" spans="1:7" x14ac:dyDescent="0.25">
      <c r="A1597" s="1" t="s">
        <v>1994</v>
      </c>
      <c r="B1597" s="2">
        <v>465359014</v>
      </c>
      <c r="C1597" s="1" t="s">
        <v>9235</v>
      </c>
      <c r="D1597" s="3">
        <v>26444</v>
      </c>
      <c r="E1597" s="1" t="s">
        <v>9149</v>
      </c>
      <c r="F1597" s="1" t="s">
        <v>9236</v>
      </c>
      <c r="G1597" t="s">
        <v>10071</v>
      </c>
    </row>
    <row r="1598" spans="1:7" x14ac:dyDescent="0.25">
      <c r="A1598" s="1" t="s">
        <v>4862</v>
      </c>
      <c r="B1598" s="2">
        <v>135642253</v>
      </c>
      <c r="C1598" s="1" t="s">
        <v>9134</v>
      </c>
      <c r="D1598" s="3">
        <v>22790</v>
      </c>
      <c r="E1598" s="1" t="s">
        <v>9149</v>
      </c>
      <c r="F1598" s="1" t="s">
        <v>9186</v>
      </c>
      <c r="G1598" t="s">
        <v>9637</v>
      </c>
    </row>
    <row r="1599" spans="1:7" x14ac:dyDescent="0.25">
      <c r="A1599" s="1" t="s">
        <v>5239</v>
      </c>
      <c r="B1599" s="2">
        <v>553774219</v>
      </c>
      <c r="C1599" s="1" t="s">
        <v>9148</v>
      </c>
      <c r="D1599" s="3">
        <v>34478</v>
      </c>
      <c r="E1599" s="1" t="s">
        <v>9131</v>
      </c>
      <c r="F1599" s="1" t="s">
        <v>9150</v>
      </c>
      <c r="G1599" t="s">
        <v>11815</v>
      </c>
    </row>
    <row r="1600" spans="1:7" x14ac:dyDescent="0.25">
      <c r="A1600" s="1" t="s">
        <v>7327</v>
      </c>
      <c r="B1600" s="2">
        <v>486620474</v>
      </c>
      <c r="C1600" s="1" t="s">
        <v>9134</v>
      </c>
      <c r="D1600" s="3">
        <v>32653</v>
      </c>
      <c r="E1600" s="1" t="s">
        <v>9145</v>
      </c>
      <c r="F1600" s="1" t="s">
        <v>9186</v>
      </c>
      <c r="G1600" t="s">
        <v>11827</v>
      </c>
    </row>
    <row r="1601" spans="1:7" x14ac:dyDescent="0.25">
      <c r="A1601" s="1" t="s">
        <v>2073</v>
      </c>
      <c r="B1601" s="2">
        <v>68856654</v>
      </c>
      <c r="C1601" s="1" t="s">
        <v>9229</v>
      </c>
      <c r="D1601" s="3">
        <v>26809</v>
      </c>
      <c r="E1601" s="1" t="s">
        <v>9149</v>
      </c>
      <c r="F1601" s="1" t="s">
        <v>9230</v>
      </c>
      <c r="G1601" t="s">
        <v>9250</v>
      </c>
    </row>
    <row r="1602" spans="1:7" x14ac:dyDescent="0.25">
      <c r="A1602" s="1" t="s">
        <v>7446</v>
      </c>
      <c r="B1602" s="2">
        <v>794705385</v>
      </c>
      <c r="C1602" s="1" t="s">
        <v>9159</v>
      </c>
      <c r="D1602" s="3">
        <v>24616</v>
      </c>
      <c r="E1602" s="1" t="s">
        <v>9145</v>
      </c>
      <c r="F1602" s="1" t="s">
        <v>9240</v>
      </c>
      <c r="G1602" t="s">
        <v>11262</v>
      </c>
    </row>
    <row r="1603" spans="1:7" x14ac:dyDescent="0.25">
      <c r="A1603" s="1" t="s">
        <v>3070</v>
      </c>
      <c r="B1603" s="2">
        <v>266596220</v>
      </c>
      <c r="C1603" s="1" t="s">
        <v>9303</v>
      </c>
      <c r="D1603" s="3">
        <v>28270</v>
      </c>
      <c r="E1603" s="1" t="s">
        <v>9149</v>
      </c>
      <c r="F1603" s="1" t="s">
        <v>9339</v>
      </c>
      <c r="G1603" t="s">
        <v>10116</v>
      </c>
    </row>
    <row r="1604" spans="1:7" x14ac:dyDescent="0.25">
      <c r="A1604" s="1" t="s">
        <v>3638</v>
      </c>
      <c r="B1604" s="2">
        <v>570375422</v>
      </c>
      <c r="C1604" s="1" t="s">
        <v>9217</v>
      </c>
      <c r="D1604" s="3">
        <v>39226</v>
      </c>
      <c r="E1604" s="1" t="s">
        <v>9135</v>
      </c>
      <c r="F1604" s="1" t="s">
        <v>9218</v>
      </c>
      <c r="G1604" t="s">
        <v>9390</v>
      </c>
    </row>
    <row r="1605" spans="1:7" x14ac:dyDescent="0.25">
      <c r="A1605" s="1" t="s">
        <v>5137</v>
      </c>
      <c r="B1605" s="2">
        <v>588324879</v>
      </c>
      <c r="C1605" s="1" t="s">
        <v>9134</v>
      </c>
      <c r="D1605" s="3">
        <v>28634</v>
      </c>
      <c r="E1605" s="1" t="s">
        <v>9149</v>
      </c>
      <c r="F1605" s="1" t="s">
        <v>9200</v>
      </c>
      <c r="G1605" t="s">
        <v>10465</v>
      </c>
    </row>
    <row r="1606" spans="1:7" x14ac:dyDescent="0.25">
      <c r="A1606" s="1" t="s">
        <v>4179</v>
      </c>
      <c r="B1606" s="2">
        <v>273057611</v>
      </c>
      <c r="C1606" s="1" t="s">
        <v>9179</v>
      </c>
      <c r="D1606" s="3">
        <v>45070</v>
      </c>
      <c r="E1606" s="1" t="s">
        <v>9149</v>
      </c>
      <c r="F1606" s="1" t="s">
        <v>9223</v>
      </c>
      <c r="G1606" t="s">
        <v>11446</v>
      </c>
    </row>
    <row r="1607" spans="1:7" x14ac:dyDescent="0.25">
      <c r="A1607" s="1" t="s">
        <v>3225</v>
      </c>
      <c r="B1607" s="2">
        <v>832315873</v>
      </c>
      <c r="C1607" s="1" t="s">
        <v>9179</v>
      </c>
      <c r="D1607" s="3">
        <v>43609</v>
      </c>
      <c r="E1607" s="1" t="s">
        <v>9145</v>
      </c>
      <c r="F1607" s="1" t="s">
        <v>9223</v>
      </c>
      <c r="G1607" t="s">
        <v>11316</v>
      </c>
    </row>
    <row r="1608" spans="1:7" x14ac:dyDescent="0.25">
      <c r="A1608" s="1" t="s">
        <v>5441</v>
      </c>
      <c r="B1608" s="2">
        <v>867445393</v>
      </c>
      <c r="C1608" s="1" t="s">
        <v>9188</v>
      </c>
      <c r="D1608" s="3">
        <v>35575</v>
      </c>
      <c r="E1608" s="1" t="s">
        <v>9141</v>
      </c>
      <c r="F1608" s="1" t="s">
        <v>3840</v>
      </c>
      <c r="G1608" t="s">
        <v>11704</v>
      </c>
    </row>
    <row r="1609" spans="1:7" x14ac:dyDescent="0.25">
      <c r="A1609" s="1" t="s">
        <v>4118</v>
      </c>
      <c r="B1609" s="2">
        <v>993940864</v>
      </c>
      <c r="C1609" s="1" t="s">
        <v>9130</v>
      </c>
      <c r="D1609" s="3">
        <v>41054</v>
      </c>
      <c r="E1609" s="1" t="s">
        <v>9131</v>
      </c>
      <c r="F1609" s="1" t="s">
        <v>9252</v>
      </c>
      <c r="G1609" t="s">
        <v>11974</v>
      </c>
    </row>
    <row r="1610" spans="1:7" x14ac:dyDescent="0.25">
      <c r="A1610" s="1" t="s">
        <v>8767</v>
      </c>
      <c r="B1610" s="2">
        <v>663702178</v>
      </c>
      <c r="C1610" s="1" t="s">
        <v>9165</v>
      </c>
      <c r="D1610" s="3">
        <v>34843</v>
      </c>
      <c r="E1610" s="1" t="s">
        <v>9149</v>
      </c>
      <c r="F1610" s="1" t="s">
        <v>9167</v>
      </c>
      <c r="G1610" t="s">
        <v>9584</v>
      </c>
    </row>
    <row r="1611" spans="1:7" x14ac:dyDescent="0.25">
      <c r="A1611" s="1" t="s">
        <v>2911</v>
      </c>
      <c r="B1611" s="2">
        <v>923743468</v>
      </c>
      <c r="C1611" s="1" t="s">
        <v>9152</v>
      </c>
      <c r="D1611" s="3">
        <v>28270</v>
      </c>
      <c r="E1611" s="1" t="s">
        <v>9131</v>
      </c>
      <c r="F1611" s="1" t="s">
        <v>8420</v>
      </c>
      <c r="G1611" t="s">
        <v>10603</v>
      </c>
    </row>
    <row r="1612" spans="1:7" x14ac:dyDescent="0.25">
      <c r="A1612" s="1" t="s">
        <v>7008</v>
      </c>
      <c r="B1612" s="2">
        <v>675986961</v>
      </c>
      <c r="C1612" s="1" t="s">
        <v>9197</v>
      </c>
      <c r="D1612" s="3">
        <v>36304</v>
      </c>
      <c r="E1612" s="1" t="s">
        <v>9149</v>
      </c>
      <c r="F1612" s="1" t="s">
        <v>9206</v>
      </c>
      <c r="G1612" t="s">
        <v>11499</v>
      </c>
    </row>
    <row r="1613" spans="1:7" x14ac:dyDescent="0.25">
      <c r="A1613" s="1" t="s">
        <v>1196</v>
      </c>
      <c r="B1613" s="2">
        <v>22623932</v>
      </c>
      <c r="C1613" s="1" t="s">
        <v>9138</v>
      </c>
      <c r="D1613" s="3">
        <v>36304</v>
      </c>
      <c r="E1613" s="1" t="s">
        <v>9131</v>
      </c>
      <c r="F1613" s="1" t="s">
        <v>6173</v>
      </c>
      <c r="G1613" t="s">
        <v>9139</v>
      </c>
    </row>
    <row r="1614" spans="1:7" x14ac:dyDescent="0.25">
      <c r="A1614" s="1" t="s">
        <v>3774</v>
      </c>
      <c r="B1614" s="2">
        <v>602486864</v>
      </c>
      <c r="C1614" s="1" t="s">
        <v>9193</v>
      </c>
      <c r="D1614" s="3">
        <v>32653</v>
      </c>
      <c r="E1614" s="1" t="s">
        <v>9145</v>
      </c>
      <c r="F1614" s="1" t="s">
        <v>9194</v>
      </c>
      <c r="G1614" t="s">
        <v>10312</v>
      </c>
    </row>
    <row r="1615" spans="1:7" x14ac:dyDescent="0.25">
      <c r="A1615" s="1" t="s">
        <v>7089</v>
      </c>
      <c r="B1615" s="2">
        <v>672898421</v>
      </c>
      <c r="C1615" s="1" t="s">
        <v>9235</v>
      </c>
      <c r="D1615" s="3">
        <v>38132</v>
      </c>
      <c r="E1615" s="1" t="s">
        <v>9145</v>
      </c>
      <c r="F1615" s="1" t="s">
        <v>9236</v>
      </c>
      <c r="G1615" t="s">
        <v>9350</v>
      </c>
    </row>
    <row r="1616" spans="1:7" x14ac:dyDescent="0.25">
      <c r="A1616" s="1" t="s">
        <v>6513</v>
      </c>
      <c r="B1616" s="2">
        <v>880548397</v>
      </c>
      <c r="C1616" s="1" t="s">
        <v>9179</v>
      </c>
      <c r="D1616" s="3">
        <v>28634</v>
      </c>
      <c r="E1616" s="1" t="s">
        <v>9141</v>
      </c>
      <c r="F1616" s="1" t="s">
        <v>9184</v>
      </c>
      <c r="G1616" t="s">
        <v>9578</v>
      </c>
    </row>
    <row r="1617" spans="1:7" x14ac:dyDescent="0.25">
      <c r="A1617" s="1" t="s">
        <v>32</v>
      </c>
      <c r="B1617" s="2">
        <v>600576973</v>
      </c>
      <c r="C1617" s="1" t="s">
        <v>9130</v>
      </c>
      <c r="D1617" s="3">
        <v>28270</v>
      </c>
      <c r="E1617" s="1" t="s">
        <v>9149</v>
      </c>
      <c r="F1617" s="1" t="s">
        <v>9252</v>
      </c>
      <c r="G1617" t="s">
        <v>10766</v>
      </c>
    </row>
    <row r="1618" spans="1:7" x14ac:dyDescent="0.25">
      <c r="A1618" s="1" t="s">
        <v>5106</v>
      </c>
      <c r="B1618" s="2">
        <v>597793567</v>
      </c>
      <c r="C1618" s="1" t="s">
        <v>9170</v>
      </c>
      <c r="D1618" s="3">
        <v>43609</v>
      </c>
      <c r="E1618" s="1" t="s">
        <v>9149</v>
      </c>
      <c r="F1618" s="1" t="s">
        <v>9171</v>
      </c>
      <c r="G1618" t="s">
        <v>11442</v>
      </c>
    </row>
    <row r="1619" spans="1:7" x14ac:dyDescent="0.25">
      <c r="A1619" s="1" t="s">
        <v>2200</v>
      </c>
      <c r="B1619" s="2">
        <v>717143631</v>
      </c>
      <c r="C1619" s="1" t="s">
        <v>9148</v>
      </c>
      <c r="D1619" s="3">
        <v>25712</v>
      </c>
      <c r="E1619" s="1" t="s">
        <v>9135</v>
      </c>
      <c r="F1619" s="1" t="s">
        <v>9254</v>
      </c>
      <c r="G1619" t="s">
        <v>10796</v>
      </c>
    </row>
    <row r="1620" spans="1:7" x14ac:dyDescent="0.25">
      <c r="A1620" s="1" t="s">
        <v>4318</v>
      </c>
      <c r="B1620" s="2">
        <v>950818731</v>
      </c>
      <c r="C1620" s="1" t="s">
        <v>9235</v>
      </c>
      <c r="D1620" s="3">
        <v>37765</v>
      </c>
      <c r="E1620" s="1" t="s">
        <v>9141</v>
      </c>
      <c r="F1620" s="1" t="s">
        <v>9236</v>
      </c>
      <c r="G1620" t="s">
        <v>10553</v>
      </c>
    </row>
    <row r="1621" spans="1:7" x14ac:dyDescent="0.25">
      <c r="A1621" s="1" t="s">
        <v>6424</v>
      </c>
      <c r="B1621" s="2">
        <v>262785749</v>
      </c>
      <c r="C1621" s="1" t="s">
        <v>9140</v>
      </c>
      <c r="D1621" s="3">
        <v>40322</v>
      </c>
      <c r="E1621" s="1" t="s">
        <v>9131</v>
      </c>
      <c r="F1621" s="1" t="s">
        <v>9142</v>
      </c>
      <c r="G1621" t="s">
        <v>10976</v>
      </c>
    </row>
    <row r="1622" spans="1:7" x14ac:dyDescent="0.25">
      <c r="A1622" s="1" t="s">
        <v>5551</v>
      </c>
      <c r="B1622" s="2">
        <v>576795176</v>
      </c>
      <c r="C1622" s="1" t="s">
        <v>9154</v>
      </c>
      <c r="D1622" s="3">
        <v>39958</v>
      </c>
      <c r="E1622" s="1" t="s">
        <v>9141</v>
      </c>
      <c r="F1622" s="1" t="s">
        <v>6107</v>
      </c>
      <c r="G1622" t="s">
        <v>9888</v>
      </c>
    </row>
    <row r="1623" spans="1:7" x14ac:dyDescent="0.25">
      <c r="A1623" s="1" t="s">
        <v>2287</v>
      </c>
      <c r="B1623" s="2">
        <v>919496575</v>
      </c>
      <c r="C1623" s="1" t="s">
        <v>9159</v>
      </c>
      <c r="D1623" s="3">
        <v>31921</v>
      </c>
      <c r="E1623" s="1" t="s">
        <v>9141</v>
      </c>
      <c r="F1623" s="1" t="s">
        <v>9240</v>
      </c>
      <c r="G1623" t="s">
        <v>11681</v>
      </c>
    </row>
    <row r="1624" spans="1:7" x14ac:dyDescent="0.25">
      <c r="A1624" s="1" t="s">
        <v>7614</v>
      </c>
      <c r="B1624" s="2">
        <v>223397010</v>
      </c>
      <c r="C1624" s="1" t="s">
        <v>9144</v>
      </c>
      <c r="D1624" s="3">
        <v>36304</v>
      </c>
      <c r="E1624" s="1" t="s">
        <v>9149</v>
      </c>
      <c r="F1624" s="1" t="s">
        <v>9146</v>
      </c>
      <c r="G1624" t="s">
        <v>9940</v>
      </c>
    </row>
    <row r="1625" spans="1:7" x14ac:dyDescent="0.25">
      <c r="A1625" s="1" t="s">
        <v>841</v>
      </c>
      <c r="B1625" s="2">
        <v>641677481</v>
      </c>
      <c r="C1625" s="1" t="s">
        <v>9303</v>
      </c>
      <c r="D1625" s="3">
        <v>35939</v>
      </c>
      <c r="E1625" s="1" t="s">
        <v>9141</v>
      </c>
      <c r="F1625" s="1" t="s">
        <v>9339</v>
      </c>
      <c r="G1625" t="s">
        <v>10226</v>
      </c>
    </row>
    <row r="1626" spans="1:7" x14ac:dyDescent="0.25">
      <c r="A1626" s="1" t="s">
        <v>128</v>
      </c>
      <c r="B1626" s="2">
        <v>968099871</v>
      </c>
      <c r="C1626" s="1" t="s">
        <v>9229</v>
      </c>
      <c r="D1626" s="3">
        <v>27538</v>
      </c>
      <c r="E1626" s="1" t="s">
        <v>9166</v>
      </c>
      <c r="F1626" s="1" t="s">
        <v>9230</v>
      </c>
      <c r="G1626" t="s">
        <v>10403</v>
      </c>
    </row>
    <row r="1627" spans="1:7" x14ac:dyDescent="0.25">
      <c r="A1627" s="1" t="s">
        <v>8577</v>
      </c>
      <c r="B1627" s="2">
        <v>814266527</v>
      </c>
      <c r="C1627" s="1" t="s">
        <v>9134</v>
      </c>
      <c r="D1627" s="3">
        <v>29366</v>
      </c>
      <c r="E1627" s="1" t="s">
        <v>9149</v>
      </c>
      <c r="F1627" s="1" t="s">
        <v>9200</v>
      </c>
      <c r="G1627" t="s">
        <v>9353</v>
      </c>
    </row>
    <row r="1628" spans="1:7" x14ac:dyDescent="0.25">
      <c r="A1628" s="1" t="s">
        <v>5772</v>
      </c>
      <c r="B1628" s="2">
        <v>525673903</v>
      </c>
      <c r="C1628" s="1" t="s">
        <v>9217</v>
      </c>
      <c r="D1628" s="3">
        <v>41419</v>
      </c>
      <c r="E1628" s="1" t="s">
        <v>9131</v>
      </c>
      <c r="F1628" s="1" t="s">
        <v>9218</v>
      </c>
      <c r="G1628" t="s">
        <v>9837</v>
      </c>
    </row>
    <row r="1629" spans="1:7" x14ac:dyDescent="0.25">
      <c r="A1629" s="1" t="s">
        <v>3856</v>
      </c>
      <c r="B1629" s="2">
        <v>809256062</v>
      </c>
      <c r="C1629" s="1" t="s">
        <v>9179</v>
      </c>
      <c r="D1629" s="3">
        <v>37400</v>
      </c>
      <c r="E1629" s="1" t="s">
        <v>9166</v>
      </c>
      <c r="F1629" s="1" t="s">
        <v>9180</v>
      </c>
      <c r="G1629" t="s">
        <v>12080</v>
      </c>
    </row>
    <row r="1630" spans="1:7" x14ac:dyDescent="0.25">
      <c r="A1630" s="1" t="s">
        <v>1613</v>
      </c>
      <c r="B1630" s="2">
        <v>447009072</v>
      </c>
      <c r="C1630" s="1" t="s">
        <v>9144</v>
      </c>
      <c r="D1630" s="3">
        <v>29366</v>
      </c>
      <c r="E1630" s="1" t="s">
        <v>9145</v>
      </c>
      <c r="F1630" s="1" t="s">
        <v>9146</v>
      </c>
      <c r="G1630" t="s">
        <v>11659</v>
      </c>
    </row>
    <row r="1631" spans="1:7" x14ac:dyDescent="0.25">
      <c r="A1631" s="1" t="s">
        <v>8212</v>
      </c>
      <c r="B1631" s="2">
        <v>946827741</v>
      </c>
      <c r="C1631" s="1" t="s">
        <v>9179</v>
      </c>
      <c r="D1631" s="3">
        <v>35939</v>
      </c>
      <c r="E1631" s="1" t="s">
        <v>9135</v>
      </c>
      <c r="F1631" s="1" t="s">
        <v>9223</v>
      </c>
      <c r="G1631" t="s">
        <v>9224</v>
      </c>
    </row>
    <row r="1632" spans="1:7" x14ac:dyDescent="0.25">
      <c r="A1632" s="1" t="s">
        <v>4901</v>
      </c>
      <c r="B1632" s="2">
        <v>1827488</v>
      </c>
      <c r="C1632" s="1" t="s">
        <v>9140</v>
      </c>
      <c r="D1632" s="3">
        <v>35575</v>
      </c>
      <c r="E1632" s="1" t="s">
        <v>9141</v>
      </c>
      <c r="F1632" s="1" t="s">
        <v>9142</v>
      </c>
      <c r="G1632" t="s">
        <v>11072</v>
      </c>
    </row>
    <row r="1633" spans="1:7" x14ac:dyDescent="0.25">
      <c r="A1633" s="1" t="s">
        <v>3909</v>
      </c>
      <c r="B1633" s="2">
        <v>455584049</v>
      </c>
      <c r="C1633" s="1" t="s">
        <v>9193</v>
      </c>
      <c r="D1633" s="3">
        <v>21694</v>
      </c>
      <c r="E1633" s="1" t="s">
        <v>9149</v>
      </c>
      <c r="F1633" s="1" t="s">
        <v>9194</v>
      </c>
      <c r="G1633" t="s">
        <v>12140</v>
      </c>
    </row>
    <row r="1634" spans="1:7" x14ac:dyDescent="0.25">
      <c r="A1634" s="1" t="s">
        <v>3397</v>
      </c>
      <c r="B1634" s="2">
        <v>289592807</v>
      </c>
      <c r="C1634" s="1" t="s">
        <v>9159</v>
      </c>
      <c r="D1634" s="3">
        <v>33017</v>
      </c>
      <c r="E1634" s="1" t="s">
        <v>9149</v>
      </c>
      <c r="F1634" s="1" t="s">
        <v>8414</v>
      </c>
      <c r="G1634" t="s">
        <v>9242</v>
      </c>
    </row>
    <row r="1635" spans="1:7" x14ac:dyDescent="0.25">
      <c r="A1635" s="1" t="s">
        <v>5617</v>
      </c>
      <c r="B1635" s="2">
        <v>706031409</v>
      </c>
      <c r="C1635" s="1" t="s">
        <v>9134</v>
      </c>
      <c r="D1635" s="3">
        <v>26809</v>
      </c>
      <c r="E1635" s="1" t="s">
        <v>9141</v>
      </c>
      <c r="F1635" s="1" t="s">
        <v>9136</v>
      </c>
      <c r="G1635" t="s">
        <v>9761</v>
      </c>
    </row>
    <row r="1636" spans="1:7" x14ac:dyDescent="0.25">
      <c r="A1636" s="1" t="s">
        <v>8626</v>
      </c>
      <c r="B1636" s="2">
        <v>955631691</v>
      </c>
      <c r="C1636" s="1" t="s">
        <v>9138</v>
      </c>
      <c r="D1636" s="3">
        <v>40322</v>
      </c>
      <c r="E1636" s="1" t="s">
        <v>9131</v>
      </c>
      <c r="F1636" s="1" t="s">
        <v>6173</v>
      </c>
      <c r="G1636" t="s">
        <v>9329</v>
      </c>
    </row>
    <row r="1637" spans="1:7" x14ac:dyDescent="0.25">
      <c r="A1637" s="1" t="s">
        <v>6080</v>
      </c>
      <c r="B1637" s="2">
        <v>924040912</v>
      </c>
      <c r="C1637" s="1" t="s">
        <v>9170</v>
      </c>
      <c r="D1637" s="3">
        <v>29366</v>
      </c>
      <c r="E1637" s="1" t="s">
        <v>9145</v>
      </c>
      <c r="F1637" s="1" t="s">
        <v>9362</v>
      </c>
      <c r="G1637" t="s">
        <v>10178</v>
      </c>
    </row>
    <row r="1638" spans="1:7" x14ac:dyDescent="0.25">
      <c r="A1638" s="1" t="s">
        <v>6427</v>
      </c>
      <c r="B1638" s="2">
        <v>62724933</v>
      </c>
      <c r="C1638" s="1" t="s">
        <v>9130</v>
      </c>
      <c r="D1638" s="3">
        <v>33017</v>
      </c>
      <c r="E1638" s="1" t="s">
        <v>9149</v>
      </c>
      <c r="F1638" s="1" t="s">
        <v>9252</v>
      </c>
      <c r="G1638" t="s">
        <v>10228</v>
      </c>
    </row>
    <row r="1639" spans="1:7" x14ac:dyDescent="0.25">
      <c r="A1639" s="1" t="s">
        <v>3561</v>
      </c>
      <c r="B1639" s="2">
        <v>534723497</v>
      </c>
      <c r="C1639" s="1" t="s">
        <v>9197</v>
      </c>
      <c r="D1639" s="3">
        <v>33382</v>
      </c>
      <c r="E1639" s="1" t="s">
        <v>9135</v>
      </c>
      <c r="F1639" s="1" t="s">
        <v>9198</v>
      </c>
      <c r="G1639" t="s">
        <v>12014</v>
      </c>
    </row>
    <row r="1640" spans="1:7" x14ac:dyDescent="0.25">
      <c r="A1640" s="1" t="s">
        <v>7310</v>
      </c>
      <c r="B1640" s="2">
        <v>917124406</v>
      </c>
      <c r="C1640" s="1" t="s">
        <v>9303</v>
      </c>
      <c r="D1640" s="3">
        <v>28634</v>
      </c>
      <c r="E1640" s="1" t="s">
        <v>9141</v>
      </c>
      <c r="F1640" s="1" t="s">
        <v>9339</v>
      </c>
      <c r="G1640" t="s">
        <v>11343</v>
      </c>
    </row>
    <row r="1641" spans="1:7" x14ac:dyDescent="0.25">
      <c r="A1641" s="1" t="s">
        <v>326</v>
      </c>
      <c r="B1641" s="2">
        <v>128381655</v>
      </c>
      <c r="C1641" s="1" t="s">
        <v>9217</v>
      </c>
      <c r="D1641" s="3">
        <v>22426</v>
      </c>
      <c r="E1641" s="1" t="s">
        <v>9149</v>
      </c>
      <c r="F1641" s="1" t="s">
        <v>9218</v>
      </c>
      <c r="G1641" t="s">
        <v>11481</v>
      </c>
    </row>
    <row r="1642" spans="1:7" x14ac:dyDescent="0.25">
      <c r="A1642" s="1" t="s">
        <v>7077</v>
      </c>
      <c r="B1642" s="2">
        <v>717201617</v>
      </c>
      <c r="C1642" s="1" t="s">
        <v>9130</v>
      </c>
      <c r="D1642" s="3">
        <v>37765</v>
      </c>
      <c r="E1642" s="1" t="s">
        <v>9149</v>
      </c>
      <c r="F1642" s="1" t="s">
        <v>9132</v>
      </c>
      <c r="G1642" t="s">
        <v>10605</v>
      </c>
    </row>
    <row r="1643" spans="1:7" x14ac:dyDescent="0.25">
      <c r="A1643" s="1" t="s">
        <v>4570</v>
      </c>
      <c r="B1643" s="2">
        <v>327013364</v>
      </c>
      <c r="C1643" s="1" t="s">
        <v>9148</v>
      </c>
      <c r="D1643" s="3">
        <v>24983</v>
      </c>
      <c r="E1643" s="1" t="s">
        <v>9131</v>
      </c>
      <c r="F1643" s="1" t="s">
        <v>834</v>
      </c>
      <c r="G1643" t="s">
        <v>11485</v>
      </c>
    </row>
    <row r="1644" spans="1:7" x14ac:dyDescent="0.25">
      <c r="A1644" s="1" t="s">
        <v>1997</v>
      </c>
      <c r="B1644" s="2">
        <v>424243774</v>
      </c>
      <c r="C1644" s="1" t="s">
        <v>9170</v>
      </c>
      <c r="D1644" s="3">
        <v>32288</v>
      </c>
      <c r="E1644" s="1" t="s">
        <v>9141</v>
      </c>
      <c r="F1644" s="1" t="s">
        <v>9171</v>
      </c>
      <c r="G1644" t="s">
        <v>11573</v>
      </c>
    </row>
    <row r="1645" spans="1:7" x14ac:dyDescent="0.25">
      <c r="A1645" s="1" t="s">
        <v>6421</v>
      </c>
      <c r="B1645" s="2">
        <v>174625296</v>
      </c>
      <c r="C1645" s="1" t="s">
        <v>9152</v>
      </c>
      <c r="D1645" s="3">
        <v>41419</v>
      </c>
      <c r="E1645" s="1" t="s">
        <v>9131</v>
      </c>
      <c r="F1645" s="1" t="s">
        <v>8420</v>
      </c>
      <c r="G1645" t="s">
        <v>12040</v>
      </c>
    </row>
    <row r="1646" spans="1:7" x14ac:dyDescent="0.25">
      <c r="A1646" s="1" t="s">
        <v>632</v>
      </c>
      <c r="B1646" s="2">
        <v>651088440</v>
      </c>
      <c r="C1646" s="1" t="s">
        <v>9134</v>
      </c>
      <c r="D1646" s="3">
        <v>39226</v>
      </c>
      <c r="E1646" s="1" t="s">
        <v>9149</v>
      </c>
      <c r="F1646" s="1" t="s">
        <v>9182</v>
      </c>
      <c r="G1646" t="s">
        <v>12005</v>
      </c>
    </row>
    <row r="1647" spans="1:7" x14ac:dyDescent="0.25">
      <c r="A1647" s="1" t="s">
        <v>3941</v>
      </c>
      <c r="B1647" s="2">
        <v>827798637</v>
      </c>
      <c r="C1647" s="1" t="s">
        <v>9134</v>
      </c>
      <c r="D1647" s="3">
        <v>35939</v>
      </c>
      <c r="E1647" s="1" t="s">
        <v>9141</v>
      </c>
      <c r="F1647" s="1" t="s">
        <v>9176</v>
      </c>
      <c r="G1647" t="s">
        <v>10156</v>
      </c>
    </row>
    <row r="1648" spans="1:7" x14ac:dyDescent="0.25">
      <c r="A1648" s="1" t="s">
        <v>3168</v>
      </c>
      <c r="B1648" s="2">
        <v>293382229</v>
      </c>
      <c r="C1648" s="1" t="s">
        <v>9134</v>
      </c>
      <c r="D1648" s="3">
        <v>30460</v>
      </c>
      <c r="E1648" s="1" t="s">
        <v>9141</v>
      </c>
      <c r="F1648" s="1" t="s">
        <v>9136</v>
      </c>
      <c r="G1648" t="s">
        <v>10880</v>
      </c>
    </row>
    <row r="1649" spans="1:7" x14ac:dyDescent="0.25">
      <c r="A1649" s="1" t="s">
        <v>7733</v>
      </c>
      <c r="B1649" s="2">
        <v>521061950</v>
      </c>
      <c r="C1649" s="1" t="s">
        <v>9159</v>
      </c>
      <c r="D1649" s="3">
        <v>38497</v>
      </c>
      <c r="E1649" s="1" t="s">
        <v>9131</v>
      </c>
      <c r="F1649" s="1" t="s">
        <v>9160</v>
      </c>
      <c r="G1649" t="s">
        <v>9789</v>
      </c>
    </row>
    <row r="1650" spans="1:7" x14ac:dyDescent="0.25">
      <c r="A1650" s="1" t="s">
        <v>1407</v>
      </c>
      <c r="B1650" s="2">
        <v>761224462</v>
      </c>
      <c r="C1650" s="1" t="s">
        <v>9197</v>
      </c>
      <c r="D1650" s="3">
        <v>27538</v>
      </c>
      <c r="E1650" s="1" t="s">
        <v>9135</v>
      </c>
      <c r="F1650" s="1" t="s">
        <v>9198</v>
      </c>
      <c r="G1650" t="s">
        <v>10424</v>
      </c>
    </row>
    <row r="1651" spans="1:7" x14ac:dyDescent="0.25">
      <c r="A1651" s="1" t="s">
        <v>8250</v>
      </c>
      <c r="B1651" s="2">
        <v>932967565</v>
      </c>
      <c r="C1651" s="1" t="s">
        <v>9179</v>
      </c>
      <c r="D1651" s="3">
        <v>43609</v>
      </c>
      <c r="E1651" s="1" t="s">
        <v>9149</v>
      </c>
      <c r="F1651" s="1" t="s">
        <v>9184</v>
      </c>
      <c r="G1651" t="s">
        <v>9772</v>
      </c>
    </row>
    <row r="1652" spans="1:7" x14ac:dyDescent="0.25">
      <c r="A1652" s="1" t="s">
        <v>3713</v>
      </c>
      <c r="B1652" s="2">
        <v>883512569</v>
      </c>
      <c r="C1652" s="1" t="s">
        <v>9138</v>
      </c>
      <c r="D1652" s="3">
        <v>40322</v>
      </c>
      <c r="E1652" s="1" t="s">
        <v>9166</v>
      </c>
      <c r="F1652" s="1" t="s">
        <v>6173</v>
      </c>
      <c r="G1652" t="s">
        <v>12158</v>
      </c>
    </row>
    <row r="1653" spans="1:7" x14ac:dyDescent="0.25">
      <c r="A1653" s="1" t="s">
        <v>3461</v>
      </c>
      <c r="B1653" s="2">
        <v>940465945</v>
      </c>
      <c r="C1653" s="1" t="s">
        <v>9165</v>
      </c>
      <c r="D1653" s="3">
        <v>22061</v>
      </c>
      <c r="E1653" s="1" t="s">
        <v>9145</v>
      </c>
      <c r="F1653" s="1" t="s">
        <v>9264</v>
      </c>
      <c r="G1653" t="s">
        <v>11722</v>
      </c>
    </row>
    <row r="1654" spans="1:7" x14ac:dyDescent="0.25">
      <c r="A1654" s="1" t="s">
        <v>6820</v>
      </c>
      <c r="B1654" s="2">
        <v>509871127</v>
      </c>
      <c r="C1654" s="1" t="s">
        <v>9140</v>
      </c>
      <c r="D1654" s="3">
        <v>35575</v>
      </c>
      <c r="E1654" s="1" t="s">
        <v>9131</v>
      </c>
      <c r="F1654" s="1" t="s">
        <v>9142</v>
      </c>
      <c r="G1654" t="s">
        <v>9895</v>
      </c>
    </row>
    <row r="1655" spans="1:7" x14ac:dyDescent="0.25">
      <c r="A1655" s="1" t="s">
        <v>813</v>
      </c>
      <c r="B1655" s="2">
        <v>684559377</v>
      </c>
      <c r="C1655" s="1" t="s">
        <v>9154</v>
      </c>
      <c r="D1655" s="3">
        <v>28999</v>
      </c>
      <c r="E1655" s="1" t="s">
        <v>9149</v>
      </c>
      <c r="F1655" s="1" t="s">
        <v>9162</v>
      </c>
      <c r="G1655" t="s">
        <v>9486</v>
      </c>
    </row>
    <row r="1656" spans="1:7" x14ac:dyDescent="0.25">
      <c r="A1656" s="1" t="s">
        <v>7575</v>
      </c>
      <c r="B1656" s="2">
        <v>18161339</v>
      </c>
      <c r="C1656" s="1" t="s">
        <v>9148</v>
      </c>
      <c r="D1656" s="3">
        <v>42148</v>
      </c>
      <c r="E1656" s="1" t="s">
        <v>9141</v>
      </c>
      <c r="F1656" s="1" t="s">
        <v>834</v>
      </c>
      <c r="G1656" t="s">
        <v>11801</v>
      </c>
    </row>
    <row r="1657" spans="1:7" x14ac:dyDescent="0.25">
      <c r="A1657" s="1" t="s">
        <v>5199</v>
      </c>
      <c r="B1657" s="2">
        <v>756616012</v>
      </c>
      <c r="C1657" s="1" t="s">
        <v>9314</v>
      </c>
      <c r="D1657" s="3">
        <v>34478</v>
      </c>
      <c r="E1657" s="1" t="s">
        <v>9145</v>
      </c>
      <c r="F1657" s="1" t="s">
        <v>9315</v>
      </c>
      <c r="G1657" t="s">
        <v>11850</v>
      </c>
    </row>
    <row r="1658" spans="1:7" x14ac:dyDescent="0.25">
      <c r="A1658" s="1" t="s">
        <v>8629</v>
      </c>
      <c r="B1658" s="2">
        <v>607842215</v>
      </c>
      <c r="C1658" s="1" t="s">
        <v>9229</v>
      </c>
      <c r="D1658" s="3">
        <v>29731</v>
      </c>
      <c r="E1658" s="1" t="s">
        <v>9135</v>
      </c>
      <c r="F1658" s="1" t="s">
        <v>9230</v>
      </c>
      <c r="G1658" t="s">
        <v>9388</v>
      </c>
    </row>
    <row r="1659" spans="1:7" x14ac:dyDescent="0.25">
      <c r="A1659" s="1" t="s">
        <v>8902</v>
      </c>
      <c r="B1659" s="2">
        <v>935349309</v>
      </c>
      <c r="C1659" s="1" t="s">
        <v>9140</v>
      </c>
      <c r="D1659" s="3">
        <v>24616</v>
      </c>
      <c r="E1659" s="1" t="s">
        <v>9149</v>
      </c>
      <c r="F1659" s="1" t="s">
        <v>9142</v>
      </c>
      <c r="G1659" t="s">
        <v>11613</v>
      </c>
    </row>
    <row r="1660" spans="1:7" x14ac:dyDescent="0.25">
      <c r="A1660" s="1" t="s">
        <v>2449</v>
      </c>
      <c r="B1660" s="2">
        <v>590390340</v>
      </c>
      <c r="C1660" s="1" t="s">
        <v>9134</v>
      </c>
      <c r="D1660" s="3">
        <v>35939</v>
      </c>
      <c r="E1660" s="1" t="s">
        <v>9135</v>
      </c>
      <c r="F1660" s="1" t="s">
        <v>9186</v>
      </c>
      <c r="G1660" t="s">
        <v>10518</v>
      </c>
    </row>
    <row r="1661" spans="1:7" x14ac:dyDescent="0.25">
      <c r="A1661" s="1" t="s">
        <v>8241</v>
      </c>
      <c r="B1661" s="2">
        <v>222094673</v>
      </c>
      <c r="C1661" s="1" t="s">
        <v>9148</v>
      </c>
      <c r="D1661" s="3">
        <v>26444</v>
      </c>
      <c r="E1661" s="1" t="s">
        <v>9149</v>
      </c>
      <c r="F1661" s="1" t="s">
        <v>9150</v>
      </c>
      <c r="G1661" t="s">
        <v>11796</v>
      </c>
    </row>
    <row r="1662" spans="1:7" x14ac:dyDescent="0.25">
      <c r="A1662" s="1" t="s">
        <v>7780</v>
      </c>
      <c r="B1662" s="2">
        <v>409899373</v>
      </c>
      <c r="C1662" s="1" t="s">
        <v>9188</v>
      </c>
      <c r="D1662" s="3">
        <v>27173</v>
      </c>
      <c r="E1662" s="1" t="s">
        <v>9135</v>
      </c>
      <c r="F1662" s="1" t="s">
        <v>9202</v>
      </c>
      <c r="G1662" t="s">
        <v>11529</v>
      </c>
    </row>
    <row r="1663" spans="1:7" x14ac:dyDescent="0.25">
      <c r="A1663" s="1" t="s">
        <v>4127</v>
      </c>
      <c r="B1663" s="2">
        <v>157033921</v>
      </c>
      <c r="C1663" s="1" t="s">
        <v>9134</v>
      </c>
      <c r="D1663" s="3">
        <v>36671</v>
      </c>
      <c r="E1663" s="1" t="s">
        <v>9135</v>
      </c>
      <c r="F1663" s="1" t="s">
        <v>9174</v>
      </c>
      <c r="G1663" t="s">
        <v>10739</v>
      </c>
    </row>
    <row r="1664" spans="1:7" x14ac:dyDescent="0.25">
      <c r="A1664" s="1" t="s">
        <v>4250</v>
      </c>
      <c r="B1664" s="2">
        <v>982528588</v>
      </c>
      <c r="C1664" s="1" t="s">
        <v>9197</v>
      </c>
      <c r="D1664" s="3">
        <v>29366</v>
      </c>
      <c r="E1664" s="1" t="s">
        <v>9131</v>
      </c>
      <c r="F1664" s="1" t="s">
        <v>9267</v>
      </c>
      <c r="G1664" t="s">
        <v>11223</v>
      </c>
    </row>
    <row r="1665" spans="1:7" x14ac:dyDescent="0.25">
      <c r="A1665" s="1" t="s">
        <v>5527</v>
      </c>
      <c r="B1665" s="2">
        <v>354088152</v>
      </c>
      <c r="C1665" s="1" t="s">
        <v>9134</v>
      </c>
      <c r="D1665" s="3">
        <v>42880</v>
      </c>
      <c r="E1665" s="1" t="s">
        <v>9149</v>
      </c>
      <c r="F1665" s="1" t="s">
        <v>9174</v>
      </c>
      <c r="G1665" t="s">
        <v>9873</v>
      </c>
    </row>
    <row r="1666" spans="1:7" x14ac:dyDescent="0.25">
      <c r="A1666" s="1" t="s">
        <v>6675</v>
      </c>
      <c r="B1666" s="2">
        <v>536399691</v>
      </c>
      <c r="C1666" s="1" t="s">
        <v>9134</v>
      </c>
      <c r="D1666" s="3">
        <v>39226</v>
      </c>
      <c r="E1666" s="1" t="s">
        <v>9135</v>
      </c>
      <c r="F1666" s="1" t="s">
        <v>9176</v>
      </c>
      <c r="G1666" t="s">
        <v>10947</v>
      </c>
    </row>
    <row r="1667" spans="1:7" x14ac:dyDescent="0.25">
      <c r="A1667" s="1" t="s">
        <v>4672</v>
      </c>
      <c r="B1667" s="2">
        <v>714988344</v>
      </c>
      <c r="C1667" s="1" t="s">
        <v>9148</v>
      </c>
      <c r="D1667" s="3">
        <v>41054</v>
      </c>
      <c r="E1667" s="1" t="s">
        <v>9166</v>
      </c>
      <c r="F1667" s="1" t="s">
        <v>834</v>
      </c>
      <c r="G1667" t="s">
        <v>10514</v>
      </c>
    </row>
    <row r="1668" spans="1:7" x14ac:dyDescent="0.25">
      <c r="A1668" s="1" t="s">
        <v>4029</v>
      </c>
      <c r="B1668" s="2">
        <v>711464485</v>
      </c>
      <c r="C1668" s="1" t="s">
        <v>9138</v>
      </c>
      <c r="D1668" s="3">
        <v>22061</v>
      </c>
      <c r="E1668" s="1" t="s">
        <v>9131</v>
      </c>
      <c r="F1668" s="1" t="s">
        <v>9256</v>
      </c>
      <c r="G1668" t="s">
        <v>10710</v>
      </c>
    </row>
    <row r="1669" spans="1:7" x14ac:dyDescent="0.25">
      <c r="A1669" s="1" t="s">
        <v>7291</v>
      </c>
      <c r="B1669" s="2">
        <v>2674446</v>
      </c>
      <c r="C1669" s="1" t="s">
        <v>9197</v>
      </c>
      <c r="D1669" s="3">
        <v>23522</v>
      </c>
      <c r="E1669" s="1" t="s">
        <v>9141</v>
      </c>
      <c r="F1669" s="1" t="s">
        <v>9267</v>
      </c>
      <c r="G1669" t="s">
        <v>11539</v>
      </c>
    </row>
    <row r="1670" spans="1:7" x14ac:dyDescent="0.25">
      <c r="A1670" s="1" t="s">
        <v>4481</v>
      </c>
      <c r="B1670" s="2">
        <v>404379161</v>
      </c>
      <c r="C1670" s="1" t="s">
        <v>9159</v>
      </c>
      <c r="D1670" s="3">
        <v>35939</v>
      </c>
      <c r="E1670" s="1" t="s">
        <v>9149</v>
      </c>
      <c r="F1670" s="1" t="s">
        <v>8414</v>
      </c>
      <c r="G1670" t="s">
        <v>10746</v>
      </c>
    </row>
    <row r="1671" spans="1:7" x14ac:dyDescent="0.25">
      <c r="A1671" s="1" t="s">
        <v>7202</v>
      </c>
      <c r="B1671" s="2">
        <v>371228698</v>
      </c>
      <c r="C1671" s="1" t="s">
        <v>9165</v>
      </c>
      <c r="D1671" s="3">
        <v>43976</v>
      </c>
      <c r="E1671" s="1" t="s">
        <v>9149</v>
      </c>
      <c r="F1671" s="1" t="s">
        <v>9167</v>
      </c>
      <c r="G1671" t="s">
        <v>11224</v>
      </c>
    </row>
    <row r="1672" spans="1:7" x14ac:dyDescent="0.25">
      <c r="A1672" s="1" t="s">
        <v>2884</v>
      </c>
      <c r="B1672" s="2">
        <v>503978562</v>
      </c>
      <c r="C1672" s="1" t="s">
        <v>9134</v>
      </c>
      <c r="D1672" s="3">
        <v>26077</v>
      </c>
      <c r="E1672" s="1" t="s">
        <v>9141</v>
      </c>
      <c r="F1672" s="1" t="s">
        <v>9307</v>
      </c>
      <c r="G1672" t="s">
        <v>11859</v>
      </c>
    </row>
    <row r="1673" spans="1:7" x14ac:dyDescent="0.25">
      <c r="A1673" s="1" t="s">
        <v>5006</v>
      </c>
      <c r="B1673" s="2">
        <v>800680533</v>
      </c>
      <c r="C1673" s="1" t="s">
        <v>9170</v>
      </c>
      <c r="D1673" s="3">
        <v>34478</v>
      </c>
      <c r="E1673" s="1" t="s">
        <v>9149</v>
      </c>
      <c r="F1673" s="1" t="s">
        <v>9212</v>
      </c>
      <c r="G1673" t="s">
        <v>9213</v>
      </c>
    </row>
    <row r="1674" spans="1:7" x14ac:dyDescent="0.25">
      <c r="A1674" s="1" t="s">
        <v>8933</v>
      </c>
      <c r="B1674" s="2">
        <v>853740203</v>
      </c>
      <c r="C1674" s="1" t="s">
        <v>9165</v>
      </c>
      <c r="D1674" s="3">
        <v>23522</v>
      </c>
      <c r="E1674" s="1" t="s">
        <v>9149</v>
      </c>
      <c r="F1674" s="1" t="s">
        <v>9264</v>
      </c>
      <c r="G1674" t="s">
        <v>9776</v>
      </c>
    </row>
    <row r="1675" spans="1:7" x14ac:dyDescent="0.25">
      <c r="A1675" s="1" t="s">
        <v>8370</v>
      </c>
      <c r="B1675" s="2">
        <v>992222747</v>
      </c>
      <c r="C1675" s="1" t="s">
        <v>9314</v>
      </c>
      <c r="D1675" s="3">
        <v>41419</v>
      </c>
      <c r="E1675" s="1" t="s">
        <v>9145</v>
      </c>
      <c r="F1675" s="1" t="s">
        <v>9315</v>
      </c>
      <c r="G1675" t="s">
        <v>10844</v>
      </c>
    </row>
    <row r="1676" spans="1:7" x14ac:dyDescent="0.25">
      <c r="A1676" s="1" t="s">
        <v>207</v>
      </c>
      <c r="B1676" s="2">
        <v>738124493</v>
      </c>
      <c r="C1676" s="1" t="s">
        <v>9144</v>
      </c>
      <c r="D1676" s="3">
        <v>35575</v>
      </c>
      <c r="E1676" s="1" t="s">
        <v>9135</v>
      </c>
      <c r="F1676" s="1" t="s">
        <v>9262</v>
      </c>
      <c r="G1676" t="s">
        <v>11042</v>
      </c>
    </row>
    <row r="1677" spans="1:7" x14ac:dyDescent="0.25">
      <c r="A1677" s="1" t="s">
        <v>3183</v>
      </c>
      <c r="B1677" s="2">
        <v>64911273</v>
      </c>
      <c r="C1677" s="1" t="s">
        <v>9134</v>
      </c>
      <c r="D1677" s="3">
        <v>35575</v>
      </c>
      <c r="E1677" s="1" t="s">
        <v>9141</v>
      </c>
      <c r="F1677" s="1" t="s">
        <v>9136</v>
      </c>
      <c r="G1677" t="s">
        <v>12197</v>
      </c>
    </row>
    <row r="1678" spans="1:7" x14ac:dyDescent="0.25">
      <c r="A1678" s="1" t="s">
        <v>1535</v>
      </c>
      <c r="B1678" s="2">
        <v>437806030</v>
      </c>
      <c r="C1678" s="1" t="s">
        <v>9190</v>
      </c>
      <c r="D1678" s="3">
        <v>28634</v>
      </c>
      <c r="E1678" s="1" t="s">
        <v>9135</v>
      </c>
      <c r="F1678" s="1" t="s">
        <v>9191</v>
      </c>
      <c r="G1678" t="s">
        <v>10118</v>
      </c>
    </row>
    <row r="1679" spans="1:7" x14ac:dyDescent="0.25">
      <c r="A1679" s="1" t="s">
        <v>1149</v>
      </c>
      <c r="B1679" s="2">
        <v>4103665</v>
      </c>
      <c r="C1679" s="1" t="s">
        <v>9134</v>
      </c>
      <c r="D1679" s="3">
        <v>38132</v>
      </c>
      <c r="E1679" s="1" t="s">
        <v>9141</v>
      </c>
      <c r="F1679" s="1" t="s">
        <v>9174</v>
      </c>
      <c r="G1679" t="s">
        <v>10327</v>
      </c>
    </row>
    <row r="1680" spans="1:7" x14ac:dyDescent="0.25">
      <c r="A1680" s="1" t="s">
        <v>6767</v>
      </c>
      <c r="B1680" s="2">
        <v>380427813</v>
      </c>
      <c r="C1680" s="1" t="s">
        <v>9179</v>
      </c>
      <c r="D1680" s="3">
        <v>37036</v>
      </c>
      <c r="E1680" s="1" t="s">
        <v>9135</v>
      </c>
      <c r="F1680" s="1" t="s">
        <v>9223</v>
      </c>
      <c r="G1680" t="s">
        <v>11453</v>
      </c>
    </row>
    <row r="1681" spans="1:7" x14ac:dyDescent="0.25">
      <c r="A1681" s="1" t="s">
        <v>1261</v>
      </c>
      <c r="B1681" s="2">
        <v>170783195</v>
      </c>
      <c r="C1681" s="1" t="s">
        <v>9134</v>
      </c>
      <c r="D1681" s="3">
        <v>41419</v>
      </c>
      <c r="E1681" s="1" t="s">
        <v>9166</v>
      </c>
      <c r="F1681" s="1" t="s">
        <v>9225</v>
      </c>
      <c r="G1681" t="s">
        <v>10127</v>
      </c>
    </row>
    <row r="1682" spans="1:7" x14ac:dyDescent="0.25">
      <c r="A1682" s="1" t="s">
        <v>7697</v>
      </c>
      <c r="B1682" s="2">
        <v>999205699</v>
      </c>
      <c r="C1682" s="1" t="s">
        <v>9197</v>
      </c>
      <c r="D1682" s="3">
        <v>38497</v>
      </c>
      <c r="E1682" s="1" t="s">
        <v>9131</v>
      </c>
      <c r="F1682" s="1" t="s">
        <v>9198</v>
      </c>
      <c r="G1682" t="s">
        <v>9601</v>
      </c>
    </row>
    <row r="1683" spans="1:7" x14ac:dyDescent="0.25">
      <c r="A1683" s="1" t="s">
        <v>4154</v>
      </c>
      <c r="B1683" s="2">
        <v>768605932</v>
      </c>
      <c r="C1683" s="1" t="s">
        <v>9130</v>
      </c>
      <c r="D1683" s="3">
        <v>36671</v>
      </c>
      <c r="E1683" s="1" t="s">
        <v>9149</v>
      </c>
      <c r="F1683" s="1" t="s">
        <v>9132</v>
      </c>
      <c r="G1683" t="s">
        <v>12053</v>
      </c>
    </row>
    <row r="1684" spans="1:7" x14ac:dyDescent="0.25">
      <c r="A1684" s="1" t="s">
        <v>9075</v>
      </c>
      <c r="B1684" s="2">
        <v>63506705</v>
      </c>
      <c r="C1684" s="1" t="s">
        <v>9170</v>
      </c>
      <c r="D1684" s="3">
        <v>34478</v>
      </c>
      <c r="E1684" s="1" t="s">
        <v>9131</v>
      </c>
      <c r="F1684" s="1" t="s">
        <v>9171</v>
      </c>
      <c r="G1684" t="s">
        <v>11221</v>
      </c>
    </row>
    <row r="1685" spans="1:7" x14ac:dyDescent="0.25">
      <c r="A1685" s="1" t="s">
        <v>7041</v>
      </c>
      <c r="B1685" s="2">
        <v>131050069</v>
      </c>
      <c r="C1685" s="1" t="s">
        <v>9197</v>
      </c>
      <c r="D1685" s="3">
        <v>30827</v>
      </c>
      <c r="E1685" s="1" t="s">
        <v>9149</v>
      </c>
      <c r="F1685" s="1" t="s">
        <v>9206</v>
      </c>
      <c r="G1685" t="s">
        <v>9685</v>
      </c>
    </row>
    <row r="1686" spans="1:7" x14ac:dyDescent="0.25">
      <c r="A1686" s="1" t="s">
        <v>3048</v>
      </c>
      <c r="B1686" s="2">
        <v>734355758</v>
      </c>
      <c r="C1686" s="1" t="s">
        <v>9188</v>
      </c>
      <c r="D1686" s="3">
        <v>23887</v>
      </c>
      <c r="E1686" s="1" t="s">
        <v>9131</v>
      </c>
      <c r="F1686" s="1" t="s">
        <v>9202</v>
      </c>
      <c r="G1686" t="s">
        <v>10232</v>
      </c>
    </row>
    <row r="1687" spans="1:7" x14ac:dyDescent="0.25">
      <c r="A1687" s="1" t="s">
        <v>6793</v>
      </c>
      <c r="B1687" s="2">
        <v>790370097</v>
      </c>
      <c r="C1687" s="1" t="s">
        <v>9217</v>
      </c>
      <c r="D1687" s="3">
        <v>22426</v>
      </c>
      <c r="E1687" s="1" t="s">
        <v>9141</v>
      </c>
      <c r="F1687" s="1" t="s">
        <v>9218</v>
      </c>
      <c r="G1687" t="s">
        <v>12139</v>
      </c>
    </row>
    <row r="1688" spans="1:7" x14ac:dyDescent="0.25">
      <c r="A1688" s="1" t="s">
        <v>6415</v>
      </c>
      <c r="B1688" s="2">
        <v>510835677</v>
      </c>
      <c r="C1688" s="1" t="s">
        <v>9152</v>
      </c>
      <c r="D1688" s="3">
        <v>42515</v>
      </c>
      <c r="E1688" s="1" t="s">
        <v>9149</v>
      </c>
      <c r="F1688" s="1" t="s">
        <v>8420</v>
      </c>
      <c r="G1688" t="s">
        <v>10615</v>
      </c>
    </row>
    <row r="1689" spans="1:7" x14ac:dyDescent="0.25">
      <c r="A1689" s="1" t="s">
        <v>6776</v>
      </c>
      <c r="B1689" s="2">
        <v>514246525</v>
      </c>
      <c r="C1689" s="1" t="s">
        <v>9148</v>
      </c>
      <c r="D1689" s="3">
        <v>30827</v>
      </c>
      <c r="E1689" s="1" t="s">
        <v>9149</v>
      </c>
      <c r="F1689" s="1" t="s">
        <v>9150</v>
      </c>
      <c r="G1689" t="s">
        <v>10091</v>
      </c>
    </row>
    <row r="1690" spans="1:7" x14ac:dyDescent="0.25">
      <c r="A1690" s="1" t="s">
        <v>4886</v>
      </c>
      <c r="B1690" s="2">
        <v>265889402</v>
      </c>
      <c r="C1690" s="1" t="s">
        <v>9170</v>
      </c>
      <c r="D1690" s="3">
        <v>21694</v>
      </c>
      <c r="E1690" s="1" t="s">
        <v>9149</v>
      </c>
      <c r="F1690" s="1" t="s">
        <v>9171</v>
      </c>
      <c r="G1690" t="s">
        <v>10595</v>
      </c>
    </row>
    <row r="1691" spans="1:7" x14ac:dyDescent="0.25">
      <c r="A1691" s="1" t="s">
        <v>4535</v>
      </c>
      <c r="B1691" s="2">
        <v>981655295</v>
      </c>
      <c r="C1691" s="1" t="s">
        <v>9154</v>
      </c>
      <c r="D1691" s="3">
        <v>45070</v>
      </c>
      <c r="E1691" s="1" t="s">
        <v>9131</v>
      </c>
      <c r="F1691" s="1" t="s">
        <v>6107</v>
      </c>
      <c r="G1691" t="s">
        <v>11436</v>
      </c>
    </row>
    <row r="1692" spans="1:7" x14ac:dyDescent="0.25">
      <c r="A1692" s="1" t="s">
        <v>5685</v>
      </c>
      <c r="B1692" s="2">
        <v>388561379</v>
      </c>
      <c r="C1692" s="1" t="s">
        <v>9197</v>
      </c>
      <c r="D1692" s="3">
        <v>30095</v>
      </c>
      <c r="E1692" s="1" t="s">
        <v>9145</v>
      </c>
      <c r="F1692" s="1" t="s">
        <v>9206</v>
      </c>
      <c r="G1692" t="s">
        <v>10152</v>
      </c>
    </row>
    <row r="1693" spans="1:7" x14ac:dyDescent="0.25">
      <c r="A1693" s="1" t="s">
        <v>5784</v>
      </c>
      <c r="B1693" s="2">
        <v>132539151</v>
      </c>
      <c r="C1693" s="1" t="s">
        <v>9217</v>
      </c>
      <c r="D1693" s="3">
        <v>34114</v>
      </c>
      <c r="E1693" s="1" t="s">
        <v>9149</v>
      </c>
      <c r="F1693" s="1" t="s">
        <v>9218</v>
      </c>
      <c r="G1693" t="s">
        <v>12054</v>
      </c>
    </row>
    <row r="1694" spans="1:7" x14ac:dyDescent="0.25">
      <c r="A1694" s="1" t="s">
        <v>7655</v>
      </c>
      <c r="B1694" s="2">
        <v>679057272</v>
      </c>
      <c r="C1694" s="1" t="s">
        <v>9197</v>
      </c>
      <c r="D1694" s="3">
        <v>41054</v>
      </c>
      <c r="E1694" s="1" t="s">
        <v>9135</v>
      </c>
      <c r="F1694" s="1" t="s">
        <v>9198</v>
      </c>
      <c r="G1694" t="s">
        <v>11364</v>
      </c>
    </row>
    <row r="1695" spans="1:7" x14ac:dyDescent="0.25">
      <c r="A1695" s="1" t="s">
        <v>6354</v>
      </c>
      <c r="B1695" s="2">
        <v>892875281</v>
      </c>
      <c r="C1695" s="1" t="s">
        <v>9217</v>
      </c>
      <c r="D1695" s="3">
        <v>41054</v>
      </c>
      <c r="E1695" s="1" t="s">
        <v>9135</v>
      </c>
      <c r="F1695" s="1" t="s">
        <v>9218</v>
      </c>
      <c r="G1695" t="s">
        <v>12066</v>
      </c>
    </row>
    <row r="1696" spans="1:7" x14ac:dyDescent="0.25">
      <c r="A1696" s="1" t="s">
        <v>1204</v>
      </c>
      <c r="B1696" s="2">
        <v>576517360</v>
      </c>
      <c r="C1696" s="1" t="s">
        <v>9134</v>
      </c>
      <c r="D1696" s="3">
        <v>24251</v>
      </c>
      <c r="E1696" s="1" t="s">
        <v>9149</v>
      </c>
      <c r="F1696" s="1" t="s">
        <v>9186</v>
      </c>
      <c r="G1696" t="s">
        <v>12169</v>
      </c>
    </row>
    <row r="1697" spans="1:7" x14ac:dyDescent="0.25">
      <c r="A1697" s="1" t="s">
        <v>8825</v>
      </c>
      <c r="B1697" s="2">
        <v>932995365</v>
      </c>
      <c r="C1697" s="1" t="s">
        <v>9159</v>
      </c>
      <c r="D1697" s="3">
        <v>34114</v>
      </c>
      <c r="E1697" s="1" t="s">
        <v>9131</v>
      </c>
      <c r="F1697" s="1" t="s">
        <v>9240</v>
      </c>
      <c r="G1697" t="s">
        <v>9403</v>
      </c>
    </row>
    <row r="1698" spans="1:7" x14ac:dyDescent="0.25">
      <c r="A1698" s="1" t="s">
        <v>1314</v>
      </c>
      <c r="B1698" s="2">
        <v>796218942</v>
      </c>
      <c r="C1698" s="1" t="s">
        <v>9159</v>
      </c>
      <c r="D1698" s="3">
        <v>26077</v>
      </c>
      <c r="E1698" s="1" t="s">
        <v>9135</v>
      </c>
      <c r="F1698" s="1" t="s">
        <v>9240</v>
      </c>
      <c r="G1698" t="s">
        <v>9608</v>
      </c>
    </row>
    <row r="1699" spans="1:7" x14ac:dyDescent="0.25">
      <c r="A1699" s="1" t="s">
        <v>8089</v>
      </c>
      <c r="B1699" s="2">
        <v>935732733</v>
      </c>
      <c r="C1699" s="1" t="s">
        <v>9134</v>
      </c>
      <c r="D1699" s="3">
        <v>40687</v>
      </c>
      <c r="E1699" s="1" t="s">
        <v>9135</v>
      </c>
      <c r="F1699" s="1" t="s">
        <v>9136</v>
      </c>
      <c r="G1699" t="s">
        <v>9245</v>
      </c>
    </row>
    <row r="1700" spans="1:7" x14ac:dyDescent="0.25">
      <c r="A1700" s="1" t="s">
        <v>339</v>
      </c>
      <c r="B1700" s="2">
        <v>838039063</v>
      </c>
      <c r="C1700" s="1" t="s">
        <v>9134</v>
      </c>
      <c r="D1700" s="3">
        <v>42880</v>
      </c>
      <c r="E1700" s="1" t="s">
        <v>9149</v>
      </c>
      <c r="F1700" s="1" t="s">
        <v>9283</v>
      </c>
      <c r="G1700" t="s">
        <v>9514</v>
      </c>
    </row>
    <row r="1701" spans="1:7" x14ac:dyDescent="0.25">
      <c r="A1701" s="1" t="s">
        <v>7980</v>
      </c>
      <c r="B1701" s="2">
        <v>528561396</v>
      </c>
      <c r="C1701" s="1" t="s">
        <v>9134</v>
      </c>
      <c r="D1701" s="3">
        <v>20600</v>
      </c>
      <c r="E1701" s="1" t="s">
        <v>9149</v>
      </c>
      <c r="F1701" s="1" t="s">
        <v>9176</v>
      </c>
      <c r="G1701" t="s">
        <v>11989</v>
      </c>
    </row>
    <row r="1702" spans="1:7" x14ac:dyDescent="0.25">
      <c r="A1702" s="1" t="s">
        <v>6842</v>
      </c>
      <c r="B1702" s="2">
        <v>575849950</v>
      </c>
      <c r="C1702" s="1" t="s">
        <v>9197</v>
      </c>
      <c r="D1702" s="3">
        <v>28999</v>
      </c>
      <c r="E1702" s="1" t="s">
        <v>9145</v>
      </c>
      <c r="F1702" s="1" t="s">
        <v>9198</v>
      </c>
      <c r="G1702" t="s">
        <v>11649</v>
      </c>
    </row>
    <row r="1703" spans="1:7" x14ac:dyDescent="0.25">
      <c r="A1703" s="1" t="s">
        <v>6003</v>
      </c>
      <c r="B1703" s="2">
        <v>940266572</v>
      </c>
      <c r="C1703" s="1" t="s">
        <v>9130</v>
      </c>
      <c r="D1703" s="3">
        <v>30095</v>
      </c>
      <c r="E1703" s="1" t="s">
        <v>9135</v>
      </c>
      <c r="F1703" s="1" t="s">
        <v>9132</v>
      </c>
      <c r="G1703" t="s">
        <v>11531</v>
      </c>
    </row>
    <row r="1704" spans="1:7" x14ac:dyDescent="0.25">
      <c r="A1704" s="1" t="s">
        <v>3850</v>
      </c>
      <c r="B1704" s="2">
        <v>569470438</v>
      </c>
      <c r="C1704" s="1" t="s">
        <v>9140</v>
      </c>
      <c r="D1704" s="3">
        <v>41783</v>
      </c>
      <c r="E1704" s="1" t="s">
        <v>9141</v>
      </c>
      <c r="F1704" s="1" t="s">
        <v>9142</v>
      </c>
      <c r="G1704" t="s">
        <v>10694</v>
      </c>
    </row>
    <row r="1705" spans="1:7" x14ac:dyDescent="0.25">
      <c r="A1705" s="1" t="s">
        <v>7113</v>
      </c>
      <c r="B1705" s="2">
        <v>880033530</v>
      </c>
      <c r="C1705" s="1" t="s">
        <v>9154</v>
      </c>
      <c r="D1705" s="3">
        <v>22061</v>
      </c>
      <c r="E1705" s="1" t="s">
        <v>9166</v>
      </c>
      <c r="F1705" s="1" t="s">
        <v>6107</v>
      </c>
      <c r="G1705" t="s">
        <v>10482</v>
      </c>
    </row>
    <row r="1706" spans="1:7" x14ac:dyDescent="0.25">
      <c r="A1706" s="1" t="s">
        <v>2611</v>
      </c>
      <c r="B1706" s="2">
        <v>703426561</v>
      </c>
      <c r="C1706" s="1" t="s">
        <v>9130</v>
      </c>
      <c r="D1706" s="3">
        <v>34114</v>
      </c>
      <c r="E1706" s="1" t="s">
        <v>9145</v>
      </c>
      <c r="F1706" s="1" t="s">
        <v>9132</v>
      </c>
      <c r="G1706" t="s">
        <v>10458</v>
      </c>
    </row>
    <row r="1707" spans="1:7" x14ac:dyDescent="0.25">
      <c r="A1707" s="1" t="s">
        <v>5284</v>
      </c>
      <c r="B1707" s="2">
        <v>252465556</v>
      </c>
      <c r="C1707" s="1" t="s">
        <v>9138</v>
      </c>
      <c r="D1707" s="3">
        <v>35939</v>
      </c>
      <c r="E1707" s="1" t="s">
        <v>9149</v>
      </c>
      <c r="F1707" s="1" t="s">
        <v>9256</v>
      </c>
      <c r="G1707" t="s">
        <v>11951</v>
      </c>
    </row>
    <row r="1708" spans="1:7" x14ac:dyDescent="0.25">
      <c r="A1708" s="1" t="s">
        <v>1779</v>
      </c>
      <c r="B1708" s="2">
        <v>606950558</v>
      </c>
      <c r="C1708" s="1" t="s">
        <v>9154</v>
      </c>
      <c r="D1708" s="3">
        <v>23887</v>
      </c>
      <c r="E1708" s="1" t="s">
        <v>9149</v>
      </c>
      <c r="F1708" s="1" t="s">
        <v>6107</v>
      </c>
      <c r="G1708" t="s">
        <v>11210</v>
      </c>
    </row>
    <row r="1709" spans="1:7" x14ac:dyDescent="0.25">
      <c r="A1709" s="1" t="s">
        <v>6536</v>
      </c>
      <c r="B1709" s="2">
        <v>457250107</v>
      </c>
      <c r="C1709" s="1" t="s">
        <v>9134</v>
      </c>
      <c r="D1709" s="3">
        <v>30460</v>
      </c>
      <c r="E1709" s="1" t="s">
        <v>9149</v>
      </c>
      <c r="F1709" s="1" t="s">
        <v>9182</v>
      </c>
      <c r="G1709" t="s">
        <v>9205</v>
      </c>
    </row>
    <row r="1710" spans="1:7" x14ac:dyDescent="0.25">
      <c r="A1710" s="1" t="s">
        <v>1554</v>
      </c>
      <c r="B1710" s="2">
        <v>492942781</v>
      </c>
      <c r="C1710" s="1" t="s">
        <v>9159</v>
      </c>
      <c r="D1710" s="3">
        <v>33382</v>
      </c>
      <c r="E1710" s="1" t="s">
        <v>9141</v>
      </c>
      <c r="F1710" s="1" t="s">
        <v>9160</v>
      </c>
      <c r="G1710" t="s">
        <v>12097</v>
      </c>
    </row>
    <row r="1711" spans="1:7" x14ac:dyDescent="0.25">
      <c r="A1711" s="1" t="s">
        <v>8400</v>
      </c>
      <c r="B1711" s="2">
        <v>212431665</v>
      </c>
      <c r="C1711" s="1" t="s">
        <v>9134</v>
      </c>
      <c r="D1711" s="3">
        <v>42515</v>
      </c>
      <c r="E1711" s="1" t="s">
        <v>9141</v>
      </c>
      <c r="F1711" s="1" t="s">
        <v>9225</v>
      </c>
      <c r="G1711" t="s">
        <v>10604</v>
      </c>
    </row>
    <row r="1712" spans="1:7" x14ac:dyDescent="0.25">
      <c r="A1712" s="1" t="s">
        <v>2160</v>
      </c>
      <c r="B1712" s="2">
        <v>950004138</v>
      </c>
      <c r="C1712" s="1" t="s">
        <v>9217</v>
      </c>
      <c r="D1712" s="3">
        <v>33017</v>
      </c>
      <c r="E1712" s="1" t="s">
        <v>9131</v>
      </c>
      <c r="F1712" s="1" t="s">
        <v>9218</v>
      </c>
      <c r="G1712" t="s">
        <v>12185</v>
      </c>
    </row>
    <row r="1713" spans="1:7" x14ac:dyDescent="0.25">
      <c r="A1713" s="1" t="s">
        <v>1357</v>
      </c>
      <c r="B1713" s="2">
        <v>213765198</v>
      </c>
      <c r="C1713" s="1" t="s">
        <v>9179</v>
      </c>
      <c r="D1713" s="3">
        <v>24616</v>
      </c>
      <c r="E1713" s="1" t="s">
        <v>9149</v>
      </c>
      <c r="F1713" s="1" t="s">
        <v>9180</v>
      </c>
      <c r="G1713" t="s">
        <v>11464</v>
      </c>
    </row>
    <row r="1714" spans="1:7" x14ac:dyDescent="0.25">
      <c r="A1714" s="1" t="s">
        <v>1357</v>
      </c>
      <c r="B1714" s="2">
        <v>586071653</v>
      </c>
      <c r="C1714" s="1" t="s">
        <v>9134</v>
      </c>
      <c r="D1714" s="3">
        <v>23522</v>
      </c>
      <c r="E1714" s="1" t="s">
        <v>9149</v>
      </c>
      <c r="F1714" s="1" t="s">
        <v>9136</v>
      </c>
      <c r="G1714" t="s">
        <v>11711</v>
      </c>
    </row>
    <row r="1715" spans="1:7" x14ac:dyDescent="0.25">
      <c r="A1715" s="1" t="s">
        <v>3213</v>
      </c>
      <c r="B1715" s="2">
        <v>389587350</v>
      </c>
      <c r="C1715" s="1" t="s">
        <v>9134</v>
      </c>
      <c r="D1715" s="3">
        <v>26809</v>
      </c>
      <c r="E1715" s="1" t="s">
        <v>9149</v>
      </c>
      <c r="F1715" s="1" t="s">
        <v>9182</v>
      </c>
      <c r="G1715" t="s">
        <v>9525</v>
      </c>
    </row>
    <row r="1716" spans="1:7" x14ac:dyDescent="0.25">
      <c r="A1716" s="1" t="s">
        <v>5064</v>
      </c>
      <c r="B1716" s="2">
        <v>550137994</v>
      </c>
      <c r="C1716" s="1" t="s">
        <v>9144</v>
      </c>
      <c r="D1716" s="3">
        <v>42515</v>
      </c>
      <c r="E1716" s="1" t="s">
        <v>9141</v>
      </c>
      <c r="F1716" s="1" t="s">
        <v>9146</v>
      </c>
      <c r="G1716" t="s">
        <v>9413</v>
      </c>
    </row>
    <row r="1717" spans="1:7" x14ac:dyDescent="0.25">
      <c r="A1717" s="1" t="s">
        <v>3630</v>
      </c>
      <c r="B1717" s="2">
        <v>546321656</v>
      </c>
      <c r="C1717" s="1" t="s">
        <v>9134</v>
      </c>
      <c r="D1717" s="3">
        <v>39958</v>
      </c>
      <c r="E1717" s="1" t="s">
        <v>9166</v>
      </c>
      <c r="F1717" s="1" t="s">
        <v>9182</v>
      </c>
      <c r="G1717" t="s">
        <v>11025</v>
      </c>
    </row>
    <row r="1718" spans="1:7" x14ac:dyDescent="0.25">
      <c r="A1718" s="1" t="s">
        <v>4627</v>
      </c>
      <c r="B1718" s="2">
        <v>463419959</v>
      </c>
      <c r="C1718" s="1" t="s">
        <v>9154</v>
      </c>
      <c r="D1718" s="3">
        <v>30460</v>
      </c>
      <c r="E1718" s="1" t="s">
        <v>9149</v>
      </c>
      <c r="F1718" s="1" t="s">
        <v>9162</v>
      </c>
      <c r="G1718" t="s">
        <v>10949</v>
      </c>
    </row>
    <row r="1719" spans="1:7" x14ac:dyDescent="0.25">
      <c r="A1719" s="1" t="s">
        <v>1542</v>
      </c>
      <c r="B1719" s="2">
        <v>136232022</v>
      </c>
      <c r="C1719" s="1" t="s">
        <v>9229</v>
      </c>
      <c r="D1719" s="3">
        <v>35210</v>
      </c>
      <c r="E1719" s="1" t="s">
        <v>9145</v>
      </c>
      <c r="F1719" s="1" t="s">
        <v>9230</v>
      </c>
      <c r="G1719" t="s">
        <v>10149</v>
      </c>
    </row>
    <row r="1720" spans="1:7" x14ac:dyDescent="0.25">
      <c r="A1720" s="1" t="s">
        <v>3219</v>
      </c>
      <c r="B1720" s="2">
        <v>767203930</v>
      </c>
      <c r="C1720" s="1" t="s">
        <v>9159</v>
      </c>
      <c r="D1720" s="3">
        <v>35939</v>
      </c>
      <c r="E1720" s="1" t="s">
        <v>9145</v>
      </c>
      <c r="F1720" s="1" t="s">
        <v>8414</v>
      </c>
      <c r="G1720" t="s">
        <v>9860</v>
      </c>
    </row>
    <row r="1721" spans="1:7" x14ac:dyDescent="0.25">
      <c r="A1721" s="1" t="s">
        <v>5581</v>
      </c>
      <c r="B1721" s="2">
        <v>641579724</v>
      </c>
      <c r="C1721" s="1" t="s">
        <v>9197</v>
      </c>
      <c r="D1721" s="3">
        <v>26809</v>
      </c>
      <c r="E1721" s="1" t="s">
        <v>9149</v>
      </c>
      <c r="F1721" s="1" t="s">
        <v>9267</v>
      </c>
      <c r="G1721" t="s">
        <v>11160</v>
      </c>
    </row>
    <row r="1722" spans="1:7" x14ac:dyDescent="0.25">
      <c r="A1722" s="1" t="s">
        <v>2850</v>
      </c>
      <c r="B1722" s="2">
        <v>122639053</v>
      </c>
      <c r="C1722" s="1" t="s">
        <v>9170</v>
      </c>
      <c r="D1722" s="3">
        <v>22061</v>
      </c>
      <c r="E1722" s="1" t="s">
        <v>9149</v>
      </c>
      <c r="F1722" s="1" t="s">
        <v>9171</v>
      </c>
      <c r="G1722" t="s">
        <v>11471</v>
      </c>
    </row>
    <row r="1723" spans="1:7" x14ac:dyDescent="0.25">
      <c r="A1723" s="1" t="s">
        <v>3528</v>
      </c>
      <c r="B1723" s="2">
        <v>190313081</v>
      </c>
      <c r="C1723" s="1" t="s">
        <v>9179</v>
      </c>
      <c r="D1723" s="3">
        <v>41054</v>
      </c>
      <c r="E1723" s="1" t="s">
        <v>9145</v>
      </c>
      <c r="F1723" s="1" t="s">
        <v>9223</v>
      </c>
      <c r="G1723" t="s">
        <v>11753</v>
      </c>
    </row>
    <row r="1724" spans="1:7" x14ac:dyDescent="0.25">
      <c r="A1724" s="1" t="s">
        <v>3210</v>
      </c>
      <c r="B1724" s="2">
        <v>104099391</v>
      </c>
      <c r="C1724" s="1" t="s">
        <v>9303</v>
      </c>
      <c r="D1724" s="3">
        <v>20965</v>
      </c>
      <c r="E1724" s="1" t="s">
        <v>9149</v>
      </c>
      <c r="F1724" s="1" t="s">
        <v>9304</v>
      </c>
      <c r="G1724" t="s">
        <v>10143</v>
      </c>
    </row>
    <row r="1725" spans="1:7" x14ac:dyDescent="0.25">
      <c r="A1725" s="1" t="s">
        <v>1037</v>
      </c>
      <c r="B1725" s="2">
        <v>948591027</v>
      </c>
      <c r="C1725" s="1" t="s">
        <v>9134</v>
      </c>
      <c r="D1725" s="3">
        <v>37400</v>
      </c>
      <c r="E1725" s="1" t="s">
        <v>9135</v>
      </c>
      <c r="F1725" s="1" t="s">
        <v>9307</v>
      </c>
      <c r="G1725" t="s">
        <v>10702</v>
      </c>
    </row>
    <row r="1726" spans="1:7" x14ac:dyDescent="0.25">
      <c r="A1726" s="1" t="s">
        <v>2766</v>
      </c>
      <c r="B1726" s="2">
        <v>522730210</v>
      </c>
      <c r="C1726" s="1" t="s">
        <v>9159</v>
      </c>
      <c r="D1726" s="3">
        <v>42880</v>
      </c>
      <c r="E1726" s="1" t="s">
        <v>9141</v>
      </c>
      <c r="F1726" s="1" t="s">
        <v>8414</v>
      </c>
      <c r="G1726" t="s">
        <v>10301</v>
      </c>
    </row>
    <row r="1727" spans="1:7" x14ac:dyDescent="0.25">
      <c r="A1727" s="1" t="s">
        <v>4865</v>
      </c>
      <c r="B1727" s="2">
        <v>193355727</v>
      </c>
      <c r="C1727" s="1" t="s">
        <v>9303</v>
      </c>
      <c r="D1727" s="3">
        <v>42515</v>
      </c>
      <c r="E1727" s="1" t="s">
        <v>9141</v>
      </c>
      <c r="F1727" s="1" t="s">
        <v>9304</v>
      </c>
      <c r="G1727" t="s">
        <v>10773</v>
      </c>
    </row>
    <row r="1728" spans="1:7" x14ac:dyDescent="0.25">
      <c r="A1728" s="1" t="s">
        <v>2455</v>
      </c>
      <c r="B1728" s="2">
        <v>704270517</v>
      </c>
      <c r="C1728" s="1" t="s">
        <v>9188</v>
      </c>
      <c r="D1728" s="3">
        <v>38132</v>
      </c>
      <c r="E1728" s="1" t="s">
        <v>9149</v>
      </c>
      <c r="F1728" s="1" t="s">
        <v>3840</v>
      </c>
      <c r="G1728" t="s">
        <v>11523</v>
      </c>
    </row>
    <row r="1729" spans="1:7" x14ac:dyDescent="0.25">
      <c r="A1729" s="1" t="s">
        <v>1849</v>
      </c>
      <c r="B1729" s="2">
        <v>824553501</v>
      </c>
      <c r="C1729" s="1" t="s">
        <v>9130</v>
      </c>
      <c r="D1729" s="3">
        <v>45070</v>
      </c>
      <c r="E1729" s="1" t="s">
        <v>9141</v>
      </c>
      <c r="F1729" s="1" t="s">
        <v>9132</v>
      </c>
      <c r="G1729" t="s">
        <v>9487</v>
      </c>
    </row>
    <row r="1730" spans="1:7" x14ac:dyDescent="0.25">
      <c r="A1730" s="1" t="s">
        <v>522</v>
      </c>
      <c r="B1730" s="2">
        <v>185045175</v>
      </c>
      <c r="C1730" s="1" t="s">
        <v>9165</v>
      </c>
      <c r="D1730" s="3">
        <v>28270</v>
      </c>
      <c r="E1730" s="1" t="s">
        <v>9145</v>
      </c>
      <c r="F1730" s="1" t="s">
        <v>9264</v>
      </c>
      <c r="G1730" t="s">
        <v>9882</v>
      </c>
    </row>
    <row r="1731" spans="1:7" x14ac:dyDescent="0.25">
      <c r="A1731" s="1" t="s">
        <v>5219</v>
      </c>
      <c r="B1731" s="2">
        <v>86614487</v>
      </c>
      <c r="C1731" s="1" t="s">
        <v>9159</v>
      </c>
      <c r="D1731" s="3">
        <v>26444</v>
      </c>
      <c r="E1731" s="1" t="s">
        <v>9149</v>
      </c>
      <c r="F1731" s="1" t="s">
        <v>8414</v>
      </c>
      <c r="G1731" t="s">
        <v>11937</v>
      </c>
    </row>
    <row r="1732" spans="1:7" x14ac:dyDescent="0.25">
      <c r="A1732" s="1" t="s">
        <v>7431</v>
      </c>
      <c r="B1732" s="2">
        <v>438195116</v>
      </c>
      <c r="C1732" s="1" t="s">
        <v>9179</v>
      </c>
      <c r="D1732" s="3">
        <v>41054</v>
      </c>
      <c r="E1732" s="1" t="s">
        <v>9149</v>
      </c>
      <c r="F1732" s="1" t="s">
        <v>9180</v>
      </c>
      <c r="G1732" t="s">
        <v>10919</v>
      </c>
    </row>
    <row r="1733" spans="1:7" x14ac:dyDescent="0.25">
      <c r="A1733" s="1" t="s">
        <v>4330</v>
      </c>
      <c r="B1733" s="2">
        <v>237380993</v>
      </c>
      <c r="C1733" s="1" t="s">
        <v>9130</v>
      </c>
      <c r="D1733" s="3">
        <v>43976</v>
      </c>
      <c r="E1733" s="1" t="s">
        <v>9131</v>
      </c>
      <c r="F1733" s="1" t="s">
        <v>9252</v>
      </c>
      <c r="G1733" t="s">
        <v>10944</v>
      </c>
    </row>
    <row r="1734" spans="1:7" x14ac:dyDescent="0.25">
      <c r="A1734" s="1" t="s">
        <v>3647</v>
      </c>
      <c r="B1734" s="2">
        <v>488871183</v>
      </c>
      <c r="C1734" s="1" t="s">
        <v>9165</v>
      </c>
      <c r="D1734" s="3">
        <v>43976</v>
      </c>
      <c r="E1734" s="1" t="s">
        <v>9141</v>
      </c>
      <c r="F1734" s="1" t="s">
        <v>9167</v>
      </c>
      <c r="G1734" t="s">
        <v>10073</v>
      </c>
    </row>
    <row r="1735" spans="1:7" x14ac:dyDescent="0.25">
      <c r="A1735" s="1" t="s">
        <v>5724</v>
      </c>
      <c r="B1735" s="2">
        <v>755744915</v>
      </c>
      <c r="C1735" s="1" t="s">
        <v>9134</v>
      </c>
      <c r="D1735" s="3">
        <v>29366</v>
      </c>
      <c r="E1735" s="1" t="s">
        <v>9149</v>
      </c>
      <c r="F1735" s="1" t="s">
        <v>9136</v>
      </c>
      <c r="G1735" t="s">
        <v>11857</v>
      </c>
    </row>
    <row r="1736" spans="1:7" x14ac:dyDescent="0.25">
      <c r="A1736" s="1" t="s">
        <v>330</v>
      </c>
      <c r="B1736" s="2">
        <v>291140549</v>
      </c>
      <c r="C1736" s="1" t="s">
        <v>9154</v>
      </c>
      <c r="D1736" s="3">
        <v>35575</v>
      </c>
      <c r="E1736" s="1" t="s">
        <v>9149</v>
      </c>
      <c r="F1736" s="1" t="s">
        <v>9162</v>
      </c>
      <c r="G1736" t="s">
        <v>9752</v>
      </c>
    </row>
    <row r="1737" spans="1:7" x14ac:dyDescent="0.25">
      <c r="A1737" s="1" t="s">
        <v>5178</v>
      </c>
      <c r="B1737" s="2">
        <v>245262793</v>
      </c>
      <c r="C1737" s="1" t="s">
        <v>9134</v>
      </c>
      <c r="D1737" s="3">
        <v>34478</v>
      </c>
      <c r="E1737" s="1" t="s">
        <v>9149</v>
      </c>
      <c r="F1737" s="1" t="s">
        <v>9283</v>
      </c>
      <c r="G1737" t="s">
        <v>9879</v>
      </c>
    </row>
    <row r="1738" spans="1:7" x14ac:dyDescent="0.25">
      <c r="A1738" s="1" t="s">
        <v>7244</v>
      </c>
      <c r="B1738" s="2">
        <v>782237332</v>
      </c>
      <c r="C1738" s="1" t="s">
        <v>9165</v>
      </c>
      <c r="D1738" s="3">
        <v>29366</v>
      </c>
      <c r="E1738" s="1" t="s">
        <v>9149</v>
      </c>
      <c r="F1738" s="1" t="s">
        <v>9264</v>
      </c>
      <c r="G1738" t="s">
        <v>10097</v>
      </c>
    </row>
    <row r="1739" spans="1:7" x14ac:dyDescent="0.25">
      <c r="A1739" s="1" t="s">
        <v>1142</v>
      </c>
      <c r="B1739" s="2">
        <v>466642390</v>
      </c>
      <c r="C1739" s="1" t="s">
        <v>9148</v>
      </c>
      <c r="D1739" s="3">
        <v>41054</v>
      </c>
      <c r="E1739" s="1" t="s">
        <v>9149</v>
      </c>
      <c r="F1739" s="1" t="s">
        <v>9150</v>
      </c>
      <c r="G1739" t="s">
        <v>10295</v>
      </c>
    </row>
    <row r="1740" spans="1:7" x14ac:dyDescent="0.25">
      <c r="A1740" s="1" t="s">
        <v>2000</v>
      </c>
      <c r="B1740" s="2">
        <v>749493329</v>
      </c>
      <c r="C1740" s="1" t="s">
        <v>9303</v>
      </c>
      <c r="D1740" s="3">
        <v>23522</v>
      </c>
      <c r="E1740" s="1" t="s">
        <v>9135</v>
      </c>
      <c r="F1740" s="1" t="s">
        <v>9304</v>
      </c>
      <c r="G1740" t="s">
        <v>9374</v>
      </c>
    </row>
    <row r="1741" spans="1:7" x14ac:dyDescent="0.25">
      <c r="A1741" s="1" t="s">
        <v>6360</v>
      </c>
      <c r="B1741" s="2">
        <v>305303485</v>
      </c>
      <c r="C1741" s="1" t="s">
        <v>9179</v>
      </c>
      <c r="D1741" s="3">
        <v>28270</v>
      </c>
      <c r="E1741" s="1" t="s">
        <v>9131</v>
      </c>
      <c r="F1741" s="1" t="s">
        <v>9223</v>
      </c>
      <c r="G1741" t="s">
        <v>10456</v>
      </c>
    </row>
    <row r="1742" spans="1:7" x14ac:dyDescent="0.25">
      <c r="A1742" s="1" t="s">
        <v>1673</v>
      </c>
      <c r="B1742" s="2">
        <v>880275552</v>
      </c>
      <c r="C1742" s="1" t="s">
        <v>9197</v>
      </c>
      <c r="D1742" s="3">
        <v>33017</v>
      </c>
      <c r="E1742" s="1" t="s">
        <v>9149</v>
      </c>
      <c r="F1742" s="1" t="s">
        <v>9206</v>
      </c>
      <c r="G1742" t="s">
        <v>9963</v>
      </c>
    </row>
    <row r="1743" spans="1:7" x14ac:dyDescent="0.25">
      <c r="A1743" s="1" t="s">
        <v>9039</v>
      </c>
      <c r="B1743" s="2">
        <v>227936833</v>
      </c>
      <c r="C1743" s="1" t="s">
        <v>9179</v>
      </c>
      <c r="D1743" s="3">
        <v>23522</v>
      </c>
      <c r="E1743" s="1" t="s">
        <v>9145</v>
      </c>
      <c r="F1743" s="1" t="s">
        <v>9223</v>
      </c>
      <c r="G1743" t="s">
        <v>11864</v>
      </c>
    </row>
    <row r="1744" spans="1:7" x14ac:dyDescent="0.25">
      <c r="A1744" s="1" t="s">
        <v>4144</v>
      </c>
      <c r="B1744" s="2">
        <v>318114026</v>
      </c>
      <c r="C1744" s="1" t="s">
        <v>9134</v>
      </c>
      <c r="D1744" s="3">
        <v>28999</v>
      </c>
      <c r="E1744" s="1" t="s">
        <v>9131</v>
      </c>
      <c r="F1744" s="1" t="s">
        <v>9136</v>
      </c>
      <c r="G1744" t="s">
        <v>11107</v>
      </c>
    </row>
    <row r="1745" spans="1:7" x14ac:dyDescent="0.25">
      <c r="A1745" s="1" t="s">
        <v>2626</v>
      </c>
      <c r="B1745" s="2">
        <v>837917753</v>
      </c>
      <c r="C1745" s="1" t="s">
        <v>9188</v>
      </c>
      <c r="D1745" s="3">
        <v>25348</v>
      </c>
      <c r="E1745" s="1" t="s">
        <v>9145</v>
      </c>
      <c r="F1745" s="1" t="s">
        <v>9202</v>
      </c>
      <c r="G1745" t="s">
        <v>9712</v>
      </c>
    </row>
    <row r="1746" spans="1:7" x14ac:dyDescent="0.25">
      <c r="A1746" s="1" t="s">
        <v>6796</v>
      </c>
      <c r="B1746" s="2">
        <v>866951616</v>
      </c>
      <c r="C1746" s="1" t="s">
        <v>9159</v>
      </c>
      <c r="D1746" s="3">
        <v>29366</v>
      </c>
      <c r="E1746" s="1" t="s">
        <v>9141</v>
      </c>
      <c r="F1746" s="1" t="s">
        <v>9160</v>
      </c>
      <c r="G1746" t="s">
        <v>11043</v>
      </c>
    </row>
    <row r="1747" spans="1:7" x14ac:dyDescent="0.25">
      <c r="A1747" s="1" t="s">
        <v>7683</v>
      </c>
      <c r="B1747" s="2">
        <v>105291696</v>
      </c>
      <c r="C1747" s="1" t="s">
        <v>9179</v>
      </c>
      <c r="D1747" s="3">
        <v>44705</v>
      </c>
      <c r="E1747" s="1" t="s">
        <v>9149</v>
      </c>
      <c r="F1747" s="1" t="s">
        <v>9184</v>
      </c>
      <c r="G1747" t="s">
        <v>11784</v>
      </c>
    </row>
    <row r="1748" spans="1:7" x14ac:dyDescent="0.25">
      <c r="A1748" s="1" t="s">
        <v>7053</v>
      </c>
      <c r="B1748" s="2">
        <v>26099667</v>
      </c>
      <c r="C1748" s="1" t="s">
        <v>9165</v>
      </c>
      <c r="D1748" s="3">
        <v>36304</v>
      </c>
      <c r="E1748" s="1" t="s">
        <v>9135</v>
      </c>
      <c r="F1748" s="1" t="s">
        <v>9264</v>
      </c>
      <c r="G1748" t="s">
        <v>10065</v>
      </c>
    </row>
    <row r="1749" spans="1:7" x14ac:dyDescent="0.25">
      <c r="A1749" s="1" t="s">
        <v>6687</v>
      </c>
      <c r="B1749" s="2">
        <v>281654787</v>
      </c>
      <c r="C1749" s="1" t="s">
        <v>9165</v>
      </c>
      <c r="D1749" s="3">
        <v>27173</v>
      </c>
      <c r="E1749" s="1" t="s">
        <v>9135</v>
      </c>
      <c r="F1749" s="1" t="s">
        <v>9264</v>
      </c>
      <c r="G1749" t="s">
        <v>11319</v>
      </c>
    </row>
    <row r="1750" spans="1:7" x14ac:dyDescent="0.25">
      <c r="A1750" s="1" t="s">
        <v>4091</v>
      </c>
      <c r="B1750" s="2">
        <v>396282935</v>
      </c>
      <c r="C1750" s="1" t="s">
        <v>9159</v>
      </c>
      <c r="D1750" s="3">
        <v>32288</v>
      </c>
      <c r="E1750" s="1" t="s">
        <v>9131</v>
      </c>
      <c r="F1750" s="1" t="s">
        <v>9160</v>
      </c>
      <c r="G1750" t="s">
        <v>10571</v>
      </c>
    </row>
    <row r="1751" spans="1:7" x14ac:dyDescent="0.25">
      <c r="A1751" s="1" t="s">
        <v>7719</v>
      </c>
      <c r="B1751" s="2">
        <v>677528342</v>
      </c>
      <c r="C1751" s="1" t="s">
        <v>9165</v>
      </c>
      <c r="D1751" s="3">
        <v>39593</v>
      </c>
      <c r="E1751" s="1" t="s">
        <v>9131</v>
      </c>
      <c r="F1751" s="1" t="s">
        <v>9167</v>
      </c>
      <c r="G1751" t="s">
        <v>12147</v>
      </c>
    </row>
    <row r="1752" spans="1:7" x14ac:dyDescent="0.25">
      <c r="A1752" s="1" t="s">
        <v>7131</v>
      </c>
      <c r="B1752" s="2">
        <v>525236190</v>
      </c>
      <c r="C1752" s="1" t="s">
        <v>9134</v>
      </c>
      <c r="D1752" s="3">
        <v>30460</v>
      </c>
      <c r="E1752" s="1" t="s">
        <v>9135</v>
      </c>
      <c r="F1752" s="1" t="s">
        <v>9186</v>
      </c>
      <c r="G1752" t="s">
        <v>10930</v>
      </c>
    </row>
    <row r="1753" spans="1:7" x14ac:dyDescent="0.25">
      <c r="A1753" s="1" t="s">
        <v>5319</v>
      </c>
      <c r="B1753" s="2">
        <v>402093191</v>
      </c>
      <c r="C1753" s="1" t="s">
        <v>9134</v>
      </c>
      <c r="D1753" s="3">
        <v>42148</v>
      </c>
      <c r="E1753" s="1" t="s">
        <v>9131</v>
      </c>
      <c r="F1753" s="1" t="s">
        <v>9186</v>
      </c>
      <c r="G1753" t="s">
        <v>10583</v>
      </c>
    </row>
    <row r="1754" spans="1:7" x14ac:dyDescent="0.25">
      <c r="A1754" s="1" t="s">
        <v>369</v>
      </c>
      <c r="B1754" s="2">
        <v>860849340</v>
      </c>
      <c r="C1754" s="1" t="s">
        <v>9197</v>
      </c>
      <c r="D1754" s="3">
        <v>25348</v>
      </c>
      <c r="E1754" s="1" t="s">
        <v>9135</v>
      </c>
      <c r="F1754" s="1" t="s">
        <v>9198</v>
      </c>
      <c r="G1754" t="s">
        <v>9593</v>
      </c>
    </row>
    <row r="1755" spans="1:7" x14ac:dyDescent="0.25">
      <c r="A1755" s="1" t="s">
        <v>8942</v>
      </c>
      <c r="B1755" s="2">
        <v>518813959</v>
      </c>
      <c r="C1755" s="1" t="s">
        <v>9152</v>
      </c>
      <c r="D1755" s="3">
        <v>20600</v>
      </c>
      <c r="E1755" s="1" t="s">
        <v>9141</v>
      </c>
      <c r="F1755" s="1" t="s">
        <v>8420</v>
      </c>
      <c r="G1755" t="s">
        <v>10444</v>
      </c>
    </row>
    <row r="1756" spans="1:7" x14ac:dyDescent="0.25">
      <c r="A1756" s="1" t="s">
        <v>5867</v>
      </c>
      <c r="B1756" s="2">
        <v>199109491</v>
      </c>
      <c r="C1756" s="1" t="s">
        <v>9156</v>
      </c>
      <c r="D1756" s="3">
        <v>41419</v>
      </c>
      <c r="E1756" s="1" t="s">
        <v>9149</v>
      </c>
      <c r="F1756" s="1" t="s">
        <v>9157</v>
      </c>
      <c r="G1756" t="s">
        <v>9953</v>
      </c>
    </row>
    <row r="1757" spans="1:7" x14ac:dyDescent="0.25">
      <c r="A1757" s="1" t="s">
        <v>3671</v>
      </c>
      <c r="B1757" s="2">
        <v>864373705</v>
      </c>
      <c r="C1757" s="1" t="s">
        <v>9188</v>
      </c>
      <c r="D1757" s="3">
        <v>32653</v>
      </c>
      <c r="E1757" s="1" t="s">
        <v>9145</v>
      </c>
      <c r="F1757" s="1" t="s">
        <v>4326</v>
      </c>
      <c r="G1757" t="s">
        <v>10516</v>
      </c>
    </row>
    <row r="1758" spans="1:7" x14ac:dyDescent="0.25">
      <c r="A1758" s="1" t="s">
        <v>61</v>
      </c>
      <c r="B1758" s="2">
        <v>464887583</v>
      </c>
      <c r="C1758" s="1" t="s">
        <v>9159</v>
      </c>
      <c r="D1758" s="3">
        <v>36671</v>
      </c>
      <c r="E1758" s="1" t="s">
        <v>9149</v>
      </c>
      <c r="F1758" s="1" t="s">
        <v>9367</v>
      </c>
      <c r="G1758" t="s">
        <v>10092</v>
      </c>
    </row>
    <row r="1759" spans="1:7" x14ac:dyDescent="0.25">
      <c r="A1759" s="1" t="s">
        <v>5944</v>
      </c>
      <c r="B1759" s="2">
        <v>802691207</v>
      </c>
      <c r="C1759" s="1" t="s">
        <v>9134</v>
      </c>
      <c r="D1759" s="3">
        <v>26077</v>
      </c>
      <c r="E1759" s="1" t="s">
        <v>9141</v>
      </c>
      <c r="F1759" s="1" t="s">
        <v>9225</v>
      </c>
      <c r="G1759" t="s">
        <v>10531</v>
      </c>
    </row>
    <row r="1760" spans="1:7" x14ac:dyDescent="0.25">
      <c r="A1760" s="1" t="s">
        <v>1015</v>
      </c>
      <c r="B1760" s="2">
        <v>454950381</v>
      </c>
      <c r="C1760" s="1" t="s">
        <v>9190</v>
      </c>
      <c r="D1760" s="3">
        <v>31556</v>
      </c>
      <c r="E1760" s="1" t="s">
        <v>9145</v>
      </c>
      <c r="F1760" s="1" t="s">
        <v>9191</v>
      </c>
      <c r="G1760" t="s">
        <v>9599</v>
      </c>
    </row>
    <row r="1761" spans="1:7" x14ac:dyDescent="0.25">
      <c r="A1761" s="1" t="s">
        <v>1622</v>
      </c>
      <c r="B1761" s="2">
        <v>608845511</v>
      </c>
      <c r="C1761" s="1" t="s">
        <v>9190</v>
      </c>
      <c r="D1761" s="3">
        <v>30460</v>
      </c>
      <c r="E1761" s="1" t="s">
        <v>9149</v>
      </c>
      <c r="F1761" s="1" t="s">
        <v>9191</v>
      </c>
      <c r="G1761" t="s">
        <v>9433</v>
      </c>
    </row>
    <row r="1762" spans="1:7" x14ac:dyDescent="0.25">
      <c r="A1762" s="1" t="s">
        <v>1824</v>
      </c>
      <c r="B1762" s="2">
        <v>973215190</v>
      </c>
      <c r="C1762" s="1" t="s">
        <v>9217</v>
      </c>
      <c r="D1762" s="3">
        <v>30095</v>
      </c>
      <c r="E1762" s="1" t="s">
        <v>9149</v>
      </c>
      <c r="F1762" s="1" t="s">
        <v>9218</v>
      </c>
      <c r="G1762" t="s">
        <v>10907</v>
      </c>
    </row>
    <row r="1763" spans="1:7" x14ac:dyDescent="0.25">
      <c r="A1763" s="1" t="s">
        <v>8807</v>
      </c>
      <c r="B1763" s="2">
        <v>790391249</v>
      </c>
      <c r="C1763" s="1" t="s">
        <v>9138</v>
      </c>
      <c r="D1763" s="3">
        <v>30827</v>
      </c>
      <c r="E1763" s="1" t="s">
        <v>9145</v>
      </c>
      <c r="F1763" s="1" t="s">
        <v>9256</v>
      </c>
      <c r="G1763" t="s">
        <v>11956</v>
      </c>
    </row>
    <row r="1764" spans="1:7" x14ac:dyDescent="0.25">
      <c r="A1764" s="1" t="s">
        <v>5082</v>
      </c>
      <c r="B1764" s="2">
        <v>835550483</v>
      </c>
      <c r="C1764" s="1" t="s">
        <v>9130</v>
      </c>
      <c r="D1764" s="3">
        <v>22061</v>
      </c>
      <c r="E1764" s="1" t="s">
        <v>9131</v>
      </c>
      <c r="F1764" s="1" t="s">
        <v>9132</v>
      </c>
      <c r="G1764" t="s">
        <v>12044</v>
      </c>
    </row>
    <row r="1765" spans="1:7" x14ac:dyDescent="0.25">
      <c r="A1765" s="1" t="s">
        <v>648</v>
      </c>
      <c r="B1765" s="2">
        <v>583147732</v>
      </c>
      <c r="C1765" s="1" t="s">
        <v>9197</v>
      </c>
      <c r="D1765" s="3">
        <v>20233</v>
      </c>
      <c r="E1765" s="1" t="s">
        <v>9145</v>
      </c>
      <c r="F1765" s="1" t="s">
        <v>9206</v>
      </c>
      <c r="G1765" t="s">
        <v>10887</v>
      </c>
    </row>
    <row r="1766" spans="1:7" x14ac:dyDescent="0.25">
      <c r="A1766" s="1" t="s">
        <v>3091</v>
      </c>
      <c r="B1766" s="2">
        <v>958854196</v>
      </c>
      <c r="C1766" s="1" t="s">
        <v>9159</v>
      </c>
      <c r="D1766" s="3">
        <v>30827</v>
      </c>
      <c r="E1766" s="1" t="s">
        <v>9141</v>
      </c>
      <c r="F1766" s="1" t="s">
        <v>9160</v>
      </c>
      <c r="G1766" t="s">
        <v>9696</v>
      </c>
    </row>
    <row r="1767" spans="1:7" x14ac:dyDescent="0.25">
      <c r="A1767" s="1" t="s">
        <v>5822</v>
      </c>
      <c r="B1767" s="2">
        <v>805441371</v>
      </c>
      <c r="C1767" s="1" t="s">
        <v>9197</v>
      </c>
      <c r="D1767" s="3">
        <v>37400</v>
      </c>
      <c r="E1767" s="1" t="s">
        <v>9145</v>
      </c>
      <c r="F1767" s="1" t="s">
        <v>9198</v>
      </c>
      <c r="G1767" t="s">
        <v>12064</v>
      </c>
    </row>
    <row r="1768" spans="1:7" x14ac:dyDescent="0.25">
      <c r="A1768" s="1" t="s">
        <v>2605</v>
      </c>
      <c r="B1768" s="2">
        <v>711840914</v>
      </c>
      <c r="C1768" s="1" t="s">
        <v>9134</v>
      </c>
      <c r="D1768" s="3">
        <v>21329</v>
      </c>
      <c r="E1768" s="1" t="s">
        <v>9166</v>
      </c>
      <c r="F1768" s="1" t="s">
        <v>9186</v>
      </c>
      <c r="G1768" t="s">
        <v>10528</v>
      </c>
    </row>
    <row r="1769" spans="1:7" x14ac:dyDescent="0.25">
      <c r="A1769" s="1" t="s">
        <v>8409</v>
      </c>
      <c r="B1769" s="2">
        <v>29233538</v>
      </c>
      <c r="C1769" s="1" t="s">
        <v>9314</v>
      </c>
      <c r="D1769" s="3">
        <v>27905</v>
      </c>
      <c r="E1769" s="1" t="s">
        <v>9145</v>
      </c>
      <c r="F1769" s="1" t="s">
        <v>9315</v>
      </c>
      <c r="G1769" t="s">
        <v>9864</v>
      </c>
    </row>
    <row r="1770" spans="1:7" x14ac:dyDescent="0.25">
      <c r="A1770" s="1" t="s">
        <v>6284</v>
      </c>
      <c r="B1770" s="2">
        <v>925159799</v>
      </c>
      <c r="C1770" s="1" t="s">
        <v>9138</v>
      </c>
      <c r="D1770" s="3">
        <v>30095</v>
      </c>
      <c r="E1770" s="1" t="s">
        <v>9141</v>
      </c>
      <c r="F1770" s="1" t="s">
        <v>9256</v>
      </c>
      <c r="G1770" t="s">
        <v>10124</v>
      </c>
    </row>
    <row r="1771" spans="1:7" x14ac:dyDescent="0.25">
      <c r="A1771" s="1" t="s">
        <v>4253</v>
      </c>
      <c r="B1771" s="2">
        <v>461866831</v>
      </c>
      <c r="C1771" s="1" t="s">
        <v>9179</v>
      </c>
      <c r="D1771" s="3">
        <v>36671</v>
      </c>
      <c r="E1771" s="1" t="s">
        <v>9131</v>
      </c>
      <c r="F1771" s="1" t="s">
        <v>9223</v>
      </c>
      <c r="G1771" t="s">
        <v>11298</v>
      </c>
    </row>
    <row r="1772" spans="1:7" x14ac:dyDescent="0.25">
      <c r="A1772" s="1" t="s">
        <v>2028</v>
      </c>
      <c r="B1772" s="2">
        <v>917410375</v>
      </c>
      <c r="C1772" s="1" t="s">
        <v>9156</v>
      </c>
      <c r="D1772" s="3">
        <v>23155</v>
      </c>
      <c r="E1772" s="1" t="s">
        <v>9149</v>
      </c>
      <c r="F1772" s="1" t="s">
        <v>9157</v>
      </c>
      <c r="G1772" t="s">
        <v>9986</v>
      </c>
    </row>
    <row r="1773" spans="1:7" x14ac:dyDescent="0.25">
      <c r="A1773" s="1" t="s">
        <v>1267</v>
      </c>
      <c r="B1773" s="2">
        <v>461991682</v>
      </c>
      <c r="C1773" s="1" t="s">
        <v>9138</v>
      </c>
      <c r="D1773" s="3">
        <v>43976</v>
      </c>
      <c r="E1773" s="1" t="s">
        <v>9131</v>
      </c>
      <c r="F1773" s="1" t="s">
        <v>6173</v>
      </c>
      <c r="G1773" t="s">
        <v>9814</v>
      </c>
    </row>
    <row r="1774" spans="1:7" x14ac:dyDescent="0.25">
      <c r="A1774" s="1" t="s">
        <v>1795</v>
      </c>
      <c r="B1774" s="2">
        <v>963840560</v>
      </c>
      <c r="C1774" s="1" t="s">
        <v>9235</v>
      </c>
      <c r="D1774" s="3">
        <v>26077</v>
      </c>
      <c r="E1774" s="1" t="s">
        <v>9149</v>
      </c>
      <c r="F1774" s="1" t="s">
        <v>9236</v>
      </c>
      <c r="G1774" t="s">
        <v>12024</v>
      </c>
    </row>
    <row r="1775" spans="1:7" x14ac:dyDescent="0.25">
      <c r="A1775" s="1" t="s">
        <v>8854</v>
      </c>
      <c r="B1775" s="2">
        <v>176770758</v>
      </c>
      <c r="C1775" s="1" t="s">
        <v>9130</v>
      </c>
      <c r="D1775" s="3">
        <v>21694</v>
      </c>
      <c r="E1775" s="1" t="s">
        <v>9166</v>
      </c>
      <c r="F1775" s="1" t="s">
        <v>9132</v>
      </c>
      <c r="G1775" t="s">
        <v>9348</v>
      </c>
    </row>
    <row r="1776" spans="1:7" x14ac:dyDescent="0.25">
      <c r="A1776" s="1" t="s">
        <v>6141</v>
      </c>
      <c r="B1776" s="2">
        <v>552405583</v>
      </c>
      <c r="C1776" s="1" t="s">
        <v>9159</v>
      </c>
      <c r="D1776" s="3">
        <v>20600</v>
      </c>
      <c r="E1776" s="1" t="s">
        <v>9131</v>
      </c>
      <c r="F1776" s="1" t="s">
        <v>9240</v>
      </c>
      <c r="G1776" t="s">
        <v>10661</v>
      </c>
    </row>
    <row r="1777" spans="1:7" x14ac:dyDescent="0.25">
      <c r="A1777" s="1" t="s">
        <v>1200</v>
      </c>
      <c r="B1777" s="2">
        <v>948267384</v>
      </c>
      <c r="C1777" s="1" t="s">
        <v>9197</v>
      </c>
      <c r="D1777" s="3">
        <v>26444</v>
      </c>
      <c r="E1777" s="1" t="s">
        <v>9149</v>
      </c>
      <c r="F1777" s="1" t="s">
        <v>9206</v>
      </c>
      <c r="G1777" t="s">
        <v>9221</v>
      </c>
    </row>
    <row r="1778" spans="1:7" x14ac:dyDescent="0.25">
      <c r="A1778" s="1" t="s">
        <v>4750</v>
      </c>
      <c r="B1778" s="2">
        <v>110015195</v>
      </c>
      <c r="C1778" s="1" t="s">
        <v>9170</v>
      </c>
      <c r="D1778" s="3">
        <v>30460</v>
      </c>
      <c r="E1778" s="1" t="s">
        <v>9149</v>
      </c>
      <c r="F1778" s="1" t="s">
        <v>9171</v>
      </c>
      <c r="G1778" t="s">
        <v>11668</v>
      </c>
    </row>
    <row r="1779" spans="1:7" x14ac:dyDescent="0.25">
      <c r="A1779" s="1" t="s">
        <v>4271</v>
      </c>
      <c r="B1779" s="2">
        <v>279173198</v>
      </c>
      <c r="C1779" s="1" t="s">
        <v>9159</v>
      </c>
      <c r="D1779" s="3">
        <v>21329</v>
      </c>
      <c r="E1779" s="1" t="s">
        <v>9131</v>
      </c>
      <c r="F1779" s="1" t="s">
        <v>9160</v>
      </c>
      <c r="G1779" t="s">
        <v>11697</v>
      </c>
    </row>
    <row r="1780" spans="1:7" x14ac:dyDescent="0.25">
      <c r="A1780" s="1" t="s">
        <v>7939</v>
      </c>
      <c r="B1780" s="2">
        <v>198183633</v>
      </c>
      <c r="C1780" s="1" t="s">
        <v>9140</v>
      </c>
      <c r="D1780" s="3">
        <v>31192</v>
      </c>
      <c r="E1780" s="1" t="s">
        <v>9149</v>
      </c>
      <c r="F1780" s="1" t="s">
        <v>9142</v>
      </c>
      <c r="G1780" t="s">
        <v>11552</v>
      </c>
    </row>
    <row r="1781" spans="1:7" x14ac:dyDescent="0.25">
      <c r="A1781" s="1" t="s">
        <v>5739</v>
      </c>
      <c r="B1781" s="2">
        <v>171393825</v>
      </c>
      <c r="C1781" s="1" t="s">
        <v>9229</v>
      </c>
      <c r="D1781" s="3">
        <v>37036</v>
      </c>
      <c r="E1781" s="1" t="s">
        <v>9135</v>
      </c>
      <c r="F1781" s="1" t="s">
        <v>9230</v>
      </c>
      <c r="G1781" t="s">
        <v>9412</v>
      </c>
    </row>
    <row r="1782" spans="1:7" x14ac:dyDescent="0.25">
      <c r="A1782" s="1" t="s">
        <v>8689</v>
      </c>
      <c r="B1782" s="2">
        <v>710131099</v>
      </c>
      <c r="C1782" s="1" t="s">
        <v>9156</v>
      </c>
      <c r="D1782" s="3">
        <v>27173</v>
      </c>
      <c r="E1782" s="1" t="s">
        <v>9145</v>
      </c>
      <c r="F1782" s="1" t="s">
        <v>9157</v>
      </c>
      <c r="G1782" t="s">
        <v>9346</v>
      </c>
    </row>
    <row r="1783" spans="1:7" x14ac:dyDescent="0.25">
      <c r="A1783" s="1" t="s">
        <v>417</v>
      </c>
      <c r="B1783" s="2">
        <v>485008475</v>
      </c>
      <c r="C1783" s="1" t="s">
        <v>9197</v>
      </c>
      <c r="D1783" s="3">
        <v>20965</v>
      </c>
      <c r="E1783" s="1" t="s">
        <v>9149</v>
      </c>
      <c r="F1783" s="1" t="s">
        <v>9206</v>
      </c>
      <c r="G1783" t="s">
        <v>11735</v>
      </c>
    </row>
    <row r="1784" spans="1:7" x14ac:dyDescent="0.25">
      <c r="A1784" s="1" t="s">
        <v>4376</v>
      </c>
      <c r="B1784" s="2">
        <v>722249445</v>
      </c>
      <c r="C1784" s="1" t="s">
        <v>9190</v>
      </c>
      <c r="D1784" s="3">
        <v>42148</v>
      </c>
      <c r="E1784" s="1" t="s">
        <v>9141</v>
      </c>
      <c r="F1784" s="1" t="s">
        <v>9191</v>
      </c>
      <c r="G1784" t="s">
        <v>9192</v>
      </c>
    </row>
    <row r="1785" spans="1:7" x14ac:dyDescent="0.25">
      <c r="A1785" s="1" t="s">
        <v>3522</v>
      </c>
      <c r="B1785" s="2">
        <v>79330836</v>
      </c>
      <c r="C1785" s="1" t="s">
        <v>9170</v>
      </c>
      <c r="D1785" s="3">
        <v>37765</v>
      </c>
      <c r="E1785" s="1" t="s">
        <v>9141</v>
      </c>
      <c r="F1785" s="1" t="s">
        <v>9171</v>
      </c>
      <c r="G1785" t="s">
        <v>10431</v>
      </c>
    </row>
    <row r="1786" spans="1:7" x14ac:dyDescent="0.25">
      <c r="A1786" s="1" t="s">
        <v>2494</v>
      </c>
      <c r="B1786" s="2">
        <v>680754600</v>
      </c>
      <c r="C1786" s="1" t="s">
        <v>9170</v>
      </c>
      <c r="D1786" s="3">
        <v>27538</v>
      </c>
      <c r="E1786" s="1" t="s">
        <v>9149</v>
      </c>
      <c r="F1786" s="1" t="s">
        <v>9212</v>
      </c>
      <c r="G1786" t="s">
        <v>11713</v>
      </c>
    </row>
    <row r="1787" spans="1:7" x14ac:dyDescent="0.25">
      <c r="A1787" s="1" t="s">
        <v>5413</v>
      </c>
      <c r="B1787" s="2">
        <v>884488788</v>
      </c>
      <c r="C1787" s="1" t="s">
        <v>9197</v>
      </c>
      <c r="D1787" s="3">
        <v>20600</v>
      </c>
      <c r="E1787" s="1" t="s">
        <v>9149</v>
      </c>
      <c r="F1787" s="1" t="s">
        <v>9198</v>
      </c>
      <c r="G1787" t="s">
        <v>12073</v>
      </c>
    </row>
    <row r="1788" spans="1:7" x14ac:dyDescent="0.25">
      <c r="A1788" s="1" t="s">
        <v>4538</v>
      </c>
      <c r="B1788" s="2">
        <v>580770946</v>
      </c>
      <c r="C1788" s="1" t="s">
        <v>9134</v>
      </c>
      <c r="D1788" s="3">
        <v>31921</v>
      </c>
      <c r="E1788" s="1" t="s">
        <v>9141</v>
      </c>
      <c r="F1788" s="1" t="s">
        <v>9136</v>
      </c>
      <c r="G1788" t="s">
        <v>11318</v>
      </c>
    </row>
    <row r="1789" spans="1:7" x14ac:dyDescent="0.25">
      <c r="A1789" s="1" t="s">
        <v>7688</v>
      </c>
      <c r="B1789" s="2">
        <v>9638448</v>
      </c>
      <c r="C1789" s="1" t="s">
        <v>9152</v>
      </c>
      <c r="D1789" s="3">
        <v>33017</v>
      </c>
      <c r="E1789" s="1" t="s">
        <v>9149</v>
      </c>
      <c r="F1789" s="1" t="s">
        <v>8420</v>
      </c>
      <c r="G1789" t="s">
        <v>11455</v>
      </c>
    </row>
    <row r="1790" spans="1:7" x14ac:dyDescent="0.25">
      <c r="A1790" s="1" t="s">
        <v>1255</v>
      </c>
      <c r="B1790" s="2">
        <v>122621145</v>
      </c>
      <c r="C1790" s="1" t="s">
        <v>9148</v>
      </c>
      <c r="D1790" s="3">
        <v>42515</v>
      </c>
      <c r="E1790" s="1" t="s">
        <v>9149</v>
      </c>
      <c r="F1790" s="1" t="s">
        <v>834</v>
      </c>
      <c r="G1790" t="s">
        <v>10069</v>
      </c>
    </row>
    <row r="1791" spans="1:7" x14ac:dyDescent="0.25">
      <c r="A1791" s="1" t="s">
        <v>594</v>
      </c>
      <c r="B1791" s="2">
        <v>539715700</v>
      </c>
      <c r="C1791" s="1" t="s">
        <v>9197</v>
      </c>
      <c r="D1791" s="3">
        <v>26444</v>
      </c>
      <c r="E1791" s="1" t="s">
        <v>9149</v>
      </c>
      <c r="F1791" s="1" t="s">
        <v>9267</v>
      </c>
      <c r="G1791" t="s">
        <v>10259</v>
      </c>
    </row>
    <row r="1792" spans="1:7" x14ac:dyDescent="0.25">
      <c r="A1792" s="1" t="s">
        <v>7626</v>
      </c>
      <c r="B1792" s="2">
        <v>667580901</v>
      </c>
      <c r="C1792" s="1" t="s">
        <v>9148</v>
      </c>
      <c r="D1792" s="3">
        <v>23155</v>
      </c>
      <c r="E1792" s="1" t="s">
        <v>9145</v>
      </c>
      <c r="F1792" s="1" t="s">
        <v>834</v>
      </c>
      <c r="G1792" t="s">
        <v>10319</v>
      </c>
    </row>
    <row r="1793" spans="1:7" x14ac:dyDescent="0.25">
      <c r="A1793" s="1" t="s">
        <v>6787</v>
      </c>
      <c r="B1793" s="2">
        <v>215038643</v>
      </c>
      <c r="C1793" s="1" t="s">
        <v>9154</v>
      </c>
      <c r="D1793" s="3">
        <v>33749</v>
      </c>
      <c r="E1793" s="1" t="s">
        <v>9149</v>
      </c>
      <c r="F1793" s="1" t="s">
        <v>6107</v>
      </c>
      <c r="G1793" t="s">
        <v>11988</v>
      </c>
    </row>
    <row r="1794" spans="1:7" x14ac:dyDescent="0.25">
      <c r="A1794" s="1" t="s">
        <v>749</v>
      </c>
      <c r="B1794" s="2">
        <v>659613431</v>
      </c>
      <c r="C1794" s="1" t="s">
        <v>9179</v>
      </c>
      <c r="D1794" s="3">
        <v>27905</v>
      </c>
      <c r="E1794" s="1" t="s">
        <v>9149</v>
      </c>
      <c r="F1794" s="1" t="s">
        <v>9180</v>
      </c>
      <c r="G1794" t="s">
        <v>11331</v>
      </c>
    </row>
    <row r="1795" spans="1:7" x14ac:dyDescent="0.25">
      <c r="A1795" s="1" t="s">
        <v>6805</v>
      </c>
      <c r="B1795" s="2">
        <v>209733115</v>
      </c>
      <c r="C1795" s="1" t="s">
        <v>9170</v>
      </c>
      <c r="D1795" s="3">
        <v>26077</v>
      </c>
      <c r="E1795" s="1" t="s">
        <v>9149</v>
      </c>
      <c r="F1795" s="1" t="s">
        <v>9212</v>
      </c>
      <c r="G1795" t="s">
        <v>9677</v>
      </c>
    </row>
    <row r="1796" spans="1:7" x14ac:dyDescent="0.25">
      <c r="A1796" s="1" t="s">
        <v>2226</v>
      </c>
      <c r="B1796" s="2">
        <v>501130001</v>
      </c>
      <c r="C1796" s="1" t="s">
        <v>9303</v>
      </c>
      <c r="D1796" s="3">
        <v>34114</v>
      </c>
      <c r="E1796" s="1" t="s">
        <v>9145</v>
      </c>
      <c r="F1796" s="1" t="s">
        <v>9304</v>
      </c>
      <c r="G1796" t="s">
        <v>10872</v>
      </c>
    </row>
    <row r="1797" spans="1:7" x14ac:dyDescent="0.25">
      <c r="A1797" s="1" t="s">
        <v>5536</v>
      </c>
      <c r="B1797" s="2">
        <v>770591187</v>
      </c>
      <c r="C1797" s="1" t="s">
        <v>9303</v>
      </c>
      <c r="D1797" s="3">
        <v>24616</v>
      </c>
      <c r="E1797" s="1" t="s">
        <v>9149</v>
      </c>
      <c r="F1797" s="1" t="s">
        <v>9304</v>
      </c>
      <c r="G1797" t="s">
        <v>10598</v>
      </c>
    </row>
    <row r="1798" spans="1:7" x14ac:dyDescent="0.25">
      <c r="A1798" s="1" t="s">
        <v>6269</v>
      </c>
      <c r="B1798" s="2">
        <v>90601850</v>
      </c>
      <c r="C1798" s="1" t="s">
        <v>9188</v>
      </c>
      <c r="D1798" s="3">
        <v>24616</v>
      </c>
      <c r="E1798" s="1" t="s">
        <v>9145</v>
      </c>
      <c r="F1798" s="1" t="s">
        <v>3840</v>
      </c>
      <c r="G1798" t="s">
        <v>11299</v>
      </c>
    </row>
    <row r="1799" spans="1:7" x14ac:dyDescent="0.25">
      <c r="A1799" s="1" t="s">
        <v>8397</v>
      </c>
      <c r="B1799" s="2">
        <v>335782045</v>
      </c>
      <c r="C1799" s="1" t="s">
        <v>9179</v>
      </c>
      <c r="D1799" s="3">
        <v>27905</v>
      </c>
      <c r="E1799" s="1" t="s">
        <v>9131</v>
      </c>
      <c r="F1799" s="1" t="s">
        <v>9223</v>
      </c>
      <c r="G1799" t="s">
        <v>12062</v>
      </c>
    </row>
    <row r="1800" spans="1:7" x14ac:dyDescent="0.25">
      <c r="A1800" s="1" t="s">
        <v>6585</v>
      </c>
      <c r="B1800" s="2">
        <v>258758482</v>
      </c>
      <c r="C1800" s="1" t="s">
        <v>9303</v>
      </c>
      <c r="D1800" s="3">
        <v>40322</v>
      </c>
      <c r="E1800" s="1" t="s">
        <v>9145</v>
      </c>
      <c r="F1800" s="1" t="s">
        <v>9304</v>
      </c>
      <c r="G1800" t="s">
        <v>10884</v>
      </c>
    </row>
    <row r="1801" spans="1:7" x14ac:dyDescent="0.25">
      <c r="A1801" s="1" t="s">
        <v>3891</v>
      </c>
      <c r="B1801" s="2">
        <v>580097927</v>
      </c>
      <c r="C1801" s="1" t="s">
        <v>9197</v>
      </c>
      <c r="D1801" s="3">
        <v>37765</v>
      </c>
      <c r="E1801" s="1" t="s">
        <v>9149</v>
      </c>
      <c r="F1801" s="1" t="s">
        <v>9198</v>
      </c>
      <c r="G1801" t="s">
        <v>10859</v>
      </c>
    </row>
    <row r="1802" spans="1:7" x14ac:dyDescent="0.25">
      <c r="A1802" s="1" t="s">
        <v>3121</v>
      </c>
      <c r="B1802" s="2">
        <v>791457586</v>
      </c>
      <c r="C1802" s="1" t="s">
        <v>9197</v>
      </c>
      <c r="D1802" s="3">
        <v>39958</v>
      </c>
      <c r="E1802" s="1" t="s">
        <v>9131</v>
      </c>
      <c r="F1802" s="1" t="s">
        <v>9206</v>
      </c>
      <c r="G1802" t="s">
        <v>11518</v>
      </c>
    </row>
    <row r="1803" spans="1:7" x14ac:dyDescent="0.25">
      <c r="A1803" s="1" t="s">
        <v>7506</v>
      </c>
      <c r="B1803" s="2">
        <v>373125639</v>
      </c>
      <c r="C1803" s="1" t="s">
        <v>9134</v>
      </c>
      <c r="D1803" s="3">
        <v>29366</v>
      </c>
      <c r="E1803" s="1" t="s">
        <v>9149</v>
      </c>
      <c r="F1803" s="1" t="s">
        <v>9136</v>
      </c>
      <c r="G1803" t="s">
        <v>9330</v>
      </c>
    </row>
    <row r="1804" spans="1:7" x14ac:dyDescent="0.25">
      <c r="A1804" s="1" t="s">
        <v>6290</v>
      </c>
      <c r="B1804" s="2">
        <v>799719608</v>
      </c>
      <c r="C1804" s="1" t="s">
        <v>9303</v>
      </c>
      <c r="D1804" s="3">
        <v>33017</v>
      </c>
      <c r="E1804" s="1" t="s">
        <v>9131</v>
      </c>
      <c r="F1804" s="1" t="s">
        <v>9339</v>
      </c>
      <c r="G1804" t="s">
        <v>10910</v>
      </c>
    </row>
    <row r="1805" spans="1:7" x14ac:dyDescent="0.25">
      <c r="A1805" s="1" t="s">
        <v>4069</v>
      </c>
      <c r="B1805" s="2">
        <v>665442138</v>
      </c>
      <c r="C1805" s="1" t="s">
        <v>9179</v>
      </c>
      <c r="D1805" s="3">
        <v>27173</v>
      </c>
      <c r="E1805" s="1" t="s">
        <v>9135</v>
      </c>
      <c r="F1805" s="1" t="s">
        <v>9223</v>
      </c>
      <c r="G1805" t="s">
        <v>9945</v>
      </c>
    </row>
    <row r="1806" spans="1:7" x14ac:dyDescent="0.25">
      <c r="A1806" s="1" t="s">
        <v>2598</v>
      </c>
      <c r="B1806" s="2">
        <v>163998692</v>
      </c>
      <c r="C1806" s="1" t="s">
        <v>9165</v>
      </c>
      <c r="D1806" s="3">
        <v>28270</v>
      </c>
      <c r="E1806" s="1" t="s">
        <v>9135</v>
      </c>
      <c r="F1806" s="1" t="s">
        <v>9264</v>
      </c>
      <c r="G1806" t="s">
        <v>9859</v>
      </c>
    </row>
    <row r="1807" spans="1:7" x14ac:dyDescent="0.25">
      <c r="A1807" s="1" t="s">
        <v>899</v>
      </c>
      <c r="B1807" s="2">
        <v>666311180</v>
      </c>
      <c r="C1807" s="1" t="s">
        <v>9134</v>
      </c>
      <c r="D1807" s="3">
        <v>34114</v>
      </c>
      <c r="E1807" s="1" t="s">
        <v>9149</v>
      </c>
      <c r="F1807" s="1" t="s">
        <v>9200</v>
      </c>
      <c r="G1807" t="s">
        <v>10869</v>
      </c>
    </row>
    <row r="1808" spans="1:7" x14ac:dyDescent="0.25">
      <c r="A1808" s="1" t="s">
        <v>4295</v>
      </c>
      <c r="B1808" s="2">
        <v>321041248</v>
      </c>
      <c r="C1808" s="1" t="s">
        <v>9148</v>
      </c>
      <c r="D1808" s="3">
        <v>44705</v>
      </c>
      <c r="E1808" s="1" t="s">
        <v>9149</v>
      </c>
      <c r="F1808" s="1" t="s">
        <v>9254</v>
      </c>
      <c r="G1808" t="s">
        <v>9669</v>
      </c>
    </row>
    <row r="1809" spans="1:7" x14ac:dyDescent="0.25">
      <c r="A1809" s="1" t="s">
        <v>8335</v>
      </c>
      <c r="B1809" s="2">
        <v>654882523</v>
      </c>
      <c r="C1809" s="1" t="s">
        <v>9190</v>
      </c>
      <c r="D1809" s="3">
        <v>20233</v>
      </c>
      <c r="E1809" s="1" t="s">
        <v>9145</v>
      </c>
      <c r="F1809" s="1" t="s">
        <v>9191</v>
      </c>
      <c r="G1809" t="s">
        <v>12104</v>
      </c>
    </row>
    <row r="1810" spans="1:7" x14ac:dyDescent="0.25">
      <c r="A1810" s="1" t="s">
        <v>7345</v>
      </c>
      <c r="B1810" s="2">
        <v>559254783</v>
      </c>
      <c r="C1810" s="1" t="s">
        <v>9148</v>
      </c>
      <c r="D1810" s="3">
        <v>20600</v>
      </c>
      <c r="E1810" s="1" t="s">
        <v>9131</v>
      </c>
      <c r="F1810" s="1" t="s">
        <v>9254</v>
      </c>
      <c r="G1810" t="s">
        <v>10231</v>
      </c>
    </row>
    <row r="1811" spans="1:7" x14ac:dyDescent="0.25">
      <c r="A1811" s="1" t="s">
        <v>3525</v>
      </c>
      <c r="B1811" s="2">
        <v>155982015</v>
      </c>
      <c r="C1811" s="1" t="s">
        <v>9152</v>
      </c>
      <c r="D1811" s="3">
        <v>20600</v>
      </c>
      <c r="E1811" s="1" t="s">
        <v>9141</v>
      </c>
      <c r="F1811" s="1" t="s">
        <v>8420</v>
      </c>
      <c r="G1811" t="s">
        <v>11376</v>
      </c>
    </row>
    <row r="1812" spans="1:7" x14ac:dyDescent="0.25">
      <c r="A1812" s="1" t="s">
        <v>2706</v>
      </c>
      <c r="B1812" s="2">
        <v>874847372</v>
      </c>
      <c r="C1812" s="1" t="s">
        <v>9130</v>
      </c>
      <c r="D1812" s="3">
        <v>25712</v>
      </c>
      <c r="E1812" s="1" t="s">
        <v>9166</v>
      </c>
      <c r="F1812" s="1" t="s">
        <v>9252</v>
      </c>
      <c r="G1812" t="s">
        <v>11718</v>
      </c>
    </row>
    <row r="1813" spans="1:7" x14ac:dyDescent="0.25">
      <c r="A1813" s="1" t="s">
        <v>7324</v>
      </c>
      <c r="B1813" s="2">
        <v>729426477</v>
      </c>
      <c r="C1813" s="1" t="s">
        <v>9156</v>
      </c>
      <c r="D1813" s="3">
        <v>40687</v>
      </c>
      <c r="E1813" s="1" t="s">
        <v>9141</v>
      </c>
      <c r="F1813" s="1" t="s">
        <v>9157</v>
      </c>
      <c r="G1813" t="s">
        <v>10995</v>
      </c>
    </row>
    <row r="1814" spans="1:7" x14ac:dyDescent="0.25">
      <c r="A1814" s="1" t="s">
        <v>3997</v>
      </c>
      <c r="B1814" s="2">
        <v>750048021</v>
      </c>
      <c r="C1814" s="1" t="s">
        <v>9138</v>
      </c>
      <c r="D1814" s="3">
        <v>33382</v>
      </c>
      <c r="E1814" s="1" t="s">
        <v>9166</v>
      </c>
      <c r="F1814" s="1" t="s">
        <v>9256</v>
      </c>
      <c r="G1814" t="s">
        <v>11849</v>
      </c>
    </row>
    <row r="1815" spans="1:7" x14ac:dyDescent="0.25">
      <c r="A1815" s="1" t="s">
        <v>478</v>
      </c>
      <c r="B1815" s="2">
        <v>580182767</v>
      </c>
      <c r="C1815" s="1" t="s">
        <v>9229</v>
      </c>
      <c r="D1815" s="3">
        <v>35939</v>
      </c>
      <c r="E1815" s="1" t="s">
        <v>9141</v>
      </c>
      <c r="F1815" s="1" t="s">
        <v>9230</v>
      </c>
      <c r="G1815" t="s">
        <v>10521</v>
      </c>
    </row>
    <row r="1816" spans="1:7" x14ac:dyDescent="0.25">
      <c r="A1816" s="1" t="s">
        <v>6454</v>
      </c>
      <c r="B1816" s="2">
        <v>795560326</v>
      </c>
      <c r="C1816" s="1" t="s">
        <v>9165</v>
      </c>
      <c r="D1816" s="3">
        <v>44341</v>
      </c>
      <c r="E1816" s="1" t="s">
        <v>9166</v>
      </c>
      <c r="F1816" s="1" t="s">
        <v>9264</v>
      </c>
      <c r="G1816" t="s">
        <v>10362</v>
      </c>
    </row>
    <row r="1817" spans="1:7" x14ac:dyDescent="0.25">
      <c r="A1817" s="1" t="s">
        <v>7959</v>
      </c>
      <c r="B1817" s="2">
        <v>399705834</v>
      </c>
      <c r="C1817" s="1" t="s">
        <v>9144</v>
      </c>
      <c r="D1817" s="3">
        <v>23522</v>
      </c>
      <c r="E1817" s="1" t="s">
        <v>9141</v>
      </c>
      <c r="F1817" s="1" t="s">
        <v>9262</v>
      </c>
      <c r="G1817" t="s">
        <v>10096</v>
      </c>
    </row>
    <row r="1818" spans="1:7" x14ac:dyDescent="0.25">
      <c r="A1818" s="1" t="s">
        <v>3498</v>
      </c>
      <c r="B1818" s="2">
        <v>934160358</v>
      </c>
      <c r="C1818" s="1" t="s">
        <v>9148</v>
      </c>
      <c r="D1818" s="3">
        <v>36304</v>
      </c>
      <c r="E1818" s="1" t="s">
        <v>9131</v>
      </c>
      <c r="F1818" s="1" t="s">
        <v>9150</v>
      </c>
      <c r="G1818" t="s">
        <v>9288</v>
      </c>
    </row>
    <row r="1819" spans="1:7" x14ac:dyDescent="0.25">
      <c r="A1819" s="1" t="s">
        <v>4576</v>
      </c>
      <c r="B1819" s="2">
        <v>798424866</v>
      </c>
      <c r="C1819" s="1" t="s">
        <v>9148</v>
      </c>
      <c r="D1819" s="3">
        <v>22061</v>
      </c>
      <c r="E1819" s="1" t="s">
        <v>9149</v>
      </c>
      <c r="F1819" s="1" t="s">
        <v>9150</v>
      </c>
      <c r="G1819" t="s">
        <v>10432</v>
      </c>
    </row>
    <row r="1820" spans="1:7" x14ac:dyDescent="0.25">
      <c r="A1820" s="1" t="s">
        <v>1307</v>
      </c>
      <c r="B1820" s="2">
        <v>729442003</v>
      </c>
      <c r="C1820" s="1" t="s">
        <v>9156</v>
      </c>
      <c r="D1820" s="3">
        <v>24251</v>
      </c>
      <c r="E1820" s="1" t="s">
        <v>9135</v>
      </c>
      <c r="F1820" s="1" t="s">
        <v>9157</v>
      </c>
      <c r="G1820" t="s">
        <v>10346</v>
      </c>
    </row>
    <row r="1821" spans="1:7" x14ac:dyDescent="0.25">
      <c r="A1821" s="1" t="s">
        <v>5781</v>
      </c>
      <c r="B1821" s="2">
        <v>290757462</v>
      </c>
      <c r="C1821" s="1" t="s">
        <v>9134</v>
      </c>
      <c r="D1821" s="3">
        <v>37036</v>
      </c>
      <c r="E1821" s="1" t="s">
        <v>9141</v>
      </c>
      <c r="F1821" s="1" t="s">
        <v>9176</v>
      </c>
      <c r="G1821" t="s">
        <v>12117</v>
      </c>
    </row>
    <row r="1822" spans="1:7" x14ac:dyDescent="0.25">
      <c r="A1822" s="1" t="s">
        <v>456</v>
      </c>
      <c r="B1822" s="2">
        <v>158218396</v>
      </c>
      <c r="C1822" s="1" t="s">
        <v>9134</v>
      </c>
      <c r="D1822" s="3">
        <v>33749</v>
      </c>
      <c r="E1822" s="1" t="s">
        <v>9149</v>
      </c>
      <c r="F1822" s="1" t="s">
        <v>9186</v>
      </c>
      <c r="G1822" t="s">
        <v>9406</v>
      </c>
    </row>
    <row r="1823" spans="1:7" x14ac:dyDescent="0.25">
      <c r="A1823" s="1" t="s">
        <v>8446</v>
      </c>
      <c r="B1823" s="2">
        <v>334098514</v>
      </c>
      <c r="C1823" s="1" t="s">
        <v>9197</v>
      </c>
      <c r="D1823" s="3">
        <v>37400</v>
      </c>
      <c r="E1823" s="1" t="s">
        <v>9149</v>
      </c>
      <c r="F1823" s="1" t="s">
        <v>9267</v>
      </c>
      <c r="G1823" t="s">
        <v>9710</v>
      </c>
    </row>
    <row r="1824" spans="1:7" x14ac:dyDescent="0.25">
      <c r="A1824" s="1" t="s">
        <v>3294</v>
      </c>
      <c r="B1824" s="2">
        <v>737911540</v>
      </c>
      <c r="C1824" s="1" t="s">
        <v>9134</v>
      </c>
      <c r="D1824" s="3">
        <v>20600</v>
      </c>
      <c r="E1824" s="1" t="s">
        <v>9141</v>
      </c>
      <c r="F1824" s="1" t="s">
        <v>9307</v>
      </c>
      <c r="G1824" t="s">
        <v>10699</v>
      </c>
    </row>
    <row r="1825" spans="1:7" x14ac:dyDescent="0.25">
      <c r="A1825" s="1" t="s">
        <v>6325</v>
      </c>
      <c r="B1825" s="2">
        <v>74614025</v>
      </c>
      <c r="C1825" s="1" t="s">
        <v>9134</v>
      </c>
      <c r="D1825" s="3">
        <v>35575</v>
      </c>
      <c r="E1825" s="1" t="s">
        <v>9149</v>
      </c>
      <c r="F1825" s="1" t="s">
        <v>9307</v>
      </c>
      <c r="G1825" t="s">
        <v>10565</v>
      </c>
    </row>
    <row r="1826" spans="1:7" x14ac:dyDescent="0.25">
      <c r="A1826" s="1" t="s">
        <v>3704</v>
      </c>
      <c r="B1826" s="2">
        <v>769549463</v>
      </c>
      <c r="C1826" s="1" t="s">
        <v>9148</v>
      </c>
      <c r="D1826" s="3">
        <v>35575</v>
      </c>
      <c r="E1826" s="1" t="s">
        <v>9149</v>
      </c>
      <c r="F1826" s="1" t="s">
        <v>9254</v>
      </c>
      <c r="G1826" t="s">
        <v>11491</v>
      </c>
    </row>
    <row r="1827" spans="1:7" x14ac:dyDescent="0.25">
      <c r="A1827" s="1" t="s">
        <v>8157</v>
      </c>
      <c r="B1827" s="2">
        <v>376006012</v>
      </c>
      <c r="C1827" s="1" t="s">
        <v>9159</v>
      </c>
      <c r="D1827" s="3">
        <v>36304</v>
      </c>
      <c r="E1827" s="1" t="s">
        <v>9145</v>
      </c>
      <c r="F1827" s="1" t="s">
        <v>9367</v>
      </c>
      <c r="G1827" t="s">
        <v>9441</v>
      </c>
    </row>
    <row r="1828" spans="1:7" x14ac:dyDescent="0.25">
      <c r="A1828" s="1" t="s">
        <v>7348</v>
      </c>
      <c r="B1828" s="2">
        <v>603644277</v>
      </c>
      <c r="C1828" s="1" t="s">
        <v>9134</v>
      </c>
      <c r="D1828" s="3">
        <v>38861</v>
      </c>
      <c r="E1828" s="1" t="s">
        <v>9135</v>
      </c>
      <c r="F1828" s="1" t="s">
        <v>9225</v>
      </c>
      <c r="G1828" t="s">
        <v>10625</v>
      </c>
    </row>
    <row r="1829" spans="1:7" x14ac:dyDescent="0.25">
      <c r="A1829" s="1" t="s">
        <v>6308</v>
      </c>
      <c r="B1829" s="2">
        <v>494672186</v>
      </c>
      <c r="C1829" s="1" t="s">
        <v>9159</v>
      </c>
      <c r="D1829" s="3">
        <v>31921</v>
      </c>
      <c r="E1829" s="1" t="s">
        <v>9135</v>
      </c>
      <c r="F1829" s="1" t="s">
        <v>9367</v>
      </c>
      <c r="G1829" t="s">
        <v>11592</v>
      </c>
    </row>
    <row r="1830" spans="1:7" x14ac:dyDescent="0.25">
      <c r="A1830" s="1" t="s">
        <v>3345</v>
      </c>
      <c r="B1830" s="2">
        <v>336103947</v>
      </c>
      <c r="C1830" s="1" t="s">
        <v>9134</v>
      </c>
      <c r="D1830" s="3">
        <v>34478</v>
      </c>
      <c r="E1830" s="1" t="s">
        <v>9145</v>
      </c>
      <c r="F1830" s="1" t="s">
        <v>9307</v>
      </c>
      <c r="G1830" t="s">
        <v>11114</v>
      </c>
    </row>
    <row r="1831" spans="1:7" x14ac:dyDescent="0.25">
      <c r="A1831" s="1" t="s">
        <v>4373</v>
      </c>
      <c r="B1831" s="2">
        <v>611809013</v>
      </c>
      <c r="C1831" s="1" t="s">
        <v>9303</v>
      </c>
      <c r="D1831" s="3">
        <v>42148</v>
      </c>
      <c r="E1831" s="1" t="s">
        <v>9149</v>
      </c>
      <c r="F1831" s="1" t="s">
        <v>9339</v>
      </c>
      <c r="G1831" t="s">
        <v>10356</v>
      </c>
    </row>
    <row r="1832" spans="1:7" x14ac:dyDescent="0.25">
      <c r="A1832" s="1" t="s">
        <v>4639</v>
      </c>
      <c r="B1832" s="2">
        <v>244754421</v>
      </c>
      <c r="C1832" s="1" t="s">
        <v>9148</v>
      </c>
      <c r="D1832" s="3">
        <v>42880</v>
      </c>
      <c r="E1832" s="1" t="s">
        <v>9166</v>
      </c>
      <c r="F1832" s="1" t="s">
        <v>9150</v>
      </c>
      <c r="G1832" t="s">
        <v>12156</v>
      </c>
    </row>
    <row r="1833" spans="1:7" x14ac:dyDescent="0.25">
      <c r="A1833" s="1" t="s">
        <v>8028</v>
      </c>
      <c r="B1833" s="2">
        <v>974992850</v>
      </c>
      <c r="C1833" s="1" t="s">
        <v>9188</v>
      </c>
      <c r="D1833" s="3">
        <v>42515</v>
      </c>
      <c r="E1833" s="1" t="s">
        <v>9145</v>
      </c>
      <c r="F1833" s="1" t="s">
        <v>9202</v>
      </c>
      <c r="G1833" t="s">
        <v>11307</v>
      </c>
    </row>
    <row r="1834" spans="1:7" x14ac:dyDescent="0.25">
      <c r="A1834" s="1" t="s">
        <v>7247</v>
      </c>
      <c r="B1834" s="2">
        <v>403325723</v>
      </c>
      <c r="C1834" s="1" t="s">
        <v>9134</v>
      </c>
      <c r="D1834" s="3">
        <v>34478</v>
      </c>
      <c r="E1834" s="1" t="s">
        <v>9135</v>
      </c>
      <c r="F1834" s="1" t="s">
        <v>9176</v>
      </c>
      <c r="G1834" t="s">
        <v>11911</v>
      </c>
    </row>
    <row r="1835" spans="1:7" x14ac:dyDescent="0.25">
      <c r="A1835" s="1" t="s">
        <v>2204</v>
      </c>
      <c r="B1835" s="2">
        <v>564894021</v>
      </c>
      <c r="C1835" s="1" t="s">
        <v>9130</v>
      </c>
      <c r="D1835" s="3">
        <v>22061</v>
      </c>
      <c r="E1835" s="1" t="s">
        <v>9141</v>
      </c>
      <c r="F1835" s="1" t="s">
        <v>9132</v>
      </c>
      <c r="G1835" t="s">
        <v>10066</v>
      </c>
    </row>
    <row r="1836" spans="1:7" x14ac:dyDescent="0.25">
      <c r="A1836" s="1" t="s">
        <v>5510</v>
      </c>
      <c r="B1836" s="2">
        <v>157175715</v>
      </c>
      <c r="C1836" s="1" t="s">
        <v>9134</v>
      </c>
      <c r="D1836" s="3">
        <v>31921</v>
      </c>
      <c r="E1836" s="1" t="s">
        <v>9149</v>
      </c>
      <c r="F1836" s="1" t="s">
        <v>9225</v>
      </c>
      <c r="G1836" t="s">
        <v>11234</v>
      </c>
    </row>
    <row r="1837" spans="1:7" x14ac:dyDescent="0.25">
      <c r="A1837" s="1" t="s">
        <v>8313</v>
      </c>
      <c r="B1837" s="2">
        <v>367548863</v>
      </c>
      <c r="C1837" s="1" t="s">
        <v>9159</v>
      </c>
      <c r="D1837" s="3">
        <v>28634</v>
      </c>
      <c r="E1837" s="1" t="s">
        <v>9141</v>
      </c>
      <c r="F1837" s="1" t="s">
        <v>8414</v>
      </c>
      <c r="G1837" t="s">
        <v>10845</v>
      </c>
    </row>
    <row r="1838" spans="1:7" x14ac:dyDescent="0.25">
      <c r="A1838" s="1" t="s">
        <v>930</v>
      </c>
      <c r="B1838" s="2">
        <v>19187512</v>
      </c>
      <c r="C1838" s="1" t="s">
        <v>9134</v>
      </c>
      <c r="D1838" s="3">
        <v>41054</v>
      </c>
      <c r="E1838" s="1" t="s">
        <v>9141</v>
      </c>
      <c r="F1838" s="1" t="s">
        <v>9225</v>
      </c>
      <c r="G1838" t="s">
        <v>9829</v>
      </c>
    </row>
    <row r="1839" spans="1:7" x14ac:dyDescent="0.25">
      <c r="A1839" s="1" t="s">
        <v>2082</v>
      </c>
      <c r="B1839" s="2">
        <v>587637962</v>
      </c>
      <c r="C1839" s="1" t="s">
        <v>9134</v>
      </c>
      <c r="D1839" s="3">
        <v>27905</v>
      </c>
      <c r="E1839" s="1" t="s">
        <v>9149</v>
      </c>
      <c r="F1839" s="1" t="s">
        <v>9307</v>
      </c>
      <c r="G1839" t="s">
        <v>9842</v>
      </c>
    </row>
    <row r="1840" spans="1:7" x14ac:dyDescent="0.25">
      <c r="A1840" s="1" t="s">
        <v>8001</v>
      </c>
      <c r="B1840" s="2">
        <v>296660773</v>
      </c>
      <c r="C1840" s="1" t="s">
        <v>9170</v>
      </c>
      <c r="D1840" s="3">
        <v>23155</v>
      </c>
      <c r="E1840" s="1" t="s">
        <v>9135</v>
      </c>
      <c r="F1840" s="1" t="s">
        <v>9212</v>
      </c>
      <c r="G1840" t="s">
        <v>9548</v>
      </c>
    </row>
    <row r="1841" spans="1:7" x14ac:dyDescent="0.25">
      <c r="A1841" s="1" t="s">
        <v>8001</v>
      </c>
      <c r="B1841" s="2">
        <v>994337960</v>
      </c>
      <c r="C1841" s="1" t="s">
        <v>9165</v>
      </c>
      <c r="D1841" s="3">
        <v>20233</v>
      </c>
      <c r="E1841" s="1" t="s">
        <v>9131</v>
      </c>
      <c r="F1841" s="1" t="s">
        <v>9264</v>
      </c>
      <c r="G1841" t="s">
        <v>10020</v>
      </c>
    </row>
    <row r="1842" spans="1:7" x14ac:dyDescent="0.25">
      <c r="A1842" s="1" t="s">
        <v>5670</v>
      </c>
      <c r="B1842" s="2">
        <v>431023279</v>
      </c>
      <c r="C1842" s="1" t="s">
        <v>9170</v>
      </c>
      <c r="D1842" s="3">
        <v>45070</v>
      </c>
      <c r="E1842" s="1" t="s">
        <v>9141</v>
      </c>
      <c r="F1842" s="1" t="s">
        <v>9212</v>
      </c>
      <c r="G1842" t="s">
        <v>10781</v>
      </c>
    </row>
    <row r="1843" spans="1:7" x14ac:dyDescent="0.25">
      <c r="A1843" s="1" t="s">
        <v>2944</v>
      </c>
      <c r="B1843" s="2">
        <v>870101837</v>
      </c>
      <c r="C1843" s="1" t="s">
        <v>9179</v>
      </c>
      <c r="D1843" s="3">
        <v>35575</v>
      </c>
      <c r="E1843" s="1" t="s">
        <v>9149</v>
      </c>
      <c r="F1843" s="1" t="s">
        <v>9180</v>
      </c>
      <c r="G1843" t="s">
        <v>11862</v>
      </c>
    </row>
    <row r="1844" spans="1:7" x14ac:dyDescent="0.25">
      <c r="A1844" s="1" t="s">
        <v>7264</v>
      </c>
      <c r="B1844" s="2">
        <v>986502521</v>
      </c>
      <c r="C1844" s="1" t="s">
        <v>9170</v>
      </c>
      <c r="D1844" s="3">
        <v>33382</v>
      </c>
      <c r="E1844" s="1" t="s">
        <v>9131</v>
      </c>
      <c r="F1844" s="1" t="s">
        <v>9362</v>
      </c>
      <c r="G1844" t="s">
        <v>10446</v>
      </c>
    </row>
    <row r="1845" spans="1:7" x14ac:dyDescent="0.25">
      <c r="A1845" s="1" t="s">
        <v>289</v>
      </c>
      <c r="B1845" s="2">
        <v>580745202</v>
      </c>
      <c r="C1845" s="1" t="s">
        <v>9314</v>
      </c>
      <c r="D1845" s="3">
        <v>33749</v>
      </c>
      <c r="E1845" s="1" t="s">
        <v>9135</v>
      </c>
      <c r="F1845" s="1" t="s">
        <v>9315</v>
      </c>
      <c r="G1845" t="s">
        <v>10306</v>
      </c>
    </row>
    <row r="1846" spans="1:7" x14ac:dyDescent="0.25">
      <c r="A1846" s="1" t="s">
        <v>6252</v>
      </c>
      <c r="B1846" s="2">
        <v>262911549</v>
      </c>
      <c r="C1846" s="1" t="s">
        <v>9134</v>
      </c>
      <c r="D1846" s="3">
        <v>20600</v>
      </c>
      <c r="E1846" s="1" t="s">
        <v>9135</v>
      </c>
      <c r="F1846" s="1" t="s">
        <v>9307</v>
      </c>
      <c r="G1846" t="s">
        <v>10573</v>
      </c>
    </row>
    <row r="1847" spans="1:7" x14ac:dyDescent="0.25">
      <c r="A1847" s="1" t="s">
        <v>1872</v>
      </c>
      <c r="B1847" s="2">
        <v>752834105</v>
      </c>
      <c r="C1847" s="1" t="s">
        <v>9188</v>
      </c>
      <c r="D1847" s="3">
        <v>22790</v>
      </c>
      <c r="E1847" s="1" t="s">
        <v>9145</v>
      </c>
      <c r="F1847" s="1" t="s">
        <v>3840</v>
      </c>
      <c r="G1847" t="s">
        <v>11630</v>
      </c>
    </row>
    <row r="1848" spans="1:7" x14ac:dyDescent="0.25">
      <c r="A1848" s="1" t="s">
        <v>4041</v>
      </c>
      <c r="B1848" s="2">
        <v>201107405</v>
      </c>
      <c r="C1848" s="1" t="s">
        <v>9159</v>
      </c>
      <c r="D1848" s="3">
        <v>41419</v>
      </c>
      <c r="E1848" s="1" t="s">
        <v>9131</v>
      </c>
      <c r="F1848" s="1" t="s">
        <v>9240</v>
      </c>
      <c r="G1848" t="s">
        <v>11051</v>
      </c>
    </row>
    <row r="1849" spans="1:7" x14ac:dyDescent="0.25">
      <c r="A1849" s="1" t="s">
        <v>494</v>
      </c>
      <c r="B1849" s="2">
        <v>261147852</v>
      </c>
      <c r="C1849" s="1" t="s">
        <v>9134</v>
      </c>
      <c r="D1849" s="3">
        <v>22426</v>
      </c>
      <c r="E1849" s="1" t="s">
        <v>9149</v>
      </c>
      <c r="F1849" s="1" t="s">
        <v>9176</v>
      </c>
      <c r="G1849" t="s">
        <v>10077</v>
      </c>
    </row>
    <row r="1850" spans="1:7" x14ac:dyDescent="0.25">
      <c r="A1850" s="1" t="s">
        <v>494</v>
      </c>
      <c r="B1850" s="2">
        <v>25972264</v>
      </c>
      <c r="C1850" s="1" t="s">
        <v>9303</v>
      </c>
      <c r="D1850" s="3">
        <v>41419</v>
      </c>
      <c r="E1850" s="1" t="s">
        <v>9135</v>
      </c>
      <c r="F1850" s="1" t="s">
        <v>9339</v>
      </c>
      <c r="G1850" t="s">
        <v>11843</v>
      </c>
    </row>
    <row r="1851" spans="1:7" x14ac:dyDescent="0.25">
      <c r="A1851" s="1" t="s">
        <v>3067</v>
      </c>
      <c r="B1851" s="2">
        <v>458976633</v>
      </c>
      <c r="C1851" s="1" t="s">
        <v>9134</v>
      </c>
      <c r="D1851" s="3">
        <v>43976</v>
      </c>
      <c r="E1851" s="1" t="s">
        <v>9166</v>
      </c>
      <c r="F1851" s="1" t="s">
        <v>9283</v>
      </c>
      <c r="G1851" t="s">
        <v>9779</v>
      </c>
    </row>
    <row r="1852" spans="1:7" x14ac:dyDescent="0.25">
      <c r="A1852" s="1" t="s">
        <v>740</v>
      </c>
      <c r="B1852" s="2">
        <v>699779800</v>
      </c>
      <c r="C1852" s="1" t="s">
        <v>9303</v>
      </c>
      <c r="D1852" s="3">
        <v>27905</v>
      </c>
      <c r="E1852" s="1" t="s">
        <v>9141</v>
      </c>
      <c r="F1852" s="1" t="s">
        <v>9339</v>
      </c>
      <c r="G1852" t="s">
        <v>11101</v>
      </c>
    </row>
    <row r="1853" spans="1:7" x14ac:dyDescent="0.25">
      <c r="A1853" s="1" t="s">
        <v>3576</v>
      </c>
      <c r="B1853" s="2">
        <v>736027965</v>
      </c>
      <c r="C1853" s="1" t="s">
        <v>9134</v>
      </c>
      <c r="D1853" s="3">
        <v>38132</v>
      </c>
      <c r="E1853" s="1" t="s">
        <v>9141</v>
      </c>
      <c r="F1853" s="1" t="s">
        <v>9200</v>
      </c>
      <c r="G1853" t="s">
        <v>11083</v>
      </c>
    </row>
    <row r="1854" spans="1:7" x14ac:dyDescent="0.25">
      <c r="A1854" s="1" t="s">
        <v>8885</v>
      </c>
      <c r="B1854" s="2">
        <v>992552173</v>
      </c>
      <c r="C1854" s="1" t="s">
        <v>9303</v>
      </c>
      <c r="D1854" s="3">
        <v>34843</v>
      </c>
      <c r="E1854" s="1" t="s">
        <v>9149</v>
      </c>
      <c r="F1854" s="1" t="s">
        <v>9339</v>
      </c>
      <c r="G1854" t="s">
        <v>11414</v>
      </c>
    </row>
    <row r="1855" spans="1:7" x14ac:dyDescent="0.25">
      <c r="A1855" s="1" t="s">
        <v>6755</v>
      </c>
      <c r="B1855" s="2">
        <v>376180406</v>
      </c>
      <c r="C1855" s="1" t="s">
        <v>9144</v>
      </c>
      <c r="D1855" s="3">
        <v>23887</v>
      </c>
      <c r="E1855" s="1" t="s">
        <v>9149</v>
      </c>
      <c r="F1855" s="1" t="s">
        <v>9146</v>
      </c>
      <c r="G1855" t="s">
        <v>10768</v>
      </c>
    </row>
    <row r="1856" spans="1:7" x14ac:dyDescent="0.25">
      <c r="A1856" s="1" t="s">
        <v>892</v>
      </c>
      <c r="B1856" s="2">
        <v>525673689</v>
      </c>
      <c r="C1856" s="1" t="s">
        <v>9165</v>
      </c>
      <c r="D1856" s="3">
        <v>45070</v>
      </c>
      <c r="E1856" s="1" t="s">
        <v>9149</v>
      </c>
      <c r="F1856" s="1" t="s">
        <v>9167</v>
      </c>
      <c r="G1856" t="s">
        <v>9282</v>
      </c>
    </row>
    <row r="1857" spans="1:7" x14ac:dyDescent="0.25">
      <c r="A1857" s="1" t="s">
        <v>892</v>
      </c>
      <c r="B1857" s="2">
        <v>721237017</v>
      </c>
      <c r="C1857" s="1" t="s">
        <v>9154</v>
      </c>
      <c r="D1857" s="3">
        <v>22061</v>
      </c>
      <c r="E1857" s="1" t="s">
        <v>9141</v>
      </c>
      <c r="F1857" s="1" t="s">
        <v>6107</v>
      </c>
      <c r="G1857" t="s">
        <v>9968</v>
      </c>
    </row>
    <row r="1858" spans="1:7" x14ac:dyDescent="0.25">
      <c r="A1858" s="1" t="s">
        <v>1752</v>
      </c>
      <c r="B1858" s="2">
        <v>211010103</v>
      </c>
      <c r="C1858" s="1" t="s">
        <v>9190</v>
      </c>
      <c r="D1858" s="3">
        <v>21694</v>
      </c>
      <c r="E1858" s="1" t="s">
        <v>9145</v>
      </c>
      <c r="F1858" s="1" t="s">
        <v>9191</v>
      </c>
      <c r="G1858" t="s">
        <v>9482</v>
      </c>
    </row>
    <row r="1859" spans="1:7" x14ac:dyDescent="0.25">
      <c r="A1859" s="1" t="s">
        <v>7083</v>
      </c>
      <c r="B1859" s="2">
        <v>808714603</v>
      </c>
      <c r="C1859" s="1" t="s">
        <v>9148</v>
      </c>
      <c r="D1859" s="3">
        <v>22790</v>
      </c>
      <c r="E1859" s="1" t="s">
        <v>9145</v>
      </c>
      <c r="F1859" s="1" t="s">
        <v>834</v>
      </c>
      <c r="G1859" t="s">
        <v>9220</v>
      </c>
    </row>
    <row r="1860" spans="1:7" x14ac:dyDescent="0.25">
      <c r="A1860" s="1" t="s">
        <v>6833</v>
      </c>
      <c r="B1860" s="2">
        <v>139849807</v>
      </c>
      <c r="C1860" s="1" t="s">
        <v>9154</v>
      </c>
      <c r="D1860" s="3">
        <v>39226</v>
      </c>
      <c r="E1860" s="1" t="s">
        <v>9141</v>
      </c>
      <c r="F1860" s="1" t="s">
        <v>6107</v>
      </c>
      <c r="G1860" t="s">
        <v>9841</v>
      </c>
    </row>
    <row r="1861" spans="1:7" x14ac:dyDescent="0.25">
      <c r="A1861" s="1" t="s">
        <v>7747</v>
      </c>
      <c r="B1861" s="2">
        <v>154030779</v>
      </c>
      <c r="C1861" s="1" t="s">
        <v>9148</v>
      </c>
      <c r="D1861" s="3">
        <v>21694</v>
      </c>
      <c r="E1861" s="1" t="s">
        <v>9131</v>
      </c>
      <c r="F1861" s="1" t="s">
        <v>9254</v>
      </c>
      <c r="G1861" t="s">
        <v>10485</v>
      </c>
    </row>
    <row r="1862" spans="1:7" x14ac:dyDescent="0.25">
      <c r="A1862" s="1" t="s">
        <v>2133</v>
      </c>
      <c r="B1862" s="2">
        <v>446791839</v>
      </c>
      <c r="C1862" s="1" t="s">
        <v>9197</v>
      </c>
      <c r="D1862" s="3">
        <v>20600</v>
      </c>
      <c r="E1862" s="1" t="s">
        <v>9141</v>
      </c>
      <c r="F1862" s="1" t="s">
        <v>9267</v>
      </c>
      <c r="G1862" t="s">
        <v>11008</v>
      </c>
    </row>
    <row r="1863" spans="1:7" x14ac:dyDescent="0.25">
      <c r="A1863" s="1" t="s">
        <v>6630</v>
      </c>
      <c r="B1863" s="2">
        <v>229770404</v>
      </c>
      <c r="C1863" s="1" t="s">
        <v>9188</v>
      </c>
      <c r="D1863" s="3">
        <v>21694</v>
      </c>
      <c r="E1863" s="1" t="s">
        <v>9166</v>
      </c>
      <c r="F1863" s="1" t="s">
        <v>4326</v>
      </c>
      <c r="G1863" t="s">
        <v>11023</v>
      </c>
    </row>
    <row r="1864" spans="1:7" x14ac:dyDescent="0.25">
      <c r="A1864" s="1" t="s">
        <v>4298</v>
      </c>
      <c r="B1864" s="2">
        <v>658326508</v>
      </c>
      <c r="C1864" s="1" t="s">
        <v>9148</v>
      </c>
      <c r="D1864" s="3">
        <v>24616</v>
      </c>
      <c r="E1864" s="1" t="s">
        <v>9149</v>
      </c>
      <c r="F1864" s="1" t="s">
        <v>9150</v>
      </c>
      <c r="G1864" t="s">
        <v>11317</v>
      </c>
    </row>
    <row r="1865" spans="1:7" x14ac:dyDescent="0.25">
      <c r="A1865" s="1" t="s">
        <v>1855</v>
      </c>
      <c r="B1865" s="2">
        <v>975203713</v>
      </c>
      <c r="C1865" s="1" t="s">
        <v>9314</v>
      </c>
      <c r="D1865" s="3">
        <v>31192</v>
      </c>
      <c r="E1865" s="1" t="s">
        <v>9149</v>
      </c>
      <c r="F1865" s="1" t="s">
        <v>9315</v>
      </c>
      <c r="G1865" t="s">
        <v>11038</v>
      </c>
    </row>
    <row r="1866" spans="1:7" x14ac:dyDescent="0.25">
      <c r="A1866" s="1" t="s">
        <v>6213</v>
      </c>
      <c r="B1866" s="2">
        <v>539641487</v>
      </c>
      <c r="C1866" s="1" t="s">
        <v>9134</v>
      </c>
      <c r="D1866" s="3">
        <v>22426</v>
      </c>
      <c r="E1866" s="1" t="s">
        <v>9135</v>
      </c>
      <c r="F1866" s="1" t="s">
        <v>9225</v>
      </c>
      <c r="G1866" t="s">
        <v>9463</v>
      </c>
    </row>
    <row r="1867" spans="1:7" x14ac:dyDescent="0.25">
      <c r="A1867" s="1" t="s">
        <v>9113</v>
      </c>
      <c r="B1867" s="2">
        <v>225736476</v>
      </c>
      <c r="C1867" s="1" t="s">
        <v>9134</v>
      </c>
      <c r="D1867" s="3">
        <v>23887</v>
      </c>
      <c r="E1867" s="1" t="s">
        <v>9135</v>
      </c>
      <c r="F1867" s="1" t="s">
        <v>9283</v>
      </c>
      <c r="G1867" t="s">
        <v>12094</v>
      </c>
    </row>
    <row r="1868" spans="1:7" x14ac:dyDescent="0.25">
      <c r="A1868" s="1" t="s">
        <v>4462</v>
      </c>
      <c r="B1868" s="2">
        <v>862682604</v>
      </c>
      <c r="C1868" s="1" t="s">
        <v>9156</v>
      </c>
      <c r="D1868" s="3">
        <v>31556</v>
      </c>
      <c r="E1868" s="1" t="s">
        <v>9145</v>
      </c>
      <c r="F1868" s="1" t="s">
        <v>9157</v>
      </c>
      <c r="G1868" t="s">
        <v>10463</v>
      </c>
    </row>
    <row r="1869" spans="1:7" x14ac:dyDescent="0.25">
      <c r="A1869" s="1" t="s">
        <v>4467</v>
      </c>
      <c r="B1869" s="2">
        <v>327612112</v>
      </c>
      <c r="C1869" s="1" t="s">
        <v>9314</v>
      </c>
      <c r="D1869" s="3">
        <v>39226</v>
      </c>
      <c r="E1869" s="1" t="s">
        <v>9145</v>
      </c>
      <c r="F1869" s="1" t="s">
        <v>9315</v>
      </c>
      <c r="G1869" t="s">
        <v>11450</v>
      </c>
    </row>
    <row r="1870" spans="1:7" x14ac:dyDescent="0.25">
      <c r="A1870" s="1" t="s">
        <v>590</v>
      </c>
      <c r="B1870" s="2">
        <v>636413404</v>
      </c>
      <c r="C1870" s="1" t="s">
        <v>9148</v>
      </c>
      <c r="D1870" s="3">
        <v>21329</v>
      </c>
      <c r="E1870" s="1" t="s">
        <v>9131</v>
      </c>
      <c r="F1870" s="1" t="s">
        <v>834</v>
      </c>
      <c r="G1870" t="s">
        <v>11875</v>
      </c>
    </row>
    <row r="1871" spans="1:7" x14ac:dyDescent="0.25">
      <c r="A1871" s="1" t="s">
        <v>9054</v>
      </c>
      <c r="B1871" s="2">
        <v>267895724</v>
      </c>
      <c r="C1871" s="1" t="s">
        <v>9148</v>
      </c>
      <c r="D1871" s="3">
        <v>28999</v>
      </c>
      <c r="E1871" s="1" t="s">
        <v>9141</v>
      </c>
      <c r="F1871" s="1" t="s">
        <v>9254</v>
      </c>
      <c r="G1871" t="s">
        <v>10135</v>
      </c>
    </row>
    <row r="1872" spans="1:7" x14ac:dyDescent="0.25">
      <c r="A1872" s="1" t="s">
        <v>572</v>
      </c>
      <c r="B1872" s="2">
        <v>426810795</v>
      </c>
      <c r="C1872" s="1" t="s">
        <v>9148</v>
      </c>
      <c r="D1872" s="3">
        <v>28999</v>
      </c>
      <c r="E1872" s="1" t="s">
        <v>9141</v>
      </c>
      <c r="F1872" s="1" t="s">
        <v>9150</v>
      </c>
      <c r="G1872" t="s">
        <v>11467</v>
      </c>
    </row>
    <row r="1873" spans="1:7" x14ac:dyDescent="0.25">
      <c r="A1873" s="1" t="s">
        <v>8508</v>
      </c>
      <c r="B1873" s="2">
        <v>501707659</v>
      </c>
      <c r="C1873" s="1" t="s">
        <v>9303</v>
      </c>
      <c r="D1873" s="3">
        <v>21329</v>
      </c>
      <c r="E1873" s="1" t="s">
        <v>9141</v>
      </c>
      <c r="F1873" s="1" t="s">
        <v>9339</v>
      </c>
      <c r="G1873" t="s">
        <v>11999</v>
      </c>
    </row>
    <row r="1874" spans="1:7" x14ac:dyDescent="0.25">
      <c r="A1874" s="1" t="s">
        <v>4403</v>
      </c>
      <c r="B1874" s="2">
        <v>662531806</v>
      </c>
      <c r="C1874" s="1" t="s">
        <v>9229</v>
      </c>
      <c r="D1874" s="3">
        <v>36304</v>
      </c>
      <c r="E1874" s="1" t="s">
        <v>9149</v>
      </c>
      <c r="F1874" s="1" t="s">
        <v>9230</v>
      </c>
      <c r="G1874" t="s">
        <v>11089</v>
      </c>
    </row>
    <row r="1875" spans="1:7" x14ac:dyDescent="0.25">
      <c r="A1875" s="1" t="s">
        <v>8732</v>
      </c>
      <c r="B1875" s="2">
        <v>913730367</v>
      </c>
      <c r="C1875" s="1" t="s">
        <v>9217</v>
      </c>
      <c r="D1875" s="3">
        <v>22061</v>
      </c>
      <c r="E1875" s="1" t="s">
        <v>9141</v>
      </c>
      <c r="F1875" s="1" t="s">
        <v>9218</v>
      </c>
      <c r="G1875" t="s">
        <v>12145</v>
      </c>
    </row>
    <row r="1876" spans="1:7" x14ac:dyDescent="0.25">
      <c r="A1876" s="1" t="s">
        <v>4955</v>
      </c>
      <c r="B1876" s="2">
        <v>120381038</v>
      </c>
      <c r="C1876" s="1" t="s">
        <v>9134</v>
      </c>
      <c r="D1876" s="3">
        <v>24616</v>
      </c>
      <c r="E1876" s="1" t="s">
        <v>9135</v>
      </c>
      <c r="F1876" s="1" t="s">
        <v>9182</v>
      </c>
      <c r="G1876" t="s">
        <v>11515</v>
      </c>
    </row>
    <row r="1877" spans="1:7" x14ac:dyDescent="0.25">
      <c r="A1877" s="1" t="s">
        <v>1429</v>
      </c>
      <c r="B1877" s="2">
        <v>922947867</v>
      </c>
      <c r="C1877" s="1" t="s">
        <v>9165</v>
      </c>
      <c r="D1877" s="3">
        <v>24616</v>
      </c>
      <c r="E1877" s="1" t="s">
        <v>9135</v>
      </c>
      <c r="F1877" s="1" t="s">
        <v>9264</v>
      </c>
      <c r="G1877" t="s">
        <v>11337</v>
      </c>
    </row>
    <row r="1878" spans="1:7" x14ac:dyDescent="0.25">
      <c r="A1878" s="1" t="s">
        <v>7391</v>
      </c>
      <c r="B1878" s="2">
        <v>782301506</v>
      </c>
      <c r="C1878" s="1" t="s">
        <v>9165</v>
      </c>
      <c r="D1878" s="3">
        <v>26077</v>
      </c>
      <c r="E1878" s="1" t="s">
        <v>9141</v>
      </c>
      <c r="F1878" s="1" t="s">
        <v>9264</v>
      </c>
      <c r="G1878" t="s">
        <v>10478</v>
      </c>
    </row>
    <row r="1879" spans="1:7" x14ac:dyDescent="0.25">
      <c r="A1879" s="1" t="s">
        <v>8877</v>
      </c>
      <c r="B1879" s="2">
        <v>518406085</v>
      </c>
      <c r="C1879" s="1" t="s">
        <v>9235</v>
      </c>
      <c r="D1879" s="3">
        <v>29366</v>
      </c>
      <c r="E1879" s="1" t="s">
        <v>9166</v>
      </c>
      <c r="F1879" s="1" t="s">
        <v>9236</v>
      </c>
      <c r="G1879" t="s">
        <v>10392</v>
      </c>
    </row>
    <row r="1880" spans="1:7" x14ac:dyDescent="0.25">
      <c r="A1880" s="1" t="s">
        <v>6551</v>
      </c>
      <c r="B1880" s="2">
        <v>112752941</v>
      </c>
      <c r="C1880" s="1" t="s">
        <v>9179</v>
      </c>
      <c r="D1880" s="3">
        <v>30827</v>
      </c>
      <c r="E1880" s="1" t="s">
        <v>9135</v>
      </c>
      <c r="F1880" s="1" t="s">
        <v>9180</v>
      </c>
      <c r="G1880" t="s">
        <v>11502</v>
      </c>
    </row>
    <row r="1881" spans="1:7" x14ac:dyDescent="0.25">
      <c r="A1881" s="1" t="s">
        <v>5584</v>
      </c>
      <c r="B1881" s="2">
        <v>256687818</v>
      </c>
      <c r="C1881" s="1" t="s">
        <v>9156</v>
      </c>
      <c r="D1881" s="3">
        <v>32288</v>
      </c>
      <c r="E1881" s="1" t="s">
        <v>9141</v>
      </c>
      <c r="F1881" s="1" t="s">
        <v>9157</v>
      </c>
      <c r="G1881" t="s">
        <v>9924</v>
      </c>
    </row>
    <row r="1882" spans="1:7" x14ac:dyDescent="0.25">
      <c r="A1882" s="1" t="s">
        <v>1717</v>
      </c>
      <c r="B1882" s="2">
        <v>33056746</v>
      </c>
      <c r="C1882" s="1" t="s">
        <v>9148</v>
      </c>
      <c r="D1882" s="3">
        <v>33749</v>
      </c>
      <c r="E1882" s="1" t="s">
        <v>9145</v>
      </c>
      <c r="F1882" s="1" t="s">
        <v>9150</v>
      </c>
      <c r="G1882" t="s">
        <v>11353</v>
      </c>
    </row>
    <row r="1883" spans="1:7" x14ac:dyDescent="0.25">
      <c r="A1883" s="1" t="s">
        <v>4892</v>
      </c>
      <c r="B1883" s="2">
        <v>778489603</v>
      </c>
      <c r="C1883" s="1" t="s">
        <v>9188</v>
      </c>
      <c r="D1883" s="3">
        <v>42880</v>
      </c>
      <c r="E1883" s="1" t="s">
        <v>9149</v>
      </c>
      <c r="F1883" s="1" t="s">
        <v>9202</v>
      </c>
      <c r="G1883" t="s">
        <v>11600</v>
      </c>
    </row>
    <row r="1884" spans="1:7" x14ac:dyDescent="0.25">
      <c r="A1884" s="1" t="s">
        <v>459</v>
      </c>
      <c r="B1884" s="2">
        <v>62940595</v>
      </c>
      <c r="C1884" s="1" t="s">
        <v>9134</v>
      </c>
      <c r="D1884" s="3">
        <v>21694</v>
      </c>
      <c r="E1884" s="1" t="s">
        <v>9166</v>
      </c>
      <c r="F1884" s="1" t="s">
        <v>9200</v>
      </c>
      <c r="G1884" t="s">
        <v>11294</v>
      </c>
    </row>
    <row r="1885" spans="1:7" x14ac:dyDescent="0.25">
      <c r="A1885" s="1" t="s">
        <v>2488</v>
      </c>
      <c r="B1885" s="2">
        <v>596666418</v>
      </c>
      <c r="C1885" s="1" t="s">
        <v>9134</v>
      </c>
      <c r="D1885" s="3">
        <v>22061</v>
      </c>
      <c r="E1885" s="1" t="s">
        <v>9141</v>
      </c>
      <c r="F1885" s="1" t="s">
        <v>9182</v>
      </c>
      <c r="G1885" t="s">
        <v>11812</v>
      </c>
    </row>
    <row r="1886" spans="1:7" x14ac:dyDescent="0.25">
      <c r="A1886" s="1" t="s">
        <v>7413</v>
      </c>
      <c r="B1886" s="2">
        <v>643055435</v>
      </c>
      <c r="C1886" s="1" t="s">
        <v>9179</v>
      </c>
      <c r="D1886" s="3">
        <v>41783</v>
      </c>
      <c r="E1886" s="1" t="s">
        <v>9145</v>
      </c>
      <c r="F1886" s="1" t="s">
        <v>9223</v>
      </c>
      <c r="G1886" t="s">
        <v>10956</v>
      </c>
    </row>
    <row r="1887" spans="1:7" x14ac:dyDescent="0.25">
      <c r="A1887" s="1" t="s">
        <v>996</v>
      </c>
      <c r="B1887" s="2">
        <v>190152480</v>
      </c>
      <c r="C1887" s="1" t="s">
        <v>9179</v>
      </c>
      <c r="D1887" s="3">
        <v>33382</v>
      </c>
      <c r="E1887" s="1" t="s">
        <v>9149</v>
      </c>
      <c r="F1887" s="1" t="s">
        <v>9223</v>
      </c>
      <c r="G1887" t="s">
        <v>11634</v>
      </c>
    </row>
    <row r="1888" spans="1:7" x14ac:dyDescent="0.25">
      <c r="A1888" s="1" t="s">
        <v>2923</v>
      </c>
      <c r="B1888" s="2">
        <v>163972762</v>
      </c>
      <c r="C1888" s="1" t="s">
        <v>9314</v>
      </c>
      <c r="D1888" s="3">
        <v>26444</v>
      </c>
      <c r="E1888" s="1" t="s">
        <v>9141</v>
      </c>
      <c r="F1888" s="1" t="s">
        <v>9315</v>
      </c>
      <c r="G1888" t="s">
        <v>11694</v>
      </c>
    </row>
    <row r="1889" spans="1:7" x14ac:dyDescent="0.25">
      <c r="A1889" s="1" t="s">
        <v>6895</v>
      </c>
      <c r="B1889" s="2">
        <v>234392725</v>
      </c>
      <c r="C1889" s="1" t="s">
        <v>9229</v>
      </c>
      <c r="D1889" s="3">
        <v>27173</v>
      </c>
      <c r="E1889" s="1" t="s">
        <v>9141</v>
      </c>
      <c r="F1889" s="1" t="s">
        <v>9230</v>
      </c>
      <c r="G1889" t="s">
        <v>10757</v>
      </c>
    </row>
    <row r="1890" spans="1:7" x14ac:dyDescent="0.25">
      <c r="A1890" s="1" t="s">
        <v>263</v>
      </c>
      <c r="B1890" s="2">
        <v>25156448</v>
      </c>
      <c r="C1890" s="1" t="s">
        <v>9148</v>
      </c>
      <c r="D1890" s="3">
        <v>23522</v>
      </c>
      <c r="E1890" s="1" t="s">
        <v>9149</v>
      </c>
      <c r="F1890" s="1" t="s">
        <v>9150</v>
      </c>
      <c r="G1890" t="s">
        <v>12086</v>
      </c>
    </row>
    <row r="1891" spans="1:7" x14ac:dyDescent="0.25">
      <c r="A1891" s="1" t="s">
        <v>2974</v>
      </c>
      <c r="B1891" s="2">
        <v>551030874</v>
      </c>
      <c r="C1891" s="1" t="s">
        <v>9144</v>
      </c>
      <c r="D1891" s="3">
        <v>26077</v>
      </c>
      <c r="E1891" s="1" t="s">
        <v>9149</v>
      </c>
      <c r="F1891" s="1" t="s">
        <v>9146</v>
      </c>
      <c r="G1891" t="s">
        <v>11074</v>
      </c>
    </row>
    <row r="1892" spans="1:7" x14ac:dyDescent="0.25">
      <c r="A1892" s="1" t="s">
        <v>5023</v>
      </c>
      <c r="B1892" s="2">
        <v>790819977</v>
      </c>
      <c r="C1892" s="1" t="s">
        <v>9134</v>
      </c>
      <c r="D1892" s="3">
        <v>38132</v>
      </c>
      <c r="E1892" s="1" t="s">
        <v>9149</v>
      </c>
      <c r="F1892" s="1" t="s">
        <v>9225</v>
      </c>
      <c r="G1892" t="s">
        <v>9665</v>
      </c>
    </row>
    <row r="1893" spans="1:7" x14ac:dyDescent="0.25">
      <c r="A1893" s="1" t="s">
        <v>7367</v>
      </c>
      <c r="B1893" s="2">
        <v>680580260</v>
      </c>
      <c r="C1893" s="1" t="s">
        <v>9229</v>
      </c>
      <c r="D1893" s="3">
        <v>31556</v>
      </c>
      <c r="E1893" s="1" t="s">
        <v>9145</v>
      </c>
      <c r="F1893" s="1" t="s">
        <v>9230</v>
      </c>
      <c r="G1893" t="s">
        <v>9916</v>
      </c>
    </row>
    <row r="1894" spans="1:7" x14ac:dyDescent="0.25">
      <c r="A1894" s="1" t="s">
        <v>2592</v>
      </c>
      <c r="B1894" s="2">
        <v>434049617</v>
      </c>
      <c r="C1894" s="1" t="s">
        <v>9159</v>
      </c>
      <c r="D1894" s="3">
        <v>41419</v>
      </c>
      <c r="E1894" s="1" t="s">
        <v>9145</v>
      </c>
      <c r="F1894" s="1" t="s">
        <v>9160</v>
      </c>
      <c r="G1894" t="s">
        <v>10101</v>
      </c>
    </row>
    <row r="1895" spans="1:7" x14ac:dyDescent="0.25">
      <c r="A1895" s="1" t="s">
        <v>3231</v>
      </c>
      <c r="B1895" s="2">
        <v>75645378</v>
      </c>
      <c r="C1895" s="1" t="s">
        <v>9303</v>
      </c>
      <c r="D1895" s="3">
        <v>41054</v>
      </c>
      <c r="E1895" s="1" t="s">
        <v>9149</v>
      </c>
      <c r="F1895" s="1" t="s">
        <v>9304</v>
      </c>
      <c r="G1895" t="s">
        <v>11305</v>
      </c>
    </row>
    <row r="1896" spans="1:7" x14ac:dyDescent="0.25">
      <c r="A1896" s="1" t="s">
        <v>8143</v>
      </c>
      <c r="B1896" s="2">
        <v>765691385</v>
      </c>
      <c r="C1896" s="1" t="s">
        <v>9134</v>
      </c>
      <c r="D1896" s="3">
        <v>28634</v>
      </c>
      <c r="E1896" s="1" t="s">
        <v>9145</v>
      </c>
      <c r="F1896" s="1" t="s">
        <v>9174</v>
      </c>
      <c r="G1896" t="s">
        <v>10629</v>
      </c>
    </row>
    <row r="1897" spans="1:7" x14ac:dyDescent="0.25">
      <c r="A1897" s="1" t="s">
        <v>6830</v>
      </c>
      <c r="B1897" s="2">
        <v>225303584</v>
      </c>
      <c r="C1897" s="1" t="s">
        <v>9134</v>
      </c>
      <c r="D1897" s="3">
        <v>25348</v>
      </c>
      <c r="E1897" s="1" t="s">
        <v>9149</v>
      </c>
      <c r="F1897" s="1" t="s">
        <v>9182</v>
      </c>
      <c r="G1897" t="s">
        <v>12113</v>
      </c>
    </row>
    <row r="1898" spans="1:7" x14ac:dyDescent="0.25">
      <c r="A1898" s="1" t="s">
        <v>5575</v>
      </c>
      <c r="B1898" s="2">
        <v>412403373</v>
      </c>
      <c r="C1898" s="1" t="s">
        <v>9154</v>
      </c>
      <c r="D1898" s="3">
        <v>43976</v>
      </c>
      <c r="E1898" s="1" t="s">
        <v>9141</v>
      </c>
      <c r="F1898" s="1" t="s">
        <v>6107</v>
      </c>
      <c r="G1898" t="s">
        <v>10502</v>
      </c>
    </row>
    <row r="1899" spans="1:7" x14ac:dyDescent="0.25">
      <c r="A1899" s="1" t="s">
        <v>4738</v>
      </c>
      <c r="B1899" s="2">
        <v>338457375</v>
      </c>
      <c r="C1899" s="1" t="s">
        <v>9138</v>
      </c>
      <c r="D1899" s="3">
        <v>20233</v>
      </c>
      <c r="E1899" s="1" t="s">
        <v>9131</v>
      </c>
      <c r="F1899" s="1" t="s">
        <v>6173</v>
      </c>
      <c r="G1899" t="s">
        <v>10891</v>
      </c>
    </row>
    <row r="1900" spans="1:7" x14ac:dyDescent="0.25">
      <c r="A1900" s="1" t="s">
        <v>7353</v>
      </c>
      <c r="B1900" s="2">
        <v>610013610</v>
      </c>
      <c r="C1900" s="1" t="s">
        <v>9303</v>
      </c>
      <c r="D1900" s="3">
        <v>29366</v>
      </c>
      <c r="E1900" s="1" t="s">
        <v>9131</v>
      </c>
      <c r="F1900" s="1" t="s">
        <v>9339</v>
      </c>
      <c r="G1900" t="s">
        <v>10105</v>
      </c>
    </row>
    <row r="1901" spans="1:7" x14ac:dyDescent="0.25">
      <c r="A1901" s="1" t="s">
        <v>8863</v>
      </c>
      <c r="B1901" s="2">
        <v>900456904</v>
      </c>
      <c r="C1901" s="1" t="s">
        <v>9156</v>
      </c>
      <c r="D1901" s="3">
        <v>37036</v>
      </c>
      <c r="E1901" s="1" t="s">
        <v>9131</v>
      </c>
      <c r="F1901" s="1" t="s">
        <v>9157</v>
      </c>
      <c r="G1901" t="s">
        <v>10240</v>
      </c>
    </row>
    <row r="1902" spans="1:7" x14ac:dyDescent="0.25">
      <c r="A1902" s="1" t="s">
        <v>8761</v>
      </c>
      <c r="B1902" s="2">
        <v>54474771</v>
      </c>
      <c r="C1902" s="1" t="s">
        <v>9197</v>
      </c>
      <c r="D1902" s="3">
        <v>41419</v>
      </c>
      <c r="E1902" s="1" t="s">
        <v>9149</v>
      </c>
      <c r="F1902" s="1" t="s">
        <v>9198</v>
      </c>
      <c r="G1902" t="s">
        <v>11144</v>
      </c>
    </row>
    <row r="1903" spans="1:7" x14ac:dyDescent="0.25">
      <c r="A1903" s="1" t="s">
        <v>6749</v>
      </c>
      <c r="B1903" s="2">
        <v>674880736</v>
      </c>
      <c r="C1903" s="1" t="s">
        <v>9217</v>
      </c>
      <c r="D1903" s="3">
        <v>33382</v>
      </c>
      <c r="E1903" s="1" t="s">
        <v>9141</v>
      </c>
      <c r="F1903" s="1" t="s">
        <v>9218</v>
      </c>
      <c r="G1903" t="s">
        <v>9659</v>
      </c>
    </row>
    <row r="1904" spans="1:7" x14ac:dyDescent="0.25">
      <c r="A1904" s="1" t="s">
        <v>1551</v>
      </c>
      <c r="B1904" s="2">
        <v>420912357</v>
      </c>
      <c r="C1904" s="1" t="s">
        <v>9138</v>
      </c>
      <c r="D1904" s="3">
        <v>24983</v>
      </c>
      <c r="E1904" s="1" t="s">
        <v>9149</v>
      </c>
      <c r="F1904" s="1" t="s">
        <v>6173</v>
      </c>
      <c r="G1904" t="s">
        <v>10407</v>
      </c>
    </row>
    <row r="1905" spans="1:7" x14ac:dyDescent="0.25">
      <c r="A1905" s="1" t="s">
        <v>6480</v>
      </c>
      <c r="B1905" s="2">
        <v>483024768</v>
      </c>
      <c r="C1905" s="1" t="s">
        <v>9148</v>
      </c>
      <c r="D1905" s="3">
        <v>24251</v>
      </c>
      <c r="E1905" s="1" t="s">
        <v>9149</v>
      </c>
      <c r="F1905" s="1" t="s">
        <v>9150</v>
      </c>
      <c r="G1905" t="s">
        <v>9151</v>
      </c>
    </row>
    <row r="1906" spans="1:7" x14ac:dyDescent="0.25">
      <c r="A1906" s="1" t="s">
        <v>685</v>
      </c>
      <c r="B1906" s="2">
        <v>24875976</v>
      </c>
      <c r="C1906" s="1" t="s">
        <v>9197</v>
      </c>
      <c r="D1906" s="3">
        <v>36671</v>
      </c>
      <c r="E1906" s="1" t="s">
        <v>9149</v>
      </c>
      <c r="F1906" s="1" t="s">
        <v>9267</v>
      </c>
      <c r="G1906" t="s">
        <v>11338</v>
      </c>
    </row>
    <row r="1907" spans="1:7" x14ac:dyDescent="0.25">
      <c r="A1907" s="1" t="s">
        <v>4286</v>
      </c>
      <c r="B1907" s="2">
        <v>723847813</v>
      </c>
      <c r="C1907" s="1" t="s">
        <v>9170</v>
      </c>
      <c r="D1907" s="3">
        <v>39226</v>
      </c>
      <c r="E1907" s="1" t="s">
        <v>9141</v>
      </c>
      <c r="F1907" s="1" t="s">
        <v>9212</v>
      </c>
      <c r="G1907" t="s">
        <v>11855</v>
      </c>
    </row>
    <row r="1908" spans="1:7" x14ac:dyDescent="0.25">
      <c r="A1908" s="1" t="s">
        <v>5131</v>
      </c>
      <c r="B1908" s="2">
        <v>150157757</v>
      </c>
      <c r="C1908" s="1" t="s">
        <v>9303</v>
      </c>
      <c r="D1908" s="3">
        <v>25348</v>
      </c>
      <c r="E1908" s="1" t="s">
        <v>9141</v>
      </c>
      <c r="F1908" s="1" t="s">
        <v>9339</v>
      </c>
      <c r="G1908" t="s">
        <v>9529</v>
      </c>
    </row>
    <row r="1909" spans="1:7" x14ac:dyDescent="0.25">
      <c r="A1909" s="1" t="s">
        <v>2712</v>
      </c>
      <c r="B1909" s="2">
        <v>859095392</v>
      </c>
      <c r="C1909" s="1" t="s">
        <v>9179</v>
      </c>
      <c r="D1909" s="3">
        <v>38497</v>
      </c>
      <c r="E1909" s="1" t="s">
        <v>9145</v>
      </c>
      <c r="F1909" s="1" t="s">
        <v>9184</v>
      </c>
      <c r="G1909" t="s">
        <v>10628</v>
      </c>
    </row>
    <row r="1910" spans="1:7" x14ac:dyDescent="0.25">
      <c r="A1910" s="1" t="s">
        <v>4874</v>
      </c>
      <c r="B1910" s="2">
        <v>565313618</v>
      </c>
      <c r="C1910" s="1" t="s">
        <v>9159</v>
      </c>
      <c r="D1910" s="3">
        <v>27173</v>
      </c>
      <c r="E1910" s="1" t="s">
        <v>9135</v>
      </c>
      <c r="F1910" s="1" t="s">
        <v>9240</v>
      </c>
      <c r="G1910" t="s">
        <v>11647</v>
      </c>
    </row>
    <row r="1911" spans="1:7" x14ac:dyDescent="0.25">
      <c r="A1911" s="1" t="s">
        <v>4874</v>
      </c>
      <c r="B1911" s="2">
        <v>126353147</v>
      </c>
      <c r="C1911" s="1" t="s">
        <v>9179</v>
      </c>
      <c r="D1911" s="3">
        <v>30827</v>
      </c>
      <c r="E1911" s="1" t="s">
        <v>9131</v>
      </c>
      <c r="F1911" s="1" t="s">
        <v>9184</v>
      </c>
      <c r="G1911" t="s">
        <v>12143</v>
      </c>
    </row>
    <row r="1912" spans="1:7" x14ac:dyDescent="0.25">
      <c r="A1912" s="1" t="s">
        <v>3894</v>
      </c>
      <c r="B1912" s="2">
        <v>203688626</v>
      </c>
      <c r="C1912" s="1" t="s">
        <v>9179</v>
      </c>
      <c r="D1912" s="3">
        <v>38497</v>
      </c>
      <c r="E1912" s="1" t="s">
        <v>9149</v>
      </c>
      <c r="F1912" s="1" t="s">
        <v>9184</v>
      </c>
      <c r="G1912" t="s">
        <v>9228</v>
      </c>
    </row>
    <row r="1913" spans="1:7" x14ac:dyDescent="0.25">
      <c r="A1913" s="1" t="s">
        <v>5325</v>
      </c>
      <c r="B1913" s="2">
        <v>890660878</v>
      </c>
      <c r="C1913" s="1" t="s">
        <v>9217</v>
      </c>
      <c r="D1913" s="3">
        <v>33017</v>
      </c>
      <c r="E1913" s="1" t="s">
        <v>9135</v>
      </c>
      <c r="F1913" s="1" t="s">
        <v>9218</v>
      </c>
      <c r="G1913" t="s">
        <v>11292</v>
      </c>
    </row>
    <row r="1914" spans="1:7" x14ac:dyDescent="0.25">
      <c r="A1914" s="1" t="s">
        <v>2336</v>
      </c>
      <c r="B1914" s="2">
        <v>89352225</v>
      </c>
      <c r="C1914" s="1" t="s">
        <v>9134</v>
      </c>
      <c r="D1914" s="3">
        <v>41783</v>
      </c>
      <c r="E1914" s="1" t="s">
        <v>9135</v>
      </c>
      <c r="F1914" s="1" t="s">
        <v>9136</v>
      </c>
      <c r="G1914" t="s">
        <v>10079</v>
      </c>
    </row>
    <row r="1915" spans="1:7" x14ac:dyDescent="0.25">
      <c r="A1915" s="1" t="s">
        <v>6340</v>
      </c>
      <c r="B1915" s="2">
        <v>392190501</v>
      </c>
      <c r="C1915" s="1" t="s">
        <v>9190</v>
      </c>
      <c r="D1915" s="3">
        <v>33017</v>
      </c>
      <c r="E1915" s="1" t="s">
        <v>9141</v>
      </c>
      <c r="F1915" s="1" t="s">
        <v>9191</v>
      </c>
      <c r="G1915" t="s">
        <v>10500</v>
      </c>
    </row>
    <row r="1916" spans="1:7" x14ac:dyDescent="0.25">
      <c r="A1916" s="1" t="s">
        <v>1280</v>
      </c>
      <c r="B1916" s="2">
        <v>547525888</v>
      </c>
      <c r="C1916" s="1" t="s">
        <v>9148</v>
      </c>
      <c r="D1916" s="3">
        <v>41783</v>
      </c>
      <c r="E1916" s="1" t="s">
        <v>9149</v>
      </c>
      <c r="F1916" s="1" t="s">
        <v>834</v>
      </c>
      <c r="G1916" t="s">
        <v>11994</v>
      </c>
    </row>
    <row r="1917" spans="1:7" x14ac:dyDescent="0.25">
      <c r="A1917" s="1" t="s">
        <v>6192</v>
      </c>
      <c r="B1917" s="2">
        <v>676319363</v>
      </c>
      <c r="C1917" s="1" t="s">
        <v>9190</v>
      </c>
      <c r="D1917" s="3">
        <v>35210</v>
      </c>
      <c r="E1917" s="1" t="s">
        <v>9166</v>
      </c>
      <c r="F1917" s="1" t="s">
        <v>9191</v>
      </c>
      <c r="G1917" t="s">
        <v>10582</v>
      </c>
    </row>
    <row r="1918" spans="1:7" x14ac:dyDescent="0.25">
      <c r="A1918" s="1" t="s">
        <v>5507</v>
      </c>
      <c r="B1918" s="2">
        <v>774767354</v>
      </c>
      <c r="C1918" s="1" t="s">
        <v>9159</v>
      </c>
      <c r="D1918" s="3">
        <v>44705</v>
      </c>
      <c r="E1918" s="1" t="s">
        <v>9145</v>
      </c>
      <c r="F1918" s="1" t="s">
        <v>9160</v>
      </c>
      <c r="G1918" t="s">
        <v>9595</v>
      </c>
    </row>
    <row r="1919" spans="1:7" x14ac:dyDescent="0.25">
      <c r="A1919" s="1" t="s">
        <v>6507</v>
      </c>
      <c r="B1919" s="2">
        <v>660681947</v>
      </c>
      <c r="C1919" s="1" t="s">
        <v>9193</v>
      </c>
      <c r="D1919" s="3">
        <v>31921</v>
      </c>
      <c r="E1919" s="1" t="s">
        <v>9141</v>
      </c>
      <c r="F1919" s="1" t="s">
        <v>9194</v>
      </c>
      <c r="G1919" t="s">
        <v>11991</v>
      </c>
    </row>
    <row r="1920" spans="1:7" x14ac:dyDescent="0.25">
      <c r="A1920" s="1" t="s">
        <v>1124</v>
      </c>
      <c r="B1920" s="2">
        <v>534393886</v>
      </c>
      <c r="C1920" s="1" t="s">
        <v>9140</v>
      </c>
      <c r="D1920" s="3">
        <v>45070</v>
      </c>
      <c r="E1920" s="1" t="s">
        <v>9145</v>
      </c>
      <c r="F1920" s="1" t="s">
        <v>9142</v>
      </c>
      <c r="G1920" t="s">
        <v>10670</v>
      </c>
    </row>
    <row r="1921" spans="1:7" x14ac:dyDescent="0.25">
      <c r="A1921" s="1" t="s">
        <v>4391</v>
      </c>
      <c r="B1921" s="2">
        <v>201270896</v>
      </c>
      <c r="C1921" s="1" t="s">
        <v>9156</v>
      </c>
      <c r="D1921" s="3">
        <v>28999</v>
      </c>
      <c r="E1921" s="1" t="s">
        <v>9149</v>
      </c>
      <c r="F1921" s="1" t="s">
        <v>9157</v>
      </c>
      <c r="G1921" t="s">
        <v>9540</v>
      </c>
    </row>
    <row r="1922" spans="1:7" x14ac:dyDescent="0.25">
      <c r="A1922" s="1" t="s">
        <v>971</v>
      </c>
      <c r="B1922" s="2">
        <v>732081027</v>
      </c>
      <c r="C1922" s="1" t="s">
        <v>9152</v>
      </c>
      <c r="D1922" s="3">
        <v>38861</v>
      </c>
      <c r="E1922" s="1" t="s">
        <v>9149</v>
      </c>
      <c r="F1922" s="1" t="s">
        <v>8420</v>
      </c>
      <c r="G1922" t="s">
        <v>10388</v>
      </c>
    </row>
    <row r="1923" spans="1:7" x14ac:dyDescent="0.25">
      <c r="A1923" s="1" t="s">
        <v>6349</v>
      </c>
      <c r="B1923" s="2">
        <v>348591655</v>
      </c>
      <c r="C1923" s="1" t="s">
        <v>9156</v>
      </c>
      <c r="D1923" s="3">
        <v>25348</v>
      </c>
      <c r="E1923" s="1" t="s">
        <v>9131</v>
      </c>
      <c r="F1923" s="1" t="s">
        <v>9157</v>
      </c>
      <c r="G1923" t="s">
        <v>9844</v>
      </c>
    </row>
    <row r="1924" spans="1:7" x14ac:dyDescent="0.25">
      <c r="A1924" s="1" t="s">
        <v>7476</v>
      </c>
      <c r="B1924" s="2">
        <v>399333778</v>
      </c>
      <c r="C1924" s="1" t="s">
        <v>9179</v>
      </c>
      <c r="D1924" s="3">
        <v>26809</v>
      </c>
      <c r="E1924" s="1" t="s">
        <v>9149</v>
      </c>
      <c r="F1924" s="1" t="s">
        <v>9223</v>
      </c>
      <c r="G1924" t="s">
        <v>9890</v>
      </c>
    </row>
    <row r="1925" spans="1:7" x14ac:dyDescent="0.25">
      <c r="A1925" s="1" t="s">
        <v>8922</v>
      </c>
      <c r="B1925" s="2">
        <v>785578700</v>
      </c>
      <c r="C1925" s="1" t="s">
        <v>9303</v>
      </c>
      <c r="D1925" s="3">
        <v>42148</v>
      </c>
      <c r="E1925" s="1" t="s">
        <v>9149</v>
      </c>
      <c r="F1925" s="1" t="s">
        <v>9304</v>
      </c>
      <c r="G1925" t="s">
        <v>9861</v>
      </c>
    </row>
    <row r="1926" spans="1:7" x14ac:dyDescent="0.25">
      <c r="A1926" s="1" t="s">
        <v>4687</v>
      </c>
      <c r="B1926" s="2">
        <v>290971192</v>
      </c>
      <c r="C1926" s="1" t="s">
        <v>9159</v>
      </c>
      <c r="D1926" s="3">
        <v>22790</v>
      </c>
      <c r="E1926" s="1" t="s">
        <v>9141</v>
      </c>
      <c r="F1926" s="1" t="s">
        <v>9240</v>
      </c>
      <c r="G1926" t="s">
        <v>11814</v>
      </c>
    </row>
    <row r="1927" spans="1:7" x14ac:dyDescent="0.25">
      <c r="A1927" s="1" t="s">
        <v>7540</v>
      </c>
      <c r="B1927" s="2">
        <v>244003102</v>
      </c>
      <c r="C1927" s="1" t="s">
        <v>9159</v>
      </c>
      <c r="D1927" s="3">
        <v>38861</v>
      </c>
      <c r="E1927" s="1" t="s">
        <v>9145</v>
      </c>
      <c r="F1927" s="1" t="s">
        <v>8414</v>
      </c>
      <c r="G1927" t="s">
        <v>12052</v>
      </c>
    </row>
    <row r="1928" spans="1:7" x14ac:dyDescent="0.25">
      <c r="A1928" s="1" t="s">
        <v>3804</v>
      </c>
      <c r="B1928" s="2">
        <v>577024399</v>
      </c>
      <c r="C1928" s="1" t="s">
        <v>9179</v>
      </c>
      <c r="D1928" s="3">
        <v>36671</v>
      </c>
      <c r="E1928" s="1" t="s">
        <v>9149</v>
      </c>
      <c r="F1928" s="1" t="s">
        <v>9180</v>
      </c>
      <c r="G1928" t="s">
        <v>10170</v>
      </c>
    </row>
    <row r="1929" spans="1:7" x14ac:dyDescent="0.25">
      <c r="A1929" s="1" t="s">
        <v>1438</v>
      </c>
      <c r="B1929" s="2">
        <v>800032581</v>
      </c>
      <c r="C1929" s="1" t="s">
        <v>9156</v>
      </c>
      <c r="D1929" s="3">
        <v>29366</v>
      </c>
      <c r="E1929" s="1" t="s">
        <v>9145</v>
      </c>
      <c r="F1929" s="1" t="s">
        <v>9157</v>
      </c>
      <c r="G1929" t="s">
        <v>9708</v>
      </c>
    </row>
    <row r="1930" spans="1:7" x14ac:dyDescent="0.25">
      <c r="A1930" s="1" t="s">
        <v>5370</v>
      </c>
      <c r="B1930" s="2">
        <v>103348505</v>
      </c>
      <c r="C1930" s="1" t="s">
        <v>9197</v>
      </c>
      <c r="D1930" s="3">
        <v>20600</v>
      </c>
      <c r="E1930" s="1" t="s">
        <v>9141</v>
      </c>
      <c r="F1930" s="1" t="s">
        <v>9198</v>
      </c>
      <c r="G1930" t="s">
        <v>10372</v>
      </c>
    </row>
    <row r="1931" spans="1:7" x14ac:dyDescent="0.25">
      <c r="A1931" s="1" t="s">
        <v>3604</v>
      </c>
      <c r="B1931" s="2">
        <v>86568311</v>
      </c>
      <c r="C1931" s="1" t="s">
        <v>9197</v>
      </c>
      <c r="D1931" s="3">
        <v>24616</v>
      </c>
      <c r="E1931" s="1" t="s">
        <v>9145</v>
      </c>
      <c r="F1931" s="1" t="s">
        <v>9206</v>
      </c>
      <c r="G1931" t="s">
        <v>11091</v>
      </c>
    </row>
    <row r="1932" spans="1:7" x14ac:dyDescent="0.25">
      <c r="A1932" s="1" t="s">
        <v>2342</v>
      </c>
      <c r="B1932" s="2">
        <v>484515047</v>
      </c>
      <c r="C1932" s="1" t="s">
        <v>9148</v>
      </c>
      <c r="D1932" s="3">
        <v>32653</v>
      </c>
      <c r="E1932" s="1" t="s">
        <v>9149</v>
      </c>
      <c r="F1932" s="1" t="s">
        <v>9150</v>
      </c>
      <c r="G1932" t="s">
        <v>10497</v>
      </c>
    </row>
    <row r="1933" spans="1:7" x14ac:dyDescent="0.25">
      <c r="A1933" s="1" t="s">
        <v>4484</v>
      </c>
      <c r="B1933" s="2">
        <v>625287378</v>
      </c>
      <c r="C1933" s="1" t="s">
        <v>9188</v>
      </c>
      <c r="D1933" s="3">
        <v>27538</v>
      </c>
      <c r="E1933" s="1" t="s">
        <v>9145</v>
      </c>
      <c r="F1933" s="1" t="s">
        <v>3840</v>
      </c>
      <c r="G1933" t="s">
        <v>11521</v>
      </c>
    </row>
    <row r="1934" spans="1:7" x14ac:dyDescent="0.25">
      <c r="A1934" s="1" t="s">
        <v>3920</v>
      </c>
      <c r="B1934" s="2">
        <v>683652420</v>
      </c>
      <c r="C1934" s="1" t="s">
        <v>9130</v>
      </c>
      <c r="D1934" s="3">
        <v>37036</v>
      </c>
      <c r="E1934" s="1" t="s">
        <v>9135</v>
      </c>
      <c r="F1934" s="1" t="s">
        <v>9252</v>
      </c>
      <c r="G1934" t="s">
        <v>11981</v>
      </c>
    </row>
    <row r="1935" spans="1:7" x14ac:dyDescent="0.25">
      <c r="A1935" s="1" t="s">
        <v>5881</v>
      </c>
      <c r="B1935" s="2">
        <v>704250488</v>
      </c>
      <c r="C1935" s="1" t="s">
        <v>9188</v>
      </c>
      <c r="D1935" s="3">
        <v>28999</v>
      </c>
      <c r="E1935" s="1" t="s">
        <v>9149</v>
      </c>
      <c r="F1935" s="1" t="s">
        <v>3840</v>
      </c>
      <c r="G1935" t="s">
        <v>11599</v>
      </c>
    </row>
    <row r="1936" spans="1:7" x14ac:dyDescent="0.25">
      <c r="A1936" s="1" t="s">
        <v>6868</v>
      </c>
      <c r="B1936" s="2">
        <v>516035467</v>
      </c>
      <c r="C1936" s="1" t="s">
        <v>9179</v>
      </c>
      <c r="D1936" s="3">
        <v>42880</v>
      </c>
      <c r="E1936" s="1" t="s">
        <v>9141</v>
      </c>
      <c r="F1936" s="1" t="s">
        <v>9180</v>
      </c>
      <c r="G1936" t="s">
        <v>10931</v>
      </c>
    </row>
    <row r="1937" spans="1:7" x14ac:dyDescent="0.25">
      <c r="A1937" s="1" t="s">
        <v>1569</v>
      </c>
      <c r="B1937" s="2">
        <v>812543923</v>
      </c>
      <c r="C1937" s="1" t="s">
        <v>9197</v>
      </c>
      <c r="D1937" s="3">
        <v>25348</v>
      </c>
      <c r="E1937" s="1" t="s">
        <v>9149</v>
      </c>
      <c r="F1937" s="1" t="s">
        <v>9198</v>
      </c>
      <c r="G1937" t="s">
        <v>11195</v>
      </c>
    </row>
    <row r="1938" spans="1:7" x14ac:dyDescent="0.25">
      <c r="A1938" s="1" t="s">
        <v>8322</v>
      </c>
      <c r="B1938" s="2">
        <v>322098693</v>
      </c>
      <c r="C1938" s="1" t="s">
        <v>9179</v>
      </c>
      <c r="D1938" s="3">
        <v>41783</v>
      </c>
      <c r="E1938" s="1" t="s">
        <v>9131</v>
      </c>
      <c r="F1938" s="1" t="s">
        <v>9223</v>
      </c>
      <c r="G1938" t="s">
        <v>11623</v>
      </c>
    </row>
    <row r="1939" spans="1:7" x14ac:dyDescent="0.25">
      <c r="A1939" s="1" t="s">
        <v>2354</v>
      </c>
      <c r="B1939" s="2">
        <v>536974720</v>
      </c>
      <c r="C1939" s="1" t="s">
        <v>9134</v>
      </c>
      <c r="D1939" s="3">
        <v>32288</v>
      </c>
      <c r="E1939" s="1" t="s">
        <v>9131</v>
      </c>
      <c r="F1939" s="1" t="s">
        <v>9186</v>
      </c>
      <c r="G1939" t="s">
        <v>10151</v>
      </c>
    </row>
    <row r="1940" spans="1:7" x14ac:dyDescent="0.25">
      <c r="A1940" s="1" t="s">
        <v>8022</v>
      </c>
      <c r="B1940" s="2">
        <v>840048564</v>
      </c>
      <c r="C1940" s="1" t="s">
        <v>9170</v>
      </c>
      <c r="D1940" s="3">
        <v>43244</v>
      </c>
      <c r="E1940" s="1" t="s">
        <v>9135</v>
      </c>
      <c r="F1940" s="1" t="s">
        <v>9171</v>
      </c>
      <c r="G1940" t="s">
        <v>9932</v>
      </c>
    </row>
    <row r="1941" spans="1:7" x14ac:dyDescent="0.25">
      <c r="A1941" s="1" t="s">
        <v>5140</v>
      </c>
      <c r="B1941" s="2">
        <v>609723600</v>
      </c>
      <c r="C1941" s="1" t="s">
        <v>9134</v>
      </c>
      <c r="D1941" s="3">
        <v>41783</v>
      </c>
      <c r="E1941" s="1" t="s">
        <v>9131</v>
      </c>
      <c r="F1941" s="1" t="s">
        <v>9182</v>
      </c>
      <c r="G1941" t="s">
        <v>11543</v>
      </c>
    </row>
    <row r="1942" spans="1:7" x14ac:dyDescent="0.25">
      <c r="A1942" s="1" t="s">
        <v>5337</v>
      </c>
      <c r="B1942" s="2">
        <v>8590073</v>
      </c>
      <c r="C1942" s="1" t="s">
        <v>9134</v>
      </c>
      <c r="D1942" s="3">
        <v>32653</v>
      </c>
      <c r="E1942" s="1" t="s">
        <v>9149</v>
      </c>
      <c r="F1942" s="1" t="s">
        <v>9186</v>
      </c>
      <c r="G1942" t="s">
        <v>9290</v>
      </c>
    </row>
    <row r="1943" spans="1:7" x14ac:dyDescent="0.25">
      <c r="A1943" s="1" t="s">
        <v>5715</v>
      </c>
      <c r="B1943" s="2">
        <v>511755861</v>
      </c>
      <c r="C1943" s="1" t="s">
        <v>9170</v>
      </c>
      <c r="D1943" s="3">
        <v>23887</v>
      </c>
      <c r="E1943" s="1" t="s">
        <v>9135</v>
      </c>
      <c r="F1943" s="1" t="s">
        <v>9362</v>
      </c>
      <c r="G1943" t="s">
        <v>11483</v>
      </c>
    </row>
    <row r="1944" spans="1:7" x14ac:dyDescent="0.25">
      <c r="A1944" s="1" t="s">
        <v>5810</v>
      </c>
      <c r="B1944" s="2">
        <v>597698472</v>
      </c>
      <c r="C1944" s="1" t="s">
        <v>9229</v>
      </c>
      <c r="D1944" s="3">
        <v>33017</v>
      </c>
      <c r="E1944" s="1" t="s">
        <v>9141</v>
      </c>
      <c r="F1944" s="1" t="s">
        <v>9230</v>
      </c>
      <c r="G1944" t="s">
        <v>11725</v>
      </c>
    </row>
    <row r="1945" spans="1:7" x14ac:dyDescent="0.25">
      <c r="A1945" s="1" t="s">
        <v>4436</v>
      </c>
      <c r="B1945" s="2">
        <v>633845603</v>
      </c>
      <c r="C1945" s="1" t="s">
        <v>9159</v>
      </c>
      <c r="D1945" s="3">
        <v>23887</v>
      </c>
      <c r="E1945" s="1" t="s">
        <v>9149</v>
      </c>
      <c r="F1945" s="1" t="s">
        <v>8414</v>
      </c>
      <c r="G1945" t="s">
        <v>11477</v>
      </c>
    </row>
    <row r="1946" spans="1:7" x14ac:dyDescent="0.25">
      <c r="A1946" s="1" t="s">
        <v>2586</v>
      </c>
      <c r="B1946" s="2">
        <v>767138580</v>
      </c>
      <c r="C1946" s="1" t="s">
        <v>9197</v>
      </c>
      <c r="D1946" s="3">
        <v>43609</v>
      </c>
      <c r="E1946" s="1" t="s">
        <v>9135</v>
      </c>
      <c r="F1946" s="1" t="s">
        <v>9267</v>
      </c>
      <c r="G1946" t="s">
        <v>10384</v>
      </c>
    </row>
    <row r="1947" spans="1:7" x14ac:dyDescent="0.25">
      <c r="A1947" s="1" t="s">
        <v>6322</v>
      </c>
      <c r="B1947" s="2">
        <v>383229683</v>
      </c>
      <c r="C1947" s="1" t="s">
        <v>9159</v>
      </c>
      <c r="D1947" s="3">
        <v>26809</v>
      </c>
      <c r="E1947" s="1" t="s">
        <v>9135</v>
      </c>
      <c r="F1947" s="1" t="s">
        <v>9240</v>
      </c>
      <c r="G1947" t="s">
        <v>9485</v>
      </c>
    </row>
    <row r="1948" spans="1:7" x14ac:dyDescent="0.25">
      <c r="A1948" s="1" t="s">
        <v>5155</v>
      </c>
      <c r="B1948" s="2">
        <v>959261982</v>
      </c>
      <c r="C1948" s="1" t="s">
        <v>9134</v>
      </c>
      <c r="D1948" s="3">
        <v>37400</v>
      </c>
      <c r="E1948" s="1" t="s">
        <v>9149</v>
      </c>
      <c r="F1948" s="1" t="s">
        <v>9225</v>
      </c>
      <c r="G1948" t="s">
        <v>9555</v>
      </c>
    </row>
    <row r="1949" spans="1:7" x14ac:dyDescent="0.25">
      <c r="A1949" s="1" t="s">
        <v>6811</v>
      </c>
      <c r="B1949" s="2">
        <v>687320422</v>
      </c>
      <c r="C1949" s="1" t="s">
        <v>9156</v>
      </c>
      <c r="D1949" s="3">
        <v>33382</v>
      </c>
      <c r="E1949" s="1" t="s">
        <v>9149</v>
      </c>
      <c r="F1949" s="1" t="s">
        <v>9157</v>
      </c>
      <c r="G1949" t="s">
        <v>9913</v>
      </c>
    </row>
    <row r="1950" spans="1:7" x14ac:dyDescent="0.25">
      <c r="A1950" s="1" t="s">
        <v>5307</v>
      </c>
      <c r="B1950" s="2">
        <v>423317349</v>
      </c>
      <c r="C1950" s="1" t="s">
        <v>9159</v>
      </c>
      <c r="D1950" s="3">
        <v>42148</v>
      </c>
      <c r="E1950" s="1" t="s">
        <v>9149</v>
      </c>
      <c r="F1950" s="1" t="s">
        <v>8414</v>
      </c>
      <c r="G1950" t="s">
        <v>11684</v>
      </c>
    </row>
    <row r="1951" spans="1:7" x14ac:dyDescent="0.25">
      <c r="A1951" s="1" t="s">
        <v>1161</v>
      </c>
      <c r="B1951" s="2">
        <v>142378480</v>
      </c>
      <c r="C1951" s="1" t="s">
        <v>9140</v>
      </c>
      <c r="D1951" s="3">
        <v>43976</v>
      </c>
      <c r="E1951" s="1" t="s">
        <v>9149</v>
      </c>
      <c r="F1951" s="1" t="s">
        <v>9142</v>
      </c>
      <c r="G1951" t="s">
        <v>10249</v>
      </c>
    </row>
    <row r="1952" spans="1:7" x14ac:dyDescent="0.25">
      <c r="A1952" s="1" t="s">
        <v>8258</v>
      </c>
      <c r="B1952" s="2">
        <v>651511456</v>
      </c>
      <c r="C1952" s="1" t="s">
        <v>9140</v>
      </c>
      <c r="D1952" s="3">
        <v>38861</v>
      </c>
      <c r="E1952" s="1" t="s">
        <v>9141</v>
      </c>
      <c r="F1952" s="1" t="s">
        <v>9142</v>
      </c>
      <c r="G1952" t="s">
        <v>11175</v>
      </c>
    </row>
    <row r="1953" spans="1:7" x14ac:dyDescent="0.25">
      <c r="A1953" s="1" t="s">
        <v>3343</v>
      </c>
      <c r="B1953" s="2">
        <v>842115961</v>
      </c>
      <c r="C1953" s="1" t="s">
        <v>9188</v>
      </c>
      <c r="D1953" s="3">
        <v>40322</v>
      </c>
      <c r="E1953" s="1" t="s">
        <v>9141</v>
      </c>
      <c r="F1953" s="1" t="s">
        <v>4326</v>
      </c>
      <c r="G1953" t="s">
        <v>11404</v>
      </c>
    </row>
    <row r="1954" spans="1:7" x14ac:dyDescent="0.25">
      <c r="A1954" s="1" t="s">
        <v>7971</v>
      </c>
      <c r="B1954" s="2">
        <v>549122786</v>
      </c>
      <c r="C1954" s="1" t="s">
        <v>9144</v>
      </c>
      <c r="D1954" s="3">
        <v>22426</v>
      </c>
      <c r="E1954" s="1" t="s">
        <v>9141</v>
      </c>
      <c r="F1954" s="1" t="s">
        <v>9262</v>
      </c>
      <c r="G1954" t="s">
        <v>11463</v>
      </c>
    </row>
    <row r="1955" spans="1:7" x14ac:dyDescent="0.25">
      <c r="A1955" s="1" t="s">
        <v>1317</v>
      </c>
      <c r="B1955" s="2">
        <v>900757172</v>
      </c>
      <c r="C1955" s="1" t="s">
        <v>9159</v>
      </c>
      <c r="D1955" s="3">
        <v>30827</v>
      </c>
      <c r="E1955" s="1" t="s">
        <v>9131</v>
      </c>
      <c r="F1955" s="1" t="s">
        <v>8414</v>
      </c>
      <c r="G1955" t="s">
        <v>10638</v>
      </c>
    </row>
    <row r="1956" spans="1:7" x14ac:dyDescent="0.25">
      <c r="A1956" s="1" t="s">
        <v>4214</v>
      </c>
      <c r="B1956" s="2">
        <v>967501251</v>
      </c>
      <c r="C1956" s="1" t="s">
        <v>9140</v>
      </c>
      <c r="D1956" s="3">
        <v>34843</v>
      </c>
      <c r="E1956" s="1" t="s">
        <v>9145</v>
      </c>
      <c r="F1956" s="1" t="s">
        <v>9142</v>
      </c>
      <c r="G1956" t="s">
        <v>10524</v>
      </c>
    </row>
    <row r="1957" spans="1:7" x14ac:dyDescent="0.25">
      <c r="A1957" s="1" t="s">
        <v>4283</v>
      </c>
      <c r="B1957" s="2">
        <v>993487260</v>
      </c>
      <c r="C1957" s="1" t="s">
        <v>9134</v>
      </c>
      <c r="D1957" s="3">
        <v>23522</v>
      </c>
      <c r="E1957" s="1" t="s">
        <v>9141</v>
      </c>
      <c r="F1957" s="1" t="s">
        <v>9176</v>
      </c>
      <c r="G1957" t="s">
        <v>9552</v>
      </c>
    </row>
    <row r="1958" spans="1:7" x14ac:dyDescent="0.25">
      <c r="A1958" s="1" t="s">
        <v>1164</v>
      </c>
      <c r="B1958" s="2">
        <v>526690732</v>
      </c>
      <c r="C1958" s="1" t="s">
        <v>9130</v>
      </c>
      <c r="D1958" s="3">
        <v>45070</v>
      </c>
      <c r="E1958" s="1" t="s">
        <v>9135</v>
      </c>
      <c r="F1958" s="1" t="s">
        <v>9132</v>
      </c>
      <c r="G1958" t="s">
        <v>11618</v>
      </c>
    </row>
    <row r="1959" spans="1:7" x14ac:dyDescent="0.25">
      <c r="A1959" s="1" t="s">
        <v>2154</v>
      </c>
      <c r="B1959" s="2">
        <v>767656466</v>
      </c>
      <c r="C1959" s="1" t="s">
        <v>9188</v>
      </c>
      <c r="D1959" s="3">
        <v>43244</v>
      </c>
      <c r="E1959" s="1" t="s">
        <v>9166</v>
      </c>
      <c r="F1959" s="1" t="s">
        <v>3840</v>
      </c>
      <c r="G1959" t="s">
        <v>11424</v>
      </c>
    </row>
    <row r="1960" spans="1:7" x14ac:dyDescent="0.25">
      <c r="A1960" s="1" t="s">
        <v>3030</v>
      </c>
      <c r="B1960" s="2">
        <v>409970645</v>
      </c>
      <c r="C1960" s="1" t="s">
        <v>9138</v>
      </c>
      <c r="D1960" s="3">
        <v>29366</v>
      </c>
      <c r="E1960" s="1" t="s">
        <v>9149</v>
      </c>
      <c r="F1960" s="1" t="s">
        <v>6173</v>
      </c>
      <c r="G1960" t="s">
        <v>9633</v>
      </c>
    </row>
    <row r="1961" spans="1:7" x14ac:dyDescent="0.25">
      <c r="A1961" s="1" t="s">
        <v>5397</v>
      </c>
      <c r="B1961" s="2">
        <v>952440210</v>
      </c>
      <c r="C1961" s="1" t="s">
        <v>9148</v>
      </c>
      <c r="D1961" s="3">
        <v>27905</v>
      </c>
      <c r="E1961" s="1" t="s">
        <v>9135</v>
      </c>
      <c r="F1961" s="1" t="s">
        <v>834</v>
      </c>
      <c r="G1961" t="s">
        <v>11392</v>
      </c>
    </row>
    <row r="1962" spans="1:7" x14ac:dyDescent="0.25">
      <c r="A1962" s="1" t="s">
        <v>6913</v>
      </c>
      <c r="B1962" s="2">
        <v>499740854</v>
      </c>
      <c r="C1962" s="1" t="s">
        <v>9229</v>
      </c>
      <c r="D1962" s="3">
        <v>27538</v>
      </c>
      <c r="E1962" s="1" t="s">
        <v>9131</v>
      </c>
      <c r="F1962" s="1" t="s">
        <v>9230</v>
      </c>
      <c r="G1962" t="s">
        <v>9409</v>
      </c>
    </row>
    <row r="1963" spans="1:7" x14ac:dyDescent="0.25">
      <c r="A1963" s="1" t="s">
        <v>7903</v>
      </c>
      <c r="B1963" s="2">
        <v>990925853</v>
      </c>
      <c r="C1963" s="1" t="s">
        <v>9159</v>
      </c>
      <c r="D1963" s="3">
        <v>30460</v>
      </c>
      <c r="E1963" s="1" t="s">
        <v>9149</v>
      </c>
      <c r="F1963" s="1" t="s">
        <v>9240</v>
      </c>
      <c r="G1963" t="s">
        <v>11752</v>
      </c>
    </row>
    <row r="1964" spans="1:7" x14ac:dyDescent="0.25">
      <c r="A1964" s="1" t="s">
        <v>5908</v>
      </c>
      <c r="B1964" s="2">
        <v>642473211</v>
      </c>
      <c r="C1964" s="1" t="s">
        <v>9314</v>
      </c>
      <c r="D1964" s="3">
        <v>38861</v>
      </c>
      <c r="E1964" s="1" t="s">
        <v>9149</v>
      </c>
      <c r="F1964" s="1" t="s">
        <v>9315</v>
      </c>
      <c r="G1964" t="s">
        <v>10176</v>
      </c>
    </row>
    <row r="1965" spans="1:7" x14ac:dyDescent="0.25">
      <c r="A1965" s="1" t="s">
        <v>3695</v>
      </c>
      <c r="B1965" s="2">
        <v>58064170</v>
      </c>
      <c r="C1965" s="1" t="s">
        <v>9197</v>
      </c>
      <c r="D1965" s="3">
        <v>35939</v>
      </c>
      <c r="E1965" s="1" t="s">
        <v>9166</v>
      </c>
      <c r="F1965" s="1" t="s">
        <v>9206</v>
      </c>
      <c r="G1965" t="s">
        <v>10120</v>
      </c>
    </row>
    <row r="1966" spans="1:7" x14ac:dyDescent="0.25">
      <c r="A1966" s="1" t="s">
        <v>6568</v>
      </c>
      <c r="B1966" s="2">
        <v>258831671</v>
      </c>
      <c r="C1966" s="1" t="s">
        <v>9130</v>
      </c>
      <c r="D1966" s="3">
        <v>20600</v>
      </c>
      <c r="E1966" s="1" t="s">
        <v>9141</v>
      </c>
      <c r="F1966" s="1" t="s">
        <v>9132</v>
      </c>
      <c r="G1966" t="s">
        <v>9603</v>
      </c>
    </row>
    <row r="1967" spans="1:7" x14ac:dyDescent="0.25">
      <c r="A1967" s="1" t="s">
        <v>3303</v>
      </c>
      <c r="B1967" s="2">
        <v>677896146</v>
      </c>
      <c r="C1967" s="1" t="s">
        <v>9130</v>
      </c>
      <c r="D1967" s="3">
        <v>26809</v>
      </c>
      <c r="E1967" s="1" t="s">
        <v>9149</v>
      </c>
      <c r="F1967" s="1" t="s">
        <v>9252</v>
      </c>
      <c r="G1967" t="s">
        <v>9437</v>
      </c>
    </row>
    <row r="1968" spans="1:7" x14ac:dyDescent="0.25">
      <c r="A1968" s="1" t="s">
        <v>3054</v>
      </c>
      <c r="B1968" s="2">
        <v>410815863</v>
      </c>
      <c r="C1968" s="1" t="s">
        <v>9165</v>
      </c>
      <c r="D1968" s="3">
        <v>23522</v>
      </c>
      <c r="E1968" s="1" t="s">
        <v>9145</v>
      </c>
      <c r="F1968" s="1" t="s">
        <v>9167</v>
      </c>
      <c r="G1968" t="s">
        <v>9933</v>
      </c>
    </row>
    <row r="1969" spans="1:7" x14ac:dyDescent="0.25">
      <c r="A1969" s="1" t="s">
        <v>171</v>
      </c>
      <c r="B1969" s="2">
        <v>743549968</v>
      </c>
      <c r="C1969" s="1" t="s">
        <v>9170</v>
      </c>
      <c r="D1969" s="3">
        <v>38861</v>
      </c>
      <c r="E1969" s="1" t="s">
        <v>9141</v>
      </c>
      <c r="F1969" s="1" t="s">
        <v>9362</v>
      </c>
      <c r="G1969" t="s">
        <v>11589</v>
      </c>
    </row>
    <row r="1970" spans="1:7" x14ac:dyDescent="0.25">
      <c r="A1970" s="1" t="s">
        <v>376</v>
      </c>
      <c r="B1970" s="2">
        <v>222579986</v>
      </c>
      <c r="C1970" s="1" t="s">
        <v>9188</v>
      </c>
      <c r="D1970" s="3">
        <v>41783</v>
      </c>
      <c r="E1970" s="1" t="s">
        <v>9141</v>
      </c>
      <c r="F1970" s="1" t="s">
        <v>3840</v>
      </c>
      <c r="G1970" t="s">
        <v>9739</v>
      </c>
    </row>
    <row r="1971" spans="1:7" x14ac:dyDescent="0.25">
      <c r="A1971" s="1" t="s">
        <v>4073</v>
      </c>
      <c r="B1971" s="2">
        <v>394316664</v>
      </c>
      <c r="C1971" s="1" t="s">
        <v>9165</v>
      </c>
      <c r="D1971" s="3">
        <v>42148</v>
      </c>
      <c r="E1971" s="1" t="s">
        <v>9131</v>
      </c>
      <c r="F1971" s="1" t="s">
        <v>9167</v>
      </c>
      <c r="G1971" t="s">
        <v>9662</v>
      </c>
    </row>
    <row r="1972" spans="1:7" x14ac:dyDescent="0.25">
      <c r="A1972" s="1" t="s">
        <v>711</v>
      </c>
      <c r="B1972" s="2">
        <v>288175420</v>
      </c>
      <c r="C1972" s="1" t="s">
        <v>9159</v>
      </c>
      <c r="D1972" s="3">
        <v>25712</v>
      </c>
      <c r="E1972" s="1" t="s">
        <v>9135</v>
      </c>
      <c r="F1972" s="1" t="s">
        <v>9240</v>
      </c>
      <c r="G1972" t="s">
        <v>9808</v>
      </c>
    </row>
    <row r="1973" spans="1:7" x14ac:dyDescent="0.25">
      <c r="A1973" s="1" t="s">
        <v>711</v>
      </c>
      <c r="B1973" s="2">
        <v>439347146</v>
      </c>
      <c r="C1973" s="1" t="s">
        <v>9144</v>
      </c>
      <c r="D1973" s="3">
        <v>31556</v>
      </c>
      <c r="E1973" s="1" t="s">
        <v>9145</v>
      </c>
      <c r="F1973" s="1" t="s">
        <v>9262</v>
      </c>
      <c r="G1973" t="s">
        <v>10529</v>
      </c>
    </row>
    <row r="1974" spans="1:7" x14ac:dyDescent="0.25">
      <c r="A1974" s="1" t="s">
        <v>1625</v>
      </c>
      <c r="B1974" s="2">
        <v>665456622</v>
      </c>
      <c r="C1974" s="1" t="s">
        <v>9134</v>
      </c>
      <c r="D1974" s="3">
        <v>23522</v>
      </c>
      <c r="E1974" s="1" t="s">
        <v>9166</v>
      </c>
      <c r="F1974" s="1" t="s">
        <v>9307</v>
      </c>
      <c r="G1974" t="s">
        <v>11861</v>
      </c>
    </row>
    <row r="1975" spans="1:7" x14ac:dyDescent="0.25">
      <c r="A1975" s="1" t="s">
        <v>5807</v>
      </c>
      <c r="B1975" s="2">
        <v>581950676</v>
      </c>
      <c r="C1975" s="1" t="s">
        <v>9303</v>
      </c>
      <c r="D1975" s="3">
        <v>30827</v>
      </c>
      <c r="E1975" s="1" t="s">
        <v>9141</v>
      </c>
      <c r="F1975" s="1" t="s">
        <v>9339</v>
      </c>
      <c r="G1975" t="s">
        <v>11409</v>
      </c>
    </row>
    <row r="1976" spans="1:7" x14ac:dyDescent="0.25">
      <c r="A1976" s="1" t="s">
        <v>3819</v>
      </c>
      <c r="B1976" s="2">
        <v>591586123</v>
      </c>
      <c r="C1976" s="1" t="s">
        <v>9197</v>
      </c>
      <c r="D1976" s="3">
        <v>24251</v>
      </c>
      <c r="E1976" s="1" t="s">
        <v>9145</v>
      </c>
      <c r="F1976" s="1" t="s">
        <v>9206</v>
      </c>
      <c r="G1976" t="s">
        <v>11987</v>
      </c>
    </row>
    <row r="1977" spans="1:7" x14ac:dyDescent="0.25">
      <c r="A1977" s="1" t="s">
        <v>8269</v>
      </c>
      <c r="B1977" s="2">
        <v>742981884</v>
      </c>
      <c r="C1977" s="1" t="s">
        <v>9197</v>
      </c>
      <c r="D1977" s="3">
        <v>31192</v>
      </c>
      <c r="E1977" s="1" t="s">
        <v>9145</v>
      </c>
      <c r="F1977" s="1" t="s">
        <v>9206</v>
      </c>
      <c r="G1977" t="s">
        <v>10323</v>
      </c>
    </row>
    <row r="1978" spans="1:7" x14ac:dyDescent="0.25">
      <c r="A1978" s="1" t="s">
        <v>4567</v>
      </c>
      <c r="B1978" s="2">
        <v>523582688</v>
      </c>
      <c r="C1978" s="1" t="s">
        <v>9134</v>
      </c>
      <c r="D1978" s="3">
        <v>37765</v>
      </c>
      <c r="E1978" s="1" t="s">
        <v>9166</v>
      </c>
      <c r="F1978" s="1" t="s">
        <v>9136</v>
      </c>
      <c r="G1978" t="s">
        <v>11641</v>
      </c>
    </row>
    <row r="1979" spans="1:7" x14ac:dyDescent="0.25">
      <c r="A1979" s="1" t="s">
        <v>858</v>
      </c>
      <c r="B1979" s="2">
        <v>858485094</v>
      </c>
      <c r="C1979" s="1" t="s">
        <v>9134</v>
      </c>
      <c r="D1979" s="3">
        <v>32653</v>
      </c>
      <c r="E1979" s="1" t="s">
        <v>9141</v>
      </c>
      <c r="F1979" s="1" t="s">
        <v>9176</v>
      </c>
      <c r="G1979" t="s">
        <v>10520</v>
      </c>
    </row>
    <row r="1980" spans="1:7" x14ac:dyDescent="0.25">
      <c r="A1980" s="1" t="s">
        <v>6922</v>
      </c>
      <c r="B1980" s="2">
        <v>768030363</v>
      </c>
      <c r="C1980" s="1" t="s">
        <v>9134</v>
      </c>
      <c r="D1980" s="3">
        <v>28270</v>
      </c>
      <c r="E1980" s="1" t="s">
        <v>9135</v>
      </c>
      <c r="F1980" s="1" t="s">
        <v>9182</v>
      </c>
      <c r="G1980" t="s">
        <v>11302</v>
      </c>
    </row>
    <row r="1981" spans="1:7" x14ac:dyDescent="0.25">
      <c r="A1981" s="1" t="s">
        <v>5468</v>
      </c>
      <c r="B1981" s="2">
        <v>804925979</v>
      </c>
      <c r="C1981" s="1" t="s">
        <v>9303</v>
      </c>
      <c r="D1981" s="3">
        <v>38861</v>
      </c>
      <c r="E1981" s="1" t="s">
        <v>9149</v>
      </c>
      <c r="F1981" s="1" t="s">
        <v>9339</v>
      </c>
      <c r="G1981" t="s">
        <v>10455</v>
      </c>
    </row>
    <row r="1982" spans="1:7" x14ac:dyDescent="0.25">
      <c r="A1982" s="1" t="s">
        <v>5257</v>
      </c>
      <c r="B1982" s="2">
        <v>870982324</v>
      </c>
      <c r="C1982" s="1" t="s">
        <v>9154</v>
      </c>
      <c r="D1982" s="3">
        <v>39226</v>
      </c>
      <c r="E1982" s="1" t="s">
        <v>9145</v>
      </c>
      <c r="F1982" s="1" t="s">
        <v>9162</v>
      </c>
      <c r="G1982" t="s">
        <v>10509</v>
      </c>
    </row>
    <row r="1983" spans="1:7" x14ac:dyDescent="0.25">
      <c r="A1983" s="1" t="s">
        <v>5929</v>
      </c>
      <c r="B1983" s="2">
        <v>763609555</v>
      </c>
      <c r="C1983" s="1" t="s">
        <v>9144</v>
      </c>
      <c r="D1983" s="3">
        <v>35575</v>
      </c>
      <c r="E1983" s="1" t="s">
        <v>9145</v>
      </c>
      <c r="F1983" s="1" t="s">
        <v>9146</v>
      </c>
      <c r="G1983" t="s">
        <v>10507</v>
      </c>
    </row>
    <row r="1984" spans="1:7" x14ac:dyDescent="0.25">
      <c r="A1984" s="1" t="s">
        <v>109</v>
      </c>
      <c r="B1984" s="2">
        <v>887006605</v>
      </c>
      <c r="C1984" s="1" t="s">
        <v>9148</v>
      </c>
      <c r="D1984" s="3">
        <v>23887</v>
      </c>
      <c r="E1984" s="1" t="s">
        <v>9145</v>
      </c>
      <c r="F1984" s="1" t="s">
        <v>834</v>
      </c>
      <c r="G1984" t="s">
        <v>9173</v>
      </c>
    </row>
    <row r="1985" spans="1:7" x14ac:dyDescent="0.25">
      <c r="A1985" s="1" t="s">
        <v>2521</v>
      </c>
      <c r="B1985" s="2">
        <v>309510957</v>
      </c>
      <c r="C1985" s="1" t="s">
        <v>9134</v>
      </c>
      <c r="D1985" s="3">
        <v>30827</v>
      </c>
      <c r="E1985" s="1" t="s">
        <v>9145</v>
      </c>
      <c r="F1985" s="1" t="s">
        <v>9136</v>
      </c>
      <c r="G1985" t="s">
        <v>10121</v>
      </c>
    </row>
    <row r="1986" spans="1:7" x14ac:dyDescent="0.25">
      <c r="A1986" s="1" t="s">
        <v>3897</v>
      </c>
      <c r="B1986" s="2">
        <v>6178667</v>
      </c>
      <c r="C1986" s="1" t="s">
        <v>9170</v>
      </c>
      <c r="D1986" s="3">
        <v>34114</v>
      </c>
      <c r="E1986" s="1" t="s">
        <v>9131</v>
      </c>
      <c r="F1986" s="1" t="s">
        <v>9171</v>
      </c>
      <c r="G1986" t="s">
        <v>10179</v>
      </c>
    </row>
    <row r="1987" spans="1:7" x14ac:dyDescent="0.25">
      <c r="A1987" s="1" t="s">
        <v>3897</v>
      </c>
      <c r="B1987" s="2">
        <v>463217730</v>
      </c>
      <c r="C1987" s="1" t="s">
        <v>9197</v>
      </c>
      <c r="D1987" s="3">
        <v>42515</v>
      </c>
      <c r="E1987" s="1" t="s">
        <v>9145</v>
      </c>
      <c r="F1987" s="1" t="s">
        <v>9267</v>
      </c>
      <c r="G1987" t="s">
        <v>12146</v>
      </c>
    </row>
    <row r="1988" spans="1:7" x14ac:dyDescent="0.25">
      <c r="A1988" s="1" t="s">
        <v>1861</v>
      </c>
      <c r="B1988" s="2">
        <v>62120508</v>
      </c>
      <c r="C1988" s="1" t="s">
        <v>9134</v>
      </c>
      <c r="D1988" s="3">
        <v>28270</v>
      </c>
      <c r="E1988" s="1" t="s">
        <v>9149</v>
      </c>
      <c r="F1988" s="1" t="s">
        <v>9182</v>
      </c>
      <c r="G1988" t="s">
        <v>12091</v>
      </c>
    </row>
    <row r="1989" spans="1:7" x14ac:dyDescent="0.25">
      <c r="A1989" s="1" t="s">
        <v>4351</v>
      </c>
      <c r="B1989" s="2">
        <v>809971306</v>
      </c>
      <c r="C1989" s="1" t="s">
        <v>9170</v>
      </c>
      <c r="D1989" s="3">
        <v>23887</v>
      </c>
      <c r="E1989" s="1" t="s">
        <v>9135</v>
      </c>
      <c r="F1989" s="1" t="s">
        <v>9171</v>
      </c>
      <c r="G1989" t="s">
        <v>11834</v>
      </c>
    </row>
    <row r="1990" spans="1:7" x14ac:dyDescent="0.25">
      <c r="A1990" s="1" t="s">
        <v>2865</v>
      </c>
      <c r="B1990" s="2">
        <v>567668389</v>
      </c>
      <c r="C1990" s="1" t="s">
        <v>9193</v>
      </c>
      <c r="D1990" s="3">
        <v>21329</v>
      </c>
      <c r="E1990" s="1" t="s">
        <v>9141</v>
      </c>
      <c r="F1990" s="1" t="s">
        <v>9194</v>
      </c>
      <c r="G1990" t="s">
        <v>12021</v>
      </c>
    </row>
    <row r="1991" spans="1:7" x14ac:dyDescent="0.25">
      <c r="A1991" s="1" t="s">
        <v>3321</v>
      </c>
      <c r="B1991" s="2">
        <v>232806399</v>
      </c>
      <c r="C1991" s="1" t="s">
        <v>9134</v>
      </c>
      <c r="D1991" s="3">
        <v>25712</v>
      </c>
      <c r="E1991" s="1" t="s">
        <v>9135</v>
      </c>
      <c r="F1991" s="1" t="s">
        <v>9174</v>
      </c>
      <c r="G1991" t="s">
        <v>10142</v>
      </c>
    </row>
    <row r="1992" spans="1:7" x14ac:dyDescent="0.25">
      <c r="A1992" s="1" t="s">
        <v>8973</v>
      </c>
      <c r="B1992" s="2">
        <v>114607143</v>
      </c>
      <c r="C1992" s="1" t="s">
        <v>9130</v>
      </c>
      <c r="D1992" s="3">
        <v>35210</v>
      </c>
      <c r="E1992" s="1" t="s">
        <v>9141</v>
      </c>
      <c r="F1992" s="1" t="s">
        <v>9132</v>
      </c>
      <c r="G1992" t="s">
        <v>10161</v>
      </c>
    </row>
    <row r="1993" spans="1:7" x14ac:dyDescent="0.25">
      <c r="A1993" s="1" t="s">
        <v>4755</v>
      </c>
      <c r="B1993" s="2">
        <v>717666940</v>
      </c>
      <c r="C1993" s="1" t="s">
        <v>9229</v>
      </c>
      <c r="D1993" s="3">
        <v>39226</v>
      </c>
      <c r="E1993" s="1" t="s">
        <v>9166</v>
      </c>
      <c r="F1993" s="1" t="s">
        <v>9230</v>
      </c>
      <c r="G1993" t="s">
        <v>11532</v>
      </c>
    </row>
    <row r="1994" spans="1:7" x14ac:dyDescent="0.25">
      <c r="A1994" s="1" t="s">
        <v>2207</v>
      </c>
      <c r="B1994" s="2">
        <v>984694071</v>
      </c>
      <c r="C1994" s="1" t="s">
        <v>9188</v>
      </c>
      <c r="D1994" s="3">
        <v>23155</v>
      </c>
      <c r="E1994" s="1" t="s">
        <v>9145</v>
      </c>
      <c r="F1994" s="1" t="s">
        <v>4326</v>
      </c>
      <c r="G1994" t="s">
        <v>10183</v>
      </c>
    </row>
    <row r="1995" spans="1:7" x14ac:dyDescent="0.25">
      <c r="A1995" s="1" t="s">
        <v>4012</v>
      </c>
      <c r="B1995" s="2">
        <v>137444563</v>
      </c>
      <c r="C1995" s="1" t="s">
        <v>9165</v>
      </c>
      <c r="D1995" s="3">
        <v>37400</v>
      </c>
      <c r="E1995" s="1" t="s">
        <v>9141</v>
      </c>
      <c r="F1995" s="1" t="s">
        <v>9264</v>
      </c>
      <c r="G1995" t="s">
        <v>12098</v>
      </c>
    </row>
    <row r="1996" spans="1:7" x14ac:dyDescent="0.25">
      <c r="A1996" s="1" t="s">
        <v>5287</v>
      </c>
      <c r="B1996" s="2">
        <v>913004392</v>
      </c>
      <c r="C1996" s="1" t="s">
        <v>9154</v>
      </c>
      <c r="D1996" s="3">
        <v>26809</v>
      </c>
      <c r="E1996" s="1" t="s">
        <v>9145</v>
      </c>
      <c r="F1996" s="1" t="s">
        <v>6107</v>
      </c>
      <c r="G1996" t="s">
        <v>9847</v>
      </c>
    </row>
    <row r="1997" spans="1:7" x14ac:dyDescent="0.25">
      <c r="A1997" s="1" t="s">
        <v>4982</v>
      </c>
      <c r="B1997" s="2">
        <v>751503306</v>
      </c>
      <c r="C1997" s="1" t="s">
        <v>9134</v>
      </c>
      <c r="D1997" s="3">
        <v>35575</v>
      </c>
      <c r="E1997" s="1" t="s">
        <v>9149</v>
      </c>
      <c r="F1997" s="1" t="s">
        <v>9186</v>
      </c>
      <c r="G1997" t="s">
        <v>9967</v>
      </c>
    </row>
    <row r="1998" spans="1:7" x14ac:dyDescent="0.25">
      <c r="A1998" s="1" t="s">
        <v>6171</v>
      </c>
      <c r="B1998" s="2">
        <v>883329390</v>
      </c>
      <c r="C1998" s="1" t="s">
        <v>9134</v>
      </c>
      <c r="D1998" s="3">
        <v>28634</v>
      </c>
      <c r="E1998" s="1" t="s">
        <v>9145</v>
      </c>
      <c r="F1998" s="1" t="s">
        <v>9225</v>
      </c>
      <c r="G1998" t="s">
        <v>10556</v>
      </c>
    </row>
    <row r="1999" spans="1:7" x14ac:dyDescent="0.25">
      <c r="A1999" s="1" t="s">
        <v>4924</v>
      </c>
      <c r="B1999" s="2">
        <v>771715932</v>
      </c>
      <c r="C1999" s="1" t="s">
        <v>9179</v>
      </c>
      <c r="D1999" s="3">
        <v>40687</v>
      </c>
      <c r="E1999" s="1" t="s">
        <v>9149</v>
      </c>
      <c r="F1999" s="1" t="s">
        <v>9184</v>
      </c>
      <c r="G1999" t="s">
        <v>11865</v>
      </c>
    </row>
    <row r="2000" spans="1:7" x14ac:dyDescent="0.25">
      <c r="A2000" s="1" t="s">
        <v>847</v>
      </c>
      <c r="B2000" s="2">
        <v>95833293</v>
      </c>
      <c r="C2000" s="1" t="s">
        <v>9188</v>
      </c>
      <c r="D2000" s="3">
        <v>33382</v>
      </c>
      <c r="E2000" s="1" t="s">
        <v>9149</v>
      </c>
      <c r="F2000" s="1" t="s">
        <v>4326</v>
      </c>
      <c r="G2000" t="s">
        <v>9791</v>
      </c>
    </row>
    <row r="2001" spans="1:7" x14ac:dyDescent="0.25">
      <c r="A2001" s="1" t="s">
        <v>4773</v>
      </c>
      <c r="B2001" s="2">
        <v>9780747</v>
      </c>
      <c r="C2001" s="1" t="s">
        <v>9148</v>
      </c>
      <c r="D2001" s="3">
        <v>21694</v>
      </c>
      <c r="E2001" s="1" t="s">
        <v>9131</v>
      </c>
      <c r="F2001" s="1" t="s">
        <v>9254</v>
      </c>
      <c r="G2001" t="s">
        <v>9345</v>
      </c>
    </row>
    <row r="2002" spans="1:7" x14ac:dyDescent="0.25">
      <c r="A2002" s="1" t="s">
        <v>8602</v>
      </c>
      <c r="B2002" s="2">
        <v>619053523</v>
      </c>
      <c r="C2002" s="1" t="s">
        <v>9134</v>
      </c>
      <c r="D2002" s="3">
        <v>21329</v>
      </c>
      <c r="E2002" s="1" t="s">
        <v>9149</v>
      </c>
      <c r="F2002" s="1" t="s">
        <v>9174</v>
      </c>
      <c r="G2002" t="s">
        <v>11367</v>
      </c>
    </row>
    <row r="2003" spans="1:7" x14ac:dyDescent="0.25">
      <c r="A2003" s="1" t="s">
        <v>4723</v>
      </c>
      <c r="B2003" s="2">
        <v>25918402</v>
      </c>
      <c r="C2003" s="1" t="s">
        <v>9165</v>
      </c>
      <c r="D2003" s="3">
        <v>39593</v>
      </c>
      <c r="E2003" s="1" t="s">
        <v>9149</v>
      </c>
      <c r="F2003" s="1" t="s">
        <v>9167</v>
      </c>
      <c r="G2003" t="s">
        <v>10222</v>
      </c>
    </row>
    <row r="2004" spans="1:7" x14ac:dyDescent="0.25">
      <c r="A2004" s="1" t="s">
        <v>5518</v>
      </c>
      <c r="B2004" s="2">
        <v>105425657</v>
      </c>
      <c r="C2004" s="1" t="s">
        <v>9197</v>
      </c>
      <c r="D2004" s="3">
        <v>23155</v>
      </c>
      <c r="E2004" s="1" t="s">
        <v>9149</v>
      </c>
      <c r="F2004" s="1" t="s">
        <v>9267</v>
      </c>
      <c r="G2004" t="s">
        <v>10023</v>
      </c>
    </row>
    <row r="2005" spans="1:7" x14ac:dyDescent="0.25">
      <c r="A2005" s="1" t="s">
        <v>7270</v>
      </c>
      <c r="B2005" s="2">
        <v>961508732</v>
      </c>
      <c r="C2005" s="1" t="s">
        <v>9130</v>
      </c>
      <c r="D2005" s="3">
        <v>27173</v>
      </c>
      <c r="E2005" s="1" t="s">
        <v>9141</v>
      </c>
      <c r="F2005" s="1" t="s">
        <v>9252</v>
      </c>
      <c r="G2005" t="s">
        <v>9877</v>
      </c>
    </row>
    <row r="2006" spans="1:7" x14ac:dyDescent="0.25">
      <c r="A2006" s="1" t="s">
        <v>8683</v>
      </c>
      <c r="B2006" s="2">
        <v>652862459</v>
      </c>
      <c r="C2006" s="1" t="s">
        <v>9159</v>
      </c>
      <c r="D2006" s="3">
        <v>37400</v>
      </c>
      <c r="E2006" s="1" t="s">
        <v>9141</v>
      </c>
      <c r="F2006" s="1" t="s">
        <v>9240</v>
      </c>
      <c r="G2006" t="s">
        <v>9565</v>
      </c>
    </row>
    <row r="2007" spans="1:7" x14ac:dyDescent="0.25">
      <c r="A2007" s="1" t="s">
        <v>6135</v>
      </c>
      <c r="B2007" s="2">
        <v>143782117</v>
      </c>
      <c r="C2007" s="1" t="s">
        <v>9134</v>
      </c>
      <c r="D2007" s="3">
        <v>21694</v>
      </c>
      <c r="E2007" s="1" t="s">
        <v>9166</v>
      </c>
      <c r="F2007" s="1" t="s">
        <v>9174</v>
      </c>
      <c r="G2007" t="s">
        <v>12109</v>
      </c>
    </row>
    <row r="2008" spans="1:7" x14ac:dyDescent="0.25">
      <c r="A2008" s="1" t="s">
        <v>4124</v>
      </c>
      <c r="B2008" s="2">
        <v>881946883</v>
      </c>
      <c r="C2008" s="1" t="s">
        <v>9159</v>
      </c>
      <c r="D2008" s="3">
        <v>31192</v>
      </c>
      <c r="E2008" s="1" t="s">
        <v>9141</v>
      </c>
      <c r="F2008" s="1" t="s">
        <v>8414</v>
      </c>
      <c r="G2008" t="s">
        <v>10287</v>
      </c>
    </row>
    <row r="2009" spans="1:7" x14ac:dyDescent="0.25">
      <c r="A2009" s="1" t="s">
        <v>1655</v>
      </c>
      <c r="B2009" s="2">
        <v>982975265</v>
      </c>
      <c r="C2009" s="1" t="s">
        <v>9197</v>
      </c>
      <c r="D2009" s="3">
        <v>29366</v>
      </c>
      <c r="E2009" s="1" t="s">
        <v>9131</v>
      </c>
      <c r="F2009" s="1" t="s">
        <v>9198</v>
      </c>
      <c r="G2009" t="s">
        <v>9204</v>
      </c>
    </row>
    <row r="2010" spans="1:7" x14ac:dyDescent="0.25">
      <c r="A2010" s="1" t="s">
        <v>8304</v>
      </c>
      <c r="B2010" s="2">
        <v>780027230</v>
      </c>
      <c r="C2010" s="1" t="s">
        <v>9159</v>
      </c>
      <c r="D2010" s="3">
        <v>35939</v>
      </c>
      <c r="E2010" s="1" t="s">
        <v>9149</v>
      </c>
      <c r="F2010" s="1" t="s">
        <v>9367</v>
      </c>
      <c r="G2010" t="s">
        <v>9600</v>
      </c>
    </row>
    <row r="2011" spans="1:7" x14ac:dyDescent="0.25">
      <c r="A2011" s="1" t="s">
        <v>2182</v>
      </c>
      <c r="B2011" s="2">
        <v>728731078</v>
      </c>
      <c r="C2011" s="1" t="s">
        <v>9170</v>
      </c>
      <c r="D2011" s="3">
        <v>25348</v>
      </c>
      <c r="E2011" s="1" t="s">
        <v>9149</v>
      </c>
      <c r="F2011" s="1" t="s">
        <v>9362</v>
      </c>
      <c r="G2011" t="s">
        <v>10136</v>
      </c>
    </row>
    <row r="2012" spans="1:7" x14ac:dyDescent="0.25">
      <c r="A2012" s="1" t="s">
        <v>2595</v>
      </c>
      <c r="B2012" s="2">
        <v>551016266</v>
      </c>
      <c r="C2012" s="1" t="s">
        <v>9188</v>
      </c>
      <c r="D2012" s="3">
        <v>22426</v>
      </c>
      <c r="E2012" s="1" t="s">
        <v>9145</v>
      </c>
      <c r="F2012" s="1" t="s">
        <v>4326</v>
      </c>
      <c r="G2012" t="s">
        <v>10393</v>
      </c>
    </row>
    <row r="2013" spans="1:7" x14ac:dyDescent="0.25">
      <c r="A2013" s="1" t="s">
        <v>4930</v>
      </c>
      <c r="B2013" s="2">
        <v>714119030</v>
      </c>
      <c r="C2013" s="1" t="s">
        <v>9134</v>
      </c>
      <c r="D2013" s="3">
        <v>42880</v>
      </c>
      <c r="E2013" s="1" t="s">
        <v>9149</v>
      </c>
      <c r="F2013" s="1" t="s">
        <v>9283</v>
      </c>
      <c r="G2013" t="s">
        <v>10817</v>
      </c>
    </row>
    <row r="2014" spans="1:7" x14ac:dyDescent="0.25">
      <c r="A2014" s="1" t="s">
        <v>2440</v>
      </c>
      <c r="B2014" s="2">
        <v>144814850</v>
      </c>
      <c r="C2014" s="1" t="s">
        <v>9152</v>
      </c>
      <c r="D2014" s="3">
        <v>38132</v>
      </c>
      <c r="E2014" s="1" t="s">
        <v>9141</v>
      </c>
      <c r="F2014" s="1" t="s">
        <v>8420</v>
      </c>
      <c r="G2014" t="s">
        <v>11077</v>
      </c>
    </row>
    <row r="2015" spans="1:7" x14ac:dyDescent="0.25">
      <c r="A2015" s="1" t="s">
        <v>5202</v>
      </c>
      <c r="B2015" s="2">
        <v>497461477</v>
      </c>
      <c r="C2015" s="1" t="s">
        <v>9144</v>
      </c>
      <c r="D2015" s="3">
        <v>24251</v>
      </c>
      <c r="E2015" s="1" t="s">
        <v>9131</v>
      </c>
      <c r="F2015" s="1" t="s">
        <v>9262</v>
      </c>
      <c r="G2015" t="s">
        <v>9718</v>
      </c>
    </row>
    <row r="2016" spans="1:7" x14ac:dyDescent="0.25">
      <c r="A2016" s="1" t="s">
        <v>1652</v>
      </c>
      <c r="B2016" s="2">
        <v>435160243</v>
      </c>
      <c r="C2016" s="1" t="s">
        <v>9235</v>
      </c>
      <c r="D2016" s="3">
        <v>38132</v>
      </c>
      <c r="E2016" s="1" t="s">
        <v>9145</v>
      </c>
      <c r="F2016" s="1" t="s">
        <v>9236</v>
      </c>
      <c r="G2016" t="s">
        <v>9820</v>
      </c>
    </row>
    <row r="2017" spans="1:7" x14ac:dyDescent="0.25">
      <c r="A2017" s="1" t="s">
        <v>1926</v>
      </c>
      <c r="B2017" s="2">
        <v>447178999</v>
      </c>
      <c r="C2017" s="1" t="s">
        <v>9130</v>
      </c>
      <c r="D2017" s="3">
        <v>34478</v>
      </c>
      <c r="E2017" s="1" t="s">
        <v>9145</v>
      </c>
      <c r="F2017" s="1" t="s">
        <v>9252</v>
      </c>
      <c r="G2017" t="s">
        <v>11247</v>
      </c>
    </row>
    <row r="2018" spans="1:7" x14ac:dyDescent="0.25">
      <c r="A2018" s="1" t="s">
        <v>2426</v>
      </c>
      <c r="B2018" s="2">
        <v>895923214</v>
      </c>
      <c r="C2018" s="1" t="s">
        <v>9134</v>
      </c>
      <c r="D2018" s="3">
        <v>33749</v>
      </c>
      <c r="E2018" s="1" t="s">
        <v>9141</v>
      </c>
      <c r="F2018" s="1" t="s">
        <v>9176</v>
      </c>
      <c r="G2018" t="s">
        <v>10242</v>
      </c>
    </row>
    <row r="2019" spans="1:7" x14ac:dyDescent="0.25">
      <c r="A2019" s="1" t="s">
        <v>490</v>
      </c>
      <c r="B2019" s="2">
        <v>424349749</v>
      </c>
      <c r="C2019" s="1" t="s">
        <v>9134</v>
      </c>
      <c r="D2019" s="3">
        <v>28270</v>
      </c>
      <c r="E2019" s="1" t="s">
        <v>9141</v>
      </c>
      <c r="F2019" s="1" t="s">
        <v>9200</v>
      </c>
      <c r="G2019" t="s">
        <v>9742</v>
      </c>
    </row>
    <row r="2020" spans="1:7" x14ac:dyDescent="0.25">
      <c r="A2020" s="1" t="s">
        <v>2461</v>
      </c>
      <c r="B2020" s="2">
        <v>740796578</v>
      </c>
      <c r="C2020" s="1" t="s">
        <v>9165</v>
      </c>
      <c r="D2020" s="3">
        <v>22790</v>
      </c>
      <c r="E2020" s="1" t="s">
        <v>9149</v>
      </c>
      <c r="F2020" s="1" t="s">
        <v>9167</v>
      </c>
      <c r="G2020" t="s">
        <v>11809</v>
      </c>
    </row>
    <row r="2021" spans="1:7" x14ac:dyDescent="0.25">
      <c r="A2021" s="1" t="s">
        <v>2504</v>
      </c>
      <c r="B2021" s="2">
        <v>341172486</v>
      </c>
      <c r="C2021" s="1" t="s">
        <v>9179</v>
      </c>
      <c r="D2021" s="3">
        <v>25712</v>
      </c>
      <c r="E2021" s="1" t="s">
        <v>9131</v>
      </c>
      <c r="F2021" s="1" t="s">
        <v>9223</v>
      </c>
      <c r="G2021" t="s">
        <v>12006</v>
      </c>
    </row>
    <row r="2022" spans="1:7" x14ac:dyDescent="0.25">
      <c r="A2022" s="1" t="s">
        <v>1226</v>
      </c>
      <c r="B2022" s="2">
        <v>506875531</v>
      </c>
      <c r="C2022" s="1" t="s">
        <v>9159</v>
      </c>
      <c r="D2022" s="3">
        <v>32653</v>
      </c>
      <c r="E2022" s="1" t="s">
        <v>9135</v>
      </c>
      <c r="F2022" s="1" t="s">
        <v>9240</v>
      </c>
      <c r="G2022" t="s">
        <v>10267</v>
      </c>
    </row>
    <row r="2023" spans="1:7" x14ac:dyDescent="0.25">
      <c r="A2023" s="1" t="s">
        <v>5751</v>
      </c>
      <c r="B2023" s="2">
        <v>481645956</v>
      </c>
      <c r="C2023" s="1" t="s">
        <v>9159</v>
      </c>
      <c r="D2023" s="3">
        <v>28999</v>
      </c>
      <c r="E2023" s="1" t="s">
        <v>9141</v>
      </c>
      <c r="F2023" s="1" t="s">
        <v>9367</v>
      </c>
      <c r="G2023" t="s">
        <v>10415</v>
      </c>
    </row>
    <row r="2024" spans="1:7" x14ac:dyDescent="0.25">
      <c r="A2024" s="1" t="s">
        <v>1619</v>
      </c>
      <c r="B2024" s="2">
        <v>120568684</v>
      </c>
      <c r="C2024" s="1" t="s">
        <v>9170</v>
      </c>
      <c r="D2024" s="3">
        <v>35939</v>
      </c>
      <c r="E2024" s="1" t="s">
        <v>9141</v>
      </c>
      <c r="F2024" s="1" t="s">
        <v>9171</v>
      </c>
      <c r="G2024" t="s">
        <v>10570</v>
      </c>
    </row>
    <row r="2025" spans="1:7" x14ac:dyDescent="0.25">
      <c r="A2025" s="1" t="s">
        <v>1963</v>
      </c>
      <c r="B2025" s="2">
        <v>336343604</v>
      </c>
      <c r="C2025" s="1" t="s">
        <v>9314</v>
      </c>
      <c r="D2025" s="3">
        <v>33382</v>
      </c>
      <c r="E2025" s="1" t="s">
        <v>9149</v>
      </c>
      <c r="F2025" s="1" t="s">
        <v>9315</v>
      </c>
      <c r="G2025" t="s">
        <v>9881</v>
      </c>
    </row>
    <row r="2026" spans="1:7" x14ac:dyDescent="0.25">
      <c r="A2026" s="1" t="s">
        <v>6972</v>
      </c>
      <c r="B2026" s="2">
        <v>904896985</v>
      </c>
      <c r="C2026" s="1" t="s">
        <v>9144</v>
      </c>
      <c r="D2026" s="3">
        <v>41783</v>
      </c>
      <c r="E2026" s="1" t="s">
        <v>9149</v>
      </c>
      <c r="F2026" s="1" t="s">
        <v>9262</v>
      </c>
      <c r="G2026" t="s">
        <v>11772</v>
      </c>
    </row>
    <row r="2027" spans="1:7" x14ac:dyDescent="0.25">
      <c r="A2027" s="1" t="s">
        <v>3513</v>
      </c>
      <c r="B2027" s="2">
        <v>86849828</v>
      </c>
      <c r="C2027" s="1" t="s">
        <v>9140</v>
      </c>
      <c r="D2027" s="3">
        <v>20965</v>
      </c>
      <c r="E2027" s="1" t="s">
        <v>9149</v>
      </c>
      <c r="F2027" s="1" t="s">
        <v>9142</v>
      </c>
      <c r="G2027" t="s">
        <v>10236</v>
      </c>
    </row>
    <row r="2028" spans="1:7" x14ac:dyDescent="0.25">
      <c r="A2028" s="1" t="s">
        <v>1034</v>
      </c>
      <c r="B2028" s="2">
        <v>866698786</v>
      </c>
      <c r="C2028" s="1" t="s">
        <v>9144</v>
      </c>
      <c r="D2028" s="3">
        <v>44341</v>
      </c>
      <c r="E2028" s="1" t="s">
        <v>9145</v>
      </c>
      <c r="F2028" s="1" t="s">
        <v>9146</v>
      </c>
      <c r="G2028" t="s">
        <v>10914</v>
      </c>
    </row>
    <row r="2029" spans="1:7" x14ac:dyDescent="0.25">
      <c r="A2029" s="1" t="s">
        <v>2896</v>
      </c>
      <c r="B2029" s="2">
        <v>113165911</v>
      </c>
      <c r="C2029" s="1" t="s">
        <v>9130</v>
      </c>
      <c r="D2029" s="3">
        <v>36304</v>
      </c>
      <c r="E2029" s="1" t="s">
        <v>9149</v>
      </c>
      <c r="F2029" s="1" t="s">
        <v>9252</v>
      </c>
      <c r="G2029" t="s">
        <v>9253</v>
      </c>
    </row>
    <row r="2030" spans="1:7" x14ac:dyDescent="0.25">
      <c r="A2030" s="1" t="s">
        <v>2623</v>
      </c>
      <c r="B2030" s="2">
        <v>333256287</v>
      </c>
      <c r="C2030" s="1" t="s">
        <v>9217</v>
      </c>
      <c r="D2030" s="3">
        <v>39958</v>
      </c>
      <c r="E2030" s="1" t="s">
        <v>9149</v>
      </c>
      <c r="F2030" s="1" t="s">
        <v>9218</v>
      </c>
      <c r="G2030" t="s">
        <v>10360</v>
      </c>
    </row>
    <row r="2031" spans="1:7" x14ac:dyDescent="0.25">
      <c r="A2031" s="1" t="s">
        <v>7810</v>
      </c>
      <c r="B2031" s="2">
        <v>464445114</v>
      </c>
      <c r="C2031" s="1" t="s">
        <v>9140</v>
      </c>
      <c r="D2031" s="3">
        <v>43244</v>
      </c>
      <c r="E2031" s="1" t="s">
        <v>9149</v>
      </c>
      <c r="F2031" s="1" t="s">
        <v>9142</v>
      </c>
      <c r="G2031" t="s">
        <v>11391</v>
      </c>
    </row>
    <row r="2032" spans="1:7" x14ac:dyDescent="0.25">
      <c r="A2032" s="1" t="s">
        <v>2856</v>
      </c>
      <c r="B2032" s="2">
        <v>854144068</v>
      </c>
      <c r="C2032" s="1" t="s">
        <v>9170</v>
      </c>
      <c r="D2032" s="3">
        <v>31921</v>
      </c>
      <c r="E2032" s="1" t="s">
        <v>9141</v>
      </c>
      <c r="F2032" s="1" t="s">
        <v>9362</v>
      </c>
      <c r="G2032" t="s">
        <v>9656</v>
      </c>
    </row>
    <row r="2033" spans="1:7" x14ac:dyDescent="0.25">
      <c r="A2033" s="1" t="s">
        <v>1127</v>
      </c>
      <c r="B2033" s="2">
        <v>843963225</v>
      </c>
      <c r="C2033" s="1" t="s">
        <v>9170</v>
      </c>
      <c r="D2033" s="3">
        <v>44705</v>
      </c>
      <c r="E2033" s="1" t="s">
        <v>9131</v>
      </c>
      <c r="F2033" s="1" t="s">
        <v>9362</v>
      </c>
      <c r="G2033" t="s">
        <v>9473</v>
      </c>
    </row>
    <row r="2034" spans="1:7" x14ac:dyDescent="0.25">
      <c r="A2034" s="1" t="s">
        <v>6960</v>
      </c>
      <c r="B2034" s="2">
        <v>212687695</v>
      </c>
      <c r="C2034" s="1" t="s">
        <v>9188</v>
      </c>
      <c r="D2034" s="3">
        <v>42515</v>
      </c>
      <c r="E2034" s="1" t="s">
        <v>9149</v>
      </c>
      <c r="F2034" s="1" t="s">
        <v>4326</v>
      </c>
      <c r="G2034" t="s">
        <v>11671</v>
      </c>
    </row>
    <row r="2035" spans="1:7" x14ac:dyDescent="0.25">
      <c r="A2035" s="1" t="s">
        <v>3051</v>
      </c>
      <c r="B2035" s="2">
        <v>298078818</v>
      </c>
      <c r="C2035" s="1" t="s">
        <v>9134</v>
      </c>
      <c r="D2035" s="3">
        <v>25348</v>
      </c>
      <c r="E2035" s="1" t="s">
        <v>9149</v>
      </c>
      <c r="F2035" s="1" t="s">
        <v>9186</v>
      </c>
      <c r="G2035" t="s">
        <v>10299</v>
      </c>
    </row>
    <row r="2036" spans="1:7" x14ac:dyDescent="0.25">
      <c r="A2036" s="1" t="s">
        <v>1776</v>
      </c>
      <c r="B2036" s="2">
        <v>794996007</v>
      </c>
      <c r="C2036" s="1" t="s">
        <v>9148</v>
      </c>
      <c r="D2036" s="3">
        <v>29731</v>
      </c>
      <c r="E2036" s="1" t="s">
        <v>9131</v>
      </c>
      <c r="F2036" s="1" t="s">
        <v>9150</v>
      </c>
      <c r="G2036" t="s">
        <v>11332</v>
      </c>
    </row>
    <row r="2037" spans="1:7" x14ac:dyDescent="0.25">
      <c r="A2037" s="1" t="s">
        <v>7851</v>
      </c>
      <c r="B2037" s="2">
        <v>695715836</v>
      </c>
      <c r="C2037" s="1" t="s">
        <v>9154</v>
      </c>
      <c r="D2037" s="3">
        <v>43976</v>
      </c>
      <c r="E2037" s="1" t="s">
        <v>9135</v>
      </c>
      <c r="F2037" s="1" t="s">
        <v>6107</v>
      </c>
      <c r="G2037" t="s">
        <v>9731</v>
      </c>
    </row>
    <row r="2038" spans="1:7" x14ac:dyDescent="0.25">
      <c r="A2038" s="1" t="s">
        <v>7071</v>
      </c>
      <c r="B2038" s="2">
        <v>331061325</v>
      </c>
      <c r="C2038" s="1" t="s">
        <v>9134</v>
      </c>
      <c r="D2038" s="3">
        <v>40322</v>
      </c>
      <c r="E2038" s="1" t="s">
        <v>9141</v>
      </c>
      <c r="F2038" s="1" t="s">
        <v>9182</v>
      </c>
      <c r="G2038" t="s">
        <v>9183</v>
      </c>
    </row>
    <row r="2039" spans="1:7" x14ac:dyDescent="0.25">
      <c r="A2039" s="1" t="s">
        <v>2776</v>
      </c>
      <c r="B2039" s="2">
        <v>26700503</v>
      </c>
      <c r="C2039" s="1" t="s">
        <v>9134</v>
      </c>
      <c r="D2039" s="3">
        <v>29366</v>
      </c>
      <c r="E2039" s="1" t="s">
        <v>9149</v>
      </c>
      <c r="F2039" s="1" t="s">
        <v>9200</v>
      </c>
      <c r="G2039" t="s">
        <v>12176</v>
      </c>
    </row>
    <row r="2040" spans="1:7" x14ac:dyDescent="0.25">
      <c r="A2040" s="1" t="s">
        <v>2262</v>
      </c>
      <c r="B2040" s="2">
        <v>325519065</v>
      </c>
      <c r="C2040" s="1" t="s">
        <v>9159</v>
      </c>
      <c r="D2040" s="3">
        <v>26077</v>
      </c>
      <c r="E2040" s="1" t="s">
        <v>9131</v>
      </c>
      <c r="F2040" s="1" t="s">
        <v>9367</v>
      </c>
      <c r="G2040" t="s">
        <v>11627</v>
      </c>
    </row>
    <row r="2041" spans="1:7" x14ac:dyDescent="0.25">
      <c r="A2041" s="1" t="s">
        <v>8052</v>
      </c>
      <c r="B2041" s="2">
        <v>523976534</v>
      </c>
      <c r="C2041" s="1" t="s">
        <v>9134</v>
      </c>
      <c r="D2041" s="3">
        <v>34478</v>
      </c>
      <c r="E2041" s="1" t="s">
        <v>9149</v>
      </c>
      <c r="F2041" s="1" t="s">
        <v>9176</v>
      </c>
      <c r="G2041" t="s">
        <v>11821</v>
      </c>
    </row>
    <row r="2042" spans="1:7" x14ac:dyDescent="0.25">
      <c r="A2042" s="1" t="s">
        <v>8052</v>
      </c>
      <c r="B2042" s="2">
        <v>530898822</v>
      </c>
      <c r="C2042" s="1" t="s">
        <v>9134</v>
      </c>
      <c r="D2042" s="3">
        <v>23522</v>
      </c>
      <c r="E2042" s="1" t="s">
        <v>9149</v>
      </c>
      <c r="F2042" s="1" t="s">
        <v>9283</v>
      </c>
      <c r="G2042" t="s">
        <v>11961</v>
      </c>
    </row>
    <row r="2043" spans="1:7" x14ac:dyDescent="0.25">
      <c r="A2043" s="1" t="s">
        <v>7464</v>
      </c>
      <c r="B2043" s="2">
        <v>998295516</v>
      </c>
      <c r="C2043" s="1" t="s">
        <v>9303</v>
      </c>
      <c r="D2043" s="3">
        <v>25712</v>
      </c>
      <c r="E2043" s="1" t="s">
        <v>9149</v>
      </c>
      <c r="F2043" s="1" t="s">
        <v>9339</v>
      </c>
      <c r="G2043" t="s">
        <v>11217</v>
      </c>
    </row>
    <row r="2044" spans="1:7" x14ac:dyDescent="0.25">
      <c r="A2044" s="1" t="s">
        <v>2268</v>
      </c>
      <c r="B2044" s="2">
        <v>892482644</v>
      </c>
      <c r="C2044" s="1" t="s">
        <v>9303</v>
      </c>
      <c r="D2044" s="3">
        <v>36304</v>
      </c>
      <c r="E2044" s="1" t="s">
        <v>9149</v>
      </c>
      <c r="F2044" s="1" t="s">
        <v>9339</v>
      </c>
      <c r="G2044" t="s">
        <v>11021</v>
      </c>
    </row>
    <row r="2045" spans="1:7" x14ac:dyDescent="0.25">
      <c r="A2045" s="1" t="s">
        <v>2794</v>
      </c>
      <c r="B2045" s="2">
        <v>885905521</v>
      </c>
      <c r="C2045" s="1" t="s">
        <v>9134</v>
      </c>
      <c r="D2045" s="3">
        <v>34114</v>
      </c>
      <c r="E2045" s="1" t="s">
        <v>9149</v>
      </c>
      <c r="F2045" s="1" t="s">
        <v>9283</v>
      </c>
      <c r="G2045" t="s">
        <v>11640</v>
      </c>
    </row>
    <row r="2046" spans="1:7" x14ac:dyDescent="0.25">
      <c r="A2046" s="1" t="s">
        <v>1539</v>
      </c>
      <c r="B2046" s="2">
        <v>557237783</v>
      </c>
      <c r="C2046" s="1" t="s">
        <v>9148</v>
      </c>
      <c r="D2046" s="3">
        <v>40322</v>
      </c>
      <c r="E2046" s="1" t="s">
        <v>9145</v>
      </c>
      <c r="F2046" s="1" t="s">
        <v>9150</v>
      </c>
      <c r="G2046" t="s">
        <v>12192</v>
      </c>
    </row>
    <row r="2047" spans="1:7" x14ac:dyDescent="0.25">
      <c r="A2047" s="1" t="s">
        <v>4208</v>
      </c>
      <c r="B2047" s="2">
        <v>593922000</v>
      </c>
      <c r="C2047" s="1" t="s">
        <v>9148</v>
      </c>
      <c r="D2047" s="3">
        <v>32653</v>
      </c>
      <c r="E2047" s="1" t="s">
        <v>9166</v>
      </c>
      <c r="F2047" s="1" t="s">
        <v>9150</v>
      </c>
      <c r="G2047" t="s">
        <v>9227</v>
      </c>
    </row>
    <row r="2048" spans="1:7" x14ac:dyDescent="0.25">
      <c r="A2048" s="1" t="s">
        <v>421</v>
      </c>
      <c r="B2048" s="2">
        <v>402211440</v>
      </c>
      <c r="C2048" s="1" t="s">
        <v>9190</v>
      </c>
      <c r="D2048" s="3">
        <v>21329</v>
      </c>
      <c r="E2048" s="1" t="s">
        <v>9131</v>
      </c>
      <c r="F2048" s="1" t="s">
        <v>9191</v>
      </c>
      <c r="G2048" t="s">
        <v>10999</v>
      </c>
    </row>
    <row r="2049" spans="1:7" x14ac:dyDescent="0.25">
      <c r="A2049" s="1" t="s">
        <v>2700</v>
      </c>
      <c r="B2049" s="2">
        <v>824314669</v>
      </c>
      <c r="C2049" s="1" t="s">
        <v>9134</v>
      </c>
      <c r="D2049" s="3">
        <v>31921</v>
      </c>
      <c r="E2049" s="1" t="s">
        <v>9131</v>
      </c>
      <c r="F2049" s="1" t="s">
        <v>9186</v>
      </c>
      <c r="G2049" t="s">
        <v>10110</v>
      </c>
    </row>
    <row r="2050" spans="1:7" x14ac:dyDescent="0.25">
      <c r="A2050" s="1" t="s">
        <v>6740</v>
      </c>
      <c r="B2050" s="2">
        <v>113298775</v>
      </c>
      <c r="C2050" s="1" t="s">
        <v>9193</v>
      </c>
      <c r="D2050" s="3">
        <v>28634</v>
      </c>
      <c r="E2050" s="1" t="s">
        <v>9145</v>
      </c>
      <c r="F2050" s="1" t="s">
        <v>9194</v>
      </c>
      <c r="G2050" t="s">
        <v>10575</v>
      </c>
    </row>
    <row r="2051" spans="1:7" x14ac:dyDescent="0.25">
      <c r="A2051" s="1" t="s">
        <v>6770</v>
      </c>
      <c r="B2051" s="2">
        <v>329720299</v>
      </c>
      <c r="C2051" s="1" t="s">
        <v>9179</v>
      </c>
      <c r="D2051" s="3">
        <v>34843</v>
      </c>
      <c r="E2051" s="1" t="s">
        <v>9149</v>
      </c>
      <c r="F2051" s="1" t="s">
        <v>9223</v>
      </c>
      <c r="G2051" t="s">
        <v>12184</v>
      </c>
    </row>
    <row r="2052" spans="1:7" x14ac:dyDescent="0.25">
      <c r="A2052" s="1" t="s">
        <v>2733</v>
      </c>
      <c r="B2052" s="2">
        <v>716638231</v>
      </c>
      <c r="C2052" s="1" t="s">
        <v>9170</v>
      </c>
      <c r="D2052" s="3">
        <v>41419</v>
      </c>
      <c r="E2052" s="1" t="s">
        <v>9135</v>
      </c>
      <c r="F2052" s="1" t="s">
        <v>9362</v>
      </c>
      <c r="G2052" t="s">
        <v>10883</v>
      </c>
    </row>
    <row r="2053" spans="1:7" x14ac:dyDescent="0.25">
      <c r="A2053" s="1" t="s">
        <v>3953</v>
      </c>
      <c r="B2053" s="2">
        <v>843771917</v>
      </c>
      <c r="C2053" s="1" t="s">
        <v>9188</v>
      </c>
      <c r="D2053" s="3">
        <v>30460</v>
      </c>
      <c r="E2053" s="1" t="s">
        <v>9131</v>
      </c>
      <c r="F2053" s="1" t="s">
        <v>4326</v>
      </c>
      <c r="G2053" t="s">
        <v>9786</v>
      </c>
    </row>
    <row r="2054" spans="1:7" x14ac:dyDescent="0.25">
      <c r="A2054" s="1" t="s">
        <v>3953</v>
      </c>
      <c r="B2054" s="2">
        <v>261085420</v>
      </c>
      <c r="C2054" s="1" t="s">
        <v>9154</v>
      </c>
      <c r="D2054" s="3">
        <v>41419</v>
      </c>
      <c r="E2054" s="1" t="s">
        <v>9135</v>
      </c>
      <c r="F2054" s="1" t="s">
        <v>9162</v>
      </c>
      <c r="G2054" t="s">
        <v>11868</v>
      </c>
    </row>
    <row r="2055" spans="1:7" x14ac:dyDescent="0.25">
      <c r="A2055" s="1" t="s">
        <v>2980</v>
      </c>
      <c r="B2055" s="2">
        <v>852265287</v>
      </c>
      <c r="C2055" s="1" t="s">
        <v>9197</v>
      </c>
      <c r="D2055" s="3">
        <v>38861</v>
      </c>
      <c r="E2055" s="1" t="s">
        <v>9135</v>
      </c>
      <c r="F2055" s="1" t="s">
        <v>9198</v>
      </c>
      <c r="G2055" t="s">
        <v>10707</v>
      </c>
    </row>
    <row r="2056" spans="1:7" x14ac:dyDescent="0.25">
      <c r="A2056" s="1" t="s">
        <v>4550</v>
      </c>
      <c r="B2056" s="2">
        <v>894404158</v>
      </c>
      <c r="C2056" s="1" t="s">
        <v>9179</v>
      </c>
      <c r="D2056" s="3">
        <v>36304</v>
      </c>
      <c r="E2056" s="1" t="s">
        <v>9131</v>
      </c>
      <c r="F2056" s="1" t="s">
        <v>9184</v>
      </c>
      <c r="G2056" t="s">
        <v>9393</v>
      </c>
    </row>
    <row r="2057" spans="1:7" x14ac:dyDescent="0.25">
      <c r="A2057" s="1" t="s">
        <v>9098</v>
      </c>
      <c r="B2057" s="2">
        <v>343407440</v>
      </c>
      <c r="C2057" s="1" t="s">
        <v>9188</v>
      </c>
      <c r="D2057" s="3">
        <v>22061</v>
      </c>
      <c r="E2057" s="1" t="s">
        <v>9149</v>
      </c>
      <c r="F2057" s="1" t="s">
        <v>3840</v>
      </c>
      <c r="G2057" t="s">
        <v>11844</v>
      </c>
    </row>
    <row r="2058" spans="1:7" x14ac:dyDescent="0.25">
      <c r="A2058" s="1" t="s">
        <v>7428</v>
      </c>
      <c r="B2058" s="2">
        <v>177401884</v>
      </c>
      <c r="C2058" s="1" t="s">
        <v>9190</v>
      </c>
      <c r="D2058" s="3">
        <v>32653</v>
      </c>
      <c r="E2058" s="1" t="s">
        <v>9135</v>
      </c>
      <c r="F2058" s="1" t="s">
        <v>9191</v>
      </c>
      <c r="G2058" t="s">
        <v>11016</v>
      </c>
    </row>
    <row r="2059" spans="1:7" x14ac:dyDescent="0.25">
      <c r="A2059" s="1" t="s">
        <v>2006</v>
      </c>
      <c r="B2059" s="2">
        <v>320612377</v>
      </c>
      <c r="C2059" s="1" t="s">
        <v>9130</v>
      </c>
      <c r="D2059" s="3">
        <v>26444</v>
      </c>
      <c r="E2059" s="1" t="s">
        <v>9166</v>
      </c>
      <c r="F2059" s="1" t="s">
        <v>9252</v>
      </c>
      <c r="G2059" t="s">
        <v>9717</v>
      </c>
    </row>
    <row r="2060" spans="1:7" x14ac:dyDescent="0.25">
      <c r="A2060" s="1" t="s">
        <v>8487</v>
      </c>
      <c r="B2060" s="2">
        <v>223898357</v>
      </c>
      <c r="C2060" s="1" t="s">
        <v>9130</v>
      </c>
      <c r="D2060" s="3">
        <v>41783</v>
      </c>
      <c r="E2060" s="1" t="s">
        <v>9145</v>
      </c>
      <c r="F2060" s="1" t="s">
        <v>9252</v>
      </c>
      <c r="G2060" t="s">
        <v>10742</v>
      </c>
    </row>
    <row r="2061" spans="1:7" x14ac:dyDescent="0.25">
      <c r="A2061" s="1" t="s">
        <v>7869</v>
      </c>
      <c r="B2061" s="2">
        <v>1432805</v>
      </c>
      <c r="C2061" s="1" t="s">
        <v>9165</v>
      </c>
      <c r="D2061" s="3">
        <v>24983</v>
      </c>
      <c r="E2061" s="1" t="s">
        <v>9149</v>
      </c>
      <c r="F2061" s="1" t="s">
        <v>9167</v>
      </c>
      <c r="G2061" t="s">
        <v>9178</v>
      </c>
    </row>
    <row r="2062" spans="1:7" x14ac:dyDescent="0.25">
      <c r="A2062" s="1" t="s">
        <v>1688</v>
      </c>
      <c r="B2062" s="2">
        <v>205617031</v>
      </c>
      <c r="C2062" s="1" t="s">
        <v>9154</v>
      </c>
      <c r="D2062" s="3">
        <v>34114</v>
      </c>
      <c r="E2062" s="1" t="s">
        <v>9145</v>
      </c>
      <c r="F2062" s="1" t="s">
        <v>6107</v>
      </c>
      <c r="G2062" t="s">
        <v>10411</v>
      </c>
    </row>
    <row r="2063" spans="1:7" x14ac:dyDescent="0.25">
      <c r="A2063" s="1" t="s">
        <v>5439</v>
      </c>
      <c r="B2063" s="2">
        <v>896649727</v>
      </c>
      <c r="C2063" s="1" t="s">
        <v>9134</v>
      </c>
      <c r="D2063" s="3">
        <v>39226</v>
      </c>
      <c r="E2063" s="1" t="s">
        <v>9141</v>
      </c>
      <c r="F2063" s="1" t="s">
        <v>9174</v>
      </c>
      <c r="G2063" t="s">
        <v>10692</v>
      </c>
    </row>
    <row r="2064" spans="1:7" x14ac:dyDescent="0.25">
      <c r="A2064" s="1" t="s">
        <v>7196</v>
      </c>
      <c r="B2064" s="2">
        <v>68152684</v>
      </c>
      <c r="C2064" s="1" t="s">
        <v>9148</v>
      </c>
      <c r="D2064" s="3">
        <v>24251</v>
      </c>
      <c r="E2064" s="1" t="s">
        <v>9135</v>
      </c>
      <c r="F2064" s="1" t="s">
        <v>9150</v>
      </c>
      <c r="G2064" t="s">
        <v>12083</v>
      </c>
    </row>
    <row r="2065" spans="1:7" x14ac:dyDescent="0.25">
      <c r="A2065" s="1" t="s">
        <v>2638</v>
      </c>
      <c r="B2065" s="2">
        <v>739195463</v>
      </c>
      <c r="C2065" s="1" t="s">
        <v>9170</v>
      </c>
      <c r="D2065" s="3">
        <v>40322</v>
      </c>
      <c r="E2065" s="1" t="s">
        <v>9149</v>
      </c>
      <c r="F2065" s="1" t="s">
        <v>9171</v>
      </c>
      <c r="G2065" t="s">
        <v>11466</v>
      </c>
    </row>
    <row r="2066" spans="1:7" x14ac:dyDescent="0.25">
      <c r="A2066" s="1" t="s">
        <v>2384</v>
      </c>
      <c r="B2066" s="2">
        <v>223296755</v>
      </c>
      <c r="C2066" s="1" t="s">
        <v>9154</v>
      </c>
      <c r="D2066" s="3">
        <v>27173</v>
      </c>
      <c r="E2066" s="1" t="s">
        <v>9166</v>
      </c>
      <c r="F2066" s="1" t="s">
        <v>6107</v>
      </c>
      <c r="G2066" t="s">
        <v>12194</v>
      </c>
    </row>
    <row r="2067" spans="1:7" x14ac:dyDescent="0.25">
      <c r="A2067" s="1" t="s">
        <v>6006</v>
      </c>
      <c r="B2067" s="2">
        <v>192781810</v>
      </c>
      <c r="C2067" s="1" t="s">
        <v>9134</v>
      </c>
      <c r="D2067" s="3">
        <v>41419</v>
      </c>
      <c r="E2067" s="1" t="s">
        <v>9141</v>
      </c>
      <c r="F2067" s="1" t="s">
        <v>9136</v>
      </c>
      <c r="G2067" t="s">
        <v>11161</v>
      </c>
    </row>
    <row r="2068" spans="1:7" x14ac:dyDescent="0.25">
      <c r="A2068" s="1" t="s">
        <v>4770</v>
      </c>
      <c r="B2068" s="2">
        <v>955904557</v>
      </c>
      <c r="C2068" s="1" t="s">
        <v>9217</v>
      </c>
      <c r="D2068" s="3">
        <v>28270</v>
      </c>
      <c r="E2068" s="1" t="s">
        <v>9149</v>
      </c>
      <c r="F2068" s="1" t="s">
        <v>9218</v>
      </c>
      <c r="G2068" t="s">
        <v>11401</v>
      </c>
    </row>
    <row r="2069" spans="1:7" x14ac:dyDescent="0.25">
      <c r="A2069" s="1" t="s">
        <v>216</v>
      </c>
      <c r="B2069" s="2">
        <v>130429629</v>
      </c>
      <c r="C2069" s="1" t="s">
        <v>9134</v>
      </c>
      <c r="D2069" s="3">
        <v>28270</v>
      </c>
      <c r="E2069" s="1" t="s">
        <v>9131</v>
      </c>
      <c r="F2069" s="1" t="s">
        <v>9200</v>
      </c>
      <c r="G2069" t="s">
        <v>11053</v>
      </c>
    </row>
    <row r="2070" spans="1:7" x14ac:dyDescent="0.25">
      <c r="A2070" s="1" t="s">
        <v>1685</v>
      </c>
      <c r="B2070" s="2">
        <v>536372800</v>
      </c>
      <c r="C2070" s="1" t="s">
        <v>9170</v>
      </c>
      <c r="D2070" s="3">
        <v>45070</v>
      </c>
      <c r="E2070" s="1" t="s">
        <v>9149</v>
      </c>
      <c r="F2070" s="1" t="s">
        <v>9171</v>
      </c>
      <c r="G2070" t="s">
        <v>11602</v>
      </c>
    </row>
    <row r="2071" spans="1:7" x14ac:dyDescent="0.25">
      <c r="A2071" s="1" t="s">
        <v>5676</v>
      </c>
      <c r="B2071" s="2">
        <v>874582924</v>
      </c>
      <c r="C2071" s="1" t="s">
        <v>9134</v>
      </c>
      <c r="D2071" s="3">
        <v>20965</v>
      </c>
      <c r="E2071" s="1" t="s">
        <v>9145</v>
      </c>
      <c r="F2071" s="1" t="s">
        <v>9136</v>
      </c>
      <c r="G2071" t="s">
        <v>10929</v>
      </c>
    </row>
    <row r="2072" spans="1:7" x14ac:dyDescent="0.25">
      <c r="A2072" s="1" t="s">
        <v>2034</v>
      </c>
      <c r="B2072" s="2">
        <v>903350842</v>
      </c>
      <c r="C2072" s="1" t="s">
        <v>9314</v>
      </c>
      <c r="D2072" s="3">
        <v>41054</v>
      </c>
      <c r="E2072" s="1" t="s">
        <v>9135</v>
      </c>
      <c r="F2072" s="1" t="s">
        <v>9315</v>
      </c>
      <c r="G2072" t="s">
        <v>11112</v>
      </c>
    </row>
    <row r="2073" spans="1:7" x14ac:dyDescent="0.25">
      <c r="A2073" s="1" t="s">
        <v>8957</v>
      </c>
      <c r="B2073" s="2">
        <v>887871306</v>
      </c>
      <c r="C2073" s="1" t="s">
        <v>9188</v>
      </c>
      <c r="D2073" s="3">
        <v>24251</v>
      </c>
      <c r="E2073" s="1" t="s">
        <v>9135</v>
      </c>
      <c r="F2073" s="1" t="s">
        <v>9202</v>
      </c>
      <c r="G2073" t="s">
        <v>9333</v>
      </c>
    </row>
    <row r="2074" spans="1:7" x14ac:dyDescent="0.25">
      <c r="A2074" s="1" t="s">
        <v>3115</v>
      </c>
      <c r="B2074" s="2">
        <v>717625204</v>
      </c>
      <c r="C2074" s="1" t="s">
        <v>9179</v>
      </c>
      <c r="D2074" s="3">
        <v>39593</v>
      </c>
      <c r="E2074" s="1" t="s">
        <v>9145</v>
      </c>
      <c r="F2074" s="1" t="s">
        <v>9184</v>
      </c>
      <c r="G2074" t="s">
        <v>12129</v>
      </c>
    </row>
    <row r="2075" spans="1:7" x14ac:dyDescent="0.25">
      <c r="A2075" s="1" t="s">
        <v>2715</v>
      </c>
      <c r="B2075" s="2">
        <v>355991638</v>
      </c>
      <c r="C2075" s="1" t="s">
        <v>9188</v>
      </c>
      <c r="D2075" s="3">
        <v>35210</v>
      </c>
      <c r="E2075" s="1" t="s">
        <v>9131</v>
      </c>
      <c r="F2075" s="1" t="s">
        <v>3840</v>
      </c>
      <c r="G2075" t="s">
        <v>12043</v>
      </c>
    </row>
    <row r="2076" spans="1:7" x14ac:dyDescent="0.25">
      <c r="A2076" s="1" t="s">
        <v>4174</v>
      </c>
      <c r="B2076" s="2">
        <v>491748531</v>
      </c>
      <c r="C2076" s="1" t="s">
        <v>9314</v>
      </c>
      <c r="D2076" s="3">
        <v>24983</v>
      </c>
      <c r="E2076" s="1" t="s">
        <v>9149</v>
      </c>
      <c r="F2076" s="1" t="s">
        <v>9315</v>
      </c>
      <c r="G2076" t="s">
        <v>10318</v>
      </c>
    </row>
    <row r="2077" spans="1:7" x14ac:dyDescent="0.25">
      <c r="A2077" s="1" t="s">
        <v>1960</v>
      </c>
      <c r="B2077" s="2">
        <v>582912829</v>
      </c>
      <c r="C2077" s="1" t="s">
        <v>9134</v>
      </c>
      <c r="D2077" s="3">
        <v>28634</v>
      </c>
      <c r="E2077" s="1" t="s">
        <v>9141</v>
      </c>
      <c r="F2077" s="1" t="s">
        <v>9182</v>
      </c>
      <c r="G2077" t="s">
        <v>11240</v>
      </c>
    </row>
    <row r="2078" spans="1:7" x14ac:dyDescent="0.25">
      <c r="A2078" s="1" t="s">
        <v>105</v>
      </c>
      <c r="B2078" s="2">
        <v>530427707</v>
      </c>
      <c r="C2078" s="1" t="s">
        <v>9159</v>
      </c>
      <c r="D2078" s="3">
        <v>44705</v>
      </c>
      <c r="E2078" s="1" t="s">
        <v>9166</v>
      </c>
      <c r="F2078" s="1" t="s">
        <v>8414</v>
      </c>
      <c r="G2078" t="s">
        <v>9215</v>
      </c>
    </row>
    <row r="2079" spans="1:7" x14ac:dyDescent="0.25">
      <c r="A2079" s="1" t="s">
        <v>4406</v>
      </c>
      <c r="B2079" s="2">
        <v>884381934</v>
      </c>
      <c r="C2079" s="1" t="s">
        <v>9188</v>
      </c>
      <c r="D2079" s="3">
        <v>21329</v>
      </c>
      <c r="E2079" s="1" t="s">
        <v>9141</v>
      </c>
      <c r="F2079" s="1" t="s">
        <v>3840</v>
      </c>
      <c r="G2079" t="s">
        <v>11504</v>
      </c>
    </row>
    <row r="2080" spans="1:7" x14ac:dyDescent="0.25">
      <c r="A2080" s="1" t="s">
        <v>7092</v>
      </c>
      <c r="B2080" s="2">
        <v>304859900</v>
      </c>
      <c r="C2080" s="1" t="s">
        <v>9190</v>
      </c>
      <c r="D2080" s="3">
        <v>37765</v>
      </c>
      <c r="E2080" s="1" t="s">
        <v>9141</v>
      </c>
      <c r="F2080" s="1" t="s">
        <v>9191</v>
      </c>
      <c r="G2080" t="s">
        <v>10542</v>
      </c>
    </row>
    <row r="2081" spans="1:7" x14ac:dyDescent="0.25">
      <c r="A2081" s="1" t="s">
        <v>4744</v>
      </c>
      <c r="B2081" s="2">
        <v>423730232</v>
      </c>
      <c r="C2081" s="1" t="s">
        <v>9134</v>
      </c>
      <c r="D2081" s="3">
        <v>34843</v>
      </c>
      <c r="E2081" s="1" t="s">
        <v>9149</v>
      </c>
      <c r="F2081" s="1" t="s">
        <v>9225</v>
      </c>
      <c r="G2081" t="s">
        <v>10250</v>
      </c>
    </row>
    <row r="2082" spans="1:7" x14ac:dyDescent="0.25">
      <c r="A2082" s="1" t="s">
        <v>2491</v>
      </c>
      <c r="B2082" s="2">
        <v>447232108</v>
      </c>
      <c r="C2082" s="1" t="s">
        <v>9159</v>
      </c>
      <c r="D2082" s="3">
        <v>23522</v>
      </c>
      <c r="E2082" s="1" t="s">
        <v>9141</v>
      </c>
      <c r="F2082" s="1" t="s">
        <v>9160</v>
      </c>
      <c r="G2082" t="s">
        <v>10464</v>
      </c>
    </row>
    <row r="2083" spans="1:7" x14ac:dyDescent="0.25">
      <c r="A2083" s="1" t="s">
        <v>5345</v>
      </c>
      <c r="B2083" s="2">
        <v>876234305</v>
      </c>
      <c r="C2083" s="1" t="s">
        <v>9303</v>
      </c>
      <c r="D2083" s="3">
        <v>25712</v>
      </c>
      <c r="E2083" s="1" t="s">
        <v>9141</v>
      </c>
      <c r="F2083" s="1" t="s">
        <v>9339</v>
      </c>
      <c r="G2083" t="s">
        <v>11226</v>
      </c>
    </row>
    <row r="2084" spans="1:7" x14ac:dyDescent="0.25">
      <c r="A2084" s="1" t="s">
        <v>5515</v>
      </c>
      <c r="B2084" s="2">
        <v>754830246</v>
      </c>
      <c r="C2084" s="1" t="s">
        <v>9134</v>
      </c>
      <c r="D2084" s="3">
        <v>41783</v>
      </c>
      <c r="E2084" s="1" t="s">
        <v>9145</v>
      </c>
      <c r="F2084" s="1" t="s">
        <v>9182</v>
      </c>
      <c r="G2084" t="s">
        <v>10188</v>
      </c>
    </row>
    <row r="2085" spans="1:7" x14ac:dyDescent="0.25">
      <c r="A2085" s="1" t="s">
        <v>8244</v>
      </c>
      <c r="B2085" s="2">
        <v>534435443</v>
      </c>
      <c r="C2085" s="1" t="s">
        <v>9134</v>
      </c>
      <c r="D2085" s="3">
        <v>43244</v>
      </c>
      <c r="E2085" s="1" t="s">
        <v>9135</v>
      </c>
      <c r="F2085" s="1" t="s">
        <v>9176</v>
      </c>
      <c r="G2085" t="s">
        <v>9556</v>
      </c>
    </row>
    <row r="2086" spans="1:7" x14ac:dyDescent="0.25">
      <c r="A2086" s="1" t="s">
        <v>5263</v>
      </c>
      <c r="B2086" s="2">
        <v>197184515</v>
      </c>
      <c r="C2086" s="1" t="s">
        <v>9144</v>
      </c>
      <c r="D2086" s="3">
        <v>39958</v>
      </c>
      <c r="E2086" s="1" t="s">
        <v>9149</v>
      </c>
      <c r="F2086" s="1" t="s">
        <v>9262</v>
      </c>
      <c r="G2086" t="s">
        <v>10349</v>
      </c>
    </row>
    <row r="2087" spans="1:7" x14ac:dyDescent="0.25">
      <c r="A2087" s="1" t="s">
        <v>5459</v>
      </c>
      <c r="B2087" s="2">
        <v>419760890</v>
      </c>
      <c r="C2087" s="1" t="s">
        <v>9138</v>
      </c>
      <c r="D2087" s="3">
        <v>36671</v>
      </c>
      <c r="E2087" s="1" t="s">
        <v>9141</v>
      </c>
      <c r="F2087" s="1" t="s">
        <v>9256</v>
      </c>
      <c r="G2087" t="s">
        <v>10658</v>
      </c>
    </row>
    <row r="2088" spans="1:7" x14ac:dyDescent="0.25">
      <c r="A2088" s="1" t="s">
        <v>1846</v>
      </c>
      <c r="B2088" s="2">
        <v>821766918</v>
      </c>
      <c r="C2088" s="1" t="s">
        <v>9152</v>
      </c>
      <c r="D2088" s="3">
        <v>22061</v>
      </c>
      <c r="E2088" s="1" t="s">
        <v>9131</v>
      </c>
      <c r="F2088" s="1" t="s">
        <v>8420</v>
      </c>
      <c r="G2088" t="s">
        <v>10061</v>
      </c>
    </row>
    <row r="2089" spans="1:7" x14ac:dyDescent="0.25">
      <c r="A2089" s="1" t="s">
        <v>4681</v>
      </c>
      <c r="B2089" s="2">
        <v>689247857</v>
      </c>
      <c r="C2089" s="1" t="s">
        <v>9144</v>
      </c>
      <c r="D2089" s="3">
        <v>25712</v>
      </c>
      <c r="E2089" s="1" t="s">
        <v>9131</v>
      </c>
      <c r="F2089" s="1" t="s">
        <v>9146</v>
      </c>
      <c r="G2089" t="s">
        <v>10452</v>
      </c>
    </row>
    <row r="2090" spans="1:7" x14ac:dyDescent="0.25">
      <c r="A2090" s="1" t="s">
        <v>202</v>
      </c>
      <c r="B2090" s="2">
        <v>702195307</v>
      </c>
      <c r="C2090" s="1" t="s">
        <v>9197</v>
      </c>
      <c r="D2090" s="3">
        <v>36304</v>
      </c>
      <c r="E2090" s="1" t="s">
        <v>9131</v>
      </c>
      <c r="F2090" s="1" t="s">
        <v>9267</v>
      </c>
      <c r="G2090" t="s">
        <v>11036</v>
      </c>
    </row>
    <row r="2091" spans="1:7" x14ac:dyDescent="0.25">
      <c r="A2091" s="1" t="s">
        <v>5026</v>
      </c>
      <c r="B2091" s="2">
        <v>701408949</v>
      </c>
      <c r="C2091" s="1" t="s">
        <v>9217</v>
      </c>
      <c r="D2091" s="3">
        <v>33749</v>
      </c>
      <c r="E2091" s="1" t="s">
        <v>9149</v>
      </c>
      <c r="F2091" s="1" t="s">
        <v>9218</v>
      </c>
      <c r="G2091" t="s">
        <v>10167</v>
      </c>
    </row>
    <row r="2092" spans="1:7" x14ac:dyDescent="0.25">
      <c r="A2092" s="1" t="s">
        <v>1991</v>
      </c>
      <c r="B2092" s="2">
        <v>87668234</v>
      </c>
      <c r="C2092" s="1" t="s">
        <v>9130</v>
      </c>
      <c r="D2092" s="3">
        <v>44705</v>
      </c>
      <c r="E2092" s="1" t="s">
        <v>9141</v>
      </c>
      <c r="F2092" s="1" t="s">
        <v>9132</v>
      </c>
      <c r="G2092" t="s">
        <v>11075</v>
      </c>
    </row>
    <row r="2093" spans="1:7" x14ac:dyDescent="0.25">
      <c r="A2093" s="1" t="s">
        <v>567</v>
      </c>
      <c r="B2093" s="2">
        <v>164529450</v>
      </c>
      <c r="C2093" s="1" t="s">
        <v>9134</v>
      </c>
      <c r="D2093" s="3">
        <v>34478</v>
      </c>
      <c r="E2093" s="1" t="s">
        <v>9141</v>
      </c>
      <c r="F2093" s="1" t="s">
        <v>9136</v>
      </c>
      <c r="G2093" t="s">
        <v>9359</v>
      </c>
    </row>
    <row r="2094" spans="1:7" x14ac:dyDescent="0.25">
      <c r="A2094" s="1" t="s">
        <v>4791</v>
      </c>
      <c r="B2094" s="2">
        <v>772426267</v>
      </c>
      <c r="C2094" s="1" t="s">
        <v>9303</v>
      </c>
      <c r="D2094" s="3">
        <v>37765</v>
      </c>
      <c r="E2094" s="1" t="s">
        <v>9141</v>
      </c>
      <c r="F2094" s="1" t="s">
        <v>9339</v>
      </c>
      <c r="G2094" t="s">
        <v>10420</v>
      </c>
    </row>
    <row r="2095" spans="1:7" x14ac:dyDescent="0.25">
      <c r="A2095" s="1" t="s">
        <v>7950</v>
      </c>
      <c r="B2095" s="2">
        <v>765890343</v>
      </c>
      <c r="C2095" s="1" t="s">
        <v>9179</v>
      </c>
      <c r="D2095" s="3">
        <v>22426</v>
      </c>
      <c r="E2095" s="1" t="s">
        <v>9149</v>
      </c>
      <c r="F2095" s="1" t="s">
        <v>9180</v>
      </c>
      <c r="G2095" t="s">
        <v>12019</v>
      </c>
    </row>
    <row r="2096" spans="1:7" x14ac:dyDescent="0.25">
      <c r="A2096" s="1" t="s">
        <v>3315</v>
      </c>
      <c r="B2096" s="2">
        <v>395085982</v>
      </c>
      <c r="C2096" s="1" t="s">
        <v>9138</v>
      </c>
      <c r="D2096" s="3">
        <v>32653</v>
      </c>
      <c r="E2096" s="1" t="s">
        <v>9141</v>
      </c>
      <c r="F2096" s="1" t="s">
        <v>6173</v>
      </c>
      <c r="G2096" t="s">
        <v>11978</v>
      </c>
    </row>
    <row r="2097" spans="1:7" x14ac:dyDescent="0.25">
      <c r="A2097" s="1" t="s">
        <v>3061</v>
      </c>
      <c r="B2097" s="2">
        <v>82561349</v>
      </c>
      <c r="C2097" s="1" t="s">
        <v>9188</v>
      </c>
      <c r="D2097" s="3">
        <v>39226</v>
      </c>
      <c r="E2097" s="1" t="s">
        <v>9141</v>
      </c>
      <c r="F2097" s="1" t="s">
        <v>9202</v>
      </c>
      <c r="G2097" t="s">
        <v>9875</v>
      </c>
    </row>
    <row r="2098" spans="1:7" x14ac:dyDescent="0.25">
      <c r="A2098" s="1" t="s">
        <v>1560</v>
      </c>
      <c r="B2098" s="2">
        <v>508621987</v>
      </c>
      <c r="C2098" s="1" t="s">
        <v>9193</v>
      </c>
      <c r="D2098" s="3">
        <v>43976</v>
      </c>
      <c r="E2098" s="1" t="s">
        <v>9131</v>
      </c>
      <c r="F2098" s="1" t="s">
        <v>9194</v>
      </c>
      <c r="G2098" t="s">
        <v>10479</v>
      </c>
    </row>
    <row r="2099" spans="1:7" x14ac:dyDescent="0.25">
      <c r="A2099" s="1" t="s">
        <v>7026</v>
      </c>
      <c r="B2099" s="2">
        <v>513611430</v>
      </c>
      <c r="C2099" s="1" t="s">
        <v>9148</v>
      </c>
      <c r="D2099" s="3">
        <v>36304</v>
      </c>
      <c r="E2099" s="1" t="s">
        <v>9141</v>
      </c>
      <c r="F2099" s="1" t="s">
        <v>9150</v>
      </c>
      <c r="G2099" t="s">
        <v>11255</v>
      </c>
    </row>
    <row r="2100" spans="1:7" x14ac:dyDescent="0.25">
      <c r="A2100" s="1" t="s">
        <v>542</v>
      </c>
      <c r="B2100" s="2">
        <v>601592292</v>
      </c>
      <c r="C2100" s="1" t="s">
        <v>9148</v>
      </c>
      <c r="D2100" s="3">
        <v>34114</v>
      </c>
      <c r="E2100" s="1" t="s">
        <v>9135</v>
      </c>
      <c r="F2100" s="1" t="s">
        <v>9254</v>
      </c>
      <c r="G2100" t="s">
        <v>11792</v>
      </c>
    </row>
    <row r="2101" spans="1:7" x14ac:dyDescent="0.25">
      <c r="A2101" s="1" t="s">
        <v>8519</v>
      </c>
      <c r="B2101" s="2">
        <v>306241973</v>
      </c>
      <c r="C2101" s="1" t="s">
        <v>9134</v>
      </c>
      <c r="D2101" s="3">
        <v>43976</v>
      </c>
      <c r="E2101" s="1" t="s">
        <v>9135</v>
      </c>
      <c r="F2101" s="1" t="s">
        <v>9136</v>
      </c>
      <c r="G2101" t="s">
        <v>10300</v>
      </c>
    </row>
    <row r="2102" spans="1:7" x14ac:dyDescent="0.25">
      <c r="A2102" s="1" t="s">
        <v>1057</v>
      </c>
      <c r="B2102" s="2">
        <v>110491505</v>
      </c>
      <c r="C2102" s="1" t="s">
        <v>9152</v>
      </c>
      <c r="D2102" s="3">
        <v>20965</v>
      </c>
      <c r="E2102" s="1" t="s">
        <v>9141</v>
      </c>
      <c r="F2102" s="1" t="s">
        <v>8420</v>
      </c>
      <c r="G2102" t="s">
        <v>9778</v>
      </c>
    </row>
    <row r="2103" spans="1:7" x14ac:dyDescent="0.25">
      <c r="A2103" s="1" t="s">
        <v>7753</v>
      </c>
      <c r="B2103" s="2">
        <v>906291581</v>
      </c>
      <c r="C2103" s="1" t="s">
        <v>9303</v>
      </c>
      <c r="D2103" s="3">
        <v>39958</v>
      </c>
      <c r="E2103" s="1" t="s">
        <v>9166</v>
      </c>
      <c r="F2103" s="1" t="s">
        <v>9304</v>
      </c>
      <c r="G2103" t="s">
        <v>11176</v>
      </c>
    </row>
    <row r="2104" spans="1:7" x14ac:dyDescent="0.25">
      <c r="A2104" s="1" t="s">
        <v>46</v>
      </c>
      <c r="B2104" s="2">
        <v>975654580</v>
      </c>
      <c r="C2104" s="1" t="s">
        <v>9148</v>
      </c>
      <c r="D2104" s="3">
        <v>21694</v>
      </c>
      <c r="E2104" s="1" t="s">
        <v>9141</v>
      </c>
      <c r="F2104" s="1" t="s">
        <v>9254</v>
      </c>
      <c r="G2104" t="s">
        <v>10881</v>
      </c>
    </row>
    <row r="2105" spans="1:7" x14ac:dyDescent="0.25">
      <c r="A2105" s="1" t="s">
        <v>7449</v>
      </c>
      <c r="B2105" s="2">
        <v>912361340</v>
      </c>
      <c r="C2105" s="1" t="s">
        <v>9190</v>
      </c>
      <c r="D2105" s="3">
        <v>23522</v>
      </c>
      <c r="E2105" s="1" t="s">
        <v>9149</v>
      </c>
      <c r="F2105" s="1" t="s">
        <v>9191</v>
      </c>
      <c r="G2105" t="s">
        <v>9640</v>
      </c>
    </row>
    <row r="2106" spans="1:7" x14ac:dyDescent="0.25">
      <c r="A2106" s="1" t="s">
        <v>3156</v>
      </c>
      <c r="B2106" s="2">
        <v>685862122</v>
      </c>
      <c r="C2106" s="1" t="s">
        <v>9134</v>
      </c>
      <c r="D2106" s="3">
        <v>30827</v>
      </c>
      <c r="E2106" s="1" t="s">
        <v>9135</v>
      </c>
      <c r="F2106" s="1" t="s">
        <v>9174</v>
      </c>
      <c r="G2106" t="s">
        <v>11513</v>
      </c>
    </row>
    <row r="2107" spans="1:7" x14ac:dyDescent="0.25">
      <c r="A2107" s="1" t="s">
        <v>7217</v>
      </c>
      <c r="B2107" s="2">
        <v>368129271</v>
      </c>
      <c r="C2107" s="1" t="s">
        <v>9197</v>
      </c>
      <c r="D2107" s="3">
        <v>28999</v>
      </c>
      <c r="E2107" s="1" t="s">
        <v>9149</v>
      </c>
      <c r="F2107" s="1" t="s">
        <v>9267</v>
      </c>
      <c r="G2107" t="s">
        <v>9925</v>
      </c>
    </row>
    <row r="2108" spans="1:7" x14ac:dyDescent="0.25">
      <c r="A2108" s="1" t="s">
        <v>8113</v>
      </c>
      <c r="B2108" s="2">
        <v>646448345</v>
      </c>
      <c r="C2108" s="1" t="s">
        <v>9138</v>
      </c>
      <c r="D2108" s="3">
        <v>23887</v>
      </c>
      <c r="E2108" s="1" t="s">
        <v>9166</v>
      </c>
      <c r="F2108" s="1" t="s">
        <v>9256</v>
      </c>
      <c r="G2108" t="s">
        <v>11608</v>
      </c>
    </row>
    <row r="2109" spans="1:7" x14ac:dyDescent="0.25">
      <c r="A2109" s="1" t="s">
        <v>3297</v>
      </c>
      <c r="B2109" s="2">
        <v>140511338</v>
      </c>
      <c r="C2109" s="1" t="s">
        <v>9148</v>
      </c>
      <c r="D2109" s="3">
        <v>31921</v>
      </c>
      <c r="E2109" s="1" t="s">
        <v>9166</v>
      </c>
      <c r="F2109" s="1" t="s">
        <v>9150</v>
      </c>
      <c r="G2109" t="s">
        <v>11686</v>
      </c>
    </row>
    <row r="2110" spans="1:7" x14ac:dyDescent="0.25">
      <c r="A2110" s="1" t="s">
        <v>7543</v>
      </c>
      <c r="B2110" s="2">
        <v>453758837</v>
      </c>
      <c r="C2110" s="1" t="s">
        <v>9144</v>
      </c>
      <c r="D2110" s="3">
        <v>37400</v>
      </c>
      <c r="E2110" s="1" t="s">
        <v>9149</v>
      </c>
      <c r="F2110" s="1" t="s">
        <v>9262</v>
      </c>
      <c r="G2110" t="s">
        <v>9281</v>
      </c>
    </row>
    <row r="2111" spans="1:7" x14ac:dyDescent="0.25">
      <c r="A2111" s="1" t="s">
        <v>8632</v>
      </c>
      <c r="B2111" s="2">
        <v>156058632</v>
      </c>
      <c r="C2111" s="1" t="s">
        <v>9217</v>
      </c>
      <c r="D2111" s="3">
        <v>24251</v>
      </c>
      <c r="E2111" s="1" t="s">
        <v>9135</v>
      </c>
      <c r="F2111" s="1" t="s">
        <v>9218</v>
      </c>
      <c r="G2111" t="s">
        <v>11209</v>
      </c>
    </row>
    <row r="2112" spans="1:7" x14ac:dyDescent="0.25">
      <c r="A2112" s="1" t="s">
        <v>5524</v>
      </c>
      <c r="B2112" s="2">
        <v>417687954</v>
      </c>
      <c r="C2112" s="1" t="s">
        <v>9179</v>
      </c>
      <c r="D2112" s="3">
        <v>40687</v>
      </c>
      <c r="E2112" s="1" t="s">
        <v>9149</v>
      </c>
      <c r="F2112" s="1" t="s">
        <v>9184</v>
      </c>
      <c r="G2112" t="s">
        <v>11290</v>
      </c>
    </row>
    <row r="2113" spans="1:7" x14ac:dyDescent="0.25">
      <c r="A2113" s="1" t="s">
        <v>7455</v>
      </c>
      <c r="B2113" s="2">
        <v>994777450</v>
      </c>
      <c r="C2113" s="1" t="s">
        <v>9134</v>
      </c>
      <c r="D2113" s="3">
        <v>32653</v>
      </c>
      <c r="E2113" s="1" t="s">
        <v>9149</v>
      </c>
      <c r="F2113" s="1" t="s">
        <v>9186</v>
      </c>
      <c r="G2113" t="s">
        <v>9770</v>
      </c>
    </row>
    <row r="2114" spans="1:7" x14ac:dyDescent="0.25">
      <c r="A2114" s="1" t="s">
        <v>7455</v>
      </c>
      <c r="B2114" s="2">
        <v>829392885</v>
      </c>
      <c r="C2114" s="1" t="s">
        <v>9148</v>
      </c>
      <c r="D2114" s="3">
        <v>35210</v>
      </c>
      <c r="E2114" s="1" t="s">
        <v>9131</v>
      </c>
      <c r="F2114" s="1" t="s">
        <v>9150</v>
      </c>
      <c r="G2114" t="s">
        <v>10647</v>
      </c>
    </row>
    <row r="2115" spans="1:7" x14ac:dyDescent="0.25">
      <c r="A2115" s="1" t="s">
        <v>4023</v>
      </c>
      <c r="B2115" s="2">
        <v>844852319</v>
      </c>
      <c r="C2115" s="1" t="s">
        <v>9148</v>
      </c>
      <c r="D2115" s="3">
        <v>26077</v>
      </c>
      <c r="E2115" s="1" t="s">
        <v>9149</v>
      </c>
      <c r="F2115" s="1" t="s">
        <v>9254</v>
      </c>
      <c r="G2115" t="s">
        <v>9499</v>
      </c>
    </row>
    <row r="2116" spans="1:7" x14ac:dyDescent="0.25">
      <c r="A2116" s="1" t="s">
        <v>8979</v>
      </c>
      <c r="B2116" s="2">
        <v>532704877</v>
      </c>
      <c r="C2116" s="1" t="s">
        <v>9134</v>
      </c>
      <c r="D2116" s="3">
        <v>31192</v>
      </c>
      <c r="E2116" s="1" t="s">
        <v>9149</v>
      </c>
      <c r="F2116" s="1" t="s">
        <v>9225</v>
      </c>
      <c r="G2116" t="s">
        <v>10715</v>
      </c>
    </row>
    <row r="2117" spans="1:7" x14ac:dyDescent="0.25">
      <c r="A2117" s="1" t="s">
        <v>8899</v>
      </c>
      <c r="B2117" s="2">
        <v>900259264</v>
      </c>
      <c r="C2117" s="1" t="s">
        <v>9303</v>
      </c>
      <c r="D2117" s="3">
        <v>45070</v>
      </c>
      <c r="E2117" s="1" t="s">
        <v>9149</v>
      </c>
      <c r="F2117" s="1" t="s">
        <v>9304</v>
      </c>
      <c r="G2117" t="s">
        <v>11842</v>
      </c>
    </row>
    <row r="2118" spans="1:7" x14ac:dyDescent="0.25">
      <c r="A2118" s="1" t="s">
        <v>681</v>
      </c>
      <c r="B2118" s="2">
        <v>86269444</v>
      </c>
      <c r="C2118" s="1" t="s">
        <v>9134</v>
      </c>
      <c r="D2118" s="3">
        <v>39226</v>
      </c>
      <c r="E2118" s="1" t="s">
        <v>9145</v>
      </c>
      <c r="F2118" s="1" t="s">
        <v>9200</v>
      </c>
      <c r="G2118" t="s">
        <v>11164</v>
      </c>
    </row>
    <row r="2119" spans="1:7" x14ac:dyDescent="0.25">
      <c r="A2119" s="1" t="s">
        <v>5059</v>
      </c>
      <c r="B2119" s="2">
        <v>858331470</v>
      </c>
      <c r="C2119" s="1" t="s">
        <v>9138</v>
      </c>
      <c r="D2119" s="3">
        <v>42880</v>
      </c>
      <c r="E2119" s="1" t="s">
        <v>9135</v>
      </c>
      <c r="F2119" s="1" t="s">
        <v>6173</v>
      </c>
      <c r="G2119" t="s">
        <v>10585</v>
      </c>
    </row>
    <row r="2120" spans="1:7" x14ac:dyDescent="0.25">
      <c r="A2120" s="1" t="s">
        <v>3237</v>
      </c>
      <c r="B2120" s="2">
        <v>612724567</v>
      </c>
      <c r="C2120" s="1" t="s">
        <v>9138</v>
      </c>
      <c r="D2120" s="3">
        <v>35939</v>
      </c>
      <c r="E2120" s="1" t="s">
        <v>9131</v>
      </c>
      <c r="F2120" s="1" t="s">
        <v>9256</v>
      </c>
      <c r="G2120" t="s">
        <v>10759</v>
      </c>
    </row>
    <row r="2121" spans="1:7" x14ac:dyDescent="0.25">
      <c r="A2121" s="1" t="s">
        <v>4918</v>
      </c>
      <c r="B2121" s="2">
        <v>274284636</v>
      </c>
      <c r="C2121" s="1" t="s">
        <v>9152</v>
      </c>
      <c r="D2121" s="3">
        <v>21694</v>
      </c>
      <c r="E2121" s="1" t="s">
        <v>9141</v>
      </c>
      <c r="F2121" s="1" t="s">
        <v>8420</v>
      </c>
      <c r="G2121" t="s">
        <v>11018</v>
      </c>
    </row>
    <row r="2122" spans="1:7" x14ac:dyDescent="0.25">
      <c r="A2122" s="1" t="s">
        <v>6451</v>
      </c>
      <c r="B2122" s="2">
        <v>411380326</v>
      </c>
      <c r="C2122" s="1" t="s">
        <v>9170</v>
      </c>
      <c r="D2122" s="3">
        <v>39958</v>
      </c>
      <c r="E2122" s="1" t="s">
        <v>9149</v>
      </c>
      <c r="F2122" s="1" t="s">
        <v>9171</v>
      </c>
      <c r="G2122" t="s">
        <v>10916</v>
      </c>
    </row>
    <row r="2123" spans="1:7" x14ac:dyDescent="0.25">
      <c r="A2123" s="1" t="s">
        <v>4547</v>
      </c>
      <c r="B2123" s="2">
        <v>381042871</v>
      </c>
      <c r="C2123" s="1" t="s">
        <v>9134</v>
      </c>
      <c r="D2123" s="3">
        <v>21694</v>
      </c>
      <c r="E2123" s="1" t="s">
        <v>9135</v>
      </c>
      <c r="F2123" s="1" t="s">
        <v>9200</v>
      </c>
      <c r="G2123" t="s">
        <v>10695</v>
      </c>
    </row>
    <row r="2124" spans="1:7" x14ac:dyDescent="0.25">
      <c r="A2124" s="1" t="s">
        <v>6065</v>
      </c>
      <c r="B2124" s="2">
        <v>294503809</v>
      </c>
      <c r="C2124" s="1" t="s">
        <v>9134</v>
      </c>
      <c r="D2124" s="3">
        <v>35939</v>
      </c>
      <c r="E2124" s="1" t="s">
        <v>9145</v>
      </c>
      <c r="F2124" s="1" t="s">
        <v>9200</v>
      </c>
      <c r="G2124" t="s">
        <v>10438</v>
      </c>
    </row>
    <row r="2125" spans="1:7" x14ac:dyDescent="0.25">
      <c r="A2125" s="1" t="s">
        <v>1295</v>
      </c>
      <c r="B2125" s="2">
        <v>804813466</v>
      </c>
      <c r="C2125" s="1" t="s">
        <v>9159</v>
      </c>
      <c r="D2125" s="3">
        <v>32288</v>
      </c>
      <c r="E2125" s="1" t="s">
        <v>9145</v>
      </c>
      <c r="F2125" s="1" t="s">
        <v>9160</v>
      </c>
      <c r="G2125" t="s">
        <v>10924</v>
      </c>
    </row>
    <row r="2126" spans="1:7" x14ac:dyDescent="0.25">
      <c r="A2126" s="1" t="s">
        <v>1945</v>
      </c>
      <c r="B2126" s="2">
        <v>988116148</v>
      </c>
      <c r="C2126" s="1" t="s">
        <v>9134</v>
      </c>
      <c r="D2126" s="3">
        <v>27173</v>
      </c>
      <c r="E2126" s="1" t="s">
        <v>9145</v>
      </c>
      <c r="F2126" s="1" t="s">
        <v>9200</v>
      </c>
      <c r="G2126" t="s">
        <v>10396</v>
      </c>
    </row>
    <row r="2127" spans="1:7" x14ac:dyDescent="0.25">
      <c r="A2127" s="1" t="s">
        <v>8799</v>
      </c>
      <c r="B2127" s="2">
        <v>43787692</v>
      </c>
      <c r="C2127" s="1" t="s">
        <v>9134</v>
      </c>
      <c r="D2127" s="3">
        <v>25712</v>
      </c>
      <c r="E2127" s="1" t="s">
        <v>9149</v>
      </c>
      <c r="F2127" s="1" t="s">
        <v>9200</v>
      </c>
      <c r="G2127" t="s">
        <v>11948</v>
      </c>
    </row>
    <row r="2128" spans="1:7" x14ac:dyDescent="0.25">
      <c r="A2128" s="1" t="s">
        <v>8148</v>
      </c>
      <c r="B2128" s="2">
        <v>710014359</v>
      </c>
      <c r="C2128" s="1" t="s">
        <v>9159</v>
      </c>
      <c r="D2128" s="3">
        <v>27538</v>
      </c>
      <c r="E2128" s="1" t="s">
        <v>9149</v>
      </c>
      <c r="F2128" s="1" t="s">
        <v>8414</v>
      </c>
      <c r="G2128" t="s">
        <v>11923</v>
      </c>
    </row>
    <row r="2129" spans="1:7" x14ac:dyDescent="0.25">
      <c r="A2129" s="1" t="s">
        <v>616</v>
      </c>
      <c r="B2129" s="2">
        <v>434934382</v>
      </c>
      <c r="C2129" s="1" t="s">
        <v>9229</v>
      </c>
      <c r="D2129" s="3">
        <v>41419</v>
      </c>
      <c r="E2129" s="1" t="s">
        <v>9166</v>
      </c>
      <c r="F2129" s="1" t="s">
        <v>9230</v>
      </c>
      <c r="G2129" t="s">
        <v>10095</v>
      </c>
    </row>
    <row r="2130" spans="1:7" x14ac:dyDescent="0.25">
      <c r="A2130" s="1" t="s">
        <v>6111</v>
      </c>
      <c r="B2130" s="2">
        <v>451138029</v>
      </c>
      <c r="C2130" s="1" t="s">
        <v>9229</v>
      </c>
      <c r="D2130" s="3">
        <v>43976</v>
      </c>
      <c r="E2130" s="1" t="s">
        <v>9145</v>
      </c>
      <c r="F2130" s="1" t="s">
        <v>9230</v>
      </c>
      <c r="G2130" t="s">
        <v>10874</v>
      </c>
    </row>
    <row r="2131" spans="1:7" x14ac:dyDescent="0.25">
      <c r="A2131" s="1" t="s">
        <v>7713</v>
      </c>
      <c r="B2131" s="2">
        <v>582167795</v>
      </c>
      <c r="C2131" s="1" t="s">
        <v>9144</v>
      </c>
      <c r="D2131" s="3">
        <v>42880</v>
      </c>
      <c r="E2131" s="1" t="s">
        <v>9149</v>
      </c>
      <c r="F2131" s="1" t="s">
        <v>9146</v>
      </c>
      <c r="G2131" t="s">
        <v>11373</v>
      </c>
    </row>
    <row r="2132" spans="1:7" x14ac:dyDescent="0.25">
      <c r="A2132" s="1" t="s">
        <v>8160</v>
      </c>
      <c r="B2132" s="2">
        <v>870702609</v>
      </c>
      <c r="C2132" s="1" t="s">
        <v>9148</v>
      </c>
      <c r="D2132" s="3">
        <v>34843</v>
      </c>
      <c r="E2132" s="1" t="s">
        <v>9141</v>
      </c>
      <c r="F2132" s="1" t="s">
        <v>9150</v>
      </c>
      <c r="G2132" t="s">
        <v>11214</v>
      </c>
    </row>
    <row r="2133" spans="1:7" x14ac:dyDescent="0.25">
      <c r="A2133" s="1" t="s">
        <v>7044</v>
      </c>
      <c r="B2133" s="2">
        <v>358586957</v>
      </c>
      <c r="C2133" s="1" t="s">
        <v>9148</v>
      </c>
      <c r="D2133" s="3">
        <v>34114</v>
      </c>
      <c r="E2133" s="1" t="s">
        <v>9141</v>
      </c>
      <c r="F2133" s="1" t="s">
        <v>9150</v>
      </c>
      <c r="G2133" t="s">
        <v>9479</v>
      </c>
    </row>
    <row r="2134" spans="1:7" x14ac:dyDescent="0.25">
      <c r="A2134" s="1" t="s">
        <v>7795</v>
      </c>
      <c r="B2134" s="2">
        <v>482319919</v>
      </c>
      <c r="C2134" s="1" t="s">
        <v>9165</v>
      </c>
      <c r="D2134" s="3">
        <v>22061</v>
      </c>
      <c r="E2134" s="1" t="s">
        <v>9135</v>
      </c>
      <c r="F2134" s="1" t="s">
        <v>9167</v>
      </c>
      <c r="G2134" t="s">
        <v>10258</v>
      </c>
    </row>
    <row r="2135" spans="1:7" x14ac:dyDescent="0.25">
      <c r="A2135" s="1" t="s">
        <v>4726</v>
      </c>
      <c r="B2135" s="2">
        <v>505743488</v>
      </c>
      <c r="C2135" s="1" t="s">
        <v>9154</v>
      </c>
      <c r="D2135" s="3">
        <v>44341</v>
      </c>
      <c r="E2135" s="1" t="s">
        <v>9145</v>
      </c>
      <c r="F2135" s="1" t="s">
        <v>9162</v>
      </c>
      <c r="G2135" t="s">
        <v>9259</v>
      </c>
    </row>
    <row r="2136" spans="1:7" x14ac:dyDescent="0.25">
      <c r="A2136" s="1" t="s">
        <v>6021</v>
      </c>
      <c r="B2136" s="2">
        <v>700058501</v>
      </c>
      <c r="C2136" s="1" t="s">
        <v>9170</v>
      </c>
      <c r="D2136" s="3">
        <v>37765</v>
      </c>
      <c r="E2136" s="1" t="s">
        <v>9166</v>
      </c>
      <c r="F2136" s="1" t="s">
        <v>9212</v>
      </c>
      <c r="G2136" t="s">
        <v>9538</v>
      </c>
    </row>
    <row r="2137" spans="1:7" x14ac:dyDescent="0.25">
      <c r="A2137" s="1" t="s">
        <v>7584</v>
      </c>
      <c r="B2137" s="2">
        <v>678550692</v>
      </c>
      <c r="C2137" s="1" t="s">
        <v>9197</v>
      </c>
      <c r="D2137" s="3">
        <v>27173</v>
      </c>
      <c r="E2137" s="1" t="s">
        <v>9141</v>
      </c>
      <c r="F2137" s="1" t="s">
        <v>9198</v>
      </c>
      <c r="G2137" t="s">
        <v>10320</v>
      </c>
    </row>
    <row r="2138" spans="1:7" x14ac:dyDescent="0.25">
      <c r="A2138" s="1" t="s">
        <v>6901</v>
      </c>
      <c r="B2138" s="2">
        <v>725128885</v>
      </c>
      <c r="C2138" s="1" t="s">
        <v>9154</v>
      </c>
      <c r="D2138" s="3">
        <v>39593</v>
      </c>
      <c r="E2138" s="1" t="s">
        <v>9131</v>
      </c>
      <c r="F2138" s="1" t="s">
        <v>6107</v>
      </c>
      <c r="G2138" t="s">
        <v>10748</v>
      </c>
    </row>
    <row r="2139" spans="1:7" x14ac:dyDescent="0.25">
      <c r="A2139" s="1" t="s">
        <v>6963</v>
      </c>
      <c r="B2139" s="2">
        <v>543908956</v>
      </c>
      <c r="C2139" s="1" t="s">
        <v>9179</v>
      </c>
      <c r="D2139" s="3">
        <v>31921</v>
      </c>
      <c r="E2139" s="1" t="s">
        <v>9131</v>
      </c>
      <c r="F2139" s="1" t="s">
        <v>9223</v>
      </c>
      <c r="G2139" t="s">
        <v>10325</v>
      </c>
    </row>
    <row r="2140" spans="1:7" x14ac:dyDescent="0.25">
      <c r="A2140" s="1" t="s">
        <v>7578</v>
      </c>
      <c r="B2140" s="2">
        <v>760954225</v>
      </c>
      <c r="C2140" s="1" t="s">
        <v>9134</v>
      </c>
      <c r="D2140" s="3">
        <v>37036</v>
      </c>
      <c r="E2140" s="1" t="s">
        <v>9149</v>
      </c>
      <c r="F2140" s="1" t="s">
        <v>9200</v>
      </c>
      <c r="G2140" t="s">
        <v>10192</v>
      </c>
    </row>
    <row r="2141" spans="1:7" x14ac:dyDescent="0.25">
      <c r="A2141" s="1" t="s">
        <v>8253</v>
      </c>
      <c r="B2141" s="2">
        <v>488315193</v>
      </c>
      <c r="C2141" s="1" t="s">
        <v>9144</v>
      </c>
      <c r="D2141" s="3">
        <v>29731</v>
      </c>
      <c r="E2141" s="1" t="s">
        <v>9141</v>
      </c>
      <c r="F2141" s="1" t="s">
        <v>9262</v>
      </c>
      <c r="G2141" t="s">
        <v>9375</v>
      </c>
    </row>
    <row r="2142" spans="1:7" x14ac:dyDescent="0.25">
      <c r="A2142" s="1" t="s">
        <v>5846</v>
      </c>
      <c r="B2142" s="2">
        <v>841889132</v>
      </c>
      <c r="C2142" s="1" t="s">
        <v>9130</v>
      </c>
      <c r="D2142" s="3">
        <v>38497</v>
      </c>
      <c r="E2142" s="1" t="s">
        <v>9149</v>
      </c>
      <c r="F2142" s="1" t="s">
        <v>9132</v>
      </c>
      <c r="G2142" t="s">
        <v>11097</v>
      </c>
    </row>
    <row r="2143" spans="1:7" x14ac:dyDescent="0.25">
      <c r="A2143" s="1" t="s">
        <v>7479</v>
      </c>
      <c r="B2143" s="2">
        <v>860881991</v>
      </c>
      <c r="C2143" s="1" t="s">
        <v>9148</v>
      </c>
      <c r="D2143" s="3">
        <v>32288</v>
      </c>
      <c r="E2143" s="1" t="s">
        <v>9141</v>
      </c>
      <c r="F2143" s="1" t="s">
        <v>834</v>
      </c>
      <c r="G2143" t="s">
        <v>10787</v>
      </c>
    </row>
    <row r="2144" spans="1:7" x14ac:dyDescent="0.25">
      <c r="A2144" s="1" t="s">
        <v>7587</v>
      </c>
      <c r="B2144" s="2">
        <v>724574296</v>
      </c>
      <c r="C2144" s="1" t="s">
        <v>9179</v>
      </c>
      <c r="D2144" s="3">
        <v>30095</v>
      </c>
      <c r="E2144" s="1" t="s">
        <v>9131</v>
      </c>
      <c r="F2144" s="1" t="s">
        <v>9184</v>
      </c>
      <c r="G2144" t="s">
        <v>9185</v>
      </c>
    </row>
    <row r="2145" spans="1:7" x14ac:dyDescent="0.25">
      <c r="A2145" s="1" t="s">
        <v>902</v>
      </c>
      <c r="B2145" s="2">
        <v>214763067</v>
      </c>
      <c r="C2145" s="1" t="s">
        <v>9152</v>
      </c>
      <c r="D2145" s="3">
        <v>31192</v>
      </c>
      <c r="E2145" s="1" t="s">
        <v>9131</v>
      </c>
      <c r="F2145" s="1" t="s">
        <v>8420</v>
      </c>
      <c r="G2145" t="s">
        <v>11090</v>
      </c>
    </row>
    <row r="2146" spans="1:7" x14ac:dyDescent="0.25">
      <c r="A2146" s="1" t="s">
        <v>1664</v>
      </c>
      <c r="B2146" s="2">
        <v>72428400</v>
      </c>
      <c r="C2146" s="1" t="s">
        <v>9148</v>
      </c>
      <c r="D2146" s="3">
        <v>41054</v>
      </c>
      <c r="E2146" s="1" t="s">
        <v>9149</v>
      </c>
      <c r="F2146" s="1" t="s">
        <v>9254</v>
      </c>
      <c r="G2146" t="s">
        <v>9534</v>
      </c>
    </row>
    <row r="2147" spans="1:7" x14ac:dyDescent="0.25">
      <c r="A2147" s="1" t="s">
        <v>1664</v>
      </c>
      <c r="B2147" s="2">
        <v>394162382</v>
      </c>
      <c r="C2147" s="1" t="s">
        <v>9134</v>
      </c>
      <c r="D2147" s="3">
        <v>39593</v>
      </c>
      <c r="E2147" s="1" t="s">
        <v>9149</v>
      </c>
      <c r="F2147" s="1" t="s">
        <v>9200</v>
      </c>
      <c r="G2147" t="s">
        <v>9567</v>
      </c>
    </row>
    <row r="2148" spans="1:7" x14ac:dyDescent="0.25">
      <c r="A2148" s="1" t="s">
        <v>4412</v>
      </c>
      <c r="B2148" s="2">
        <v>796973356</v>
      </c>
      <c r="C2148" s="1" t="s">
        <v>9170</v>
      </c>
      <c r="D2148" s="3">
        <v>33017</v>
      </c>
      <c r="E2148" s="1" t="s">
        <v>9135</v>
      </c>
      <c r="F2148" s="1" t="s">
        <v>9362</v>
      </c>
      <c r="G2148" t="s">
        <v>9939</v>
      </c>
    </row>
    <row r="2149" spans="1:7" x14ac:dyDescent="0.25">
      <c r="A2149" s="1" t="s">
        <v>1251</v>
      </c>
      <c r="B2149" s="2">
        <v>928702324</v>
      </c>
      <c r="C2149" s="1" t="s">
        <v>9170</v>
      </c>
      <c r="D2149" s="3">
        <v>23522</v>
      </c>
      <c r="E2149" s="1" t="s">
        <v>9145</v>
      </c>
      <c r="F2149" s="1" t="s">
        <v>9171</v>
      </c>
      <c r="G2149" t="s">
        <v>11781</v>
      </c>
    </row>
    <row r="2150" spans="1:7" x14ac:dyDescent="0.25">
      <c r="A2150" s="1" t="s">
        <v>4958</v>
      </c>
      <c r="B2150" s="2">
        <v>348264976</v>
      </c>
      <c r="C2150" s="1" t="s">
        <v>9303</v>
      </c>
      <c r="D2150" s="3">
        <v>22061</v>
      </c>
      <c r="E2150" s="1" t="s">
        <v>9149</v>
      </c>
      <c r="F2150" s="1" t="s">
        <v>9304</v>
      </c>
      <c r="G2150" t="s">
        <v>11764</v>
      </c>
    </row>
    <row r="2151" spans="1:7" x14ac:dyDescent="0.25">
      <c r="A2151" s="1" t="s">
        <v>1362</v>
      </c>
      <c r="B2151" s="2">
        <v>7308307</v>
      </c>
      <c r="C2151" s="1" t="s">
        <v>9148</v>
      </c>
      <c r="D2151" s="3">
        <v>22426</v>
      </c>
      <c r="E2151" s="1" t="s">
        <v>9135</v>
      </c>
      <c r="F2151" s="1" t="s">
        <v>9254</v>
      </c>
      <c r="G2151" t="s">
        <v>11469</v>
      </c>
    </row>
    <row r="2152" spans="1:7" x14ac:dyDescent="0.25">
      <c r="A2152" s="1" t="s">
        <v>1118</v>
      </c>
      <c r="B2152" s="2">
        <v>643127573</v>
      </c>
      <c r="C2152" s="1" t="s">
        <v>9170</v>
      </c>
      <c r="D2152" s="3">
        <v>40687</v>
      </c>
      <c r="E2152" s="1" t="s">
        <v>9135</v>
      </c>
      <c r="F2152" s="1" t="s">
        <v>9212</v>
      </c>
      <c r="G2152" t="s">
        <v>11691</v>
      </c>
    </row>
    <row r="2153" spans="1:7" x14ac:dyDescent="0.25">
      <c r="A2153" s="1" t="s">
        <v>1118</v>
      </c>
      <c r="B2153" s="2">
        <v>961950727</v>
      </c>
      <c r="C2153" s="1" t="s">
        <v>9134</v>
      </c>
      <c r="D2153" s="3">
        <v>32653</v>
      </c>
      <c r="E2153" s="1" t="s">
        <v>9141</v>
      </c>
      <c r="F2153" s="1" t="s">
        <v>9283</v>
      </c>
      <c r="G2153" t="s">
        <v>11853</v>
      </c>
    </row>
    <row r="2154" spans="1:7" x14ac:dyDescent="0.25">
      <c r="A2154" s="1" t="s">
        <v>6699</v>
      </c>
      <c r="B2154" s="2">
        <v>202717733</v>
      </c>
      <c r="C2154" s="1" t="s">
        <v>9314</v>
      </c>
      <c r="D2154" s="3">
        <v>24616</v>
      </c>
      <c r="E2154" s="1" t="s">
        <v>9141</v>
      </c>
      <c r="F2154" s="1" t="s">
        <v>9315</v>
      </c>
      <c r="G2154" t="s">
        <v>10378</v>
      </c>
    </row>
    <row r="2155" spans="1:7" x14ac:dyDescent="0.25">
      <c r="A2155" s="1" t="s">
        <v>4997</v>
      </c>
      <c r="B2155" s="2">
        <v>602325417</v>
      </c>
      <c r="C2155" s="1" t="s">
        <v>9130</v>
      </c>
      <c r="D2155" s="3">
        <v>41054</v>
      </c>
      <c r="E2155" s="1" t="s">
        <v>9145</v>
      </c>
      <c r="F2155" s="1" t="s">
        <v>9132</v>
      </c>
      <c r="G2155" t="s">
        <v>11333</v>
      </c>
    </row>
    <row r="2156" spans="1:7" x14ac:dyDescent="0.25">
      <c r="A2156" s="1" t="s">
        <v>7736</v>
      </c>
      <c r="B2156" s="2">
        <v>301691876</v>
      </c>
      <c r="C2156" s="1" t="s">
        <v>9170</v>
      </c>
      <c r="D2156" s="3">
        <v>41054</v>
      </c>
      <c r="E2156" s="1" t="s">
        <v>9149</v>
      </c>
      <c r="F2156" s="1" t="s">
        <v>9171</v>
      </c>
      <c r="G2156" t="s">
        <v>11368</v>
      </c>
    </row>
    <row r="2157" spans="1:7" x14ac:dyDescent="0.25">
      <c r="A2157" s="1" t="s">
        <v>5938</v>
      </c>
      <c r="B2157" s="2">
        <v>9114300</v>
      </c>
      <c r="C2157" s="1" t="s">
        <v>9140</v>
      </c>
      <c r="D2157" s="3">
        <v>37765</v>
      </c>
      <c r="E2157" s="1" t="s">
        <v>9166</v>
      </c>
      <c r="F2157" s="1" t="s">
        <v>9142</v>
      </c>
      <c r="G2157" t="s">
        <v>9867</v>
      </c>
    </row>
    <row r="2158" spans="1:7" x14ac:dyDescent="0.25">
      <c r="A2158" s="1" t="s">
        <v>3377</v>
      </c>
      <c r="B2158" s="2">
        <v>164264097</v>
      </c>
      <c r="C2158" s="1" t="s">
        <v>9197</v>
      </c>
      <c r="D2158" s="3">
        <v>26077</v>
      </c>
      <c r="E2158" s="1" t="s">
        <v>9149</v>
      </c>
      <c r="F2158" s="1" t="s">
        <v>9267</v>
      </c>
      <c r="G2158" t="s">
        <v>12149</v>
      </c>
    </row>
    <row r="2159" spans="1:7" x14ac:dyDescent="0.25">
      <c r="A2159" s="1" t="s">
        <v>8913</v>
      </c>
      <c r="B2159" s="2">
        <v>576280999</v>
      </c>
      <c r="C2159" s="1" t="s">
        <v>9229</v>
      </c>
      <c r="D2159" s="3">
        <v>33382</v>
      </c>
      <c r="E2159" s="1" t="s">
        <v>9149</v>
      </c>
      <c r="F2159" s="1" t="s">
        <v>9230</v>
      </c>
      <c r="G2159" t="s">
        <v>12067</v>
      </c>
    </row>
    <row r="2160" spans="1:7" x14ac:dyDescent="0.25">
      <c r="A2160" s="1" t="s">
        <v>3882</v>
      </c>
      <c r="B2160" s="2">
        <v>545620904</v>
      </c>
      <c r="C2160" s="1" t="s">
        <v>9148</v>
      </c>
      <c r="D2160" s="3">
        <v>21694</v>
      </c>
      <c r="E2160" s="1" t="s">
        <v>9149</v>
      </c>
      <c r="F2160" s="1" t="s">
        <v>834</v>
      </c>
      <c r="G2160" t="s">
        <v>10758</v>
      </c>
    </row>
    <row r="2161" spans="1:7" x14ac:dyDescent="0.25">
      <c r="A2161" s="1" t="s">
        <v>3282</v>
      </c>
      <c r="B2161" s="2">
        <v>493486761</v>
      </c>
      <c r="C2161" s="1" t="s">
        <v>9130</v>
      </c>
      <c r="D2161" s="3">
        <v>25712</v>
      </c>
      <c r="E2161" s="1" t="s">
        <v>9131</v>
      </c>
      <c r="F2161" s="1" t="s">
        <v>9252</v>
      </c>
      <c r="G2161" t="s">
        <v>9590</v>
      </c>
    </row>
    <row r="2162" spans="1:7" x14ac:dyDescent="0.25">
      <c r="A2162" s="1" t="s">
        <v>5056</v>
      </c>
      <c r="B2162" s="2">
        <v>803873323</v>
      </c>
      <c r="C2162" s="1" t="s">
        <v>9170</v>
      </c>
      <c r="D2162" s="3">
        <v>28999</v>
      </c>
      <c r="E2162" s="1" t="s">
        <v>9141</v>
      </c>
      <c r="F2162" s="1" t="s">
        <v>9212</v>
      </c>
      <c r="G2162" t="s">
        <v>11061</v>
      </c>
    </row>
    <row r="2163" spans="1:7" x14ac:dyDescent="0.25">
      <c r="A2163" s="1" t="s">
        <v>4663</v>
      </c>
      <c r="B2163" s="2">
        <v>976789119</v>
      </c>
      <c r="C2163" s="1" t="s">
        <v>9138</v>
      </c>
      <c r="D2163" s="3">
        <v>29366</v>
      </c>
      <c r="E2163" s="1" t="s">
        <v>9145</v>
      </c>
      <c r="F2163" s="1" t="s">
        <v>6173</v>
      </c>
      <c r="G2163" t="s">
        <v>11482</v>
      </c>
    </row>
    <row r="2164" spans="1:7" x14ac:dyDescent="0.25">
      <c r="A2164" s="1" t="s">
        <v>91</v>
      </c>
      <c r="B2164" s="2">
        <v>25045676</v>
      </c>
      <c r="C2164" s="1" t="s">
        <v>9159</v>
      </c>
      <c r="D2164" s="3">
        <v>23522</v>
      </c>
      <c r="E2164" s="1" t="s">
        <v>9149</v>
      </c>
      <c r="F2164" s="1" t="s">
        <v>9160</v>
      </c>
      <c r="G2164" t="s">
        <v>11199</v>
      </c>
    </row>
    <row r="2165" spans="1:7" x14ac:dyDescent="0.25">
      <c r="A2165" s="1" t="s">
        <v>6579</v>
      </c>
      <c r="B2165" s="2">
        <v>802815139</v>
      </c>
      <c r="C2165" s="1" t="s">
        <v>9134</v>
      </c>
      <c r="D2165" s="3">
        <v>29731</v>
      </c>
      <c r="E2165" s="1" t="s">
        <v>9131</v>
      </c>
      <c r="F2165" s="1" t="s">
        <v>9186</v>
      </c>
      <c r="G2165" t="s">
        <v>11122</v>
      </c>
    </row>
    <row r="2166" spans="1:7" x14ac:dyDescent="0.25">
      <c r="A2166" s="1" t="s">
        <v>6168</v>
      </c>
      <c r="B2166" s="2">
        <v>736928880</v>
      </c>
      <c r="C2166" s="1" t="s">
        <v>9140</v>
      </c>
      <c r="D2166" s="3">
        <v>41054</v>
      </c>
      <c r="E2166" s="1" t="s">
        <v>9131</v>
      </c>
      <c r="F2166" s="1" t="s">
        <v>9142</v>
      </c>
      <c r="G2166" t="s">
        <v>10443</v>
      </c>
    </row>
    <row r="2167" spans="1:7" x14ac:dyDescent="0.25">
      <c r="A2167" s="1" t="s">
        <v>8025</v>
      </c>
      <c r="B2167" s="2">
        <v>959471211</v>
      </c>
      <c r="C2167" s="1" t="s">
        <v>9148</v>
      </c>
      <c r="D2167" s="3">
        <v>33017</v>
      </c>
      <c r="E2167" s="1" t="s">
        <v>9141</v>
      </c>
      <c r="F2167" s="1" t="s">
        <v>9254</v>
      </c>
      <c r="G2167" t="s">
        <v>9471</v>
      </c>
    </row>
    <row r="2168" spans="1:7" x14ac:dyDescent="0.25">
      <c r="A2168" s="1" t="s">
        <v>3449</v>
      </c>
      <c r="B2168" s="2">
        <v>358235140</v>
      </c>
      <c r="C2168" s="1" t="s">
        <v>9197</v>
      </c>
      <c r="D2168" s="3">
        <v>33382</v>
      </c>
      <c r="E2168" s="1" t="s">
        <v>9135</v>
      </c>
      <c r="F2168" s="1" t="s">
        <v>9206</v>
      </c>
      <c r="G2168" t="s">
        <v>9435</v>
      </c>
    </row>
    <row r="2169" spans="1:7" x14ac:dyDescent="0.25">
      <c r="A2169" s="1" t="s">
        <v>918</v>
      </c>
      <c r="B2169" s="2">
        <v>439747446</v>
      </c>
      <c r="C2169" s="1" t="s">
        <v>9179</v>
      </c>
      <c r="D2169" s="3">
        <v>40322</v>
      </c>
      <c r="E2169" s="1" t="s">
        <v>9131</v>
      </c>
      <c r="F2169" s="1" t="s">
        <v>9223</v>
      </c>
      <c r="G2169" t="s">
        <v>9291</v>
      </c>
    </row>
    <row r="2170" spans="1:7" x14ac:dyDescent="0.25">
      <c r="A2170" s="1" t="s">
        <v>4817</v>
      </c>
      <c r="B2170" s="2">
        <v>46822267</v>
      </c>
      <c r="C2170" s="1" t="s">
        <v>9130</v>
      </c>
      <c r="D2170" s="3">
        <v>22790</v>
      </c>
      <c r="E2170" s="1" t="s">
        <v>9149</v>
      </c>
      <c r="F2170" s="1" t="s">
        <v>9252</v>
      </c>
      <c r="G2170" t="s">
        <v>9325</v>
      </c>
    </row>
    <row r="2171" spans="1:7" x14ac:dyDescent="0.25">
      <c r="A2171" s="1" t="s">
        <v>7798</v>
      </c>
      <c r="B2171" s="2">
        <v>751352918</v>
      </c>
      <c r="C2171" s="1" t="s">
        <v>9179</v>
      </c>
      <c r="D2171" s="3">
        <v>35939</v>
      </c>
      <c r="E2171" s="1" t="s">
        <v>9149</v>
      </c>
      <c r="F2171" s="1" t="s">
        <v>9180</v>
      </c>
      <c r="G2171" t="s">
        <v>11474</v>
      </c>
    </row>
    <row r="2172" spans="1:7" x14ac:dyDescent="0.25">
      <c r="A2172" s="1" t="s">
        <v>9119</v>
      </c>
      <c r="B2172" s="2">
        <v>935902253</v>
      </c>
      <c r="C2172" s="1" t="s">
        <v>9179</v>
      </c>
      <c r="D2172" s="3">
        <v>25348</v>
      </c>
      <c r="E2172" s="1" t="s">
        <v>9149</v>
      </c>
      <c r="F2172" s="1" t="s">
        <v>9184</v>
      </c>
      <c r="G2172" t="s">
        <v>11946</v>
      </c>
    </row>
    <row r="2173" spans="1:7" x14ac:dyDescent="0.25">
      <c r="A2173" s="1" t="s">
        <v>6865</v>
      </c>
      <c r="B2173" s="2">
        <v>900114788</v>
      </c>
      <c r="C2173" s="1" t="s">
        <v>9134</v>
      </c>
      <c r="D2173" s="3">
        <v>41783</v>
      </c>
      <c r="E2173" s="1" t="s">
        <v>9131</v>
      </c>
      <c r="F2173" s="1" t="s">
        <v>9176</v>
      </c>
      <c r="G2173" t="s">
        <v>9952</v>
      </c>
    </row>
    <row r="2174" spans="1:7" x14ac:dyDescent="0.25">
      <c r="A2174" s="1" t="s">
        <v>8083</v>
      </c>
      <c r="B2174" s="2">
        <v>158052066</v>
      </c>
      <c r="C2174" s="1" t="s">
        <v>9159</v>
      </c>
      <c r="D2174" s="3">
        <v>24616</v>
      </c>
      <c r="E2174" s="1" t="s">
        <v>9149</v>
      </c>
      <c r="F2174" s="1" t="s">
        <v>9240</v>
      </c>
      <c r="G2174" t="s">
        <v>11744</v>
      </c>
    </row>
    <row r="2175" spans="1:7" x14ac:dyDescent="0.25">
      <c r="A2175" s="1" t="s">
        <v>7184</v>
      </c>
      <c r="B2175" s="2">
        <v>537928168</v>
      </c>
      <c r="C2175" s="1" t="s">
        <v>9148</v>
      </c>
      <c r="D2175" s="3">
        <v>37400</v>
      </c>
      <c r="E2175" s="1" t="s">
        <v>9131</v>
      </c>
      <c r="F2175" s="1" t="s">
        <v>9150</v>
      </c>
      <c r="G2175" t="s">
        <v>9928</v>
      </c>
    </row>
    <row r="2176" spans="1:7" x14ac:dyDescent="0.25">
      <c r="A2176" s="1" t="s">
        <v>5730</v>
      </c>
      <c r="B2176" s="2">
        <v>109186210</v>
      </c>
      <c r="C2176" s="1" t="s">
        <v>9303</v>
      </c>
      <c r="D2176" s="3">
        <v>44705</v>
      </c>
      <c r="E2176" s="1" t="s">
        <v>9141</v>
      </c>
      <c r="F2176" s="1" t="s">
        <v>9339</v>
      </c>
      <c r="G2176" t="s">
        <v>11894</v>
      </c>
    </row>
    <row r="2177" spans="1:7" x14ac:dyDescent="0.25">
      <c r="A2177" s="1" t="s">
        <v>4160</v>
      </c>
      <c r="B2177" s="2">
        <v>104083137</v>
      </c>
      <c r="C2177" s="1" t="s">
        <v>9134</v>
      </c>
      <c r="D2177" s="3">
        <v>24616</v>
      </c>
      <c r="E2177" s="1" t="s">
        <v>9149</v>
      </c>
      <c r="F2177" s="1" t="s">
        <v>9186</v>
      </c>
      <c r="G2177" t="s">
        <v>9461</v>
      </c>
    </row>
    <row r="2178" spans="1:7" x14ac:dyDescent="0.25">
      <c r="A2178" s="1" t="s">
        <v>4370</v>
      </c>
      <c r="B2178" s="2">
        <v>340449270</v>
      </c>
      <c r="C2178" s="1" t="s">
        <v>9134</v>
      </c>
      <c r="D2178" s="3">
        <v>41419</v>
      </c>
      <c r="E2178" s="1" t="s">
        <v>9141</v>
      </c>
      <c r="F2178" s="1" t="s">
        <v>9307</v>
      </c>
      <c r="G2178" t="s">
        <v>11170</v>
      </c>
    </row>
    <row r="2179" spans="1:7" x14ac:dyDescent="0.25">
      <c r="A2179" s="1" t="s">
        <v>1375</v>
      </c>
      <c r="B2179" s="2">
        <v>104344203</v>
      </c>
      <c r="C2179" s="1" t="s">
        <v>9138</v>
      </c>
      <c r="D2179" s="3">
        <v>22061</v>
      </c>
      <c r="E2179" s="1" t="s">
        <v>9145</v>
      </c>
      <c r="F2179" s="1" t="s">
        <v>6173</v>
      </c>
      <c r="G2179" t="s">
        <v>11115</v>
      </c>
    </row>
    <row r="2180" spans="1:7" x14ac:dyDescent="0.25">
      <c r="A2180" s="1" t="s">
        <v>6880</v>
      </c>
      <c r="B2180" s="2">
        <v>332550519</v>
      </c>
      <c r="C2180" s="1" t="s">
        <v>9165</v>
      </c>
      <c r="D2180" s="3">
        <v>39958</v>
      </c>
      <c r="E2180" s="1" t="s">
        <v>9145</v>
      </c>
      <c r="F2180" s="1" t="s">
        <v>9167</v>
      </c>
      <c r="G2180" t="s">
        <v>10201</v>
      </c>
    </row>
    <row r="2181" spans="1:7" x14ac:dyDescent="0.25">
      <c r="A2181" s="1" t="s">
        <v>4038</v>
      </c>
      <c r="B2181" s="2">
        <v>721613645</v>
      </c>
      <c r="C2181" s="1" t="s">
        <v>9229</v>
      </c>
      <c r="D2181" s="3">
        <v>22790</v>
      </c>
      <c r="E2181" s="1" t="s">
        <v>9131</v>
      </c>
      <c r="F2181" s="1" t="s">
        <v>9230</v>
      </c>
      <c r="G2181" t="s">
        <v>11153</v>
      </c>
    </row>
    <row r="2182" spans="1:7" x14ac:dyDescent="0.25">
      <c r="A2182" s="1" t="s">
        <v>9000</v>
      </c>
      <c r="B2182" s="2">
        <v>524608847</v>
      </c>
      <c r="C2182" s="1" t="s">
        <v>9188</v>
      </c>
      <c r="D2182" s="3">
        <v>23887</v>
      </c>
      <c r="E2182" s="1" t="s">
        <v>9149</v>
      </c>
      <c r="F2182" s="1" t="s">
        <v>4326</v>
      </c>
      <c r="G2182" t="s">
        <v>11073</v>
      </c>
    </row>
    <row r="2183" spans="1:7" x14ac:dyDescent="0.25">
      <c r="A2183" s="1" t="s">
        <v>3838</v>
      </c>
      <c r="B2183" s="2">
        <v>453797642</v>
      </c>
      <c r="C2183" s="1" t="s">
        <v>9197</v>
      </c>
      <c r="D2183" s="3">
        <v>34114</v>
      </c>
      <c r="E2183" s="1" t="s">
        <v>9141</v>
      </c>
      <c r="F2183" s="1" t="s">
        <v>9206</v>
      </c>
      <c r="G2183" t="s">
        <v>9306</v>
      </c>
    </row>
    <row r="2184" spans="1:7" x14ac:dyDescent="0.25">
      <c r="A2184" s="1" t="s">
        <v>8617</v>
      </c>
      <c r="B2184" s="2">
        <v>219307348</v>
      </c>
      <c r="C2184" s="1" t="s">
        <v>9134</v>
      </c>
      <c r="D2184" s="3">
        <v>40322</v>
      </c>
      <c r="E2184" s="1" t="s">
        <v>9145</v>
      </c>
      <c r="F2184" s="1" t="s">
        <v>9283</v>
      </c>
      <c r="G2184" t="s">
        <v>11808</v>
      </c>
    </row>
    <row r="2185" spans="1:7" x14ac:dyDescent="0.25">
      <c r="A2185" s="1" t="s">
        <v>1193</v>
      </c>
      <c r="B2185" s="2">
        <v>178706576</v>
      </c>
      <c r="C2185" s="1" t="s">
        <v>9134</v>
      </c>
      <c r="D2185" s="3">
        <v>29731</v>
      </c>
      <c r="E2185" s="1" t="s">
        <v>9149</v>
      </c>
      <c r="F2185" s="1" t="s">
        <v>9200</v>
      </c>
      <c r="G2185" t="s">
        <v>11034</v>
      </c>
    </row>
    <row r="2186" spans="1:7" x14ac:dyDescent="0.25">
      <c r="A2186" s="1" t="s">
        <v>4859</v>
      </c>
      <c r="B2186" s="2">
        <v>526139831</v>
      </c>
      <c r="C2186" s="1" t="s">
        <v>9170</v>
      </c>
      <c r="D2186" s="3">
        <v>30460</v>
      </c>
      <c r="E2186" s="1" t="s">
        <v>9131</v>
      </c>
      <c r="F2186" s="1" t="s">
        <v>9212</v>
      </c>
      <c r="G2186" t="s">
        <v>10430</v>
      </c>
    </row>
    <row r="2187" spans="1:7" x14ac:dyDescent="0.25">
      <c r="A2187" s="1" t="s">
        <v>7488</v>
      </c>
      <c r="B2187" s="2">
        <v>660647388</v>
      </c>
      <c r="C2187" s="1" t="s">
        <v>9134</v>
      </c>
      <c r="D2187" s="3">
        <v>39226</v>
      </c>
      <c r="E2187" s="1" t="s">
        <v>9131</v>
      </c>
      <c r="F2187" s="1" t="s">
        <v>9200</v>
      </c>
      <c r="G2187" t="s">
        <v>10089</v>
      </c>
    </row>
    <row r="2188" spans="1:7" x14ac:dyDescent="0.25">
      <c r="A2188" s="1" t="s">
        <v>7355</v>
      </c>
      <c r="B2188" s="2">
        <v>588258139</v>
      </c>
      <c r="C2188" s="1" t="s">
        <v>9190</v>
      </c>
      <c r="D2188" s="3">
        <v>25348</v>
      </c>
      <c r="E2188" s="1" t="s">
        <v>9149</v>
      </c>
      <c r="F2188" s="1" t="s">
        <v>9191</v>
      </c>
      <c r="G2188" t="s">
        <v>9931</v>
      </c>
    </row>
    <row r="2189" spans="1:7" x14ac:dyDescent="0.25">
      <c r="A2189" s="1" t="s">
        <v>4615</v>
      </c>
      <c r="B2189" s="2">
        <v>6975495</v>
      </c>
      <c r="C2189" s="1" t="s">
        <v>9159</v>
      </c>
      <c r="D2189" s="3">
        <v>39226</v>
      </c>
      <c r="E2189" s="1" t="s">
        <v>9145</v>
      </c>
      <c r="F2189" s="1" t="s">
        <v>9160</v>
      </c>
      <c r="G2189" t="s">
        <v>11836</v>
      </c>
    </row>
    <row r="2190" spans="1:7" x14ac:dyDescent="0.25">
      <c r="A2190" s="1" t="s">
        <v>1575</v>
      </c>
      <c r="B2190" s="2">
        <v>451599744</v>
      </c>
      <c r="C2190" s="1" t="s">
        <v>9140</v>
      </c>
      <c r="D2190" s="3">
        <v>33382</v>
      </c>
      <c r="E2190" s="1" t="s">
        <v>9145</v>
      </c>
      <c r="F2190" s="1" t="s">
        <v>9142</v>
      </c>
      <c r="G2190" t="s">
        <v>11783</v>
      </c>
    </row>
    <row r="2191" spans="1:7" x14ac:dyDescent="0.25">
      <c r="A2191" s="1" t="s">
        <v>2169</v>
      </c>
      <c r="B2191" s="2">
        <v>266560704</v>
      </c>
      <c r="C2191" s="1" t="s">
        <v>9134</v>
      </c>
      <c r="D2191" s="3">
        <v>22426</v>
      </c>
      <c r="E2191" s="1" t="s">
        <v>9135</v>
      </c>
      <c r="F2191" s="1" t="s">
        <v>9307</v>
      </c>
      <c r="G2191" t="s">
        <v>9824</v>
      </c>
    </row>
    <row r="2192" spans="1:7" x14ac:dyDescent="0.25">
      <c r="A2192" s="1" t="s">
        <v>6442</v>
      </c>
      <c r="B2192" s="2">
        <v>721154580</v>
      </c>
      <c r="C2192" s="1" t="s">
        <v>9314</v>
      </c>
      <c r="D2192" s="3">
        <v>35939</v>
      </c>
      <c r="E2192" s="1" t="s">
        <v>9149</v>
      </c>
      <c r="F2192" s="1" t="s">
        <v>9315</v>
      </c>
      <c r="G2192" t="s">
        <v>10569</v>
      </c>
    </row>
    <row r="2193" spans="1:7" x14ac:dyDescent="0.25">
      <c r="A2193" s="1" t="s">
        <v>5691</v>
      </c>
      <c r="B2193" s="2">
        <v>68280294</v>
      </c>
      <c r="C2193" s="1" t="s">
        <v>9197</v>
      </c>
      <c r="D2193" s="3">
        <v>44341</v>
      </c>
      <c r="E2193" s="1" t="s">
        <v>9149</v>
      </c>
      <c r="F2193" s="1" t="s">
        <v>9206</v>
      </c>
      <c r="G2193" t="s">
        <v>12111</v>
      </c>
    </row>
    <row r="2194" spans="1:7" x14ac:dyDescent="0.25">
      <c r="A2194" s="1" t="s">
        <v>8758</v>
      </c>
      <c r="B2194" s="2">
        <v>744442646</v>
      </c>
      <c r="C2194" s="1" t="s">
        <v>9197</v>
      </c>
      <c r="D2194" s="3">
        <v>38497</v>
      </c>
      <c r="E2194" s="1" t="s">
        <v>9131</v>
      </c>
      <c r="F2194" s="1" t="s">
        <v>9198</v>
      </c>
      <c r="G2194" t="s">
        <v>10334</v>
      </c>
    </row>
    <row r="2195" spans="1:7" x14ac:dyDescent="0.25">
      <c r="A2195" s="1" t="s">
        <v>425</v>
      </c>
      <c r="B2195" s="2">
        <v>100369630</v>
      </c>
      <c r="C2195" s="1" t="s">
        <v>9134</v>
      </c>
      <c r="D2195" s="3">
        <v>36304</v>
      </c>
      <c r="E2195" s="1" t="s">
        <v>9141</v>
      </c>
      <c r="F2195" s="1" t="s">
        <v>9174</v>
      </c>
      <c r="G2195" t="s">
        <v>11275</v>
      </c>
    </row>
    <row r="2196" spans="1:7" x14ac:dyDescent="0.25">
      <c r="A2196" s="1" t="s">
        <v>7038</v>
      </c>
      <c r="B2196" s="2">
        <v>807990242</v>
      </c>
      <c r="C2196" s="1" t="s">
        <v>9188</v>
      </c>
      <c r="D2196" s="3">
        <v>30460</v>
      </c>
      <c r="E2196" s="1" t="s">
        <v>9131</v>
      </c>
      <c r="F2196" s="1" t="s">
        <v>3840</v>
      </c>
      <c r="G2196" t="s">
        <v>9385</v>
      </c>
    </row>
    <row r="2197" spans="1:7" x14ac:dyDescent="0.25">
      <c r="A2197" s="1" t="s">
        <v>6105</v>
      </c>
      <c r="B2197" s="2">
        <v>420739976</v>
      </c>
      <c r="C2197" s="1" t="s">
        <v>9134</v>
      </c>
      <c r="D2197" s="3">
        <v>31556</v>
      </c>
      <c r="E2197" s="1" t="s">
        <v>9149</v>
      </c>
      <c r="F2197" s="1" t="s">
        <v>9176</v>
      </c>
      <c r="G2197" t="s">
        <v>9959</v>
      </c>
    </row>
    <row r="2198" spans="1:7" x14ac:dyDescent="0.25">
      <c r="A2198" s="1" t="s">
        <v>6588</v>
      </c>
      <c r="B2198" s="2">
        <v>180113498</v>
      </c>
      <c r="C2198" s="1" t="s">
        <v>9138</v>
      </c>
      <c r="D2198" s="3">
        <v>41054</v>
      </c>
      <c r="E2198" s="1" t="s">
        <v>9149</v>
      </c>
      <c r="F2198" s="1" t="s">
        <v>6173</v>
      </c>
      <c r="G2198" t="s">
        <v>11437</v>
      </c>
    </row>
    <row r="2199" spans="1:7" x14ac:dyDescent="0.25">
      <c r="A2199" s="1" t="s">
        <v>2485</v>
      </c>
      <c r="B2199" s="2">
        <v>102923023</v>
      </c>
      <c r="C2199" s="1" t="s">
        <v>9134</v>
      </c>
      <c r="D2199" s="3">
        <v>35939</v>
      </c>
      <c r="E2199" s="1" t="s">
        <v>9131</v>
      </c>
      <c r="F2199" s="1" t="s">
        <v>9182</v>
      </c>
      <c r="G2199" t="s">
        <v>9653</v>
      </c>
    </row>
    <row r="2200" spans="1:7" x14ac:dyDescent="0.25">
      <c r="A2200" s="1" t="s">
        <v>8107</v>
      </c>
      <c r="B2200" s="2">
        <v>126955197</v>
      </c>
      <c r="C2200" s="1" t="s">
        <v>9235</v>
      </c>
      <c r="D2200" s="3">
        <v>33749</v>
      </c>
      <c r="E2200" s="1" t="s">
        <v>9135</v>
      </c>
      <c r="F2200" s="1" t="s">
        <v>9236</v>
      </c>
      <c r="G2200" t="s">
        <v>10810</v>
      </c>
    </row>
    <row r="2201" spans="1:7" x14ac:dyDescent="0.25">
      <c r="A2201" s="1" t="s">
        <v>7572</v>
      </c>
      <c r="B2201" s="2">
        <v>537270977</v>
      </c>
      <c r="C2201" s="1" t="s">
        <v>9193</v>
      </c>
      <c r="D2201" s="3">
        <v>38861</v>
      </c>
      <c r="E2201" s="1" t="s">
        <v>9141</v>
      </c>
      <c r="F2201" s="1" t="s">
        <v>9194</v>
      </c>
      <c r="G2201" t="s">
        <v>10078</v>
      </c>
    </row>
    <row r="2202" spans="1:7" x14ac:dyDescent="0.25">
      <c r="A2202" s="1" t="s">
        <v>2417</v>
      </c>
      <c r="B2202" s="2">
        <v>764436046</v>
      </c>
      <c r="C2202" s="1" t="s">
        <v>9170</v>
      </c>
      <c r="D2202" s="3">
        <v>24251</v>
      </c>
      <c r="E2202" s="1" t="s">
        <v>9149</v>
      </c>
      <c r="F2202" s="1" t="s">
        <v>9171</v>
      </c>
      <c r="G2202" t="s">
        <v>9384</v>
      </c>
    </row>
    <row r="2203" spans="1:7" x14ac:dyDescent="0.25">
      <c r="A2203" s="1" t="s">
        <v>7440</v>
      </c>
      <c r="B2203" s="2">
        <v>277038324</v>
      </c>
      <c r="C2203" s="1" t="s">
        <v>9134</v>
      </c>
      <c r="D2203" s="3">
        <v>31192</v>
      </c>
      <c r="E2203" s="1" t="s">
        <v>9141</v>
      </c>
      <c r="F2203" s="1" t="s">
        <v>9182</v>
      </c>
      <c r="G2203" t="s">
        <v>11330</v>
      </c>
    </row>
    <row r="2204" spans="1:7" x14ac:dyDescent="0.25">
      <c r="A2204" s="1" t="s">
        <v>4442</v>
      </c>
      <c r="B2204" s="2">
        <v>283340715</v>
      </c>
      <c r="C2204" s="1" t="s">
        <v>9134</v>
      </c>
      <c r="D2204" s="3">
        <v>42515</v>
      </c>
      <c r="E2204" s="1" t="s">
        <v>9149</v>
      </c>
      <c r="F2204" s="1" t="s">
        <v>9136</v>
      </c>
      <c r="G2204" t="s">
        <v>10128</v>
      </c>
    </row>
    <row r="2205" spans="1:7" x14ac:dyDescent="0.25">
      <c r="A2205" s="1" t="s">
        <v>2376</v>
      </c>
      <c r="B2205" s="2">
        <v>563739834</v>
      </c>
      <c r="C2205" s="1" t="s">
        <v>9134</v>
      </c>
      <c r="D2205" s="3">
        <v>41783</v>
      </c>
      <c r="E2205" s="1" t="s">
        <v>9145</v>
      </c>
      <c r="F2205" s="1" t="s">
        <v>9176</v>
      </c>
      <c r="G2205" t="s">
        <v>11833</v>
      </c>
    </row>
    <row r="2206" spans="1:7" x14ac:dyDescent="0.25">
      <c r="A2206" s="1" t="s">
        <v>3552</v>
      </c>
      <c r="B2206" s="2">
        <v>51357710</v>
      </c>
      <c r="C2206" s="1" t="s">
        <v>9134</v>
      </c>
      <c r="D2206" s="3">
        <v>43609</v>
      </c>
      <c r="E2206" s="1" t="s">
        <v>9145</v>
      </c>
      <c r="F2206" s="1" t="s">
        <v>9200</v>
      </c>
      <c r="G2206" t="s">
        <v>10148</v>
      </c>
    </row>
    <row r="2207" spans="1:7" x14ac:dyDescent="0.25">
      <c r="A2207" s="1" t="s">
        <v>3755</v>
      </c>
      <c r="B2207" s="2">
        <v>413318974</v>
      </c>
      <c r="C2207" s="1" t="s">
        <v>9170</v>
      </c>
      <c r="D2207" s="3">
        <v>28270</v>
      </c>
      <c r="E2207" s="1" t="s">
        <v>9141</v>
      </c>
      <c r="F2207" s="1" t="s">
        <v>9171</v>
      </c>
      <c r="G2207" t="s">
        <v>12164</v>
      </c>
    </row>
    <row r="2208" spans="1:7" x14ac:dyDescent="0.25">
      <c r="A2208" s="1" t="s">
        <v>3976</v>
      </c>
      <c r="B2208" s="2">
        <v>674675698</v>
      </c>
      <c r="C2208" s="1" t="s">
        <v>9188</v>
      </c>
      <c r="D2208" s="3">
        <v>44341</v>
      </c>
      <c r="E2208" s="1" t="s">
        <v>9141</v>
      </c>
      <c r="F2208" s="1" t="s">
        <v>3840</v>
      </c>
      <c r="G2208" t="s">
        <v>11468</v>
      </c>
    </row>
    <row r="2209" spans="1:7" x14ac:dyDescent="0.25">
      <c r="A2209" s="1" t="s">
        <v>3947</v>
      </c>
      <c r="B2209" s="2">
        <v>787049222</v>
      </c>
      <c r="C2209" s="1" t="s">
        <v>9148</v>
      </c>
      <c r="D2209" s="3">
        <v>34114</v>
      </c>
      <c r="E2209" s="1" t="s">
        <v>9141</v>
      </c>
      <c r="F2209" s="1" t="s">
        <v>834</v>
      </c>
      <c r="G2209" t="s">
        <v>9233</v>
      </c>
    </row>
    <row r="2210" spans="1:7" x14ac:dyDescent="0.25">
      <c r="A2210" s="1" t="s">
        <v>5322</v>
      </c>
      <c r="B2210" s="2">
        <v>394447146</v>
      </c>
      <c r="C2210" s="1" t="s">
        <v>9138</v>
      </c>
      <c r="D2210" s="3">
        <v>40687</v>
      </c>
      <c r="E2210" s="1" t="s">
        <v>9145</v>
      </c>
      <c r="F2210" s="1" t="s">
        <v>6173</v>
      </c>
      <c r="G2210" t="s">
        <v>10627</v>
      </c>
    </row>
    <row r="2211" spans="1:7" x14ac:dyDescent="0.25">
      <c r="A2211" s="1" t="s">
        <v>2547</v>
      </c>
      <c r="B2211" s="2">
        <v>993143234</v>
      </c>
      <c r="C2211" s="1" t="s">
        <v>9159</v>
      </c>
      <c r="D2211" s="3">
        <v>35939</v>
      </c>
      <c r="E2211" s="1" t="s">
        <v>9149</v>
      </c>
      <c r="F2211" s="1" t="s">
        <v>9240</v>
      </c>
      <c r="G2211" t="s">
        <v>9241</v>
      </c>
    </row>
    <row r="2212" spans="1:7" x14ac:dyDescent="0.25">
      <c r="A2212" s="1" t="s">
        <v>1773</v>
      </c>
      <c r="B2212" s="2">
        <v>662407649</v>
      </c>
      <c r="C2212" s="1" t="s">
        <v>9134</v>
      </c>
      <c r="D2212" s="3">
        <v>21694</v>
      </c>
      <c r="E2212" s="1" t="s">
        <v>9145</v>
      </c>
      <c r="F2212" s="1" t="s">
        <v>9182</v>
      </c>
      <c r="G2212" t="s">
        <v>11449</v>
      </c>
    </row>
    <row r="2213" spans="1:7" x14ac:dyDescent="0.25">
      <c r="A2213" s="1" t="s">
        <v>5932</v>
      </c>
      <c r="B2213" s="2">
        <v>766407394</v>
      </c>
      <c r="C2213" s="1" t="s">
        <v>9159</v>
      </c>
      <c r="D2213" s="3">
        <v>32288</v>
      </c>
      <c r="E2213" s="1" t="s">
        <v>9149</v>
      </c>
      <c r="F2213" s="1" t="s">
        <v>9160</v>
      </c>
      <c r="G2213" t="s">
        <v>9748</v>
      </c>
    </row>
    <row r="2214" spans="1:7" x14ac:dyDescent="0.25">
      <c r="A2214" s="1" t="s">
        <v>5175</v>
      </c>
      <c r="B2214" s="2">
        <v>386649200</v>
      </c>
      <c r="C2214" s="1" t="s">
        <v>9152</v>
      </c>
      <c r="D2214" s="3">
        <v>22790</v>
      </c>
      <c r="E2214" s="1" t="s">
        <v>9131</v>
      </c>
      <c r="F2214" s="1" t="s">
        <v>8420</v>
      </c>
      <c r="G2214" t="s">
        <v>9153</v>
      </c>
    </row>
    <row r="2215" spans="1:7" x14ac:dyDescent="0.25">
      <c r="A2215" s="1" t="s">
        <v>5175</v>
      </c>
      <c r="B2215" s="2">
        <v>165962259</v>
      </c>
      <c r="C2215" s="1" t="s">
        <v>9303</v>
      </c>
      <c r="D2215" s="3">
        <v>25712</v>
      </c>
      <c r="E2215" s="1" t="s">
        <v>9141</v>
      </c>
      <c r="F2215" s="1" t="s">
        <v>9304</v>
      </c>
      <c r="G2215" t="s">
        <v>9793</v>
      </c>
    </row>
    <row r="2216" spans="1:7" x14ac:dyDescent="0.25">
      <c r="A2216" s="1" t="s">
        <v>3097</v>
      </c>
      <c r="B2216" s="2">
        <v>500749732</v>
      </c>
      <c r="C2216" s="1" t="s">
        <v>9134</v>
      </c>
      <c r="D2216" s="3">
        <v>36671</v>
      </c>
      <c r="E2216" s="1" t="s">
        <v>9149</v>
      </c>
      <c r="F2216" s="1" t="s">
        <v>9176</v>
      </c>
      <c r="G2216" t="s">
        <v>11313</v>
      </c>
    </row>
    <row r="2217" spans="1:7" x14ac:dyDescent="0.25">
      <c r="A2217" s="1" t="s">
        <v>4104</v>
      </c>
      <c r="B2217" s="2">
        <v>295093225</v>
      </c>
      <c r="C2217" s="1" t="s">
        <v>9134</v>
      </c>
      <c r="D2217" s="3">
        <v>20233</v>
      </c>
      <c r="E2217" s="1" t="s">
        <v>9135</v>
      </c>
      <c r="F2217" s="1" t="s">
        <v>9307</v>
      </c>
      <c r="G2217" t="s">
        <v>10486</v>
      </c>
    </row>
    <row r="2218" spans="1:7" x14ac:dyDescent="0.25">
      <c r="A2218" s="1" t="s">
        <v>6823</v>
      </c>
      <c r="B2218" s="2">
        <v>8006740</v>
      </c>
      <c r="C2218" s="1" t="s">
        <v>9197</v>
      </c>
      <c r="D2218" s="3">
        <v>27173</v>
      </c>
      <c r="E2218" s="1" t="s">
        <v>9149</v>
      </c>
      <c r="F2218" s="1" t="s">
        <v>9267</v>
      </c>
      <c r="G2218" t="s">
        <v>11098</v>
      </c>
    </row>
    <row r="2219" spans="1:7" x14ac:dyDescent="0.25">
      <c r="A2219" s="1" t="s">
        <v>3932</v>
      </c>
      <c r="B2219" s="2">
        <v>423463338</v>
      </c>
      <c r="C2219" s="1" t="s">
        <v>9156</v>
      </c>
      <c r="D2219" s="3">
        <v>23522</v>
      </c>
      <c r="E2219" s="1" t="s">
        <v>9141</v>
      </c>
      <c r="F2219" s="1" t="s">
        <v>9157</v>
      </c>
      <c r="G2219" t="s">
        <v>11501</v>
      </c>
    </row>
    <row r="2220" spans="1:7" x14ac:dyDescent="0.25">
      <c r="A2220" s="1" t="s">
        <v>8522</v>
      </c>
      <c r="B2220" s="2">
        <v>244618092</v>
      </c>
      <c r="C2220" s="1" t="s">
        <v>9130</v>
      </c>
      <c r="D2220" s="3">
        <v>40687</v>
      </c>
      <c r="E2220" s="1" t="s">
        <v>9145</v>
      </c>
      <c r="F2220" s="1" t="s">
        <v>9252</v>
      </c>
      <c r="G2220" t="s">
        <v>10298</v>
      </c>
    </row>
    <row r="2221" spans="1:7" x14ac:dyDescent="0.25">
      <c r="A2221" s="1" t="s">
        <v>2724</v>
      </c>
      <c r="B2221" s="2">
        <v>417867882</v>
      </c>
      <c r="C2221" s="1" t="s">
        <v>9134</v>
      </c>
      <c r="D2221" s="3">
        <v>41054</v>
      </c>
      <c r="E2221" s="1" t="s">
        <v>9145</v>
      </c>
      <c r="F2221" s="1" t="s">
        <v>9182</v>
      </c>
      <c r="G2221" t="s">
        <v>10435</v>
      </c>
    </row>
    <row r="2222" spans="1:7" x14ac:dyDescent="0.25">
      <c r="A2222" s="1" t="s">
        <v>8700</v>
      </c>
      <c r="B2222" s="2">
        <v>290965816</v>
      </c>
      <c r="C2222" s="1" t="s">
        <v>9190</v>
      </c>
      <c r="D2222" s="3">
        <v>39593</v>
      </c>
      <c r="E2222" s="1" t="s">
        <v>9149</v>
      </c>
      <c r="F2222" s="1" t="s">
        <v>9191</v>
      </c>
      <c r="G2222" t="s">
        <v>11737</v>
      </c>
    </row>
    <row r="2223" spans="1:7" x14ac:dyDescent="0.25">
      <c r="A2223" s="1" t="s">
        <v>1529</v>
      </c>
      <c r="B2223" s="2">
        <v>256372944</v>
      </c>
      <c r="C2223" s="1" t="s">
        <v>9188</v>
      </c>
      <c r="D2223" s="3">
        <v>34114</v>
      </c>
      <c r="E2223" s="1" t="s">
        <v>9149</v>
      </c>
      <c r="F2223" s="1" t="s">
        <v>9202</v>
      </c>
      <c r="G2223" t="s">
        <v>10221</v>
      </c>
    </row>
    <row r="2224" spans="1:7" x14ac:dyDescent="0.25">
      <c r="A2224" s="1" t="s">
        <v>9089</v>
      </c>
      <c r="B2224" s="2">
        <v>318126840</v>
      </c>
      <c r="C2224" s="1" t="s">
        <v>9138</v>
      </c>
      <c r="D2224" s="3">
        <v>44705</v>
      </c>
      <c r="E2224" s="1" t="s">
        <v>9145</v>
      </c>
      <c r="F2224" s="1" t="s">
        <v>6173</v>
      </c>
      <c r="G2224" t="s">
        <v>10173</v>
      </c>
    </row>
    <row r="2225" spans="1:7" x14ac:dyDescent="0.25">
      <c r="A2225" s="1" t="s">
        <v>2019</v>
      </c>
      <c r="B2225" s="2">
        <v>399764116</v>
      </c>
      <c r="C2225" s="1" t="s">
        <v>9134</v>
      </c>
      <c r="D2225" s="3">
        <v>22061</v>
      </c>
      <c r="E2225" s="1" t="s">
        <v>9145</v>
      </c>
      <c r="F2225" s="1" t="s">
        <v>9283</v>
      </c>
      <c r="G2225" t="s">
        <v>9805</v>
      </c>
    </row>
    <row r="2226" spans="1:7" x14ac:dyDescent="0.25">
      <c r="A2226" s="1" t="s">
        <v>1097</v>
      </c>
      <c r="B2226" s="2">
        <v>328206610</v>
      </c>
      <c r="C2226" s="1" t="s">
        <v>9148</v>
      </c>
      <c r="D2226" s="3">
        <v>44341</v>
      </c>
      <c r="E2226" s="1" t="s">
        <v>9149</v>
      </c>
      <c r="F2226" s="1" t="s">
        <v>9254</v>
      </c>
      <c r="G2226" t="s">
        <v>12033</v>
      </c>
    </row>
    <row r="2227" spans="1:7" x14ac:dyDescent="0.25">
      <c r="A2227" s="1" t="s">
        <v>8376</v>
      </c>
      <c r="B2227" s="2">
        <v>200169181</v>
      </c>
      <c r="C2227" s="1" t="s">
        <v>9156</v>
      </c>
      <c r="D2227" s="3">
        <v>37400</v>
      </c>
      <c r="E2227" s="1" t="s">
        <v>9141</v>
      </c>
      <c r="F2227" s="1" t="s">
        <v>9157</v>
      </c>
      <c r="G2227" t="s">
        <v>11560</v>
      </c>
    </row>
    <row r="2228" spans="1:7" x14ac:dyDescent="0.25">
      <c r="A2228" s="1" t="s">
        <v>6527</v>
      </c>
      <c r="B2228" s="2">
        <v>411531900</v>
      </c>
      <c r="C2228" s="1" t="s">
        <v>9188</v>
      </c>
      <c r="D2228" s="3">
        <v>28270</v>
      </c>
      <c r="E2228" s="1" t="s">
        <v>9131</v>
      </c>
      <c r="F2228" s="1" t="s">
        <v>4326</v>
      </c>
      <c r="G2228" t="s">
        <v>9189</v>
      </c>
    </row>
    <row r="2229" spans="1:7" x14ac:dyDescent="0.25">
      <c r="A2229" s="1" t="s">
        <v>5433</v>
      </c>
      <c r="B2229" s="2">
        <v>307328973</v>
      </c>
      <c r="C2229" s="1" t="s">
        <v>9159</v>
      </c>
      <c r="D2229" s="3">
        <v>28270</v>
      </c>
      <c r="E2229" s="1" t="s">
        <v>9149</v>
      </c>
      <c r="F2229" s="1" t="s">
        <v>9367</v>
      </c>
      <c r="G2229" t="s">
        <v>11707</v>
      </c>
    </row>
    <row r="2230" spans="1:7" x14ac:dyDescent="0.25">
      <c r="A2230" s="1" t="s">
        <v>8272</v>
      </c>
      <c r="B2230" s="2">
        <v>279824385</v>
      </c>
      <c r="C2230" s="1" t="s">
        <v>9154</v>
      </c>
      <c r="D2230" s="3">
        <v>26444</v>
      </c>
      <c r="E2230" s="1" t="s">
        <v>9149</v>
      </c>
      <c r="F2230" s="1" t="s">
        <v>9162</v>
      </c>
      <c r="G2230" t="s">
        <v>11811</v>
      </c>
    </row>
    <row r="2231" spans="1:7" x14ac:dyDescent="0.25">
      <c r="A2231" s="1" t="s">
        <v>2527</v>
      </c>
      <c r="B2231" s="2">
        <v>111973946</v>
      </c>
      <c r="C2231" s="1" t="s">
        <v>9303</v>
      </c>
      <c r="D2231" s="3">
        <v>24251</v>
      </c>
      <c r="E2231" s="1" t="s">
        <v>9145</v>
      </c>
      <c r="F2231" s="1" t="s">
        <v>9339</v>
      </c>
      <c r="G2231" t="s">
        <v>10650</v>
      </c>
    </row>
    <row r="2232" spans="1:7" x14ac:dyDescent="0.25">
      <c r="A2232" s="1" t="s">
        <v>1425</v>
      </c>
      <c r="B2232" s="2">
        <v>254483229</v>
      </c>
      <c r="C2232" s="1" t="s">
        <v>9303</v>
      </c>
      <c r="D2232" s="3">
        <v>43244</v>
      </c>
      <c r="E2232" s="1" t="s">
        <v>9141</v>
      </c>
      <c r="F2232" s="1" t="s">
        <v>9339</v>
      </c>
      <c r="G2232" t="s">
        <v>11067</v>
      </c>
    </row>
    <row r="2233" spans="1:7" x14ac:dyDescent="0.25">
      <c r="A2233" s="1" t="s">
        <v>123</v>
      </c>
      <c r="B2233" s="2">
        <v>875074831</v>
      </c>
      <c r="C2233" s="1" t="s">
        <v>9152</v>
      </c>
      <c r="D2233" s="3">
        <v>24983</v>
      </c>
      <c r="E2233" s="1" t="s">
        <v>9141</v>
      </c>
      <c r="F2233" s="1" t="s">
        <v>8420</v>
      </c>
      <c r="G2233" t="s">
        <v>11826</v>
      </c>
    </row>
    <row r="2234" spans="1:7" x14ac:dyDescent="0.25">
      <c r="A2234" s="1" t="s">
        <v>360</v>
      </c>
      <c r="B2234" s="2">
        <v>894083615</v>
      </c>
      <c r="C2234" s="1" t="s">
        <v>9148</v>
      </c>
      <c r="D2234" s="3">
        <v>43976</v>
      </c>
      <c r="E2234" s="1" t="s">
        <v>9131</v>
      </c>
      <c r="F2234" s="1" t="s">
        <v>834</v>
      </c>
      <c r="G2234" t="s">
        <v>12096</v>
      </c>
    </row>
    <row r="2235" spans="1:7" x14ac:dyDescent="0.25">
      <c r="A2235" s="1" t="s">
        <v>8255</v>
      </c>
      <c r="B2235" s="2">
        <v>608437004</v>
      </c>
      <c r="C2235" s="1" t="s">
        <v>9197</v>
      </c>
      <c r="D2235" s="3">
        <v>25712</v>
      </c>
      <c r="E2235" s="1" t="s">
        <v>9149</v>
      </c>
      <c r="F2235" s="1" t="s">
        <v>9206</v>
      </c>
      <c r="G2235" t="s">
        <v>11624</v>
      </c>
    </row>
    <row r="2236" spans="1:7" x14ac:dyDescent="0.25">
      <c r="A2236" s="1" t="s">
        <v>2574</v>
      </c>
      <c r="B2236" s="2">
        <v>336282253</v>
      </c>
      <c r="C2236" s="1" t="s">
        <v>9193</v>
      </c>
      <c r="D2236" s="3">
        <v>37400</v>
      </c>
      <c r="E2236" s="1" t="s">
        <v>9149</v>
      </c>
      <c r="F2236" s="1" t="s">
        <v>9194</v>
      </c>
      <c r="G2236" t="s">
        <v>10898</v>
      </c>
    </row>
    <row r="2237" spans="1:7" x14ac:dyDescent="0.25">
      <c r="A2237" s="1" t="s">
        <v>5920</v>
      </c>
      <c r="B2237" s="2">
        <v>335464094</v>
      </c>
      <c r="C2237" s="1" t="s">
        <v>9134</v>
      </c>
      <c r="D2237" s="3">
        <v>26444</v>
      </c>
      <c r="E2237" s="1" t="s">
        <v>9131</v>
      </c>
      <c r="F2237" s="1" t="s">
        <v>9186</v>
      </c>
      <c r="G2237" t="s">
        <v>11056</v>
      </c>
    </row>
    <row r="2238" spans="1:7" x14ac:dyDescent="0.25">
      <c r="A2238" s="1" t="s">
        <v>8352</v>
      </c>
      <c r="B2238" s="2">
        <v>240225914</v>
      </c>
      <c r="C2238" s="1" t="s">
        <v>9134</v>
      </c>
      <c r="D2238" s="3">
        <v>43244</v>
      </c>
      <c r="E2238" s="1" t="s">
        <v>9149</v>
      </c>
      <c r="F2238" s="1" t="s">
        <v>9283</v>
      </c>
      <c r="G2238" t="s">
        <v>9948</v>
      </c>
    </row>
    <row r="2239" spans="1:7" x14ac:dyDescent="0.25">
      <c r="A2239" s="1" t="s">
        <v>5673</v>
      </c>
      <c r="B2239" s="2">
        <v>499411071</v>
      </c>
      <c r="C2239" s="1" t="s">
        <v>9170</v>
      </c>
      <c r="D2239" s="3">
        <v>20965</v>
      </c>
      <c r="E2239" s="1" t="s">
        <v>9149</v>
      </c>
      <c r="F2239" s="1" t="s">
        <v>9212</v>
      </c>
      <c r="G2239" t="s">
        <v>10862</v>
      </c>
    </row>
    <row r="2240" spans="1:7" x14ac:dyDescent="0.25">
      <c r="A2240" s="1" t="s">
        <v>943</v>
      </c>
      <c r="B2240" s="2">
        <v>594432656</v>
      </c>
      <c r="C2240" s="1" t="s">
        <v>9134</v>
      </c>
      <c r="D2240" s="3">
        <v>41054</v>
      </c>
      <c r="E2240" s="1" t="s">
        <v>9135</v>
      </c>
      <c r="F2240" s="1" t="s">
        <v>9136</v>
      </c>
      <c r="G2240" t="s">
        <v>9573</v>
      </c>
    </row>
    <row r="2241" spans="1:7" x14ac:dyDescent="0.25">
      <c r="A2241" s="1" t="s">
        <v>8037</v>
      </c>
      <c r="B2241" s="2">
        <v>935027587</v>
      </c>
      <c r="C2241" s="1" t="s">
        <v>9170</v>
      </c>
      <c r="D2241" s="3">
        <v>37036</v>
      </c>
      <c r="E2241" s="1" t="s">
        <v>9131</v>
      </c>
      <c r="F2241" s="1" t="s">
        <v>9362</v>
      </c>
      <c r="G2241" t="s">
        <v>11196</v>
      </c>
    </row>
    <row r="2242" spans="1:7" x14ac:dyDescent="0.25">
      <c r="A2242" s="1" t="s">
        <v>2379</v>
      </c>
      <c r="B2242" s="2">
        <v>815025476</v>
      </c>
      <c r="C2242" s="1" t="s">
        <v>9154</v>
      </c>
      <c r="D2242" s="3">
        <v>27173</v>
      </c>
      <c r="E2242" s="1" t="s">
        <v>9145</v>
      </c>
      <c r="F2242" s="1" t="s">
        <v>6107</v>
      </c>
      <c r="G2242" t="s">
        <v>9896</v>
      </c>
    </row>
    <row r="2243" spans="1:7" x14ac:dyDescent="0.25">
      <c r="A2243" s="1" t="s">
        <v>1416</v>
      </c>
      <c r="B2243" s="2">
        <v>763637230</v>
      </c>
      <c r="C2243" s="1" t="s">
        <v>9314</v>
      </c>
      <c r="D2243" s="3">
        <v>24616</v>
      </c>
      <c r="E2243" s="1" t="s">
        <v>9166</v>
      </c>
      <c r="F2243" s="1" t="s">
        <v>9315</v>
      </c>
      <c r="G2243" t="s">
        <v>9701</v>
      </c>
    </row>
    <row r="2244" spans="1:7" x14ac:dyDescent="0.25">
      <c r="A2244" s="1" t="s">
        <v>3641</v>
      </c>
      <c r="B2244" s="2">
        <v>775848712</v>
      </c>
      <c r="C2244" s="1" t="s">
        <v>9134</v>
      </c>
      <c r="D2244" s="3">
        <v>34114</v>
      </c>
      <c r="E2244" s="1" t="s">
        <v>9141</v>
      </c>
      <c r="F2244" s="1" t="s">
        <v>9283</v>
      </c>
      <c r="G2244" t="s">
        <v>10473</v>
      </c>
    </row>
    <row r="2245" spans="1:7" x14ac:dyDescent="0.25">
      <c r="A2245" s="1" t="s">
        <v>7443</v>
      </c>
      <c r="B2245" s="2">
        <v>825936254</v>
      </c>
      <c r="C2245" s="1" t="s">
        <v>9165</v>
      </c>
      <c r="D2245" s="3">
        <v>36304</v>
      </c>
      <c r="E2245" s="1" t="s">
        <v>9145</v>
      </c>
      <c r="F2245" s="1" t="s">
        <v>9264</v>
      </c>
      <c r="G2245" t="s">
        <v>9682</v>
      </c>
    </row>
    <row r="2246" spans="1:7" x14ac:dyDescent="0.25">
      <c r="A2246" s="1" t="s">
        <v>4940</v>
      </c>
      <c r="B2246" s="2">
        <v>818514758</v>
      </c>
      <c r="C2246" s="1" t="s">
        <v>9235</v>
      </c>
      <c r="D2246" s="3">
        <v>44341</v>
      </c>
      <c r="E2246" s="1" t="s">
        <v>9145</v>
      </c>
      <c r="F2246" s="1" t="s">
        <v>9236</v>
      </c>
      <c r="G2246" t="s">
        <v>11402</v>
      </c>
    </row>
    <row r="2247" spans="1:7" x14ac:dyDescent="0.25">
      <c r="A2247" s="1" t="s">
        <v>4666</v>
      </c>
      <c r="B2247" s="2">
        <v>226392113</v>
      </c>
      <c r="C2247" s="1" t="s">
        <v>9159</v>
      </c>
      <c r="D2247" s="3">
        <v>28999</v>
      </c>
      <c r="E2247" s="1" t="s">
        <v>9141</v>
      </c>
      <c r="F2247" s="1" t="s">
        <v>9367</v>
      </c>
      <c r="G2247" t="s">
        <v>10220</v>
      </c>
    </row>
    <row r="2248" spans="1:7" x14ac:dyDescent="0.25">
      <c r="A2248" s="1" t="s">
        <v>3982</v>
      </c>
      <c r="B2248" s="2">
        <v>420374851</v>
      </c>
      <c r="C2248" s="1" t="s">
        <v>9148</v>
      </c>
      <c r="D2248" s="3">
        <v>20965</v>
      </c>
      <c r="E2248" s="1" t="s">
        <v>9149</v>
      </c>
      <c r="F2248" s="1" t="s">
        <v>834</v>
      </c>
      <c r="G2248" t="s">
        <v>11917</v>
      </c>
    </row>
    <row r="2249" spans="1:7" x14ac:dyDescent="0.25">
      <c r="A2249" s="1" t="s">
        <v>1381</v>
      </c>
      <c r="B2249" s="2">
        <v>618776278</v>
      </c>
      <c r="C2249" s="1" t="s">
        <v>9148</v>
      </c>
      <c r="D2249" s="3">
        <v>22426</v>
      </c>
      <c r="E2249" s="1" t="s">
        <v>9131</v>
      </c>
      <c r="F2249" s="1" t="s">
        <v>9254</v>
      </c>
      <c r="G2249" t="s">
        <v>9782</v>
      </c>
    </row>
    <row r="2250" spans="1:7" x14ac:dyDescent="0.25">
      <c r="A2250" s="1" t="s">
        <v>7643</v>
      </c>
      <c r="B2250" s="2">
        <v>433268013</v>
      </c>
      <c r="C2250" s="1" t="s">
        <v>9188</v>
      </c>
      <c r="D2250" s="3">
        <v>41054</v>
      </c>
      <c r="E2250" s="1" t="s">
        <v>9135</v>
      </c>
      <c r="F2250" s="1" t="s">
        <v>4326</v>
      </c>
      <c r="G2250" t="s">
        <v>11638</v>
      </c>
    </row>
    <row r="2251" spans="1:7" x14ac:dyDescent="0.25">
      <c r="A2251" s="1" t="s">
        <v>8735</v>
      </c>
      <c r="B2251" s="2">
        <v>921708705</v>
      </c>
      <c r="C2251" s="1" t="s">
        <v>9134</v>
      </c>
      <c r="D2251" s="3">
        <v>31192</v>
      </c>
      <c r="E2251" s="1" t="s">
        <v>9145</v>
      </c>
      <c r="F2251" s="1" t="s">
        <v>9200</v>
      </c>
      <c r="G2251" t="s">
        <v>10834</v>
      </c>
    </row>
    <row r="2252" spans="1:7" x14ac:dyDescent="0.25">
      <c r="A2252" s="1" t="s">
        <v>512</v>
      </c>
      <c r="B2252" s="2">
        <v>120818084</v>
      </c>
      <c r="C2252" s="1" t="s">
        <v>9134</v>
      </c>
      <c r="D2252" s="3">
        <v>44341</v>
      </c>
      <c r="E2252" s="1" t="s">
        <v>9135</v>
      </c>
      <c r="F2252" s="1" t="s">
        <v>9176</v>
      </c>
      <c r="G2252" t="s">
        <v>11554</v>
      </c>
    </row>
    <row r="2253" spans="1:7" x14ac:dyDescent="0.25">
      <c r="A2253" s="1" t="s">
        <v>3189</v>
      </c>
      <c r="B2253" s="2">
        <v>561087774</v>
      </c>
      <c r="C2253" s="1" t="s">
        <v>9159</v>
      </c>
      <c r="D2253" s="3">
        <v>33749</v>
      </c>
      <c r="E2253" s="1" t="s">
        <v>9145</v>
      </c>
      <c r="F2253" s="1" t="s">
        <v>8414</v>
      </c>
      <c r="G2253" t="s">
        <v>10922</v>
      </c>
    </row>
    <row r="2254" spans="1:7" x14ac:dyDescent="0.25">
      <c r="A2254" s="1" t="s">
        <v>780</v>
      </c>
      <c r="B2254" s="2">
        <v>340309780</v>
      </c>
      <c r="C2254" s="1" t="s">
        <v>9156</v>
      </c>
      <c r="D2254" s="3">
        <v>27905</v>
      </c>
      <c r="E2254" s="1" t="s">
        <v>9131</v>
      </c>
      <c r="F2254" s="1" t="s">
        <v>9157</v>
      </c>
      <c r="G2254" t="s">
        <v>10153</v>
      </c>
    </row>
    <row r="2255" spans="1:7" x14ac:dyDescent="0.25">
      <c r="A2255" s="1" t="s">
        <v>502</v>
      </c>
      <c r="B2255" s="2">
        <v>568655976</v>
      </c>
      <c r="C2255" s="1" t="s">
        <v>9165</v>
      </c>
      <c r="D2255" s="3">
        <v>32653</v>
      </c>
      <c r="E2255" s="1" t="s">
        <v>9141</v>
      </c>
      <c r="F2255" s="1" t="s">
        <v>9264</v>
      </c>
      <c r="G2255" t="s">
        <v>10303</v>
      </c>
    </row>
    <row r="2256" spans="1:7" x14ac:dyDescent="0.25">
      <c r="A2256" s="1" t="s">
        <v>1019</v>
      </c>
      <c r="B2256" s="2">
        <v>484947100</v>
      </c>
      <c r="C2256" s="1" t="s">
        <v>9134</v>
      </c>
      <c r="D2256" s="3">
        <v>29366</v>
      </c>
      <c r="E2256" s="1" t="s">
        <v>9145</v>
      </c>
      <c r="F2256" s="1" t="s">
        <v>9182</v>
      </c>
      <c r="G2256" t="s">
        <v>11962</v>
      </c>
    </row>
    <row r="2257" spans="1:7" x14ac:dyDescent="0.25">
      <c r="A2257" s="1" t="s">
        <v>4521</v>
      </c>
      <c r="B2257" s="2">
        <v>491931973</v>
      </c>
      <c r="C2257" s="1" t="s">
        <v>9148</v>
      </c>
      <c r="D2257" s="3">
        <v>42148</v>
      </c>
      <c r="E2257" s="1" t="s">
        <v>9141</v>
      </c>
      <c r="F2257" s="1" t="s">
        <v>9254</v>
      </c>
      <c r="G2257" t="s">
        <v>9452</v>
      </c>
    </row>
    <row r="2258" spans="1:7" x14ac:dyDescent="0.25">
      <c r="A2258" s="1" t="s">
        <v>7119</v>
      </c>
      <c r="B2258" s="2">
        <v>591739608</v>
      </c>
      <c r="C2258" s="1" t="s">
        <v>9170</v>
      </c>
      <c r="D2258" s="3">
        <v>22061</v>
      </c>
      <c r="E2258" s="1" t="s">
        <v>9149</v>
      </c>
      <c r="F2258" s="1" t="s">
        <v>9171</v>
      </c>
      <c r="G2258" t="s">
        <v>9341</v>
      </c>
    </row>
    <row r="2259" spans="1:7" x14ac:dyDescent="0.25">
      <c r="A2259" s="1" t="s">
        <v>2179</v>
      </c>
      <c r="B2259" s="2">
        <v>740423327</v>
      </c>
      <c r="C2259" s="1" t="s">
        <v>9144</v>
      </c>
      <c r="D2259" s="3">
        <v>40322</v>
      </c>
      <c r="E2259" s="1" t="s">
        <v>9135</v>
      </c>
      <c r="F2259" s="1" t="s">
        <v>9146</v>
      </c>
      <c r="G2259" t="s">
        <v>10480</v>
      </c>
    </row>
    <row r="2260" spans="1:7" x14ac:dyDescent="0.25">
      <c r="A2260" s="1" t="s">
        <v>445</v>
      </c>
      <c r="B2260" s="2">
        <v>684646968</v>
      </c>
      <c r="C2260" s="1" t="s">
        <v>9130</v>
      </c>
      <c r="D2260" s="3">
        <v>31921</v>
      </c>
      <c r="E2260" s="1" t="s">
        <v>9149</v>
      </c>
      <c r="F2260" s="1" t="s">
        <v>9252</v>
      </c>
      <c r="G2260" t="s">
        <v>9922</v>
      </c>
    </row>
    <row r="2261" spans="1:7" x14ac:dyDescent="0.25">
      <c r="A2261" s="1" t="s">
        <v>2319</v>
      </c>
      <c r="B2261" s="2">
        <v>29580855</v>
      </c>
      <c r="C2261" s="1" t="s">
        <v>9193</v>
      </c>
      <c r="D2261" s="3">
        <v>27905</v>
      </c>
      <c r="E2261" s="1" t="s">
        <v>9141</v>
      </c>
      <c r="F2261" s="1" t="s">
        <v>9194</v>
      </c>
      <c r="G2261" t="s">
        <v>11406</v>
      </c>
    </row>
    <row r="2262" spans="1:7" x14ac:dyDescent="0.25">
      <c r="A2262" s="1" t="s">
        <v>3504</v>
      </c>
      <c r="B2262" s="2">
        <v>128139351</v>
      </c>
      <c r="C2262" s="1" t="s">
        <v>9188</v>
      </c>
      <c r="D2262" s="3">
        <v>24983</v>
      </c>
      <c r="E2262" s="1" t="s">
        <v>9131</v>
      </c>
      <c r="F2262" s="1" t="s">
        <v>3840</v>
      </c>
      <c r="G2262" t="s">
        <v>11360</v>
      </c>
    </row>
    <row r="2263" spans="1:7" x14ac:dyDescent="0.25">
      <c r="A2263" s="1" t="s">
        <v>1905</v>
      </c>
      <c r="B2263" s="2">
        <v>918619771</v>
      </c>
      <c r="C2263" s="1" t="s">
        <v>9170</v>
      </c>
      <c r="D2263" s="3">
        <v>36671</v>
      </c>
      <c r="E2263" s="1" t="s">
        <v>9141</v>
      </c>
      <c r="F2263" s="1" t="s">
        <v>9212</v>
      </c>
      <c r="G2263" t="s">
        <v>9535</v>
      </c>
    </row>
    <row r="2264" spans="1:7" x14ac:dyDescent="0.25">
      <c r="A2264" s="1" t="s">
        <v>5427</v>
      </c>
      <c r="B2264" s="2">
        <v>330644989</v>
      </c>
      <c r="C2264" s="1" t="s">
        <v>9134</v>
      </c>
      <c r="D2264" s="3">
        <v>26809</v>
      </c>
      <c r="E2264" s="1" t="s">
        <v>9149</v>
      </c>
      <c r="F2264" s="1" t="s">
        <v>9200</v>
      </c>
      <c r="G2264" t="s">
        <v>11509</v>
      </c>
    </row>
    <row r="2265" spans="1:7" x14ac:dyDescent="0.25">
      <c r="A2265" s="1" t="s">
        <v>2009</v>
      </c>
      <c r="B2265" s="2">
        <v>718505332</v>
      </c>
      <c r="C2265" s="1" t="s">
        <v>9170</v>
      </c>
      <c r="D2265" s="3">
        <v>30827</v>
      </c>
      <c r="E2265" s="1" t="s">
        <v>9135</v>
      </c>
      <c r="F2265" s="1" t="s">
        <v>9362</v>
      </c>
      <c r="G2265" t="s">
        <v>12092</v>
      </c>
    </row>
    <row r="2266" spans="1:7" x14ac:dyDescent="0.25">
      <c r="A2266" s="1" t="s">
        <v>3914</v>
      </c>
      <c r="B2266" s="2">
        <v>468361528</v>
      </c>
      <c r="C2266" s="1" t="s">
        <v>9156</v>
      </c>
      <c r="D2266" s="3">
        <v>25712</v>
      </c>
      <c r="E2266" s="1" t="s">
        <v>9141</v>
      </c>
      <c r="F2266" s="1" t="s">
        <v>9157</v>
      </c>
      <c r="G2266" t="s">
        <v>12063</v>
      </c>
    </row>
    <row r="2267" spans="1:7" x14ac:dyDescent="0.25">
      <c r="A2267" s="1" t="s">
        <v>1670</v>
      </c>
      <c r="B2267" s="2">
        <v>650260310</v>
      </c>
      <c r="C2267" s="1" t="s">
        <v>9156</v>
      </c>
      <c r="D2267" s="3">
        <v>27538</v>
      </c>
      <c r="E2267" s="1" t="s">
        <v>9141</v>
      </c>
      <c r="F2267" s="1" t="s">
        <v>9157</v>
      </c>
      <c r="G2267" t="s">
        <v>11277</v>
      </c>
    </row>
    <row r="2268" spans="1:7" x14ac:dyDescent="0.25">
      <c r="A2268" s="1" t="s">
        <v>2971</v>
      </c>
      <c r="B2268" s="2">
        <v>790275661</v>
      </c>
      <c r="C2268" s="1" t="s">
        <v>9144</v>
      </c>
      <c r="D2268" s="3">
        <v>30460</v>
      </c>
      <c r="E2268" s="1" t="s">
        <v>9135</v>
      </c>
      <c r="F2268" s="1" t="s">
        <v>9262</v>
      </c>
      <c r="G2268" t="s">
        <v>11006</v>
      </c>
    </row>
    <row r="2269" spans="1:7" x14ac:dyDescent="0.25">
      <c r="A2269" s="1" t="s">
        <v>7807</v>
      </c>
      <c r="B2269" s="2">
        <v>871591571</v>
      </c>
      <c r="C2269" s="1" t="s">
        <v>9197</v>
      </c>
      <c r="D2269" s="3">
        <v>44705</v>
      </c>
      <c r="E2269" s="1" t="s">
        <v>9149</v>
      </c>
      <c r="F2269" s="1" t="s">
        <v>9206</v>
      </c>
      <c r="G2269" t="s">
        <v>9894</v>
      </c>
    </row>
    <row r="2270" spans="1:7" x14ac:dyDescent="0.25">
      <c r="A2270" s="1" t="s">
        <v>2926</v>
      </c>
      <c r="B2270" s="2">
        <v>620633359</v>
      </c>
      <c r="C2270" s="1" t="s">
        <v>9148</v>
      </c>
      <c r="D2270" s="3">
        <v>31556</v>
      </c>
      <c r="E2270" s="1" t="s">
        <v>9141</v>
      </c>
      <c r="F2270" s="1" t="s">
        <v>9254</v>
      </c>
      <c r="G2270" t="s">
        <v>9400</v>
      </c>
    </row>
    <row r="2271" spans="1:7" x14ac:dyDescent="0.25">
      <c r="A2271" s="1" t="s">
        <v>259</v>
      </c>
      <c r="B2271" s="2">
        <v>957927989</v>
      </c>
      <c r="C2271" s="1" t="s">
        <v>9148</v>
      </c>
      <c r="D2271" s="3">
        <v>35575</v>
      </c>
      <c r="E2271" s="1" t="s">
        <v>9149</v>
      </c>
      <c r="F2271" s="1" t="s">
        <v>9150</v>
      </c>
      <c r="G2271" t="s">
        <v>12013</v>
      </c>
    </row>
    <row r="2272" spans="1:7" x14ac:dyDescent="0.25">
      <c r="A2272" s="1" t="s">
        <v>8813</v>
      </c>
      <c r="B2272" s="2">
        <v>934687474</v>
      </c>
      <c r="C2272" s="1" t="s">
        <v>9188</v>
      </c>
      <c r="D2272" s="3">
        <v>36304</v>
      </c>
      <c r="E2272" s="1" t="s">
        <v>9149</v>
      </c>
      <c r="F2272" s="1" t="s">
        <v>9202</v>
      </c>
      <c r="G2272" t="s">
        <v>11064</v>
      </c>
    </row>
    <row r="2273" spans="1:7" x14ac:dyDescent="0.25">
      <c r="A2273" s="1" t="s">
        <v>7395</v>
      </c>
      <c r="B2273" s="2">
        <v>396197673</v>
      </c>
      <c r="C2273" s="1" t="s">
        <v>9193</v>
      </c>
      <c r="D2273" s="3">
        <v>23522</v>
      </c>
      <c r="E2273" s="1" t="s">
        <v>9149</v>
      </c>
      <c r="F2273" s="1" t="s">
        <v>9194</v>
      </c>
      <c r="G2273" t="s">
        <v>11251</v>
      </c>
    </row>
    <row r="2274" spans="1:7" x14ac:dyDescent="0.25">
      <c r="A2274" s="1" t="s">
        <v>8905</v>
      </c>
      <c r="B2274" s="2">
        <v>133479094</v>
      </c>
      <c r="C2274" s="1" t="s">
        <v>9148</v>
      </c>
      <c r="D2274" s="3">
        <v>38861</v>
      </c>
      <c r="E2274" s="1" t="s">
        <v>9135</v>
      </c>
      <c r="F2274" s="1" t="s">
        <v>834</v>
      </c>
      <c r="G2274" t="s">
        <v>10386</v>
      </c>
    </row>
    <row r="2275" spans="1:7" x14ac:dyDescent="0.25">
      <c r="A2275" s="1" t="s">
        <v>999</v>
      </c>
      <c r="B2275" s="2">
        <v>767521408</v>
      </c>
      <c r="C2275" s="1" t="s">
        <v>9165</v>
      </c>
      <c r="D2275" s="3">
        <v>23522</v>
      </c>
      <c r="E2275" s="1" t="s">
        <v>9141</v>
      </c>
      <c r="F2275" s="1" t="s">
        <v>9167</v>
      </c>
      <c r="G2275" t="s">
        <v>10266</v>
      </c>
    </row>
    <row r="2276" spans="1:7" x14ac:dyDescent="0.25">
      <c r="A2276" s="1" t="s">
        <v>5950</v>
      </c>
      <c r="B2276" s="2">
        <v>432021484</v>
      </c>
      <c r="C2276" s="1" t="s">
        <v>9159</v>
      </c>
      <c r="D2276" s="3">
        <v>23887</v>
      </c>
      <c r="E2276" s="1" t="s">
        <v>9145</v>
      </c>
      <c r="F2276" s="1" t="s">
        <v>9240</v>
      </c>
      <c r="G2276" t="s">
        <v>9787</v>
      </c>
    </row>
    <row r="2277" spans="1:7" x14ac:dyDescent="0.25">
      <c r="A2277" s="1" t="s">
        <v>1320</v>
      </c>
      <c r="B2277" s="2">
        <v>577319707</v>
      </c>
      <c r="C2277" s="1" t="s">
        <v>9314</v>
      </c>
      <c r="D2277" s="3">
        <v>44341</v>
      </c>
      <c r="E2277" s="1" t="s">
        <v>9149</v>
      </c>
      <c r="F2277" s="1" t="s">
        <v>9315</v>
      </c>
      <c r="G2277" t="s">
        <v>11963</v>
      </c>
    </row>
    <row r="2278" spans="1:7" x14ac:dyDescent="0.25">
      <c r="A2278" s="1" t="s">
        <v>7226</v>
      </c>
      <c r="B2278" s="2">
        <v>453980175</v>
      </c>
      <c r="C2278" s="1" t="s">
        <v>9134</v>
      </c>
      <c r="D2278" s="3">
        <v>25348</v>
      </c>
      <c r="E2278" s="1" t="s">
        <v>9145</v>
      </c>
      <c r="F2278" s="1" t="s">
        <v>9283</v>
      </c>
      <c r="G2278" t="s">
        <v>12108</v>
      </c>
    </row>
    <row r="2279" spans="1:7" x14ac:dyDescent="0.25">
      <c r="A2279" s="1" t="s">
        <v>2345</v>
      </c>
      <c r="B2279" s="2">
        <v>74546346</v>
      </c>
      <c r="C2279" s="1" t="s">
        <v>9159</v>
      </c>
      <c r="D2279" s="3">
        <v>23887</v>
      </c>
      <c r="E2279" s="1" t="s">
        <v>9135</v>
      </c>
      <c r="F2279" s="1" t="s">
        <v>9160</v>
      </c>
      <c r="G2279" t="s">
        <v>9372</v>
      </c>
    </row>
    <row r="2280" spans="1:7" x14ac:dyDescent="0.25">
      <c r="A2280" s="1" t="s">
        <v>3249</v>
      </c>
      <c r="B2280" s="2">
        <v>588615194</v>
      </c>
      <c r="C2280" s="1" t="s">
        <v>9188</v>
      </c>
      <c r="D2280" s="3">
        <v>37400</v>
      </c>
      <c r="E2280" s="1" t="s">
        <v>9145</v>
      </c>
      <c r="F2280" s="1" t="s">
        <v>3840</v>
      </c>
      <c r="G2280" t="s">
        <v>11525</v>
      </c>
    </row>
    <row r="2281" spans="1:7" x14ac:dyDescent="0.25">
      <c r="A2281" s="1" t="s">
        <v>2565</v>
      </c>
      <c r="B2281" s="2">
        <v>307334489</v>
      </c>
      <c r="C2281" s="1" t="s">
        <v>9159</v>
      </c>
      <c r="D2281" s="3">
        <v>22426</v>
      </c>
      <c r="E2281" s="1" t="s">
        <v>9145</v>
      </c>
      <c r="F2281" s="1" t="s">
        <v>9160</v>
      </c>
      <c r="G2281" t="s">
        <v>9453</v>
      </c>
    </row>
    <row r="2282" spans="1:7" x14ac:dyDescent="0.25">
      <c r="A2282" s="1" t="s">
        <v>8605</v>
      </c>
      <c r="B2282" s="2">
        <v>308158521</v>
      </c>
      <c r="C2282" s="1" t="s">
        <v>9179</v>
      </c>
      <c r="D2282" s="3">
        <v>31192</v>
      </c>
      <c r="E2282" s="1" t="s">
        <v>9149</v>
      </c>
      <c r="F2282" s="1" t="s">
        <v>9184</v>
      </c>
      <c r="G2282" t="s">
        <v>11574</v>
      </c>
    </row>
    <row r="2283" spans="1:7" x14ac:dyDescent="0.25">
      <c r="A2283" s="1" t="s">
        <v>2691</v>
      </c>
      <c r="B2283" s="2">
        <v>331172887</v>
      </c>
      <c r="C2283" s="1" t="s">
        <v>9134</v>
      </c>
      <c r="D2283" s="3">
        <v>33382</v>
      </c>
      <c r="E2283" s="1" t="s">
        <v>9149</v>
      </c>
      <c r="F2283" s="1" t="s">
        <v>9174</v>
      </c>
      <c r="G2283" t="s">
        <v>11152</v>
      </c>
    </row>
    <row r="2284" spans="1:7" x14ac:dyDescent="0.25">
      <c r="A2284" s="1" t="s">
        <v>3589</v>
      </c>
      <c r="B2284" s="2">
        <v>377778135</v>
      </c>
      <c r="C2284" s="1" t="s">
        <v>9170</v>
      </c>
      <c r="D2284" s="3">
        <v>24616</v>
      </c>
      <c r="E2284" s="1" t="s">
        <v>9131</v>
      </c>
      <c r="F2284" s="1" t="s">
        <v>9171</v>
      </c>
      <c r="G2284" t="s">
        <v>9908</v>
      </c>
    </row>
    <row r="2285" spans="1:7" x14ac:dyDescent="0.25">
      <c r="A2285" s="1" t="s">
        <v>2782</v>
      </c>
      <c r="B2285" s="2">
        <v>302636014</v>
      </c>
      <c r="C2285" s="1" t="s">
        <v>9144</v>
      </c>
      <c r="D2285" s="3">
        <v>32653</v>
      </c>
      <c r="E2285" s="1" t="s">
        <v>9135</v>
      </c>
      <c r="F2285" s="1" t="s">
        <v>9262</v>
      </c>
      <c r="G2285" t="s">
        <v>11775</v>
      </c>
    </row>
    <row r="2286" spans="1:7" x14ac:dyDescent="0.25">
      <c r="A2286" s="1" t="s">
        <v>1833</v>
      </c>
      <c r="B2286" s="2">
        <v>513949179</v>
      </c>
      <c r="C2286" s="1" t="s">
        <v>9188</v>
      </c>
      <c r="D2286" s="3">
        <v>20600</v>
      </c>
      <c r="E2286" s="1" t="s">
        <v>9166</v>
      </c>
      <c r="F2286" s="1" t="s">
        <v>3840</v>
      </c>
      <c r="G2286" t="s">
        <v>11976</v>
      </c>
    </row>
    <row r="2287" spans="1:7" x14ac:dyDescent="0.25">
      <c r="A2287" s="1" t="s">
        <v>4157</v>
      </c>
      <c r="B2287" s="2">
        <v>38705523</v>
      </c>
      <c r="C2287" s="1" t="s">
        <v>9144</v>
      </c>
      <c r="D2287" s="3">
        <v>41783</v>
      </c>
      <c r="E2287" s="1" t="s">
        <v>9141</v>
      </c>
      <c r="F2287" s="1" t="s">
        <v>9146</v>
      </c>
      <c r="G2287" t="s">
        <v>9831</v>
      </c>
    </row>
    <row r="2288" spans="1:7" x14ac:dyDescent="0.25">
      <c r="A2288" s="1" t="s">
        <v>1548</v>
      </c>
      <c r="B2288" s="2">
        <v>683923673</v>
      </c>
      <c r="C2288" s="1" t="s">
        <v>9159</v>
      </c>
      <c r="D2288" s="3">
        <v>27173</v>
      </c>
      <c r="E2288" s="1" t="s">
        <v>9135</v>
      </c>
      <c r="F2288" s="1" t="s">
        <v>9240</v>
      </c>
      <c r="G2288" t="s">
        <v>10704</v>
      </c>
    </row>
    <row r="2289" spans="1:7" x14ac:dyDescent="0.25">
      <c r="A2289" s="1" t="s">
        <v>5545</v>
      </c>
      <c r="B2289" s="2">
        <v>104483650</v>
      </c>
      <c r="C2289" s="1" t="s">
        <v>9165</v>
      </c>
      <c r="D2289" s="3">
        <v>45070</v>
      </c>
      <c r="E2289" s="1" t="s">
        <v>9135</v>
      </c>
      <c r="F2289" s="1" t="s">
        <v>9167</v>
      </c>
      <c r="G2289" t="s">
        <v>10705</v>
      </c>
    </row>
    <row r="2290" spans="1:7" x14ac:dyDescent="0.25">
      <c r="A2290" s="1" t="s">
        <v>6103</v>
      </c>
      <c r="B2290" s="2">
        <v>366358420</v>
      </c>
      <c r="C2290" s="1" t="s">
        <v>9179</v>
      </c>
      <c r="D2290" s="3">
        <v>42880</v>
      </c>
      <c r="E2290" s="1" t="s">
        <v>9131</v>
      </c>
      <c r="F2290" s="1" t="s">
        <v>9180</v>
      </c>
      <c r="G2290" t="s">
        <v>9912</v>
      </c>
    </row>
    <row r="2291" spans="1:7" x14ac:dyDescent="0.25">
      <c r="A2291" s="1" t="s">
        <v>5406</v>
      </c>
      <c r="B2291" s="2">
        <v>153351376</v>
      </c>
      <c r="C2291" s="1" t="s">
        <v>9134</v>
      </c>
      <c r="D2291" s="3">
        <v>24251</v>
      </c>
      <c r="E2291" s="1" t="s">
        <v>9135</v>
      </c>
      <c r="F2291" s="1" t="s">
        <v>9136</v>
      </c>
      <c r="G2291" t="s">
        <v>11779</v>
      </c>
    </row>
    <row r="2292" spans="1:7" x14ac:dyDescent="0.25">
      <c r="A2292" s="1" t="s">
        <v>6702</v>
      </c>
      <c r="B2292" s="2">
        <v>931693559</v>
      </c>
      <c r="C2292" s="1" t="s">
        <v>9159</v>
      </c>
      <c r="D2292" s="3">
        <v>30827</v>
      </c>
      <c r="E2292" s="1" t="s">
        <v>9141</v>
      </c>
      <c r="F2292" s="1" t="s">
        <v>8414</v>
      </c>
      <c r="G2292" t="s">
        <v>9421</v>
      </c>
    </row>
    <row r="2293" spans="1:7" x14ac:dyDescent="0.25">
      <c r="A2293" s="1" t="s">
        <v>8653</v>
      </c>
      <c r="B2293" s="2">
        <v>876216916</v>
      </c>
      <c r="C2293" s="1" t="s">
        <v>9188</v>
      </c>
      <c r="D2293" s="3">
        <v>20600</v>
      </c>
      <c r="E2293" s="1" t="s">
        <v>9149</v>
      </c>
      <c r="F2293" s="1" t="s">
        <v>9202</v>
      </c>
      <c r="G2293" t="s">
        <v>10032</v>
      </c>
    </row>
    <row r="2294" spans="1:7" x14ac:dyDescent="0.25">
      <c r="A2294" s="1" t="s">
        <v>508</v>
      </c>
      <c r="B2294" s="2">
        <v>273323924</v>
      </c>
      <c r="C2294" s="1" t="s">
        <v>9235</v>
      </c>
      <c r="D2294" s="3">
        <v>36671</v>
      </c>
      <c r="E2294" s="1" t="s">
        <v>9141</v>
      </c>
      <c r="F2294" s="1" t="s">
        <v>9236</v>
      </c>
      <c r="G2294" t="s">
        <v>10911</v>
      </c>
    </row>
    <row r="2295" spans="1:7" x14ac:dyDescent="0.25">
      <c r="A2295" s="1" t="s">
        <v>5614</v>
      </c>
      <c r="B2295" s="2">
        <v>904970081</v>
      </c>
      <c r="C2295" s="1" t="s">
        <v>9179</v>
      </c>
      <c r="D2295" s="3">
        <v>33017</v>
      </c>
      <c r="E2295" s="1" t="s">
        <v>9149</v>
      </c>
      <c r="F2295" s="1" t="s">
        <v>9180</v>
      </c>
      <c r="G2295" t="s">
        <v>11993</v>
      </c>
    </row>
    <row r="2296" spans="1:7" x14ac:dyDescent="0.25">
      <c r="A2296" s="1" t="s">
        <v>1475</v>
      </c>
      <c r="B2296" s="2">
        <v>305329337</v>
      </c>
      <c r="C2296" s="1" t="s">
        <v>9152</v>
      </c>
      <c r="D2296" s="3">
        <v>40322</v>
      </c>
      <c r="E2296" s="1" t="s">
        <v>9141</v>
      </c>
      <c r="F2296" s="1" t="s">
        <v>8420</v>
      </c>
      <c r="G2296" t="s">
        <v>11260</v>
      </c>
    </row>
    <row r="2297" spans="1:7" x14ac:dyDescent="0.25">
      <c r="A2297" s="1" t="s">
        <v>4433</v>
      </c>
      <c r="B2297" s="2">
        <v>449371390</v>
      </c>
      <c r="C2297" s="1" t="s">
        <v>9197</v>
      </c>
      <c r="D2297" s="3">
        <v>31921</v>
      </c>
      <c r="E2297" s="1" t="s">
        <v>9149</v>
      </c>
      <c r="F2297" s="1" t="s">
        <v>9198</v>
      </c>
      <c r="G2297" t="s">
        <v>10268</v>
      </c>
    </row>
    <row r="2298" spans="1:7" x14ac:dyDescent="0.25">
      <c r="A2298" s="1" t="s">
        <v>4633</v>
      </c>
      <c r="B2298" s="2">
        <v>100495274</v>
      </c>
      <c r="C2298" s="1" t="s">
        <v>9134</v>
      </c>
      <c r="D2298" s="3">
        <v>41783</v>
      </c>
      <c r="E2298" s="1" t="s">
        <v>9145</v>
      </c>
      <c r="F2298" s="1" t="s">
        <v>9176</v>
      </c>
      <c r="G2298" t="s">
        <v>9623</v>
      </c>
    </row>
    <row r="2299" spans="1:7" x14ac:dyDescent="0.25">
      <c r="A2299" s="1" t="s">
        <v>2803</v>
      </c>
      <c r="B2299" s="2">
        <v>753849343</v>
      </c>
      <c r="C2299" s="1" t="s">
        <v>9188</v>
      </c>
      <c r="D2299" s="3">
        <v>30095</v>
      </c>
      <c r="E2299" s="1" t="s">
        <v>9149</v>
      </c>
      <c r="F2299" s="1" t="s">
        <v>4326</v>
      </c>
      <c r="G2299" t="s">
        <v>9386</v>
      </c>
    </row>
    <row r="2300" spans="1:7" x14ac:dyDescent="0.25">
      <c r="A2300" s="1" t="s">
        <v>4478</v>
      </c>
      <c r="B2300" s="2">
        <v>966549788</v>
      </c>
      <c r="C2300" s="1" t="s">
        <v>9134</v>
      </c>
      <c r="D2300" s="3">
        <v>26809</v>
      </c>
      <c r="E2300" s="1" t="s">
        <v>9149</v>
      </c>
      <c r="F2300" s="1" t="s">
        <v>9225</v>
      </c>
      <c r="G2300" t="s">
        <v>9468</v>
      </c>
    </row>
    <row r="2301" spans="1:7" x14ac:dyDescent="0.25">
      <c r="A2301" s="1" t="s">
        <v>3871</v>
      </c>
      <c r="B2301" s="2">
        <v>750833059</v>
      </c>
      <c r="C2301" s="1" t="s">
        <v>9138</v>
      </c>
      <c r="D2301" s="3">
        <v>42880</v>
      </c>
      <c r="E2301" s="1" t="s">
        <v>9141</v>
      </c>
      <c r="F2301" s="1" t="s">
        <v>6173</v>
      </c>
      <c r="G2301" t="s">
        <v>10552</v>
      </c>
    </row>
    <row r="2302" spans="1:7" x14ac:dyDescent="0.25">
      <c r="A2302" s="1" t="s">
        <v>10</v>
      </c>
      <c r="B2302" s="2">
        <v>719704224</v>
      </c>
      <c r="C2302" s="1" t="s">
        <v>9138</v>
      </c>
      <c r="D2302" s="3">
        <v>34478</v>
      </c>
      <c r="E2302" s="1" t="s">
        <v>9149</v>
      </c>
      <c r="F2302" s="1" t="s">
        <v>6173</v>
      </c>
      <c r="G2302" t="s">
        <v>11587</v>
      </c>
    </row>
    <row r="2303" spans="1:7" x14ac:dyDescent="0.25">
      <c r="A2303" s="1" t="s">
        <v>158</v>
      </c>
      <c r="B2303" s="2">
        <v>383800744</v>
      </c>
      <c r="C2303" s="1" t="s">
        <v>9188</v>
      </c>
      <c r="D2303" s="3">
        <v>28999</v>
      </c>
      <c r="E2303" s="1" t="s">
        <v>9145</v>
      </c>
      <c r="F2303" s="1" t="s">
        <v>4326</v>
      </c>
      <c r="G2303" t="s">
        <v>9512</v>
      </c>
    </row>
    <row r="2304" spans="1:7" x14ac:dyDescent="0.25">
      <c r="A2304" s="1" t="s">
        <v>8437</v>
      </c>
      <c r="B2304" s="2">
        <v>588827907</v>
      </c>
      <c r="C2304" s="1" t="s">
        <v>9170</v>
      </c>
      <c r="D2304" s="3">
        <v>28270</v>
      </c>
      <c r="E2304" s="1" t="s">
        <v>9135</v>
      </c>
      <c r="F2304" s="1" t="s">
        <v>9212</v>
      </c>
      <c r="G2304" t="s">
        <v>11788</v>
      </c>
    </row>
    <row r="2305" spans="1:7" x14ac:dyDescent="0.25">
      <c r="A2305" s="1" t="s">
        <v>2136</v>
      </c>
      <c r="B2305" s="2">
        <v>825405328</v>
      </c>
      <c r="C2305" s="1" t="s">
        <v>9134</v>
      </c>
      <c r="D2305" s="3">
        <v>31556</v>
      </c>
      <c r="E2305" s="1" t="s">
        <v>9135</v>
      </c>
      <c r="F2305" s="1" t="s">
        <v>9283</v>
      </c>
      <c r="G2305" t="s">
        <v>9614</v>
      </c>
    </row>
    <row r="2306" spans="1:7" x14ac:dyDescent="0.25">
      <c r="A2306" s="1" t="s">
        <v>9116</v>
      </c>
      <c r="B2306" s="2">
        <v>135044117</v>
      </c>
      <c r="C2306" s="1" t="s">
        <v>9144</v>
      </c>
      <c r="D2306" s="3">
        <v>27905</v>
      </c>
      <c r="E2306" s="1" t="s">
        <v>9135</v>
      </c>
      <c r="F2306" s="1" t="s">
        <v>9262</v>
      </c>
      <c r="G2306" t="s">
        <v>11768</v>
      </c>
    </row>
    <row r="2307" spans="1:7" x14ac:dyDescent="0.25">
      <c r="A2307" s="1" t="s">
        <v>8960</v>
      </c>
      <c r="B2307" s="2">
        <v>753052435</v>
      </c>
      <c r="C2307" s="1" t="s">
        <v>9170</v>
      </c>
      <c r="D2307" s="3">
        <v>20233</v>
      </c>
      <c r="E2307" s="1" t="s">
        <v>9141</v>
      </c>
      <c r="F2307" s="1" t="s">
        <v>9212</v>
      </c>
      <c r="G2307" t="s">
        <v>11004</v>
      </c>
    </row>
    <row r="2308" spans="1:7" x14ac:dyDescent="0.25">
      <c r="A2308" s="1" t="s">
        <v>3786</v>
      </c>
      <c r="B2308" s="2">
        <v>86444898</v>
      </c>
      <c r="C2308" s="1" t="s">
        <v>9193</v>
      </c>
      <c r="D2308" s="3">
        <v>23887</v>
      </c>
      <c r="E2308" s="1" t="s">
        <v>9149</v>
      </c>
      <c r="F2308" s="1" t="s">
        <v>9194</v>
      </c>
      <c r="G2308" t="s">
        <v>9870</v>
      </c>
    </row>
    <row r="2309" spans="1:7" x14ac:dyDescent="0.25">
      <c r="A2309" s="1" t="s">
        <v>8890</v>
      </c>
      <c r="B2309" s="2">
        <v>46729591</v>
      </c>
      <c r="C2309" s="1" t="s">
        <v>9170</v>
      </c>
      <c r="D2309" s="3">
        <v>20600</v>
      </c>
      <c r="E2309" s="1" t="s">
        <v>9149</v>
      </c>
      <c r="F2309" s="1" t="s">
        <v>9362</v>
      </c>
      <c r="G2309" t="s">
        <v>9537</v>
      </c>
    </row>
    <row r="2310" spans="1:7" x14ac:dyDescent="0.25">
      <c r="A2310" s="1" t="s">
        <v>5275</v>
      </c>
      <c r="B2310" s="2">
        <v>188754874</v>
      </c>
      <c r="C2310" s="1" t="s">
        <v>9303</v>
      </c>
      <c r="D2310" s="3">
        <v>39958</v>
      </c>
      <c r="E2310" s="1" t="s">
        <v>9149</v>
      </c>
      <c r="F2310" s="1" t="s">
        <v>9339</v>
      </c>
      <c r="G2310" t="s">
        <v>9423</v>
      </c>
    </row>
    <row r="2311" spans="1:7" x14ac:dyDescent="0.25">
      <c r="A2311" s="1" t="s">
        <v>5840</v>
      </c>
      <c r="B2311" s="2">
        <v>578781331</v>
      </c>
      <c r="C2311" s="1" t="s">
        <v>9165</v>
      </c>
      <c r="D2311" s="3">
        <v>27173</v>
      </c>
      <c r="E2311" s="1" t="s">
        <v>9141</v>
      </c>
      <c r="F2311" s="1" t="s">
        <v>9264</v>
      </c>
      <c r="G2311" t="s">
        <v>11590</v>
      </c>
    </row>
    <row r="2312" spans="1:7" x14ac:dyDescent="0.25">
      <c r="A2312" s="1" t="s">
        <v>5635</v>
      </c>
      <c r="B2312" s="2">
        <v>346282943</v>
      </c>
      <c r="C2312" s="1" t="s">
        <v>9197</v>
      </c>
      <c r="D2312" s="3">
        <v>28270</v>
      </c>
      <c r="E2312" s="1" t="s">
        <v>9131</v>
      </c>
      <c r="F2312" s="1" t="s">
        <v>9198</v>
      </c>
      <c r="G2312" t="s">
        <v>9232</v>
      </c>
    </row>
    <row r="2313" spans="1:7" x14ac:dyDescent="0.25">
      <c r="A2313" s="1" t="s">
        <v>6916</v>
      </c>
      <c r="B2313" s="2">
        <v>342831656</v>
      </c>
      <c r="C2313" s="1" t="s">
        <v>9134</v>
      </c>
      <c r="D2313" s="3">
        <v>32288</v>
      </c>
      <c r="E2313" s="1" t="s">
        <v>9135</v>
      </c>
      <c r="F2313" s="1" t="s">
        <v>9182</v>
      </c>
      <c r="G2313" t="s">
        <v>10401</v>
      </c>
    </row>
    <row r="2314" spans="1:7" x14ac:dyDescent="0.25">
      <c r="A2314" s="1" t="s">
        <v>2292</v>
      </c>
      <c r="B2314" s="2">
        <v>638990797</v>
      </c>
      <c r="C2314" s="1" t="s">
        <v>9134</v>
      </c>
      <c r="D2314" s="3">
        <v>45070</v>
      </c>
      <c r="E2314" s="1" t="s">
        <v>9149</v>
      </c>
      <c r="F2314" s="1" t="s">
        <v>9186</v>
      </c>
      <c r="G2314" t="s">
        <v>11520</v>
      </c>
    </row>
    <row r="2315" spans="1:7" x14ac:dyDescent="0.25">
      <c r="A2315" s="1" t="s">
        <v>1075</v>
      </c>
      <c r="B2315" s="2">
        <v>711900223</v>
      </c>
      <c r="C2315" s="1" t="s">
        <v>9197</v>
      </c>
      <c r="D2315" s="3">
        <v>34478</v>
      </c>
      <c r="E2315" s="1" t="s">
        <v>9141</v>
      </c>
      <c r="F2315" s="1" t="s">
        <v>9198</v>
      </c>
      <c r="G2315" t="s">
        <v>11765</v>
      </c>
    </row>
    <row r="2316" spans="1:7" x14ac:dyDescent="0.25">
      <c r="A2316" s="1" t="s">
        <v>7629</v>
      </c>
      <c r="B2316" s="2">
        <v>199698392</v>
      </c>
      <c r="C2316" s="1" t="s">
        <v>9159</v>
      </c>
      <c r="D2316" s="3">
        <v>30095</v>
      </c>
      <c r="E2316" s="1" t="s">
        <v>9135</v>
      </c>
      <c r="F2316" s="1" t="s">
        <v>9160</v>
      </c>
      <c r="G2316" t="s">
        <v>9851</v>
      </c>
    </row>
    <row r="2317" spans="1:7" x14ac:dyDescent="0.25">
      <c r="A2317" s="1" t="s">
        <v>6433</v>
      </c>
      <c r="B2317" s="2">
        <v>682734380</v>
      </c>
      <c r="C2317" s="1" t="s">
        <v>9229</v>
      </c>
      <c r="D2317" s="3">
        <v>22061</v>
      </c>
      <c r="E2317" s="1" t="s">
        <v>9149</v>
      </c>
      <c r="F2317" s="1" t="s">
        <v>9230</v>
      </c>
      <c r="G2317" t="s">
        <v>9571</v>
      </c>
    </row>
    <row r="2318" spans="1:7" x14ac:dyDescent="0.25">
      <c r="A2318" s="1" t="s">
        <v>6147</v>
      </c>
      <c r="B2318" s="2">
        <v>66714376</v>
      </c>
      <c r="C2318" s="1" t="s">
        <v>9165</v>
      </c>
      <c r="D2318" s="3">
        <v>30095</v>
      </c>
      <c r="E2318" s="1" t="s">
        <v>9141</v>
      </c>
      <c r="F2318" s="1" t="s">
        <v>9264</v>
      </c>
      <c r="G2318" t="s">
        <v>10827</v>
      </c>
    </row>
    <row r="2319" spans="1:7" x14ac:dyDescent="0.25">
      <c r="A2319" s="1" t="s">
        <v>8031</v>
      </c>
      <c r="B2319" s="2">
        <v>436095405</v>
      </c>
      <c r="C2319" s="1" t="s">
        <v>9197</v>
      </c>
      <c r="D2319" s="3">
        <v>38861</v>
      </c>
      <c r="E2319" s="1" t="s">
        <v>9131</v>
      </c>
      <c r="F2319" s="1" t="s">
        <v>9206</v>
      </c>
      <c r="G2319" t="s">
        <v>11533</v>
      </c>
    </row>
    <row r="2320" spans="1:7" x14ac:dyDescent="0.25">
      <c r="A2320" s="1" t="s">
        <v>3147</v>
      </c>
      <c r="B2320" s="2">
        <v>262721547</v>
      </c>
      <c r="C2320" s="1" t="s">
        <v>9138</v>
      </c>
      <c r="D2320" s="3">
        <v>44341</v>
      </c>
      <c r="E2320" s="1" t="s">
        <v>9149</v>
      </c>
      <c r="F2320" s="1" t="s">
        <v>9256</v>
      </c>
      <c r="G2320" t="s">
        <v>10808</v>
      </c>
    </row>
    <row r="2321" spans="1:7" x14ac:dyDescent="0.25">
      <c r="A2321" s="1" t="s">
        <v>7497</v>
      </c>
      <c r="B2321" s="2">
        <v>684228489</v>
      </c>
      <c r="C2321" s="1" t="s">
        <v>9188</v>
      </c>
      <c r="D2321" s="3">
        <v>23155</v>
      </c>
      <c r="E2321" s="1" t="s">
        <v>9149</v>
      </c>
      <c r="F2321" s="1" t="s">
        <v>3840</v>
      </c>
      <c r="G2321" t="s">
        <v>10861</v>
      </c>
    </row>
    <row r="2322" spans="1:7" x14ac:dyDescent="0.25">
      <c r="A2322" s="1" t="s">
        <v>5456</v>
      </c>
      <c r="B2322" s="2">
        <v>429506359</v>
      </c>
      <c r="C2322" s="1" t="s">
        <v>9148</v>
      </c>
      <c r="D2322" s="3">
        <v>28270</v>
      </c>
      <c r="E2322" s="1" t="s">
        <v>9145</v>
      </c>
      <c r="F2322" s="1" t="s">
        <v>9254</v>
      </c>
      <c r="G2322" t="s">
        <v>10751</v>
      </c>
    </row>
    <row r="2323" spans="1:7" x14ac:dyDescent="0.25">
      <c r="A2323" s="1" t="s">
        <v>7890</v>
      </c>
      <c r="B2323" s="2">
        <v>189387888</v>
      </c>
      <c r="C2323" s="1" t="s">
        <v>9134</v>
      </c>
      <c r="D2323" s="3">
        <v>42148</v>
      </c>
      <c r="E2323" s="1" t="s">
        <v>9145</v>
      </c>
      <c r="F2323" s="1" t="s">
        <v>9174</v>
      </c>
      <c r="G2323" t="s">
        <v>11334</v>
      </c>
    </row>
    <row r="2324" spans="1:7" x14ac:dyDescent="0.25">
      <c r="A2324" s="1" t="s">
        <v>6562</v>
      </c>
      <c r="B2324" s="2">
        <v>508139626</v>
      </c>
      <c r="C2324" s="1" t="s">
        <v>9134</v>
      </c>
      <c r="D2324" s="3">
        <v>33017</v>
      </c>
      <c r="E2324" s="1" t="s">
        <v>9141</v>
      </c>
      <c r="F2324" s="1" t="s">
        <v>9186</v>
      </c>
      <c r="G2324" t="s">
        <v>12077</v>
      </c>
    </row>
    <row r="2325" spans="1:7" x14ac:dyDescent="0.25">
      <c r="A2325" s="1" t="s">
        <v>3570</v>
      </c>
      <c r="B2325" s="2">
        <v>941457744</v>
      </c>
      <c r="C2325" s="1" t="s">
        <v>9134</v>
      </c>
      <c r="D2325" s="3">
        <v>37765</v>
      </c>
      <c r="E2325" s="1" t="s">
        <v>9141</v>
      </c>
      <c r="F2325" s="1" t="s">
        <v>9174</v>
      </c>
      <c r="G2325" t="s">
        <v>11178</v>
      </c>
    </row>
    <row r="2326" spans="1:7" x14ac:dyDescent="0.25">
      <c r="A2326" s="1" t="s">
        <v>1112</v>
      </c>
      <c r="B2326" s="2">
        <v>534752819</v>
      </c>
      <c r="C2326" s="1" t="s">
        <v>9217</v>
      </c>
      <c r="D2326" s="3">
        <v>25712</v>
      </c>
      <c r="E2326" s="1" t="s">
        <v>9141</v>
      </c>
      <c r="F2326" s="1" t="s">
        <v>9218</v>
      </c>
      <c r="G2326" t="s">
        <v>9334</v>
      </c>
    </row>
    <row r="2327" spans="1:7" x14ac:dyDescent="0.25">
      <c r="A2327" s="1" t="s">
        <v>7208</v>
      </c>
      <c r="B2327" s="2">
        <v>718436887</v>
      </c>
      <c r="C2327" s="1" t="s">
        <v>9165</v>
      </c>
      <c r="D2327" s="3">
        <v>31556</v>
      </c>
      <c r="E2327" s="1" t="s">
        <v>9149</v>
      </c>
      <c r="F2327" s="1" t="s">
        <v>9167</v>
      </c>
      <c r="G2327" t="s">
        <v>11203</v>
      </c>
    </row>
    <row r="2328" spans="1:7" x14ac:dyDescent="0.25">
      <c r="A2328" s="1" t="s">
        <v>8764</v>
      </c>
      <c r="B2328" s="2">
        <v>930899737</v>
      </c>
      <c r="C2328" s="1" t="s">
        <v>9314</v>
      </c>
      <c r="D2328" s="3">
        <v>30460</v>
      </c>
      <c r="E2328" s="1" t="s">
        <v>9149</v>
      </c>
      <c r="F2328" s="1" t="s">
        <v>9315</v>
      </c>
      <c r="G2328" t="s">
        <v>12079</v>
      </c>
    </row>
    <row r="2329" spans="1:7" x14ac:dyDescent="0.25">
      <c r="A2329" s="1" t="s">
        <v>2145</v>
      </c>
      <c r="B2329" s="2">
        <v>227174666</v>
      </c>
      <c r="C2329" s="1" t="s">
        <v>9190</v>
      </c>
      <c r="D2329" s="3">
        <v>35210</v>
      </c>
      <c r="E2329" s="1" t="s">
        <v>9149</v>
      </c>
      <c r="F2329" s="1" t="s">
        <v>9191</v>
      </c>
      <c r="G2329" t="s">
        <v>12050</v>
      </c>
    </row>
    <row r="2330" spans="1:7" x14ac:dyDescent="0.25">
      <c r="A2330" s="1" t="s">
        <v>2022</v>
      </c>
      <c r="B2330" s="2">
        <v>159795410</v>
      </c>
      <c r="C2330" s="1" t="s">
        <v>9303</v>
      </c>
      <c r="D2330" s="3">
        <v>34843</v>
      </c>
      <c r="E2330" s="1" t="s">
        <v>9149</v>
      </c>
      <c r="F2330" s="1" t="s">
        <v>9304</v>
      </c>
      <c r="G2330" t="s">
        <v>10138</v>
      </c>
    </row>
    <row r="2331" spans="1:7" x14ac:dyDescent="0.25">
      <c r="A2331" s="1" t="s">
        <v>1359</v>
      </c>
      <c r="B2331" s="2">
        <v>519706370</v>
      </c>
      <c r="C2331" s="1" t="s">
        <v>9159</v>
      </c>
      <c r="D2331" s="3">
        <v>44705</v>
      </c>
      <c r="E2331" s="1" t="s">
        <v>9141</v>
      </c>
      <c r="F2331" s="1" t="s">
        <v>8414</v>
      </c>
      <c r="G2331" t="s">
        <v>9850</v>
      </c>
    </row>
    <row r="2332" spans="1:7" x14ac:dyDescent="0.25">
      <c r="A2332" s="1" t="s">
        <v>1513</v>
      </c>
      <c r="B2332" s="2">
        <v>78979780</v>
      </c>
      <c r="C2332" s="1" t="s">
        <v>9159</v>
      </c>
      <c r="D2332" s="3">
        <v>37400</v>
      </c>
      <c r="E2332" s="1" t="s">
        <v>9149</v>
      </c>
      <c r="F2332" s="1" t="s">
        <v>9240</v>
      </c>
      <c r="G2332" t="s">
        <v>9577</v>
      </c>
    </row>
    <row r="2333" spans="1:7" x14ac:dyDescent="0.25">
      <c r="A2333" s="1" t="s">
        <v>4705</v>
      </c>
      <c r="B2333" s="2">
        <v>555382110</v>
      </c>
      <c r="C2333" s="1" t="s">
        <v>9134</v>
      </c>
      <c r="D2333" s="3">
        <v>22790</v>
      </c>
      <c r="E2333" s="1" t="s">
        <v>9149</v>
      </c>
      <c r="F2333" s="1" t="s">
        <v>9174</v>
      </c>
      <c r="G2333" t="s">
        <v>9972</v>
      </c>
    </row>
    <row r="2334" spans="1:7" x14ac:dyDescent="0.25">
      <c r="A2334" s="1" t="s">
        <v>6603</v>
      </c>
      <c r="B2334" s="2">
        <v>273442631</v>
      </c>
      <c r="C2334" s="1" t="s">
        <v>9217</v>
      </c>
      <c r="D2334" s="3">
        <v>23887</v>
      </c>
      <c r="E2334" s="1" t="s">
        <v>9166</v>
      </c>
      <c r="F2334" s="1" t="s">
        <v>9218</v>
      </c>
      <c r="G2334" t="s">
        <v>12004</v>
      </c>
    </row>
    <row r="2335" spans="1:7" x14ac:dyDescent="0.25">
      <c r="A2335" s="1" t="s">
        <v>8985</v>
      </c>
      <c r="B2335" s="2">
        <v>623575342</v>
      </c>
      <c r="C2335" s="1" t="s">
        <v>9314</v>
      </c>
      <c r="D2335" s="3">
        <v>25348</v>
      </c>
      <c r="E2335" s="1" t="s">
        <v>9149</v>
      </c>
      <c r="F2335" s="1" t="s">
        <v>9315</v>
      </c>
      <c r="G2335" t="s">
        <v>10367</v>
      </c>
    </row>
    <row r="2336" spans="1:7" x14ac:dyDescent="0.25">
      <c r="A2336" s="1" t="s">
        <v>5231</v>
      </c>
      <c r="B2336" s="2">
        <v>471142574</v>
      </c>
      <c r="C2336" s="1" t="s">
        <v>9229</v>
      </c>
      <c r="D2336" s="3">
        <v>27173</v>
      </c>
      <c r="E2336" s="1" t="s">
        <v>9141</v>
      </c>
      <c r="F2336" s="1" t="s">
        <v>9230</v>
      </c>
      <c r="G2336" t="s">
        <v>10975</v>
      </c>
    </row>
    <row r="2337" spans="1:7" x14ac:dyDescent="0.25">
      <c r="A2337" s="1" t="s">
        <v>6898</v>
      </c>
      <c r="B2337" s="2">
        <v>319128070</v>
      </c>
      <c r="C2337" s="1" t="s">
        <v>9148</v>
      </c>
      <c r="D2337" s="3">
        <v>40687</v>
      </c>
      <c r="E2337" s="1" t="s">
        <v>9135</v>
      </c>
      <c r="F2337" s="1" t="s">
        <v>834</v>
      </c>
      <c r="G2337" t="s">
        <v>11968</v>
      </c>
    </row>
    <row r="2338" spans="1:7" x14ac:dyDescent="0.25">
      <c r="A2338" s="1" t="s">
        <v>8478</v>
      </c>
      <c r="B2338" s="2">
        <v>759998406</v>
      </c>
      <c r="C2338" s="1" t="s">
        <v>9235</v>
      </c>
      <c r="D2338" s="3">
        <v>41054</v>
      </c>
      <c r="E2338" s="1" t="s">
        <v>9149</v>
      </c>
      <c r="F2338" s="1" t="s">
        <v>9236</v>
      </c>
      <c r="G2338" t="s">
        <v>10878</v>
      </c>
    </row>
    <row r="2339" spans="1:7" x14ac:dyDescent="0.25">
      <c r="A2339" s="1" t="s">
        <v>8043</v>
      </c>
      <c r="B2339" s="2">
        <v>329863838</v>
      </c>
      <c r="C2339" s="1" t="s">
        <v>9134</v>
      </c>
      <c r="D2339" s="3">
        <v>42515</v>
      </c>
      <c r="E2339" s="1" t="s">
        <v>9145</v>
      </c>
      <c r="F2339" s="1" t="s">
        <v>9176</v>
      </c>
      <c r="G2339" t="s">
        <v>11387</v>
      </c>
    </row>
    <row r="2340" spans="1:7" x14ac:dyDescent="0.25">
      <c r="A2340" s="1" t="s">
        <v>6114</v>
      </c>
      <c r="B2340" s="2">
        <v>392368542</v>
      </c>
      <c r="C2340" s="1" t="s">
        <v>9179</v>
      </c>
      <c r="D2340" s="3">
        <v>35939</v>
      </c>
      <c r="E2340" s="1" t="s">
        <v>9149</v>
      </c>
      <c r="F2340" s="1" t="s">
        <v>9180</v>
      </c>
      <c r="G2340" t="s">
        <v>10256</v>
      </c>
    </row>
    <row r="2341" spans="1:7" x14ac:dyDescent="0.25">
      <c r="A2341" s="1" t="s">
        <v>5816</v>
      </c>
      <c r="B2341" s="2">
        <v>991561578</v>
      </c>
      <c r="C2341" s="1" t="s">
        <v>9148</v>
      </c>
      <c r="D2341" s="3">
        <v>26809</v>
      </c>
      <c r="E2341" s="1" t="s">
        <v>9141</v>
      </c>
      <c r="F2341" s="1" t="s">
        <v>9150</v>
      </c>
      <c r="G2341" t="s">
        <v>11495</v>
      </c>
    </row>
    <row r="2342" spans="1:7" x14ac:dyDescent="0.25">
      <c r="A2342" s="1" t="s">
        <v>583</v>
      </c>
      <c r="B2342" s="2">
        <v>437840646</v>
      </c>
      <c r="C2342" s="1" t="s">
        <v>9197</v>
      </c>
      <c r="D2342" s="3">
        <v>20233</v>
      </c>
      <c r="E2342" s="1" t="s">
        <v>9149</v>
      </c>
      <c r="F2342" s="1" t="s">
        <v>9267</v>
      </c>
      <c r="G2342" t="s">
        <v>11249</v>
      </c>
    </row>
    <row r="2343" spans="1:7" x14ac:dyDescent="0.25">
      <c r="A2343" s="1" t="s">
        <v>2210</v>
      </c>
      <c r="B2343" s="2">
        <v>325234622</v>
      </c>
      <c r="C2343" s="1" t="s">
        <v>9134</v>
      </c>
      <c r="D2343" s="3">
        <v>43976</v>
      </c>
      <c r="E2343" s="1" t="s">
        <v>9131</v>
      </c>
      <c r="F2343" s="1" t="s">
        <v>9283</v>
      </c>
      <c r="G2343" t="s">
        <v>10445</v>
      </c>
    </row>
    <row r="2344" spans="1:7" x14ac:dyDescent="0.25">
      <c r="A2344" s="1" t="s">
        <v>7947</v>
      </c>
      <c r="B2344" s="2">
        <v>664809064</v>
      </c>
      <c r="C2344" s="1" t="s">
        <v>9134</v>
      </c>
      <c r="D2344" s="3">
        <v>30095</v>
      </c>
      <c r="E2344" s="1" t="s">
        <v>9149</v>
      </c>
      <c r="F2344" s="1" t="s">
        <v>9200</v>
      </c>
      <c r="G2344" t="s">
        <v>12072</v>
      </c>
    </row>
    <row r="2345" spans="1:7" x14ac:dyDescent="0.25">
      <c r="A2345" s="1" t="s">
        <v>6939</v>
      </c>
      <c r="B2345" s="2">
        <v>926617488</v>
      </c>
      <c r="C2345" s="1" t="s">
        <v>9179</v>
      </c>
      <c r="D2345" s="3">
        <v>35575</v>
      </c>
      <c r="E2345" s="1" t="s">
        <v>9149</v>
      </c>
      <c r="F2345" s="1" t="s">
        <v>9184</v>
      </c>
      <c r="G2345" t="s">
        <v>10504</v>
      </c>
    </row>
    <row r="2346" spans="1:7" x14ac:dyDescent="0.25">
      <c r="A2346" s="1" t="s">
        <v>3300</v>
      </c>
      <c r="B2346" s="2">
        <v>549557294</v>
      </c>
      <c r="C2346" s="1" t="s">
        <v>9179</v>
      </c>
      <c r="D2346" s="3">
        <v>39226</v>
      </c>
      <c r="E2346" s="1" t="s">
        <v>9141</v>
      </c>
      <c r="F2346" s="1" t="s">
        <v>9180</v>
      </c>
      <c r="G2346" t="s">
        <v>9902</v>
      </c>
    </row>
    <row r="2347" spans="1:7" x14ac:dyDescent="0.25">
      <c r="A2347" s="1" t="s">
        <v>3300</v>
      </c>
      <c r="B2347" s="2">
        <v>915341022</v>
      </c>
      <c r="C2347" s="1" t="s">
        <v>9197</v>
      </c>
      <c r="D2347" s="3">
        <v>22426</v>
      </c>
      <c r="E2347" s="1" t="s">
        <v>9149</v>
      </c>
      <c r="F2347" s="1" t="s">
        <v>9198</v>
      </c>
      <c r="G2347" t="s">
        <v>10414</v>
      </c>
    </row>
    <row r="2348" spans="1:7" x14ac:dyDescent="0.25">
      <c r="A2348" s="1" t="s">
        <v>8034</v>
      </c>
      <c r="B2348" s="2">
        <v>955633879</v>
      </c>
      <c r="C2348" s="1" t="s">
        <v>9188</v>
      </c>
      <c r="D2348" s="3">
        <v>39958</v>
      </c>
      <c r="E2348" s="1" t="s">
        <v>9135</v>
      </c>
      <c r="F2348" s="1" t="s">
        <v>9202</v>
      </c>
      <c r="G2348" t="s">
        <v>10293</v>
      </c>
    </row>
    <row r="2349" spans="1:7" x14ac:dyDescent="0.25">
      <c r="A2349" s="1" t="s">
        <v>7187</v>
      </c>
      <c r="B2349" s="2">
        <v>996934429</v>
      </c>
      <c r="C2349" s="1" t="s">
        <v>9197</v>
      </c>
      <c r="D2349" s="3">
        <v>36671</v>
      </c>
      <c r="E2349" s="1" t="s">
        <v>9145</v>
      </c>
      <c r="F2349" s="1" t="s">
        <v>9198</v>
      </c>
      <c r="G2349" t="s">
        <v>10708</v>
      </c>
    </row>
    <row r="2350" spans="1:7" x14ac:dyDescent="0.25">
      <c r="A2350" s="1" t="s">
        <v>623</v>
      </c>
      <c r="B2350" s="2">
        <v>637878422</v>
      </c>
      <c r="C2350" s="1" t="s">
        <v>9197</v>
      </c>
      <c r="D2350" s="3">
        <v>26444</v>
      </c>
      <c r="E2350" s="1" t="s">
        <v>9135</v>
      </c>
      <c r="F2350" s="1" t="s">
        <v>9267</v>
      </c>
      <c r="G2350" t="s">
        <v>11062</v>
      </c>
    </row>
    <row r="2351" spans="1:7" x14ac:dyDescent="0.25">
      <c r="A2351" s="1" t="s">
        <v>6334</v>
      </c>
      <c r="B2351" s="2">
        <v>64456357</v>
      </c>
      <c r="C2351" s="1" t="s">
        <v>9229</v>
      </c>
      <c r="D2351" s="3">
        <v>32653</v>
      </c>
      <c r="E2351" s="1" t="s">
        <v>9141</v>
      </c>
      <c r="F2351" s="1" t="s">
        <v>9230</v>
      </c>
      <c r="G2351" t="s">
        <v>10938</v>
      </c>
    </row>
    <row r="2352" spans="1:7" x14ac:dyDescent="0.25">
      <c r="A2352" s="1" t="s">
        <v>4527</v>
      </c>
      <c r="B2352" s="2">
        <v>578792341</v>
      </c>
      <c r="C2352" s="1" t="s">
        <v>9138</v>
      </c>
      <c r="D2352" s="3">
        <v>21694</v>
      </c>
      <c r="E2352" s="1" t="s">
        <v>9145</v>
      </c>
      <c r="F2352" s="1" t="s">
        <v>6173</v>
      </c>
      <c r="G2352" t="s">
        <v>11906</v>
      </c>
    </row>
    <row r="2353" spans="1:7" x14ac:dyDescent="0.25">
      <c r="A2353" s="1" t="s">
        <v>3683</v>
      </c>
      <c r="B2353" s="2">
        <v>73715561</v>
      </c>
      <c r="C2353" s="1" t="s">
        <v>9235</v>
      </c>
      <c r="D2353" s="3">
        <v>33749</v>
      </c>
      <c r="E2353" s="1" t="s">
        <v>9145</v>
      </c>
      <c r="F2353" s="1" t="s">
        <v>9236</v>
      </c>
      <c r="G2353" t="s">
        <v>10738</v>
      </c>
    </row>
    <row r="2354" spans="1:7" x14ac:dyDescent="0.25">
      <c r="A2354" s="1" t="s">
        <v>601</v>
      </c>
      <c r="B2354" s="2">
        <v>827410722</v>
      </c>
      <c r="C2354" s="1" t="s">
        <v>9134</v>
      </c>
      <c r="D2354" s="3">
        <v>39593</v>
      </c>
      <c r="E2354" s="1" t="s">
        <v>9135</v>
      </c>
      <c r="F2354" s="1" t="s">
        <v>9136</v>
      </c>
      <c r="G2354" t="s">
        <v>9137</v>
      </c>
    </row>
    <row r="2355" spans="1:7" x14ac:dyDescent="0.25">
      <c r="A2355" s="1" t="s">
        <v>3207</v>
      </c>
      <c r="B2355" s="2">
        <v>258310082</v>
      </c>
      <c r="C2355" s="1" t="s">
        <v>9130</v>
      </c>
      <c r="D2355" s="3">
        <v>33749</v>
      </c>
      <c r="E2355" s="1" t="s">
        <v>9149</v>
      </c>
      <c r="F2355" s="1" t="s">
        <v>9132</v>
      </c>
      <c r="G2355" t="s">
        <v>11562</v>
      </c>
    </row>
    <row r="2356" spans="1:7" x14ac:dyDescent="0.25">
      <c r="A2356" s="1" t="s">
        <v>6624</v>
      </c>
      <c r="B2356" s="2">
        <v>885948947</v>
      </c>
      <c r="C2356" s="1" t="s">
        <v>9303</v>
      </c>
      <c r="D2356" s="3">
        <v>41783</v>
      </c>
      <c r="E2356" s="1" t="s">
        <v>9135</v>
      </c>
      <c r="F2356" s="1" t="s">
        <v>9339</v>
      </c>
      <c r="G2356" t="s">
        <v>10964</v>
      </c>
    </row>
    <row r="2357" spans="1:7" x14ac:dyDescent="0.25">
      <c r="A2357" s="1" t="s">
        <v>3601</v>
      </c>
      <c r="B2357" s="2">
        <v>243026401</v>
      </c>
      <c r="C2357" s="1" t="s">
        <v>9156</v>
      </c>
      <c r="D2357" s="3">
        <v>20600</v>
      </c>
      <c r="E2357" s="1" t="s">
        <v>9141</v>
      </c>
      <c r="F2357" s="1" t="s">
        <v>9157</v>
      </c>
      <c r="G2357" t="s">
        <v>11081</v>
      </c>
    </row>
    <row r="2358" spans="1:7" x14ac:dyDescent="0.25">
      <c r="A2358" s="1" t="s">
        <v>4219</v>
      </c>
      <c r="B2358" s="2">
        <v>933105282</v>
      </c>
      <c r="C2358" s="1" t="s">
        <v>9144</v>
      </c>
      <c r="D2358" s="3">
        <v>28270</v>
      </c>
      <c r="E2358" s="1" t="s">
        <v>9149</v>
      </c>
      <c r="F2358" s="1" t="s">
        <v>9262</v>
      </c>
      <c r="G2358" t="s">
        <v>10109</v>
      </c>
    </row>
    <row r="2359" spans="1:7" x14ac:dyDescent="0.25">
      <c r="A2359" s="1" t="s">
        <v>9086</v>
      </c>
      <c r="B2359" s="2">
        <v>825826622</v>
      </c>
      <c r="C2359" s="1" t="s">
        <v>9188</v>
      </c>
      <c r="D2359" s="3">
        <v>38132</v>
      </c>
      <c r="E2359" s="1" t="s">
        <v>9149</v>
      </c>
      <c r="F2359" s="1" t="s">
        <v>9202</v>
      </c>
      <c r="G2359" t="s">
        <v>9383</v>
      </c>
    </row>
    <row r="2360" spans="1:7" x14ac:dyDescent="0.25">
      <c r="A2360" s="1" t="s">
        <v>4952</v>
      </c>
      <c r="B2360" s="2">
        <v>377745821</v>
      </c>
      <c r="C2360" s="1" t="s">
        <v>9144</v>
      </c>
      <c r="D2360" s="3">
        <v>43244</v>
      </c>
      <c r="E2360" s="1" t="s">
        <v>9149</v>
      </c>
      <c r="F2360" s="1" t="s">
        <v>9262</v>
      </c>
      <c r="G2360" t="s">
        <v>12095</v>
      </c>
    </row>
    <row r="2361" spans="1:7" x14ac:dyDescent="0.25">
      <c r="A2361" s="1" t="s">
        <v>6024</v>
      </c>
      <c r="B2361" s="2">
        <v>629836594</v>
      </c>
      <c r="C2361" s="1" t="s">
        <v>9159</v>
      </c>
      <c r="D2361" s="3">
        <v>27173</v>
      </c>
      <c r="E2361" s="1" t="s">
        <v>9131</v>
      </c>
      <c r="F2361" s="1" t="s">
        <v>9160</v>
      </c>
      <c r="G2361" t="s">
        <v>10809</v>
      </c>
    </row>
    <row r="2362" spans="1:7" x14ac:dyDescent="0.25">
      <c r="A2362" s="1" t="s">
        <v>8355</v>
      </c>
      <c r="B2362" s="2">
        <v>441008899</v>
      </c>
      <c r="C2362" s="1" t="s">
        <v>9152</v>
      </c>
      <c r="D2362" s="3">
        <v>37765</v>
      </c>
      <c r="E2362" s="1" t="s">
        <v>9141</v>
      </c>
      <c r="F2362" s="1" t="s">
        <v>8420</v>
      </c>
      <c r="G2362" t="s">
        <v>10277</v>
      </c>
    </row>
    <row r="2363" spans="1:7" x14ac:dyDescent="0.25">
      <c r="A2363" s="1" t="s">
        <v>7461</v>
      </c>
      <c r="B2363" s="2">
        <v>435481821</v>
      </c>
      <c r="C2363" s="1" t="s">
        <v>9193</v>
      </c>
      <c r="D2363" s="3">
        <v>41419</v>
      </c>
      <c r="E2363" s="1" t="s">
        <v>9141</v>
      </c>
      <c r="F2363" s="1" t="s">
        <v>9194</v>
      </c>
      <c r="G2363" t="s">
        <v>11044</v>
      </c>
    </row>
    <row r="2364" spans="1:7" x14ac:dyDescent="0.25">
      <c r="A2364" s="1" t="s">
        <v>1482</v>
      </c>
      <c r="B2364" s="2">
        <v>957223176</v>
      </c>
      <c r="C2364" s="1" t="s">
        <v>9170</v>
      </c>
      <c r="D2364" s="3">
        <v>21329</v>
      </c>
      <c r="E2364" s="1" t="s">
        <v>9131</v>
      </c>
      <c r="F2364" s="1" t="s">
        <v>9362</v>
      </c>
      <c r="G2364" t="s">
        <v>10639</v>
      </c>
    </row>
    <row r="2365" spans="1:7" x14ac:dyDescent="0.25">
      <c r="A2365" s="1" t="s">
        <v>3340</v>
      </c>
      <c r="B2365" s="2">
        <v>426567296</v>
      </c>
      <c r="C2365" s="1" t="s">
        <v>9134</v>
      </c>
      <c r="D2365" s="3">
        <v>21329</v>
      </c>
      <c r="E2365" s="1" t="s">
        <v>9135</v>
      </c>
      <c r="F2365" s="1" t="s">
        <v>9307</v>
      </c>
      <c r="G2365" t="s">
        <v>9370</v>
      </c>
    </row>
    <row r="2366" spans="1:7" x14ac:dyDescent="0.25">
      <c r="A2366" s="1" t="s">
        <v>3421</v>
      </c>
      <c r="B2366" s="2">
        <v>961089566</v>
      </c>
      <c r="C2366" s="1" t="s">
        <v>9159</v>
      </c>
      <c r="D2366" s="3">
        <v>28999</v>
      </c>
      <c r="E2366" s="1" t="s">
        <v>9135</v>
      </c>
      <c r="F2366" s="1" t="s">
        <v>9240</v>
      </c>
      <c r="G2366" t="s">
        <v>10606</v>
      </c>
    </row>
    <row r="2367" spans="1:7" x14ac:dyDescent="0.25">
      <c r="A2367" s="1" t="s">
        <v>6299</v>
      </c>
      <c r="B2367" s="2">
        <v>953439153</v>
      </c>
      <c r="C2367" s="1" t="s">
        <v>9159</v>
      </c>
      <c r="D2367" s="3">
        <v>39958</v>
      </c>
      <c r="E2367" s="1" t="s">
        <v>9135</v>
      </c>
      <c r="F2367" s="1" t="s">
        <v>8414</v>
      </c>
      <c r="G2367" t="s">
        <v>11507</v>
      </c>
    </row>
    <row r="2368" spans="1:7" x14ac:dyDescent="0.25">
      <c r="A2368" s="1" t="s">
        <v>3141</v>
      </c>
      <c r="B2368" s="2">
        <v>919517989</v>
      </c>
      <c r="C2368" s="1" t="s">
        <v>9303</v>
      </c>
      <c r="D2368" s="3">
        <v>34478</v>
      </c>
      <c r="E2368" s="1" t="s">
        <v>9149</v>
      </c>
      <c r="F2368" s="1" t="s">
        <v>9339</v>
      </c>
      <c r="G2368" t="s">
        <v>10030</v>
      </c>
    </row>
    <row r="2369" spans="1:7" x14ac:dyDescent="0.25">
      <c r="A2369" s="1" t="s">
        <v>4904</v>
      </c>
      <c r="B2369" s="2">
        <v>947446211</v>
      </c>
      <c r="C2369" s="1" t="s">
        <v>9148</v>
      </c>
      <c r="D2369" s="3">
        <v>28270</v>
      </c>
      <c r="E2369" s="1" t="s">
        <v>9131</v>
      </c>
      <c r="F2369" s="1" t="s">
        <v>834</v>
      </c>
      <c r="G2369" t="s">
        <v>9767</v>
      </c>
    </row>
    <row r="2370" spans="1:7" x14ac:dyDescent="0.25">
      <c r="A2370" s="1" t="s">
        <v>2873</v>
      </c>
      <c r="B2370" s="2">
        <v>913488559</v>
      </c>
      <c r="C2370" s="1" t="s">
        <v>9188</v>
      </c>
      <c r="D2370" s="3">
        <v>30827</v>
      </c>
      <c r="E2370" s="1" t="s">
        <v>9149</v>
      </c>
      <c r="F2370" s="1" t="s">
        <v>4326</v>
      </c>
      <c r="G2370" t="s">
        <v>11287</v>
      </c>
    </row>
    <row r="2371" spans="1:7" x14ac:dyDescent="0.25">
      <c r="A2371" s="1" t="s">
        <v>7593</v>
      </c>
      <c r="B2371" s="2">
        <v>823906903</v>
      </c>
      <c r="C2371" s="1" t="s">
        <v>9303</v>
      </c>
      <c r="D2371" s="3">
        <v>38497</v>
      </c>
      <c r="E2371" s="1" t="s">
        <v>9145</v>
      </c>
      <c r="F2371" s="1" t="s">
        <v>9339</v>
      </c>
      <c r="G2371" t="s">
        <v>11723</v>
      </c>
    </row>
    <row r="2372" spans="1:7" x14ac:dyDescent="0.25">
      <c r="A2372" s="1" t="s">
        <v>2920</v>
      </c>
      <c r="B2372" s="2">
        <v>502344094</v>
      </c>
      <c r="C2372" s="1" t="s">
        <v>9144</v>
      </c>
      <c r="D2372" s="3">
        <v>42148</v>
      </c>
      <c r="E2372" s="1" t="s">
        <v>9131</v>
      </c>
      <c r="F2372" s="1" t="s">
        <v>9262</v>
      </c>
      <c r="G2372" t="s">
        <v>11708</v>
      </c>
    </row>
    <row r="2373" spans="1:7" x14ac:dyDescent="0.25">
      <c r="A2373" s="1" t="s">
        <v>1982</v>
      </c>
      <c r="B2373" s="2">
        <v>528154145</v>
      </c>
      <c r="C2373" s="1" t="s">
        <v>9188</v>
      </c>
      <c r="D2373" s="3">
        <v>38132</v>
      </c>
      <c r="E2373" s="1" t="s">
        <v>9131</v>
      </c>
      <c r="F2373" s="1" t="s">
        <v>3840</v>
      </c>
      <c r="G2373" t="s">
        <v>11900</v>
      </c>
    </row>
    <row r="2374" spans="1:7" x14ac:dyDescent="0.25">
      <c r="A2374" s="1" t="s">
        <v>1818</v>
      </c>
      <c r="B2374" s="2">
        <v>595856727</v>
      </c>
      <c r="C2374" s="1" t="s">
        <v>9134</v>
      </c>
      <c r="D2374" s="3">
        <v>30095</v>
      </c>
      <c r="E2374" s="1" t="s">
        <v>9145</v>
      </c>
      <c r="F2374" s="1" t="s">
        <v>9174</v>
      </c>
      <c r="G2374" t="s">
        <v>10417</v>
      </c>
    </row>
    <row r="2375" spans="1:7" x14ac:dyDescent="0.25">
      <c r="A2375" s="1" t="s">
        <v>619</v>
      </c>
      <c r="B2375" s="2">
        <v>400775260</v>
      </c>
      <c r="C2375" s="1" t="s">
        <v>9130</v>
      </c>
      <c r="D2375" s="3">
        <v>33749</v>
      </c>
      <c r="E2375" s="1" t="s">
        <v>9135</v>
      </c>
      <c r="F2375" s="1" t="s">
        <v>9132</v>
      </c>
      <c r="G2375" t="s">
        <v>10894</v>
      </c>
    </row>
    <row r="2376" spans="1:7" x14ac:dyDescent="0.25">
      <c r="A2376" s="1" t="s">
        <v>1516</v>
      </c>
      <c r="B2376" s="2">
        <v>22150365</v>
      </c>
      <c r="C2376" s="1" t="s">
        <v>9134</v>
      </c>
      <c r="D2376" s="3">
        <v>37400</v>
      </c>
      <c r="E2376" s="1" t="s">
        <v>9149</v>
      </c>
      <c r="F2376" s="1" t="s">
        <v>9200</v>
      </c>
      <c r="G2376" t="s">
        <v>11893</v>
      </c>
    </row>
    <row r="2377" spans="1:7" x14ac:dyDescent="0.25">
      <c r="A2377" s="1" t="s">
        <v>1516</v>
      </c>
      <c r="B2377" s="2">
        <v>233064658</v>
      </c>
      <c r="C2377" s="1" t="s">
        <v>9138</v>
      </c>
      <c r="D2377" s="3">
        <v>33382</v>
      </c>
      <c r="E2377" s="1" t="s">
        <v>9141</v>
      </c>
      <c r="F2377" s="1" t="s">
        <v>6173</v>
      </c>
      <c r="G2377" t="s">
        <v>12125</v>
      </c>
    </row>
    <row r="2378" spans="1:7" x14ac:dyDescent="0.25">
      <c r="A2378" s="1" t="s">
        <v>2541</v>
      </c>
      <c r="B2378" s="2">
        <v>22285799</v>
      </c>
      <c r="C2378" s="1" t="s">
        <v>9159</v>
      </c>
      <c r="D2378" s="3">
        <v>41419</v>
      </c>
      <c r="E2378" s="1" t="s">
        <v>9141</v>
      </c>
      <c r="F2378" s="1" t="s">
        <v>9240</v>
      </c>
      <c r="G2378" t="s">
        <v>12153</v>
      </c>
    </row>
    <row r="2379" spans="1:7" x14ac:dyDescent="0.25">
      <c r="A2379" s="1" t="s">
        <v>3716</v>
      </c>
      <c r="B2379" s="2">
        <v>837381379</v>
      </c>
      <c r="C2379" s="1" t="s">
        <v>9179</v>
      </c>
      <c r="D2379" s="3">
        <v>43976</v>
      </c>
      <c r="E2379" s="1" t="s">
        <v>9149</v>
      </c>
      <c r="F2379" s="1" t="s">
        <v>9223</v>
      </c>
      <c r="G2379" t="s">
        <v>12034</v>
      </c>
    </row>
    <row r="2380" spans="1:7" x14ac:dyDescent="0.25">
      <c r="A2380" s="1" t="s">
        <v>7388</v>
      </c>
      <c r="B2380" s="2">
        <v>192118373</v>
      </c>
      <c r="C2380" s="1" t="s">
        <v>9134</v>
      </c>
      <c r="D2380" s="3">
        <v>38861</v>
      </c>
      <c r="E2380" s="1" t="s">
        <v>9131</v>
      </c>
      <c r="F2380" s="1" t="s">
        <v>9225</v>
      </c>
      <c r="G2380" t="s">
        <v>10902</v>
      </c>
    </row>
    <row r="2381" spans="1:7" x14ac:dyDescent="0.25">
      <c r="A2381" s="1" t="s">
        <v>5234</v>
      </c>
      <c r="B2381" s="2">
        <v>258765158</v>
      </c>
      <c r="C2381" s="1" t="s">
        <v>9159</v>
      </c>
      <c r="D2381" s="3">
        <v>42515</v>
      </c>
      <c r="E2381" s="1" t="s">
        <v>9145</v>
      </c>
      <c r="F2381" s="1" t="s">
        <v>9240</v>
      </c>
      <c r="G2381" t="s">
        <v>11456</v>
      </c>
    </row>
    <row r="2382" spans="1:7" x14ac:dyDescent="0.25">
      <c r="A2382" s="1" t="s">
        <v>2938</v>
      </c>
      <c r="B2382" s="2">
        <v>97263710</v>
      </c>
      <c r="C2382" s="1" t="s">
        <v>9154</v>
      </c>
      <c r="D2382" s="3">
        <v>38861</v>
      </c>
      <c r="E2382" s="1" t="s">
        <v>9145</v>
      </c>
      <c r="F2382" s="1" t="s">
        <v>6107</v>
      </c>
      <c r="G2382" t="s">
        <v>10963</v>
      </c>
    </row>
    <row r="2383" spans="1:7" x14ac:dyDescent="0.25">
      <c r="A2383" s="1" t="s">
        <v>5122</v>
      </c>
      <c r="B2383" s="2">
        <v>567334412</v>
      </c>
      <c r="C2383" s="1" t="s">
        <v>9148</v>
      </c>
      <c r="D2383" s="3">
        <v>26077</v>
      </c>
      <c r="E2383" s="1" t="s">
        <v>9131</v>
      </c>
      <c r="F2383" s="1" t="s">
        <v>9254</v>
      </c>
      <c r="G2383" t="s">
        <v>9424</v>
      </c>
    </row>
    <row r="2384" spans="1:7" x14ac:dyDescent="0.25">
      <c r="A2384" s="1" t="s">
        <v>2507</v>
      </c>
      <c r="B2384" s="2">
        <v>52532596</v>
      </c>
      <c r="C2384" s="1" t="s">
        <v>9197</v>
      </c>
      <c r="D2384" s="3">
        <v>28634</v>
      </c>
      <c r="E2384" s="1" t="s">
        <v>9149</v>
      </c>
      <c r="F2384" s="1" t="s">
        <v>9198</v>
      </c>
      <c r="G2384" t="s">
        <v>10227</v>
      </c>
    </row>
    <row r="2385" spans="1:7" x14ac:dyDescent="0.25">
      <c r="A2385" s="1" t="s">
        <v>5190</v>
      </c>
      <c r="B2385" s="2">
        <v>564569787</v>
      </c>
      <c r="C2385" s="1" t="s">
        <v>9134</v>
      </c>
      <c r="D2385" s="3">
        <v>40687</v>
      </c>
      <c r="E2385" s="1" t="s">
        <v>9149</v>
      </c>
      <c r="F2385" s="1" t="s">
        <v>9136</v>
      </c>
      <c r="G2385" t="s">
        <v>9562</v>
      </c>
    </row>
    <row r="2386" spans="1:7" x14ac:dyDescent="0.25">
      <c r="A2386" s="1" t="s">
        <v>4292</v>
      </c>
      <c r="B2386" s="2">
        <v>692862884</v>
      </c>
      <c r="C2386" s="1" t="s">
        <v>9303</v>
      </c>
      <c r="D2386" s="3">
        <v>22061</v>
      </c>
      <c r="E2386" s="1" t="s">
        <v>9131</v>
      </c>
      <c r="F2386" s="1" t="s">
        <v>9304</v>
      </c>
      <c r="G2386" t="s">
        <v>11159</v>
      </c>
    </row>
    <row r="2387" spans="1:7" x14ac:dyDescent="0.25">
      <c r="A2387" s="1" t="s">
        <v>6144</v>
      </c>
      <c r="B2387" s="2">
        <v>908046732</v>
      </c>
      <c r="C2387" s="1" t="s">
        <v>9144</v>
      </c>
      <c r="D2387" s="3">
        <v>30095</v>
      </c>
      <c r="E2387" s="1" t="s">
        <v>9149</v>
      </c>
      <c r="F2387" s="1" t="s">
        <v>9146</v>
      </c>
      <c r="G2387" t="s">
        <v>11561</v>
      </c>
    </row>
    <row r="2388" spans="1:7" x14ac:dyDescent="0.25">
      <c r="A2388" s="1" t="s">
        <v>8888</v>
      </c>
      <c r="B2388" s="2">
        <v>498794082</v>
      </c>
      <c r="C2388" s="1" t="s">
        <v>9217</v>
      </c>
      <c r="D2388" s="3">
        <v>34114</v>
      </c>
      <c r="E2388" s="1" t="s">
        <v>9149</v>
      </c>
      <c r="F2388" s="1" t="s">
        <v>9218</v>
      </c>
      <c r="G2388" t="s">
        <v>9422</v>
      </c>
    </row>
    <row r="2389" spans="1:7" x14ac:dyDescent="0.25">
      <c r="A2389" s="1" t="s">
        <v>3330</v>
      </c>
      <c r="B2389" s="2">
        <v>585061240</v>
      </c>
      <c r="C2389" s="1" t="s">
        <v>9134</v>
      </c>
      <c r="D2389" s="3">
        <v>44341</v>
      </c>
      <c r="E2389" s="1" t="s">
        <v>9149</v>
      </c>
      <c r="F2389" s="1" t="s">
        <v>9182</v>
      </c>
      <c r="G2389" t="s">
        <v>9736</v>
      </c>
    </row>
    <row r="2390" spans="1:7" x14ac:dyDescent="0.25">
      <c r="A2390" s="1" t="s">
        <v>5091</v>
      </c>
      <c r="B2390" s="2">
        <v>316648932</v>
      </c>
      <c r="C2390" s="1" t="s">
        <v>9134</v>
      </c>
      <c r="D2390" s="3">
        <v>27905</v>
      </c>
      <c r="E2390" s="1" t="s">
        <v>9141</v>
      </c>
      <c r="F2390" s="1" t="s">
        <v>9186</v>
      </c>
      <c r="G2390" t="s">
        <v>10955</v>
      </c>
    </row>
    <row r="2391" spans="1:7" x14ac:dyDescent="0.25">
      <c r="A2391" s="1" t="s">
        <v>8565</v>
      </c>
      <c r="B2391" s="2">
        <v>571268682</v>
      </c>
      <c r="C2391" s="1" t="s">
        <v>9229</v>
      </c>
      <c r="D2391" s="3">
        <v>41419</v>
      </c>
      <c r="E2391" s="1" t="s">
        <v>9141</v>
      </c>
      <c r="F2391" s="1" t="s">
        <v>9230</v>
      </c>
      <c r="G2391" t="s">
        <v>10905</v>
      </c>
    </row>
    <row r="2392" spans="1:7" x14ac:dyDescent="0.25">
      <c r="A2392" s="1" t="s">
        <v>1109</v>
      </c>
      <c r="B2392" s="2">
        <v>242987893</v>
      </c>
      <c r="C2392" s="1" t="s">
        <v>9134</v>
      </c>
      <c r="D2392" s="3">
        <v>40687</v>
      </c>
      <c r="E2392" s="1" t="s">
        <v>9149</v>
      </c>
      <c r="F2392" s="1" t="s">
        <v>9200</v>
      </c>
      <c r="G2392" t="s">
        <v>9580</v>
      </c>
    </row>
    <row r="2393" spans="1:7" x14ac:dyDescent="0.25">
      <c r="A2393" s="1" t="s">
        <v>1951</v>
      </c>
      <c r="B2393" s="2">
        <v>87812959</v>
      </c>
      <c r="C2393" s="1" t="s">
        <v>9314</v>
      </c>
      <c r="D2393" s="3">
        <v>41419</v>
      </c>
      <c r="E2393" s="1" t="s">
        <v>9145</v>
      </c>
      <c r="F2393" s="1" t="s">
        <v>9315</v>
      </c>
      <c r="G2393" t="s">
        <v>9719</v>
      </c>
    </row>
    <row r="2394" spans="1:7" x14ac:dyDescent="0.25">
      <c r="A2394" s="1" t="s">
        <v>220</v>
      </c>
      <c r="B2394" s="2">
        <v>307335836</v>
      </c>
      <c r="C2394" s="1" t="s">
        <v>9170</v>
      </c>
      <c r="D2394" s="3">
        <v>34114</v>
      </c>
      <c r="E2394" s="1" t="s">
        <v>9131</v>
      </c>
      <c r="F2394" s="1" t="s">
        <v>9171</v>
      </c>
      <c r="G2394" t="s">
        <v>9270</v>
      </c>
    </row>
    <row r="2395" spans="1:7" x14ac:dyDescent="0.25">
      <c r="A2395" s="1" t="s">
        <v>1908</v>
      </c>
      <c r="B2395" s="2">
        <v>485114841</v>
      </c>
      <c r="C2395" s="1" t="s">
        <v>9188</v>
      </c>
      <c r="D2395" s="3">
        <v>27538</v>
      </c>
      <c r="E2395" s="1" t="s">
        <v>9141</v>
      </c>
      <c r="F2395" s="1" t="s">
        <v>9202</v>
      </c>
      <c r="G2395" t="s">
        <v>10567</v>
      </c>
    </row>
    <row r="2396" spans="1:7" x14ac:dyDescent="0.25">
      <c r="A2396" s="1" t="s">
        <v>1292</v>
      </c>
      <c r="B2396" s="2">
        <v>385409761</v>
      </c>
      <c r="C2396" s="1" t="s">
        <v>9159</v>
      </c>
      <c r="D2396" s="3">
        <v>26077</v>
      </c>
      <c r="E2396" s="1" t="s">
        <v>9145</v>
      </c>
      <c r="F2396" s="1" t="s">
        <v>9240</v>
      </c>
      <c r="G2396" t="s">
        <v>11263</v>
      </c>
    </row>
    <row r="2397" spans="1:7" x14ac:dyDescent="0.25">
      <c r="A2397" s="1" t="s">
        <v>8119</v>
      </c>
      <c r="B2397" s="2">
        <v>873700581</v>
      </c>
      <c r="C2397" s="1" t="s">
        <v>9154</v>
      </c>
      <c r="D2397" s="3">
        <v>24983</v>
      </c>
      <c r="E2397" s="1" t="s">
        <v>9145</v>
      </c>
      <c r="F2397" s="1" t="s">
        <v>6107</v>
      </c>
      <c r="G2397" t="s">
        <v>9962</v>
      </c>
    </row>
    <row r="2398" spans="1:7" x14ac:dyDescent="0.25">
      <c r="A2398" s="1" t="s">
        <v>7887</v>
      </c>
      <c r="B2398" s="2">
        <v>169486428</v>
      </c>
      <c r="C2398" s="1" t="s">
        <v>9134</v>
      </c>
      <c r="D2398" s="3">
        <v>28270</v>
      </c>
      <c r="E2398" s="1" t="s">
        <v>9141</v>
      </c>
      <c r="F2398" s="1" t="s">
        <v>9283</v>
      </c>
      <c r="G2398" t="s">
        <v>12007</v>
      </c>
    </row>
    <row r="2399" spans="1:7" x14ac:dyDescent="0.25">
      <c r="A2399" s="1" t="s">
        <v>7789</v>
      </c>
      <c r="B2399" s="2">
        <v>328792999</v>
      </c>
      <c r="C2399" s="1" t="s">
        <v>9134</v>
      </c>
      <c r="D2399" s="3">
        <v>44341</v>
      </c>
      <c r="E2399" s="1" t="s">
        <v>9131</v>
      </c>
      <c r="F2399" s="1" t="s">
        <v>9174</v>
      </c>
      <c r="G2399" t="s">
        <v>10915</v>
      </c>
    </row>
    <row r="2400" spans="1:7" x14ac:dyDescent="0.25">
      <c r="A2400" s="1" t="s">
        <v>6582</v>
      </c>
      <c r="B2400" s="2">
        <v>779440324</v>
      </c>
      <c r="C2400" s="1" t="s">
        <v>9314</v>
      </c>
      <c r="D2400" s="3">
        <v>33382</v>
      </c>
      <c r="E2400" s="1" t="s">
        <v>9141</v>
      </c>
      <c r="F2400" s="1" t="s">
        <v>9315</v>
      </c>
      <c r="G2400" t="s">
        <v>10879</v>
      </c>
    </row>
    <row r="2401" spans="1:7" x14ac:dyDescent="0.25">
      <c r="A2401" s="1" t="s">
        <v>7211</v>
      </c>
      <c r="B2401" s="2">
        <v>899944761</v>
      </c>
      <c r="C2401" s="1" t="s">
        <v>9197</v>
      </c>
      <c r="D2401" s="3">
        <v>41419</v>
      </c>
      <c r="E2401" s="1" t="s">
        <v>9131</v>
      </c>
      <c r="F2401" s="1" t="s">
        <v>9206</v>
      </c>
      <c r="G2401" t="s">
        <v>11577</v>
      </c>
    </row>
    <row r="2402" spans="1:7" x14ac:dyDescent="0.25">
      <c r="A2402" s="1" t="s">
        <v>3486</v>
      </c>
      <c r="B2402" s="2">
        <v>484916169</v>
      </c>
      <c r="C2402" s="1" t="s">
        <v>9165</v>
      </c>
      <c r="D2402" s="3">
        <v>26809</v>
      </c>
      <c r="E2402" s="1" t="s">
        <v>9149</v>
      </c>
      <c r="F2402" s="1" t="s">
        <v>9167</v>
      </c>
      <c r="G2402" t="s">
        <v>9208</v>
      </c>
    </row>
    <row r="2403" spans="1:7" x14ac:dyDescent="0.25">
      <c r="A2403" s="1" t="s">
        <v>5667</v>
      </c>
      <c r="B2403" s="2">
        <v>970303695</v>
      </c>
      <c r="C2403" s="1" t="s">
        <v>9130</v>
      </c>
      <c r="D2403" s="3">
        <v>29366</v>
      </c>
      <c r="E2403" s="1" t="s">
        <v>9135</v>
      </c>
      <c r="F2403" s="1" t="s">
        <v>9252</v>
      </c>
      <c r="G2403" t="s">
        <v>11774</v>
      </c>
    </row>
    <row r="2404" spans="1:7" x14ac:dyDescent="0.25">
      <c r="A2404" s="1" t="s">
        <v>7407</v>
      </c>
      <c r="B2404" s="2">
        <v>961710120</v>
      </c>
      <c r="C2404" s="1" t="s">
        <v>9159</v>
      </c>
      <c r="D2404" s="3">
        <v>22790</v>
      </c>
      <c r="E2404" s="1" t="s">
        <v>9131</v>
      </c>
      <c r="F2404" s="1" t="s">
        <v>9160</v>
      </c>
      <c r="G2404" t="s">
        <v>10412</v>
      </c>
    </row>
    <row r="2405" spans="1:7" x14ac:dyDescent="0.25">
      <c r="A2405" s="1" t="s">
        <v>8204</v>
      </c>
      <c r="B2405" s="2">
        <v>330193537</v>
      </c>
      <c r="C2405" s="1" t="s">
        <v>9217</v>
      </c>
      <c r="D2405" s="3">
        <v>38497</v>
      </c>
      <c r="E2405" s="1" t="s">
        <v>9145</v>
      </c>
      <c r="F2405" s="1" t="s">
        <v>9218</v>
      </c>
      <c r="G2405" t="s">
        <v>11926</v>
      </c>
    </row>
    <row r="2406" spans="1:7" x14ac:dyDescent="0.25">
      <c r="A2406" s="1" t="s">
        <v>2067</v>
      </c>
      <c r="B2406" s="2">
        <v>672369839</v>
      </c>
      <c r="C2406" s="1" t="s">
        <v>9193</v>
      </c>
      <c r="D2406" s="3">
        <v>43609</v>
      </c>
      <c r="E2406" s="1" t="s">
        <v>9135</v>
      </c>
      <c r="F2406" s="1" t="s">
        <v>9194</v>
      </c>
      <c r="G2406" t="s">
        <v>9635</v>
      </c>
    </row>
    <row r="2407" spans="1:7" x14ac:dyDescent="0.25">
      <c r="A2407" s="1" t="s">
        <v>5798</v>
      </c>
      <c r="B2407" s="2">
        <v>6752491</v>
      </c>
      <c r="C2407" s="1" t="s">
        <v>9134</v>
      </c>
      <c r="D2407" s="3">
        <v>35575</v>
      </c>
      <c r="E2407" s="1" t="s">
        <v>9149</v>
      </c>
      <c r="F2407" s="1" t="s">
        <v>9200</v>
      </c>
      <c r="G2407" t="s">
        <v>10203</v>
      </c>
    </row>
    <row r="2408" spans="1:7" x14ac:dyDescent="0.25">
      <c r="A2408" s="1" t="s">
        <v>5465</v>
      </c>
      <c r="B2408" s="2">
        <v>362436590</v>
      </c>
      <c r="C2408" s="1" t="s">
        <v>9188</v>
      </c>
      <c r="D2408" s="3">
        <v>33382</v>
      </c>
      <c r="E2408" s="1" t="s">
        <v>9131</v>
      </c>
      <c r="F2408" s="1" t="s">
        <v>4326</v>
      </c>
      <c r="G2408" t="s">
        <v>9827</v>
      </c>
    </row>
    <row r="2409" spans="1:7" x14ac:dyDescent="0.25">
      <c r="A2409" s="1" t="s">
        <v>5721</v>
      </c>
      <c r="B2409" s="2">
        <v>987786330</v>
      </c>
      <c r="C2409" s="1" t="s">
        <v>9154</v>
      </c>
      <c r="D2409" s="3">
        <v>31192</v>
      </c>
      <c r="E2409" s="1" t="s">
        <v>9149</v>
      </c>
      <c r="F2409" s="1" t="s">
        <v>9162</v>
      </c>
      <c r="G2409" t="s">
        <v>9769</v>
      </c>
    </row>
    <row r="2410" spans="1:7" x14ac:dyDescent="0.25">
      <c r="A2410" s="1" t="s">
        <v>6319</v>
      </c>
      <c r="B2410" s="2">
        <v>399588315</v>
      </c>
      <c r="C2410" s="1" t="s">
        <v>9170</v>
      </c>
      <c r="D2410" s="3">
        <v>44705</v>
      </c>
      <c r="E2410" s="1" t="s">
        <v>9141</v>
      </c>
      <c r="F2410" s="1" t="s">
        <v>9362</v>
      </c>
      <c r="G2410" t="s">
        <v>11146</v>
      </c>
    </row>
    <row r="2411" spans="1:7" x14ac:dyDescent="0.25">
      <c r="A2411" s="1" t="s">
        <v>6779</v>
      </c>
      <c r="B2411" s="2">
        <v>421773020</v>
      </c>
      <c r="C2411" s="1" t="s">
        <v>9303</v>
      </c>
      <c r="D2411" s="3">
        <v>25712</v>
      </c>
      <c r="E2411" s="1" t="s">
        <v>9135</v>
      </c>
      <c r="F2411" s="1" t="s">
        <v>9304</v>
      </c>
      <c r="G2411" t="s">
        <v>10551</v>
      </c>
    </row>
    <row r="2412" spans="1:7" x14ac:dyDescent="0.25">
      <c r="A2412" s="1" t="s">
        <v>3177</v>
      </c>
      <c r="B2412" s="2">
        <v>247238450</v>
      </c>
      <c r="C2412" s="1" t="s">
        <v>9134</v>
      </c>
      <c r="D2412" s="3">
        <v>20600</v>
      </c>
      <c r="E2412" s="1" t="s">
        <v>9149</v>
      </c>
      <c r="F2412" s="1" t="s">
        <v>9200</v>
      </c>
      <c r="G2412" t="s">
        <v>10925</v>
      </c>
    </row>
    <row r="2413" spans="1:7" x14ac:dyDescent="0.25">
      <c r="A2413" s="1" t="s">
        <v>6653</v>
      </c>
      <c r="B2413" s="2">
        <v>728217456</v>
      </c>
      <c r="C2413" s="1" t="s">
        <v>9140</v>
      </c>
      <c r="D2413" s="3">
        <v>22790</v>
      </c>
      <c r="E2413" s="1" t="s">
        <v>9149</v>
      </c>
      <c r="F2413" s="1" t="s">
        <v>9142</v>
      </c>
      <c r="G2413" t="s">
        <v>10774</v>
      </c>
    </row>
    <row r="2414" spans="1:7" x14ac:dyDescent="0.25">
      <c r="A2414" s="1" t="s">
        <v>1988</v>
      </c>
      <c r="B2414" s="2">
        <v>23561794</v>
      </c>
      <c r="C2414" s="1" t="s">
        <v>9170</v>
      </c>
      <c r="D2414" s="3">
        <v>41783</v>
      </c>
      <c r="E2414" s="1" t="s">
        <v>9149</v>
      </c>
      <c r="F2414" s="1" t="s">
        <v>9362</v>
      </c>
      <c r="G2414" t="s">
        <v>11027</v>
      </c>
    </row>
    <row r="2415" spans="1:7" x14ac:dyDescent="0.25">
      <c r="A2415" s="1" t="s">
        <v>1939</v>
      </c>
      <c r="B2415" s="2">
        <v>129520261</v>
      </c>
      <c r="C2415" s="1" t="s">
        <v>9179</v>
      </c>
      <c r="D2415" s="3">
        <v>41419</v>
      </c>
      <c r="E2415" s="1" t="s">
        <v>9149</v>
      </c>
      <c r="F2415" s="1" t="s">
        <v>9223</v>
      </c>
      <c r="G2415" t="s">
        <v>10534</v>
      </c>
    </row>
    <row r="2416" spans="1:7" x14ac:dyDescent="0.25">
      <c r="A2416" s="1" t="s">
        <v>448</v>
      </c>
      <c r="B2416" s="2">
        <v>242755293</v>
      </c>
      <c r="C2416" s="1" t="s">
        <v>9152</v>
      </c>
      <c r="D2416" s="3">
        <v>45070</v>
      </c>
      <c r="E2416" s="1" t="s">
        <v>9141</v>
      </c>
      <c r="F2416" s="1" t="s">
        <v>8420</v>
      </c>
      <c r="G2416" t="s">
        <v>10926</v>
      </c>
    </row>
    <row r="2417" spans="1:7" x14ac:dyDescent="0.25">
      <c r="A2417" s="1" t="s">
        <v>1003</v>
      </c>
      <c r="B2417" s="2">
        <v>685292999</v>
      </c>
      <c r="C2417" s="1" t="s">
        <v>9303</v>
      </c>
      <c r="D2417" s="3">
        <v>32653</v>
      </c>
      <c r="E2417" s="1" t="s">
        <v>9131</v>
      </c>
      <c r="F2417" s="1" t="s">
        <v>9304</v>
      </c>
      <c r="G2417" t="s">
        <v>10214</v>
      </c>
    </row>
    <row r="2418" spans="1:7" x14ac:dyDescent="0.25">
      <c r="A2418" s="1" t="s">
        <v>7059</v>
      </c>
      <c r="B2418" s="2">
        <v>128075328</v>
      </c>
      <c r="C2418" s="1" t="s">
        <v>9144</v>
      </c>
      <c r="D2418" s="3">
        <v>23522</v>
      </c>
      <c r="E2418" s="1" t="s">
        <v>9141</v>
      </c>
      <c r="F2418" s="1" t="s">
        <v>9146</v>
      </c>
      <c r="G2418" t="s">
        <v>10257</v>
      </c>
    </row>
    <row r="2419" spans="1:7" x14ac:dyDescent="0.25">
      <c r="A2419" s="1" t="s">
        <v>6981</v>
      </c>
      <c r="B2419" s="2">
        <v>238684493</v>
      </c>
      <c r="C2419" s="1" t="s">
        <v>9154</v>
      </c>
      <c r="D2419" s="3">
        <v>26077</v>
      </c>
      <c r="E2419" s="1" t="s">
        <v>9166</v>
      </c>
      <c r="F2419" s="1" t="s">
        <v>6107</v>
      </c>
      <c r="G2419" t="s">
        <v>11910</v>
      </c>
    </row>
    <row r="2420" spans="1:7" x14ac:dyDescent="0.25">
      <c r="A2420" s="1" t="s">
        <v>4229</v>
      </c>
      <c r="B2420" s="2">
        <v>807991662</v>
      </c>
      <c r="C2420" s="1" t="s">
        <v>9154</v>
      </c>
      <c r="D2420" s="3">
        <v>37765</v>
      </c>
      <c r="E2420" s="1" t="s">
        <v>9145</v>
      </c>
      <c r="F2420" s="1" t="s">
        <v>9162</v>
      </c>
      <c r="G2420" t="s">
        <v>9261</v>
      </c>
    </row>
    <row r="2421" spans="1:7" x14ac:dyDescent="0.25">
      <c r="A2421" s="1" t="s">
        <v>3929</v>
      </c>
      <c r="B2421" s="2">
        <v>45676466</v>
      </c>
      <c r="C2421" s="1" t="s">
        <v>9134</v>
      </c>
      <c r="D2421" s="3">
        <v>42515</v>
      </c>
      <c r="E2421" s="1" t="s">
        <v>9141</v>
      </c>
      <c r="F2421" s="1" t="s">
        <v>9174</v>
      </c>
      <c r="G2421" t="s">
        <v>10247</v>
      </c>
    </row>
    <row r="2422" spans="1:7" x14ac:dyDescent="0.25">
      <c r="A2422" s="1" t="s">
        <v>7250</v>
      </c>
      <c r="B2422" s="2">
        <v>220684499</v>
      </c>
      <c r="C2422" s="1" t="s">
        <v>9159</v>
      </c>
      <c r="D2422" s="3">
        <v>37765</v>
      </c>
      <c r="E2422" s="1" t="s">
        <v>9141</v>
      </c>
      <c r="F2422" s="1" t="s">
        <v>9240</v>
      </c>
      <c r="G2422" t="s">
        <v>9763</v>
      </c>
    </row>
    <row r="2423" spans="1:7" x14ac:dyDescent="0.25">
      <c r="A2423" s="1" t="s">
        <v>4935</v>
      </c>
      <c r="B2423" s="2">
        <v>560683336</v>
      </c>
      <c r="C2423" s="1" t="s">
        <v>9134</v>
      </c>
      <c r="D2423" s="3">
        <v>39958</v>
      </c>
      <c r="E2423" s="1" t="s">
        <v>9135</v>
      </c>
      <c r="F2423" s="1" t="s">
        <v>9174</v>
      </c>
      <c r="G2423" t="s">
        <v>11459</v>
      </c>
    </row>
    <row r="2424" spans="1:7" x14ac:dyDescent="0.25">
      <c r="A2424" s="1" t="s">
        <v>22</v>
      </c>
      <c r="B2424" s="2">
        <v>17250555</v>
      </c>
      <c r="C2424" s="1" t="s">
        <v>9170</v>
      </c>
      <c r="D2424" s="3">
        <v>28634</v>
      </c>
      <c r="E2424" s="1" t="s">
        <v>9149</v>
      </c>
      <c r="F2424" s="1" t="s">
        <v>9362</v>
      </c>
      <c r="G2424" t="s">
        <v>10942</v>
      </c>
    </row>
    <row r="2425" spans="1:7" x14ac:dyDescent="0.25">
      <c r="A2425" s="1" t="s">
        <v>7566</v>
      </c>
      <c r="B2425" s="2">
        <v>873447667</v>
      </c>
      <c r="C2425" s="1" t="s">
        <v>9154</v>
      </c>
      <c r="D2425" s="3">
        <v>25348</v>
      </c>
      <c r="E2425" s="1" t="s">
        <v>9141</v>
      </c>
      <c r="F2425" s="1" t="s">
        <v>9162</v>
      </c>
      <c r="G2425" t="s">
        <v>10691</v>
      </c>
    </row>
    <row r="2426" spans="1:7" x14ac:dyDescent="0.25">
      <c r="A2426" s="1" t="s">
        <v>1923</v>
      </c>
      <c r="B2426" s="2">
        <v>718752181</v>
      </c>
      <c r="C2426" s="1" t="s">
        <v>9165</v>
      </c>
      <c r="D2426" s="3">
        <v>24616</v>
      </c>
      <c r="E2426" s="1" t="s">
        <v>9145</v>
      </c>
      <c r="F2426" s="1" t="s">
        <v>9264</v>
      </c>
      <c r="G2426" t="s">
        <v>10235</v>
      </c>
    </row>
    <row r="2427" spans="1:7" x14ac:dyDescent="0.25">
      <c r="A2427" s="1" t="s">
        <v>8810</v>
      </c>
      <c r="B2427" s="2">
        <v>930170526</v>
      </c>
      <c r="C2427" s="1" t="s">
        <v>9138</v>
      </c>
      <c r="D2427" s="3">
        <v>30460</v>
      </c>
      <c r="E2427" s="1" t="s">
        <v>9149</v>
      </c>
      <c r="F2427" s="1" t="s">
        <v>6173</v>
      </c>
      <c r="G2427" t="s">
        <v>9730</v>
      </c>
    </row>
    <row r="2428" spans="1:7" x14ac:dyDescent="0.25">
      <c r="A2428" s="1" t="s">
        <v>3653</v>
      </c>
      <c r="B2428" s="2">
        <v>422111244</v>
      </c>
      <c r="C2428" s="1" t="s">
        <v>9148</v>
      </c>
      <c r="D2428" s="3">
        <v>43244</v>
      </c>
      <c r="E2428" s="1" t="s">
        <v>9149</v>
      </c>
      <c r="F2428" s="1" t="s">
        <v>834</v>
      </c>
      <c r="G2428" t="s">
        <v>11572</v>
      </c>
    </row>
    <row r="2429" spans="1:7" x14ac:dyDescent="0.25">
      <c r="A2429" s="1" t="s">
        <v>1175</v>
      </c>
      <c r="B2429" s="2">
        <v>872920936</v>
      </c>
      <c r="C2429" s="1" t="s">
        <v>9156</v>
      </c>
      <c r="D2429" s="3">
        <v>42148</v>
      </c>
      <c r="E2429" s="1" t="s">
        <v>9141</v>
      </c>
      <c r="F2429" s="1" t="s">
        <v>9157</v>
      </c>
      <c r="G2429" t="s">
        <v>9650</v>
      </c>
    </row>
    <row r="2430" spans="1:7" x14ac:dyDescent="0.25">
      <c r="A2430" s="1" t="s">
        <v>4823</v>
      </c>
      <c r="B2430" s="2">
        <v>55291105</v>
      </c>
      <c r="C2430" s="1" t="s">
        <v>9170</v>
      </c>
      <c r="D2430" s="3">
        <v>34478</v>
      </c>
      <c r="E2430" s="1" t="s">
        <v>9149</v>
      </c>
      <c r="F2430" s="1" t="s">
        <v>9212</v>
      </c>
      <c r="G2430" t="s">
        <v>9661</v>
      </c>
    </row>
    <row r="2431" spans="1:7" x14ac:dyDescent="0.25">
      <c r="A2431" s="1" t="s">
        <v>3374</v>
      </c>
      <c r="B2431" s="2">
        <v>604247718</v>
      </c>
      <c r="C2431" s="1" t="s">
        <v>9159</v>
      </c>
      <c r="D2431" s="3">
        <v>43976</v>
      </c>
      <c r="E2431" s="1" t="s">
        <v>9149</v>
      </c>
      <c r="F2431" s="1" t="s">
        <v>8414</v>
      </c>
      <c r="G2431" t="s">
        <v>9943</v>
      </c>
    </row>
    <row r="2432" spans="1:7" x14ac:dyDescent="0.25">
      <c r="A2432" s="1" t="s">
        <v>1121</v>
      </c>
      <c r="B2432" s="2">
        <v>219530629</v>
      </c>
      <c r="C2432" s="1" t="s">
        <v>9197</v>
      </c>
      <c r="D2432" s="3">
        <v>41783</v>
      </c>
      <c r="E2432" s="1" t="s">
        <v>9149</v>
      </c>
      <c r="F2432" s="1" t="s">
        <v>9198</v>
      </c>
      <c r="G2432" t="s">
        <v>11876</v>
      </c>
    </row>
    <row r="2433" spans="1:7" x14ac:dyDescent="0.25">
      <c r="A2433" s="1" t="s">
        <v>3877</v>
      </c>
      <c r="B2433" s="2">
        <v>710192330</v>
      </c>
      <c r="C2433" s="1" t="s">
        <v>9193</v>
      </c>
      <c r="D2433" s="3">
        <v>39593</v>
      </c>
      <c r="E2433" s="1" t="s">
        <v>9145</v>
      </c>
      <c r="F2433" s="1" t="s">
        <v>9194</v>
      </c>
      <c r="G2433" t="s">
        <v>12154</v>
      </c>
    </row>
    <row r="2434" spans="1:7" x14ac:dyDescent="0.25">
      <c r="A2434" s="1" t="s">
        <v>7632</v>
      </c>
      <c r="B2434" s="2">
        <v>518446998</v>
      </c>
      <c r="C2434" s="1" t="s">
        <v>9138</v>
      </c>
      <c r="D2434" s="3">
        <v>36671</v>
      </c>
      <c r="E2434" s="1" t="s">
        <v>9141</v>
      </c>
      <c r="F2434" s="1" t="s">
        <v>9256</v>
      </c>
      <c r="G2434" t="s">
        <v>11102</v>
      </c>
    </row>
    <row r="2435" spans="1:7" x14ac:dyDescent="0.25">
      <c r="A2435" s="1" t="s">
        <v>2917</v>
      </c>
      <c r="B2435" s="2">
        <v>466881314</v>
      </c>
      <c r="C2435" s="1" t="s">
        <v>9179</v>
      </c>
      <c r="D2435" s="3">
        <v>30827</v>
      </c>
      <c r="E2435" s="1" t="s">
        <v>9149</v>
      </c>
      <c r="F2435" s="1" t="s">
        <v>9180</v>
      </c>
      <c r="G2435" t="s">
        <v>10939</v>
      </c>
    </row>
    <row r="2436" spans="1:7" x14ac:dyDescent="0.25">
      <c r="A2436" s="1" t="s">
        <v>8054</v>
      </c>
      <c r="B2436" s="2">
        <v>828002445</v>
      </c>
      <c r="C2436" s="1" t="s">
        <v>9159</v>
      </c>
      <c r="D2436" s="3">
        <v>29366</v>
      </c>
      <c r="E2436" s="1" t="s">
        <v>9149</v>
      </c>
      <c r="F2436" s="1" t="s">
        <v>8414</v>
      </c>
      <c r="G2436" t="s">
        <v>9302</v>
      </c>
    </row>
    <row r="2437" spans="1:7" x14ac:dyDescent="0.25">
      <c r="A2437" s="1" t="s">
        <v>4915</v>
      </c>
      <c r="B2437" s="2">
        <v>855530996</v>
      </c>
      <c r="C2437" s="1" t="s">
        <v>9154</v>
      </c>
      <c r="D2437" s="3">
        <v>20965</v>
      </c>
      <c r="E2437" s="1" t="s">
        <v>9141</v>
      </c>
      <c r="F2437" s="1" t="s">
        <v>6107</v>
      </c>
      <c r="G2437" t="s">
        <v>10275</v>
      </c>
    </row>
    <row r="2438" spans="1:7" x14ac:dyDescent="0.25">
      <c r="A2438" s="1" t="s">
        <v>4469</v>
      </c>
      <c r="B2438" s="2">
        <v>722370123</v>
      </c>
      <c r="C2438" s="1" t="s">
        <v>9193</v>
      </c>
      <c r="D2438" s="3">
        <v>26077</v>
      </c>
      <c r="E2438" s="1" t="s">
        <v>9131</v>
      </c>
      <c r="F2438" s="1" t="s">
        <v>9194</v>
      </c>
      <c r="G2438" t="s">
        <v>11716</v>
      </c>
    </row>
    <row r="2439" spans="1:7" x14ac:dyDescent="0.25">
      <c r="A2439" s="1" t="s">
        <v>249</v>
      </c>
      <c r="B2439" s="2">
        <v>721447723</v>
      </c>
      <c r="C2439" s="1" t="s">
        <v>9165</v>
      </c>
      <c r="D2439" s="3">
        <v>31921</v>
      </c>
      <c r="E2439" s="1" t="s">
        <v>9145</v>
      </c>
      <c r="F2439" s="1" t="s">
        <v>9264</v>
      </c>
      <c r="G2439" t="s">
        <v>10085</v>
      </c>
    </row>
    <row r="2440" spans="1:7" x14ac:dyDescent="0.25">
      <c r="A2440" s="1" t="s">
        <v>7385</v>
      </c>
      <c r="B2440" s="2">
        <v>299668063</v>
      </c>
      <c r="C2440" s="1" t="s">
        <v>9148</v>
      </c>
      <c r="D2440" s="3">
        <v>41783</v>
      </c>
      <c r="E2440" s="1" t="s">
        <v>9149</v>
      </c>
      <c r="F2440" s="1" t="s">
        <v>9254</v>
      </c>
      <c r="G2440" t="s">
        <v>11527</v>
      </c>
    </row>
    <row r="2441" spans="1:7" x14ac:dyDescent="0.25">
      <c r="A2441" s="1" t="s">
        <v>7942</v>
      </c>
      <c r="B2441" s="2">
        <v>341472312</v>
      </c>
      <c r="C2441" s="1" t="s">
        <v>9156</v>
      </c>
      <c r="D2441" s="3">
        <v>26444</v>
      </c>
      <c r="E2441" s="1" t="s">
        <v>9149</v>
      </c>
      <c r="F2441" s="1" t="s">
        <v>9157</v>
      </c>
      <c r="G2441" t="s">
        <v>11571</v>
      </c>
    </row>
    <row r="2442" spans="1:7" x14ac:dyDescent="0.25">
      <c r="A2442" s="1" t="s">
        <v>1504</v>
      </c>
      <c r="B2442" s="2">
        <v>997146843</v>
      </c>
      <c r="C2442" s="1" t="s">
        <v>9188</v>
      </c>
      <c r="D2442" s="3">
        <v>34114</v>
      </c>
      <c r="E2442" s="1" t="s">
        <v>9149</v>
      </c>
      <c r="F2442" s="1" t="s">
        <v>3840</v>
      </c>
      <c r="G2442" t="s">
        <v>10805</v>
      </c>
    </row>
    <row r="2443" spans="1:7" x14ac:dyDescent="0.25">
      <c r="A2443" s="1" t="s">
        <v>4573</v>
      </c>
      <c r="B2443" s="2">
        <v>729505202</v>
      </c>
      <c r="C2443" s="1" t="s">
        <v>9134</v>
      </c>
      <c r="D2443" s="3">
        <v>28999</v>
      </c>
      <c r="E2443" s="1" t="s">
        <v>9135</v>
      </c>
      <c r="F2443" s="1" t="s">
        <v>9225</v>
      </c>
      <c r="G2443" t="s">
        <v>10035</v>
      </c>
    </row>
    <row r="2444" spans="1:7" x14ac:dyDescent="0.25">
      <c r="A2444" s="1" t="s">
        <v>3064</v>
      </c>
      <c r="B2444" s="2">
        <v>236168567</v>
      </c>
      <c r="C2444" s="1" t="s">
        <v>9144</v>
      </c>
      <c r="D2444" s="3">
        <v>20233</v>
      </c>
      <c r="E2444" s="1" t="s">
        <v>9131</v>
      </c>
      <c r="F2444" s="1" t="s">
        <v>9262</v>
      </c>
      <c r="G2444" t="s">
        <v>9326</v>
      </c>
    </row>
    <row r="2445" spans="1:7" x14ac:dyDescent="0.25">
      <c r="A2445" s="1" t="s">
        <v>1289</v>
      </c>
      <c r="B2445" s="2">
        <v>502376688</v>
      </c>
      <c r="C2445" s="1" t="s">
        <v>9144</v>
      </c>
      <c r="D2445" s="3">
        <v>35210</v>
      </c>
      <c r="E2445" s="1" t="s">
        <v>9141</v>
      </c>
      <c r="F2445" s="1" t="s">
        <v>9262</v>
      </c>
      <c r="G2445" t="s">
        <v>11410</v>
      </c>
    </row>
    <row r="2446" spans="1:7" x14ac:dyDescent="0.25">
      <c r="A2446" s="1" t="s">
        <v>5837</v>
      </c>
      <c r="B2446" s="2">
        <v>64892733</v>
      </c>
      <c r="C2446" s="1" t="s">
        <v>9170</v>
      </c>
      <c r="D2446" s="3">
        <v>39958</v>
      </c>
      <c r="E2446" s="1" t="s">
        <v>9131</v>
      </c>
      <c r="F2446" s="1" t="s">
        <v>9171</v>
      </c>
      <c r="G2446" t="s">
        <v>11612</v>
      </c>
    </row>
    <row r="2447" spans="1:7" x14ac:dyDescent="0.25">
      <c r="A2447" s="1" t="s">
        <v>7467</v>
      </c>
      <c r="B2447" s="2">
        <v>33289021</v>
      </c>
      <c r="C2447" s="1" t="s">
        <v>9134</v>
      </c>
      <c r="D2447" s="3">
        <v>41783</v>
      </c>
      <c r="E2447" s="1" t="s">
        <v>9149</v>
      </c>
      <c r="F2447" s="1" t="s">
        <v>9200</v>
      </c>
      <c r="G2447" t="s">
        <v>10868</v>
      </c>
    </row>
    <row r="2448" spans="1:7" x14ac:dyDescent="0.25">
      <c r="A2448" s="1" t="s">
        <v>4394</v>
      </c>
      <c r="B2448" s="2">
        <v>921397735</v>
      </c>
      <c r="C2448" s="1" t="s">
        <v>9134</v>
      </c>
      <c r="D2448" s="3">
        <v>23522</v>
      </c>
      <c r="E2448" s="1" t="s">
        <v>9145</v>
      </c>
      <c r="F2448" s="1" t="s">
        <v>9176</v>
      </c>
      <c r="G2448" t="s">
        <v>10511</v>
      </c>
    </row>
    <row r="2449" spans="1:7" x14ac:dyDescent="0.25">
      <c r="A2449" s="1" t="s">
        <v>4898</v>
      </c>
      <c r="B2449" s="2">
        <v>249336167</v>
      </c>
      <c r="C2449" s="1" t="s">
        <v>9197</v>
      </c>
      <c r="D2449" s="3">
        <v>22061</v>
      </c>
      <c r="E2449" s="1" t="s">
        <v>9131</v>
      </c>
      <c r="F2449" s="1" t="s">
        <v>9198</v>
      </c>
      <c r="G2449" t="s">
        <v>11208</v>
      </c>
    </row>
    <row r="2450" spans="1:7" x14ac:dyDescent="0.25">
      <c r="A2450" s="1" t="s">
        <v>8125</v>
      </c>
      <c r="B2450" s="2">
        <v>20886327</v>
      </c>
      <c r="C2450" s="1" t="s">
        <v>9138</v>
      </c>
      <c r="D2450" s="3">
        <v>27538</v>
      </c>
      <c r="E2450" s="1" t="s">
        <v>9131</v>
      </c>
      <c r="F2450" s="1" t="s">
        <v>6173</v>
      </c>
      <c r="G2450" t="s">
        <v>10400</v>
      </c>
    </row>
    <row r="2451" spans="1:7" x14ac:dyDescent="0.25">
      <c r="A2451" s="1" t="s">
        <v>7716</v>
      </c>
      <c r="B2451" s="2">
        <v>672830363</v>
      </c>
      <c r="C2451" s="1" t="s">
        <v>9165</v>
      </c>
      <c r="D2451" s="3">
        <v>40322</v>
      </c>
      <c r="E2451" s="1" t="s">
        <v>9135</v>
      </c>
      <c r="F2451" s="1" t="s">
        <v>9167</v>
      </c>
      <c r="G2451" t="s">
        <v>10441</v>
      </c>
    </row>
    <row r="2452" spans="1:7" x14ac:dyDescent="0.25">
      <c r="A2452" s="1" t="s">
        <v>3359</v>
      </c>
      <c r="B2452" s="2">
        <v>110539166</v>
      </c>
      <c r="C2452" s="1" t="s">
        <v>9144</v>
      </c>
      <c r="D2452" s="3">
        <v>44341</v>
      </c>
      <c r="E2452" s="1" t="s">
        <v>9145</v>
      </c>
      <c r="F2452" s="1" t="s">
        <v>9262</v>
      </c>
      <c r="G2452" t="s">
        <v>9624</v>
      </c>
    </row>
    <row r="2453" spans="1:7" x14ac:dyDescent="0.25">
      <c r="A2453" s="1" t="s">
        <v>1808</v>
      </c>
      <c r="B2453" s="2">
        <v>58914684</v>
      </c>
      <c r="C2453" s="1" t="s">
        <v>9159</v>
      </c>
      <c r="D2453" s="3">
        <v>23522</v>
      </c>
      <c r="E2453" s="1" t="s">
        <v>9131</v>
      </c>
      <c r="F2453" s="1" t="s">
        <v>9240</v>
      </c>
      <c r="G2453" t="s">
        <v>11721</v>
      </c>
    </row>
    <row r="2454" spans="1:7" x14ac:dyDescent="0.25">
      <c r="A2454" s="1" t="s">
        <v>5917</v>
      </c>
      <c r="B2454" s="2">
        <v>777386810</v>
      </c>
      <c r="C2454" s="1" t="s">
        <v>9134</v>
      </c>
      <c r="D2454" s="3">
        <v>36304</v>
      </c>
      <c r="E2454" s="1" t="s">
        <v>9149</v>
      </c>
      <c r="F2454" s="1" t="s">
        <v>9176</v>
      </c>
      <c r="G2454" t="s">
        <v>10072</v>
      </c>
    </row>
    <row r="2455" spans="1:7" x14ac:dyDescent="0.25">
      <c r="A2455" s="1" t="s">
        <v>8939</v>
      </c>
      <c r="B2455" s="2">
        <v>129117923</v>
      </c>
      <c r="C2455" s="1" t="s">
        <v>9165</v>
      </c>
      <c r="D2455" s="3">
        <v>25348</v>
      </c>
      <c r="E2455" s="1" t="s">
        <v>9166</v>
      </c>
      <c r="F2455" s="1" t="s">
        <v>9167</v>
      </c>
      <c r="G2455" t="s">
        <v>9740</v>
      </c>
    </row>
    <row r="2456" spans="1:7" x14ac:dyDescent="0.25">
      <c r="A2456" s="1" t="s">
        <v>5444</v>
      </c>
      <c r="B2456" s="2">
        <v>157230926</v>
      </c>
      <c r="C2456" s="1" t="s">
        <v>9190</v>
      </c>
      <c r="D2456" s="3">
        <v>24983</v>
      </c>
      <c r="E2456" s="1" t="s">
        <v>9145</v>
      </c>
      <c r="F2456" s="1" t="s">
        <v>9191</v>
      </c>
      <c r="G2456" t="s">
        <v>10185</v>
      </c>
    </row>
    <row r="2457" spans="1:7" x14ac:dyDescent="0.25">
      <c r="A2457" s="1" t="s">
        <v>8461</v>
      </c>
      <c r="B2457" s="2">
        <v>572588123</v>
      </c>
      <c r="C2457" s="1" t="s">
        <v>9159</v>
      </c>
      <c r="D2457" s="3">
        <v>23522</v>
      </c>
      <c r="E2457" s="1" t="s">
        <v>9149</v>
      </c>
      <c r="F2457" s="1" t="s">
        <v>8414</v>
      </c>
      <c r="G2457" t="s">
        <v>10125</v>
      </c>
    </row>
    <row r="2458" spans="1:7" x14ac:dyDescent="0.25">
      <c r="A2458" s="1" t="s">
        <v>2458</v>
      </c>
      <c r="B2458" s="2">
        <v>922352562</v>
      </c>
      <c r="C2458" s="1" t="s">
        <v>9179</v>
      </c>
      <c r="D2458" s="3">
        <v>43976</v>
      </c>
      <c r="E2458" s="1" t="s">
        <v>9149</v>
      </c>
      <c r="F2458" s="1" t="s">
        <v>9184</v>
      </c>
      <c r="G2458" t="s">
        <v>10709</v>
      </c>
    </row>
    <row r="2459" spans="1:7" x14ac:dyDescent="0.25">
      <c r="A2459" s="1" t="s">
        <v>6041</v>
      </c>
      <c r="B2459" s="2">
        <v>718232501</v>
      </c>
      <c r="C2459" s="1" t="s">
        <v>9179</v>
      </c>
      <c r="D2459" s="3">
        <v>33382</v>
      </c>
      <c r="E2459" s="1" t="s">
        <v>9131</v>
      </c>
      <c r="F2459" s="1" t="s">
        <v>9180</v>
      </c>
      <c r="G2459" t="s">
        <v>9999</v>
      </c>
    </row>
    <row r="2460" spans="1:7" x14ac:dyDescent="0.25">
      <c r="A2460" s="1" t="s">
        <v>2121</v>
      </c>
      <c r="B2460" s="2">
        <v>533584613</v>
      </c>
      <c r="C2460" s="1" t="s">
        <v>9134</v>
      </c>
      <c r="D2460" s="3">
        <v>25712</v>
      </c>
      <c r="E2460" s="1" t="s">
        <v>9149</v>
      </c>
      <c r="F2460" s="1" t="s">
        <v>9174</v>
      </c>
      <c r="G2460" t="s">
        <v>11470</v>
      </c>
    </row>
    <row r="2461" spans="1:7" x14ac:dyDescent="0.25">
      <c r="A2461" s="1" t="s">
        <v>1365</v>
      </c>
      <c r="B2461" s="2">
        <v>938249145</v>
      </c>
      <c r="C2461" s="1" t="s">
        <v>9193</v>
      </c>
      <c r="D2461" s="3">
        <v>27538</v>
      </c>
      <c r="E2461" s="1" t="s">
        <v>9141</v>
      </c>
      <c r="F2461" s="1" t="s">
        <v>9194</v>
      </c>
      <c r="G2461" t="s">
        <v>10243</v>
      </c>
    </row>
    <row r="2462" spans="1:7" x14ac:dyDescent="0.25">
      <c r="A2462" s="1" t="s">
        <v>6296</v>
      </c>
      <c r="B2462" s="2">
        <v>838153424</v>
      </c>
      <c r="C2462" s="1" t="s">
        <v>9170</v>
      </c>
      <c r="D2462" s="3">
        <v>37765</v>
      </c>
      <c r="E2462" s="1" t="s">
        <v>9131</v>
      </c>
      <c r="F2462" s="1" t="s">
        <v>9362</v>
      </c>
      <c r="G2462" t="s">
        <v>10292</v>
      </c>
    </row>
    <row r="2463" spans="1:7" x14ac:dyDescent="0.25">
      <c r="A2463" s="1" t="s">
        <v>1736</v>
      </c>
      <c r="B2463" s="2">
        <v>696887241</v>
      </c>
      <c r="C2463" s="1" t="s">
        <v>9159</v>
      </c>
      <c r="D2463" s="3">
        <v>42148</v>
      </c>
      <c r="E2463" s="1" t="s">
        <v>9135</v>
      </c>
      <c r="F2463" s="1" t="s">
        <v>9160</v>
      </c>
      <c r="G2463" t="s">
        <v>11082</v>
      </c>
    </row>
    <row r="2464" spans="1:7" x14ac:dyDescent="0.25">
      <c r="A2464" s="1" t="s">
        <v>737</v>
      </c>
      <c r="B2464" s="2">
        <v>7396430</v>
      </c>
      <c r="C2464" s="1" t="s">
        <v>9134</v>
      </c>
      <c r="D2464" s="3">
        <v>29731</v>
      </c>
      <c r="E2464" s="1" t="s">
        <v>9149</v>
      </c>
      <c r="F2464" s="1" t="s">
        <v>9186</v>
      </c>
      <c r="G2464" t="s">
        <v>9929</v>
      </c>
    </row>
    <row r="2465" spans="1:7" x14ac:dyDescent="0.25">
      <c r="A2465" s="1" t="s">
        <v>4277</v>
      </c>
      <c r="B2465" s="2">
        <v>247215446</v>
      </c>
      <c r="C2465" s="1" t="s">
        <v>9148</v>
      </c>
      <c r="D2465" s="3">
        <v>30827</v>
      </c>
      <c r="E2465" s="1" t="s">
        <v>9141</v>
      </c>
      <c r="F2465" s="1" t="s">
        <v>9254</v>
      </c>
      <c r="G2465" t="s">
        <v>11137</v>
      </c>
    </row>
    <row r="2466" spans="1:7" x14ac:dyDescent="0.25">
      <c r="A2466" s="1" t="s">
        <v>1641</v>
      </c>
      <c r="B2466" s="2">
        <v>327147302</v>
      </c>
      <c r="C2466" s="1" t="s">
        <v>9303</v>
      </c>
      <c r="D2466" s="3">
        <v>34114</v>
      </c>
      <c r="E2466" s="1" t="s">
        <v>9135</v>
      </c>
      <c r="F2466" s="1" t="s">
        <v>9339</v>
      </c>
      <c r="G2466" t="s">
        <v>10641</v>
      </c>
    </row>
    <row r="2467" spans="1:7" x14ac:dyDescent="0.25">
      <c r="A2467" s="1" t="s">
        <v>1449</v>
      </c>
      <c r="B2467" s="2">
        <v>301382196</v>
      </c>
      <c r="C2467" s="1" t="s">
        <v>9148</v>
      </c>
      <c r="D2467" s="3">
        <v>34843</v>
      </c>
      <c r="E2467" s="1" t="s">
        <v>9145</v>
      </c>
      <c r="F2467" s="1" t="s">
        <v>9150</v>
      </c>
      <c r="G2467" t="s">
        <v>10322</v>
      </c>
    </row>
    <row r="2468" spans="1:7" x14ac:dyDescent="0.25">
      <c r="A2468" s="1" t="s">
        <v>555</v>
      </c>
      <c r="B2468" s="2">
        <v>992079733</v>
      </c>
      <c r="C2468" s="1" t="s">
        <v>9134</v>
      </c>
      <c r="D2468" s="3">
        <v>27538</v>
      </c>
      <c r="E2468" s="1" t="s">
        <v>9145</v>
      </c>
      <c r="F2468" s="1" t="s">
        <v>9283</v>
      </c>
      <c r="G2468" t="s">
        <v>11954</v>
      </c>
    </row>
    <row r="2469" spans="1:7" x14ac:dyDescent="0.25">
      <c r="A2469" s="1" t="s">
        <v>3276</v>
      </c>
      <c r="B2469" s="2">
        <v>7702909</v>
      </c>
      <c r="C2469" s="1" t="s">
        <v>9159</v>
      </c>
      <c r="D2469" s="3">
        <v>43609</v>
      </c>
      <c r="E2469" s="1" t="s">
        <v>9141</v>
      </c>
      <c r="F2469" s="1" t="s">
        <v>9367</v>
      </c>
      <c r="G2469" t="s">
        <v>11130</v>
      </c>
    </row>
    <row r="2470" spans="1:7" x14ac:dyDescent="0.25">
      <c r="A2470" s="1" t="s">
        <v>4785</v>
      </c>
      <c r="B2470" s="2">
        <v>707899037</v>
      </c>
      <c r="C2470" s="1" t="s">
        <v>9138</v>
      </c>
      <c r="D2470" s="3">
        <v>34478</v>
      </c>
      <c r="E2470" s="1" t="s">
        <v>9166</v>
      </c>
      <c r="F2470" s="1" t="s">
        <v>9256</v>
      </c>
      <c r="G2470" t="s">
        <v>10379</v>
      </c>
    </row>
    <row r="2471" spans="1:7" x14ac:dyDescent="0.25">
      <c r="A2471" s="1" t="s">
        <v>1264</v>
      </c>
      <c r="B2471" s="2">
        <v>231990058</v>
      </c>
      <c r="C2471" s="1" t="s">
        <v>9134</v>
      </c>
      <c r="D2471" s="3">
        <v>26809</v>
      </c>
      <c r="E2471" s="1" t="s">
        <v>9149</v>
      </c>
      <c r="F2471" s="1" t="s">
        <v>9186</v>
      </c>
      <c r="G2471" t="s">
        <v>11438</v>
      </c>
    </row>
    <row r="2472" spans="1:7" x14ac:dyDescent="0.25">
      <c r="A2472" s="1" t="s">
        <v>8209</v>
      </c>
      <c r="B2472" s="2">
        <v>872154878</v>
      </c>
      <c r="C2472" s="1" t="s">
        <v>9170</v>
      </c>
      <c r="D2472" s="3">
        <v>30095</v>
      </c>
      <c r="E2472" s="1" t="s">
        <v>9141</v>
      </c>
      <c r="F2472" s="1" t="s">
        <v>9362</v>
      </c>
      <c r="G2472" t="s">
        <v>10218</v>
      </c>
    </row>
    <row r="2473" spans="1:7" x14ac:dyDescent="0.25">
      <c r="A2473" s="1" t="s">
        <v>2064</v>
      </c>
      <c r="B2473" s="2">
        <v>490762884</v>
      </c>
      <c r="C2473" s="1" t="s">
        <v>9165</v>
      </c>
      <c r="D2473" s="3">
        <v>39226</v>
      </c>
      <c r="E2473" s="1" t="s">
        <v>9149</v>
      </c>
      <c r="F2473" s="1" t="s">
        <v>9264</v>
      </c>
      <c r="G2473" t="s">
        <v>11105</v>
      </c>
    </row>
    <row r="2474" spans="1:7" x14ac:dyDescent="0.25">
      <c r="A2474" s="1" t="s">
        <v>1339</v>
      </c>
      <c r="B2474" s="2">
        <v>711108813</v>
      </c>
      <c r="C2474" s="1" t="s">
        <v>9303</v>
      </c>
      <c r="D2474" s="3">
        <v>22790</v>
      </c>
      <c r="E2474" s="1" t="s">
        <v>9149</v>
      </c>
      <c r="F2474" s="1" t="s">
        <v>9304</v>
      </c>
      <c r="G2474" t="s">
        <v>10659</v>
      </c>
    </row>
    <row r="2475" spans="1:7" x14ac:dyDescent="0.25">
      <c r="A2475" s="1" t="s">
        <v>4588</v>
      </c>
      <c r="B2475" s="2">
        <v>606522640</v>
      </c>
      <c r="C2475" s="1" t="s">
        <v>9134</v>
      </c>
      <c r="D2475" s="3">
        <v>37400</v>
      </c>
      <c r="E2475" s="1" t="s">
        <v>9135</v>
      </c>
      <c r="F2475" s="1" t="s">
        <v>9174</v>
      </c>
      <c r="G2475" t="s">
        <v>10369</v>
      </c>
    </row>
    <row r="2476" spans="1:7" x14ac:dyDescent="0.25">
      <c r="A2476" s="1" t="s">
        <v>334</v>
      </c>
      <c r="B2476" s="2">
        <v>433389088</v>
      </c>
      <c r="C2476" s="1" t="s">
        <v>9134</v>
      </c>
      <c r="D2476" s="3">
        <v>30827</v>
      </c>
      <c r="E2476" s="1" t="s">
        <v>9141</v>
      </c>
      <c r="F2476" s="1" t="s">
        <v>9186</v>
      </c>
      <c r="G2476" t="s">
        <v>10668</v>
      </c>
    </row>
    <row r="2477" spans="1:7" x14ac:dyDescent="0.25">
      <c r="A2477" s="1" t="s">
        <v>334</v>
      </c>
      <c r="B2477" s="2">
        <v>998201239</v>
      </c>
      <c r="C2477" s="1" t="s">
        <v>9134</v>
      </c>
      <c r="D2477" s="3">
        <v>33749</v>
      </c>
      <c r="E2477" s="1" t="s">
        <v>9145</v>
      </c>
      <c r="F2477" s="1" t="s">
        <v>9186</v>
      </c>
      <c r="G2477" t="s">
        <v>11407</v>
      </c>
    </row>
    <row r="2478" spans="1:7" x14ac:dyDescent="0.25">
      <c r="A2478" s="1" t="s">
        <v>3686</v>
      </c>
      <c r="B2478" s="2">
        <v>281357239</v>
      </c>
      <c r="C2478" s="1" t="s">
        <v>9190</v>
      </c>
      <c r="D2478" s="3">
        <v>35575</v>
      </c>
      <c r="E2478" s="1" t="s">
        <v>9135</v>
      </c>
      <c r="F2478" s="1" t="s">
        <v>9191</v>
      </c>
      <c r="G2478" t="s">
        <v>10959</v>
      </c>
    </row>
    <row r="2479" spans="1:7" x14ac:dyDescent="0.25">
      <c r="A2479" s="1" t="s">
        <v>2408</v>
      </c>
      <c r="B2479" s="2">
        <v>238742168</v>
      </c>
      <c r="C2479" s="1" t="s">
        <v>9130</v>
      </c>
      <c r="D2479" s="3">
        <v>36671</v>
      </c>
      <c r="E2479" s="1" t="s">
        <v>9149</v>
      </c>
      <c r="F2479" s="1" t="s">
        <v>9252</v>
      </c>
      <c r="G2479" t="s">
        <v>11140</v>
      </c>
    </row>
    <row r="2480" spans="1:7" x14ac:dyDescent="0.25">
      <c r="A2480" s="1" t="s">
        <v>2815</v>
      </c>
      <c r="B2480" s="2">
        <v>365392432</v>
      </c>
      <c r="C2480" s="1" t="s">
        <v>9165</v>
      </c>
      <c r="D2480" s="3">
        <v>20233</v>
      </c>
      <c r="E2480" s="1" t="s">
        <v>9135</v>
      </c>
      <c r="F2480" s="1" t="s">
        <v>9167</v>
      </c>
      <c r="G2480" t="s">
        <v>10843</v>
      </c>
    </row>
    <row r="2481" spans="1:7" x14ac:dyDescent="0.25">
      <c r="A2481" s="1" t="s">
        <v>691</v>
      </c>
      <c r="B2481" s="2">
        <v>523904525</v>
      </c>
      <c r="C2481" s="1" t="s">
        <v>9134</v>
      </c>
      <c r="D2481" s="3">
        <v>38132</v>
      </c>
      <c r="E2481" s="1" t="s">
        <v>9135</v>
      </c>
      <c r="F2481" s="1" t="s">
        <v>9186</v>
      </c>
      <c r="G2481" t="s">
        <v>9667</v>
      </c>
    </row>
    <row r="2482" spans="1:7" x14ac:dyDescent="0.25">
      <c r="A2482" s="1" t="s">
        <v>1485</v>
      </c>
      <c r="B2482" s="2">
        <v>286598152</v>
      </c>
      <c r="C2482" s="1" t="s">
        <v>9130</v>
      </c>
      <c r="D2482" s="3">
        <v>28270</v>
      </c>
      <c r="E2482" s="1" t="s">
        <v>9149</v>
      </c>
      <c r="F2482" s="1" t="s">
        <v>9252</v>
      </c>
      <c r="G2482" t="s">
        <v>11124</v>
      </c>
    </row>
    <row r="2483" spans="1:7" x14ac:dyDescent="0.25">
      <c r="A2483" s="1" t="s">
        <v>8235</v>
      </c>
      <c r="B2483" s="2">
        <v>88247400</v>
      </c>
      <c r="C2483" s="1" t="s">
        <v>9144</v>
      </c>
      <c r="D2483" s="3">
        <v>40322</v>
      </c>
      <c r="E2483" s="1" t="s">
        <v>9145</v>
      </c>
      <c r="F2483" s="1" t="s">
        <v>9146</v>
      </c>
      <c r="G2483" t="s">
        <v>11374</v>
      </c>
    </row>
    <row r="2484" spans="1:7" x14ac:dyDescent="0.25">
      <c r="A2484" s="1" t="s">
        <v>51</v>
      </c>
      <c r="B2484" s="2">
        <v>892979728</v>
      </c>
      <c r="C2484" s="1" t="s">
        <v>9235</v>
      </c>
      <c r="D2484" s="3">
        <v>28634</v>
      </c>
      <c r="E2484" s="1" t="s">
        <v>9166</v>
      </c>
      <c r="F2484" s="1" t="s">
        <v>9236</v>
      </c>
      <c r="G2484" t="s">
        <v>9663</v>
      </c>
    </row>
    <row r="2485" spans="1:7" x14ac:dyDescent="0.25">
      <c r="A2485" s="1" t="s">
        <v>7534</v>
      </c>
      <c r="B2485" s="2">
        <v>513691723</v>
      </c>
      <c r="C2485" s="1" t="s">
        <v>9159</v>
      </c>
      <c r="D2485" s="3">
        <v>33382</v>
      </c>
      <c r="E2485" s="1" t="s">
        <v>9141</v>
      </c>
      <c r="F2485" s="1" t="s">
        <v>9160</v>
      </c>
      <c r="G2485" t="s">
        <v>10819</v>
      </c>
    </row>
    <row r="2486" spans="1:7" x14ac:dyDescent="0.25">
      <c r="A2486" s="1" t="s">
        <v>2788</v>
      </c>
      <c r="B2486" s="2">
        <v>25583562</v>
      </c>
      <c r="C2486" s="1" t="s">
        <v>9134</v>
      </c>
      <c r="D2486" s="3">
        <v>40687</v>
      </c>
      <c r="E2486" s="1" t="s">
        <v>9141</v>
      </c>
      <c r="F2486" s="1" t="s">
        <v>9182</v>
      </c>
      <c r="G2486" t="s">
        <v>10031</v>
      </c>
    </row>
    <row r="2487" spans="1:7" x14ac:dyDescent="0.25">
      <c r="A2487" s="1" t="s">
        <v>5208</v>
      </c>
      <c r="B2487" s="2">
        <v>771087014</v>
      </c>
      <c r="C2487" s="1" t="s">
        <v>9134</v>
      </c>
      <c r="D2487" s="3">
        <v>23887</v>
      </c>
      <c r="E2487" s="1" t="s">
        <v>9149</v>
      </c>
      <c r="F2487" s="1" t="s">
        <v>9307</v>
      </c>
      <c r="G2487" t="s">
        <v>10749</v>
      </c>
    </row>
    <row r="2488" spans="1:7" x14ac:dyDescent="0.25">
      <c r="A2488" s="1" t="s">
        <v>6871</v>
      </c>
      <c r="B2488" s="2">
        <v>195572040</v>
      </c>
      <c r="C2488" s="1" t="s">
        <v>9165</v>
      </c>
      <c r="D2488" s="3">
        <v>23155</v>
      </c>
      <c r="E2488" s="1" t="s">
        <v>9149</v>
      </c>
      <c r="F2488" s="1" t="s">
        <v>9264</v>
      </c>
      <c r="G2488" t="s">
        <v>11967</v>
      </c>
    </row>
    <row r="2489" spans="1:7" x14ac:dyDescent="0.25">
      <c r="A2489" s="1" t="s">
        <v>8793</v>
      </c>
      <c r="B2489" s="2">
        <v>3816115</v>
      </c>
      <c r="C2489" s="1" t="s">
        <v>9188</v>
      </c>
      <c r="D2489" s="3">
        <v>35575</v>
      </c>
      <c r="E2489" s="1" t="s">
        <v>9149</v>
      </c>
      <c r="F2489" s="1" t="s">
        <v>4326</v>
      </c>
      <c r="G2489" t="s">
        <v>9543</v>
      </c>
    </row>
    <row r="2490" spans="1:7" x14ac:dyDescent="0.25">
      <c r="A2490" s="1" t="s">
        <v>5596</v>
      </c>
      <c r="B2490" s="2">
        <v>843915301</v>
      </c>
      <c r="C2490" s="1" t="s">
        <v>9235</v>
      </c>
      <c r="D2490" s="3">
        <v>42515</v>
      </c>
      <c r="E2490" s="1" t="s">
        <v>9149</v>
      </c>
      <c r="F2490" s="1" t="s">
        <v>9236</v>
      </c>
      <c r="G2490" t="s">
        <v>9508</v>
      </c>
    </row>
    <row r="2491" spans="1:7" x14ac:dyDescent="0.25">
      <c r="A2491" s="1" t="s">
        <v>7649</v>
      </c>
      <c r="B2491" s="2">
        <v>233314261</v>
      </c>
      <c r="C2491" s="1" t="s">
        <v>9165</v>
      </c>
      <c r="D2491" s="3">
        <v>41783</v>
      </c>
      <c r="E2491" s="1" t="s">
        <v>9149</v>
      </c>
      <c r="F2491" s="1" t="s">
        <v>9264</v>
      </c>
      <c r="G2491" t="s">
        <v>10106</v>
      </c>
    </row>
    <row r="2492" spans="1:7" x14ac:dyDescent="0.25">
      <c r="A2492" s="1" t="s">
        <v>668</v>
      </c>
      <c r="B2492" s="2">
        <v>385818767</v>
      </c>
      <c r="C2492" s="1" t="s">
        <v>9303</v>
      </c>
      <c r="D2492" s="3">
        <v>31921</v>
      </c>
      <c r="E2492" s="1" t="s">
        <v>9141</v>
      </c>
      <c r="F2492" s="1" t="s">
        <v>9304</v>
      </c>
      <c r="G2492" t="s">
        <v>11650</v>
      </c>
    </row>
    <row r="2493" spans="1:7" x14ac:dyDescent="0.25">
      <c r="A2493" s="1" t="s">
        <v>4797</v>
      </c>
      <c r="B2493" s="2">
        <v>282522462</v>
      </c>
      <c r="C2493" s="1" t="s">
        <v>9148</v>
      </c>
      <c r="D2493" s="3">
        <v>24983</v>
      </c>
      <c r="E2493" s="1" t="s">
        <v>9145</v>
      </c>
      <c r="F2493" s="1" t="s">
        <v>834</v>
      </c>
      <c r="G2493" t="s">
        <v>10979</v>
      </c>
    </row>
    <row r="2494" spans="1:7" x14ac:dyDescent="0.25">
      <c r="A2494" s="1" t="s">
        <v>6030</v>
      </c>
      <c r="B2494" s="2">
        <v>554023905</v>
      </c>
      <c r="C2494" s="1" t="s">
        <v>9170</v>
      </c>
      <c r="D2494" s="3">
        <v>39958</v>
      </c>
      <c r="E2494" s="1" t="s">
        <v>9149</v>
      </c>
      <c r="F2494" s="1" t="s">
        <v>9171</v>
      </c>
      <c r="G2494" t="s">
        <v>9713</v>
      </c>
    </row>
    <row r="2495" spans="1:7" x14ac:dyDescent="0.25">
      <c r="A2495" s="1" t="s">
        <v>6030</v>
      </c>
      <c r="B2495" s="2">
        <v>120457380</v>
      </c>
      <c r="C2495" s="1" t="s">
        <v>9170</v>
      </c>
      <c r="D2495" s="3">
        <v>23522</v>
      </c>
      <c r="E2495" s="1" t="s">
        <v>9149</v>
      </c>
      <c r="F2495" s="1" t="s">
        <v>9362</v>
      </c>
      <c r="G2495" t="s">
        <v>9935</v>
      </c>
    </row>
    <row r="2496" spans="1:7" x14ac:dyDescent="0.25">
      <c r="A2496" s="1" t="s">
        <v>2824</v>
      </c>
      <c r="B2496" s="2">
        <v>102351529</v>
      </c>
      <c r="C2496" s="1" t="s">
        <v>9134</v>
      </c>
      <c r="D2496" s="3">
        <v>44705</v>
      </c>
      <c r="E2496" s="1" t="s">
        <v>9141</v>
      </c>
      <c r="F2496" s="1" t="s">
        <v>9182</v>
      </c>
      <c r="G2496" t="s">
        <v>11180</v>
      </c>
    </row>
    <row r="2497" spans="1:7" x14ac:dyDescent="0.25">
      <c r="A2497" s="1" t="s">
        <v>3656</v>
      </c>
      <c r="B2497" s="2">
        <v>300991991</v>
      </c>
      <c r="C2497" s="1" t="s">
        <v>9152</v>
      </c>
      <c r="D2497" s="3">
        <v>35210</v>
      </c>
      <c r="E2497" s="1" t="s">
        <v>9149</v>
      </c>
      <c r="F2497" s="1" t="s">
        <v>8420</v>
      </c>
      <c r="G2497" t="s">
        <v>9845</v>
      </c>
    </row>
    <row r="2498" spans="1:7" x14ac:dyDescent="0.25">
      <c r="A2498" s="1" t="s">
        <v>5477</v>
      </c>
      <c r="B2498" s="2">
        <v>649881744</v>
      </c>
      <c r="C2498" s="1" t="s">
        <v>9140</v>
      </c>
      <c r="D2498" s="3">
        <v>20600</v>
      </c>
      <c r="E2498" s="1" t="s">
        <v>9145</v>
      </c>
      <c r="F2498" s="1" t="s">
        <v>9142</v>
      </c>
      <c r="G2498" t="s">
        <v>9169</v>
      </c>
    </row>
    <row r="2499" spans="1:7" x14ac:dyDescent="0.25">
      <c r="A2499" s="1" t="s">
        <v>6204</v>
      </c>
      <c r="B2499" s="2">
        <v>443973508</v>
      </c>
      <c r="C2499" s="1" t="s">
        <v>9170</v>
      </c>
      <c r="D2499" s="3">
        <v>20233</v>
      </c>
      <c r="E2499" s="1" t="s">
        <v>9149</v>
      </c>
      <c r="F2499" s="1" t="s">
        <v>9171</v>
      </c>
      <c r="G2499" t="s">
        <v>10752</v>
      </c>
    </row>
    <row r="2500" spans="1:7" x14ac:dyDescent="0.25">
      <c r="A2500" s="1" t="s">
        <v>3789</v>
      </c>
      <c r="B2500" s="2">
        <v>316447593</v>
      </c>
      <c r="C2500" s="1" t="s">
        <v>9303</v>
      </c>
      <c r="D2500" s="3">
        <v>24983</v>
      </c>
      <c r="E2500" s="1" t="s">
        <v>9141</v>
      </c>
      <c r="F2500" s="1" t="s">
        <v>9304</v>
      </c>
      <c r="G2500" t="s">
        <v>11336</v>
      </c>
    </row>
    <row r="2501" spans="1:7" x14ac:dyDescent="0.25">
      <c r="A2501" s="1" t="s">
        <v>3612</v>
      </c>
      <c r="B2501" s="2">
        <v>155187023</v>
      </c>
      <c r="C2501" s="1" t="s">
        <v>9134</v>
      </c>
      <c r="D2501" s="3">
        <v>20233</v>
      </c>
      <c r="E2501" s="1" t="s">
        <v>9149</v>
      </c>
      <c r="F2501" s="1" t="s">
        <v>9176</v>
      </c>
      <c r="G2501" t="s">
        <v>10824</v>
      </c>
    </row>
    <row r="2502" spans="1:7" x14ac:dyDescent="0.25">
      <c r="A2502" s="1" t="s">
        <v>2673</v>
      </c>
      <c r="B2502" s="2">
        <v>45087532</v>
      </c>
      <c r="C2502" s="1" t="s">
        <v>9138</v>
      </c>
      <c r="D2502" s="3">
        <v>43976</v>
      </c>
      <c r="E2502" s="1" t="s">
        <v>9131</v>
      </c>
      <c r="F2502" s="1" t="s">
        <v>9256</v>
      </c>
      <c r="G2502" t="s">
        <v>11609</v>
      </c>
    </row>
    <row r="2503" spans="1:7" x14ac:dyDescent="0.25">
      <c r="A2503" s="1" t="s">
        <v>7047</v>
      </c>
      <c r="B2503" s="2">
        <v>695281</v>
      </c>
      <c r="C2503" s="1" t="s">
        <v>9165</v>
      </c>
      <c r="D2503" s="3">
        <v>26444</v>
      </c>
      <c r="E2503" s="1" t="s">
        <v>9141</v>
      </c>
      <c r="F2503" s="1" t="s">
        <v>9264</v>
      </c>
      <c r="G2503" t="s">
        <v>10361</v>
      </c>
    </row>
    <row r="2504" spans="1:7" x14ac:dyDescent="0.25">
      <c r="A2504" s="1" t="s">
        <v>7974</v>
      </c>
      <c r="B2504" s="2">
        <v>473170824</v>
      </c>
      <c r="C2504" s="1" t="s">
        <v>9197</v>
      </c>
      <c r="D2504" s="3">
        <v>23522</v>
      </c>
      <c r="E2504" s="1" t="s">
        <v>9135</v>
      </c>
      <c r="F2504" s="1" t="s">
        <v>9267</v>
      </c>
      <c r="G2504" t="s">
        <v>10501</v>
      </c>
    </row>
    <row r="2505" spans="1:7" x14ac:dyDescent="0.25">
      <c r="A2505" s="1" t="s">
        <v>865</v>
      </c>
      <c r="B2505" s="2">
        <v>276566478</v>
      </c>
      <c r="C2505" s="1" t="s">
        <v>9148</v>
      </c>
      <c r="D2505" s="3">
        <v>27538</v>
      </c>
      <c r="E2505" s="1" t="s">
        <v>9149</v>
      </c>
      <c r="F2505" s="1" t="s">
        <v>9150</v>
      </c>
      <c r="G2505" t="s">
        <v>9355</v>
      </c>
    </row>
    <row r="2506" spans="1:7" x14ac:dyDescent="0.25">
      <c r="A2506" s="1" t="s">
        <v>4017</v>
      </c>
      <c r="B2506" s="2">
        <v>21780220</v>
      </c>
      <c r="C2506" s="1" t="s">
        <v>9303</v>
      </c>
      <c r="D2506" s="3">
        <v>43244</v>
      </c>
      <c r="E2506" s="1" t="s">
        <v>9135</v>
      </c>
      <c r="F2506" s="1" t="s">
        <v>9339</v>
      </c>
      <c r="G2506" t="s">
        <v>11931</v>
      </c>
    </row>
    <row r="2507" spans="1:7" x14ac:dyDescent="0.25">
      <c r="A2507" s="1" t="s">
        <v>5911</v>
      </c>
      <c r="B2507" s="2">
        <v>394919381</v>
      </c>
      <c r="C2507" s="1" t="s">
        <v>9154</v>
      </c>
      <c r="D2507" s="3">
        <v>43609</v>
      </c>
      <c r="E2507" s="1" t="s">
        <v>9149</v>
      </c>
      <c r="F2507" s="1" t="s">
        <v>9162</v>
      </c>
      <c r="G2507" t="s">
        <v>11296</v>
      </c>
    </row>
    <row r="2508" spans="1:7" x14ac:dyDescent="0.25">
      <c r="A2508" s="1" t="s">
        <v>4503</v>
      </c>
      <c r="B2508" s="2">
        <v>600894200</v>
      </c>
      <c r="C2508" s="1" t="s">
        <v>9314</v>
      </c>
      <c r="D2508" s="3">
        <v>41054</v>
      </c>
      <c r="E2508" s="1" t="s">
        <v>9135</v>
      </c>
      <c r="F2508" s="1" t="s">
        <v>9315</v>
      </c>
      <c r="G2508" t="s">
        <v>11416</v>
      </c>
    </row>
    <row r="2509" spans="1:7" x14ac:dyDescent="0.25">
      <c r="A2509" s="1" t="s">
        <v>7700</v>
      </c>
      <c r="B2509" s="2">
        <v>922739901</v>
      </c>
      <c r="C2509" s="1" t="s">
        <v>9229</v>
      </c>
      <c r="D2509" s="3">
        <v>42515</v>
      </c>
      <c r="E2509" s="1" t="s">
        <v>9145</v>
      </c>
      <c r="F2509" s="1" t="s">
        <v>9230</v>
      </c>
      <c r="G2509" t="s">
        <v>10394</v>
      </c>
    </row>
    <row r="2510" spans="1:7" x14ac:dyDescent="0.25">
      <c r="A2510" s="1" t="s">
        <v>4564</v>
      </c>
      <c r="B2510" s="2">
        <v>492145316</v>
      </c>
      <c r="C2510" s="1" t="s">
        <v>9235</v>
      </c>
      <c r="D2510" s="3">
        <v>36671</v>
      </c>
      <c r="E2510" s="1" t="s">
        <v>9135</v>
      </c>
      <c r="F2510" s="1" t="s">
        <v>9236</v>
      </c>
      <c r="G2510" t="s">
        <v>12035</v>
      </c>
    </row>
    <row r="2511" spans="1:7" x14ac:dyDescent="0.25">
      <c r="A2511" s="1" t="s">
        <v>7906</v>
      </c>
      <c r="B2511" s="2">
        <v>80484276</v>
      </c>
      <c r="C2511" s="1" t="s">
        <v>9134</v>
      </c>
      <c r="D2511" s="3">
        <v>38861</v>
      </c>
      <c r="E2511" s="1" t="s">
        <v>9145</v>
      </c>
      <c r="F2511" s="1" t="s">
        <v>9182</v>
      </c>
      <c r="G2511" t="s">
        <v>12126</v>
      </c>
    </row>
    <row r="2512" spans="1:7" x14ac:dyDescent="0.25">
      <c r="A2512" s="1" t="s">
        <v>6524</v>
      </c>
      <c r="B2512" s="2">
        <v>540418090</v>
      </c>
      <c r="C2512" s="1" t="s">
        <v>9130</v>
      </c>
      <c r="D2512" s="3">
        <v>35939</v>
      </c>
      <c r="E2512" s="1" t="s">
        <v>9149</v>
      </c>
      <c r="F2512" s="1" t="s">
        <v>9252</v>
      </c>
      <c r="G2512" t="s">
        <v>10122</v>
      </c>
    </row>
    <row r="2513" spans="1:7" x14ac:dyDescent="0.25">
      <c r="A2513" s="1" t="s">
        <v>6524</v>
      </c>
      <c r="B2513" s="2">
        <v>360093656</v>
      </c>
      <c r="C2513" s="1" t="s">
        <v>9314</v>
      </c>
      <c r="D2513" s="3">
        <v>32288</v>
      </c>
      <c r="E2513" s="1" t="s">
        <v>9135</v>
      </c>
      <c r="F2513" s="1" t="s">
        <v>9315</v>
      </c>
      <c r="G2513" t="s">
        <v>11741</v>
      </c>
    </row>
    <row r="2514" spans="1:7" x14ac:dyDescent="0.25">
      <c r="A2514" s="1" t="s">
        <v>3309</v>
      </c>
      <c r="B2514" s="2">
        <v>87826690</v>
      </c>
      <c r="C2514" s="1" t="s">
        <v>9179</v>
      </c>
      <c r="D2514" s="3">
        <v>24983</v>
      </c>
      <c r="E2514" s="1" t="s">
        <v>9131</v>
      </c>
      <c r="F2514" s="1" t="s">
        <v>9223</v>
      </c>
      <c r="G2514" t="s">
        <v>9310</v>
      </c>
    </row>
    <row r="2515" spans="1:7" x14ac:dyDescent="0.25">
      <c r="A2515" s="1" t="s">
        <v>4832</v>
      </c>
      <c r="B2515" s="2">
        <v>758880525</v>
      </c>
      <c r="C2515" s="1" t="s">
        <v>9134</v>
      </c>
      <c r="D2515" s="3">
        <v>39593</v>
      </c>
      <c r="E2515" s="1" t="s">
        <v>9149</v>
      </c>
      <c r="F2515" s="1" t="s">
        <v>9136</v>
      </c>
      <c r="G2515" t="s">
        <v>10617</v>
      </c>
    </row>
    <row r="2516" spans="1:7" x14ac:dyDescent="0.25">
      <c r="A2516" s="1" t="s">
        <v>2214</v>
      </c>
      <c r="B2516" s="2">
        <v>842658068</v>
      </c>
      <c r="C2516" s="1" t="s">
        <v>9170</v>
      </c>
      <c r="D2516" s="3">
        <v>43244</v>
      </c>
      <c r="E2516" s="1" t="s">
        <v>9149</v>
      </c>
      <c r="F2516" s="1" t="s">
        <v>9171</v>
      </c>
      <c r="G2516" t="s">
        <v>10352</v>
      </c>
    </row>
    <row r="2517" spans="1:7" x14ac:dyDescent="0.25">
      <c r="A2517" s="1" t="s">
        <v>8547</v>
      </c>
      <c r="B2517" s="2">
        <v>465801768</v>
      </c>
      <c r="C2517" s="1" t="s">
        <v>9134</v>
      </c>
      <c r="D2517" s="3">
        <v>43244</v>
      </c>
      <c r="E2517" s="1" t="s">
        <v>9149</v>
      </c>
      <c r="F2517" s="1" t="s">
        <v>9200</v>
      </c>
      <c r="G2517" t="s">
        <v>11510</v>
      </c>
    </row>
    <row r="2518" spans="1:7" x14ac:dyDescent="0.25">
      <c r="A2518" s="1" t="s">
        <v>6716</v>
      </c>
      <c r="B2518" s="2">
        <v>475711203</v>
      </c>
      <c r="C2518" s="1" t="s">
        <v>9179</v>
      </c>
      <c r="D2518" s="3">
        <v>27173</v>
      </c>
      <c r="E2518" s="1" t="s">
        <v>9131</v>
      </c>
      <c r="F2518" s="1" t="s">
        <v>9223</v>
      </c>
      <c r="G2518" t="s">
        <v>12110</v>
      </c>
    </row>
    <row r="2519" spans="1:7" x14ac:dyDescent="0.25">
      <c r="A2519" s="1" t="s">
        <v>3386</v>
      </c>
      <c r="B2519" s="2">
        <v>473113900</v>
      </c>
      <c r="C2519" s="1" t="s">
        <v>9190</v>
      </c>
      <c r="D2519" s="3">
        <v>38497</v>
      </c>
      <c r="E2519" s="1" t="s">
        <v>9141</v>
      </c>
      <c r="F2519" s="1" t="s">
        <v>9191</v>
      </c>
      <c r="G2519" t="s">
        <v>11899</v>
      </c>
    </row>
    <row r="2520" spans="1:7" x14ac:dyDescent="0.25">
      <c r="A2520" s="1" t="s">
        <v>1890</v>
      </c>
      <c r="B2520" s="2">
        <v>1830742</v>
      </c>
      <c r="C2520" s="1" t="s">
        <v>9134</v>
      </c>
      <c r="D2520" s="3">
        <v>27538</v>
      </c>
      <c r="E2520" s="1" t="s">
        <v>9141</v>
      </c>
      <c r="F2520" s="1" t="s">
        <v>9307</v>
      </c>
      <c r="G2520" t="s">
        <v>11813</v>
      </c>
    </row>
    <row r="2521" spans="1:7" x14ac:dyDescent="0.25">
      <c r="A2521" s="1" t="s">
        <v>4348</v>
      </c>
      <c r="B2521" s="2">
        <v>759957</v>
      </c>
      <c r="C2521" s="1" t="s">
        <v>9197</v>
      </c>
      <c r="D2521" s="3">
        <v>33749</v>
      </c>
      <c r="E2521" s="1" t="s">
        <v>9141</v>
      </c>
      <c r="F2521" s="1" t="s">
        <v>9267</v>
      </c>
      <c r="G2521" t="s">
        <v>9609</v>
      </c>
    </row>
    <row r="2522" spans="1:7" x14ac:dyDescent="0.25">
      <c r="A2522" s="1" t="s">
        <v>5225</v>
      </c>
      <c r="B2522" s="2">
        <v>213753946</v>
      </c>
      <c r="C2522" s="1" t="s">
        <v>9190</v>
      </c>
      <c r="D2522" s="3">
        <v>45070</v>
      </c>
      <c r="E2522" s="1" t="s">
        <v>9141</v>
      </c>
      <c r="F2522" s="1" t="s">
        <v>9191</v>
      </c>
      <c r="G2522" t="s">
        <v>9503</v>
      </c>
    </row>
    <row r="2523" spans="1:7" x14ac:dyDescent="0.25">
      <c r="A2523" s="1" t="s">
        <v>3483</v>
      </c>
      <c r="B2523" s="2">
        <v>949212330</v>
      </c>
      <c r="C2523" s="1" t="s">
        <v>9165</v>
      </c>
      <c r="D2523" s="3">
        <v>28999</v>
      </c>
      <c r="E2523" s="1" t="s">
        <v>9149</v>
      </c>
      <c r="F2523" s="1" t="s">
        <v>9167</v>
      </c>
      <c r="G2523" t="s">
        <v>9569</v>
      </c>
    </row>
    <row r="2524" spans="1:7" x14ac:dyDescent="0.25">
      <c r="A2524" s="1" t="s">
        <v>3826</v>
      </c>
      <c r="B2524" s="2">
        <v>769276182</v>
      </c>
      <c r="C2524" s="1" t="s">
        <v>9159</v>
      </c>
      <c r="D2524" s="3">
        <v>44705</v>
      </c>
      <c r="E2524" s="1" t="s">
        <v>9149</v>
      </c>
      <c r="F2524" s="1" t="s">
        <v>9367</v>
      </c>
      <c r="G2524" t="s">
        <v>10246</v>
      </c>
    </row>
    <row r="2525" spans="1:7" x14ac:dyDescent="0.25">
      <c r="A2525" s="1" t="s">
        <v>5935</v>
      </c>
      <c r="B2525" s="2">
        <v>363285002</v>
      </c>
      <c r="C2525" s="1" t="s">
        <v>9130</v>
      </c>
      <c r="D2525" s="3">
        <v>38132</v>
      </c>
      <c r="E2525" s="1" t="s">
        <v>9135</v>
      </c>
      <c r="F2525" s="1" t="s">
        <v>9132</v>
      </c>
      <c r="G2525" t="s">
        <v>9998</v>
      </c>
    </row>
    <row r="2526" spans="1:7" x14ac:dyDescent="0.25">
      <c r="A2526" s="1" t="s">
        <v>884</v>
      </c>
      <c r="B2526" s="2">
        <v>501536033</v>
      </c>
      <c r="C2526" s="1" t="s">
        <v>9165</v>
      </c>
      <c r="D2526" s="3">
        <v>27538</v>
      </c>
      <c r="E2526" s="1" t="s">
        <v>9149</v>
      </c>
      <c r="F2526" s="1" t="s">
        <v>9167</v>
      </c>
      <c r="G2526" t="s">
        <v>11185</v>
      </c>
    </row>
    <row r="2527" spans="1:7" x14ac:dyDescent="0.25">
      <c r="A2527" s="1" t="s">
        <v>3749</v>
      </c>
      <c r="B2527" s="2">
        <v>221419824</v>
      </c>
      <c r="C2527" s="1" t="s">
        <v>9217</v>
      </c>
      <c r="D2527" s="3">
        <v>39958</v>
      </c>
      <c r="E2527" s="1" t="s">
        <v>9149</v>
      </c>
      <c r="F2527" s="1" t="s">
        <v>9218</v>
      </c>
      <c r="G2527" t="s">
        <v>11891</v>
      </c>
    </row>
    <row r="2528" spans="1:7" x14ac:dyDescent="0.25">
      <c r="A2528" s="1" t="s">
        <v>3118</v>
      </c>
      <c r="B2528" s="2">
        <v>97710211</v>
      </c>
      <c r="C2528" s="1" t="s">
        <v>9229</v>
      </c>
      <c r="D2528" s="3">
        <v>26809</v>
      </c>
      <c r="E2528" s="1" t="s">
        <v>9149</v>
      </c>
      <c r="F2528" s="1" t="s">
        <v>9230</v>
      </c>
      <c r="G2528" t="s">
        <v>9871</v>
      </c>
    </row>
    <row r="2529" spans="1:7" x14ac:dyDescent="0.25">
      <c r="A2529" s="1" t="s">
        <v>5172</v>
      </c>
      <c r="B2529" s="2">
        <v>673790986</v>
      </c>
      <c r="C2529" s="1" t="s">
        <v>9144</v>
      </c>
      <c r="D2529" s="3">
        <v>37765</v>
      </c>
      <c r="E2529" s="1" t="s">
        <v>9149</v>
      </c>
      <c r="F2529" s="1" t="s">
        <v>9262</v>
      </c>
      <c r="G2529" t="s">
        <v>10886</v>
      </c>
    </row>
    <row r="2530" spans="1:7" x14ac:dyDescent="0.25">
      <c r="A2530" s="1" t="s">
        <v>3495</v>
      </c>
      <c r="B2530" s="2">
        <v>753092163</v>
      </c>
      <c r="C2530" s="1" t="s">
        <v>9130</v>
      </c>
      <c r="D2530" s="3">
        <v>39958</v>
      </c>
      <c r="E2530" s="1" t="s">
        <v>9141</v>
      </c>
      <c r="F2530" s="1" t="s">
        <v>9132</v>
      </c>
      <c r="G2530" t="s">
        <v>11851</v>
      </c>
    </row>
    <row r="2531" spans="1:7" x14ac:dyDescent="0.25">
      <c r="A2531" s="1" t="s">
        <v>7154</v>
      </c>
      <c r="B2531" s="2">
        <v>381449213</v>
      </c>
      <c r="C2531" s="1" t="s">
        <v>9193</v>
      </c>
      <c r="D2531" s="3">
        <v>31556</v>
      </c>
      <c r="E2531" s="1" t="s">
        <v>9141</v>
      </c>
      <c r="F2531" s="1" t="s">
        <v>9194</v>
      </c>
      <c r="G2531" t="s">
        <v>11658</v>
      </c>
    </row>
    <row r="2532" spans="1:7" x14ac:dyDescent="0.25">
      <c r="A2532" s="1" t="s">
        <v>4385</v>
      </c>
      <c r="B2532" s="2">
        <v>267056850</v>
      </c>
      <c r="C2532" s="1" t="s">
        <v>9179</v>
      </c>
      <c r="D2532" s="3">
        <v>24616</v>
      </c>
      <c r="E2532" s="1" t="s">
        <v>9145</v>
      </c>
      <c r="F2532" s="1" t="s">
        <v>9180</v>
      </c>
      <c r="G2532" t="s">
        <v>9655</v>
      </c>
    </row>
    <row r="2533" spans="1:7" x14ac:dyDescent="0.25">
      <c r="A2533" s="1" t="s">
        <v>3607</v>
      </c>
      <c r="B2533" s="2">
        <v>119496083</v>
      </c>
      <c r="C2533" s="1" t="s">
        <v>9148</v>
      </c>
      <c r="D2533" s="3">
        <v>38132</v>
      </c>
      <c r="E2533" s="1" t="s">
        <v>9131</v>
      </c>
      <c r="F2533" s="1" t="s">
        <v>9254</v>
      </c>
      <c r="G2533" t="s">
        <v>10462</v>
      </c>
    </row>
    <row r="2534" spans="1:7" x14ac:dyDescent="0.25">
      <c r="A2534" s="1" t="s">
        <v>3607</v>
      </c>
      <c r="B2534" s="2">
        <v>934537140</v>
      </c>
      <c r="C2534" s="1" t="s">
        <v>9170</v>
      </c>
      <c r="D2534" s="3">
        <v>20600</v>
      </c>
      <c r="E2534" s="1" t="s">
        <v>9149</v>
      </c>
      <c r="F2534" s="1" t="s">
        <v>9212</v>
      </c>
      <c r="G2534" t="s">
        <v>11339</v>
      </c>
    </row>
    <row r="2535" spans="1:7" x14ac:dyDescent="0.25">
      <c r="A2535" s="1" t="s">
        <v>1658</v>
      </c>
      <c r="B2535" s="2">
        <v>282834053</v>
      </c>
      <c r="C2535" s="1" t="s">
        <v>9170</v>
      </c>
      <c r="D2535" s="3">
        <v>33382</v>
      </c>
      <c r="E2535" s="1" t="s">
        <v>9131</v>
      </c>
      <c r="F2535" s="1" t="s">
        <v>9171</v>
      </c>
      <c r="G2535" t="s">
        <v>12015</v>
      </c>
    </row>
    <row r="2536" spans="1:7" x14ac:dyDescent="0.25">
      <c r="A2536" s="1" t="s">
        <v>2830</v>
      </c>
      <c r="B2536" s="2">
        <v>710742690</v>
      </c>
      <c r="C2536" s="1" t="s">
        <v>9193</v>
      </c>
      <c r="D2536" s="3">
        <v>36304</v>
      </c>
      <c r="E2536" s="1" t="s">
        <v>9131</v>
      </c>
      <c r="F2536" s="1" t="s">
        <v>9194</v>
      </c>
      <c r="G2536" t="s">
        <v>10607</v>
      </c>
    </row>
    <row r="2537" spans="1:7" x14ac:dyDescent="0.25">
      <c r="A2537" s="1" t="s">
        <v>5896</v>
      </c>
      <c r="B2537" s="2">
        <v>233272612</v>
      </c>
      <c r="C2537" s="1" t="s">
        <v>9134</v>
      </c>
      <c r="D2537" s="3">
        <v>33017</v>
      </c>
      <c r="E2537" s="1" t="s">
        <v>9149</v>
      </c>
      <c r="F2537" s="1" t="s">
        <v>9307</v>
      </c>
      <c r="G2537" t="s">
        <v>9478</v>
      </c>
    </row>
    <row r="2538" spans="1:7" x14ac:dyDescent="0.25">
      <c r="A2538" s="1" t="s">
        <v>8635</v>
      </c>
      <c r="B2538" s="2">
        <v>158449315</v>
      </c>
      <c r="C2538" s="1" t="s">
        <v>9217</v>
      </c>
      <c r="D2538" s="3">
        <v>42515</v>
      </c>
      <c r="E2538" s="1" t="s">
        <v>9149</v>
      </c>
      <c r="F2538" s="1" t="s">
        <v>9218</v>
      </c>
      <c r="G2538" t="s">
        <v>12102</v>
      </c>
    </row>
    <row r="2539" spans="1:7" x14ac:dyDescent="0.25">
      <c r="A2539" s="1" t="s">
        <v>5649</v>
      </c>
      <c r="B2539" s="2">
        <v>831453431</v>
      </c>
      <c r="C2539" s="1" t="s">
        <v>9130</v>
      </c>
      <c r="D2539" s="3">
        <v>23522</v>
      </c>
      <c r="E2539" s="1" t="s">
        <v>9145</v>
      </c>
      <c r="F2539" s="1" t="s">
        <v>9252</v>
      </c>
      <c r="G2539" t="s">
        <v>11745</v>
      </c>
    </row>
    <row r="2540" spans="1:7" x14ac:dyDescent="0.25">
      <c r="A2540" s="1" t="s">
        <v>3534</v>
      </c>
      <c r="B2540" s="2">
        <v>957820001</v>
      </c>
      <c r="C2540" s="1" t="s">
        <v>9159</v>
      </c>
      <c r="D2540" s="3">
        <v>44341</v>
      </c>
      <c r="E2540" s="1" t="s">
        <v>9141</v>
      </c>
      <c r="F2540" s="1" t="s">
        <v>9240</v>
      </c>
      <c r="G2540" t="s">
        <v>11248</v>
      </c>
    </row>
    <row r="2541" spans="1:7" x14ac:dyDescent="0.25">
      <c r="A2541" s="1" t="s">
        <v>313</v>
      </c>
      <c r="B2541" s="2">
        <v>6783451</v>
      </c>
      <c r="C2541" s="1" t="s">
        <v>9134</v>
      </c>
      <c r="D2541" s="3">
        <v>43609</v>
      </c>
      <c r="E2541" s="1" t="s">
        <v>9145</v>
      </c>
      <c r="F2541" s="1" t="s">
        <v>9174</v>
      </c>
      <c r="G2541" t="s">
        <v>10086</v>
      </c>
    </row>
    <row r="2542" spans="1:7" x14ac:dyDescent="0.25">
      <c r="A2542" s="1" t="s">
        <v>8677</v>
      </c>
      <c r="B2542" s="2">
        <v>337682362</v>
      </c>
      <c r="C2542" s="1" t="s">
        <v>9134</v>
      </c>
      <c r="D2542" s="3">
        <v>26444</v>
      </c>
      <c r="E2542" s="1" t="s">
        <v>9135</v>
      </c>
      <c r="F2542" s="1" t="s">
        <v>9225</v>
      </c>
      <c r="G2542" t="s">
        <v>10345</v>
      </c>
    </row>
    <row r="2543" spans="1:7" x14ac:dyDescent="0.25">
      <c r="A2543" s="1" t="s">
        <v>6305</v>
      </c>
      <c r="B2543" s="2">
        <v>748608391</v>
      </c>
      <c r="C2543" s="1" t="s">
        <v>9130</v>
      </c>
      <c r="D2543" s="3">
        <v>21329</v>
      </c>
      <c r="E2543" s="1" t="s">
        <v>9141</v>
      </c>
      <c r="F2543" s="1" t="s">
        <v>9132</v>
      </c>
      <c r="G2543" t="s">
        <v>9619</v>
      </c>
    </row>
    <row r="2544" spans="1:7" x14ac:dyDescent="0.25">
      <c r="A2544" s="1" t="s">
        <v>7508</v>
      </c>
      <c r="B2544" s="2">
        <v>468039144</v>
      </c>
      <c r="C2544" s="1" t="s">
        <v>9197</v>
      </c>
      <c r="D2544" s="3">
        <v>29731</v>
      </c>
      <c r="E2544" s="1" t="s">
        <v>9145</v>
      </c>
      <c r="F2544" s="1" t="s">
        <v>9267</v>
      </c>
      <c r="G2544" t="s">
        <v>11126</v>
      </c>
    </row>
    <row r="2545" spans="1:7" x14ac:dyDescent="0.25">
      <c r="A2545" s="1" t="s">
        <v>4645</v>
      </c>
      <c r="B2545" s="2">
        <v>48131367</v>
      </c>
      <c r="C2545" s="1" t="s">
        <v>9303</v>
      </c>
      <c r="D2545" s="3">
        <v>26444</v>
      </c>
      <c r="E2545" s="1" t="s">
        <v>9149</v>
      </c>
      <c r="F2545" s="1" t="s">
        <v>9339</v>
      </c>
      <c r="G2545" t="s">
        <v>9407</v>
      </c>
    </row>
    <row r="2546" spans="1:7" x14ac:dyDescent="0.25">
      <c r="A2546" s="1" t="s">
        <v>4735</v>
      </c>
      <c r="B2546" s="2">
        <v>777992746</v>
      </c>
      <c r="C2546" s="1" t="s">
        <v>9170</v>
      </c>
      <c r="D2546" s="3">
        <v>30460</v>
      </c>
      <c r="E2546" s="1" t="s">
        <v>9135</v>
      </c>
      <c r="F2546" s="1" t="s">
        <v>9171</v>
      </c>
      <c r="G2546" t="s">
        <v>9610</v>
      </c>
    </row>
    <row r="2547" spans="1:7" x14ac:dyDescent="0.25">
      <c r="A2547" s="1" t="s">
        <v>7398</v>
      </c>
      <c r="B2547" s="2">
        <v>549592626</v>
      </c>
      <c r="C2547" s="1" t="s">
        <v>9140</v>
      </c>
      <c r="D2547" s="3">
        <v>39958</v>
      </c>
      <c r="E2547" s="1" t="s">
        <v>9149</v>
      </c>
      <c r="F2547" s="1" t="s">
        <v>9142</v>
      </c>
      <c r="G2547" t="s">
        <v>10007</v>
      </c>
    </row>
    <row r="2548" spans="1:7" x14ac:dyDescent="0.25">
      <c r="A2548" s="1" t="s">
        <v>5974</v>
      </c>
      <c r="B2548" s="2">
        <v>590984003</v>
      </c>
      <c r="C2548" s="1" t="s">
        <v>9152</v>
      </c>
      <c r="D2548" s="3">
        <v>29731</v>
      </c>
      <c r="E2548" s="1" t="s">
        <v>9149</v>
      </c>
      <c r="F2548" s="1" t="s">
        <v>8420</v>
      </c>
      <c r="G2548" t="s">
        <v>9955</v>
      </c>
    </row>
    <row r="2549" spans="1:7" x14ac:dyDescent="0.25">
      <c r="A2549" s="1" t="s">
        <v>2524</v>
      </c>
      <c r="B2549" s="2">
        <v>72373489</v>
      </c>
      <c r="C2549" s="1" t="s">
        <v>9165</v>
      </c>
      <c r="D2549" s="3">
        <v>43609</v>
      </c>
      <c r="E2549" s="1" t="s">
        <v>9141</v>
      </c>
      <c r="F2549" s="1" t="s">
        <v>9264</v>
      </c>
      <c r="G2549" t="s">
        <v>11689</v>
      </c>
    </row>
    <row r="2550" spans="1:7" x14ac:dyDescent="0.25">
      <c r="A2550" s="1" t="s">
        <v>1594</v>
      </c>
      <c r="B2550" s="2">
        <v>868759038</v>
      </c>
      <c r="C2550" s="1" t="s">
        <v>9134</v>
      </c>
      <c r="D2550" s="3">
        <v>26444</v>
      </c>
      <c r="E2550" s="1" t="s">
        <v>9131</v>
      </c>
      <c r="F2550" s="1" t="s">
        <v>9283</v>
      </c>
      <c r="G2550" t="s">
        <v>10284</v>
      </c>
    </row>
    <row r="2551" spans="1:7" x14ac:dyDescent="0.25">
      <c r="A2551" s="1" t="s">
        <v>7602</v>
      </c>
      <c r="B2551" s="2">
        <v>871526576</v>
      </c>
      <c r="C2551" s="1" t="s">
        <v>9134</v>
      </c>
      <c r="D2551" s="3">
        <v>42515</v>
      </c>
      <c r="E2551" s="1" t="s">
        <v>9149</v>
      </c>
      <c r="F2551" s="1" t="s">
        <v>9186</v>
      </c>
      <c r="G2551" t="s">
        <v>10958</v>
      </c>
    </row>
    <row r="2552" spans="1:7" x14ac:dyDescent="0.25">
      <c r="A2552" s="1" t="s">
        <v>2556</v>
      </c>
      <c r="B2552" s="2">
        <v>345576680</v>
      </c>
      <c r="C2552" s="1" t="s">
        <v>9134</v>
      </c>
      <c r="D2552" s="3">
        <v>28634</v>
      </c>
      <c r="E2552" s="1" t="s">
        <v>9141</v>
      </c>
      <c r="F2552" s="1" t="s">
        <v>9136</v>
      </c>
      <c r="G2552" t="s">
        <v>11291</v>
      </c>
    </row>
    <row r="2553" spans="1:7" x14ac:dyDescent="0.25">
      <c r="A2553" s="1" t="s">
        <v>7520</v>
      </c>
      <c r="B2553" s="2">
        <v>223010951</v>
      </c>
      <c r="C2553" s="1" t="s">
        <v>9179</v>
      </c>
      <c r="D2553" s="3">
        <v>43244</v>
      </c>
      <c r="E2553" s="1" t="s">
        <v>9135</v>
      </c>
      <c r="F2553" s="1" t="s">
        <v>9184</v>
      </c>
      <c r="G2553" t="s">
        <v>10941</v>
      </c>
    </row>
    <row r="2554" spans="1:7" x14ac:dyDescent="0.25">
      <c r="A2554" s="1" t="s">
        <v>8571</v>
      </c>
      <c r="B2554" s="2">
        <v>241445901</v>
      </c>
      <c r="C2554" s="1" t="s">
        <v>9144</v>
      </c>
      <c r="D2554" s="3">
        <v>25712</v>
      </c>
      <c r="E2554" s="1" t="s">
        <v>9149</v>
      </c>
      <c r="F2554" s="1" t="s">
        <v>9262</v>
      </c>
      <c r="G2554" t="s">
        <v>9581</v>
      </c>
    </row>
    <row r="2555" spans="1:7" x14ac:dyDescent="0.25">
      <c r="A2555" s="1" t="s">
        <v>4877</v>
      </c>
      <c r="B2555" s="2">
        <v>506939356</v>
      </c>
      <c r="C2555" s="1" t="s">
        <v>9134</v>
      </c>
      <c r="D2555" s="3">
        <v>29731</v>
      </c>
      <c r="E2555" s="1" t="s">
        <v>9145</v>
      </c>
      <c r="F2555" s="1" t="s">
        <v>9200</v>
      </c>
      <c r="G2555" t="s">
        <v>10543</v>
      </c>
    </row>
    <row r="2556" spans="1:7" x14ac:dyDescent="0.25">
      <c r="A2556" s="1" t="s">
        <v>7984</v>
      </c>
      <c r="B2556" s="2">
        <v>478667502</v>
      </c>
      <c r="C2556" s="1" t="s">
        <v>9190</v>
      </c>
      <c r="D2556" s="3">
        <v>23522</v>
      </c>
      <c r="E2556" s="1" t="s">
        <v>9145</v>
      </c>
      <c r="F2556" s="1" t="s">
        <v>9191</v>
      </c>
      <c r="G2556" t="s">
        <v>9862</v>
      </c>
    </row>
    <row r="2557" spans="1:7" x14ac:dyDescent="0.25">
      <c r="A2557" s="1" t="s">
        <v>4418</v>
      </c>
      <c r="B2557" s="2">
        <v>965121813</v>
      </c>
      <c r="C2557" s="1" t="s">
        <v>9134</v>
      </c>
      <c r="D2557" s="3">
        <v>24983</v>
      </c>
      <c r="E2557" s="1" t="s">
        <v>9145</v>
      </c>
      <c r="F2557" s="1" t="s">
        <v>9186</v>
      </c>
      <c r="G2557" t="s">
        <v>9680</v>
      </c>
    </row>
    <row r="2558" spans="1:7" x14ac:dyDescent="0.25">
      <c r="A2558" s="1" t="s">
        <v>3415</v>
      </c>
      <c r="B2558" s="2">
        <v>791085065</v>
      </c>
      <c r="C2558" s="1" t="s">
        <v>9170</v>
      </c>
      <c r="D2558" s="3">
        <v>25712</v>
      </c>
      <c r="E2558" s="1" t="s">
        <v>9149</v>
      </c>
      <c r="F2558" s="1" t="s">
        <v>9171</v>
      </c>
      <c r="G2558" t="s">
        <v>11933</v>
      </c>
    </row>
    <row r="2559" spans="1:7" x14ac:dyDescent="0.25">
      <c r="A2559" s="1" t="s">
        <v>8415</v>
      </c>
      <c r="B2559" s="2">
        <v>983314375</v>
      </c>
      <c r="C2559" s="1" t="s">
        <v>9159</v>
      </c>
      <c r="D2559" s="3">
        <v>21694</v>
      </c>
      <c r="E2559" s="1" t="s">
        <v>9149</v>
      </c>
      <c r="F2559" s="1" t="s">
        <v>8414</v>
      </c>
      <c r="G2559" t="s">
        <v>12055</v>
      </c>
    </row>
    <row r="2560" spans="1:7" x14ac:dyDescent="0.25">
      <c r="A2560" s="1" t="s">
        <v>2697</v>
      </c>
      <c r="B2560" s="2">
        <v>510476419</v>
      </c>
      <c r="C2560" s="1" t="s">
        <v>9159</v>
      </c>
      <c r="D2560" s="3">
        <v>41054</v>
      </c>
      <c r="E2560" s="1" t="s">
        <v>9149</v>
      </c>
      <c r="F2560" s="1" t="s">
        <v>9367</v>
      </c>
      <c r="G2560" t="s">
        <v>10251</v>
      </c>
    </row>
    <row r="2561" spans="1:7" x14ac:dyDescent="0.25">
      <c r="A2561" s="1" t="s">
        <v>5355</v>
      </c>
      <c r="B2561" s="2">
        <v>904452413</v>
      </c>
      <c r="C2561" s="1" t="s">
        <v>9179</v>
      </c>
      <c r="D2561" s="3">
        <v>21329</v>
      </c>
      <c r="E2561" s="1" t="s">
        <v>9135</v>
      </c>
      <c r="F2561" s="1" t="s">
        <v>9180</v>
      </c>
      <c r="G2561" t="s">
        <v>9469</v>
      </c>
    </row>
    <row r="2562" spans="1:7" x14ac:dyDescent="0.25">
      <c r="A2562" s="1" t="s">
        <v>5355</v>
      </c>
      <c r="B2562" s="2">
        <v>684982134</v>
      </c>
      <c r="C2562" s="1" t="s">
        <v>9134</v>
      </c>
      <c r="D2562" s="3">
        <v>23887</v>
      </c>
      <c r="E2562" s="1" t="s">
        <v>9166</v>
      </c>
      <c r="F2562" s="1" t="s">
        <v>9186</v>
      </c>
      <c r="G2562" t="s">
        <v>11258</v>
      </c>
    </row>
    <row r="2563" spans="1:7" x14ac:dyDescent="0.25">
      <c r="A2563" s="1" t="s">
        <v>1453</v>
      </c>
      <c r="B2563" s="2">
        <v>93214941</v>
      </c>
      <c r="C2563" s="1" t="s">
        <v>9154</v>
      </c>
      <c r="D2563" s="3">
        <v>33749</v>
      </c>
      <c r="E2563" s="1" t="s">
        <v>9149</v>
      </c>
      <c r="F2563" s="1" t="s">
        <v>9162</v>
      </c>
      <c r="G2563" t="s">
        <v>9855</v>
      </c>
    </row>
    <row r="2564" spans="1:7" x14ac:dyDescent="0.25">
      <c r="A2564" s="1" t="s">
        <v>2500</v>
      </c>
      <c r="B2564" s="2">
        <v>870188039</v>
      </c>
      <c r="C2564" s="1" t="s">
        <v>9140</v>
      </c>
      <c r="D2564" s="3">
        <v>21329</v>
      </c>
      <c r="E2564" s="1" t="s">
        <v>9131</v>
      </c>
      <c r="F2564" s="1" t="s">
        <v>9142</v>
      </c>
      <c r="G2564" t="s">
        <v>11393</v>
      </c>
    </row>
    <row r="2565" spans="1:7" x14ac:dyDescent="0.25">
      <c r="A2565" s="1" t="s">
        <v>5164</v>
      </c>
      <c r="B2565" s="2">
        <v>691813773</v>
      </c>
      <c r="C2565" s="1" t="s">
        <v>9197</v>
      </c>
      <c r="D2565" s="3">
        <v>43244</v>
      </c>
      <c r="E2565" s="1" t="s">
        <v>9149</v>
      </c>
      <c r="F2565" s="1" t="s">
        <v>9198</v>
      </c>
      <c r="G2565" t="s">
        <v>11789</v>
      </c>
    </row>
    <row r="2566" spans="1:7" x14ac:dyDescent="0.25">
      <c r="A2566" s="1" t="s">
        <v>1419</v>
      </c>
      <c r="B2566" s="2">
        <v>527024190</v>
      </c>
      <c r="C2566" s="1" t="s">
        <v>9134</v>
      </c>
      <c r="D2566" s="3">
        <v>22426</v>
      </c>
      <c r="E2566" s="1" t="s">
        <v>9149</v>
      </c>
      <c r="F2566" s="1" t="s">
        <v>9182</v>
      </c>
      <c r="G2566" t="s">
        <v>11930</v>
      </c>
    </row>
    <row r="2567" spans="1:7" x14ac:dyDescent="0.25">
      <c r="A2567" s="1" t="s">
        <v>2694</v>
      </c>
      <c r="B2567" s="2">
        <v>85031129</v>
      </c>
      <c r="C2567" s="1" t="s">
        <v>9165</v>
      </c>
      <c r="D2567" s="3">
        <v>44705</v>
      </c>
      <c r="E2567" s="1" t="s">
        <v>9149</v>
      </c>
      <c r="F2567" s="1" t="s">
        <v>9167</v>
      </c>
      <c r="G2567" t="s">
        <v>12134</v>
      </c>
    </row>
    <row r="2568" spans="1:7" x14ac:dyDescent="0.25">
      <c r="A2568" s="1" t="s">
        <v>5486</v>
      </c>
      <c r="B2568" s="2">
        <v>334024694</v>
      </c>
      <c r="C2568" s="1" t="s">
        <v>9188</v>
      </c>
      <c r="D2568" s="3">
        <v>22426</v>
      </c>
      <c r="E2568" s="1" t="s">
        <v>9149</v>
      </c>
      <c r="F2568" s="1" t="s">
        <v>9202</v>
      </c>
      <c r="G2568" t="s">
        <v>10460</v>
      </c>
    </row>
    <row r="2569" spans="1:7" x14ac:dyDescent="0.25">
      <c r="A2569" s="1" t="s">
        <v>7003</v>
      </c>
      <c r="B2569" s="2">
        <v>271740031</v>
      </c>
      <c r="C2569" s="1" t="s">
        <v>9193</v>
      </c>
      <c r="D2569" s="3">
        <v>30095</v>
      </c>
      <c r="E2569" s="1" t="s">
        <v>9141</v>
      </c>
      <c r="F2569" s="1" t="s">
        <v>9194</v>
      </c>
      <c r="G2569" t="s">
        <v>11184</v>
      </c>
    </row>
    <row r="2570" spans="1:7" x14ac:dyDescent="0.25">
      <c r="A2570" s="1" t="s">
        <v>7557</v>
      </c>
      <c r="B2570" s="2">
        <v>48126440</v>
      </c>
      <c r="C2570" s="1" t="s">
        <v>9140</v>
      </c>
      <c r="D2570" s="3">
        <v>41054</v>
      </c>
      <c r="E2570" s="1" t="s">
        <v>9141</v>
      </c>
      <c r="F2570" s="1" t="s">
        <v>9142</v>
      </c>
      <c r="G2570" t="s">
        <v>9143</v>
      </c>
    </row>
    <row r="2571" spans="1:7" x14ac:dyDescent="0.25">
      <c r="A2571" s="1" t="s">
        <v>2845</v>
      </c>
      <c r="B2571" s="2">
        <v>862925892</v>
      </c>
      <c r="C2571" s="1" t="s">
        <v>9144</v>
      </c>
      <c r="D2571" s="3">
        <v>37765</v>
      </c>
      <c r="E2571" s="1" t="s">
        <v>9131</v>
      </c>
      <c r="F2571" s="1" t="s">
        <v>9146</v>
      </c>
      <c r="G2571" t="s">
        <v>11158</v>
      </c>
    </row>
    <row r="2572" spans="1:7" x14ac:dyDescent="0.25">
      <c r="A2572" s="1" t="s">
        <v>8338</v>
      </c>
      <c r="B2572" s="2">
        <v>57303665</v>
      </c>
      <c r="C2572" s="1" t="s">
        <v>9134</v>
      </c>
      <c r="D2572" s="3">
        <v>41419</v>
      </c>
      <c r="E2572" s="1" t="s">
        <v>9141</v>
      </c>
      <c r="F2572" s="1" t="s">
        <v>9186</v>
      </c>
      <c r="G2572" t="s">
        <v>9382</v>
      </c>
    </row>
    <row r="2573" spans="1:7" x14ac:dyDescent="0.25">
      <c r="A2573" s="1" t="s">
        <v>5790</v>
      </c>
      <c r="B2573" s="2">
        <v>654101246</v>
      </c>
      <c r="C2573" s="1" t="s">
        <v>9148</v>
      </c>
      <c r="D2573" s="3">
        <v>31556</v>
      </c>
      <c r="E2573" s="1" t="s">
        <v>9141</v>
      </c>
      <c r="F2573" s="1" t="s">
        <v>9254</v>
      </c>
      <c r="G2573" t="s">
        <v>10867</v>
      </c>
    </row>
    <row r="2574" spans="1:7" x14ac:dyDescent="0.25">
      <c r="A2574" s="1" t="s">
        <v>3434</v>
      </c>
      <c r="B2574" s="2">
        <v>649667256</v>
      </c>
      <c r="C2574" s="1" t="s">
        <v>9134</v>
      </c>
      <c r="D2574" s="3">
        <v>39226</v>
      </c>
      <c r="E2574" s="1" t="s">
        <v>9149</v>
      </c>
      <c r="F2574" s="1" t="s">
        <v>9200</v>
      </c>
      <c r="G2574" t="s">
        <v>10342</v>
      </c>
    </row>
    <row r="2575" spans="1:7" x14ac:dyDescent="0.25">
      <c r="A2575" s="1" t="s">
        <v>6925</v>
      </c>
      <c r="B2575" s="2">
        <v>405009779</v>
      </c>
      <c r="C2575" s="1" t="s">
        <v>9179</v>
      </c>
      <c r="D2575" s="3">
        <v>28270</v>
      </c>
      <c r="E2575" s="1" t="s">
        <v>9145</v>
      </c>
      <c r="F2575" s="1" t="s">
        <v>9180</v>
      </c>
      <c r="G2575" t="s">
        <v>10686</v>
      </c>
    </row>
    <row r="2576" spans="1:7" x14ac:dyDescent="0.25">
      <c r="A2576" s="1" t="s">
        <v>7930</v>
      </c>
      <c r="B2576" s="2">
        <v>362534601</v>
      </c>
      <c r="C2576" s="1" t="s">
        <v>9193</v>
      </c>
      <c r="D2576" s="3">
        <v>21329</v>
      </c>
      <c r="E2576" s="1" t="s">
        <v>9145</v>
      </c>
      <c r="F2576" s="1" t="s">
        <v>9194</v>
      </c>
      <c r="G2576" t="s">
        <v>10722</v>
      </c>
    </row>
    <row r="2577" spans="1:7" x14ac:dyDescent="0.25">
      <c r="A2577" s="1" t="s">
        <v>4301</v>
      </c>
      <c r="B2577" s="2">
        <v>153838873</v>
      </c>
      <c r="C2577" s="1" t="s">
        <v>9148</v>
      </c>
      <c r="D2577" s="3">
        <v>25712</v>
      </c>
      <c r="E2577" s="1" t="s">
        <v>9131</v>
      </c>
      <c r="F2577" s="1" t="s">
        <v>834</v>
      </c>
      <c r="G2577" t="s">
        <v>11545</v>
      </c>
    </row>
    <row r="2578" spans="1:7" x14ac:dyDescent="0.25">
      <c r="A2578" s="1" t="s">
        <v>4136</v>
      </c>
      <c r="B2578" s="2">
        <v>803664316</v>
      </c>
      <c r="C2578" s="1" t="s">
        <v>9134</v>
      </c>
      <c r="D2578" s="3">
        <v>43244</v>
      </c>
      <c r="E2578" s="1" t="s">
        <v>9131</v>
      </c>
      <c r="F2578" s="1" t="s">
        <v>9200</v>
      </c>
      <c r="G2578" t="s">
        <v>10321</v>
      </c>
    </row>
    <row r="2579" spans="1:7" x14ac:dyDescent="0.25">
      <c r="A2579" s="1" t="s">
        <v>817</v>
      </c>
      <c r="B2579" s="2">
        <v>285351921</v>
      </c>
      <c r="C2579" s="1" t="s">
        <v>9140</v>
      </c>
      <c r="D2579" s="3">
        <v>42148</v>
      </c>
      <c r="E2579" s="1" t="s">
        <v>9149</v>
      </c>
      <c r="F2579" s="1" t="s">
        <v>9142</v>
      </c>
      <c r="G2579" t="s">
        <v>9964</v>
      </c>
    </row>
    <row r="2580" spans="1:7" x14ac:dyDescent="0.25">
      <c r="A2580" s="1" t="s">
        <v>817</v>
      </c>
      <c r="B2580" s="2">
        <v>580251795</v>
      </c>
      <c r="C2580" s="1" t="s">
        <v>9134</v>
      </c>
      <c r="D2580" s="3">
        <v>22426</v>
      </c>
      <c r="E2580" s="1" t="s">
        <v>9141</v>
      </c>
      <c r="F2580" s="1" t="s">
        <v>9136</v>
      </c>
      <c r="G2580" t="s">
        <v>12065</v>
      </c>
    </row>
    <row r="2581" spans="1:7" x14ac:dyDescent="0.25">
      <c r="A2581" s="1" t="s">
        <v>4794</v>
      </c>
      <c r="B2581" s="2">
        <v>164641310</v>
      </c>
      <c r="C2581" s="1" t="s">
        <v>9159</v>
      </c>
      <c r="D2581" s="3">
        <v>38132</v>
      </c>
      <c r="E2581" s="1" t="s">
        <v>9149</v>
      </c>
      <c r="F2581" s="1" t="s">
        <v>9240</v>
      </c>
      <c r="G2581" t="s">
        <v>10324</v>
      </c>
    </row>
    <row r="2582" spans="1:7" x14ac:dyDescent="0.25">
      <c r="A2582" s="1" t="s">
        <v>6690</v>
      </c>
      <c r="B2582" s="2">
        <v>900493888</v>
      </c>
      <c r="C2582" s="1" t="s">
        <v>9190</v>
      </c>
      <c r="D2582" s="3">
        <v>27173</v>
      </c>
      <c r="E2582" s="1" t="s">
        <v>9149</v>
      </c>
      <c r="F2582" s="1" t="s">
        <v>9191</v>
      </c>
      <c r="G2582" t="s">
        <v>10646</v>
      </c>
    </row>
    <row r="2583" spans="1:7" x14ac:dyDescent="0.25">
      <c r="A2583" s="1" t="s">
        <v>1354</v>
      </c>
      <c r="B2583" s="2">
        <v>848268059</v>
      </c>
      <c r="C2583" s="1" t="s">
        <v>9179</v>
      </c>
      <c r="D2583" s="3">
        <v>36671</v>
      </c>
      <c r="E2583" s="1" t="s">
        <v>9145</v>
      </c>
      <c r="F2583" s="1" t="s">
        <v>9184</v>
      </c>
      <c r="G2583" t="s">
        <v>10150</v>
      </c>
    </row>
    <row r="2584" spans="1:7" x14ac:dyDescent="0.25">
      <c r="A2584" s="1" t="s">
        <v>8828</v>
      </c>
      <c r="B2584" s="2">
        <v>212106903</v>
      </c>
      <c r="C2584" s="1" t="s">
        <v>9134</v>
      </c>
      <c r="D2584" s="3">
        <v>23522</v>
      </c>
      <c r="E2584" s="1" t="s">
        <v>9131</v>
      </c>
      <c r="F2584" s="1" t="s">
        <v>9186</v>
      </c>
      <c r="G2584" t="s">
        <v>9447</v>
      </c>
    </row>
    <row r="2585" spans="1:7" x14ac:dyDescent="0.25">
      <c r="A2585" s="1" t="s">
        <v>7205</v>
      </c>
      <c r="B2585" s="2">
        <v>941967865</v>
      </c>
      <c r="C2585" s="1" t="s">
        <v>9144</v>
      </c>
      <c r="D2585" s="3">
        <v>39593</v>
      </c>
      <c r="E2585" s="1" t="s">
        <v>9145</v>
      </c>
      <c r="F2585" s="1" t="s">
        <v>9262</v>
      </c>
      <c r="G2585" t="s">
        <v>11916</v>
      </c>
    </row>
    <row r="2586" spans="1:7" x14ac:dyDescent="0.25">
      <c r="A2586" s="1" t="s">
        <v>1785</v>
      </c>
      <c r="B2586" s="2">
        <v>573219712</v>
      </c>
      <c r="C2586" s="1" t="s">
        <v>9154</v>
      </c>
      <c r="D2586" s="3">
        <v>41419</v>
      </c>
      <c r="E2586" s="1" t="s">
        <v>9135</v>
      </c>
      <c r="F2586" s="1" t="s">
        <v>6107</v>
      </c>
      <c r="G2586" t="s">
        <v>9636</v>
      </c>
    </row>
    <row r="2587" spans="1:7" x14ac:dyDescent="0.25">
      <c r="A2587" s="1" t="s">
        <v>8782</v>
      </c>
      <c r="B2587" s="2">
        <v>840468399</v>
      </c>
      <c r="C2587" s="1" t="s">
        <v>9197</v>
      </c>
      <c r="D2587" s="3">
        <v>23155</v>
      </c>
      <c r="E2587" s="1" t="s">
        <v>9149</v>
      </c>
      <c r="F2587" s="1" t="s">
        <v>9198</v>
      </c>
      <c r="G2587" t="s">
        <v>9417</v>
      </c>
    </row>
    <row r="2588" spans="1:7" x14ac:dyDescent="0.25">
      <c r="A2588" s="1" t="s">
        <v>4047</v>
      </c>
      <c r="B2588" s="2">
        <v>599241201</v>
      </c>
      <c r="C2588" s="1" t="s">
        <v>9170</v>
      </c>
      <c r="D2588" s="3">
        <v>31556</v>
      </c>
      <c r="E2588" s="1" t="s">
        <v>9141</v>
      </c>
      <c r="F2588" s="1" t="s">
        <v>9362</v>
      </c>
      <c r="G2588" t="s">
        <v>10892</v>
      </c>
    </row>
    <row r="2589" spans="1:7" x14ac:dyDescent="0.25">
      <c r="A2589" s="1" t="s">
        <v>7503</v>
      </c>
      <c r="B2589" s="2">
        <v>182801487</v>
      </c>
      <c r="C2589" s="1" t="s">
        <v>9190</v>
      </c>
      <c r="D2589" s="3">
        <v>38132</v>
      </c>
      <c r="E2589" s="1" t="s">
        <v>9131</v>
      </c>
      <c r="F2589" s="1" t="s">
        <v>9191</v>
      </c>
      <c r="G2589" t="s">
        <v>11039</v>
      </c>
    </row>
    <row r="2590" spans="1:7" x14ac:dyDescent="0.25">
      <c r="A2590" s="1" t="s">
        <v>5421</v>
      </c>
      <c r="B2590" s="2">
        <v>75359038</v>
      </c>
      <c r="C2590" s="1" t="s">
        <v>9179</v>
      </c>
      <c r="D2590" s="3">
        <v>36671</v>
      </c>
      <c r="E2590" s="1" t="s">
        <v>9141</v>
      </c>
      <c r="F2590" s="1" t="s">
        <v>9184</v>
      </c>
      <c r="G2590" t="s">
        <v>12002</v>
      </c>
    </row>
    <row r="2591" spans="1:7" x14ac:dyDescent="0.25">
      <c r="A2591" s="1" t="s">
        <v>915</v>
      </c>
      <c r="B2591" s="2">
        <v>361894531</v>
      </c>
      <c r="C2591" s="1" t="s">
        <v>9188</v>
      </c>
      <c r="D2591" s="3">
        <v>34478</v>
      </c>
      <c r="E2591" s="1" t="s">
        <v>9149</v>
      </c>
      <c r="F2591" s="1" t="s">
        <v>4326</v>
      </c>
      <c r="G2591" t="s">
        <v>9249</v>
      </c>
    </row>
    <row r="2592" spans="1:7" x14ac:dyDescent="0.25">
      <c r="A2592" s="1" t="s">
        <v>7148</v>
      </c>
      <c r="B2592" s="2">
        <v>307023024</v>
      </c>
      <c r="C2592" s="1" t="s">
        <v>9130</v>
      </c>
      <c r="D2592" s="3">
        <v>24616</v>
      </c>
      <c r="E2592" s="1" t="s">
        <v>9135</v>
      </c>
      <c r="F2592" s="1" t="s">
        <v>9132</v>
      </c>
      <c r="G2592" t="s">
        <v>11882</v>
      </c>
    </row>
    <row r="2593" spans="1:7" x14ac:dyDescent="0.25">
      <c r="A2593" s="1" t="s">
        <v>2247</v>
      </c>
      <c r="B2593" s="2">
        <v>219463777</v>
      </c>
      <c r="C2593" s="1" t="s">
        <v>9148</v>
      </c>
      <c r="D2593" s="3">
        <v>20600</v>
      </c>
      <c r="E2593" s="1" t="s">
        <v>9141</v>
      </c>
      <c r="F2593" s="1" t="s">
        <v>9150</v>
      </c>
      <c r="G2593" t="s">
        <v>9733</v>
      </c>
    </row>
    <row r="2594" spans="1:7" x14ac:dyDescent="0.25">
      <c r="A2594" s="1" t="s">
        <v>7062</v>
      </c>
      <c r="B2594" s="2">
        <v>590936947</v>
      </c>
      <c r="C2594" s="1" t="s">
        <v>9188</v>
      </c>
      <c r="D2594" s="3">
        <v>34478</v>
      </c>
      <c r="E2594" s="1" t="s">
        <v>9145</v>
      </c>
      <c r="F2594" s="1" t="s">
        <v>4326</v>
      </c>
      <c r="G2594" t="s">
        <v>10548</v>
      </c>
    </row>
    <row r="2595" spans="1:7" x14ac:dyDescent="0.25">
      <c r="A2595" s="1" t="s">
        <v>5217</v>
      </c>
      <c r="B2595" s="2">
        <v>395904523</v>
      </c>
      <c r="C2595" s="1" t="s">
        <v>9154</v>
      </c>
      <c r="D2595" s="3">
        <v>24616</v>
      </c>
      <c r="E2595" s="1" t="s">
        <v>9149</v>
      </c>
      <c r="F2595" s="1" t="s">
        <v>9162</v>
      </c>
      <c r="G2595" t="s">
        <v>11830</v>
      </c>
    </row>
    <row r="2596" spans="1:7" x14ac:dyDescent="0.25">
      <c r="A2596" s="1" t="s">
        <v>3001</v>
      </c>
      <c r="B2596" s="2">
        <v>978531360</v>
      </c>
      <c r="C2596" s="1" t="s">
        <v>9134</v>
      </c>
      <c r="D2596" s="3">
        <v>28999</v>
      </c>
      <c r="E2596" s="1" t="s">
        <v>9131</v>
      </c>
      <c r="F2596" s="1" t="s">
        <v>9174</v>
      </c>
      <c r="G2596" t="s">
        <v>10137</v>
      </c>
    </row>
    <row r="2597" spans="1:7" x14ac:dyDescent="0.25">
      <c r="A2597" s="1" t="s">
        <v>800</v>
      </c>
      <c r="B2597" s="2">
        <v>173356018</v>
      </c>
      <c r="C2597" s="1" t="s">
        <v>9134</v>
      </c>
      <c r="D2597" s="3">
        <v>45070</v>
      </c>
      <c r="E2597" s="1" t="s">
        <v>9149</v>
      </c>
      <c r="F2597" s="1" t="s">
        <v>9182</v>
      </c>
      <c r="G2597" t="s">
        <v>12112</v>
      </c>
    </row>
    <row r="2598" spans="1:7" x14ac:dyDescent="0.25">
      <c r="A2598" s="1" t="s">
        <v>3813</v>
      </c>
      <c r="B2598" s="2">
        <v>988403910</v>
      </c>
      <c r="C2598" s="1" t="s">
        <v>9235</v>
      </c>
      <c r="D2598" s="3">
        <v>24983</v>
      </c>
      <c r="E2598" s="1" t="s">
        <v>9141</v>
      </c>
      <c r="F2598" s="1" t="s">
        <v>9236</v>
      </c>
      <c r="G2598" t="s">
        <v>10155</v>
      </c>
    </row>
    <row r="2599" spans="1:7" x14ac:dyDescent="0.25">
      <c r="A2599" s="1" t="s">
        <v>2411</v>
      </c>
      <c r="B2599" s="2">
        <v>143713603</v>
      </c>
      <c r="C2599" s="1" t="s">
        <v>9148</v>
      </c>
      <c r="D2599" s="3">
        <v>30827</v>
      </c>
      <c r="E2599" s="1" t="s">
        <v>9149</v>
      </c>
      <c r="F2599" s="1" t="s">
        <v>9150</v>
      </c>
      <c r="G2599" t="s">
        <v>11913</v>
      </c>
    </row>
    <row r="2600" spans="1:7" x14ac:dyDescent="0.25">
      <c r="A2600" s="1" t="s">
        <v>8969</v>
      </c>
      <c r="B2600" s="2">
        <v>860663910</v>
      </c>
      <c r="C2600" s="1" t="s">
        <v>9159</v>
      </c>
      <c r="D2600" s="3">
        <v>23887</v>
      </c>
      <c r="E2600" s="1" t="s">
        <v>9131</v>
      </c>
      <c r="F2600" s="1" t="s">
        <v>8414</v>
      </c>
      <c r="G2600" t="s">
        <v>9676</v>
      </c>
    </row>
    <row r="2601" spans="1:7" x14ac:dyDescent="0.25">
      <c r="A2601" s="1" t="s">
        <v>8662</v>
      </c>
      <c r="B2601" s="2">
        <v>518915884</v>
      </c>
      <c r="C2601" s="1" t="s">
        <v>9156</v>
      </c>
      <c r="D2601" s="3">
        <v>44341</v>
      </c>
      <c r="E2601" s="1" t="s">
        <v>9149</v>
      </c>
      <c r="F2601" s="1" t="s">
        <v>9157</v>
      </c>
      <c r="G2601" t="s">
        <v>10017</v>
      </c>
    </row>
    <row r="2602" spans="1:7" x14ac:dyDescent="0.25">
      <c r="A2602" s="1" t="s">
        <v>6489</v>
      </c>
      <c r="B2602" s="2">
        <v>413993051</v>
      </c>
      <c r="C2602" s="1" t="s">
        <v>9303</v>
      </c>
      <c r="D2602" s="3">
        <v>31556</v>
      </c>
      <c r="E2602" s="1" t="s">
        <v>9149</v>
      </c>
      <c r="F2602" s="1" t="s">
        <v>9339</v>
      </c>
      <c r="G2602" t="s">
        <v>11040</v>
      </c>
    </row>
    <row r="2603" spans="1:7" x14ac:dyDescent="0.25">
      <c r="A2603" s="1" t="s">
        <v>1887</v>
      </c>
      <c r="B2603" s="2">
        <v>125926431</v>
      </c>
      <c r="C2603" s="1" t="s">
        <v>9134</v>
      </c>
      <c r="D2603" s="3">
        <v>38497</v>
      </c>
      <c r="E2603" s="1" t="s">
        <v>9131</v>
      </c>
      <c r="F2603" s="1" t="s">
        <v>9283</v>
      </c>
      <c r="G2603" t="s">
        <v>11284</v>
      </c>
    </row>
    <row r="2604" spans="1:7" x14ac:dyDescent="0.25">
      <c r="A2604" s="1" t="s">
        <v>2351</v>
      </c>
      <c r="B2604" s="2">
        <v>576374245</v>
      </c>
      <c r="C2604" s="1" t="s">
        <v>9170</v>
      </c>
      <c r="D2604" s="3">
        <v>38861</v>
      </c>
      <c r="E2604" s="1" t="s">
        <v>9145</v>
      </c>
      <c r="F2604" s="1" t="s">
        <v>9362</v>
      </c>
      <c r="G2604" t="s">
        <v>12017</v>
      </c>
    </row>
    <row r="2605" spans="1:7" x14ac:dyDescent="0.25">
      <c r="A2605" s="1" t="s">
        <v>2351</v>
      </c>
      <c r="B2605" s="2">
        <v>356089885</v>
      </c>
      <c r="C2605" s="1" t="s">
        <v>9159</v>
      </c>
      <c r="D2605" s="3">
        <v>41054</v>
      </c>
      <c r="E2605" s="1" t="s">
        <v>9135</v>
      </c>
      <c r="F2605" s="1" t="s">
        <v>9160</v>
      </c>
      <c r="G2605" t="s">
        <v>12174</v>
      </c>
    </row>
    <row r="2606" spans="1:7" x14ac:dyDescent="0.25">
      <c r="A2606" s="1" t="s">
        <v>1597</v>
      </c>
      <c r="B2606" s="2">
        <v>266586720</v>
      </c>
      <c r="C2606" s="1" t="s">
        <v>9197</v>
      </c>
      <c r="D2606" s="3">
        <v>45070</v>
      </c>
      <c r="E2606" s="1" t="s">
        <v>9141</v>
      </c>
      <c r="F2606" s="1" t="s">
        <v>9198</v>
      </c>
      <c r="G2606" t="s">
        <v>10555</v>
      </c>
    </row>
    <row r="2607" spans="1:7" x14ac:dyDescent="0.25">
      <c r="A2607" s="1" t="s">
        <v>7098</v>
      </c>
      <c r="B2607" s="2">
        <v>400089203</v>
      </c>
      <c r="C2607" s="1" t="s">
        <v>9179</v>
      </c>
      <c r="D2607" s="3">
        <v>31556</v>
      </c>
      <c r="E2607" s="1" t="s">
        <v>9135</v>
      </c>
      <c r="F2607" s="1" t="s">
        <v>9180</v>
      </c>
      <c r="G2607" t="s">
        <v>11816</v>
      </c>
    </row>
    <row r="2608" spans="1:7" x14ac:dyDescent="0.25">
      <c r="A2608" s="1" t="s">
        <v>81</v>
      </c>
      <c r="B2608" s="2">
        <v>766319894</v>
      </c>
      <c r="C2608" s="1" t="s">
        <v>9179</v>
      </c>
      <c r="D2608" s="3">
        <v>38861</v>
      </c>
      <c r="E2608" s="1" t="s">
        <v>9149</v>
      </c>
      <c r="F2608" s="1" t="s">
        <v>9180</v>
      </c>
      <c r="G2608" s="1" t="s">
        <v>9887</v>
      </c>
    </row>
    <row r="2609" spans="1:7" x14ac:dyDescent="0.25">
      <c r="A2609" s="1" t="s">
        <v>7139</v>
      </c>
      <c r="B2609" s="2">
        <v>979458478</v>
      </c>
      <c r="C2609" s="1" t="s">
        <v>9134</v>
      </c>
      <c r="D2609" s="3">
        <v>41054</v>
      </c>
      <c r="E2609" s="1" t="s">
        <v>9145</v>
      </c>
      <c r="F2609" s="1" t="s">
        <v>9136</v>
      </c>
      <c r="G2609" t="s">
        <v>10594</v>
      </c>
    </row>
    <row r="2610" spans="1:7" x14ac:dyDescent="0.25">
      <c r="A2610" s="1" t="s">
        <v>5793</v>
      </c>
      <c r="B2610" s="2">
        <v>398267060</v>
      </c>
      <c r="C2610" s="1" t="s">
        <v>9159</v>
      </c>
      <c r="D2610" s="3">
        <v>33749</v>
      </c>
      <c r="E2610" s="1" t="s">
        <v>9135</v>
      </c>
      <c r="F2610" s="1" t="s">
        <v>9160</v>
      </c>
      <c r="G2610" t="s">
        <v>10260</v>
      </c>
    </row>
    <row r="2611" spans="1:7" x14ac:dyDescent="0.25">
      <c r="A2611" s="1" t="s">
        <v>392</v>
      </c>
      <c r="B2611" s="2">
        <v>465242193</v>
      </c>
      <c r="C2611" s="1" t="s">
        <v>9170</v>
      </c>
      <c r="D2611" s="3">
        <v>24983</v>
      </c>
      <c r="E2611" s="1" t="s">
        <v>9141</v>
      </c>
      <c r="F2611" s="1" t="s">
        <v>9171</v>
      </c>
      <c r="G2611" t="s">
        <v>10899</v>
      </c>
    </row>
    <row r="2612" spans="1:7" x14ac:dyDescent="0.25">
      <c r="A2612" s="1" t="s">
        <v>8154</v>
      </c>
      <c r="B2612" s="2">
        <v>730137715</v>
      </c>
      <c r="C2612" s="1" t="s">
        <v>9235</v>
      </c>
      <c r="D2612" s="3">
        <v>32653</v>
      </c>
      <c r="E2612" s="1" t="s">
        <v>9149</v>
      </c>
      <c r="F2612" s="1" t="s">
        <v>9236</v>
      </c>
      <c r="G2612" t="s">
        <v>11320</v>
      </c>
    </row>
    <row r="2613" spans="1:7" x14ac:dyDescent="0.25">
      <c r="A2613" s="1" t="s">
        <v>5646</v>
      </c>
      <c r="B2613" s="2">
        <v>756894845</v>
      </c>
      <c r="C2613" s="1" t="s">
        <v>9188</v>
      </c>
      <c r="D2613" s="3">
        <v>31921</v>
      </c>
      <c r="E2613" s="1" t="s">
        <v>9149</v>
      </c>
      <c r="F2613" s="1" t="s">
        <v>3840</v>
      </c>
      <c r="G2613" t="s">
        <v>11535</v>
      </c>
    </row>
    <row r="2614" spans="1:7" x14ac:dyDescent="0.25">
      <c r="A2614" s="1" t="s">
        <v>3728</v>
      </c>
      <c r="B2614" s="2">
        <v>637508439</v>
      </c>
      <c r="C2614" s="1" t="s">
        <v>9148</v>
      </c>
      <c r="D2614" s="3">
        <v>38497</v>
      </c>
      <c r="E2614" s="1" t="s">
        <v>9149</v>
      </c>
      <c r="F2614" s="1" t="s">
        <v>9150</v>
      </c>
      <c r="G2614" t="s">
        <v>11375</v>
      </c>
    </row>
    <row r="2615" spans="1:7" x14ac:dyDescent="0.25">
      <c r="A2615" s="1" t="s">
        <v>2037</v>
      </c>
      <c r="B2615" s="2">
        <v>296279071</v>
      </c>
      <c r="C2615" s="1" t="s">
        <v>9159</v>
      </c>
      <c r="D2615" s="3">
        <v>35575</v>
      </c>
      <c r="E2615" s="1" t="s">
        <v>9149</v>
      </c>
      <c r="F2615" s="1" t="s">
        <v>9367</v>
      </c>
      <c r="G2615" t="s">
        <v>9817</v>
      </c>
    </row>
    <row r="2616" spans="1:7" x14ac:dyDescent="0.25">
      <c r="A2616" s="1" t="s">
        <v>2037</v>
      </c>
      <c r="B2616" s="2">
        <v>920076730</v>
      </c>
      <c r="C2616" s="1" t="s">
        <v>9217</v>
      </c>
      <c r="D2616" s="3">
        <v>22790</v>
      </c>
      <c r="E2616" s="1" t="s">
        <v>9141</v>
      </c>
      <c r="F2616" s="1" t="s">
        <v>9218</v>
      </c>
      <c r="G2616" t="s">
        <v>10428</v>
      </c>
    </row>
    <row r="2617" spans="1:7" x14ac:dyDescent="0.25">
      <c r="A2617" s="1" t="s">
        <v>4856</v>
      </c>
      <c r="B2617" s="2">
        <v>547132319</v>
      </c>
      <c r="C2617" s="1" t="s">
        <v>9156</v>
      </c>
      <c r="D2617" s="3">
        <v>34843</v>
      </c>
      <c r="E2617" s="1" t="s">
        <v>9149</v>
      </c>
      <c r="F2617" s="1" t="s">
        <v>9157</v>
      </c>
      <c r="G2617" t="s">
        <v>11992</v>
      </c>
    </row>
    <row r="2618" spans="1:7" x14ac:dyDescent="0.25">
      <c r="A2618" s="1" t="s">
        <v>5044</v>
      </c>
      <c r="B2618" s="2">
        <v>678546781</v>
      </c>
      <c r="C2618" s="1" t="s">
        <v>9138</v>
      </c>
      <c r="D2618" s="3">
        <v>31556</v>
      </c>
      <c r="E2618" s="1" t="s">
        <v>9135</v>
      </c>
      <c r="F2618" s="1" t="s">
        <v>9256</v>
      </c>
      <c r="G2618" t="s">
        <v>9960</v>
      </c>
    </row>
    <row r="2619" spans="1:7" x14ac:dyDescent="0.25">
      <c r="A2619" s="1" t="s">
        <v>3082</v>
      </c>
      <c r="B2619" s="2">
        <v>962101713</v>
      </c>
      <c r="C2619" s="1" t="s">
        <v>9235</v>
      </c>
      <c r="D2619" s="3">
        <v>30460</v>
      </c>
      <c r="E2619" s="1" t="s">
        <v>9135</v>
      </c>
      <c r="F2619" s="1" t="s">
        <v>9236</v>
      </c>
      <c r="G2619" t="s">
        <v>10276</v>
      </c>
    </row>
    <row r="2620" spans="1:7" x14ac:dyDescent="0.25">
      <c r="A2620" s="1" t="s">
        <v>5775</v>
      </c>
      <c r="B2620" s="2">
        <v>759678108</v>
      </c>
      <c r="C2620" s="1" t="s">
        <v>9303</v>
      </c>
      <c r="D2620" s="3">
        <v>20600</v>
      </c>
      <c r="E2620" s="1" t="s">
        <v>9141</v>
      </c>
      <c r="F2620" s="1" t="s">
        <v>9339</v>
      </c>
      <c r="G2620" t="s">
        <v>11399</v>
      </c>
    </row>
    <row r="2621" spans="1:7" x14ac:dyDescent="0.25">
      <c r="A2621" s="1" t="s">
        <v>905</v>
      </c>
      <c r="B2621" s="2">
        <v>182328587</v>
      </c>
      <c r="C2621" s="1" t="s">
        <v>9134</v>
      </c>
      <c r="D2621" s="3">
        <v>20233</v>
      </c>
      <c r="E2621" s="1" t="s">
        <v>9141</v>
      </c>
      <c r="F2621" s="1" t="s">
        <v>9283</v>
      </c>
      <c r="G2621" t="s">
        <v>9966</v>
      </c>
    </row>
    <row r="2622" spans="1:7" x14ac:dyDescent="0.25">
      <c r="A2622" s="1" t="s">
        <v>2839</v>
      </c>
      <c r="B2622" s="2">
        <v>462984968</v>
      </c>
      <c r="C2622" s="1" t="s">
        <v>9134</v>
      </c>
      <c r="D2622" s="3">
        <v>42148</v>
      </c>
      <c r="E2622" s="1" t="s">
        <v>9149</v>
      </c>
      <c r="F2622" s="1" t="s">
        <v>9176</v>
      </c>
      <c r="G2622" t="s">
        <v>10978</v>
      </c>
    </row>
    <row r="2623" spans="1:7" x14ac:dyDescent="0.25">
      <c r="A2623" s="1" t="s">
        <v>5328</v>
      </c>
      <c r="B2623" s="2">
        <v>202122706</v>
      </c>
      <c r="C2623" s="1" t="s">
        <v>9130</v>
      </c>
      <c r="D2623" s="3">
        <v>44341</v>
      </c>
      <c r="E2623" s="1" t="s">
        <v>9145</v>
      </c>
      <c r="F2623" s="1" t="s">
        <v>9132</v>
      </c>
      <c r="G2623" t="s">
        <v>12027</v>
      </c>
    </row>
    <row r="2624" spans="1:7" x14ac:dyDescent="0.25">
      <c r="A2624" s="1" t="s">
        <v>4280</v>
      </c>
      <c r="B2624" s="2">
        <v>288258554</v>
      </c>
      <c r="C2624" s="1" t="s">
        <v>9148</v>
      </c>
      <c r="D2624" s="3">
        <v>33017</v>
      </c>
      <c r="E2624" s="1" t="s">
        <v>9135</v>
      </c>
      <c r="F2624" s="1" t="s">
        <v>834</v>
      </c>
      <c r="G2624" t="s">
        <v>10876</v>
      </c>
    </row>
    <row r="2625" spans="1:7" x14ac:dyDescent="0.25">
      <c r="A2625" s="1" t="s">
        <v>5000</v>
      </c>
      <c r="B2625" s="2">
        <v>666601629</v>
      </c>
      <c r="C2625" s="1" t="s">
        <v>9197</v>
      </c>
      <c r="D2625" s="3">
        <v>38497</v>
      </c>
      <c r="E2625" s="1" t="s">
        <v>9166</v>
      </c>
      <c r="F2625" s="1" t="s">
        <v>9267</v>
      </c>
      <c r="G2625" t="s">
        <v>11030</v>
      </c>
    </row>
    <row r="2626" spans="1:7" x14ac:dyDescent="0.25">
      <c r="A2626" s="1" t="s">
        <v>605</v>
      </c>
      <c r="B2626" s="2">
        <v>561323360</v>
      </c>
      <c r="C2626" s="1" t="s">
        <v>9188</v>
      </c>
      <c r="D2626" s="3">
        <v>36671</v>
      </c>
      <c r="E2626" s="1" t="s">
        <v>9135</v>
      </c>
      <c r="F2626" s="1" t="s">
        <v>9202</v>
      </c>
      <c r="G2626" t="s">
        <v>11730</v>
      </c>
    </row>
    <row r="2627" spans="1:7" x14ac:dyDescent="0.25">
      <c r="A2627" s="1" t="s">
        <v>8292</v>
      </c>
      <c r="B2627" s="2">
        <v>878130269</v>
      </c>
      <c r="C2627" s="1" t="s">
        <v>9197</v>
      </c>
      <c r="D2627" s="3">
        <v>20600</v>
      </c>
      <c r="E2627" s="1" t="s">
        <v>9149</v>
      </c>
      <c r="F2627" s="1" t="s">
        <v>9267</v>
      </c>
      <c r="G2627" t="s">
        <v>9622</v>
      </c>
    </row>
    <row r="2628" spans="1:7" x14ac:dyDescent="0.25">
      <c r="A2628" s="1" t="s">
        <v>5629</v>
      </c>
      <c r="B2628" s="2">
        <v>230466938</v>
      </c>
      <c r="C2628" s="1" t="s">
        <v>9138</v>
      </c>
      <c r="D2628" s="3">
        <v>37765</v>
      </c>
      <c r="E2628" s="1" t="s">
        <v>9149</v>
      </c>
      <c r="F2628" s="1" t="s">
        <v>6173</v>
      </c>
      <c r="G2628" t="s">
        <v>11363</v>
      </c>
    </row>
    <row r="2629" spans="1:7" x14ac:dyDescent="0.25">
      <c r="A2629" s="1" t="s">
        <v>5661</v>
      </c>
      <c r="B2629" s="2">
        <v>400502948</v>
      </c>
      <c r="C2629" s="1" t="s">
        <v>9134</v>
      </c>
      <c r="D2629" s="3">
        <v>42148</v>
      </c>
      <c r="E2629" s="1" t="s">
        <v>9166</v>
      </c>
      <c r="F2629" s="1" t="s">
        <v>9200</v>
      </c>
      <c r="G2629" t="s">
        <v>9275</v>
      </c>
    </row>
    <row r="2630" spans="1:7" x14ac:dyDescent="0.25">
      <c r="A2630" s="1" t="s">
        <v>8620</v>
      </c>
      <c r="B2630" s="2">
        <v>120932057</v>
      </c>
      <c r="C2630" s="1" t="s">
        <v>9134</v>
      </c>
      <c r="D2630" s="3">
        <v>42515</v>
      </c>
      <c r="E2630" s="1" t="s">
        <v>9141</v>
      </c>
      <c r="F2630" s="1" t="s">
        <v>9283</v>
      </c>
      <c r="G2630" t="s">
        <v>10683</v>
      </c>
    </row>
    <row r="2631" spans="1:7" x14ac:dyDescent="0.25">
      <c r="A2631" s="1" t="s">
        <v>1917</v>
      </c>
      <c r="B2631" s="2">
        <v>820706182</v>
      </c>
      <c r="C2631" s="1" t="s">
        <v>9148</v>
      </c>
      <c r="D2631" s="3">
        <v>25348</v>
      </c>
      <c r="E2631" s="1" t="s">
        <v>9141</v>
      </c>
      <c r="F2631" s="1" t="s">
        <v>9150</v>
      </c>
      <c r="G2631" t="s">
        <v>9550</v>
      </c>
    </row>
    <row r="2632" spans="1:7" x14ac:dyDescent="0.25">
      <c r="A2632" s="1" t="s">
        <v>1917</v>
      </c>
      <c r="B2632" s="2">
        <v>316783181</v>
      </c>
      <c r="C2632" s="1" t="s">
        <v>9134</v>
      </c>
      <c r="D2632" s="3">
        <v>28999</v>
      </c>
      <c r="E2632" s="1" t="s">
        <v>9149</v>
      </c>
      <c r="F2632" s="1" t="s">
        <v>9283</v>
      </c>
      <c r="G2632" t="s">
        <v>11154</v>
      </c>
    </row>
    <row r="2633" spans="1:7" x14ac:dyDescent="0.25">
      <c r="A2633" s="1" t="s">
        <v>2289</v>
      </c>
      <c r="B2633" s="2">
        <v>133921993</v>
      </c>
      <c r="C2633" s="1" t="s">
        <v>9159</v>
      </c>
      <c r="D2633" s="3">
        <v>38132</v>
      </c>
      <c r="E2633" s="1" t="s">
        <v>9141</v>
      </c>
      <c r="F2633" s="1" t="s">
        <v>9160</v>
      </c>
      <c r="G2633" t="s">
        <v>12122</v>
      </c>
    </row>
    <row r="2634" spans="1:7" x14ac:dyDescent="0.25">
      <c r="A2634" s="1" t="s">
        <v>6817</v>
      </c>
      <c r="B2634" s="2">
        <v>561127028</v>
      </c>
      <c r="C2634" s="1" t="s">
        <v>9159</v>
      </c>
      <c r="D2634" s="3">
        <v>20965</v>
      </c>
      <c r="E2634" s="1" t="s">
        <v>9149</v>
      </c>
      <c r="F2634" s="1" t="s">
        <v>9240</v>
      </c>
      <c r="G2634" t="s">
        <v>11924</v>
      </c>
    </row>
    <row r="2635" spans="1:7" x14ac:dyDescent="0.25">
      <c r="A2635" s="1" t="s">
        <v>317</v>
      </c>
      <c r="B2635" s="2">
        <v>299454838</v>
      </c>
      <c r="C2635" s="1" t="s">
        <v>9179</v>
      </c>
      <c r="D2635" s="3">
        <v>43976</v>
      </c>
      <c r="E2635" s="1" t="s">
        <v>9145</v>
      </c>
      <c r="F2635" s="1" t="s">
        <v>9180</v>
      </c>
      <c r="G2635" t="s">
        <v>11327</v>
      </c>
    </row>
    <row r="2636" spans="1:7" x14ac:dyDescent="0.25">
      <c r="A2636" s="1" t="s">
        <v>4388</v>
      </c>
      <c r="B2636" s="2">
        <v>953566292</v>
      </c>
      <c r="C2636" s="1" t="s">
        <v>9144</v>
      </c>
      <c r="D2636" s="3">
        <v>32653</v>
      </c>
      <c r="E2636" s="1" t="s">
        <v>9131</v>
      </c>
      <c r="F2636" s="1" t="s">
        <v>9146</v>
      </c>
      <c r="G2636" t="s">
        <v>11631</v>
      </c>
    </row>
    <row r="2637" spans="1:7" x14ac:dyDescent="0.25">
      <c r="A2637" s="1" t="s">
        <v>7235</v>
      </c>
      <c r="B2637" s="2">
        <v>274125874</v>
      </c>
      <c r="C2637" s="1" t="s">
        <v>9314</v>
      </c>
      <c r="D2637" s="3">
        <v>41054</v>
      </c>
      <c r="E2637" s="1" t="s">
        <v>9141</v>
      </c>
      <c r="F2637" s="1" t="s">
        <v>9315</v>
      </c>
      <c r="G2637" t="s">
        <v>9759</v>
      </c>
    </row>
    <row r="2638" spans="1:7" x14ac:dyDescent="0.25">
      <c r="A2638" s="1" t="s">
        <v>8040</v>
      </c>
      <c r="B2638" s="2">
        <v>516644526</v>
      </c>
      <c r="C2638" s="1" t="s">
        <v>9188</v>
      </c>
      <c r="D2638" s="3">
        <v>26444</v>
      </c>
      <c r="E2638" s="1" t="s">
        <v>9149</v>
      </c>
      <c r="F2638" s="1" t="s">
        <v>4326</v>
      </c>
      <c r="G2638" t="s">
        <v>11139</v>
      </c>
    </row>
    <row r="2639" spans="1:7" x14ac:dyDescent="0.25">
      <c r="A2639" s="1" t="s">
        <v>285</v>
      </c>
      <c r="B2639" s="2">
        <v>632415923</v>
      </c>
      <c r="C2639" s="1" t="s">
        <v>9188</v>
      </c>
      <c r="D2639" s="3">
        <v>42880</v>
      </c>
      <c r="E2639" s="1" t="s">
        <v>9149</v>
      </c>
      <c r="F2639" s="1" t="s">
        <v>9202</v>
      </c>
      <c r="G2639" t="s">
        <v>11517</v>
      </c>
    </row>
    <row r="2640" spans="1:7" x14ac:dyDescent="0.25">
      <c r="A2640" s="1" t="s">
        <v>4621</v>
      </c>
      <c r="B2640" s="2">
        <v>59840529</v>
      </c>
      <c r="C2640" s="1" t="s">
        <v>9170</v>
      </c>
      <c r="D2640" s="3">
        <v>33017</v>
      </c>
      <c r="E2640" s="1" t="s">
        <v>9141</v>
      </c>
      <c r="F2640" s="1" t="s">
        <v>9171</v>
      </c>
      <c r="G2640" t="s">
        <v>9474</v>
      </c>
    </row>
    <row r="2641" spans="1:7" x14ac:dyDescent="0.25">
      <c r="A2641" s="1" t="s">
        <v>142</v>
      </c>
      <c r="B2641" s="2">
        <v>909830160</v>
      </c>
      <c r="C2641" s="1" t="s">
        <v>9134</v>
      </c>
      <c r="D2641" s="3">
        <v>31192</v>
      </c>
      <c r="E2641" s="1" t="s">
        <v>9131</v>
      </c>
      <c r="F2641" s="1" t="s">
        <v>9200</v>
      </c>
      <c r="G2641" t="s">
        <v>11447</v>
      </c>
    </row>
    <row r="2642" spans="1:7" x14ac:dyDescent="0.25">
      <c r="A2642" s="1" t="s">
        <v>5498</v>
      </c>
      <c r="B2642" s="2">
        <v>990560920</v>
      </c>
      <c r="C2642" s="1" t="s">
        <v>9144</v>
      </c>
      <c r="D2642" s="3">
        <v>45070</v>
      </c>
      <c r="E2642" s="1" t="s">
        <v>9131</v>
      </c>
      <c r="F2642" s="1" t="s">
        <v>9262</v>
      </c>
      <c r="G2642" t="s">
        <v>10731</v>
      </c>
    </row>
    <row r="2643" spans="1:7" x14ac:dyDescent="0.25">
      <c r="A2643" s="1" t="s">
        <v>3564</v>
      </c>
      <c r="B2643" s="2">
        <v>304491419</v>
      </c>
      <c r="C2643" s="1" t="s">
        <v>9165</v>
      </c>
      <c r="D2643" s="3">
        <v>30460</v>
      </c>
      <c r="E2643" s="1" t="s">
        <v>9131</v>
      </c>
      <c r="F2643" s="1" t="s">
        <v>9264</v>
      </c>
      <c r="G2643" t="s">
        <v>9497</v>
      </c>
    </row>
    <row r="2644" spans="1:7" x14ac:dyDescent="0.25">
      <c r="A2644" s="1" t="s">
        <v>2655</v>
      </c>
      <c r="B2644" s="2">
        <v>255843040</v>
      </c>
      <c r="C2644" s="1" t="s">
        <v>9188</v>
      </c>
      <c r="D2644" s="3">
        <v>35939</v>
      </c>
      <c r="E2644" s="1" t="s">
        <v>9135</v>
      </c>
      <c r="F2644" s="1" t="s">
        <v>9202</v>
      </c>
      <c r="G2644" t="s">
        <v>9605</v>
      </c>
    </row>
    <row r="2645" spans="1:7" x14ac:dyDescent="0.25">
      <c r="A2645" s="1" t="s">
        <v>4354</v>
      </c>
      <c r="B2645" s="2">
        <v>656674896</v>
      </c>
      <c r="C2645" s="1" t="s">
        <v>9140</v>
      </c>
      <c r="D2645" s="3">
        <v>21694</v>
      </c>
      <c r="E2645" s="1" t="s">
        <v>9131</v>
      </c>
      <c r="F2645" s="1" t="s">
        <v>9142</v>
      </c>
      <c r="G2645" t="s">
        <v>10513</v>
      </c>
    </row>
    <row r="2646" spans="1:7" x14ac:dyDescent="0.25">
      <c r="A2646" s="1" t="s">
        <v>8455</v>
      </c>
      <c r="B2646" s="2">
        <v>17592642</v>
      </c>
      <c r="C2646" s="1" t="s">
        <v>9130</v>
      </c>
      <c r="D2646" s="3">
        <v>24983</v>
      </c>
      <c r="E2646" s="1" t="s">
        <v>9145</v>
      </c>
      <c r="F2646" s="1" t="s">
        <v>9132</v>
      </c>
      <c r="G2646" t="s">
        <v>9627</v>
      </c>
    </row>
    <row r="2647" spans="1:7" x14ac:dyDescent="0.25">
      <c r="A2647" s="1" t="s">
        <v>4327</v>
      </c>
      <c r="B2647" s="2">
        <v>34662039</v>
      </c>
      <c r="C2647" s="1" t="s">
        <v>9229</v>
      </c>
      <c r="D2647" s="3">
        <v>21694</v>
      </c>
      <c r="E2647" s="1" t="s">
        <v>9141</v>
      </c>
      <c r="F2647" s="1" t="s">
        <v>9230</v>
      </c>
      <c r="G2647" t="s">
        <v>9379</v>
      </c>
    </row>
    <row r="2648" spans="1:7" x14ac:dyDescent="0.25">
      <c r="A2648" s="1" t="s">
        <v>2142</v>
      </c>
      <c r="B2648" s="2">
        <v>204223409</v>
      </c>
      <c r="C2648" s="1" t="s">
        <v>9188</v>
      </c>
      <c r="D2648" s="3">
        <v>34843</v>
      </c>
      <c r="E2648" s="1" t="s">
        <v>9141</v>
      </c>
      <c r="F2648" s="1" t="s">
        <v>3840</v>
      </c>
      <c r="G2648" t="s">
        <v>9300</v>
      </c>
    </row>
    <row r="2649" spans="1:7" x14ac:dyDescent="0.25">
      <c r="A2649" s="1" t="s">
        <v>6892</v>
      </c>
      <c r="B2649" s="2">
        <v>178262536</v>
      </c>
      <c r="C2649" s="1" t="s">
        <v>9303</v>
      </c>
      <c r="D2649" s="3">
        <v>41419</v>
      </c>
      <c r="E2649" s="1" t="s">
        <v>9149</v>
      </c>
      <c r="F2649" s="1" t="s">
        <v>9339</v>
      </c>
      <c r="G2649" t="s">
        <v>9658</v>
      </c>
    </row>
    <row r="2650" spans="1:7" x14ac:dyDescent="0.25">
      <c r="A2650" s="1" t="s">
        <v>3868</v>
      </c>
      <c r="B2650" s="2">
        <v>828205412</v>
      </c>
      <c r="C2650" s="1" t="s">
        <v>9154</v>
      </c>
      <c r="D2650" s="3">
        <v>42148</v>
      </c>
      <c r="E2650" s="1" t="s">
        <v>9166</v>
      </c>
      <c r="F2650" s="1" t="s">
        <v>6107</v>
      </c>
      <c r="G2650" t="s">
        <v>9660</v>
      </c>
    </row>
    <row r="2651" spans="1:7" x14ac:dyDescent="0.25">
      <c r="A2651" s="1" t="s">
        <v>1229</v>
      </c>
      <c r="B2651" s="2">
        <v>440841498</v>
      </c>
      <c r="C2651" s="1" t="s">
        <v>9134</v>
      </c>
      <c r="D2651" s="3">
        <v>40322</v>
      </c>
      <c r="E2651" s="1" t="s">
        <v>9141</v>
      </c>
      <c r="F2651" s="1" t="s">
        <v>9182</v>
      </c>
      <c r="G2651" t="s">
        <v>10989</v>
      </c>
    </row>
    <row r="2652" spans="1:7" x14ac:dyDescent="0.25">
      <c r="A2652" s="1" t="s">
        <v>1520</v>
      </c>
      <c r="B2652" s="2">
        <v>908541019</v>
      </c>
      <c r="C2652" s="1" t="s">
        <v>9152</v>
      </c>
      <c r="D2652" s="3">
        <v>37400</v>
      </c>
      <c r="E2652" s="1" t="s">
        <v>9145</v>
      </c>
      <c r="F2652" s="1" t="s">
        <v>8420</v>
      </c>
      <c r="G2652" t="s">
        <v>11603</v>
      </c>
    </row>
    <row r="2653" spans="1:7" x14ac:dyDescent="0.25">
      <c r="A2653" s="1" t="s">
        <v>939</v>
      </c>
      <c r="B2653" s="2">
        <v>542438679</v>
      </c>
      <c r="C2653" s="1" t="s">
        <v>9197</v>
      </c>
      <c r="D2653" s="3">
        <v>24616</v>
      </c>
      <c r="E2653" s="1" t="s">
        <v>9135</v>
      </c>
      <c r="F2653" s="1" t="s">
        <v>9267</v>
      </c>
      <c r="G2653" t="s">
        <v>11969</v>
      </c>
    </row>
    <row r="2654" spans="1:7" x14ac:dyDescent="0.25">
      <c r="A2654" s="1" t="s">
        <v>3406</v>
      </c>
      <c r="B2654" s="2">
        <v>26450599</v>
      </c>
      <c r="C2654" s="1" t="s">
        <v>9134</v>
      </c>
      <c r="D2654" s="3">
        <v>34843</v>
      </c>
      <c r="E2654" s="1" t="s">
        <v>9149</v>
      </c>
      <c r="F2654" s="1" t="s">
        <v>9283</v>
      </c>
      <c r="G2654" t="s">
        <v>9287</v>
      </c>
    </row>
    <row r="2655" spans="1:7" x14ac:dyDescent="0.25">
      <c r="A2655" s="1" t="s">
        <v>8623</v>
      </c>
      <c r="B2655" s="2">
        <v>415890182</v>
      </c>
      <c r="C2655" s="1" t="s">
        <v>9188</v>
      </c>
      <c r="D2655" s="3">
        <v>39226</v>
      </c>
      <c r="E2655" s="1" t="s">
        <v>9141</v>
      </c>
      <c r="F2655" s="1" t="s">
        <v>9202</v>
      </c>
      <c r="G2655" t="s">
        <v>10164</v>
      </c>
    </row>
    <row r="2656" spans="1:7" x14ac:dyDescent="0.25">
      <c r="A2656" s="1" t="s">
        <v>1488</v>
      </c>
      <c r="B2656" s="2">
        <v>253730021</v>
      </c>
      <c r="C2656" s="1" t="s">
        <v>9303</v>
      </c>
      <c r="D2656" s="3">
        <v>20233</v>
      </c>
      <c r="E2656" s="1" t="s">
        <v>9141</v>
      </c>
      <c r="F2656" s="1" t="s">
        <v>9304</v>
      </c>
      <c r="G2656" t="s">
        <v>9313</v>
      </c>
    </row>
    <row r="2657" spans="1:7" x14ac:dyDescent="0.25">
      <c r="A2657" s="1" t="s">
        <v>5242</v>
      </c>
      <c r="B2657" s="2">
        <v>964273354</v>
      </c>
      <c r="C2657" s="1" t="s">
        <v>9188</v>
      </c>
      <c r="D2657" s="3">
        <v>31556</v>
      </c>
      <c r="E2657" s="1" t="s">
        <v>9141</v>
      </c>
      <c r="F2657" s="1" t="s">
        <v>9202</v>
      </c>
      <c r="G2657" t="s">
        <v>9570</v>
      </c>
    </row>
    <row r="2658" spans="1:7" x14ac:dyDescent="0.25">
      <c r="A2658" s="1" t="s">
        <v>2076</v>
      </c>
      <c r="B2658" s="2">
        <v>954809761</v>
      </c>
      <c r="C2658" s="1" t="s">
        <v>9154</v>
      </c>
      <c r="D2658" s="3">
        <v>35210</v>
      </c>
      <c r="E2658" s="1" t="s">
        <v>9149</v>
      </c>
      <c r="F2658" s="1" t="s">
        <v>9162</v>
      </c>
      <c r="G2658" t="s">
        <v>11085</v>
      </c>
    </row>
    <row r="2659" spans="1:7" x14ac:dyDescent="0.25">
      <c r="A2659" s="1" t="s">
        <v>3917</v>
      </c>
      <c r="B2659" s="2">
        <v>915663500</v>
      </c>
      <c r="C2659" s="1" t="s">
        <v>9144</v>
      </c>
      <c r="D2659" s="3">
        <v>32288</v>
      </c>
      <c r="E2659" s="1" t="s">
        <v>9141</v>
      </c>
      <c r="F2659" s="1" t="s">
        <v>9262</v>
      </c>
      <c r="G2659" t="s">
        <v>11717</v>
      </c>
    </row>
    <row r="2660" spans="1:7" x14ac:dyDescent="0.25">
      <c r="A2660" s="1" t="s">
        <v>4459</v>
      </c>
      <c r="B2660" s="2">
        <v>229963946</v>
      </c>
      <c r="C2660" s="1" t="s">
        <v>9179</v>
      </c>
      <c r="D2660" s="3">
        <v>24983</v>
      </c>
      <c r="E2660" s="1" t="s">
        <v>9135</v>
      </c>
      <c r="F2660" s="1" t="s">
        <v>9184</v>
      </c>
      <c r="G2660" t="s">
        <v>11672</v>
      </c>
    </row>
    <row r="2661" spans="1:7" x14ac:dyDescent="0.25">
      <c r="A2661" s="1" t="s">
        <v>6189</v>
      </c>
      <c r="B2661" s="2">
        <v>354728422</v>
      </c>
      <c r="C2661" s="1" t="s">
        <v>9134</v>
      </c>
      <c r="D2661" s="3">
        <v>25348</v>
      </c>
      <c r="E2661" s="1" t="s">
        <v>9149</v>
      </c>
      <c r="F2661" s="1" t="s">
        <v>9283</v>
      </c>
      <c r="G2661" t="s">
        <v>9971</v>
      </c>
    </row>
    <row r="2662" spans="1:7" x14ac:dyDescent="0.25">
      <c r="A2662" s="1" t="s">
        <v>8071</v>
      </c>
      <c r="B2662" s="2">
        <v>29584324</v>
      </c>
      <c r="C2662" s="1" t="s">
        <v>9148</v>
      </c>
      <c r="D2662" s="3">
        <v>40322</v>
      </c>
      <c r="E2662" s="1" t="s">
        <v>9149</v>
      </c>
      <c r="F2662" s="1" t="s">
        <v>834</v>
      </c>
      <c r="G2662" t="s">
        <v>10186</v>
      </c>
    </row>
    <row r="2663" spans="1:7" x14ac:dyDescent="0.25">
      <c r="A2663" s="1" t="s">
        <v>6705</v>
      </c>
      <c r="B2663" s="2">
        <v>563666327</v>
      </c>
      <c r="C2663" s="1" t="s">
        <v>9303</v>
      </c>
      <c r="D2663" s="3">
        <v>39593</v>
      </c>
      <c r="E2663" s="1" t="s">
        <v>9141</v>
      </c>
      <c r="F2663" s="1" t="s">
        <v>9339</v>
      </c>
      <c r="G2663" t="s">
        <v>11472</v>
      </c>
    </row>
    <row r="2664" spans="1:7" x14ac:dyDescent="0.25">
      <c r="A2664" s="1" t="s">
        <v>7458</v>
      </c>
      <c r="B2664" s="2">
        <v>452295452</v>
      </c>
      <c r="C2664" s="1" t="s">
        <v>9188</v>
      </c>
      <c r="D2664" s="3">
        <v>42515</v>
      </c>
      <c r="E2664" s="1" t="s">
        <v>9131</v>
      </c>
      <c r="F2664" s="1" t="s">
        <v>9202</v>
      </c>
      <c r="G2664" t="s">
        <v>10912</v>
      </c>
    </row>
    <row r="2665" spans="1:7" x14ac:dyDescent="0.25">
      <c r="A2665" s="1" t="s">
        <v>7884</v>
      </c>
      <c r="B2665" s="2">
        <v>483146030</v>
      </c>
      <c r="C2665" s="1" t="s">
        <v>9197</v>
      </c>
      <c r="D2665" s="3">
        <v>34114</v>
      </c>
      <c r="E2665" s="1" t="s">
        <v>9135</v>
      </c>
      <c r="F2665" s="1" t="s">
        <v>9198</v>
      </c>
      <c r="G2665" t="s">
        <v>11369</v>
      </c>
    </row>
    <row r="2666" spans="1:7" x14ac:dyDescent="0.25">
      <c r="A2666" s="1" t="s">
        <v>2088</v>
      </c>
      <c r="B2666" s="2">
        <v>135088606</v>
      </c>
      <c r="C2666" s="1" t="s">
        <v>9156</v>
      </c>
      <c r="D2666" s="3">
        <v>22061</v>
      </c>
      <c r="E2666" s="1" t="s">
        <v>9135</v>
      </c>
      <c r="F2666" s="1" t="s">
        <v>9157</v>
      </c>
      <c r="G2666" t="s">
        <v>9410</v>
      </c>
    </row>
    <row r="2667" spans="1:7" x14ac:dyDescent="0.25">
      <c r="A2667" s="1" t="s">
        <v>8852</v>
      </c>
      <c r="B2667" s="2">
        <v>467301386</v>
      </c>
      <c r="C2667" s="1" t="s">
        <v>9197</v>
      </c>
      <c r="D2667" s="3">
        <v>44705</v>
      </c>
      <c r="E2667" s="1" t="s">
        <v>9131</v>
      </c>
      <c r="F2667" s="1" t="s">
        <v>9206</v>
      </c>
      <c r="G2667" t="s">
        <v>10494</v>
      </c>
    </row>
    <row r="2668" spans="1:7" x14ac:dyDescent="0.25">
      <c r="A2668" s="1" t="s">
        <v>6672</v>
      </c>
      <c r="B2668" s="2">
        <v>544798090</v>
      </c>
      <c r="C2668" s="1" t="s">
        <v>9229</v>
      </c>
      <c r="D2668" s="3">
        <v>36671</v>
      </c>
      <c r="E2668" s="1" t="s">
        <v>9149</v>
      </c>
      <c r="F2668" s="1" t="s">
        <v>9230</v>
      </c>
      <c r="G2668" t="s">
        <v>10238</v>
      </c>
    </row>
    <row r="2669" spans="1:7" x14ac:dyDescent="0.25">
      <c r="A2669" s="1" t="s">
        <v>1241</v>
      </c>
      <c r="B2669" s="2">
        <v>73737578</v>
      </c>
      <c r="C2669" s="1" t="s">
        <v>9152</v>
      </c>
      <c r="D2669" s="3">
        <v>32653</v>
      </c>
      <c r="E2669" s="1" t="s">
        <v>9135</v>
      </c>
      <c r="F2669" s="1" t="s">
        <v>8420</v>
      </c>
      <c r="G2669" t="s">
        <v>9930</v>
      </c>
    </row>
    <row r="2670" spans="1:7" x14ac:dyDescent="0.25">
      <c r="A2670" s="1" t="s">
        <v>1301</v>
      </c>
      <c r="B2670" s="2">
        <v>258712750</v>
      </c>
      <c r="C2670" s="1" t="s">
        <v>9134</v>
      </c>
      <c r="D2670" s="3">
        <v>40322</v>
      </c>
      <c r="E2670" s="1" t="s">
        <v>9149</v>
      </c>
      <c r="F2670" s="1" t="s">
        <v>9307</v>
      </c>
      <c r="G2670" t="s">
        <v>9854</v>
      </c>
    </row>
    <row r="2671" spans="1:7" x14ac:dyDescent="0.25">
      <c r="A2671" s="1" t="s">
        <v>466</v>
      </c>
      <c r="B2671" s="2">
        <v>587004640</v>
      </c>
      <c r="C2671" s="1" t="s">
        <v>9134</v>
      </c>
      <c r="D2671" s="3">
        <v>36304</v>
      </c>
      <c r="E2671" s="1" t="s">
        <v>9149</v>
      </c>
      <c r="F2671" s="1" t="s">
        <v>9182</v>
      </c>
      <c r="G2671" t="s">
        <v>11860</v>
      </c>
    </row>
    <row r="2672" spans="1:7" x14ac:dyDescent="0.25">
      <c r="A2672" s="1" t="s">
        <v>4202</v>
      </c>
      <c r="B2672" s="2">
        <v>673180431</v>
      </c>
      <c r="C2672" s="1" t="s">
        <v>9134</v>
      </c>
      <c r="D2672" s="3">
        <v>39958</v>
      </c>
      <c r="E2672" s="1" t="s">
        <v>9131</v>
      </c>
      <c r="F2672" s="1" t="s">
        <v>9176</v>
      </c>
      <c r="G2672" t="s">
        <v>11939</v>
      </c>
    </row>
    <row r="2673" spans="1:7" x14ac:dyDescent="0.25">
      <c r="A2673" s="1" t="s">
        <v>184</v>
      </c>
      <c r="B2673" s="2">
        <v>269910036</v>
      </c>
      <c r="C2673" s="1" t="s">
        <v>9159</v>
      </c>
      <c r="D2673" s="3">
        <v>42515</v>
      </c>
      <c r="E2673" s="1" t="s">
        <v>9149</v>
      </c>
      <c r="F2673" s="1" t="s">
        <v>8414</v>
      </c>
      <c r="G2673" t="s">
        <v>11615</v>
      </c>
    </row>
    <row r="2674" spans="1:7" x14ac:dyDescent="0.25">
      <c r="A2674" s="1" t="s">
        <v>2405</v>
      </c>
      <c r="B2674" s="2">
        <v>832256671</v>
      </c>
      <c r="C2674" s="1" t="s">
        <v>9165</v>
      </c>
      <c r="D2674" s="3">
        <v>30460</v>
      </c>
      <c r="E2674" s="1" t="s">
        <v>9149</v>
      </c>
      <c r="F2674" s="1" t="s">
        <v>9167</v>
      </c>
      <c r="G2674" t="s">
        <v>11128</v>
      </c>
    </row>
    <row r="2675" spans="1:7" x14ac:dyDescent="0.25">
      <c r="A2675" s="1" t="s">
        <v>5251</v>
      </c>
      <c r="B2675" s="2">
        <v>807287014</v>
      </c>
      <c r="C2675" s="1" t="s">
        <v>9148</v>
      </c>
      <c r="D2675" s="3">
        <v>32653</v>
      </c>
      <c r="E2675" s="1" t="s">
        <v>9149</v>
      </c>
      <c r="F2675" s="1" t="s">
        <v>834</v>
      </c>
      <c r="G2675" t="s">
        <v>9723</v>
      </c>
    </row>
    <row r="2676" spans="1:7" x14ac:dyDescent="0.25">
      <c r="A2676" s="1" t="s">
        <v>1708</v>
      </c>
      <c r="B2676" s="2">
        <v>275932122</v>
      </c>
      <c r="C2676" s="1" t="s">
        <v>9148</v>
      </c>
      <c r="D2676" s="3">
        <v>36671</v>
      </c>
      <c r="E2676" s="1" t="s">
        <v>9145</v>
      </c>
      <c r="F2676" s="1" t="s">
        <v>9150</v>
      </c>
      <c r="G2676" t="s">
        <v>10788</v>
      </c>
    </row>
    <row r="2677" spans="1:7" x14ac:dyDescent="0.25">
      <c r="A2677" s="1" t="s">
        <v>3816</v>
      </c>
      <c r="B2677" s="2">
        <v>62293485</v>
      </c>
      <c r="C2677" s="1" t="s">
        <v>9130</v>
      </c>
      <c r="D2677" s="3">
        <v>38861</v>
      </c>
      <c r="E2677" s="1" t="s">
        <v>9141</v>
      </c>
      <c r="F2677" s="1" t="s">
        <v>9132</v>
      </c>
      <c r="G2677" t="s">
        <v>11245</v>
      </c>
    </row>
    <row r="2678" spans="1:7" x14ac:dyDescent="0.25">
      <c r="A2678" s="1" t="s">
        <v>1830</v>
      </c>
      <c r="B2678" s="2">
        <v>280454740</v>
      </c>
      <c r="C2678" s="1" t="s">
        <v>9190</v>
      </c>
      <c r="D2678" s="3">
        <v>29366</v>
      </c>
      <c r="E2678" s="1" t="s">
        <v>9166</v>
      </c>
      <c r="F2678" s="1" t="s">
        <v>9191</v>
      </c>
      <c r="G2678" t="s">
        <v>10129</v>
      </c>
    </row>
    <row r="2679" spans="1:7" x14ac:dyDescent="0.25">
      <c r="A2679" s="1" t="s">
        <v>1616</v>
      </c>
      <c r="B2679" s="2">
        <v>988169754</v>
      </c>
      <c r="C2679" s="1" t="s">
        <v>9130</v>
      </c>
      <c r="D2679" s="3">
        <v>24983</v>
      </c>
      <c r="E2679" s="1" t="s">
        <v>9135</v>
      </c>
      <c r="F2679" s="1" t="s">
        <v>9132</v>
      </c>
      <c r="G2679" t="s">
        <v>9234</v>
      </c>
    </row>
    <row r="2680" spans="1:7" x14ac:dyDescent="0.25">
      <c r="A2680" s="1" t="s">
        <v>8919</v>
      </c>
      <c r="B2680" s="2">
        <v>387908126</v>
      </c>
      <c r="C2680" s="1" t="s">
        <v>9140</v>
      </c>
      <c r="D2680" s="3">
        <v>35939</v>
      </c>
      <c r="E2680" s="1" t="s">
        <v>9141</v>
      </c>
      <c r="F2680" s="1" t="s">
        <v>9142</v>
      </c>
      <c r="G2680" t="s">
        <v>9337</v>
      </c>
    </row>
    <row r="2681" spans="1:7" x14ac:dyDescent="0.25">
      <c r="A2681" s="1" t="s">
        <v>230</v>
      </c>
      <c r="B2681" s="2">
        <v>447333525</v>
      </c>
      <c r="C2681" s="1" t="s">
        <v>9134</v>
      </c>
      <c r="D2681" s="3">
        <v>29731</v>
      </c>
      <c r="E2681" s="1" t="s">
        <v>9131</v>
      </c>
      <c r="F2681" s="1" t="s">
        <v>9182</v>
      </c>
      <c r="G2681" t="s">
        <v>9799</v>
      </c>
    </row>
    <row r="2682" spans="1:7" x14ac:dyDescent="0.25">
      <c r="A2682" s="1" t="s">
        <v>4493</v>
      </c>
      <c r="B2682" s="2">
        <v>562393128</v>
      </c>
      <c r="C2682" s="1" t="s">
        <v>9134</v>
      </c>
      <c r="D2682" s="3">
        <v>45070</v>
      </c>
      <c r="E2682" s="1" t="s">
        <v>9141</v>
      </c>
      <c r="F2682" s="1" t="s">
        <v>9136</v>
      </c>
      <c r="G2682" t="s">
        <v>11267</v>
      </c>
    </row>
    <row r="2683" spans="1:7" x14ac:dyDescent="0.25">
      <c r="A2683" s="1" t="s">
        <v>244</v>
      </c>
      <c r="B2683" s="2">
        <v>937421561</v>
      </c>
      <c r="C2683" s="1" t="s">
        <v>9156</v>
      </c>
      <c r="D2683" s="3">
        <v>32653</v>
      </c>
      <c r="E2683" s="1" t="s">
        <v>9135</v>
      </c>
      <c r="F2683" s="1" t="s">
        <v>9157</v>
      </c>
      <c r="G2683" t="s">
        <v>12030</v>
      </c>
    </row>
    <row r="2684" spans="1:7" x14ac:dyDescent="0.25">
      <c r="A2684" s="1" t="s">
        <v>5754</v>
      </c>
      <c r="B2684" s="2">
        <v>768412649</v>
      </c>
      <c r="C2684" s="1" t="s">
        <v>9152</v>
      </c>
      <c r="D2684" s="3">
        <v>21329</v>
      </c>
      <c r="E2684" s="1" t="s">
        <v>9131</v>
      </c>
      <c r="F2684" s="1" t="s">
        <v>8420</v>
      </c>
      <c r="G2684" t="s">
        <v>12186</v>
      </c>
    </row>
    <row r="2685" spans="1:7" x14ac:dyDescent="0.25">
      <c r="A2685" s="1" t="s">
        <v>1770</v>
      </c>
      <c r="B2685" s="2">
        <v>496470356</v>
      </c>
      <c r="C2685" s="1" t="s">
        <v>9303</v>
      </c>
      <c r="D2685" s="3">
        <v>26077</v>
      </c>
      <c r="E2685" s="1" t="s">
        <v>9145</v>
      </c>
      <c r="F2685" s="1" t="s">
        <v>9304</v>
      </c>
      <c r="G2685" t="s">
        <v>12120</v>
      </c>
    </row>
    <row r="2686" spans="1:7" x14ac:dyDescent="0.25">
      <c r="A2686" s="1" t="s">
        <v>3159</v>
      </c>
      <c r="B2686" s="2">
        <v>844326792</v>
      </c>
      <c r="C2686" s="1" t="s">
        <v>9134</v>
      </c>
      <c r="D2686" s="3">
        <v>33382</v>
      </c>
      <c r="E2686" s="1" t="s">
        <v>9135</v>
      </c>
      <c r="F2686" s="1" t="s">
        <v>9283</v>
      </c>
      <c r="G2686" t="s">
        <v>9411</v>
      </c>
    </row>
    <row r="2687" spans="1:7" x14ac:dyDescent="0.25">
      <c r="A2687" s="1" t="s">
        <v>5640</v>
      </c>
      <c r="B2687" s="2">
        <v>48964941</v>
      </c>
      <c r="C2687" s="1" t="s">
        <v>9130</v>
      </c>
      <c r="D2687" s="3">
        <v>41419</v>
      </c>
      <c r="E2687" s="1" t="s">
        <v>9145</v>
      </c>
      <c r="F2687" s="1" t="s">
        <v>9252</v>
      </c>
      <c r="G2687" t="s">
        <v>11233</v>
      </c>
    </row>
    <row r="2688" spans="1:7" x14ac:dyDescent="0.25">
      <c r="A2688" s="1" t="s">
        <v>1985</v>
      </c>
      <c r="B2688" s="2">
        <v>576840266</v>
      </c>
      <c r="C2688" s="1" t="s">
        <v>9229</v>
      </c>
      <c r="D2688" s="3">
        <v>39958</v>
      </c>
      <c r="E2688" s="1" t="s">
        <v>9135</v>
      </c>
      <c r="F2688" s="1" t="s">
        <v>9230</v>
      </c>
      <c r="G2688" t="s">
        <v>9243</v>
      </c>
    </row>
    <row r="2689" spans="1:7" x14ac:dyDescent="0.25">
      <c r="A2689" s="1" t="s">
        <v>2106</v>
      </c>
      <c r="B2689" s="2">
        <v>442507328</v>
      </c>
      <c r="C2689" s="1" t="s">
        <v>9134</v>
      </c>
      <c r="D2689" s="3">
        <v>36671</v>
      </c>
      <c r="E2689" s="1" t="s">
        <v>9131</v>
      </c>
      <c r="F2689" s="1" t="s">
        <v>9225</v>
      </c>
      <c r="G2689" t="s">
        <v>11645</v>
      </c>
    </row>
    <row r="2690" spans="1:7" x14ac:dyDescent="0.25">
      <c r="A2690" s="1" t="s">
        <v>6108</v>
      </c>
      <c r="B2690" s="2">
        <v>889085010</v>
      </c>
      <c r="C2690" s="1" t="s">
        <v>9159</v>
      </c>
      <c r="D2690" s="3">
        <v>34843</v>
      </c>
      <c r="E2690" s="1" t="s">
        <v>9166</v>
      </c>
      <c r="F2690" s="1" t="s">
        <v>8414</v>
      </c>
      <c r="G2690" t="s">
        <v>11429</v>
      </c>
    </row>
    <row r="2691" spans="1:7" x14ac:dyDescent="0.25">
      <c r="A2691" s="1" t="s">
        <v>1136</v>
      </c>
      <c r="B2691" s="2">
        <v>513420727</v>
      </c>
      <c r="C2691" s="1" t="s">
        <v>9159</v>
      </c>
      <c r="D2691" s="3">
        <v>32653</v>
      </c>
      <c r="E2691" s="1" t="s">
        <v>9141</v>
      </c>
      <c r="F2691" s="1" t="s">
        <v>9367</v>
      </c>
      <c r="G2691" t="s">
        <v>10457</v>
      </c>
    </row>
    <row r="2692" spans="1:7" x14ac:dyDescent="0.25">
      <c r="A2692" s="1" t="s">
        <v>6539</v>
      </c>
      <c r="B2692" s="2">
        <v>787970771</v>
      </c>
      <c r="C2692" s="1" t="s">
        <v>9144</v>
      </c>
      <c r="D2692" s="3">
        <v>39593</v>
      </c>
      <c r="E2692" s="1" t="s">
        <v>9149</v>
      </c>
      <c r="F2692" s="1" t="s">
        <v>9146</v>
      </c>
      <c r="G2692" t="s">
        <v>10447</v>
      </c>
    </row>
    <row r="2693" spans="1:7" x14ac:dyDescent="0.25">
      <c r="A2693" s="1" t="s">
        <v>7193</v>
      </c>
      <c r="B2693" s="2">
        <v>60142149</v>
      </c>
      <c r="C2693" s="1" t="s">
        <v>9148</v>
      </c>
      <c r="D2693" s="3">
        <v>33749</v>
      </c>
      <c r="E2693" s="1" t="s">
        <v>9135</v>
      </c>
      <c r="F2693" s="1" t="s">
        <v>9254</v>
      </c>
      <c r="G2693" t="s">
        <v>11382</v>
      </c>
    </row>
    <row r="2694" spans="1:7" x14ac:dyDescent="0.25">
      <c r="A2694" s="1" t="s">
        <v>2769</v>
      </c>
      <c r="B2694" s="2">
        <v>582771873</v>
      </c>
      <c r="C2694" s="1" t="s">
        <v>9193</v>
      </c>
      <c r="D2694" s="3">
        <v>39226</v>
      </c>
      <c r="E2694" s="1" t="s">
        <v>9135</v>
      </c>
      <c r="F2694" s="1" t="s">
        <v>9194</v>
      </c>
      <c r="G2694" t="s">
        <v>11854</v>
      </c>
    </row>
    <row r="2695" spans="1:7" x14ac:dyDescent="0.25">
      <c r="A2695" s="1" t="s">
        <v>4238</v>
      </c>
      <c r="B2695" s="2">
        <v>668485689</v>
      </c>
      <c r="C2695" s="1" t="s">
        <v>9159</v>
      </c>
      <c r="D2695" s="3">
        <v>24616</v>
      </c>
      <c r="E2695" s="1" t="s">
        <v>9145</v>
      </c>
      <c r="F2695" s="1" t="s">
        <v>9240</v>
      </c>
      <c r="G2695" t="s">
        <v>11890</v>
      </c>
    </row>
    <row r="2696" spans="1:7" x14ac:dyDescent="0.25">
      <c r="A2696" s="1" t="s">
        <v>8752</v>
      </c>
      <c r="B2696" s="2">
        <v>850215093</v>
      </c>
      <c r="C2696" s="1" t="s">
        <v>9229</v>
      </c>
      <c r="D2696" s="3">
        <v>44705</v>
      </c>
      <c r="E2696" s="1" t="s">
        <v>9131</v>
      </c>
      <c r="F2696" s="1" t="s">
        <v>9230</v>
      </c>
      <c r="G2696" t="s">
        <v>11636</v>
      </c>
    </row>
    <row r="2697" spans="1:7" x14ac:dyDescent="0.25">
      <c r="A2697" s="1" t="s">
        <v>8452</v>
      </c>
      <c r="B2697" s="2">
        <v>223164846</v>
      </c>
      <c r="C2697" s="1" t="s">
        <v>9156</v>
      </c>
      <c r="D2697" s="3">
        <v>38497</v>
      </c>
      <c r="E2697" s="1" t="s">
        <v>9149</v>
      </c>
      <c r="F2697" s="1" t="s">
        <v>9157</v>
      </c>
      <c r="G2697" t="s">
        <v>9597</v>
      </c>
    </row>
    <row r="2698" spans="1:7" x14ac:dyDescent="0.25">
      <c r="A2698" s="1" t="s">
        <v>8151</v>
      </c>
      <c r="B2698" s="2">
        <v>920922693</v>
      </c>
      <c r="C2698" s="1" t="s">
        <v>9134</v>
      </c>
      <c r="D2698" s="3">
        <v>31556</v>
      </c>
      <c r="E2698" s="1" t="s">
        <v>9131</v>
      </c>
      <c r="F2698" s="1" t="s">
        <v>9176</v>
      </c>
      <c r="G2698" t="s">
        <v>10983</v>
      </c>
    </row>
    <row r="2699" spans="1:7" x14ac:dyDescent="0.25">
      <c r="A2699" s="1" t="s">
        <v>388</v>
      </c>
      <c r="B2699" s="2">
        <v>670917515</v>
      </c>
      <c r="C2699" s="1" t="s">
        <v>9170</v>
      </c>
      <c r="D2699" s="3">
        <v>40687</v>
      </c>
      <c r="E2699" s="1" t="s">
        <v>9141</v>
      </c>
      <c r="F2699" s="1" t="s">
        <v>9362</v>
      </c>
      <c r="G2699" t="s">
        <v>10848</v>
      </c>
    </row>
    <row r="2700" spans="1:7" x14ac:dyDescent="0.25">
      <c r="A2700" s="1" t="s">
        <v>8703</v>
      </c>
      <c r="B2700" s="2">
        <v>27198565</v>
      </c>
      <c r="C2700" s="1" t="s">
        <v>9170</v>
      </c>
      <c r="D2700" s="3">
        <v>33017</v>
      </c>
      <c r="E2700" s="1" t="s">
        <v>9149</v>
      </c>
      <c r="F2700" s="1" t="s">
        <v>9171</v>
      </c>
      <c r="G2700" t="s">
        <v>11701</v>
      </c>
    </row>
    <row r="2701" spans="1:7" x14ac:dyDescent="0.25">
      <c r="A2701" s="1" t="s">
        <v>1727</v>
      </c>
      <c r="B2701" s="2">
        <v>807694195</v>
      </c>
      <c r="C2701" s="1" t="s">
        <v>9134</v>
      </c>
      <c r="D2701" s="3">
        <v>33382</v>
      </c>
      <c r="E2701" s="1" t="s">
        <v>9135</v>
      </c>
      <c r="F2701" s="1" t="s">
        <v>9200</v>
      </c>
      <c r="G2701" t="s">
        <v>11213</v>
      </c>
    </row>
    <row r="2702" spans="1:7" x14ac:dyDescent="0.25">
      <c r="A2702" s="1" t="s">
        <v>7671</v>
      </c>
      <c r="B2702" s="2">
        <v>748875665</v>
      </c>
      <c r="C2702" s="1" t="s">
        <v>9138</v>
      </c>
      <c r="D2702" s="3">
        <v>35939</v>
      </c>
      <c r="E2702" s="1" t="s">
        <v>9149</v>
      </c>
      <c r="F2702" s="1" t="s">
        <v>9256</v>
      </c>
      <c r="G2702" t="s">
        <v>11973</v>
      </c>
    </row>
    <row r="2703" spans="1:7" x14ac:dyDescent="0.25">
      <c r="A2703" s="1" t="s">
        <v>7422</v>
      </c>
      <c r="B2703" s="2">
        <v>204290788</v>
      </c>
      <c r="C2703" s="1" t="s">
        <v>9159</v>
      </c>
      <c r="D2703" s="3">
        <v>30095</v>
      </c>
      <c r="E2703" s="1" t="s">
        <v>9131</v>
      </c>
      <c r="F2703" s="1" t="s">
        <v>9160</v>
      </c>
      <c r="G2703" t="s">
        <v>10048</v>
      </c>
    </row>
    <row r="2704" spans="1:7" x14ac:dyDescent="0.25">
      <c r="A2704" s="1" t="s">
        <v>9051</v>
      </c>
      <c r="B2704" s="2">
        <v>718195068</v>
      </c>
      <c r="C2704" s="1" t="s">
        <v>9130</v>
      </c>
      <c r="D2704" s="3">
        <v>26809</v>
      </c>
      <c r="E2704" s="1" t="s">
        <v>9166</v>
      </c>
      <c r="F2704" s="1" t="s">
        <v>9252</v>
      </c>
      <c r="G2704" t="s">
        <v>9707</v>
      </c>
    </row>
    <row r="2705" spans="1:7" x14ac:dyDescent="0.25">
      <c r="A2705" s="1" t="s">
        <v>5769</v>
      </c>
      <c r="B2705" s="2">
        <v>620956361</v>
      </c>
      <c r="C2705" s="1" t="s">
        <v>9134</v>
      </c>
      <c r="D2705" s="3">
        <v>33749</v>
      </c>
      <c r="E2705" s="1" t="s">
        <v>9149</v>
      </c>
      <c r="F2705" s="1" t="s">
        <v>9283</v>
      </c>
      <c r="G2705" t="s">
        <v>10790</v>
      </c>
    </row>
    <row r="2706" spans="1:7" x14ac:dyDescent="0.25">
      <c r="A2706" s="1" t="s">
        <v>5236</v>
      </c>
      <c r="B2706" s="2">
        <v>63641638</v>
      </c>
      <c r="C2706" s="1" t="s">
        <v>9190</v>
      </c>
      <c r="D2706" s="3">
        <v>22426</v>
      </c>
      <c r="E2706" s="1" t="s">
        <v>9131</v>
      </c>
      <c r="F2706" s="1" t="s">
        <v>9191</v>
      </c>
      <c r="G2706" t="s">
        <v>10854</v>
      </c>
    </row>
    <row r="2707" spans="1:7" x14ac:dyDescent="0.25">
      <c r="A2707" s="1" t="s">
        <v>6311</v>
      </c>
      <c r="B2707" s="2">
        <v>547380411</v>
      </c>
      <c r="C2707" s="1" t="s">
        <v>9229</v>
      </c>
      <c r="D2707" s="3">
        <v>31556</v>
      </c>
      <c r="E2707" s="1" t="s">
        <v>9166</v>
      </c>
      <c r="F2707" s="1" t="s">
        <v>9230</v>
      </c>
      <c r="G2707" t="s">
        <v>9560</v>
      </c>
    </row>
    <row r="2708" spans="1:7" x14ac:dyDescent="0.25">
      <c r="A2708" s="1" t="s">
        <v>7554</v>
      </c>
      <c r="B2708" s="2">
        <v>15770503</v>
      </c>
      <c r="C2708" s="1" t="s">
        <v>9159</v>
      </c>
      <c r="D2708" s="3">
        <v>20233</v>
      </c>
      <c r="E2708" s="1" t="s">
        <v>9131</v>
      </c>
      <c r="F2708" s="1" t="s">
        <v>9367</v>
      </c>
      <c r="G2708" t="s">
        <v>10681</v>
      </c>
    </row>
    <row r="2709" spans="1:7" x14ac:dyDescent="0.25">
      <c r="A2709" s="1" t="s">
        <v>2679</v>
      </c>
      <c r="B2709" s="2">
        <v>968346736</v>
      </c>
      <c r="C2709" s="1" t="s">
        <v>9314</v>
      </c>
      <c r="D2709" s="3">
        <v>35939</v>
      </c>
      <c r="E2709" s="1" t="s">
        <v>9149</v>
      </c>
      <c r="F2709" s="1" t="s">
        <v>9315</v>
      </c>
      <c r="G2709" t="s">
        <v>10655</v>
      </c>
    </row>
    <row r="2710" spans="1:7" x14ac:dyDescent="0.25">
      <c r="A2710" s="1" t="s">
        <v>9069</v>
      </c>
      <c r="B2710" s="2">
        <v>337589890</v>
      </c>
      <c r="C2710" s="1" t="s">
        <v>9170</v>
      </c>
      <c r="D2710" s="3">
        <v>22061</v>
      </c>
      <c r="E2710" s="1" t="s">
        <v>9141</v>
      </c>
      <c r="F2710" s="1" t="s">
        <v>9212</v>
      </c>
      <c r="G2710" t="s">
        <v>11986</v>
      </c>
    </row>
    <row r="2711" spans="1:7" x14ac:dyDescent="0.25">
      <c r="A2711" s="1" t="s">
        <v>6942</v>
      </c>
      <c r="B2711" s="2">
        <v>213343518</v>
      </c>
      <c r="C2711" s="1" t="s">
        <v>9138</v>
      </c>
      <c r="D2711" s="3">
        <v>28270</v>
      </c>
      <c r="E2711" s="1" t="s">
        <v>9141</v>
      </c>
      <c r="F2711" s="1" t="s">
        <v>9256</v>
      </c>
      <c r="G2711" t="s">
        <v>9758</v>
      </c>
    </row>
    <row r="2712" spans="1:7" x14ac:dyDescent="0.25">
      <c r="A2712" s="1" t="s">
        <v>8247</v>
      </c>
      <c r="B2712" s="2">
        <v>476009290</v>
      </c>
      <c r="C2712" s="1" t="s">
        <v>9148</v>
      </c>
      <c r="D2712" s="3">
        <v>25712</v>
      </c>
      <c r="E2712" s="1" t="s">
        <v>9135</v>
      </c>
      <c r="F2712" s="1" t="s">
        <v>9150</v>
      </c>
      <c r="G2712" t="s">
        <v>12160</v>
      </c>
    </row>
    <row r="2713" spans="1:7" x14ac:dyDescent="0.25">
      <c r="A2713" s="1" t="s">
        <v>5003</v>
      </c>
      <c r="B2713" s="2">
        <v>316041087</v>
      </c>
      <c r="C2713" s="1" t="s">
        <v>9156</v>
      </c>
      <c r="D2713" s="3">
        <v>30095</v>
      </c>
      <c r="E2713" s="1" t="s">
        <v>9149</v>
      </c>
      <c r="F2713" s="1" t="s">
        <v>9157</v>
      </c>
      <c r="G2713" t="s">
        <v>9158</v>
      </c>
    </row>
    <row r="2714" spans="1:7" x14ac:dyDescent="0.25">
      <c r="A2714" s="1" t="s">
        <v>3965</v>
      </c>
      <c r="B2714" s="2">
        <v>417849788</v>
      </c>
      <c r="C2714" s="1" t="s">
        <v>9134</v>
      </c>
      <c r="D2714" s="3">
        <v>28999</v>
      </c>
      <c r="E2714" s="1" t="s">
        <v>9141</v>
      </c>
      <c r="F2714" s="1" t="s">
        <v>9200</v>
      </c>
      <c r="G2714" t="s">
        <v>9591</v>
      </c>
    </row>
    <row r="2715" spans="1:7" x14ac:dyDescent="0.25">
      <c r="A2715" s="1" t="s">
        <v>7821</v>
      </c>
      <c r="B2715" s="2">
        <v>132227571</v>
      </c>
      <c r="C2715" s="1" t="s">
        <v>9144</v>
      </c>
      <c r="D2715" s="3">
        <v>34478</v>
      </c>
      <c r="E2715" s="1" t="s">
        <v>9145</v>
      </c>
      <c r="F2715" s="1" t="s">
        <v>9146</v>
      </c>
      <c r="G2715" t="s">
        <v>9429</v>
      </c>
    </row>
    <row r="2716" spans="1:7" x14ac:dyDescent="0.25">
      <c r="A2716" s="1" t="s">
        <v>2862</v>
      </c>
      <c r="B2716" s="2">
        <v>190990752</v>
      </c>
      <c r="C2716" s="1" t="s">
        <v>9188</v>
      </c>
      <c r="D2716" s="3">
        <v>40687</v>
      </c>
      <c r="E2716" s="1" t="s">
        <v>9131</v>
      </c>
      <c r="F2716" s="1" t="s">
        <v>4326</v>
      </c>
      <c r="G2716" t="s">
        <v>9760</v>
      </c>
    </row>
    <row r="2717" spans="1:7" x14ac:dyDescent="0.25">
      <c r="A2717" s="1" t="s">
        <v>3792</v>
      </c>
      <c r="B2717" s="2">
        <v>280609285</v>
      </c>
      <c r="C2717" s="1" t="s">
        <v>9229</v>
      </c>
      <c r="D2717" s="3">
        <v>36671</v>
      </c>
      <c r="E2717" s="1" t="s">
        <v>9131</v>
      </c>
      <c r="F2717" s="1" t="s">
        <v>9230</v>
      </c>
      <c r="G2717" t="s">
        <v>10783</v>
      </c>
    </row>
    <row r="2718" spans="1:7" x14ac:dyDescent="0.25">
      <c r="A2718" s="1" t="s">
        <v>5050</v>
      </c>
      <c r="B2718" s="2">
        <v>216066747</v>
      </c>
      <c r="C2718" s="1" t="s">
        <v>9235</v>
      </c>
      <c r="D2718" s="3">
        <v>30460</v>
      </c>
      <c r="E2718" s="1" t="s">
        <v>9166</v>
      </c>
      <c r="F2718" s="1" t="s">
        <v>9236</v>
      </c>
      <c r="G2718" t="s">
        <v>9803</v>
      </c>
    </row>
    <row r="2719" spans="1:7" x14ac:dyDescent="0.25">
      <c r="A2719" s="1" t="s">
        <v>8215</v>
      </c>
      <c r="B2719" s="2">
        <v>692276307</v>
      </c>
      <c r="C2719" s="1" t="s">
        <v>9140</v>
      </c>
      <c r="D2719" s="3">
        <v>27905</v>
      </c>
      <c r="E2719" s="1" t="s">
        <v>9149</v>
      </c>
      <c r="F2719" s="1" t="s">
        <v>9142</v>
      </c>
      <c r="G2719" t="s">
        <v>9634</v>
      </c>
    </row>
    <row r="2720" spans="1:7" x14ac:dyDescent="0.25">
      <c r="A2720" s="1" t="s">
        <v>5819</v>
      </c>
      <c r="B2720" s="2">
        <v>242262862</v>
      </c>
      <c r="C2720" s="1" t="s">
        <v>9134</v>
      </c>
      <c r="D2720" s="3">
        <v>37400</v>
      </c>
      <c r="E2720" s="1" t="s">
        <v>9149</v>
      </c>
      <c r="F2720" s="1" t="s">
        <v>9186</v>
      </c>
      <c r="G2720" t="s">
        <v>10718</v>
      </c>
    </row>
    <row r="2721" spans="1:7" x14ac:dyDescent="0.25">
      <c r="A2721" s="1" t="s">
        <v>2779</v>
      </c>
      <c r="B2721" s="2">
        <v>788384508</v>
      </c>
      <c r="C2721" s="1" t="s">
        <v>9159</v>
      </c>
      <c r="D2721" s="3">
        <v>29731</v>
      </c>
      <c r="E2721" s="1" t="s">
        <v>9149</v>
      </c>
      <c r="F2721" s="1" t="s">
        <v>9367</v>
      </c>
      <c r="G2721" t="s">
        <v>11679</v>
      </c>
    </row>
    <row r="2722" spans="1:7" x14ac:dyDescent="0.25">
      <c r="A2722" s="1" t="s">
        <v>824</v>
      </c>
      <c r="B2722" s="2">
        <v>769373972</v>
      </c>
      <c r="C2722" s="1" t="s">
        <v>9159</v>
      </c>
      <c r="D2722" s="3">
        <v>20233</v>
      </c>
      <c r="E2722" s="1" t="s">
        <v>9149</v>
      </c>
      <c r="F2722" s="1" t="s">
        <v>9160</v>
      </c>
      <c r="G2722" t="s">
        <v>9583</v>
      </c>
    </row>
    <row r="2723" spans="1:7" x14ac:dyDescent="0.25">
      <c r="A2723" s="1" t="s">
        <v>7560</v>
      </c>
      <c r="B2723" s="2">
        <v>723294343</v>
      </c>
      <c r="C2723" s="1" t="s">
        <v>9134</v>
      </c>
      <c r="D2723" s="3">
        <v>29366</v>
      </c>
      <c r="E2723" s="1" t="s">
        <v>9131</v>
      </c>
      <c r="F2723" s="1" t="s">
        <v>9136</v>
      </c>
      <c r="G2723" t="s">
        <v>10761</v>
      </c>
    </row>
    <row r="2724" spans="1:7" x14ac:dyDescent="0.25">
      <c r="A2724" s="1" t="s">
        <v>8137</v>
      </c>
      <c r="B2724" s="2">
        <v>448953982</v>
      </c>
      <c r="C2724" s="1" t="s">
        <v>9134</v>
      </c>
      <c r="D2724" s="3">
        <v>20600</v>
      </c>
      <c r="E2724" s="1" t="s">
        <v>9149</v>
      </c>
      <c r="F2724" s="1" t="s">
        <v>9136</v>
      </c>
      <c r="G2724" t="s">
        <v>9323</v>
      </c>
    </row>
    <row r="2725" spans="1:7" x14ac:dyDescent="0.25">
      <c r="A2725" s="1" t="s">
        <v>7364</v>
      </c>
      <c r="B2725" s="2">
        <v>529389770</v>
      </c>
      <c r="C2725" s="1" t="s">
        <v>9159</v>
      </c>
      <c r="D2725" s="3">
        <v>39593</v>
      </c>
      <c r="E2725" s="1" t="s">
        <v>9141</v>
      </c>
      <c r="F2725" s="1" t="s">
        <v>9160</v>
      </c>
      <c r="G2725" t="s">
        <v>11109</v>
      </c>
    </row>
    <row r="2726" spans="1:7" x14ac:dyDescent="0.25">
      <c r="A2726" s="1" t="s">
        <v>6465</v>
      </c>
      <c r="B2726" s="2">
        <v>54043829</v>
      </c>
      <c r="C2726" s="1" t="s">
        <v>9134</v>
      </c>
      <c r="D2726" s="3">
        <v>24251</v>
      </c>
      <c r="E2726" s="1" t="s">
        <v>9149</v>
      </c>
      <c r="F2726" s="1" t="s">
        <v>9283</v>
      </c>
      <c r="G2726" t="s">
        <v>10281</v>
      </c>
    </row>
    <row r="2727" spans="1:7" x14ac:dyDescent="0.25">
      <c r="A2727" s="1" t="s">
        <v>4829</v>
      </c>
      <c r="B2727" s="2">
        <v>586460989</v>
      </c>
      <c r="C2727" s="1" t="s">
        <v>9159</v>
      </c>
      <c r="D2727" s="3">
        <v>29366</v>
      </c>
      <c r="E2727" s="1" t="s">
        <v>9141</v>
      </c>
      <c r="F2727" s="1" t="s">
        <v>9240</v>
      </c>
      <c r="G2727" t="s">
        <v>11108</v>
      </c>
    </row>
    <row r="2728" spans="1:7" x14ac:dyDescent="0.25">
      <c r="A2728" s="1" t="s">
        <v>7848</v>
      </c>
      <c r="B2728" s="2">
        <v>925970293</v>
      </c>
      <c r="C2728" s="1" t="s">
        <v>9134</v>
      </c>
      <c r="D2728" s="3">
        <v>20233</v>
      </c>
      <c r="E2728" s="1" t="s">
        <v>9141</v>
      </c>
      <c r="F2728" s="1" t="s">
        <v>9200</v>
      </c>
      <c r="G2728" t="s">
        <v>11201</v>
      </c>
    </row>
    <row r="2729" spans="1:7" x14ac:dyDescent="0.25">
      <c r="A2729" s="1" t="s">
        <v>3807</v>
      </c>
      <c r="B2729" s="2">
        <v>756553453</v>
      </c>
      <c r="C2729" s="1" t="s">
        <v>9134</v>
      </c>
      <c r="D2729" s="3">
        <v>42515</v>
      </c>
      <c r="E2729" s="1" t="s">
        <v>9131</v>
      </c>
      <c r="F2729" s="1" t="s">
        <v>9182</v>
      </c>
      <c r="G2729" t="s">
        <v>11663</v>
      </c>
    </row>
    <row r="2730" spans="1:7" x14ac:dyDescent="0.25">
      <c r="A2730" s="1" t="s">
        <v>3519</v>
      </c>
      <c r="B2730" s="2">
        <v>986667087</v>
      </c>
      <c r="C2730" s="1" t="s">
        <v>9148</v>
      </c>
      <c r="D2730" s="3">
        <v>39593</v>
      </c>
      <c r="E2730" s="1" t="s">
        <v>9149</v>
      </c>
      <c r="F2730" s="1" t="s">
        <v>9150</v>
      </c>
      <c r="G2730" t="s">
        <v>11724</v>
      </c>
    </row>
    <row r="2731" spans="1:7" x14ac:dyDescent="0.25">
      <c r="A2731" s="1" t="s">
        <v>756</v>
      </c>
      <c r="B2731" s="2">
        <v>748804136</v>
      </c>
      <c r="C2731" s="1" t="s">
        <v>9314</v>
      </c>
      <c r="D2731" s="3">
        <v>30827</v>
      </c>
      <c r="E2731" s="1" t="s">
        <v>9149</v>
      </c>
      <c r="F2731" s="1" t="s">
        <v>9315</v>
      </c>
      <c r="G2731" t="s">
        <v>9673</v>
      </c>
    </row>
    <row r="2732" spans="1:7" x14ac:dyDescent="0.25">
      <c r="A2732" s="1" t="s">
        <v>7783</v>
      </c>
      <c r="B2732" s="2">
        <v>687970690</v>
      </c>
      <c r="C2732" s="1" t="s">
        <v>9148</v>
      </c>
      <c r="D2732" s="3">
        <v>39593</v>
      </c>
      <c r="E2732" s="1" t="s">
        <v>9141</v>
      </c>
      <c r="F2732" s="1" t="s">
        <v>9254</v>
      </c>
      <c r="G2732" t="s">
        <v>9312</v>
      </c>
    </row>
    <row r="2733" spans="1:7" x14ac:dyDescent="0.25">
      <c r="A2733" s="1" t="s">
        <v>6984</v>
      </c>
      <c r="B2733" s="2">
        <v>44775441</v>
      </c>
      <c r="C2733" s="1" t="s">
        <v>9229</v>
      </c>
      <c r="D2733" s="3">
        <v>31921</v>
      </c>
      <c r="E2733" s="1" t="s">
        <v>9135</v>
      </c>
      <c r="F2733" s="1" t="s">
        <v>9230</v>
      </c>
      <c r="G2733" t="s">
        <v>11055</v>
      </c>
    </row>
    <row r="2734" spans="1:7" x14ac:dyDescent="0.25">
      <c r="A2734" s="1" t="s">
        <v>2166</v>
      </c>
      <c r="B2734" s="2">
        <v>780922230</v>
      </c>
      <c r="C2734" s="1" t="s">
        <v>9188</v>
      </c>
      <c r="D2734" s="3">
        <v>20233</v>
      </c>
      <c r="E2734" s="1" t="s">
        <v>9135</v>
      </c>
      <c r="F2734" s="1" t="s">
        <v>9202</v>
      </c>
      <c r="G2734" t="s">
        <v>9408</v>
      </c>
    </row>
    <row r="2735" spans="1:7" x14ac:dyDescent="0.25">
      <c r="A2735" s="1" t="s">
        <v>7707</v>
      </c>
      <c r="B2735" s="2">
        <v>151915052</v>
      </c>
      <c r="C2735" s="1" t="s">
        <v>9188</v>
      </c>
      <c r="D2735" s="3">
        <v>31921</v>
      </c>
      <c r="E2735" s="1" t="s">
        <v>9141</v>
      </c>
      <c r="F2735" s="1" t="s">
        <v>4326</v>
      </c>
      <c r="G2735" t="s">
        <v>10487</v>
      </c>
    </row>
    <row r="2736" spans="1:7" x14ac:dyDescent="0.25">
      <c r="A2736" s="1" t="s">
        <v>2055</v>
      </c>
      <c r="B2736" s="2">
        <v>812197094</v>
      </c>
      <c r="C2736" s="1" t="s">
        <v>9134</v>
      </c>
      <c r="D2736" s="3">
        <v>45070</v>
      </c>
      <c r="E2736" s="1" t="s">
        <v>9135</v>
      </c>
      <c r="F2736" s="1" t="s">
        <v>9307</v>
      </c>
      <c r="G2736" t="s">
        <v>12114</v>
      </c>
    </row>
    <row r="2737" spans="1:7" x14ac:dyDescent="0.25">
      <c r="A2737" s="1" t="s">
        <v>4289</v>
      </c>
      <c r="B2737" s="2">
        <v>925539542</v>
      </c>
      <c r="C2737" s="1" t="s">
        <v>9159</v>
      </c>
      <c r="D2737" s="3">
        <v>31192</v>
      </c>
      <c r="E2737" s="1" t="s">
        <v>9131</v>
      </c>
      <c r="F2737" s="1" t="s">
        <v>9160</v>
      </c>
      <c r="G2737" t="s">
        <v>10726</v>
      </c>
    </row>
    <row r="2738" spans="1:7" x14ac:dyDescent="0.25">
      <c r="A2738" s="1" t="s">
        <v>7590</v>
      </c>
      <c r="B2738" s="2">
        <v>143602533</v>
      </c>
      <c r="C2738" s="1" t="s">
        <v>9303</v>
      </c>
      <c r="D2738" s="3">
        <v>26444</v>
      </c>
      <c r="E2738" s="1" t="s">
        <v>9149</v>
      </c>
      <c r="F2738" s="1" t="s">
        <v>9339</v>
      </c>
      <c r="G2738" t="s">
        <v>11979</v>
      </c>
    </row>
    <row r="2739" spans="1:7" x14ac:dyDescent="0.25">
      <c r="A2739" s="1" t="s">
        <v>2853</v>
      </c>
      <c r="B2739" s="2">
        <v>749620169</v>
      </c>
      <c r="C2739" s="1" t="s">
        <v>9154</v>
      </c>
      <c r="D2739" s="3">
        <v>20965</v>
      </c>
      <c r="E2739" s="1" t="s">
        <v>9135</v>
      </c>
      <c r="F2739" s="1" t="s">
        <v>9162</v>
      </c>
      <c r="G2739" t="s">
        <v>11984</v>
      </c>
    </row>
    <row r="2740" spans="1:7" x14ac:dyDescent="0.25">
      <c r="A2740" s="1" t="s">
        <v>705</v>
      </c>
      <c r="B2740" s="2">
        <v>99604138</v>
      </c>
      <c r="C2740" s="1" t="s">
        <v>9170</v>
      </c>
      <c r="D2740" s="3">
        <v>35210</v>
      </c>
      <c r="E2740" s="1" t="s">
        <v>9135</v>
      </c>
      <c r="F2740" s="1" t="s">
        <v>9362</v>
      </c>
      <c r="G2740" t="s">
        <v>9796</v>
      </c>
    </row>
    <row r="2741" spans="1:7" x14ac:dyDescent="0.25">
      <c r="A2741" s="1" t="s">
        <v>1342</v>
      </c>
      <c r="B2741" s="2">
        <v>694422009</v>
      </c>
      <c r="C2741" s="1" t="s">
        <v>9193</v>
      </c>
      <c r="D2741" s="3">
        <v>33017</v>
      </c>
      <c r="E2741" s="1" t="s">
        <v>9149</v>
      </c>
      <c r="F2741" s="1" t="s">
        <v>9194</v>
      </c>
      <c r="G2741" t="s">
        <v>11791</v>
      </c>
    </row>
    <row r="2742" spans="1:7" x14ac:dyDescent="0.25">
      <c r="A2742" s="1" t="s">
        <v>671</v>
      </c>
      <c r="B2742" s="2">
        <v>806261412</v>
      </c>
      <c r="C2742" s="1" t="s">
        <v>9138</v>
      </c>
      <c r="D2742" s="3">
        <v>22426</v>
      </c>
      <c r="E2742" s="1" t="s">
        <v>9131</v>
      </c>
      <c r="F2742" s="1" t="s">
        <v>9256</v>
      </c>
      <c r="G2742" t="s">
        <v>10921</v>
      </c>
    </row>
    <row r="2743" spans="1:7" x14ac:dyDescent="0.25">
      <c r="A2743" s="1" t="s">
        <v>5513</v>
      </c>
      <c r="B2743" s="2">
        <v>302762352</v>
      </c>
      <c r="C2743" s="1" t="s">
        <v>9179</v>
      </c>
      <c r="D2743" s="3">
        <v>28999</v>
      </c>
      <c r="E2743" s="1" t="s">
        <v>9149</v>
      </c>
      <c r="F2743" s="1" t="s">
        <v>9184</v>
      </c>
      <c r="G2743" t="s">
        <v>9244</v>
      </c>
    </row>
    <row r="2744" spans="1:7" x14ac:dyDescent="0.25">
      <c r="A2744" s="1" t="s">
        <v>6693</v>
      </c>
      <c r="B2744" s="2">
        <v>919543217</v>
      </c>
      <c r="C2744" s="1" t="s">
        <v>9197</v>
      </c>
      <c r="D2744" s="3">
        <v>29366</v>
      </c>
      <c r="E2744" s="1" t="s">
        <v>9141</v>
      </c>
      <c r="F2744" s="1" t="s">
        <v>9206</v>
      </c>
      <c r="G2744" t="s">
        <v>10470</v>
      </c>
    </row>
    <row r="2745" spans="1:7" x14ac:dyDescent="0.25">
      <c r="A2745" s="1" t="s">
        <v>6693</v>
      </c>
      <c r="B2745" s="2">
        <v>545977137</v>
      </c>
      <c r="C2745" s="1" t="s">
        <v>9134</v>
      </c>
      <c r="D2745" s="3">
        <v>31192</v>
      </c>
      <c r="E2745" s="1" t="s">
        <v>9145</v>
      </c>
      <c r="F2745" s="1" t="s">
        <v>9136</v>
      </c>
      <c r="G2745" t="s">
        <v>10863</v>
      </c>
    </row>
    <row r="2746" spans="1:7" x14ac:dyDescent="0.25">
      <c r="A2746" s="1" t="s">
        <v>6650</v>
      </c>
      <c r="B2746" s="2">
        <v>139612789</v>
      </c>
      <c r="C2746" s="1" t="s">
        <v>9134</v>
      </c>
      <c r="D2746" s="3">
        <v>35210</v>
      </c>
      <c r="E2746" s="1" t="s">
        <v>9141</v>
      </c>
      <c r="F2746" s="1" t="s">
        <v>9176</v>
      </c>
      <c r="G2746" t="s">
        <v>11346</v>
      </c>
    </row>
    <row r="2747" spans="1:7" x14ac:dyDescent="0.25">
      <c r="A2747" s="1" t="s">
        <v>3531</v>
      </c>
      <c r="B2747" s="2">
        <v>785304769</v>
      </c>
      <c r="C2747" s="1" t="s">
        <v>9144</v>
      </c>
      <c r="D2747" s="3">
        <v>25712</v>
      </c>
      <c r="E2747" s="1" t="s">
        <v>9135</v>
      </c>
      <c r="F2747" s="1" t="s">
        <v>9262</v>
      </c>
      <c r="G2747" t="s">
        <v>10723</v>
      </c>
    </row>
    <row r="2748" spans="1:7" x14ac:dyDescent="0.25">
      <c r="A2748" s="1" t="s">
        <v>6397</v>
      </c>
      <c r="B2748" s="2">
        <v>290011943</v>
      </c>
      <c r="C2748" s="1" t="s">
        <v>9159</v>
      </c>
      <c r="D2748" s="3">
        <v>41783</v>
      </c>
      <c r="E2748" s="1" t="s">
        <v>9145</v>
      </c>
      <c r="F2748" s="1" t="s">
        <v>9160</v>
      </c>
      <c r="G2748" t="s">
        <v>11817</v>
      </c>
    </row>
    <row r="2749" spans="1:7" x14ac:dyDescent="0.25">
      <c r="A2749" s="1" t="s">
        <v>9078</v>
      </c>
      <c r="B2749" s="2">
        <v>260853016</v>
      </c>
      <c r="C2749" s="1" t="s">
        <v>9134</v>
      </c>
      <c r="D2749" s="3">
        <v>22426</v>
      </c>
      <c r="E2749" s="1" t="s">
        <v>9149</v>
      </c>
      <c r="F2749" s="1" t="s">
        <v>9283</v>
      </c>
      <c r="G2749" t="s">
        <v>9965</v>
      </c>
    </row>
    <row r="2750" spans="1:7" x14ac:dyDescent="0.25">
      <c r="A2750" s="1" t="s">
        <v>7895</v>
      </c>
      <c r="B2750" s="2">
        <v>479441115</v>
      </c>
      <c r="C2750" s="1" t="s">
        <v>9159</v>
      </c>
      <c r="D2750" s="3">
        <v>39958</v>
      </c>
      <c r="E2750" s="1" t="s">
        <v>9149</v>
      </c>
      <c r="F2750" s="1" t="s">
        <v>9240</v>
      </c>
      <c r="G2750" t="s">
        <v>11135</v>
      </c>
    </row>
    <row r="2751" spans="1:7" x14ac:dyDescent="0.25">
      <c r="A2751" s="1" t="s">
        <v>3567</v>
      </c>
      <c r="B2751" s="2">
        <v>395255433</v>
      </c>
      <c r="C2751" s="1" t="s">
        <v>9159</v>
      </c>
      <c r="D2751" s="3">
        <v>37400</v>
      </c>
      <c r="E2751" s="1" t="s">
        <v>9149</v>
      </c>
      <c r="F2751" s="1" t="s">
        <v>9240</v>
      </c>
      <c r="G2751" t="s">
        <v>11985</v>
      </c>
    </row>
    <row r="2752" spans="1:7" x14ac:dyDescent="0.25">
      <c r="A2752" s="1" t="s">
        <v>2390</v>
      </c>
      <c r="B2752" s="2">
        <v>709825618</v>
      </c>
      <c r="C2752" s="1" t="s">
        <v>9156</v>
      </c>
      <c r="D2752" s="3">
        <v>39593</v>
      </c>
      <c r="E2752" s="1" t="s">
        <v>9131</v>
      </c>
      <c r="F2752" s="1" t="s">
        <v>9157</v>
      </c>
      <c r="G2752" t="s">
        <v>11268</v>
      </c>
    </row>
    <row r="2753" spans="1:7" x14ac:dyDescent="0.25">
      <c r="A2753" s="1" t="s">
        <v>1178</v>
      </c>
      <c r="B2753" s="2">
        <v>105117708</v>
      </c>
      <c r="C2753" s="1" t="s">
        <v>9134</v>
      </c>
      <c r="D2753" s="3">
        <v>34114</v>
      </c>
      <c r="E2753" s="1" t="s">
        <v>9149</v>
      </c>
      <c r="F2753" s="1" t="s">
        <v>9283</v>
      </c>
      <c r="G2753" t="s">
        <v>9455</v>
      </c>
    </row>
    <row r="2754" spans="1:7" x14ac:dyDescent="0.25">
      <c r="A2754" s="1" t="s">
        <v>5521</v>
      </c>
      <c r="B2754" s="2">
        <v>844190003</v>
      </c>
      <c r="C2754" s="1" t="s">
        <v>9314</v>
      </c>
      <c r="D2754" s="3">
        <v>32288</v>
      </c>
      <c r="E2754" s="1" t="s">
        <v>9141</v>
      </c>
      <c r="F2754" s="1" t="s">
        <v>9315</v>
      </c>
      <c r="G2754" t="s">
        <v>10237</v>
      </c>
    </row>
    <row r="2755" spans="1:7" x14ac:dyDescent="0.25">
      <c r="A2755" s="1" t="s">
        <v>3480</v>
      </c>
      <c r="B2755" s="2">
        <v>174963334</v>
      </c>
      <c r="C2755" s="1" t="s">
        <v>9134</v>
      </c>
      <c r="D2755" s="3">
        <v>43609</v>
      </c>
      <c r="E2755" s="1" t="s">
        <v>9135</v>
      </c>
      <c r="F2755" s="1" t="s">
        <v>9174</v>
      </c>
      <c r="G2755" t="s">
        <v>11321</v>
      </c>
    </row>
    <row r="2756" spans="1:7" x14ac:dyDescent="0.25">
      <c r="A2756" s="1" t="s">
        <v>1764</v>
      </c>
      <c r="B2756" s="2">
        <v>854757865</v>
      </c>
      <c r="C2756" s="1" t="s">
        <v>9229</v>
      </c>
      <c r="D2756" s="3">
        <v>43609</v>
      </c>
      <c r="E2756" s="1" t="s">
        <v>9141</v>
      </c>
      <c r="F2756" s="1" t="s">
        <v>9230</v>
      </c>
      <c r="G2756" t="s">
        <v>12180</v>
      </c>
    </row>
    <row r="2757" spans="1:7" x14ac:dyDescent="0.25">
      <c r="A2757" s="1" t="s">
        <v>5100</v>
      </c>
      <c r="B2757" s="2">
        <v>416014246</v>
      </c>
      <c r="C2757" s="1" t="s">
        <v>9134</v>
      </c>
      <c r="D2757" s="3">
        <v>28270</v>
      </c>
      <c r="E2757" s="1" t="s">
        <v>9149</v>
      </c>
      <c r="F2757" s="1" t="s">
        <v>9225</v>
      </c>
      <c r="G2757" t="s">
        <v>11747</v>
      </c>
    </row>
    <row r="2758" spans="1:7" x14ac:dyDescent="0.25">
      <c r="A2758" s="1" t="s">
        <v>2097</v>
      </c>
      <c r="B2758" s="2">
        <v>279669956</v>
      </c>
      <c r="C2758" s="1" t="s">
        <v>9148</v>
      </c>
      <c r="D2758" s="3">
        <v>28999</v>
      </c>
      <c r="E2758" s="1" t="s">
        <v>9149</v>
      </c>
      <c r="F2758" s="1" t="s">
        <v>834</v>
      </c>
      <c r="G2758" t="s">
        <v>9936</v>
      </c>
    </row>
    <row r="2759" spans="1:7" x14ac:dyDescent="0.25">
      <c r="A2759" s="1" t="s">
        <v>7596</v>
      </c>
      <c r="B2759" s="2">
        <v>212690234</v>
      </c>
      <c r="C2759" s="1" t="s">
        <v>9134</v>
      </c>
      <c r="D2759" s="3">
        <v>41054</v>
      </c>
      <c r="E2759" s="1" t="s">
        <v>9135</v>
      </c>
      <c r="F2759" s="1" t="s">
        <v>9307</v>
      </c>
      <c r="G2759" t="s">
        <v>11960</v>
      </c>
    </row>
    <row r="2760" spans="1:7" x14ac:dyDescent="0.25">
      <c r="A2760" s="1" t="s">
        <v>4472</v>
      </c>
      <c r="B2760" s="2">
        <v>56948709</v>
      </c>
      <c r="C2760" s="1" t="s">
        <v>9148</v>
      </c>
      <c r="D2760" s="3">
        <v>20965</v>
      </c>
      <c r="E2760" s="1" t="s">
        <v>9145</v>
      </c>
      <c r="F2760" s="1" t="s">
        <v>9150</v>
      </c>
      <c r="G2760" t="s">
        <v>10158</v>
      </c>
    </row>
    <row r="2761" spans="1:7" x14ac:dyDescent="0.25">
      <c r="A2761" s="1" t="s">
        <v>8516</v>
      </c>
      <c r="B2761" s="2">
        <v>412896275</v>
      </c>
      <c r="C2761" s="1" t="s">
        <v>9134</v>
      </c>
      <c r="D2761" s="3">
        <v>27538</v>
      </c>
      <c r="E2761" s="1" t="s">
        <v>9145</v>
      </c>
      <c r="F2761" s="1" t="s">
        <v>9136</v>
      </c>
      <c r="G2761" t="s">
        <v>9905</v>
      </c>
    </row>
    <row r="2762" spans="1:7" x14ac:dyDescent="0.25">
      <c r="A2762" s="1" t="s">
        <v>7437</v>
      </c>
      <c r="B2762" s="2">
        <v>83944774</v>
      </c>
      <c r="C2762" s="1" t="s">
        <v>9134</v>
      </c>
      <c r="D2762" s="3">
        <v>32288</v>
      </c>
      <c r="E2762" s="1" t="s">
        <v>9141</v>
      </c>
      <c r="F2762" s="1" t="s">
        <v>9176</v>
      </c>
      <c r="G2762" t="s">
        <v>10864</v>
      </c>
    </row>
    <row r="2763" spans="1:7" x14ac:dyDescent="0.25">
      <c r="A2763" s="1" t="s">
        <v>6068</v>
      </c>
      <c r="B2763" s="2">
        <v>109266025</v>
      </c>
      <c r="C2763" s="1" t="s">
        <v>9134</v>
      </c>
      <c r="D2763" s="3">
        <v>20600</v>
      </c>
      <c r="E2763" s="1" t="s">
        <v>9141</v>
      </c>
      <c r="F2763" s="1" t="s">
        <v>9225</v>
      </c>
      <c r="G2763" t="s">
        <v>10489</v>
      </c>
    </row>
    <row r="2764" spans="1:7" x14ac:dyDescent="0.25">
      <c r="A2764" s="1" t="s">
        <v>8562</v>
      </c>
      <c r="B2764" s="2">
        <v>330818890</v>
      </c>
      <c r="C2764" s="1" t="s">
        <v>9179</v>
      </c>
      <c r="D2764" s="3">
        <v>33382</v>
      </c>
      <c r="E2764" s="1" t="s">
        <v>9149</v>
      </c>
      <c r="F2764" s="1" t="s">
        <v>9180</v>
      </c>
      <c r="G2764" t="s">
        <v>9826</v>
      </c>
    </row>
    <row r="2765" spans="1:7" x14ac:dyDescent="0.25">
      <c r="A2765" s="1" t="s">
        <v>118</v>
      </c>
      <c r="B2765" s="2">
        <v>225023213</v>
      </c>
      <c r="C2765" s="1" t="s">
        <v>9197</v>
      </c>
      <c r="D2765" s="3">
        <v>25348</v>
      </c>
      <c r="E2765" s="1" t="s">
        <v>9149</v>
      </c>
      <c r="F2765" s="1" t="s">
        <v>9206</v>
      </c>
      <c r="G2765" t="s">
        <v>9822</v>
      </c>
    </row>
    <row r="2766" spans="1:7" x14ac:dyDescent="0.25">
      <c r="A2766" s="1" t="s">
        <v>828</v>
      </c>
      <c r="B2766" s="2">
        <v>309305273</v>
      </c>
      <c r="C2766" s="1" t="s">
        <v>9179</v>
      </c>
      <c r="D2766" s="3">
        <v>40687</v>
      </c>
      <c r="E2766" s="1" t="s">
        <v>9135</v>
      </c>
      <c r="F2766" s="1" t="s">
        <v>9180</v>
      </c>
      <c r="G2766" t="s">
        <v>9692</v>
      </c>
    </row>
    <row r="2767" spans="1:7" x14ac:dyDescent="0.25">
      <c r="A2767" s="1" t="s">
        <v>539</v>
      </c>
      <c r="B2767" s="2">
        <v>467556613</v>
      </c>
      <c r="C2767" s="1" t="s">
        <v>9303</v>
      </c>
      <c r="D2767" s="3">
        <v>22061</v>
      </c>
      <c r="E2767" s="1" t="s">
        <v>9141</v>
      </c>
      <c r="F2767" s="1" t="s">
        <v>9304</v>
      </c>
      <c r="G2767" t="s">
        <v>10539</v>
      </c>
    </row>
    <row r="2768" spans="1:7" x14ac:dyDescent="0.25">
      <c r="A2768" s="1" t="s">
        <v>8173</v>
      </c>
      <c r="B2768" s="2">
        <v>657148323</v>
      </c>
      <c r="C2768" s="1" t="s">
        <v>9217</v>
      </c>
      <c r="D2768" s="3">
        <v>39593</v>
      </c>
      <c r="E2768" s="1" t="s">
        <v>9131</v>
      </c>
      <c r="F2768" s="1" t="s">
        <v>9218</v>
      </c>
      <c r="G2768" t="s">
        <v>10068</v>
      </c>
    </row>
    <row r="2769" spans="1:7" x14ac:dyDescent="0.25">
      <c r="A2769" s="1" t="s">
        <v>5450</v>
      </c>
      <c r="B2769" s="2">
        <v>389283436</v>
      </c>
      <c r="C2769" s="1" t="s">
        <v>9188</v>
      </c>
      <c r="D2769" s="3">
        <v>31921</v>
      </c>
      <c r="E2769" s="1" t="s">
        <v>9149</v>
      </c>
      <c r="F2769" s="1" t="s">
        <v>4326</v>
      </c>
      <c r="G2769" t="s">
        <v>11564</v>
      </c>
    </row>
    <row r="2770" spans="1:7" x14ac:dyDescent="0.25">
      <c r="A2770" s="1" t="s">
        <v>1348</v>
      </c>
      <c r="B2770" s="2">
        <v>66026445</v>
      </c>
      <c r="C2770" s="1" t="s">
        <v>9193</v>
      </c>
      <c r="D2770" s="3">
        <v>24616</v>
      </c>
      <c r="E2770" s="1" t="s">
        <v>9149</v>
      </c>
      <c r="F2770" s="1" t="s">
        <v>9194</v>
      </c>
      <c r="G2770" t="s">
        <v>12189</v>
      </c>
    </row>
    <row r="2771" spans="1:7" x14ac:dyDescent="0.25">
      <c r="A2771" s="1" t="s">
        <v>4163</v>
      </c>
      <c r="B2771" s="2">
        <v>680718153</v>
      </c>
      <c r="C2771" s="1" t="s">
        <v>9134</v>
      </c>
      <c r="D2771" s="3">
        <v>31192</v>
      </c>
      <c r="E2771" s="1" t="s">
        <v>9131</v>
      </c>
      <c r="F2771" s="1" t="s">
        <v>9307</v>
      </c>
      <c r="G2771" t="s">
        <v>10532</v>
      </c>
    </row>
    <row r="2772" spans="1:7" x14ac:dyDescent="0.25">
      <c r="A2772" s="1" t="s">
        <v>5193</v>
      </c>
      <c r="B2772" s="2">
        <v>30606504</v>
      </c>
      <c r="C2772" s="1" t="s">
        <v>9138</v>
      </c>
      <c r="D2772" s="3">
        <v>31921</v>
      </c>
      <c r="E2772" s="1" t="s">
        <v>9149</v>
      </c>
      <c r="F2772" s="1" t="s">
        <v>9256</v>
      </c>
      <c r="G2772" t="s">
        <v>11099</v>
      </c>
    </row>
    <row r="2773" spans="1:7" x14ac:dyDescent="0.25">
      <c r="A2773" s="1" t="s">
        <v>8796</v>
      </c>
      <c r="B2773" s="2">
        <v>156648886</v>
      </c>
      <c r="C2773" s="1" t="s">
        <v>9148</v>
      </c>
      <c r="D2773" s="3">
        <v>38497</v>
      </c>
      <c r="E2773" s="1" t="s">
        <v>9149</v>
      </c>
      <c r="F2773" s="1" t="s">
        <v>9254</v>
      </c>
      <c r="G2773" t="s">
        <v>10823</v>
      </c>
    </row>
    <row r="2774" spans="1:7" x14ac:dyDescent="0.25">
      <c r="A2774" s="1" t="s">
        <v>3740</v>
      </c>
      <c r="B2774" s="2">
        <v>469919023</v>
      </c>
      <c r="C2774" s="1" t="s">
        <v>9144</v>
      </c>
      <c r="D2774" s="3">
        <v>25712</v>
      </c>
      <c r="E2774" s="1" t="s">
        <v>9149</v>
      </c>
      <c r="F2774" s="1" t="s">
        <v>9146</v>
      </c>
      <c r="G2774" t="s">
        <v>9705</v>
      </c>
    </row>
    <row r="2775" spans="1:7" x14ac:dyDescent="0.25">
      <c r="A2775" s="1" t="s">
        <v>2151</v>
      </c>
      <c r="B2775" s="2">
        <v>533272771</v>
      </c>
      <c r="C2775" s="1" t="s">
        <v>9134</v>
      </c>
      <c r="D2775" s="3">
        <v>41783</v>
      </c>
      <c r="E2775" s="1" t="s">
        <v>9135</v>
      </c>
      <c r="F2775" s="1" t="s">
        <v>9174</v>
      </c>
      <c r="G2775" t="s">
        <v>9686</v>
      </c>
    </row>
    <row r="2776" spans="1:7" x14ac:dyDescent="0.25">
      <c r="A2776" s="1" t="s">
        <v>8779</v>
      </c>
      <c r="B2776" s="2">
        <v>200545516</v>
      </c>
      <c r="C2776" s="1" t="s">
        <v>9140</v>
      </c>
      <c r="D2776" s="3">
        <v>25712</v>
      </c>
      <c r="E2776" s="1" t="s">
        <v>9141</v>
      </c>
      <c r="F2776" s="1" t="s">
        <v>9142</v>
      </c>
      <c r="G2776" t="s">
        <v>11646</v>
      </c>
    </row>
    <row r="2777" spans="1:7" x14ac:dyDescent="0.25">
      <c r="A2777" s="1" t="s">
        <v>5599</v>
      </c>
      <c r="B2777" s="2">
        <v>600449226</v>
      </c>
      <c r="C2777" s="1" t="s">
        <v>9134</v>
      </c>
      <c r="D2777" s="3">
        <v>32653</v>
      </c>
      <c r="E2777" s="1" t="s">
        <v>9135</v>
      </c>
      <c r="F2777" s="1" t="s">
        <v>9225</v>
      </c>
      <c r="G2777" t="s">
        <v>10855</v>
      </c>
    </row>
    <row r="2778" spans="1:7" x14ac:dyDescent="0.25">
      <c r="A2778" s="1" t="s">
        <v>642</v>
      </c>
      <c r="B2778" s="2">
        <v>724188941</v>
      </c>
      <c r="C2778" s="1" t="s">
        <v>9314</v>
      </c>
      <c r="D2778" s="3">
        <v>34114</v>
      </c>
      <c r="E2778" s="1" t="s">
        <v>9141</v>
      </c>
      <c r="F2778" s="1" t="s">
        <v>9315</v>
      </c>
      <c r="G2778" t="s">
        <v>11959</v>
      </c>
    </row>
    <row r="2779" spans="1:7" x14ac:dyDescent="0.25">
      <c r="A2779" s="1" t="s">
        <v>5923</v>
      </c>
      <c r="B2779" s="2">
        <v>352435955</v>
      </c>
      <c r="C2779" s="1" t="s">
        <v>9138</v>
      </c>
      <c r="D2779" s="3">
        <v>32653</v>
      </c>
      <c r="E2779" s="1" t="s">
        <v>9135</v>
      </c>
      <c r="F2779" s="1" t="s">
        <v>9256</v>
      </c>
      <c r="G2779" t="s">
        <v>9389</v>
      </c>
    </row>
    <row r="2780" spans="1:7" x14ac:dyDescent="0.25">
      <c r="A2780" s="1" t="s">
        <v>4445</v>
      </c>
      <c r="B2780" s="2">
        <v>432055612</v>
      </c>
      <c r="C2780" s="1" t="s">
        <v>9235</v>
      </c>
      <c r="D2780" s="3">
        <v>36671</v>
      </c>
      <c r="E2780" s="1" t="s">
        <v>9149</v>
      </c>
      <c r="F2780" s="1" t="s">
        <v>9236</v>
      </c>
      <c r="G2780" t="s">
        <v>9741</v>
      </c>
    </row>
    <row r="2781" spans="1:7" x14ac:dyDescent="0.25">
      <c r="A2781" s="1" t="s">
        <v>6594</v>
      </c>
      <c r="B2781" s="2">
        <v>77112347</v>
      </c>
      <c r="C2781" s="1" t="s">
        <v>9170</v>
      </c>
      <c r="D2781" s="3">
        <v>43244</v>
      </c>
      <c r="E2781" s="1" t="s">
        <v>9149</v>
      </c>
      <c r="F2781" s="1" t="s">
        <v>9212</v>
      </c>
      <c r="G2781" t="s">
        <v>12068</v>
      </c>
    </row>
    <row r="2782" spans="1:7" x14ac:dyDescent="0.25">
      <c r="A2782" s="1" t="s">
        <v>6255</v>
      </c>
      <c r="B2782" s="2">
        <v>545673047</v>
      </c>
      <c r="C2782" s="1" t="s">
        <v>9138</v>
      </c>
      <c r="D2782" s="3">
        <v>20965</v>
      </c>
      <c r="E2782" s="1" t="s">
        <v>9141</v>
      </c>
      <c r="F2782" s="1" t="s">
        <v>9256</v>
      </c>
      <c r="G2782" t="s">
        <v>12196</v>
      </c>
    </row>
    <row r="2783" spans="1:7" x14ac:dyDescent="0.25">
      <c r="A2783" s="1" t="s">
        <v>2307</v>
      </c>
      <c r="B2783" s="2">
        <v>313931055</v>
      </c>
      <c r="C2783" s="1" t="s">
        <v>9235</v>
      </c>
      <c r="D2783" s="3">
        <v>43976</v>
      </c>
      <c r="E2783" s="1" t="s">
        <v>9149</v>
      </c>
      <c r="F2783" s="1" t="s">
        <v>9236</v>
      </c>
      <c r="G2783" t="s">
        <v>10022</v>
      </c>
    </row>
    <row r="2784" spans="1:7" x14ac:dyDescent="0.25">
      <c r="A2784" s="1" t="s">
        <v>7611</v>
      </c>
      <c r="B2784" s="2">
        <v>155463503</v>
      </c>
      <c r="C2784" s="1" t="s">
        <v>9154</v>
      </c>
      <c r="D2784" s="3">
        <v>31192</v>
      </c>
      <c r="E2784" s="1" t="s">
        <v>9145</v>
      </c>
      <c r="F2784" s="1" t="s">
        <v>6107</v>
      </c>
      <c r="G2784" t="s">
        <v>9444</v>
      </c>
    </row>
    <row r="2785" spans="1:7" x14ac:dyDescent="0.25">
      <c r="A2785" s="1" t="s">
        <v>7611</v>
      </c>
      <c r="B2785" s="2">
        <v>181194873</v>
      </c>
      <c r="C2785" s="1" t="s">
        <v>9144</v>
      </c>
      <c r="D2785" s="3">
        <v>33749</v>
      </c>
      <c r="E2785" s="1" t="s">
        <v>9149</v>
      </c>
      <c r="F2785" s="1" t="s">
        <v>9146</v>
      </c>
      <c r="G2785" t="s">
        <v>9678</v>
      </c>
    </row>
    <row r="2786" spans="1:7" x14ac:dyDescent="0.25">
      <c r="A2786" s="1" t="s">
        <v>4490</v>
      </c>
      <c r="B2786" s="2">
        <v>805761085</v>
      </c>
      <c r="C2786" s="1" t="s">
        <v>9235</v>
      </c>
      <c r="D2786" s="3">
        <v>23522</v>
      </c>
      <c r="E2786" s="1" t="s">
        <v>9145</v>
      </c>
      <c r="F2786" s="1" t="s">
        <v>9236</v>
      </c>
      <c r="G2786" t="s">
        <v>10169</v>
      </c>
    </row>
    <row r="2787" spans="1:7" x14ac:dyDescent="0.25">
      <c r="A2787" s="1" t="s">
        <v>4490</v>
      </c>
      <c r="B2787" s="2">
        <v>388752627</v>
      </c>
      <c r="C2787" s="1" t="s">
        <v>9159</v>
      </c>
      <c r="D2787" s="3">
        <v>40687</v>
      </c>
      <c r="E2787" s="1" t="s">
        <v>9131</v>
      </c>
      <c r="F2787" s="1" t="s">
        <v>9160</v>
      </c>
      <c r="G2787" t="s">
        <v>11100</v>
      </c>
    </row>
    <row r="2788" spans="1:7" x14ac:dyDescent="0.25">
      <c r="A2788" s="1" t="s">
        <v>3180</v>
      </c>
      <c r="B2788" s="2">
        <v>741790644</v>
      </c>
      <c r="C2788" s="1" t="s">
        <v>9134</v>
      </c>
      <c r="D2788" s="3">
        <v>44705</v>
      </c>
      <c r="E2788" s="1" t="s">
        <v>9149</v>
      </c>
      <c r="F2788" s="1" t="s">
        <v>9176</v>
      </c>
      <c r="G2788" t="s">
        <v>10526</v>
      </c>
    </row>
    <row r="2789" spans="1:7" x14ac:dyDescent="0.25">
      <c r="A2789" s="1" t="s">
        <v>8694</v>
      </c>
      <c r="B2789" s="2">
        <v>388129904</v>
      </c>
      <c r="C2789" s="1" t="s">
        <v>9134</v>
      </c>
      <c r="D2789" s="3">
        <v>38132</v>
      </c>
      <c r="E2789" s="1" t="s">
        <v>9141</v>
      </c>
      <c r="F2789" s="1" t="s">
        <v>9225</v>
      </c>
      <c r="G2789" t="s">
        <v>10503</v>
      </c>
    </row>
    <row r="2790" spans="1:7" x14ac:dyDescent="0.25">
      <c r="A2790" s="1" t="s">
        <v>1805</v>
      </c>
      <c r="B2790" s="2">
        <v>517725391</v>
      </c>
      <c r="C2790" s="1" t="s">
        <v>9217</v>
      </c>
      <c r="D2790" s="3">
        <v>33382</v>
      </c>
      <c r="E2790" s="1" t="s">
        <v>9141</v>
      </c>
      <c r="F2790" s="1" t="s">
        <v>9218</v>
      </c>
      <c r="G2790" t="s">
        <v>10271</v>
      </c>
    </row>
    <row r="2791" spans="1:7" x14ac:dyDescent="0.25">
      <c r="A2791" s="1" t="s">
        <v>8110</v>
      </c>
      <c r="B2791" s="2">
        <v>804272743</v>
      </c>
      <c r="C2791" s="1" t="s">
        <v>9303</v>
      </c>
      <c r="D2791" s="3">
        <v>22426</v>
      </c>
      <c r="E2791" s="1" t="s">
        <v>9149</v>
      </c>
      <c r="F2791" s="1" t="s">
        <v>9304</v>
      </c>
      <c r="G2791" t="s">
        <v>11777</v>
      </c>
    </row>
    <row r="2792" spans="1:7" x14ac:dyDescent="0.25">
      <c r="A2792" s="1" t="s">
        <v>8988</v>
      </c>
      <c r="B2792" s="2">
        <v>800954188</v>
      </c>
      <c r="C2792" s="1" t="s">
        <v>9193</v>
      </c>
      <c r="D2792" s="3">
        <v>28634</v>
      </c>
      <c r="E2792" s="1" t="s">
        <v>9131</v>
      </c>
      <c r="F2792" s="1" t="s">
        <v>9194</v>
      </c>
      <c r="G2792" t="s">
        <v>10965</v>
      </c>
    </row>
    <row r="2793" spans="1:7" x14ac:dyDescent="0.25">
      <c r="A2793" s="1" t="s">
        <v>3595</v>
      </c>
      <c r="B2793" s="2">
        <v>807793857</v>
      </c>
      <c r="C2793" s="1" t="s">
        <v>9188</v>
      </c>
      <c r="D2793" s="3">
        <v>34114</v>
      </c>
      <c r="E2793" s="1" t="s">
        <v>9135</v>
      </c>
      <c r="F2793" s="1" t="s">
        <v>9202</v>
      </c>
      <c r="G2793" t="s">
        <v>10754</v>
      </c>
    </row>
    <row r="2794" spans="1:7" x14ac:dyDescent="0.25">
      <c r="A2794" s="1" t="s">
        <v>3707</v>
      </c>
      <c r="B2794" s="2">
        <v>698278129</v>
      </c>
      <c r="C2794" s="1" t="s">
        <v>9134</v>
      </c>
      <c r="D2794" s="3">
        <v>29366</v>
      </c>
      <c r="E2794" s="1" t="s">
        <v>9166</v>
      </c>
      <c r="F2794" s="1" t="s">
        <v>9225</v>
      </c>
      <c r="G2794" t="s">
        <v>11071</v>
      </c>
    </row>
    <row r="2795" spans="1:7" x14ac:dyDescent="0.25">
      <c r="A2795" s="1" t="s">
        <v>4274</v>
      </c>
      <c r="B2795" s="2">
        <v>38852546</v>
      </c>
      <c r="C2795" s="1" t="s">
        <v>9159</v>
      </c>
      <c r="D2795" s="3">
        <v>27905</v>
      </c>
      <c r="E2795" s="1" t="s">
        <v>9135</v>
      </c>
      <c r="F2795" s="1" t="s">
        <v>9160</v>
      </c>
      <c r="G2795" t="s">
        <v>9285</v>
      </c>
    </row>
    <row r="2796" spans="1:7" x14ac:dyDescent="0.25">
      <c r="A2796" s="1" t="s">
        <v>793</v>
      </c>
      <c r="B2796" s="2">
        <v>436529029</v>
      </c>
      <c r="C2796" s="1" t="s">
        <v>9179</v>
      </c>
      <c r="D2796" s="3">
        <v>24251</v>
      </c>
      <c r="E2796" s="1" t="s">
        <v>9135</v>
      </c>
      <c r="F2796" s="1" t="s">
        <v>9184</v>
      </c>
      <c r="G2796" t="s">
        <v>11871</v>
      </c>
    </row>
    <row r="2797" spans="1:7" x14ac:dyDescent="0.25">
      <c r="A2797" s="1" t="s">
        <v>8418</v>
      </c>
      <c r="B2797" s="2">
        <v>234182203</v>
      </c>
      <c r="C2797" s="1" t="s">
        <v>9217</v>
      </c>
      <c r="D2797" s="3">
        <v>43976</v>
      </c>
      <c r="E2797" s="1" t="s">
        <v>9131</v>
      </c>
      <c r="F2797" s="1" t="s">
        <v>9218</v>
      </c>
      <c r="G2797" t="s">
        <v>9910</v>
      </c>
    </row>
    <row r="2798" spans="1:7" x14ac:dyDescent="0.25">
      <c r="A2798" s="1" t="s">
        <v>5310</v>
      </c>
      <c r="B2798" s="2">
        <v>696247654</v>
      </c>
      <c r="C2798" s="1" t="s">
        <v>9159</v>
      </c>
      <c r="D2798" s="3">
        <v>44705</v>
      </c>
      <c r="E2798" s="1" t="s">
        <v>9149</v>
      </c>
      <c r="F2798" s="1" t="s">
        <v>8414</v>
      </c>
      <c r="G2798" t="s">
        <v>10223</v>
      </c>
    </row>
    <row r="2799" spans="1:7" x14ac:dyDescent="0.25">
      <c r="A2799" s="1" t="s">
        <v>3036</v>
      </c>
      <c r="B2799" s="2">
        <v>399577975</v>
      </c>
      <c r="C2799" s="1" t="s">
        <v>9197</v>
      </c>
      <c r="D2799" s="3">
        <v>34843</v>
      </c>
      <c r="E2799" s="1" t="s">
        <v>9149</v>
      </c>
      <c r="F2799" s="1" t="s">
        <v>9267</v>
      </c>
      <c r="G2799" t="s">
        <v>9806</v>
      </c>
    </row>
    <row r="2800" spans="1:7" x14ac:dyDescent="0.25">
      <c r="A2800" s="1" t="s">
        <v>6050</v>
      </c>
      <c r="B2800" s="2">
        <v>104490023</v>
      </c>
      <c r="C2800" s="1" t="s">
        <v>9134</v>
      </c>
      <c r="D2800" s="3">
        <v>33749</v>
      </c>
      <c r="E2800" s="1" t="s">
        <v>9141</v>
      </c>
      <c r="F2800" s="1" t="s">
        <v>9225</v>
      </c>
      <c r="G2800" t="s">
        <v>11675</v>
      </c>
    </row>
    <row r="2801" spans="1:7" x14ac:dyDescent="0.25">
      <c r="A2801" s="1" t="s">
        <v>7011</v>
      </c>
      <c r="B2801" s="2">
        <v>810104163</v>
      </c>
      <c r="C2801" s="1" t="s">
        <v>9134</v>
      </c>
      <c r="D2801" s="3">
        <v>35210</v>
      </c>
      <c r="E2801" s="1" t="s">
        <v>9149</v>
      </c>
      <c r="F2801" s="1" t="s">
        <v>9182</v>
      </c>
      <c r="G2801" t="s">
        <v>11642</v>
      </c>
    </row>
    <row r="2802" spans="1:7" x14ac:dyDescent="0.25">
      <c r="A2802" s="1" t="s">
        <v>5953</v>
      </c>
      <c r="B2802" s="2">
        <v>242853921</v>
      </c>
      <c r="C2802" s="1" t="s">
        <v>9148</v>
      </c>
      <c r="D2802" s="3">
        <v>22061</v>
      </c>
      <c r="E2802" s="1" t="s">
        <v>9149</v>
      </c>
      <c r="F2802" s="1" t="s">
        <v>9254</v>
      </c>
      <c r="G2802" t="s">
        <v>10380</v>
      </c>
    </row>
    <row r="2803" spans="1:7" x14ac:dyDescent="0.25">
      <c r="A2803" s="1" t="s">
        <v>5278</v>
      </c>
      <c r="B2803" s="2">
        <v>9358210</v>
      </c>
      <c r="C2803" s="1" t="s">
        <v>9188</v>
      </c>
      <c r="D2803" s="3">
        <v>40322</v>
      </c>
      <c r="E2803" s="1" t="s">
        <v>9131</v>
      </c>
      <c r="F2803" s="1" t="s">
        <v>3840</v>
      </c>
      <c r="G2803" t="s">
        <v>11236</v>
      </c>
    </row>
    <row r="2804" spans="1:7" x14ac:dyDescent="0.25">
      <c r="A2804" s="1" t="s">
        <v>2172</v>
      </c>
      <c r="B2804" s="2">
        <v>363597849</v>
      </c>
      <c r="C2804" s="1" t="s">
        <v>9144</v>
      </c>
      <c r="D2804" s="3">
        <v>33017</v>
      </c>
      <c r="E2804" s="1" t="s">
        <v>9135</v>
      </c>
      <c r="F2804" s="1" t="s">
        <v>9262</v>
      </c>
      <c r="G2804" t="s">
        <v>10289</v>
      </c>
    </row>
    <row r="2805" spans="1:7" x14ac:dyDescent="0.25">
      <c r="A2805" s="1" t="s">
        <v>3174</v>
      </c>
      <c r="B2805" s="2">
        <v>965515907</v>
      </c>
      <c r="C2805" s="1" t="s">
        <v>9314</v>
      </c>
      <c r="D2805" s="3">
        <v>22426</v>
      </c>
      <c r="E2805" s="1" t="s">
        <v>9166</v>
      </c>
      <c r="F2805" s="1" t="s">
        <v>9315</v>
      </c>
      <c r="G2805" t="s">
        <v>11390</v>
      </c>
    </row>
    <row r="2806" spans="1:7" x14ac:dyDescent="0.25">
      <c r="A2806" s="1" t="s">
        <v>5018</v>
      </c>
      <c r="B2806" s="2">
        <v>647826827</v>
      </c>
      <c r="C2806" s="1" t="s">
        <v>9170</v>
      </c>
      <c r="D2806" s="3">
        <v>26809</v>
      </c>
      <c r="E2806" s="1" t="s">
        <v>9149</v>
      </c>
      <c r="F2806" s="1" t="s">
        <v>9362</v>
      </c>
      <c r="G2806" t="s">
        <v>10643</v>
      </c>
    </row>
    <row r="2807" spans="1:7" x14ac:dyDescent="0.25">
      <c r="A2807" s="1" t="s">
        <v>2983</v>
      </c>
      <c r="B2807" s="2">
        <v>921471761</v>
      </c>
      <c r="C2807" s="1" t="s">
        <v>9188</v>
      </c>
      <c r="D2807" s="3">
        <v>38861</v>
      </c>
      <c r="E2807" s="1" t="s">
        <v>9135</v>
      </c>
      <c r="F2807" s="1" t="s">
        <v>3840</v>
      </c>
      <c r="G2807" t="s">
        <v>10395</v>
      </c>
    </row>
    <row r="2808" spans="1:7" x14ac:dyDescent="0.25">
      <c r="A2808" s="1" t="s">
        <v>8201</v>
      </c>
      <c r="B2808" s="2">
        <v>646242159</v>
      </c>
      <c r="C2808" s="1" t="s">
        <v>9170</v>
      </c>
      <c r="D2808" s="3">
        <v>32288</v>
      </c>
      <c r="E2808" s="1" t="s">
        <v>9141</v>
      </c>
      <c r="F2808" s="1" t="s">
        <v>9362</v>
      </c>
      <c r="G2808" t="s">
        <v>9436</v>
      </c>
    </row>
    <row r="2809" spans="1:7" x14ac:dyDescent="0.25">
      <c r="A2809" s="1" t="s">
        <v>3288</v>
      </c>
      <c r="B2809" s="2">
        <v>795569153</v>
      </c>
      <c r="C2809" s="1" t="s">
        <v>9130</v>
      </c>
      <c r="D2809" s="3">
        <v>37765</v>
      </c>
      <c r="E2809" s="1" t="s">
        <v>9135</v>
      </c>
      <c r="F2809" s="1" t="s">
        <v>9132</v>
      </c>
      <c r="G2809" t="s">
        <v>9381</v>
      </c>
    </row>
    <row r="2810" spans="1:7" x14ac:dyDescent="0.25">
      <c r="A2810" s="1" t="s">
        <v>3752</v>
      </c>
      <c r="B2810" s="2">
        <v>569324298</v>
      </c>
      <c r="C2810" s="1" t="s">
        <v>9170</v>
      </c>
      <c r="D2810" s="3">
        <v>28999</v>
      </c>
      <c r="E2810" s="1" t="s">
        <v>9135</v>
      </c>
      <c r="F2810" s="1" t="s">
        <v>9171</v>
      </c>
      <c r="G2810" t="s">
        <v>11690</v>
      </c>
    </row>
    <row r="2811" spans="1:7" x14ac:dyDescent="0.25">
      <c r="A2811" s="1" t="s">
        <v>3731</v>
      </c>
      <c r="B2811" s="2">
        <v>514324684</v>
      </c>
      <c r="C2811" s="1" t="s">
        <v>9144</v>
      </c>
      <c r="D2811" s="3">
        <v>41419</v>
      </c>
      <c r="E2811" s="1" t="s">
        <v>9149</v>
      </c>
      <c r="F2811" s="1" t="s">
        <v>9262</v>
      </c>
      <c r="G2811" t="s">
        <v>11079</v>
      </c>
    </row>
    <row r="2812" spans="1:7" x14ac:dyDescent="0.25">
      <c r="A2812" s="1" t="s">
        <v>7694</v>
      </c>
      <c r="B2812" s="2">
        <v>453340583</v>
      </c>
      <c r="C2812" s="1" t="s">
        <v>9179</v>
      </c>
      <c r="D2812" s="3">
        <v>26444</v>
      </c>
      <c r="E2812" s="1" t="s">
        <v>9135</v>
      </c>
      <c r="F2812" s="1" t="s">
        <v>9184</v>
      </c>
      <c r="G2812" t="s">
        <v>9721</v>
      </c>
    </row>
    <row r="2813" spans="1:7" x14ac:dyDescent="0.25">
      <c r="A2813" s="1" t="s">
        <v>4044</v>
      </c>
      <c r="B2813" s="2">
        <v>634403569</v>
      </c>
      <c r="C2813" s="1" t="s">
        <v>9148</v>
      </c>
      <c r="D2813" s="3">
        <v>32288</v>
      </c>
      <c r="E2813" s="1" t="s">
        <v>9141</v>
      </c>
      <c r="F2813" s="1" t="s">
        <v>9254</v>
      </c>
      <c r="G2813" t="s">
        <v>10025</v>
      </c>
    </row>
    <row r="2814" spans="1:7" x14ac:dyDescent="0.25">
      <c r="A2814" s="1" t="s">
        <v>2709</v>
      </c>
      <c r="B2814" s="2">
        <v>479252612</v>
      </c>
      <c r="C2814" s="1" t="s">
        <v>9165</v>
      </c>
      <c r="D2814" s="3">
        <v>22790</v>
      </c>
      <c r="E2814" s="1" t="s">
        <v>9145</v>
      </c>
      <c r="F2814" s="1" t="s">
        <v>9264</v>
      </c>
      <c r="G2814" t="s">
        <v>11094</v>
      </c>
    </row>
    <row r="2815" spans="1:7" x14ac:dyDescent="0.25">
      <c r="A2815" s="1" t="s">
        <v>5125</v>
      </c>
      <c r="B2815" s="2">
        <v>701274382</v>
      </c>
      <c r="C2815" s="1" t="s">
        <v>9154</v>
      </c>
      <c r="D2815" s="3">
        <v>27538</v>
      </c>
      <c r="E2815" s="1" t="s">
        <v>9135</v>
      </c>
      <c r="F2815" s="1" t="s">
        <v>9162</v>
      </c>
      <c r="G2815" t="s">
        <v>11118</v>
      </c>
    </row>
    <row r="2816" spans="1:7" x14ac:dyDescent="0.25">
      <c r="A2816" s="1" t="s">
        <v>2652</v>
      </c>
      <c r="B2816" s="2">
        <v>924626830</v>
      </c>
      <c r="C2816" s="1" t="s">
        <v>9134</v>
      </c>
      <c r="D2816" s="3">
        <v>39958</v>
      </c>
      <c r="E2816" s="1" t="s">
        <v>9145</v>
      </c>
      <c r="F2816" s="1" t="s">
        <v>9307</v>
      </c>
      <c r="G2816" t="s">
        <v>10873</v>
      </c>
    </row>
    <row r="2817" spans="1:7" x14ac:dyDescent="0.25">
      <c r="A2817" s="1" t="s">
        <v>3371</v>
      </c>
      <c r="B2817" s="2">
        <v>747064172</v>
      </c>
      <c r="C2817" s="1" t="s">
        <v>9190</v>
      </c>
      <c r="D2817" s="3">
        <v>38861</v>
      </c>
      <c r="E2817" s="1" t="s">
        <v>9166</v>
      </c>
      <c r="F2817" s="1" t="s">
        <v>9191</v>
      </c>
      <c r="G2817" t="s">
        <v>11617</v>
      </c>
    </row>
    <row r="2818" spans="1:7" x14ac:dyDescent="0.25">
      <c r="A2818" s="1" t="s">
        <v>3994</v>
      </c>
      <c r="B2818" s="2">
        <v>122103886</v>
      </c>
      <c r="C2818" s="1" t="s">
        <v>9165</v>
      </c>
      <c r="D2818" s="3">
        <v>26444</v>
      </c>
      <c r="E2818" s="1" t="s">
        <v>9145</v>
      </c>
      <c r="F2818" s="1" t="s">
        <v>9167</v>
      </c>
      <c r="G2818" t="s">
        <v>9694</v>
      </c>
    </row>
    <row r="2819" spans="1:7" x14ac:dyDescent="0.25">
      <c r="A2819" s="1" t="s">
        <v>8656</v>
      </c>
      <c r="B2819" s="2">
        <v>295682322</v>
      </c>
      <c r="C2819" s="1" t="s">
        <v>9193</v>
      </c>
      <c r="D2819" s="3">
        <v>41054</v>
      </c>
      <c r="E2819" s="1" t="s">
        <v>9141</v>
      </c>
      <c r="F2819" s="1" t="s">
        <v>9194</v>
      </c>
      <c r="G2819" t="s">
        <v>11357</v>
      </c>
    </row>
    <row r="2820" spans="1:7" x14ac:dyDescent="0.25">
      <c r="A2820" s="1" t="s">
        <v>8427</v>
      </c>
      <c r="B2820" s="2">
        <v>936259097</v>
      </c>
      <c r="C2820" s="1" t="s">
        <v>9193</v>
      </c>
      <c r="D2820" s="3">
        <v>34843</v>
      </c>
      <c r="E2820" s="1" t="s">
        <v>9131</v>
      </c>
      <c r="F2820" s="1" t="s">
        <v>9194</v>
      </c>
      <c r="G2820" t="s">
        <v>9990</v>
      </c>
    </row>
    <row r="2821" spans="1:7" x14ac:dyDescent="0.25">
      <c r="A2821" s="1" t="s">
        <v>912</v>
      </c>
      <c r="B2821" s="2">
        <v>843491173</v>
      </c>
      <c r="C2821" s="1" t="s">
        <v>9148</v>
      </c>
      <c r="D2821" s="3">
        <v>27538</v>
      </c>
      <c r="E2821" s="1" t="s">
        <v>9145</v>
      </c>
      <c r="F2821" s="1" t="s">
        <v>9254</v>
      </c>
      <c r="G2821" t="s">
        <v>11653</v>
      </c>
    </row>
    <row r="2822" spans="1:7" x14ac:dyDescent="0.25">
      <c r="A2822" s="1" t="s">
        <v>2348</v>
      </c>
      <c r="B2822" s="2">
        <v>343054136</v>
      </c>
      <c r="C2822" s="1" t="s">
        <v>9303</v>
      </c>
      <c r="D2822" s="3">
        <v>31556</v>
      </c>
      <c r="E2822" s="1" t="s">
        <v>9149</v>
      </c>
      <c r="F2822" s="1" t="s">
        <v>9304</v>
      </c>
      <c r="G2822" t="s">
        <v>10882</v>
      </c>
    </row>
    <row r="2823" spans="1:7" x14ac:dyDescent="0.25">
      <c r="A2823" s="1" t="s">
        <v>4820</v>
      </c>
      <c r="B2823" s="2">
        <v>57264897</v>
      </c>
      <c r="C2823" s="1" t="s">
        <v>9193</v>
      </c>
      <c r="D2823" s="3">
        <v>36671</v>
      </c>
      <c r="E2823" s="1" t="s">
        <v>9149</v>
      </c>
      <c r="F2823" s="1" t="s">
        <v>9194</v>
      </c>
      <c r="G2823" t="s">
        <v>11002</v>
      </c>
    </row>
    <row r="2824" spans="1:7" x14ac:dyDescent="0.25">
      <c r="A2824" s="1" t="s">
        <v>2482</v>
      </c>
      <c r="B2824" s="2">
        <v>662985666</v>
      </c>
      <c r="C2824" s="1" t="s">
        <v>9190</v>
      </c>
      <c r="D2824" s="3">
        <v>35575</v>
      </c>
      <c r="E2824" s="1" t="s">
        <v>9145</v>
      </c>
      <c r="F2824" s="1" t="s">
        <v>9191</v>
      </c>
      <c r="G2824" t="s">
        <v>11895</v>
      </c>
    </row>
    <row r="2825" spans="1:7" x14ac:dyDescent="0.25">
      <c r="A2825" s="1" t="s">
        <v>4133</v>
      </c>
      <c r="B2825" s="2">
        <v>175122483</v>
      </c>
      <c r="C2825" s="1" t="s">
        <v>9134</v>
      </c>
      <c r="D2825" s="3">
        <v>24251</v>
      </c>
      <c r="E2825" s="1" t="s">
        <v>9141</v>
      </c>
      <c r="F2825" s="1" t="s">
        <v>9186</v>
      </c>
      <c r="G2825" t="s">
        <v>10182</v>
      </c>
    </row>
    <row r="2826" spans="1:7" x14ac:dyDescent="0.25">
      <c r="A2826" s="1" t="s">
        <v>7830</v>
      </c>
      <c r="B2826" s="2">
        <v>379935005</v>
      </c>
      <c r="C2826" s="1" t="s">
        <v>9152</v>
      </c>
      <c r="D2826" s="3">
        <v>24251</v>
      </c>
      <c r="E2826" s="1" t="s">
        <v>9131</v>
      </c>
      <c r="F2826" s="1" t="s">
        <v>8420</v>
      </c>
      <c r="G2826" t="s">
        <v>10991</v>
      </c>
    </row>
    <row r="2827" spans="1:7" x14ac:dyDescent="0.25">
      <c r="A2827" s="1" t="s">
        <v>4642</v>
      </c>
      <c r="B2827" s="2">
        <v>54092581</v>
      </c>
      <c r="C2827" s="1" t="s">
        <v>9170</v>
      </c>
      <c r="D2827" s="3">
        <v>31192</v>
      </c>
      <c r="E2827" s="1" t="s">
        <v>9131</v>
      </c>
      <c r="F2827" s="1" t="s">
        <v>9362</v>
      </c>
      <c r="G2827" t="s">
        <v>11103</v>
      </c>
    </row>
    <row r="2828" spans="1:7" x14ac:dyDescent="0.25">
      <c r="A2828" s="1" t="s">
        <v>8948</v>
      </c>
      <c r="B2828" s="2">
        <v>565277281</v>
      </c>
      <c r="C2828" s="1" t="s">
        <v>9229</v>
      </c>
      <c r="D2828" s="3">
        <v>42148</v>
      </c>
      <c r="E2828" s="1" t="s">
        <v>9149</v>
      </c>
      <c r="F2828" s="1" t="s">
        <v>9230</v>
      </c>
      <c r="G2828" t="s">
        <v>10060</v>
      </c>
    </row>
    <row r="2829" spans="1:7" x14ac:dyDescent="0.25">
      <c r="A2829" s="1" t="s">
        <v>4943</v>
      </c>
      <c r="B2829" s="2">
        <v>757839652</v>
      </c>
      <c r="C2829" s="1" t="s">
        <v>9179</v>
      </c>
      <c r="D2829" s="3">
        <v>37765</v>
      </c>
      <c r="E2829" s="1" t="s">
        <v>9141</v>
      </c>
      <c r="F2829" s="1" t="s">
        <v>9223</v>
      </c>
      <c r="G2829" t="s">
        <v>10535</v>
      </c>
    </row>
    <row r="2830" spans="1:7" x14ac:dyDescent="0.25">
      <c r="A2830" s="1" t="s">
        <v>4003</v>
      </c>
      <c r="B2830" s="2">
        <v>985217845</v>
      </c>
      <c r="C2830" s="1" t="s">
        <v>9188</v>
      </c>
      <c r="D2830" s="3">
        <v>42515</v>
      </c>
      <c r="E2830" s="1" t="s">
        <v>9145</v>
      </c>
      <c r="F2830" s="1" t="s">
        <v>3840</v>
      </c>
      <c r="G2830" t="s">
        <v>10189</v>
      </c>
    </row>
    <row r="2831" spans="1:7" x14ac:dyDescent="0.25">
      <c r="A2831" s="1" t="s">
        <v>5088</v>
      </c>
      <c r="B2831" s="2">
        <v>532587167</v>
      </c>
      <c r="C2831" s="1" t="s">
        <v>9188</v>
      </c>
      <c r="D2831" s="3">
        <v>31556</v>
      </c>
      <c r="E2831" s="1" t="s">
        <v>9149</v>
      </c>
      <c r="F2831" s="1" t="s">
        <v>4326</v>
      </c>
      <c r="G2831" t="s">
        <v>11494</v>
      </c>
    </row>
    <row r="2832" spans="1:7" x14ac:dyDescent="0.25">
      <c r="A2832" s="1" t="s">
        <v>7223</v>
      </c>
      <c r="B2832" s="2">
        <v>233708883</v>
      </c>
      <c r="C2832" s="1" t="s">
        <v>9170</v>
      </c>
      <c r="D2832" s="3">
        <v>28634</v>
      </c>
      <c r="E2832" s="1" t="s">
        <v>9141</v>
      </c>
      <c r="F2832" s="1" t="s">
        <v>9212</v>
      </c>
      <c r="G2832" t="s">
        <v>10468</v>
      </c>
    </row>
    <row r="2833" spans="1:7" x14ac:dyDescent="0.25">
      <c r="A2833" s="1" t="s">
        <v>958</v>
      </c>
      <c r="B2833" s="2">
        <v>748986889</v>
      </c>
      <c r="C2833" s="1" t="s">
        <v>9134</v>
      </c>
      <c r="D2833" s="3">
        <v>27905</v>
      </c>
      <c r="E2833" s="1" t="s">
        <v>9141</v>
      </c>
      <c r="F2833" s="1" t="s">
        <v>9174</v>
      </c>
      <c r="G2833" t="s">
        <v>9975</v>
      </c>
    </row>
    <row r="2834" spans="1:7" x14ac:dyDescent="0.25">
      <c r="A2834" s="1" t="s">
        <v>3324</v>
      </c>
      <c r="B2834" s="2">
        <v>260904080</v>
      </c>
      <c r="C2834" s="1" t="s">
        <v>9303</v>
      </c>
      <c r="D2834" s="3">
        <v>28634</v>
      </c>
      <c r="E2834" s="1" t="s">
        <v>9149</v>
      </c>
      <c r="F2834" s="1" t="s">
        <v>9339</v>
      </c>
      <c r="G2834" t="s">
        <v>10316</v>
      </c>
    </row>
    <row r="2835" spans="1:7" x14ac:dyDescent="0.25">
      <c r="A2835" s="1" t="s">
        <v>6483</v>
      </c>
      <c r="B2835" s="2">
        <v>903375773</v>
      </c>
      <c r="C2835" s="1" t="s">
        <v>9144</v>
      </c>
      <c r="D2835" s="3">
        <v>42880</v>
      </c>
      <c r="E2835" s="1" t="s">
        <v>9149</v>
      </c>
      <c r="F2835" s="1" t="s">
        <v>9146</v>
      </c>
      <c r="G2835" t="s">
        <v>11734</v>
      </c>
    </row>
    <row r="2836" spans="1:7" x14ac:dyDescent="0.25">
      <c r="A2836" s="1" t="s">
        <v>7302</v>
      </c>
      <c r="B2836" s="2">
        <v>219258652</v>
      </c>
      <c r="C2836" s="1" t="s">
        <v>9148</v>
      </c>
      <c r="D2836" s="3">
        <v>22426</v>
      </c>
      <c r="E2836" s="1" t="s">
        <v>9145</v>
      </c>
      <c r="F2836" s="1" t="s">
        <v>9150</v>
      </c>
      <c r="G2836" t="s">
        <v>11703</v>
      </c>
    </row>
    <row r="2837" spans="1:7" x14ac:dyDescent="0.25">
      <c r="A2837" s="1" t="s">
        <v>1811</v>
      </c>
      <c r="B2837" s="2">
        <v>796857761</v>
      </c>
      <c r="C2837" s="1" t="s">
        <v>9229</v>
      </c>
      <c r="D2837" s="3">
        <v>41783</v>
      </c>
      <c r="E2837" s="1" t="s">
        <v>9149</v>
      </c>
      <c r="F2837" s="1" t="s">
        <v>9230</v>
      </c>
      <c r="G2837" t="s">
        <v>11461</v>
      </c>
    </row>
    <row r="2838" spans="1:7" x14ac:dyDescent="0.25">
      <c r="A2838" s="1" t="s">
        <v>933</v>
      </c>
      <c r="B2838" s="2">
        <v>803923948</v>
      </c>
      <c r="C2838" s="1" t="s">
        <v>9179</v>
      </c>
      <c r="D2838" s="3">
        <v>40322</v>
      </c>
      <c r="E2838" s="1" t="s">
        <v>9149</v>
      </c>
      <c r="F2838" s="1" t="s">
        <v>9184</v>
      </c>
      <c r="G2838" t="s">
        <v>9298</v>
      </c>
    </row>
    <row r="2839" spans="1:7" x14ac:dyDescent="0.25">
      <c r="A2839" s="1" t="s">
        <v>8916</v>
      </c>
      <c r="B2839" s="2">
        <v>523429584</v>
      </c>
      <c r="C2839" s="1" t="s">
        <v>9134</v>
      </c>
      <c r="D2839" s="3">
        <v>28634</v>
      </c>
      <c r="E2839" s="1" t="s">
        <v>9145</v>
      </c>
      <c r="F2839" s="1" t="s">
        <v>9200</v>
      </c>
      <c r="G2839" t="s">
        <v>12088</v>
      </c>
    </row>
    <row r="2840" spans="1:7" x14ac:dyDescent="0.25">
      <c r="A2840" s="1" t="s">
        <v>8185</v>
      </c>
      <c r="B2840" s="2">
        <v>109535553</v>
      </c>
      <c r="C2840" s="1" t="s">
        <v>9303</v>
      </c>
      <c r="D2840" s="3">
        <v>43976</v>
      </c>
      <c r="E2840" s="1" t="s">
        <v>9131</v>
      </c>
      <c r="F2840" s="1" t="s">
        <v>9304</v>
      </c>
      <c r="G2840" t="s">
        <v>10673</v>
      </c>
    </row>
    <row r="2841" spans="1:7" x14ac:dyDescent="0.25">
      <c r="A2841" s="1" t="s">
        <v>746</v>
      </c>
      <c r="B2841" s="2">
        <v>269955394</v>
      </c>
      <c r="C2841" s="1" t="s">
        <v>9179</v>
      </c>
      <c r="D2841" s="3">
        <v>27173</v>
      </c>
      <c r="E2841" s="1" t="s">
        <v>9149</v>
      </c>
      <c r="F2841" s="1" t="s">
        <v>9184</v>
      </c>
      <c r="G2841" t="s">
        <v>10206</v>
      </c>
    </row>
    <row r="2842" spans="1:7" x14ac:dyDescent="0.25">
      <c r="A2842" s="1" t="s">
        <v>6662</v>
      </c>
      <c r="B2842" s="2">
        <v>742082111</v>
      </c>
      <c r="C2842" s="1" t="s">
        <v>9193</v>
      </c>
      <c r="D2842" s="3">
        <v>37765</v>
      </c>
      <c r="E2842" s="1" t="s">
        <v>9131</v>
      </c>
      <c r="F2842" s="1" t="s">
        <v>9194</v>
      </c>
      <c r="G2842" t="s">
        <v>10002</v>
      </c>
    </row>
    <row r="2843" spans="1:7" x14ac:dyDescent="0.25">
      <c r="A2843" s="1" t="s">
        <v>1152</v>
      </c>
      <c r="B2843" s="2">
        <v>925817645</v>
      </c>
      <c r="C2843" s="1" t="s">
        <v>9130</v>
      </c>
      <c r="D2843" s="3">
        <v>35210</v>
      </c>
      <c r="E2843" s="1" t="s">
        <v>9131</v>
      </c>
      <c r="F2843" s="1" t="s">
        <v>9252</v>
      </c>
      <c r="G2843" t="s">
        <v>11845</v>
      </c>
    </row>
    <row r="2844" spans="1:7" x14ac:dyDescent="0.25">
      <c r="A2844" s="1" t="s">
        <v>8550</v>
      </c>
      <c r="B2844" s="2">
        <v>540646135</v>
      </c>
      <c r="C2844" s="1" t="s">
        <v>9159</v>
      </c>
      <c r="D2844" s="3">
        <v>30460</v>
      </c>
      <c r="E2844" s="1" t="s">
        <v>9135</v>
      </c>
      <c r="F2844" s="1" t="s">
        <v>9240</v>
      </c>
      <c r="G2844" t="s">
        <v>10771</v>
      </c>
    </row>
    <row r="2845" spans="1:7" x14ac:dyDescent="0.25">
      <c r="A2845" s="1" t="s">
        <v>5590</v>
      </c>
      <c r="B2845" s="2">
        <v>912042678</v>
      </c>
      <c r="C2845" s="1" t="s">
        <v>9130</v>
      </c>
      <c r="D2845" s="3">
        <v>34114</v>
      </c>
      <c r="E2845" s="1" t="s">
        <v>9149</v>
      </c>
      <c r="F2845" s="1" t="s">
        <v>9132</v>
      </c>
      <c r="G2845" t="s">
        <v>12163</v>
      </c>
    </row>
    <row r="2846" spans="1:7" x14ac:dyDescent="0.25">
      <c r="A2846" s="1" t="s">
        <v>6856</v>
      </c>
      <c r="B2846" s="2">
        <v>346081022</v>
      </c>
      <c r="C2846" s="1" t="s">
        <v>9229</v>
      </c>
      <c r="D2846" s="3">
        <v>39226</v>
      </c>
      <c r="E2846" s="1" t="s">
        <v>9131</v>
      </c>
      <c r="F2846" s="1" t="s">
        <v>9230</v>
      </c>
      <c r="G2846" t="s">
        <v>9273</v>
      </c>
    </row>
    <row r="2847" spans="1:7" x14ac:dyDescent="0.25">
      <c r="A2847" s="1" t="s">
        <v>6246</v>
      </c>
      <c r="B2847" s="2">
        <v>144352360</v>
      </c>
      <c r="C2847" s="1" t="s">
        <v>9134</v>
      </c>
      <c r="D2847" s="3">
        <v>30827</v>
      </c>
      <c r="E2847" s="1" t="s">
        <v>9131</v>
      </c>
      <c r="F2847" s="1" t="s">
        <v>9307</v>
      </c>
      <c r="G2847" t="s">
        <v>9765</v>
      </c>
    </row>
    <row r="2848" spans="1:7" x14ac:dyDescent="0.25">
      <c r="A2848" s="1" t="s">
        <v>4973</v>
      </c>
      <c r="B2848" s="2">
        <v>309373814</v>
      </c>
      <c r="C2848" s="1" t="s">
        <v>9156</v>
      </c>
      <c r="D2848" s="3">
        <v>31192</v>
      </c>
      <c r="E2848" s="1" t="s">
        <v>9131</v>
      </c>
      <c r="F2848" s="1" t="s">
        <v>9157</v>
      </c>
      <c r="G2848" t="s">
        <v>9324</v>
      </c>
    </row>
    <row r="2849" spans="1:7" x14ac:dyDescent="0.25">
      <c r="A2849" s="1" t="s">
        <v>5899</v>
      </c>
      <c r="B2849" s="2">
        <v>788106278</v>
      </c>
      <c r="C2849" s="1" t="s">
        <v>9179</v>
      </c>
      <c r="D2849" s="3">
        <v>34478</v>
      </c>
      <c r="E2849" s="1" t="s">
        <v>9135</v>
      </c>
      <c r="F2849" s="1" t="s">
        <v>9180</v>
      </c>
      <c r="G2849" t="s">
        <v>10461</v>
      </c>
    </row>
    <row r="2850" spans="1:7" x14ac:dyDescent="0.25">
      <c r="A2850" s="1" t="s">
        <v>8481</v>
      </c>
      <c r="B2850" s="2">
        <v>582690079</v>
      </c>
      <c r="C2850" s="1" t="s">
        <v>9229</v>
      </c>
      <c r="D2850" s="3">
        <v>38497</v>
      </c>
      <c r="E2850" s="1" t="s">
        <v>9145</v>
      </c>
      <c r="F2850" s="1" t="s">
        <v>9230</v>
      </c>
      <c r="G2850" t="s">
        <v>10828</v>
      </c>
    </row>
    <row r="2851" spans="1:7" x14ac:dyDescent="0.25">
      <c r="A2851" s="1" t="s">
        <v>3216</v>
      </c>
      <c r="B2851" s="2">
        <v>127626624</v>
      </c>
      <c r="C2851" s="1" t="s">
        <v>9179</v>
      </c>
      <c r="D2851" s="3">
        <v>23522</v>
      </c>
      <c r="E2851" s="1" t="s">
        <v>9149</v>
      </c>
      <c r="F2851" s="1" t="s">
        <v>9180</v>
      </c>
      <c r="G2851" t="s">
        <v>9920</v>
      </c>
    </row>
    <row r="2852" spans="1:7" x14ac:dyDescent="0.25">
      <c r="A2852" s="1" t="s">
        <v>3879</v>
      </c>
      <c r="B2852" s="2">
        <v>598205796</v>
      </c>
      <c r="C2852" s="1" t="s">
        <v>9197</v>
      </c>
      <c r="D2852" s="3">
        <v>37765</v>
      </c>
      <c r="E2852" s="1" t="s">
        <v>9135</v>
      </c>
      <c r="F2852" s="1" t="s">
        <v>9198</v>
      </c>
      <c r="G2852" t="s">
        <v>10935</v>
      </c>
    </row>
    <row r="2853" spans="1:7" x14ac:dyDescent="0.25">
      <c r="A2853" s="1" t="s">
        <v>3835</v>
      </c>
      <c r="B2853" s="2">
        <v>241349621</v>
      </c>
      <c r="C2853" s="1" t="s">
        <v>9144</v>
      </c>
      <c r="D2853" s="3">
        <v>23887</v>
      </c>
      <c r="E2853" s="1" t="s">
        <v>9149</v>
      </c>
      <c r="F2853" s="1" t="s">
        <v>9146</v>
      </c>
      <c r="G2853" t="s">
        <v>9335</v>
      </c>
    </row>
    <row r="2854" spans="1:7" x14ac:dyDescent="0.25">
      <c r="A2854" s="1" t="s">
        <v>5169</v>
      </c>
      <c r="B2854" s="2">
        <v>782785496</v>
      </c>
      <c r="C2854" s="1" t="s">
        <v>9159</v>
      </c>
      <c r="D2854" s="3">
        <v>43976</v>
      </c>
      <c r="E2854" s="1" t="s">
        <v>9141</v>
      </c>
      <c r="F2854" s="1" t="s">
        <v>9160</v>
      </c>
      <c r="G2854" t="s">
        <v>12187</v>
      </c>
    </row>
    <row r="2855" spans="1:7" x14ac:dyDescent="0.25">
      <c r="A2855" s="1" t="s">
        <v>6138</v>
      </c>
      <c r="B2855" s="2">
        <v>399531461</v>
      </c>
      <c r="C2855" s="1" t="s">
        <v>9138</v>
      </c>
      <c r="D2855" s="3">
        <v>38132</v>
      </c>
      <c r="E2855" s="1" t="s">
        <v>9149</v>
      </c>
      <c r="F2855" s="1" t="s">
        <v>9256</v>
      </c>
      <c r="G2855" t="s">
        <v>11484</v>
      </c>
    </row>
    <row r="2856" spans="1:7" x14ac:dyDescent="0.25">
      <c r="A2856" s="1" t="s">
        <v>2443</v>
      </c>
      <c r="B2856" s="2">
        <v>838500892</v>
      </c>
      <c r="C2856" s="1" t="s">
        <v>9134</v>
      </c>
      <c r="D2856" s="3">
        <v>22061</v>
      </c>
      <c r="E2856" s="1" t="s">
        <v>9149</v>
      </c>
      <c r="F2856" s="1" t="s">
        <v>9136</v>
      </c>
      <c r="G2856" t="s">
        <v>11151</v>
      </c>
    </row>
    <row r="2857" spans="1:7" x14ac:dyDescent="0.25">
      <c r="A2857" s="1" t="s">
        <v>5602</v>
      </c>
      <c r="B2857" s="2">
        <v>213205219</v>
      </c>
      <c r="C2857" s="1" t="s">
        <v>9303</v>
      </c>
      <c r="D2857" s="3">
        <v>28634</v>
      </c>
      <c r="E2857" s="1" t="s">
        <v>9149</v>
      </c>
      <c r="F2857" s="1" t="s">
        <v>9304</v>
      </c>
      <c r="G2857" t="s">
        <v>11519</v>
      </c>
    </row>
    <row r="2858" spans="1:7" x14ac:dyDescent="0.25">
      <c r="A2858" s="1" t="s">
        <v>1007</v>
      </c>
      <c r="B2858" s="2">
        <v>547781025</v>
      </c>
      <c r="C2858" s="1" t="s">
        <v>9134</v>
      </c>
      <c r="D2858" s="3">
        <v>42880</v>
      </c>
      <c r="E2858" s="1" t="s">
        <v>9145</v>
      </c>
      <c r="F2858" s="1" t="s">
        <v>9182</v>
      </c>
      <c r="G2858" t="s">
        <v>11119</v>
      </c>
    </row>
    <row r="2859" spans="1:7" x14ac:dyDescent="0.25">
      <c r="A2859" s="1" t="s">
        <v>2614</v>
      </c>
      <c r="B2859" s="2">
        <v>514798396</v>
      </c>
      <c r="C2859" s="1" t="s">
        <v>9190</v>
      </c>
      <c r="D2859" s="3">
        <v>27538</v>
      </c>
      <c r="E2859" s="1" t="s">
        <v>9149</v>
      </c>
      <c r="F2859" s="1" t="s">
        <v>9191</v>
      </c>
      <c r="G2859" t="s">
        <v>9926</v>
      </c>
    </row>
    <row r="2860" spans="1:7" x14ac:dyDescent="0.25">
      <c r="A2860" s="1" t="s">
        <v>4937</v>
      </c>
      <c r="B2860" s="2">
        <v>827906116</v>
      </c>
      <c r="C2860" s="1" t="s">
        <v>9170</v>
      </c>
      <c r="D2860" s="3">
        <v>23887</v>
      </c>
      <c r="E2860" s="1" t="s">
        <v>9131</v>
      </c>
      <c r="F2860" s="1" t="s">
        <v>9212</v>
      </c>
      <c r="G2860" t="s">
        <v>9732</v>
      </c>
    </row>
    <row r="2861" spans="1:7" x14ac:dyDescent="0.25">
      <c r="A2861" s="1" t="s">
        <v>2016</v>
      </c>
      <c r="B2861" s="2">
        <v>96082534</v>
      </c>
      <c r="C2861" s="1" t="s">
        <v>9159</v>
      </c>
      <c r="D2861" s="3">
        <v>26077</v>
      </c>
      <c r="E2861" s="1" t="s">
        <v>9131</v>
      </c>
      <c r="F2861" s="1" t="s">
        <v>8414</v>
      </c>
      <c r="G2861" t="s">
        <v>11242</v>
      </c>
    </row>
    <row r="2862" spans="1:7" x14ac:dyDescent="0.25">
      <c r="A2862" s="1" t="s">
        <v>4910</v>
      </c>
      <c r="B2862" s="2">
        <v>288641241</v>
      </c>
      <c r="C2862" s="1" t="s">
        <v>9197</v>
      </c>
      <c r="D2862" s="3">
        <v>31921</v>
      </c>
      <c r="E2862" s="1" t="s">
        <v>9135</v>
      </c>
      <c r="F2862" s="1" t="s">
        <v>9267</v>
      </c>
      <c r="G2862" t="s">
        <v>10363</v>
      </c>
    </row>
    <row r="2863" spans="1:7" x14ac:dyDescent="0.25">
      <c r="A2863" s="1" t="s">
        <v>4932</v>
      </c>
      <c r="B2863" s="2">
        <v>737120145</v>
      </c>
      <c r="C2863" s="1" t="s">
        <v>9134</v>
      </c>
      <c r="D2863" s="3">
        <v>37400</v>
      </c>
      <c r="E2863" s="1" t="s">
        <v>9149</v>
      </c>
      <c r="F2863" s="1" t="s">
        <v>9176</v>
      </c>
      <c r="G2863" t="s">
        <v>9918</v>
      </c>
    </row>
    <row r="2864" spans="1:7" x14ac:dyDescent="0.25">
      <c r="A2864" s="1" t="s">
        <v>7900</v>
      </c>
      <c r="B2864" s="2">
        <v>355200717</v>
      </c>
      <c r="C2864" s="1" t="s">
        <v>9190</v>
      </c>
      <c r="D2864" s="3">
        <v>35939</v>
      </c>
      <c r="E2864" s="1" t="s">
        <v>9145</v>
      </c>
      <c r="F2864" s="1" t="s">
        <v>9191</v>
      </c>
      <c r="G2864" t="s">
        <v>11620</v>
      </c>
    </row>
    <row r="2865" spans="1:7" x14ac:dyDescent="0.25">
      <c r="A2865" s="1" t="s">
        <v>254</v>
      </c>
      <c r="B2865" s="2">
        <v>124971917</v>
      </c>
      <c r="C2865" s="1" t="s">
        <v>9235</v>
      </c>
      <c r="D2865" s="3">
        <v>43244</v>
      </c>
      <c r="E2865" s="1" t="s">
        <v>9149</v>
      </c>
      <c r="F2865" s="1" t="s">
        <v>9236</v>
      </c>
      <c r="G2865" t="s">
        <v>12009</v>
      </c>
    </row>
    <row r="2866" spans="1:7" x14ac:dyDescent="0.25">
      <c r="A2866" s="1" t="s">
        <v>8367</v>
      </c>
      <c r="B2866" s="2">
        <v>107961266</v>
      </c>
      <c r="C2866" s="1" t="s">
        <v>9144</v>
      </c>
      <c r="D2866" s="3">
        <v>26809</v>
      </c>
      <c r="E2866" s="1" t="s">
        <v>9166</v>
      </c>
      <c r="F2866" s="1" t="s">
        <v>9262</v>
      </c>
      <c r="G2866" t="s">
        <v>9938</v>
      </c>
    </row>
    <row r="2867" spans="1:7" x14ac:dyDescent="0.25">
      <c r="A2867" s="1" t="s">
        <v>4880</v>
      </c>
      <c r="B2867" s="2">
        <v>309942505</v>
      </c>
      <c r="C2867" s="1" t="s">
        <v>9188</v>
      </c>
      <c r="D2867" s="3">
        <v>35210</v>
      </c>
      <c r="E2867" s="1" t="s">
        <v>9149</v>
      </c>
      <c r="F2867" s="1" t="s">
        <v>3840</v>
      </c>
      <c r="G2867" t="s">
        <v>10525</v>
      </c>
    </row>
    <row r="2868" spans="1:7" x14ac:dyDescent="0.25">
      <c r="A2868" s="1" t="s">
        <v>4880</v>
      </c>
      <c r="B2868" s="2">
        <v>265615429</v>
      </c>
      <c r="C2868" s="1" t="s">
        <v>9154</v>
      </c>
      <c r="D2868" s="3">
        <v>31556</v>
      </c>
      <c r="E2868" s="1" t="s">
        <v>9149</v>
      </c>
      <c r="F2868" s="1" t="s">
        <v>6107</v>
      </c>
      <c r="G2868" t="s">
        <v>11778</v>
      </c>
    </row>
    <row r="2869" spans="1:7" x14ac:dyDescent="0.25">
      <c r="A2869" s="1" t="s">
        <v>2601</v>
      </c>
      <c r="B2869" s="2">
        <v>136816964</v>
      </c>
      <c r="C2869" s="1" t="s">
        <v>9303</v>
      </c>
      <c r="D2869" s="3">
        <v>39958</v>
      </c>
      <c r="E2869" s="1" t="s">
        <v>9149</v>
      </c>
      <c r="F2869" s="1" t="s">
        <v>9304</v>
      </c>
      <c r="G2869" t="s">
        <v>10660</v>
      </c>
    </row>
    <row r="2870" spans="1:7" x14ac:dyDescent="0.25">
      <c r="A2870" s="1" t="s">
        <v>7482</v>
      </c>
      <c r="B2870" s="2">
        <v>457442184</v>
      </c>
      <c r="C2870" s="1" t="s">
        <v>9144</v>
      </c>
      <c r="D2870" s="3">
        <v>31192</v>
      </c>
      <c r="E2870" s="1" t="s">
        <v>9135</v>
      </c>
      <c r="F2870" s="1" t="s">
        <v>9262</v>
      </c>
      <c r="G2870" t="s">
        <v>10364</v>
      </c>
    </row>
    <row r="2871" spans="1:7" x14ac:dyDescent="0.25">
      <c r="A2871" s="1" t="s">
        <v>6266</v>
      </c>
      <c r="B2871" s="2">
        <v>198335679</v>
      </c>
      <c r="C2871" s="1" t="s">
        <v>9130</v>
      </c>
      <c r="D2871" s="3">
        <v>27538</v>
      </c>
      <c r="E2871" s="1" t="s">
        <v>9145</v>
      </c>
      <c r="F2871" s="1" t="s">
        <v>9132</v>
      </c>
      <c r="G2871" t="s">
        <v>11314</v>
      </c>
    </row>
    <row r="2872" spans="1:7" x14ac:dyDescent="0.25">
      <c r="A2872" s="1" t="s">
        <v>8472</v>
      </c>
      <c r="B2872" s="2">
        <v>826220444</v>
      </c>
      <c r="C2872" s="1" t="s">
        <v>9130</v>
      </c>
      <c r="D2872" s="3">
        <v>37400</v>
      </c>
      <c r="E2872" s="1" t="s">
        <v>9135</v>
      </c>
      <c r="F2872" s="1" t="s">
        <v>9252</v>
      </c>
      <c r="G2872" t="s">
        <v>12016</v>
      </c>
    </row>
    <row r="2873" spans="1:7" x14ac:dyDescent="0.25">
      <c r="A2873" s="1" t="s">
        <v>964</v>
      </c>
      <c r="B2873" s="2">
        <v>877065362</v>
      </c>
      <c r="C2873" s="1" t="s">
        <v>9156</v>
      </c>
      <c r="D2873" s="3">
        <v>33749</v>
      </c>
      <c r="E2873" s="1" t="s">
        <v>9141</v>
      </c>
      <c r="F2873" s="1" t="s">
        <v>9157</v>
      </c>
      <c r="G2873" t="s">
        <v>10849</v>
      </c>
    </row>
    <row r="2874" spans="1:7" x14ac:dyDescent="0.25">
      <c r="A2874" s="1" t="s">
        <v>3926</v>
      </c>
      <c r="B2874" s="2">
        <v>177481325</v>
      </c>
      <c r="C2874" s="1" t="s">
        <v>9217</v>
      </c>
      <c r="D2874" s="3">
        <v>43609</v>
      </c>
      <c r="E2874" s="1" t="s">
        <v>9166</v>
      </c>
      <c r="F2874" s="1" t="s">
        <v>9218</v>
      </c>
      <c r="G2874" t="s">
        <v>12136</v>
      </c>
    </row>
    <row r="2875" spans="1:7" x14ac:dyDescent="0.25">
      <c r="A2875" s="1" t="s">
        <v>2185</v>
      </c>
      <c r="B2875" s="2">
        <v>936996307</v>
      </c>
      <c r="C2875" s="1" t="s">
        <v>9197</v>
      </c>
      <c r="D2875" s="3">
        <v>43244</v>
      </c>
      <c r="E2875" s="1" t="s">
        <v>9135</v>
      </c>
      <c r="F2875" s="1" t="s">
        <v>9198</v>
      </c>
      <c r="G2875" t="s">
        <v>10918</v>
      </c>
    </row>
    <row r="2876" spans="1:7" x14ac:dyDescent="0.25">
      <c r="A2876" s="1" t="s">
        <v>7968</v>
      </c>
      <c r="B2876" s="2">
        <v>172315859</v>
      </c>
      <c r="C2876" s="1" t="s">
        <v>9130</v>
      </c>
      <c r="D2876" s="3">
        <v>31192</v>
      </c>
      <c r="E2876" s="1" t="s">
        <v>9149</v>
      </c>
      <c r="F2876" s="1" t="s">
        <v>9132</v>
      </c>
      <c r="G2876" t="s">
        <v>12008</v>
      </c>
    </row>
    <row r="2877" spans="1:7" x14ac:dyDescent="0.25">
      <c r="A2877" s="1" t="s">
        <v>1082</v>
      </c>
      <c r="B2877" s="2">
        <v>553069848</v>
      </c>
      <c r="C2877" s="1" t="s">
        <v>9154</v>
      </c>
      <c r="D2877" s="3">
        <v>33382</v>
      </c>
      <c r="E2877" s="1" t="s">
        <v>9141</v>
      </c>
      <c r="F2877" s="1" t="s">
        <v>9162</v>
      </c>
      <c r="G2877" t="s">
        <v>9280</v>
      </c>
    </row>
    <row r="2878" spans="1:7" x14ac:dyDescent="0.25">
      <c r="A2878" s="1" t="s">
        <v>6418</v>
      </c>
      <c r="B2878" s="2">
        <v>461675878</v>
      </c>
      <c r="C2878" s="1" t="s">
        <v>9188</v>
      </c>
      <c r="D2878" s="3">
        <v>40322</v>
      </c>
      <c r="E2878" s="1" t="s">
        <v>9145</v>
      </c>
      <c r="F2878" s="1" t="s">
        <v>9202</v>
      </c>
      <c r="G2878" t="s">
        <v>12085</v>
      </c>
    </row>
    <row r="2879" spans="1:7" x14ac:dyDescent="0.25">
      <c r="A2879" s="1" t="s">
        <v>8608</v>
      </c>
      <c r="B2879" s="2">
        <v>456255247</v>
      </c>
      <c r="C2879" s="1" t="s">
        <v>9130</v>
      </c>
      <c r="D2879" s="3">
        <v>24983</v>
      </c>
      <c r="E2879" s="1" t="s">
        <v>9149</v>
      </c>
      <c r="F2879" s="1" t="s">
        <v>9252</v>
      </c>
      <c r="G2879" t="s">
        <v>10609</v>
      </c>
    </row>
    <row r="2880" spans="1:7" x14ac:dyDescent="0.25">
      <c r="A2880" s="1" t="s">
        <v>6409</v>
      </c>
      <c r="B2880" s="2">
        <v>80429347</v>
      </c>
      <c r="C2880" s="1" t="s">
        <v>9134</v>
      </c>
      <c r="D2880" s="3">
        <v>32653</v>
      </c>
      <c r="E2880" s="1" t="s">
        <v>9141</v>
      </c>
      <c r="F2880" s="1" t="s">
        <v>9200</v>
      </c>
      <c r="G2880" t="s">
        <v>11966</v>
      </c>
    </row>
    <row r="2881" spans="1:7" x14ac:dyDescent="0.25">
      <c r="A2881" s="1" t="s">
        <v>6860</v>
      </c>
      <c r="B2881" s="2">
        <v>511686088</v>
      </c>
      <c r="C2881" s="1" t="s">
        <v>9130</v>
      </c>
      <c r="D2881" s="3">
        <v>29366</v>
      </c>
      <c r="E2881" s="1" t="s">
        <v>9141</v>
      </c>
      <c r="F2881" s="1" t="s">
        <v>9132</v>
      </c>
      <c r="G2881" t="s">
        <v>10656</v>
      </c>
    </row>
    <row r="2882" spans="1:7" x14ac:dyDescent="0.25">
      <c r="A2882" s="1" t="s">
        <v>6129</v>
      </c>
      <c r="B2882" s="2">
        <v>355247230</v>
      </c>
      <c r="C2882" s="1" t="s">
        <v>9134</v>
      </c>
      <c r="D2882" s="3">
        <v>24616</v>
      </c>
      <c r="E2882" s="1" t="s">
        <v>9149</v>
      </c>
      <c r="F2882" s="1" t="s">
        <v>9174</v>
      </c>
      <c r="G2882" t="s">
        <v>10165</v>
      </c>
    </row>
    <row r="2883" spans="1:7" x14ac:dyDescent="0.25">
      <c r="A2883" s="1" t="s">
        <v>7095</v>
      </c>
      <c r="B2883" s="2">
        <v>618755065</v>
      </c>
      <c r="C2883" s="1" t="s">
        <v>9144</v>
      </c>
      <c r="D2883" s="3">
        <v>33017</v>
      </c>
      <c r="E2883" s="1" t="s">
        <v>9149</v>
      </c>
      <c r="F2883" s="1" t="s">
        <v>9262</v>
      </c>
      <c r="G2883" t="s">
        <v>10012</v>
      </c>
    </row>
    <row r="2884" spans="1:7" x14ac:dyDescent="0.25">
      <c r="A2884" s="1" t="s">
        <v>7537</v>
      </c>
      <c r="B2884" s="2">
        <v>225676645</v>
      </c>
      <c r="C2884" s="1" t="s">
        <v>9134</v>
      </c>
      <c r="D2884" s="3">
        <v>28634</v>
      </c>
      <c r="E2884" s="1" t="s">
        <v>9149</v>
      </c>
      <c r="F2884" s="1" t="s">
        <v>9283</v>
      </c>
      <c r="G2884" t="s">
        <v>10762</v>
      </c>
    </row>
    <row r="2885" spans="1:7" x14ac:dyDescent="0.25">
      <c r="A2885" s="1" t="s">
        <v>161</v>
      </c>
      <c r="B2885" s="2">
        <v>263558066</v>
      </c>
      <c r="C2885" s="1" t="s">
        <v>9154</v>
      </c>
      <c r="D2885" s="3">
        <v>33749</v>
      </c>
      <c r="E2885" s="1" t="s">
        <v>9135</v>
      </c>
      <c r="F2885" s="1" t="s">
        <v>9162</v>
      </c>
      <c r="G2885" t="s">
        <v>11322</v>
      </c>
    </row>
    <row r="2886" spans="1:7" x14ac:dyDescent="0.25">
      <c r="A2886" s="1" t="s">
        <v>2049</v>
      </c>
      <c r="B2886" s="2">
        <v>238274446</v>
      </c>
      <c r="C2886" s="1" t="s">
        <v>9159</v>
      </c>
      <c r="D2886" s="3">
        <v>28634</v>
      </c>
      <c r="E2886" s="1" t="s">
        <v>9149</v>
      </c>
      <c r="F2886" s="1" t="s">
        <v>9160</v>
      </c>
      <c r="G2886" t="s">
        <v>9391</v>
      </c>
    </row>
    <row r="2887" spans="1:7" x14ac:dyDescent="0.25">
      <c r="A2887" s="1" t="s">
        <v>7178</v>
      </c>
      <c r="B2887" s="2">
        <v>284644944</v>
      </c>
      <c r="C2887" s="1" t="s">
        <v>9138</v>
      </c>
      <c r="D2887" s="3">
        <v>38132</v>
      </c>
      <c r="E2887" s="1" t="s">
        <v>9135</v>
      </c>
      <c r="F2887" s="1" t="s">
        <v>9256</v>
      </c>
      <c r="G2887" t="s">
        <v>10336</v>
      </c>
    </row>
    <row r="2888" spans="1:7" x14ac:dyDescent="0.25">
      <c r="A2888" s="1" t="s">
        <v>3127</v>
      </c>
      <c r="B2888" s="2">
        <v>191350100</v>
      </c>
      <c r="C2888" s="1" t="s">
        <v>9134</v>
      </c>
      <c r="D2888" s="3">
        <v>31921</v>
      </c>
      <c r="E2888" s="1" t="s">
        <v>9141</v>
      </c>
      <c r="F2888" s="1" t="s">
        <v>9182</v>
      </c>
      <c r="G2888" t="s">
        <v>9336</v>
      </c>
    </row>
    <row r="2889" spans="1:7" x14ac:dyDescent="0.25">
      <c r="A2889" s="1" t="s">
        <v>7122</v>
      </c>
      <c r="B2889" s="2">
        <v>760091027</v>
      </c>
      <c r="C2889" s="1" t="s">
        <v>9179</v>
      </c>
      <c r="D2889" s="3">
        <v>20600</v>
      </c>
      <c r="E2889" s="1" t="s">
        <v>9131</v>
      </c>
      <c r="F2889" s="1" t="s">
        <v>9180</v>
      </c>
      <c r="G2889" t="s">
        <v>10037</v>
      </c>
    </row>
    <row r="2890" spans="1:7" x14ac:dyDescent="0.25">
      <c r="A2890" s="1" t="s">
        <v>3204</v>
      </c>
      <c r="B2890" s="2">
        <v>128921572</v>
      </c>
      <c r="C2890" s="1" t="s">
        <v>9179</v>
      </c>
      <c r="D2890" s="3">
        <v>39958</v>
      </c>
      <c r="E2890" s="1" t="s">
        <v>9141</v>
      </c>
      <c r="F2890" s="1" t="s">
        <v>9223</v>
      </c>
      <c r="G2890" t="s">
        <v>10081</v>
      </c>
    </row>
    <row r="2891" spans="1:7" x14ac:dyDescent="0.25">
      <c r="A2891" s="1" t="s">
        <v>6957</v>
      </c>
      <c r="B2891" s="2">
        <v>462697928</v>
      </c>
      <c r="C2891" s="1" t="s">
        <v>9193</v>
      </c>
      <c r="D2891" s="3">
        <v>22790</v>
      </c>
      <c r="E2891" s="1" t="s">
        <v>9131</v>
      </c>
      <c r="F2891" s="1" t="s">
        <v>9194</v>
      </c>
      <c r="G2891" t="s">
        <v>9735</v>
      </c>
    </row>
    <row r="2892" spans="1:7" x14ac:dyDescent="0.25">
      <c r="A2892" s="1" t="s">
        <v>5358</v>
      </c>
      <c r="B2892" s="2">
        <v>802502024</v>
      </c>
      <c r="C2892" s="1" t="s">
        <v>9170</v>
      </c>
      <c r="D2892" s="3">
        <v>38132</v>
      </c>
      <c r="E2892" s="1" t="s">
        <v>9141</v>
      </c>
      <c r="F2892" s="1" t="s">
        <v>9171</v>
      </c>
      <c r="G2892" t="s">
        <v>11241</v>
      </c>
    </row>
    <row r="2893" spans="1:7" x14ac:dyDescent="0.25">
      <c r="A2893" s="1" t="s">
        <v>3021</v>
      </c>
      <c r="B2893" s="2">
        <v>960613747</v>
      </c>
      <c r="C2893" s="1" t="s">
        <v>9303</v>
      </c>
      <c r="D2893" s="3">
        <v>22426</v>
      </c>
      <c r="E2893" s="1" t="s">
        <v>9145</v>
      </c>
      <c r="F2893" s="1" t="s">
        <v>9339</v>
      </c>
      <c r="G2893" t="s">
        <v>11238</v>
      </c>
    </row>
    <row r="2894" spans="1:7" x14ac:dyDescent="0.25">
      <c r="A2894" s="1" t="s">
        <v>7965</v>
      </c>
      <c r="B2894" s="2">
        <v>259747071</v>
      </c>
      <c r="C2894" s="1" t="s">
        <v>9179</v>
      </c>
      <c r="D2894" s="3">
        <v>23887</v>
      </c>
      <c r="E2894" s="1" t="s">
        <v>9141</v>
      </c>
      <c r="F2894" s="1" t="s">
        <v>9223</v>
      </c>
      <c r="G2894" t="s">
        <v>10233</v>
      </c>
    </row>
    <row r="2895" spans="1:7" x14ac:dyDescent="0.25">
      <c r="A2895" s="1" t="s">
        <v>1798</v>
      </c>
      <c r="B2895" s="2">
        <v>369259451</v>
      </c>
      <c r="C2895" s="1" t="s">
        <v>9152</v>
      </c>
      <c r="D2895" s="3">
        <v>22061</v>
      </c>
      <c r="E2895" s="1" t="s">
        <v>9135</v>
      </c>
      <c r="F2895" s="1" t="s">
        <v>8420</v>
      </c>
      <c r="G2895" t="s">
        <v>11207</v>
      </c>
    </row>
    <row r="2896" spans="1:7" x14ac:dyDescent="0.25">
      <c r="A2896" s="1" t="s">
        <v>1739</v>
      </c>
      <c r="B2896" s="2">
        <v>177114036</v>
      </c>
      <c r="C2896" s="1" t="s">
        <v>9197</v>
      </c>
      <c r="D2896" s="3">
        <v>33017</v>
      </c>
      <c r="E2896" s="1" t="s">
        <v>9145</v>
      </c>
      <c r="F2896" s="1" t="s">
        <v>9206</v>
      </c>
      <c r="G2896" t="s">
        <v>9470</v>
      </c>
    </row>
    <row r="2897" spans="1:7" x14ac:dyDescent="0.25">
      <c r="A2897" s="1" t="s">
        <v>1635</v>
      </c>
      <c r="B2897" s="2">
        <v>674382707</v>
      </c>
      <c r="C2897" s="1" t="s">
        <v>9134</v>
      </c>
      <c r="D2897" s="3">
        <v>29731</v>
      </c>
      <c r="E2897" s="1" t="s">
        <v>9145</v>
      </c>
      <c r="F2897" s="1" t="s">
        <v>9136</v>
      </c>
      <c r="G2897" t="s">
        <v>10442</v>
      </c>
    </row>
    <row r="2898" spans="1:7" x14ac:dyDescent="0.25">
      <c r="A2898" s="1" t="s">
        <v>8206</v>
      </c>
      <c r="B2898" s="2">
        <v>929633638</v>
      </c>
      <c r="C2898" s="1" t="s">
        <v>9188</v>
      </c>
      <c r="D2898" s="3">
        <v>25348</v>
      </c>
      <c r="E2898" s="1" t="s">
        <v>9149</v>
      </c>
      <c r="F2898" s="1" t="s">
        <v>3840</v>
      </c>
      <c r="G2898" t="s">
        <v>10333</v>
      </c>
    </row>
    <row r="2899" spans="1:7" x14ac:dyDescent="0.25">
      <c r="A2899" s="1" t="s">
        <v>4553</v>
      </c>
      <c r="B2899" s="2">
        <v>67197710</v>
      </c>
      <c r="C2899" s="1" t="s">
        <v>9314</v>
      </c>
      <c r="D2899" s="3">
        <v>40322</v>
      </c>
      <c r="E2899" s="1" t="s">
        <v>9145</v>
      </c>
      <c r="F2899" s="1" t="s">
        <v>9315</v>
      </c>
      <c r="G2899" t="s">
        <v>10330</v>
      </c>
    </row>
    <row r="2900" spans="1:7" x14ac:dyDescent="0.25">
      <c r="A2900" s="1" t="s">
        <v>6240</v>
      </c>
      <c r="B2900" s="2">
        <v>819479045</v>
      </c>
      <c r="C2900" s="1" t="s">
        <v>9188</v>
      </c>
      <c r="D2900" s="3">
        <v>27905</v>
      </c>
      <c r="E2900" s="1" t="s">
        <v>9149</v>
      </c>
      <c r="F2900" s="1" t="s">
        <v>9202</v>
      </c>
      <c r="G2900" t="s">
        <v>9687</v>
      </c>
    </row>
    <row r="2901" spans="1:7" x14ac:dyDescent="0.25">
      <c r="A2901" s="1" t="s">
        <v>5801</v>
      </c>
      <c r="B2901" s="2">
        <v>836838522</v>
      </c>
      <c r="C2901" s="1" t="s">
        <v>9159</v>
      </c>
      <c r="D2901" s="3">
        <v>38497</v>
      </c>
      <c r="E2901" s="1" t="s">
        <v>9145</v>
      </c>
      <c r="F2901" s="1" t="s">
        <v>8414</v>
      </c>
      <c r="G2901" t="s">
        <v>9460</v>
      </c>
    </row>
    <row r="2902" spans="1:7" x14ac:dyDescent="0.25">
      <c r="A2902" s="1" t="s">
        <v>6177</v>
      </c>
      <c r="B2902" s="2">
        <v>198363891</v>
      </c>
      <c r="C2902" s="1" t="s">
        <v>9134</v>
      </c>
      <c r="D2902" s="3">
        <v>34843</v>
      </c>
      <c r="E2902" s="1" t="s">
        <v>9135</v>
      </c>
      <c r="F2902" s="1" t="s">
        <v>9283</v>
      </c>
      <c r="G2902" t="s">
        <v>11179</v>
      </c>
    </row>
    <row r="2903" spans="1:7" x14ac:dyDescent="0.25">
      <c r="A2903" s="1" t="s">
        <v>8991</v>
      </c>
      <c r="B2903" s="2">
        <v>802418265</v>
      </c>
      <c r="C2903" s="1" t="s">
        <v>9188</v>
      </c>
      <c r="D2903" s="3">
        <v>21694</v>
      </c>
      <c r="E2903" s="1" t="s">
        <v>9149</v>
      </c>
      <c r="F2903" s="1" t="s">
        <v>4326</v>
      </c>
      <c r="G2903" t="s">
        <v>11754</v>
      </c>
    </row>
    <row r="2904" spans="1:7" x14ac:dyDescent="0.25">
      <c r="A2904" s="1" t="s">
        <v>7945</v>
      </c>
      <c r="B2904" s="2">
        <v>445339957</v>
      </c>
      <c r="C2904" s="1" t="s">
        <v>9134</v>
      </c>
      <c r="D2904" s="3">
        <v>24983</v>
      </c>
      <c r="E2904" s="1" t="s">
        <v>9141</v>
      </c>
      <c r="F2904" s="1" t="s">
        <v>9225</v>
      </c>
      <c r="G2904" t="s">
        <v>10611</v>
      </c>
    </row>
    <row r="2905" spans="1:7" x14ac:dyDescent="0.25">
      <c r="A2905" s="1" t="s">
        <v>6012</v>
      </c>
      <c r="B2905" s="2">
        <v>335718706</v>
      </c>
      <c r="C2905" s="1" t="s">
        <v>9134</v>
      </c>
      <c r="D2905" s="3">
        <v>42515</v>
      </c>
      <c r="E2905" s="1" t="s">
        <v>9131</v>
      </c>
      <c r="F2905" s="1" t="s">
        <v>9225</v>
      </c>
      <c r="G2905" t="s">
        <v>11095</v>
      </c>
    </row>
    <row r="2906" spans="1:7" x14ac:dyDescent="0.25">
      <c r="A2906" s="1" t="s">
        <v>2003</v>
      </c>
      <c r="B2906" s="2">
        <v>998638943</v>
      </c>
      <c r="C2906" s="1" t="s">
        <v>9152</v>
      </c>
      <c r="D2906" s="3">
        <v>43244</v>
      </c>
      <c r="E2906" s="1" t="s">
        <v>9135</v>
      </c>
      <c r="F2906" s="1" t="s">
        <v>8420</v>
      </c>
      <c r="G2906" t="s">
        <v>10009</v>
      </c>
    </row>
    <row r="2907" spans="1:7" x14ac:dyDescent="0.25">
      <c r="A2907" s="1" t="s">
        <v>9003</v>
      </c>
      <c r="B2907" s="2">
        <v>688516629</v>
      </c>
      <c r="C2907" s="1" t="s">
        <v>9134</v>
      </c>
      <c r="D2907" s="3">
        <v>38132</v>
      </c>
      <c r="E2907" s="1" t="s">
        <v>9149</v>
      </c>
      <c r="F2907" s="1" t="s">
        <v>9307</v>
      </c>
      <c r="G2907" t="s">
        <v>11820</v>
      </c>
    </row>
    <row r="2908" spans="1:7" x14ac:dyDescent="0.25">
      <c r="A2908" s="1" t="s">
        <v>8594</v>
      </c>
      <c r="B2908" s="2">
        <v>694139298</v>
      </c>
      <c r="C2908" s="1" t="s">
        <v>9179</v>
      </c>
      <c r="D2908" s="3">
        <v>41419</v>
      </c>
      <c r="E2908" s="1" t="s">
        <v>9131</v>
      </c>
      <c r="F2908" s="1" t="s">
        <v>9184</v>
      </c>
      <c r="G2908" t="s">
        <v>10027</v>
      </c>
    </row>
    <row r="2909" spans="1:7" x14ac:dyDescent="0.25">
      <c r="A2909" s="1" t="s">
        <v>6278</v>
      </c>
      <c r="B2909" s="2">
        <v>927583432</v>
      </c>
      <c r="C2909" s="1" t="s">
        <v>9188</v>
      </c>
      <c r="D2909" s="3">
        <v>33017</v>
      </c>
      <c r="E2909" s="1" t="s">
        <v>9149</v>
      </c>
      <c r="F2909" s="1" t="s">
        <v>9202</v>
      </c>
      <c r="G2909" t="s">
        <v>10523</v>
      </c>
    </row>
    <row r="2910" spans="1:7" x14ac:dyDescent="0.25">
      <c r="A2910" s="1" t="s">
        <v>8705</v>
      </c>
      <c r="B2910" s="2">
        <v>171703363</v>
      </c>
      <c r="C2910" s="1" t="s">
        <v>9179</v>
      </c>
      <c r="D2910" s="3">
        <v>37036</v>
      </c>
      <c r="E2910" s="1" t="s">
        <v>9149</v>
      </c>
      <c r="F2910" s="1" t="s">
        <v>9223</v>
      </c>
      <c r="G2910" t="s">
        <v>10492</v>
      </c>
    </row>
    <row r="2911" spans="1:7" x14ac:dyDescent="0.25">
      <c r="A2911" s="1" t="s">
        <v>113</v>
      </c>
      <c r="B2911" s="2">
        <v>861963432</v>
      </c>
      <c r="C2911" s="1" t="s">
        <v>9314</v>
      </c>
      <c r="D2911" s="3">
        <v>41783</v>
      </c>
      <c r="E2911" s="1" t="s">
        <v>9149</v>
      </c>
      <c r="F2911" s="1" t="s">
        <v>9315</v>
      </c>
      <c r="G2911" t="s">
        <v>11676</v>
      </c>
    </row>
    <row r="2912" spans="1:7" x14ac:dyDescent="0.25">
      <c r="A2912" s="1" t="s">
        <v>4582</v>
      </c>
      <c r="B2912" s="2">
        <v>910308583</v>
      </c>
      <c r="C2912" s="1" t="s">
        <v>9134</v>
      </c>
      <c r="D2912" s="3">
        <v>41054</v>
      </c>
      <c r="E2912" s="1" t="s">
        <v>9149</v>
      </c>
      <c r="F2912" s="1" t="s">
        <v>9283</v>
      </c>
      <c r="G2912" t="s">
        <v>9284</v>
      </c>
    </row>
    <row r="2913" spans="1:7" x14ac:dyDescent="0.25">
      <c r="A2913" s="1" t="s">
        <v>797</v>
      </c>
      <c r="B2913" s="2">
        <v>766253118</v>
      </c>
      <c r="C2913" s="1" t="s">
        <v>9134</v>
      </c>
      <c r="D2913" s="3">
        <v>31556</v>
      </c>
      <c r="E2913" s="1" t="s">
        <v>9141</v>
      </c>
      <c r="F2913" s="1" t="s">
        <v>9200</v>
      </c>
      <c r="G2913" t="s">
        <v>12127</v>
      </c>
    </row>
    <row r="2914" spans="1:7" x14ac:dyDescent="0.25">
      <c r="A2914" s="1" t="s">
        <v>133</v>
      </c>
      <c r="B2914" s="2">
        <v>932472175</v>
      </c>
      <c r="C2914" s="1" t="s">
        <v>9165</v>
      </c>
      <c r="D2914" s="3">
        <v>21329</v>
      </c>
      <c r="E2914" s="1" t="s">
        <v>9149</v>
      </c>
      <c r="F2914" s="1" t="s">
        <v>9167</v>
      </c>
      <c r="G2914" t="s">
        <v>9934</v>
      </c>
    </row>
    <row r="2915" spans="1:7" x14ac:dyDescent="0.25">
      <c r="A2915" s="1" t="s">
        <v>1103</v>
      </c>
      <c r="B2915" s="2">
        <v>194085026</v>
      </c>
      <c r="C2915" s="1" t="s">
        <v>9144</v>
      </c>
      <c r="D2915" s="3">
        <v>42880</v>
      </c>
      <c r="E2915" s="1" t="s">
        <v>9141</v>
      </c>
      <c r="F2915" s="1" t="s">
        <v>9262</v>
      </c>
      <c r="G2915" t="s">
        <v>9909</v>
      </c>
    </row>
    <row r="2916" spans="1:7" x14ac:dyDescent="0.25">
      <c r="A2916" s="1" t="s">
        <v>2875</v>
      </c>
      <c r="B2916" s="2">
        <v>822220105</v>
      </c>
      <c r="C2916" s="1" t="s">
        <v>9197</v>
      </c>
      <c r="D2916" s="3">
        <v>24983</v>
      </c>
      <c r="E2916" s="1" t="s">
        <v>9149</v>
      </c>
      <c r="F2916" s="1" t="s">
        <v>9198</v>
      </c>
      <c r="G2916" t="s">
        <v>9199</v>
      </c>
    </row>
    <row r="2917" spans="1:7" x14ac:dyDescent="0.25">
      <c r="A2917" s="1" t="s">
        <v>2550</v>
      </c>
      <c r="B2917" s="2">
        <v>947182432</v>
      </c>
      <c r="C2917" s="1" t="s">
        <v>9144</v>
      </c>
      <c r="D2917" s="3">
        <v>37400</v>
      </c>
      <c r="E2917" s="1" t="s">
        <v>9149</v>
      </c>
      <c r="F2917" s="1" t="s">
        <v>9146</v>
      </c>
      <c r="G2917" t="s">
        <v>11825</v>
      </c>
    </row>
    <row r="2918" spans="1:7" x14ac:dyDescent="0.25">
      <c r="A2918" s="1" t="s">
        <v>3737</v>
      </c>
      <c r="B2918" s="2">
        <v>532531255</v>
      </c>
      <c r="C2918" s="1" t="s">
        <v>9165</v>
      </c>
      <c r="D2918" s="3">
        <v>33017</v>
      </c>
      <c r="E2918" s="1" t="s">
        <v>9135</v>
      </c>
      <c r="F2918" s="1" t="s">
        <v>9167</v>
      </c>
      <c r="G2918" t="s">
        <v>10890</v>
      </c>
    </row>
    <row r="2919" spans="1:7" x14ac:dyDescent="0.25">
      <c r="A2919" s="1" t="s">
        <v>2124</v>
      </c>
      <c r="B2919" s="2">
        <v>908010774</v>
      </c>
      <c r="C2919" s="1" t="s">
        <v>9188</v>
      </c>
      <c r="D2919" s="3">
        <v>32653</v>
      </c>
      <c r="E2919" s="1" t="s">
        <v>9145</v>
      </c>
      <c r="F2919" s="1" t="s">
        <v>4326</v>
      </c>
      <c r="G2919" t="s">
        <v>9700</v>
      </c>
    </row>
    <row r="2920" spans="1:7" x14ac:dyDescent="0.25">
      <c r="A2920" s="1" t="s">
        <v>2124</v>
      </c>
      <c r="B2920" s="2">
        <v>50810851</v>
      </c>
      <c r="C2920" s="1" t="s">
        <v>9144</v>
      </c>
      <c r="D2920" s="3">
        <v>22061</v>
      </c>
      <c r="E2920" s="1" t="s">
        <v>9141</v>
      </c>
      <c r="F2920" s="1" t="s">
        <v>9146</v>
      </c>
      <c r="G2920" t="s">
        <v>11761</v>
      </c>
    </row>
    <row r="2921" spans="1:7" x14ac:dyDescent="0.25">
      <c r="A2921" s="1" t="s">
        <v>3418</v>
      </c>
      <c r="B2921" s="2">
        <v>139492099</v>
      </c>
      <c r="C2921" s="1" t="s">
        <v>9190</v>
      </c>
      <c r="D2921" s="3">
        <v>37765</v>
      </c>
      <c r="E2921" s="1" t="s">
        <v>9135</v>
      </c>
      <c r="F2921" s="1" t="s">
        <v>9191</v>
      </c>
      <c r="G2921" t="s">
        <v>10564</v>
      </c>
    </row>
    <row r="2922" spans="1:7" x14ac:dyDescent="0.25">
      <c r="A2922" s="1" t="s">
        <v>720</v>
      </c>
      <c r="B2922" s="2">
        <v>935203493</v>
      </c>
      <c r="C2922" s="1" t="s">
        <v>9179</v>
      </c>
      <c r="D2922" s="3">
        <v>22061</v>
      </c>
      <c r="E2922" s="1" t="s">
        <v>9131</v>
      </c>
      <c r="F2922" s="1" t="s">
        <v>9180</v>
      </c>
      <c r="G2922" t="s">
        <v>10357</v>
      </c>
    </row>
    <row r="2923" spans="1:7" x14ac:dyDescent="0.25">
      <c r="A2923" s="1" t="s">
        <v>770</v>
      </c>
      <c r="B2923" s="2">
        <v>199102976</v>
      </c>
      <c r="C2923" s="1" t="s">
        <v>9159</v>
      </c>
      <c r="D2923" s="3">
        <v>32653</v>
      </c>
      <c r="E2923" s="1" t="s">
        <v>9149</v>
      </c>
      <c r="F2923" s="1" t="s">
        <v>9240</v>
      </c>
      <c r="G2923" t="s">
        <v>9505</v>
      </c>
    </row>
    <row r="2924" spans="1:7" x14ac:dyDescent="0.25">
      <c r="A2924" s="1" t="s">
        <v>6445</v>
      </c>
      <c r="B2924" s="2">
        <v>828471777</v>
      </c>
      <c r="C2924" s="1" t="s">
        <v>9154</v>
      </c>
      <c r="D2924" s="3">
        <v>21694</v>
      </c>
      <c r="E2924" s="1" t="s">
        <v>9149</v>
      </c>
      <c r="F2924" s="1" t="s">
        <v>6107</v>
      </c>
      <c r="G2924" t="s">
        <v>9703</v>
      </c>
    </row>
    <row r="2925" spans="1:7" x14ac:dyDescent="0.25">
      <c r="A2925" s="1" t="s">
        <v>8611</v>
      </c>
      <c r="B2925" s="2">
        <v>489162349</v>
      </c>
      <c r="C2925" s="1" t="s">
        <v>9170</v>
      </c>
      <c r="D2925" s="3">
        <v>27905</v>
      </c>
      <c r="E2925" s="1" t="s">
        <v>9135</v>
      </c>
      <c r="F2925" s="1" t="s">
        <v>9171</v>
      </c>
      <c r="G2925" t="s">
        <v>11576</v>
      </c>
    </row>
    <row r="2926" spans="1:7" x14ac:dyDescent="0.25">
      <c r="A2926" s="1" t="s">
        <v>3988</v>
      </c>
      <c r="B2926" s="2">
        <v>682080114</v>
      </c>
      <c r="C2926" s="1" t="s">
        <v>9156</v>
      </c>
      <c r="D2926" s="3">
        <v>35575</v>
      </c>
      <c r="E2926" s="1" t="s">
        <v>9149</v>
      </c>
      <c r="F2926" s="1" t="s">
        <v>9157</v>
      </c>
      <c r="G2926" t="s">
        <v>11045</v>
      </c>
    </row>
    <row r="2927" spans="1:7" x14ac:dyDescent="0.25">
      <c r="A2927" s="1" t="s">
        <v>5804</v>
      </c>
      <c r="B2927" s="2">
        <v>81148935</v>
      </c>
      <c r="C2927" s="1" t="s">
        <v>9179</v>
      </c>
      <c r="D2927" s="3">
        <v>34843</v>
      </c>
      <c r="E2927" s="1" t="s">
        <v>9149</v>
      </c>
      <c r="F2927" s="1" t="s">
        <v>9184</v>
      </c>
      <c r="G2927" t="s">
        <v>10906</v>
      </c>
    </row>
    <row r="2928" spans="1:7" x14ac:dyDescent="0.25">
      <c r="A2928" s="1" t="s">
        <v>3018</v>
      </c>
      <c r="B2928" s="2">
        <v>237951204</v>
      </c>
      <c r="C2928" s="1" t="s">
        <v>9154</v>
      </c>
      <c r="D2928" s="3">
        <v>42515</v>
      </c>
      <c r="E2928" s="1" t="s">
        <v>9149</v>
      </c>
      <c r="F2928" s="1" t="s">
        <v>6107</v>
      </c>
      <c r="G2928" t="s">
        <v>10234</v>
      </c>
    </row>
    <row r="2929" spans="1:7" x14ac:dyDescent="0.25">
      <c r="A2929" s="1" t="s">
        <v>8316</v>
      </c>
      <c r="B2929" s="2">
        <v>350042276</v>
      </c>
      <c r="C2929" s="1" t="s">
        <v>9197</v>
      </c>
      <c r="D2929" s="3">
        <v>24616</v>
      </c>
      <c r="E2929" s="1" t="s">
        <v>9149</v>
      </c>
      <c r="F2929" s="1" t="s">
        <v>9206</v>
      </c>
      <c r="G2929" t="s">
        <v>10087</v>
      </c>
    </row>
    <row r="2930" spans="1:7" x14ac:dyDescent="0.25">
      <c r="A2930" s="1" t="s">
        <v>1286</v>
      </c>
      <c r="B2930" s="2">
        <v>192928937</v>
      </c>
      <c r="C2930" s="1" t="s">
        <v>9134</v>
      </c>
      <c r="D2930" s="3">
        <v>27538</v>
      </c>
      <c r="E2930" s="1" t="s">
        <v>9149</v>
      </c>
      <c r="F2930" s="1" t="s">
        <v>9174</v>
      </c>
      <c r="G2930" t="s">
        <v>10786</v>
      </c>
    </row>
    <row r="2931" spans="1:7" x14ac:dyDescent="0.25">
      <c r="A2931" s="1" t="s">
        <v>8443</v>
      </c>
      <c r="B2931" s="2">
        <v>899509209</v>
      </c>
      <c r="C2931" s="1" t="s">
        <v>9235</v>
      </c>
      <c r="D2931" s="3">
        <v>25712</v>
      </c>
      <c r="E2931" s="1" t="s">
        <v>9141</v>
      </c>
      <c r="F2931" s="1" t="s">
        <v>9236</v>
      </c>
      <c r="G2931" t="s">
        <v>9944</v>
      </c>
    </row>
    <row r="2932" spans="1:7" x14ac:dyDescent="0.25">
      <c r="A2932" s="1" t="s">
        <v>8496</v>
      </c>
      <c r="B2932" s="2">
        <v>191556823</v>
      </c>
      <c r="C2932" s="1" t="s">
        <v>9134</v>
      </c>
      <c r="D2932" s="3">
        <v>38497</v>
      </c>
      <c r="E2932" s="1" t="s">
        <v>9141</v>
      </c>
      <c r="F2932" s="1" t="s">
        <v>9136</v>
      </c>
      <c r="G2932" t="s">
        <v>9216</v>
      </c>
    </row>
    <row r="2933" spans="1:7" x14ac:dyDescent="0.25">
      <c r="A2933" s="1" t="s">
        <v>1661</v>
      </c>
      <c r="B2933" s="2">
        <v>326185806</v>
      </c>
      <c r="C2933" s="1" t="s">
        <v>9303</v>
      </c>
      <c r="D2933" s="3">
        <v>27538</v>
      </c>
      <c r="E2933" s="1" t="s">
        <v>9135</v>
      </c>
      <c r="F2933" s="1" t="s">
        <v>9304</v>
      </c>
      <c r="G2933" t="s">
        <v>9572</v>
      </c>
    </row>
    <row r="2934" spans="1:7" x14ac:dyDescent="0.25">
      <c r="A2934" s="1" t="s">
        <v>5489</v>
      </c>
      <c r="B2934" s="2">
        <v>151586243</v>
      </c>
      <c r="C2934" s="1" t="s">
        <v>9235</v>
      </c>
      <c r="D2934" s="3">
        <v>30460</v>
      </c>
      <c r="E2934" s="1" t="s">
        <v>9145</v>
      </c>
      <c r="F2934" s="1" t="s">
        <v>9236</v>
      </c>
      <c r="G2934" t="s">
        <v>11011</v>
      </c>
    </row>
    <row r="2935" spans="1:7" x14ac:dyDescent="0.25">
      <c r="A2935" s="1" t="s">
        <v>4336</v>
      </c>
      <c r="B2935" s="2">
        <v>414440288</v>
      </c>
      <c r="C2935" s="1" t="s">
        <v>9144</v>
      </c>
      <c r="D2935" s="3">
        <v>30095</v>
      </c>
      <c r="E2935" s="1" t="s">
        <v>9149</v>
      </c>
      <c r="F2935" s="1" t="s">
        <v>9146</v>
      </c>
      <c r="G2935" t="s">
        <v>11445</v>
      </c>
    </row>
    <row r="2936" spans="1:7" x14ac:dyDescent="0.25">
      <c r="A2936" s="1" t="s">
        <v>1323</v>
      </c>
      <c r="B2936" s="2">
        <v>35553470</v>
      </c>
      <c r="C2936" s="1" t="s">
        <v>9217</v>
      </c>
      <c r="D2936" s="3">
        <v>34114</v>
      </c>
      <c r="E2936" s="1" t="s">
        <v>9145</v>
      </c>
      <c r="F2936" s="1" t="s">
        <v>9218</v>
      </c>
      <c r="G2936" t="s">
        <v>10376</v>
      </c>
    </row>
    <row r="2937" spans="1:7" x14ac:dyDescent="0.25">
      <c r="A2937" s="1" t="s">
        <v>6302</v>
      </c>
      <c r="B2937" s="2">
        <v>721822203</v>
      </c>
      <c r="C2937" s="1" t="s">
        <v>9159</v>
      </c>
      <c r="D2937" s="3">
        <v>37400</v>
      </c>
      <c r="E2937" s="1" t="s">
        <v>9149</v>
      </c>
      <c r="F2937" s="1" t="s">
        <v>9160</v>
      </c>
      <c r="G2937" t="s">
        <v>12101</v>
      </c>
    </row>
    <row r="2938" spans="1:7" x14ac:dyDescent="0.25">
      <c r="A2938" s="1" t="s">
        <v>6165</v>
      </c>
      <c r="B2938" s="2">
        <v>41784538</v>
      </c>
      <c r="C2938" s="1" t="s">
        <v>9188</v>
      </c>
      <c r="D2938" s="3">
        <v>30460</v>
      </c>
      <c r="E2938" s="1" t="s">
        <v>9131</v>
      </c>
      <c r="F2938" s="1" t="s">
        <v>9202</v>
      </c>
      <c r="G2938" t="s">
        <v>10519</v>
      </c>
    </row>
    <row r="2939" spans="1:7" x14ac:dyDescent="0.25">
      <c r="A2939" s="1" t="s">
        <v>1155</v>
      </c>
      <c r="B2939" s="2">
        <v>529597969</v>
      </c>
      <c r="C2939" s="1" t="s">
        <v>9165</v>
      </c>
      <c r="D2939" s="3">
        <v>20600</v>
      </c>
      <c r="E2939" s="1" t="s">
        <v>9145</v>
      </c>
      <c r="F2939" s="1" t="s">
        <v>9264</v>
      </c>
      <c r="G2939" t="s">
        <v>10756</v>
      </c>
    </row>
    <row r="2940" spans="1:7" x14ac:dyDescent="0.25">
      <c r="A2940" s="1" t="s">
        <v>8729</v>
      </c>
      <c r="B2940" s="2">
        <v>668226973</v>
      </c>
      <c r="C2940" s="1" t="s">
        <v>9130</v>
      </c>
      <c r="D2940" s="3">
        <v>36671</v>
      </c>
      <c r="E2940" s="1" t="s">
        <v>9149</v>
      </c>
      <c r="F2940" s="1" t="s">
        <v>9252</v>
      </c>
      <c r="G2940" t="s">
        <v>9838</v>
      </c>
    </row>
    <row r="2941" spans="1:7" x14ac:dyDescent="0.25">
      <c r="A2941" s="1" t="s">
        <v>7163</v>
      </c>
      <c r="B2941" s="2">
        <v>601202545</v>
      </c>
      <c r="C2941" s="1" t="s">
        <v>9138</v>
      </c>
      <c r="D2941" s="3">
        <v>27905</v>
      </c>
      <c r="E2941" s="1" t="s">
        <v>9149</v>
      </c>
      <c r="F2941" s="1" t="s">
        <v>6173</v>
      </c>
      <c r="G2941" t="s">
        <v>11903</v>
      </c>
    </row>
    <row r="2942" spans="1:7" x14ac:dyDescent="0.25">
      <c r="A2942" s="1" t="s">
        <v>8896</v>
      </c>
      <c r="B2942" s="2">
        <v>893095503</v>
      </c>
      <c r="C2942" s="1" t="s">
        <v>9148</v>
      </c>
      <c r="D2942" s="3">
        <v>22426</v>
      </c>
      <c r="E2942" s="1" t="s">
        <v>9149</v>
      </c>
      <c r="F2942" s="1" t="s">
        <v>9254</v>
      </c>
      <c r="G2942" t="s">
        <v>9338</v>
      </c>
    </row>
    <row r="2943" spans="1:7" x14ac:dyDescent="0.25">
      <c r="A2943" s="1" t="s">
        <v>8013</v>
      </c>
      <c r="B2943" s="2">
        <v>255952093</v>
      </c>
      <c r="C2943" s="1" t="s">
        <v>9134</v>
      </c>
      <c r="D2943" s="3">
        <v>45070</v>
      </c>
      <c r="E2943" s="1" t="s">
        <v>9149</v>
      </c>
      <c r="F2943" s="1" t="s">
        <v>9283</v>
      </c>
      <c r="G2943" t="s">
        <v>12075</v>
      </c>
    </row>
    <row r="2944" spans="1:7" x14ac:dyDescent="0.25">
      <c r="A2944" s="1" t="s">
        <v>6760</v>
      </c>
      <c r="B2944" s="2">
        <v>57782975</v>
      </c>
      <c r="C2944" s="1" t="s">
        <v>9159</v>
      </c>
      <c r="D2944" s="3">
        <v>29731</v>
      </c>
      <c r="E2944" s="1" t="s">
        <v>9145</v>
      </c>
      <c r="F2944" s="1" t="s">
        <v>9160</v>
      </c>
      <c r="G2944" t="s">
        <v>10187</v>
      </c>
    </row>
    <row r="2945" spans="1:7" x14ac:dyDescent="0.25">
      <c r="A2945" s="1" t="s">
        <v>4304</v>
      </c>
      <c r="B2945" s="2">
        <v>804060696</v>
      </c>
      <c r="C2945" s="1" t="s">
        <v>9159</v>
      </c>
      <c r="D2945" s="3">
        <v>32288</v>
      </c>
      <c r="E2945" s="1" t="s">
        <v>9141</v>
      </c>
      <c r="F2945" s="1" t="s">
        <v>9367</v>
      </c>
      <c r="G2945" t="s">
        <v>9536</v>
      </c>
    </row>
    <row r="2946" spans="1:7" x14ac:dyDescent="0.25">
      <c r="A2946" s="1" t="s">
        <v>8665</v>
      </c>
      <c r="B2946" s="2">
        <v>926002607</v>
      </c>
      <c r="C2946" s="1" t="s">
        <v>9134</v>
      </c>
      <c r="D2946" s="3">
        <v>24983</v>
      </c>
      <c r="E2946" s="1" t="s">
        <v>9145</v>
      </c>
      <c r="F2946" s="1" t="s">
        <v>9136</v>
      </c>
      <c r="G2946" t="s">
        <v>11272</v>
      </c>
    </row>
    <row r="2947" spans="1:7" x14ac:dyDescent="0.25">
      <c r="A2947" s="1" t="s">
        <v>3136</v>
      </c>
      <c r="B2947" s="2">
        <v>914905766</v>
      </c>
      <c r="C2947" s="1" t="s">
        <v>9303</v>
      </c>
      <c r="D2947" s="3">
        <v>41054</v>
      </c>
      <c r="E2947" s="1" t="s">
        <v>9135</v>
      </c>
      <c r="F2947" s="1" t="s">
        <v>9304</v>
      </c>
      <c r="G2947" t="s">
        <v>9863</v>
      </c>
    </row>
    <row r="2948" spans="1:7" x14ac:dyDescent="0.25">
      <c r="A2948" s="1" t="s">
        <v>402</v>
      </c>
      <c r="B2948" s="2">
        <v>249026203</v>
      </c>
      <c r="C2948" s="1" t="s">
        <v>9134</v>
      </c>
      <c r="D2948" s="3">
        <v>36304</v>
      </c>
      <c r="E2948" s="1" t="s">
        <v>9131</v>
      </c>
      <c r="F2948" s="1" t="s">
        <v>9200</v>
      </c>
      <c r="G2948" t="s">
        <v>11116</v>
      </c>
    </row>
    <row r="2949" spans="1:7" x14ac:dyDescent="0.25">
      <c r="A2949" s="1" t="s">
        <v>7750</v>
      </c>
      <c r="B2949" s="2">
        <v>571443392</v>
      </c>
      <c r="C2949" s="1" t="s">
        <v>9170</v>
      </c>
      <c r="D2949" s="3">
        <v>36671</v>
      </c>
      <c r="E2949" s="1" t="s">
        <v>9141</v>
      </c>
      <c r="F2949" s="1" t="s">
        <v>9362</v>
      </c>
      <c r="G2949" t="s">
        <v>9547</v>
      </c>
    </row>
    <row r="2950" spans="1:7" x14ac:dyDescent="0.25">
      <c r="A2950" s="1" t="s">
        <v>6033</v>
      </c>
      <c r="B2950" s="2">
        <v>826973742</v>
      </c>
      <c r="C2950" s="1" t="s">
        <v>9188</v>
      </c>
      <c r="D2950" s="3">
        <v>24983</v>
      </c>
      <c r="E2950" s="1" t="s">
        <v>9135</v>
      </c>
      <c r="F2950" s="1" t="s">
        <v>3840</v>
      </c>
      <c r="G2950" t="s">
        <v>11352</v>
      </c>
    </row>
    <row r="2951" spans="1:7" x14ac:dyDescent="0.25">
      <c r="A2951" s="1" t="s">
        <v>7549</v>
      </c>
      <c r="B2951" s="2">
        <v>679878638</v>
      </c>
      <c r="C2951" s="1" t="s">
        <v>9148</v>
      </c>
      <c r="D2951" s="3">
        <v>33749</v>
      </c>
      <c r="E2951" s="1" t="s">
        <v>9141</v>
      </c>
      <c r="F2951" s="1" t="s">
        <v>9150</v>
      </c>
      <c r="G2951" t="s">
        <v>10471</v>
      </c>
    </row>
    <row r="2952" spans="1:7" x14ac:dyDescent="0.25">
      <c r="A2952" s="1" t="s">
        <v>5688</v>
      </c>
      <c r="B2952" s="2">
        <v>548730982</v>
      </c>
      <c r="C2952" s="1" t="s">
        <v>9159</v>
      </c>
      <c r="D2952" s="3">
        <v>24616</v>
      </c>
      <c r="E2952" s="1" t="s">
        <v>9149</v>
      </c>
      <c r="F2952" s="1" t="s">
        <v>9240</v>
      </c>
      <c r="G2952" t="s">
        <v>10041</v>
      </c>
    </row>
    <row r="2953" spans="1:7" x14ac:dyDescent="0.25">
      <c r="A2953" s="1" t="s">
        <v>597</v>
      </c>
      <c r="B2953" s="2">
        <v>848649546</v>
      </c>
      <c r="C2953" s="1" t="s">
        <v>9165</v>
      </c>
      <c r="D2953" s="3">
        <v>38861</v>
      </c>
      <c r="E2953" s="1" t="s">
        <v>9141</v>
      </c>
      <c r="F2953" s="1" t="s">
        <v>9264</v>
      </c>
      <c r="G2953" t="s">
        <v>9997</v>
      </c>
    </row>
    <row r="2954" spans="1:7" x14ac:dyDescent="0.25">
      <c r="A2954" s="1" t="s">
        <v>1335</v>
      </c>
      <c r="B2954" s="2">
        <v>719348711</v>
      </c>
      <c r="C2954" s="1" t="s">
        <v>9314</v>
      </c>
      <c r="D2954" s="3">
        <v>21694</v>
      </c>
      <c r="E2954" s="1" t="s">
        <v>9145</v>
      </c>
      <c r="F2954" s="1" t="s">
        <v>9315</v>
      </c>
      <c r="G2954" t="s">
        <v>12106</v>
      </c>
    </row>
    <row r="2955" spans="1:7" x14ac:dyDescent="0.25">
      <c r="A2955" s="1" t="s">
        <v>5411</v>
      </c>
      <c r="B2955" s="2">
        <v>822827445</v>
      </c>
      <c r="C2955" s="1" t="s">
        <v>9197</v>
      </c>
      <c r="D2955" s="3">
        <v>37036</v>
      </c>
      <c r="E2955" s="1" t="s">
        <v>9135</v>
      </c>
      <c r="F2955" s="1" t="s">
        <v>9267</v>
      </c>
      <c r="G2955" t="s">
        <v>9969</v>
      </c>
    </row>
    <row r="2956" spans="1:7" x14ac:dyDescent="0.25">
      <c r="A2956" s="1" t="s">
        <v>6591</v>
      </c>
      <c r="B2956" s="2">
        <v>293263284</v>
      </c>
      <c r="C2956" s="1" t="s">
        <v>9134</v>
      </c>
      <c r="D2956" s="3">
        <v>20600</v>
      </c>
      <c r="E2956" s="1" t="s">
        <v>9141</v>
      </c>
      <c r="F2956" s="1" t="s">
        <v>9307</v>
      </c>
      <c r="G2956" t="s">
        <v>10846</v>
      </c>
    </row>
    <row r="2957" spans="1:7" x14ac:dyDescent="0.25">
      <c r="A2957" s="1" t="s">
        <v>497</v>
      </c>
      <c r="B2957" s="2">
        <v>721820655</v>
      </c>
      <c r="C2957" s="1" t="s">
        <v>9134</v>
      </c>
      <c r="D2957" s="3">
        <v>25712</v>
      </c>
      <c r="E2957" s="1" t="s">
        <v>9149</v>
      </c>
      <c r="F2957" s="1" t="s">
        <v>9174</v>
      </c>
      <c r="G2957" t="s">
        <v>10836</v>
      </c>
    </row>
    <row r="2958" spans="1:7" x14ac:dyDescent="0.25">
      <c r="A2958" s="1" t="s">
        <v>5994</v>
      </c>
      <c r="B2958" s="2">
        <v>460865549</v>
      </c>
      <c r="C2958" s="1" t="s">
        <v>9165</v>
      </c>
      <c r="D2958" s="3">
        <v>31921</v>
      </c>
      <c r="E2958" s="1" t="s">
        <v>9135</v>
      </c>
      <c r="F2958" s="1" t="s">
        <v>9264</v>
      </c>
      <c r="G2958" t="s">
        <v>10557</v>
      </c>
    </row>
    <row r="2959" spans="1:7" x14ac:dyDescent="0.25">
      <c r="A2959" s="1" t="s">
        <v>6889</v>
      </c>
      <c r="B2959" s="2">
        <v>887422629</v>
      </c>
      <c r="C2959" s="1" t="s">
        <v>9148</v>
      </c>
      <c r="D2959" s="3">
        <v>28270</v>
      </c>
      <c r="E2959" s="1" t="s">
        <v>9141</v>
      </c>
      <c r="F2959" s="1" t="s">
        <v>9254</v>
      </c>
      <c r="G2959" t="s">
        <v>10383</v>
      </c>
    </row>
    <row r="2960" spans="1:7" x14ac:dyDescent="0.25">
      <c r="A2960" s="1" t="s">
        <v>5373</v>
      </c>
      <c r="B2960" s="2">
        <v>44020042</v>
      </c>
      <c r="C2960" s="1" t="s">
        <v>9314</v>
      </c>
      <c r="D2960" s="3">
        <v>35575</v>
      </c>
      <c r="E2960" s="1" t="s">
        <v>9145</v>
      </c>
      <c r="F2960" s="1" t="s">
        <v>9315</v>
      </c>
      <c r="G2960" t="s">
        <v>10589</v>
      </c>
    </row>
    <row r="2961" spans="1:7" x14ac:dyDescent="0.25">
      <c r="A2961" s="1" t="s">
        <v>8016</v>
      </c>
      <c r="B2961" s="2">
        <v>597989944</v>
      </c>
      <c r="C2961" s="1" t="s">
        <v>9314</v>
      </c>
      <c r="D2961" s="3">
        <v>20965</v>
      </c>
      <c r="E2961" s="1" t="s">
        <v>9149</v>
      </c>
      <c r="F2961" s="1" t="s">
        <v>9315</v>
      </c>
      <c r="G2961" t="s">
        <v>12116</v>
      </c>
    </row>
    <row r="2962" spans="1:7" x14ac:dyDescent="0.25">
      <c r="A2962" s="1" t="s">
        <v>1351</v>
      </c>
      <c r="B2962" s="2">
        <v>343908925</v>
      </c>
      <c r="C2962" s="1" t="s">
        <v>9148</v>
      </c>
      <c r="D2962" s="3">
        <v>20965</v>
      </c>
      <c r="E2962" s="1" t="s">
        <v>9135</v>
      </c>
      <c r="F2962" s="1" t="s">
        <v>9150</v>
      </c>
      <c r="G2962" t="s">
        <v>11621</v>
      </c>
    </row>
    <row r="2963" spans="1:7" x14ac:dyDescent="0.25">
      <c r="A2963" s="1" t="s">
        <v>1139</v>
      </c>
      <c r="B2963" s="2">
        <v>384256484</v>
      </c>
      <c r="C2963" s="1" t="s">
        <v>9134</v>
      </c>
      <c r="D2963" s="3">
        <v>24983</v>
      </c>
      <c r="E2963" s="1" t="s">
        <v>9149</v>
      </c>
      <c r="F2963" s="1" t="s">
        <v>9200</v>
      </c>
      <c r="G2963" t="s">
        <v>11121</v>
      </c>
    </row>
    <row r="2964" spans="1:7" x14ac:dyDescent="0.25">
      <c r="A2964" s="1" t="s">
        <v>8493</v>
      </c>
      <c r="B2964" s="2">
        <v>774327809</v>
      </c>
      <c r="C2964" s="1" t="s">
        <v>9159</v>
      </c>
      <c r="D2964" s="3">
        <v>42880</v>
      </c>
      <c r="E2964" s="1" t="s">
        <v>9135</v>
      </c>
      <c r="F2964" s="1" t="s">
        <v>9367</v>
      </c>
      <c r="G2964" t="s">
        <v>11252</v>
      </c>
    </row>
    <row r="2965" spans="1:7" x14ac:dyDescent="0.25">
      <c r="A2965" s="1" t="s">
        <v>441</v>
      </c>
      <c r="B2965" s="2">
        <v>375593872</v>
      </c>
      <c r="C2965" s="1" t="s">
        <v>9235</v>
      </c>
      <c r="D2965" s="3">
        <v>39593</v>
      </c>
      <c r="E2965" s="1" t="s">
        <v>9149</v>
      </c>
      <c r="F2965" s="1" t="s">
        <v>9236</v>
      </c>
      <c r="G2965" t="s">
        <v>11819</v>
      </c>
    </row>
    <row r="2966" spans="1:7" x14ac:dyDescent="0.25">
      <c r="A2966" s="1" t="s">
        <v>8822</v>
      </c>
      <c r="B2966" s="2">
        <v>406401047</v>
      </c>
      <c r="C2966" s="1" t="s">
        <v>9134</v>
      </c>
      <c r="D2966" s="3">
        <v>31556</v>
      </c>
      <c r="E2966" s="1" t="s">
        <v>9145</v>
      </c>
      <c r="F2966" s="1" t="s">
        <v>9186</v>
      </c>
      <c r="G2966" t="s">
        <v>10626</v>
      </c>
    </row>
    <row r="2967" spans="1:7" x14ac:dyDescent="0.25">
      <c r="A2967" s="1" t="s">
        <v>2658</v>
      </c>
      <c r="B2967" s="2">
        <v>601011399</v>
      </c>
      <c r="C2967" s="1" t="s">
        <v>9188</v>
      </c>
      <c r="D2967" s="3">
        <v>23155</v>
      </c>
      <c r="E2967" s="1" t="s">
        <v>9149</v>
      </c>
      <c r="F2967" s="1" t="s">
        <v>3840</v>
      </c>
      <c r="G2967" t="s">
        <v>11266</v>
      </c>
    </row>
    <row r="2968" spans="1:7" x14ac:dyDescent="0.25">
      <c r="A2968" s="1" t="s">
        <v>5718</v>
      </c>
      <c r="B2968" s="2">
        <v>183490219</v>
      </c>
      <c r="C2968" s="1" t="s">
        <v>9134</v>
      </c>
      <c r="D2968" s="3">
        <v>36304</v>
      </c>
      <c r="E2968" s="1" t="s">
        <v>9149</v>
      </c>
      <c r="F2968" s="1" t="s">
        <v>9200</v>
      </c>
      <c r="G2968" t="s">
        <v>11070</v>
      </c>
    </row>
    <row r="2969" spans="1:7" x14ac:dyDescent="0.25">
      <c r="A2969" s="1" t="s">
        <v>2727</v>
      </c>
      <c r="B2969" s="2">
        <v>665812247</v>
      </c>
      <c r="C2969" s="1" t="s">
        <v>9235</v>
      </c>
      <c r="D2969" s="3">
        <v>37036</v>
      </c>
      <c r="E2969" s="1" t="s">
        <v>9135</v>
      </c>
      <c r="F2969" s="1" t="s">
        <v>9236</v>
      </c>
      <c r="G2969" t="s">
        <v>11145</v>
      </c>
    </row>
    <row r="2970" spans="1:7" x14ac:dyDescent="0.25">
      <c r="A2970" s="1" t="s">
        <v>1852</v>
      </c>
      <c r="B2970" s="2">
        <v>88801304</v>
      </c>
      <c r="C2970" s="1" t="s">
        <v>9134</v>
      </c>
      <c r="D2970" s="3">
        <v>43609</v>
      </c>
      <c r="E2970" s="1" t="s">
        <v>9149</v>
      </c>
      <c r="F2970" s="1" t="s">
        <v>9200</v>
      </c>
      <c r="G2970" t="s">
        <v>9980</v>
      </c>
    </row>
    <row r="2971" spans="1:7" x14ac:dyDescent="0.25">
      <c r="A2971" s="1" t="s">
        <v>526</v>
      </c>
      <c r="B2971" s="2">
        <v>105024348</v>
      </c>
      <c r="C2971" s="1" t="s">
        <v>9179</v>
      </c>
      <c r="D2971" s="3">
        <v>27905</v>
      </c>
      <c r="E2971" s="1" t="s">
        <v>9166</v>
      </c>
      <c r="F2971" s="1" t="s">
        <v>9184</v>
      </c>
      <c r="G2971" t="s">
        <v>11822</v>
      </c>
    </row>
    <row r="2972" spans="1:7" x14ac:dyDescent="0.25">
      <c r="A2972" s="1" t="s">
        <v>5015</v>
      </c>
      <c r="B2972" s="2">
        <v>598583929</v>
      </c>
      <c r="C2972" s="1" t="s">
        <v>9134</v>
      </c>
      <c r="D2972" s="3">
        <v>21694</v>
      </c>
      <c r="E2972" s="1" t="s">
        <v>9141</v>
      </c>
      <c r="F2972" s="1" t="s">
        <v>9283</v>
      </c>
      <c r="G2972" t="s">
        <v>9783</v>
      </c>
    </row>
    <row r="2973" spans="1:7" x14ac:dyDescent="0.25">
      <c r="A2973" s="1" t="s">
        <v>8659</v>
      </c>
      <c r="B2973" s="2">
        <v>371142420</v>
      </c>
      <c r="C2973" s="1" t="s">
        <v>9144</v>
      </c>
      <c r="D2973" s="3">
        <v>26077</v>
      </c>
      <c r="E2973" s="1" t="s">
        <v>9149</v>
      </c>
      <c r="F2973" s="1" t="s">
        <v>9262</v>
      </c>
      <c r="G2973" t="s">
        <v>11503</v>
      </c>
    </row>
    <row r="2974" spans="1:7" x14ac:dyDescent="0.25">
      <c r="A2974" s="1" t="s">
        <v>7404</v>
      </c>
      <c r="B2974" s="2">
        <v>706239371</v>
      </c>
      <c r="C2974" s="1" t="s">
        <v>9148</v>
      </c>
      <c r="D2974" s="3">
        <v>44341</v>
      </c>
      <c r="E2974" s="1" t="s">
        <v>9149</v>
      </c>
      <c r="F2974" s="1" t="s">
        <v>9150</v>
      </c>
      <c r="G2974" t="s">
        <v>11035</v>
      </c>
    </row>
    <row r="2975" spans="1:7" x14ac:dyDescent="0.25">
      <c r="A2975" s="1" t="s">
        <v>280</v>
      </c>
      <c r="B2975" s="2">
        <v>784898711</v>
      </c>
      <c r="C2975" s="1" t="s">
        <v>9159</v>
      </c>
      <c r="D2975" s="3">
        <v>37036</v>
      </c>
      <c r="E2975" s="1" t="s">
        <v>9149</v>
      </c>
      <c r="F2975" s="1" t="s">
        <v>9160</v>
      </c>
      <c r="G2975" t="s">
        <v>10197</v>
      </c>
    </row>
    <row r="2976" spans="1:7" x14ac:dyDescent="0.25">
      <c r="A2976" s="1" t="s">
        <v>5222</v>
      </c>
      <c r="B2976" s="2">
        <v>74758408</v>
      </c>
      <c r="C2976" s="1" t="s">
        <v>9190</v>
      </c>
      <c r="D2976" s="3">
        <v>20233</v>
      </c>
      <c r="E2976" s="1" t="s">
        <v>9145</v>
      </c>
      <c r="F2976" s="1" t="s">
        <v>9191</v>
      </c>
      <c r="G2976" t="s">
        <v>11229</v>
      </c>
    </row>
    <row r="2977" spans="1:7" x14ac:dyDescent="0.25">
      <c r="A2977" s="1" t="s">
        <v>8440</v>
      </c>
      <c r="B2977" s="2">
        <v>16035727</v>
      </c>
      <c r="C2977" s="1" t="s">
        <v>9134</v>
      </c>
      <c r="D2977" s="3">
        <v>35575</v>
      </c>
      <c r="E2977" s="1" t="s">
        <v>9145</v>
      </c>
      <c r="F2977" s="1" t="s">
        <v>9174</v>
      </c>
      <c r="G2977" t="s">
        <v>10481</v>
      </c>
    </row>
    <row r="2978" spans="1:7" x14ac:dyDescent="0.25">
      <c r="A2978" s="1" t="s">
        <v>1167</v>
      </c>
      <c r="B2978" s="2">
        <v>878940712</v>
      </c>
      <c r="C2978" s="1" t="s">
        <v>9134</v>
      </c>
      <c r="D2978" s="3">
        <v>20965</v>
      </c>
      <c r="E2978" s="1" t="s">
        <v>9145</v>
      </c>
      <c r="F2978" s="1" t="s">
        <v>9182</v>
      </c>
      <c r="G2978" t="s">
        <v>10317</v>
      </c>
    </row>
    <row r="2979" spans="1:7" x14ac:dyDescent="0.25">
      <c r="A2979" s="1" t="s">
        <v>8951</v>
      </c>
      <c r="B2979" s="2">
        <v>806393261</v>
      </c>
      <c r="C2979" s="1" t="s">
        <v>9134</v>
      </c>
      <c r="D2979" s="3">
        <v>22426</v>
      </c>
      <c r="E2979" s="1" t="s">
        <v>9141</v>
      </c>
      <c r="F2979" s="1" t="s">
        <v>9200</v>
      </c>
      <c r="G2979" t="s">
        <v>12107</v>
      </c>
    </row>
    <row r="2980" spans="1:7" x14ac:dyDescent="0.25">
      <c r="A2980" s="1" t="s">
        <v>3085</v>
      </c>
      <c r="B2980" s="2">
        <v>398534543</v>
      </c>
      <c r="C2980" s="1" t="s">
        <v>9134</v>
      </c>
      <c r="D2980" s="3">
        <v>35939</v>
      </c>
      <c r="E2980" s="1" t="s">
        <v>9131</v>
      </c>
      <c r="F2980" s="1" t="s">
        <v>9225</v>
      </c>
      <c r="G2980" t="s">
        <v>11780</v>
      </c>
    </row>
    <row r="2981" spans="1:7" x14ac:dyDescent="0.25">
      <c r="A2981" s="1" t="s">
        <v>6477</v>
      </c>
      <c r="B2981" s="2">
        <v>800047910</v>
      </c>
      <c r="C2981" s="1" t="s">
        <v>9303</v>
      </c>
      <c r="D2981" s="3">
        <v>42148</v>
      </c>
      <c r="E2981" s="1" t="s">
        <v>9145</v>
      </c>
      <c r="F2981" s="1" t="s">
        <v>9339</v>
      </c>
      <c r="G2981" t="s">
        <v>11060</v>
      </c>
    </row>
    <row r="2982" spans="1:7" x14ac:dyDescent="0.25">
      <c r="A2982" s="1" t="s">
        <v>7771</v>
      </c>
      <c r="B2982" s="2">
        <v>386721027</v>
      </c>
      <c r="C2982" s="1" t="s">
        <v>9235</v>
      </c>
      <c r="D2982" s="3">
        <v>43609</v>
      </c>
      <c r="E2982" s="1" t="s">
        <v>9141</v>
      </c>
      <c r="F2982" s="1" t="s">
        <v>9236</v>
      </c>
      <c r="G2982" t="s">
        <v>9853</v>
      </c>
    </row>
    <row r="2983" spans="1:7" x14ac:dyDescent="0.25">
      <c r="A2983" s="1" t="s">
        <v>6615</v>
      </c>
      <c r="B2983" s="2">
        <v>72496093</v>
      </c>
      <c r="C2983" s="1" t="s">
        <v>9179</v>
      </c>
      <c r="D2983" s="3">
        <v>31192</v>
      </c>
      <c r="E2983" s="1" t="s">
        <v>9135</v>
      </c>
      <c r="F2983" s="1" t="s">
        <v>9184</v>
      </c>
      <c r="G2983" t="s">
        <v>10163</v>
      </c>
    </row>
    <row r="2984" spans="1:7" x14ac:dyDescent="0.25">
      <c r="A2984" s="1" t="s">
        <v>3810</v>
      </c>
      <c r="B2984" s="2">
        <v>671026250</v>
      </c>
      <c r="C2984" s="1" t="s">
        <v>9134</v>
      </c>
      <c r="D2984" s="3">
        <v>39958</v>
      </c>
      <c r="E2984" s="1" t="s">
        <v>9135</v>
      </c>
      <c r="F2984" s="1" t="s">
        <v>9307</v>
      </c>
      <c r="G2984" t="s">
        <v>9657</v>
      </c>
    </row>
    <row r="2985" spans="1:7" x14ac:dyDescent="0.25">
      <c r="A2985" s="1" t="s">
        <v>6659</v>
      </c>
      <c r="B2985" s="2">
        <v>590212625</v>
      </c>
      <c r="C2985" s="1" t="s">
        <v>9188</v>
      </c>
      <c r="D2985" s="3">
        <v>44705</v>
      </c>
      <c r="E2985" s="1" t="s">
        <v>9135</v>
      </c>
      <c r="F2985" s="1" t="s">
        <v>4326</v>
      </c>
      <c r="G2985" t="s">
        <v>12165</v>
      </c>
    </row>
    <row r="2986" spans="1:7" x14ac:dyDescent="0.25">
      <c r="A2986" s="1" t="s">
        <v>2322</v>
      </c>
      <c r="B2986" s="2">
        <v>81969081</v>
      </c>
      <c r="C2986" s="1" t="s">
        <v>9134</v>
      </c>
      <c r="D2986" s="3">
        <v>22426</v>
      </c>
      <c r="E2986" s="1" t="s">
        <v>9145</v>
      </c>
      <c r="F2986" s="1" t="s">
        <v>9136</v>
      </c>
      <c r="G2986" t="s">
        <v>10687</v>
      </c>
    </row>
    <row r="2987" spans="1:7" x14ac:dyDescent="0.25">
      <c r="A2987" s="1" t="s">
        <v>5864</v>
      </c>
      <c r="B2987" s="2">
        <v>165383586</v>
      </c>
      <c r="C2987" s="1" t="s">
        <v>9159</v>
      </c>
      <c r="D2987" s="3">
        <v>30827</v>
      </c>
      <c r="E2987" s="1" t="s">
        <v>9141</v>
      </c>
      <c r="F2987" s="1" t="s">
        <v>8414</v>
      </c>
      <c r="G2987" t="s">
        <v>10004</v>
      </c>
    </row>
    <row r="2988" spans="1:7" x14ac:dyDescent="0.25">
      <c r="A2988" s="1" t="s">
        <v>8233</v>
      </c>
      <c r="B2988" s="2">
        <v>622899729</v>
      </c>
      <c r="C2988" s="1" t="s">
        <v>9148</v>
      </c>
      <c r="D2988" s="3">
        <v>30827</v>
      </c>
      <c r="E2988" s="1" t="s">
        <v>9149</v>
      </c>
      <c r="F2988" s="1" t="s">
        <v>834</v>
      </c>
      <c r="G2988" t="s">
        <v>10052</v>
      </c>
    </row>
    <row r="2989" spans="1:7" x14ac:dyDescent="0.25">
      <c r="A2989" s="1" t="s">
        <v>783</v>
      </c>
      <c r="B2989" s="2">
        <v>3042125</v>
      </c>
      <c r="C2989" s="1" t="s">
        <v>9140</v>
      </c>
      <c r="D2989" s="3">
        <v>31556</v>
      </c>
      <c r="E2989" s="1" t="s">
        <v>9141</v>
      </c>
      <c r="F2989" s="1" t="s">
        <v>9142</v>
      </c>
      <c r="G2989" t="s">
        <v>10297</v>
      </c>
    </row>
    <row r="2990" spans="1:7" x14ac:dyDescent="0.25">
      <c r="A2990" s="1" t="s">
        <v>2676</v>
      </c>
      <c r="B2990" s="2">
        <v>756575263</v>
      </c>
      <c r="C2990" s="1" t="s">
        <v>9152</v>
      </c>
      <c r="D2990" s="3">
        <v>26077</v>
      </c>
      <c r="E2990" s="1" t="s">
        <v>9149</v>
      </c>
      <c r="F2990" s="1" t="s">
        <v>8420</v>
      </c>
      <c r="G2990" t="s">
        <v>11998</v>
      </c>
    </row>
    <row r="2991" spans="1:7" x14ac:dyDescent="0.25">
      <c r="A2991" s="1" t="s">
        <v>6439</v>
      </c>
      <c r="B2991" s="2">
        <v>528747128</v>
      </c>
      <c r="C2991" s="1" t="s">
        <v>9134</v>
      </c>
      <c r="D2991" s="3">
        <v>39593</v>
      </c>
      <c r="E2991" s="1" t="s">
        <v>9149</v>
      </c>
      <c r="F2991" s="1" t="s">
        <v>9307</v>
      </c>
      <c r="G2991" t="s">
        <v>9404</v>
      </c>
    </row>
    <row r="2992" spans="1:7" x14ac:dyDescent="0.25">
      <c r="A2992" s="1" t="s">
        <v>6281</v>
      </c>
      <c r="B2992" s="2">
        <v>374895648</v>
      </c>
      <c r="C2992" s="1" t="s">
        <v>9190</v>
      </c>
      <c r="D2992" s="3">
        <v>32653</v>
      </c>
      <c r="E2992" s="1" t="s">
        <v>9149</v>
      </c>
      <c r="F2992" s="1" t="s">
        <v>9191</v>
      </c>
      <c r="G2992" t="s">
        <v>9539</v>
      </c>
    </row>
    <row r="2993" spans="1:7" x14ac:dyDescent="0.25">
      <c r="A2993" s="1" t="s">
        <v>8644</v>
      </c>
      <c r="B2993" s="2">
        <v>172877992</v>
      </c>
      <c r="C2993" s="1" t="s">
        <v>9165</v>
      </c>
      <c r="D2993" s="3">
        <v>27905</v>
      </c>
      <c r="E2993" s="1" t="s">
        <v>9141</v>
      </c>
      <c r="F2993" s="1" t="s">
        <v>9167</v>
      </c>
      <c r="G2993" t="s">
        <v>11182</v>
      </c>
    </row>
    <row r="2994" spans="1:7" x14ac:dyDescent="0.25">
      <c r="A2994" s="1" t="s">
        <v>2476</v>
      </c>
      <c r="B2994" s="2">
        <v>15136507</v>
      </c>
      <c r="C2994" s="1" t="s">
        <v>9134</v>
      </c>
      <c r="D2994" s="3">
        <v>34114</v>
      </c>
      <c r="E2994" s="1" t="s">
        <v>9145</v>
      </c>
      <c r="F2994" s="1" t="s">
        <v>9174</v>
      </c>
      <c r="G2994" t="s">
        <v>10632</v>
      </c>
    </row>
    <row r="2995" spans="1:7" x14ac:dyDescent="0.25">
      <c r="A2995" s="1" t="s">
        <v>2632</v>
      </c>
      <c r="B2995" s="2">
        <v>481741910</v>
      </c>
      <c r="C2995" s="1" t="s">
        <v>9170</v>
      </c>
      <c r="D2995" s="3">
        <v>21329</v>
      </c>
      <c r="E2995" s="1" t="s">
        <v>9131</v>
      </c>
      <c r="F2995" s="1" t="s">
        <v>9212</v>
      </c>
      <c r="G2995" t="s">
        <v>10717</v>
      </c>
    </row>
    <row r="2996" spans="1:7" x14ac:dyDescent="0.25">
      <c r="A2996" s="1" t="s">
        <v>6937</v>
      </c>
      <c r="B2996" s="2">
        <v>840052836</v>
      </c>
      <c r="C2996" s="1" t="s">
        <v>9130</v>
      </c>
      <c r="D2996" s="3">
        <v>24616</v>
      </c>
      <c r="E2996" s="1" t="s">
        <v>9145</v>
      </c>
      <c r="F2996" s="1" t="s">
        <v>9132</v>
      </c>
      <c r="G2996" t="s">
        <v>10850</v>
      </c>
    </row>
    <row r="2997" spans="1:7" x14ac:dyDescent="0.25">
      <c r="A2997" s="1" t="s">
        <v>1836</v>
      </c>
      <c r="B2997" s="2">
        <v>530144089</v>
      </c>
      <c r="C2997" s="1" t="s">
        <v>9134</v>
      </c>
      <c r="D2997" s="3">
        <v>43244</v>
      </c>
      <c r="E2997" s="1" t="s">
        <v>9149</v>
      </c>
      <c r="F2997" s="1" t="s">
        <v>9176</v>
      </c>
      <c r="G2997" t="s">
        <v>10225</v>
      </c>
    </row>
    <row r="2998" spans="1:7" x14ac:dyDescent="0.25">
      <c r="A2998" s="1" t="s">
        <v>5076</v>
      </c>
      <c r="B2998" s="2">
        <v>28995362</v>
      </c>
      <c r="C2998" s="1" t="s">
        <v>9188</v>
      </c>
      <c r="D2998" s="3">
        <v>20233</v>
      </c>
      <c r="E2998" s="1" t="s">
        <v>9149</v>
      </c>
      <c r="F2998" s="1" t="s">
        <v>9202</v>
      </c>
      <c r="G2998" t="s">
        <v>10960</v>
      </c>
    </row>
    <row r="2999" spans="1:7" x14ac:dyDescent="0.25">
      <c r="A2999" s="1" t="s">
        <v>2848</v>
      </c>
      <c r="B2999" s="2">
        <v>288127588</v>
      </c>
      <c r="C2999" s="1" t="s">
        <v>9303</v>
      </c>
      <c r="D2999" s="3">
        <v>41419</v>
      </c>
      <c r="E2999" s="1" t="s">
        <v>9166</v>
      </c>
      <c r="F2999" s="1" t="s">
        <v>9304</v>
      </c>
      <c r="G2999" t="s">
        <v>10634</v>
      </c>
    </row>
    <row r="3000" spans="1:7" x14ac:dyDescent="0.25">
      <c r="A3000" s="1" t="s">
        <v>7142</v>
      </c>
      <c r="B3000" s="2">
        <v>284354138</v>
      </c>
      <c r="C3000" s="1" t="s">
        <v>9170</v>
      </c>
      <c r="D3000" s="3">
        <v>22426</v>
      </c>
      <c r="E3000" s="1" t="s">
        <v>9149</v>
      </c>
      <c r="F3000" s="1" t="s">
        <v>9171</v>
      </c>
      <c r="G3000" t="s">
        <v>11497</v>
      </c>
    </row>
    <row r="3001" spans="1:7" x14ac:dyDescent="0.25">
      <c r="A3001" s="1" t="s">
        <v>3853</v>
      </c>
      <c r="B3001" s="2">
        <v>809277578</v>
      </c>
      <c r="C3001" s="1" t="s">
        <v>9229</v>
      </c>
      <c r="D3001" s="3">
        <v>34114</v>
      </c>
      <c r="E3001" s="1" t="s">
        <v>9145</v>
      </c>
      <c r="F3001" s="1" t="s">
        <v>9230</v>
      </c>
      <c r="G3001" t="s">
        <v>9516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A67E-2B62-48B8-975E-3D15C3525BA5}">
  <dimension ref="A1:D301"/>
  <sheetViews>
    <sheetView workbookViewId="0">
      <selection activeCell="G5" sqref="G5"/>
    </sheetView>
  </sheetViews>
  <sheetFormatPr defaultRowHeight="15" x14ac:dyDescent="0.25"/>
  <cols>
    <col min="1" max="1" width="14.42578125" customWidth="1"/>
    <col min="2" max="2" width="24" customWidth="1"/>
    <col min="4" max="4" width="22.7109375" customWidth="1"/>
  </cols>
  <sheetData>
    <row r="1" spans="1:4" x14ac:dyDescent="0.25">
      <c r="A1" s="1" t="s">
        <v>0</v>
      </c>
      <c r="B1" s="1" t="s">
        <v>1</v>
      </c>
      <c r="C1" s="1" t="s">
        <v>9125</v>
      </c>
      <c r="D1" s="1" t="s">
        <v>12199</v>
      </c>
    </row>
    <row r="2" spans="1:4" x14ac:dyDescent="0.25">
      <c r="A2" s="1" t="s">
        <v>6633</v>
      </c>
      <c r="B2" s="2">
        <v>672710860</v>
      </c>
      <c r="C2" s="1" t="s">
        <v>9188</v>
      </c>
      <c r="D2" s="12" t="s">
        <v>12234</v>
      </c>
    </row>
    <row r="3" spans="1:4" x14ac:dyDescent="0.25">
      <c r="A3" s="1" t="s">
        <v>8726</v>
      </c>
      <c r="B3" s="2">
        <v>847601515</v>
      </c>
      <c r="C3" s="1" t="s">
        <v>9152</v>
      </c>
      <c r="D3" s="12" t="s">
        <v>12393</v>
      </c>
    </row>
    <row r="4" spans="1:4" x14ac:dyDescent="0.25">
      <c r="A4" s="1" t="s">
        <v>4357</v>
      </c>
      <c r="B4" s="2">
        <v>15764858</v>
      </c>
      <c r="C4" s="1" t="s">
        <v>9197</v>
      </c>
      <c r="D4" s="12" t="s">
        <v>12258</v>
      </c>
    </row>
    <row r="5" spans="1:4" x14ac:dyDescent="0.25">
      <c r="A5" s="1" t="s">
        <v>7258</v>
      </c>
      <c r="B5" s="2">
        <v>454422255</v>
      </c>
      <c r="C5" s="1" t="s">
        <v>9165</v>
      </c>
      <c r="D5" s="12" t="s">
        <v>12452</v>
      </c>
    </row>
    <row r="6" spans="1:4" x14ac:dyDescent="0.25">
      <c r="A6" s="1" t="s">
        <v>6746</v>
      </c>
      <c r="B6" s="2">
        <v>488680309</v>
      </c>
      <c r="C6" s="1" t="s">
        <v>9134</v>
      </c>
      <c r="D6" s="12" t="s">
        <v>12456</v>
      </c>
    </row>
    <row r="7" spans="1:4" x14ac:dyDescent="0.25">
      <c r="A7" s="1" t="s">
        <v>8056</v>
      </c>
      <c r="B7" s="2">
        <v>228702655</v>
      </c>
      <c r="C7" s="1" t="s">
        <v>9148</v>
      </c>
      <c r="D7" s="12" t="s">
        <v>12387</v>
      </c>
    </row>
    <row r="8" spans="1:4" x14ac:dyDescent="0.25">
      <c r="A8" s="1" t="s">
        <v>5643</v>
      </c>
      <c r="B8" s="2">
        <v>5209569</v>
      </c>
      <c r="C8" s="1" t="s">
        <v>9152</v>
      </c>
      <c r="D8" s="12" t="s">
        <v>12206</v>
      </c>
    </row>
    <row r="9" spans="1:4" x14ac:dyDescent="0.25">
      <c r="A9" s="1" t="s">
        <v>8449</v>
      </c>
      <c r="B9" s="2">
        <v>644201182</v>
      </c>
      <c r="C9" s="1" t="s">
        <v>9159</v>
      </c>
      <c r="D9" s="12" t="s">
        <v>12249</v>
      </c>
    </row>
    <row r="10" spans="1:4" x14ac:dyDescent="0.25">
      <c r="A10" s="1" t="s">
        <v>2085</v>
      </c>
      <c r="B10" s="2">
        <v>507007205</v>
      </c>
      <c r="C10" s="1" t="s">
        <v>9159</v>
      </c>
      <c r="D10" s="12" t="s">
        <v>12271</v>
      </c>
    </row>
    <row r="11" spans="1:4" x14ac:dyDescent="0.25">
      <c r="A11" s="1" t="s">
        <v>5447</v>
      </c>
      <c r="B11" s="2">
        <v>174833834</v>
      </c>
      <c r="C11" s="1" t="s">
        <v>9159</v>
      </c>
      <c r="D11" s="12" t="s">
        <v>12392</v>
      </c>
    </row>
    <row r="12" spans="1:4" x14ac:dyDescent="0.25">
      <c r="A12" s="1" t="s">
        <v>2238</v>
      </c>
      <c r="B12" s="2">
        <v>101979748</v>
      </c>
      <c r="C12" s="1" t="s">
        <v>9179</v>
      </c>
      <c r="D12" s="12" t="s">
        <v>12473</v>
      </c>
    </row>
    <row r="13" spans="1:4" x14ac:dyDescent="0.25">
      <c r="A13" s="1" t="s">
        <v>6120</v>
      </c>
      <c r="B13" s="2">
        <v>268405505</v>
      </c>
      <c r="C13" s="1" t="s">
        <v>9148</v>
      </c>
      <c r="D13" s="1" t="s">
        <v>12383</v>
      </c>
    </row>
    <row r="14" spans="1:4" x14ac:dyDescent="0.25">
      <c r="A14" s="1" t="s">
        <v>2232</v>
      </c>
      <c r="B14" s="2">
        <v>31819356</v>
      </c>
      <c r="C14" s="1" t="s">
        <v>9229</v>
      </c>
      <c r="D14" s="12" t="s">
        <v>12245</v>
      </c>
    </row>
    <row r="15" spans="1:4" x14ac:dyDescent="0.25">
      <c r="A15" s="1" t="s">
        <v>7551</v>
      </c>
      <c r="B15" s="2">
        <v>298370602</v>
      </c>
      <c r="C15" s="1" t="s">
        <v>9170</v>
      </c>
      <c r="D15" s="12" t="s">
        <v>12219</v>
      </c>
    </row>
    <row r="16" spans="1:4" x14ac:dyDescent="0.25">
      <c r="A16" s="1" t="s">
        <v>4732</v>
      </c>
      <c r="B16" s="2">
        <v>579536924</v>
      </c>
      <c r="C16" s="1" t="s">
        <v>9148</v>
      </c>
      <c r="D16" s="12" t="s">
        <v>12241</v>
      </c>
    </row>
    <row r="17" spans="1:4" x14ac:dyDescent="0.25">
      <c r="A17" s="1" t="s">
        <v>8263</v>
      </c>
      <c r="B17" s="2">
        <v>482795531</v>
      </c>
      <c r="C17" s="1" t="s">
        <v>9188</v>
      </c>
      <c r="D17" s="12" t="s">
        <v>12413</v>
      </c>
    </row>
    <row r="18" spans="1:4" x14ac:dyDescent="0.25">
      <c r="A18" s="1" t="s">
        <v>7914</v>
      </c>
      <c r="B18" s="2">
        <v>844402774</v>
      </c>
      <c r="C18" s="1" t="s">
        <v>9148</v>
      </c>
      <c r="D18" s="12" t="s">
        <v>12448</v>
      </c>
    </row>
    <row r="19" spans="1:4" x14ac:dyDescent="0.25">
      <c r="A19" s="1" t="s">
        <v>5893</v>
      </c>
      <c r="B19" s="2">
        <v>492918400</v>
      </c>
      <c r="C19" s="1" t="s">
        <v>9134</v>
      </c>
      <c r="D19" s="12" t="s">
        <v>12280</v>
      </c>
    </row>
    <row r="20" spans="1:4" x14ac:dyDescent="0.25">
      <c r="A20" s="1" t="s">
        <v>6462</v>
      </c>
      <c r="B20" s="2">
        <v>625651230</v>
      </c>
      <c r="C20" s="1" t="s">
        <v>9152</v>
      </c>
      <c r="D20" s="12" t="s">
        <v>12239</v>
      </c>
    </row>
    <row r="21" spans="1:4" x14ac:dyDescent="0.25">
      <c r="A21" s="1" t="s">
        <v>4806</v>
      </c>
      <c r="B21" s="2">
        <v>247030328</v>
      </c>
      <c r="C21" s="1" t="s">
        <v>9188</v>
      </c>
      <c r="D21" s="12" t="s">
        <v>12220</v>
      </c>
    </row>
    <row r="22" spans="1:4" x14ac:dyDescent="0.25">
      <c r="A22" s="1" t="s">
        <v>3644</v>
      </c>
      <c r="B22" s="2">
        <v>301903886</v>
      </c>
      <c r="C22" s="1" t="s">
        <v>9217</v>
      </c>
      <c r="D22" s="12" t="s">
        <v>12225</v>
      </c>
    </row>
    <row r="23" spans="1:4" x14ac:dyDescent="0.25">
      <c r="A23" s="1" t="s">
        <v>4696</v>
      </c>
      <c r="B23" s="2">
        <v>396810464</v>
      </c>
      <c r="C23" s="1" t="s">
        <v>9188</v>
      </c>
      <c r="D23" s="12" t="s">
        <v>12295</v>
      </c>
    </row>
    <row r="24" spans="1:4" x14ac:dyDescent="0.25">
      <c r="A24" s="1" t="s">
        <v>4256</v>
      </c>
      <c r="B24" s="2">
        <v>581124558</v>
      </c>
      <c r="C24" s="1" t="s">
        <v>9159</v>
      </c>
      <c r="D24" s="12" t="s">
        <v>12361</v>
      </c>
    </row>
    <row r="25" spans="1:4" x14ac:dyDescent="0.25">
      <c r="A25" s="1" t="s">
        <v>988</v>
      </c>
      <c r="B25" s="2">
        <v>3623213</v>
      </c>
      <c r="C25" s="1" t="s">
        <v>9303</v>
      </c>
      <c r="D25" s="12" t="s">
        <v>12412</v>
      </c>
    </row>
    <row r="26" spans="1:4" x14ac:dyDescent="0.25">
      <c r="A26" s="1" t="s">
        <v>1705</v>
      </c>
      <c r="B26" s="2">
        <v>117450995</v>
      </c>
      <c r="C26" s="1" t="s">
        <v>9229</v>
      </c>
      <c r="D26" s="12" t="s">
        <v>12364</v>
      </c>
    </row>
    <row r="27" spans="1:4" x14ac:dyDescent="0.25">
      <c r="A27" s="1" t="s">
        <v>6734</v>
      </c>
      <c r="B27" s="2">
        <v>716576434</v>
      </c>
      <c r="C27" s="1" t="s">
        <v>9303</v>
      </c>
      <c r="D27" s="12" t="s">
        <v>12486</v>
      </c>
    </row>
    <row r="28" spans="1:4" x14ac:dyDescent="0.25">
      <c r="A28" s="1" t="s">
        <v>4098</v>
      </c>
      <c r="B28" s="2">
        <v>967533698</v>
      </c>
      <c r="C28" s="1" t="s">
        <v>9156</v>
      </c>
      <c r="D28" s="12" t="s">
        <v>12369</v>
      </c>
    </row>
    <row r="29" spans="1:4" x14ac:dyDescent="0.25">
      <c r="A29" s="1" t="s">
        <v>4717</v>
      </c>
      <c r="B29" s="2">
        <v>381094998</v>
      </c>
      <c r="C29" s="1" t="s">
        <v>9134</v>
      </c>
      <c r="D29" s="12" t="s">
        <v>12301</v>
      </c>
    </row>
    <row r="30" spans="1:4" x14ac:dyDescent="0.25">
      <c r="A30" s="1" t="s">
        <v>5879</v>
      </c>
      <c r="B30" s="2">
        <v>444190604</v>
      </c>
      <c r="C30" s="1" t="s">
        <v>9188</v>
      </c>
      <c r="D30" s="1" t="s">
        <v>12363</v>
      </c>
    </row>
    <row r="31" spans="1:4" x14ac:dyDescent="0.25">
      <c r="A31" s="1" t="s">
        <v>1557</v>
      </c>
      <c r="B31" s="2">
        <v>704858168</v>
      </c>
      <c r="C31" s="1" t="s">
        <v>9148</v>
      </c>
      <c r="D31" s="12" t="s">
        <v>12255</v>
      </c>
    </row>
    <row r="32" spans="1:4" x14ac:dyDescent="0.25">
      <c r="A32" s="1" t="s">
        <v>6474</v>
      </c>
      <c r="B32" s="2">
        <v>652428018</v>
      </c>
      <c r="C32" s="1" t="s">
        <v>9134</v>
      </c>
      <c r="D32" s="12" t="s">
        <v>12212</v>
      </c>
    </row>
    <row r="33" spans="1:4" x14ac:dyDescent="0.25">
      <c r="A33" s="1" t="s">
        <v>3979</v>
      </c>
      <c r="B33" s="2">
        <v>415090871</v>
      </c>
      <c r="C33" s="1" t="s">
        <v>9197</v>
      </c>
      <c r="D33" s="12" t="s">
        <v>12418</v>
      </c>
    </row>
    <row r="34" spans="1:4" x14ac:dyDescent="0.25">
      <c r="A34" s="1" t="s">
        <v>8755</v>
      </c>
      <c r="B34" s="2">
        <v>971077105</v>
      </c>
      <c r="C34" s="1" t="s">
        <v>9148</v>
      </c>
      <c r="D34" s="12" t="s">
        <v>12496</v>
      </c>
    </row>
    <row r="35" spans="1:4" x14ac:dyDescent="0.25">
      <c r="A35" s="1" t="s">
        <v>1368</v>
      </c>
      <c r="B35" s="2">
        <v>894934302</v>
      </c>
      <c r="C35" s="1" t="s">
        <v>9193</v>
      </c>
      <c r="D35" s="12" t="s">
        <v>12289</v>
      </c>
    </row>
    <row r="36" spans="1:4" x14ac:dyDescent="0.25">
      <c r="A36" s="1" t="s">
        <v>4729</v>
      </c>
      <c r="B36" s="2">
        <v>666267875</v>
      </c>
      <c r="C36" s="1" t="s">
        <v>9170</v>
      </c>
      <c r="D36" s="12" t="s">
        <v>12246</v>
      </c>
    </row>
    <row r="37" spans="1:4" x14ac:dyDescent="0.25">
      <c r="A37" s="1" t="s">
        <v>2103</v>
      </c>
      <c r="B37" s="2">
        <v>318683016</v>
      </c>
      <c r="C37" s="1" t="s">
        <v>9134</v>
      </c>
      <c r="D37" s="12" t="s">
        <v>12436</v>
      </c>
    </row>
    <row r="38" spans="1:4" x14ac:dyDescent="0.25">
      <c r="A38" s="1" t="s">
        <v>4108</v>
      </c>
      <c r="B38" s="2">
        <v>923681663</v>
      </c>
      <c r="C38" s="1" t="s">
        <v>9165</v>
      </c>
      <c r="D38" s="12" t="s">
        <v>12353</v>
      </c>
    </row>
    <row r="39" spans="1:4" x14ac:dyDescent="0.25">
      <c r="A39" s="1" t="s">
        <v>3007</v>
      </c>
      <c r="B39" s="2">
        <v>679264656</v>
      </c>
      <c r="C39" s="1" t="s">
        <v>9314</v>
      </c>
      <c r="D39" s="12" t="s">
        <v>12340</v>
      </c>
    </row>
    <row r="40" spans="1:4" x14ac:dyDescent="0.25">
      <c r="A40" s="1" t="s">
        <v>1456</v>
      </c>
      <c r="B40" s="2">
        <v>468672741</v>
      </c>
      <c r="C40" s="1" t="s">
        <v>9144</v>
      </c>
      <c r="D40" s="12" t="s">
        <v>12317</v>
      </c>
    </row>
    <row r="41" spans="1:4" x14ac:dyDescent="0.25">
      <c r="A41" s="1" t="s">
        <v>1403</v>
      </c>
      <c r="B41" s="2">
        <v>467194584</v>
      </c>
      <c r="C41" s="1" t="s">
        <v>9144</v>
      </c>
      <c r="D41" s="12" t="s">
        <v>12308</v>
      </c>
    </row>
    <row r="42" spans="1:4" x14ac:dyDescent="0.25">
      <c r="A42" s="1" t="s">
        <v>3291</v>
      </c>
      <c r="B42" s="2">
        <v>875596647</v>
      </c>
      <c r="C42" s="1" t="s">
        <v>9179</v>
      </c>
      <c r="D42" s="12" t="s">
        <v>12430</v>
      </c>
    </row>
    <row r="43" spans="1:4" x14ac:dyDescent="0.25">
      <c r="A43" s="1" t="s">
        <v>6951</v>
      </c>
      <c r="B43" s="2">
        <v>956960667</v>
      </c>
      <c r="C43" s="1" t="s">
        <v>9134</v>
      </c>
      <c r="D43" s="12" t="s">
        <v>12441</v>
      </c>
    </row>
    <row r="44" spans="1:4" x14ac:dyDescent="0.25">
      <c r="A44" s="1" t="s">
        <v>9083</v>
      </c>
      <c r="B44" s="2">
        <v>254207692</v>
      </c>
      <c r="C44" s="1" t="s">
        <v>9159</v>
      </c>
      <c r="D44" s="12" t="s">
        <v>12319</v>
      </c>
    </row>
    <row r="45" spans="1:4" x14ac:dyDescent="0.25">
      <c r="A45" s="1" t="s">
        <v>1679</v>
      </c>
      <c r="B45" s="2">
        <v>156279764</v>
      </c>
      <c r="C45" s="1" t="s">
        <v>9134</v>
      </c>
      <c r="D45" s="12" t="s">
        <v>12368</v>
      </c>
    </row>
    <row r="46" spans="1:4" x14ac:dyDescent="0.25">
      <c r="A46" s="1" t="s">
        <v>3586</v>
      </c>
      <c r="B46" s="2">
        <v>325892800</v>
      </c>
      <c r="C46" s="1" t="s">
        <v>9159</v>
      </c>
      <c r="D46" s="1" t="s">
        <v>12426</v>
      </c>
    </row>
    <row r="47" spans="1:4" x14ac:dyDescent="0.25">
      <c r="A47" s="1" t="s">
        <v>1270</v>
      </c>
      <c r="B47" s="2">
        <v>812442483</v>
      </c>
      <c r="C47" s="1" t="s">
        <v>9152</v>
      </c>
      <c r="D47" s="12" t="s">
        <v>12268</v>
      </c>
    </row>
    <row r="48" spans="1:4" x14ac:dyDescent="0.25">
      <c r="A48" s="1" t="s">
        <v>8738</v>
      </c>
      <c r="B48" s="2">
        <v>549894138</v>
      </c>
      <c r="C48" s="1" t="s">
        <v>9148</v>
      </c>
      <c r="D48" s="12" t="s">
        <v>12299</v>
      </c>
    </row>
    <row r="49" spans="1:4" x14ac:dyDescent="0.25">
      <c r="A49" s="1" t="s">
        <v>150</v>
      </c>
      <c r="B49" s="2">
        <v>809692533</v>
      </c>
      <c r="C49" s="1" t="s">
        <v>9217</v>
      </c>
      <c r="D49" s="12" t="s">
        <v>12328</v>
      </c>
    </row>
    <row r="50" spans="1:4" x14ac:dyDescent="0.25">
      <c r="A50" s="1" t="s">
        <v>3013</v>
      </c>
      <c r="B50" s="2">
        <v>682477275</v>
      </c>
      <c r="C50" s="1" t="s">
        <v>9188</v>
      </c>
      <c r="D50" s="1" t="s">
        <v>12378</v>
      </c>
    </row>
    <row r="51" spans="1:4" x14ac:dyDescent="0.25">
      <c r="A51" s="1" t="s">
        <v>3888</v>
      </c>
      <c r="B51" s="2">
        <v>759284715</v>
      </c>
      <c r="C51" s="1" t="s">
        <v>9134</v>
      </c>
      <c r="D51" s="12" t="s">
        <v>12342</v>
      </c>
    </row>
    <row r="52" spans="1:4" x14ac:dyDescent="0.25">
      <c r="A52" s="1" t="s">
        <v>3844</v>
      </c>
      <c r="B52" s="2">
        <v>242827746</v>
      </c>
      <c r="C52" s="1" t="s">
        <v>9188</v>
      </c>
      <c r="D52" s="12" t="s">
        <v>12488</v>
      </c>
    </row>
    <row r="53" spans="1:4" x14ac:dyDescent="0.25">
      <c r="A53" s="1" t="s">
        <v>138</v>
      </c>
      <c r="B53" s="2">
        <v>833820639</v>
      </c>
      <c r="C53" s="1" t="s">
        <v>9190</v>
      </c>
      <c r="D53" s="1" t="s">
        <v>12370</v>
      </c>
    </row>
    <row r="54" spans="1:4" x14ac:dyDescent="0.25">
      <c r="A54" s="1" t="s">
        <v>2842</v>
      </c>
      <c r="B54" s="2">
        <v>675487854</v>
      </c>
      <c r="C54" s="1" t="s">
        <v>9159</v>
      </c>
      <c r="D54" s="12" t="s">
        <v>12388</v>
      </c>
    </row>
    <row r="55" spans="1:4" x14ac:dyDescent="0.25">
      <c r="A55" s="1" t="s">
        <v>7956</v>
      </c>
      <c r="B55" s="2">
        <v>898907904</v>
      </c>
      <c r="C55" s="1" t="s">
        <v>9165</v>
      </c>
      <c r="D55" s="12" t="s">
        <v>12232</v>
      </c>
    </row>
    <row r="56" spans="1:4" x14ac:dyDescent="0.25">
      <c r="A56" s="1" t="s">
        <v>1566</v>
      </c>
      <c r="B56" s="2">
        <v>649755058</v>
      </c>
      <c r="C56" s="1" t="s">
        <v>9179</v>
      </c>
      <c r="D56" s="12" t="s">
        <v>12460</v>
      </c>
    </row>
    <row r="57" spans="1:4" x14ac:dyDescent="0.25">
      <c r="A57" s="1" t="s">
        <v>4397</v>
      </c>
      <c r="B57" s="2">
        <v>936214169</v>
      </c>
      <c r="C57" s="1" t="s">
        <v>9134</v>
      </c>
      <c r="D57" s="1" t="s">
        <v>12218</v>
      </c>
    </row>
    <row r="58" spans="1:4" x14ac:dyDescent="0.25">
      <c r="A58" s="1" t="s">
        <v>821</v>
      </c>
      <c r="B58" s="2">
        <v>233445574</v>
      </c>
      <c r="C58" s="1" t="s">
        <v>9179</v>
      </c>
      <c r="D58" s="1" t="s">
        <v>12303</v>
      </c>
    </row>
    <row r="59" spans="1:4" x14ac:dyDescent="0.25">
      <c r="A59" s="1" t="s">
        <v>927</v>
      </c>
      <c r="B59" s="2">
        <v>511307260</v>
      </c>
      <c r="C59" s="1" t="s">
        <v>9134</v>
      </c>
      <c r="D59" s="12" t="s">
        <v>12247</v>
      </c>
    </row>
    <row r="60" spans="1:4" x14ac:dyDescent="0.25">
      <c r="A60" s="1" t="s">
        <v>3334</v>
      </c>
      <c r="B60" s="2">
        <v>391831896</v>
      </c>
      <c r="C60" s="1" t="s">
        <v>9159</v>
      </c>
      <c r="D60" s="12" t="s">
        <v>12281</v>
      </c>
    </row>
    <row r="61" spans="1:4" x14ac:dyDescent="0.25">
      <c r="A61" s="1" t="s">
        <v>1755</v>
      </c>
      <c r="B61" s="2">
        <v>842344844</v>
      </c>
      <c r="C61" s="1" t="s">
        <v>9130</v>
      </c>
      <c r="D61" s="1" t="s">
        <v>12360</v>
      </c>
    </row>
    <row r="62" spans="1:4" x14ac:dyDescent="0.25">
      <c r="A62" s="1" t="s">
        <v>3380</v>
      </c>
      <c r="B62" s="2">
        <v>352606622</v>
      </c>
      <c r="C62" s="1" t="s">
        <v>9190</v>
      </c>
      <c r="D62" s="12" t="s">
        <v>12384</v>
      </c>
    </row>
    <row r="63" spans="1:4" x14ac:dyDescent="0.25">
      <c r="A63" s="1" t="s">
        <v>7110</v>
      </c>
      <c r="B63" s="2">
        <v>666910689</v>
      </c>
      <c r="C63" s="1" t="s">
        <v>9165</v>
      </c>
      <c r="D63" s="12" t="s">
        <v>12373</v>
      </c>
    </row>
    <row r="64" spans="1:4" x14ac:dyDescent="0.25">
      <c r="A64" s="1" t="s">
        <v>3252</v>
      </c>
      <c r="B64" s="2">
        <v>557921020</v>
      </c>
      <c r="C64" s="1" t="s">
        <v>9229</v>
      </c>
      <c r="D64" s="12" t="s">
        <v>12348</v>
      </c>
    </row>
    <row r="65" spans="1:4" x14ac:dyDescent="0.25">
      <c r="A65" s="1" t="s">
        <v>6696</v>
      </c>
      <c r="B65" s="2">
        <v>759196811</v>
      </c>
      <c r="C65" s="1" t="s">
        <v>9134</v>
      </c>
      <c r="D65" s="12" t="s">
        <v>12495</v>
      </c>
    </row>
    <row r="66" spans="1:4" x14ac:dyDescent="0.25">
      <c r="A66" s="1" t="s">
        <v>211</v>
      </c>
      <c r="B66" s="2">
        <v>939238656</v>
      </c>
      <c r="C66" s="1" t="s">
        <v>9165</v>
      </c>
      <c r="D66" s="12" t="s">
        <v>12226</v>
      </c>
    </row>
    <row r="67" spans="1:4" x14ac:dyDescent="0.25">
      <c r="A67" s="1" t="s">
        <v>7425</v>
      </c>
      <c r="B67" s="2">
        <v>806999634</v>
      </c>
      <c r="C67" s="1" t="s">
        <v>9134</v>
      </c>
      <c r="D67" s="12" t="s">
        <v>12400</v>
      </c>
    </row>
    <row r="68" spans="1:4" x14ac:dyDescent="0.25">
      <c r="A68" s="1" t="s">
        <v>7998</v>
      </c>
      <c r="B68" s="2">
        <v>432751448</v>
      </c>
      <c r="C68" s="1" t="s">
        <v>9188</v>
      </c>
      <c r="D68" s="12" t="s">
        <v>12417</v>
      </c>
    </row>
    <row r="69" spans="1:4" x14ac:dyDescent="0.25">
      <c r="A69" s="1" t="s">
        <v>7342</v>
      </c>
      <c r="B69" s="2">
        <v>984213296</v>
      </c>
      <c r="C69" s="1" t="s">
        <v>9314</v>
      </c>
      <c r="D69" s="12" t="s">
        <v>12442</v>
      </c>
    </row>
    <row r="70" spans="1:4" x14ac:dyDescent="0.25">
      <c r="A70" s="1" t="s">
        <v>3973</v>
      </c>
      <c r="B70" s="2">
        <v>270028246</v>
      </c>
      <c r="C70" s="1" t="s">
        <v>9148</v>
      </c>
      <c r="D70" s="12" t="s">
        <v>12423</v>
      </c>
    </row>
    <row r="71" spans="1:4" x14ac:dyDescent="0.25">
      <c r="A71" s="1" t="s">
        <v>1462</v>
      </c>
      <c r="B71" s="2">
        <v>116404368</v>
      </c>
      <c r="C71" s="1" t="s">
        <v>9134</v>
      </c>
      <c r="D71" s="12" t="s">
        <v>12474</v>
      </c>
    </row>
    <row r="72" spans="1:4" x14ac:dyDescent="0.25">
      <c r="A72" s="1" t="s">
        <v>2253</v>
      </c>
      <c r="B72" s="2">
        <v>119671646</v>
      </c>
      <c r="C72" s="1" t="s">
        <v>9235</v>
      </c>
      <c r="D72" s="12" t="s">
        <v>12371</v>
      </c>
    </row>
    <row r="73" spans="1:4" x14ac:dyDescent="0.25">
      <c r="A73" s="1" t="s">
        <v>8469</v>
      </c>
      <c r="B73" s="2">
        <v>261596912</v>
      </c>
      <c r="C73" s="1" t="s">
        <v>9138</v>
      </c>
      <c r="D73" s="1" t="s">
        <v>12480</v>
      </c>
    </row>
    <row r="74" spans="1:4" x14ac:dyDescent="0.25">
      <c r="A74" s="1" t="s">
        <v>2821</v>
      </c>
      <c r="B74" s="2">
        <v>496015471</v>
      </c>
      <c r="C74" s="1" t="s">
        <v>9134</v>
      </c>
      <c r="D74" s="12" t="s">
        <v>12464</v>
      </c>
    </row>
    <row r="75" spans="1:4" x14ac:dyDescent="0.25">
      <c r="A75" s="1" t="s">
        <v>3255</v>
      </c>
      <c r="B75" s="2">
        <v>206071219</v>
      </c>
      <c r="C75" s="1" t="s">
        <v>9144</v>
      </c>
      <c r="D75" s="1" t="s">
        <v>12203</v>
      </c>
    </row>
    <row r="76" spans="1:4" x14ac:dyDescent="0.25">
      <c r="A76" s="1" t="s">
        <v>6071</v>
      </c>
      <c r="B76" s="2">
        <v>662989220</v>
      </c>
      <c r="C76" s="1" t="s">
        <v>9134</v>
      </c>
      <c r="D76" s="12" t="s">
        <v>12466</v>
      </c>
    </row>
    <row r="77" spans="1:4" x14ac:dyDescent="0.25">
      <c r="A77" s="1" t="s">
        <v>4835</v>
      </c>
      <c r="B77" s="2">
        <v>850570265</v>
      </c>
      <c r="C77" s="1" t="s">
        <v>9134</v>
      </c>
      <c r="D77" s="12" t="s">
        <v>12210</v>
      </c>
    </row>
    <row r="78" spans="1:4" x14ac:dyDescent="0.25">
      <c r="A78" s="1" t="s">
        <v>954</v>
      </c>
      <c r="B78" s="2">
        <v>453799879</v>
      </c>
      <c r="C78" s="1" t="s">
        <v>9188</v>
      </c>
      <c r="D78" s="12" t="s">
        <v>12312</v>
      </c>
    </row>
    <row r="79" spans="1:4" x14ac:dyDescent="0.25">
      <c r="A79" s="1" t="s">
        <v>2950</v>
      </c>
      <c r="B79" s="2">
        <v>834782830</v>
      </c>
      <c r="C79" s="1" t="s">
        <v>9235</v>
      </c>
      <c r="D79" s="12" t="s">
        <v>12211</v>
      </c>
    </row>
    <row r="80" spans="1:4" x14ac:dyDescent="0.25">
      <c r="A80" s="1" t="s">
        <v>6126</v>
      </c>
      <c r="B80" s="2">
        <v>809614065</v>
      </c>
      <c r="C80" s="1" t="s">
        <v>9134</v>
      </c>
      <c r="D80" s="12" t="s">
        <v>12325</v>
      </c>
    </row>
    <row r="81" spans="1:4" x14ac:dyDescent="0.25">
      <c r="A81" s="1" t="s">
        <v>5228</v>
      </c>
      <c r="B81" s="2">
        <v>505170927</v>
      </c>
      <c r="C81" s="1" t="s">
        <v>9165</v>
      </c>
      <c r="D81" s="12" t="s">
        <v>12385</v>
      </c>
    </row>
    <row r="82" spans="1:4" x14ac:dyDescent="0.25">
      <c r="A82" s="1" t="s">
        <v>398</v>
      </c>
      <c r="B82" s="2">
        <v>400445051</v>
      </c>
      <c r="C82" s="1" t="s">
        <v>9188</v>
      </c>
      <c r="D82" s="12" t="s">
        <v>12320</v>
      </c>
    </row>
    <row r="83" spans="1:4" x14ac:dyDescent="0.25">
      <c r="A83" s="1" t="s">
        <v>5941</v>
      </c>
      <c r="B83" s="2">
        <v>217919187</v>
      </c>
      <c r="C83" s="1" t="s">
        <v>9165</v>
      </c>
      <c r="D83" s="12" t="s">
        <v>12357</v>
      </c>
    </row>
    <row r="84" spans="1:4" x14ac:dyDescent="0.25">
      <c r="A84" s="1" t="s">
        <v>2893</v>
      </c>
      <c r="B84" s="2">
        <v>366489606</v>
      </c>
      <c r="C84" s="1" t="s">
        <v>9217</v>
      </c>
      <c r="D84" s="12" t="s">
        <v>12209</v>
      </c>
    </row>
    <row r="85" spans="1:4" x14ac:dyDescent="0.25">
      <c r="A85" s="1" t="s">
        <v>3243</v>
      </c>
      <c r="B85" s="2">
        <v>402846524</v>
      </c>
      <c r="C85" s="1" t="s">
        <v>9154</v>
      </c>
      <c r="D85" s="12" t="s">
        <v>12386</v>
      </c>
    </row>
    <row r="86" spans="1:4" x14ac:dyDescent="0.25">
      <c r="A86" s="1" t="s">
        <v>5367</v>
      </c>
      <c r="B86" s="2">
        <v>8507311</v>
      </c>
      <c r="C86" s="1" t="s">
        <v>9188</v>
      </c>
      <c r="D86" s="12" t="s">
        <v>12326</v>
      </c>
    </row>
    <row r="87" spans="1:4" x14ac:dyDescent="0.25">
      <c r="A87" s="1" t="s">
        <v>304</v>
      </c>
      <c r="B87" s="2">
        <v>821034018</v>
      </c>
      <c r="C87" s="1" t="s">
        <v>9134</v>
      </c>
      <c r="D87" s="1" t="s">
        <v>12462</v>
      </c>
    </row>
    <row r="88" spans="1:4" x14ac:dyDescent="0.25">
      <c r="A88" s="1" t="s">
        <v>474</v>
      </c>
      <c r="B88" s="2">
        <v>428368106</v>
      </c>
      <c r="C88" s="1" t="s">
        <v>9140</v>
      </c>
      <c r="D88" s="1" t="s">
        <v>12273</v>
      </c>
    </row>
    <row r="89" spans="1:4" x14ac:dyDescent="0.25">
      <c r="A89" s="1" t="s">
        <v>6195</v>
      </c>
      <c r="B89" s="2">
        <v>961831981</v>
      </c>
      <c r="C89" s="1" t="s">
        <v>9148</v>
      </c>
      <c r="D89" s="1" t="s">
        <v>12478</v>
      </c>
    </row>
    <row r="90" spans="1:4" x14ac:dyDescent="0.25">
      <c r="A90" s="1" t="s">
        <v>3549</v>
      </c>
      <c r="B90" s="2">
        <v>687532679</v>
      </c>
      <c r="C90" s="1" t="s">
        <v>9188</v>
      </c>
      <c r="D90" s="12" t="s">
        <v>12446</v>
      </c>
    </row>
    <row r="91" spans="1:4" x14ac:dyDescent="0.25">
      <c r="A91" s="1" t="s">
        <v>8098</v>
      </c>
      <c r="B91" s="2">
        <v>962644542</v>
      </c>
      <c r="C91" s="1" t="s">
        <v>9197</v>
      </c>
      <c r="D91" s="12" t="s">
        <v>12356</v>
      </c>
    </row>
    <row r="92" spans="1:4" x14ac:dyDescent="0.25">
      <c r="A92" s="1" t="s">
        <v>2367</v>
      </c>
      <c r="B92" s="2">
        <v>8487509</v>
      </c>
      <c r="C92" s="1" t="s">
        <v>9193</v>
      </c>
      <c r="D92" s="12" t="s">
        <v>12345</v>
      </c>
    </row>
    <row r="93" spans="1:4" x14ac:dyDescent="0.25">
      <c r="A93" s="1" t="s">
        <v>373</v>
      </c>
      <c r="B93" s="2">
        <v>935604502</v>
      </c>
      <c r="C93" s="1" t="s">
        <v>9154</v>
      </c>
      <c r="D93" s="12" t="s">
        <v>12451</v>
      </c>
    </row>
    <row r="94" spans="1:4" x14ac:dyDescent="0.25">
      <c r="A94" s="1" t="s">
        <v>4776</v>
      </c>
      <c r="B94" s="2">
        <v>168980799</v>
      </c>
      <c r="C94" s="1" t="s">
        <v>9235</v>
      </c>
      <c r="D94" s="12" t="s">
        <v>12286</v>
      </c>
    </row>
    <row r="95" spans="1:4" x14ac:dyDescent="0.25">
      <c r="A95" s="1" t="s">
        <v>1644</v>
      </c>
      <c r="B95" s="2">
        <v>570807611</v>
      </c>
      <c r="C95" s="1" t="s">
        <v>9134</v>
      </c>
      <c r="D95" s="12" t="s">
        <v>12408</v>
      </c>
    </row>
    <row r="96" spans="1:4" x14ac:dyDescent="0.25">
      <c r="A96" s="1" t="s">
        <v>6606</v>
      </c>
      <c r="B96" s="2">
        <v>325802789</v>
      </c>
      <c r="C96" s="1" t="s">
        <v>9197</v>
      </c>
      <c r="D96" s="12" t="s">
        <v>12362</v>
      </c>
    </row>
    <row r="97" spans="1:4" x14ac:dyDescent="0.25">
      <c r="A97" s="1" t="s">
        <v>8708</v>
      </c>
      <c r="B97" s="2">
        <v>409989446</v>
      </c>
      <c r="C97" s="1" t="s">
        <v>9134</v>
      </c>
      <c r="D97" s="12" t="s">
        <v>12457</v>
      </c>
    </row>
    <row r="98" spans="1:4" x14ac:dyDescent="0.25">
      <c r="A98" s="1" t="s">
        <v>803</v>
      </c>
      <c r="B98" s="2">
        <v>392257730</v>
      </c>
      <c r="C98" s="1" t="s">
        <v>9134</v>
      </c>
      <c r="D98" s="1" t="s">
        <v>12270</v>
      </c>
    </row>
    <row r="99" spans="1:4" x14ac:dyDescent="0.25">
      <c r="A99" s="1" t="s">
        <v>6337</v>
      </c>
      <c r="B99" s="2">
        <v>81498368</v>
      </c>
      <c r="C99" s="1" t="s">
        <v>9152</v>
      </c>
      <c r="D99" s="12" t="s">
        <v>12470</v>
      </c>
    </row>
    <row r="100" spans="1:4" x14ac:dyDescent="0.25">
      <c r="A100" s="1" t="s">
        <v>8997</v>
      </c>
      <c r="B100" s="2">
        <v>23435974</v>
      </c>
      <c r="C100" s="1" t="s">
        <v>9138</v>
      </c>
      <c r="D100" s="12" t="s">
        <v>12425</v>
      </c>
    </row>
    <row r="101" spans="1:4" x14ac:dyDescent="0.25">
      <c r="A101" s="1" t="s">
        <v>5914</v>
      </c>
      <c r="B101" s="2">
        <v>592106617</v>
      </c>
      <c r="C101" s="1" t="s">
        <v>9140</v>
      </c>
      <c r="D101" s="12" t="s">
        <v>12355</v>
      </c>
    </row>
    <row r="102" spans="1:4" x14ac:dyDescent="0.25">
      <c r="A102" s="1" t="s">
        <v>635</v>
      </c>
      <c r="B102" s="2">
        <v>523442789</v>
      </c>
      <c r="C102" s="1" t="s">
        <v>9148</v>
      </c>
      <c r="D102" s="12" t="s">
        <v>12498</v>
      </c>
    </row>
    <row r="103" spans="1:4" x14ac:dyDescent="0.25">
      <c r="A103" s="1" t="s">
        <v>613</v>
      </c>
      <c r="B103" s="2">
        <v>905458743</v>
      </c>
      <c r="C103" s="1" t="s">
        <v>9188</v>
      </c>
      <c r="D103" s="12" t="s">
        <v>12471</v>
      </c>
    </row>
    <row r="104" spans="1:4" x14ac:dyDescent="0.25">
      <c r="A104" s="1" t="s">
        <v>5569</v>
      </c>
      <c r="B104" s="2">
        <v>558098984</v>
      </c>
      <c r="C104" s="1" t="s">
        <v>9197</v>
      </c>
      <c r="D104" s="12" t="s">
        <v>12410</v>
      </c>
    </row>
    <row r="105" spans="1:4" x14ac:dyDescent="0.25">
      <c r="A105" s="1" t="s">
        <v>4684</v>
      </c>
      <c r="B105" s="2">
        <v>804038273</v>
      </c>
      <c r="C105" s="1" t="s">
        <v>9156</v>
      </c>
      <c r="D105" s="12" t="s">
        <v>12256</v>
      </c>
    </row>
    <row r="106" spans="1:4" x14ac:dyDescent="0.25">
      <c r="A106" s="1" t="s">
        <v>8382</v>
      </c>
      <c r="B106" s="2">
        <v>405162073</v>
      </c>
      <c r="C106" s="1" t="s">
        <v>9159</v>
      </c>
      <c r="D106" s="12" t="s">
        <v>12243</v>
      </c>
    </row>
    <row r="107" spans="1:4" x14ac:dyDescent="0.25">
      <c r="A107" s="1" t="s">
        <v>3437</v>
      </c>
      <c r="B107" s="2">
        <v>863428067</v>
      </c>
      <c r="C107" s="1" t="s">
        <v>9140</v>
      </c>
      <c r="D107" s="12" t="s">
        <v>12318</v>
      </c>
    </row>
    <row r="108" spans="1:4" x14ac:dyDescent="0.25">
      <c r="A108" s="1" t="s">
        <v>3443</v>
      </c>
      <c r="B108" s="2">
        <v>647583601</v>
      </c>
      <c r="C108" s="1" t="s">
        <v>9159</v>
      </c>
      <c r="D108" s="12" t="s">
        <v>12493</v>
      </c>
    </row>
    <row r="109" spans="1:4" x14ac:dyDescent="0.25">
      <c r="A109" s="1" t="s">
        <v>717</v>
      </c>
      <c r="B109" s="2">
        <v>85427274</v>
      </c>
      <c r="C109" s="1" t="s">
        <v>9134</v>
      </c>
      <c r="D109" s="12" t="s">
        <v>12213</v>
      </c>
    </row>
    <row r="110" spans="1:4" x14ac:dyDescent="0.25">
      <c r="A110" s="1" t="s">
        <v>4853</v>
      </c>
      <c r="B110" s="2">
        <v>939260509</v>
      </c>
      <c r="C110" s="1" t="s">
        <v>9134</v>
      </c>
      <c r="D110" s="12" t="s">
        <v>12435</v>
      </c>
    </row>
    <row r="111" spans="1:4" x14ac:dyDescent="0.25">
      <c r="A111" s="1" t="s">
        <v>1954</v>
      </c>
      <c r="B111" s="2">
        <v>80693210</v>
      </c>
      <c r="C111" s="1" t="s">
        <v>9165</v>
      </c>
      <c r="D111" s="1" t="s">
        <v>12205</v>
      </c>
    </row>
    <row r="112" spans="1:4" x14ac:dyDescent="0.25">
      <c r="A112" s="1" t="s">
        <v>6542</v>
      </c>
      <c r="B112" s="2">
        <v>704149278</v>
      </c>
      <c r="C112" s="1" t="s">
        <v>9314</v>
      </c>
      <c r="D112" s="12" t="s">
        <v>12223</v>
      </c>
    </row>
    <row r="113" spans="1:4" x14ac:dyDescent="0.25">
      <c r="A113" s="1" t="s">
        <v>5379</v>
      </c>
      <c r="B113" s="2">
        <v>822729697</v>
      </c>
      <c r="C113" s="1" t="s">
        <v>9193</v>
      </c>
      <c r="D113" s="12" t="s">
        <v>12244</v>
      </c>
    </row>
    <row r="114" spans="1:4" x14ac:dyDescent="0.25">
      <c r="A114" s="1" t="s">
        <v>166</v>
      </c>
      <c r="B114" s="2">
        <v>80506124</v>
      </c>
      <c r="C114" s="1" t="s">
        <v>9188</v>
      </c>
      <c r="D114" s="12" t="s">
        <v>12432</v>
      </c>
    </row>
    <row r="115" spans="1:4" x14ac:dyDescent="0.25">
      <c r="A115" s="1" t="s">
        <v>5884</v>
      </c>
      <c r="B115" s="2">
        <v>741467211</v>
      </c>
      <c r="C115" s="1" t="s">
        <v>9134</v>
      </c>
      <c r="D115" s="1" t="s">
        <v>12263</v>
      </c>
    </row>
    <row r="116" spans="1:4" x14ac:dyDescent="0.25">
      <c r="A116" s="1" t="s">
        <v>8671</v>
      </c>
      <c r="B116" s="2">
        <v>723431746</v>
      </c>
      <c r="C116" s="1" t="s">
        <v>9134</v>
      </c>
      <c r="D116" s="12" t="s">
        <v>12257</v>
      </c>
    </row>
    <row r="117" spans="1:4" x14ac:dyDescent="0.25">
      <c r="A117" s="1" t="s">
        <v>8049</v>
      </c>
      <c r="B117" s="2">
        <v>44786017</v>
      </c>
      <c r="C117" s="1" t="s">
        <v>9314</v>
      </c>
      <c r="D117" s="12" t="s">
        <v>12382</v>
      </c>
    </row>
    <row r="118" spans="1:4" x14ac:dyDescent="0.25">
      <c r="A118" s="1" t="s">
        <v>7662</v>
      </c>
      <c r="B118" s="2">
        <v>600526441</v>
      </c>
      <c r="C118" s="1" t="s">
        <v>9134</v>
      </c>
      <c r="D118" s="12" t="s">
        <v>12463</v>
      </c>
    </row>
    <row r="119" spans="1:4" x14ac:dyDescent="0.25">
      <c r="A119" s="1" t="s">
        <v>6554</v>
      </c>
      <c r="B119" s="2">
        <v>691955540</v>
      </c>
      <c r="C119" s="1" t="s">
        <v>9190</v>
      </c>
      <c r="D119" s="12" t="s">
        <v>12398</v>
      </c>
    </row>
    <row r="120" spans="1:4" x14ac:dyDescent="0.25">
      <c r="A120" s="1" t="s">
        <v>8059</v>
      </c>
      <c r="B120" s="2">
        <v>235521377</v>
      </c>
      <c r="C120" s="1" t="s">
        <v>9193</v>
      </c>
      <c r="D120" s="12" t="s">
        <v>12283</v>
      </c>
    </row>
    <row r="121" spans="1:4" x14ac:dyDescent="0.25">
      <c r="A121" s="1" t="s">
        <v>1397</v>
      </c>
      <c r="B121" s="2">
        <v>370051676</v>
      </c>
      <c r="C121" s="1" t="s">
        <v>9188</v>
      </c>
      <c r="D121" s="12" t="s">
        <v>12434</v>
      </c>
    </row>
    <row r="122" spans="1:4" x14ac:dyDescent="0.25">
      <c r="A122" s="1" t="s">
        <v>6636</v>
      </c>
      <c r="B122" s="2">
        <v>746114879</v>
      </c>
      <c r="C122" s="1" t="s">
        <v>9134</v>
      </c>
      <c r="D122" s="12" t="s">
        <v>12324</v>
      </c>
    </row>
    <row r="123" spans="1:4" x14ac:dyDescent="0.25">
      <c r="A123" s="1" t="s">
        <v>3900</v>
      </c>
      <c r="B123" s="2">
        <v>868121015</v>
      </c>
      <c r="C123" s="1" t="s">
        <v>9148</v>
      </c>
      <c r="D123" s="12" t="s">
        <v>12376</v>
      </c>
    </row>
    <row r="124" spans="1:4" x14ac:dyDescent="0.25">
      <c r="A124" s="1" t="s">
        <v>3771</v>
      </c>
      <c r="B124" s="2">
        <v>957356866</v>
      </c>
      <c r="C124" s="1" t="s">
        <v>9144</v>
      </c>
      <c r="D124" s="12" t="s">
        <v>12422</v>
      </c>
    </row>
    <row r="125" spans="1:4" x14ac:dyDescent="0.25">
      <c r="A125" s="1" t="s">
        <v>4702</v>
      </c>
      <c r="B125" s="2">
        <v>254374522</v>
      </c>
      <c r="C125" s="1" t="s">
        <v>9165</v>
      </c>
      <c r="D125" s="12" t="s">
        <v>12414</v>
      </c>
    </row>
    <row r="126" spans="1:4" x14ac:dyDescent="0.25">
      <c r="A126" s="1" t="s">
        <v>6577</v>
      </c>
      <c r="B126" s="2">
        <v>527005460</v>
      </c>
      <c r="C126" s="1" t="s">
        <v>9170</v>
      </c>
      <c r="D126" s="12" t="s">
        <v>12447</v>
      </c>
    </row>
    <row r="127" spans="1:4" x14ac:dyDescent="0.25">
      <c r="A127" s="1" t="s">
        <v>7909</v>
      </c>
      <c r="B127" s="2">
        <v>624616768</v>
      </c>
      <c r="C127" s="1" t="s">
        <v>9152</v>
      </c>
      <c r="D127" s="12" t="s">
        <v>12453</v>
      </c>
    </row>
    <row r="128" spans="1:4" x14ac:dyDescent="0.25">
      <c r="A128" s="1" t="s">
        <v>6222</v>
      </c>
      <c r="B128" s="2">
        <v>33594751</v>
      </c>
      <c r="C128" s="1" t="s">
        <v>9159</v>
      </c>
      <c r="D128" s="12" t="s">
        <v>12459</v>
      </c>
    </row>
    <row r="129" spans="1:4" x14ac:dyDescent="0.25">
      <c r="A129" s="1" t="s">
        <v>5184</v>
      </c>
      <c r="B129" s="2">
        <v>969042217</v>
      </c>
      <c r="C129" s="1" t="s">
        <v>9134</v>
      </c>
      <c r="D129" s="12" t="s">
        <v>12230</v>
      </c>
    </row>
    <row r="130" spans="1:4" x14ac:dyDescent="0.25">
      <c r="A130" s="1" t="s">
        <v>7819</v>
      </c>
      <c r="B130" s="2">
        <v>345084481</v>
      </c>
      <c r="C130" s="1" t="s">
        <v>9148</v>
      </c>
      <c r="D130" s="12" t="s">
        <v>12431</v>
      </c>
    </row>
    <row r="131" spans="1:4" x14ac:dyDescent="0.25">
      <c r="A131" s="1" t="s">
        <v>6457</v>
      </c>
      <c r="B131" s="2">
        <v>986854271</v>
      </c>
      <c r="C131" s="1" t="s">
        <v>9134</v>
      </c>
      <c r="D131" s="12" t="s">
        <v>12236</v>
      </c>
    </row>
    <row r="132" spans="1:4" x14ac:dyDescent="0.25">
      <c r="A132" s="1" t="s">
        <v>2533</v>
      </c>
      <c r="B132" s="2">
        <v>329567273</v>
      </c>
      <c r="C132" s="1" t="s">
        <v>9197</v>
      </c>
      <c r="D132" s="12" t="s">
        <v>12439</v>
      </c>
    </row>
    <row r="133" spans="1:4" x14ac:dyDescent="0.25">
      <c r="A133" s="1" t="s">
        <v>8065</v>
      </c>
      <c r="B133" s="2">
        <v>407267787</v>
      </c>
      <c r="C133" s="1" t="s">
        <v>9148</v>
      </c>
      <c r="D133" s="12" t="s">
        <v>12309</v>
      </c>
    </row>
    <row r="134" spans="1:4" x14ac:dyDescent="0.25">
      <c r="A134" s="1" t="s">
        <v>4606</v>
      </c>
      <c r="B134" s="2">
        <v>336984371</v>
      </c>
      <c r="C134" s="1" t="s">
        <v>9148</v>
      </c>
      <c r="D134" s="1" t="s">
        <v>12458</v>
      </c>
    </row>
    <row r="135" spans="1:4" x14ac:dyDescent="0.25">
      <c r="A135" s="1" t="s">
        <v>7350</v>
      </c>
      <c r="B135" s="2">
        <v>714271057</v>
      </c>
      <c r="C135" s="1" t="s">
        <v>9197</v>
      </c>
      <c r="D135" s="12" t="s">
        <v>12267</v>
      </c>
    </row>
    <row r="136" spans="1:4" x14ac:dyDescent="0.25">
      <c r="A136" s="1" t="s">
        <v>2437</v>
      </c>
      <c r="B136" s="2">
        <v>971310478</v>
      </c>
      <c r="C136" s="1" t="s">
        <v>9179</v>
      </c>
      <c r="D136" s="12" t="s">
        <v>12395</v>
      </c>
    </row>
    <row r="137" spans="1:4" x14ac:dyDescent="0.25">
      <c r="A137" s="1" t="s">
        <v>6486</v>
      </c>
      <c r="B137" s="2">
        <v>556345845</v>
      </c>
      <c r="C137" s="1" t="s">
        <v>9134</v>
      </c>
      <c r="D137" s="12" t="s">
        <v>12293</v>
      </c>
    </row>
    <row r="138" spans="1:4" x14ac:dyDescent="0.25">
      <c r="A138" s="1" t="s">
        <v>657</v>
      </c>
      <c r="B138" s="2">
        <v>610960498</v>
      </c>
      <c r="C138" s="1" t="s">
        <v>9303</v>
      </c>
      <c r="D138" s="12" t="s">
        <v>12275</v>
      </c>
    </row>
    <row r="139" spans="1:4" x14ac:dyDescent="0.25">
      <c r="A139" s="1" t="s">
        <v>7878</v>
      </c>
      <c r="B139" s="2">
        <v>776827984</v>
      </c>
      <c r="C139" s="1" t="s">
        <v>9159</v>
      </c>
      <c r="D139" s="12" t="s">
        <v>12287</v>
      </c>
    </row>
    <row r="140" spans="1:4" x14ac:dyDescent="0.25">
      <c r="A140" s="1" t="s">
        <v>1115</v>
      </c>
      <c r="B140" s="2">
        <v>135610632</v>
      </c>
      <c r="C140" s="1" t="s">
        <v>9165</v>
      </c>
      <c r="D140" s="12" t="s">
        <v>12343</v>
      </c>
    </row>
    <row r="141" spans="1:4" x14ac:dyDescent="0.25">
      <c r="A141" s="1" t="s">
        <v>2754</v>
      </c>
      <c r="B141" s="2">
        <v>735527609</v>
      </c>
      <c r="C141" s="1" t="s">
        <v>9170</v>
      </c>
      <c r="D141" s="12" t="s">
        <v>12252</v>
      </c>
    </row>
    <row r="142" spans="1:4" x14ac:dyDescent="0.25">
      <c r="A142" s="1" t="s">
        <v>4307</v>
      </c>
      <c r="B142" s="2">
        <v>345882308</v>
      </c>
      <c r="C142" s="1" t="s">
        <v>9170</v>
      </c>
      <c r="D142" s="12" t="s">
        <v>12327</v>
      </c>
    </row>
    <row r="143" spans="1:4" x14ac:dyDescent="0.25">
      <c r="A143" s="1" t="s">
        <v>5416</v>
      </c>
      <c r="B143" s="2">
        <v>482854885</v>
      </c>
      <c r="C143" s="1" t="s">
        <v>9170</v>
      </c>
      <c r="D143" s="12" t="s">
        <v>12302</v>
      </c>
    </row>
    <row r="144" spans="1:4" x14ac:dyDescent="0.25">
      <c r="A144" s="1" t="s">
        <v>6504</v>
      </c>
      <c r="B144" s="2">
        <v>174453542</v>
      </c>
      <c r="C144" s="1" t="s">
        <v>9134</v>
      </c>
      <c r="D144" s="1" t="s">
        <v>12229</v>
      </c>
    </row>
    <row r="145" spans="1:4" x14ac:dyDescent="0.25">
      <c r="A145" s="1" t="s">
        <v>7318</v>
      </c>
      <c r="B145" s="2">
        <v>279845393</v>
      </c>
      <c r="C145" s="1" t="s">
        <v>9148</v>
      </c>
      <c r="D145" s="12" t="s">
        <v>12437</v>
      </c>
    </row>
    <row r="146" spans="1:4" x14ac:dyDescent="0.25">
      <c r="A146" s="1" t="s">
        <v>3073</v>
      </c>
      <c r="B146" s="2">
        <v>364056266</v>
      </c>
      <c r="C146" s="1" t="s">
        <v>9314</v>
      </c>
      <c r="D146" s="12" t="s">
        <v>12285</v>
      </c>
    </row>
    <row r="147" spans="1:4" x14ac:dyDescent="0.25">
      <c r="A147" s="1" t="s">
        <v>2040</v>
      </c>
      <c r="B147" s="2">
        <v>56426361</v>
      </c>
      <c r="C147" s="1" t="s">
        <v>9235</v>
      </c>
      <c r="D147" s="12" t="s">
        <v>12323</v>
      </c>
    </row>
    <row r="148" spans="1:4" x14ac:dyDescent="0.25">
      <c r="A148" s="1" t="s">
        <v>896</v>
      </c>
      <c r="B148" s="2">
        <v>652691099</v>
      </c>
      <c r="C148" s="1" t="s">
        <v>9179</v>
      </c>
      <c r="D148" s="1" t="s">
        <v>12372</v>
      </c>
    </row>
    <row r="149" spans="1:4" x14ac:dyDescent="0.25">
      <c r="A149" s="1" t="s">
        <v>810</v>
      </c>
      <c r="B149" s="2">
        <v>986276311</v>
      </c>
      <c r="C149" s="1" t="s">
        <v>9138</v>
      </c>
      <c r="D149" s="12" t="s">
        <v>12366</v>
      </c>
    </row>
    <row r="150" spans="1:4" x14ac:dyDescent="0.25">
      <c r="A150" s="1" t="s">
        <v>8843</v>
      </c>
      <c r="B150" s="2">
        <v>700293659</v>
      </c>
      <c r="C150" s="1" t="s">
        <v>9159</v>
      </c>
      <c r="D150" s="12" t="s">
        <v>12224</v>
      </c>
    </row>
    <row r="151" spans="1:4" x14ac:dyDescent="0.25">
      <c r="A151" s="1" t="s">
        <v>8280</v>
      </c>
      <c r="B151" s="2">
        <v>698828965</v>
      </c>
      <c r="C151" s="1" t="s">
        <v>9229</v>
      </c>
      <c r="D151" s="12" t="s">
        <v>12416</v>
      </c>
    </row>
    <row r="152" spans="1:4" x14ac:dyDescent="0.25">
      <c r="A152" s="1" t="s">
        <v>5962</v>
      </c>
      <c r="B152" s="2">
        <v>687926099</v>
      </c>
      <c r="C152" s="1" t="s">
        <v>9134</v>
      </c>
      <c r="D152" s="12" t="s">
        <v>12335</v>
      </c>
    </row>
    <row r="153" spans="1:4" x14ac:dyDescent="0.25">
      <c r="A153" s="1" t="s">
        <v>1600</v>
      </c>
      <c r="B153" s="2">
        <v>872703743</v>
      </c>
      <c r="C153" s="1" t="s">
        <v>9134</v>
      </c>
      <c r="D153" s="12" t="s">
        <v>12338</v>
      </c>
    </row>
    <row r="154" spans="1:4" x14ac:dyDescent="0.25">
      <c r="A154" s="1" t="s">
        <v>5471</v>
      </c>
      <c r="B154" s="2">
        <v>502087157</v>
      </c>
      <c r="C154" s="1" t="s">
        <v>9144</v>
      </c>
      <c r="D154" s="12" t="s">
        <v>12375</v>
      </c>
    </row>
    <row r="155" spans="1:4" x14ac:dyDescent="0.25">
      <c r="A155" s="1" t="s">
        <v>1970</v>
      </c>
      <c r="B155" s="2">
        <v>560038029</v>
      </c>
      <c r="C155" s="1" t="s">
        <v>9190</v>
      </c>
      <c r="D155" s="12" t="s">
        <v>12290</v>
      </c>
    </row>
    <row r="156" spans="1:4" x14ac:dyDescent="0.25">
      <c r="A156" s="1" t="s">
        <v>8711</v>
      </c>
      <c r="B156" s="2">
        <v>599797239</v>
      </c>
      <c r="C156" s="1" t="s">
        <v>9134</v>
      </c>
      <c r="D156" s="1" t="s">
        <v>12298</v>
      </c>
    </row>
    <row r="157" spans="1:4" x14ac:dyDescent="0.25">
      <c r="A157" s="1" t="s">
        <v>1994</v>
      </c>
      <c r="B157" s="2">
        <v>465359014</v>
      </c>
      <c r="C157" s="1" t="s">
        <v>9235</v>
      </c>
      <c r="D157" s="12" t="s">
        <v>12405</v>
      </c>
    </row>
    <row r="158" spans="1:4" x14ac:dyDescent="0.25">
      <c r="A158" s="1" t="s">
        <v>3070</v>
      </c>
      <c r="B158" s="2">
        <v>266596220</v>
      </c>
      <c r="C158" s="1" t="s">
        <v>9303</v>
      </c>
      <c r="D158" s="12" t="s">
        <v>12253</v>
      </c>
    </row>
    <row r="159" spans="1:4" x14ac:dyDescent="0.25">
      <c r="A159" s="1" t="s">
        <v>5137</v>
      </c>
      <c r="B159" s="2">
        <v>588324879</v>
      </c>
      <c r="C159" s="1" t="s">
        <v>9134</v>
      </c>
      <c r="D159" s="12" t="s">
        <v>12359</v>
      </c>
    </row>
    <row r="160" spans="1:4" x14ac:dyDescent="0.25">
      <c r="A160" s="1" t="s">
        <v>32</v>
      </c>
      <c r="B160" s="2">
        <v>600576973</v>
      </c>
      <c r="C160" s="1" t="s">
        <v>9130</v>
      </c>
      <c r="D160" s="12" t="s">
        <v>12233</v>
      </c>
    </row>
    <row r="161" spans="1:4" x14ac:dyDescent="0.25">
      <c r="A161" s="1" t="s">
        <v>2287</v>
      </c>
      <c r="B161" s="2">
        <v>919496575</v>
      </c>
      <c r="C161" s="1" t="s">
        <v>9159</v>
      </c>
      <c r="D161" s="12" t="s">
        <v>12201</v>
      </c>
    </row>
    <row r="162" spans="1:4" x14ac:dyDescent="0.25">
      <c r="A162" s="1" t="s">
        <v>4481</v>
      </c>
      <c r="B162" s="2">
        <v>404379161</v>
      </c>
      <c r="C162" s="1" t="s">
        <v>9159</v>
      </c>
      <c r="D162" s="12" t="s">
        <v>12313</v>
      </c>
    </row>
    <row r="163" spans="1:4" x14ac:dyDescent="0.25">
      <c r="A163" s="1" t="s">
        <v>207</v>
      </c>
      <c r="B163" s="2">
        <v>738124493</v>
      </c>
      <c r="C163" s="1" t="s">
        <v>9144</v>
      </c>
      <c r="D163" s="12" t="s">
        <v>12306</v>
      </c>
    </row>
    <row r="164" spans="1:4" x14ac:dyDescent="0.25">
      <c r="A164" s="1" t="s">
        <v>4886</v>
      </c>
      <c r="B164" s="2">
        <v>265889402</v>
      </c>
      <c r="C164" s="1" t="s">
        <v>9170</v>
      </c>
      <c r="D164" s="12" t="s">
        <v>12300</v>
      </c>
    </row>
    <row r="165" spans="1:4" x14ac:dyDescent="0.25">
      <c r="A165" s="1" t="s">
        <v>6354</v>
      </c>
      <c r="B165" s="2">
        <v>892875281</v>
      </c>
      <c r="C165" s="1" t="s">
        <v>9217</v>
      </c>
      <c r="D165" s="12" t="s">
        <v>12379</v>
      </c>
    </row>
    <row r="166" spans="1:4" x14ac:dyDescent="0.25">
      <c r="A166" s="1" t="s">
        <v>6536</v>
      </c>
      <c r="B166" s="2">
        <v>457250107</v>
      </c>
      <c r="C166" s="1" t="s">
        <v>9134</v>
      </c>
      <c r="D166" s="12" t="s">
        <v>12424</v>
      </c>
    </row>
    <row r="167" spans="1:4" x14ac:dyDescent="0.25">
      <c r="A167" s="1" t="s">
        <v>1849</v>
      </c>
      <c r="B167" s="2">
        <v>824553501</v>
      </c>
      <c r="C167" s="1" t="s">
        <v>9130</v>
      </c>
      <c r="D167" s="12" t="s">
        <v>12428</v>
      </c>
    </row>
    <row r="168" spans="1:4" x14ac:dyDescent="0.25">
      <c r="A168" s="1" t="s">
        <v>5219</v>
      </c>
      <c r="B168" s="2">
        <v>86614487</v>
      </c>
      <c r="C168" s="1" t="s">
        <v>9159</v>
      </c>
      <c r="D168" s="12" t="s">
        <v>12311</v>
      </c>
    </row>
    <row r="169" spans="1:4" x14ac:dyDescent="0.25">
      <c r="A169" s="1" t="s">
        <v>7431</v>
      </c>
      <c r="B169" s="2">
        <v>438195116</v>
      </c>
      <c r="C169" s="1" t="s">
        <v>9179</v>
      </c>
      <c r="D169" s="12" t="s">
        <v>12354</v>
      </c>
    </row>
    <row r="170" spans="1:4" x14ac:dyDescent="0.25">
      <c r="A170" s="1" t="s">
        <v>5178</v>
      </c>
      <c r="B170" s="2">
        <v>245262793</v>
      </c>
      <c r="C170" s="1" t="s">
        <v>9134</v>
      </c>
      <c r="D170" s="12" t="s">
        <v>12492</v>
      </c>
    </row>
    <row r="171" spans="1:4" x14ac:dyDescent="0.25">
      <c r="A171" s="1" t="s">
        <v>7719</v>
      </c>
      <c r="B171" s="2">
        <v>677528342</v>
      </c>
      <c r="C171" s="1" t="s">
        <v>9165</v>
      </c>
      <c r="D171" s="1" t="s">
        <v>12396</v>
      </c>
    </row>
    <row r="172" spans="1:4" x14ac:dyDescent="0.25">
      <c r="A172" s="1" t="s">
        <v>61</v>
      </c>
      <c r="B172" s="2">
        <v>464887583</v>
      </c>
      <c r="C172" s="1" t="s">
        <v>9159</v>
      </c>
      <c r="D172" s="12" t="s">
        <v>12490</v>
      </c>
    </row>
    <row r="173" spans="1:4" x14ac:dyDescent="0.25">
      <c r="A173" s="1" t="s">
        <v>1015</v>
      </c>
      <c r="B173" s="2">
        <v>454950381</v>
      </c>
      <c r="C173" s="1" t="s">
        <v>9190</v>
      </c>
      <c r="D173" s="12" t="s">
        <v>12411</v>
      </c>
    </row>
    <row r="174" spans="1:4" x14ac:dyDescent="0.25">
      <c r="A174" s="1" t="s">
        <v>6141</v>
      </c>
      <c r="B174" s="2">
        <v>552405583</v>
      </c>
      <c r="C174" s="1" t="s">
        <v>9159</v>
      </c>
      <c r="D174" s="12" t="s">
        <v>12284</v>
      </c>
    </row>
    <row r="175" spans="1:4" x14ac:dyDescent="0.25">
      <c r="A175" s="1" t="s">
        <v>4271</v>
      </c>
      <c r="B175" s="2">
        <v>279173198</v>
      </c>
      <c r="C175" s="1" t="s">
        <v>9159</v>
      </c>
      <c r="D175" s="12" t="s">
        <v>12254</v>
      </c>
    </row>
    <row r="176" spans="1:4" x14ac:dyDescent="0.25">
      <c r="A176" s="1" t="s">
        <v>3121</v>
      </c>
      <c r="B176" s="2">
        <v>791457586</v>
      </c>
      <c r="C176" s="1" t="s">
        <v>9197</v>
      </c>
      <c r="D176" s="12" t="s">
        <v>12330</v>
      </c>
    </row>
    <row r="177" spans="1:4" x14ac:dyDescent="0.25">
      <c r="A177" s="1" t="s">
        <v>7345</v>
      </c>
      <c r="B177" s="2">
        <v>559254783</v>
      </c>
      <c r="C177" s="1" t="s">
        <v>9148</v>
      </c>
      <c r="D177" s="12" t="s">
        <v>12278</v>
      </c>
    </row>
    <row r="178" spans="1:4" x14ac:dyDescent="0.25">
      <c r="A178" s="1" t="s">
        <v>3294</v>
      </c>
      <c r="B178" s="2">
        <v>737911540</v>
      </c>
      <c r="C178" s="1" t="s">
        <v>9134</v>
      </c>
      <c r="D178" s="12" t="s">
        <v>12238</v>
      </c>
    </row>
    <row r="179" spans="1:4" x14ac:dyDescent="0.25">
      <c r="A179" s="1" t="s">
        <v>494</v>
      </c>
      <c r="B179" s="2">
        <v>25972264</v>
      </c>
      <c r="C179" s="1" t="s">
        <v>9303</v>
      </c>
      <c r="D179" s="12" t="s">
        <v>12377</v>
      </c>
    </row>
    <row r="180" spans="1:4" x14ac:dyDescent="0.25">
      <c r="A180" s="1" t="s">
        <v>1855</v>
      </c>
      <c r="B180" s="2">
        <v>975203713</v>
      </c>
      <c r="C180" s="1" t="s">
        <v>9314</v>
      </c>
      <c r="D180" s="12" t="s">
        <v>12380</v>
      </c>
    </row>
    <row r="181" spans="1:4" x14ac:dyDescent="0.25">
      <c r="A181" s="1" t="s">
        <v>9054</v>
      </c>
      <c r="B181" s="2">
        <v>267895724</v>
      </c>
      <c r="C181" s="1" t="s">
        <v>9148</v>
      </c>
      <c r="D181" s="12" t="s">
        <v>12228</v>
      </c>
    </row>
    <row r="182" spans="1:4" x14ac:dyDescent="0.25">
      <c r="A182" s="1" t="s">
        <v>4892</v>
      </c>
      <c r="B182" s="2">
        <v>778489603</v>
      </c>
      <c r="C182" s="1" t="s">
        <v>9188</v>
      </c>
      <c r="D182" s="12" t="s">
        <v>12420</v>
      </c>
    </row>
    <row r="183" spans="1:4" x14ac:dyDescent="0.25">
      <c r="A183" s="1" t="s">
        <v>459</v>
      </c>
      <c r="B183" s="2">
        <v>62940595</v>
      </c>
      <c r="C183" s="1" t="s">
        <v>9134</v>
      </c>
      <c r="D183" s="12" t="s">
        <v>12349</v>
      </c>
    </row>
    <row r="184" spans="1:4" x14ac:dyDescent="0.25">
      <c r="A184" s="1" t="s">
        <v>7413</v>
      </c>
      <c r="B184" s="2">
        <v>643055435</v>
      </c>
      <c r="C184" s="1" t="s">
        <v>9179</v>
      </c>
      <c r="D184" s="12" t="s">
        <v>12276</v>
      </c>
    </row>
    <row r="185" spans="1:4" x14ac:dyDescent="0.25">
      <c r="A185" s="1" t="s">
        <v>2974</v>
      </c>
      <c r="B185" s="2">
        <v>551030874</v>
      </c>
      <c r="C185" s="1" t="s">
        <v>9144</v>
      </c>
      <c r="D185" s="12" t="s">
        <v>12339</v>
      </c>
    </row>
    <row r="186" spans="1:4" x14ac:dyDescent="0.25">
      <c r="A186" s="1" t="s">
        <v>5023</v>
      </c>
      <c r="B186" s="2">
        <v>790819977</v>
      </c>
      <c r="C186" s="1" t="s">
        <v>9134</v>
      </c>
      <c r="D186" s="12" t="s">
        <v>12394</v>
      </c>
    </row>
    <row r="187" spans="1:4" x14ac:dyDescent="0.25">
      <c r="A187" s="1" t="s">
        <v>6830</v>
      </c>
      <c r="B187" s="2">
        <v>225303584</v>
      </c>
      <c r="C187" s="1" t="s">
        <v>9134</v>
      </c>
      <c r="D187" s="12" t="s">
        <v>12374</v>
      </c>
    </row>
    <row r="188" spans="1:4" x14ac:dyDescent="0.25">
      <c r="A188" s="1" t="s">
        <v>4286</v>
      </c>
      <c r="B188" s="2">
        <v>723847813</v>
      </c>
      <c r="C188" s="1" t="s">
        <v>9170</v>
      </c>
      <c r="D188" s="12" t="s">
        <v>12277</v>
      </c>
    </row>
    <row r="189" spans="1:4" x14ac:dyDescent="0.25">
      <c r="A189" s="1" t="s">
        <v>4687</v>
      </c>
      <c r="B189" s="2">
        <v>290971192</v>
      </c>
      <c r="C189" s="1" t="s">
        <v>9159</v>
      </c>
      <c r="D189" s="12" t="s">
        <v>12250</v>
      </c>
    </row>
    <row r="190" spans="1:4" x14ac:dyDescent="0.25">
      <c r="A190" s="1" t="s">
        <v>5155</v>
      </c>
      <c r="B190" s="2">
        <v>959261982</v>
      </c>
      <c r="C190" s="1" t="s">
        <v>9134</v>
      </c>
      <c r="D190" s="12" t="s">
        <v>12429</v>
      </c>
    </row>
    <row r="191" spans="1:4" x14ac:dyDescent="0.25">
      <c r="A191" s="1" t="s">
        <v>1317</v>
      </c>
      <c r="B191" s="2">
        <v>900757172</v>
      </c>
      <c r="C191" s="1" t="s">
        <v>9159</v>
      </c>
      <c r="D191" s="1" t="s">
        <v>12350</v>
      </c>
    </row>
    <row r="192" spans="1:4" x14ac:dyDescent="0.25">
      <c r="A192" s="1" t="s">
        <v>4283</v>
      </c>
      <c r="B192" s="2">
        <v>993487260</v>
      </c>
      <c r="C192" s="1" t="s">
        <v>9134</v>
      </c>
      <c r="D192" s="12" t="s">
        <v>12215</v>
      </c>
    </row>
    <row r="193" spans="1:4" x14ac:dyDescent="0.25">
      <c r="A193" s="1" t="s">
        <v>6913</v>
      </c>
      <c r="B193" s="2">
        <v>499740854</v>
      </c>
      <c r="C193" s="1" t="s">
        <v>9229</v>
      </c>
      <c r="D193" s="12" t="s">
        <v>12461</v>
      </c>
    </row>
    <row r="194" spans="1:4" x14ac:dyDescent="0.25">
      <c r="A194" s="1" t="s">
        <v>711</v>
      </c>
      <c r="B194" s="2">
        <v>288175420</v>
      </c>
      <c r="C194" s="1" t="s">
        <v>9159</v>
      </c>
      <c r="D194" s="12" t="s">
        <v>12440</v>
      </c>
    </row>
    <row r="195" spans="1:4" x14ac:dyDescent="0.25">
      <c r="A195" s="1" t="s">
        <v>2865</v>
      </c>
      <c r="B195" s="2">
        <v>567668389</v>
      </c>
      <c r="C195" s="1" t="s">
        <v>9193</v>
      </c>
      <c r="D195" s="12" t="s">
        <v>12251</v>
      </c>
    </row>
    <row r="196" spans="1:4" x14ac:dyDescent="0.25">
      <c r="A196" s="1" t="s">
        <v>4012</v>
      </c>
      <c r="B196" s="2">
        <v>137444563</v>
      </c>
      <c r="C196" s="1" t="s">
        <v>9165</v>
      </c>
      <c r="D196" s="12" t="s">
        <v>12481</v>
      </c>
    </row>
    <row r="197" spans="1:4" x14ac:dyDescent="0.25">
      <c r="A197" s="1" t="s">
        <v>2182</v>
      </c>
      <c r="B197" s="2">
        <v>728731078</v>
      </c>
      <c r="C197" s="1" t="s">
        <v>9170</v>
      </c>
      <c r="D197" s="12" t="s">
        <v>12397</v>
      </c>
    </row>
    <row r="198" spans="1:4" x14ac:dyDescent="0.25">
      <c r="A198" s="1" t="s">
        <v>2623</v>
      </c>
      <c r="B198" s="2">
        <v>333256287</v>
      </c>
      <c r="C198" s="1" t="s">
        <v>9217</v>
      </c>
      <c r="D198" s="12" t="s">
        <v>12389</v>
      </c>
    </row>
    <row r="199" spans="1:4" x14ac:dyDescent="0.25">
      <c r="A199" s="1" t="s">
        <v>6960</v>
      </c>
      <c r="B199" s="2">
        <v>212687695</v>
      </c>
      <c r="C199" s="1" t="s">
        <v>9188</v>
      </c>
      <c r="D199" s="1" t="s">
        <v>12336</v>
      </c>
    </row>
    <row r="200" spans="1:4" x14ac:dyDescent="0.25">
      <c r="A200" s="1" t="s">
        <v>3051</v>
      </c>
      <c r="B200" s="2">
        <v>298078818</v>
      </c>
      <c r="C200" s="1" t="s">
        <v>9134</v>
      </c>
      <c r="D200" s="12" t="s">
        <v>12266</v>
      </c>
    </row>
    <row r="201" spans="1:4" x14ac:dyDescent="0.25">
      <c r="A201" s="1" t="s">
        <v>7071</v>
      </c>
      <c r="B201" s="2">
        <v>331061325</v>
      </c>
      <c r="C201" s="1" t="s">
        <v>9134</v>
      </c>
      <c r="D201" s="1" t="s">
        <v>12399</v>
      </c>
    </row>
    <row r="202" spans="1:4" x14ac:dyDescent="0.25">
      <c r="A202" s="1" t="s">
        <v>1539</v>
      </c>
      <c r="B202" s="2">
        <v>557237783</v>
      </c>
      <c r="C202" s="1" t="s">
        <v>9148</v>
      </c>
      <c r="D202" s="12" t="s">
        <v>12469</v>
      </c>
    </row>
    <row r="203" spans="1:4" x14ac:dyDescent="0.25">
      <c r="A203" s="1" t="s">
        <v>3953</v>
      </c>
      <c r="B203" s="2">
        <v>843771917</v>
      </c>
      <c r="C203" s="1" t="s">
        <v>9188</v>
      </c>
      <c r="D203" s="12" t="s">
        <v>12438</v>
      </c>
    </row>
    <row r="204" spans="1:4" x14ac:dyDescent="0.25">
      <c r="A204" s="1" t="s">
        <v>5439</v>
      </c>
      <c r="B204" s="2">
        <v>896649727</v>
      </c>
      <c r="C204" s="1" t="s">
        <v>9134</v>
      </c>
      <c r="D204" s="12" t="s">
        <v>12351</v>
      </c>
    </row>
    <row r="205" spans="1:4" x14ac:dyDescent="0.25">
      <c r="A205" s="1" t="s">
        <v>2638</v>
      </c>
      <c r="B205" s="2">
        <v>739195463</v>
      </c>
      <c r="C205" s="1" t="s">
        <v>9170</v>
      </c>
      <c r="D205" s="12" t="s">
        <v>12402</v>
      </c>
    </row>
    <row r="206" spans="1:4" x14ac:dyDescent="0.25">
      <c r="A206" s="1" t="s">
        <v>6006</v>
      </c>
      <c r="B206" s="2">
        <v>192781810</v>
      </c>
      <c r="C206" s="1" t="s">
        <v>9134</v>
      </c>
      <c r="D206" s="12" t="s">
        <v>12404</v>
      </c>
    </row>
    <row r="207" spans="1:4" x14ac:dyDescent="0.25">
      <c r="A207" s="1" t="s">
        <v>2715</v>
      </c>
      <c r="B207" s="2">
        <v>355991638</v>
      </c>
      <c r="C207" s="1" t="s">
        <v>9188</v>
      </c>
      <c r="D207" s="12" t="s">
        <v>12421</v>
      </c>
    </row>
    <row r="208" spans="1:4" x14ac:dyDescent="0.25">
      <c r="A208" s="1" t="s">
        <v>1960</v>
      </c>
      <c r="B208" s="2">
        <v>582912829</v>
      </c>
      <c r="C208" s="1" t="s">
        <v>9134</v>
      </c>
      <c r="D208" s="12" t="s">
        <v>12479</v>
      </c>
    </row>
    <row r="209" spans="1:4" x14ac:dyDescent="0.25">
      <c r="A209" s="1" t="s">
        <v>4406</v>
      </c>
      <c r="B209" s="2">
        <v>884381934</v>
      </c>
      <c r="C209" s="1" t="s">
        <v>9188</v>
      </c>
      <c r="D209" s="12" t="s">
        <v>12305</v>
      </c>
    </row>
    <row r="210" spans="1:4" x14ac:dyDescent="0.25">
      <c r="A210" s="1" t="s">
        <v>542</v>
      </c>
      <c r="B210" s="2">
        <v>601592292</v>
      </c>
      <c r="C210" s="1" t="s">
        <v>9148</v>
      </c>
      <c r="D210" s="12" t="s">
        <v>12365</v>
      </c>
    </row>
    <row r="211" spans="1:4" x14ac:dyDescent="0.25">
      <c r="A211" s="1" t="s">
        <v>5846</v>
      </c>
      <c r="B211" s="2">
        <v>841889132</v>
      </c>
      <c r="C211" s="1" t="s">
        <v>9130</v>
      </c>
      <c r="D211" s="12" t="s">
        <v>12240</v>
      </c>
    </row>
    <row r="212" spans="1:4" x14ac:dyDescent="0.25">
      <c r="A212" s="1" t="s">
        <v>4997</v>
      </c>
      <c r="B212" s="2">
        <v>602325417</v>
      </c>
      <c r="C212" s="1" t="s">
        <v>9130</v>
      </c>
      <c r="D212" s="1" t="s">
        <v>12315</v>
      </c>
    </row>
    <row r="213" spans="1:4" x14ac:dyDescent="0.25">
      <c r="A213" s="1" t="s">
        <v>5938</v>
      </c>
      <c r="B213" s="2">
        <v>9114300</v>
      </c>
      <c r="C213" s="1" t="s">
        <v>9140</v>
      </c>
      <c r="D213" s="1" t="s">
        <v>12265</v>
      </c>
    </row>
    <row r="214" spans="1:4" x14ac:dyDescent="0.25">
      <c r="A214" s="1" t="s">
        <v>3282</v>
      </c>
      <c r="B214" s="2">
        <v>493486761</v>
      </c>
      <c r="C214" s="1" t="s">
        <v>9130</v>
      </c>
      <c r="D214" s="12" t="s">
        <v>12476</v>
      </c>
    </row>
    <row r="215" spans="1:4" x14ac:dyDescent="0.25">
      <c r="A215" s="1" t="s">
        <v>918</v>
      </c>
      <c r="B215" s="2">
        <v>439747446</v>
      </c>
      <c r="C215" s="1" t="s">
        <v>9179</v>
      </c>
      <c r="D215" s="12" t="s">
        <v>12347</v>
      </c>
    </row>
    <row r="216" spans="1:4" x14ac:dyDescent="0.25">
      <c r="A216" s="1" t="s">
        <v>4817</v>
      </c>
      <c r="B216" s="2">
        <v>46822267</v>
      </c>
      <c r="C216" s="1" t="s">
        <v>9130</v>
      </c>
      <c r="D216" s="12" t="s">
        <v>12204</v>
      </c>
    </row>
    <row r="217" spans="1:4" x14ac:dyDescent="0.25">
      <c r="A217" s="1" t="s">
        <v>4038</v>
      </c>
      <c r="B217" s="2">
        <v>721613645</v>
      </c>
      <c r="C217" s="1" t="s">
        <v>9229</v>
      </c>
      <c r="D217" s="12" t="s">
        <v>12261</v>
      </c>
    </row>
    <row r="218" spans="1:4" x14ac:dyDescent="0.25">
      <c r="A218" s="1" t="s">
        <v>9000</v>
      </c>
      <c r="B218" s="2">
        <v>524608847</v>
      </c>
      <c r="C218" s="1" t="s">
        <v>9188</v>
      </c>
      <c r="D218" s="12" t="s">
        <v>12344</v>
      </c>
    </row>
    <row r="219" spans="1:4" x14ac:dyDescent="0.25">
      <c r="A219" s="1" t="s">
        <v>1193</v>
      </c>
      <c r="B219" s="2">
        <v>178706576</v>
      </c>
      <c r="C219" s="1" t="s">
        <v>9134</v>
      </c>
      <c r="D219" s="12" t="s">
        <v>12489</v>
      </c>
    </row>
    <row r="220" spans="1:4" x14ac:dyDescent="0.25">
      <c r="A220" s="1" t="s">
        <v>2417</v>
      </c>
      <c r="B220" s="2">
        <v>764436046</v>
      </c>
      <c r="C220" s="1" t="s">
        <v>9170</v>
      </c>
      <c r="D220" s="12" t="s">
        <v>12260</v>
      </c>
    </row>
    <row r="221" spans="1:4" x14ac:dyDescent="0.25">
      <c r="A221" s="1" t="s">
        <v>3932</v>
      </c>
      <c r="B221" s="2">
        <v>423463338</v>
      </c>
      <c r="C221" s="1" t="s">
        <v>9156</v>
      </c>
      <c r="D221" s="1" t="s">
        <v>12216</v>
      </c>
    </row>
    <row r="222" spans="1:4" x14ac:dyDescent="0.25">
      <c r="A222" s="1" t="s">
        <v>2527</v>
      </c>
      <c r="B222" s="2">
        <v>111973946</v>
      </c>
      <c r="C222" s="1" t="s">
        <v>9303</v>
      </c>
      <c r="D222" s="12" t="s">
        <v>12475</v>
      </c>
    </row>
    <row r="223" spans="1:4" x14ac:dyDescent="0.25">
      <c r="A223" s="1" t="s">
        <v>8037</v>
      </c>
      <c r="B223" s="2">
        <v>935027587</v>
      </c>
      <c r="C223" s="1" t="s">
        <v>9170</v>
      </c>
      <c r="D223" s="12" t="s">
        <v>12485</v>
      </c>
    </row>
    <row r="224" spans="1:4" x14ac:dyDescent="0.25">
      <c r="A224" s="1" t="s">
        <v>3189</v>
      </c>
      <c r="B224" s="2">
        <v>561087774</v>
      </c>
      <c r="C224" s="1" t="s">
        <v>9159</v>
      </c>
      <c r="D224" s="12" t="s">
        <v>12279</v>
      </c>
    </row>
    <row r="225" spans="1:4" x14ac:dyDescent="0.25">
      <c r="A225" s="1" t="s">
        <v>780</v>
      </c>
      <c r="B225" s="2">
        <v>340309780</v>
      </c>
      <c r="C225" s="1" t="s">
        <v>9156</v>
      </c>
      <c r="D225" s="12" t="s">
        <v>12307</v>
      </c>
    </row>
    <row r="226" spans="1:4" x14ac:dyDescent="0.25">
      <c r="A226" s="1" t="s">
        <v>4521</v>
      </c>
      <c r="B226" s="2">
        <v>491931973</v>
      </c>
      <c r="C226" s="1" t="s">
        <v>9148</v>
      </c>
      <c r="D226" s="12" t="s">
        <v>12217</v>
      </c>
    </row>
    <row r="227" spans="1:4" x14ac:dyDescent="0.25">
      <c r="A227" s="1" t="s">
        <v>2009</v>
      </c>
      <c r="B227" s="2">
        <v>718505332</v>
      </c>
      <c r="C227" s="1" t="s">
        <v>9170</v>
      </c>
      <c r="D227" s="12" t="s">
        <v>12449</v>
      </c>
    </row>
    <row r="228" spans="1:4" x14ac:dyDescent="0.25">
      <c r="A228" s="1" t="s">
        <v>999</v>
      </c>
      <c r="B228" s="2">
        <v>767521408</v>
      </c>
      <c r="C228" s="1" t="s">
        <v>9165</v>
      </c>
      <c r="D228" s="12" t="s">
        <v>12208</v>
      </c>
    </row>
    <row r="229" spans="1:4" x14ac:dyDescent="0.25">
      <c r="A229" s="1" t="s">
        <v>2345</v>
      </c>
      <c r="B229" s="2">
        <v>74546346</v>
      </c>
      <c r="C229" s="1" t="s">
        <v>9159</v>
      </c>
      <c r="D229" s="12" t="s">
        <v>12444</v>
      </c>
    </row>
    <row r="230" spans="1:4" x14ac:dyDescent="0.25">
      <c r="A230" s="1" t="s">
        <v>4478</v>
      </c>
      <c r="B230" s="2">
        <v>966549788</v>
      </c>
      <c r="C230" s="1" t="s">
        <v>9134</v>
      </c>
      <c r="D230" s="12" t="s">
        <v>12427</v>
      </c>
    </row>
    <row r="231" spans="1:4" x14ac:dyDescent="0.25">
      <c r="A231" s="1" t="s">
        <v>3871</v>
      </c>
      <c r="B231" s="2">
        <v>750833059</v>
      </c>
      <c r="C231" s="1" t="s">
        <v>9138</v>
      </c>
      <c r="D231" s="12" t="s">
        <v>12403</v>
      </c>
    </row>
    <row r="232" spans="1:4" x14ac:dyDescent="0.25">
      <c r="A232" s="1" t="s">
        <v>2292</v>
      </c>
      <c r="B232" s="2">
        <v>638990797</v>
      </c>
      <c r="C232" s="1" t="s">
        <v>9134</v>
      </c>
      <c r="D232" s="12" t="s">
        <v>12454</v>
      </c>
    </row>
    <row r="233" spans="1:4" x14ac:dyDescent="0.25">
      <c r="A233" s="1" t="s">
        <v>6147</v>
      </c>
      <c r="B233" s="2">
        <v>66714376</v>
      </c>
      <c r="C233" s="1" t="s">
        <v>9165</v>
      </c>
      <c r="D233" s="1" t="s">
        <v>12415</v>
      </c>
    </row>
    <row r="234" spans="1:4" x14ac:dyDescent="0.25">
      <c r="A234" s="1" t="s">
        <v>2145</v>
      </c>
      <c r="B234" s="2">
        <v>227174666</v>
      </c>
      <c r="C234" s="1" t="s">
        <v>9190</v>
      </c>
      <c r="D234" s="12" t="s">
        <v>12346</v>
      </c>
    </row>
    <row r="235" spans="1:4" x14ac:dyDescent="0.25">
      <c r="A235" s="1" t="s">
        <v>4705</v>
      </c>
      <c r="B235" s="2">
        <v>555382110</v>
      </c>
      <c r="C235" s="1" t="s">
        <v>9134</v>
      </c>
      <c r="D235" s="12" t="s">
        <v>12214</v>
      </c>
    </row>
    <row r="236" spans="1:4" x14ac:dyDescent="0.25">
      <c r="A236" s="1" t="s">
        <v>6898</v>
      </c>
      <c r="B236" s="2">
        <v>319128070</v>
      </c>
      <c r="C236" s="1" t="s">
        <v>9148</v>
      </c>
      <c r="D236" s="12" t="s">
        <v>12264</v>
      </c>
    </row>
    <row r="237" spans="1:4" x14ac:dyDescent="0.25">
      <c r="A237" s="1" t="s">
        <v>8043</v>
      </c>
      <c r="B237" s="2">
        <v>329863838</v>
      </c>
      <c r="C237" s="1" t="s">
        <v>9134</v>
      </c>
      <c r="D237" s="12" t="s">
        <v>12310</v>
      </c>
    </row>
    <row r="238" spans="1:4" x14ac:dyDescent="0.25">
      <c r="A238" s="1" t="s">
        <v>623</v>
      </c>
      <c r="B238" s="2">
        <v>637878422</v>
      </c>
      <c r="C238" s="1" t="s">
        <v>9197</v>
      </c>
      <c r="D238" s="12" t="s">
        <v>12445</v>
      </c>
    </row>
    <row r="239" spans="1:4" x14ac:dyDescent="0.25">
      <c r="A239" s="1" t="s">
        <v>9086</v>
      </c>
      <c r="B239" s="2">
        <v>825826622</v>
      </c>
      <c r="C239" s="1" t="s">
        <v>9188</v>
      </c>
      <c r="D239" s="1" t="s">
        <v>12483</v>
      </c>
    </row>
    <row r="240" spans="1:4" x14ac:dyDescent="0.25">
      <c r="A240" s="1" t="s">
        <v>6024</v>
      </c>
      <c r="B240" s="2">
        <v>629836594</v>
      </c>
      <c r="C240" s="1" t="s">
        <v>9159</v>
      </c>
      <c r="D240" s="12" t="s">
        <v>12329</v>
      </c>
    </row>
    <row r="241" spans="1:4" x14ac:dyDescent="0.25">
      <c r="A241" s="1" t="s">
        <v>7593</v>
      </c>
      <c r="B241" s="2">
        <v>823906903</v>
      </c>
      <c r="C241" s="1" t="s">
        <v>9303</v>
      </c>
      <c r="D241" s="1" t="s">
        <v>12265</v>
      </c>
    </row>
    <row r="242" spans="1:4" x14ac:dyDescent="0.25">
      <c r="A242" s="1" t="s">
        <v>2938</v>
      </c>
      <c r="B242" s="2">
        <v>97263710</v>
      </c>
      <c r="C242" s="1" t="s">
        <v>9154</v>
      </c>
      <c r="D242" s="12" t="s">
        <v>12381</v>
      </c>
    </row>
    <row r="243" spans="1:4" x14ac:dyDescent="0.25">
      <c r="A243" s="1" t="s">
        <v>7887</v>
      </c>
      <c r="B243" s="2">
        <v>169486428</v>
      </c>
      <c r="C243" s="1" t="s">
        <v>9134</v>
      </c>
      <c r="D243" s="12" t="s">
        <v>12487</v>
      </c>
    </row>
    <row r="244" spans="1:4" x14ac:dyDescent="0.25">
      <c r="A244" s="1" t="s">
        <v>7407</v>
      </c>
      <c r="B244" s="2">
        <v>961710120</v>
      </c>
      <c r="C244" s="1" t="s">
        <v>9159</v>
      </c>
      <c r="D244" s="12" t="s">
        <v>12282</v>
      </c>
    </row>
    <row r="245" spans="1:4" x14ac:dyDescent="0.25">
      <c r="A245" s="1" t="s">
        <v>6981</v>
      </c>
      <c r="B245" s="2">
        <v>238684493</v>
      </c>
      <c r="C245" s="1" t="s">
        <v>9154</v>
      </c>
      <c r="D245" s="12" t="s">
        <v>12472</v>
      </c>
    </row>
    <row r="246" spans="1:4" x14ac:dyDescent="0.25">
      <c r="A246" s="1" t="s">
        <v>3653</v>
      </c>
      <c r="B246" s="2">
        <v>422111244</v>
      </c>
      <c r="C246" s="1" t="s">
        <v>9148</v>
      </c>
      <c r="D246" s="12" t="s">
        <v>12294</v>
      </c>
    </row>
    <row r="247" spans="1:4" x14ac:dyDescent="0.25">
      <c r="A247" s="1" t="s">
        <v>3877</v>
      </c>
      <c r="B247" s="2">
        <v>710192330</v>
      </c>
      <c r="C247" s="1" t="s">
        <v>9193</v>
      </c>
      <c r="D247" s="1" t="s">
        <v>12455</v>
      </c>
    </row>
    <row r="248" spans="1:4" x14ac:dyDescent="0.25">
      <c r="A248" s="1" t="s">
        <v>8125</v>
      </c>
      <c r="B248" s="2">
        <v>20886327</v>
      </c>
      <c r="C248" s="1" t="s">
        <v>9138</v>
      </c>
      <c r="D248" s="12" t="s">
        <v>12288</v>
      </c>
    </row>
    <row r="249" spans="1:4" x14ac:dyDescent="0.25">
      <c r="A249" s="1" t="s">
        <v>737</v>
      </c>
      <c r="B249" s="2">
        <v>7396430</v>
      </c>
      <c r="C249" s="1" t="s">
        <v>9134</v>
      </c>
      <c r="D249" s="12" t="s">
        <v>12467</v>
      </c>
    </row>
    <row r="250" spans="1:4" x14ac:dyDescent="0.25">
      <c r="A250" s="1" t="s">
        <v>1264</v>
      </c>
      <c r="B250" s="2">
        <v>231990058</v>
      </c>
      <c r="C250" s="1" t="s">
        <v>9134</v>
      </c>
      <c r="D250" s="12" t="s">
        <v>12390</v>
      </c>
    </row>
    <row r="251" spans="1:4" x14ac:dyDescent="0.25">
      <c r="A251" s="1" t="s">
        <v>1485</v>
      </c>
      <c r="B251" s="2">
        <v>286598152</v>
      </c>
      <c r="C251" s="1" t="s">
        <v>9130</v>
      </c>
      <c r="D251" s="12" t="s">
        <v>12227</v>
      </c>
    </row>
    <row r="252" spans="1:4" x14ac:dyDescent="0.25">
      <c r="A252" s="1" t="s">
        <v>5208</v>
      </c>
      <c r="B252" s="2">
        <v>771087014</v>
      </c>
      <c r="C252" s="1" t="s">
        <v>9134</v>
      </c>
      <c r="D252" s="12" t="s">
        <v>12477</v>
      </c>
    </row>
    <row r="253" spans="1:4" x14ac:dyDescent="0.25">
      <c r="A253" s="1" t="s">
        <v>2824</v>
      </c>
      <c r="B253" s="2">
        <v>102351529</v>
      </c>
      <c r="C253" s="1" t="s">
        <v>9134</v>
      </c>
      <c r="D253" s="1" t="s">
        <v>12272</v>
      </c>
    </row>
    <row r="254" spans="1:4" x14ac:dyDescent="0.25">
      <c r="A254" s="1" t="s">
        <v>865</v>
      </c>
      <c r="B254" s="2">
        <v>276566478</v>
      </c>
      <c r="C254" s="1" t="s">
        <v>9148</v>
      </c>
      <c r="D254" s="12" t="s">
        <v>12494</v>
      </c>
    </row>
    <row r="255" spans="1:4" x14ac:dyDescent="0.25">
      <c r="A255" s="1" t="s">
        <v>5911</v>
      </c>
      <c r="B255" s="2">
        <v>394919381</v>
      </c>
      <c r="C255" s="1" t="s">
        <v>9154</v>
      </c>
      <c r="D255" s="12" t="s">
        <v>12269</v>
      </c>
    </row>
    <row r="256" spans="1:4" x14ac:dyDescent="0.25">
      <c r="A256" s="1" t="s">
        <v>6716</v>
      </c>
      <c r="B256" s="2">
        <v>475711203</v>
      </c>
      <c r="C256" s="1" t="s">
        <v>9179</v>
      </c>
      <c r="D256" s="12" t="s">
        <v>12465</v>
      </c>
    </row>
    <row r="257" spans="1:4" x14ac:dyDescent="0.25">
      <c r="A257" s="1" t="s">
        <v>5935</v>
      </c>
      <c r="B257" s="2">
        <v>363285002</v>
      </c>
      <c r="C257" s="1" t="s">
        <v>9130</v>
      </c>
      <c r="D257" s="12" t="s">
        <v>12332</v>
      </c>
    </row>
    <row r="258" spans="1:4" x14ac:dyDescent="0.25">
      <c r="A258" s="1" t="s">
        <v>8635</v>
      </c>
      <c r="B258" s="2">
        <v>158449315</v>
      </c>
      <c r="C258" s="1" t="s">
        <v>9217</v>
      </c>
      <c r="D258" s="12" t="s">
        <v>12221</v>
      </c>
    </row>
    <row r="259" spans="1:4" x14ac:dyDescent="0.25">
      <c r="A259" s="1" t="s">
        <v>5649</v>
      </c>
      <c r="B259" s="2">
        <v>831453431</v>
      </c>
      <c r="C259" s="1" t="s">
        <v>9130</v>
      </c>
      <c r="D259" s="12" t="s">
        <v>12367</v>
      </c>
    </row>
    <row r="260" spans="1:4" x14ac:dyDescent="0.25">
      <c r="A260" s="1" t="s">
        <v>7508</v>
      </c>
      <c r="B260" s="2">
        <v>468039144</v>
      </c>
      <c r="C260" s="1" t="s">
        <v>9197</v>
      </c>
      <c r="D260" s="12" t="s">
        <v>12222</v>
      </c>
    </row>
    <row r="261" spans="1:4" x14ac:dyDescent="0.25">
      <c r="A261" s="1" t="s">
        <v>5164</v>
      </c>
      <c r="B261" s="2">
        <v>691813773</v>
      </c>
      <c r="C261" s="1" t="s">
        <v>9197</v>
      </c>
      <c r="D261" s="1" t="s">
        <v>12406</v>
      </c>
    </row>
    <row r="262" spans="1:4" x14ac:dyDescent="0.25">
      <c r="A262" s="1" t="s">
        <v>817</v>
      </c>
      <c r="B262" s="2">
        <v>285351921</v>
      </c>
      <c r="C262" s="1" t="s">
        <v>9140</v>
      </c>
      <c r="D262" s="12" t="s">
        <v>12200</v>
      </c>
    </row>
    <row r="263" spans="1:4" x14ac:dyDescent="0.25">
      <c r="A263" s="1" t="s">
        <v>915</v>
      </c>
      <c r="B263" s="2">
        <v>361894531</v>
      </c>
      <c r="C263" s="1" t="s">
        <v>9188</v>
      </c>
      <c r="D263" s="12" t="s">
        <v>12292</v>
      </c>
    </row>
    <row r="264" spans="1:4" x14ac:dyDescent="0.25">
      <c r="A264" s="1" t="s">
        <v>7148</v>
      </c>
      <c r="B264" s="2">
        <v>307023024</v>
      </c>
      <c r="C264" s="1" t="s">
        <v>9130</v>
      </c>
      <c r="D264" s="12" t="s">
        <v>12409</v>
      </c>
    </row>
    <row r="265" spans="1:4" x14ac:dyDescent="0.25">
      <c r="A265" s="1" t="s">
        <v>800</v>
      </c>
      <c r="B265" s="2">
        <v>173356018</v>
      </c>
      <c r="C265" s="1" t="s">
        <v>9134</v>
      </c>
      <c r="D265" s="12" t="s">
        <v>12314</v>
      </c>
    </row>
    <row r="266" spans="1:4" x14ac:dyDescent="0.25">
      <c r="A266" s="1" t="s">
        <v>3813</v>
      </c>
      <c r="B266" s="2">
        <v>988403910</v>
      </c>
      <c r="C266" s="1" t="s">
        <v>9235</v>
      </c>
      <c r="D266" s="12" t="s">
        <v>12497</v>
      </c>
    </row>
    <row r="267" spans="1:4" x14ac:dyDescent="0.25">
      <c r="A267" s="1" t="s">
        <v>6489</v>
      </c>
      <c r="B267" s="2">
        <v>413993051</v>
      </c>
      <c r="C267" s="1" t="s">
        <v>9303</v>
      </c>
      <c r="D267" s="12" t="s">
        <v>12297</v>
      </c>
    </row>
    <row r="268" spans="1:4" x14ac:dyDescent="0.25">
      <c r="A268" s="1" t="s">
        <v>5793</v>
      </c>
      <c r="B268" s="2">
        <v>398267060</v>
      </c>
      <c r="C268" s="1" t="s">
        <v>9159</v>
      </c>
      <c r="D268" s="12" t="s">
        <v>12207</v>
      </c>
    </row>
    <row r="269" spans="1:4" x14ac:dyDescent="0.25">
      <c r="A269" s="1" t="s">
        <v>392</v>
      </c>
      <c r="B269" s="2">
        <v>465242193</v>
      </c>
      <c r="C269" s="1" t="s">
        <v>9170</v>
      </c>
      <c r="D269" s="12" t="s">
        <v>12242</v>
      </c>
    </row>
    <row r="270" spans="1:4" x14ac:dyDescent="0.25">
      <c r="A270" s="1" t="s">
        <v>8292</v>
      </c>
      <c r="B270" s="2">
        <v>878130269</v>
      </c>
      <c r="C270" s="1" t="s">
        <v>9197</v>
      </c>
      <c r="D270" s="12" t="s">
        <v>12491</v>
      </c>
    </row>
    <row r="271" spans="1:4" x14ac:dyDescent="0.25">
      <c r="A271" s="1" t="s">
        <v>317</v>
      </c>
      <c r="B271" s="2">
        <v>299454838</v>
      </c>
      <c r="C271" s="1" t="s">
        <v>9179</v>
      </c>
      <c r="D271" s="12" t="s">
        <v>12352</v>
      </c>
    </row>
    <row r="272" spans="1:4" x14ac:dyDescent="0.25">
      <c r="A272" s="1" t="s">
        <v>1229</v>
      </c>
      <c r="B272" s="2">
        <v>440841498</v>
      </c>
      <c r="C272" s="1" t="s">
        <v>9134</v>
      </c>
      <c r="D272" s="1" t="s">
        <v>12401</v>
      </c>
    </row>
    <row r="273" spans="1:4" x14ac:dyDescent="0.25">
      <c r="A273" s="1" t="s">
        <v>6189</v>
      </c>
      <c r="B273" s="2">
        <v>354728422</v>
      </c>
      <c r="C273" s="1" t="s">
        <v>9134</v>
      </c>
      <c r="D273" s="12" t="s">
        <v>12259</v>
      </c>
    </row>
    <row r="274" spans="1:4" x14ac:dyDescent="0.25">
      <c r="A274" s="1" t="s">
        <v>1830</v>
      </c>
      <c r="B274" s="2">
        <v>280454740</v>
      </c>
      <c r="C274" s="1" t="s">
        <v>9190</v>
      </c>
      <c r="D274" s="12" t="s">
        <v>12235</v>
      </c>
    </row>
    <row r="275" spans="1:4" x14ac:dyDescent="0.25">
      <c r="A275" s="1" t="s">
        <v>8919</v>
      </c>
      <c r="B275" s="2">
        <v>387908126</v>
      </c>
      <c r="C275" s="1" t="s">
        <v>9140</v>
      </c>
      <c r="D275" s="12" t="s">
        <v>12274</v>
      </c>
    </row>
    <row r="276" spans="1:4" x14ac:dyDescent="0.25">
      <c r="A276" s="1" t="s">
        <v>5754</v>
      </c>
      <c r="B276" s="2">
        <v>768412649</v>
      </c>
      <c r="C276" s="1" t="s">
        <v>9152</v>
      </c>
      <c r="D276" s="12" t="s">
        <v>12337</v>
      </c>
    </row>
    <row r="277" spans="1:4" x14ac:dyDescent="0.25">
      <c r="A277" s="1" t="s">
        <v>6465</v>
      </c>
      <c r="B277" s="2">
        <v>54043829</v>
      </c>
      <c r="C277" s="1" t="s">
        <v>9134</v>
      </c>
      <c r="D277" s="12" t="s">
        <v>12304</v>
      </c>
    </row>
    <row r="278" spans="1:4" x14ac:dyDescent="0.25">
      <c r="A278" s="1" t="s">
        <v>705</v>
      </c>
      <c r="B278" s="2">
        <v>99604138</v>
      </c>
      <c r="C278" s="1" t="s">
        <v>9170</v>
      </c>
      <c r="D278" s="12" t="s">
        <v>12358</v>
      </c>
    </row>
    <row r="279" spans="1:4" x14ac:dyDescent="0.25">
      <c r="A279" s="1" t="s">
        <v>1342</v>
      </c>
      <c r="B279" s="2">
        <v>694422009</v>
      </c>
      <c r="C279" s="1" t="s">
        <v>9193</v>
      </c>
      <c r="D279" s="12" t="s">
        <v>12484</v>
      </c>
    </row>
    <row r="280" spans="1:4" x14ac:dyDescent="0.25">
      <c r="A280" s="1" t="s">
        <v>5521</v>
      </c>
      <c r="B280" s="2">
        <v>844190003</v>
      </c>
      <c r="C280" s="1" t="s">
        <v>9314</v>
      </c>
      <c r="D280" s="12" t="s">
        <v>12331</v>
      </c>
    </row>
    <row r="281" spans="1:4" x14ac:dyDescent="0.25">
      <c r="A281" s="1" t="s">
        <v>4472</v>
      </c>
      <c r="B281" s="2">
        <v>56948709</v>
      </c>
      <c r="C281" s="1" t="s">
        <v>9148</v>
      </c>
      <c r="D281" s="12" t="s">
        <v>12443</v>
      </c>
    </row>
    <row r="282" spans="1:4" x14ac:dyDescent="0.25">
      <c r="A282" s="1" t="s">
        <v>118</v>
      </c>
      <c r="B282" s="2">
        <v>225023213</v>
      </c>
      <c r="C282" s="1" t="s">
        <v>9197</v>
      </c>
      <c r="D282" s="12" t="s">
        <v>12333</v>
      </c>
    </row>
    <row r="283" spans="1:4" x14ac:dyDescent="0.25">
      <c r="A283" s="1" t="s">
        <v>539</v>
      </c>
      <c r="B283" s="2">
        <v>467556613</v>
      </c>
      <c r="C283" s="1" t="s">
        <v>9303</v>
      </c>
      <c r="D283" s="1" t="s">
        <v>12482</v>
      </c>
    </row>
    <row r="284" spans="1:4" x14ac:dyDescent="0.25">
      <c r="A284" s="1" t="s">
        <v>1805</v>
      </c>
      <c r="B284" s="2">
        <v>517725391</v>
      </c>
      <c r="C284" s="1" t="s">
        <v>9217</v>
      </c>
      <c r="D284" s="12" t="s">
        <v>12450</v>
      </c>
    </row>
    <row r="285" spans="1:4" x14ac:dyDescent="0.25">
      <c r="A285" s="1" t="s">
        <v>5310</v>
      </c>
      <c r="B285" s="2">
        <v>696247654</v>
      </c>
      <c r="C285" s="1" t="s">
        <v>9159</v>
      </c>
      <c r="D285" s="12" t="s">
        <v>12468</v>
      </c>
    </row>
    <row r="286" spans="1:4" x14ac:dyDescent="0.25">
      <c r="A286" s="1" t="s">
        <v>5278</v>
      </c>
      <c r="B286" s="2">
        <v>9358210</v>
      </c>
      <c r="C286" s="1" t="s">
        <v>9188</v>
      </c>
      <c r="D286" s="12" t="s">
        <v>12248</v>
      </c>
    </row>
    <row r="287" spans="1:4" x14ac:dyDescent="0.25">
      <c r="A287" s="1" t="s">
        <v>3174</v>
      </c>
      <c r="B287" s="2">
        <v>965515907</v>
      </c>
      <c r="C287" s="1" t="s">
        <v>9314</v>
      </c>
      <c r="D287" s="12" t="s">
        <v>12322</v>
      </c>
    </row>
    <row r="288" spans="1:4" x14ac:dyDescent="0.25">
      <c r="A288" s="1" t="s">
        <v>2983</v>
      </c>
      <c r="B288" s="2">
        <v>921471761</v>
      </c>
      <c r="C288" s="1" t="s">
        <v>9188</v>
      </c>
      <c r="D288" s="12" t="s">
        <v>12341</v>
      </c>
    </row>
    <row r="289" spans="1:4" x14ac:dyDescent="0.25">
      <c r="A289" s="1" t="s">
        <v>8948</v>
      </c>
      <c r="B289" s="2">
        <v>565277281</v>
      </c>
      <c r="C289" s="1" t="s">
        <v>9229</v>
      </c>
      <c r="D289" s="12" t="s">
        <v>12391</v>
      </c>
    </row>
    <row r="290" spans="1:4" x14ac:dyDescent="0.25">
      <c r="A290" s="1" t="s">
        <v>6246</v>
      </c>
      <c r="B290" s="2">
        <v>144352360</v>
      </c>
      <c r="C290" s="1" t="s">
        <v>9134</v>
      </c>
      <c r="D290" s="12" t="s">
        <v>12334</v>
      </c>
    </row>
    <row r="291" spans="1:4" x14ac:dyDescent="0.25">
      <c r="A291" s="1" t="s">
        <v>1007</v>
      </c>
      <c r="B291" s="2">
        <v>547781025</v>
      </c>
      <c r="C291" s="1" t="s">
        <v>9134</v>
      </c>
      <c r="D291" s="12" t="s">
        <v>12231</v>
      </c>
    </row>
    <row r="292" spans="1:4" x14ac:dyDescent="0.25">
      <c r="A292" s="1" t="s">
        <v>2016</v>
      </c>
      <c r="B292" s="2">
        <v>96082534</v>
      </c>
      <c r="C292" s="1" t="s">
        <v>9159</v>
      </c>
      <c r="D292" s="1" t="s">
        <v>12291</v>
      </c>
    </row>
    <row r="293" spans="1:4" x14ac:dyDescent="0.25">
      <c r="A293" s="1" t="s">
        <v>4880</v>
      </c>
      <c r="B293" s="2">
        <v>265615429</v>
      </c>
      <c r="C293" s="1" t="s">
        <v>9154</v>
      </c>
      <c r="D293" s="12" t="s">
        <v>12296</v>
      </c>
    </row>
    <row r="294" spans="1:4" x14ac:dyDescent="0.25">
      <c r="A294" s="1" t="s">
        <v>6266</v>
      </c>
      <c r="B294" s="2">
        <v>198335679</v>
      </c>
      <c r="C294" s="1" t="s">
        <v>9130</v>
      </c>
      <c r="D294" s="12" t="s">
        <v>12407</v>
      </c>
    </row>
    <row r="295" spans="1:4" x14ac:dyDescent="0.25">
      <c r="A295" s="1" t="s">
        <v>2049</v>
      </c>
      <c r="B295" s="2">
        <v>238274446</v>
      </c>
      <c r="C295" s="1" t="s">
        <v>9159</v>
      </c>
      <c r="D295" s="12" t="s">
        <v>12202</v>
      </c>
    </row>
    <row r="296" spans="1:4" x14ac:dyDescent="0.25">
      <c r="A296" s="1" t="s">
        <v>5801</v>
      </c>
      <c r="B296" s="2">
        <v>836838522</v>
      </c>
      <c r="C296" s="1" t="s">
        <v>9159</v>
      </c>
      <c r="D296" s="12" t="s">
        <v>12237</v>
      </c>
    </row>
    <row r="297" spans="1:4" x14ac:dyDescent="0.25">
      <c r="A297" s="1" t="s">
        <v>7549</v>
      </c>
      <c r="B297" s="2">
        <v>679878638</v>
      </c>
      <c r="C297" s="1" t="s">
        <v>9148</v>
      </c>
      <c r="D297" s="12" t="s">
        <v>12419</v>
      </c>
    </row>
    <row r="298" spans="1:4" x14ac:dyDescent="0.25">
      <c r="A298" s="1" t="s">
        <v>2322</v>
      </c>
      <c r="B298" s="2">
        <v>81969081</v>
      </c>
      <c r="C298" s="1" t="s">
        <v>9134</v>
      </c>
      <c r="D298" s="12" t="s">
        <v>12433</v>
      </c>
    </row>
    <row r="299" spans="1:4" x14ac:dyDescent="0.25">
      <c r="A299" s="1" t="s">
        <v>5864</v>
      </c>
      <c r="B299" s="2">
        <v>165383586</v>
      </c>
      <c r="C299" s="1" t="s">
        <v>9159</v>
      </c>
      <c r="D299" s="12" t="s">
        <v>12262</v>
      </c>
    </row>
    <row r="300" spans="1:4" x14ac:dyDescent="0.25">
      <c r="A300" s="1" t="s">
        <v>2476</v>
      </c>
      <c r="B300" s="2">
        <v>15136507</v>
      </c>
      <c r="C300" s="1" t="s">
        <v>9134</v>
      </c>
      <c r="D300" s="12" t="s">
        <v>12321</v>
      </c>
    </row>
    <row r="301" spans="1:4" x14ac:dyDescent="0.25">
      <c r="A301" s="1" t="s">
        <v>5076</v>
      </c>
      <c r="B301" s="2">
        <v>28995362</v>
      </c>
      <c r="C301" s="1" t="s">
        <v>9188</v>
      </c>
      <c r="D301" s="12" t="s">
        <v>12316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43085-8B9D-47A2-BB32-12F1B8FA4D2F}">
  <dimension ref="A1:G3001"/>
  <sheetViews>
    <sheetView topLeftCell="A2980" workbookViewId="0">
      <selection sqref="A1:G3001"/>
    </sheetView>
  </sheetViews>
  <sheetFormatPr defaultRowHeight="15" x14ac:dyDescent="0.25"/>
  <cols>
    <col min="1" max="1" width="11" customWidth="1"/>
    <col min="2" max="2" width="16" customWidth="1"/>
    <col min="3" max="3" width="23.28515625" customWidth="1"/>
    <col min="4" max="4" width="18.7109375" customWidth="1"/>
    <col min="5" max="5" width="21.28515625" customWidth="1"/>
    <col min="6" max="6" width="21" customWidth="1"/>
    <col min="7" max="7" width="15" customWidth="1"/>
  </cols>
  <sheetData>
    <row r="1" spans="1:7" x14ac:dyDescent="0.25">
      <c r="A1" t="s">
        <v>15532</v>
      </c>
      <c r="B1" s="1" t="s">
        <v>12499</v>
      </c>
      <c r="C1" s="1" t="s">
        <v>1</v>
      </c>
      <c r="D1" s="1" t="s">
        <v>12500</v>
      </c>
      <c r="E1" s="1" t="s">
        <v>12501</v>
      </c>
      <c r="F1" s="1" t="s">
        <v>12502</v>
      </c>
      <c r="G1" s="1" t="s">
        <v>12503</v>
      </c>
    </row>
    <row r="2" spans="1:7" x14ac:dyDescent="0.25">
      <c r="A2">
        <f t="shared" ref="A2:A65" ca="1" si="0">RAND()</f>
        <v>0.28453416481479865</v>
      </c>
      <c r="B2" s="1" t="s">
        <v>12504</v>
      </c>
      <c r="C2" s="2">
        <v>352133027</v>
      </c>
      <c r="D2" s="1" t="s">
        <v>12505</v>
      </c>
      <c r="E2" s="1" t="s">
        <v>12506</v>
      </c>
      <c r="F2" s="3">
        <v>44476</v>
      </c>
      <c r="G2" t="s">
        <v>12507</v>
      </c>
    </row>
    <row r="3" spans="1:7" x14ac:dyDescent="0.25">
      <c r="A3">
        <f t="shared" ca="1" si="0"/>
        <v>0.1021039145016398</v>
      </c>
      <c r="B3" s="1" t="s">
        <v>12508</v>
      </c>
      <c r="C3" s="2">
        <v>904970081</v>
      </c>
      <c r="D3" s="1" t="s">
        <v>12509</v>
      </c>
      <c r="E3" s="1" t="s">
        <v>12510</v>
      </c>
      <c r="F3" s="3">
        <v>44539</v>
      </c>
      <c r="G3" t="s">
        <v>12511</v>
      </c>
    </row>
    <row r="4" spans="1:7" x14ac:dyDescent="0.25">
      <c r="A4">
        <f t="shared" ca="1" si="0"/>
        <v>0.1266752277389942</v>
      </c>
      <c r="B4" s="1" t="s">
        <v>12504</v>
      </c>
      <c r="C4" s="2">
        <v>788671678</v>
      </c>
      <c r="D4" s="1" t="s">
        <v>12505</v>
      </c>
      <c r="E4" s="1" t="s">
        <v>12512</v>
      </c>
      <c r="F4" s="3">
        <v>44328</v>
      </c>
      <c r="G4" t="s">
        <v>12513</v>
      </c>
    </row>
    <row r="5" spans="1:7" x14ac:dyDescent="0.25">
      <c r="A5">
        <f t="shared" ca="1" si="0"/>
        <v>0.32570827773470712</v>
      </c>
      <c r="B5" s="1" t="s">
        <v>12514</v>
      </c>
      <c r="C5" s="2">
        <v>97263710</v>
      </c>
      <c r="D5" s="1" t="s">
        <v>12515</v>
      </c>
      <c r="E5" s="1" t="s">
        <v>12516</v>
      </c>
      <c r="F5" s="3">
        <v>44616</v>
      </c>
      <c r="G5" t="s">
        <v>12517</v>
      </c>
    </row>
    <row r="6" spans="1:7" x14ac:dyDescent="0.25">
      <c r="A6">
        <f t="shared" ca="1" si="0"/>
        <v>6.2518394486842044E-2</v>
      </c>
      <c r="B6" s="1" t="s">
        <v>12504</v>
      </c>
      <c r="C6" s="2">
        <v>573737289</v>
      </c>
      <c r="D6" s="1" t="s">
        <v>12505</v>
      </c>
      <c r="E6" s="1" t="s">
        <v>12506</v>
      </c>
      <c r="F6" s="3">
        <v>44338</v>
      </c>
      <c r="G6" t="s">
        <v>12518</v>
      </c>
    </row>
    <row r="7" spans="1:7" x14ac:dyDescent="0.25">
      <c r="A7">
        <f t="shared" ca="1" si="0"/>
        <v>0.7829445375820101</v>
      </c>
      <c r="B7" s="1" t="s">
        <v>12508</v>
      </c>
      <c r="C7" s="2">
        <v>890660878</v>
      </c>
      <c r="D7" s="1" t="s">
        <v>12509</v>
      </c>
      <c r="E7" s="1" t="s">
        <v>12519</v>
      </c>
      <c r="F7" s="3">
        <v>44419</v>
      </c>
      <c r="G7" t="s">
        <v>12520</v>
      </c>
    </row>
    <row r="8" spans="1:7" x14ac:dyDescent="0.25">
      <c r="A8">
        <f t="shared" ca="1" si="0"/>
        <v>0.66338188883827698</v>
      </c>
      <c r="B8" s="1" t="s">
        <v>12521</v>
      </c>
      <c r="C8" s="2">
        <v>43787692</v>
      </c>
      <c r="D8" s="1" t="s">
        <v>12522</v>
      </c>
      <c r="E8" s="1" t="s">
        <v>12510</v>
      </c>
      <c r="F8" s="3">
        <v>44269</v>
      </c>
      <c r="G8" t="s">
        <v>12523</v>
      </c>
    </row>
    <row r="9" spans="1:7" x14ac:dyDescent="0.25">
      <c r="A9">
        <f t="shared" ca="1" si="0"/>
        <v>0.58708856193722003</v>
      </c>
      <c r="B9" s="1" t="s">
        <v>12524</v>
      </c>
      <c r="C9" s="2">
        <v>86319276</v>
      </c>
      <c r="D9" s="1" t="s">
        <v>12525</v>
      </c>
      <c r="E9" s="1" t="s">
        <v>12506</v>
      </c>
      <c r="F9" s="3">
        <v>44415</v>
      </c>
      <c r="G9" t="s">
        <v>12526</v>
      </c>
    </row>
    <row r="10" spans="1:7" x14ac:dyDescent="0.25">
      <c r="A10">
        <f t="shared" ca="1" si="0"/>
        <v>0.21055558153045772</v>
      </c>
      <c r="B10" s="1" t="s">
        <v>12514</v>
      </c>
      <c r="C10" s="2">
        <v>301903886</v>
      </c>
      <c r="D10" s="1" t="s">
        <v>12515</v>
      </c>
      <c r="E10" s="1" t="s">
        <v>12527</v>
      </c>
      <c r="F10" s="3">
        <v>44341</v>
      </c>
      <c r="G10" t="s">
        <v>12528</v>
      </c>
    </row>
    <row r="11" spans="1:7" x14ac:dyDescent="0.25">
      <c r="A11">
        <f t="shared" ca="1" si="0"/>
        <v>0.55593841871841698</v>
      </c>
      <c r="B11" s="1" t="s">
        <v>12504</v>
      </c>
      <c r="C11" s="2">
        <v>561127028</v>
      </c>
      <c r="D11" s="1" t="s">
        <v>12505</v>
      </c>
      <c r="E11" s="1" t="s">
        <v>12506</v>
      </c>
      <c r="F11" s="3">
        <v>44559</v>
      </c>
      <c r="G11" t="s">
        <v>12529</v>
      </c>
    </row>
    <row r="12" spans="1:7" x14ac:dyDescent="0.25">
      <c r="A12">
        <f t="shared" ca="1" si="0"/>
        <v>1.827795345463834E-2</v>
      </c>
      <c r="B12" s="1" t="s">
        <v>12514</v>
      </c>
      <c r="C12" s="2">
        <v>842344844</v>
      </c>
      <c r="D12" s="1" t="s">
        <v>12515</v>
      </c>
      <c r="E12" s="1" t="s">
        <v>12527</v>
      </c>
      <c r="F12" s="3">
        <v>44672</v>
      </c>
      <c r="G12" t="s">
        <v>12530</v>
      </c>
    </row>
    <row r="13" spans="1:7" x14ac:dyDescent="0.25">
      <c r="A13">
        <f t="shared" ca="1" si="0"/>
        <v>0.16702223859351695</v>
      </c>
      <c r="B13" s="1" t="s">
        <v>12504</v>
      </c>
      <c r="C13" s="2">
        <v>571268682</v>
      </c>
      <c r="D13" s="1" t="s">
        <v>12505</v>
      </c>
      <c r="E13" s="1" t="s">
        <v>12506</v>
      </c>
      <c r="F13" s="3">
        <v>44218</v>
      </c>
      <c r="G13" t="s">
        <v>12531</v>
      </c>
    </row>
    <row r="14" spans="1:7" x14ac:dyDescent="0.25">
      <c r="A14">
        <f t="shared" ca="1" si="0"/>
        <v>0.7124968061111201</v>
      </c>
      <c r="B14" s="1" t="s">
        <v>12521</v>
      </c>
      <c r="C14" s="2">
        <v>570375422</v>
      </c>
      <c r="D14" s="1" t="s">
        <v>12522</v>
      </c>
      <c r="E14" s="1" t="s">
        <v>12510</v>
      </c>
      <c r="F14" s="3">
        <v>44442</v>
      </c>
      <c r="G14" t="s">
        <v>12532</v>
      </c>
    </row>
    <row r="15" spans="1:7" x14ac:dyDescent="0.25">
      <c r="A15">
        <f t="shared" ca="1" si="0"/>
        <v>0.66618724009668762</v>
      </c>
      <c r="B15" s="1" t="s">
        <v>12504</v>
      </c>
      <c r="C15" s="2">
        <v>257586339</v>
      </c>
      <c r="D15" s="1" t="s">
        <v>12505</v>
      </c>
      <c r="E15" s="1" t="s">
        <v>12506</v>
      </c>
      <c r="F15" s="3">
        <v>44588</v>
      </c>
      <c r="G15" t="s">
        <v>12533</v>
      </c>
    </row>
    <row r="16" spans="1:7" x14ac:dyDescent="0.25">
      <c r="A16">
        <f t="shared" ca="1" si="0"/>
        <v>0.58855897384520051</v>
      </c>
      <c r="B16" s="1" t="s">
        <v>12504</v>
      </c>
      <c r="C16" s="2">
        <v>595680202</v>
      </c>
      <c r="D16" s="1" t="s">
        <v>12505</v>
      </c>
      <c r="E16" s="1" t="s">
        <v>12506</v>
      </c>
      <c r="F16" s="3">
        <v>44295</v>
      </c>
      <c r="G16" t="s">
        <v>12534</v>
      </c>
    </row>
    <row r="17" spans="1:7" x14ac:dyDescent="0.25">
      <c r="A17">
        <f t="shared" ca="1" si="0"/>
        <v>0.59265543865850445</v>
      </c>
      <c r="B17" s="1" t="s">
        <v>12514</v>
      </c>
      <c r="C17" s="2">
        <v>675487854</v>
      </c>
      <c r="D17" s="1" t="s">
        <v>12515</v>
      </c>
      <c r="E17" s="1" t="s">
        <v>12516</v>
      </c>
      <c r="F17" s="3">
        <v>44199</v>
      </c>
      <c r="G17" t="s">
        <v>12535</v>
      </c>
    </row>
    <row r="18" spans="1:7" x14ac:dyDescent="0.25">
      <c r="A18">
        <f t="shared" ca="1" si="0"/>
        <v>2.5290232866135742E-2</v>
      </c>
      <c r="B18" s="1" t="s">
        <v>12521</v>
      </c>
      <c r="C18" s="2">
        <v>593863928</v>
      </c>
      <c r="D18" s="1" t="s">
        <v>12522</v>
      </c>
      <c r="E18" s="1" t="s">
        <v>12510</v>
      </c>
      <c r="F18" s="3">
        <v>44380</v>
      </c>
      <c r="G18" t="s">
        <v>12536</v>
      </c>
    </row>
    <row r="19" spans="1:7" x14ac:dyDescent="0.25">
      <c r="A19">
        <f t="shared" ca="1" si="0"/>
        <v>0.38084309464723543</v>
      </c>
      <c r="B19" s="1" t="s">
        <v>12504</v>
      </c>
      <c r="C19" s="2">
        <v>333127572</v>
      </c>
      <c r="D19" s="1" t="s">
        <v>12505</v>
      </c>
      <c r="E19" s="1" t="s">
        <v>12510</v>
      </c>
      <c r="F19" s="3">
        <v>44513</v>
      </c>
      <c r="G19" t="s">
        <v>12537</v>
      </c>
    </row>
    <row r="20" spans="1:7" x14ac:dyDescent="0.25">
      <c r="A20">
        <f t="shared" ca="1" si="0"/>
        <v>0.72429982679771543</v>
      </c>
      <c r="B20" s="1" t="s">
        <v>12538</v>
      </c>
      <c r="C20" s="2">
        <v>743729432</v>
      </c>
      <c r="D20" s="1" t="s">
        <v>12539</v>
      </c>
      <c r="E20" s="1" t="s">
        <v>12510</v>
      </c>
      <c r="F20" s="3">
        <v>44642</v>
      </c>
      <c r="G20" t="s">
        <v>12540</v>
      </c>
    </row>
    <row r="21" spans="1:7" x14ac:dyDescent="0.25">
      <c r="A21">
        <f t="shared" ca="1" si="0"/>
        <v>0.82437250590352573</v>
      </c>
      <c r="B21" s="1" t="s">
        <v>12504</v>
      </c>
      <c r="C21" s="2">
        <v>1830742</v>
      </c>
      <c r="D21" s="1" t="s">
        <v>12505</v>
      </c>
      <c r="E21" s="1" t="s">
        <v>12512</v>
      </c>
      <c r="F21" s="3">
        <v>44249</v>
      </c>
      <c r="G21" t="s">
        <v>12541</v>
      </c>
    </row>
    <row r="22" spans="1:7" x14ac:dyDescent="0.25">
      <c r="A22">
        <f t="shared" ca="1" si="0"/>
        <v>0.10461081586632215</v>
      </c>
      <c r="B22" s="1" t="s">
        <v>12524</v>
      </c>
      <c r="C22" s="2">
        <v>185045175</v>
      </c>
      <c r="D22" s="1" t="s">
        <v>12525</v>
      </c>
      <c r="E22" s="1" t="s">
        <v>12506</v>
      </c>
      <c r="F22" s="3">
        <v>44602</v>
      </c>
      <c r="G22" t="s">
        <v>12542</v>
      </c>
    </row>
    <row r="23" spans="1:7" x14ac:dyDescent="0.25">
      <c r="A23">
        <f t="shared" ca="1" si="0"/>
        <v>0.67872834452921083</v>
      </c>
      <c r="B23" s="1" t="s">
        <v>12504</v>
      </c>
      <c r="C23" s="2">
        <v>15087311</v>
      </c>
      <c r="D23" s="1" t="s">
        <v>12505</v>
      </c>
      <c r="E23" s="1" t="s">
        <v>12506</v>
      </c>
      <c r="F23" s="3">
        <v>44610</v>
      </c>
      <c r="G23" t="s">
        <v>12543</v>
      </c>
    </row>
    <row r="24" spans="1:7" x14ac:dyDescent="0.25">
      <c r="A24">
        <f t="shared" ca="1" si="0"/>
        <v>9.2013451935002433E-3</v>
      </c>
      <c r="B24" s="1" t="s">
        <v>12508</v>
      </c>
      <c r="C24" s="2">
        <v>156058632</v>
      </c>
      <c r="D24" s="1" t="s">
        <v>12509</v>
      </c>
      <c r="E24" s="1" t="s">
        <v>12510</v>
      </c>
      <c r="F24" s="3">
        <v>44301</v>
      </c>
      <c r="G24" t="s">
        <v>12544</v>
      </c>
    </row>
    <row r="25" spans="1:7" x14ac:dyDescent="0.25">
      <c r="A25">
        <f t="shared" ca="1" si="0"/>
        <v>0.66836462745668446</v>
      </c>
      <c r="B25" s="1" t="s">
        <v>12504</v>
      </c>
      <c r="C25" s="2">
        <v>386649200</v>
      </c>
      <c r="D25" s="1" t="s">
        <v>12505</v>
      </c>
      <c r="E25" s="1" t="s">
        <v>12506</v>
      </c>
      <c r="F25" s="3">
        <v>44382</v>
      </c>
      <c r="G25" t="s">
        <v>12545</v>
      </c>
    </row>
    <row r="26" spans="1:7" x14ac:dyDescent="0.25">
      <c r="A26">
        <f t="shared" ca="1" si="0"/>
        <v>0.19903499826330329</v>
      </c>
      <c r="B26" s="1" t="s">
        <v>12524</v>
      </c>
      <c r="C26" s="2">
        <v>872920936</v>
      </c>
      <c r="D26" s="1" t="s">
        <v>12525</v>
      </c>
      <c r="E26" s="1" t="s">
        <v>12506</v>
      </c>
      <c r="F26" s="3">
        <v>44675</v>
      </c>
      <c r="G26" t="s">
        <v>12546</v>
      </c>
    </row>
    <row r="27" spans="1:7" x14ac:dyDescent="0.25">
      <c r="A27">
        <f t="shared" ca="1" si="0"/>
        <v>7.2609627463795734E-2</v>
      </c>
      <c r="B27" s="1" t="s">
        <v>12521</v>
      </c>
      <c r="C27" s="2">
        <v>259056326</v>
      </c>
      <c r="D27" s="1" t="s">
        <v>12522</v>
      </c>
      <c r="E27" s="1" t="s">
        <v>12510</v>
      </c>
      <c r="F27" s="3">
        <v>44353</v>
      </c>
      <c r="G27" t="s">
        <v>12547</v>
      </c>
    </row>
    <row r="28" spans="1:7" x14ac:dyDescent="0.25">
      <c r="A28">
        <f t="shared" ca="1" si="0"/>
        <v>0.83209366186492306</v>
      </c>
      <c r="B28" s="1" t="s">
        <v>12508</v>
      </c>
      <c r="C28" s="2">
        <v>7702909</v>
      </c>
      <c r="D28" s="1" t="s">
        <v>12509</v>
      </c>
      <c r="E28" s="1" t="s">
        <v>12519</v>
      </c>
      <c r="F28" s="3">
        <v>44652</v>
      </c>
      <c r="G28" t="s">
        <v>12548</v>
      </c>
    </row>
    <row r="29" spans="1:7" x14ac:dyDescent="0.25">
      <c r="A29">
        <f t="shared" ca="1" si="0"/>
        <v>0.73884597761014792</v>
      </c>
      <c r="B29" s="1" t="s">
        <v>12521</v>
      </c>
      <c r="C29" s="2">
        <v>9217797</v>
      </c>
      <c r="D29" s="1" t="s">
        <v>12522</v>
      </c>
      <c r="E29" s="1" t="s">
        <v>12510</v>
      </c>
      <c r="F29" s="3">
        <v>44429</v>
      </c>
      <c r="G29" t="s">
        <v>12549</v>
      </c>
    </row>
    <row r="30" spans="1:7" x14ac:dyDescent="0.25">
      <c r="A30">
        <f t="shared" ca="1" si="0"/>
        <v>0.73666447807678337</v>
      </c>
      <c r="B30" s="1" t="s">
        <v>12504</v>
      </c>
      <c r="C30" s="2">
        <v>209733115</v>
      </c>
      <c r="D30" s="1" t="s">
        <v>12505</v>
      </c>
      <c r="E30" s="1" t="s">
        <v>12512</v>
      </c>
      <c r="F30" s="3">
        <v>44549</v>
      </c>
      <c r="G30" t="s">
        <v>12550</v>
      </c>
    </row>
    <row r="31" spans="1:7" x14ac:dyDescent="0.25">
      <c r="A31">
        <f t="shared" ca="1" si="0"/>
        <v>0.22343921748183082</v>
      </c>
      <c r="B31" s="1" t="s">
        <v>12521</v>
      </c>
      <c r="C31" s="2">
        <v>926400808</v>
      </c>
      <c r="D31" s="1" t="s">
        <v>12522</v>
      </c>
      <c r="E31" s="1" t="s">
        <v>12510</v>
      </c>
      <c r="F31" s="3">
        <v>44316</v>
      </c>
      <c r="G31" t="s">
        <v>12551</v>
      </c>
    </row>
    <row r="32" spans="1:7" x14ac:dyDescent="0.25">
      <c r="A32">
        <f t="shared" ca="1" si="0"/>
        <v>0.33980964551323545</v>
      </c>
      <c r="B32" s="1" t="s">
        <v>12521</v>
      </c>
      <c r="C32" s="2">
        <v>949799479</v>
      </c>
      <c r="D32" s="1" t="s">
        <v>12522</v>
      </c>
      <c r="E32" s="1" t="s">
        <v>12512</v>
      </c>
      <c r="F32" s="3">
        <v>44403</v>
      </c>
      <c r="G32" t="s">
        <v>12552</v>
      </c>
    </row>
    <row r="33" spans="1:7" x14ac:dyDescent="0.25">
      <c r="A33">
        <f t="shared" ca="1" si="0"/>
        <v>0.86278200232919133</v>
      </c>
      <c r="B33" s="1" t="s">
        <v>12514</v>
      </c>
      <c r="C33" s="2">
        <v>405162073</v>
      </c>
      <c r="D33" s="1" t="s">
        <v>12515</v>
      </c>
      <c r="E33" s="1" t="s">
        <v>12527</v>
      </c>
      <c r="F33" s="3">
        <v>44301</v>
      </c>
      <c r="G33" t="s">
        <v>12553</v>
      </c>
    </row>
    <row r="34" spans="1:7" x14ac:dyDescent="0.25">
      <c r="A34">
        <f t="shared" ca="1" si="0"/>
        <v>0.19831318799912623</v>
      </c>
      <c r="B34" s="1" t="s">
        <v>12524</v>
      </c>
      <c r="C34" s="2">
        <v>722771004</v>
      </c>
      <c r="D34" s="1" t="s">
        <v>12525</v>
      </c>
      <c r="E34" s="1" t="s">
        <v>12506</v>
      </c>
      <c r="F34" s="3">
        <v>44426</v>
      </c>
      <c r="G34" t="s">
        <v>12554</v>
      </c>
    </row>
    <row r="35" spans="1:7" x14ac:dyDescent="0.25">
      <c r="A35">
        <f t="shared" ca="1" si="0"/>
        <v>0.70089718065280304</v>
      </c>
      <c r="B35" s="1" t="s">
        <v>12521</v>
      </c>
      <c r="C35" s="2">
        <v>961259213</v>
      </c>
      <c r="D35" s="1" t="s">
        <v>12522</v>
      </c>
      <c r="E35" s="1" t="s">
        <v>12510</v>
      </c>
      <c r="F35" s="3">
        <v>44645</v>
      </c>
      <c r="G35" t="s">
        <v>12555</v>
      </c>
    </row>
    <row r="36" spans="1:7" x14ac:dyDescent="0.25">
      <c r="A36">
        <f t="shared" ca="1" si="0"/>
        <v>0.41066133880740019</v>
      </c>
      <c r="B36" s="1" t="s">
        <v>12521</v>
      </c>
      <c r="C36" s="2">
        <v>646777420</v>
      </c>
      <c r="D36" s="1" t="s">
        <v>12522</v>
      </c>
      <c r="E36" s="1" t="s">
        <v>12512</v>
      </c>
      <c r="F36" s="3">
        <v>44495</v>
      </c>
      <c r="G36" t="s">
        <v>12556</v>
      </c>
    </row>
    <row r="37" spans="1:7" x14ac:dyDescent="0.25">
      <c r="A37">
        <f t="shared" ca="1" si="0"/>
        <v>4.9244569785788173E-2</v>
      </c>
      <c r="B37" s="1" t="s">
        <v>12538</v>
      </c>
      <c r="C37" s="2">
        <v>280885455</v>
      </c>
      <c r="D37" s="1" t="s">
        <v>12539</v>
      </c>
      <c r="E37" s="1" t="s">
        <v>12510</v>
      </c>
      <c r="F37" s="3">
        <v>44454</v>
      </c>
      <c r="G37" t="s">
        <v>12557</v>
      </c>
    </row>
    <row r="38" spans="1:7" x14ac:dyDescent="0.25">
      <c r="A38">
        <f t="shared" ca="1" si="0"/>
        <v>0.68832999720256804</v>
      </c>
      <c r="B38" s="1" t="s">
        <v>12538</v>
      </c>
      <c r="C38" s="2">
        <v>539938714</v>
      </c>
      <c r="D38" s="1" t="s">
        <v>12539</v>
      </c>
      <c r="E38" s="1" t="s">
        <v>12512</v>
      </c>
      <c r="F38" s="3">
        <v>44647</v>
      </c>
      <c r="G38" t="s">
        <v>12558</v>
      </c>
    </row>
    <row r="39" spans="1:7" x14ac:dyDescent="0.25">
      <c r="A39">
        <f t="shared" ca="1" si="0"/>
        <v>0.37640077153708473</v>
      </c>
      <c r="B39" s="1" t="s">
        <v>12508</v>
      </c>
      <c r="C39" s="2">
        <v>46729591</v>
      </c>
      <c r="D39" s="1" t="s">
        <v>12509</v>
      </c>
      <c r="E39" s="1" t="s">
        <v>12519</v>
      </c>
      <c r="F39" s="3">
        <v>44507</v>
      </c>
      <c r="G39" t="s">
        <v>12559</v>
      </c>
    </row>
    <row r="40" spans="1:7" x14ac:dyDescent="0.25">
      <c r="A40">
        <f t="shared" ca="1" si="0"/>
        <v>0.5709138843226389</v>
      </c>
      <c r="B40" s="1" t="s">
        <v>12521</v>
      </c>
      <c r="C40" s="2">
        <v>990925853</v>
      </c>
      <c r="D40" s="1" t="s">
        <v>12522</v>
      </c>
      <c r="E40" s="1" t="s">
        <v>12512</v>
      </c>
      <c r="F40" s="3">
        <v>44425</v>
      </c>
      <c r="G40" t="s">
        <v>12560</v>
      </c>
    </row>
    <row r="41" spans="1:7" x14ac:dyDescent="0.25">
      <c r="A41">
        <f t="shared" ca="1" si="0"/>
        <v>0.18079353240574636</v>
      </c>
      <c r="B41" s="1" t="s">
        <v>12524</v>
      </c>
      <c r="C41" s="2">
        <v>526690732</v>
      </c>
      <c r="D41" s="1" t="s">
        <v>12525</v>
      </c>
      <c r="E41" s="1" t="s">
        <v>12561</v>
      </c>
      <c r="F41" s="3">
        <v>44306</v>
      </c>
      <c r="G41" t="s">
        <v>12562</v>
      </c>
    </row>
    <row r="42" spans="1:7" x14ac:dyDescent="0.25">
      <c r="A42">
        <f t="shared" ca="1" si="0"/>
        <v>0.42046564859933588</v>
      </c>
      <c r="B42" s="1" t="s">
        <v>12504</v>
      </c>
      <c r="C42" s="2">
        <v>602486864</v>
      </c>
      <c r="D42" s="1" t="s">
        <v>12505</v>
      </c>
      <c r="E42" s="1" t="s">
        <v>12506</v>
      </c>
      <c r="F42" s="3">
        <v>44533</v>
      </c>
      <c r="G42" t="s">
        <v>12563</v>
      </c>
    </row>
    <row r="43" spans="1:7" x14ac:dyDescent="0.25">
      <c r="A43">
        <f t="shared" ca="1" si="0"/>
        <v>0.53681675957829567</v>
      </c>
      <c r="B43" s="1" t="s">
        <v>12504</v>
      </c>
      <c r="C43" s="2">
        <v>415890182</v>
      </c>
      <c r="D43" s="1" t="s">
        <v>12505</v>
      </c>
      <c r="E43" s="1" t="s">
        <v>12564</v>
      </c>
      <c r="F43" s="3">
        <v>44489</v>
      </c>
      <c r="G43" t="s">
        <v>12565</v>
      </c>
    </row>
    <row r="44" spans="1:7" x14ac:dyDescent="0.25">
      <c r="A44">
        <f t="shared" ca="1" si="0"/>
        <v>0.22827808335557409</v>
      </c>
      <c r="B44" s="1" t="s">
        <v>12538</v>
      </c>
      <c r="C44" s="2">
        <v>923743468</v>
      </c>
      <c r="D44" s="1" t="s">
        <v>12539</v>
      </c>
      <c r="E44" s="1" t="s">
        <v>12566</v>
      </c>
      <c r="F44" s="3">
        <v>44573</v>
      </c>
      <c r="G44" t="s">
        <v>12567</v>
      </c>
    </row>
    <row r="45" spans="1:7" x14ac:dyDescent="0.25">
      <c r="A45">
        <f t="shared" ca="1" si="0"/>
        <v>0.26392832947927813</v>
      </c>
      <c r="B45" s="1" t="s">
        <v>12508</v>
      </c>
      <c r="C45" s="2">
        <v>646448345</v>
      </c>
      <c r="D45" s="1" t="s">
        <v>12509</v>
      </c>
      <c r="E45" s="1" t="s">
        <v>12510</v>
      </c>
      <c r="F45" s="3">
        <v>44461</v>
      </c>
      <c r="G45" t="s">
        <v>12568</v>
      </c>
    </row>
    <row r="46" spans="1:7" x14ac:dyDescent="0.25">
      <c r="A46">
        <f t="shared" ca="1" si="0"/>
        <v>0.2314846411642848</v>
      </c>
      <c r="B46" s="1" t="s">
        <v>12538</v>
      </c>
      <c r="C46" s="2">
        <v>346081022</v>
      </c>
      <c r="D46" s="1" t="s">
        <v>12539</v>
      </c>
      <c r="E46" s="1" t="s">
        <v>12566</v>
      </c>
      <c r="F46" s="3">
        <v>44593</v>
      </c>
      <c r="G46" t="s">
        <v>12569</v>
      </c>
    </row>
    <row r="47" spans="1:7" x14ac:dyDescent="0.25">
      <c r="A47">
        <f t="shared" ca="1" si="0"/>
        <v>0.54499901472246104</v>
      </c>
      <c r="B47" s="1" t="s">
        <v>12524</v>
      </c>
      <c r="C47" s="2">
        <v>625287378</v>
      </c>
      <c r="D47" s="1" t="s">
        <v>12525</v>
      </c>
      <c r="E47" s="1" t="s">
        <v>12564</v>
      </c>
      <c r="F47" s="3">
        <v>44546</v>
      </c>
      <c r="G47" t="s">
        <v>12570</v>
      </c>
    </row>
    <row r="48" spans="1:7" x14ac:dyDescent="0.25">
      <c r="A48">
        <f t="shared" ca="1" si="0"/>
        <v>0.98850406379791045</v>
      </c>
      <c r="B48" s="1" t="s">
        <v>12524</v>
      </c>
      <c r="C48" s="2">
        <v>782301506</v>
      </c>
      <c r="D48" s="1" t="s">
        <v>12525</v>
      </c>
      <c r="E48" s="1" t="s">
        <v>12506</v>
      </c>
      <c r="F48" s="3">
        <v>44655</v>
      </c>
      <c r="G48" t="s">
        <v>12571</v>
      </c>
    </row>
    <row r="49" spans="1:7" x14ac:dyDescent="0.25">
      <c r="A49">
        <f t="shared" ca="1" si="0"/>
        <v>0.31468115112205819</v>
      </c>
      <c r="B49" s="1" t="s">
        <v>12521</v>
      </c>
      <c r="C49" s="2">
        <v>914302353</v>
      </c>
      <c r="D49" s="1" t="s">
        <v>12522</v>
      </c>
      <c r="E49" s="1" t="s">
        <v>12512</v>
      </c>
      <c r="F49" s="3">
        <v>44639</v>
      </c>
      <c r="G49" t="s">
        <v>12572</v>
      </c>
    </row>
    <row r="50" spans="1:7" x14ac:dyDescent="0.25">
      <c r="A50">
        <f t="shared" ca="1" si="0"/>
        <v>0.50075084848701146</v>
      </c>
      <c r="B50" s="1" t="s">
        <v>12538</v>
      </c>
      <c r="C50" s="2">
        <v>775230955</v>
      </c>
      <c r="D50" s="1" t="s">
        <v>12539</v>
      </c>
      <c r="E50" s="1" t="s">
        <v>12512</v>
      </c>
      <c r="F50" s="3">
        <v>44561</v>
      </c>
      <c r="G50" t="s">
        <v>12573</v>
      </c>
    </row>
    <row r="51" spans="1:7" x14ac:dyDescent="0.25">
      <c r="A51">
        <f t="shared" ca="1" si="0"/>
        <v>7.7074292190678295E-2</v>
      </c>
      <c r="B51" s="1" t="s">
        <v>12538</v>
      </c>
      <c r="C51" s="2">
        <v>964273354</v>
      </c>
      <c r="D51" s="1" t="s">
        <v>12539</v>
      </c>
      <c r="E51" s="1" t="s">
        <v>12512</v>
      </c>
      <c r="F51" s="3">
        <v>44298</v>
      </c>
      <c r="G51" t="s">
        <v>12574</v>
      </c>
    </row>
    <row r="52" spans="1:7" x14ac:dyDescent="0.25">
      <c r="A52">
        <f t="shared" ca="1" si="0"/>
        <v>0.30958180468865149</v>
      </c>
      <c r="B52" s="1" t="s">
        <v>12524</v>
      </c>
      <c r="C52" s="2">
        <v>959908898</v>
      </c>
      <c r="D52" s="1" t="s">
        <v>12525</v>
      </c>
      <c r="E52" s="1" t="s">
        <v>12564</v>
      </c>
      <c r="F52" s="3">
        <v>44301</v>
      </c>
      <c r="G52" t="s">
        <v>12575</v>
      </c>
    </row>
    <row r="53" spans="1:7" x14ac:dyDescent="0.25">
      <c r="A53">
        <f t="shared" ca="1" si="0"/>
        <v>0.87266409081035401</v>
      </c>
      <c r="B53" s="1" t="s">
        <v>12521</v>
      </c>
      <c r="C53" s="2">
        <v>732081027</v>
      </c>
      <c r="D53" s="1" t="s">
        <v>12522</v>
      </c>
      <c r="E53" s="1" t="s">
        <v>12510</v>
      </c>
      <c r="F53" s="3">
        <v>44507</v>
      </c>
      <c r="G53" t="s">
        <v>12576</v>
      </c>
    </row>
    <row r="54" spans="1:7" x14ac:dyDescent="0.25">
      <c r="A54">
        <f t="shared" ca="1" si="0"/>
        <v>0.76866155184644658</v>
      </c>
      <c r="B54" s="1" t="s">
        <v>12504</v>
      </c>
      <c r="C54" s="2">
        <v>190152480</v>
      </c>
      <c r="D54" s="1" t="s">
        <v>12505</v>
      </c>
      <c r="E54" s="1" t="s">
        <v>12506</v>
      </c>
      <c r="F54" s="3">
        <v>44680</v>
      </c>
      <c r="G54" t="s">
        <v>12577</v>
      </c>
    </row>
    <row r="55" spans="1:7" x14ac:dyDescent="0.25">
      <c r="A55">
        <f t="shared" ca="1" si="0"/>
        <v>2.5915418089197395E-2</v>
      </c>
      <c r="B55" s="1" t="s">
        <v>12504</v>
      </c>
      <c r="C55" s="2">
        <v>21760390</v>
      </c>
      <c r="D55" s="1" t="s">
        <v>12505</v>
      </c>
      <c r="E55" s="1" t="s">
        <v>12564</v>
      </c>
      <c r="F55" s="3">
        <v>44566</v>
      </c>
      <c r="G55" t="s">
        <v>12578</v>
      </c>
    </row>
    <row r="56" spans="1:7" x14ac:dyDescent="0.25">
      <c r="A56">
        <f t="shared" ca="1" si="0"/>
        <v>0.66702738117448679</v>
      </c>
      <c r="B56" s="1" t="s">
        <v>12538</v>
      </c>
      <c r="C56" s="2">
        <v>24875976</v>
      </c>
      <c r="D56" s="1" t="s">
        <v>12539</v>
      </c>
      <c r="E56" s="1" t="s">
        <v>12512</v>
      </c>
      <c r="F56" s="3">
        <v>44491</v>
      </c>
      <c r="G56" t="s">
        <v>12579</v>
      </c>
    </row>
    <row r="57" spans="1:7" x14ac:dyDescent="0.25">
      <c r="A57">
        <f t="shared" ca="1" si="0"/>
        <v>0.83915757957346537</v>
      </c>
      <c r="B57" s="1" t="s">
        <v>12524</v>
      </c>
      <c r="C57" s="2">
        <v>394817617</v>
      </c>
      <c r="D57" s="1" t="s">
        <v>12525</v>
      </c>
      <c r="E57" s="1" t="s">
        <v>12564</v>
      </c>
      <c r="F57" s="3">
        <v>44421</v>
      </c>
      <c r="G57" t="s">
        <v>12580</v>
      </c>
    </row>
    <row r="58" spans="1:7" x14ac:dyDescent="0.25">
      <c r="A58">
        <f t="shared" ca="1" si="0"/>
        <v>0.2374085338635491</v>
      </c>
      <c r="B58" s="1" t="s">
        <v>12521</v>
      </c>
      <c r="C58" s="2">
        <v>660681947</v>
      </c>
      <c r="D58" s="1" t="s">
        <v>12522</v>
      </c>
      <c r="E58" s="1" t="s">
        <v>12512</v>
      </c>
      <c r="F58" s="3">
        <v>44451</v>
      </c>
      <c r="G58" t="s">
        <v>12581</v>
      </c>
    </row>
    <row r="59" spans="1:7" x14ac:dyDescent="0.25">
      <c r="A59">
        <f t="shared" ca="1" si="0"/>
        <v>0.61310150400452723</v>
      </c>
      <c r="B59" s="1" t="s">
        <v>12521</v>
      </c>
      <c r="C59" s="2">
        <v>135642253</v>
      </c>
      <c r="D59" s="1" t="s">
        <v>12522</v>
      </c>
      <c r="E59" s="1" t="s">
        <v>12510</v>
      </c>
      <c r="F59" s="3">
        <v>44628</v>
      </c>
      <c r="G59" t="s">
        <v>12582</v>
      </c>
    </row>
    <row r="60" spans="1:7" x14ac:dyDescent="0.25">
      <c r="A60">
        <f t="shared" ca="1" si="0"/>
        <v>0.3213200137442388</v>
      </c>
      <c r="B60" s="1" t="s">
        <v>12521</v>
      </c>
      <c r="C60" s="2">
        <v>826803067</v>
      </c>
      <c r="D60" s="1" t="s">
        <v>12522</v>
      </c>
      <c r="E60" s="1" t="s">
        <v>12510</v>
      </c>
      <c r="F60" s="3">
        <v>44593</v>
      </c>
      <c r="G60" t="s">
        <v>12583</v>
      </c>
    </row>
    <row r="61" spans="1:7" x14ac:dyDescent="0.25">
      <c r="A61">
        <f t="shared" ca="1" si="0"/>
        <v>0.38525954626582681</v>
      </c>
      <c r="B61" s="1" t="s">
        <v>12521</v>
      </c>
      <c r="C61" s="2">
        <v>63506705</v>
      </c>
      <c r="D61" s="1" t="s">
        <v>12522</v>
      </c>
      <c r="E61" s="1" t="s">
        <v>12512</v>
      </c>
      <c r="F61" s="3">
        <v>44272</v>
      </c>
      <c r="G61" t="s">
        <v>12584</v>
      </c>
    </row>
    <row r="62" spans="1:7" x14ac:dyDescent="0.25">
      <c r="A62">
        <f t="shared" ca="1" si="0"/>
        <v>0.75303846215785597</v>
      </c>
      <c r="B62" s="1" t="s">
        <v>12538</v>
      </c>
      <c r="C62" s="2">
        <v>506875531</v>
      </c>
      <c r="D62" s="1" t="s">
        <v>12539</v>
      </c>
      <c r="E62" s="1" t="s">
        <v>12512</v>
      </c>
      <c r="F62" s="3">
        <v>44339</v>
      </c>
      <c r="G62" t="s">
        <v>12585</v>
      </c>
    </row>
    <row r="63" spans="1:7" x14ac:dyDescent="0.25">
      <c r="A63">
        <f t="shared" ca="1" si="0"/>
        <v>0.95486115218091294</v>
      </c>
      <c r="B63" s="1" t="s">
        <v>12514</v>
      </c>
      <c r="C63" s="2">
        <v>600576973</v>
      </c>
      <c r="D63" s="1" t="s">
        <v>12515</v>
      </c>
      <c r="E63" s="1" t="s">
        <v>12527</v>
      </c>
      <c r="F63" s="3">
        <v>44233</v>
      </c>
      <c r="G63" t="s">
        <v>12586</v>
      </c>
    </row>
    <row r="64" spans="1:7" x14ac:dyDescent="0.25">
      <c r="A64">
        <f t="shared" ca="1" si="0"/>
        <v>0.44937201357786838</v>
      </c>
      <c r="B64" s="1" t="s">
        <v>12538</v>
      </c>
      <c r="C64" s="2">
        <v>260904080</v>
      </c>
      <c r="D64" s="1" t="s">
        <v>12539</v>
      </c>
      <c r="E64" s="1" t="s">
        <v>12566</v>
      </c>
      <c r="F64" s="3">
        <v>44496</v>
      </c>
      <c r="G64" t="s">
        <v>12587</v>
      </c>
    </row>
    <row r="65" spans="1:7" x14ac:dyDescent="0.25">
      <c r="A65">
        <f t="shared" ca="1" si="0"/>
        <v>0.19125387851041642</v>
      </c>
      <c r="B65" s="1" t="s">
        <v>12521</v>
      </c>
      <c r="C65" s="2">
        <v>521387078</v>
      </c>
      <c r="D65" s="1" t="s">
        <v>12522</v>
      </c>
      <c r="E65" s="1" t="s">
        <v>12510</v>
      </c>
      <c r="F65" s="3">
        <v>44654</v>
      </c>
      <c r="G65" t="s">
        <v>12588</v>
      </c>
    </row>
    <row r="66" spans="1:7" x14ac:dyDescent="0.25">
      <c r="A66">
        <f t="shared" ref="A66:A129" ca="1" si="1">RAND()</f>
        <v>0.95798403197488335</v>
      </c>
      <c r="B66" s="1" t="s">
        <v>12504</v>
      </c>
      <c r="C66" s="2">
        <v>969029741</v>
      </c>
      <c r="D66" s="1" t="s">
        <v>12505</v>
      </c>
      <c r="E66" s="1" t="s">
        <v>12510</v>
      </c>
      <c r="F66" s="3">
        <v>44525</v>
      </c>
      <c r="G66" t="s">
        <v>12589</v>
      </c>
    </row>
    <row r="67" spans="1:7" x14ac:dyDescent="0.25">
      <c r="A67">
        <f t="shared" ca="1" si="1"/>
        <v>0.38172287315690467</v>
      </c>
      <c r="B67" s="1" t="s">
        <v>12521</v>
      </c>
      <c r="C67" s="2">
        <v>756553453</v>
      </c>
      <c r="D67" s="1" t="s">
        <v>12522</v>
      </c>
      <c r="E67" s="1" t="s">
        <v>12510</v>
      </c>
      <c r="F67" s="3">
        <v>44494</v>
      </c>
      <c r="G67" t="s">
        <v>12590</v>
      </c>
    </row>
    <row r="68" spans="1:7" x14ac:dyDescent="0.25">
      <c r="A68">
        <f t="shared" ca="1" si="1"/>
        <v>0.91398253390078121</v>
      </c>
      <c r="B68" s="1" t="s">
        <v>12521</v>
      </c>
      <c r="C68" s="2">
        <v>577024399</v>
      </c>
      <c r="D68" s="1" t="s">
        <v>12522</v>
      </c>
      <c r="E68" s="1" t="s">
        <v>12510</v>
      </c>
      <c r="F68" s="3">
        <v>44523</v>
      </c>
      <c r="G68" t="s">
        <v>12591</v>
      </c>
    </row>
    <row r="69" spans="1:7" x14ac:dyDescent="0.25">
      <c r="A69">
        <f t="shared" ca="1" si="1"/>
        <v>0.26589999003259401</v>
      </c>
      <c r="B69" s="1" t="s">
        <v>12538</v>
      </c>
      <c r="C69" s="2">
        <v>49382283</v>
      </c>
      <c r="D69" s="1" t="s">
        <v>12539</v>
      </c>
      <c r="E69" s="1" t="s">
        <v>12512</v>
      </c>
      <c r="F69" s="3">
        <v>44511</v>
      </c>
      <c r="G69" t="s">
        <v>12592</v>
      </c>
    </row>
    <row r="70" spans="1:7" x14ac:dyDescent="0.25">
      <c r="A70">
        <f t="shared" ca="1" si="1"/>
        <v>0.67574002284216084</v>
      </c>
      <c r="B70" s="1" t="s">
        <v>12504</v>
      </c>
      <c r="C70" s="2">
        <v>205617031</v>
      </c>
      <c r="D70" s="1" t="s">
        <v>12505</v>
      </c>
      <c r="E70" s="1" t="s">
        <v>12506</v>
      </c>
      <c r="F70" s="3">
        <v>44521</v>
      </c>
      <c r="G70" t="s">
        <v>12593</v>
      </c>
    </row>
    <row r="71" spans="1:7" x14ac:dyDescent="0.25">
      <c r="A71">
        <f t="shared" ca="1" si="1"/>
        <v>0.76141692499272517</v>
      </c>
      <c r="B71" s="1" t="s">
        <v>12508</v>
      </c>
      <c r="C71" s="2">
        <v>872032299</v>
      </c>
      <c r="D71" s="1" t="s">
        <v>12509</v>
      </c>
      <c r="E71" s="1" t="s">
        <v>12519</v>
      </c>
      <c r="F71" s="3">
        <v>44276</v>
      </c>
      <c r="G71" t="s">
        <v>12594</v>
      </c>
    </row>
    <row r="72" spans="1:7" x14ac:dyDescent="0.25">
      <c r="A72">
        <f t="shared" ca="1" si="1"/>
        <v>0.59888959267772357</v>
      </c>
      <c r="B72" s="1" t="s">
        <v>12524</v>
      </c>
      <c r="C72" s="2">
        <v>683793376</v>
      </c>
      <c r="D72" s="1" t="s">
        <v>12525</v>
      </c>
      <c r="E72" s="1" t="s">
        <v>12561</v>
      </c>
      <c r="F72" s="3">
        <v>44282</v>
      </c>
      <c r="G72" t="s">
        <v>12595</v>
      </c>
    </row>
    <row r="73" spans="1:7" x14ac:dyDescent="0.25">
      <c r="A73">
        <f t="shared" ca="1" si="1"/>
        <v>0.51072655426542768</v>
      </c>
      <c r="B73" s="1" t="s">
        <v>12504</v>
      </c>
      <c r="C73" s="2">
        <v>966574974</v>
      </c>
      <c r="D73" s="1" t="s">
        <v>12505</v>
      </c>
      <c r="E73" s="1" t="s">
        <v>12506</v>
      </c>
      <c r="F73" s="3">
        <v>44617</v>
      </c>
      <c r="G73" t="s">
        <v>12596</v>
      </c>
    </row>
    <row r="74" spans="1:7" x14ac:dyDescent="0.25">
      <c r="A74">
        <f t="shared" ca="1" si="1"/>
        <v>1.333402199868583E-2</v>
      </c>
      <c r="B74" s="1" t="s">
        <v>12524</v>
      </c>
      <c r="C74" s="2">
        <v>487433294</v>
      </c>
      <c r="D74" s="1" t="s">
        <v>12525</v>
      </c>
      <c r="E74" s="1" t="s">
        <v>12564</v>
      </c>
      <c r="F74" s="3">
        <v>44589</v>
      </c>
      <c r="G74" t="s">
        <v>12597</v>
      </c>
    </row>
    <row r="75" spans="1:7" x14ac:dyDescent="0.25">
      <c r="A75">
        <f t="shared" ca="1" si="1"/>
        <v>0.731759988576975</v>
      </c>
      <c r="B75" s="1" t="s">
        <v>12521</v>
      </c>
      <c r="C75" s="2">
        <v>382079662</v>
      </c>
      <c r="D75" s="1" t="s">
        <v>12522</v>
      </c>
      <c r="E75" s="1" t="s">
        <v>12510</v>
      </c>
      <c r="F75" s="3">
        <v>44253</v>
      </c>
      <c r="G75" t="s">
        <v>12598</v>
      </c>
    </row>
    <row r="76" spans="1:7" x14ac:dyDescent="0.25">
      <c r="A76">
        <f t="shared" ca="1" si="1"/>
        <v>0.96147630994263078</v>
      </c>
      <c r="B76" s="1" t="s">
        <v>12521</v>
      </c>
      <c r="C76" s="2">
        <v>67031087</v>
      </c>
      <c r="D76" s="1" t="s">
        <v>12522</v>
      </c>
      <c r="E76" s="1" t="s">
        <v>12510</v>
      </c>
      <c r="F76" s="3">
        <v>44330</v>
      </c>
      <c r="G76" t="s">
        <v>12599</v>
      </c>
    </row>
    <row r="77" spans="1:7" x14ac:dyDescent="0.25">
      <c r="A77">
        <f t="shared" ca="1" si="1"/>
        <v>0.45119465740046505</v>
      </c>
      <c r="B77" s="1" t="s">
        <v>12514</v>
      </c>
      <c r="C77" s="2">
        <v>387908126</v>
      </c>
      <c r="D77" s="1" t="s">
        <v>12515</v>
      </c>
      <c r="E77" s="1" t="s">
        <v>12506</v>
      </c>
      <c r="F77" s="3">
        <v>44464</v>
      </c>
      <c r="G77" t="s">
        <v>12600</v>
      </c>
    </row>
    <row r="78" spans="1:7" x14ac:dyDescent="0.25">
      <c r="A78">
        <f t="shared" ca="1" si="1"/>
        <v>0.95491158279807664</v>
      </c>
      <c r="B78" s="1" t="s">
        <v>12521</v>
      </c>
      <c r="C78" s="2">
        <v>45087532</v>
      </c>
      <c r="D78" s="1" t="s">
        <v>12522</v>
      </c>
      <c r="E78" s="1" t="s">
        <v>12510</v>
      </c>
      <c r="F78" s="3">
        <v>44377</v>
      </c>
      <c r="G78" t="s">
        <v>12601</v>
      </c>
    </row>
    <row r="79" spans="1:7" x14ac:dyDescent="0.25">
      <c r="A79">
        <f t="shared" ca="1" si="1"/>
        <v>0.69257953711425779</v>
      </c>
      <c r="B79" s="1" t="s">
        <v>12521</v>
      </c>
      <c r="C79" s="2">
        <v>905339990</v>
      </c>
      <c r="D79" s="1" t="s">
        <v>12522</v>
      </c>
      <c r="E79" s="1" t="s">
        <v>12510</v>
      </c>
      <c r="F79" s="3">
        <v>44657</v>
      </c>
      <c r="G79" t="s">
        <v>12602</v>
      </c>
    </row>
    <row r="80" spans="1:7" x14ac:dyDescent="0.25">
      <c r="A80">
        <f t="shared" ca="1" si="1"/>
        <v>7.9059023611969592E-2</v>
      </c>
      <c r="B80" s="1" t="s">
        <v>12524</v>
      </c>
      <c r="C80" s="2">
        <v>512435426</v>
      </c>
      <c r="D80" s="1" t="s">
        <v>12525</v>
      </c>
      <c r="E80" s="1" t="s">
        <v>12564</v>
      </c>
      <c r="F80" s="3">
        <v>44239</v>
      </c>
      <c r="G80" t="s">
        <v>12603</v>
      </c>
    </row>
    <row r="81" spans="1:7" x14ac:dyDescent="0.25">
      <c r="A81">
        <f t="shared" ca="1" si="1"/>
        <v>0.15989776454539628</v>
      </c>
      <c r="B81" s="1" t="s">
        <v>12524</v>
      </c>
      <c r="C81" s="2">
        <v>710742690</v>
      </c>
      <c r="D81" s="1" t="s">
        <v>12525</v>
      </c>
      <c r="E81" s="1" t="s">
        <v>12561</v>
      </c>
      <c r="F81" s="3">
        <v>44535</v>
      </c>
      <c r="G81" t="s">
        <v>12604</v>
      </c>
    </row>
    <row r="82" spans="1:7" x14ac:dyDescent="0.25">
      <c r="A82">
        <f t="shared" ca="1" si="1"/>
        <v>0.35914483410192766</v>
      </c>
      <c r="B82" s="1" t="s">
        <v>12538</v>
      </c>
      <c r="C82" s="2">
        <v>177006734</v>
      </c>
      <c r="D82" s="1" t="s">
        <v>12539</v>
      </c>
      <c r="E82" s="1" t="s">
        <v>12566</v>
      </c>
      <c r="F82" s="3">
        <v>44319</v>
      </c>
      <c r="G82" t="s">
        <v>12605</v>
      </c>
    </row>
    <row r="83" spans="1:7" x14ac:dyDescent="0.25">
      <c r="A83">
        <f t="shared" ca="1" si="1"/>
        <v>0.10949955387617294</v>
      </c>
      <c r="B83" s="1" t="s">
        <v>12521</v>
      </c>
      <c r="C83" s="2">
        <v>598697376</v>
      </c>
      <c r="D83" s="1" t="s">
        <v>12522</v>
      </c>
      <c r="E83" s="1" t="s">
        <v>12510</v>
      </c>
      <c r="F83" s="3">
        <v>44500</v>
      </c>
      <c r="G83" t="s">
        <v>12606</v>
      </c>
    </row>
    <row r="84" spans="1:7" x14ac:dyDescent="0.25">
      <c r="A84">
        <f t="shared" ca="1" si="1"/>
        <v>0.72078697353727395</v>
      </c>
      <c r="B84" s="1" t="s">
        <v>12538</v>
      </c>
      <c r="C84" s="2">
        <v>48131367</v>
      </c>
      <c r="D84" s="1" t="s">
        <v>12539</v>
      </c>
      <c r="E84" s="1" t="s">
        <v>12566</v>
      </c>
      <c r="F84" s="3">
        <v>44534</v>
      </c>
      <c r="G84" t="s">
        <v>12607</v>
      </c>
    </row>
    <row r="85" spans="1:7" x14ac:dyDescent="0.25">
      <c r="A85">
        <f t="shared" ca="1" si="1"/>
        <v>1.2305220465657629E-2</v>
      </c>
      <c r="B85" s="1" t="s">
        <v>12521</v>
      </c>
      <c r="C85" s="2">
        <v>952383149</v>
      </c>
      <c r="D85" s="1" t="s">
        <v>12522</v>
      </c>
      <c r="E85" s="1" t="s">
        <v>12510</v>
      </c>
      <c r="F85" s="3">
        <v>44302</v>
      </c>
      <c r="G85" t="s">
        <v>12608</v>
      </c>
    </row>
    <row r="86" spans="1:7" x14ac:dyDescent="0.25">
      <c r="A86">
        <f t="shared" ca="1" si="1"/>
        <v>0.82523237358731116</v>
      </c>
      <c r="B86" s="1" t="s">
        <v>12538</v>
      </c>
      <c r="C86" s="2">
        <v>717201617</v>
      </c>
      <c r="D86" s="1" t="s">
        <v>12539</v>
      </c>
      <c r="E86" s="1" t="s">
        <v>12566</v>
      </c>
      <c r="F86" s="3">
        <v>44212</v>
      </c>
      <c r="G86" t="s">
        <v>12609</v>
      </c>
    </row>
    <row r="87" spans="1:7" x14ac:dyDescent="0.25">
      <c r="A87">
        <f t="shared" ca="1" si="1"/>
        <v>0.78652637683082827</v>
      </c>
      <c r="B87" s="1" t="s">
        <v>12538</v>
      </c>
      <c r="C87" s="2">
        <v>497837231</v>
      </c>
      <c r="D87" s="1" t="s">
        <v>12539</v>
      </c>
      <c r="E87" s="1" t="s">
        <v>12510</v>
      </c>
      <c r="F87" s="3">
        <v>44566</v>
      </c>
      <c r="G87" t="s">
        <v>12610</v>
      </c>
    </row>
    <row r="88" spans="1:7" x14ac:dyDescent="0.25">
      <c r="A88">
        <f t="shared" ca="1" si="1"/>
        <v>0.46051126533683651</v>
      </c>
      <c r="B88" s="1" t="s">
        <v>12521</v>
      </c>
      <c r="C88" s="2">
        <v>860849340</v>
      </c>
      <c r="D88" s="1" t="s">
        <v>12522</v>
      </c>
      <c r="E88" s="1" t="s">
        <v>12510</v>
      </c>
      <c r="F88" s="3">
        <v>44660</v>
      </c>
      <c r="G88" t="s">
        <v>12611</v>
      </c>
    </row>
    <row r="89" spans="1:7" x14ac:dyDescent="0.25">
      <c r="A89">
        <f t="shared" ca="1" si="1"/>
        <v>0.20106172090369145</v>
      </c>
      <c r="B89" s="1" t="s">
        <v>12504</v>
      </c>
      <c r="C89" s="2">
        <v>948591027</v>
      </c>
      <c r="D89" s="1" t="s">
        <v>12505</v>
      </c>
      <c r="E89" s="1" t="s">
        <v>12506</v>
      </c>
      <c r="F89" s="3">
        <v>44402</v>
      </c>
      <c r="G89" t="s">
        <v>12612</v>
      </c>
    </row>
    <row r="90" spans="1:7" x14ac:dyDescent="0.25">
      <c r="A90">
        <f t="shared" ca="1" si="1"/>
        <v>6.2031863991258041E-2</v>
      </c>
      <c r="B90" s="1" t="s">
        <v>12521</v>
      </c>
      <c r="C90" s="2">
        <v>411531900</v>
      </c>
      <c r="D90" s="1" t="s">
        <v>12522</v>
      </c>
      <c r="E90" s="1" t="s">
        <v>12510</v>
      </c>
      <c r="F90" s="3">
        <v>44332</v>
      </c>
      <c r="G90" t="s">
        <v>12613</v>
      </c>
    </row>
    <row r="91" spans="1:7" x14ac:dyDescent="0.25">
      <c r="A91">
        <f t="shared" ca="1" si="1"/>
        <v>0.36284183568798867</v>
      </c>
      <c r="B91" s="1" t="s">
        <v>12521</v>
      </c>
      <c r="C91" s="2">
        <v>192166510</v>
      </c>
      <c r="D91" s="1" t="s">
        <v>12522</v>
      </c>
      <c r="E91" s="1" t="s">
        <v>12510</v>
      </c>
      <c r="F91" s="3">
        <v>44665</v>
      </c>
      <c r="G91" t="s">
        <v>12614</v>
      </c>
    </row>
    <row r="92" spans="1:7" x14ac:dyDescent="0.25">
      <c r="A92">
        <f t="shared" ca="1" si="1"/>
        <v>0.48343749638605182</v>
      </c>
      <c r="B92" s="1" t="s">
        <v>12504</v>
      </c>
      <c r="C92" s="2">
        <v>938793950</v>
      </c>
      <c r="D92" s="1" t="s">
        <v>12505</v>
      </c>
      <c r="E92" s="1" t="s">
        <v>12506</v>
      </c>
      <c r="F92" s="3">
        <v>44561</v>
      </c>
      <c r="G92" t="s">
        <v>12615</v>
      </c>
    </row>
    <row r="93" spans="1:7" x14ac:dyDescent="0.25">
      <c r="A93">
        <f t="shared" ca="1" si="1"/>
        <v>0.53196779504571534</v>
      </c>
      <c r="B93" s="1" t="s">
        <v>12538</v>
      </c>
      <c r="C93" s="2">
        <v>735065</v>
      </c>
      <c r="D93" s="1" t="s">
        <v>12539</v>
      </c>
      <c r="E93" s="1" t="s">
        <v>12512</v>
      </c>
      <c r="F93" s="3">
        <v>44626</v>
      </c>
      <c r="G93" t="s">
        <v>12616</v>
      </c>
    </row>
    <row r="94" spans="1:7" x14ac:dyDescent="0.25">
      <c r="A94">
        <f t="shared" ca="1" si="1"/>
        <v>0.863106394424769</v>
      </c>
      <c r="B94" s="1" t="s">
        <v>12504</v>
      </c>
      <c r="C94" s="2">
        <v>627656339</v>
      </c>
      <c r="D94" s="1" t="s">
        <v>12505</v>
      </c>
      <c r="E94" s="1" t="s">
        <v>12510</v>
      </c>
      <c r="F94" s="3">
        <v>44462</v>
      </c>
      <c r="G94" t="s">
        <v>12617</v>
      </c>
    </row>
    <row r="95" spans="1:7" x14ac:dyDescent="0.25">
      <c r="A95">
        <f t="shared" ca="1" si="1"/>
        <v>0.446367510856718</v>
      </c>
      <c r="B95" s="1" t="s">
        <v>12508</v>
      </c>
      <c r="C95" s="2">
        <v>177401884</v>
      </c>
      <c r="D95" s="1" t="s">
        <v>12509</v>
      </c>
      <c r="E95" s="1" t="s">
        <v>12519</v>
      </c>
      <c r="F95" s="3">
        <v>44285</v>
      </c>
      <c r="G95" t="s">
        <v>12618</v>
      </c>
    </row>
    <row r="96" spans="1:7" x14ac:dyDescent="0.25">
      <c r="A96">
        <f t="shared" ca="1" si="1"/>
        <v>9.4864878781181328E-2</v>
      </c>
      <c r="B96" s="1" t="s">
        <v>12538</v>
      </c>
      <c r="C96" s="2">
        <v>306241973</v>
      </c>
      <c r="D96" s="1" t="s">
        <v>12539</v>
      </c>
      <c r="E96" s="1" t="s">
        <v>12512</v>
      </c>
      <c r="F96" s="3">
        <v>44587</v>
      </c>
      <c r="G96" t="s">
        <v>12619</v>
      </c>
    </row>
    <row r="97" spans="1:7" x14ac:dyDescent="0.25">
      <c r="A97">
        <f t="shared" ca="1" si="1"/>
        <v>8.3553372887932409E-2</v>
      </c>
      <c r="B97" s="1" t="s">
        <v>12514</v>
      </c>
      <c r="C97" s="2">
        <v>939238656</v>
      </c>
      <c r="D97" s="1" t="s">
        <v>12515</v>
      </c>
      <c r="E97" s="1" t="s">
        <v>12516</v>
      </c>
      <c r="F97" s="3">
        <v>44289</v>
      </c>
      <c r="G97" t="s">
        <v>12620</v>
      </c>
    </row>
    <row r="98" spans="1:7" x14ac:dyDescent="0.25">
      <c r="A98">
        <f t="shared" ca="1" si="1"/>
        <v>0.52337521479752958</v>
      </c>
      <c r="B98" s="1" t="s">
        <v>12538</v>
      </c>
      <c r="C98" s="2">
        <v>645643840</v>
      </c>
      <c r="D98" s="1" t="s">
        <v>12539</v>
      </c>
      <c r="E98" s="1" t="s">
        <v>12512</v>
      </c>
      <c r="F98" s="3">
        <v>44419</v>
      </c>
      <c r="G98" t="s">
        <v>12621</v>
      </c>
    </row>
    <row r="99" spans="1:7" x14ac:dyDescent="0.25">
      <c r="A99">
        <f t="shared" ca="1" si="1"/>
        <v>0.9023591747070816</v>
      </c>
      <c r="B99" s="1" t="s">
        <v>12514</v>
      </c>
      <c r="C99" s="2">
        <v>822729697</v>
      </c>
      <c r="D99" s="1" t="s">
        <v>12515</v>
      </c>
      <c r="E99" s="1" t="s">
        <v>12527</v>
      </c>
      <c r="F99" s="3">
        <v>44591</v>
      </c>
      <c r="G99" t="s">
        <v>12622</v>
      </c>
    </row>
    <row r="100" spans="1:7" x14ac:dyDescent="0.25">
      <c r="A100">
        <f t="shared" ca="1" si="1"/>
        <v>0.73477805125062845</v>
      </c>
      <c r="B100" s="1" t="s">
        <v>12504</v>
      </c>
      <c r="C100" s="2">
        <v>530898822</v>
      </c>
      <c r="D100" s="1" t="s">
        <v>12505</v>
      </c>
      <c r="E100" s="1" t="s">
        <v>12506</v>
      </c>
      <c r="F100" s="3">
        <v>44223</v>
      </c>
      <c r="G100" t="s">
        <v>12623</v>
      </c>
    </row>
    <row r="101" spans="1:7" x14ac:dyDescent="0.25">
      <c r="A101">
        <f t="shared" ca="1" si="1"/>
        <v>0.75145678582857112</v>
      </c>
      <c r="B101" s="1" t="s">
        <v>12524</v>
      </c>
      <c r="C101" s="2">
        <v>268335121</v>
      </c>
      <c r="D101" s="1" t="s">
        <v>12525</v>
      </c>
      <c r="E101" s="1" t="s">
        <v>12506</v>
      </c>
      <c r="F101" s="3">
        <v>44679</v>
      </c>
      <c r="G101" t="s">
        <v>12624</v>
      </c>
    </row>
    <row r="102" spans="1:7" x14ac:dyDescent="0.25">
      <c r="A102">
        <f t="shared" ca="1" si="1"/>
        <v>0.91403527259665374</v>
      </c>
      <c r="B102" s="1" t="s">
        <v>12524</v>
      </c>
      <c r="C102" s="2">
        <v>177736275</v>
      </c>
      <c r="D102" s="1" t="s">
        <v>12525</v>
      </c>
      <c r="E102" s="1" t="s">
        <v>12506</v>
      </c>
      <c r="F102" s="3">
        <v>44328</v>
      </c>
      <c r="G102" t="s">
        <v>12625</v>
      </c>
    </row>
    <row r="103" spans="1:7" x14ac:dyDescent="0.25">
      <c r="A103">
        <f t="shared" ca="1" si="1"/>
        <v>0.66811495681307431</v>
      </c>
      <c r="B103" s="1" t="s">
        <v>12521</v>
      </c>
      <c r="C103" s="2">
        <v>341472312</v>
      </c>
      <c r="D103" s="1" t="s">
        <v>12522</v>
      </c>
      <c r="E103" s="1" t="s">
        <v>12512</v>
      </c>
      <c r="F103" s="3">
        <v>44213</v>
      </c>
      <c r="G103" t="s">
        <v>12626</v>
      </c>
    </row>
    <row r="104" spans="1:7" x14ac:dyDescent="0.25">
      <c r="A104">
        <f t="shared" ca="1" si="1"/>
        <v>0.59734181774598949</v>
      </c>
      <c r="B104" s="1" t="s">
        <v>12538</v>
      </c>
      <c r="C104" s="2">
        <v>964074906</v>
      </c>
      <c r="D104" s="1" t="s">
        <v>12539</v>
      </c>
      <c r="E104" s="1" t="s">
        <v>12510</v>
      </c>
      <c r="F104" s="3">
        <v>44635</v>
      </c>
      <c r="G104" t="s">
        <v>12627</v>
      </c>
    </row>
    <row r="105" spans="1:7" x14ac:dyDescent="0.25">
      <c r="A105">
        <f t="shared" ca="1" si="1"/>
        <v>0.63375383132624863</v>
      </c>
      <c r="B105" s="1" t="s">
        <v>12538</v>
      </c>
      <c r="C105" s="2">
        <v>155187023</v>
      </c>
      <c r="D105" s="1" t="s">
        <v>12539</v>
      </c>
      <c r="E105" s="1" t="s">
        <v>12566</v>
      </c>
      <c r="F105" s="3">
        <v>44607</v>
      </c>
      <c r="G105" t="s">
        <v>12628</v>
      </c>
    </row>
    <row r="106" spans="1:7" x14ac:dyDescent="0.25">
      <c r="A106">
        <f t="shared" ca="1" si="1"/>
        <v>0.97239748601396547</v>
      </c>
      <c r="B106" s="1" t="s">
        <v>12508</v>
      </c>
      <c r="C106" s="2">
        <v>534723497</v>
      </c>
      <c r="D106" s="1" t="s">
        <v>12509</v>
      </c>
      <c r="E106" s="1" t="s">
        <v>12519</v>
      </c>
      <c r="F106" s="3">
        <v>44541</v>
      </c>
      <c r="G106" t="s">
        <v>12629</v>
      </c>
    </row>
    <row r="107" spans="1:7" x14ac:dyDescent="0.25">
      <c r="A107">
        <f t="shared" ca="1" si="1"/>
        <v>0.81326844632453099</v>
      </c>
      <c r="B107" s="1" t="s">
        <v>12524</v>
      </c>
      <c r="C107" s="2">
        <v>936259097</v>
      </c>
      <c r="D107" s="1" t="s">
        <v>12525</v>
      </c>
      <c r="E107" s="1" t="s">
        <v>12564</v>
      </c>
      <c r="F107" s="3">
        <v>44542</v>
      </c>
      <c r="G107" t="s">
        <v>12630</v>
      </c>
    </row>
    <row r="108" spans="1:7" x14ac:dyDescent="0.25">
      <c r="A108">
        <f t="shared" ca="1" si="1"/>
        <v>2.2100901509424342E-2</v>
      </c>
      <c r="B108" s="1" t="s">
        <v>12504</v>
      </c>
      <c r="C108" s="2">
        <v>446791839</v>
      </c>
      <c r="D108" s="1" t="s">
        <v>12505</v>
      </c>
      <c r="E108" s="1" t="s">
        <v>12506</v>
      </c>
      <c r="F108" s="3">
        <v>44409</v>
      </c>
      <c r="G108" t="s">
        <v>12631</v>
      </c>
    </row>
    <row r="109" spans="1:7" x14ac:dyDescent="0.25">
      <c r="A109">
        <f t="shared" ca="1" si="1"/>
        <v>0.37258146093109323</v>
      </c>
      <c r="B109" s="1" t="s">
        <v>12538</v>
      </c>
      <c r="C109" s="2">
        <v>723294343</v>
      </c>
      <c r="D109" s="1" t="s">
        <v>12539</v>
      </c>
      <c r="E109" s="1" t="s">
        <v>12510</v>
      </c>
      <c r="F109" s="3">
        <v>44481</v>
      </c>
      <c r="G109" t="s">
        <v>12632</v>
      </c>
    </row>
    <row r="110" spans="1:7" x14ac:dyDescent="0.25">
      <c r="A110">
        <f t="shared" ca="1" si="1"/>
        <v>4.1989832210531208E-2</v>
      </c>
      <c r="B110" s="1" t="s">
        <v>12508</v>
      </c>
      <c r="C110" s="2">
        <v>128075328</v>
      </c>
      <c r="D110" s="1" t="s">
        <v>12509</v>
      </c>
      <c r="E110" s="1" t="s">
        <v>12519</v>
      </c>
      <c r="F110" s="3">
        <v>44574</v>
      </c>
      <c r="G110" t="s">
        <v>12633</v>
      </c>
    </row>
    <row r="111" spans="1:7" x14ac:dyDescent="0.25">
      <c r="A111">
        <f t="shared" ca="1" si="1"/>
        <v>0.97572952317335948</v>
      </c>
      <c r="B111" s="1" t="s">
        <v>12538</v>
      </c>
      <c r="C111" s="2">
        <v>247728267</v>
      </c>
      <c r="D111" s="1" t="s">
        <v>12539</v>
      </c>
      <c r="E111" s="1" t="s">
        <v>12512</v>
      </c>
      <c r="F111" s="3">
        <v>44442</v>
      </c>
      <c r="G111" t="s">
        <v>12634</v>
      </c>
    </row>
    <row r="112" spans="1:7" x14ac:dyDescent="0.25">
      <c r="A112">
        <f t="shared" ca="1" si="1"/>
        <v>0.92547409294207095</v>
      </c>
      <c r="B112" s="1" t="s">
        <v>12508</v>
      </c>
      <c r="C112" s="2">
        <v>200536311</v>
      </c>
      <c r="D112" s="1" t="s">
        <v>12509</v>
      </c>
      <c r="E112" s="1" t="s">
        <v>12519</v>
      </c>
      <c r="F112" s="3">
        <v>44630</v>
      </c>
      <c r="G112" t="s">
        <v>12635</v>
      </c>
    </row>
    <row r="113" spans="1:7" x14ac:dyDescent="0.25">
      <c r="A113">
        <f t="shared" ca="1" si="1"/>
        <v>0.37057658012401418</v>
      </c>
      <c r="B113" s="1" t="s">
        <v>12521</v>
      </c>
      <c r="C113" s="2">
        <v>699468373</v>
      </c>
      <c r="D113" s="1" t="s">
        <v>12522</v>
      </c>
      <c r="E113" s="1" t="s">
        <v>12510</v>
      </c>
      <c r="F113" s="3">
        <v>44337</v>
      </c>
      <c r="G113" t="s">
        <v>12636</v>
      </c>
    </row>
    <row r="114" spans="1:7" x14ac:dyDescent="0.25">
      <c r="A114">
        <f t="shared" ca="1" si="1"/>
        <v>0.75191462274137433</v>
      </c>
      <c r="B114" s="1" t="s">
        <v>12508</v>
      </c>
      <c r="C114" s="2">
        <v>189899863</v>
      </c>
      <c r="D114" s="1" t="s">
        <v>12509</v>
      </c>
      <c r="E114" s="1" t="s">
        <v>12519</v>
      </c>
      <c r="F114" s="3">
        <v>44602</v>
      </c>
      <c r="G114" t="s">
        <v>12637</v>
      </c>
    </row>
    <row r="115" spans="1:7" x14ac:dyDescent="0.25">
      <c r="A115">
        <f t="shared" ca="1" si="1"/>
        <v>0.27007723353252211</v>
      </c>
      <c r="B115" s="1" t="s">
        <v>12521</v>
      </c>
      <c r="C115" s="2">
        <v>194085026</v>
      </c>
      <c r="D115" s="1" t="s">
        <v>12522</v>
      </c>
      <c r="E115" s="1" t="s">
        <v>12510</v>
      </c>
      <c r="F115" s="3">
        <v>44340</v>
      </c>
      <c r="G115" t="s">
        <v>12638</v>
      </c>
    </row>
    <row r="116" spans="1:7" x14ac:dyDescent="0.25">
      <c r="A116">
        <f t="shared" ca="1" si="1"/>
        <v>0.11248297835617171</v>
      </c>
      <c r="B116" s="1" t="s">
        <v>12524</v>
      </c>
      <c r="C116" s="2">
        <v>731411413</v>
      </c>
      <c r="D116" s="1" t="s">
        <v>12525</v>
      </c>
      <c r="E116" s="1" t="s">
        <v>12506</v>
      </c>
      <c r="F116" s="3">
        <v>44440</v>
      </c>
      <c r="G116" t="s">
        <v>12639</v>
      </c>
    </row>
    <row r="117" spans="1:7" x14ac:dyDescent="0.25">
      <c r="A117">
        <f t="shared" ca="1" si="1"/>
        <v>0.30239561863111641</v>
      </c>
      <c r="B117" s="1" t="s">
        <v>12508</v>
      </c>
      <c r="C117" s="2">
        <v>827738068</v>
      </c>
      <c r="D117" s="1" t="s">
        <v>12509</v>
      </c>
      <c r="E117" s="1" t="s">
        <v>12519</v>
      </c>
      <c r="F117" s="3">
        <v>44508</v>
      </c>
      <c r="G117" t="s">
        <v>12640</v>
      </c>
    </row>
    <row r="118" spans="1:7" x14ac:dyDescent="0.25">
      <c r="A118">
        <f t="shared" ca="1" si="1"/>
        <v>0.43894008142743823</v>
      </c>
      <c r="B118" s="1" t="s">
        <v>12538</v>
      </c>
      <c r="C118" s="2">
        <v>721154580</v>
      </c>
      <c r="D118" s="1" t="s">
        <v>12539</v>
      </c>
      <c r="E118" s="1" t="s">
        <v>12566</v>
      </c>
      <c r="F118" s="3">
        <v>44397</v>
      </c>
      <c r="G118" t="s">
        <v>12641</v>
      </c>
    </row>
    <row r="119" spans="1:7" x14ac:dyDescent="0.25">
      <c r="A119">
        <f t="shared" ca="1" si="1"/>
        <v>0.7760048714237191</v>
      </c>
      <c r="B119" s="1" t="s">
        <v>12521</v>
      </c>
      <c r="C119" s="2">
        <v>345662756</v>
      </c>
      <c r="D119" s="1" t="s">
        <v>12522</v>
      </c>
      <c r="E119" s="1" t="s">
        <v>12510</v>
      </c>
      <c r="F119" s="3">
        <v>44514</v>
      </c>
      <c r="G119" t="s">
        <v>12642</v>
      </c>
    </row>
    <row r="120" spans="1:7" x14ac:dyDescent="0.25">
      <c r="A120">
        <f t="shared" ca="1" si="1"/>
        <v>0.65912937194696186</v>
      </c>
      <c r="B120" s="1" t="s">
        <v>12524</v>
      </c>
      <c r="C120" s="2">
        <v>764853701</v>
      </c>
      <c r="D120" s="1" t="s">
        <v>12525</v>
      </c>
      <c r="E120" s="1" t="s">
        <v>12564</v>
      </c>
      <c r="F120" s="3">
        <v>44523</v>
      </c>
      <c r="G120" t="s">
        <v>12643</v>
      </c>
    </row>
    <row r="121" spans="1:7" x14ac:dyDescent="0.25">
      <c r="A121">
        <f t="shared" ca="1" si="1"/>
        <v>2.5079162397082522E-2</v>
      </c>
      <c r="B121" s="1" t="s">
        <v>12538</v>
      </c>
      <c r="C121" s="2">
        <v>717067299</v>
      </c>
      <c r="D121" s="1" t="s">
        <v>12539</v>
      </c>
      <c r="E121" s="1" t="s">
        <v>12512</v>
      </c>
      <c r="F121" s="3">
        <v>44472</v>
      </c>
      <c r="G121" t="s">
        <v>12644</v>
      </c>
    </row>
    <row r="122" spans="1:7" x14ac:dyDescent="0.25">
      <c r="A122">
        <f t="shared" ca="1" si="1"/>
        <v>0.90762078392298451</v>
      </c>
      <c r="B122" s="1" t="s">
        <v>12521</v>
      </c>
      <c r="C122" s="2">
        <v>60755955</v>
      </c>
      <c r="D122" s="1" t="s">
        <v>12522</v>
      </c>
      <c r="E122" s="1" t="s">
        <v>12510</v>
      </c>
      <c r="F122" s="3">
        <v>44405</v>
      </c>
      <c r="G122" t="s">
        <v>12645</v>
      </c>
    </row>
    <row r="123" spans="1:7" x14ac:dyDescent="0.25">
      <c r="A123">
        <f t="shared" ca="1" si="1"/>
        <v>0.11732165111276582</v>
      </c>
      <c r="B123" s="1" t="s">
        <v>12524</v>
      </c>
      <c r="C123" s="2">
        <v>718436887</v>
      </c>
      <c r="D123" s="1" t="s">
        <v>12525</v>
      </c>
      <c r="E123" s="1" t="s">
        <v>12506</v>
      </c>
      <c r="F123" s="3">
        <v>44446</v>
      </c>
      <c r="G123" t="s">
        <v>12646</v>
      </c>
    </row>
    <row r="124" spans="1:7" x14ac:dyDescent="0.25">
      <c r="A124">
        <f t="shared" ca="1" si="1"/>
        <v>0.90378698617457953</v>
      </c>
      <c r="B124" s="1" t="s">
        <v>12524</v>
      </c>
      <c r="C124" s="2">
        <v>374895648</v>
      </c>
      <c r="D124" s="1" t="s">
        <v>12525</v>
      </c>
      <c r="E124" s="1" t="s">
        <v>12561</v>
      </c>
      <c r="F124" s="3">
        <v>44358</v>
      </c>
      <c r="G124" t="s">
        <v>12647</v>
      </c>
    </row>
    <row r="125" spans="1:7" x14ac:dyDescent="0.25">
      <c r="A125">
        <f t="shared" ca="1" si="1"/>
        <v>0.87958571490975623</v>
      </c>
      <c r="B125" s="1" t="s">
        <v>12514</v>
      </c>
      <c r="C125" s="2">
        <v>25972264</v>
      </c>
      <c r="D125" s="1" t="s">
        <v>12515</v>
      </c>
      <c r="E125" s="1" t="s">
        <v>12516</v>
      </c>
      <c r="F125" s="3">
        <v>44536</v>
      </c>
      <c r="G125" t="s">
        <v>12648</v>
      </c>
    </row>
    <row r="126" spans="1:7" x14ac:dyDescent="0.25">
      <c r="A126">
        <f t="shared" ca="1" si="1"/>
        <v>5.974169652614969E-2</v>
      </c>
      <c r="B126" s="1" t="s">
        <v>12514</v>
      </c>
      <c r="C126" s="2">
        <v>279845393</v>
      </c>
      <c r="D126" s="1" t="s">
        <v>12515</v>
      </c>
      <c r="E126" s="1" t="s">
        <v>12506</v>
      </c>
      <c r="F126" s="3">
        <v>44406</v>
      </c>
      <c r="G126" t="s">
        <v>12649</v>
      </c>
    </row>
    <row r="127" spans="1:7" x14ac:dyDescent="0.25">
      <c r="A127">
        <f t="shared" ca="1" si="1"/>
        <v>9.630445163577861E-2</v>
      </c>
      <c r="B127" s="1" t="s">
        <v>12538</v>
      </c>
      <c r="C127" s="2">
        <v>81563994</v>
      </c>
      <c r="D127" s="1" t="s">
        <v>12539</v>
      </c>
      <c r="E127" s="1" t="s">
        <v>12512</v>
      </c>
      <c r="F127" s="3">
        <v>44268</v>
      </c>
      <c r="G127" t="s">
        <v>12650</v>
      </c>
    </row>
    <row r="128" spans="1:7" x14ac:dyDescent="0.25">
      <c r="A128">
        <f t="shared" ca="1" si="1"/>
        <v>0.99536669020328838</v>
      </c>
      <c r="B128" s="1" t="s">
        <v>12508</v>
      </c>
      <c r="C128" s="2">
        <v>315387508</v>
      </c>
      <c r="D128" s="1" t="s">
        <v>12509</v>
      </c>
      <c r="E128" s="1" t="s">
        <v>12519</v>
      </c>
      <c r="F128" s="3">
        <v>44442</v>
      </c>
      <c r="G128" t="s">
        <v>12651</v>
      </c>
    </row>
    <row r="129" spans="1:7" x14ac:dyDescent="0.25">
      <c r="A129">
        <f t="shared" ca="1" si="1"/>
        <v>0.87968922065076649</v>
      </c>
      <c r="B129" s="1" t="s">
        <v>12521</v>
      </c>
      <c r="C129" s="2">
        <v>649667256</v>
      </c>
      <c r="D129" s="1" t="s">
        <v>12522</v>
      </c>
      <c r="E129" s="1" t="s">
        <v>12510</v>
      </c>
      <c r="F129" s="3">
        <v>44398</v>
      </c>
      <c r="G129" t="s">
        <v>12652</v>
      </c>
    </row>
    <row r="130" spans="1:7" x14ac:dyDescent="0.25">
      <c r="A130">
        <f t="shared" ref="A130:A193" ca="1" si="2">RAND()</f>
        <v>0.91872285363400363</v>
      </c>
      <c r="B130" s="1" t="s">
        <v>12521</v>
      </c>
      <c r="C130" s="2">
        <v>110966953</v>
      </c>
      <c r="D130" s="1" t="s">
        <v>12522</v>
      </c>
      <c r="E130" s="1" t="s">
        <v>12510</v>
      </c>
      <c r="F130" s="3">
        <v>44402</v>
      </c>
      <c r="G130" t="s">
        <v>12653</v>
      </c>
    </row>
    <row r="131" spans="1:7" x14ac:dyDescent="0.25">
      <c r="A131">
        <f t="shared" ca="1" si="2"/>
        <v>0.947714328024305</v>
      </c>
      <c r="B131" s="1" t="s">
        <v>12538</v>
      </c>
      <c r="C131" s="2">
        <v>497461477</v>
      </c>
      <c r="D131" s="1" t="s">
        <v>12539</v>
      </c>
      <c r="E131" s="1" t="s">
        <v>12566</v>
      </c>
      <c r="F131" s="3">
        <v>44523</v>
      </c>
      <c r="G131" t="s">
        <v>12654</v>
      </c>
    </row>
    <row r="132" spans="1:7" x14ac:dyDescent="0.25">
      <c r="A132">
        <f t="shared" ca="1" si="2"/>
        <v>6.7386141118023435E-2</v>
      </c>
      <c r="B132" s="1" t="s">
        <v>12521</v>
      </c>
      <c r="C132" s="2">
        <v>207787763</v>
      </c>
      <c r="D132" s="1" t="s">
        <v>12522</v>
      </c>
      <c r="E132" s="1" t="s">
        <v>12510</v>
      </c>
      <c r="F132" s="3">
        <v>44682</v>
      </c>
      <c r="G132" t="s">
        <v>12655</v>
      </c>
    </row>
    <row r="133" spans="1:7" x14ac:dyDescent="0.25">
      <c r="A133">
        <f t="shared" ca="1" si="2"/>
        <v>0.13049770411605099</v>
      </c>
      <c r="B133" s="1" t="s">
        <v>12504</v>
      </c>
      <c r="C133" s="2">
        <v>78979780</v>
      </c>
      <c r="D133" s="1" t="s">
        <v>12505</v>
      </c>
      <c r="E133" s="1" t="s">
        <v>12506</v>
      </c>
      <c r="F133" s="3">
        <v>44450</v>
      </c>
      <c r="G133" t="s">
        <v>12656</v>
      </c>
    </row>
    <row r="134" spans="1:7" x14ac:dyDescent="0.25">
      <c r="A134">
        <f t="shared" ca="1" si="2"/>
        <v>3.470366854968665E-2</v>
      </c>
      <c r="B134" s="1" t="s">
        <v>12524</v>
      </c>
      <c r="C134" s="2">
        <v>247238450</v>
      </c>
      <c r="D134" s="1" t="s">
        <v>12525</v>
      </c>
      <c r="E134" s="1" t="s">
        <v>12564</v>
      </c>
      <c r="F134" s="3">
        <v>44241</v>
      </c>
      <c r="G134" t="s">
        <v>12657</v>
      </c>
    </row>
    <row r="135" spans="1:7" x14ac:dyDescent="0.25">
      <c r="A135">
        <f t="shared" ca="1" si="2"/>
        <v>0.86711300846923878</v>
      </c>
      <c r="B135" s="1" t="s">
        <v>12508</v>
      </c>
      <c r="C135" s="2">
        <v>215370104</v>
      </c>
      <c r="D135" s="1" t="s">
        <v>12509</v>
      </c>
      <c r="E135" s="1" t="s">
        <v>12519</v>
      </c>
      <c r="F135" s="3">
        <v>44263</v>
      </c>
      <c r="G135" t="s">
        <v>12658</v>
      </c>
    </row>
    <row r="136" spans="1:7" x14ac:dyDescent="0.25">
      <c r="A136">
        <f t="shared" ca="1" si="2"/>
        <v>0.28955264013531523</v>
      </c>
      <c r="B136" s="1" t="s">
        <v>12514</v>
      </c>
      <c r="C136" s="2">
        <v>502087157</v>
      </c>
      <c r="D136" s="1" t="s">
        <v>12515</v>
      </c>
      <c r="E136" s="1" t="s">
        <v>12516</v>
      </c>
      <c r="F136" s="3">
        <v>44211</v>
      </c>
      <c r="G136" t="s">
        <v>12659</v>
      </c>
    </row>
    <row r="137" spans="1:7" x14ac:dyDescent="0.25">
      <c r="A137">
        <f t="shared" ca="1" si="2"/>
        <v>0.11449542944672675</v>
      </c>
      <c r="B137" s="1" t="s">
        <v>12524</v>
      </c>
      <c r="C137" s="2">
        <v>755744915</v>
      </c>
      <c r="D137" s="1" t="s">
        <v>12525</v>
      </c>
      <c r="E137" s="1" t="s">
        <v>12506</v>
      </c>
      <c r="F137" s="3">
        <v>44505</v>
      </c>
      <c r="G137" t="s">
        <v>12660</v>
      </c>
    </row>
    <row r="138" spans="1:7" x14ac:dyDescent="0.25">
      <c r="A138">
        <f t="shared" ca="1" si="2"/>
        <v>0.24829028831076083</v>
      </c>
      <c r="B138" s="1" t="s">
        <v>12508</v>
      </c>
      <c r="C138" s="2">
        <v>321800259</v>
      </c>
      <c r="D138" s="1" t="s">
        <v>12509</v>
      </c>
      <c r="E138" s="1" t="s">
        <v>12519</v>
      </c>
      <c r="F138" s="3">
        <v>44561</v>
      </c>
      <c r="G138" t="s">
        <v>12661</v>
      </c>
    </row>
    <row r="139" spans="1:7" x14ac:dyDescent="0.25">
      <c r="A139">
        <f t="shared" ca="1" si="2"/>
        <v>0.50668009379529033</v>
      </c>
      <c r="B139" s="1" t="s">
        <v>12521</v>
      </c>
      <c r="C139" s="2">
        <v>82435985</v>
      </c>
      <c r="D139" s="1" t="s">
        <v>12522</v>
      </c>
      <c r="E139" s="1" t="s">
        <v>12510</v>
      </c>
      <c r="F139" s="3">
        <v>44586</v>
      </c>
      <c r="G139" t="s">
        <v>12662</v>
      </c>
    </row>
    <row r="140" spans="1:7" x14ac:dyDescent="0.25">
      <c r="A140">
        <f t="shared" ca="1" si="2"/>
        <v>0.5170632269704406</v>
      </c>
      <c r="B140" s="1" t="s">
        <v>12538</v>
      </c>
      <c r="C140" s="2">
        <v>431454918</v>
      </c>
      <c r="D140" s="1" t="s">
        <v>12539</v>
      </c>
      <c r="E140" s="1" t="s">
        <v>12566</v>
      </c>
      <c r="F140" s="3">
        <v>44486</v>
      </c>
      <c r="G140" t="s">
        <v>12663</v>
      </c>
    </row>
    <row r="141" spans="1:7" x14ac:dyDescent="0.25">
      <c r="A141">
        <f t="shared" ca="1" si="2"/>
        <v>0.60403943720476228</v>
      </c>
      <c r="B141" s="1" t="s">
        <v>12524</v>
      </c>
      <c r="C141" s="2">
        <v>125926431</v>
      </c>
      <c r="D141" s="1" t="s">
        <v>12525</v>
      </c>
      <c r="E141" s="1" t="s">
        <v>12564</v>
      </c>
      <c r="F141" s="3">
        <v>44304</v>
      </c>
      <c r="G141" t="s">
        <v>12664</v>
      </c>
    </row>
    <row r="142" spans="1:7" x14ac:dyDescent="0.25">
      <c r="A142">
        <f t="shared" ca="1" si="2"/>
        <v>0.2002409872209604</v>
      </c>
      <c r="B142" s="1" t="s">
        <v>12504</v>
      </c>
      <c r="C142" s="2">
        <v>522730210</v>
      </c>
      <c r="D142" s="1" t="s">
        <v>12505</v>
      </c>
      <c r="E142" s="1" t="s">
        <v>12564</v>
      </c>
      <c r="F142" s="3">
        <v>44507</v>
      </c>
      <c r="G142" t="s">
        <v>12665</v>
      </c>
    </row>
    <row r="143" spans="1:7" x14ac:dyDescent="0.25">
      <c r="A143">
        <f t="shared" ca="1" si="2"/>
        <v>0.73788358848537705</v>
      </c>
      <c r="B143" s="1" t="s">
        <v>12538</v>
      </c>
      <c r="C143" s="2">
        <v>838077984</v>
      </c>
      <c r="D143" s="1" t="s">
        <v>12539</v>
      </c>
      <c r="E143" s="1" t="s">
        <v>12512</v>
      </c>
      <c r="F143" s="3">
        <v>44417</v>
      </c>
      <c r="G143" t="s">
        <v>12666</v>
      </c>
    </row>
    <row r="144" spans="1:7" x14ac:dyDescent="0.25">
      <c r="A144">
        <f t="shared" ca="1" si="2"/>
        <v>0.26168119013721292</v>
      </c>
      <c r="B144" s="1" t="s">
        <v>12521</v>
      </c>
      <c r="C144" s="2">
        <v>199109491</v>
      </c>
      <c r="D144" s="1" t="s">
        <v>12522</v>
      </c>
      <c r="E144" s="1" t="s">
        <v>12510</v>
      </c>
      <c r="F144" s="3">
        <v>44594</v>
      </c>
      <c r="G144" t="s">
        <v>12667</v>
      </c>
    </row>
    <row r="145" spans="1:7" x14ac:dyDescent="0.25">
      <c r="A145">
        <f t="shared" ca="1" si="2"/>
        <v>1.8475132908769565E-2</v>
      </c>
      <c r="B145" s="1" t="s">
        <v>12504</v>
      </c>
      <c r="C145" s="2">
        <v>59840529</v>
      </c>
      <c r="D145" s="1" t="s">
        <v>12505</v>
      </c>
      <c r="E145" s="1" t="s">
        <v>12510</v>
      </c>
      <c r="F145" s="3">
        <v>44375</v>
      </c>
      <c r="G145" t="s">
        <v>12668</v>
      </c>
    </row>
    <row r="146" spans="1:7" x14ac:dyDescent="0.25">
      <c r="A146">
        <f t="shared" ca="1" si="2"/>
        <v>0.39458140851965429</v>
      </c>
      <c r="B146" s="1" t="s">
        <v>12504</v>
      </c>
      <c r="C146" s="2">
        <v>6752491</v>
      </c>
      <c r="D146" s="1" t="s">
        <v>12505</v>
      </c>
      <c r="E146" s="1" t="s">
        <v>12512</v>
      </c>
      <c r="F146" s="3">
        <v>44479</v>
      </c>
      <c r="G146" t="s">
        <v>12669</v>
      </c>
    </row>
    <row r="147" spans="1:7" x14ac:dyDescent="0.25">
      <c r="A147">
        <f t="shared" ca="1" si="2"/>
        <v>0.58392497595665482</v>
      </c>
      <c r="B147" s="1" t="s">
        <v>12538</v>
      </c>
      <c r="C147" s="2">
        <v>922352562</v>
      </c>
      <c r="D147" s="1" t="s">
        <v>12539</v>
      </c>
      <c r="E147" s="1" t="s">
        <v>12566</v>
      </c>
      <c r="F147" s="3">
        <v>44526</v>
      </c>
      <c r="G147" t="s">
        <v>12670</v>
      </c>
    </row>
    <row r="148" spans="1:7" x14ac:dyDescent="0.25">
      <c r="A148">
        <f t="shared" ca="1" si="2"/>
        <v>0.5788079156950382</v>
      </c>
      <c r="B148" s="1" t="s">
        <v>12521</v>
      </c>
      <c r="C148" s="2">
        <v>139612789</v>
      </c>
      <c r="D148" s="1" t="s">
        <v>12522</v>
      </c>
      <c r="E148" s="1" t="s">
        <v>12512</v>
      </c>
      <c r="F148" s="3">
        <v>44380</v>
      </c>
      <c r="G148" t="s">
        <v>12671</v>
      </c>
    </row>
    <row r="149" spans="1:7" x14ac:dyDescent="0.25">
      <c r="A149">
        <f t="shared" ca="1" si="2"/>
        <v>0.98419707871145456</v>
      </c>
      <c r="B149" s="1" t="s">
        <v>12521</v>
      </c>
      <c r="C149" s="2">
        <v>942234925</v>
      </c>
      <c r="D149" s="1" t="s">
        <v>12522</v>
      </c>
      <c r="E149" s="1" t="s">
        <v>12510</v>
      </c>
      <c r="F149" s="3">
        <v>44417</v>
      </c>
      <c r="G149" t="s">
        <v>12672</v>
      </c>
    </row>
    <row r="150" spans="1:7" x14ac:dyDescent="0.25">
      <c r="A150">
        <f t="shared" ca="1" si="2"/>
        <v>0.34471143692764838</v>
      </c>
      <c r="B150" s="1" t="s">
        <v>12524</v>
      </c>
      <c r="C150" s="2">
        <v>399350201</v>
      </c>
      <c r="D150" s="1" t="s">
        <v>12525</v>
      </c>
      <c r="E150" s="1" t="s">
        <v>12506</v>
      </c>
      <c r="F150" s="3">
        <v>44318</v>
      </c>
      <c r="G150" t="s">
        <v>12673</v>
      </c>
    </row>
    <row r="151" spans="1:7" x14ac:dyDescent="0.25">
      <c r="A151">
        <f t="shared" ca="1" si="2"/>
        <v>0.78438203790069039</v>
      </c>
      <c r="B151" s="1" t="s">
        <v>12508</v>
      </c>
      <c r="C151" s="2">
        <v>748608391</v>
      </c>
      <c r="D151" s="1" t="s">
        <v>12509</v>
      </c>
      <c r="E151" s="1" t="s">
        <v>12519</v>
      </c>
      <c r="F151" s="3">
        <v>44461</v>
      </c>
      <c r="G151" t="s">
        <v>12674</v>
      </c>
    </row>
    <row r="152" spans="1:7" x14ac:dyDescent="0.25">
      <c r="A152">
        <f t="shared" ca="1" si="2"/>
        <v>0.70686437775245814</v>
      </c>
      <c r="B152" s="1" t="s">
        <v>12521</v>
      </c>
      <c r="C152" s="2">
        <v>806393261</v>
      </c>
      <c r="D152" s="1" t="s">
        <v>12522</v>
      </c>
      <c r="E152" s="1" t="s">
        <v>12510</v>
      </c>
      <c r="F152" s="3">
        <v>44393</v>
      </c>
      <c r="G152" t="s">
        <v>12675</v>
      </c>
    </row>
    <row r="153" spans="1:7" x14ac:dyDescent="0.25">
      <c r="A153">
        <f t="shared" ca="1" si="2"/>
        <v>0.41555692198812144</v>
      </c>
      <c r="B153" s="1" t="s">
        <v>12538</v>
      </c>
      <c r="C153" s="2">
        <v>970852604</v>
      </c>
      <c r="D153" s="1" t="s">
        <v>12539</v>
      </c>
      <c r="E153" s="1" t="s">
        <v>12512</v>
      </c>
      <c r="F153" s="3">
        <v>44368</v>
      </c>
      <c r="G153" t="s">
        <v>12676</v>
      </c>
    </row>
    <row r="154" spans="1:7" x14ac:dyDescent="0.25">
      <c r="A154">
        <f t="shared" ca="1" si="2"/>
        <v>0.78863009565791642</v>
      </c>
      <c r="B154" s="1" t="s">
        <v>12504</v>
      </c>
      <c r="C154" s="2">
        <v>913765998</v>
      </c>
      <c r="D154" s="1" t="s">
        <v>12505</v>
      </c>
      <c r="E154" s="1" t="s">
        <v>12564</v>
      </c>
      <c r="F154" s="3">
        <v>44236</v>
      </c>
      <c r="G154" t="s">
        <v>12677</v>
      </c>
    </row>
    <row r="155" spans="1:7" x14ac:dyDescent="0.25">
      <c r="A155">
        <f t="shared" ca="1" si="2"/>
        <v>0.86934493333667973</v>
      </c>
      <c r="B155" s="1" t="s">
        <v>12504</v>
      </c>
      <c r="C155" s="2">
        <v>429910592</v>
      </c>
      <c r="D155" s="1" t="s">
        <v>12505</v>
      </c>
      <c r="E155" s="1" t="s">
        <v>12506</v>
      </c>
      <c r="F155" s="3">
        <v>44266</v>
      </c>
      <c r="G155" t="s">
        <v>12678</v>
      </c>
    </row>
    <row r="156" spans="1:7" x14ac:dyDescent="0.25">
      <c r="A156">
        <f t="shared" ca="1" si="2"/>
        <v>0.45174206081266655</v>
      </c>
      <c r="B156" s="1" t="s">
        <v>12508</v>
      </c>
      <c r="C156" s="2">
        <v>685989646</v>
      </c>
      <c r="D156" s="1" t="s">
        <v>12509</v>
      </c>
      <c r="E156" s="1" t="s">
        <v>12519</v>
      </c>
      <c r="F156" s="3">
        <v>44284</v>
      </c>
      <c r="G156" t="s">
        <v>12679</v>
      </c>
    </row>
    <row r="157" spans="1:7" x14ac:dyDescent="0.25">
      <c r="A157">
        <f t="shared" ca="1" si="2"/>
        <v>0.16929843308598358</v>
      </c>
      <c r="B157" s="1" t="s">
        <v>12514</v>
      </c>
      <c r="C157" s="2">
        <v>394919381</v>
      </c>
      <c r="D157" s="1" t="s">
        <v>12515</v>
      </c>
      <c r="E157" s="1" t="s">
        <v>12527</v>
      </c>
      <c r="F157" s="3">
        <v>44207</v>
      </c>
      <c r="G157" t="s">
        <v>12680</v>
      </c>
    </row>
    <row r="158" spans="1:7" x14ac:dyDescent="0.25">
      <c r="A158">
        <f t="shared" ca="1" si="2"/>
        <v>0.43529509629852736</v>
      </c>
      <c r="B158" s="1" t="s">
        <v>12504</v>
      </c>
      <c r="C158" s="2">
        <v>169597632</v>
      </c>
      <c r="D158" s="1" t="s">
        <v>12505</v>
      </c>
      <c r="E158" s="1" t="s">
        <v>12506</v>
      </c>
      <c r="F158" s="3">
        <v>44662</v>
      </c>
      <c r="G158" t="s">
        <v>12681</v>
      </c>
    </row>
    <row r="159" spans="1:7" x14ac:dyDescent="0.25">
      <c r="A159">
        <f t="shared" ca="1" si="2"/>
        <v>0.97183265821876563</v>
      </c>
      <c r="B159" s="1" t="s">
        <v>12538</v>
      </c>
      <c r="C159" s="2">
        <v>148160170</v>
      </c>
      <c r="D159" s="1" t="s">
        <v>12539</v>
      </c>
      <c r="E159" s="1" t="s">
        <v>12512</v>
      </c>
      <c r="F159" s="3">
        <v>44518</v>
      </c>
      <c r="G159" t="s">
        <v>12682</v>
      </c>
    </row>
    <row r="160" spans="1:7" x14ac:dyDescent="0.25">
      <c r="A160">
        <f t="shared" ca="1" si="2"/>
        <v>0.31713841469199433</v>
      </c>
      <c r="B160" s="1" t="s">
        <v>12524</v>
      </c>
      <c r="C160" s="2">
        <v>922947867</v>
      </c>
      <c r="D160" s="1" t="s">
        <v>12525</v>
      </c>
      <c r="E160" s="1" t="s">
        <v>12564</v>
      </c>
      <c r="F160" s="3">
        <v>44579</v>
      </c>
      <c r="G160" t="s">
        <v>12683</v>
      </c>
    </row>
    <row r="161" spans="1:7" x14ac:dyDescent="0.25">
      <c r="A161">
        <f t="shared" ca="1" si="2"/>
        <v>0.83128756173027796</v>
      </c>
      <c r="B161" s="1" t="s">
        <v>12521</v>
      </c>
      <c r="C161" s="2">
        <v>188754874</v>
      </c>
      <c r="D161" s="1" t="s">
        <v>12522</v>
      </c>
      <c r="E161" s="1" t="s">
        <v>12512</v>
      </c>
      <c r="F161" s="3">
        <v>44366</v>
      </c>
      <c r="G161" t="s">
        <v>12684</v>
      </c>
    </row>
    <row r="162" spans="1:7" x14ac:dyDescent="0.25">
      <c r="A162">
        <f t="shared" ca="1" si="2"/>
        <v>0.15121810737373065</v>
      </c>
      <c r="B162" s="1" t="s">
        <v>12521</v>
      </c>
      <c r="C162" s="2">
        <v>968346736</v>
      </c>
      <c r="D162" s="1" t="s">
        <v>12522</v>
      </c>
      <c r="E162" s="1" t="s">
        <v>12510</v>
      </c>
      <c r="F162" s="3">
        <v>44632</v>
      </c>
      <c r="G162" t="s">
        <v>12685</v>
      </c>
    </row>
    <row r="163" spans="1:7" x14ac:dyDescent="0.25">
      <c r="A163">
        <f t="shared" ca="1" si="2"/>
        <v>0.2872360625449728</v>
      </c>
      <c r="B163" s="1" t="s">
        <v>12514</v>
      </c>
      <c r="C163" s="2">
        <v>119671646</v>
      </c>
      <c r="D163" s="1" t="s">
        <v>12515</v>
      </c>
      <c r="E163" s="1" t="s">
        <v>12527</v>
      </c>
      <c r="F163" s="3">
        <v>44438</v>
      </c>
      <c r="G163" t="s">
        <v>12686</v>
      </c>
    </row>
    <row r="164" spans="1:7" x14ac:dyDescent="0.25">
      <c r="A164">
        <f t="shared" ca="1" si="2"/>
        <v>0.76107547007998511</v>
      </c>
      <c r="B164" s="1" t="s">
        <v>12521</v>
      </c>
      <c r="C164" s="2">
        <v>887422629</v>
      </c>
      <c r="D164" s="1" t="s">
        <v>12522</v>
      </c>
      <c r="E164" s="1" t="s">
        <v>12510</v>
      </c>
      <c r="F164" s="3">
        <v>44240</v>
      </c>
      <c r="G164" t="s">
        <v>12687</v>
      </c>
    </row>
    <row r="165" spans="1:7" x14ac:dyDescent="0.25">
      <c r="A165">
        <f t="shared" ca="1" si="2"/>
        <v>0.83693001221821584</v>
      </c>
      <c r="B165" s="1" t="s">
        <v>12514</v>
      </c>
      <c r="C165" s="2">
        <v>517725391</v>
      </c>
      <c r="D165" s="1" t="s">
        <v>12515</v>
      </c>
      <c r="E165" s="1" t="s">
        <v>12527</v>
      </c>
      <c r="F165" s="3">
        <v>44667</v>
      </c>
      <c r="G165" t="s">
        <v>12688</v>
      </c>
    </row>
    <row r="166" spans="1:7" x14ac:dyDescent="0.25">
      <c r="A166">
        <f t="shared" ca="1" si="2"/>
        <v>0.26071164513335521</v>
      </c>
      <c r="B166" s="1" t="s">
        <v>12524</v>
      </c>
      <c r="C166" s="2">
        <v>417687954</v>
      </c>
      <c r="D166" s="1" t="s">
        <v>12525</v>
      </c>
      <c r="E166" s="1" t="s">
        <v>12564</v>
      </c>
      <c r="F166" s="3">
        <v>44309</v>
      </c>
      <c r="G166" t="s">
        <v>12689</v>
      </c>
    </row>
    <row r="167" spans="1:7" x14ac:dyDescent="0.25">
      <c r="A167">
        <f t="shared" ca="1" si="2"/>
        <v>0.20555113118144608</v>
      </c>
      <c r="B167" s="1" t="s">
        <v>12504</v>
      </c>
      <c r="C167" s="2">
        <v>508139626</v>
      </c>
      <c r="D167" s="1" t="s">
        <v>12505</v>
      </c>
      <c r="E167" s="1" t="s">
        <v>12506</v>
      </c>
      <c r="F167" s="3">
        <v>44619</v>
      </c>
      <c r="G167" t="s">
        <v>12690</v>
      </c>
    </row>
    <row r="168" spans="1:7" x14ac:dyDescent="0.25">
      <c r="A168">
        <f t="shared" ca="1" si="2"/>
        <v>0.66646145437991211</v>
      </c>
      <c r="B168" s="1" t="s">
        <v>12504</v>
      </c>
      <c r="C168" s="2">
        <v>523976534</v>
      </c>
      <c r="D168" s="1" t="s">
        <v>12505</v>
      </c>
      <c r="E168" s="1" t="s">
        <v>12512</v>
      </c>
      <c r="F168" s="3">
        <v>44672</v>
      </c>
      <c r="G168" t="s">
        <v>12691</v>
      </c>
    </row>
    <row r="169" spans="1:7" x14ac:dyDescent="0.25">
      <c r="A169">
        <f t="shared" ca="1" si="2"/>
        <v>0.92374989058196777</v>
      </c>
      <c r="B169" s="1" t="s">
        <v>12521</v>
      </c>
      <c r="C169" s="2">
        <v>822220105</v>
      </c>
      <c r="D169" s="1" t="s">
        <v>12522</v>
      </c>
      <c r="E169" s="1" t="s">
        <v>12512</v>
      </c>
      <c r="F169" s="3">
        <v>44237</v>
      </c>
      <c r="G169" t="s">
        <v>12692</v>
      </c>
    </row>
    <row r="170" spans="1:7" x14ac:dyDescent="0.25">
      <c r="A170">
        <f t="shared" ca="1" si="2"/>
        <v>0.87396952322639954</v>
      </c>
      <c r="B170" s="1" t="s">
        <v>12524</v>
      </c>
      <c r="C170" s="2">
        <v>800027615</v>
      </c>
      <c r="D170" s="1" t="s">
        <v>12525</v>
      </c>
      <c r="E170" s="1" t="s">
        <v>12564</v>
      </c>
      <c r="F170" s="3">
        <v>44674</v>
      </c>
      <c r="G170" t="s">
        <v>12693</v>
      </c>
    </row>
    <row r="171" spans="1:7" x14ac:dyDescent="0.25">
      <c r="A171">
        <f t="shared" ca="1" si="2"/>
        <v>0.87880501686987578</v>
      </c>
      <c r="B171" s="1" t="s">
        <v>12508</v>
      </c>
      <c r="C171" s="2">
        <v>992336100</v>
      </c>
      <c r="D171" s="1" t="s">
        <v>12509</v>
      </c>
      <c r="E171" s="1" t="s">
        <v>12519</v>
      </c>
      <c r="F171" s="3">
        <v>44581</v>
      </c>
      <c r="G171" t="s">
        <v>12694</v>
      </c>
    </row>
    <row r="172" spans="1:7" x14ac:dyDescent="0.25">
      <c r="A172">
        <f t="shared" ca="1" si="2"/>
        <v>0.9920246408654505</v>
      </c>
      <c r="B172" s="1" t="s">
        <v>12508</v>
      </c>
      <c r="C172" s="2">
        <v>141025410</v>
      </c>
      <c r="D172" s="1" t="s">
        <v>12509</v>
      </c>
      <c r="E172" s="1" t="s">
        <v>12519</v>
      </c>
      <c r="F172" s="3">
        <v>44593</v>
      </c>
      <c r="G172" t="s">
        <v>12695</v>
      </c>
    </row>
    <row r="173" spans="1:7" x14ac:dyDescent="0.25">
      <c r="A173">
        <f t="shared" ca="1" si="2"/>
        <v>0.7597355514750771</v>
      </c>
      <c r="B173" s="1" t="s">
        <v>12538</v>
      </c>
      <c r="C173" s="2">
        <v>796584522</v>
      </c>
      <c r="D173" s="1" t="s">
        <v>12539</v>
      </c>
      <c r="E173" s="1" t="s">
        <v>12512</v>
      </c>
      <c r="F173" s="3">
        <v>44244</v>
      </c>
      <c r="G173" t="s">
        <v>12696</v>
      </c>
    </row>
    <row r="174" spans="1:7" x14ac:dyDescent="0.25">
      <c r="A174">
        <f t="shared" ca="1" si="2"/>
        <v>0.79141858893696337</v>
      </c>
      <c r="B174" s="1" t="s">
        <v>12538</v>
      </c>
      <c r="C174" s="2">
        <v>392190501</v>
      </c>
      <c r="D174" s="1" t="s">
        <v>12539</v>
      </c>
      <c r="E174" s="1" t="s">
        <v>12512</v>
      </c>
      <c r="F174" s="3">
        <v>44480</v>
      </c>
      <c r="G174" t="s">
        <v>12697</v>
      </c>
    </row>
    <row r="175" spans="1:7" x14ac:dyDescent="0.25">
      <c r="A175">
        <f t="shared" ca="1" si="2"/>
        <v>0.57635885850485735</v>
      </c>
      <c r="B175" s="1" t="s">
        <v>12521</v>
      </c>
      <c r="C175" s="2">
        <v>282048392</v>
      </c>
      <c r="D175" s="1" t="s">
        <v>12522</v>
      </c>
      <c r="E175" s="1" t="s">
        <v>12510</v>
      </c>
      <c r="F175" s="3">
        <v>44391</v>
      </c>
      <c r="G175" t="s">
        <v>12698</v>
      </c>
    </row>
    <row r="176" spans="1:7" x14ac:dyDescent="0.25">
      <c r="A176">
        <f t="shared" ca="1" si="2"/>
        <v>0.77275871884166658</v>
      </c>
      <c r="B176" s="1" t="s">
        <v>12521</v>
      </c>
      <c r="C176" s="2">
        <v>377778135</v>
      </c>
      <c r="D176" s="1" t="s">
        <v>12522</v>
      </c>
      <c r="E176" s="1" t="s">
        <v>12510</v>
      </c>
      <c r="F176" s="3">
        <v>44223</v>
      </c>
      <c r="G176" t="s">
        <v>12699</v>
      </c>
    </row>
    <row r="177" spans="1:7" x14ac:dyDescent="0.25">
      <c r="A177">
        <f t="shared" ca="1" si="2"/>
        <v>0.65787397683861137</v>
      </c>
      <c r="B177" s="1" t="s">
        <v>12504</v>
      </c>
      <c r="C177" s="2">
        <v>936697768</v>
      </c>
      <c r="D177" s="1" t="s">
        <v>12505</v>
      </c>
      <c r="E177" s="1" t="s">
        <v>12510</v>
      </c>
      <c r="F177" s="3">
        <v>44246</v>
      </c>
      <c r="G177" t="s">
        <v>12700</v>
      </c>
    </row>
    <row r="178" spans="1:7" x14ac:dyDescent="0.25">
      <c r="A178">
        <f t="shared" ca="1" si="2"/>
        <v>0.37582401110424324</v>
      </c>
      <c r="B178" s="1" t="s">
        <v>12508</v>
      </c>
      <c r="C178" s="2">
        <v>345576680</v>
      </c>
      <c r="D178" s="1" t="s">
        <v>12509</v>
      </c>
      <c r="E178" s="1" t="s">
        <v>12510</v>
      </c>
      <c r="F178" s="3">
        <v>44617</v>
      </c>
      <c r="G178" t="s">
        <v>12701</v>
      </c>
    </row>
    <row r="179" spans="1:7" x14ac:dyDescent="0.25">
      <c r="A179">
        <f t="shared" ca="1" si="2"/>
        <v>9.474870897560983E-2</v>
      </c>
      <c r="B179" s="1" t="s">
        <v>12538</v>
      </c>
      <c r="C179" s="2">
        <v>227936833</v>
      </c>
      <c r="D179" s="1" t="s">
        <v>12539</v>
      </c>
      <c r="E179" s="1" t="s">
        <v>12512</v>
      </c>
      <c r="F179" s="3">
        <v>44637</v>
      </c>
      <c r="G179" t="s">
        <v>12702</v>
      </c>
    </row>
    <row r="180" spans="1:7" x14ac:dyDescent="0.25">
      <c r="A180">
        <f t="shared" ca="1" si="2"/>
        <v>0.68423258693402456</v>
      </c>
      <c r="B180" s="1" t="s">
        <v>12504</v>
      </c>
      <c r="C180" s="2">
        <v>348591655</v>
      </c>
      <c r="D180" s="1" t="s">
        <v>12505</v>
      </c>
      <c r="E180" s="1" t="s">
        <v>12506</v>
      </c>
      <c r="F180" s="3">
        <v>44559</v>
      </c>
      <c r="G180" t="s">
        <v>12703</v>
      </c>
    </row>
    <row r="181" spans="1:7" x14ac:dyDescent="0.25">
      <c r="A181">
        <f t="shared" ca="1" si="2"/>
        <v>0.88672315000229385</v>
      </c>
      <c r="B181" s="1" t="s">
        <v>12521</v>
      </c>
      <c r="C181" s="2">
        <v>976789119</v>
      </c>
      <c r="D181" s="1" t="s">
        <v>12522</v>
      </c>
      <c r="E181" s="1" t="s">
        <v>12510</v>
      </c>
      <c r="F181" s="3">
        <v>44427</v>
      </c>
      <c r="G181" t="s">
        <v>12704</v>
      </c>
    </row>
    <row r="182" spans="1:7" x14ac:dyDescent="0.25">
      <c r="A182">
        <f t="shared" ca="1" si="2"/>
        <v>1.265530373683621E-2</v>
      </c>
      <c r="B182" s="1" t="s">
        <v>12508</v>
      </c>
      <c r="C182" s="2">
        <v>838487517</v>
      </c>
      <c r="D182" s="1" t="s">
        <v>12509</v>
      </c>
      <c r="E182" s="1" t="s">
        <v>12519</v>
      </c>
      <c r="F182" s="3">
        <v>44356</v>
      </c>
      <c r="G182" t="s">
        <v>12705</v>
      </c>
    </row>
    <row r="183" spans="1:7" x14ac:dyDescent="0.25">
      <c r="A183">
        <f t="shared" ca="1" si="2"/>
        <v>0.49518648968838697</v>
      </c>
      <c r="B183" s="1" t="s">
        <v>12524</v>
      </c>
      <c r="C183" s="2">
        <v>459201382</v>
      </c>
      <c r="D183" s="1" t="s">
        <v>12525</v>
      </c>
      <c r="E183" s="1" t="s">
        <v>12564</v>
      </c>
      <c r="F183" s="3">
        <v>44254</v>
      </c>
      <c r="G183" t="s">
        <v>12706</v>
      </c>
    </row>
    <row r="184" spans="1:7" x14ac:dyDescent="0.25">
      <c r="A184">
        <f t="shared" ca="1" si="2"/>
        <v>0.63487852238671705</v>
      </c>
      <c r="B184" s="1" t="s">
        <v>12514</v>
      </c>
      <c r="C184" s="2">
        <v>704858168</v>
      </c>
      <c r="D184" s="1" t="s">
        <v>12515</v>
      </c>
      <c r="E184" s="1" t="s">
        <v>12516</v>
      </c>
      <c r="F184" s="3">
        <v>44363</v>
      </c>
      <c r="G184" t="s">
        <v>12707</v>
      </c>
    </row>
    <row r="185" spans="1:7" x14ac:dyDescent="0.25">
      <c r="A185">
        <f t="shared" ca="1" si="2"/>
        <v>0.7725154183534545</v>
      </c>
      <c r="B185" s="1" t="s">
        <v>12521</v>
      </c>
      <c r="C185" s="2">
        <v>918619771</v>
      </c>
      <c r="D185" s="1" t="s">
        <v>12522</v>
      </c>
      <c r="E185" s="1" t="s">
        <v>12512</v>
      </c>
      <c r="F185" s="3">
        <v>44403</v>
      </c>
      <c r="G185" t="s">
        <v>12708</v>
      </c>
    </row>
    <row r="186" spans="1:7" x14ac:dyDescent="0.25">
      <c r="A186">
        <f t="shared" ca="1" si="2"/>
        <v>0.76459696051399295</v>
      </c>
      <c r="B186" s="1" t="s">
        <v>12521</v>
      </c>
      <c r="C186" s="2">
        <v>103348505</v>
      </c>
      <c r="D186" s="1" t="s">
        <v>12522</v>
      </c>
      <c r="E186" s="1" t="s">
        <v>12510</v>
      </c>
      <c r="F186" s="3">
        <v>44496</v>
      </c>
      <c r="G186" t="s">
        <v>12709</v>
      </c>
    </row>
    <row r="187" spans="1:7" x14ac:dyDescent="0.25">
      <c r="A187">
        <f t="shared" ca="1" si="2"/>
        <v>0.88806930687442887</v>
      </c>
      <c r="B187" s="1" t="s">
        <v>12538</v>
      </c>
      <c r="C187" s="2">
        <v>457442184</v>
      </c>
      <c r="D187" s="1" t="s">
        <v>12539</v>
      </c>
      <c r="E187" s="1" t="s">
        <v>12566</v>
      </c>
      <c r="F187" s="3">
        <v>44549</v>
      </c>
      <c r="G187" t="s">
        <v>12710</v>
      </c>
    </row>
    <row r="188" spans="1:7" x14ac:dyDescent="0.25">
      <c r="A188">
        <f t="shared" ca="1" si="2"/>
        <v>0.53126935407069065</v>
      </c>
      <c r="B188" s="1" t="s">
        <v>12521</v>
      </c>
      <c r="C188" s="2">
        <v>600726742</v>
      </c>
      <c r="D188" s="1" t="s">
        <v>12522</v>
      </c>
      <c r="E188" s="1" t="s">
        <v>12510</v>
      </c>
      <c r="F188" s="3">
        <v>44350</v>
      </c>
      <c r="G188" t="s">
        <v>12711</v>
      </c>
    </row>
    <row r="189" spans="1:7" x14ac:dyDescent="0.25">
      <c r="A189">
        <f t="shared" ca="1" si="2"/>
        <v>0.85748152299971292</v>
      </c>
      <c r="B189" s="1" t="s">
        <v>12514</v>
      </c>
      <c r="C189" s="2">
        <v>492918400</v>
      </c>
      <c r="D189" s="1" t="s">
        <v>12515</v>
      </c>
      <c r="E189" s="1" t="s">
        <v>12506</v>
      </c>
      <c r="F189" s="3">
        <v>44450</v>
      </c>
      <c r="G189" t="s">
        <v>12712</v>
      </c>
    </row>
    <row r="190" spans="1:7" x14ac:dyDescent="0.25">
      <c r="A190">
        <f t="shared" ca="1" si="2"/>
        <v>0.75272982421187595</v>
      </c>
      <c r="B190" s="1" t="s">
        <v>12504</v>
      </c>
      <c r="C190" s="2">
        <v>22535792</v>
      </c>
      <c r="D190" s="1" t="s">
        <v>12505</v>
      </c>
      <c r="E190" s="1" t="s">
        <v>12506</v>
      </c>
      <c r="F190" s="3">
        <v>44462</v>
      </c>
      <c r="G190" t="s">
        <v>12713</v>
      </c>
    </row>
    <row r="191" spans="1:7" x14ac:dyDescent="0.25">
      <c r="A191">
        <f t="shared" ca="1" si="2"/>
        <v>0.70520090160238946</v>
      </c>
      <c r="B191" s="1" t="s">
        <v>12504</v>
      </c>
      <c r="C191" s="2">
        <v>104099391</v>
      </c>
      <c r="D191" s="1" t="s">
        <v>12505</v>
      </c>
      <c r="E191" s="1" t="s">
        <v>12564</v>
      </c>
      <c r="F191" s="3">
        <v>44347</v>
      </c>
      <c r="G191" t="s">
        <v>12714</v>
      </c>
    </row>
    <row r="192" spans="1:7" x14ac:dyDescent="0.25">
      <c r="A192">
        <f t="shared" ca="1" si="2"/>
        <v>0.87211120841602763</v>
      </c>
      <c r="B192" s="1" t="s">
        <v>12524</v>
      </c>
      <c r="C192" s="2">
        <v>864373705</v>
      </c>
      <c r="D192" s="1" t="s">
        <v>12525</v>
      </c>
      <c r="E192" s="1" t="s">
        <v>12506</v>
      </c>
      <c r="F192" s="3">
        <v>44461</v>
      </c>
      <c r="G192" t="s">
        <v>12715</v>
      </c>
    </row>
    <row r="193" spans="1:7" x14ac:dyDescent="0.25">
      <c r="A193">
        <f t="shared" ca="1" si="2"/>
        <v>0.12117359299900266</v>
      </c>
      <c r="B193" s="1" t="s">
        <v>12524</v>
      </c>
      <c r="C193" s="2">
        <v>991907150</v>
      </c>
      <c r="D193" s="1" t="s">
        <v>12525</v>
      </c>
      <c r="E193" s="1" t="s">
        <v>12561</v>
      </c>
      <c r="F193" s="3">
        <v>44339</v>
      </c>
      <c r="G193" t="s">
        <v>12716</v>
      </c>
    </row>
    <row r="194" spans="1:7" x14ac:dyDescent="0.25">
      <c r="A194">
        <f t="shared" ref="A194:A257" ca="1" si="3">RAND()</f>
        <v>0.78368709434379169</v>
      </c>
      <c r="B194" s="1" t="s">
        <v>12504</v>
      </c>
      <c r="C194" s="2">
        <v>458976633</v>
      </c>
      <c r="D194" s="1" t="s">
        <v>12505</v>
      </c>
      <c r="E194" s="1" t="s">
        <v>12512</v>
      </c>
      <c r="F194" s="3">
        <v>44232</v>
      </c>
      <c r="G194" t="s">
        <v>12717</v>
      </c>
    </row>
    <row r="195" spans="1:7" x14ac:dyDescent="0.25">
      <c r="A195">
        <f t="shared" ca="1" si="3"/>
        <v>0.89897881387680101</v>
      </c>
      <c r="B195" s="1" t="s">
        <v>12521</v>
      </c>
      <c r="C195" s="2">
        <v>176222762</v>
      </c>
      <c r="D195" s="1" t="s">
        <v>12522</v>
      </c>
      <c r="E195" s="1" t="s">
        <v>12510</v>
      </c>
      <c r="F195" s="3">
        <v>44321</v>
      </c>
      <c r="G195" t="s">
        <v>12718</v>
      </c>
    </row>
    <row r="196" spans="1:7" x14ac:dyDescent="0.25">
      <c r="A196">
        <f t="shared" ca="1" si="3"/>
        <v>0.92425238506514318</v>
      </c>
      <c r="B196" s="1" t="s">
        <v>12514</v>
      </c>
      <c r="C196" s="2">
        <v>767521408</v>
      </c>
      <c r="D196" s="1" t="s">
        <v>12515</v>
      </c>
      <c r="E196" s="1" t="s">
        <v>12516</v>
      </c>
      <c r="F196" s="3">
        <v>44222</v>
      </c>
      <c r="G196" t="s">
        <v>12719</v>
      </c>
    </row>
    <row r="197" spans="1:7" x14ac:dyDescent="0.25">
      <c r="A197">
        <f t="shared" ca="1" si="3"/>
        <v>7.6331691552005365E-2</v>
      </c>
      <c r="B197" s="1" t="s">
        <v>12538</v>
      </c>
      <c r="C197" s="2">
        <v>848525038</v>
      </c>
      <c r="D197" s="1" t="s">
        <v>12539</v>
      </c>
      <c r="E197" s="1" t="s">
        <v>12512</v>
      </c>
      <c r="F197" s="3">
        <v>44441</v>
      </c>
      <c r="G197" t="s">
        <v>12720</v>
      </c>
    </row>
    <row r="198" spans="1:7" x14ac:dyDescent="0.25">
      <c r="A198">
        <f t="shared" ca="1" si="3"/>
        <v>0.45487544203904218</v>
      </c>
      <c r="B198" s="1" t="s">
        <v>12514</v>
      </c>
      <c r="C198" s="2">
        <v>691813773</v>
      </c>
      <c r="D198" s="1" t="s">
        <v>12515</v>
      </c>
      <c r="E198" s="1" t="s">
        <v>12516</v>
      </c>
      <c r="F198" s="3">
        <v>44521</v>
      </c>
      <c r="G198" t="s">
        <v>12721</v>
      </c>
    </row>
    <row r="199" spans="1:7" x14ac:dyDescent="0.25">
      <c r="A199">
        <f t="shared" ca="1" si="3"/>
        <v>0.6171493796676577</v>
      </c>
      <c r="B199" s="1" t="s">
        <v>12538</v>
      </c>
      <c r="C199" s="2">
        <v>434049617</v>
      </c>
      <c r="D199" s="1" t="s">
        <v>12539</v>
      </c>
      <c r="E199" s="1" t="s">
        <v>12512</v>
      </c>
      <c r="F199" s="3">
        <v>44487</v>
      </c>
      <c r="G199" t="s">
        <v>12722</v>
      </c>
    </row>
    <row r="200" spans="1:7" x14ac:dyDescent="0.25">
      <c r="A200">
        <f t="shared" ca="1" si="3"/>
        <v>0.54452833463740613</v>
      </c>
      <c r="B200" s="1" t="s">
        <v>12521</v>
      </c>
      <c r="C200" s="2">
        <v>45676466</v>
      </c>
      <c r="D200" s="1" t="s">
        <v>12522</v>
      </c>
      <c r="E200" s="1" t="s">
        <v>12510</v>
      </c>
      <c r="F200" s="3">
        <v>44247</v>
      </c>
      <c r="G200" t="s">
        <v>12723</v>
      </c>
    </row>
    <row r="201" spans="1:7" x14ac:dyDescent="0.25">
      <c r="A201">
        <f t="shared" ca="1" si="3"/>
        <v>0.46504587706091716</v>
      </c>
      <c r="B201" s="1" t="s">
        <v>12538</v>
      </c>
      <c r="C201" s="2">
        <v>858831444</v>
      </c>
      <c r="D201" s="1" t="s">
        <v>12539</v>
      </c>
      <c r="E201" s="1" t="s">
        <v>12512</v>
      </c>
      <c r="F201" s="3">
        <v>44536</v>
      </c>
      <c r="G201" t="s">
        <v>12724</v>
      </c>
    </row>
    <row r="202" spans="1:7" x14ac:dyDescent="0.25">
      <c r="A202">
        <f t="shared" ca="1" si="3"/>
        <v>0.67616726574380437</v>
      </c>
      <c r="B202" s="1" t="s">
        <v>12504</v>
      </c>
      <c r="C202" s="2">
        <v>581950676</v>
      </c>
      <c r="D202" s="1" t="s">
        <v>12505</v>
      </c>
      <c r="E202" s="1" t="s">
        <v>12512</v>
      </c>
      <c r="F202" s="3">
        <v>44224</v>
      </c>
      <c r="G202" t="s">
        <v>12725</v>
      </c>
    </row>
    <row r="203" spans="1:7" x14ac:dyDescent="0.25">
      <c r="A203">
        <f t="shared" ca="1" si="3"/>
        <v>0.28827603847482408</v>
      </c>
      <c r="B203" s="1" t="s">
        <v>12504</v>
      </c>
      <c r="C203" s="2">
        <v>413036041</v>
      </c>
      <c r="D203" s="1" t="s">
        <v>12505</v>
      </c>
      <c r="E203" s="1" t="s">
        <v>12506</v>
      </c>
      <c r="F203" s="3">
        <v>44285</v>
      </c>
      <c r="G203" t="s">
        <v>12726</v>
      </c>
    </row>
    <row r="204" spans="1:7" x14ac:dyDescent="0.25">
      <c r="A204">
        <f t="shared" ca="1" si="3"/>
        <v>0.89722324957221755</v>
      </c>
      <c r="B204" s="1" t="s">
        <v>12508</v>
      </c>
      <c r="C204" s="2">
        <v>876279636</v>
      </c>
      <c r="D204" s="1" t="s">
        <v>12509</v>
      </c>
      <c r="E204" s="1" t="s">
        <v>12519</v>
      </c>
      <c r="F204" s="3">
        <v>44216</v>
      </c>
      <c r="G204" t="s">
        <v>12727</v>
      </c>
    </row>
    <row r="205" spans="1:7" x14ac:dyDescent="0.25">
      <c r="A205">
        <f t="shared" ca="1" si="3"/>
        <v>0.97743300599262406</v>
      </c>
      <c r="B205" s="1" t="s">
        <v>12538</v>
      </c>
      <c r="C205" s="2">
        <v>255215146</v>
      </c>
      <c r="D205" s="1" t="s">
        <v>12539</v>
      </c>
      <c r="E205" s="1" t="s">
        <v>12512</v>
      </c>
      <c r="F205" s="3">
        <v>44364</v>
      </c>
      <c r="G205" t="s">
        <v>12728</v>
      </c>
    </row>
    <row r="206" spans="1:7" x14ac:dyDescent="0.25">
      <c r="A206">
        <f t="shared" ca="1" si="3"/>
        <v>0.35042028164951544</v>
      </c>
      <c r="B206" s="1" t="s">
        <v>12504</v>
      </c>
      <c r="C206" s="2">
        <v>233708883</v>
      </c>
      <c r="D206" s="1" t="s">
        <v>12505</v>
      </c>
      <c r="E206" s="1" t="s">
        <v>12506</v>
      </c>
      <c r="F206" s="3">
        <v>44324</v>
      </c>
      <c r="G206" t="s">
        <v>12729</v>
      </c>
    </row>
    <row r="207" spans="1:7" x14ac:dyDescent="0.25">
      <c r="A207">
        <f t="shared" ca="1" si="3"/>
        <v>0.59213369529665338</v>
      </c>
      <c r="B207" s="1" t="s">
        <v>12504</v>
      </c>
      <c r="C207" s="2">
        <v>357002076</v>
      </c>
      <c r="D207" s="1" t="s">
        <v>12505</v>
      </c>
      <c r="E207" s="1" t="s">
        <v>12506</v>
      </c>
      <c r="F207" s="3">
        <v>44277</v>
      </c>
      <c r="G207" t="s">
        <v>12730</v>
      </c>
    </row>
    <row r="208" spans="1:7" x14ac:dyDescent="0.25">
      <c r="A208">
        <f t="shared" ca="1" si="3"/>
        <v>0.47023238906497156</v>
      </c>
      <c r="B208" s="1" t="s">
        <v>12504</v>
      </c>
      <c r="C208" s="2">
        <v>511755861</v>
      </c>
      <c r="D208" s="1" t="s">
        <v>12505</v>
      </c>
      <c r="E208" s="1" t="s">
        <v>12506</v>
      </c>
      <c r="F208" s="3">
        <v>44209</v>
      </c>
      <c r="G208" t="s">
        <v>12731</v>
      </c>
    </row>
    <row r="209" spans="1:7" x14ac:dyDescent="0.25">
      <c r="A209">
        <f t="shared" ca="1" si="3"/>
        <v>0.10943203172632443</v>
      </c>
      <c r="B209" s="1" t="s">
        <v>12521</v>
      </c>
      <c r="C209" s="2">
        <v>859532110</v>
      </c>
      <c r="D209" s="1" t="s">
        <v>12522</v>
      </c>
      <c r="E209" s="1" t="s">
        <v>12510</v>
      </c>
      <c r="F209" s="3">
        <v>44333</v>
      </c>
      <c r="G209" t="s">
        <v>12732</v>
      </c>
    </row>
    <row r="210" spans="1:7" x14ac:dyDescent="0.25">
      <c r="A210">
        <f t="shared" ca="1" si="3"/>
        <v>0.11633271510190024</v>
      </c>
      <c r="B210" s="1" t="s">
        <v>12524</v>
      </c>
      <c r="C210" s="2">
        <v>15447086</v>
      </c>
      <c r="D210" s="1" t="s">
        <v>12525</v>
      </c>
      <c r="E210" s="1" t="s">
        <v>12561</v>
      </c>
      <c r="F210" s="3">
        <v>44472</v>
      </c>
      <c r="G210" t="s">
        <v>12733</v>
      </c>
    </row>
    <row r="211" spans="1:7" x14ac:dyDescent="0.25">
      <c r="A211">
        <f t="shared" ca="1" si="3"/>
        <v>0.85579500836341149</v>
      </c>
      <c r="B211" s="1" t="s">
        <v>12508</v>
      </c>
      <c r="C211" s="2">
        <v>885905521</v>
      </c>
      <c r="D211" s="1" t="s">
        <v>12509</v>
      </c>
      <c r="E211" s="1" t="s">
        <v>12519</v>
      </c>
      <c r="F211" s="3">
        <v>44386</v>
      </c>
      <c r="G211" t="s">
        <v>12734</v>
      </c>
    </row>
    <row r="212" spans="1:7" x14ac:dyDescent="0.25">
      <c r="A212">
        <f t="shared" ca="1" si="3"/>
        <v>0.41689061906997549</v>
      </c>
      <c r="B212" s="1" t="s">
        <v>12538</v>
      </c>
      <c r="C212" s="2">
        <v>34376216</v>
      </c>
      <c r="D212" s="1" t="s">
        <v>12539</v>
      </c>
      <c r="E212" s="1" t="s">
        <v>12566</v>
      </c>
      <c r="F212" s="3">
        <v>44206</v>
      </c>
      <c r="G212" t="s">
        <v>12735</v>
      </c>
    </row>
    <row r="213" spans="1:7" x14ac:dyDescent="0.25">
      <c r="A213">
        <f t="shared" ca="1" si="3"/>
        <v>0.76600577067074016</v>
      </c>
      <c r="B213" s="1" t="s">
        <v>12524</v>
      </c>
      <c r="C213" s="2">
        <v>151284774</v>
      </c>
      <c r="D213" s="1" t="s">
        <v>12525</v>
      </c>
      <c r="E213" s="1" t="s">
        <v>12506</v>
      </c>
      <c r="F213" s="3">
        <v>44225</v>
      </c>
      <c r="G213" t="s">
        <v>12736</v>
      </c>
    </row>
    <row r="214" spans="1:7" x14ac:dyDescent="0.25">
      <c r="A214">
        <f t="shared" ca="1" si="3"/>
        <v>0.91923050853789678</v>
      </c>
      <c r="B214" s="1" t="s">
        <v>12504</v>
      </c>
      <c r="C214" s="2">
        <v>928702324</v>
      </c>
      <c r="D214" s="1" t="s">
        <v>12505</v>
      </c>
      <c r="E214" s="1" t="s">
        <v>12506</v>
      </c>
      <c r="F214" s="3">
        <v>44269</v>
      </c>
      <c r="G214" t="s">
        <v>12737</v>
      </c>
    </row>
    <row r="215" spans="1:7" x14ac:dyDescent="0.25">
      <c r="A215">
        <f t="shared" ca="1" si="3"/>
        <v>0.7579630207621576</v>
      </c>
      <c r="B215" s="1" t="s">
        <v>12521</v>
      </c>
      <c r="C215" s="2">
        <v>487111219</v>
      </c>
      <c r="D215" s="1" t="s">
        <v>12522</v>
      </c>
      <c r="E215" s="1" t="s">
        <v>12510</v>
      </c>
      <c r="F215" s="3">
        <v>44481</v>
      </c>
      <c r="G215" t="s">
        <v>12738</v>
      </c>
    </row>
    <row r="216" spans="1:7" x14ac:dyDescent="0.25">
      <c r="A216">
        <f t="shared" ca="1" si="3"/>
        <v>0.96374719640609607</v>
      </c>
      <c r="B216" s="1" t="s">
        <v>12521</v>
      </c>
      <c r="C216" s="2">
        <v>359280637</v>
      </c>
      <c r="D216" s="1" t="s">
        <v>12522</v>
      </c>
      <c r="E216" s="1" t="s">
        <v>12512</v>
      </c>
      <c r="F216" s="3">
        <v>44657</v>
      </c>
      <c r="G216" t="s">
        <v>12739</v>
      </c>
    </row>
    <row r="217" spans="1:7" x14ac:dyDescent="0.25">
      <c r="A217">
        <f t="shared" ca="1" si="3"/>
        <v>0.46799902795820947</v>
      </c>
      <c r="B217" s="1" t="s">
        <v>12508</v>
      </c>
      <c r="C217" s="2">
        <v>757839652</v>
      </c>
      <c r="D217" s="1" t="s">
        <v>12509</v>
      </c>
      <c r="E217" s="1" t="s">
        <v>12510</v>
      </c>
      <c r="F217" s="3">
        <v>44451</v>
      </c>
      <c r="G217" t="s">
        <v>12740</v>
      </c>
    </row>
    <row r="218" spans="1:7" x14ac:dyDescent="0.25">
      <c r="A218">
        <f t="shared" ca="1" si="3"/>
        <v>0.48145623007647442</v>
      </c>
      <c r="B218" s="1" t="s">
        <v>12521</v>
      </c>
      <c r="C218" s="2">
        <v>253498368</v>
      </c>
      <c r="D218" s="1" t="s">
        <v>12522</v>
      </c>
      <c r="E218" s="1" t="s">
        <v>12510</v>
      </c>
      <c r="F218" s="3">
        <v>44309</v>
      </c>
      <c r="G218" t="s">
        <v>12741</v>
      </c>
    </row>
    <row r="219" spans="1:7" x14ac:dyDescent="0.25">
      <c r="A219">
        <f t="shared" ca="1" si="3"/>
        <v>0.6667136934107819</v>
      </c>
      <c r="B219" s="1" t="s">
        <v>12538</v>
      </c>
      <c r="C219" s="2">
        <v>711108813</v>
      </c>
      <c r="D219" s="1" t="s">
        <v>12539</v>
      </c>
      <c r="E219" s="1" t="s">
        <v>12512</v>
      </c>
      <c r="F219" s="3">
        <v>44615</v>
      </c>
      <c r="G219" t="s">
        <v>12742</v>
      </c>
    </row>
    <row r="220" spans="1:7" x14ac:dyDescent="0.25">
      <c r="A220">
        <f t="shared" ca="1" si="3"/>
        <v>1.6651226775814321E-2</v>
      </c>
      <c r="B220" s="1" t="s">
        <v>12504</v>
      </c>
      <c r="C220" s="2">
        <v>321167975</v>
      </c>
      <c r="D220" s="1" t="s">
        <v>12505</v>
      </c>
      <c r="E220" s="1" t="s">
        <v>12564</v>
      </c>
      <c r="F220" s="3">
        <v>44558</v>
      </c>
      <c r="G220" t="s">
        <v>12743</v>
      </c>
    </row>
    <row r="221" spans="1:7" x14ac:dyDescent="0.25">
      <c r="A221">
        <f t="shared" ca="1" si="3"/>
        <v>0.14781133690551285</v>
      </c>
      <c r="B221" s="1" t="s">
        <v>12538</v>
      </c>
      <c r="C221" s="2">
        <v>843915301</v>
      </c>
      <c r="D221" s="1" t="s">
        <v>12539</v>
      </c>
      <c r="E221" s="1" t="s">
        <v>12512</v>
      </c>
      <c r="F221" s="3">
        <v>44219</v>
      </c>
      <c r="G221" t="s">
        <v>12744</v>
      </c>
    </row>
    <row r="222" spans="1:7" x14ac:dyDescent="0.25">
      <c r="A222">
        <f t="shared" ca="1" si="3"/>
        <v>0.432159878678544</v>
      </c>
      <c r="B222" s="1" t="s">
        <v>12521</v>
      </c>
      <c r="C222" s="2">
        <v>671787046</v>
      </c>
      <c r="D222" s="1" t="s">
        <v>12522</v>
      </c>
      <c r="E222" s="1" t="s">
        <v>12512</v>
      </c>
      <c r="F222" s="3">
        <v>44652</v>
      </c>
      <c r="G222" t="s">
        <v>12745</v>
      </c>
    </row>
    <row r="223" spans="1:7" x14ac:dyDescent="0.25">
      <c r="A223">
        <f t="shared" ca="1" si="3"/>
        <v>0.47215929928044953</v>
      </c>
      <c r="B223" s="1" t="s">
        <v>12521</v>
      </c>
      <c r="C223" s="2">
        <v>753052435</v>
      </c>
      <c r="D223" s="1" t="s">
        <v>12522</v>
      </c>
      <c r="E223" s="1" t="s">
        <v>12510</v>
      </c>
      <c r="F223" s="3">
        <v>44332</v>
      </c>
      <c r="G223" t="s">
        <v>12746</v>
      </c>
    </row>
    <row r="224" spans="1:7" x14ac:dyDescent="0.25">
      <c r="A224">
        <f t="shared" ca="1" si="3"/>
        <v>0.61312696989209092</v>
      </c>
      <c r="B224" s="1" t="s">
        <v>12524</v>
      </c>
      <c r="C224" s="2">
        <v>808714603</v>
      </c>
      <c r="D224" s="1" t="s">
        <v>12525</v>
      </c>
      <c r="E224" s="1" t="s">
        <v>12561</v>
      </c>
      <c r="F224" s="3">
        <v>44551</v>
      </c>
      <c r="G224" t="s">
        <v>12747</v>
      </c>
    </row>
    <row r="225" spans="1:7" x14ac:dyDescent="0.25">
      <c r="A225">
        <f t="shared" ca="1" si="3"/>
        <v>0.58481387214924929</v>
      </c>
      <c r="B225" s="1" t="s">
        <v>12521</v>
      </c>
      <c r="C225" s="2">
        <v>838039063</v>
      </c>
      <c r="D225" s="1" t="s">
        <v>12522</v>
      </c>
      <c r="E225" s="1" t="s">
        <v>12510</v>
      </c>
      <c r="F225" s="3">
        <v>44368</v>
      </c>
      <c r="G225" t="s">
        <v>12748</v>
      </c>
    </row>
    <row r="226" spans="1:7" x14ac:dyDescent="0.25">
      <c r="A226">
        <f t="shared" ca="1" si="3"/>
        <v>0.67558545804055725</v>
      </c>
      <c r="B226" s="1" t="s">
        <v>12538</v>
      </c>
      <c r="C226" s="2">
        <v>970179932</v>
      </c>
      <c r="D226" s="1" t="s">
        <v>12539</v>
      </c>
      <c r="E226" s="1" t="s">
        <v>12566</v>
      </c>
      <c r="F226" s="3">
        <v>44358</v>
      </c>
      <c r="G226" t="s">
        <v>12749</v>
      </c>
    </row>
    <row r="227" spans="1:7" x14ac:dyDescent="0.25">
      <c r="A227">
        <f t="shared" ca="1" si="3"/>
        <v>0.9380472959433187</v>
      </c>
      <c r="B227" s="1" t="s">
        <v>12524</v>
      </c>
      <c r="C227" s="2">
        <v>146974938</v>
      </c>
      <c r="D227" s="1" t="s">
        <v>12525</v>
      </c>
      <c r="E227" s="1" t="s">
        <v>12564</v>
      </c>
      <c r="F227" s="3">
        <v>44485</v>
      </c>
      <c r="G227" t="s">
        <v>12750</v>
      </c>
    </row>
    <row r="228" spans="1:7" x14ac:dyDescent="0.25">
      <c r="A228">
        <f t="shared" ca="1" si="3"/>
        <v>0.84670167045707945</v>
      </c>
      <c r="B228" s="1" t="s">
        <v>12521</v>
      </c>
      <c r="C228" s="2">
        <v>776653935</v>
      </c>
      <c r="D228" s="1" t="s">
        <v>12522</v>
      </c>
      <c r="E228" s="1" t="s">
        <v>12510</v>
      </c>
      <c r="F228" s="3">
        <v>44232</v>
      </c>
      <c r="G228" t="s">
        <v>12751</v>
      </c>
    </row>
    <row r="229" spans="1:7" x14ac:dyDescent="0.25">
      <c r="A229">
        <f t="shared" ca="1" si="3"/>
        <v>0.49065021012790921</v>
      </c>
      <c r="B229" s="1" t="s">
        <v>12504</v>
      </c>
      <c r="C229" s="2">
        <v>451599744</v>
      </c>
      <c r="D229" s="1" t="s">
        <v>12505</v>
      </c>
      <c r="E229" s="1" t="s">
        <v>12506</v>
      </c>
      <c r="F229" s="3">
        <v>44661</v>
      </c>
      <c r="G229" t="s">
        <v>12752</v>
      </c>
    </row>
    <row r="230" spans="1:7" x14ac:dyDescent="0.25">
      <c r="A230">
        <f t="shared" ca="1" si="3"/>
        <v>0.81348461159490515</v>
      </c>
      <c r="B230" s="1" t="s">
        <v>12508</v>
      </c>
      <c r="C230" s="2">
        <v>171393825</v>
      </c>
      <c r="D230" s="1" t="s">
        <v>12509</v>
      </c>
      <c r="E230" s="1" t="s">
        <v>12510</v>
      </c>
      <c r="F230" s="3">
        <v>44402</v>
      </c>
      <c r="G230" t="s">
        <v>12753</v>
      </c>
    </row>
    <row r="231" spans="1:7" x14ac:dyDescent="0.25">
      <c r="A231">
        <f t="shared" ca="1" si="3"/>
        <v>0.36581630215336558</v>
      </c>
      <c r="B231" s="1" t="s">
        <v>12514</v>
      </c>
      <c r="C231" s="2">
        <v>336984371</v>
      </c>
      <c r="D231" s="1" t="s">
        <v>12515</v>
      </c>
      <c r="E231" s="1" t="s">
        <v>12527</v>
      </c>
      <c r="F231" s="3">
        <v>44245</v>
      </c>
      <c r="G231" t="s">
        <v>12754</v>
      </c>
    </row>
    <row r="232" spans="1:7" x14ac:dyDescent="0.25">
      <c r="A232">
        <f t="shared" ca="1" si="3"/>
        <v>0.33101193378817095</v>
      </c>
      <c r="B232" s="1" t="s">
        <v>12504</v>
      </c>
      <c r="C232" s="2">
        <v>998752321</v>
      </c>
      <c r="D232" s="1" t="s">
        <v>12505</v>
      </c>
      <c r="E232" s="1" t="s">
        <v>12506</v>
      </c>
      <c r="F232" s="3">
        <v>44654</v>
      </c>
      <c r="G232" t="s">
        <v>12755</v>
      </c>
    </row>
    <row r="233" spans="1:7" x14ac:dyDescent="0.25">
      <c r="A233">
        <f t="shared" ca="1" si="3"/>
        <v>0.40424957718708454</v>
      </c>
      <c r="B233" s="1" t="s">
        <v>12521</v>
      </c>
      <c r="C233" s="2">
        <v>744867727</v>
      </c>
      <c r="D233" s="1" t="s">
        <v>12522</v>
      </c>
      <c r="E233" s="1" t="s">
        <v>12510</v>
      </c>
      <c r="F233" s="3">
        <v>44305</v>
      </c>
      <c r="G233" t="s">
        <v>12756</v>
      </c>
    </row>
    <row r="234" spans="1:7" x14ac:dyDescent="0.25">
      <c r="A234">
        <f t="shared" ca="1" si="3"/>
        <v>0.27034562858033662</v>
      </c>
      <c r="B234" s="1" t="s">
        <v>12538</v>
      </c>
      <c r="C234" s="2">
        <v>423317349</v>
      </c>
      <c r="D234" s="1" t="s">
        <v>12539</v>
      </c>
      <c r="E234" s="1" t="s">
        <v>12510</v>
      </c>
      <c r="F234" s="3">
        <v>44592</v>
      </c>
      <c r="G234" t="s">
        <v>12757</v>
      </c>
    </row>
    <row r="235" spans="1:7" x14ac:dyDescent="0.25">
      <c r="A235">
        <f t="shared" ca="1" si="3"/>
        <v>0.67690655529378874</v>
      </c>
      <c r="B235" s="1" t="s">
        <v>12504</v>
      </c>
      <c r="C235" s="2">
        <v>819479045</v>
      </c>
      <c r="D235" s="1" t="s">
        <v>12505</v>
      </c>
      <c r="E235" s="1" t="s">
        <v>12506</v>
      </c>
      <c r="F235" s="3">
        <v>44570</v>
      </c>
      <c r="G235" t="s">
        <v>12758</v>
      </c>
    </row>
    <row r="236" spans="1:7" x14ac:dyDescent="0.25">
      <c r="A236">
        <f t="shared" ca="1" si="3"/>
        <v>5.4420126805524549E-2</v>
      </c>
      <c r="B236" s="1" t="s">
        <v>12508</v>
      </c>
      <c r="C236" s="2">
        <v>20851629</v>
      </c>
      <c r="D236" s="1" t="s">
        <v>12509</v>
      </c>
      <c r="E236" s="1" t="s">
        <v>12519</v>
      </c>
      <c r="F236" s="3">
        <v>44602</v>
      </c>
      <c r="G236" t="s">
        <v>12759</v>
      </c>
    </row>
    <row r="237" spans="1:7" x14ac:dyDescent="0.25">
      <c r="A237">
        <f t="shared" ca="1" si="3"/>
        <v>0.23883582369823364</v>
      </c>
      <c r="B237" s="1" t="s">
        <v>12504</v>
      </c>
      <c r="C237" s="2">
        <v>21470943</v>
      </c>
      <c r="D237" s="1" t="s">
        <v>12505</v>
      </c>
      <c r="E237" s="1" t="s">
        <v>12506</v>
      </c>
      <c r="F237" s="3">
        <v>44438</v>
      </c>
      <c r="G237" t="s">
        <v>12760</v>
      </c>
    </row>
    <row r="238" spans="1:7" x14ac:dyDescent="0.25">
      <c r="A238">
        <f t="shared" ca="1" si="3"/>
        <v>0.39511383534214739</v>
      </c>
      <c r="B238" s="1" t="s">
        <v>12538</v>
      </c>
      <c r="C238" s="2">
        <v>550594586</v>
      </c>
      <c r="D238" s="1" t="s">
        <v>12539</v>
      </c>
      <c r="E238" s="1" t="s">
        <v>12566</v>
      </c>
      <c r="F238" s="3">
        <v>44478</v>
      </c>
      <c r="G238" t="s">
        <v>12761</v>
      </c>
    </row>
    <row r="239" spans="1:7" x14ac:dyDescent="0.25">
      <c r="A239">
        <f t="shared" ca="1" si="3"/>
        <v>0.10161166157524848</v>
      </c>
      <c r="B239" s="1" t="s">
        <v>12521</v>
      </c>
      <c r="C239" s="2">
        <v>171025223</v>
      </c>
      <c r="D239" s="1" t="s">
        <v>12522</v>
      </c>
      <c r="E239" s="1" t="s">
        <v>12510</v>
      </c>
      <c r="F239" s="3">
        <v>44506</v>
      </c>
      <c r="G239" t="s">
        <v>12762</v>
      </c>
    </row>
    <row r="240" spans="1:7" x14ac:dyDescent="0.25">
      <c r="A240">
        <f t="shared" ca="1" si="3"/>
        <v>0.59468633832864126</v>
      </c>
      <c r="B240" s="1" t="s">
        <v>12508</v>
      </c>
      <c r="C240" s="2">
        <v>963367321</v>
      </c>
      <c r="D240" s="1" t="s">
        <v>12509</v>
      </c>
      <c r="E240" s="1" t="s">
        <v>12519</v>
      </c>
      <c r="F240" s="3">
        <v>44571</v>
      </c>
      <c r="G240" t="s">
        <v>12763</v>
      </c>
    </row>
    <row r="241" spans="1:7" x14ac:dyDescent="0.25">
      <c r="A241">
        <f t="shared" ca="1" si="3"/>
        <v>0.96316158156453435</v>
      </c>
      <c r="B241" s="1" t="s">
        <v>12538</v>
      </c>
      <c r="C241" s="2">
        <v>99730338</v>
      </c>
      <c r="D241" s="1" t="s">
        <v>12539</v>
      </c>
      <c r="E241" s="1" t="s">
        <v>12512</v>
      </c>
      <c r="F241" s="3">
        <v>44544</v>
      </c>
      <c r="G241" t="s">
        <v>12764</v>
      </c>
    </row>
    <row r="242" spans="1:7" x14ac:dyDescent="0.25">
      <c r="A242">
        <f t="shared" ca="1" si="3"/>
        <v>0.56451849302819834</v>
      </c>
      <c r="B242" s="1" t="s">
        <v>12538</v>
      </c>
      <c r="C242" s="2">
        <v>295682322</v>
      </c>
      <c r="D242" s="1" t="s">
        <v>12539</v>
      </c>
      <c r="E242" s="1" t="s">
        <v>12510</v>
      </c>
      <c r="F242" s="3">
        <v>44361</v>
      </c>
      <c r="G242" t="s">
        <v>12765</v>
      </c>
    </row>
    <row r="243" spans="1:7" x14ac:dyDescent="0.25">
      <c r="A243">
        <f t="shared" ca="1" si="3"/>
        <v>0.83637423860603177</v>
      </c>
      <c r="B243" s="1" t="s">
        <v>12524</v>
      </c>
      <c r="C243" s="2">
        <v>97710211</v>
      </c>
      <c r="D243" s="1" t="s">
        <v>12525</v>
      </c>
      <c r="E243" s="1" t="s">
        <v>12506</v>
      </c>
      <c r="F243" s="3">
        <v>44324</v>
      </c>
      <c r="G243" t="s">
        <v>12766</v>
      </c>
    </row>
    <row r="244" spans="1:7" x14ac:dyDescent="0.25">
      <c r="A244">
        <f t="shared" ca="1" si="3"/>
        <v>5.4088966105576564E-2</v>
      </c>
      <c r="B244" s="1" t="s">
        <v>12504</v>
      </c>
      <c r="C244" s="2">
        <v>903350842</v>
      </c>
      <c r="D244" s="1" t="s">
        <v>12505</v>
      </c>
      <c r="E244" s="1" t="s">
        <v>12506</v>
      </c>
      <c r="F244" s="3">
        <v>44671</v>
      </c>
      <c r="G244" t="s">
        <v>12767</v>
      </c>
    </row>
    <row r="245" spans="1:7" x14ac:dyDescent="0.25">
      <c r="A245">
        <f t="shared" ca="1" si="3"/>
        <v>0.69242282183095638</v>
      </c>
      <c r="B245" s="1" t="s">
        <v>12521</v>
      </c>
      <c r="C245" s="2">
        <v>305148262</v>
      </c>
      <c r="D245" s="1" t="s">
        <v>12522</v>
      </c>
      <c r="E245" s="1" t="s">
        <v>12510</v>
      </c>
      <c r="F245" s="3">
        <v>44238</v>
      </c>
      <c r="G245" t="s">
        <v>12768</v>
      </c>
    </row>
    <row r="246" spans="1:7" x14ac:dyDescent="0.25">
      <c r="A246">
        <f t="shared" ca="1" si="3"/>
        <v>0.36432572680033648</v>
      </c>
      <c r="B246" s="1" t="s">
        <v>12521</v>
      </c>
      <c r="C246" s="2">
        <v>666033769</v>
      </c>
      <c r="D246" s="1" t="s">
        <v>12522</v>
      </c>
      <c r="E246" s="1" t="s">
        <v>12510</v>
      </c>
      <c r="F246" s="3">
        <v>44594</v>
      </c>
      <c r="G246" t="s">
        <v>12769</v>
      </c>
    </row>
    <row r="247" spans="1:7" x14ac:dyDescent="0.25">
      <c r="A247">
        <f t="shared" ca="1" si="3"/>
        <v>0.18508732917167825</v>
      </c>
      <c r="B247" s="1" t="s">
        <v>12524</v>
      </c>
      <c r="C247" s="2">
        <v>393858976</v>
      </c>
      <c r="D247" s="1" t="s">
        <v>12525</v>
      </c>
      <c r="E247" s="1" t="s">
        <v>12564</v>
      </c>
      <c r="F247" s="3">
        <v>44657</v>
      </c>
      <c r="G247" t="s">
        <v>12770</v>
      </c>
    </row>
    <row r="248" spans="1:7" x14ac:dyDescent="0.25">
      <c r="A248">
        <f t="shared" ca="1" si="3"/>
        <v>0.79746460655873819</v>
      </c>
      <c r="B248" s="1" t="s">
        <v>12521</v>
      </c>
      <c r="C248" s="2">
        <v>880033530</v>
      </c>
      <c r="D248" s="1" t="s">
        <v>12522</v>
      </c>
      <c r="E248" s="1" t="s">
        <v>12512</v>
      </c>
      <c r="F248" s="3">
        <v>44382</v>
      </c>
      <c r="G248" t="s">
        <v>12771</v>
      </c>
    </row>
    <row r="249" spans="1:7" x14ac:dyDescent="0.25">
      <c r="A249">
        <f t="shared" ca="1" si="3"/>
        <v>0.28254845635040249</v>
      </c>
      <c r="B249" s="1" t="s">
        <v>12538</v>
      </c>
      <c r="C249" s="2">
        <v>854144068</v>
      </c>
      <c r="D249" s="1" t="s">
        <v>12539</v>
      </c>
      <c r="E249" s="1" t="s">
        <v>12512</v>
      </c>
      <c r="F249" s="3">
        <v>44471</v>
      </c>
      <c r="G249" t="s">
        <v>12772</v>
      </c>
    </row>
    <row r="250" spans="1:7" x14ac:dyDescent="0.25">
      <c r="A250">
        <f t="shared" ca="1" si="3"/>
        <v>0.99808752653377852</v>
      </c>
      <c r="B250" s="1" t="s">
        <v>12514</v>
      </c>
      <c r="C250" s="2">
        <v>710192330</v>
      </c>
      <c r="D250" s="1" t="s">
        <v>12515</v>
      </c>
      <c r="E250" s="1" t="s">
        <v>12527</v>
      </c>
      <c r="F250" s="3">
        <v>44258</v>
      </c>
      <c r="G250" t="s">
        <v>12773</v>
      </c>
    </row>
    <row r="251" spans="1:7" x14ac:dyDescent="0.25">
      <c r="A251">
        <f t="shared" ca="1" si="3"/>
        <v>0.72081827098630691</v>
      </c>
      <c r="B251" s="1" t="s">
        <v>12524</v>
      </c>
      <c r="C251" s="2">
        <v>786930810</v>
      </c>
      <c r="D251" s="1" t="s">
        <v>12525</v>
      </c>
      <c r="E251" s="1" t="s">
        <v>12564</v>
      </c>
      <c r="F251" s="3">
        <v>44577</v>
      </c>
      <c r="G251" t="s">
        <v>12774</v>
      </c>
    </row>
    <row r="252" spans="1:7" x14ac:dyDescent="0.25">
      <c r="A252">
        <f t="shared" ca="1" si="3"/>
        <v>0.36145580620766571</v>
      </c>
      <c r="B252" s="1" t="s">
        <v>12508</v>
      </c>
      <c r="C252" s="2">
        <v>898544861</v>
      </c>
      <c r="D252" s="1" t="s">
        <v>12509</v>
      </c>
      <c r="E252" s="1" t="s">
        <v>12519</v>
      </c>
      <c r="F252" s="3">
        <v>44476</v>
      </c>
      <c r="G252" t="s">
        <v>12775</v>
      </c>
    </row>
    <row r="253" spans="1:7" x14ac:dyDescent="0.25">
      <c r="A253">
        <f t="shared" ca="1" si="3"/>
        <v>0.10113125207076745</v>
      </c>
      <c r="B253" s="1" t="s">
        <v>12521</v>
      </c>
      <c r="C253" s="2">
        <v>395405823</v>
      </c>
      <c r="D253" s="1" t="s">
        <v>12522</v>
      </c>
      <c r="E253" s="1" t="s">
        <v>12510</v>
      </c>
      <c r="F253" s="3">
        <v>44245</v>
      </c>
      <c r="G253" t="s">
        <v>12776</v>
      </c>
    </row>
    <row r="254" spans="1:7" x14ac:dyDescent="0.25">
      <c r="A254">
        <f t="shared" ca="1" si="3"/>
        <v>0.23281291376563262</v>
      </c>
      <c r="B254" s="1" t="s">
        <v>12508</v>
      </c>
      <c r="C254" s="2">
        <v>62293485</v>
      </c>
      <c r="D254" s="1" t="s">
        <v>12509</v>
      </c>
      <c r="E254" s="1" t="s">
        <v>12510</v>
      </c>
      <c r="F254" s="3">
        <v>44600</v>
      </c>
      <c r="G254" t="s">
        <v>12777</v>
      </c>
    </row>
    <row r="255" spans="1:7" x14ac:dyDescent="0.25">
      <c r="A255">
        <f t="shared" ca="1" si="3"/>
        <v>0.52914030043048899</v>
      </c>
      <c r="B255" s="1" t="s">
        <v>12521</v>
      </c>
      <c r="C255" s="2">
        <v>527024190</v>
      </c>
      <c r="D255" s="1" t="s">
        <v>12522</v>
      </c>
      <c r="E255" s="1" t="s">
        <v>12510</v>
      </c>
      <c r="F255" s="3">
        <v>44283</v>
      </c>
      <c r="G255" t="s">
        <v>12778</v>
      </c>
    </row>
    <row r="256" spans="1:7" x14ac:dyDescent="0.25">
      <c r="A256">
        <f t="shared" ca="1" si="3"/>
        <v>0.78194169066174557</v>
      </c>
      <c r="B256" s="1" t="s">
        <v>12504</v>
      </c>
      <c r="C256" s="2">
        <v>606950558</v>
      </c>
      <c r="D256" s="1" t="s">
        <v>12505</v>
      </c>
      <c r="E256" s="1" t="s">
        <v>12512</v>
      </c>
      <c r="F256" s="3">
        <v>44408</v>
      </c>
      <c r="G256" t="s">
        <v>12779</v>
      </c>
    </row>
    <row r="257" spans="1:7" x14ac:dyDescent="0.25">
      <c r="A257">
        <f t="shared" ca="1" si="3"/>
        <v>0.1667300037796674</v>
      </c>
      <c r="B257" s="1" t="s">
        <v>12514</v>
      </c>
      <c r="C257" s="2">
        <v>74546346</v>
      </c>
      <c r="D257" s="1" t="s">
        <v>12515</v>
      </c>
      <c r="E257" s="1" t="s">
        <v>12527</v>
      </c>
      <c r="F257" s="3">
        <v>44669</v>
      </c>
      <c r="G257" t="s">
        <v>12780</v>
      </c>
    </row>
    <row r="258" spans="1:7" x14ac:dyDescent="0.25">
      <c r="A258">
        <f t="shared" ref="A258:A321" ca="1" si="4">RAND()</f>
        <v>0.35599992739089625</v>
      </c>
      <c r="B258" s="1" t="s">
        <v>12521</v>
      </c>
      <c r="C258" s="2">
        <v>580182767</v>
      </c>
      <c r="D258" s="1" t="s">
        <v>12522</v>
      </c>
      <c r="E258" s="1" t="s">
        <v>12510</v>
      </c>
      <c r="F258" s="3">
        <v>44458</v>
      </c>
      <c r="G258" t="s">
        <v>12781</v>
      </c>
    </row>
    <row r="259" spans="1:7" x14ac:dyDescent="0.25">
      <c r="A259">
        <f t="shared" ca="1" si="4"/>
        <v>2.7695553261534056E-2</v>
      </c>
      <c r="B259" s="1" t="s">
        <v>12521</v>
      </c>
      <c r="C259" s="2">
        <v>234611028</v>
      </c>
      <c r="D259" s="1" t="s">
        <v>12522</v>
      </c>
      <c r="E259" s="1" t="s">
        <v>12512</v>
      </c>
      <c r="F259" s="3">
        <v>44259</v>
      </c>
      <c r="G259" t="s">
        <v>12782</v>
      </c>
    </row>
    <row r="260" spans="1:7" x14ac:dyDescent="0.25">
      <c r="A260">
        <f t="shared" ca="1" si="4"/>
        <v>0.52097809450894517</v>
      </c>
      <c r="B260" s="1" t="s">
        <v>12521</v>
      </c>
      <c r="C260" s="2">
        <v>992552173</v>
      </c>
      <c r="D260" s="1" t="s">
        <v>12522</v>
      </c>
      <c r="E260" s="1" t="s">
        <v>12512</v>
      </c>
      <c r="F260" s="3">
        <v>44653</v>
      </c>
      <c r="G260" t="s">
        <v>12783</v>
      </c>
    </row>
    <row r="261" spans="1:7" x14ac:dyDescent="0.25">
      <c r="A261">
        <f t="shared" ca="1" si="4"/>
        <v>0.10955967126047317</v>
      </c>
      <c r="B261" s="1" t="s">
        <v>12514</v>
      </c>
      <c r="C261" s="2">
        <v>28995362</v>
      </c>
      <c r="D261" s="1" t="s">
        <v>12515</v>
      </c>
      <c r="E261" s="1" t="s">
        <v>12516</v>
      </c>
      <c r="F261" s="3">
        <v>44463</v>
      </c>
      <c r="G261" t="s">
        <v>12784</v>
      </c>
    </row>
    <row r="262" spans="1:7" x14ac:dyDescent="0.25">
      <c r="A262">
        <f t="shared" ca="1" si="4"/>
        <v>0.34739363915825328</v>
      </c>
      <c r="B262" s="1" t="s">
        <v>12538</v>
      </c>
      <c r="C262" s="2">
        <v>636413404</v>
      </c>
      <c r="D262" s="1" t="s">
        <v>12539</v>
      </c>
      <c r="E262" s="1" t="s">
        <v>12566</v>
      </c>
      <c r="F262" s="3">
        <v>44645</v>
      </c>
      <c r="G262" t="s">
        <v>12785</v>
      </c>
    </row>
    <row r="263" spans="1:7" x14ac:dyDescent="0.25">
      <c r="A263">
        <f t="shared" ca="1" si="4"/>
        <v>0.37789792072701001</v>
      </c>
      <c r="B263" s="1" t="s">
        <v>12504</v>
      </c>
      <c r="C263" s="2">
        <v>542326392</v>
      </c>
      <c r="D263" s="1" t="s">
        <v>12505</v>
      </c>
      <c r="E263" s="1" t="s">
        <v>12506</v>
      </c>
      <c r="F263" s="3">
        <v>44456</v>
      </c>
      <c r="G263" t="s">
        <v>12786</v>
      </c>
    </row>
    <row r="264" spans="1:7" x14ac:dyDescent="0.25">
      <c r="A264">
        <f t="shared" ca="1" si="4"/>
        <v>0.86071215722493499</v>
      </c>
      <c r="B264" s="1" t="s">
        <v>12521</v>
      </c>
      <c r="C264" s="2">
        <v>801227547</v>
      </c>
      <c r="D264" s="1" t="s">
        <v>12522</v>
      </c>
      <c r="E264" s="1" t="s">
        <v>12512</v>
      </c>
      <c r="F264" s="3">
        <v>44359</v>
      </c>
      <c r="G264" t="s">
        <v>12787</v>
      </c>
    </row>
    <row r="265" spans="1:7" x14ac:dyDescent="0.25">
      <c r="A265">
        <f t="shared" ca="1" si="4"/>
        <v>0.18879524507351719</v>
      </c>
      <c r="B265" s="1" t="s">
        <v>12521</v>
      </c>
      <c r="C265" s="2">
        <v>529114349</v>
      </c>
      <c r="D265" s="1" t="s">
        <v>12522</v>
      </c>
      <c r="E265" s="1" t="s">
        <v>12512</v>
      </c>
      <c r="F265" s="3">
        <v>44214</v>
      </c>
      <c r="G265" t="s">
        <v>12788</v>
      </c>
    </row>
    <row r="266" spans="1:7" x14ac:dyDescent="0.25">
      <c r="A266">
        <f t="shared" ca="1" si="4"/>
        <v>0.22376067322224369</v>
      </c>
      <c r="B266" s="1" t="s">
        <v>12538</v>
      </c>
      <c r="C266" s="2">
        <v>316041087</v>
      </c>
      <c r="D266" s="1" t="s">
        <v>12539</v>
      </c>
      <c r="E266" s="1" t="s">
        <v>12566</v>
      </c>
      <c r="F266" s="3">
        <v>44255</v>
      </c>
      <c r="G266" t="s">
        <v>12789</v>
      </c>
    </row>
    <row r="267" spans="1:7" x14ac:dyDescent="0.25">
      <c r="A267">
        <f t="shared" ca="1" si="4"/>
        <v>0.99981653989289265</v>
      </c>
      <c r="B267" s="1" t="s">
        <v>12514</v>
      </c>
      <c r="C267" s="2">
        <v>298078818</v>
      </c>
      <c r="D267" s="1" t="s">
        <v>12515</v>
      </c>
      <c r="E267" s="1" t="s">
        <v>12516</v>
      </c>
      <c r="F267" s="3">
        <v>44636</v>
      </c>
      <c r="G267" t="s">
        <v>12790</v>
      </c>
    </row>
    <row r="268" spans="1:7" x14ac:dyDescent="0.25">
      <c r="A268">
        <f t="shared" ca="1" si="4"/>
        <v>0.83716259445989682</v>
      </c>
      <c r="B268" s="1" t="s">
        <v>12504</v>
      </c>
      <c r="C268" s="2">
        <v>74276439</v>
      </c>
      <c r="D268" s="1" t="s">
        <v>12505</v>
      </c>
      <c r="E268" s="1" t="s">
        <v>12510</v>
      </c>
      <c r="F268" s="3">
        <v>44634</v>
      </c>
      <c r="G268" t="s">
        <v>12791</v>
      </c>
    </row>
    <row r="269" spans="1:7" x14ac:dyDescent="0.25">
      <c r="A269">
        <f t="shared" ca="1" si="4"/>
        <v>0.32190548357510951</v>
      </c>
      <c r="B269" s="1" t="s">
        <v>12521</v>
      </c>
      <c r="C269" s="2">
        <v>974992850</v>
      </c>
      <c r="D269" s="1" t="s">
        <v>12522</v>
      </c>
      <c r="E269" s="1" t="s">
        <v>12510</v>
      </c>
      <c r="F269" s="3">
        <v>44213</v>
      </c>
      <c r="G269" t="s">
        <v>12792</v>
      </c>
    </row>
    <row r="270" spans="1:7" x14ac:dyDescent="0.25">
      <c r="A270">
        <f t="shared" ca="1" si="4"/>
        <v>2.2539220775392277E-2</v>
      </c>
      <c r="B270" s="1" t="s">
        <v>12524</v>
      </c>
      <c r="C270" s="2">
        <v>483146030</v>
      </c>
      <c r="D270" s="1" t="s">
        <v>12525</v>
      </c>
      <c r="E270" s="1" t="s">
        <v>12506</v>
      </c>
      <c r="F270" s="3">
        <v>44508</v>
      </c>
      <c r="G270" t="s">
        <v>12793</v>
      </c>
    </row>
    <row r="271" spans="1:7" x14ac:dyDescent="0.25">
      <c r="A271">
        <f t="shared" ca="1" si="4"/>
        <v>6.316233380847569E-2</v>
      </c>
      <c r="B271" s="1" t="s">
        <v>12521</v>
      </c>
      <c r="C271" s="2">
        <v>651511456</v>
      </c>
      <c r="D271" s="1" t="s">
        <v>12522</v>
      </c>
      <c r="E271" s="1" t="s">
        <v>12510</v>
      </c>
      <c r="F271" s="3">
        <v>44370</v>
      </c>
      <c r="G271" t="s">
        <v>12794</v>
      </c>
    </row>
    <row r="272" spans="1:7" x14ac:dyDescent="0.25">
      <c r="A272">
        <f t="shared" ca="1" si="4"/>
        <v>0.24158448392225651</v>
      </c>
      <c r="B272" s="1" t="s">
        <v>12538</v>
      </c>
      <c r="C272" s="2">
        <v>154030779</v>
      </c>
      <c r="D272" s="1" t="s">
        <v>12539</v>
      </c>
      <c r="E272" s="1" t="s">
        <v>12566</v>
      </c>
      <c r="F272" s="3">
        <v>44387</v>
      </c>
      <c r="G272" t="s">
        <v>12795</v>
      </c>
    </row>
    <row r="273" spans="1:7" x14ac:dyDescent="0.25">
      <c r="A273">
        <f t="shared" ca="1" si="4"/>
        <v>8.3039999647412932E-2</v>
      </c>
      <c r="B273" s="1" t="s">
        <v>12508</v>
      </c>
      <c r="C273" s="2">
        <v>657167234</v>
      </c>
      <c r="D273" s="1" t="s">
        <v>12509</v>
      </c>
      <c r="E273" s="1" t="s">
        <v>12519</v>
      </c>
      <c r="F273" s="3">
        <v>44495</v>
      </c>
      <c r="G273" t="s">
        <v>12796</v>
      </c>
    </row>
    <row r="274" spans="1:7" x14ac:dyDescent="0.25">
      <c r="A274">
        <f t="shared" ca="1" si="4"/>
        <v>0.28755898759582055</v>
      </c>
      <c r="B274" s="1" t="s">
        <v>12538</v>
      </c>
      <c r="C274" s="2">
        <v>29580855</v>
      </c>
      <c r="D274" s="1" t="s">
        <v>12539</v>
      </c>
      <c r="E274" s="1" t="s">
        <v>12512</v>
      </c>
      <c r="F274" s="3">
        <v>44492</v>
      </c>
      <c r="G274" t="s">
        <v>12797</v>
      </c>
    </row>
    <row r="275" spans="1:7" x14ac:dyDescent="0.25">
      <c r="A275">
        <f t="shared" ca="1" si="4"/>
        <v>0.30216596577528143</v>
      </c>
      <c r="B275" s="1" t="s">
        <v>12521</v>
      </c>
      <c r="C275" s="2">
        <v>562586427</v>
      </c>
      <c r="D275" s="1" t="s">
        <v>12522</v>
      </c>
      <c r="E275" s="1" t="s">
        <v>12510</v>
      </c>
      <c r="F275" s="3">
        <v>44682</v>
      </c>
      <c r="G275" t="s">
        <v>12798</v>
      </c>
    </row>
    <row r="276" spans="1:7" x14ac:dyDescent="0.25">
      <c r="A276">
        <f t="shared" ca="1" si="4"/>
        <v>0.42553607739882793</v>
      </c>
      <c r="B276" s="1" t="s">
        <v>12504</v>
      </c>
      <c r="C276" s="2">
        <v>523480343</v>
      </c>
      <c r="D276" s="1" t="s">
        <v>12505</v>
      </c>
      <c r="E276" s="1" t="s">
        <v>12564</v>
      </c>
      <c r="F276" s="3">
        <v>44411</v>
      </c>
      <c r="G276" t="s">
        <v>12799</v>
      </c>
    </row>
    <row r="277" spans="1:7" x14ac:dyDescent="0.25">
      <c r="A277">
        <f t="shared" ca="1" si="4"/>
        <v>0.17867241290598923</v>
      </c>
      <c r="B277" s="1" t="s">
        <v>12508</v>
      </c>
      <c r="C277" s="2">
        <v>949212330</v>
      </c>
      <c r="D277" s="1" t="s">
        <v>12509</v>
      </c>
      <c r="E277" s="1" t="s">
        <v>12519</v>
      </c>
      <c r="F277" s="3">
        <v>44315</v>
      </c>
      <c r="G277" t="s">
        <v>12800</v>
      </c>
    </row>
    <row r="278" spans="1:7" x14ac:dyDescent="0.25">
      <c r="A278">
        <f t="shared" ca="1" si="4"/>
        <v>7.7700375077632833E-3</v>
      </c>
      <c r="B278" s="1" t="s">
        <v>12524</v>
      </c>
      <c r="C278" s="2">
        <v>562393128</v>
      </c>
      <c r="D278" s="1" t="s">
        <v>12525</v>
      </c>
      <c r="E278" s="1" t="s">
        <v>12564</v>
      </c>
      <c r="F278" s="3">
        <v>44519</v>
      </c>
      <c r="G278" t="s">
        <v>12801</v>
      </c>
    </row>
    <row r="279" spans="1:7" x14ac:dyDescent="0.25">
      <c r="A279">
        <f t="shared" ca="1" si="4"/>
        <v>0.34922683783571462</v>
      </c>
      <c r="B279" s="1" t="s">
        <v>12524</v>
      </c>
      <c r="C279" s="2">
        <v>392368542</v>
      </c>
      <c r="D279" s="1" t="s">
        <v>12525</v>
      </c>
      <c r="E279" s="1" t="s">
        <v>12561</v>
      </c>
      <c r="F279" s="3">
        <v>44399</v>
      </c>
      <c r="G279" t="s">
        <v>12802</v>
      </c>
    </row>
    <row r="280" spans="1:7" x14ac:dyDescent="0.25">
      <c r="A280">
        <f t="shared" ca="1" si="4"/>
        <v>0.52539334857993247</v>
      </c>
      <c r="B280" s="1" t="s">
        <v>12521</v>
      </c>
      <c r="C280" s="2">
        <v>266560704</v>
      </c>
      <c r="D280" s="1" t="s">
        <v>12522</v>
      </c>
      <c r="E280" s="1" t="s">
        <v>12510</v>
      </c>
      <c r="F280" s="3">
        <v>44321</v>
      </c>
      <c r="G280" t="s">
        <v>12803</v>
      </c>
    </row>
    <row r="281" spans="1:7" x14ac:dyDescent="0.25">
      <c r="A281">
        <f t="shared" ca="1" si="4"/>
        <v>0.39448381780757158</v>
      </c>
      <c r="B281" s="1" t="s">
        <v>12521</v>
      </c>
      <c r="C281" s="2">
        <v>680580260</v>
      </c>
      <c r="D281" s="1" t="s">
        <v>12522</v>
      </c>
      <c r="E281" s="1" t="s">
        <v>12510</v>
      </c>
      <c r="F281" s="3">
        <v>44550</v>
      </c>
      <c r="G281" t="s">
        <v>12804</v>
      </c>
    </row>
    <row r="282" spans="1:7" x14ac:dyDescent="0.25">
      <c r="A282">
        <f t="shared" ca="1" si="4"/>
        <v>2.4741560522411055E-2</v>
      </c>
      <c r="B282" s="1" t="s">
        <v>12538</v>
      </c>
      <c r="C282" s="2">
        <v>663702178</v>
      </c>
      <c r="D282" s="1" t="s">
        <v>12539</v>
      </c>
      <c r="E282" s="1" t="s">
        <v>12512</v>
      </c>
      <c r="F282" s="3">
        <v>44275</v>
      </c>
      <c r="G282" t="s">
        <v>12805</v>
      </c>
    </row>
    <row r="283" spans="1:7" x14ac:dyDescent="0.25">
      <c r="A283">
        <f t="shared" ca="1" si="4"/>
        <v>0.13348658164430349</v>
      </c>
      <c r="B283" s="1" t="s">
        <v>12538</v>
      </c>
      <c r="C283" s="2">
        <v>244198901</v>
      </c>
      <c r="D283" s="1" t="s">
        <v>12539</v>
      </c>
      <c r="E283" s="1" t="s">
        <v>12512</v>
      </c>
      <c r="F283" s="3">
        <v>44502</v>
      </c>
      <c r="G283" t="s">
        <v>12806</v>
      </c>
    </row>
    <row r="284" spans="1:7" x14ac:dyDescent="0.25">
      <c r="A284">
        <f t="shared" ca="1" si="4"/>
        <v>0.64167140633737896</v>
      </c>
      <c r="B284" s="1" t="s">
        <v>12514</v>
      </c>
      <c r="C284" s="2">
        <v>400445051</v>
      </c>
      <c r="D284" s="1" t="s">
        <v>12515</v>
      </c>
      <c r="E284" s="1" t="s">
        <v>12506</v>
      </c>
      <c r="F284" s="3">
        <v>44274</v>
      </c>
      <c r="G284" t="s">
        <v>12807</v>
      </c>
    </row>
    <row r="285" spans="1:7" x14ac:dyDescent="0.25">
      <c r="A285">
        <f t="shared" ca="1" si="4"/>
        <v>0.6797143561146709</v>
      </c>
      <c r="B285" s="1" t="s">
        <v>12504</v>
      </c>
      <c r="C285" s="2">
        <v>992396243</v>
      </c>
      <c r="D285" s="1" t="s">
        <v>12505</v>
      </c>
      <c r="E285" s="1" t="s">
        <v>12506</v>
      </c>
      <c r="F285" s="3">
        <v>44209</v>
      </c>
      <c r="G285" t="s">
        <v>12808</v>
      </c>
    </row>
    <row r="286" spans="1:7" x14ac:dyDescent="0.25">
      <c r="A286">
        <f t="shared" ca="1" si="4"/>
        <v>0.42006839058190004</v>
      </c>
      <c r="B286" s="1" t="s">
        <v>12504</v>
      </c>
      <c r="C286" s="2">
        <v>206373963</v>
      </c>
      <c r="D286" s="1" t="s">
        <v>12505</v>
      </c>
      <c r="E286" s="1" t="s">
        <v>12506</v>
      </c>
      <c r="F286" s="3">
        <v>44257</v>
      </c>
      <c r="G286" t="s">
        <v>12809</v>
      </c>
    </row>
    <row r="287" spans="1:7" x14ac:dyDescent="0.25">
      <c r="A287">
        <f t="shared" ca="1" si="4"/>
        <v>4.5015042495624158E-3</v>
      </c>
      <c r="B287" s="1" t="s">
        <v>12524</v>
      </c>
      <c r="C287" s="2">
        <v>506918699</v>
      </c>
      <c r="D287" s="1" t="s">
        <v>12525</v>
      </c>
      <c r="E287" s="1" t="s">
        <v>12506</v>
      </c>
      <c r="F287" s="3">
        <v>44625</v>
      </c>
      <c r="G287" t="s">
        <v>12810</v>
      </c>
    </row>
    <row r="288" spans="1:7" x14ac:dyDescent="0.25">
      <c r="A288">
        <f t="shared" ca="1" si="4"/>
        <v>0.20845510768812292</v>
      </c>
      <c r="B288" s="1" t="s">
        <v>12538</v>
      </c>
      <c r="C288" s="2">
        <v>139849807</v>
      </c>
      <c r="D288" s="1" t="s">
        <v>12539</v>
      </c>
      <c r="E288" s="1" t="s">
        <v>12512</v>
      </c>
      <c r="F288" s="3">
        <v>44528</v>
      </c>
      <c r="G288" t="s">
        <v>12811</v>
      </c>
    </row>
    <row r="289" spans="1:7" x14ac:dyDescent="0.25">
      <c r="A289">
        <f t="shared" ca="1" si="4"/>
        <v>0.36158575550090333</v>
      </c>
      <c r="B289" s="1" t="s">
        <v>12524</v>
      </c>
      <c r="C289" s="2">
        <v>935349309</v>
      </c>
      <c r="D289" s="1" t="s">
        <v>12525</v>
      </c>
      <c r="E289" s="1" t="s">
        <v>12561</v>
      </c>
      <c r="F289" s="3">
        <v>44569</v>
      </c>
      <c r="G289" t="s">
        <v>12812</v>
      </c>
    </row>
    <row r="290" spans="1:7" x14ac:dyDescent="0.25">
      <c r="A290">
        <f t="shared" ca="1" si="4"/>
        <v>0.26731186021167164</v>
      </c>
      <c r="B290" s="1" t="s">
        <v>12538</v>
      </c>
      <c r="C290" s="2">
        <v>1827488</v>
      </c>
      <c r="D290" s="1" t="s">
        <v>12539</v>
      </c>
      <c r="E290" s="1" t="s">
        <v>12510</v>
      </c>
      <c r="F290" s="3">
        <v>44447</v>
      </c>
      <c r="G290" t="s">
        <v>12813</v>
      </c>
    </row>
    <row r="291" spans="1:7" x14ac:dyDescent="0.25">
      <c r="A291">
        <f t="shared" ca="1" si="4"/>
        <v>0.97220787252072094</v>
      </c>
      <c r="B291" s="1" t="s">
        <v>12508</v>
      </c>
      <c r="C291" s="2">
        <v>995229677</v>
      </c>
      <c r="D291" s="1" t="s">
        <v>12509</v>
      </c>
      <c r="E291" s="1" t="s">
        <v>12519</v>
      </c>
      <c r="F291" s="3">
        <v>44608</v>
      </c>
      <c r="G291" t="s">
        <v>12814</v>
      </c>
    </row>
    <row r="292" spans="1:7" x14ac:dyDescent="0.25">
      <c r="A292">
        <f t="shared" ca="1" si="4"/>
        <v>0.46464973013094968</v>
      </c>
      <c r="B292" s="1" t="s">
        <v>12521</v>
      </c>
      <c r="C292" s="2">
        <v>133422649</v>
      </c>
      <c r="D292" s="1" t="s">
        <v>12522</v>
      </c>
      <c r="E292" s="1" t="s">
        <v>12510</v>
      </c>
      <c r="F292" s="3">
        <v>44497</v>
      </c>
      <c r="G292" t="s">
        <v>12815</v>
      </c>
    </row>
    <row r="293" spans="1:7" x14ac:dyDescent="0.25">
      <c r="A293">
        <f t="shared" ca="1" si="4"/>
        <v>0.24941173777068915</v>
      </c>
      <c r="B293" s="1" t="s">
        <v>12538</v>
      </c>
      <c r="C293" s="2">
        <v>580097927</v>
      </c>
      <c r="D293" s="1" t="s">
        <v>12539</v>
      </c>
      <c r="E293" s="1" t="s">
        <v>12512</v>
      </c>
      <c r="F293" s="3">
        <v>44521</v>
      </c>
      <c r="G293" t="s">
        <v>12816</v>
      </c>
    </row>
    <row r="294" spans="1:7" x14ac:dyDescent="0.25">
      <c r="A294">
        <f t="shared" ca="1" si="4"/>
        <v>0.82487038082972919</v>
      </c>
      <c r="B294" s="1" t="s">
        <v>12514</v>
      </c>
      <c r="C294" s="2">
        <v>254374522</v>
      </c>
      <c r="D294" s="1" t="s">
        <v>12515</v>
      </c>
      <c r="E294" s="1" t="s">
        <v>12516</v>
      </c>
      <c r="F294" s="3">
        <v>44390</v>
      </c>
      <c r="G294" t="s">
        <v>12817</v>
      </c>
    </row>
    <row r="295" spans="1:7" x14ac:dyDescent="0.25">
      <c r="A295">
        <f t="shared" ca="1" si="4"/>
        <v>0.30641299904056141</v>
      </c>
      <c r="B295" s="1" t="s">
        <v>12514</v>
      </c>
      <c r="C295" s="2">
        <v>809692533</v>
      </c>
      <c r="D295" s="1" t="s">
        <v>12515</v>
      </c>
      <c r="E295" s="1" t="s">
        <v>12527</v>
      </c>
      <c r="F295" s="3">
        <v>44452</v>
      </c>
      <c r="G295" t="s">
        <v>12818</v>
      </c>
    </row>
    <row r="296" spans="1:7" x14ac:dyDescent="0.25">
      <c r="A296">
        <f t="shared" ca="1" si="4"/>
        <v>0.55350466377197971</v>
      </c>
      <c r="B296" s="1" t="s">
        <v>12514</v>
      </c>
      <c r="C296" s="2">
        <v>956960667</v>
      </c>
      <c r="D296" s="1" t="s">
        <v>12515</v>
      </c>
      <c r="E296" s="1" t="s">
        <v>12516</v>
      </c>
      <c r="F296" s="3">
        <v>44552</v>
      </c>
      <c r="G296" t="s">
        <v>12819</v>
      </c>
    </row>
    <row r="297" spans="1:7" x14ac:dyDescent="0.25">
      <c r="A297">
        <f t="shared" ca="1" si="4"/>
        <v>0.40464889877867405</v>
      </c>
      <c r="B297" s="1" t="s">
        <v>12521</v>
      </c>
      <c r="C297" s="2">
        <v>7214335</v>
      </c>
      <c r="D297" s="1" t="s">
        <v>12522</v>
      </c>
      <c r="E297" s="1" t="s">
        <v>12510</v>
      </c>
      <c r="F297" s="3">
        <v>44637</v>
      </c>
      <c r="G297" t="s">
        <v>12820</v>
      </c>
    </row>
    <row r="298" spans="1:7" x14ac:dyDescent="0.25">
      <c r="A298">
        <f t="shared" ca="1" si="4"/>
        <v>0.39221072676228907</v>
      </c>
      <c r="B298" s="1" t="s">
        <v>12538</v>
      </c>
      <c r="C298" s="2">
        <v>371460998</v>
      </c>
      <c r="D298" s="1" t="s">
        <v>12539</v>
      </c>
      <c r="E298" s="1" t="s">
        <v>12512</v>
      </c>
      <c r="F298" s="3">
        <v>44250</v>
      </c>
      <c r="G298" t="s">
        <v>12821</v>
      </c>
    </row>
    <row r="299" spans="1:7" x14ac:dyDescent="0.25">
      <c r="A299">
        <f t="shared" ca="1" si="4"/>
        <v>6.9211103263814855E-2</v>
      </c>
      <c r="B299" s="1" t="s">
        <v>12514</v>
      </c>
      <c r="C299" s="2">
        <v>831453431</v>
      </c>
      <c r="D299" s="1" t="s">
        <v>12515</v>
      </c>
      <c r="E299" s="1" t="s">
        <v>12516</v>
      </c>
      <c r="F299" s="3">
        <v>44233</v>
      </c>
      <c r="G299" t="s">
        <v>12822</v>
      </c>
    </row>
    <row r="300" spans="1:7" x14ac:dyDescent="0.25">
      <c r="A300">
        <f t="shared" ca="1" si="4"/>
        <v>0.5463681240383369</v>
      </c>
      <c r="B300" s="1" t="s">
        <v>12504</v>
      </c>
      <c r="C300" s="2">
        <v>427118890</v>
      </c>
      <c r="D300" s="1" t="s">
        <v>12505</v>
      </c>
      <c r="E300" s="1" t="s">
        <v>12510</v>
      </c>
      <c r="F300" s="3">
        <v>44424</v>
      </c>
      <c r="G300" t="s">
        <v>12823</v>
      </c>
    </row>
    <row r="301" spans="1:7" x14ac:dyDescent="0.25">
      <c r="A301">
        <f t="shared" ca="1" si="4"/>
        <v>0.68972215504817558</v>
      </c>
      <c r="B301" s="1" t="s">
        <v>12521</v>
      </c>
      <c r="C301" s="2">
        <v>468434243</v>
      </c>
      <c r="D301" s="1" t="s">
        <v>12522</v>
      </c>
      <c r="E301" s="1" t="s">
        <v>12510</v>
      </c>
      <c r="F301" s="3">
        <v>44594</v>
      </c>
      <c r="G301" t="s">
        <v>12824</v>
      </c>
    </row>
    <row r="302" spans="1:7" x14ac:dyDescent="0.25">
      <c r="A302">
        <f t="shared" ca="1" si="4"/>
        <v>0.36710303585402937</v>
      </c>
      <c r="B302" s="1" t="s">
        <v>12508</v>
      </c>
      <c r="C302" s="2">
        <v>715132845</v>
      </c>
      <c r="D302" s="1" t="s">
        <v>12509</v>
      </c>
      <c r="E302" s="1" t="s">
        <v>12519</v>
      </c>
      <c r="F302" s="3">
        <v>44298</v>
      </c>
      <c r="G302" t="s">
        <v>12825</v>
      </c>
    </row>
    <row r="303" spans="1:7" x14ac:dyDescent="0.25">
      <c r="A303">
        <f t="shared" ca="1" si="4"/>
        <v>0.98857961261465788</v>
      </c>
      <c r="B303" s="1" t="s">
        <v>12538</v>
      </c>
      <c r="C303" s="2">
        <v>312719421</v>
      </c>
      <c r="D303" s="1" t="s">
        <v>12539</v>
      </c>
      <c r="E303" s="1" t="s">
        <v>12512</v>
      </c>
      <c r="F303" s="3">
        <v>44231</v>
      </c>
      <c r="G303" t="s">
        <v>12826</v>
      </c>
    </row>
    <row r="304" spans="1:7" x14ac:dyDescent="0.25">
      <c r="A304">
        <f t="shared" ca="1" si="4"/>
        <v>0.6921189675059759</v>
      </c>
      <c r="B304" s="1" t="s">
        <v>12508</v>
      </c>
      <c r="C304" s="2">
        <v>951114423</v>
      </c>
      <c r="D304" s="1" t="s">
        <v>12509</v>
      </c>
      <c r="E304" s="1" t="s">
        <v>12519</v>
      </c>
      <c r="F304" s="3">
        <v>44534</v>
      </c>
      <c r="G304" t="s">
        <v>12827</v>
      </c>
    </row>
    <row r="305" spans="1:7" x14ac:dyDescent="0.25">
      <c r="A305">
        <f t="shared" ca="1" si="4"/>
        <v>0.4656597544667147</v>
      </c>
      <c r="B305" s="1" t="s">
        <v>12538</v>
      </c>
      <c r="C305" s="2">
        <v>83944774</v>
      </c>
      <c r="D305" s="1" t="s">
        <v>12539</v>
      </c>
      <c r="E305" s="1" t="s">
        <v>12566</v>
      </c>
      <c r="F305" s="3">
        <v>44571</v>
      </c>
      <c r="G305" t="s">
        <v>12828</v>
      </c>
    </row>
    <row r="306" spans="1:7" x14ac:dyDescent="0.25">
      <c r="A306">
        <f t="shared" ca="1" si="4"/>
        <v>0.76046844462942309</v>
      </c>
      <c r="B306" s="1" t="s">
        <v>12504</v>
      </c>
      <c r="C306" s="2">
        <v>499863915</v>
      </c>
      <c r="D306" s="1" t="s">
        <v>12505</v>
      </c>
      <c r="E306" s="1" t="s">
        <v>12506</v>
      </c>
      <c r="F306" s="3">
        <v>44650</v>
      </c>
      <c r="G306" t="s">
        <v>12829</v>
      </c>
    </row>
    <row r="307" spans="1:7" x14ac:dyDescent="0.25">
      <c r="A307">
        <f t="shared" ca="1" si="4"/>
        <v>0.74306889631362294</v>
      </c>
      <c r="B307" s="1" t="s">
        <v>12514</v>
      </c>
      <c r="C307" s="2">
        <v>268405505</v>
      </c>
      <c r="D307" s="1" t="s">
        <v>12515</v>
      </c>
      <c r="E307" s="1" t="s">
        <v>12527</v>
      </c>
      <c r="F307" s="3">
        <v>44617</v>
      </c>
      <c r="G307" t="s">
        <v>12830</v>
      </c>
    </row>
    <row r="308" spans="1:7" x14ac:dyDescent="0.25">
      <c r="A308">
        <f t="shared" ca="1" si="4"/>
        <v>0.37615105039648444</v>
      </c>
      <c r="B308" s="1" t="s">
        <v>12524</v>
      </c>
      <c r="C308" s="2">
        <v>58914684</v>
      </c>
      <c r="D308" s="1" t="s">
        <v>12525</v>
      </c>
      <c r="E308" s="1" t="s">
        <v>12506</v>
      </c>
      <c r="F308" s="3">
        <v>44524</v>
      </c>
      <c r="G308" t="s">
        <v>12831</v>
      </c>
    </row>
    <row r="309" spans="1:7" x14ac:dyDescent="0.25">
      <c r="A309">
        <f t="shared" ca="1" si="4"/>
        <v>0.52035492510556791</v>
      </c>
      <c r="B309" s="1" t="s">
        <v>12504</v>
      </c>
      <c r="C309" s="2">
        <v>711840914</v>
      </c>
      <c r="D309" s="1" t="s">
        <v>12505</v>
      </c>
      <c r="E309" s="1" t="s">
        <v>12506</v>
      </c>
      <c r="F309" s="3">
        <v>44537</v>
      </c>
      <c r="G309" t="s">
        <v>12832</v>
      </c>
    </row>
    <row r="310" spans="1:7" x14ac:dyDescent="0.25">
      <c r="A310">
        <f t="shared" ca="1" si="4"/>
        <v>0.65125152442292467</v>
      </c>
      <c r="B310" s="1" t="s">
        <v>12538</v>
      </c>
      <c r="C310" s="2">
        <v>456255247</v>
      </c>
      <c r="D310" s="1" t="s">
        <v>12539</v>
      </c>
      <c r="E310" s="1" t="s">
        <v>12512</v>
      </c>
      <c r="F310" s="3">
        <v>44397</v>
      </c>
      <c r="G310" t="s">
        <v>12833</v>
      </c>
    </row>
    <row r="311" spans="1:7" x14ac:dyDescent="0.25">
      <c r="A311">
        <f t="shared" ca="1" si="4"/>
        <v>0.80117553653503015</v>
      </c>
      <c r="B311" s="1" t="s">
        <v>12504</v>
      </c>
      <c r="C311" s="2">
        <v>16077370</v>
      </c>
      <c r="D311" s="1" t="s">
        <v>12505</v>
      </c>
      <c r="E311" s="1" t="s">
        <v>12512</v>
      </c>
      <c r="F311" s="3">
        <v>44497</v>
      </c>
      <c r="G311" t="s">
        <v>12834</v>
      </c>
    </row>
    <row r="312" spans="1:7" x14ac:dyDescent="0.25">
      <c r="A312">
        <f t="shared" ca="1" si="4"/>
        <v>0.41846431846500842</v>
      </c>
      <c r="B312" s="1" t="s">
        <v>12521</v>
      </c>
      <c r="C312" s="2">
        <v>800954188</v>
      </c>
      <c r="D312" s="1" t="s">
        <v>12522</v>
      </c>
      <c r="E312" s="1" t="s">
        <v>12510</v>
      </c>
      <c r="F312" s="3">
        <v>44429</v>
      </c>
      <c r="G312" t="s">
        <v>12835</v>
      </c>
    </row>
    <row r="313" spans="1:7" x14ac:dyDescent="0.25">
      <c r="A313">
        <f t="shared" ca="1" si="4"/>
        <v>0.11291728069509699</v>
      </c>
      <c r="B313" s="1" t="s">
        <v>12521</v>
      </c>
      <c r="C313" s="2">
        <v>794996007</v>
      </c>
      <c r="D313" s="1" t="s">
        <v>12522</v>
      </c>
      <c r="E313" s="1" t="s">
        <v>12512</v>
      </c>
      <c r="F313" s="3">
        <v>44640</v>
      </c>
      <c r="G313" t="s">
        <v>12836</v>
      </c>
    </row>
    <row r="314" spans="1:7" x14ac:dyDescent="0.25">
      <c r="A314">
        <f t="shared" ca="1" si="4"/>
        <v>0.1866319478475631</v>
      </c>
      <c r="B314" s="1" t="s">
        <v>12521</v>
      </c>
      <c r="C314" s="2">
        <v>827410722</v>
      </c>
      <c r="D314" s="1" t="s">
        <v>12522</v>
      </c>
      <c r="E314" s="1" t="s">
        <v>12510</v>
      </c>
      <c r="F314" s="3">
        <v>44404</v>
      </c>
      <c r="G314" t="s">
        <v>12837</v>
      </c>
    </row>
    <row r="315" spans="1:7" x14ac:dyDescent="0.25">
      <c r="A315">
        <f t="shared" ca="1" si="4"/>
        <v>0.80271634716964479</v>
      </c>
      <c r="B315" s="1" t="s">
        <v>12524</v>
      </c>
      <c r="C315" s="2">
        <v>641579724</v>
      </c>
      <c r="D315" s="1" t="s">
        <v>12525</v>
      </c>
      <c r="E315" s="1" t="s">
        <v>12564</v>
      </c>
      <c r="F315" s="3">
        <v>44344</v>
      </c>
      <c r="G315" t="s">
        <v>12838</v>
      </c>
    </row>
    <row r="316" spans="1:7" x14ac:dyDescent="0.25">
      <c r="A316">
        <f t="shared" ca="1" si="4"/>
        <v>0.9111985718070339</v>
      </c>
      <c r="B316" s="1" t="s">
        <v>12508</v>
      </c>
      <c r="C316" s="2">
        <v>698278129</v>
      </c>
      <c r="D316" s="1" t="s">
        <v>12509</v>
      </c>
      <c r="E316" s="1" t="s">
        <v>12519</v>
      </c>
      <c r="F316" s="3">
        <v>44324</v>
      </c>
      <c r="G316" t="s">
        <v>12839</v>
      </c>
    </row>
    <row r="317" spans="1:7" x14ac:dyDescent="0.25">
      <c r="A317">
        <f t="shared" ca="1" si="4"/>
        <v>0.35722623000222997</v>
      </c>
      <c r="B317" s="1" t="s">
        <v>12524</v>
      </c>
      <c r="C317" s="2">
        <v>795714810</v>
      </c>
      <c r="D317" s="1" t="s">
        <v>12525</v>
      </c>
      <c r="E317" s="1" t="s">
        <v>12561</v>
      </c>
      <c r="F317" s="3">
        <v>44639</v>
      </c>
      <c r="G317" t="s">
        <v>12840</v>
      </c>
    </row>
    <row r="318" spans="1:7" x14ac:dyDescent="0.25">
      <c r="A318">
        <f t="shared" ca="1" si="4"/>
        <v>0.95014960803716242</v>
      </c>
      <c r="B318" s="1" t="s">
        <v>12504</v>
      </c>
      <c r="C318" s="2">
        <v>852265287</v>
      </c>
      <c r="D318" s="1" t="s">
        <v>12505</v>
      </c>
      <c r="E318" s="1" t="s">
        <v>12510</v>
      </c>
      <c r="F318" s="3">
        <v>44324</v>
      </c>
      <c r="G318" t="s">
        <v>12841</v>
      </c>
    </row>
    <row r="319" spans="1:7" x14ac:dyDescent="0.25">
      <c r="A319">
        <f t="shared" ca="1" si="4"/>
        <v>0.47396444497724743</v>
      </c>
      <c r="B319" s="1" t="s">
        <v>12521</v>
      </c>
      <c r="C319" s="2">
        <v>756973402</v>
      </c>
      <c r="D319" s="1" t="s">
        <v>12522</v>
      </c>
      <c r="E319" s="1" t="s">
        <v>12510</v>
      </c>
      <c r="F319" s="3">
        <v>44618</v>
      </c>
      <c r="G319" t="s">
        <v>12842</v>
      </c>
    </row>
    <row r="320" spans="1:7" x14ac:dyDescent="0.25">
      <c r="A320">
        <f t="shared" ca="1" si="4"/>
        <v>0.66559476604500611</v>
      </c>
      <c r="B320" s="1" t="s">
        <v>12521</v>
      </c>
      <c r="C320" s="2">
        <v>829392885</v>
      </c>
      <c r="D320" s="1" t="s">
        <v>12522</v>
      </c>
      <c r="E320" s="1" t="s">
        <v>12510</v>
      </c>
      <c r="F320" s="3">
        <v>44582</v>
      </c>
      <c r="G320" t="s">
        <v>12843</v>
      </c>
    </row>
    <row r="321" spans="1:7" x14ac:dyDescent="0.25">
      <c r="A321">
        <f t="shared" ca="1" si="4"/>
        <v>0.67504516744567455</v>
      </c>
      <c r="B321" s="1" t="s">
        <v>12514</v>
      </c>
      <c r="C321" s="2">
        <v>101979748</v>
      </c>
      <c r="D321" s="1" t="s">
        <v>12515</v>
      </c>
      <c r="E321" s="1" t="s">
        <v>12527</v>
      </c>
      <c r="F321" s="3">
        <v>44441</v>
      </c>
      <c r="G321" t="s">
        <v>12844</v>
      </c>
    </row>
    <row r="322" spans="1:7" x14ac:dyDescent="0.25">
      <c r="A322">
        <f t="shared" ref="A322:A385" ca="1" si="5">RAND()</f>
        <v>0.64822686955464048</v>
      </c>
      <c r="B322" s="1" t="s">
        <v>12504</v>
      </c>
      <c r="C322" s="2">
        <v>42101618</v>
      </c>
      <c r="D322" s="1" t="s">
        <v>12505</v>
      </c>
      <c r="E322" s="1" t="s">
        <v>12564</v>
      </c>
      <c r="F322" s="3">
        <v>44267</v>
      </c>
      <c r="G322" t="s">
        <v>12845</v>
      </c>
    </row>
    <row r="323" spans="1:7" x14ac:dyDescent="0.25">
      <c r="A323">
        <f t="shared" ca="1" si="5"/>
        <v>3.0642844050335905E-2</v>
      </c>
      <c r="B323" s="1" t="s">
        <v>12508</v>
      </c>
      <c r="C323" s="2">
        <v>33263608</v>
      </c>
      <c r="D323" s="1" t="s">
        <v>12509</v>
      </c>
      <c r="E323" s="1" t="s">
        <v>12519</v>
      </c>
      <c r="F323" s="3">
        <v>44261</v>
      </c>
      <c r="G323" t="s">
        <v>12846</v>
      </c>
    </row>
    <row r="324" spans="1:7" x14ac:dyDescent="0.25">
      <c r="A324">
        <f t="shared" ca="1" si="5"/>
        <v>0.44087755982151833</v>
      </c>
      <c r="B324" s="1" t="s">
        <v>12504</v>
      </c>
      <c r="C324" s="2">
        <v>669755589</v>
      </c>
      <c r="D324" s="1" t="s">
        <v>12505</v>
      </c>
      <c r="E324" s="1" t="s">
        <v>12510</v>
      </c>
      <c r="F324" s="3">
        <v>44632</v>
      </c>
      <c r="G324" t="s">
        <v>12847</v>
      </c>
    </row>
    <row r="325" spans="1:7" x14ac:dyDescent="0.25">
      <c r="A325">
        <f t="shared" ca="1" si="5"/>
        <v>6.5633604134585077E-2</v>
      </c>
      <c r="B325" s="1" t="s">
        <v>12508</v>
      </c>
      <c r="C325" s="2">
        <v>933105282</v>
      </c>
      <c r="D325" s="1" t="s">
        <v>12509</v>
      </c>
      <c r="E325" s="1" t="s">
        <v>12519</v>
      </c>
      <c r="F325" s="3">
        <v>44586</v>
      </c>
      <c r="G325" t="s">
        <v>12848</v>
      </c>
    </row>
    <row r="326" spans="1:7" x14ac:dyDescent="0.25">
      <c r="A326">
        <f t="shared" ca="1" si="5"/>
        <v>0.35933190571975315</v>
      </c>
      <c r="B326" s="1" t="s">
        <v>12508</v>
      </c>
      <c r="C326" s="2">
        <v>298165965</v>
      </c>
      <c r="D326" s="1" t="s">
        <v>12509</v>
      </c>
      <c r="E326" s="1" t="s">
        <v>12519</v>
      </c>
      <c r="F326" s="3">
        <v>44473</v>
      </c>
      <c r="G326" t="s">
        <v>12849</v>
      </c>
    </row>
    <row r="327" spans="1:7" x14ac:dyDescent="0.25">
      <c r="A327">
        <f t="shared" ca="1" si="5"/>
        <v>0.66604161282997554</v>
      </c>
      <c r="B327" s="1" t="s">
        <v>12521</v>
      </c>
      <c r="C327" s="2">
        <v>687320422</v>
      </c>
      <c r="D327" s="1" t="s">
        <v>12522</v>
      </c>
      <c r="E327" s="1" t="s">
        <v>12510</v>
      </c>
      <c r="F327" s="3">
        <v>44218</v>
      </c>
      <c r="G327" t="s">
        <v>12850</v>
      </c>
    </row>
    <row r="328" spans="1:7" x14ac:dyDescent="0.25">
      <c r="A328">
        <f t="shared" ca="1" si="5"/>
        <v>0.57160179275714851</v>
      </c>
      <c r="B328" s="1" t="s">
        <v>12504</v>
      </c>
      <c r="C328" s="2">
        <v>743760254</v>
      </c>
      <c r="D328" s="1" t="s">
        <v>12505</v>
      </c>
      <c r="E328" s="1" t="s">
        <v>12564</v>
      </c>
      <c r="F328" s="3">
        <v>44646</v>
      </c>
      <c r="G328" t="s">
        <v>12851</v>
      </c>
    </row>
    <row r="329" spans="1:7" x14ac:dyDescent="0.25">
      <c r="A329">
        <f t="shared" ca="1" si="5"/>
        <v>0.42429622383305665</v>
      </c>
      <c r="B329" s="1" t="s">
        <v>12504</v>
      </c>
      <c r="C329" s="2">
        <v>561323360</v>
      </c>
      <c r="D329" s="1" t="s">
        <v>12505</v>
      </c>
      <c r="E329" s="1" t="s">
        <v>12506</v>
      </c>
      <c r="F329" s="3">
        <v>44349</v>
      </c>
      <c r="G329" t="s">
        <v>12852</v>
      </c>
    </row>
    <row r="330" spans="1:7" x14ac:dyDescent="0.25">
      <c r="A330">
        <f t="shared" ca="1" si="5"/>
        <v>5.5248617652763343E-3</v>
      </c>
      <c r="B330" s="1" t="s">
        <v>12521</v>
      </c>
      <c r="C330" s="2">
        <v>545620904</v>
      </c>
      <c r="D330" s="1" t="s">
        <v>12522</v>
      </c>
      <c r="E330" s="1" t="s">
        <v>12510</v>
      </c>
      <c r="F330" s="3">
        <v>44643</v>
      </c>
      <c r="G330" t="s">
        <v>12853</v>
      </c>
    </row>
    <row r="331" spans="1:7" x14ac:dyDescent="0.25">
      <c r="A331">
        <f t="shared" ca="1" si="5"/>
        <v>0.42684055524369091</v>
      </c>
      <c r="B331" s="1" t="s">
        <v>12538</v>
      </c>
      <c r="C331" s="2">
        <v>237562153</v>
      </c>
      <c r="D331" s="1" t="s">
        <v>12539</v>
      </c>
      <c r="E331" s="1" t="s">
        <v>12510</v>
      </c>
      <c r="F331" s="3">
        <v>44377</v>
      </c>
      <c r="G331" t="s">
        <v>12854</v>
      </c>
    </row>
    <row r="332" spans="1:7" x14ac:dyDescent="0.25">
      <c r="A332">
        <f t="shared" ca="1" si="5"/>
        <v>0.17506542786643087</v>
      </c>
      <c r="B332" s="1" t="s">
        <v>12538</v>
      </c>
      <c r="C332" s="2">
        <v>937803141</v>
      </c>
      <c r="D332" s="1" t="s">
        <v>12539</v>
      </c>
      <c r="E332" s="1" t="s">
        <v>12512</v>
      </c>
      <c r="F332" s="3">
        <v>44606</v>
      </c>
      <c r="G332" t="s">
        <v>12855</v>
      </c>
    </row>
    <row r="333" spans="1:7" x14ac:dyDescent="0.25">
      <c r="A333">
        <f t="shared" ca="1" si="5"/>
        <v>0.7582831380354268</v>
      </c>
      <c r="B333" s="1" t="s">
        <v>12508</v>
      </c>
      <c r="C333" s="2">
        <v>821536877</v>
      </c>
      <c r="D333" s="1" t="s">
        <v>12509</v>
      </c>
      <c r="E333" s="1" t="s">
        <v>12519</v>
      </c>
      <c r="F333" s="3">
        <v>44547</v>
      </c>
      <c r="G333" t="s">
        <v>12856</v>
      </c>
    </row>
    <row r="334" spans="1:7" x14ac:dyDescent="0.25">
      <c r="A334">
        <f t="shared" ca="1" si="5"/>
        <v>0.42862888169392888</v>
      </c>
      <c r="B334" s="1" t="s">
        <v>12508</v>
      </c>
      <c r="C334" s="2">
        <v>614567503</v>
      </c>
      <c r="D334" s="1" t="s">
        <v>12509</v>
      </c>
      <c r="E334" s="1" t="s">
        <v>12510</v>
      </c>
      <c r="F334" s="3">
        <v>44540</v>
      </c>
      <c r="G334" t="s">
        <v>12857</v>
      </c>
    </row>
    <row r="335" spans="1:7" x14ac:dyDescent="0.25">
      <c r="A335">
        <f t="shared" ca="1" si="5"/>
        <v>0.69145087745657241</v>
      </c>
      <c r="B335" s="1" t="s">
        <v>12538</v>
      </c>
      <c r="C335" s="2">
        <v>943244641</v>
      </c>
      <c r="D335" s="1" t="s">
        <v>12539</v>
      </c>
      <c r="E335" s="1" t="s">
        <v>12512</v>
      </c>
      <c r="F335" s="3">
        <v>44425</v>
      </c>
      <c r="G335" t="s">
        <v>12858</v>
      </c>
    </row>
    <row r="336" spans="1:7" x14ac:dyDescent="0.25">
      <c r="A336">
        <f t="shared" ca="1" si="5"/>
        <v>2.7072790947553216E-3</v>
      </c>
      <c r="B336" s="1" t="s">
        <v>12504</v>
      </c>
      <c r="C336" s="2">
        <v>632742319</v>
      </c>
      <c r="D336" s="1" t="s">
        <v>12505</v>
      </c>
      <c r="E336" s="1" t="s">
        <v>12506</v>
      </c>
      <c r="F336" s="3">
        <v>44320</v>
      </c>
      <c r="G336" t="s">
        <v>12859</v>
      </c>
    </row>
    <row r="337" spans="1:7" x14ac:dyDescent="0.25">
      <c r="A337">
        <f t="shared" ca="1" si="5"/>
        <v>0.51954507418159879</v>
      </c>
      <c r="B337" s="1" t="s">
        <v>12538</v>
      </c>
      <c r="C337" s="2">
        <v>793373801</v>
      </c>
      <c r="D337" s="1" t="s">
        <v>12539</v>
      </c>
      <c r="E337" s="1" t="s">
        <v>12512</v>
      </c>
      <c r="F337" s="3">
        <v>44337</v>
      </c>
      <c r="G337" t="s">
        <v>12860</v>
      </c>
    </row>
    <row r="338" spans="1:7" x14ac:dyDescent="0.25">
      <c r="A338">
        <f t="shared" ca="1" si="5"/>
        <v>0.63325392325951191</v>
      </c>
      <c r="B338" s="1" t="s">
        <v>12504</v>
      </c>
      <c r="C338" s="2">
        <v>44020042</v>
      </c>
      <c r="D338" s="1" t="s">
        <v>12505</v>
      </c>
      <c r="E338" s="1" t="s">
        <v>12506</v>
      </c>
      <c r="F338" s="3">
        <v>44308</v>
      </c>
      <c r="G338" t="s">
        <v>12861</v>
      </c>
    </row>
    <row r="339" spans="1:7" x14ac:dyDescent="0.25">
      <c r="A339">
        <f t="shared" ca="1" si="5"/>
        <v>0.67271665711832462</v>
      </c>
      <c r="B339" s="1" t="s">
        <v>12521</v>
      </c>
      <c r="C339" s="2">
        <v>283340715</v>
      </c>
      <c r="D339" s="1" t="s">
        <v>12522</v>
      </c>
      <c r="E339" s="1" t="s">
        <v>12510</v>
      </c>
      <c r="F339" s="3">
        <v>44610</v>
      </c>
      <c r="G339" t="s">
        <v>12862</v>
      </c>
    </row>
    <row r="340" spans="1:7" x14ac:dyDescent="0.25">
      <c r="A340">
        <f t="shared" ca="1" si="5"/>
        <v>0.71171680142815175</v>
      </c>
      <c r="B340" s="1" t="s">
        <v>12538</v>
      </c>
      <c r="C340" s="2">
        <v>948438365</v>
      </c>
      <c r="D340" s="1" t="s">
        <v>12539</v>
      </c>
      <c r="E340" s="1" t="s">
        <v>12566</v>
      </c>
      <c r="F340" s="3">
        <v>44416</v>
      </c>
      <c r="G340" t="s">
        <v>12863</v>
      </c>
    </row>
    <row r="341" spans="1:7" x14ac:dyDescent="0.25">
      <c r="A341">
        <f t="shared" ca="1" si="5"/>
        <v>0.3302728495632804</v>
      </c>
      <c r="B341" s="1" t="s">
        <v>12538</v>
      </c>
      <c r="C341" s="2">
        <v>663494133</v>
      </c>
      <c r="D341" s="1" t="s">
        <v>12539</v>
      </c>
      <c r="E341" s="1" t="s">
        <v>12566</v>
      </c>
      <c r="F341" s="3">
        <v>44457</v>
      </c>
      <c r="G341" t="s">
        <v>12864</v>
      </c>
    </row>
    <row r="342" spans="1:7" x14ac:dyDescent="0.25">
      <c r="A342">
        <f t="shared" ca="1" si="5"/>
        <v>2.0500234502247472E-2</v>
      </c>
      <c r="B342" s="1" t="s">
        <v>12524</v>
      </c>
      <c r="C342" s="2">
        <v>105117708</v>
      </c>
      <c r="D342" s="1" t="s">
        <v>12525</v>
      </c>
      <c r="E342" s="1" t="s">
        <v>12506</v>
      </c>
      <c r="F342" s="3">
        <v>44536</v>
      </c>
      <c r="G342" t="s">
        <v>12865</v>
      </c>
    </row>
    <row r="343" spans="1:7" x14ac:dyDescent="0.25">
      <c r="A343">
        <f t="shared" ca="1" si="5"/>
        <v>0.21256402545466702</v>
      </c>
      <c r="B343" s="1" t="s">
        <v>12538</v>
      </c>
      <c r="C343" s="2">
        <v>181194873</v>
      </c>
      <c r="D343" s="1" t="s">
        <v>12539</v>
      </c>
      <c r="E343" s="1" t="s">
        <v>12510</v>
      </c>
      <c r="F343" s="3">
        <v>44579</v>
      </c>
      <c r="G343" t="s">
        <v>12866</v>
      </c>
    </row>
    <row r="344" spans="1:7" x14ac:dyDescent="0.25">
      <c r="A344">
        <f t="shared" ca="1" si="5"/>
        <v>0.57158697993712493</v>
      </c>
      <c r="B344" s="1" t="s">
        <v>12504</v>
      </c>
      <c r="C344" s="2">
        <v>78082765</v>
      </c>
      <c r="D344" s="1" t="s">
        <v>12505</v>
      </c>
      <c r="E344" s="1" t="s">
        <v>12506</v>
      </c>
      <c r="F344" s="3">
        <v>44403</v>
      </c>
      <c r="G344" t="s">
        <v>12867</v>
      </c>
    </row>
    <row r="345" spans="1:7" x14ac:dyDescent="0.25">
      <c r="A345">
        <f t="shared" ca="1" si="5"/>
        <v>0.77259981145159962</v>
      </c>
      <c r="B345" s="1" t="s">
        <v>12538</v>
      </c>
      <c r="C345" s="2">
        <v>992772565</v>
      </c>
      <c r="D345" s="1" t="s">
        <v>12539</v>
      </c>
      <c r="E345" s="1" t="s">
        <v>12512</v>
      </c>
      <c r="F345" s="3">
        <v>44584</v>
      </c>
      <c r="G345" t="s">
        <v>12868</v>
      </c>
    </row>
    <row r="346" spans="1:7" x14ac:dyDescent="0.25">
      <c r="A346">
        <f t="shared" ca="1" si="5"/>
        <v>0.78961411544351312</v>
      </c>
      <c r="B346" s="1" t="s">
        <v>12521</v>
      </c>
      <c r="C346" s="2">
        <v>108359337</v>
      </c>
      <c r="D346" s="1" t="s">
        <v>12522</v>
      </c>
      <c r="E346" s="1" t="s">
        <v>12510</v>
      </c>
      <c r="F346" s="3">
        <v>44674</v>
      </c>
      <c r="G346" t="s">
        <v>12869</v>
      </c>
    </row>
    <row r="347" spans="1:7" x14ac:dyDescent="0.25">
      <c r="A347">
        <f t="shared" ca="1" si="5"/>
        <v>0.13603044248406182</v>
      </c>
      <c r="B347" s="1" t="s">
        <v>12521</v>
      </c>
      <c r="C347" s="2">
        <v>169459563</v>
      </c>
      <c r="D347" s="1" t="s">
        <v>12522</v>
      </c>
      <c r="E347" s="1" t="s">
        <v>12510</v>
      </c>
      <c r="F347" s="3">
        <v>44229</v>
      </c>
      <c r="G347" t="s">
        <v>12870</v>
      </c>
    </row>
    <row r="348" spans="1:7" x14ac:dyDescent="0.25">
      <c r="A348">
        <f t="shared" ca="1" si="5"/>
        <v>0.12832396572843274</v>
      </c>
      <c r="B348" s="1" t="s">
        <v>12521</v>
      </c>
      <c r="C348" s="2">
        <v>508746778</v>
      </c>
      <c r="D348" s="1" t="s">
        <v>12522</v>
      </c>
      <c r="E348" s="1" t="s">
        <v>12510</v>
      </c>
      <c r="F348" s="3">
        <v>44436</v>
      </c>
      <c r="G348" t="s">
        <v>12871</v>
      </c>
    </row>
    <row r="349" spans="1:7" x14ac:dyDescent="0.25">
      <c r="A349">
        <f t="shared" ca="1" si="5"/>
        <v>0.9430163707846656</v>
      </c>
      <c r="B349" s="1" t="s">
        <v>12524</v>
      </c>
      <c r="C349" s="2">
        <v>525673903</v>
      </c>
      <c r="D349" s="1" t="s">
        <v>12525</v>
      </c>
      <c r="E349" s="1" t="s">
        <v>12506</v>
      </c>
      <c r="F349" s="3">
        <v>44456</v>
      </c>
      <c r="G349" t="s">
        <v>12872</v>
      </c>
    </row>
    <row r="350" spans="1:7" x14ac:dyDescent="0.25">
      <c r="A350">
        <f t="shared" ca="1" si="5"/>
        <v>0.5709704542425551</v>
      </c>
      <c r="B350" s="1" t="s">
        <v>12508</v>
      </c>
      <c r="C350" s="2">
        <v>125392857</v>
      </c>
      <c r="D350" s="1" t="s">
        <v>12509</v>
      </c>
      <c r="E350" s="1" t="s">
        <v>12519</v>
      </c>
      <c r="F350" s="3">
        <v>44479</v>
      </c>
      <c r="G350" t="s">
        <v>12873</v>
      </c>
    </row>
    <row r="351" spans="1:7" x14ac:dyDescent="0.25">
      <c r="A351">
        <f t="shared" ca="1" si="5"/>
        <v>0.11137351562511888</v>
      </c>
      <c r="B351" s="1" t="s">
        <v>12508</v>
      </c>
      <c r="C351" s="2">
        <v>837381379</v>
      </c>
      <c r="D351" s="1" t="s">
        <v>12509</v>
      </c>
      <c r="E351" s="1" t="s">
        <v>12519</v>
      </c>
      <c r="F351" s="3">
        <v>44230</v>
      </c>
      <c r="G351" t="s">
        <v>12874</v>
      </c>
    </row>
    <row r="352" spans="1:7" x14ac:dyDescent="0.25">
      <c r="A352">
        <f t="shared" ca="1" si="5"/>
        <v>0.87756418686222892</v>
      </c>
      <c r="B352" s="1" t="s">
        <v>12538</v>
      </c>
      <c r="C352" s="2">
        <v>309507070</v>
      </c>
      <c r="D352" s="1" t="s">
        <v>12539</v>
      </c>
      <c r="E352" s="1" t="s">
        <v>12512</v>
      </c>
      <c r="F352" s="3">
        <v>44663</v>
      </c>
      <c r="G352" t="s">
        <v>12875</v>
      </c>
    </row>
    <row r="353" spans="1:7" x14ac:dyDescent="0.25">
      <c r="A353">
        <f t="shared" ca="1" si="5"/>
        <v>0.31221153280614511</v>
      </c>
      <c r="B353" s="1" t="s">
        <v>12514</v>
      </c>
      <c r="C353" s="2">
        <v>884381934</v>
      </c>
      <c r="D353" s="1" t="s">
        <v>12515</v>
      </c>
      <c r="E353" s="1" t="s">
        <v>12527</v>
      </c>
      <c r="F353" s="3">
        <v>44437</v>
      </c>
      <c r="G353" t="s">
        <v>12876</v>
      </c>
    </row>
    <row r="354" spans="1:7" x14ac:dyDescent="0.25">
      <c r="A354">
        <f t="shared" ca="1" si="5"/>
        <v>0.15966889181627519</v>
      </c>
      <c r="B354" s="1" t="s">
        <v>12521</v>
      </c>
      <c r="C354" s="2">
        <v>612790558</v>
      </c>
      <c r="D354" s="1" t="s">
        <v>12522</v>
      </c>
      <c r="E354" s="1" t="s">
        <v>12510</v>
      </c>
      <c r="F354" s="3">
        <v>44376</v>
      </c>
      <c r="G354" t="s">
        <v>12877</v>
      </c>
    </row>
    <row r="355" spans="1:7" x14ac:dyDescent="0.25">
      <c r="A355">
        <f t="shared" ca="1" si="5"/>
        <v>0.64858564689112341</v>
      </c>
      <c r="B355" s="1" t="s">
        <v>12504</v>
      </c>
      <c r="C355" s="2">
        <v>188972987</v>
      </c>
      <c r="D355" s="1" t="s">
        <v>12505</v>
      </c>
      <c r="E355" s="1" t="s">
        <v>12506</v>
      </c>
      <c r="F355" s="3">
        <v>44361</v>
      </c>
      <c r="G355" t="s">
        <v>12878</v>
      </c>
    </row>
    <row r="356" spans="1:7" x14ac:dyDescent="0.25">
      <c r="A356">
        <f t="shared" ca="1" si="5"/>
        <v>0.34346459581468169</v>
      </c>
      <c r="B356" s="1" t="s">
        <v>12504</v>
      </c>
      <c r="C356" s="2">
        <v>200706423</v>
      </c>
      <c r="D356" s="1" t="s">
        <v>12505</v>
      </c>
      <c r="E356" s="1" t="s">
        <v>12506</v>
      </c>
      <c r="F356" s="3">
        <v>44347</v>
      </c>
      <c r="G356" t="s">
        <v>12879</v>
      </c>
    </row>
    <row r="357" spans="1:7" x14ac:dyDescent="0.25">
      <c r="A357">
        <f t="shared" ca="1" si="5"/>
        <v>0.95334599623486227</v>
      </c>
      <c r="B357" s="1" t="s">
        <v>12538</v>
      </c>
      <c r="C357" s="2">
        <v>766253118</v>
      </c>
      <c r="D357" s="1" t="s">
        <v>12539</v>
      </c>
      <c r="E357" s="1" t="s">
        <v>12512</v>
      </c>
      <c r="F357" s="3">
        <v>44619</v>
      </c>
      <c r="G357" t="s">
        <v>12880</v>
      </c>
    </row>
    <row r="358" spans="1:7" x14ac:dyDescent="0.25">
      <c r="A358">
        <f t="shared" ca="1" si="5"/>
        <v>0.92500612227676082</v>
      </c>
      <c r="B358" s="1" t="s">
        <v>12504</v>
      </c>
      <c r="C358" s="2">
        <v>851201007</v>
      </c>
      <c r="D358" s="1" t="s">
        <v>12505</v>
      </c>
      <c r="E358" s="1" t="s">
        <v>12506</v>
      </c>
      <c r="F358" s="3">
        <v>44374</v>
      </c>
      <c r="G358" t="s">
        <v>12881</v>
      </c>
    </row>
    <row r="359" spans="1:7" x14ac:dyDescent="0.25">
      <c r="A359">
        <f t="shared" ca="1" si="5"/>
        <v>0.28367646536024516</v>
      </c>
      <c r="B359" s="1" t="s">
        <v>12504</v>
      </c>
      <c r="C359" s="2">
        <v>732570568</v>
      </c>
      <c r="D359" s="1" t="s">
        <v>12505</v>
      </c>
      <c r="E359" s="1" t="s">
        <v>12512</v>
      </c>
      <c r="F359" s="3">
        <v>44515</v>
      </c>
      <c r="G359" t="s">
        <v>12882</v>
      </c>
    </row>
    <row r="360" spans="1:7" x14ac:dyDescent="0.25">
      <c r="A360">
        <f t="shared" ca="1" si="5"/>
        <v>0.77017911678309736</v>
      </c>
      <c r="B360" s="1" t="s">
        <v>12514</v>
      </c>
      <c r="C360" s="2">
        <v>507007205</v>
      </c>
      <c r="D360" s="1" t="s">
        <v>12515</v>
      </c>
      <c r="E360" s="1" t="s">
        <v>12527</v>
      </c>
      <c r="F360" s="3">
        <v>44615</v>
      </c>
      <c r="G360" t="s">
        <v>12883</v>
      </c>
    </row>
    <row r="361" spans="1:7" x14ac:dyDescent="0.25">
      <c r="A361">
        <f t="shared" ca="1" si="5"/>
        <v>0.42526576858247001</v>
      </c>
      <c r="B361" s="1" t="s">
        <v>12538</v>
      </c>
      <c r="C361" s="2">
        <v>165563667</v>
      </c>
      <c r="D361" s="1" t="s">
        <v>12539</v>
      </c>
      <c r="E361" s="1" t="s">
        <v>12512</v>
      </c>
      <c r="F361" s="3">
        <v>44223</v>
      </c>
      <c r="G361" t="s">
        <v>12884</v>
      </c>
    </row>
    <row r="362" spans="1:7" x14ac:dyDescent="0.25">
      <c r="A362">
        <f t="shared" ca="1" si="5"/>
        <v>0.73282613635661442</v>
      </c>
      <c r="B362" s="1" t="s">
        <v>12504</v>
      </c>
      <c r="C362" s="2">
        <v>300474366</v>
      </c>
      <c r="D362" s="1" t="s">
        <v>12505</v>
      </c>
      <c r="E362" s="1" t="s">
        <v>12506</v>
      </c>
      <c r="F362" s="3">
        <v>44575</v>
      </c>
      <c r="G362" t="s">
        <v>12885</v>
      </c>
    </row>
    <row r="363" spans="1:7" x14ac:dyDescent="0.25">
      <c r="A363">
        <f t="shared" ca="1" si="5"/>
        <v>0.24029383319647279</v>
      </c>
      <c r="B363" s="1" t="s">
        <v>12524</v>
      </c>
      <c r="C363" s="2">
        <v>190990752</v>
      </c>
      <c r="D363" s="1" t="s">
        <v>12525</v>
      </c>
      <c r="E363" s="1" t="s">
        <v>12561</v>
      </c>
      <c r="F363" s="3">
        <v>44290</v>
      </c>
      <c r="G363" t="s">
        <v>12886</v>
      </c>
    </row>
    <row r="364" spans="1:7" x14ac:dyDescent="0.25">
      <c r="A364">
        <f t="shared" ca="1" si="5"/>
        <v>0.75977030442684357</v>
      </c>
      <c r="B364" s="1" t="s">
        <v>12508</v>
      </c>
      <c r="C364" s="2">
        <v>637508439</v>
      </c>
      <c r="D364" s="1" t="s">
        <v>12509</v>
      </c>
      <c r="E364" s="1" t="s">
        <v>12519</v>
      </c>
      <c r="F364" s="3">
        <v>44216</v>
      </c>
      <c r="G364" t="s">
        <v>12887</v>
      </c>
    </row>
    <row r="365" spans="1:7" x14ac:dyDescent="0.25">
      <c r="A365">
        <f t="shared" ca="1" si="5"/>
        <v>0.7705662284738678</v>
      </c>
      <c r="B365" s="1" t="s">
        <v>12521</v>
      </c>
      <c r="C365" s="2">
        <v>473170824</v>
      </c>
      <c r="D365" s="1" t="s">
        <v>12522</v>
      </c>
      <c r="E365" s="1" t="s">
        <v>12512</v>
      </c>
      <c r="F365" s="3">
        <v>44350</v>
      </c>
      <c r="G365" t="s">
        <v>12888</v>
      </c>
    </row>
    <row r="366" spans="1:7" x14ac:dyDescent="0.25">
      <c r="A366">
        <f t="shared" ca="1" si="5"/>
        <v>0.79515650234246482</v>
      </c>
      <c r="B366" s="1" t="s">
        <v>12504</v>
      </c>
      <c r="C366" s="2">
        <v>904665173</v>
      </c>
      <c r="D366" s="1" t="s">
        <v>12505</v>
      </c>
      <c r="E366" s="1" t="s">
        <v>12564</v>
      </c>
      <c r="F366" s="3">
        <v>44640</v>
      </c>
      <c r="G366" t="s">
        <v>12889</v>
      </c>
    </row>
    <row r="367" spans="1:7" x14ac:dyDescent="0.25">
      <c r="A367">
        <f t="shared" ca="1" si="5"/>
        <v>0.78999723910073527</v>
      </c>
      <c r="B367" s="1" t="s">
        <v>12524</v>
      </c>
      <c r="C367" s="2">
        <v>870702609</v>
      </c>
      <c r="D367" s="1" t="s">
        <v>12525</v>
      </c>
      <c r="E367" s="1" t="s">
        <v>12561</v>
      </c>
      <c r="F367" s="3">
        <v>44663</v>
      </c>
      <c r="G367" t="s">
        <v>12890</v>
      </c>
    </row>
    <row r="368" spans="1:7" x14ac:dyDescent="0.25">
      <c r="A368">
        <f t="shared" ca="1" si="5"/>
        <v>0.33366409387830831</v>
      </c>
      <c r="B368" s="1" t="s">
        <v>12504</v>
      </c>
      <c r="C368" s="2">
        <v>993386241</v>
      </c>
      <c r="D368" s="1" t="s">
        <v>12505</v>
      </c>
      <c r="E368" s="1" t="s">
        <v>12564</v>
      </c>
      <c r="F368" s="3">
        <v>44638</v>
      </c>
      <c r="G368" t="s">
        <v>12891</v>
      </c>
    </row>
    <row r="369" spans="1:7" x14ac:dyDescent="0.25">
      <c r="A369">
        <f t="shared" ca="1" si="5"/>
        <v>0.36595929267963545</v>
      </c>
      <c r="B369" s="1" t="s">
        <v>12514</v>
      </c>
      <c r="C369" s="2">
        <v>56426361</v>
      </c>
      <c r="D369" s="1" t="s">
        <v>12515</v>
      </c>
      <c r="E369" s="1" t="s">
        <v>12516</v>
      </c>
      <c r="F369" s="3">
        <v>44650</v>
      </c>
      <c r="G369" t="s">
        <v>12892</v>
      </c>
    </row>
    <row r="370" spans="1:7" x14ac:dyDescent="0.25">
      <c r="A370">
        <f t="shared" ca="1" si="5"/>
        <v>0.24565557368391588</v>
      </c>
      <c r="B370" s="1" t="s">
        <v>12521</v>
      </c>
      <c r="C370" s="2">
        <v>424993985</v>
      </c>
      <c r="D370" s="1" t="s">
        <v>12522</v>
      </c>
      <c r="E370" s="1" t="s">
        <v>12510</v>
      </c>
      <c r="F370" s="3">
        <v>44646</v>
      </c>
      <c r="G370" t="s">
        <v>12893</v>
      </c>
    </row>
    <row r="371" spans="1:7" x14ac:dyDescent="0.25">
      <c r="A371">
        <f t="shared" ca="1" si="5"/>
        <v>0.55831463107718748</v>
      </c>
      <c r="B371" s="1" t="s">
        <v>12504</v>
      </c>
      <c r="C371" s="2">
        <v>86269444</v>
      </c>
      <c r="D371" s="1" t="s">
        <v>12505</v>
      </c>
      <c r="E371" s="1" t="s">
        <v>12506</v>
      </c>
      <c r="F371" s="3">
        <v>44404</v>
      </c>
      <c r="G371" t="s">
        <v>12894</v>
      </c>
    </row>
    <row r="372" spans="1:7" x14ac:dyDescent="0.25">
      <c r="A372">
        <f t="shared" ca="1" si="5"/>
        <v>0.44658413321090273</v>
      </c>
      <c r="B372" s="1" t="s">
        <v>12521</v>
      </c>
      <c r="C372" s="2">
        <v>136232022</v>
      </c>
      <c r="D372" s="1" t="s">
        <v>12522</v>
      </c>
      <c r="E372" s="1" t="s">
        <v>12510</v>
      </c>
      <c r="F372" s="3">
        <v>44259</v>
      </c>
      <c r="G372" t="s">
        <v>12895</v>
      </c>
    </row>
    <row r="373" spans="1:7" x14ac:dyDescent="0.25">
      <c r="A373">
        <f t="shared" ca="1" si="5"/>
        <v>0.23413480170579726</v>
      </c>
      <c r="B373" s="1" t="s">
        <v>12521</v>
      </c>
      <c r="C373" s="2">
        <v>684559377</v>
      </c>
      <c r="D373" s="1" t="s">
        <v>12522</v>
      </c>
      <c r="E373" s="1" t="s">
        <v>12510</v>
      </c>
      <c r="F373" s="3">
        <v>44249</v>
      </c>
      <c r="G373" t="s">
        <v>12896</v>
      </c>
    </row>
    <row r="374" spans="1:7" x14ac:dyDescent="0.25">
      <c r="A374">
        <f t="shared" ca="1" si="5"/>
        <v>0.16735453626774932</v>
      </c>
      <c r="B374" s="1" t="s">
        <v>12514</v>
      </c>
      <c r="C374" s="2">
        <v>666267875</v>
      </c>
      <c r="D374" s="1" t="s">
        <v>12515</v>
      </c>
      <c r="E374" s="1" t="s">
        <v>12516</v>
      </c>
      <c r="F374" s="3">
        <v>44432</v>
      </c>
      <c r="G374" t="s">
        <v>12897</v>
      </c>
    </row>
    <row r="375" spans="1:7" x14ac:dyDescent="0.25">
      <c r="A375">
        <f t="shared" ca="1" si="5"/>
        <v>0.84831947842524147</v>
      </c>
      <c r="B375" s="1" t="s">
        <v>12521</v>
      </c>
      <c r="C375" s="2">
        <v>72496093</v>
      </c>
      <c r="D375" s="1" t="s">
        <v>12522</v>
      </c>
      <c r="E375" s="1" t="s">
        <v>12512</v>
      </c>
      <c r="F375" s="3">
        <v>44611</v>
      </c>
      <c r="G375" t="s">
        <v>12898</v>
      </c>
    </row>
    <row r="376" spans="1:7" x14ac:dyDescent="0.25">
      <c r="A376">
        <f t="shared" ca="1" si="5"/>
        <v>0.68910830239097198</v>
      </c>
      <c r="B376" s="1" t="s">
        <v>12504</v>
      </c>
      <c r="C376" s="2">
        <v>978531360</v>
      </c>
      <c r="D376" s="1" t="s">
        <v>12505</v>
      </c>
      <c r="E376" s="1" t="s">
        <v>12506</v>
      </c>
      <c r="F376" s="3">
        <v>44661</v>
      </c>
      <c r="G376" t="s">
        <v>12899</v>
      </c>
    </row>
    <row r="377" spans="1:7" x14ac:dyDescent="0.25">
      <c r="A377">
        <f t="shared" ca="1" si="5"/>
        <v>0.82176528727085651</v>
      </c>
      <c r="B377" s="1" t="s">
        <v>12504</v>
      </c>
      <c r="C377" s="2">
        <v>100495274</v>
      </c>
      <c r="D377" s="1" t="s">
        <v>12505</v>
      </c>
      <c r="E377" s="1" t="s">
        <v>12506</v>
      </c>
      <c r="F377" s="3">
        <v>44633</v>
      </c>
      <c r="G377" t="s">
        <v>12900</v>
      </c>
    </row>
    <row r="378" spans="1:7" x14ac:dyDescent="0.25">
      <c r="A378">
        <f t="shared" ca="1" si="5"/>
        <v>0.54002246180114633</v>
      </c>
      <c r="B378" s="1" t="s">
        <v>12538</v>
      </c>
      <c r="C378" s="2">
        <v>696144220</v>
      </c>
      <c r="D378" s="1" t="s">
        <v>12539</v>
      </c>
      <c r="E378" s="1" t="s">
        <v>12512</v>
      </c>
      <c r="F378" s="3">
        <v>44587</v>
      </c>
      <c r="G378" t="s">
        <v>12901</v>
      </c>
    </row>
    <row r="379" spans="1:7" x14ac:dyDescent="0.25">
      <c r="A379">
        <f t="shared" ca="1" si="5"/>
        <v>0.25488437588361301</v>
      </c>
      <c r="B379" s="1" t="s">
        <v>12538</v>
      </c>
      <c r="C379" s="2">
        <v>544147368</v>
      </c>
      <c r="D379" s="1" t="s">
        <v>12539</v>
      </c>
      <c r="E379" s="1" t="s">
        <v>12512</v>
      </c>
      <c r="F379" s="3">
        <v>44273</v>
      </c>
      <c r="G379" t="s">
        <v>12902</v>
      </c>
    </row>
    <row r="380" spans="1:7" x14ac:dyDescent="0.25">
      <c r="A380">
        <f t="shared" ca="1" si="5"/>
        <v>0.70393548828227104</v>
      </c>
      <c r="B380" s="1" t="s">
        <v>12504</v>
      </c>
      <c r="C380" s="2">
        <v>785578700</v>
      </c>
      <c r="D380" s="1" t="s">
        <v>12505</v>
      </c>
      <c r="E380" s="1" t="s">
        <v>12506</v>
      </c>
      <c r="F380" s="3">
        <v>44292</v>
      </c>
      <c r="G380" t="s">
        <v>12903</v>
      </c>
    </row>
    <row r="381" spans="1:7" x14ac:dyDescent="0.25">
      <c r="A381">
        <f t="shared" ca="1" si="5"/>
        <v>0.46061082481500371</v>
      </c>
      <c r="B381" s="1" t="s">
        <v>12538</v>
      </c>
      <c r="C381" s="2">
        <v>435998583</v>
      </c>
      <c r="D381" s="1" t="s">
        <v>12539</v>
      </c>
      <c r="E381" s="1" t="s">
        <v>12512</v>
      </c>
      <c r="F381" s="3">
        <v>44565</v>
      </c>
      <c r="G381" t="s">
        <v>12904</v>
      </c>
    </row>
    <row r="382" spans="1:7" x14ac:dyDescent="0.25">
      <c r="A382">
        <f t="shared" ca="1" si="5"/>
        <v>0.37034099406196741</v>
      </c>
      <c r="B382" s="1" t="s">
        <v>12524</v>
      </c>
      <c r="C382" s="2">
        <v>728217456</v>
      </c>
      <c r="D382" s="1" t="s">
        <v>12525</v>
      </c>
      <c r="E382" s="1" t="s">
        <v>12506</v>
      </c>
      <c r="F382" s="3">
        <v>44489</v>
      </c>
      <c r="G382" t="s">
        <v>12905</v>
      </c>
    </row>
    <row r="383" spans="1:7" x14ac:dyDescent="0.25">
      <c r="A383">
        <f t="shared" ca="1" si="5"/>
        <v>0.5354737522432278</v>
      </c>
      <c r="B383" s="1" t="s">
        <v>12521</v>
      </c>
      <c r="C383" s="2">
        <v>74614025</v>
      </c>
      <c r="D383" s="1" t="s">
        <v>12522</v>
      </c>
      <c r="E383" s="1" t="s">
        <v>12510</v>
      </c>
      <c r="F383" s="3">
        <v>44410</v>
      </c>
      <c r="G383" t="s">
        <v>12906</v>
      </c>
    </row>
    <row r="384" spans="1:7" x14ac:dyDescent="0.25">
      <c r="A384">
        <f t="shared" ca="1" si="5"/>
        <v>0.95458998263264527</v>
      </c>
      <c r="B384" s="1" t="s">
        <v>12521</v>
      </c>
      <c r="C384" s="2">
        <v>453797642</v>
      </c>
      <c r="D384" s="1" t="s">
        <v>12522</v>
      </c>
      <c r="E384" s="1" t="s">
        <v>12510</v>
      </c>
      <c r="F384" s="3">
        <v>44347</v>
      </c>
      <c r="G384" t="s">
        <v>12907</v>
      </c>
    </row>
    <row r="385" spans="1:7" x14ac:dyDescent="0.25">
      <c r="A385">
        <f t="shared" ca="1" si="5"/>
        <v>0.59444327085160376</v>
      </c>
      <c r="B385" s="1" t="s">
        <v>12514</v>
      </c>
      <c r="C385" s="2">
        <v>716576434</v>
      </c>
      <c r="D385" s="1" t="s">
        <v>12515</v>
      </c>
      <c r="E385" s="1" t="s">
        <v>12516</v>
      </c>
      <c r="F385" s="3">
        <v>44451</v>
      </c>
      <c r="G385" t="s">
        <v>12908</v>
      </c>
    </row>
    <row r="386" spans="1:7" x14ac:dyDescent="0.25">
      <c r="A386">
        <f t="shared" ref="A386:A449" ca="1" si="6">RAND()</f>
        <v>0.45845861633627194</v>
      </c>
      <c r="B386" s="1" t="s">
        <v>12524</v>
      </c>
      <c r="C386" s="2">
        <v>651408920</v>
      </c>
      <c r="D386" s="1" t="s">
        <v>12525</v>
      </c>
      <c r="E386" s="1" t="s">
        <v>12561</v>
      </c>
      <c r="F386" s="3">
        <v>44632</v>
      </c>
      <c r="G386" t="s">
        <v>12909</v>
      </c>
    </row>
    <row r="387" spans="1:7" x14ac:dyDescent="0.25">
      <c r="A387">
        <f t="shared" ca="1" si="6"/>
        <v>0.14686826985105128</v>
      </c>
      <c r="B387" s="1" t="s">
        <v>12504</v>
      </c>
      <c r="C387" s="2">
        <v>40542685</v>
      </c>
      <c r="D387" s="1" t="s">
        <v>12505</v>
      </c>
      <c r="E387" s="1" t="s">
        <v>12506</v>
      </c>
      <c r="F387" s="3">
        <v>44511</v>
      </c>
      <c r="G387" t="s">
        <v>12910</v>
      </c>
    </row>
    <row r="388" spans="1:7" x14ac:dyDescent="0.25">
      <c r="A388">
        <f t="shared" ca="1" si="6"/>
        <v>0.38999525558623183</v>
      </c>
      <c r="B388" s="1" t="s">
        <v>12524</v>
      </c>
      <c r="C388" s="2">
        <v>565940869</v>
      </c>
      <c r="D388" s="1" t="s">
        <v>12525</v>
      </c>
      <c r="E388" s="1" t="s">
        <v>12561</v>
      </c>
      <c r="F388" s="3">
        <v>44397</v>
      </c>
      <c r="G388" t="s">
        <v>12911</v>
      </c>
    </row>
    <row r="389" spans="1:7" x14ac:dyDescent="0.25">
      <c r="A389">
        <f t="shared" ca="1" si="6"/>
        <v>0.29275552606015498</v>
      </c>
      <c r="B389" s="1" t="s">
        <v>12514</v>
      </c>
      <c r="C389" s="2">
        <v>570807611</v>
      </c>
      <c r="D389" s="1" t="s">
        <v>12515</v>
      </c>
      <c r="E389" s="1" t="s">
        <v>12516</v>
      </c>
      <c r="F389" s="3">
        <v>44492</v>
      </c>
      <c r="G389" t="s">
        <v>12912</v>
      </c>
    </row>
    <row r="390" spans="1:7" x14ac:dyDescent="0.25">
      <c r="A390">
        <f t="shared" ca="1" si="6"/>
        <v>0.75367783765869922</v>
      </c>
      <c r="B390" s="1" t="s">
        <v>12504</v>
      </c>
      <c r="C390" s="2">
        <v>250515727</v>
      </c>
      <c r="D390" s="1" t="s">
        <v>12505</v>
      </c>
      <c r="E390" s="1" t="s">
        <v>12512</v>
      </c>
      <c r="F390" s="3">
        <v>44440</v>
      </c>
      <c r="G390" t="s">
        <v>12913</v>
      </c>
    </row>
    <row r="391" spans="1:7" x14ac:dyDescent="0.25">
      <c r="A391">
        <f t="shared" ca="1" si="6"/>
        <v>0.94839924715411961</v>
      </c>
      <c r="B391" s="1" t="s">
        <v>12504</v>
      </c>
      <c r="C391" s="2">
        <v>532531255</v>
      </c>
      <c r="D391" s="1" t="s">
        <v>12505</v>
      </c>
      <c r="E391" s="1" t="s">
        <v>12506</v>
      </c>
      <c r="F391" s="3">
        <v>44276</v>
      </c>
      <c r="G391" t="s">
        <v>12914</v>
      </c>
    </row>
    <row r="392" spans="1:7" x14ac:dyDescent="0.25">
      <c r="A392">
        <f t="shared" ca="1" si="6"/>
        <v>0.1288929667484805</v>
      </c>
      <c r="B392" s="1" t="s">
        <v>12508</v>
      </c>
      <c r="C392" s="2">
        <v>790275661</v>
      </c>
      <c r="D392" s="1" t="s">
        <v>12509</v>
      </c>
      <c r="E392" s="1" t="s">
        <v>12519</v>
      </c>
      <c r="F392" s="3">
        <v>44376</v>
      </c>
      <c r="G392" t="s">
        <v>12915</v>
      </c>
    </row>
    <row r="393" spans="1:7" x14ac:dyDescent="0.25">
      <c r="A393">
        <f t="shared" ca="1" si="6"/>
        <v>0.26212461935376552</v>
      </c>
      <c r="B393" s="1" t="s">
        <v>12521</v>
      </c>
      <c r="C393" s="2">
        <v>992079733</v>
      </c>
      <c r="D393" s="1" t="s">
        <v>12522</v>
      </c>
      <c r="E393" s="1" t="s">
        <v>12512</v>
      </c>
      <c r="F393" s="3">
        <v>44244</v>
      </c>
      <c r="G393" t="s">
        <v>12916</v>
      </c>
    </row>
    <row r="394" spans="1:7" x14ac:dyDescent="0.25">
      <c r="A394">
        <f t="shared" ca="1" si="6"/>
        <v>0.12742821786161584</v>
      </c>
      <c r="B394" s="1" t="s">
        <v>12521</v>
      </c>
      <c r="C394" s="2">
        <v>347096251</v>
      </c>
      <c r="D394" s="1" t="s">
        <v>12522</v>
      </c>
      <c r="E394" s="1" t="s">
        <v>12510</v>
      </c>
      <c r="F394" s="3">
        <v>44339</v>
      </c>
      <c r="G394" t="s">
        <v>12917</v>
      </c>
    </row>
    <row r="395" spans="1:7" x14ac:dyDescent="0.25">
      <c r="A395">
        <f t="shared" ca="1" si="6"/>
        <v>0.18298250487948242</v>
      </c>
      <c r="B395" s="1" t="s">
        <v>12508</v>
      </c>
      <c r="C395" s="2">
        <v>284644944</v>
      </c>
      <c r="D395" s="1" t="s">
        <v>12509</v>
      </c>
      <c r="E395" s="1" t="s">
        <v>12510</v>
      </c>
      <c r="F395" s="3">
        <v>44516</v>
      </c>
      <c r="G395" t="s">
        <v>12918</v>
      </c>
    </row>
    <row r="396" spans="1:7" x14ac:dyDescent="0.25">
      <c r="A396">
        <f t="shared" ca="1" si="6"/>
        <v>0.11896170595665401</v>
      </c>
      <c r="B396" s="1" t="s">
        <v>12514</v>
      </c>
      <c r="C396" s="2">
        <v>15136507</v>
      </c>
      <c r="D396" s="1" t="s">
        <v>12515</v>
      </c>
      <c r="E396" s="1" t="s">
        <v>12516</v>
      </c>
      <c r="F396" s="3">
        <v>44354</v>
      </c>
      <c r="G396" t="s">
        <v>12919</v>
      </c>
    </row>
    <row r="397" spans="1:7" x14ac:dyDescent="0.25">
      <c r="A397">
        <f t="shared" ca="1" si="6"/>
        <v>0.29148591087642961</v>
      </c>
      <c r="B397" s="1" t="s">
        <v>12524</v>
      </c>
      <c r="C397" s="2">
        <v>367548863</v>
      </c>
      <c r="D397" s="1" t="s">
        <v>12525</v>
      </c>
      <c r="E397" s="1" t="s">
        <v>12561</v>
      </c>
      <c r="F397" s="3">
        <v>44248</v>
      </c>
      <c r="G397" t="s">
        <v>12920</v>
      </c>
    </row>
    <row r="398" spans="1:7" x14ac:dyDescent="0.25">
      <c r="A398">
        <f t="shared" ca="1" si="6"/>
        <v>0.63884980593164242</v>
      </c>
      <c r="B398" s="1" t="s">
        <v>12504</v>
      </c>
      <c r="C398" s="2">
        <v>305720354</v>
      </c>
      <c r="D398" s="1" t="s">
        <v>12505</v>
      </c>
      <c r="E398" s="1" t="s">
        <v>12506</v>
      </c>
      <c r="F398" s="3">
        <v>44578</v>
      </c>
      <c r="G398" t="s">
        <v>12921</v>
      </c>
    </row>
    <row r="399" spans="1:7" x14ac:dyDescent="0.25">
      <c r="A399">
        <f t="shared" ca="1" si="6"/>
        <v>0.41187953663027932</v>
      </c>
      <c r="B399" s="1" t="s">
        <v>12524</v>
      </c>
      <c r="C399" s="2">
        <v>522802009</v>
      </c>
      <c r="D399" s="1" t="s">
        <v>12525</v>
      </c>
      <c r="E399" s="1" t="s">
        <v>12561</v>
      </c>
      <c r="F399" s="3">
        <v>44515</v>
      </c>
      <c r="G399" t="s">
        <v>12922</v>
      </c>
    </row>
    <row r="400" spans="1:7" x14ac:dyDescent="0.25">
      <c r="A400">
        <f t="shared" ca="1" si="6"/>
        <v>0.78648772241747889</v>
      </c>
      <c r="B400" s="1" t="s">
        <v>12538</v>
      </c>
      <c r="C400" s="2">
        <v>802502024</v>
      </c>
      <c r="D400" s="1" t="s">
        <v>12539</v>
      </c>
      <c r="E400" s="1" t="s">
        <v>12512</v>
      </c>
      <c r="F400" s="3">
        <v>44217</v>
      </c>
      <c r="G400" t="s">
        <v>12923</v>
      </c>
    </row>
    <row r="401" spans="1:7" x14ac:dyDescent="0.25">
      <c r="A401">
        <f t="shared" ca="1" si="6"/>
        <v>0.20730292732281708</v>
      </c>
      <c r="B401" s="1" t="s">
        <v>12521</v>
      </c>
      <c r="C401" s="2">
        <v>484916169</v>
      </c>
      <c r="D401" s="1" t="s">
        <v>12522</v>
      </c>
      <c r="E401" s="1" t="s">
        <v>12510</v>
      </c>
      <c r="F401" s="3">
        <v>44386</v>
      </c>
      <c r="G401" t="s">
        <v>12924</v>
      </c>
    </row>
    <row r="402" spans="1:7" x14ac:dyDescent="0.25">
      <c r="A402">
        <f t="shared" ca="1" si="6"/>
        <v>0.91897960666107814</v>
      </c>
      <c r="B402" s="1" t="s">
        <v>12524</v>
      </c>
      <c r="C402" s="2">
        <v>901283973</v>
      </c>
      <c r="D402" s="1" t="s">
        <v>12525</v>
      </c>
      <c r="E402" s="1" t="s">
        <v>12506</v>
      </c>
      <c r="F402" s="3">
        <v>44300</v>
      </c>
      <c r="G402" t="s">
        <v>12925</v>
      </c>
    </row>
    <row r="403" spans="1:7" x14ac:dyDescent="0.25">
      <c r="A403">
        <f t="shared" ca="1" si="6"/>
        <v>0.68902186073308713</v>
      </c>
      <c r="B403" s="1" t="s">
        <v>12524</v>
      </c>
      <c r="C403" s="2">
        <v>668485689</v>
      </c>
      <c r="D403" s="1" t="s">
        <v>12525</v>
      </c>
      <c r="E403" s="1" t="s">
        <v>12506</v>
      </c>
      <c r="F403" s="3">
        <v>44252</v>
      </c>
      <c r="G403" t="s">
        <v>12926</v>
      </c>
    </row>
    <row r="404" spans="1:7" x14ac:dyDescent="0.25">
      <c r="A404">
        <f t="shared" ca="1" si="6"/>
        <v>0.52646745342906498</v>
      </c>
      <c r="B404" s="1" t="s">
        <v>12521</v>
      </c>
      <c r="C404" s="2">
        <v>247505720</v>
      </c>
      <c r="D404" s="1" t="s">
        <v>12522</v>
      </c>
      <c r="E404" s="1" t="s">
        <v>12512</v>
      </c>
      <c r="F404" s="3">
        <v>44572</v>
      </c>
      <c r="G404" t="s">
        <v>12927</v>
      </c>
    </row>
    <row r="405" spans="1:7" x14ac:dyDescent="0.25">
      <c r="A405">
        <f t="shared" ca="1" si="6"/>
        <v>0.43531551554403503</v>
      </c>
      <c r="B405" s="1" t="s">
        <v>12508</v>
      </c>
      <c r="C405" s="2">
        <v>61180880</v>
      </c>
      <c r="D405" s="1" t="s">
        <v>12509</v>
      </c>
      <c r="E405" s="1" t="s">
        <v>12519</v>
      </c>
      <c r="F405" s="3">
        <v>44633</v>
      </c>
      <c r="G405" t="s">
        <v>12928</v>
      </c>
    </row>
    <row r="406" spans="1:7" x14ac:dyDescent="0.25">
      <c r="A406">
        <f t="shared" ca="1" si="6"/>
        <v>0.30939724524932311</v>
      </c>
      <c r="B406" s="1" t="s">
        <v>12504</v>
      </c>
      <c r="C406" s="2">
        <v>660338169</v>
      </c>
      <c r="D406" s="1" t="s">
        <v>12505</v>
      </c>
      <c r="E406" s="1" t="s">
        <v>12510</v>
      </c>
      <c r="F406" s="3">
        <v>44564</v>
      </c>
      <c r="G406" t="s">
        <v>12929</v>
      </c>
    </row>
    <row r="407" spans="1:7" x14ac:dyDescent="0.25">
      <c r="A407">
        <f t="shared" ca="1" si="6"/>
        <v>0.74245680348971921</v>
      </c>
      <c r="B407" s="1" t="s">
        <v>12504</v>
      </c>
      <c r="C407" s="2">
        <v>983753016</v>
      </c>
      <c r="D407" s="1" t="s">
        <v>12505</v>
      </c>
      <c r="E407" s="1" t="s">
        <v>12564</v>
      </c>
      <c r="F407" s="3">
        <v>44582</v>
      </c>
      <c r="G407" t="s">
        <v>12930</v>
      </c>
    </row>
    <row r="408" spans="1:7" x14ac:dyDescent="0.25">
      <c r="A408">
        <f t="shared" ca="1" si="6"/>
        <v>0.76607298621835007</v>
      </c>
      <c r="B408" s="1" t="s">
        <v>12514</v>
      </c>
      <c r="C408" s="2">
        <v>364056266</v>
      </c>
      <c r="D408" s="1" t="s">
        <v>12515</v>
      </c>
      <c r="E408" s="1" t="s">
        <v>12516</v>
      </c>
      <c r="F408" s="3">
        <v>44592</v>
      </c>
      <c r="G408" t="s">
        <v>12931</v>
      </c>
    </row>
    <row r="409" spans="1:7" x14ac:dyDescent="0.25">
      <c r="A409">
        <f t="shared" ca="1" si="6"/>
        <v>0.25881596518599903</v>
      </c>
      <c r="B409" s="1" t="s">
        <v>12524</v>
      </c>
      <c r="C409" s="2">
        <v>287647957</v>
      </c>
      <c r="D409" s="1" t="s">
        <v>12525</v>
      </c>
      <c r="E409" s="1" t="s">
        <v>12561</v>
      </c>
      <c r="F409" s="3">
        <v>44342</v>
      </c>
      <c r="G409" t="s">
        <v>12932</v>
      </c>
    </row>
    <row r="410" spans="1:7" x14ac:dyDescent="0.25">
      <c r="A410">
        <f t="shared" ca="1" si="6"/>
        <v>0.74136932404988887</v>
      </c>
      <c r="B410" s="1" t="s">
        <v>12508</v>
      </c>
      <c r="C410" s="2">
        <v>485114841</v>
      </c>
      <c r="D410" s="1" t="s">
        <v>12509</v>
      </c>
      <c r="E410" s="1" t="s">
        <v>12519</v>
      </c>
      <c r="F410" s="3">
        <v>44373</v>
      </c>
      <c r="G410" t="s">
        <v>12933</v>
      </c>
    </row>
    <row r="411" spans="1:7" x14ac:dyDescent="0.25">
      <c r="A411">
        <f t="shared" ca="1" si="6"/>
        <v>0.32099000927028443</v>
      </c>
      <c r="B411" s="1" t="s">
        <v>12504</v>
      </c>
      <c r="C411" s="2">
        <v>362534601</v>
      </c>
      <c r="D411" s="1" t="s">
        <v>12505</v>
      </c>
      <c r="E411" s="1" t="s">
        <v>12512</v>
      </c>
      <c r="F411" s="3">
        <v>44556</v>
      </c>
      <c r="G411" t="s">
        <v>12934</v>
      </c>
    </row>
    <row r="412" spans="1:7" x14ac:dyDescent="0.25">
      <c r="A412">
        <f t="shared" ca="1" si="6"/>
        <v>0.55362575294023841</v>
      </c>
      <c r="B412" s="1" t="s">
        <v>12504</v>
      </c>
      <c r="C412" s="2">
        <v>506939356</v>
      </c>
      <c r="D412" s="1" t="s">
        <v>12505</v>
      </c>
      <c r="E412" s="1" t="s">
        <v>12506</v>
      </c>
      <c r="F412" s="3">
        <v>44532</v>
      </c>
      <c r="G412" t="s">
        <v>12935</v>
      </c>
    </row>
    <row r="413" spans="1:7" x14ac:dyDescent="0.25">
      <c r="A413">
        <f t="shared" ca="1" si="6"/>
        <v>6.1889139042062058E-2</v>
      </c>
      <c r="B413" s="1" t="s">
        <v>12521</v>
      </c>
      <c r="C413" s="2">
        <v>3708695</v>
      </c>
      <c r="D413" s="1" t="s">
        <v>12522</v>
      </c>
      <c r="E413" s="1" t="s">
        <v>12510</v>
      </c>
      <c r="F413" s="3">
        <v>44616</v>
      </c>
      <c r="G413" t="s">
        <v>12936</v>
      </c>
    </row>
    <row r="414" spans="1:7" x14ac:dyDescent="0.25">
      <c r="A414">
        <f t="shared" ca="1" si="6"/>
        <v>0.79913324375549089</v>
      </c>
      <c r="B414" s="1" t="s">
        <v>12521</v>
      </c>
      <c r="C414" s="2">
        <v>400996340</v>
      </c>
      <c r="D414" s="1" t="s">
        <v>12522</v>
      </c>
      <c r="E414" s="1" t="s">
        <v>12510</v>
      </c>
      <c r="F414" s="3">
        <v>44424</v>
      </c>
      <c r="G414" t="s">
        <v>12937</v>
      </c>
    </row>
    <row r="415" spans="1:7" x14ac:dyDescent="0.25">
      <c r="A415">
        <f t="shared" ca="1" si="6"/>
        <v>0.67890827752476302</v>
      </c>
      <c r="B415" s="1" t="s">
        <v>12521</v>
      </c>
      <c r="C415" s="2">
        <v>704250488</v>
      </c>
      <c r="D415" s="1" t="s">
        <v>12522</v>
      </c>
      <c r="E415" s="1" t="s">
        <v>12510</v>
      </c>
      <c r="F415" s="3">
        <v>44389</v>
      </c>
      <c r="G415" t="s">
        <v>12938</v>
      </c>
    </row>
    <row r="416" spans="1:7" x14ac:dyDescent="0.25">
      <c r="A416">
        <f t="shared" ca="1" si="6"/>
        <v>0.8397069304943714</v>
      </c>
      <c r="B416" s="1" t="s">
        <v>12538</v>
      </c>
      <c r="C416" s="2">
        <v>389283436</v>
      </c>
      <c r="D416" s="1" t="s">
        <v>12539</v>
      </c>
      <c r="E416" s="1" t="s">
        <v>12512</v>
      </c>
      <c r="F416" s="3">
        <v>44536</v>
      </c>
      <c r="G416" t="s">
        <v>12939</v>
      </c>
    </row>
    <row r="417" spans="1:7" x14ac:dyDescent="0.25">
      <c r="A417">
        <f t="shared" ca="1" si="6"/>
        <v>0.30452577414528714</v>
      </c>
      <c r="B417" s="1" t="s">
        <v>12521</v>
      </c>
      <c r="C417" s="2">
        <v>49880986</v>
      </c>
      <c r="D417" s="1" t="s">
        <v>12522</v>
      </c>
      <c r="E417" s="1" t="s">
        <v>12510</v>
      </c>
      <c r="F417" s="3">
        <v>44637</v>
      </c>
      <c r="G417" t="s">
        <v>12940</v>
      </c>
    </row>
    <row r="418" spans="1:7" x14ac:dyDescent="0.25">
      <c r="A418">
        <f t="shared" ca="1" si="6"/>
        <v>0.50981603717060464</v>
      </c>
      <c r="B418" s="1" t="s">
        <v>12538</v>
      </c>
      <c r="C418" s="2">
        <v>120568684</v>
      </c>
      <c r="D418" s="1" t="s">
        <v>12539</v>
      </c>
      <c r="E418" s="1" t="s">
        <v>12512</v>
      </c>
      <c r="F418" s="3">
        <v>44312</v>
      </c>
      <c r="G418" t="s">
        <v>12941</v>
      </c>
    </row>
    <row r="419" spans="1:7" x14ac:dyDescent="0.25">
      <c r="A419">
        <f t="shared" ca="1" si="6"/>
        <v>0.81256582882729278</v>
      </c>
      <c r="B419" s="1" t="s">
        <v>12521</v>
      </c>
      <c r="C419" s="2">
        <v>532587167</v>
      </c>
      <c r="D419" s="1" t="s">
        <v>12522</v>
      </c>
      <c r="E419" s="1" t="s">
        <v>12510</v>
      </c>
      <c r="F419" s="3">
        <v>44530</v>
      </c>
      <c r="G419" t="s">
        <v>12942</v>
      </c>
    </row>
    <row r="420" spans="1:7" x14ac:dyDescent="0.25">
      <c r="A420">
        <f t="shared" ca="1" si="6"/>
        <v>0.85975367084129384</v>
      </c>
      <c r="B420" s="1" t="s">
        <v>12504</v>
      </c>
      <c r="C420" s="2">
        <v>835550483</v>
      </c>
      <c r="D420" s="1" t="s">
        <v>12505</v>
      </c>
      <c r="E420" s="1" t="s">
        <v>12564</v>
      </c>
      <c r="F420" s="3">
        <v>44384</v>
      </c>
      <c r="G420" t="s">
        <v>12943</v>
      </c>
    </row>
    <row r="421" spans="1:7" x14ac:dyDescent="0.25">
      <c r="A421">
        <f t="shared" ca="1" si="6"/>
        <v>0.7955021929240228</v>
      </c>
      <c r="B421" s="1" t="s">
        <v>12504</v>
      </c>
      <c r="C421" s="2">
        <v>326543835</v>
      </c>
      <c r="D421" s="1" t="s">
        <v>12505</v>
      </c>
      <c r="E421" s="1" t="s">
        <v>12506</v>
      </c>
      <c r="F421" s="3">
        <v>44253</v>
      </c>
      <c r="G421" t="s">
        <v>12944</v>
      </c>
    </row>
    <row r="422" spans="1:7" x14ac:dyDescent="0.25">
      <c r="A422">
        <f t="shared" ca="1" si="6"/>
        <v>2.8660396992216564E-2</v>
      </c>
      <c r="B422" s="1" t="s">
        <v>12538</v>
      </c>
      <c r="C422" s="2">
        <v>48771606</v>
      </c>
      <c r="D422" s="1" t="s">
        <v>12539</v>
      </c>
      <c r="E422" s="1" t="s">
        <v>12512</v>
      </c>
      <c r="F422" s="3">
        <v>44232</v>
      </c>
      <c r="G422" t="s">
        <v>12945</v>
      </c>
    </row>
    <row r="423" spans="1:7" x14ac:dyDescent="0.25">
      <c r="A423">
        <f t="shared" ca="1" si="6"/>
        <v>0.40268054184935387</v>
      </c>
      <c r="B423" s="1" t="s">
        <v>12538</v>
      </c>
      <c r="C423" s="2">
        <v>224073752</v>
      </c>
      <c r="D423" s="1" t="s">
        <v>12539</v>
      </c>
      <c r="E423" s="1" t="s">
        <v>12566</v>
      </c>
      <c r="F423" s="3">
        <v>44581</v>
      </c>
      <c r="G423" t="s">
        <v>12946</v>
      </c>
    </row>
    <row r="424" spans="1:7" x14ac:dyDescent="0.25">
      <c r="A424">
        <f t="shared" ca="1" si="6"/>
        <v>0.94765055020668365</v>
      </c>
      <c r="B424" s="1" t="s">
        <v>12524</v>
      </c>
      <c r="C424" s="2">
        <v>545673047</v>
      </c>
      <c r="D424" s="1" t="s">
        <v>12525</v>
      </c>
      <c r="E424" s="1" t="s">
        <v>12506</v>
      </c>
      <c r="F424" s="3">
        <v>44274</v>
      </c>
      <c r="G424" t="s">
        <v>12947</v>
      </c>
    </row>
    <row r="425" spans="1:7" x14ac:dyDescent="0.25">
      <c r="A425">
        <f t="shared" ca="1" si="6"/>
        <v>0.85136491478183174</v>
      </c>
      <c r="B425" s="1" t="s">
        <v>12521</v>
      </c>
      <c r="C425" s="2">
        <v>764702977</v>
      </c>
      <c r="D425" s="1" t="s">
        <v>12522</v>
      </c>
      <c r="E425" s="1" t="s">
        <v>12510</v>
      </c>
      <c r="F425" s="3">
        <v>44647</v>
      </c>
      <c r="G425" t="s">
        <v>12948</v>
      </c>
    </row>
    <row r="426" spans="1:7" x14ac:dyDescent="0.25">
      <c r="A426">
        <f t="shared" ca="1" si="6"/>
        <v>0.95378718688254771</v>
      </c>
      <c r="B426" s="1" t="s">
        <v>12504</v>
      </c>
      <c r="C426" s="2">
        <v>934160358</v>
      </c>
      <c r="D426" s="1" t="s">
        <v>12505</v>
      </c>
      <c r="E426" s="1" t="s">
        <v>12506</v>
      </c>
      <c r="F426" s="3">
        <v>44226</v>
      </c>
      <c r="G426" t="s">
        <v>12949</v>
      </c>
    </row>
    <row r="427" spans="1:7" x14ac:dyDescent="0.25">
      <c r="A427">
        <f t="shared" ca="1" si="6"/>
        <v>0.16258926957611863</v>
      </c>
      <c r="B427" s="1" t="s">
        <v>12521</v>
      </c>
      <c r="C427" s="2">
        <v>307335836</v>
      </c>
      <c r="D427" s="1" t="s">
        <v>12522</v>
      </c>
      <c r="E427" s="1" t="s">
        <v>12510</v>
      </c>
      <c r="F427" s="3">
        <v>44521</v>
      </c>
      <c r="G427" t="s">
        <v>12950</v>
      </c>
    </row>
    <row r="428" spans="1:7" x14ac:dyDescent="0.25">
      <c r="A428">
        <f t="shared" ca="1" si="6"/>
        <v>0.91834001718964842</v>
      </c>
      <c r="B428" s="1" t="s">
        <v>12521</v>
      </c>
      <c r="C428" s="2">
        <v>55291105</v>
      </c>
      <c r="D428" s="1" t="s">
        <v>12522</v>
      </c>
      <c r="E428" s="1" t="s">
        <v>12510</v>
      </c>
      <c r="F428" s="3">
        <v>44260</v>
      </c>
      <c r="G428" t="s">
        <v>12951</v>
      </c>
    </row>
    <row r="429" spans="1:7" x14ac:dyDescent="0.25">
      <c r="A429">
        <f t="shared" ca="1" si="6"/>
        <v>0.76655678159451923</v>
      </c>
      <c r="B429" s="1" t="s">
        <v>12504</v>
      </c>
      <c r="C429" s="2">
        <v>501130001</v>
      </c>
      <c r="D429" s="1" t="s">
        <v>12505</v>
      </c>
      <c r="E429" s="1" t="s">
        <v>12512</v>
      </c>
      <c r="F429" s="3">
        <v>44600</v>
      </c>
      <c r="G429" t="s">
        <v>12952</v>
      </c>
    </row>
    <row r="430" spans="1:7" x14ac:dyDescent="0.25">
      <c r="A430">
        <f t="shared" ca="1" si="6"/>
        <v>0.23676256449246968</v>
      </c>
      <c r="B430" s="1" t="s">
        <v>12521</v>
      </c>
      <c r="C430" s="2">
        <v>720788540</v>
      </c>
      <c r="D430" s="1" t="s">
        <v>12522</v>
      </c>
      <c r="E430" s="1" t="s">
        <v>12512</v>
      </c>
      <c r="F430" s="3">
        <v>44580</v>
      </c>
      <c r="G430" t="s">
        <v>12953</v>
      </c>
    </row>
    <row r="431" spans="1:7" x14ac:dyDescent="0.25">
      <c r="A431">
        <f t="shared" ca="1" si="6"/>
        <v>0.6151586857762924</v>
      </c>
      <c r="B431" s="1" t="s">
        <v>12524</v>
      </c>
      <c r="C431" s="2">
        <v>718767902</v>
      </c>
      <c r="D431" s="1" t="s">
        <v>12525</v>
      </c>
      <c r="E431" s="1" t="s">
        <v>12506</v>
      </c>
      <c r="F431" s="3">
        <v>44382</v>
      </c>
      <c r="G431" t="s">
        <v>12954</v>
      </c>
    </row>
    <row r="432" spans="1:7" x14ac:dyDescent="0.25">
      <c r="A432">
        <f t="shared" ca="1" si="6"/>
        <v>0.52359818394864455</v>
      </c>
      <c r="B432" s="1" t="s">
        <v>12521</v>
      </c>
      <c r="C432" s="2">
        <v>862925892</v>
      </c>
      <c r="D432" s="1" t="s">
        <v>12522</v>
      </c>
      <c r="E432" s="1" t="s">
        <v>12510</v>
      </c>
      <c r="F432" s="3">
        <v>44230</v>
      </c>
      <c r="G432" t="s">
        <v>12955</v>
      </c>
    </row>
    <row r="433" spans="1:7" x14ac:dyDescent="0.25">
      <c r="A433">
        <f t="shared" ca="1" si="6"/>
        <v>0.30987523489633539</v>
      </c>
      <c r="B433" s="1" t="s">
        <v>12538</v>
      </c>
      <c r="C433" s="2">
        <v>369513925</v>
      </c>
      <c r="D433" s="1" t="s">
        <v>12539</v>
      </c>
      <c r="E433" s="1" t="s">
        <v>12512</v>
      </c>
      <c r="F433" s="3">
        <v>44318</v>
      </c>
      <c r="G433" t="s">
        <v>12956</v>
      </c>
    </row>
    <row r="434" spans="1:7" x14ac:dyDescent="0.25">
      <c r="A434">
        <f t="shared" ca="1" si="6"/>
        <v>0.7869718666163048</v>
      </c>
      <c r="B434" s="1" t="s">
        <v>12504</v>
      </c>
      <c r="C434" s="2">
        <v>935043681</v>
      </c>
      <c r="D434" s="1" t="s">
        <v>12505</v>
      </c>
      <c r="E434" s="1" t="s">
        <v>12512</v>
      </c>
      <c r="F434" s="3">
        <v>44604</v>
      </c>
      <c r="G434" t="s">
        <v>12957</v>
      </c>
    </row>
    <row r="435" spans="1:7" x14ac:dyDescent="0.25">
      <c r="A435">
        <f t="shared" ca="1" si="6"/>
        <v>0.33095743844531256</v>
      </c>
      <c r="B435" s="1" t="s">
        <v>12504</v>
      </c>
      <c r="C435" s="2">
        <v>431133207</v>
      </c>
      <c r="D435" s="1" t="s">
        <v>12505</v>
      </c>
      <c r="E435" s="1" t="s">
        <v>12512</v>
      </c>
      <c r="F435" s="3">
        <v>44675</v>
      </c>
      <c r="G435" t="s">
        <v>12958</v>
      </c>
    </row>
    <row r="436" spans="1:7" x14ac:dyDescent="0.25">
      <c r="A436">
        <f t="shared" ca="1" si="6"/>
        <v>0.95625528201708576</v>
      </c>
      <c r="B436" s="1" t="s">
        <v>12524</v>
      </c>
      <c r="C436" s="2">
        <v>806261412</v>
      </c>
      <c r="D436" s="1" t="s">
        <v>12525</v>
      </c>
      <c r="E436" s="1" t="s">
        <v>12564</v>
      </c>
      <c r="F436" s="3">
        <v>44448</v>
      </c>
      <c r="G436" t="s">
        <v>12959</v>
      </c>
    </row>
    <row r="437" spans="1:7" x14ac:dyDescent="0.25">
      <c r="A437">
        <f t="shared" ca="1" si="6"/>
        <v>0.23262062249045157</v>
      </c>
      <c r="B437" s="1" t="s">
        <v>12514</v>
      </c>
      <c r="C437" s="2">
        <v>523442789</v>
      </c>
      <c r="D437" s="1" t="s">
        <v>12515</v>
      </c>
      <c r="E437" s="1" t="s">
        <v>12527</v>
      </c>
      <c r="F437" s="3">
        <v>44489</v>
      </c>
      <c r="G437" t="s">
        <v>12960</v>
      </c>
    </row>
    <row r="438" spans="1:7" x14ac:dyDescent="0.25">
      <c r="A438">
        <f t="shared" ca="1" si="6"/>
        <v>6.3149161945174059E-2</v>
      </c>
      <c r="B438" s="1" t="s">
        <v>12538</v>
      </c>
      <c r="C438" s="2">
        <v>500994067</v>
      </c>
      <c r="D438" s="1" t="s">
        <v>12539</v>
      </c>
      <c r="E438" s="1" t="s">
        <v>12566</v>
      </c>
      <c r="F438" s="3">
        <v>44368</v>
      </c>
      <c r="G438" t="s">
        <v>12961</v>
      </c>
    </row>
    <row r="439" spans="1:7" x14ac:dyDescent="0.25">
      <c r="A439">
        <f t="shared" ca="1" si="6"/>
        <v>0.42892671627329315</v>
      </c>
      <c r="B439" s="1" t="s">
        <v>12521</v>
      </c>
      <c r="C439" s="2">
        <v>805761085</v>
      </c>
      <c r="D439" s="1" t="s">
        <v>12522</v>
      </c>
      <c r="E439" s="1" t="s">
        <v>12510</v>
      </c>
      <c r="F439" s="3">
        <v>44418</v>
      </c>
      <c r="G439" t="s">
        <v>12962</v>
      </c>
    </row>
    <row r="440" spans="1:7" x14ac:dyDescent="0.25">
      <c r="A440">
        <f t="shared" ca="1" si="6"/>
        <v>0.55597260791707159</v>
      </c>
      <c r="B440" s="1" t="s">
        <v>12524</v>
      </c>
      <c r="C440" s="2">
        <v>19187512</v>
      </c>
      <c r="D440" s="1" t="s">
        <v>12525</v>
      </c>
      <c r="E440" s="1" t="s">
        <v>12506</v>
      </c>
      <c r="F440" s="3">
        <v>44532</v>
      </c>
      <c r="G440" t="s">
        <v>12963</v>
      </c>
    </row>
    <row r="441" spans="1:7" x14ac:dyDescent="0.25">
      <c r="A441">
        <f t="shared" ca="1" si="6"/>
        <v>0.35983673029574847</v>
      </c>
      <c r="B441" s="1" t="s">
        <v>12504</v>
      </c>
      <c r="C441" s="2">
        <v>558451073</v>
      </c>
      <c r="D441" s="1" t="s">
        <v>12505</v>
      </c>
      <c r="E441" s="1" t="s">
        <v>12564</v>
      </c>
      <c r="F441" s="3">
        <v>44285</v>
      </c>
      <c r="G441" t="s">
        <v>12964</v>
      </c>
    </row>
    <row r="442" spans="1:7" x14ac:dyDescent="0.25">
      <c r="A442">
        <f t="shared" ca="1" si="6"/>
        <v>0.95592832051378351</v>
      </c>
      <c r="B442" s="1" t="s">
        <v>12504</v>
      </c>
      <c r="C442" s="2">
        <v>105024348</v>
      </c>
      <c r="D442" s="1" t="s">
        <v>12505</v>
      </c>
      <c r="E442" s="1" t="s">
        <v>12506</v>
      </c>
      <c r="F442" s="3">
        <v>44313</v>
      </c>
      <c r="G442" t="s">
        <v>12965</v>
      </c>
    </row>
    <row r="443" spans="1:7" x14ac:dyDescent="0.25">
      <c r="A443">
        <f t="shared" ca="1" si="6"/>
        <v>0.77422178462035007</v>
      </c>
      <c r="B443" s="1" t="s">
        <v>12538</v>
      </c>
      <c r="C443" s="2">
        <v>141573647</v>
      </c>
      <c r="D443" s="1" t="s">
        <v>12539</v>
      </c>
      <c r="E443" s="1" t="s">
        <v>12512</v>
      </c>
      <c r="F443" s="3">
        <v>44402</v>
      </c>
      <c r="G443" t="s">
        <v>12966</v>
      </c>
    </row>
    <row r="444" spans="1:7" x14ac:dyDescent="0.25">
      <c r="A444">
        <f t="shared" ca="1" si="6"/>
        <v>0.3059894727532072</v>
      </c>
      <c r="B444" s="1" t="s">
        <v>12514</v>
      </c>
      <c r="C444" s="2">
        <v>361894531</v>
      </c>
      <c r="D444" s="1" t="s">
        <v>12515</v>
      </c>
      <c r="E444" s="1" t="s">
        <v>12527</v>
      </c>
      <c r="F444" s="3">
        <v>44669</v>
      </c>
      <c r="G444" t="s">
        <v>12967</v>
      </c>
    </row>
    <row r="445" spans="1:7" x14ac:dyDescent="0.25">
      <c r="A445">
        <f t="shared" ca="1" si="6"/>
        <v>0.33453591121593951</v>
      </c>
      <c r="B445" s="1" t="s">
        <v>12538</v>
      </c>
      <c r="C445" s="2">
        <v>823998849</v>
      </c>
      <c r="D445" s="1" t="s">
        <v>12539</v>
      </c>
      <c r="E445" s="1" t="s">
        <v>12566</v>
      </c>
      <c r="F445" s="3">
        <v>44353</v>
      </c>
      <c r="G445" t="s">
        <v>12968</v>
      </c>
    </row>
    <row r="446" spans="1:7" x14ac:dyDescent="0.25">
      <c r="A446">
        <f t="shared" ca="1" si="6"/>
        <v>0.91735916855957644</v>
      </c>
      <c r="B446" s="1" t="s">
        <v>12504</v>
      </c>
      <c r="C446" s="2">
        <v>499816917</v>
      </c>
      <c r="D446" s="1" t="s">
        <v>12505</v>
      </c>
      <c r="E446" s="1" t="s">
        <v>12506</v>
      </c>
      <c r="F446" s="3">
        <v>44508</v>
      </c>
      <c r="G446" t="s">
        <v>12969</v>
      </c>
    </row>
    <row r="447" spans="1:7" x14ac:dyDescent="0.25">
      <c r="A447">
        <f t="shared" ca="1" si="6"/>
        <v>0.6414428299699495</v>
      </c>
      <c r="B447" s="1" t="s">
        <v>12521</v>
      </c>
      <c r="C447" s="2">
        <v>770591187</v>
      </c>
      <c r="D447" s="1" t="s">
        <v>12522</v>
      </c>
      <c r="E447" s="1" t="s">
        <v>12510</v>
      </c>
      <c r="F447" s="3">
        <v>44514</v>
      </c>
      <c r="G447" t="s">
        <v>12970</v>
      </c>
    </row>
    <row r="448" spans="1:7" x14ac:dyDescent="0.25">
      <c r="A448">
        <f t="shared" ca="1" si="6"/>
        <v>0.28447955175880779</v>
      </c>
      <c r="B448" s="1" t="s">
        <v>12521</v>
      </c>
      <c r="C448" s="2">
        <v>204639853</v>
      </c>
      <c r="D448" s="1" t="s">
        <v>12522</v>
      </c>
      <c r="E448" s="1" t="s">
        <v>12510</v>
      </c>
      <c r="F448" s="3">
        <v>44585</v>
      </c>
      <c r="G448" t="s">
        <v>12971</v>
      </c>
    </row>
    <row r="449" spans="1:7" x14ac:dyDescent="0.25">
      <c r="A449">
        <f t="shared" ca="1" si="6"/>
        <v>0.43696265373086773</v>
      </c>
      <c r="B449" s="1" t="s">
        <v>12521</v>
      </c>
      <c r="C449" s="2">
        <v>574674638</v>
      </c>
      <c r="D449" s="1" t="s">
        <v>12522</v>
      </c>
      <c r="E449" s="1" t="s">
        <v>12510</v>
      </c>
      <c r="F449" s="3">
        <v>44596</v>
      </c>
      <c r="G449" t="s">
        <v>12972</v>
      </c>
    </row>
    <row r="450" spans="1:7" x14ac:dyDescent="0.25">
      <c r="A450">
        <f t="shared" ref="A450:A513" ca="1" si="7">RAND()</f>
        <v>0.44155519018763456</v>
      </c>
      <c r="B450" s="1" t="s">
        <v>12524</v>
      </c>
      <c r="C450" s="2">
        <v>623575342</v>
      </c>
      <c r="D450" s="1" t="s">
        <v>12525</v>
      </c>
      <c r="E450" s="1" t="s">
        <v>12506</v>
      </c>
      <c r="F450" s="3">
        <v>44590</v>
      </c>
      <c r="G450" t="s">
        <v>12973</v>
      </c>
    </row>
    <row r="451" spans="1:7" x14ac:dyDescent="0.25">
      <c r="A451">
        <f t="shared" ca="1" si="7"/>
        <v>0.19317093080516656</v>
      </c>
      <c r="B451" s="1" t="s">
        <v>12521</v>
      </c>
      <c r="C451" s="2">
        <v>925626195</v>
      </c>
      <c r="D451" s="1" t="s">
        <v>12522</v>
      </c>
      <c r="E451" s="1" t="s">
        <v>12510</v>
      </c>
      <c r="F451" s="3">
        <v>44512</v>
      </c>
      <c r="G451" t="s">
        <v>12974</v>
      </c>
    </row>
    <row r="452" spans="1:7" x14ac:dyDescent="0.25">
      <c r="A452">
        <f t="shared" ca="1" si="7"/>
        <v>0.69629830262759063</v>
      </c>
      <c r="B452" s="1" t="s">
        <v>12504</v>
      </c>
      <c r="C452" s="2">
        <v>574446287</v>
      </c>
      <c r="D452" s="1" t="s">
        <v>12505</v>
      </c>
      <c r="E452" s="1" t="s">
        <v>12506</v>
      </c>
      <c r="F452" s="3">
        <v>44286</v>
      </c>
      <c r="G452" t="s">
        <v>12975</v>
      </c>
    </row>
    <row r="453" spans="1:7" x14ac:dyDescent="0.25">
      <c r="A453">
        <f t="shared" ca="1" si="7"/>
        <v>0.4814101168326067</v>
      </c>
      <c r="B453" s="1" t="s">
        <v>12504</v>
      </c>
      <c r="C453" s="2">
        <v>437840646</v>
      </c>
      <c r="D453" s="1" t="s">
        <v>12505</v>
      </c>
      <c r="E453" s="1" t="s">
        <v>12506</v>
      </c>
      <c r="F453" s="3">
        <v>44390</v>
      </c>
      <c r="G453" t="s">
        <v>12976</v>
      </c>
    </row>
    <row r="454" spans="1:7" x14ac:dyDescent="0.25">
      <c r="A454">
        <f t="shared" ca="1" si="7"/>
        <v>0.71871174626401713</v>
      </c>
      <c r="B454" s="1" t="s">
        <v>12504</v>
      </c>
      <c r="C454" s="2">
        <v>441008899</v>
      </c>
      <c r="D454" s="1" t="s">
        <v>12505</v>
      </c>
      <c r="E454" s="1" t="s">
        <v>12506</v>
      </c>
      <c r="F454" s="3">
        <v>44251</v>
      </c>
      <c r="G454" t="s">
        <v>12977</v>
      </c>
    </row>
    <row r="455" spans="1:7" x14ac:dyDescent="0.25">
      <c r="A455">
        <f t="shared" ca="1" si="7"/>
        <v>0.47744259902610342</v>
      </c>
      <c r="B455" s="1" t="s">
        <v>12504</v>
      </c>
      <c r="C455" s="2">
        <v>54731291</v>
      </c>
      <c r="D455" s="1" t="s">
        <v>12505</v>
      </c>
      <c r="E455" s="1" t="s">
        <v>12506</v>
      </c>
      <c r="F455" s="3">
        <v>44658</v>
      </c>
      <c r="G455" t="s">
        <v>12978</v>
      </c>
    </row>
    <row r="456" spans="1:7" x14ac:dyDescent="0.25">
      <c r="A456">
        <f t="shared" ca="1" si="7"/>
        <v>0.4296911645621414</v>
      </c>
      <c r="B456" s="1" t="s">
        <v>12521</v>
      </c>
      <c r="C456" s="2">
        <v>626802694</v>
      </c>
      <c r="D456" s="1" t="s">
        <v>12522</v>
      </c>
      <c r="E456" s="1" t="s">
        <v>12510</v>
      </c>
      <c r="F456" s="3">
        <v>44306</v>
      </c>
      <c r="G456" t="s">
        <v>12979</v>
      </c>
    </row>
    <row r="457" spans="1:7" x14ac:dyDescent="0.25">
      <c r="A457">
        <f t="shared" ca="1" si="7"/>
        <v>0.45640963436911541</v>
      </c>
      <c r="B457" s="1" t="s">
        <v>12538</v>
      </c>
      <c r="C457" s="2">
        <v>97698731</v>
      </c>
      <c r="D457" s="1" t="s">
        <v>12539</v>
      </c>
      <c r="E457" s="1" t="s">
        <v>12512</v>
      </c>
      <c r="F457" s="3">
        <v>44199</v>
      </c>
      <c r="G457" t="s">
        <v>12980</v>
      </c>
    </row>
    <row r="458" spans="1:7" x14ac:dyDescent="0.25">
      <c r="A458">
        <f t="shared" ca="1" si="7"/>
        <v>0.13297801683856947</v>
      </c>
      <c r="B458" s="1" t="s">
        <v>12521</v>
      </c>
      <c r="C458" s="2">
        <v>942865004</v>
      </c>
      <c r="D458" s="1" t="s">
        <v>12522</v>
      </c>
      <c r="E458" s="1" t="s">
        <v>12510</v>
      </c>
      <c r="F458" s="3">
        <v>44294</v>
      </c>
      <c r="G458" t="s">
        <v>12981</v>
      </c>
    </row>
    <row r="459" spans="1:7" x14ac:dyDescent="0.25">
      <c r="A459">
        <f t="shared" ca="1" si="7"/>
        <v>0.71243159411063894</v>
      </c>
      <c r="B459" s="1" t="s">
        <v>12524</v>
      </c>
      <c r="C459" s="2">
        <v>662407649</v>
      </c>
      <c r="D459" s="1" t="s">
        <v>12525</v>
      </c>
      <c r="E459" s="1" t="s">
        <v>12564</v>
      </c>
      <c r="F459" s="3">
        <v>44651</v>
      </c>
      <c r="G459" t="s">
        <v>12982</v>
      </c>
    </row>
    <row r="460" spans="1:7" x14ac:dyDescent="0.25">
      <c r="A460">
        <f t="shared" ca="1" si="7"/>
        <v>0.85098780158392695</v>
      </c>
      <c r="B460" s="1" t="s">
        <v>12524</v>
      </c>
      <c r="C460" s="2">
        <v>285245288</v>
      </c>
      <c r="D460" s="1" t="s">
        <v>12525</v>
      </c>
      <c r="E460" s="1" t="s">
        <v>12564</v>
      </c>
      <c r="F460" s="3">
        <v>44430</v>
      </c>
      <c r="G460" t="s">
        <v>12983</v>
      </c>
    </row>
    <row r="461" spans="1:7" x14ac:dyDescent="0.25">
      <c r="A461">
        <f t="shared" ca="1" si="7"/>
        <v>0.25684298316936305</v>
      </c>
      <c r="B461" s="1" t="s">
        <v>12538</v>
      </c>
      <c r="C461" s="2">
        <v>325234622</v>
      </c>
      <c r="D461" s="1" t="s">
        <v>12539</v>
      </c>
      <c r="E461" s="1" t="s">
        <v>12512</v>
      </c>
      <c r="F461" s="3">
        <v>44221</v>
      </c>
      <c r="G461" t="s">
        <v>12984</v>
      </c>
    </row>
    <row r="462" spans="1:7" x14ac:dyDescent="0.25">
      <c r="A462">
        <f t="shared" ca="1" si="7"/>
        <v>0.22753484759527742</v>
      </c>
      <c r="B462" s="1" t="s">
        <v>12508</v>
      </c>
      <c r="C462" s="2">
        <v>388888615</v>
      </c>
      <c r="D462" s="1" t="s">
        <v>12509</v>
      </c>
      <c r="E462" s="1" t="s">
        <v>12510</v>
      </c>
      <c r="F462" s="3">
        <v>44649</v>
      </c>
      <c r="G462" t="s">
        <v>12985</v>
      </c>
    </row>
    <row r="463" spans="1:7" x14ac:dyDescent="0.25">
      <c r="A463">
        <f t="shared" ca="1" si="7"/>
        <v>0.3239654471348018</v>
      </c>
      <c r="B463" s="1" t="s">
        <v>12514</v>
      </c>
      <c r="C463" s="2">
        <v>111973946</v>
      </c>
      <c r="D463" s="1" t="s">
        <v>12515</v>
      </c>
      <c r="E463" s="1" t="s">
        <v>12506</v>
      </c>
      <c r="F463" s="3">
        <v>44269</v>
      </c>
      <c r="G463" t="s">
        <v>12986</v>
      </c>
    </row>
    <row r="464" spans="1:7" x14ac:dyDescent="0.25">
      <c r="A464">
        <f t="shared" ca="1" si="7"/>
        <v>0.46857579977465635</v>
      </c>
      <c r="B464" s="1" t="s">
        <v>12504</v>
      </c>
      <c r="C464" s="2">
        <v>238742168</v>
      </c>
      <c r="D464" s="1" t="s">
        <v>12505</v>
      </c>
      <c r="E464" s="1" t="s">
        <v>12506</v>
      </c>
      <c r="F464" s="3">
        <v>44506</v>
      </c>
      <c r="G464" t="s">
        <v>12987</v>
      </c>
    </row>
    <row r="465" spans="1:7" x14ac:dyDescent="0.25">
      <c r="A465">
        <f t="shared" ca="1" si="7"/>
        <v>6.2710304931051675E-2</v>
      </c>
      <c r="B465" s="1" t="s">
        <v>12521</v>
      </c>
      <c r="C465" s="2">
        <v>181717514</v>
      </c>
      <c r="D465" s="1" t="s">
        <v>12522</v>
      </c>
      <c r="E465" s="1" t="s">
        <v>12510</v>
      </c>
      <c r="F465" s="3">
        <v>44467</v>
      </c>
      <c r="G465" t="s">
        <v>12988</v>
      </c>
    </row>
    <row r="466" spans="1:7" x14ac:dyDescent="0.25">
      <c r="A466">
        <f t="shared" ca="1" si="7"/>
        <v>0.26700031563102833</v>
      </c>
      <c r="B466" s="1" t="s">
        <v>12504</v>
      </c>
      <c r="C466" s="2">
        <v>948883528</v>
      </c>
      <c r="D466" s="1" t="s">
        <v>12505</v>
      </c>
      <c r="E466" s="1" t="s">
        <v>12506</v>
      </c>
      <c r="F466" s="3">
        <v>44420</v>
      </c>
      <c r="G466" t="s">
        <v>12989</v>
      </c>
    </row>
    <row r="467" spans="1:7" x14ac:dyDescent="0.25">
      <c r="A467">
        <f t="shared" ca="1" si="7"/>
        <v>0.73139393245004924</v>
      </c>
      <c r="B467" s="1" t="s">
        <v>12538</v>
      </c>
      <c r="C467" s="2">
        <v>528561396</v>
      </c>
      <c r="D467" s="1" t="s">
        <v>12539</v>
      </c>
      <c r="E467" s="1" t="s">
        <v>12512</v>
      </c>
      <c r="F467" s="3">
        <v>44568</v>
      </c>
      <c r="G467" t="s">
        <v>12990</v>
      </c>
    </row>
    <row r="468" spans="1:7" x14ac:dyDescent="0.25">
      <c r="A468">
        <f t="shared" ca="1" si="7"/>
        <v>0.99169581785563454</v>
      </c>
      <c r="B468" s="1" t="s">
        <v>12514</v>
      </c>
      <c r="C468" s="2">
        <v>739195463</v>
      </c>
      <c r="D468" s="1" t="s">
        <v>12515</v>
      </c>
      <c r="E468" s="1" t="s">
        <v>12516</v>
      </c>
      <c r="F468" s="3">
        <v>44601</v>
      </c>
      <c r="G468" t="s">
        <v>12991</v>
      </c>
    </row>
    <row r="469" spans="1:7" x14ac:dyDescent="0.25">
      <c r="A469">
        <f t="shared" ca="1" si="7"/>
        <v>0.53835252202255846</v>
      </c>
      <c r="B469" s="1" t="s">
        <v>12521</v>
      </c>
      <c r="C469" s="2">
        <v>623024154</v>
      </c>
      <c r="D469" s="1" t="s">
        <v>12522</v>
      </c>
      <c r="E469" s="1" t="s">
        <v>12510</v>
      </c>
      <c r="F469" s="3">
        <v>44575</v>
      </c>
      <c r="G469" t="s">
        <v>12992</v>
      </c>
    </row>
    <row r="470" spans="1:7" x14ac:dyDescent="0.25">
      <c r="A470">
        <f t="shared" ca="1" si="7"/>
        <v>0.87502957535135029</v>
      </c>
      <c r="B470" s="1" t="s">
        <v>12504</v>
      </c>
      <c r="C470" s="2">
        <v>301759028</v>
      </c>
      <c r="D470" s="1" t="s">
        <v>12505</v>
      </c>
      <c r="E470" s="1" t="s">
        <v>12506</v>
      </c>
      <c r="F470" s="3">
        <v>44281</v>
      </c>
      <c r="G470" t="s">
        <v>12993</v>
      </c>
    </row>
    <row r="471" spans="1:7" x14ac:dyDescent="0.25">
      <c r="A471">
        <f t="shared" ca="1" si="7"/>
        <v>0.78884384960792464</v>
      </c>
      <c r="B471" s="1" t="s">
        <v>12504</v>
      </c>
      <c r="C471" s="2">
        <v>701408949</v>
      </c>
      <c r="D471" s="1" t="s">
        <v>12505</v>
      </c>
      <c r="E471" s="1" t="s">
        <v>12506</v>
      </c>
      <c r="F471" s="3">
        <v>44552</v>
      </c>
      <c r="G471" t="s">
        <v>12994</v>
      </c>
    </row>
    <row r="472" spans="1:7" x14ac:dyDescent="0.25">
      <c r="A472">
        <f t="shared" ca="1" si="7"/>
        <v>2.1009298886082606E-2</v>
      </c>
      <c r="B472" s="1" t="s">
        <v>12521</v>
      </c>
      <c r="C472" s="2">
        <v>432055612</v>
      </c>
      <c r="D472" s="1" t="s">
        <v>12522</v>
      </c>
      <c r="E472" s="1" t="s">
        <v>12512</v>
      </c>
      <c r="F472" s="3">
        <v>44651</v>
      </c>
      <c r="G472" t="s">
        <v>12995</v>
      </c>
    </row>
    <row r="473" spans="1:7" x14ac:dyDescent="0.25">
      <c r="A473">
        <f t="shared" ca="1" si="7"/>
        <v>2.7572636755011426E-2</v>
      </c>
      <c r="B473" s="1" t="s">
        <v>12504</v>
      </c>
      <c r="C473" s="2">
        <v>158700396</v>
      </c>
      <c r="D473" s="1" t="s">
        <v>12505</v>
      </c>
      <c r="E473" s="1" t="s">
        <v>12506</v>
      </c>
      <c r="F473" s="3">
        <v>44533</v>
      </c>
      <c r="G473" t="s">
        <v>12996</v>
      </c>
    </row>
    <row r="474" spans="1:7" x14ac:dyDescent="0.25">
      <c r="A474">
        <f t="shared" ca="1" si="7"/>
        <v>0.81155904646442067</v>
      </c>
      <c r="B474" s="1" t="s">
        <v>12521</v>
      </c>
      <c r="C474" s="2">
        <v>293249931</v>
      </c>
      <c r="D474" s="1" t="s">
        <v>12522</v>
      </c>
      <c r="E474" s="1" t="s">
        <v>12510</v>
      </c>
      <c r="F474" s="3">
        <v>44362</v>
      </c>
      <c r="G474" t="s">
        <v>12997</v>
      </c>
    </row>
    <row r="475" spans="1:7" x14ac:dyDescent="0.25">
      <c r="A475">
        <f t="shared" ca="1" si="7"/>
        <v>8.9369419821102136E-2</v>
      </c>
      <c r="B475" s="1" t="s">
        <v>12538</v>
      </c>
      <c r="C475" s="2">
        <v>722161480</v>
      </c>
      <c r="D475" s="1" t="s">
        <v>12539</v>
      </c>
      <c r="E475" s="1" t="s">
        <v>12512</v>
      </c>
      <c r="F475" s="3">
        <v>44661</v>
      </c>
      <c r="G475" t="s">
        <v>12998</v>
      </c>
    </row>
    <row r="476" spans="1:7" x14ac:dyDescent="0.25">
      <c r="A476">
        <f t="shared" ca="1" si="7"/>
        <v>0.4834167399638134</v>
      </c>
      <c r="B476" s="1" t="s">
        <v>12504</v>
      </c>
      <c r="C476" s="2">
        <v>854450415</v>
      </c>
      <c r="D476" s="1" t="s">
        <v>12505</v>
      </c>
      <c r="E476" s="1" t="s">
        <v>12506</v>
      </c>
      <c r="F476" s="3">
        <v>44296</v>
      </c>
      <c r="G476" t="s">
        <v>12999</v>
      </c>
    </row>
    <row r="477" spans="1:7" x14ac:dyDescent="0.25">
      <c r="A477">
        <f t="shared" ca="1" si="7"/>
        <v>0.17023549108898561</v>
      </c>
      <c r="B477" s="1" t="s">
        <v>12514</v>
      </c>
      <c r="C477" s="2">
        <v>8487509</v>
      </c>
      <c r="D477" s="1" t="s">
        <v>12515</v>
      </c>
      <c r="E477" s="1" t="s">
        <v>12516</v>
      </c>
      <c r="F477" s="3">
        <v>44293</v>
      </c>
      <c r="G477" t="s">
        <v>13000</v>
      </c>
    </row>
    <row r="478" spans="1:7" x14ac:dyDescent="0.25">
      <c r="A478">
        <f t="shared" ca="1" si="7"/>
        <v>2.3909040568693807E-2</v>
      </c>
      <c r="B478" s="1" t="s">
        <v>12521</v>
      </c>
      <c r="C478" s="2">
        <v>588258139</v>
      </c>
      <c r="D478" s="1" t="s">
        <v>12522</v>
      </c>
      <c r="E478" s="1" t="s">
        <v>12510</v>
      </c>
      <c r="F478" s="3">
        <v>44449</v>
      </c>
      <c r="G478" t="s">
        <v>13001</v>
      </c>
    </row>
    <row r="479" spans="1:7" x14ac:dyDescent="0.25">
      <c r="A479">
        <f t="shared" ca="1" si="7"/>
        <v>0.1809358634538174</v>
      </c>
      <c r="B479" s="1" t="s">
        <v>12524</v>
      </c>
      <c r="C479" s="2">
        <v>702117442</v>
      </c>
      <c r="D479" s="1" t="s">
        <v>12525</v>
      </c>
      <c r="E479" s="1" t="s">
        <v>12564</v>
      </c>
      <c r="F479" s="3">
        <v>44552</v>
      </c>
      <c r="G479" t="s">
        <v>13002</v>
      </c>
    </row>
    <row r="480" spans="1:7" x14ac:dyDescent="0.25">
      <c r="A480">
        <f t="shared" ca="1" si="7"/>
        <v>0.59490407398728939</v>
      </c>
      <c r="B480" s="1" t="s">
        <v>12521</v>
      </c>
      <c r="C480" s="2">
        <v>68280294</v>
      </c>
      <c r="D480" s="1" t="s">
        <v>12522</v>
      </c>
      <c r="E480" s="1" t="s">
        <v>12510</v>
      </c>
      <c r="F480" s="3">
        <v>44491</v>
      </c>
      <c r="G480" t="s">
        <v>13003</v>
      </c>
    </row>
    <row r="481" spans="1:7" x14ac:dyDescent="0.25">
      <c r="A481">
        <f t="shared" ca="1" si="7"/>
        <v>0.55533070302282184</v>
      </c>
      <c r="B481" s="1" t="s">
        <v>12524</v>
      </c>
      <c r="C481" s="2">
        <v>135088606</v>
      </c>
      <c r="D481" s="1" t="s">
        <v>12525</v>
      </c>
      <c r="E481" s="1" t="s">
        <v>12564</v>
      </c>
      <c r="F481" s="3">
        <v>44307</v>
      </c>
      <c r="G481" t="s">
        <v>13004</v>
      </c>
    </row>
    <row r="482" spans="1:7" x14ac:dyDescent="0.25">
      <c r="A482">
        <f t="shared" ca="1" si="7"/>
        <v>0.93216494543038986</v>
      </c>
      <c r="B482" s="1" t="s">
        <v>12508</v>
      </c>
      <c r="C482" s="2">
        <v>328827622</v>
      </c>
      <c r="D482" s="1" t="s">
        <v>12509</v>
      </c>
      <c r="E482" s="1" t="s">
        <v>12510</v>
      </c>
      <c r="F482" s="3">
        <v>44324</v>
      </c>
      <c r="G482" t="s">
        <v>13005</v>
      </c>
    </row>
    <row r="483" spans="1:7" x14ac:dyDescent="0.25">
      <c r="A483">
        <f t="shared" ca="1" si="7"/>
        <v>0.1036626850076191</v>
      </c>
      <c r="B483" s="1" t="s">
        <v>12524</v>
      </c>
      <c r="C483" s="2">
        <v>596659255</v>
      </c>
      <c r="D483" s="1" t="s">
        <v>12525</v>
      </c>
      <c r="E483" s="1" t="s">
        <v>12506</v>
      </c>
      <c r="F483" s="3">
        <v>44385</v>
      </c>
      <c r="G483" t="s">
        <v>13006</v>
      </c>
    </row>
    <row r="484" spans="1:7" x14ac:dyDescent="0.25">
      <c r="A484">
        <f t="shared" ca="1" si="7"/>
        <v>0.41967366631870351</v>
      </c>
      <c r="B484" s="1" t="s">
        <v>12504</v>
      </c>
      <c r="C484" s="2">
        <v>454812830</v>
      </c>
      <c r="D484" s="1" t="s">
        <v>12505</v>
      </c>
      <c r="E484" s="1" t="s">
        <v>12564</v>
      </c>
      <c r="F484" s="3">
        <v>44421</v>
      </c>
      <c r="G484" t="s">
        <v>13007</v>
      </c>
    </row>
    <row r="485" spans="1:7" x14ac:dyDescent="0.25">
      <c r="A485">
        <f t="shared" ca="1" si="7"/>
        <v>0.47737159337828383</v>
      </c>
      <c r="B485" s="1" t="s">
        <v>12504</v>
      </c>
      <c r="C485" s="2">
        <v>384914144</v>
      </c>
      <c r="D485" s="1" t="s">
        <v>12505</v>
      </c>
      <c r="E485" s="1" t="s">
        <v>12506</v>
      </c>
      <c r="F485" s="3">
        <v>44320</v>
      </c>
      <c r="G485" t="s">
        <v>13008</v>
      </c>
    </row>
    <row r="486" spans="1:7" x14ac:dyDescent="0.25">
      <c r="A486">
        <f t="shared" ca="1" si="7"/>
        <v>0.93116562023197469</v>
      </c>
      <c r="B486" s="1" t="s">
        <v>12504</v>
      </c>
      <c r="C486" s="2">
        <v>281638263</v>
      </c>
      <c r="D486" s="1" t="s">
        <v>12505</v>
      </c>
      <c r="E486" s="1" t="s">
        <v>12564</v>
      </c>
      <c r="F486" s="3">
        <v>44452</v>
      </c>
      <c r="G486" t="s">
        <v>13009</v>
      </c>
    </row>
    <row r="487" spans="1:7" x14ac:dyDescent="0.25">
      <c r="A487">
        <f t="shared" ca="1" si="7"/>
        <v>0.31884560578841903</v>
      </c>
      <c r="B487" s="1" t="s">
        <v>12508</v>
      </c>
      <c r="C487" s="2">
        <v>244498758</v>
      </c>
      <c r="D487" s="1" t="s">
        <v>12509</v>
      </c>
      <c r="E487" s="1" t="s">
        <v>12519</v>
      </c>
      <c r="F487" s="3">
        <v>44281</v>
      </c>
      <c r="G487" t="s">
        <v>13010</v>
      </c>
    </row>
    <row r="488" spans="1:7" x14ac:dyDescent="0.25">
      <c r="A488">
        <f t="shared" ca="1" si="7"/>
        <v>0.92638450506196213</v>
      </c>
      <c r="B488" s="1" t="s">
        <v>12521</v>
      </c>
      <c r="C488" s="2">
        <v>545998935</v>
      </c>
      <c r="D488" s="1" t="s">
        <v>12522</v>
      </c>
      <c r="E488" s="1" t="s">
        <v>12510</v>
      </c>
      <c r="F488" s="3">
        <v>44536</v>
      </c>
      <c r="G488" t="s">
        <v>13011</v>
      </c>
    </row>
    <row r="489" spans="1:7" x14ac:dyDescent="0.25">
      <c r="A489">
        <f t="shared" ca="1" si="7"/>
        <v>0.25222832526222938</v>
      </c>
      <c r="B489" s="1" t="s">
        <v>12524</v>
      </c>
      <c r="C489" s="2">
        <v>896934867</v>
      </c>
      <c r="D489" s="1" t="s">
        <v>12525</v>
      </c>
      <c r="E489" s="1" t="s">
        <v>12506</v>
      </c>
      <c r="F489" s="3">
        <v>44240</v>
      </c>
      <c r="G489" t="s">
        <v>13012</v>
      </c>
    </row>
    <row r="490" spans="1:7" x14ac:dyDescent="0.25">
      <c r="A490">
        <f t="shared" ca="1" si="7"/>
        <v>0.32082232274753331</v>
      </c>
      <c r="B490" s="1" t="s">
        <v>12514</v>
      </c>
      <c r="C490" s="2">
        <v>178706576</v>
      </c>
      <c r="D490" s="1" t="s">
        <v>12515</v>
      </c>
      <c r="E490" s="1" t="s">
        <v>12506</v>
      </c>
      <c r="F490" s="3">
        <v>44245</v>
      </c>
      <c r="G490" t="s">
        <v>13013</v>
      </c>
    </row>
    <row r="491" spans="1:7" x14ac:dyDescent="0.25">
      <c r="A491">
        <f t="shared" ca="1" si="7"/>
        <v>0.90281958844398158</v>
      </c>
      <c r="B491" s="1" t="s">
        <v>12521</v>
      </c>
      <c r="C491" s="2">
        <v>696046635</v>
      </c>
      <c r="D491" s="1" t="s">
        <v>12522</v>
      </c>
      <c r="E491" s="1" t="s">
        <v>12510</v>
      </c>
      <c r="F491" s="3">
        <v>44527</v>
      </c>
      <c r="G491" t="s">
        <v>13014</v>
      </c>
    </row>
    <row r="492" spans="1:7" x14ac:dyDescent="0.25">
      <c r="A492">
        <f t="shared" ca="1" si="7"/>
        <v>0.11952887414678315</v>
      </c>
      <c r="B492" s="1" t="s">
        <v>12504</v>
      </c>
      <c r="C492" s="2">
        <v>777546530</v>
      </c>
      <c r="D492" s="1" t="s">
        <v>12505</v>
      </c>
      <c r="E492" s="1" t="s">
        <v>12506</v>
      </c>
      <c r="F492" s="3">
        <v>44430</v>
      </c>
      <c r="G492" t="s">
        <v>13015</v>
      </c>
    </row>
    <row r="493" spans="1:7" x14ac:dyDescent="0.25">
      <c r="A493">
        <f t="shared" ca="1" si="7"/>
        <v>0.43947429674678251</v>
      </c>
      <c r="B493" s="1" t="s">
        <v>12524</v>
      </c>
      <c r="C493" s="2">
        <v>193870717</v>
      </c>
      <c r="D493" s="1" t="s">
        <v>12525</v>
      </c>
      <c r="E493" s="1" t="s">
        <v>12506</v>
      </c>
      <c r="F493" s="3">
        <v>44595</v>
      </c>
      <c r="G493" t="s">
        <v>13016</v>
      </c>
    </row>
    <row r="494" spans="1:7" x14ac:dyDescent="0.25">
      <c r="A494">
        <f t="shared" ca="1" si="7"/>
        <v>9.8765472597067694E-2</v>
      </c>
      <c r="B494" s="1" t="s">
        <v>12524</v>
      </c>
      <c r="C494" s="2">
        <v>125415238</v>
      </c>
      <c r="D494" s="1" t="s">
        <v>12525</v>
      </c>
      <c r="E494" s="1" t="s">
        <v>12561</v>
      </c>
      <c r="F494" s="3">
        <v>44197</v>
      </c>
      <c r="G494" t="s">
        <v>13017</v>
      </c>
    </row>
    <row r="495" spans="1:7" x14ac:dyDescent="0.25">
      <c r="A495">
        <f t="shared" ca="1" si="7"/>
        <v>0.31199187721335808</v>
      </c>
      <c r="B495" s="1" t="s">
        <v>12524</v>
      </c>
      <c r="C495" s="2">
        <v>350042276</v>
      </c>
      <c r="D495" s="1" t="s">
        <v>12525</v>
      </c>
      <c r="E495" s="1" t="s">
        <v>12564</v>
      </c>
      <c r="F495" s="3">
        <v>44528</v>
      </c>
      <c r="G495" t="s">
        <v>13018</v>
      </c>
    </row>
    <row r="496" spans="1:7" x14ac:dyDescent="0.25">
      <c r="A496">
        <f t="shared" ca="1" si="7"/>
        <v>0.56154442699881424</v>
      </c>
      <c r="B496" s="1" t="s">
        <v>12504</v>
      </c>
      <c r="C496" s="2">
        <v>465790024</v>
      </c>
      <c r="D496" s="1" t="s">
        <v>12505</v>
      </c>
      <c r="E496" s="1" t="s">
        <v>12506</v>
      </c>
      <c r="F496" s="3">
        <v>44607</v>
      </c>
      <c r="G496" t="s">
        <v>13019</v>
      </c>
    </row>
    <row r="497" spans="1:7" x14ac:dyDescent="0.25">
      <c r="A497">
        <f t="shared" ca="1" si="7"/>
        <v>0.72637703505019235</v>
      </c>
      <c r="B497" s="1" t="s">
        <v>12524</v>
      </c>
      <c r="C497" s="2">
        <v>135044117</v>
      </c>
      <c r="D497" s="1" t="s">
        <v>12525</v>
      </c>
      <c r="E497" s="1" t="s">
        <v>12564</v>
      </c>
      <c r="F497" s="3">
        <v>44253</v>
      </c>
      <c r="G497" t="s">
        <v>13020</v>
      </c>
    </row>
    <row r="498" spans="1:7" x14ac:dyDescent="0.25">
      <c r="A498">
        <f t="shared" ca="1" si="7"/>
        <v>0.1740384044558313</v>
      </c>
      <c r="B498" s="1" t="s">
        <v>12538</v>
      </c>
      <c r="C498" s="2">
        <v>74500001</v>
      </c>
      <c r="D498" s="1" t="s">
        <v>12539</v>
      </c>
      <c r="E498" s="1" t="s">
        <v>12510</v>
      </c>
      <c r="F498" s="3">
        <v>44308</v>
      </c>
      <c r="G498" t="s">
        <v>13021</v>
      </c>
    </row>
    <row r="499" spans="1:7" x14ac:dyDescent="0.25">
      <c r="A499">
        <f t="shared" ca="1" si="7"/>
        <v>4.2191278985754477E-2</v>
      </c>
      <c r="B499" s="1" t="s">
        <v>12514</v>
      </c>
      <c r="C499" s="2">
        <v>687532679</v>
      </c>
      <c r="D499" s="1" t="s">
        <v>12515</v>
      </c>
      <c r="E499" s="1" t="s">
        <v>12527</v>
      </c>
      <c r="F499" s="3">
        <v>44520</v>
      </c>
      <c r="G499" t="s">
        <v>13022</v>
      </c>
    </row>
    <row r="500" spans="1:7" x14ac:dyDescent="0.25">
      <c r="A500">
        <f t="shared" ca="1" si="7"/>
        <v>0.78538952589548361</v>
      </c>
      <c r="B500" s="1" t="s">
        <v>12504</v>
      </c>
      <c r="C500" s="2">
        <v>189397842</v>
      </c>
      <c r="D500" s="1" t="s">
        <v>12505</v>
      </c>
      <c r="E500" s="1" t="s">
        <v>12512</v>
      </c>
      <c r="F500" s="3">
        <v>44274</v>
      </c>
      <c r="G500" t="s">
        <v>13023</v>
      </c>
    </row>
    <row r="501" spans="1:7" x14ac:dyDescent="0.25">
      <c r="A501">
        <f t="shared" ca="1" si="7"/>
        <v>0.9294359966613478</v>
      </c>
      <c r="B501" s="1" t="s">
        <v>12521</v>
      </c>
      <c r="C501" s="2">
        <v>715678008</v>
      </c>
      <c r="D501" s="1" t="s">
        <v>12522</v>
      </c>
      <c r="E501" s="1" t="s">
        <v>12510</v>
      </c>
      <c r="F501" s="3">
        <v>44438</v>
      </c>
      <c r="G501" t="s">
        <v>13024</v>
      </c>
    </row>
    <row r="502" spans="1:7" x14ac:dyDescent="0.25">
      <c r="A502">
        <f t="shared" ca="1" si="7"/>
        <v>0.19469037937423539</v>
      </c>
      <c r="B502" s="1" t="s">
        <v>12524</v>
      </c>
      <c r="C502" s="2">
        <v>239044363</v>
      </c>
      <c r="D502" s="1" t="s">
        <v>12525</v>
      </c>
      <c r="E502" s="1" t="s">
        <v>12564</v>
      </c>
      <c r="F502" s="3">
        <v>44348</v>
      </c>
      <c r="G502" t="s">
        <v>13025</v>
      </c>
    </row>
    <row r="503" spans="1:7" x14ac:dyDescent="0.25">
      <c r="A503">
        <f t="shared" ca="1" si="7"/>
        <v>0.39169317894013311</v>
      </c>
      <c r="B503" s="1" t="s">
        <v>12521</v>
      </c>
      <c r="C503" s="2">
        <v>771715932</v>
      </c>
      <c r="D503" s="1" t="s">
        <v>12522</v>
      </c>
      <c r="E503" s="1" t="s">
        <v>12510</v>
      </c>
      <c r="F503" s="3">
        <v>44518</v>
      </c>
      <c r="G503" t="s">
        <v>13026</v>
      </c>
    </row>
    <row r="504" spans="1:7" x14ac:dyDescent="0.25">
      <c r="A504">
        <f t="shared" ca="1" si="7"/>
        <v>0.13336698550205706</v>
      </c>
      <c r="B504" s="1" t="s">
        <v>12508</v>
      </c>
      <c r="C504" s="2">
        <v>343407440</v>
      </c>
      <c r="D504" s="1" t="s">
        <v>12509</v>
      </c>
      <c r="E504" s="1" t="s">
        <v>12510</v>
      </c>
      <c r="F504" s="3">
        <v>44635</v>
      </c>
      <c r="G504" t="s">
        <v>13027</v>
      </c>
    </row>
    <row r="505" spans="1:7" x14ac:dyDescent="0.25">
      <c r="A505">
        <f t="shared" ca="1" si="7"/>
        <v>0.98568116754834656</v>
      </c>
      <c r="B505" s="1" t="s">
        <v>12524</v>
      </c>
      <c r="C505" s="2">
        <v>223164846</v>
      </c>
      <c r="D505" s="1" t="s">
        <v>12525</v>
      </c>
      <c r="E505" s="1" t="s">
        <v>12506</v>
      </c>
      <c r="F505" s="3">
        <v>44286</v>
      </c>
      <c r="G505" t="s">
        <v>13028</v>
      </c>
    </row>
    <row r="506" spans="1:7" x14ac:dyDescent="0.25">
      <c r="A506">
        <f t="shared" ca="1" si="7"/>
        <v>0.10595746755100854</v>
      </c>
      <c r="B506" s="1" t="s">
        <v>12538</v>
      </c>
      <c r="C506" s="2">
        <v>562212047</v>
      </c>
      <c r="D506" s="1" t="s">
        <v>12539</v>
      </c>
      <c r="E506" s="1" t="s">
        <v>12510</v>
      </c>
      <c r="F506" s="3">
        <v>44211</v>
      </c>
      <c r="G506" t="s">
        <v>13029</v>
      </c>
    </row>
    <row r="507" spans="1:7" x14ac:dyDescent="0.25">
      <c r="A507">
        <f t="shared" ca="1" si="7"/>
        <v>0.50637045780205026</v>
      </c>
      <c r="B507" s="1" t="s">
        <v>12538</v>
      </c>
      <c r="C507" s="2">
        <v>940671188</v>
      </c>
      <c r="D507" s="1" t="s">
        <v>12539</v>
      </c>
      <c r="E507" s="1" t="s">
        <v>12512</v>
      </c>
      <c r="F507" s="3">
        <v>44429</v>
      </c>
      <c r="G507" t="s">
        <v>13030</v>
      </c>
    </row>
    <row r="508" spans="1:7" x14ac:dyDescent="0.25">
      <c r="A508">
        <f t="shared" ca="1" si="7"/>
        <v>0.70205314988409118</v>
      </c>
      <c r="B508" s="1" t="s">
        <v>12514</v>
      </c>
      <c r="C508" s="2">
        <v>352606622</v>
      </c>
      <c r="D508" s="1" t="s">
        <v>12515</v>
      </c>
      <c r="E508" s="1" t="s">
        <v>12506</v>
      </c>
      <c r="F508" s="3">
        <v>44587</v>
      </c>
      <c r="G508" t="s">
        <v>13031</v>
      </c>
    </row>
    <row r="509" spans="1:7" x14ac:dyDescent="0.25">
      <c r="A509">
        <f t="shared" ca="1" si="7"/>
        <v>0.74720145771574586</v>
      </c>
      <c r="B509" s="1" t="s">
        <v>12538</v>
      </c>
      <c r="C509" s="2">
        <v>483024768</v>
      </c>
      <c r="D509" s="1" t="s">
        <v>12539</v>
      </c>
      <c r="E509" s="1" t="s">
        <v>12566</v>
      </c>
      <c r="F509" s="3">
        <v>44220</v>
      </c>
      <c r="G509" t="s">
        <v>13032</v>
      </c>
    </row>
    <row r="510" spans="1:7" x14ac:dyDescent="0.25">
      <c r="A510">
        <f t="shared" ca="1" si="7"/>
        <v>0.47182256592084293</v>
      </c>
      <c r="B510" s="1" t="s">
        <v>12538</v>
      </c>
      <c r="C510" s="2">
        <v>63641638</v>
      </c>
      <c r="D510" s="1" t="s">
        <v>12539</v>
      </c>
      <c r="E510" s="1" t="s">
        <v>12510</v>
      </c>
      <c r="F510" s="3">
        <v>44390</v>
      </c>
      <c r="G510" t="s">
        <v>13033</v>
      </c>
    </row>
    <row r="511" spans="1:7" x14ac:dyDescent="0.25">
      <c r="A511">
        <f t="shared" ca="1" si="7"/>
        <v>0.72568104979286896</v>
      </c>
      <c r="B511" s="1" t="s">
        <v>12504</v>
      </c>
      <c r="C511" s="2">
        <v>242755293</v>
      </c>
      <c r="D511" s="1" t="s">
        <v>12505</v>
      </c>
      <c r="E511" s="1" t="s">
        <v>12506</v>
      </c>
      <c r="F511" s="3">
        <v>44660</v>
      </c>
      <c r="G511" t="s">
        <v>13034</v>
      </c>
    </row>
    <row r="512" spans="1:7" x14ac:dyDescent="0.25">
      <c r="A512">
        <f t="shared" ca="1" si="7"/>
        <v>3.3866891965105173E-2</v>
      </c>
      <c r="B512" s="1" t="s">
        <v>12524</v>
      </c>
      <c r="C512" s="2">
        <v>80484276</v>
      </c>
      <c r="D512" s="1" t="s">
        <v>12525</v>
      </c>
      <c r="E512" s="1" t="s">
        <v>12506</v>
      </c>
      <c r="F512" s="3">
        <v>44404</v>
      </c>
      <c r="G512" t="s">
        <v>13035</v>
      </c>
    </row>
    <row r="513" spans="1:7" x14ac:dyDescent="0.25">
      <c r="A513">
        <f t="shared" ca="1" si="7"/>
        <v>0.47606219664807381</v>
      </c>
      <c r="B513" s="1" t="s">
        <v>12514</v>
      </c>
      <c r="C513" s="2">
        <v>454422255</v>
      </c>
      <c r="D513" s="1" t="s">
        <v>12515</v>
      </c>
      <c r="E513" s="1" t="s">
        <v>12516</v>
      </c>
      <c r="F513" s="3">
        <v>44605</v>
      </c>
      <c r="G513" t="s">
        <v>13036</v>
      </c>
    </row>
    <row r="514" spans="1:7" x14ac:dyDescent="0.25">
      <c r="A514">
        <f t="shared" ref="A514:A577" ca="1" si="8">RAND()</f>
        <v>0.49938313116743627</v>
      </c>
      <c r="B514" s="1" t="s">
        <v>12521</v>
      </c>
      <c r="C514" s="2">
        <v>120462979</v>
      </c>
      <c r="D514" s="1" t="s">
        <v>12522</v>
      </c>
      <c r="E514" s="1" t="s">
        <v>12510</v>
      </c>
      <c r="F514" s="3">
        <v>44369</v>
      </c>
      <c r="G514" t="s">
        <v>13037</v>
      </c>
    </row>
    <row r="515" spans="1:7" x14ac:dyDescent="0.25">
      <c r="A515">
        <f t="shared" ca="1" si="8"/>
        <v>0.43683928142649064</v>
      </c>
      <c r="B515" s="1" t="s">
        <v>12504</v>
      </c>
      <c r="C515" s="2">
        <v>66474835</v>
      </c>
      <c r="D515" s="1" t="s">
        <v>12505</v>
      </c>
      <c r="E515" s="1" t="s">
        <v>12512</v>
      </c>
      <c r="F515" s="3">
        <v>44395</v>
      </c>
      <c r="G515" t="s">
        <v>13038</v>
      </c>
    </row>
    <row r="516" spans="1:7" x14ac:dyDescent="0.25">
      <c r="A516">
        <f t="shared" ca="1" si="8"/>
        <v>0.18372549802831006</v>
      </c>
      <c r="B516" s="1" t="s">
        <v>12514</v>
      </c>
      <c r="C516" s="2">
        <v>117450995</v>
      </c>
      <c r="D516" s="1" t="s">
        <v>12515</v>
      </c>
      <c r="E516" s="1" t="s">
        <v>12516</v>
      </c>
      <c r="F516" s="3">
        <v>44643</v>
      </c>
      <c r="G516" t="s">
        <v>13039</v>
      </c>
    </row>
    <row r="517" spans="1:7" x14ac:dyDescent="0.25">
      <c r="A517">
        <f t="shared" ca="1" si="8"/>
        <v>0.49454173999975581</v>
      </c>
      <c r="B517" s="1" t="s">
        <v>12521</v>
      </c>
      <c r="C517" s="2">
        <v>241445901</v>
      </c>
      <c r="D517" s="1" t="s">
        <v>12522</v>
      </c>
      <c r="E517" s="1" t="s">
        <v>12510</v>
      </c>
      <c r="F517" s="3">
        <v>44632</v>
      </c>
      <c r="G517" t="s">
        <v>13040</v>
      </c>
    </row>
    <row r="518" spans="1:7" x14ac:dyDescent="0.25">
      <c r="A518">
        <f t="shared" ca="1" si="8"/>
        <v>0.62534106086621255</v>
      </c>
      <c r="B518" s="1" t="s">
        <v>12521</v>
      </c>
      <c r="C518" s="2">
        <v>934424206</v>
      </c>
      <c r="D518" s="1" t="s">
        <v>12522</v>
      </c>
      <c r="E518" s="1" t="s">
        <v>12510</v>
      </c>
      <c r="F518" s="3">
        <v>44304</v>
      </c>
      <c r="G518" t="s">
        <v>13041</v>
      </c>
    </row>
    <row r="519" spans="1:7" x14ac:dyDescent="0.25">
      <c r="A519">
        <f t="shared" ca="1" si="8"/>
        <v>5.0639580681034135E-2</v>
      </c>
      <c r="B519" s="1" t="s">
        <v>12504</v>
      </c>
      <c r="C519" s="2">
        <v>536372800</v>
      </c>
      <c r="D519" s="1" t="s">
        <v>12505</v>
      </c>
      <c r="E519" s="1" t="s">
        <v>12564</v>
      </c>
      <c r="F519" s="3">
        <v>44656</v>
      </c>
      <c r="G519" t="s">
        <v>13042</v>
      </c>
    </row>
    <row r="520" spans="1:7" x14ac:dyDescent="0.25">
      <c r="A520">
        <f t="shared" ca="1" si="8"/>
        <v>0.68161364832851556</v>
      </c>
      <c r="B520" s="1" t="s">
        <v>12504</v>
      </c>
      <c r="C520" s="2">
        <v>929048698</v>
      </c>
      <c r="D520" s="1" t="s">
        <v>12505</v>
      </c>
      <c r="E520" s="1" t="s">
        <v>12506</v>
      </c>
      <c r="F520" s="3">
        <v>44660</v>
      </c>
      <c r="G520" t="s">
        <v>13043</v>
      </c>
    </row>
    <row r="521" spans="1:7" x14ac:dyDescent="0.25">
      <c r="A521">
        <f t="shared" ca="1" si="8"/>
        <v>0.22572521463904527</v>
      </c>
      <c r="B521" s="1" t="s">
        <v>12538</v>
      </c>
      <c r="C521" s="2">
        <v>203801183</v>
      </c>
      <c r="D521" s="1" t="s">
        <v>12539</v>
      </c>
      <c r="E521" s="1" t="s">
        <v>12510</v>
      </c>
      <c r="F521" s="3">
        <v>44554</v>
      </c>
      <c r="G521" t="s">
        <v>13044</v>
      </c>
    </row>
    <row r="522" spans="1:7" x14ac:dyDescent="0.25">
      <c r="A522">
        <f t="shared" ca="1" si="8"/>
        <v>0.27537090831162014</v>
      </c>
      <c r="B522" s="1" t="s">
        <v>12514</v>
      </c>
      <c r="C522" s="2">
        <v>242827746</v>
      </c>
      <c r="D522" s="1" t="s">
        <v>12515</v>
      </c>
      <c r="E522" s="1" t="s">
        <v>12506</v>
      </c>
      <c r="F522" s="3">
        <v>44598</v>
      </c>
      <c r="G522" t="s">
        <v>13045</v>
      </c>
    </row>
    <row r="523" spans="1:7" x14ac:dyDescent="0.25">
      <c r="A523">
        <f t="shared" ca="1" si="8"/>
        <v>0.34007911770331045</v>
      </c>
      <c r="B523" s="1" t="s">
        <v>12521</v>
      </c>
      <c r="C523" s="2">
        <v>411380326</v>
      </c>
      <c r="D523" s="1" t="s">
        <v>12522</v>
      </c>
      <c r="E523" s="1" t="s">
        <v>12510</v>
      </c>
      <c r="F523" s="3">
        <v>44355</v>
      </c>
      <c r="G523" t="s">
        <v>13046</v>
      </c>
    </row>
    <row r="524" spans="1:7" x14ac:dyDescent="0.25">
      <c r="A524">
        <f t="shared" ca="1" si="8"/>
        <v>0.34307733796067319</v>
      </c>
      <c r="B524" s="1" t="s">
        <v>12504</v>
      </c>
      <c r="C524" s="2">
        <v>826220444</v>
      </c>
      <c r="D524" s="1" t="s">
        <v>12505</v>
      </c>
      <c r="E524" s="1" t="s">
        <v>12564</v>
      </c>
      <c r="F524" s="3">
        <v>44615</v>
      </c>
      <c r="G524" t="s">
        <v>13047</v>
      </c>
    </row>
    <row r="525" spans="1:7" x14ac:dyDescent="0.25">
      <c r="A525">
        <f t="shared" ca="1" si="8"/>
        <v>7.2366523454323262E-2</v>
      </c>
      <c r="B525" s="1" t="s">
        <v>12504</v>
      </c>
      <c r="C525" s="2">
        <v>666601629</v>
      </c>
      <c r="D525" s="1" t="s">
        <v>12505</v>
      </c>
      <c r="E525" s="1" t="s">
        <v>12564</v>
      </c>
      <c r="F525" s="3">
        <v>44463</v>
      </c>
      <c r="G525" t="s">
        <v>13048</v>
      </c>
    </row>
    <row r="526" spans="1:7" x14ac:dyDescent="0.25">
      <c r="A526">
        <f t="shared" ca="1" si="8"/>
        <v>0.88823128596122125</v>
      </c>
      <c r="B526" s="1" t="s">
        <v>12504</v>
      </c>
      <c r="C526" s="2">
        <v>537093774</v>
      </c>
      <c r="D526" s="1" t="s">
        <v>12505</v>
      </c>
      <c r="E526" s="1" t="s">
        <v>12506</v>
      </c>
      <c r="F526" s="3">
        <v>44239</v>
      </c>
      <c r="G526" t="s">
        <v>13049</v>
      </c>
    </row>
    <row r="527" spans="1:7" x14ac:dyDescent="0.25">
      <c r="A527">
        <f t="shared" ca="1" si="8"/>
        <v>8.7813336134408559E-2</v>
      </c>
      <c r="B527" s="1" t="s">
        <v>12504</v>
      </c>
      <c r="C527" s="2">
        <v>254483229</v>
      </c>
      <c r="D527" s="1" t="s">
        <v>12505</v>
      </c>
      <c r="E527" s="1" t="s">
        <v>12512</v>
      </c>
      <c r="F527" s="3">
        <v>44222</v>
      </c>
      <c r="G527" t="s">
        <v>13050</v>
      </c>
    </row>
    <row r="528" spans="1:7" x14ac:dyDescent="0.25">
      <c r="A528">
        <f t="shared" ca="1" si="8"/>
        <v>0.8005527822213282</v>
      </c>
      <c r="B528" s="1" t="s">
        <v>12538</v>
      </c>
      <c r="C528" s="2">
        <v>377814136</v>
      </c>
      <c r="D528" s="1" t="s">
        <v>12539</v>
      </c>
      <c r="E528" s="1" t="s">
        <v>12512</v>
      </c>
      <c r="F528" s="3">
        <v>44273</v>
      </c>
      <c r="G528" t="s">
        <v>13051</v>
      </c>
    </row>
    <row r="529" spans="1:7" x14ac:dyDescent="0.25">
      <c r="A529">
        <f t="shared" ca="1" si="8"/>
        <v>2.0970679003932347E-2</v>
      </c>
      <c r="B529" s="1" t="s">
        <v>12524</v>
      </c>
      <c r="C529" s="2">
        <v>747666123</v>
      </c>
      <c r="D529" s="1" t="s">
        <v>12525</v>
      </c>
      <c r="E529" s="1" t="s">
        <v>12564</v>
      </c>
      <c r="F529" s="3">
        <v>44334</v>
      </c>
      <c r="G529" t="s">
        <v>13052</v>
      </c>
    </row>
    <row r="530" spans="1:7" x14ac:dyDescent="0.25">
      <c r="A530">
        <f t="shared" ca="1" si="8"/>
        <v>0.54105188123868742</v>
      </c>
      <c r="B530" s="1" t="s">
        <v>12508</v>
      </c>
      <c r="C530" s="2">
        <v>598219243</v>
      </c>
      <c r="D530" s="1" t="s">
        <v>12509</v>
      </c>
      <c r="E530" s="1" t="s">
        <v>12510</v>
      </c>
      <c r="F530" s="3">
        <v>44504</v>
      </c>
      <c r="G530" t="s">
        <v>13053</v>
      </c>
    </row>
    <row r="531" spans="1:7" x14ac:dyDescent="0.25">
      <c r="A531">
        <f t="shared" ca="1" si="8"/>
        <v>0.42265431164206602</v>
      </c>
      <c r="B531" s="1" t="s">
        <v>12524</v>
      </c>
      <c r="C531" s="2">
        <v>215038643</v>
      </c>
      <c r="D531" s="1" t="s">
        <v>12525</v>
      </c>
      <c r="E531" s="1" t="s">
        <v>12506</v>
      </c>
      <c r="F531" s="3">
        <v>44476</v>
      </c>
      <c r="G531" t="s">
        <v>13054</v>
      </c>
    </row>
    <row r="532" spans="1:7" x14ac:dyDescent="0.25">
      <c r="A532">
        <f t="shared" ca="1" si="8"/>
        <v>0.14344148068698881</v>
      </c>
      <c r="B532" s="1" t="s">
        <v>12514</v>
      </c>
      <c r="C532" s="2">
        <v>467556613</v>
      </c>
      <c r="D532" s="1" t="s">
        <v>12515</v>
      </c>
      <c r="E532" s="1" t="s">
        <v>12527</v>
      </c>
      <c r="F532" s="3">
        <v>44303</v>
      </c>
      <c r="G532" t="s">
        <v>13055</v>
      </c>
    </row>
    <row r="533" spans="1:7" x14ac:dyDescent="0.25">
      <c r="A533">
        <f t="shared" ca="1" si="8"/>
        <v>0.2861924345364959</v>
      </c>
      <c r="B533" s="1" t="s">
        <v>12524</v>
      </c>
      <c r="C533" s="2">
        <v>217297578</v>
      </c>
      <c r="D533" s="1" t="s">
        <v>12525</v>
      </c>
      <c r="E533" s="1" t="s">
        <v>12561</v>
      </c>
      <c r="F533" s="3">
        <v>44649</v>
      </c>
      <c r="G533" t="s">
        <v>13056</v>
      </c>
    </row>
    <row r="534" spans="1:7" x14ac:dyDescent="0.25">
      <c r="A534">
        <f t="shared" ca="1" si="8"/>
        <v>0.45616625644500863</v>
      </c>
      <c r="B534" s="1" t="s">
        <v>12524</v>
      </c>
      <c r="C534" s="2">
        <v>605022139</v>
      </c>
      <c r="D534" s="1" t="s">
        <v>12525</v>
      </c>
      <c r="E534" s="1" t="s">
        <v>12506</v>
      </c>
      <c r="F534" s="3">
        <v>44560</v>
      </c>
      <c r="G534" t="s">
        <v>13057</v>
      </c>
    </row>
    <row r="535" spans="1:7" x14ac:dyDescent="0.25">
      <c r="A535">
        <f t="shared" ca="1" si="8"/>
        <v>0.21663776546833224</v>
      </c>
      <c r="B535" s="1" t="s">
        <v>12538</v>
      </c>
      <c r="C535" s="2">
        <v>175122483</v>
      </c>
      <c r="D535" s="1" t="s">
        <v>12539</v>
      </c>
      <c r="E535" s="1" t="s">
        <v>12512</v>
      </c>
      <c r="F535" s="3">
        <v>44611</v>
      </c>
      <c r="G535" t="s">
        <v>13058</v>
      </c>
    </row>
    <row r="536" spans="1:7" x14ac:dyDescent="0.25">
      <c r="A536">
        <f t="shared" ca="1" si="8"/>
        <v>0.79533664442399976</v>
      </c>
      <c r="B536" s="1" t="s">
        <v>12524</v>
      </c>
      <c r="C536" s="2">
        <v>516035467</v>
      </c>
      <c r="D536" s="1" t="s">
        <v>12525</v>
      </c>
      <c r="E536" s="1" t="s">
        <v>12564</v>
      </c>
      <c r="F536" s="3">
        <v>44255</v>
      </c>
      <c r="G536" t="s">
        <v>13059</v>
      </c>
    </row>
    <row r="537" spans="1:7" x14ac:dyDescent="0.25">
      <c r="A537">
        <f t="shared" ca="1" si="8"/>
        <v>0.16328618281237828</v>
      </c>
      <c r="B537" s="1" t="s">
        <v>12538</v>
      </c>
      <c r="C537" s="2">
        <v>882932304</v>
      </c>
      <c r="D537" s="1" t="s">
        <v>12539</v>
      </c>
      <c r="E537" s="1" t="s">
        <v>12566</v>
      </c>
      <c r="F537" s="3">
        <v>44434</v>
      </c>
      <c r="G537" t="s">
        <v>13060</v>
      </c>
    </row>
    <row r="538" spans="1:7" x14ac:dyDescent="0.25">
      <c r="A538">
        <f t="shared" ca="1" si="8"/>
        <v>0.54654063610241777</v>
      </c>
      <c r="B538" s="1" t="s">
        <v>12508</v>
      </c>
      <c r="C538" s="2">
        <v>609723600</v>
      </c>
      <c r="D538" s="1" t="s">
        <v>12509</v>
      </c>
      <c r="E538" s="1" t="s">
        <v>12519</v>
      </c>
      <c r="F538" s="3">
        <v>44324</v>
      </c>
      <c r="G538" t="s">
        <v>13061</v>
      </c>
    </row>
    <row r="539" spans="1:7" x14ac:dyDescent="0.25">
      <c r="A539">
        <f t="shared" ca="1" si="8"/>
        <v>0.48007063018073071</v>
      </c>
      <c r="B539" s="1" t="s">
        <v>12538</v>
      </c>
      <c r="C539" s="2">
        <v>399577975</v>
      </c>
      <c r="D539" s="1" t="s">
        <v>12539</v>
      </c>
      <c r="E539" s="1" t="s">
        <v>12512</v>
      </c>
      <c r="F539" s="3">
        <v>44610</v>
      </c>
      <c r="G539" t="s">
        <v>13062</v>
      </c>
    </row>
    <row r="540" spans="1:7" x14ac:dyDescent="0.25">
      <c r="A540">
        <f t="shared" ca="1" si="8"/>
        <v>0.36457689741300681</v>
      </c>
      <c r="B540" s="1" t="s">
        <v>12521</v>
      </c>
      <c r="C540" s="2">
        <v>262138687</v>
      </c>
      <c r="D540" s="1" t="s">
        <v>12522</v>
      </c>
      <c r="E540" s="1" t="s">
        <v>12512</v>
      </c>
      <c r="F540" s="3">
        <v>44201</v>
      </c>
      <c r="G540" t="s">
        <v>13063</v>
      </c>
    </row>
    <row r="541" spans="1:7" x14ac:dyDescent="0.25">
      <c r="A541">
        <f t="shared" ca="1" si="8"/>
        <v>0.35810089731573602</v>
      </c>
      <c r="B541" s="1" t="s">
        <v>12524</v>
      </c>
      <c r="C541" s="2">
        <v>9739453</v>
      </c>
      <c r="D541" s="1" t="s">
        <v>12525</v>
      </c>
      <c r="E541" s="1" t="s">
        <v>12506</v>
      </c>
      <c r="F541" s="3">
        <v>44235</v>
      </c>
      <c r="G541" t="s">
        <v>13064</v>
      </c>
    </row>
    <row r="542" spans="1:7" x14ac:dyDescent="0.25">
      <c r="A542">
        <f t="shared" ca="1" si="8"/>
        <v>0.54935026283513055</v>
      </c>
      <c r="B542" s="1" t="s">
        <v>12514</v>
      </c>
      <c r="C542" s="2">
        <v>407267787</v>
      </c>
      <c r="D542" s="1" t="s">
        <v>12515</v>
      </c>
      <c r="E542" s="1" t="s">
        <v>12506</v>
      </c>
      <c r="F542" s="3">
        <v>44345</v>
      </c>
      <c r="G542" t="s">
        <v>13065</v>
      </c>
    </row>
    <row r="543" spans="1:7" x14ac:dyDescent="0.25">
      <c r="A543">
        <f t="shared" ca="1" si="8"/>
        <v>0.52908976233617278</v>
      </c>
      <c r="B543" s="1" t="s">
        <v>12521</v>
      </c>
      <c r="C543" s="2">
        <v>595856727</v>
      </c>
      <c r="D543" s="1" t="s">
        <v>12522</v>
      </c>
      <c r="E543" s="1" t="s">
        <v>12512</v>
      </c>
      <c r="F543" s="3">
        <v>44620</v>
      </c>
      <c r="G543" t="s">
        <v>13066</v>
      </c>
    </row>
    <row r="544" spans="1:7" x14ac:dyDescent="0.25">
      <c r="A544">
        <f t="shared" ca="1" si="8"/>
        <v>0.77123167370916379</v>
      </c>
      <c r="B544" s="1" t="s">
        <v>12504</v>
      </c>
      <c r="C544" s="2">
        <v>555715861</v>
      </c>
      <c r="D544" s="1" t="s">
        <v>12505</v>
      </c>
      <c r="E544" s="1" t="s">
        <v>12510</v>
      </c>
      <c r="F544" s="3">
        <v>44349</v>
      </c>
      <c r="G544" t="s">
        <v>13067</v>
      </c>
    </row>
    <row r="545" spans="1:7" x14ac:dyDescent="0.25">
      <c r="A545">
        <f t="shared" ca="1" si="8"/>
        <v>0.48914412336907809</v>
      </c>
      <c r="B545" s="1" t="s">
        <v>12514</v>
      </c>
      <c r="C545" s="2">
        <v>23435974</v>
      </c>
      <c r="D545" s="1" t="s">
        <v>12515</v>
      </c>
      <c r="E545" s="1" t="s">
        <v>12516</v>
      </c>
      <c r="F545" s="3">
        <v>44617</v>
      </c>
      <c r="G545" t="s">
        <v>13068</v>
      </c>
    </row>
    <row r="546" spans="1:7" x14ac:dyDescent="0.25">
      <c r="A546">
        <f t="shared" ca="1" si="8"/>
        <v>0.22241328559432838</v>
      </c>
      <c r="B546" s="1" t="s">
        <v>12524</v>
      </c>
      <c r="C546" s="2">
        <v>255927900</v>
      </c>
      <c r="D546" s="1" t="s">
        <v>12525</v>
      </c>
      <c r="E546" s="1" t="s">
        <v>12564</v>
      </c>
      <c r="F546" s="3">
        <v>44269</v>
      </c>
      <c r="G546" t="s">
        <v>13069</v>
      </c>
    </row>
    <row r="547" spans="1:7" x14ac:dyDescent="0.25">
      <c r="A547">
        <f t="shared" ca="1" si="8"/>
        <v>0.23584623650372238</v>
      </c>
      <c r="B547" s="1" t="s">
        <v>12504</v>
      </c>
      <c r="C547" s="2">
        <v>809256062</v>
      </c>
      <c r="D547" s="1" t="s">
        <v>12505</v>
      </c>
      <c r="E547" s="1" t="s">
        <v>12506</v>
      </c>
      <c r="F547" s="3">
        <v>44475</v>
      </c>
      <c r="G547" t="s">
        <v>13070</v>
      </c>
    </row>
    <row r="548" spans="1:7" x14ac:dyDescent="0.25">
      <c r="A548">
        <f t="shared" ca="1" si="8"/>
        <v>0.40137494679521213</v>
      </c>
      <c r="B548" s="1" t="s">
        <v>12504</v>
      </c>
      <c r="C548" s="2">
        <v>903181593</v>
      </c>
      <c r="D548" s="1" t="s">
        <v>12505</v>
      </c>
      <c r="E548" s="1" t="s">
        <v>12506</v>
      </c>
      <c r="F548" s="3">
        <v>44345</v>
      </c>
      <c r="G548" t="s">
        <v>13071</v>
      </c>
    </row>
    <row r="549" spans="1:7" x14ac:dyDescent="0.25">
      <c r="A549">
        <f t="shared" ca="1" si="8"/>
        <v>0.57749591121533128</v>
      </c>
      <c r="B549" s="1" t="s">
        <v>12521</v>
      </c>
      <c r="C549" s="2">
        <v>167654139</v>
      </c>
      <c r="D549" s="1" t="s">
        <v>12522</v>
      </c>
      <c r="E549" s="1" t="s">
        <v>12510</v>
      </c>
      <c r="F549" s="3">
        <v>44335</v>
      </c>
      <c r="G549" t="s">
        <v>13072</v>
      </c>
    </row>
    <row r="550" spans="1:7" x14ac:dyDescent="0.25">
      <c r="A550">
        <f t="shared" ca="1" si="8"/>
        <v>0.25195747610087915</v>
      </c>
      <c r="B550" s="1" t="s">
        <v>12538</v>
      </c>
      <c r="C550" s="2">
        <v>692032721</v>
      </c>
      <c r="D550" s="1" t="s">
        <v>12539</v>
      </c>
      <c r="E550" s="1" t="s">
        <v>12510</v>
      </c>
      <c r="F550" s="3">
        <v>44445</v>
      </c>
      <c r="G550" t="s">
        <v>13073</v>
      </c>
    </row>
    <row r="551" spans="1:7" x14ac:dyDescent="0.25">
      <c r="A551">
        <f t="shared" ca="1" si="8"/>
        <v>0.31999713858889978</v>
      </c>
      <c r="B551" s="1" t="s">
        <v>12514</v>
      </c>
      <c r="C551" s="2">
        <v>5209569</v>
      </c>
      <c r="D551" s="1" t="s">
        <v>12515</v>
      </c>
      <c r="E551" s="1" t="s">
        <v>12527</v>
      </c>
      <c r="F551" s="3">
        <v>44261</v>
      </c>
      <c r="G551" t="s">
        <v>13074</v>
      </c>
    </row>
    <row r="552" spans="1:7" x14ac:dyDescent="0.25">
      <c r="A552">
        <f t="shared" ca="1" si="8"/>
        <v>0.1365654677239424</v>
      </c>
      <c r="B552" s="1" t="s">
        <v>12504</v>
      </c>
      <c r="C552" s="2">
        <v>933059110</v>
      </c>
      <c r="D552" s="1" t="s">
        <v>12505</v>
      </c>
      <c r="E552" s="1" t="s">
        <v>12506</v>
      </c>
      <c r="F552" s="3">
        <v>44458</v>
      </c>
      <c r="G552" t="s">
        <v>13075</v>
      </c>
    </row>
    <row r="553" spans="1:7" x14ac:dyDescent="0.25">
      <c r="A553">
        <f t="shared" ca="1" si="8"/>
        <v>0.91383251978315383</v>
      </c>
      <c r="B553" s="1" t="s">
        <v>12524</v>
      </c>
      <c r="C553" s="2">
        <v>590212625</v>
      </c>
      <c r="D553" s="1" t="s">
        <v>12525</v>
      </c>
      <c r="E553" s="1" t="s">
        <v>12564</v>
      </c>
      <c r="F553" s="3">
        <v>44445</v>
      </c>
      <c r="G553" t="s">
        <v>13076</v>
      </c>
    </row>
    <row r="554" spans="1:7" x14ac:dyDescent="0.25">
      <c r="A554">
        <f t="shared" ca="1" si="8"/>
        <v>3.6476560169464767E-2</v>
      </c>
      <c r="B554" s="1" t="s">
        <v>12508</v>
      </c>
      <c r="C554" s="2">
        <v>54474771</v>
      </c>
      <c r="D554" s="1" t="s">
        <v>12509</v>
      </c>
      <c r="E554" s="1" t="s">
        <v>12519</v>
      </c>
      <c r="F554" s="3">
        <v>44285</v>
      </c>
      <c r="G554" t="s">
        <v>13077</v>
      </c>
    </row>
    <row r="555" spans="1:7" x14ac:dyDescent="0.25">
      <c r="A555">
        <f t="shared" ca="1" si="8"/>
        <v>0.83634535214345107</v>
      </c>
      <c r="B555" s="1" t="s">
        <v>12504</v>
      </c>
      <c r="C555" s="2">
        <v>360093656</v>
      </c>
      <c r="D555" s="1" t="s">
        <v>12505</v>
      </c>
      <c r="E555" s="1" t="s">
        <v>12506</v>
      </c>
      <c r="F555" s="3">
        <v>44271</v>
      </c>
      <c r="G555" t="s">
        <v>13078</v>
      </c>
    </row>
    <row r="556" spans="1:7" x14ac:dyDescent="0.25">
      <c r="A556">
        <f t="shared" ca="1" si="8"/>
        <v>0.85553763656903137</v>
      </c>
      <c r="B556" s="1" t="s">
        <v>12508</v>
      </c>
      <c r="C556" s="2">
        <v>564250216</v>
      </c>
      <c r="D556" s="1" t="s">
        <v>12509</v>
      </c>
      <c r="E556" s="1" t="s">
        <v>12519</v>
      </c>
      <c r="F556" s="3">
        <v>44304</v>
      </c>
      <c r="G556" t="s">
        <v>13079</v>
      </c>
    </row>
    <row r="557" spans="1:7" x14ac:dyDescent="0.25">
      <c r="A557">
        <f t="shared" ca="1" si="8"/>
        <v>0.67608497239176368</v>
      </c>
      <c r="B557" s="1" t="s">
        <v>12504</v>
      </c>
      <c r="C557" s="2">
        <v>822210306</v>
      </c>
      <c r="D557" s="1" t="s">
        <v>12505</v>
      </c>
      <c r="E557" s="1" t="s">
        <v>12506</v>
      </c>
      <c r="F557" s="3">
        <v>44511</v>
      </c>
      <c r="G557" t="s">
        <v>13080</v>
      </c>
    </row>
    <row r="558" spans="1:7" x14ac:dyDescent="0.25">
      <c r="A558">
        <f t="shared" ca="1" si="8"/>
        <v>0.13420915025205493</v>
      </c>
      <c r="B558" s="1" t="s">
        <v>12504</v>
      </c>
      <c r="C558" s="2">
        <v>190313081</v>
      </c>
      <c r="D558" s="1" t="s">
        <v>12505</v>
      </c>
      <c r="E558" s="1" t="s">
        <v>12506</v>
      </c>
      <c r="F558" s="3">
        <v>44398</v>
      </c>
      <c r="G558" t="s">
        <v>13081</v>
      </c>
    </row>
    <row r="559" spans="1:7" x14ac:dyDescent="0.25">
      <c r="A559">
        <f t="shared" ca="1" si="8"/>
        <v>0.13261959576063276</v>
      </c>
      <c r="B559" s="1" t="s">
        <v>12521</v>
      </c>
      <c r="C559" s="2">
        <v>201107405</v>
      </c>
      <c r="D559" s="1" t="s">
        <v>12522</v>
      </c>
      <c r="E559" s="1" t="s">
        <v>12512</v>
      </c>
      <c r="F559" s="3">
        <v>44434</v>
      </c>
      <c r="G559" t="s">
        <v>13082</v>
      </c>
    </row>
    <row r="560" spans="1:7" x14ac:dyDescent="0.25">
      <c r="A560">
        <f t="shared" ca="1" si="8"/>
        <v>0.9454630610952508</v>
      </c>
      <c r="B560" s="1" t="s">
        <v>12538</v>
      </c>
      <c r="C560" s="2">
        <v>178262536</v>
      </c>
      <c r="D560" s="1" t="s">
        <v>12539</v>
      </c>
      <c r="E560" s="1" t="s">
        <v>12566</v>
      </c>
      <c r="F560" s="3">
        <v>44319</v>
      </c>
      <c r="G560" t="s">
        <v>13083</v>
      </c>
    </row>
    <row r="561" spans="1:7" x14ac:dyDescent="0.25">
      <c r="A561">
        <f t="shared" ca="1" si="8"/>
        <v>0.14820714650230227</v>
      </c>
      <c r="B561" s="1" t="s">
        <v>12521</v>
      </c>
      <c r="C561" s="2">
        <v>782716076</v>
      </c>
      <c r="D561" s="1" t="s">
        <v>12522</v>
      </c>
      <c r="E561" s="1" t="s">
        <v>12512</v>
      </c>
      <c r="F561" s="3">
        <v>44213</v>
      </c>
      <c r="G561" t="s">
        <v>13084</v>
      </c>
    </row>
    <row r="562" spans="1:7" x14ac:dyDescent="0.25">
      <c r="A562">
        <f t="shared" ca="1" si="8"/>
        <v>0.97016921910489662</v>
      </c>
      <c r="B562" s="1" t="s">
        <v>12524</v>
      </c>
      <c r="C562" s="2">
        <v>943830410</v>
      </c>
      <c r="D562" s="1" t="s">
        <v>12525</v>
      </c>
      <c r="E562" s="1" t="s">
        <v>12564</v>
      </c>
      <c r="F562" s="3">
        <v>44367</v>
      </c>
      <c r="G562" t="s">
        <v>13085</v>
      </c>
    </row>
    <row r="563" spans="1:7" x14ac:dyDescent="0.25">
      <c r="A563">
        <f t="shared" ca="1" si="8"/>
        <v>0.97322943146690877</v>
      </c>
      <c r="B563" s="1" t="s">
        <v>12521</v>
      </c>
      <c r="C563" s="2">
        <v>913730367</v>
      </c>
      <c r="D563" s="1" t="s">
        <v>12522</v>
      </c>
      <c r="E563" s="1" t="s">
        <v>12510</v>
      </c>
      <c r="F563" s="3">
        <v>44203</v>
      </c>
      <c r="G563" t="s">
        <v>13086</v>
      </c>
    </row>
    <row r="564" spans="1:7" x14ac:dyDescent="0.25">
      <c r="A564">
        <f t="shared" ca="1" si="8"/>
        <v>0.53723144644250731</v>
      </c>
      <c r="B564" s="1" t="s">
        <v>12504</v>
      </c>
      <c r="C564" s="2">
        <v>530188381</v>
      </c>
      <c r="D564" s="1" t="s">
        <v>12505</v>
      </c>
      <c r="E564" s="1" t="s">
        <v>12510</v>
      </c>
      <c r="F564" s="3">
        <v>44211</v>
      </c>
      <c r="G564" t="s">
        <v>13087</v>
      </c>
    </row>
    <row r="565" spans="1:7" x14ac:dyDescent="0.25">
      <c r="A565">
        <f t="shared" ca="1" si="8"/>
        <v>0.56167775042718149</v>
      </c>
      <c r="B565" s="1" t="s">
        <v>12524</v>
      </c>
      <c r="C565" s="2">
        <v>632127868</v>
      </c>
      <c r="D565" s="1" t="s">
        <v>12525</v>
      </c>
      <c r="E565" s="1" t="s">
        <v>12561</v>
      </c>
      <c r="F565" s="3">
        <v>44279</v>
      </c>
      <c r="G565" t="s">
        <v>13088</v>
      </c>
    </row>
    <row r="566" spans="1:7" x14ac:dyDescent="0.25">
      <c r="A566">
        <f t="shared" ca="1" si="8"/>
        <v>0.85550267244055</v>
      </c>
      <c r="B566" s="1" t="s">
        <v>12504</v>
      </c>
      <c r="C566" s="2">
        <v>967501251</v>
      </c>
      <c r="D566" s="1" t="s">
        <v>12505</v>
      </c>
      <c r="E566" s="1" t="s">
        <v>12506</v>
      </c>
      <c r="F566" s="3">
        <v>44228</v>
      </c>
      <c r="G566" t="s">
        <v>13089</v>
      </c>
    </row>
    <row r="567" spans="1:7" x14ac:dyDescent="0.25">
      <c r="A567">
        <f t="shared" ca="1" si="8"/>
        <v>0.83647273541407963</v>
      </c>
      <c r="B567" s="1" t="s">
        <v>12524</v>
      </c>
      <c r="C567" s="2">
        <v>359412416</v>
      </c>
      <c r="D567" s="1" t="s">
        <v>12525</v>
      </c>
      <c r="E567" s="1" t="s">
        <v>12506</v>
      </c>
      <c r="F567" s="3">
        <v>44263</v>
      </c>
      <c r="G567" t="s">
        <v>13090</v>
      </c>
    </row>
    <row r="568" spans="1:7" x14ac:dyDescent="0.25">
      <c r="A568">
        <f t="shared" ca="1" si="8"/>
        <v>0.47952719773406249</v>
      </c>
      <c r="B568" s="1" t="s">
        <v>12521</v>
      </c>
      <c r="C568" s="2">
        <v>260136851</v>
      </c>
      <c r="D568" s="1" t="s">
        <v>12522</v>
      </c>
      <c r="E568" s="1" t="s">
        <v>12512</v>
      </c>
      <c r="F568" s="3">
        <v>44450</v>
      </c>
      <c r="G568" t="s">
        <v>13091</v>
      </c>
    </row>
    <row r="569" spans="1:7" x14ac:dyDescent="0.25">
      <c r="A569">
        <f t="shared" ca="1" si="8"/>
        <v>0.97844148053438162</v>
      </c>
      <c r="B569" s="1" t="s">
        <v>12514</v>
      </c>
      <c r="C569" s="2">
        <v>254207692</v>
      </c>
      <c r="D569" s="1" t="s">
        <v>12515</v>
      </c>
      <c r="E569" s="1" t="s">
        <v>12527</v>
      </c>
      <c r="F569" s="3">
        <v>44307</v>
      </c>
      <c r="G569" t="s">
        <v>13092</v>
      </c>
    </row>
    <row r="570" spans="1:7" x14ac:dyDescent="0.25">
      <c r="A570">
        <f t="shared" ca="1" si="8"/>
        <v>0.20414754464940166</v>
      </c>
      <c r="B570" s="1" t="s">
        <v>12508</v>
      </c>
      <c r="C570" s="2">
        <v>668226973</v>
      </c>
      <c r="D570" s="1" t="s">
        <v>12509</v>
      </c>
      <c r="E570" s="1" t="s">
        <v>12519</v>
      </c>
      <c r="F570" s="3">
        <v>44511</v>
      </c>
      <c r="G570" t="s">
        <v>13093</v>
      </c>
    </row>
    <row r="571" spans="1:7" x14ac:dyDescent="0.25">
      <c r="A571">
        <f t="shared" ca="1" si="8"/>
        <v>0.90250908796731133</v>
      </c>
      <c r="B571" s="1" t="s">
        <v>12504</v>
      </c>
      <c r="C571" s="2">
        <v>133479094</v>
      </c>
      <c r="D571" s="1" t="s">
        <v>12505</v>
      </c>
      <c r="E571" s="1" t="s">
        <v>12512</v>
      </c>
      <c r="F571" s="3">
        <v>44434</v>
      </c>
      <c r="G571" t="s">
        <v>13094</v>
      </c>
    </row>
    <row r="572" spans="1:7" x14ac:dyDescent="0.25">
      <c r="A572">
        <f t="shared" ca="1" si="8"/>
        <v>0.6119231250508671</v>
      </c>
      <c r="B572" s="1" t="s">
        <v>12514</v>
      </c>
      <c r="C572" s="2">
        <v>86614487</v>
      </c>
      <c r="D572" s="1" t="s">
        <v>12515</v>
      </c>
      <c r="E572" s="1" t="s">
        <v>12527</v>
      </c>
      <c r="F572" s="3">
        <v>44464</v>
      </c>
      <c r="G572" t="s">
        <v>13095</v>
      </c>
    </row>
    <row r="573" spans="1:7" x14ac:dyDescent="0.25">
      <c r="A573">
        <f t="shared" ca="1" si="8"/>
        <v>0.22443130889404639</v>
      </c>
      <c r="B573" s="1" t="s">
        <v>12508</v>
      </c>
      <c r="C573" s="2">
        <v>539641487</v>
      </c>
      <c r="D573" s="1" t="s">
        <v>12509</v>
      </c>
      <c r="E573" s="1" t="s">
        <v>12510</v>
      </c>
      <c r="F573" s="3">
        <v>44391</v>
      </c>
      <c r="G573" t="s">
        <v>13096</v>
      </c>
    </row>
    <row r="574" spans="1:7" x14ac:dyDescent="0.25">
      <c r="A574">
        <f t="shared" ca="1" si="8"/>
        <v>0.11218244682421863</v>
      </c>
      <c r="B574" s="1" t="s">
        <v>12538</v>
      </c>
      <c r="C574" s="2">
        <v>626603303</v>
      </c>
      <c r="D574" s="1" t="s">
        <v>12539</v>
      </c>
      <c r="E574" s="1" t="s">
        <v>12510</v>
      </c>
      <c r="F574" s="3">
        <v>44542</v>
      </c>
      <c r="G574" t="s">
        <v>13097</v>
      </c>
    </row>
    <row r="575" spans="1:7" x14ac:dyDescent="0.25">
      <c r="A575">
        <f t="shared" ca="1" si="8"/>
        <v>0.94931238754778113</v>
      </c>
      <c r="B575" s="1" t="s">
        <v>12514</v>
      </c>
      <c r="C575" s="2">
        <v>687926099</v>
      </c>
      <c r="D575" s="1" t="s">
        <v>12515</v>
      </c>
      <c r="E575" s="1" t="s">
        <v>12527</v>
      </c>
      <c r="F575" s="3">
        <v>44608</v>
      </c>
      <c r="G575" t="s">
        <v>13098</v>
      </c>
    </row>
    <row r="576" spans="1:7" x14ac:dyDescent="0.25">
      <c r="A576">
        <f t="shared" ca="1" si="8"/>
        <v>0.64810042016330449</v>
      </c>
      <c r="B576" s="1" t="s">
        <v>12524</v>
      </c>
      <c r="C576" s="2">
        <v>759994906</v>
      </c>
      <c r="D576" s="1" t="s">
        <v>12525</v>
      </c>
      <c r="E576" s="1" t="s">
        <v>12561</v>
      </c>
      <c r="F576" s="3">
        <v>44573</v>
      </c>
      <c r="G576" t="s">
        <v>13099</v>
      </c>
    </row>
    <row r="577" spans="1:7" x14ac:dyDescent="0.25">
      <c r="A577">
        <f t="shared" ca="1" si="8"/>
        <v>0.24908015711208109</v>
      </c>
      <c r="B577" s="1" t="s">
        <v>12508</v>
      </c>
      <c r="C577" s="2">
        <v>461991682</v>
      </c>
      <c r="D577" s="1" t="s">
        <v>12509</v>
      </c>
      <c r="E577" s="1" t="s">
        <v>12519</v>
      </c>
      <c r="F577" s="3">
        <v>44653</v>
      </c>
      <c r="G577" t="s">
        <v>13100</v>
      </c>
    </row>
    <row r="578" spans="1:7" x14ac:dyDescent="0.25">
      <c r="A578">
        <f t="shared" ref="A578:A641" ca="1" si="9">RAND()</f>
        <v>0.23600372222908839</v>
      </c>
      <c r="B578" s="1" t="s">
        <v>12508</v>
      </c>
      <c r="C578" s="2">
        <v>962101713</v>
      </c>
      <c r="D578" s="1" t="s">
        <v>12509</v>
      </c>
      <c r="E578" s="1" t="s">
        <v>12519</v>
      </c>
      <c r="F578" s="3">
        <v>44530</v>
      </c>
      <c r="G578" t="s">
        <v>13101</v>
      </c>
    </row>
    <row r="579" spans="1:7" x14ac:dyDescent="0.25">
      <c r="A579">
        <f t="shared" ca="1" si="9"/>
        <v>0.38077264253958154</v>
      </c>
      <c r="B579" s="1" t="s">
        <v>12504</v>
      </c>
      <c r="C579" s="2">
        <v>85031129</v>
      </c>
      <c r="D579" s="1" t="s">
        <v>12505</v>
      </c>
      <c r="E579" s="1" t="s">
        <v>12564</v>
      </c>
      <c r="F579" s="3">
        <v>44604</v>
      </c>
      <c r="G579" t="s">
        <v>13102</v>
      </c>
    </row>
    <row r="580" spans="1:7" x14ac:dyDescent="0.25">
      <c r="A580">
        <f t="shared" ca="1" si="9"/>
        <v>0.43340058500274126</v>
      </c>
      <c r="B580" s="1" t="s">
        <v>12521</v>
      </c>
      <c r="C580" s="2">
        <v>733906808</v>
      </c>
      <c r="D580" s="1" t="s">
        <v>12522</v>
      </c>
      <c r="E580" s="1" t="s">
        <v>12510</v>
      </c>
      <c r="F580" s="3">
        <v>44301</v>
      </c>
      <c r="G580" t="s">
        <v>13103</v>
      </c>
    </row>
    <row r="581" spans="1:7" x14ac:dyDescent="0.25">
      <c r="A581">
        <f t="shared" ca="1" si="9"/>
        <v>0.32885039205923028</v>
      </c>
      <c r="B581" s="1" t="s">
        <v>12504</v>
      </c>
      <c r="C581" s="2">
        <v>171703363</v>
      </c>
      <c r="D581" s="1" t="s">
        <v>12505</v>
      </c>
      <c r="E581" s="1" t="s">
        <v>12510</v>
      </c>
      <c r="F581" s="3">
        <v>44225</v>
      </c>
      <c r="G581" t="s">
        <v>13104</v>
      </c>
    </row>
    <row r="582" spans="1:7" x14ac:dyDescent="0.25">
      <c r="A582">
        <f t="shared" ca="1" si="9"/>
        <v>0.21652277791335584</v>
      </c>
      <c r="B582" s="1" t="s">
        <v>12508</v>
      </c>
      <c r="C582" s="2">
        <v>433268013</v>
      </c>
      <c r="D582" s="1" t="s">
        <v>12509</v>
      </c>
      <c r="E582" s="1" t="s">
        <v>12510</v>
      </c>
      <c r="F582" s="3">
        <v>44342</v>
      </c>
      <c r="G582" t="s">
        <v>13105</v>
      </c>
    </row>
    <row r="583" spans="1:7" x14ac:dyDescent="0.25">
      <c r="A583">
        <f t="shared" ca="1" si="9"/>
        <v>0.15292616820965999</v>
      </c>
      <c r="B583" s="1" t="s">
        <v>12538</v>
      </c>
      <c r="C583" s="2">
        <v>122103886</v>
      </c>
      <c r="D583" s="1" t="s">
        <v>12539</v>
      </c>
      <c r="E583" s="1" t="s">
        <v>12512</v>
      </c>
      <c r="F583" s="3">
        <v>44490</v>
      </c>
      <c r="G583" t="s">
        <v>13106</v>
      </c>
    </row>
    <row r="584" spans="1:7" x14ac:dyDescent="0.25">
      <c r="A584">
        <f t="shared" ca="1" si="9"/>
        <v>0.87584759226389575</v>
      </c>
      <c r="B584" s="1" t="s">
        <v>12504</v>
      </c>
      <c r="C584" s="2">
        <v>795311765</v>
      </c>
      <c r="D584" s="1" t="s">
        <v>12505</v>
      </c>
      <c r="E584" s="1" t="s">
        <v>12506</v>
      </c>
      <c r="F584" s="3">
        <v>44651</v>
      </c>
      <c r="G584" t="s">
        <v>13107</v>
      </c>
    </row>
    <row r="585" spans="1:7" x14ac:dyDescent="0.25">
      <c r="A585">
        <f t="shared" ca="1" si="9"/>
        <v>0.11746082036906924</v>
      </c>
      <c r="B585" s="1" t="s">
        <v>12524</v>
      </c>
      <c r="C585" s="2">
        <v>463217730</v>
      </c>
      <c r="D585" s="1" t="s">
        <v>12525</v>
      </c>
      <c r="E585" s="1" t="s">
        <v>12561</v>
      </c>
      <c r="F585" s="3">
        <v>44264</v>
      </c>
      <c r="G585" t="s">
        <v>13108</v>
      </c>
    </row>
    <row r="586" spans="1:7" x14ac:dyDescent="0.25">
      <c r="A586">
        <f t="shared" ca="1" si="9"/>
        <v>0.89040906623826455</v>
      </c>
      <c r="B586" s="1" t="s">
        <v>12524</v>
      </c>
      <c r="C586" s="2">
        <v>266203436</v>
      </c>
      <c r="D586" s="1" t="s">
        <v>12525</v>
      </c>
      <c r="E586" s="1" t="s">
        <v>12564</v>
      </c>
      <c r="F586" s="3">
        <v>44416</v>
      </c>
      <c r="G586" t="s">
        <v>13109</v>
      </c>
    </row>
    <row r="587" spans="1:7" x14ac:dyDescent="0.25">
      <c r="A587">
        <f t="shared" ca="1" si="9"/>
        <v>0.43342009684636873</v>
      </c>
      <c r="B587" s="1" t="s">
        <v>12504</v>
      </c>
      <c r="C587" s="2">
        <v>975361259</v>
      </c>
      <c r="D587" s="1" t="s">
        <v>12505</v>
      </c>
      <c r="E587" s="1" t="s">
        <v>12510</v>
      </c>
      <c r="F587" s="3">
        <v>44434</v>
      </c>
      <c r="G587" t="s">
        <v>13110</v>
      </c>
    </row>
    <row r="588" spans="1:7" x14ac:dyDescent="0.25">
      <c r="A588">
        <f t="shared" ca="1" si="9"/>
        <v>0.89421724105679201</v>
      </c>
      <c r="B588" s="1" t="s">
        <v>12538</v>
      </c>
      <c r="C588" s="2">
        <v>914643280</v>
      </c>
      <c r="D588" s="1" t="s">
        <v>12539</v>
      </c>
      <c r="E588" s="1" t="s">
        <v>12512</v>
      </c>
      <c r="F588" s="3">
        <v>44305</v>
      </c>
      <c r="G588" t="s">
        <v>13111</v>
      </c>
    </row>
    <row r="589" spans="1:7" x14ac:dyDescent="0.25">
      <c r="A589">
        <f t="shared" ca="1" si="9"/>
        <v>0.72332682644849089</v>
      </c>
      <c r="B589" s="1" t="s">
        <v>12504</v>
      </c>
      <c r="C589" s="2">
        <v>655541829</v>
      </c>
      <c r="D589" s="1" t="s">
        <v>12505</v>
      </c>
      <c r="E589" s="1" t="s">
        <v>12506</v>
      </c>
      <c r="F589" s="3">
        <v>44506</v>
      </c>
      <c r="G589" t="s">
        <v>13112</v>
      </c>
    </row>
    <row r="590" spans="1:7" x14ac:dyDescent="0.25">
      <c r="A590">
        <f t="shared" ca="1" si="9"/>
        <v>0.55425310549106299</v>
      </c>
      <c r="B590" s="1" t="s">
        <v>12521</v>
      </c>
      <c r="C590" s="2">
        <v>543703287</v>
      </c>
      <c r="D590" s="1" t="s">
        <v>12522</v>
      </c>
      <c r="E590" s="1" t="s">
        <v>12512</v>
      </c>
      <c r="F590" s="3">
        <v>44539</v>
      </c>
      <c r="G590" t="s">
        <v>13113</v>
      </c>
    </row>
    <row r="591" spans="1:7" x14ac:dyDescent="0.25">
      <c r="A591">
        <f t="shared" ca="1" si="9"/>
        <v>0.83735138794818964</v>
      </c>
      <c r="B591" s="1" t="s">
        <v>12521</v>
      </c>
      <c r="C591" s="2">
        <v>717475855</v>
      </c>
      <c r="D591" s="1" t="s">
        <v>12522</v>
      </c>
      <c r="E591" s="1" t="s">
        <v>12510</v>
      </c>
      <c r="F591" s="3">
        <v>44312</v>
      </c>
      <c r="G591" t="s">
        <v>13114</v>
      </c>
    </row>
    <row r="592" spans="1:7" x14ac:dyDescent="0.25">
      <c r="A592">
        <f t="shared" ca="1" si="9"/>
        <v>0.99762491725750768</v>
      </c>
      <c r="B592" s="1" t="s">
        <v>12514</v>
      </c>
      <c r="C592" s="2">
        <v>565277281</v>
      </c>
      <c r="D592" s="1" t="s">
        <v>12515</v>
      </c>
      <c r="E592" s="1" t="s">
        <v>12527</v>
      </c>
      <c r="F592" s="3">
        <v>44442</v>
      </c>
      <c r="G592" t="s">
        <v>13115</v>
      </c>
    </row>
    <row r="593" spans="1:7" x14ac:dyDescent="0.25">
      <c r="A593">
        <f t="shared" ca="1" si="9"/>
        <v>9.9365785867995937E-2</v>
      </c>
      <c r="B593" s="1" t="s">
        <v>12508</v>
      </c>
      <c r="C593" s="2">
        <v>748804136</v>
      </c>
      <c r="D593" s="1" t="s">
        <v>12509</v>
      </c>
      <c r="E593" s="1" t="s">
        <v>12510</v>
      </c>
      <c r="F593" s="3">
        <v>44201</v>
      </c>
      <c r="G593" t="s">
        <v>13116</v>
      </c>
    </row>
    <row r="594" spans="1:7" x14ac:dyDescent="0.25">
      <c r="A594">
        <f t="shared" ca="1" si="9"/>
        <v>0.76791658917020456</v>
      </c>
      <c r="B594" s="1" t="s">
        <v>12514</v>
      </c>
      <c r="C594" s="2">
        <v>144352360</v>
      </c>
      <c r="D594" s="1" t="s">
        <v>12515</v>
      </c>
      <c r="E594" s="1" t="s">
        <v>12516</v>
      </c>
      <c r="F594" s="3">
        <v>44481</v>
      </c>
      <c r="G594" t="s">
        <v>13117</v>
      </c>
    </row>
    <row r="595" spans="1:7" x14ac:dyDescent="0.25">
      <c r="A595">
        <f t="shared" ca="1" si="9"/>
        <v>0.42423047752112719</v>
      </c>
      <c r="B595" s="1" t="s">
        <v>12504</v>
      </c>
      <c r="C595" s="2">
        <v>147858758</v>
      </c>
      <c r="D595" s="1" t="s">
        <v>12505</v>
      </c>
      <c r="E595" s="1" t="s">
        <v>12510</v>
      </c>
      <c r="F595" s="3">
        <v>44352</v>
      </c>
      <c r="G595" t="s">
        <v>13118</v>
      </c>
    </row>
    <row r="596" spans="1:7" x14ac:dyDescent="0.25">
      <c r="A596">
        <f t="shared" ca="1" si="9"/>
        <v>6.2305532422359922E-2</v>
      </c>
      <c r="B596" s="1" t="s">
        <v>12521</v>
      </c>
      <c r="C596" s="2">
        <v>548730982</v>
      </c>
      <c r="D596" s="1" t="s">
        <v>12522</v>
      </c>
      <c r="E596" s="1" t="s">
        <v>12512</v>
      </c>
      <c r="F596" s="3">
        <v>44584</v>
      </c>
      <c r="G596" t="s">
        <v>13119</v>
      </c>
    </row>
    <row r="597" spans="1:7" x14ac:dyDescent="0.25">
      <c r="A597">
        <f t="shared" ca="1" si="9"/>
        <v>0.92393021830998556</v>
      </c>
      <c r="B597" s="1" t="s">
        <v>12504</v>
      </c>
      <c r="C597" s="2">
        <v>684809927</v>
      </c>
      <c r="D597" s="1" t="s">
        <v>12505</v>
      </c>
      <c r="E597" s="1" t="s">
        <v>12506</v>
      </c>
      <c r="F597" s="3">
        <v>44450</v>
      </c>
      <c r="G597" t="s">
        <v>13120</v>
      </c>
    </row>
    <row r="598" spans="1:7" x14ac:dyDescent="0.25">
      <c r="A598">
        <f t="shared" ca="1" si="9"/>
        <v>0.62781691422368135</v>
      </c>
      <c r="B598" s="1" t="s">
        <v>12538</v>
      </c>
      <c r="C598" s="2">
        <v>807990242</v>
      </c>
      <c r="D598" s="1" t="s">
        <v>12539</v>
      </c>
      <c r="E598" s="1" t="s">
        <v>12566</v>
      </c>
      <c r="F598" s="3">
        <v>44298</v>
      </c>
      <c r="G598" t="s">
        <v>13121</v>
      </c>
    </row>
    <row r="599" spans="1:7" x14ac:dyDescent="0.25">
      <c r="A599">
        <f t="shared" ca="1" si="9"/>
        <v>0.78246608847128796</v>
      </c>
      <c r="B599" s="1" t="s">
        <v>12504</v>
      </c>
      <c r="C599" s="2">
        <v>324385875</v>
      </c>
      <c r="D599" s="1" t="s">
        <v>12505</v>
      </c>
      <c r="E599" s="1" t="s">
        <v>12512</v>
      </c>
      <c r="F599" s="3">
        <v>44279</v>
      </c>
      <c r="G599" t="s">
        <v>13122</v>
      </c>
    </row>
    <row r="600" spans="1:7" x14ac:dyDescent="0.25">
      <c r="A600">
        <f t="shared" ca="1" si="9"/>
        <v>8.3839417051225551E-2</v>
      </c>
      <c r="B600" s="1" t="s">
        <v>12538</v>
      </c>
      <c r="C600" s="2">
        <v>586460989</v>
      </c>
      <c r="D600" s="1" t="s">
        <v>12539</v>
      </c>
      <c r="E600" s="1" t="s">
        <v>12566</v>
      </c>
      <c r="F600" s="3">
        <v>44230</v>
      </c>
      <c r="G600" t="s">
        <v>13123</v>
      </c>
    </row>
    <row r="601" spans="1:7" x14ac:dyDescent="0.25">
      <c r="A601">
        <f t="shared" ca="1" si="9"/>
        <v>0.50165151080742587</v>
      </c>
      <c r="B601" s="1" t="s">
        <v>12521</v>
      </c>
      <c r="C601" s="2">
        <v>483029893</v>
      </c>
      <c r="D601" s="1" t="s">
        <v>12522</v>
      </c>
      <c r="E601" s="1" t="s">
        <v>12510</v>
      </c>
      <c r="F601" s="3">
        <v>44205</v>
      </c>
      <c r="G601" t="s">
        <v>13124</v>
      </c>
    </row>
    <row r="602" spans="1:7" x14ac:dyDescent="0.25">
      <c r="A602">
        <f t="shared" ca="1" si="9"/>
        <v>0.9215165195194116</v>
      </c>
      <c r="B602" s="1" t="s">
        <v>12514</v>
      </c>
      <c r="C602" s="2">
        <v>363285002</v>
      </c>
      <c r="D602" s="1" t="s">
        <v>12515</v>
      </c>
      <c r="E602" s="1" t="s">
        <v>12527</v>
      </c>
      <c r="F602" s="3">
        <v>44247</v>
      </c>
      <c r="G602" t="s">
        <v>13125</v>
      </c>
    </row>
    <row r="603" spans="1:7" x14ac:dyDescent="0.25">
      <c r="A603">
        <f t="shared" ca="1" si="9"/>
        <v>0.39866943969126889</v>
      </c>
      <c r="B603" s="1" t="s">
        <v>12504</v>
      </c>
      <c r="C603" s="2">
        <v>281718506</v>
      </c>
      <c r="D603" s="1" t="s">
        <v>12505</v>
      </c>
      <c r="E603" s="1" t="s">
        <v>12512</v>
      </c>
      <c r="F603" s="3">
        <v>44543</v>
      </c>
      <c r="G603" t="s">
        <v>13126</v>
      </c>
    </row>
    <row r="604" spans="1:7" x14ac:dyDescent="0.25">
      <c r="A604">
        <f t="shared" ca="1" si="9"/>
        <v>0.65631581874112099</v>
      </c>
      <c r="B604" s="1" t="s">
        <v>12521</v>
      </c>
      <c r="C604" s="2">
        <v>740328280</v>
      </c>
      <c r="D604" s="1" t="s">
        <v>12522</v>
      </c>
      <c r="E604" s="1" t="s">
        <v>12512</v>
      </c>
      <c r="F604" s="3">
        <v>44459</v>
      </c>
      <c r="G604" t="s">
        <v>13127</v>
      </c>
    </row>
    <row r="605" spans="1:7" x14ac:dyDescent="0.25">
      <c r="A605">
        <f t="shared" ca="1" si="9"/>
        <v>0.16981251410520093</v>
      </c>
      <c r="B605" s="1" t="s">
        <v>12521</v>
      </c>
      <c r="C605" s="2">
        <v>724632770</v>
      </c>
      <c r="D605" s="1" t="s">
        <v>12522</v>
      </c>
      <c r="E605" s="1" t="s">
        <v>12510</v>
      </c>
      <c r="F605" s="3">
        <v>44626</v>
      </c>
      <c r="G605" t="s">
        <v>13128</v>
      </c>
    </row>
    <row r="606" spans="1:7" x14ac:dyDescent="0.25">
      <c r="A606">
        <f t="shared" ca="1" si="9"/>
        <v>0.10648846768259235</v>
      </c>
      <c r="B606" s="1" t="s">
        <v>12524</v>
      </c>
      <c r="C606" s="2">
        <v>395904523</v>
      </c>
      <c r="D606" s="1" t="s">
        <v>12525</v>
      </c>
      <c r="E606" s="1" t="s">
        <v>12506</v>
      </c>
      <c r="F606" s="3">
        <v>44230</v>
      </c>
      <c r="G606" t="s">
        <v>13129</v>
      </c>
    </row>
    <row r="607" spans="1:7" x14ac:dyDescent="0.25">
      <c r="A607">
        <f t="shared" ca="1" si="9"/>
        <v>0.34667109421630138</v>
      </c>
      <c r="B607" s="1" t="s">
        <v>12508</v>
      </c>
      <c r="C607" s="2">
        <v>214763067</v>
      </c>
      <c r="D607" s="1" t="s">
        <v>12509</v>
      </c>
      <c r="E607" s="1" t="s">
        <v>12519</v>
      </c>
      <c r="F607" s="3">
        <v>44330</v>
      </c>
      <c r="G607" t="s">
        <v>13130</v>
      </c>
    </row>
    <row r="608" spans="1:7" x14ac:dyDescent="0.25">
      <c r="A608">
        <f t="shared" ca="1" si="9"/>
        <v>0.916395134500264</v>
      </c>
      <c r="B608" s="1" t="s">
        <v>12538</v>
      </c>
      <c r="C608" s="2">
        <v>159650876</v>
      </c>
      <c r="D608" s="1" t="s">
        <v>12539</v>
      </c>
      <c r="E608" s="1" t="s">
        <v>12510</v>
      </c>
      <c r="F608" s="3">
        <v>44441</v>
      </c>
      <c r="G608" t="s">
        <v>13131</v>
      </c>
    </row>
    <row r="609" spans="1:7" x14ac:dyDescent="0.25">
      <c r="A609">
        <f t="shared" ca="1" si="9"/>
        <v>0.47985906093022734</v>
      </c>
      <c r="B609" s="1" t="s">
        <v>12514</v>
      </c>
      <c r="C609" s="2">
        <v>354728422</v>
      </c>
      <c r="D609" s="1" t="s">
        <v>12515</v>
      </c>
      <c r="E609" s="1" t="s">
        <v>12516</v>
      </c>
      <c r="F609" s="3">
        <v>44415</v>
      </c>
      <c r="G609" t="s">
        <v>13132</v>
      </c>
    </row>
    <row r="610" spans="1:7" x14ac:dyDescent="0.25">
      <c r="A610">
        <f t="shared" ca="1" si="9"/>
        <v>0.6110770101589369</v>
      </c>
      <c r="B610" s="1" t="s">
        <v>12524</v>
      </c>
      <c r="C610" s="2">
        <v>534752819</v>
      </c>
      <c r="D610" s="1" t="s">
        <v>12525</v>
      </c>
      <c r="E610" s="1" t="s">
        <v>12506</v>
      </c>
      <c r="F610" s="3">
        <v>44572</v>
      </c>
      <c r="G610" t="s">
        <v>13133</v>
      </c>
    </row>
    <row r="611" spans="1:7" x14ac:dyDescent="0.25">
      <c r="A611">
        <f t="shared" ca="1" si="9"/>
        <v>0.43928640149721288</v>
      </c>
      <c r="B611" s="1" t="s">
        <v>12514</v>
      </c>
      <c r="C611" s="2">
        <v>741467211</v>
      </c>
      <c r="D611" s="1" t="s">
        <v>12515</v>
      </c>
      <c r="E611" s="1" t="s">
        <v>12506</v>
      </c>
      <c r="F611" s="3">
        <v>44385</v>
      </c>
      <c r="G611" t="s">
        <v>13134</v>
      </c>
    </row>
    <row r="612" spans="1:7" x14ac:dyDescent="0.25">
      <c r="A612">
        <f t="shared" ca="1" si="9"/>
        <v>0.36986486375552508</v>
      </c>
      <c r="B612" s="1" t="s">
        <v>12538</v>
      </c>
      <c r="C612" s="2">
        <v>330818890</v>
      </c>
      <c r="D612" s="1" t="s">
        <v>12539</v>
      </c>
      <c r="E612" s="1" t="s">
        <v>12512</v>
      </c>
      <c r="F612" s="3">
        <v>44413</v>
      </c>
      <c r="G612" t="s">
        <v>13135</v>
      </c>
    </row>
    <row r="613" spans="1:7" x14ac:dyDescent="0.25">
      <c r="A613">
        <f t="shared" ca="1" si="9"/>
        <v>0.34989975857368139</v>
      </c>
      <c r="B613" s="1" t="s">
        <v>12504</v>
      </c>
      <c r="C613" s="2">
        <v>26099667</v>
      </c>
      <c r="D613" s="1" t="s">
        <v>12505</v>
      </c>
      <c r="E613" s="1" t="s">
        <v>12510</v>
      </c>
      <c r="F613" s="3">
        <v>44206</v>
      </c>
      <c r="G613" t="s">
        <v>13136</v>
      </c>
    </row>
    <row r="614" spans="1:7" x14ac:dyDescent="0.25">
      <c r="A614">
        <f t="shared" ca="1" si="9"/>
        <v>0.92398955468323574</v>
      </c>
      <c r="B614" s="1" t="s">
        <v>12508</v>
      </c>
      <c r="C614" s="2">
        <v>567334412</v>
      </c>
      <c r="D614" s="1" t="s">
        <v>12509</v>
      </c>
      <c r="E614" s="1" t="s">
        <v>12510</v>
      </c>
      <c r="F614" s="3">
        <v>44205</v>
      </c>
      <c r="G614" t="s">
        <v>13137</v>
      </c>
    </row>
    <row r="615" spans="1:7" x14ac:dyDescent="0.25">
      <c r="A615">
        <f t="shared" ca="1" si="9"/>
        <v>0.23817793065255211</v>
      </c>
      <c r="B615" s="1" t="s">
        <v>12504</v>
      </c>
      <c r="C615" s="2">
        <v>830129063</v>
      </c>
      <c r="D615" s="1" t="s">
        <v>12505</v>
      </c>
      <c r="E615" s="1" t="s">
        <v>12506</v>
      </c>
      <c r="F615" s="3">
        <v>44639</v>
      </c>
      <c r="G615" t="s">
        <v>13138</v>
      </c>
    </row>
    <row r="616" spans="1:7" x14ac:dyDescent="0.25">
      <c r="A616">
        <f t="shared" ca="1" si="9"/>
        <v>0.12809601132172788</v>
      </c>
      <c r="B616" s="1" t="s">
        <v>12504</v>
      </c>
      <c r="C616" s="2">
        <v>553774219</v>
      </c>
      <c r="D616" s="1" t="s">
        <v>12505</v>
      </c>
      <c r="E616" s="1" t="s">
        <v>12506</v>
      </c>
      <c r="F616" s="3">
        <v>44242</v>
      </c>
      <c r="G616" t="s">
        <v>13139</v>
      </c>
    </row>
    <row r="617" spans="1:7" x14ac:dyDescent="0.25">
      <c r="A617">
        <f t="shared" ca="1" si="9"/>
        <v>0.46963172861822977</v>
      </c>
      <c r="B617" s="1" t="s">
        <v>12508</v>
      </c>
      <c r="C617" s="2">
        <v>764126761</v>
      </c>
      <c r="D617" s="1" t="s">
        <v>12509</v>
      </c>
      <c r="E617" s="1" t="s">
        <v>12519</v>
      </c>
      <c r="F617" s="3">
        <v>44279</v>
      </c>
      <c r="G617" t="s">
        <v>13140</v>
      </c>
    </row>
    <row r="618" spans="1:7" x14ac:dyDescent="0.25">
      <c r="A618">
        <f t="shared" ca="1" si="9"/>
        <v>0.43800699283035793</v>
      </c>
      <c r="B618" s="1" t="s">
        <v>12524</v>
      </c>
      <c r="C618" s="2">
        <v>785800204</v>
      </c>
      <c r="D618" s="1" t="s">
        <v>12525</v>
      </c>
      <c r="E618" s="1" t="s">
        <v>12506</v>
      </c>
      <c r="F618" s="3">
        <v>44641</v>
      </c>
      <c r="G618" t="s">
        <v>13141</v>
      </c>
    </row>
    <row r="619" spans="1:7" x14ac:dyDescent="0.25">
      <c r="A619">
        <f t="shared" ca="1" si="9"/>
        <v>0.19682709883883076</v>
      </c>
      <c r="B619" s="1" t="s">
        <v>12508</v>
      </c>
      <c r="C619" s="2">
        <v>934537140</v>
      </c>
      <c r="D619" s="1" t="s">
        <v>12509</v>
      </c>
      <c r="E619" s="1" t="s">
        <v>12519</v>
      </c>
      <c r="F619" s="3">
        <v>44364</v>
      </c>
      <c r="G619" t="s">
        <v>13142</v>
      </c>
    </row>
    <row r="620" spans="1:7" x14ac:dyDescent="0.25">
      <c r="A620">
        <f t="shared" ca="1" si="9"/>
        <v>4.4073370664188261E-3</v>
      </c>
      <c r="B620" s="1" t="s">
        <v>12538</v>
      </c>
      <c r="C620" s="2">
        <v>336103947</v>
      </c>
      <c r="D620" s="1" t="s">
        <v>12539</v>
      </c>
      <c r="E620" s="1" t="s">
        <v>12510</v>
      </c>
      <c r="F620" s="3">
        <v>44406</v>
      </c>
      <c r="G620" t="s">
        <v>13143</v>
      </c>
    </row>
    <row r="621" spans="1:7" x14ac:dyDescent="0.25">
      <c r="A621">
        <f t="shared" ca="1" si="9"/>
        <v>0.45812524383418052</v>
      </c>
      <c r="B621" s="1" t="s">
        <v>12524</v>
      </c>
      <c r="C621" s="2">
        <v>859136057</v>
      </c>
      <c r="D621" s="1" t="s">
        <v>12525</v>
      </c>
      <c r="E621" s="1" t="s">
        <v>12564</v>
      </c>
      <c r="F621" s="3">
        <v>44295</v>
      </c>
      <c r="G621" t="s">
        <v>13144</v>
      </c>
    </row>
    <row r="622" spans="1:7" x14ac:dyDescent="0.25">
      <c r="A622">
        <f t="shared" ca="1" si="9"/>
        <v>0.14355417332262199</v>
      </c>
      <c r="B622" s="1" t="s">
        <v>12521</v>
      </c>
      <c r="C622" s="2">
        <v>790391249</v>
      </c>
      <c r="D622" s="1" t="s">
        <v>12522</v>
      </c>
      <c r="E622" s="1" t="s">
        <v>12510</v>
      </c>
      <c r="F622" s="3">
        <v>44624</v>
      </c>
      <c r="G622" t="s">
        <v>13145</v>
      </c>
    </row>
    <row r="623" spans="1:7" x14ac:dyDescent="0.25">
      <c r="A623">
        <f t="shared" ca="1" si="9"/>
        <v>0.60899457457933737</v>
      </c>
      <c r="B623" s="1" t="s">
        <v>12504</v>
      </c>
      <c r="C623" s="2">
        <v>948267384</v>
      </c>
      <c r="D623" s="1" t="s">
        <v>12505</v>
      </c>
      <c r="E623" s="1" t="s">
        <v>12512</v>
      </c>
      <c r="F623" s="3">
        <v>44660</v>
      </c>
      <c r="G623" t="s">
        <v>13146</v>
      </c>
    </row>
    <row r="624" spans="1:7" x14ac:dyDescent="0.25">
      <c r="A624">
        <f t="shared" ca="1" si="9"/>
        <v>0.44779252702688144</v>
      </c>
      <c r="B624" s="1" t="s">
        <v>12508</v>
      </c>
      <c r="C624" s="2">
        <v>73737578</v>
      </c>
      <c r="D624" s="1" t="s">
        <v>12509</v>
      </c>
      <c r="E624" s="1" t="s">
        <v>12519</v>
      </c>
      <c r="F624" s="3">
        <v>44400</v>
      </c>
      <c r="G624" t="s">
        <v>13147</v>
      </c>
    </row>
    <row r="625" spans="1:7" x14ac:dyDescent="0.25">
      <c r="A625">
        <f t="shared" ca="1" si="9"/>
        <v>0.80331566508774999</v>
      </c>
      <c r="B625" s="1" t="s">
        <v>12521</v>
      </c>
      <c r="C625" s="2">
        <v>920076730</v>
      </c>
      <c r="D625" s="1" t="s">
        <v>12522</v>
      </c>
      <c r="E625" s="1" t="s">
        <v>12510</v>
      </c>
      <c r="F625" s="3">
        <v>44244</v>
      </c>
      <c r="G625" t="s">
        <v>13148</v>
      </c>
    </row>
    <row r="626" spans="1:7" x14ac:dyDescent="0.25">
      <c r="A626">
        <f t="shared" ca="1" si="9"/>
        <v>0.47913718073390898</v>
      </c>
      <c r="B626" s="1" t="s">
        <v>12538</v>
      </c>
      <c r="C626" s="2">
        <v>508102963</v>
      </c>
      <c r="D626" s="1" t="s">
        <v>12539</v>
      </c>
      <c r="E626" s="1" t="s">
        <v>12512</v>
      </c>
      <c r="F626" s="3">
        <v>44647</v>
      </c>
      <c r="G626" t="s">
        <v>13149</v>
      </c>
    </row>
    <row r="627" spans="1:7" x14ac:dyDescent="0.25">
      <c r="A627">
        <f t="shared" ca="1" si="9"/>
        <v>0.5479446098612305</v>
      </c>
      <c r="B627" s="1" t="s">
        <v>12521</v>
      </c>
      <c r="C627" s="2">
        <v>994174473</v>
      </c>
      <c r="D627" s="1" t="s">
        <v>12522</v>
      </c>
      <c r="E627" s="1" t="s">
        <v>12512</v>
      </c>
      <c r="F627" s="3">
        <v>44369</v>
      </c>
      <c r="G627" t="s">
        <v>13150</v>
      </c>
    </row>
    <row r="628" spans="1:7" x14ac:dyDescent="0.25">
      <c r="A628">
        <f t="shared" ca="1" si="9"/>
        <v>0.23303725174724887</v>
      </c>
      <c r="B628" s="1" t="s">
        <v>12521</v>
      </c>
      <c r="C628" s="2">
        <v>59456070</v>
      </c>
      <c r="D628" s="1" t="s">
        <v>12522</v>
      </c>
      <c r="E628" s="1" t="s">
        <v>12512</v>
      </c>
      <c r="F628" s="3">
        <v>44450</v>
      </c>
      <c r="G628" t="s">
        <v>13151</v>
      </c>
    </row>
    <row r="629" spans="1:7" x14ac:dyDescent="0.25">
      <c r="A629">
        <f t="shared" ca="1" si="9"/>
        <v>0.46980700789808205</v>
      </c>
      <c r="B629" s="1" t="s">
        <v>12508</v>
      </c>
      <c r="C629" s="2">
        <v>894404158</v>
      </c>
      <c r="D629" s="1" t="s">
        <v>12509</v>
      </c>
      <c r="E629" s="1" t="s">
        <v>12519</v>
      </c>
      <c r="F629" s="3">
        <v>44358</v>
      </c>
      <c r="G629" t="s">
        <v>13152</v>
      </c>
    </row>
    <row r="630" spans="1:7" x14ac:dyDescent="0.25">
      <c r="A630">
        <f t="shared" ca="1" si="9"/>
        <v>0.13147746054039555</v>
      </c>
      <c r="B630" s="1" t="s">
        <v>12504</v>
      </c>
      <c r="C630" s="2">
        <v>358235140</v>
      </c>
      <c r="D630" s="1" t="s">
        <v>12505</v>
      </c>
      <c r="E630" s="1" t="s">
        <v>12564</v>
      </c>
      <c r="F630" s="3">
        <v>44430</v>
      </c>
      <c r="G630" t="s">
        <v>13153</v>
      </c>
    </row>
    <row r="631" spans="1:7" x14ac:dyDescent="0.25">
      <c r="A631">
        <f t="shared" ca="1" si="9"/>
        <v>0.27793518373358594</v>
      </c>
      <c r="B631" s="1" t="s">
        <v>12538</v>
      </c>
      <c r="C631" s="2">
        <v>420775631</v>
      </c>
      <c r="D631" s="1" t="s">
        <v>12539</v>
      </c>
      <c r="E631" s="1" t="s">
        <v>12512</v>
      </c>
      <c r="F631" s="3">
        <v>44400</v>
      </c>
      <c r="G631" t="s">
        <v>13154</v>
      </c>
    </row>
    <row r="632" spans="1:7" x14ac:dyDescent="0.25">
      <c r="A632">
        <f t="shared" ca="1" si="9"/>
        <v>0.51103436924319301</v>
      </c>
      <c r="B632" s="1" t="s">
        <v>12514</v>
      </c>
      <c r="C632" s="2">
        <v>198335679</v>
      </c>
      <c r="D632" s="1" t="s">
        <v>12515</v>
      </c>
      <c r="E632" s="1" t="s">
        <v>12527</v>
      </c>
      <c r="F632" s="3">
        <v>44643</v>
      </c>
      <c r="G632" t="s">
        <v>13155</v>
      </c>
    </row>
    <row r="633" spans="1:7" x14ac:dyDescent="0.25">
      <c r="A633">
        <f t="shared" ca="1" si="9"/>
        <v>2.0052765482639456E-2</v>
      </c>
      <c r="B633" s="1" t="s">
        <v>12504</v>
      </c>
      <c r="C633" s="2">
        <v>192928937</v>
      </c>
      <c r="D633" s="1" t="s">
        <v>12505</v>
      </c>
      <c r="E633" s="1" t="s">
        <v>12506</v>
      </c>
      <c r="F633" s="3">
        <v>44270</v>
      </c>
      <c r="G633" t="s">
        <v>13156</v>
      </c>
    </row>
    <row r="634" spans="1:7" x14ac:dyDescent="0.25">
      <c r="A634">
        <f t="shared" ca="1" si="9"/>
        <v>0.53855838585530968</v>
      </c>
      <c r="B634" s="1" t="s">
        <v>12524</v>
      </c>
      <c r="C634" s="2">
        <v>890302611</v>
      </c>
      <c r="D634" s="1" t="s">
        <v>12525</v>
      </c>
      <c r="E634" s="1" t="s">
        <v>12506</v>
      </c>
      <c r="F634" s="3">
        <v>44277</v>
      </c>
      <c r="G634" t="s">
        <v>13157</v>
      </c>
    </row>
    <row r="635" spans="1:7" x14ac:dyDescent="0.25">
      <c r="A635">
        <f t="shared" ca="1" si="9"/>
        <v>0.35467547354177753</v>
      </c>
      <c r="B635" s="1" t="s">
        <v>12504</v>
      </c>
      <c r="C635" s="2">
        <v>309510957</v>
      </c>
      <c r="D635" s="1" t="s">
        <v>12505</v>
      </c>
      <c r="E635" s="1" t="s">
        <v>12512</v>
      </c>
      <c r="F635" s="3">
        <v>44652</v>
      </c>
      <c r="G635" t="s">
        <v>13158</v>
      </c>
    </row>
    <row r="636" spans="1:7" x14ac:dyDescent="0.25">
      <c r="A636">
        <f t="shared" ca="1" si="9"/>
        <v>5.1705651160166566E-3</v>
      </c>
      <c r="B636" s="1" t="s">
        <v>12524</v>
      </c>
      <c r="C636" s="2">
        <v>66154412</v>
      </c>
      <c r="D636" s="1" t="s">
        <v>12525</v>
      </c>
      <c r="E636" s="1" t="s">
        <v>12506</v>
      </c>
      <c r="F636" s="3">
        <v>44624</v>
      </c>
      <c r="G636" t="s">
        <v>13159</v>
      </c>
    </row>
    <row r="637" spans="1:7" x14ac:dyDescent="0.25">
      <c r="A637">
        <f t="shared" ca="1" si="9"/>
        <v>0.80208934062691406</v>
      </c>
      <c r="B637" s="1" t="s">
        <v>12521</v>
      </c>
      <c r="C637" s="2">
        <v>43105506</v>
      </c>
      <c r="D637" s="1" t="s">
        <v>12522</v>
      </c>
      <c r="E637" s="1" t="s">
        <v>12510</v>
      </c>
      <c r="F637" s="3">
        <v>44635</v>
      </c>
      <c r="G637" t="s">
        <v>13160</v>
      </c>
    </row>
    <row r="638" spans="1:7" x14ac:dyDescent="0.25">
      <c r="A638">
        <f t="shared" ca="1" si="9"/>
        <v>0.93057409110191713</v>
      </c>
      <c r="B638" s="1" t="s">
        <v>12524</v>
      </c>
      <c r="C638" s="2">
        <v>328792999</v>
      </c>
      <c r="D638" s="1" t="s">
        <v>12525</v>
      </c>
      <c r="E638" s="1" t="s">
        <v>12564</v>
      </c>
      <c r="F638" s="3">
        <v>44346</v>
      </c>
      <c r="G638" t="s">
        <v>13161</v>
      </c>
    </row>
    <row r="639" spans="1:7" x14ac:dyDescent="0.25">
      <c r="A639">
        <f t="shared" ca="1" si="9"/>
        <v>0.19383985128754289</v>
      </c>
      <c r="B639" s="1" t="s">
        <v>12514</v>
      </c>
      <c r="C639" s="2">
        <v>286598152</v>
      </c>
      <c r="D639" s="1" t="s">
        <v>12515</v>
      </c>
      <c r="E639" s="1" t="s">
        <v>12516</v>
      </c>
      <c r="F639" s="3">
        <v>44632</v>
      </c>
      <c r="G639" t="s">
        <v>13162</v>
      </c>
    </row>
    <row r="640" spans="1:7" x14ac:dyDescent="0.25">
      <c r="A640">
        <f t="shared" ca="1" si="9"/>
        <v>0.58363199211857875</v>
      </c>
      <c r="B640" s="1" t="s">
        <v>12504</v>
      </c>
      <c r="C640" s="2">
        <v>906291581</v>
      </c>
      <c r="D640" s="1" t="s">
        <v>12505</v>
      </c>
      <c r="E640" s="1" t="s">
        <v>12506</v>
      </c>
      <c r="F640" s="3">
        <v>44299</v>
      </c>
      <c r="G640" t="s">
        <v>13163</v>
      </c>
    </row>
    <row r="641" spans="1:7" x14ac:dyDescent="0.25">
      <c r="A641">
        <f t="shared" ca="1" si="9"/>
        <v>0.24744598947061769</v>
      </c>
      <c r="B641" s="1" t="s">
        <v>12524</v>
      </c>
      <c r="C641" s="2">
        <v>903996598</v>
      </c>
      <c r="D641" s="1" t="s">
        <v>12525</v>
      </c>
      <c r="E641" s="1" t="s">
        <v>12564</v>
      </c>
      <c r="F641" s="3">
        <v>44603</v>
      </c>
      <c r="G641" t="s">
        <v>13164</v>
      </c>
    </row>
    <row r="642" spans="1:7" x14ac:dyDescent="0.25">
      <c r="A642">
        <f t="shared" ref="A642:A705" ca="1" si="10">RAND()</f>
        <v>0.17011875148962019</v>
      </c>
      <c r="B642" s="1" t="s">
        <v>12524</v>
      </c>
      <c r="C642" s="2">
        <v>380741591</v>
      </c>
      <c r="D642" s="1" t="s">
        <v>12525</v>
      </c>
      <c r="E642" s="1" t="s">
        <v>12561</v>
      </c>
      <c r="F642" s="3">
        <v>44274</v>
      </c>
      <c r="G642" t="s">
        <v>13165</v>
      </c>
    </row>
    <row r="643" spans="1:7" x14ac:dyDescent="0.25">
      <c r="A643">
        <f t="shared" ca="1" si="10"/>
        <v>8.1534191090289254E-2</v>
      </c>
      <c r="B643" s="1" t="s">
        <v>12504</v>
      </c>
      <c r="C643" s="2">
        <v>225736476</v>
      </c>
      <c r="D643" s="1" t="s">
        <v>12505</v>
      </c>
      <c r="E643" s="1" t="s">
        <v>12512</v>
      </c>
      <c r="F643" s="3">
        <v>44350</v>
      </c>
      <c r="G643" t="s">
        <v>13166</v>
      </c>
    </row>
    <row r="644" spans="1:7" x14ac:dyDescent="0.25">
      <c r="A644">
        <f t="shared" ca="1" si="10"/>
        <v>2.6815423332922306E-2</v>
      </c>
      <c r="B644" s="1" t="s">
        <v>12504</v>
      </c>
      <c r="C644" s="2">
        <v>429876463</v>
      </c>
      <c r="D644" s="1" t="s">
        <v>12505</v>
      </c>
      <c r="E644" s="1" t="s">
        <v>12506</v>
      </c>
      <c r="F644" s="3">
        <v>44211</v>
      </c>
      <c r="G644" t="s">
        <v>13167</v>
      </c>
    </row>
    <row r="645" spans="1:7" x14ac:dyDescent="0.25">
      <c r="A645">
        <f t="shared" ca="1" si="10"/>
        <v>0.67801124677447933</v>
      </c>
      <c r="B645" s="1" t="s">
        <v>12504</v>
      </c>
      <c r="C645" s="2">
        <v>355200717</v>
      </c>
      <c r="D645" s="1" t="s">
        <v>12505</v>
      </c>
      <c r="E645" s="1" t="s">
        <v>12506</v>
      </c>
      <c r="F645" s="3">
        <v>44581</v>
      </c>
      <c r="G645" t="s">
        <v>13168</v>
      </c>
    </row>
    <row r="646" spans="1:7" x14ac:dyDescent="0.25">
      <c r="A646">
        <f t="shared" ca="1" si="10"/>
        <v>4.0430868919379859E-2</v>
      </c>
      <c r="B646" s="1" t="s">
        <v>12521</v>
      </c>
      <c r="C646" s="2">
        <v>925539542</v>
      </c>
      <c r="D646" s="1" t="s">
        <v>12522</v>
      </c>
      <c r="E646" s="1" t="s">
        <v>12512</v>
      </c>
      <c r="F646" s="3">
        <v>44643</v>
      </c>
      <c r="G646" t="s">
        <v>13169</v>
      </c>
    </row>
    <row r="647" spans="1:7" x14ac:dyDescent="0.25">
      <c r="A647">
        <f t="shared" ca="1" si="10"/>
        <v>0.47062814971652978</v>
      </c>
      <c r="B647" s="1" t="s">
        <v>12521</v>
      </c>
      <c r="C647" s="2">
        <v>941640918</v>
      </c>
      <c r="D647" s="1" t="s">
        <v>12522</v>
      </c>
      <c r="E647" s="1" t="s">
        <v>12510</v>
      </c>
      <c r="F647" s="3">
        <v>44521</v>
      </c>
      <c r="G647" t="s">
        <v>13170</v>
      </c>
    </row>
    <row r="648" spans="1:7" x14ac:dyDescent="0.25">
      <c r="A648">
        <f t="shared" ca="1" si="10"/>
        <v>0.23947873286190624</v>
      </c>
      <c r="B648" s="1" t="s">
        <v>12504</v>
      </c>
      <c r="C648" s="2">
        <v>654101246</v>
      </c>
      <c r="D648" s="1" t="s">
        <v>12505</v>
      </c>
      <c r="E648" s="1" t="s">
        <v>12564</v>
      </c>
      <c r="F648" s="3">
        <v>44553</v>
      </c>
      <c r="G648" t="s">
        <v>13171</v>
      </c>
    </row>
    <row r="649" spans="1:7" x14ac:dyDescent="0.25">
      <c r="A649">
        <f t="shared" ca="1" si="10"/>
        <v>5.0198763550549641E-3</v>
      </c>
      <c r="B649" s="1" t="s">
        <v>12524</v>
      </c>
      <c r="C649" s="2">
        <v>656674896</v>
      </c>
      <c r="D649" s="1" t="s">
        <v>12525</v>
      </c>
      <c r="E649" s="1" t="s">
        <v>12564</v>
      </c>
      <c r="F649" s="3">
        <v>44664</v>
      </c>
      <c r="G649" t="s">
        <v>13172</v>
      </c>
    </row>
    <row r="650" spans="1:7" x14ac:dyDescent="0.25">
      <c r="A650">
        <f t="shared" ca="1" si="10"/>
        <v>0.25689418712589451</v>
      </c>
      <c r="B650" s="1" t="s">
        <v>12538</v>
      </c>
      <c r="C650" s="2">
        <v>258765158</v>
      </c>
      <c r="D650" s="1" t="s">
        <v>12539</v>
      </c>
      <c r="E650" s="1" t="s">
        <v>12512</v>
      </c>
      <c r="F650" s="3">
        <v>44445</v>
      </c>
      <c r="G650" t="s">
        <v>13173</v>
      </c>
    </row>
    <row r="651" spans="1:7" x14ac:dyDescent="0.25">
      <c r="A651">
        <f t="shared" ca="1" si="10"/>
        <v>0.16770480218153849</v>
      </c>
      <c r="B651" s="1" t="s">
        <v>12524</v>
      </c>
      <c r="C651" s="2">
        <v>413570128</v>
      </c>
      <c r="D651" s="1" t="s">
        <v>12525</v>
      </c>
      <c r="E651" s="1" t="s">
        <v>12506</v>
      </c>
      <c r="F651" s="3">
        <v>44500</v>
      </c>
      <c r="G651" t="s">
        <v>13174</v>
      </c>
    </row>
    <row r="652" spans="1:7" x14ac:dyDescent="0.25">
      <c r="A652">
        <f t="shared" ca="1" si="10"/>
        <v>0.48335489728795267</v>
      </c>
      <c r="B652" s="1" t="s">
        <v>12521</v>
      </c>
      <c r="C652" s="2">
        <v>265864878</v>
      </c>
      <c r="D652" s="1" t="s">
        <v>12522</v>
      </c>
      <c r="E652" s="1" t="s">
        <v>12510</v>
      </c>
      <c r="F652" s="3">
        <v>44238</v>
      </c>
      <c r="G652" t="s">
        <v>13175</v>
      </c>
    </row>
    <row r="653" spans="1:7" x14ac:dyDescent="0.25">
      <c r="A653">
        <f t="shared" ca="1" si="10"/>
        <v>0.57501477564224324</v>
      </c>
      <c r="B653" s="1" t="s">
        <v>12514</v>
      </c>
      <c r="C653" s="2">
        <v>812442483</v>
      </c>
      <c r="D653" s="1" t="s">
        <v>12515</v>
      </c>
      <c r="E653" s="1" t="s">
        <v>12516</v>
      </c>
      <c r="F653" s="3">
        <v>44501</v>
      </c>
      <c r="G653" t="s">
        <v>13176</v>
      </c>
    </row>
    <row r="654" spans="1:7" x14ac:dyDescent="0.25">
      <c r="A654">
        <f t="shared" ca="1" si="10"/>
        <v>0.40942038223402988</v>
      </c>
      <c r="B654" s="1" t="s">
        <v>12524</v>
      </c>
      <c r="C654" s="2">
        <v>105425657</v>
      </c>
      <c r="D654" s="1" t="s">
        <v>12525</v>
      </c>
      <c r="E654" s="1" t="s">
        <v>12561</v>
      </c>
      <c r="F654" s="3">
        <v>44405</v>
      </c>
      <c r="G654" t="s">
        <v>13177</v>
      </c>
    </row>
    <row r="655" spans="1:7" x14ac:dyDescent="0.25">
      <c r="A655">
        <f t="shared" ca="1" si="10"/>
        <v>0.82167993688834673</v>
      </c>
      <c r="B655" s="1" t="s">
        <v>12521</v>
      </c>
      <c r="C655" s="2">
        <v>672369839</v>
      </c>
      <c r="D655" s="1" t="s">
        <v>12522</v>
      </c>
      <c r="E655" s="1" t="s">
        <v>12510</v>
      </c>
      <c r="F655" s="3">
        <v>44292</v>
      </c>
      <c r="G655" t="s">
        <v>13178</v>
      </c>
    </row>
    <row r="656" spans="1:7" x14ac:dyDescent="0.25">
      <c r="A656">
        <f t="shared" ca="1" si="10"/>
        <v>0.37644247065256053</v>
      </c>
      <c r="B656" s="1" t="s">
        <v>12521</v>
      </c>
      <c r="C656" s="2">
        <v>33056746</v>
      </c>
      <c r="D656" s="1" t="s">
        <v>12522</v>
      </c>
      <c r="E656" s="1" t="s">
        <v>12510</v>
      </c>
      <c r="F656" s="3">
        <v>44500</v>
      </c>
      <c r="G656" t="s">
        <v>13179</v>
      </c>
    </row>
    <row r="657" spans="1:7" x14ac:dyDescent="0.25">
      <c r="A657">
        <f t="shared" ca="1" si="10"/>
        <v>0.27150624537670531</v>
      </c>
      <c r="B657" s="1" t="s">
        <v>12504</v>
      </c>
      <c r="C657" s="2">
        <v>938304870</v>
      </c>
      <c r="D657" s="1" t="s">
        <v>12505</v>
      </c>
      <c r="E657" s="1" t="s">
        <v>12506</v>
      </c>
      <c r="F657" s="3">
        <v>44549</v>
      </c>
      <c r="G657" t="s">
        <v>13180</v>
      </c>
    </row>
    <row r="658" spans="1:7" x14ac:dyDescent="0.25">
      <c r="A658">
        <f t="shared" ca="1" si="10"/>
        <v>0.14739010916195372</v>
      </c>
      <c r="B658" s="1" t="s">
        <v>12504</v>
      </c>
      <c r="C658" s="2">
        <v>242838470</v>
      </c>
      <c r="D658" s="1" t="s">
        <v>12505</v>
      </c>
      <c r="E658" s="1" t="s">
        <v>12510</v>
      </c>
      <c r="F658" s="3">
        <v>44324</v>
      </c>
      <c r="G658" t="s">
        <v>13181</v>
      </c>
    </row>
    <row r="659" spans="1:7" x14ac:dyDescent="0.25">
      <c r="A659">
        <f t="shared" ca="1" si="10"/>
        <v>0.95578666691234626</v>
      </c>
      <c r="B659" s="1" t="s">
        <v>12508</v>
      </c>
      <c r="C659" s="2">
        <v>66249050</v>
      </c>
      <c r="D659" s="1" t="s">
        <v>12509</v>
      </c>
      <c r="E659" s="1" t="s">
        <v>12519</v>
      </c>
      <c r="F659" s="3">
        <v>44518</v>
      </c>
      <c r="G659" t="s">
        <v>13182</v>
      </c>
    </row>
    <row r="660" spans="1:7" x14ac:dyDescent="0.25">
      <c r="A660">
        <f t="shared" ca="1" si="10"/>
        <v>0.67234262881288032</v>
      </c>
      <c r="B660" s="1" t="s">
        <v>12538</v>
      </c>
      <c r="C660" s="2">
        <v>652862459</v>
      </c>
      <c r="D660" s="1" t="s">
        <v>12539</v>
      </c>
      <c r="E660" s="1" t="s">
        <v>12512</v>
      </c>
      <c r="F660" s="3">
        <v>44251</v>
      </c>
      <c r="G660" t="s">
        <v>13183</v>
      </c>
    </row>
    <row r="661" spans="1:7" x14ac:dyDescent="0.25">
      <c r="A661">
        <f t="shared" ca="1" si="10"/>
        <v>0.22358180765639968</v>
      </c>
      <c r="B661" s="1" t="s">
        <v>12538</v>
      </c>
      <c r="C661" s="2">
        <v>75043522</v>
      </c>
      <c r="D661" s="1" t="s">
        <v>12539</v>
      </c>
      <c r="E661" s="1" t="s">
        <v>12512</v>
      </c>
      <c r="F661" s="3">
        <v>44534</v>
      </c>
      <c r="G661" t="s">
        <v>13184</v>
      </c>
    </row>
    <row r="662" spans="1:7" x14ac:dyDescent="0.25">
      <c r="A662">
        <f t="shared" ca="1" si="10"/>
        <v>3.7744904724443806E-3</v>
      </c>
      <c r="B662" s="1" t="s">
        <v>12504</v>
      </c>
      <c r="C662" s="2">
        <v>968465790</v>
      </c>
      <c r="D662" s="1" t="s">
        <v>12505</v>
      </c>
      <c r="E662" s="1" t="s">
        <v>12512</v>
      </c>
      <c r="F662" s="3">
        <v>44562</v>
      </c>
      <c r="G662" t="s">
        <v>13185</v>
      </c>
    </row>
    <row r="663" spans="1:7" x14ac:dyDescent="0.25">
      <c r="A663">
        <f t="shared" ca="1" si="10"/>
        <v>0.47817548680804256</v>
      </c>
      <c r="B663" s="1" t="s">
        <v>12514</v>
      </c>
      <c r="C663" s="2">
        <v>957356866</v>
      </c>
      <c r="D663" s="1" t="s">
        <v>12515</v>
      </c>
      <c r="E663" s="1" t="s">
        <v>12506</v>
      </c>
      <c r="F663" s="3">
        <v>44201</v>
      </c>
      <c r="G663" t="s">
        <v>13186</v>
      </c>
    </row>
    <row r="664" spans="1:7" x14ac:dyDescent="0.25">
      <c r="A664">
        <f t="shared" ca="1" si="10"/>
        <v>4.1853931356891194E-2</v>
      </c>
      <c r="B664" s="1" t="s">
        <v>12504</v>
      </c>
      <c r="C664" s="2">
        <v>437316053</v>
      </c>
      <c r="D664" s="1" t="s">
        <v>12505</v>
      </c>
      <c r="E664" s="1" t="s">
        <v>12506</v>
      </c>
      <c r="F664" s="3">
        <v>44671</v>
      </c>
      <c r="G664" t="s">
        <v>13187</v>
      </c>
    </row>
    <row r="665" spans="1:7" x14ac:dyDescent="0.25">
      <c r="A665">
        <f t="shared" ca="1" si="10"/>
        <v>7.2649113814351796E-2</v>
      </c>
      <c r="B665" s="1" t="s">
        <v>12521</v>
      </c>
      <c r="C665" s="2">
        <v>87812959</v>
      </c>
      <c r="D665" s="1" t="s">
        <v>12522</v>
      </c>
      <c r="E665" s="1" t="s">
        <v>12510</v>
      </c>
      <c r="F665" s="3">
        <v>44381</v>
      </c>
      <c r="G665" t="s">
        <v>13188</v>
      </c>
    </row>
    <row r="666" spans="1:7" x14ac:dyDescent="0.25">
      <c r="A666">
        <f t="shared" ca="1" si="10"/>
        <v>0.1234708877436258</v>
      </c>
      <c r="B666" s="1" t="s">
        <v>12524</v>
      </c>
      <c r="C666" s="2">
        <v>188701933</v>
      </c>
      <c r="D666" s="1" t="s">
        <v>12525</v>
      </c>
      <c r="E666" s="1" t="s">
        <v>12506</v>
      </c>
      <c r="F666" s="3">
        <v>44553</v>
      </c>
      <c r="G666" t="s">
        <v>13189</v>
      </c>
    </row>
    <row r="667" spans="1:7" x14ac:dyDescent="0.25">
      <c r="A667">
        <f t="shared" ca="1" si="10"/>
        <v>0.97311979642717428</v>
      </c>
      <c r="B667" s="1" t="s">
        <v>12524</v>
      </c>
      <c r="C667" s="2">
        <v>887006605</v>
      </c>
      <c r="D667" s="1" t="s">
        <v>12525</v>
      </c>
      <c r="E667" s="1" t="s">
        <v>12506</v>
      </c>
      <c r="F667" s="3">
        <v>44560</v>
      </c>
      <c r="G667" t="s">
        <v>13190</v>
      </c>
    </row>
    <row r="668" spans="1:7" x14ac:dyDescent="0.25">
      <c r="A668">
        <f t="shared" ca="1" si="10"/>
        <v>0.84780824730663207</v>
      </c>
      <c r="B668" s="1" t="s">
        <v>12504</v>
      </c>
      <c r="C668" s="2">
        <v>860575496</v>
      </c>
      <c r="D668" s="1" t="s">
        <v>12505</v>
      </c>
      <c r="E668" s="1" t="s">
        <v>12506</v>
      </c>
      <c r="F668" s="3">
        <v>44467</v>
      </c>
      <c r="G668" t="s">
        <v>13191</v>
      </c>
    </row>
    <row r="669" spans="1:7" x14ac:dyDescent="0.25">
      <c r="A669">
        <f t="shared" ca="1" si="10"/>
        <v>0.57305231744238261</v>
      </c>
      <c r="B669" s="1" t="s">
        <v>12538</v>
      </c>
      <c r="C669" s="2">
        <v>525236190</v>
      </c>
      <c r="D669" s="1" t="s">
        <v>12539</v>
      </c>
      <c r="E669" s="1" t="s">
        <v>12512</v>
      </c>
      <c r="F669" s="3">
        <v>44284</v>
      </c>
      <c r="G669" t="s">
        <v>13192</v>
      </c>
    </row>
    <row r="670" spans="1:7" x14ac:dyDescent="0.25">
      <c r="A670">
        <f t="shared" ca="1" si="10"/>
        <v>0.87718315403380298</v>
      </c>
      <c r="B670" s="1" t="s">
        <v>12514</v>
      </c>
      <c r="C670" s="2">
        <v>647583601</v>
      </c>
      <c r="D670" s="1" t="s">
        <v>12515</v>
      </c>
      <c r="E670" s="1" t="s">
        <v>12527</v>
      </c>
      <c r="F670" s="3">
        <v>44424</v>
      </c>
      <c r="G670" t="s">
        <v>13193</v>
      </c>
    </row>
    <row r="671" spans="1:7" x14ac:dyDescent="0.25">
      <c r="A671">
        <f t="shared" ca="1" si="10"/>
        <v>0.56875298414516873</v>
      </c>
      <c r="B671" s="1" t="s">
        <v>12521</v>
      </c>
      <c r="C671" s="2">
        <v>905121758</v>
      </c>
      <c r="D671" s="1" t="s">
        <v>12522</v>
      </c>
      <c r="E671" s="1" t="s">
        <v>12512</v>
      </c>
      <c r="F671" s="3">
        <v>44511</v>
      </c>
      <c r="G671" t="s">
        <v>13194</v>
      </c>
    </row>
    <row r="672" spans="1:7" x14ac:dyDescent="0.25">
      <c r="A672">
        <f t="shared" ca="1" si="10"/>
        <v>0.44765290693134163</v>
      </c>
      <c r="B672" s="1" t="s">
        <v>12538</v>
      </c>
      <c r="C672" s="2">
        <v>420912357</v>
      </c>
      <c r="D672" s="1" t="s">
        <v>12539</v>
      </c>
      <c r="E672" s="1" t="s">
        <v>12566</v>
      </c>
      <c r="F672" s="3">
        <v>44287</v>
      </c>
      <c r="G672" t="s">
        <v>13195</v>
      </c>
    </row>
    <row r="673" spans="1:7" x14ac:dyDescent="0.25">
      <c r="A673">
        <f t="shared" ca="1" si="10"/>
        <v>9.2081665705734839E-2</v>
      </c>
      <c r="B673" s="1" t="s">
        <v>12521</v>
      </c>
      <c r="C673" s="2">
        <v>468624168</v>
      </c>
      <c r="D673" s="1" t="s">
        <v>12522</v>
      </c>
      <c r="E673" s="1" t="s">
        <v>12510</v>
      </c>
      <c r="F673" s="3">
        <v>44337</v>
      </c>
      <c r="G673" t="s">
        <v>13196</v>
      </c>
    </row>
    <row r="674" spans="1:7" x14ac:dyDescent="0.25">
      <c r="A674">
        <f t="shared" ca="1" si="10"/>
        <v>0.67433611281520633</v>
      </c>
      <c r="B674" s="1" t="s">
        <v>12538</v>
      </c>
      <c r="C674" s="2">
        <v>536584783</v>
      </c>
      <c r="D674" s="1" t="s">
        <v>12539</v>
      </c>
      <c r="E674" s="1" t="s">
        <v>12566</v>
      </c>
      <c r="F674" s="3">
        <v>44270</v>
      </c>
      <c r="G674" t="s">
        <v>13197</v>
      </c>
    </row>
    <row r="675" spans="1:7" x14ac:dyDescent="0.25">
      <c r="A675">
        <f t="shared" ca="1" si="10"/>
        <v>0.9295402070006914</v>
      </c>
      <c r="B675" s="1" t="s">
        <v>12521</v>
      </c>
      <c r="C675" s="2">
        <v>262721547</v>
      </c>
      <c r="D675" s="1" t="s">
        <v>12522</v>
      </c>
      <c r="E675" s="1" t="s">
        <v>12510</v>
      </c>
      <c r="F675" s="3">
        <v>44641</v>
      </c>
      <c r="G675" t="s">
        <v>13198</v>
      </c>
    </row>
    <row r="676" spans="1:7" x14ac:dyDescent="0.25">
      <c r="A676">
        <f t="shared" ca="1" si="10"/>
        <v>0.14467248747067274</v>
      </c>
      <c r="B676" s="1" t="s">
        <v>12538</v>
      </c>
      <c r="C676" s="2">
        <v>112752941</v>
      </c>
      <c r="D676" s="1" t="s">
        <v>12539</v>
      </c>
      <c r="E676" s="1" t="s">
        <v>12512</v>
      </c>
      <c r="F676" s="3">
        <v>44206</v>
      </c>
      <c r="G676" t="s">
        <v>13199</v>
      </c>
    </row>
    <row r="677" spans="1:7" x14ac:dyDescent="0.25">
      <c r="A677">
        <f t="shared" ca="1" si="10"/>
        <v>0.12159977464920591</v>
      </c>
      <c r="B677" s="1" t="s">
        <v>12508</v>
      </c>
      <c r="C677" s="2">
        <v>611669116</v>
      </c>
      <c r="D677" s="1" t="s">
        <v>12509</v>
      </c>
      <c r="E677" s="1" t="s">
        <v>12519</v>
      </c>
      <c r="F677" s="3">
        <v>44497</v>
      </c>
      <c r="G677" t="s">
        <v>13200</v>
      </c>
    </row>
    <row r="678" spans="1:7" x14ac:dyDescent="0.25">
      <c r="A678">
        <f t="shared" ca="1" si="10"/>
        <v>0.91348527063492568</v>
      </c>
      <c r="B678" s="1" t="s">
        <v>12504</v>
      </c>
      <c r="C678" s="2">
        <v>754949952</v>
      </c>
      <c r="D678" s="1" t="s">
        <v>12505</v>
      </c>
      <c r="E678" s="1" t="s">
        <v>12506</v>
      </c>
      <c r="F678" s="3">
        <v>44422</v>
      </c>
      <c r="G678" t="s">
        <v>13201</v>
      </c>
    </row>
    <row r="679" spans="1:7" x14ac:dyDescent="0.25">
      <c r="A679">
        <f t="shared" ca="1" si="10"/>
        <v>0.82342072935634769</v>
      </c>
      <c r="B679" s="1" t="s">
        <v>12538</v>
      </c>
      <c r="C679" s="2">
        <v>335782045</v>
      </c>
      <c r="D679" s="1" t="s">
        <v>12539</v>
      </c>
      <c r="E679" s="1" t="s">
        <v>12566</v>
      </c>
      <c r="F679" s="3">
        <v>44546</v>
      </c>
      <c r="G679" t="s">
        <v>13202</v>
      </c>
    </row>
    <row r="680" spans="1:7" x14ac:dyDescent="0.25">
      <c r="A680">
        <f t="shared" ca="1" si="10"/>
        <v>1.5868473301373753E-2</v>
      </c>
      <c r="B680" s="1" t="s">
        <v>12514</v>
      </c>
      <c r="C680" s="2">
        <v>81498368</v>
      </c>
      <c r="D680" s="1" t="s">
        <v>12515</v>
      </c>
      <c r="E680" s="1" t="s">
        <v>12527</v>
      </c>
      <c r="F680" s="3">
        <v>44533</v>
      </c>
      <c r="G680" t="s">
        <v>13203</v>
      </c>
    </row>
    <row r="681" spans="1:7" x14ac:dyDescent="0.25">
      <c r="A681">
        <f t="shared" ca="1" si="10"/>
        <v>0.49743506519899394</v>
      </c>
      <c r="B681" s="1" t="s">
        <v>12504</v>
      </c>
      <c r="C681" s="2">
        <v>394538360</v>
      </c>
      <c r="D681" s="1" t="s">
        <v>12505</v>
      </c>
      <c r="E681" s="1" t="s">
        <v>12564</v>
      </c>
      <c r="F681" s="3">
        <v>44302</v>
      </c>
      <c r="G681" t="s">
        <v>13204</v>
      </c>
    </row>
    <row r="682" spans="1:7" x14ac:dyDescent="0.25">
      <c r="A682">
        <f t="shared" ca="1" si="10"/>
        <v>0.58079787271314653</v>
      </c>
      <c r="B682" s="1" t="s">
        <v>12514</v>
      </c>
      <c r="C682" s="2">
        <v>340309780</v>
      </c>
      <c r="D682" s="1" t="s">
        <v>12515</v>
      </c>
      <c r="E682" s="1" t="s">
        <v>12516</v>
      </c>
      <c r="F682" s="3">
        <v>44298</v>
      </c>
      <c r="G682" t="s">
        <v>13205</v>
      </c>
    </row>
    <row r="683" spans="1:7" x14ac:dyDescent="0.25">
      <c r="A683">
        <f t="shared" ca="1" si="10"/>
        <v>0.95527617783523189</v>
      </c>
      <c r="B683" s="1" t="s">
        <v>12538</v>
      </c>
      <c r="C683" s="2">
        <v>478667502</v>
      </c>
      <c r="D683" s="1" t="s">
        <v>12539</v>
      </c>
      <c r="E683" s="1" t="s">
        <v>12512</v>
      </c>
      <c r="F683" s="3">
        <v>44429</v>
      </c>
      <c r="G683" t="s">
        <v>13206</v>
      </c>
    </row>
    <row r="684" spans="1:7" x14ac:dyDescent="0.25">
      <c r="A684">
        <f t="shared" ca="1" si="10"/>
        <v>0.89400257307812903</v>
      </c>
      <c r="B684" s="1" t="s">
        <v>12504</v>
      </c>
      <c r="C684" s="2">
        <v>729505202</v>
      </c>
      <c r="D684" s="1" t="s">
        <v>12505</v>
      </c>
      <c r="E684" s="1" t="s">
        <v>12564</v>
      </c>
      <c r="F684" s="3">
        <v>44589</v>
      </c>
      <c r="G684" t="s">
        <v>13207</v>
      </c>
    </row>
    <row r="685" spans="1:7" x14ac:dyDescent="0.25">
      <c r="A685">
        <f t="shared" ca="1" si="10"/>
        <v>0.45480183353953485</v>
      </c>
      <c r="B685" s="1" t="s">
        <v>12521</v>
      </c>
      <c r="C685" s="2">
        <v>511686088</v>
      </c>
      <c r="D685" s="1" t="s">
        <v>12522</v>
      </c>
      <c r="E685" s="1" t="s">
        <v>12510</v>
      </c>
      <c r="F685" s="3">
        <v>44498</v>
      </c>
      <c r="G685" t="s">
        <v>13208</v>
      </c>
    </row>
    <row r="686" spans="1:7" x14ac:dyDescent="0.25">
      <c r="A686">
        <f t="shared" ca="1" si="10"/>
        <v>0.10420685963583876</v>
      </c>
      <c r="B686" s="1" t="s">
        <v>12508</v>
      </c>
      <c r="C686" s="2">
        <v>144336359</v>
      </c>
      <c r="D686" s="1" t="s">
        <v>12509</v>
      </c>
      <c r="E686" s="1" t="s">
        <v>12519</v>
      </c>
      <c r="F686" s="3">
        <v>44256</v>
      </c>
      <c r="G686" t="s">
        <v>13209</v>
      </c>
    </row>
    <row r="687" spans="1:7" x14ac:dyDescent="0.25">
      <c r="A687">
        <f t="shared" ca="1" si="10"/>
        <v>0.5085563337219916</v>
      </c>
      <c r="B687" s="1" t="s">
        <v>12538</v>
      </c>
      <c r="C687" s="2">
        <v>236046688</v>
      </c>
      <c r="D687" s="1" t="s">
        <v>12539</v>
      </c>
      <c r="E687" s="1" t="s">
        <v>12512</v>
      </c>
      <c r="F687" s="3">
        <v>44393</v>
      </c>
      <c r="G687" t="s">
        <v>13210</v>
      </c>
    </row>
    <row r="688" spans="1:7" x14ac:dyDescent="0.25">
      <c r="A688">
        <f t="shared" ca="1" si="10"/>
        <v>0.86917112174277689</v>
      </c>
      <c r="B688" s="1" t="s">
        <v>12508</v>
      </c>
      <c r="C688" s="2">
        <v>384256484</v>
      </c>
      <c r="D688" s="1" t="s">
        <v>12509</v>
      </c>
      <c r="E688" s="1" t="s">
        <v>12519</v>
      </c>
      <c r="F688" s="3">
        <v>44605</v>
      </c>
      <c r="G688" t="s">
        <v>13211</v>
      </c>
    </row>
    <row r="689" spans="1:7" x14ac:dyDescent="0.25">
      <c r="A689">
        <f t="shared" ca="1" si="10"/>
        <v>0.38841114784060038</v>
      </c>
      <c r="B689" s="1" t="s">
        <v>12504</v>
      </c>
      <c r="C689" s="2">
        <v>290011943</v>
      </c>
      <c r="D689" s="1" t="s">
        <v>12505</v>
      </c>
      <c r="E689" s="1" t="s">
        <v>12564</v>
      </c>
      <c r="F689" s="3">
        <v>44561</v>
      </c>
      <c r="G689" t="s">
        <v>13212</v>
      </c>
    </row>
    <row r="690" spans="1:7" x14ac:dyDescent="0.25">
      <c r="A690">
        <f t="shared" ca="1" si="10"/>
        <v>3.9949972209229911E-2</v>
      </c>
      <c r="B690" s="1" t="s">
        <v>12521</v>
      </c>
      <c r="C690" s="2">
        <v>409570074</v>
      </c>
      <c r="D690" s="1" t="s">
        <v>12522</v>
      </c>
      <c r="E690" s="1" t="s">
        <v>12510</v>
      </c>
      <c r="F690" s="3">
        <v>44383</v>
      </c>
      <c r="G690" t="s">
        <v>13213</v>
      </c>
    </row>
    <row r="691" spans="1:7" x14ac:dyDescent="0.25">
      <c r="A691">
        <f t="shared" ca="1" si="10"/>
        <v>0.12038975516132189</v>
      </c>
      <c r="B691" s="1" t="s">
        <v>12538</v>
      </c>
      <c r="C691" s="2">
        <v>833296386</v>
      </c>
      <c r="D691" s="1" t="s">
        <v>12539</v>
      </c>
      <c r="E691" s="1" t="s">
        <v>12512</v>
      </c>
      <c r="F691" s="3">
        <v>44679</v>
      </c>
      <c r="G691" t="s">
        <v>13214</v>
      </c>
    </row>
    <row r="692" spans="1:7" x14ac:dyDescent="0.25">
      <c r="A692">
        <f t="shared" ca="1" si="10"/>
        <v>0.93053038129313248</v>
      </c>
      <c r="B692" s="1" t="s">
        <v>12538</v>
      </c>
      <c r="C692" s="2">
        <v>86849828</v>
      </c>
      <c r="D692" s="1" t="s">
        <v>12539</v>
      </c>
      <c r="E692" s="1" t="s">
        <v>12510</v>
      </c>
      <c r="F692" s="3">
        <v>44284</v>
      </c>
      <c r="G692" t="s">
        <v>13215</v>
      </c>
    </row>
    <row r="693" spans="1:7" x14ac:dyDescent="0.25">
      <c r="A693">
        <f t="shared" ca="1" si="10"/>
        <v>0.72148178453207223</v>
      </c>
      <c r="B693" s="1" t="s">
        <v>12538</v>
      </c>
      <c r="C693" s="2">
        <v>281763511</v>
      </c>
      <c r="D693" s="1" t="s">
        <v>12539</v>
      </c>
      <c r="E693" s="1" t="s">
        <v>12512</v>
      </c>
      <c r="F693" s="3">
        <v>44455</v>
      </c>
      <c r="G693" t="s">
        <v>13216</v>
      </c>
    </row>
    <row r="694" spans="1:7" x14ac:dyDescent="0.25">
      <c r="A694">
        <f t="shared" ca="1" si="10"/>
        <v>0.20342006529542311</v>
      </c>
      <c r="B694" s="1" t="s">
        <v>12521</v>
      </c>
      <c r="C694" s="2">
        <v>693757324</v>
      </c>
      <c r="D694" s="1" t="s">
        <v>12522</v>
      </c>
      <c r="E694" s="1" t="s">
        <v>12510</v>
      </c>
      <c r="F694" s="3">
        <v>44243</v>
      </c>
      <c r="G694" t="s">
        <v>13217</v>
      </c>
    </row>
    <row r="695" spans="1:7" x14ac:dyDescent="0.25">
      <c r="A695">
        <f t="shared" ca="1" si="10"/>
        <v>0.98379052872851391</v>
      </c>
      <c r="B695" s="1" t="s">
        <v>12508</v>
      </c>
      <c r="C695" s="2">
        <v>406611418</v>
      </c>
      <c r="D695" s="1" t="s">
        <v>12509</v>
      </c>
      <c r="E695" s="1" t="s">
        <v>12519</v>
      </c>
      <c r="F695" s="3">
        <v>44367</v>
      </c>
      <c r="G695" t="s">
        <v>13218</v>
      </c>
    </row>
    <row r="696" spans="1:7" x14ac:dyDescent="0.25">
      <c r="A696">
        <f t="shared" ca="1" si="10"/>
        <v>0.69838927996744782</v>
      </c>
      <c r="B696" s="1" t="s">
        <v>12514</v>
      </c>
      <c r="C696" s="2">
        <v>396810464</v>
      </c>
      <c r="D696" s="1" t="s">
        <v>12515</v>
      </c>
      <c r="E696" s="1" t="s">
        <v>12516</v>
      </c>
      <c r="F696" s="3">
        <v>44650</v>
      </c>
      <c r="G696" t="s">
        <v>13219</v>
      </c>
    </row>
    <row r="697" spans="1:7" x14ac:dyDescent="0.25">
      <c r="A697">
        <f t="shared" ca="1" si="10"/>
        <v>3.3784198716524827E-2</v>
      </c>
      <c r="B697" s="1" t="s">
        <v>12521</v>
      </c>
      <c r="C697" s="2">
        <v>399531461</v>
      </c>
      <c r="D697" s="1" t="s">
        <v>12522</v>
      </c>
      <c r="E697" s="1" t="s">
        <v>12510</v>
      </c>
      <c r="F697" s="3">
        <v>44636</v>
      </c>
      <c r="G697" t="s">
        <v>13220</v>
      </c>
    </row>
    <row r="698" spans="1:7" x14ac:dyDescent="0.25">
      <c r="A698">
        <f t="shared" ca="1" si="10"/>
        <v>0.43589224583769071</v>
      </c>
      <c r="B698" s="1" t="s">
        <v>12524</v>
      </c>
      <c r="C698" s="2">
        <v>934687474</v>
      </c>
      <c r="D698" s="1" t="s">
        <v>12525</v>
      </c>
      <c r="E698" s="1" t="s">
        <v>12506</v>
      </c>
      <c r="F698" s="3">
        <v>44476</v>
      </c>
      <c r="G698" t="s">
        <v>13221</v>
      </c>
    </row>
    <row r="699" spans="1:7" x14ac:dyDescent="0.25">
      <c r="A699">
        <f t="shared" ca="1" si="10"/>
        <v>0.21588862919735208</v>
      </c>
      <c r="B699" s="1" t="s">
        <v>12521</v>
      </c>
      <c r="C699" s="2">
        <v>820706182</v>
      </c>
      <c r="D699" s="1" t="s">
        <v>12522</v>
      </c>
      <c r="E699" s="1" t="s">
        <v>12510</v>
      </c>
      <c r="F699" s="3">
        <v>44418</v>
      </c>
      <c r="G699" t="s">
        <v>13222</v>
      </c>
    </row>
    <row r="700" spans="1:7" x14ac:dyDescent="0.25">
      <c r="A700">
        <f t="shared" ca="1" si="10"/>
        <v>2.6194813625221247E-2</v>
      </c>
      <c r="B700" s="1" t="s">
        <v>12538</v>
      </c>
      <c r="C700" s="2">
        <v>390143585</v>
      </c>
      <c r="D700" s="1" t="s">
        <v>12539</v>
      </c>
      <c r="E700" s="1" t="s">
        <v>12566</v>
      </c>
      <c r="F700" s="3">
        <v>44425</v>
      </c>
      <c r="G700" t="s">
        <v>13223</v>
      </c>
    </row>
    <row r="701" spans="1:7" x14ac:dyDescent="0.25">
      <c r="A701">
        <f t="shared" ca="1" si="10"/>
        <v>0.8101709293379431</v>
      </c>
      <c r="B701" s="1" t="s">
        <v>12538</v>
      </c>
      <c r="C701" s="2">
        <v>761581783</v>
      </c>
      <c r="D701" s="1" t="s">
        <v>12539</v>
      </c>
      <c r="E701" s="1" t="s">
        <v>12510</v>
      </c>
      <c r="F701" s="3">
        <v>44498</v>
      </c>
      <c r="G701" t="s">
        <v>13224</v>
      </c>
    </row>
    <row r="702" spans="1:7" x14ac:dyDescent="0.25">
      <c r="A702">
        <f t="shared" ca="1" si="10"/>
        <v>0.81186342942663092</v>
      </c>
      <c r="B702" s="1" t="s">
        <v>12524</v>
      </c>
      <c r="C702" s="2">
        <v>620261247</v>
      </c>
      <c r="D702" s="1" t="s">
        <v>12525</v>
      </c>
      <c r="E702" s="1" t="s">
        <v>12506</v>
      </c>
      <c r="F702" s="3">
        <v>44494</v>
      </c>
      <c r="G702" t="s">
        <v>13225</v>
      </c>
    </row>
    <row r="703" spans="1:7" x14ac:dyDescent="0.25">
      <c r="A703">
        <f t="shared" ca="1" si="10"/>
        <v>0.99632064401715725</v>
      </c>
      <c r="B703" s="1" t="s">
        <v>12521</v>
      </c>
      <c r="C703" s="2">
        <v>322285626</v>
      </c>
      <c r="D703" s="1" t="s">
        <v>12522</v>
      </c>
      <c r="E703" s="1" t="s">
        <v>12512</v>
      </c>
      <c r="F703" s="3">
        <v>44212</v>
      </c>
      <c r="G703" t="s">
        <v>13226</v>
      </c>
    </row>
    <row r="704" spans="1:7" x14ac:dyDescent="0.25">
      <c r="A704">
        <f t="shared" ca="1" si="10"/>
        <v>0.60873666363256429</v>
      </c>
      <c r="B704" s="1" t="s">
        <v>12504</v>
      </c>
      <c r="C704" s="2">
        <v>119419377</v>
      </c>
      <c r="D704" s="1" t="s">
        <v>12505</v>
      </c>
      <c r="E704" s="1" t="s">
        <v>12512</v>
      </c>
      <c r="F704" s="3">
        <v>44461</v>
      </c>
      <c r="G704" t="s">
        <v>13227</v>
      </c>
    </row>
    <row r="705" spans="1:7" x14ac:dyDescent="0.25">
      <c r="A705">
        <f t="shared" ca="1" si="10"/>
        <v>7.8113574312142053E-2</v>
      </c>
      <c r="B705" s="1" t="s">
        <v>12524</v>
      </c>
      <c r="C705" s="2">
        <v>938682630</v>
      </c>
      <c r="D705" s="1" t="s">
        <v>12525</v>
      </c>
      <c r="E705" s="1" t="s">
        <v>12564</v>
      </c>
      <c r="F705" s="3">
        <v>44434</v>
      </c>
      <c r="G705" t="s">
        <v>13228</v>
      </c>
    </row>
    <row r="706" spans="1:7" x14ac:dyDescent="0.25">
      <c r="A706">
        <f t="shared" ref="A706:A769" ca="1" si="11">RAND()</f>
        <v>0.79654331533204537</v>
      </c>
      <c r="B706" s="1" t="s">
        <v>12521</v>
      </c>
      <c r="C706" s="2">
        <v>128139351</v>
      </c>
      <c r="D706" s="1" t="s">
        <v>12522</v>
      </c>
      <c r="E706" s="1" t="s">
        <v>12510</v>
      </c>
      <c r="F706" s="3">
        <v>44678</v>
      </c>
      <c r="G706" t="s">
        <v>13229</v>
      </c>
    </row>
    <row r="707" spans="1:7" x14ac:dyDescent="0.25">
      <c r="A707">
        <f t="shared" ca="1" si="11"/>
        <v>0.33387162568665318</v>
      </c>
      <c r="B707" s="1" t="s">
        <v>12521</v>
      </c>
      <c r="C707" s="2">
        <v>147534688</v>
      </c>
      <c r="D707" s="1" t="s">
        <v>12522</v>
      </c>
      <c r="E707" s="1" t="s">
        <v>12512</v>
      </c>
      <c r="F707" s="3">
        <v>44536</v>
      </c>
      <c r="G707" t="s">
        <v>13230</v>
      </c>
    </row>
    <row r="708" spans="1:7" x14ac:dyDescent="0.25">
      <c r="A708">
        <f t="shared" ca="1" si="11"/>
        <v>0.44745248555331041</v>
      </c>
      <c r="B708" s="1" t="s">
        <v>12524</v>
      </c>
      <c r="C708" s="2">
        <v>699779800</v>
      </c>
      <c r="D708" s="1" t="s">
        <v>12525</v>
      </c>
      <c r="E708" s="1" t="s">
        <v>12506</v>
      </c>
      <c r="F708" s="3">
        <v>44637</v>
      </c>
      <c r="G708" t="s">
        <v>13231</v>
      </c>
    </row>
    <row r="709" spans="1:7" x14ac:dyDescent="0.25">
      <c r="A709">
        <f t="shared" ca="1" si="11"/>
        <v>0.79570547876655473</v>
      </c>
      <c r="B709" s="1" t="s">
        <v>12524</v>
      </c>
      <c r="C709" s="2">
        <v>86568311</v>
      </c>
      <c r="D709" s="1" t="s">
        <v>12525</v>
      </c>
      <c r="E709" s="1" t="s">
        <v>12561</v>
      </c>
      <c r="F709" s="3">
        <v>44533</v>
      </c>
      <c r="G709" t="s">
        <v>13232</v>
      </c>
    </row>
    <row r="710" spans="1:7" x14ac:dyDescent="0.25">
      <c r="A710">
        <f t="shared" ca="1" si="11"/>
        <v>0.33103044230915868</v>
      </c>
      <c r="B710" s="1" t="s">
        <v>12504</v>
      </c>
      <c r="C710" s="2">
        <v>516644526</v>
      </c>
      <c r="D710" s="1" t="s">
        <v>12505</v>
      </c>
      <c r="E710" s="1" t="s">
        <v>12506</v>
      </c>
      <c r="F710" s="3">
        <v>44474</v>
      </c>
      <c r="G710" t="s">
        <v>13233</v>
      </c>
    </row>
    <row r="711" spans="1:7" x14ac:dyDescent="0.25">
      <c r="A711">
        <f t="shared" ca="1" si="11"/>
        <v>0.26877054346158613</v>
      </c>
      <c r="B711" s="1" t="s">
        <v>12504</v>
      </c>
      <c r="C711" s="2">
        <v>769373972</v>
      </c>
      <c r="D711" s="1" t="s">
        <v>12505</v>
      </c>
      <c r="E711" s="1" t="s">
        <v>12506</v>
      </c>
      <c r="F711" s="3">
        <v>44543</v>
      </c>
      <c r="G711" t="s">
        <v>13234</v>
      </c>
    </row>
    <row r="712" spans="1:7" x14ac:dyDescent="0.25">
      <c r="A712">
        <f t="shared" ca="1" si="11"/>
        <v>0.31335060363983769</v>
      </c>
      <c r="B712" s="1" t="s">
        <v>12504</v>
      </c>
      <c r="C712" s="2">
        <v>180698572</v>
      </c>
      <c r="D712" s="1" t="s">
        <v>12505</v>
      </c>
      <c r="E712" s="1" t="s">
        <v>12512</v>
      </c>
      <c r="F712" s="3">
        <v>44225</v>
      </c>
      <c r="G712" t="s">
        <v>13235</v>
      </c>
    </row>
    <row r="713" spans="1:7" x14ac:dyDescent="0.25">
      <c r="A713">
        <f t="shared" ca="1" si="11"/>
        <v>0.91437639881900945</v>
      </c>
      <c r="B713" s="1" t="s">
        <v>12508</v>
      </c>
      <c r="C713" s="2">
        <v>994337960</v>
      </c>
      <c r="D713" s="1" t="s">
        <v>12509</v>
      </c>
      <c r="E713" s="1" t="s">
        <v>12510</v>
      </c>
      <c r="F713" s="3">
        <v>44386</v>
      </c>
      <c r="G713" t="s">
        <v>13236</v>
      </c>
    </row>
    <row r="714" spans="1:7" x14ac:dyDescent="0.25">
      <c r="A714">
        <f t="shared" ca="1" si="11"/>
        <v>0.6481367910285879</v>
      </c>
      <c r="B714" s="1" t="s">
        <v>12504</v>
      </c>
      <c r="C714" s="2">
        <v>249336167</v>
      </c>
      <c r="D714" s="1" t="s">
        <v>12505</v>
      </c>
      <c r="E714" s="1" t="s">
        <v>12506</v>
      </c>
      <c r="F714" s="3">
        <v>44574</v>
      </c>
      <c r="G714" t="s">
        <v>13237</v>
      </c>
    </row>
    <row r="715" spans="1:7" x14ac:dyDescent="0.25">
      <c r="A715">
        <f t="shared" ca="1" si="11"/>
        <v>0.11480972567877323</v>
      </c>
      <c r="B715" s="1" t="s">
        <v>12521</v>
      </c>
      <c r="C715" s="2">
        <v>927583432</v>
      </c>
      <c r="D715" s="1" t="s">
        <v>12522</v>
      </c>
      <c r="E715" s="1" t="s">
        <v>12510</v>
      </c>
      <c r="F715" s="3">
        <v>44519</v>
      </c>
      <c r="G715" t="s">
        <v>13238</v>
      </c>
    </row>
    <row r="716" spans="1:7" x14ac:dyDescent="0.25">
      <c r="A716">
        <f t="shared" ca="1" si="11"/>
        <v>0.71741152091764804</v>
      </c>
      <c r="B716" s="1" t="s">
        <v>12538</v>
      </c>
      <c r="C716" s="2">
        <v>738684930</v>
      </c>
      <c r="D716" s="1" t="s">
        <v>12539</v>
      </c>
      <c r="E716" s="1" t="s">
        <v>12566</v>
      </c>
      <c r="F716" s="3">
        <v>44646</v>
      </c>
      <c r="G716" t="s">
        <v>13239</v>
      </c>
    </row>
    <row r="717" spans="1:7" x14ac:dyDescent="0.25">
      <c r="A717">
        <f t="shared" ca="1" si="11"/>
        <v>3.9275222036748381E-2</v>
      </c>
      <c r="B717" s="1" t="s">
        <v>12538</v>
      </c>
      <c r="C717" s="2">
        <v>109729048</v>
      </c>
      <c r="D717" s="1" t="s">
        <v>12539</v>
      </c>
      <c r="E717" s="1" t="s">
        <v>12566</v>
      </c>
      <c r="F717" s="3">
        <v>44460</v>
      </c>
      <c r="G717" t="s">
        <v>13240</v>
      </c>
    </row>
    <row r="718" spans="1:7" x14ac:dyDescent="0.25">
      <c r="A718">
        <f t="shared" ca="1" si="11"/>
        <v>0.27581769611194917</v>
      </c>
      <c r="B718" s="1" t="s">
        <v>12504</v>
      </c>
      <c r="C718" s="2">
        <v>922881556</v>
      </c>
      <c r="D718" s="1" t="s">
        <v>12505</v>
      </c>
      <c r="E718" s="1" t="s">
        <v>12506</v>
      </c>
      <c r="F718" s="3">
        <v>44308</v>
      </c>
      <c r="G718" t="s">
        <v>13241</v>
      </c>
    </row>
    <row r="719" spans="1:7" x14ac:dyDescent="0.25">
      <c r="A719">
        <f t="shared" ca="1" si="11"/>
        <v>0.10490397124984863</v>
      </c>
      <c r="B719" s="1" t="s">
        <v>12538</v>
      </c>
      <c r="C719" s="2">
        <v>470311784</v>
      </c>
      <c r="D719" s="1" t="s">
        <v>12539</v>
      </c>
      <c r="E719" s="1" t="s">
        <v>12512</v>
      </c>
      <c r="F719" s="3">
        <v>44435</v>
      </c>
      <c r="G719" t="s">
        <v>13242</v>
      </c>
    </row>
    <row r="720" spans="1:7" x14ac:dyDescent="0.25">
      <c r="A720">
        <f t="shared" ca="1" si="11"/>
        <v>0.50696851700754841</v>
      </c>
      <c r="B720" s="1" t="s">
        <v>12508</v>
      </c>
      <c r="C720" s="2">
        <v>802418265</v>
      </c>
      <c r="D720" s="1" t="s">
        <v>12509</v>
      </c>
      <c r="E720" s="1" t="s">
        <v>12519</v>
      </c>
      <c r="F720" s="3">
        <v>44643</v>
      </c>
      <c r="G720" t="s">
        <v>13243</v>
      </c>
    </row>
    <row r="721" spans="1:7" x14ac:dyDescent="0.25">
      <c r="A721">
        <f t="shared" ca="1" si="11"/>
        <v>0.30123170795470788</v>
      </c>
      <c r="B721" s="1" t="s">
        <v>12521</v>
      </c>
      <c r="C721" s="2">
        <v>236168567</v>
      </c>
      <c r="D721" s="1" t="s">
        <v>12522</v>
      </c>
      <c r="E721" s="1" t="s">
        <v>12510</v>
      </c>
      <c r="F721" s="3">
        <v>44337</v>
      </c>
      <c r="G721" t="s">
        <v>13244</v>
      </c>
    </row>
    <row r="722" spans="1:7" x14ac:dyDescent="0.25">
      <c r="A722">
        <f t="shared" ca="1" si="11"/>
        <v>0.74846095721459782</v>
      </c>
      <c r="B722" s="1" t="s">
        <v>12508</v>
      </c>
      <c r="C722" s="2">
        <v>327612112</v>
      </c>
      <c r="D722" s="1" t="s">
        <v>12509</v>
      </c>
      <c r="E722" s="1" t="s">
        <v>12519</v>
      </c>
      <c r="F722" s="3">
        <v>44581</v>
      </c>
      <c r="G722" t="s">
        <v>13245</v>
      </c>
    </row>
    <row r="723" spans="1:7" x14ac:dyDescent="0.25">
      <c r="A723">
        <f t="shared" ca="1" si="11"/>
        <v>0.95560551564752283</v>
      </c>
      <c r="B723" s="1" t="s">
        <v>12504</v>
      </c>
      <c r="C723" s="2">
        <v>892038287</v>
      </c>
      <c r="D723" s="1" t="s">
        <v>12505</v>
      </c>
      <c r="E723" s="1" t="s">
        <v>12510</v>
      </c>
      <c r="F723" s="3">
        <v>44397</v>
      </c>
      <c r="G723" t="s">
        <v>13246</v>
      </c>
    </row>
    <row r="724" spans="1:7" x14ac:dyDescent="0.25">
      <c r="A724">
        <f t="shared" ca="1" si="11"/>
        <v>0.482975489948686</v>
      </c>
      <c r="B724" s="1" t="s">
        <v>12504</v>
      </c>
      <c r="C724" s="2">
        <v>449540697</v>
      </c>
      <c r="D724" s="1" t="s">
        <v>12505</v>
      </c>
      <c r="E724" s="1" t="s">
        <v>12506</v>
      </c>
      <c r="F724" s="3">
        <v>44537</v>
      </c>
      <c r="G724" t="s">
        <v>13247</v>
      </c>
    </row>
    <row r="725" spans="1:7" x14ac:dyDescent="0.25">
      <c r="A725">
        <f t="shared" ca="1" si="11"/>
        <v>0.44374739100600402</v>
      </c>
      <c r="B725" s="1" t="s">
        <v>12504</v>
      </c>
      <c r="C725" s="2">
        <v>4417230</v>
      </c>
      <c r="D725" s="1" t="s">
        <v>12505</v>
      </c>
      <c r="E725" s="1" t="s">
        <v>12512</v>
      </c>
      <c r="F725" s="3">
        <v>44508</v>
      </c>
      <c r="G725" t="s">
        <v>13248</v>
      </c>
    </row>
    <row r="726" spans="1:7" x14ac:dyDescent="0.25">
      <c r="A726">
        <f t="shared" ca="1" si="11"/>
        <v>0.20461752196402372</v>
      </c>
      <c r="B726" s="1" t="s">
        <v>12521</v>
      </c>
      <c r="C726" s="2">
        <v>281045684</v>
      </c>
      <c r="D726" s="1" t="s">
        <v>12522</v>
      </c>
      <c r="E726" s="1" t="s">
        <v>12512</v>
      </c>
      <c r="F726" s="3">
        <v>44557</v>
      </c>
      <c r="G726" t="s">
        <v>13249</v>
      </c>
    </row>
    <row r="727" spans="1:7" x14ac:dyDescent="0.25">
      <c r="A727">
        <f t="shared" ca="1" si="11"/>
        <v>0.38577984577802182</v>
      </c>
      <c r="B727" s="1" t="s">
        <v>12504</v>
      </c>
      <c r="C727" s="2">
        <v>645106187</v>
      </c>
      <c r="D727" s="1" t="s">
        <v>12505</v>
      </c>
      <c r="E727" s="1" t="s">
        <v>12506</v>
      </c>
      <c r="F727" s="3">
        <v>44639</v>
      </c>
      <c r="G727" t="s">
        <v>13250</v>
      </c>
    </row>
    <row r="728" spans="1:7" x14ac:dyDescent="0.25">
      <c r="A728">
        <f t="shared" ca="1" si="11"/>
        <v>3.5107049119981415E-2</v>
      </c>
      <c r="B728" s="1" t="s">
        <v>12514</v>
      </c>
      <c r="C728" s="2">
        <v>971310478</v>
      </c>
      <c r="D728" s="1" t="s">
        <v>12515</v>
      </c>
      <c r="E728" s="1" t="s">
        <v>12527</v>
      </c>
      <c r="F728" s="3">
        <v>44456</v>
      </c>
      <c r="G728" t="s">
        <v>13251</v>
      </c>
    </row>
    <row r="729" spans="1:7" x14ac:dyDescent="0.25">
      <c r="A729">
        <f t="shared" ca="1" si="11"/>
        <v>0.85988870063644673</v>
      </c>
      <c r="B729" s="1" t="s">
        <v>12504</v>
      </c>
      <c r="C729" s="2">
        <v>895923214</v>
      </c>
      <c r="D729" s="1" t="s">
        <v>12505</v>
      </c>
      <c r="E729" s="1" t="s">
        <v>12506</v>
      </c>
      <c r="F729" s="3">
        <v>44454</v>
      </c>
      <c r="G729" t="s">
        <v>13252</v>
      </c>
    </row>
    <row r="730" spans="1:7" x14ac:dyDescent="0.25">
      <c r="A730">
        <f t="shared" ca="1" si="11"/>
        <v>0.88611001571568682</v>
      </c>
      <c r="B730" s="1" t="s">
        <v>12538</v>
      </c>
      <c r="C730" s="2">
        <v>627379463</v>
      </c>
      <c r="D730" s="1" t="s">
        <v>12539</v>
      </c>
      <c r="E730" s="1" t="s">
        <v>12512</v>
      </c>
      <c r="F730" s="3">
        <v>44316</v>
      </c>
      <c r="G730" t="s">
        <v>13253</v>
      </c>
    </row>
    <row r="731" spans="1:7" x14ac:dyDescent="0.25">
      <c r="A731">
        <f t="shared" ca="1" si="11"/>
        <v>0.81188442856214549</v>
      </c>
      <c r="B731" s="1" t="s">
        <v>12538</v>
      </c>
      <c r="C731" s="2">
        <v>220684499</v>
      </c>
      <c r="D731" s="1" t="s">
        <v>12539</v>
      </c>
      <c r="E731" s="1" t="s">
        <v>12512</v>
      </c>
      <c r="F731" s="3">
        <v>44628</v>
      </c>
      <c r="G731" t="s">
        <v>13254</v>
      </c>
    </row>
    <row r="732" spans="1:7" x14ac:dyDescent="0.25">
      <c r="A732">
        <f t="shared" ca="1" si="11"/>
        <v>0.75728821198744123</v>
      </c>
      <c r="B732" s="1" t="s">
        <v>12521</v>
      </c>
      <c r="C732" s="2">
        <v>532469543</v>
      </c>
      <c r="D732" s="1" t="s">
        <v>12522</v>
      </c>
      <c r="E732" s="1" t="s">
        <v>12510</v>
      </c>
      <c r="F732" s="3">
        <v>44363</v>
      </c>
      <c r="G732" t="s">
        <v>13255</v>
      </c>
    </row>
    <row r="733" spans="1:7" x14ac:dyDescent="0.25">
      <c r="A733">
        <f t="shared" ca="1" si="11"/>
        <v>0.26060195964821053</v>
      </c>
      <c r="B733" s="1" t="s">
        <v>12538</v>
      </c>
      <c r="C733" s="2">
        <v>959566153</v>
      </c>
      <c r="D733" s="1" t="s">
        <v>12539</v>
      </c>
      <c r="E733" s="1" t="s">
        <v>12512</v>
      </c>
      <c r="F733" s="3">
        <v>44594</v>
      </c>
      <c r="G733" t="s">
        <v>13256</v>
      </c>
    </row>
    <row r="734" spans="1:7" x14ac:dyDescent="0.25">
      <c r="A734">
        <f t="shared" ca="1" si="11"/>
        <v>0.58429033428456245</v>
      </c>
      <c r="B734" s="1" t="s">
        <v>12504</v>
      </c>
      <c r="C734" s="2">
        <v>306590052</v>
      </c>
      <c r="D734" s="1" t="s">
        <v>12505</v>
      </c>
      <c r="E734" s="1" t="s">
        <v>12512</v>
      </c>
      <c r="F734" s="3">
        <v>44409</v>
      </c>
      <c r="G734" t="s">
        <v>13257</v>
      </c>
    </row>
    <row r="735" spans="1:7" x14ac:dyDescent="0.25">
      <c r="A735">
        <f t="shared" ca="1" si="11"/>
        <v>0.60670264326585832</v>
      </c>
      <c r="B735" s="1" t="s">
        <v>12538</v>
      </c>
      <c r="C735" s="2">
        <v>233834163</v>
      </c>
      <c r="D735" s="1" t="s">
        <v>12539</v>
      </c>
      <c r="E735" s="1" t="s">
        <v>12566</v>
      </c>
      <c r="F735" s="3">
        <v>44631</v>
      </c>
      <c r="G735" t="s">
        <v>13258</v>
      </c>
    </row>
    <row r="736" spans="1:7" x14ac:dyDescent="0.25">
      <c r="A736">
        <f t="shared" ca="1" si="11"/>
        <v>0.40835959428377233</v>
      </c>
      <c r="B736" s="1" t="s">
        <v>12514</v>
      </c>
      <c r="C736" s="2">
        <v>169486428</v>
      </c>
      <c r="D736" s="1" t="s">
        <v>12515</v>
      </c>
      <c r="E736" s="1" t="s">
        <v>12506</v>
      </c>
      <c r="F736" s="3">
        <v>44437</v>
      </c>
      <c r="G736" t="s">
        <v>13259</v>
      </c>
    </row>
    <row r="737" spans="1:7" x14ac:dyDescent="0.25">
      <c r="A737">
        <f t="shared" ca="1" si="11"/>
        <v>0.74165767874072674</v>
      </c>
      <c r="B737" s="1" t="s">
        <v>12508</v>
      </c>
      <c r="C737" s="2">
        <v>622899729</v>
      </c>
      <c r="D737" s="1" t="s">
        <v>12509</v>
      </c>
      <c r="E737" s="1" t="s">
        <v>12519</v>
      </c>
      <c r="F737" s="3">
        <v>44341</v>
      </c>
      <c r="G737" t="s">
        <v>13260</v>
      </c>
    </row>
    <row r="738" spans="1:7" x14ac:dyDescent="0.25">
      <c r="A738">
        <f t="shared" ca="1" si="11"/>
        <v>0.86631915691188799</v>
      </c>
      <c r="B738" s="1" t="s">
        <v>12538</v>
      </c>
      <c r="C738" s="2">
        <v>633845603</v>
      </c>
      <c r="D738" s="1" t="s">
        <v>12539</v>
      </c>
      <c r="E738" s="1" t="s">
        <v>12566</v>
      </c>
      <c r="F738" s="3">
        <v>44450</v>
      </c>
      <c r="G738" t="s">
        <v>13261</v>
      </c>
    </row>
    <row r="739" spans="1:7" x14ac:dyDescent="0.25">
      <c r="A739">
        <f t="shared" ca="1" si="11"/>
        <v>0.65935199457771454</v>
      </c>
      <c r="B739" s="1" t="s">
        <v>12521</v>
      </c>
      <c r="C739" s="2">
        <v>878940712</v>
      </c>
      <c r="D739" s="1" t="s">
        <v>12522</v>
      </c>
      <c r="E739" s="1" t="s">
        <v>12510</v>
      </c>
      <c r="F739" s="3">
        <v>44236</v>
      </c>
      <c r="G739" t="s">
        <v>13262</v>
      </c>
    </row>
    <row r="740" spans="1:7" x14ac:dyDescent="0.25">
      <c r="A740">
        <f t="shared" ca="1" si="11"/>
        <v>0.42506852058430777</v>
      </c>
      <c r="B740" s="1" t="s">
        <v>12504</v>
      </c>
      <c r="C740" s="2">
        <v>775922234</v>
      </c>
      <c r="D740" s="1" t="s">
        <v>12505</v>
      </c>
      <c r="E740" s="1" t="s">
        <v>12506</v>
      </c>
      <c r="F740" s="3">
        <v>44646</v>
      </c>
      <c r="G740" t="s">
        <v>13263</v>
      </c>
    </row>
    <row r="741" spans="1:7" x14ac:dyDescent="0.25">
      <c r="A741">
        <f t="shared" ca="1" si="11"/>
        <v>0.36966654162006352</v>
      </c>
      <c r="B741" s="1" t="s">
        <v>12524</v>
      </c>
      <c r="C741" s="2">
        <v>772724674</v>
      </c>
      <c r="D741" s="1" t="s">
        <v>12525</v>
      </c>
      <c r="E741" s="1" t="s">
        <v>12506</v>
      </c>
      <c r="F741" s="3">
        <v>44611</v>
      </c>
      <c r="G741" t="s">
        <v>13264</v>
      </c>
    </row>
    <row r="742" spans="1:7" x14ac:dyDescent="0.25">
      <c r="A742">
        <f t="shared" ca="1" si="11"/>
        <v>0.28040266912757383</v>
      </c>
      <c r="B742" s="1" t="s">
        <v>12514</v>
      </c>
      <c r="C742" s="2">
        <v>345882308</v>
      </c>
      <c r="D742" s="1" t="s">
        <v>12515</v>
      </c>
      <c r="E742" s="1" t="s">
        <v>12516</v>
      </c>
      <c r="F742" s="3">
        <v>44676</v>
      </c>
      <c r="G742" t="s">
        <v>13265</v>
      </c>
    </row>
    <row r="743" spans="1:7" x14ac:dyDescent="0.25">
      <c r="A743">
        <f t="shared" ca="1" si="11"/>
        <v>0.10646322644600215</v>
      </c>
      <c r="B743" s="1" t="s">
        <v>12524</v>
      </c>
      <c r="C743" s="2">
        <v>418163749</v>
      </c>
      <c r="D743" s="1" t="s">
        <v>12525</v>
      </c>
      <c r="E743" s="1" t="s">
        <v>12564</v>
      </c>
      <c r="F743" s="3">
        <v>44426</v>
      </c>
      <c r="G743" t="s">
        <v>13266</v>
      </c>
    </row>
    <row r="744" spans="1:7" x14ac:dyDescent="0.25">
      <c r="A744">
        <f t="shared" ca="1" si="11"/>
        <v>0.33247895037714081</v>
      </c>
      <c r="B744" s="1" t="s">
        <v>12538</v>
      </c>
      <c r="C744" s="2">
        <v>774767354</v>
      </c>
      <c r="D744" s="1" t="s">
        <v>12539</v>
      </c>
      <c r="E744" s="1" t="s">
        <v>12512</v>
      </c>
      <c r="F744" s="3">
        <v>44202</v>
      </c>
      <c r="G744" t="s">
        <v>13267</v>
      </c>
    </row>
    <row r="745" spans="1:7" x14ac:dyDescent="0.25">
      <c r="A745">
        <f t="shared" ca="1" si="11"/>
        <v>0.19386536507080521</v>
      </c>
      <c r="B745" s="1" t="s">
        <v>12524</v>
      </c>
      <c r="C745" s="2">
        <v>858331470</v>
      </c>
      <c r="D745" s="1" t="s">
        <v>12525</v>
      </c>
      <c r="E745" s="1" t="s">
        <v>12564</v>
      </c>
      <c r="F745" s="3">
        <v>44215</v>
      </c>
      <c r="G745" t="s">
        <v>13268</v>
      </c>
    </row>
    <row r="746" spans="1:7" x14ac:dyDescent="0.25">
      <c r="A746">
        <f t="shared" ca="1" si="11"/>
        <v>8.2787826814467502E-2</v>
      </c>
      <c r="B746" s="1" t="s">
        <v>12521</v>
      </c>
      <c r="C746" s="2">
        <v>165962259</v>
      </c>
      <c r="D746" s="1" t="s">
        <v>12522</v>
      </c>
      <c r="E746" s="1" t="s">
        <v>12510</v>
      </c>
      <c r="F746" s="3">
        <v>44572</v>
      </c>
      <c r="G746" t="s">
        <v>13269</v>
      </c>
    </row>
    <row r="747" spans="1:7" x14ac:dyDescent="0.25">
      <c r="A747">
        <f t="shared" ca="1" si="11"/>
        <v>0.83004850254499485</v>
      </c>
      <c r="B747" s="1" t="s">
        <v>12538</v>
      </c>
      <c r="C747" s="2">
        <v>447232108</v>
      </c>
      <c r="D747" s="1" t="s">
        <v>12539</v>
      </c>
      <c r="E747" s="1" t="s">
        <v>12510</v>
      </c>
      <c r="F747" s="3">
        <v>44625</v>
      </c>
      <c r="G747" t="s">
        <v>13270</v>
      </c>
    </row>
    <row r="748" spans="1:7" x14ac:dyDescent="0.25">
      <c r="A748">
        <f t="shared" ca="1" si="11"/>
        <v>0.51756078142135353</v>
      </c>
      <c r="B748" s="1" t="s">
        <v>12538</v>
      </c>
      <c r="C748" s="2">
        <v>7318552</v>
      </c>
      <c r="D748" s="1" t="s">
        <v>12539</v>
      </c>
      <c r="E748" s="1" t="s">
        <v>12512</v>
      </c>
      <c r="F748" s="3">
        <v>44672</v>
      </c>
      <c r="G748" t="s">
        <v>13271</v>
      </c>
    </row>
    <row r="749" spans="1:7" x14ac:dyDescent="0.25">
      <c r="A749">
        <f t="shared" ca="1" si="11"/>
        <v>0.96131563337449233</v>
      </c>
      <c r="B749" s="1" t="s">
        <v>12504</v>
      </c>
      <c r="C749" s="2">
        <v>866750682</v>
      </c>
      <c r="D749" s="1" t="s">
        <v>12505</v>
      </c>
      <c r="E749" s="1" t="s">
        <v>12506</v>
      </c>
      <c r="F749" s="3">
        <v>44535</v>
      </c>
      <c r="G749" t="s">
        <v>13272</v>
      </c>
    </row>
    <row r="750" spans="1:7" x14ac:dyDescent="0.25">
      <c r="A750">
        <f t="shared" ca="1" si="11"/>
        <v>7.4508617505135377E-2</v>
      </c>
      <c r="B750" s="1" t="s">
        <v>12504</v>
      </c>
      <c r="C750" s="2">
        <v>93482930</v>
      </c>
      <c r="D750" s="1" t="s">
        <v>12505</v>
      </c>
      <c r="E750" s="1" t="s">
        <v>12512</v>
      </c>
      <c r="F750" s="3">
        <v>44345</v>
      </c>
      <c r="G750" t="s">
        <v>13273</v>
      </c>
    </row>
    <row r="751" spans="1:7" x14ac:dyDescent="0.25">
      <c r="A751">
        <f t="shared" ca="1" si="11"/>
        <v>0.40425751099255769</v>
      </c>
      <c r="B751" s="1" t="s">
        <v>12521</v>
      </c>
      <c r="C751" s="2">
        <v>307328973</v>
      </c>
      <c r="D751" s="1" t="s">
        <v>12522</v>
      </c>
      <c r="E751" s="1" t="s">
        <v>12510</v>
      </c>
      <c r="F751" s="3">
        <v>44486</v>
      </c>
      <c r="G751" t="s">
        <v>13274</v>
      </c>
    </row>
    <row r="752" spans="1:7" x14ac:dyDescent="0.25">
      <c r="A752">
        <f t="shared" ca="1" si="11"/>
        <v>0.30400015993355833</v>
      </c>
      <c r="B752" s="1" t="s">
        <v>12524</v>
      </c>
      <c r="C752" s="2">
        <v>817900012</v>
      </c>
      <c r="D752" s="1" t="s">
        <v>12525</v>
      </c>
      <c r="E752" s="1" t="s">
        <v>12506</v>
      </c>
      <c r="F752" s="3">
        <v>44582</v>
      </c>
      <c r="G752" t="s">
        <v>13275</v>
      </c>
    </row>
    <row r="753" spans="1:7" x14ac:dyDescent="0.25">
      <c r="A753">
        <f t="shared" ca="1" si="11"/>
        <v>0.92777620222909507</v>
      </c>
      <c r="B753" s="1" t="s">
        <v>12524</v>
      </c>
      <c r="C753" s="2">
        <v>289592807</v>
      </c>
      <c r="D753" s="1" t="s">
        <v>12525</v>
      </c>
      <c r="E753" s="1" t="s">
        <v>12564</v>
      </c>
      <c r="F753" s="3">
        <v>44485</v>
      </c>
      <c r="G753" t="s">
        <v>13276</v>
      </c>
    </row>
    <row r="754" spans="1:7" x14ac:dyDescent="0.25">
      <c r="A754">
        <f t="shared" ca="1" si="11"/>
        <v>0.2526912104747423</v>
      </c>
      <c r="B754" s="1" t="s">
        <v>12524</v>
      </c>
      <c r="C754" s="2">
        <v>758880525</v>
      </c>
      <c r="D754" s="1" t="s">
        <v>12525</v>
      </c>
      <c r="E754" s="1" t="s">
        <v>12561</v>
      </c>
      <c r="F754" s="3">
        <v>44496</v>
      </c>
      <c r="G754" t="s">
        <v>13277</v>
      </c>
    </row>
    <row r="755" spans="1:7" x14ac:dyDescent="0.25">
      <c r="A755">
        <f t="shared" ca="1" si="11"/>
        <v>0.47592094991725598</v>
      </c>
      <c r="B755" s="1" t="s">
        <v>12514</v>
      </c>
      <c r="C755" s="2">
        <v>54043829</v>
      </c>
      <c r="D755" s="1" t="s">
        <v>12515</v>
      </c>
      <c r="E755" s="1" t="s">
        <v>12506</v>
      </c>
      <c r="F755" s="3">
        <v>44359</v>
      </c>
      <c r="G755" t="s">
        <v>13278</v>
      </c>
    </row>
    <row r="756" spans="1:7" x14ac:dyDescent="0.25">
      <c r="A756">
        <f t="shared" ca="1" si="11"/>
        <v>0.71563910420375021</v>
      </c>
      <c r="B756" s="1" t="s">
        <v>12521</v>
      </c>
      <c r="C756" s="2">
        <v>959471211</v>
      </c>
      <c r="D756" s="1" t="s">
        <v>12522</v>
      </c>
      <c r="E756" s="1" t="s">
        <v>12510</v>
      </c>
      <c r="F756" s="3">
        <v>44593</v>
      </c>
      <c r="G756" t="s">
        <v>13279</v>
      </c>
    </row>
    <row r="757" spans="1:7" x14ac:dyDescent="0.25">
      <c r="A757">
        <f t="shared" ca="1" si="11"/>
        <v>0.19365710749993703</v>
      </c>
      <c r="B757" s="1" t="s">
        <v>12521</v>
      </c>
      <c r="C757" s="2">
        <v>221141420</v>
      </c>
      <c r="D757" s="1" t="s">
        <v>12522</v>
      </c>
      <c r="E757" s="1" t="s">
        <v>12512</v>
      </c>
      <c r="F757" s="3">
        <v>44423</v>
      </c>
      <c r="G757" t="s">
        <v>13280</v>
      </c>
    </row>
    <row r="758" spans="1:7" x14ac:dyDescent="0.25">
      <c r="A758">
        <f t="shared" ca="1" si="11"/>
        <v>0.1285648230107056</v>
      </c>
      <c r="B758" s="1" t="s">
        <v>12508</v>
      </c>
      <c r="C758" s="2">
        <v>388129904</v>
      </c>
      <c r="D758" s="1" t="s">
        <v>12509</v>
      </c>
      <c r="E758" s="1" t="s">
        <v>12510</v>
      </c>
      <c r="F758" s="3">
        <v>44365</v>
      </c>
      <c r="G758" t="s">
        <v>13281</v>
      </c>
    </row>
    <row r="759" spans="1:7" x14ac:dyDescent="0.25">
      <c r="A759">
        <f t="shared" ca="1" si="11"/>
        <v>0.82733834720244126</v>
      </c>
      <c r="B759" s="1" t="s">
        <v>12521</v>
      </c>
      <c r="C759" s="2">
        <v>516336426</v>
      </c>
      <c r="D759" s="1" t="s">
        <v>12522</v>
      </c>
      <c r="E759" s="1" t="s">
        <v>12510</v>
      </c>
      <c r="F759" s="3">
        <v>44420</v>
      </c>
      <c r="G759" t="s">
        <v>13282</v>
      </c>
    </row>
    <row r="760" spans="1:7" x14ac:dyDescent="0.25">
      <c r="A760">
        <f t="shared" ca="1" si="11"/>
        <v>0.8534891300882913</v>
      </c>
      <c r="B760" s="1" t="s">
        <v>12524</v>
      </c>
      <c r="C760" s="2">
        <v>484725064</v>
      </c>
      <c r="D760" s="1" t="s">
        <v>12525</v>
      </c>
      <c r="E760" s="1" t="s">
        <v>12564</v>
      </c>
      <c r="F760" s="3">
        <v>44593</v>
      </c>
      <c r="G760" t="s">
        <v>13283</v>
      </c>
    </row>
    <row r="761" spans="1:7" x14ac:dyDescent="0.25">
      <c r="A761">
        <f t="shared" ca="1" si="11"/>
        <v>0.53265858022174317</v>
      </c>
      <c r="B761" s="1" t="s">
        <v>12521</v>
      </c>
      <c r="C761" s="2">
        <v>641677481</v>
      </c>
      <c r="D761" s="1" t="s">
        <v>12522</v>
      </c>
      <c r="E761" s="1" t="s">
        <v>12510</v>
      </c>
      <c r="F761" s="3">
        <v>44317</v>
      </c>
      <c r="G761" t="s">
        <v>13284</v>
      </c>
    </row>
    <row r="762" spans="1:7" x14ac:dyDescent="0.25">
      <c r="A762">
        <f t="shared" ca="1" si="11"/>
        <v>0.70631710689919946</v>
      </c>
      <c r="B762" s="1" t="s">
        <v>12524</v>
      </c>
      <c r="C762" s="2">
        <v>868132016</v>
      </c>
      <c r="D762" s="1" t="s">
        <v>12525</v>
      </c>
      <c r="E762" s="1" t="s">
        <v>12561</v>
      </c>
      <c r="F762" s="3">
        <v>44349</v>
      </c>
      <c r="G762" t="s">
        <v>13285</v>
      </c>
    </row>
    <row r="763" spans="1:7" x14ac:dyDescent="0.25">
      <c r="A763">
        <f t="shared" ca="1" si="11"/>
        <v>0.17405601856869568</v>
      </c>
      <c r="B763" s="1" t="s">
        <v>12521</v>
      </c>
      <c r="C763" s="2">
        <v>580242247</v>
      </c>
      <c r="D763" s="1" t="s">
        <v>12522</v>
      </c>
      <c r="E763" s="1" t="s">
        <v>12510</v>
      </c>
      <c r="F763" s="3">
        <v>44352</v>
      </c>
      <c r="G763" t="s">
        <v>13286</v>
      </c>
    </row>
    <row r="764" spans="1:7" x14ac:dyDescent="0.25">
      <c r="A764">
        <f t="shared" ca="1" si="11"/>
        <v>0.77531804009886773</v>
      </c>
      <c r="B764" s="1" t="s">
        <v>12538</v>
      </c>
      <c r="C764" s="2">
        <v>230054148</v>
      </c>
      <c r="D764" s="1" t="s">
        <v>12539</v>
      </c>
      <c r="E764" s="1" t="s">
        <v>12566</v>
      </c>
      <c r="F764" s="3">
        <v>44648</v>
      </c>
      <c r="G764" t="s">
        <v>13287</v>
      </c>
    </row>
    <row r="765" spans="1:7" x14ac:dyDescent="0.25">
      <c r="A765">
        <f t="shared" ca="1" si="11"/>
        <v>0.14717227493799778</v>
      </c>
      <c r="B765" s="1" t="s">
        <v>12524</v>
      </c>
      <c r="C765" s="2">
        <v>120818084</v>
      </c>
      <c r="D765" s="1" t="s">
        <v>12525</v>
      </c>
      <c r="E765" s="1" t="s">
        <v>12561</v>
      </c>
      <c r="F765" s="3">
        <v>44589</v>
      </c>
      <c r="G765" t="s">
        <v>13288</v>
      </c>
    </row>
    <row r="766" spans="1:7" x14ac:dyDescent="0.25">
      <c r="A766">
        <f t="shared" ca="1" si="11"/>
        <v>0.86507323053162499</v>
      </c>
      <c r="B766" s="1" t="s">
        <v>12504</v>
      </c>
      <c r="C766" s="2">
        <v>17250555</v>
      </c>
      <c r="D766" s="1" t="s">
        <v>12505</v>
      </c>
      <c r="E766" s="1" t="s">
        <v>12506</v>
      </c>
      <c r="F766" s="3">
        <v>44473</v>
      </c>
      <c r="G766" t="s">
        <v>13289</v>
      </c>
    </row>
    <row r="767" spans="1:7" x14ac:dyDescent="0.25">
      <c r="A767">
        <f t="shared" ca="1" si="11"/>
        <v>0.16931974985050757</v>
      </c>
      <c r="B767" s="1" t="s">
        <v>12514</v>
      </c>
      <c r="C767" s="2">
        <v>610960498</v>
      </c>
      <c r="D767" s="1" t="s">
        <v>12515</v>
      </c>
      <c r="E767" s="1" t="s">
        <v>12516</v>
      </c>
      <c r="F767" s="3">
        <v>44461</v>
      </c>
      <c r="G767" t="s">
        <v>13290</v>
      </c>
    </row>
    <row r="768" spans="1:7" x14ac:dyDescent="0.25">
      <c r="A768">
        <f t="shared" ca="1" si="11"/>
        <v>0.88430392903941701</v>
      </c>
      <c r="B768" s="1" t="s">
        <v>12524</v>
      </c>
      <c r="C768" s="2">
        <v>843600058</v>
      </c>
      <c r="D768" s="1" t="s">
        <v>12525</v>
      </c>
      <c r="E768" s="1" t="s">
        <v>12564</v>
      </c>
      <c r="F768" s="3">
        <v>44616</v>
      </c>
      <c r="G768" t="s">
        <v>13291</v>
      </c>
    </row>
    <row r="769" spans="1:7" x14ac:dyDescent="0.25">
      <c r="A769">
        <f t="shared" ca="1" si="11"/>
        <v>0.4857340882125788</v>
      </c>
      <c r="B769" s="1" t="s">
        <v>12524</v>
      </c>
      <c r="C769" s="2">
        <v>752834105</v>
      </c>
      <c r="D769" s="1" t="s">
        <v>12525</v>
      </c>
      <c r="E769" s="1" t="s">
        <v>12561</v>
      </c>
      <c r="F769" s="3">
        <v>44268</v>
      </c>
      <c r="G769" t="s">
        <v>13292</v>
      </c>
    </row>
    <row r="770" spans="1:7" x14ac:dyDescent="0.25">
      <c r="A770">
        <f t="shared" ref="A770:A833" ca="1" si="12">RAND()</f>
        <v>0.85808412156459501</v>
      </c>
      <c r="B770" s="1" t="s">
        <v>12521</v>
      </c>
      <c r="C770" s="2">
        <v>822211095</v>
      </c>
      <c r="D770" s="1" t="s">
        <v>12522</v>
      </c>
      <c r="E770" s="1" t="s">
        <v>12512</v>
      </c>
      <c r="F770" s="3">
        <v>44576</v>
      </c>
      <c r="G770" t="s">
        <v>13293</v>
      </c>
    </row>
    <row r="771" spans="1:7" x14ac:dyDescent="0.25">
      <c r="A771">
        <f t="shared" ca="1" si="12"/>
        <v>0.94744160393199661</v>
      </c>
      <c r="B771" s="1" t="s">
        <v>12521</v>
      </c>
      <c r="C771" s="2">
        <v>165254222</v>
      </c>
      <c r="D771" s="1" t="s">
        <v>12522</v>
      </c>
      <c r="E771" s="1" t="s">
        <v>12510</v>
      </c>
      <c r="F771" s="3">
        <v>44499</v>
      </c>
      <c r="G771" t="s">
        <v>13294</v>
      </c>
    </row>
    <row r="772" spans="1:7" x14ac:dyDescent="0.25">
      <c r="A772">
        <f t="shared" ca="1" si="12"/>
        <v>0.3111345178468421</v>
      </c>
      <c r="B772" s="1" t="s">
        <v>12514</v>
      </c>
      <c r="C772" s="2">
        <v>9114300</v>
      </c>
      <c r="D772" s="1" t="s">
        <v>12515</v>
      </c>
      <c r="E772" s="1" t="s">
        <v>12527</v>
      </c>
      <c r="F772" s="3">
        <v>44607</v>
      </c>
      <c r="G772" t="s">
        <v>13295</v>
      </c>
    </row>
    <row r="773" spans="1:7" x14ac:dyDescent="0.25">
      <c r="A773">
        <f t="shared" ca="1" si="12"/>
        <v>0.74891866967940279</v>
      </c>
      <c r="B773" s="1" t="s">
        <v>12504</v>
      </c>
      <c r="C773" s="2">
        <v>729442003</v>
      </c>
      <c r="D773" s="1" t="s">
        <v>12505</v>
      </c>
      <c r="E773" s="1" t="s">
        <v>12506</v>
      </c>
      <c r="F773" s="3">
        <v>44351</v>
      </c>
      <c r="G773" t="s">
        <v>13296</v>
      </c>
    </row>
    <row r="774" spans="1:7" x14ac:dyDescent="0.25">
      <c r="A774">
        <f t="shared" ca="1" si="12"/>
        <v>0.79029273952775825</v>
      </c>
      <c r="B774" s="1" t="s">
        <v>12521</v>
      </c>
      <c r="C774" s="2">
        <v>4815836</v>
      </c>
      <c r="D774" s="1" t="s">
        <v>12522</v>
      </c>
      <c r="E774" s="1" t="s">
        <v>12510</v>
      </c>
      <c r="F774" s="3">
        <v>44568</v>
      </c>
      <c r="G774" t="s">
        <v>13297</v>
      </c>
    </row>
    <row r="775" spans="1:7" x14ac:dyDescent="0.25">
      <c r="A775">
        <f t="shared" ca="1" si="12"/>
        <v>0.81468180077490737</v>
      </c>
      <c r="B775" s="1" t="s">
        <v>12514</v>
      </c>
      <c r="C775" s="2">
        <v>778489603</v>
      </c>
      <c r="D775" s="1" t="s">
        <v>12515</v>
      </c>
      <c r="E775" s="1" t="s">
        <v>12527</v>
      </c>
      <c r="F775" s="3">
        <v>44216</v>
      </c>
      <c r="G775" t="s">
        <v>13298</v>
      </c>
    </row>
    <row r="776" spans="1:7" x14ac:dyDescent="0.25">
      <c r="A776">
        <f t="shared" ca="1" si="12"/>
        <v>0.73784596179014239</v>
      </c>
      <c r="B776" s="1" t="s">
        <v>12504</v>
      </c>
      <c r="C776" s="2">
        <v>940465945</v>
      </c>
      <c r="D776" s="1" t="s">
        <v>12505</v>
      </c>
      <c r="E776" s="1" t="s">
        <v>12564</v>
      </c>
      <c r="F776" s="3">
        <v>44470</v>
      </c>
      <c r="G776" t="s">
        <v>13299</v>
      </c>
    </row>
    <row r="777" spans="1:7" x14ac:dyDescent="0.25">
      <c r="A777">
        <f t="shared" ca="1" si="12"/>
        <v>0.63434566587513141</v>
      </c>
      <c r="B777" s="1" t="s">
        <v>12521</v>
      </c>
      <c r="C777" s="2">
        <v>25918402</v>
      </c>
      <c r="D777" s="1" t="s">
        <v>12522</v>
      </c>
      <c r="E777" s="1" t="s">
        <v>12510</v>
      </c>
      <c r="F777" s="3">
        <v>44425</v>
      </c>
      <c r="G777" t="s">
        <v>13300</v>
      </c>
    </row>
    <row r="778" spans="1:7" x14ac:dyDescent="0.25">
      <c r="A778">
        <f t="shared" ca="1" si="12"/>
        <v>0.97818483662592015</v>
      </c>
      <c r="B778" s="1" t="s">
        <v>12538</v>
      </c>
      <c r="C778" s="2">
        <v>102923023</v>
      </c>
      <c r="D778" s="1" t="s">
        <v>12539</v>
      </c>
      <c r="E778" s="1" t="s">
        <v>12512</v>
      </c>
      <c r="F778" s="3">
        <v>44362</v>
      </c>
      <c r="G778" t="s">
        <v>13301</v>
      </c>
    </row>
    <row r="779" spans="1:7" x14ac:dyDescent="0.25">
      <c r="A779">
        <f t="shared" ca="1" si="12"/>
        <v>0.68623307139616341</v>
      </c>
      <c r="B779" s="1" t="s">
        <v>12504</v>
      </c>
      <c r="C779" s="2">
        <v>982975265</v>
      </c>
      <c r="D779" s="1" t="s">
        <v>12505</v>
      </c>
      <c r="E779" s="1" t="s">
        <v>12506</v>
      </c>
      <c r="F779" s="3">
        <v>44656</v>
      </c>
      <c r="G779" t="s">
        <v>13302</v>
      </c>
    </row>
    <row r="780" spans="1:7" x14ac:dyDescent="0.25">
      <c r="A780">
        <f t="shared" ca="1" si="12"/>
        <v>2.5227434549067729E-2</v>
      </c>
      <c r="B780" s="1" t="s">
        <v>12521</v>
      </c>
      <c r="C780" s="2">
        <v>142941602</v>
      </c>
      <c r="D780" s="1" t="s">
        <v>12522</v>
      </c>
      <c r="E780" s="1" t="s">
        <v>12510</v>
      </c>
      <c r="F780" s="3">
        <v>44357</v>
      </c>
      <c r="G780" t="s">
        <v>13303</v>
      </c>
    </row>
    <row r="781" spans="1:7" x14ac:dyDescent="0.25">
      <c r="A781">
        <f t="shared" ca="1" si="12"/>
        <v>0.76876838432882799</v>
      </c>
      <c r="B781" s="1" t="s">
        <v>12514</v>
      </c>
      <c r="C781" s="2">
        <v>307023024</v>
      </c>
      <c r="D781" s="1" t="s">
        <v>12515</v>
      </c>
      <c r="E781" s="1" t="s">
        <v>12506</v>
      </c>
      <c r="F781" s="3">
        <v>44516</v>
      </c>
      <c r="G781" t="s">
        <v>13304</v>
      </c>
    </row>
    <row r="782" spans="1:7" x14ac:dyDescent="0.25">
      <c r="A782">
        <f t="shared" ca="1" si="12"/>
        <v>0.44656472330895236</v>
      </c>
      <c r="B782" s="1" t="s">
        <v>12514</v>
      </c>
      <c r="C782" s="2">
        <v>465359014</v>
      </c>
      <c r="D782" s="1" t="s">
        <v>12515</v>
      </c>
      <c r="E782" s="1" t="s">
        <v>12527</v>
      </c>
      <c r="F782" s="3">
        <v>44273</v>
      </c>
      <c r="G782" t="s">
        <v>13305</v>
      </c>
    </row>
    <row r="783" spans="1:7" x14ac:dyDescent="0.25">
      <c r="A783">
        <f t="shared" ca="1" si="12"/>
        <v>0.43765928827926326</v>
      </c>
      <c r="B783" s="1" t="s">
        <v>12524</v>
      </c>
      <c r="C783" s="2">
        <v>127626624</v>
      </c>
      <c r="D783" s="1" t="s">
        <v>12525</v>
      </c>
      <c r="E783" s="1" t="s">
        <v>12506</v>
      </c>
      <c r="F783" s="3">
        <v>44245</v>
      </c>
      <c r="G783" t="s">
        <v>13306</v>
      </c>
    </row>
    <row r="784" spans="1:7" x14ac:dyDescent="0.25">
      <c r="A784">
        <f t="shared" ca="1" si="12"/>
        <v>0.34417099174494148</v>
      </c>
      <c r="B784" s="1" t="s">
        <v>12538</v>
      </c>
      <c r="C784" s="2">
        <v>674382707</v>
      </c>
      <c r="D784" s="1" t="s">
        <v>12539</v>
      </c>
      <c r="E784" s="1" t="s">
        <v>12510</v>
      </c>
      <c r="F784" s="3">
        <v>44389</v>
      </c>
      <c r="G784" t="s">
        <v>13307</v>
      </c>
    </row>
    <row r="785" spans="1:7" x14ac:dyDescent="0.25">
      <c r="A785">
        <f t="shared" ca="1" si="12"/>
        <v>0.15931738037352949</v>
      </c>
      <c r="B785" s="1" t="s">
        <v>12504</v>
      </c>
      <c r="C785" s="2">
        <v>408750461</v>
      </c>
      <c r="D785" s="1" t="s">
        <v>12505</v>
      </c>
      <c r="E785" s="1" t="s">
        <v>12506</v>
      </c>
      <c r="F785" s="3">
        <v>44460</v>
      </c>
      <c r="G785" t="s">
        <v>13308</v>
      </c>
    </row>
    <row r="786" spans="1:7" x14ac:dyDescent="0.25">
      <c r="A786">
        <f t="shared" ca="1" si="12"/>
        <v>0.30415907694426036</v>
      </c>
      <c r="B786" s="1" t="s">
        <v>12521</v>
      </c>
      <c r="C786" s="2">
        <v>274472571</v>
      </c>
      <c r="D786" s="1" t="s">
        <v>12522</v>
      </c>
      <c r="E786" s="1" t="s">
        <v>12510</v>
      </c>
      <c r="F786" s="3">
        <v>44215</v>
      </c>
      <c r="G786" t="s">
        <v>13309</v>
      </c>
    </row>
    <row r="787" spans="1:7" x14ac:dyDescent="0.25">
      <c r="A787">
        <f t="shared" ca="1" si="12"/>
        <v>0.1925088026934102</v>
      </c>
      <c r="B787" s="1" t="s">
        <v>12504</v>
      </c>
      <c r="C787" s="2">
        <v>768030363</v>
      </c>
      <c r="D787" s="1" t="s">
        <v>12505</v>
      </c>
      <c r="E787" s="1" t="s">
        <v>12564</v>
      </c>
      <c r="F787" s="3">
        <v>44369</v>
      </c>
      <c r="G787" t="s">
        <v>13310</v>
      </c>
    </row>
    <row r="788" spans="1:7" x14ac:dyDescent="0.25">
      <c r="A788">
        <f t="shared" ca="1" si="12"/>
        <v>0.51815727480511675</v>
      </c>
      <c r="B788" s="1" t="s">
        <v>12524</v>
      </c>
      <c r="C788" s="2">
        <v>721820655</v>
      </c>
      <c r="D788" s="1" t="s">
        <v>12525</v>
      </c>
      <c r="E788" s="1" t="s">
        <v>12506</v>
      </c>
      <c r="F788" s="3">
        <v>44483</v>
      </c>
      <c r="G788" t="s">
        <v>13311</v>
      </c>
    </row>
    <row r="789" spans="1:7" x14ac:dyDescent="0.25">
      <c r="A789">
        <f t="shared" ca="1" si="12"/>
        <v>0.90594968240830687</v>
      </c>
      <c r="B789" s="1" t="s">
        <v>12508</v>
      </c>
      <c r="C789" s="2">
        <v>307334489</v>
      </c>
      <c r="D789" s="1" t="s">
        <v>12509</v>
      </c>
      <c r="E789" s="1" t="s">
        <v>12510</v>
      </c>
      <c r="F789" s="3">
        <v>44550</v>
      </c>
      <c r="G789" t="s">
        <v>13312</v>
      </c>
    </row>
    <row r="790" spans="1:7" x14ac:dyDescent="0.25">
      <c r="A790">
        <f t="shared" ca="1" si="12"/>
        <v>0.3092677025878442</v>
      </c>
      <c r="B790" s="1" t="s">
        <v>12508</v>
      </c>
      <c r="C790" s="2">
        <v>797693035</v>
      </c>
      <c r="D790" s="1" t="s">
        <v>12509</v>
      </c>
      <c r="E790" s="1" t="s">
        <v>12519</v>
      </c>
      <c r="F790" s="3">
        <v>44598</v>
      </c>
      <c r="G790" t="s">
        <v>13313</v>
      </c>
    </row>
    <row r="791" spans="1:7" x14ac:dyDescent="0.25">
      <c r="A791">
        <f t="shared" ca="1" si="12"/>
        <v>0.11149681412832158</v>
      </c>
      <c r="B791" s="1" t="s">
        <v>12538</v>
      </c>
      <c r="C791" s="2">
        <v>131050069</v>
      </c>
      <c r="D791" s="1" t="s">
        <v>12539</v>
      </c>
      <c r="E791" s="1" t="s">
        <v>12566</v>
      </c>
      <c r="F791" s="3">
        <v>44663</v>
      </c>
      <c r="G791" t="s">
        <v>13314</v>
      </c>
    </row>
    <row r="792" spans="1:7" x14ac:dyDescent="0.25">
      <c r="A792">
        <f t="shared" ca="1" si="12"/>
        <v>0.21320530769069768</v>
      </c>
      <c r="B792" s="1" t="s">
        <v>12514</v>
      </c>
      <c r="C792" s="2">
        <v>776827984</v>
      </c>
      <c r="D792" s="1" t="s">
        <v>12515</v>
      </c>
      <c r="E792" s="1" t="s">
        <v>12516</v>
      </c>
      <c r="F792" s="3">
        <v>44316</v>
      </c>
      <c r="G792" t="s">
        <v>13315</v>
      </c>
    </row>
    <row r="793" spans="1:7" x14ac:dyDescent="0.25">
      <c r="A793">
        <f t="shared" ca="1" si="12"/>
        <v>0.2105042359412832</v>
      </c>
      <c r="B793" s="1" t="s">
        <v>12514</v>
      </c>
      <c r="C793" s="2">
        <v>806999634</v>
      </c>
      <c r="D793" s="1" t="s">
        <v>12515</v>
      </c>
      <c r="E793" s="1" t="s">
        <v>12516</v>
      </c>
      <c r="F793" s="3">
        <v>44591</v>
      </c>
      <c r="G793" t="s">
        <v>13316</v>
      </c>
    </row>
    <row r="794" spans="1:7" x14ac:dyDescent="0.25">
      <c r="A794">
        <f t="shared" ca="1" si="12"/>
        <v>0.36919901869947569</v>
      </c>
      <c r="B794" s="1" t="s">
        <v>12514</v>
      </c>
      <c r="C794" s="2">
        <v>967533698</v>
      </c>
      <c r="D794" s="1" t="s">
        <v>12515</v>
      </c>
      <c r="E794" s="1" t="s">
        <v>12516</v>
      </c>
      <c r="F794" s="3">
        <v>44575</v>
      </c>
      <c r="G794" t="s">
        <v>13317</v>
      </c>
    </row>
    <row r="795" spans="1:7" x14ac:dyDescent="0.25">
      <c r="A795">
        <f t="shared" ca="1" si="12"/>
        <v>0.77603645813927657</v>
      </c>
      <c r="B795" s="1" t="s">
        <v>12504</v>
      </c>
      <c r="C795" s="2">
        <v>132539151</v>
      </c>
      <c r="D795" s="1" t="s">
        <v>12505</v>
      </c>
      <c r="E795" s="1" t="s">
        <v>12506</v>
      </c>
      <c r="F795" s="3">
        <v>44273</v>
      </c>
      <c r="G795" t="s">
        <v>13318</v>
      </c>
    </row>
    <row r="796" spans="1:7" x14ac:dyDescent="0.25">
      <c r="A796">
        <f t="shared" ca="1" si="12"/>
        <v>0.79388734486993073</v>
      </c>
      <c r="B796" s="1" t="s">
        <v>12514</v>
      </c>
      <c r="C796" s="2">
        <v>921471761</v>
      </c>
      <c r="D796" s="1" t="s">
        <v>12515</v>
      </c>
      <c r="E796" s="1" t="s">
        <v>12506</v>
      </c>
      <c r="F796" s="3">
        <v>44519</v>
      </c>
      <c r="G796" t="s">
        <v>13319</v>
      </c>
    </row>
    <row r="797" spans="1:7" x14ac:dyDescent="0.25">
      <c r="A797">
        <f t="shared" ca="1" si="12"/>
        <v>0.62752940926344403</v>
      </c>
      <c r="B797" s="1" t="s">
        <v>12504</v>
      </c>
      <c r="C797" s="2">
        <v>828002445</v>
      </c>
      <c r="D797" s="1" t="s">
        <v>12505</v>
      </c>
      <c r="E797" s="1" t="s">
        <v>12506</v>
      </c>
      <c r="F797" s="3">
        <v>44345</v>
      </c>
      <c r="G797" t="s">
        <v>13320</v>
      </c>
    </row>
    <row r="798" spans="1:7" x14ac:dyDescent="0.25">
      <c r="A798">
        <f t="shared" ca="1" si="12"/>
        <v>0.7694795350036171</v>
      </c>
      <c r="B798" s="1" t="s">
        <v>12508</v>
      </c>
      <c r="C798" s="2">
        <v>872154878</v>
      </c>
      <c r="D798" s="1" t="s">
        <v>12509</v>
      </c>
      <c r="E798" s="1" t="s">
        <v>12510</v>
      </c>
      <c r="F798" s="3">
        <v>44608</v>
      </c>
      <c r="G798" t="s">
        <v>13321</v>
      </c>
    </row>
    <row r="799" spans="1:7" x14ac:dyDescent="0.25">
      <c r="A799">
        <f t="shared" ca="1" si="12"/>
        <v>0.24013136355341036</v>
      </c>
      <c r="B799" s="1" t="s">
        <v>12504</v>
      </c>
      <c r="C799" s="2">
        <v>309942505</v>
      </c>
      <c r="D799" s="1" t="s">
        <v>12505</v>
      </c>
      <c r="E799" s="1" t="s">
        <v>12506</v>
      </c>
      <c r="F799" s="3">
        <v>44327</v>
      </c>
      <c r="G799" t="s">
        <v>13322</v>
      </c>
    </row>
    <row r="800" spans="1:7" x14ac:dyDescent="0.25">
      <c r="A800">
        <f t="shared" ca="1" si="12"/>
        <v>0.58717117541437835</v>
      </c>
      <c r="B800" s="1" t="s">
        <v>12504</v>
      </c>
      <c r="C800" s="2">
        <v>825936254</v>
      </c>
      <c r="D800" s="1" t="s">
        <v>12505</v>
      </c>
      <c r="E800" s="1" t="s">
        <v>12564</v>
      </c>
      <c r="F800" s="3">
        <v>44590</v>
      </c>
      <c r="G800" t="s">
        <v>13323</v>
      </c>
    </row>
    <row r="801" spans="1:7" x14ac:dyDescent="0.25">
      <c r="A801">
        <f t="shared" ca="1" si="12"/>
        <v>0.28236328313998582</v>
      </c>
      <c r="B801" s="1" t="s">
        <v>12524</v>
      </c>
      <c r="C801" s="2">
        <v>283169927</v>
      </c>
      <c r="D801" s="1" t="s">
        <v>12525</v>
      </c>
      <c r="E801" s="1" t="s">
        <v>12564</v>
      </c>
      <c r="F801" s="3">
        <v>44449</v>
      </c>
      <c r="G801" t="s">
        <v>13324</v>
      </c>
    </row>
    <row r="802" spans="1:7" x14ac:dyDescent="0.25">
      <c r="A802">
        <f t="shared" ca="1" si="12"/>
        <v>0.34535096280507127</v>
      </c>
      <c r="B802" s="1" t="s">
        <v>12524</v>
      </c>
      <c r="C802" s="2">
        <v>834478667</v>
      </c>
      <c r="D802" s="1" t="s">
        <v>12525</v>
      </c>
      <c r="E802" s="1" t="s">
        <v>12506</v>
      </c>
      <c r="F802" s="3">
        <v>44231</v>
      </c>
      <c r="G802" t="s">
        <v>13325</v>
      </c>
    </row>
    <row r="803" spans="1:7" x14ac:dyDescent="0.25">
      <c r="A803">
        <f t="shared" ca="1" si="12"/>
        <v>0.76367291227110079</v>
      </c>
      <c r="B803" s="1" t="s">
        <v>12504</v>
      </c>
      <c r="C803" s="2">
        <v>807287014</v>
      </c>
      <c r="D803" s="1" t="s">
        <v>12505</v>
      </c>
      <c r="E803" s="1" t="s">
        <v>12506</v>
      </c>
      <c r="F803" s="3">
        <v>44368</v>
      </c>
      <c r="G803" t="s">
        <v>13326</v>
      </c>
    </row>
    <row r="804" spans="1:7" x14ac:dyDescent="0.25">
      <c r="A804">
        <f t="shared" ca="1" si="12"/>
        <v>0.53835205990444956</v>
      </c>
      <c r="B804" s="1" t="s">
        <v>12521</v>
      </c>
      <c r="C804" s="2">
        <v>90601850</v>
      </c>
      <c r="D804" s="1" t="s">
        <v>12522</v>
      </c>
      <c r="E804" s="1" t="s">
        <v>12510</v>
      </c>
      <c r="F804" s="3">
        <v>44312</v>
      </c>
      <c r="G804" t="s">
        <v>13327</v>
      </c>
    </row>
    <row r="805" spans="1:7" x14ac:dyDescent="0.25">
      <c r="A805">
        <f t="shared" ca="1" si="12"/>
        <v>0.24472951646929009</v>
      </c>
      <c r="B805" s="1" t="s">
        <v>12524</v>
      </c>
      <c r="C805" s="2">
        <v>254941473</v>
      </c>
      <c r="D805" s="1" t="s">
        <v>12525</v>
      </c>
      <c r="E805" s="1" t="s">
        <v>12564</v>
      </c>
      <c r="F805" s="3">
        <v>44639</v>
      </c>
      <c r="G805" t="s">
        <v>13328</v>
      </c>
    </row>
    <row r="806" spans="1:7" x14ac:dyDescent="0.25">
      <c r="A806">
        <f t="shared" ca="1" si="12"/>
        <v>0.25747260081630119</v>
      </c>
      <c r="B806" s="1" t="s">
        <v>12524</v>
      </c>
      <c r="C806" s="2">
        <v>695447801</v>
      </c>
      <c r="D806" s="1" t="s">
        <v>12525</v>
      </c>
      <c r="E806" s="1" t="s">
        <v>12564</v>
      </c>
      <c r="F806" s="3">
        <v>44347</v>
      </c>
      <c r="G806" t="s">
        <v>13329</v>
      </c>
    </row>
    <row r="807" spans="1:7" x14ac:dyDescent="0.25">
      <c r="A807">
        <f t="shared" ca="1" si="12"/>
        <v>0.14400707025234383</v>
      </c>
      <c r="B807" s="1" t="s">
        <v>12504</v>
      </c>
      <c r="C807" s="2">
        <v>17757953</v>
      </c>
      <c r="D807" s="1" t="s">
        <v>12505</v>
      </c>
      <c r="E807" s="1" t="s">
        <v>12564</v>
      </c>
      <c r="F807" s="3">
        <v>44261</v>
      </c>
      <c r="G807" t="s">
        <v>13330</v>
      </c>
    </row>
    <row r="808" spans="1:7" x14ac:dyDescent="0.25">
      <c r="A808">
        <f t="shared" ca="1" si="12"/>
        <v>0.47094724334617089</v>
      </c>
      <c r="B808" s="1" t="s">
        <v>12524</v>
      </c>
      <c r="C808" s="2">
        <v>797666813</v>
      </c>
      <c r="D808" s="1" t="s">
        <v>12525</v>
      </c>
      <c r="E808" s="1" t="s">
        <v>12564</v>
      </c>
      <c r="F808" s="3">
        <v>44551</v>
      </c>
      <c r="G808" t="s">
        <v>13331</v>
      </c>
    </row>
    <row r="809" spans="1:7" x14ac:dyDescent="0.25">
      <c r="A809">
        <f t="shared" ca="1" si="12"/>
        <v>0.31853890019720454</v>
      </c>
      <c r="B809" s="1" t="s">
        <v>12524</v>
      </c>
      <c r="C809" s="2">
        <v>837917753</v>
      </c>
      <c r="D809" s="1" t="s">
        <v>12525</v>
      </c>
      <c r="E809" s="1" t="s">
        <v>12564</v>
      </c>
      <c r="F809" s="3">
        <v>44333</v>
      </c>
      <c r="G809" t="s">
        <v>13332</v>
      </c>
    </row>
    <row r="810" spans="1:7" x14ac:dyDescent="0.25">
      <c r="A810">
        <f t="shared" ca="1" si="12"/>
        <v>0.5522724447659868</v>
      </c>
      <c r="B810" s="1" t="s">
        <v>12504</v>
      </c>
      <c r="C810" s="2">
        <v>870730567</v>
      </c>
      <c r="D810" s="1" t="s">
        <v>12505</v>
      </c>
      <c r="E810" s="1" t="s">
        <v>12510</v>
      </c>
      <c r="F810" s="3">
        <v>44375</v>
      </c>
      <c r="G810" t="s">
        <v>13333</v>
      </c>
    </row>
    <row r="811" spans="1:7" x14ac:dyDescent="0.25">
      <c r="A811">
        <f t="shared" ca="1" si="12"/>
        <v>0.48683538471021481</v>
      </c>
      <c r="B811" s="1" t="s">
        <v>12521</v>
      </c>
      <c r="C811" s="2">
        <v>839510673</v>
      </c>
      <c r="D811" s="1" t="s">
        <v>12522</v>
      </c>
      <c r="E811" s="1" t="s">
        <v>12512</v>
      </c>
      <c r="F811" s="3">
        <v>44339</v>
      </c>
      <c r="G811" t="s">
        <v>13334</v>
      </c>
    </row>
    <row r="812" spans="1:7" x14ac:dyDescent="0.25">
      <c r="A812">
        <f t="shared" ca="1" si="12"/>
        <v>0.72183980275207726</v>
      </c>
      <c r="B812" s="1" t="s">
        <v>12504</v>
      </c>
      <c r="C812" s="2">
        <v>817959591</v>
      </c>
      <c r="D812" s="1" t="s">
        <v>12505</v>
      </c>
      <c r="E812" s="1" t="s">
        <v>12510</v>
      </c>
      <c r="F812" s="3">
        <v>44472</v>
      </c>
      <c r="G812" t="s">
        <v>13335</v>
      </c>
    </row>
    <row r="813" spans="1:7" x14ac:dyDescent="0.25">
      <c r="A813">
        <f t="shared" ca="1" si="12"/>
        <v>0.59907551661291236</v>
      </c>
      <c r="B813" s="1" t="s">
        <v>12524</v>
      </c>
      <c r="C813" s="2">
        <v>642473211</v>
      </c>
      <c r="D813" s="1" t="s">
        <v>12525</v>
      </c>
      <c r="E813" s="1" t="s">
        <v>12564</v>
      </c>
      <c r="F813" s="3">
        <v>44622</v>
      </c>
      <c r="G813" t="s">
        <v>13336</v>
      </c>
    </row>
    <row r="814" spans="1:7" x14ac:dyDescent="0.25">
      <c r="A814">
        <f t="shared" ca="1" si="12"/>
        <v>0.52040946313540049</v>
      </c>
      <c r="B814" s="1" t="s">
        <v>12538</v>
      </c>
      <c r="C814" s="2">
        <v>291292071</v>
      </c>
      <c r="D814" s="1" t="s">
        <v>12539</v>
      </c>
      <c r="E814" s="1" t="s">
        <v>12566</v>
      </c>
      <c r="F814" s="3">
        <v>44673</v>
      </c>
      <c r="G814" t="s">
        <v>13337</v>
      </c>
    </row>
    <row r="815" spans="1:7" x14ac:dyDescent="0.25">
      <c r="A815">
        <f t="shared" ca="1" si="12"/>
        <v>0.87862858269648014</v>
      </c>
      <c r="B815" s="1" t="s">
        <v>12538</v>
      </c>
      <c r="C815" s="2">
        <v>955633879</v>
      </c>
      <c r="D815" s="1" t="s">
        <v>12539</v>
      </c>
      <c r="E815" s="1" t="s">
        <v>12566</v>
      </c>
      <c r="F815" s="3">
        <v>44406</v>
      </c>
      <c r="G815" t="s">
        <v>13338</v>
      </c>
    </row>
    <row r="816" spans="1:7" x14ac:dyDescent="0.25">
      <c r="A816">
        <f t="shared" ca="1" si="12"/>
        <v>0.89045244778137811</v>
      </c>
      <c r="B816" s="1" t="s">
        <v>12504</v>
      </c>
      <c r="C816" s="2">
        <v>547978289</v>
      </c>
      <c r="D816" s="1" t="s">
        <v>12505</v>
      </c>
      <c r="E816" s="1" t="s">
        <v>12506</v>
      </c>
      <c r="F816" s="3">
        <v>44500</v>
      </c>
      <c r="G816" t="s">
        <v>13339</v>
      </c>
    </row>
    <row r="817" spans="1:7" x14ac:dyDescent="0.25">
      <c r="A817">
        <f t="shared" ca="1" si="12"/>
        <v>0.96741203106968177</v>
      </c>
      <c r="B817" s="1" t="s">
        <v>12524</v>
      </c>
      <c r="C817" s="2">
        <v>968633339</v>
      </c>
      <c r="D817" s="1" t="s">
        <v>12525</v>
      </c>
      <c r="E817" s="1" t="s">
        <v>12506</v>
      </c>
      <c r="F817" s="3">
        <v>44380</v>
      </c>
      <c r="G817" t="s">
        <v>13340</v>
      </c>
    </row>
    <row r="818" spans="1:7" x14ac:dyDescent="0.25">
      <c r="A818">
        <f t="shared" ca="1" si="12"/>
        <v>0.96200919614733238</v>
      </c>
      <c r="B818" s="1" t="s">
        <v>12524</v>
      </c>
      <c r="C818" s="2">
        <v>258712750</v>
      </c>
      <c r="D818" s="1" t="s">
        <v>12525</v>
      </c>
      <c r="E818" s="1" t="s">
        <v>12506</v>
      </c>
      <c r="F818" s="3">
        <v>44477</v>
      </c>
      <c r="G818" t="s">
        <v>13341</v>
      </c>
    </row>
    <row r="819" spans="1:7" x14ac:dyDescent="0.25">
      <c r="A819">
        <f t="shared" ca="1" si="12"/>
        <v>0.56563860824003065</v>
      </c>
      <c r="B819" s="1" t="s">
        <v>12521</v>
      </c>
      <c r="C819" s="2">
        <v>763927329</v>
      </c>
      <c r="D819" s="1" t="s">
        <v>12522</v>
      </c>
      <c r="E819" s="1" t="s">
        <v>12512</v>
      </c>
      <c r="F819" s="3">
        <v>44322</v>
      </c>
      <c r="G819" t="s">
        <v>13342</v>
      </c>
    </row>
    <row r="820" spans="1:7" x14ac:dyDescent="0.25">
      <c r="A820">
        <f t="shared" ca="1" si="12"/>
        <v>0.68255334389608047</v>
      </c>
      <c r="B820" s="1" t="s">
        <v>12504</v>
      </c>
      <c r="C820" s="2">
        <v>601050774</v>
      </c>
      <c r="D820" s="1" t="s">
        <v>12505</v>
      </c>
      <c r="E820" s="1" t="s">
        <v>12506</v>
      </c>
      <c r="F820" s="3">
        <v>44379</v>
      </c>
      <c r="G820" t="s">
        <v>13343</v>
      </c>
    </row>
    <row r="821" spans="1:7" x14ac:dyDescent="0.25">
      <c r="A821">
        <f t="shared" ca="1" si="12"/>
        <v>0.87730516097276579</v>
      </c>
      <c r="B821" s="1" t="s">
        <v>12521</v>
      </c>
      <c r="C821" s="2">
        <v>255923617</v>
      </c>
      <c r="D821" s="1" t="s">
        <v>12522</v>
      </c>
      <c r="E821" s="1" t="s">
        <v>12510</v>
      </c>
      <c r="F821" s="3">
        <v>44351</v>
      </c>
      <c r="G821" t="s">
        <v>13344</v>
      </c>
    </row>
    <row r="822" spans="1:7" x14ac:dyDescent="0.25">
      <c r="A822">
        <f t="shared" ca="1" si="12"/>
        <v>0.46810615467050731</v>
      </c>
      <c r="B822" s="1" t="s">
        <v>12504</v>
      </c>
      <c r="C822" s="2">
        <v>292250743</v>
      </c>
      <c r="D822" s="1" t="s">
        <v>12505</v>
      </c>
      <c r="E822" s="1" t="s">
        <v>12506</v>
      </c>
      <c r="F822" s="3">
        <v>44258</v>
      </c>
      <c r="G822" t="s">
        <v>13345</v>
      </c>
    </row>
    <row r="823" spans="1:7" x14ac:dyDescent="0.25">
      <c r="A823">
        <f t="shared" ca="1" si="12"/>
        <v>0.96703192629260337</v>
      </c>
      <c r="B823" s="1" t="s">
        <v>12514</v>
      </c>
      <c r="C823" s="2">
        <v>850570265</v>
      </c>
      <c r="D823" s="1" t="s">
        <v>12515</v>
      </c>
      <c r="E823" s="1" t="s">
        <v>12516</v>
      </c>
      <c r="F823" s="3">
        <v>44456</v>
      </c>
      <c r="G823" t="s">
        <v>13346</v>
      </c>
    </row>
    <row r="824" spans="1:7" x14ac:dyDescent="0.25">
      <c r="A824">
        <f t="shared" ca="1" si="12"/>
        <v>0.87013899389583604</v>
      </c>
      <c r="B824" s="1" t="s">
        <v>12514</v>
      </c>
      <c r="C824" s="2">
        <v>366489606</v>
      </c>
      <c r="D824" s="1" t="s">
        <v>12515</v>
      </c>
      <c r="E824" s="1" t="s">
        <v>12506</v>
      </c>
      <c r="F824" s="3">
        <v>44613</v>
      </c>
      <c r="G824" t="s">
        <v>13347</v>
      </c>
    </row>
    <row r="825" spans="1:7" x14ac:dyDescent="0.25">
      <c r="A825">
        <f t="shared" ca="1" si="12"/>
        <v>0.56857535038919405</v>
      </c>
      <c r="B825" s="1" t="s">
        <v>12521</v>
      </c>
      <c r="C825" s="2">
        <v>319678340</v>
      </c>
      <c r="D825" s="1" t="s">
        <v>12522</v>
      </c>
      <c r="E825" s="1" t="s">
        <v>12510</v>
      </c>
      <c r="F825" s="3">
        <v>44244</v>
      </c>
      <c r="G825" t="s">
        <v>13348</v>
      </c>
    </row>
    <row r="826" spans="1:7" x14ac:dyDescent="0.25">
      <c r="A826">
        <f t="shared" ca="1" si="12"/>
        <v>6.5681981145913726E-2</v>
      </c>
      <c r="B826" s="1" t="s">
        <v>12504</v>
      </c>
      <c r="C826" s="2">
        <v>700452434</v>
      </c>
      <c r="D826" s="1" t="s">
        <v>12505</v>
      </c>
      <c r="E826" s="1" t="s">
        <v>12506</v>
      </c>
      <c r="F826" s="3">
        <v>44354</v>
      </c>
      <c r="G826" t="s">
        <v>13349</v>
      </c>
    </row>
    <row r="827" spans="1:7" x14ac:dyDescent="0.25">
      <c r="A827">
        <f t="shared" ca="1" si="12"/>
        <v>0.40536631778558596</v>
      </c>
      <c r="B827" s="1" t="s">
        <v>12521</v>
      </c>
      <c r="C827" s="2">
        <v>788384508</v>
      </c>
      <c r="D827" s="1" t="s">
        <v>12522</v>
      </c>
      <c r="E827" s="1" t="s">
        <v>12510</v>
      </c>
      <c r="F827" s="3">
        <v>44208</v>
      </c>
      <c r="G827" t="s">
        <v>13350</v>
      </c>
    </row>
    <row r="828" spans="1:7" x14ac:dyDescent="0.25">
      <c r="A828">
        <f t="shared" ca="1" si="12"/>
        <v>0.87979594324464883</v>
      </c>
      <c r="B828" s="1" t="s">
        <v>12538</v>
      </c>
      <c r="C828" s="2">
        <v>563739834</v>
      </c>
      <c r="D828" s="1" t="s">
        <v>12539</v>
      </c>
      <c r="E828" s="1" t="s">
        <v>12566</v>
      </c>
      <c r="F828" s="3">
        <v>44427</v>
      </c>
      <c r="G828" t="s">
        <v>13351</v>
      </c>
    </row>
    <row r="829" spans="1:7" x14ac:dyDescent="0.25">
      <c r="A829">
        <f t="shared" ca="1" si="12"/>
        <v>0.38151591037164945</v>
      </c>
      <c r="B829" s="1" t="s">
        <v>12504</v>
      </c>
      <c r="C829" s="2">
        <v>396282935</v>
      </c>
      <c r="D829" s="1" t="s">
        <v>12505</v>
      </c>
      <c r="E829" s="1" t="s">
        <v>12506</v>
      </c>
      <c r="F829" s="3">
        <v>44643</v>
      </c>
      <c r="G829" t="s">
        <v>13352</v>
      </c>
    </row>
    <row r="830" spans="1:7" x14ac:dyDescent="0.25">
      <c r="A830">
        <f t="shared" ca="1" si="12"/>
        <v>0.90202658909898181</v>
      </c>
      <c r="B830" s="1" t="s">
        <v>12504</v>
      </c>
      <c r="C830" s="2">
        <v>650260310</v>
      </c>
      <c r="D830" s="1" t="s">
        <v>12505</v>
      </c>
      <c r="E830" s="1" t="s">
        <v>12506</v>
      </c>
      <c r="F830" s="3">
        <v>44221</v>
      </c>
      <c r="G830" t="s">
        <v>13353</v>
      </c>
    </row>
    <row r="831" spans="1:7" x14ac:dyDescent="0.25">
      <c r="A831">
        <f t="shared" ca="1" si="12"/>
        <v>0.19990109385068255</v>
      </c>
      <c r="B831" s="1" t="s">
        <v>12521</v>
      </c>
      <c r="C831" s="2">
        <v>518446998</v>
      </c>
      <c r="D831" s="1" t="s">
        <v>12522</v>
      </c>
      <c r="E831" s="1" t="s">
        <v>12512</v>
      </c>
      <c r="F831" s="3">
        <v>44553</v>
      </c>
      <c r="G831" t="s">
        <v>13354</v>
      </c>
    </row>
    <row r="832" spans="1:7" x14ac:dyDescent="0.25">
      <c r="A832">
        <f t="shared" ca="1" si="12"/>
        <v>0.95659210636639602</v>
      </c>
      <c r="B832" s="1" t="s">
        <v>12521</v>
      </c>
      <c r="C832" s="2">
        <v>996934429</v>
      </c>
      <c r="D832" s="1" t="s">
        <v>12522</v>
      </c>
      <c r="E832" s="1" t="s">
        <v>12510</v>
      </c>
      <c r="F832" s="3">
        <v>44222</v>
      </c>
      <c r="G832" t="s">
        <v>13355</v>
      </c>
    </row>
    <row r="833" spans="1:7" x14ac:dyDescent="0.25">
      <c r="A833">
        <f t="shared" ca="1" si="12"/>
        <v>0.12390412051396837</v>
      </c>
      <c r="B833" s="1" t="s">
        <v>12521</v>
      </c>
      <c r="C833" s="2">
        <v>934154352</v>
      </c>
      <c r="D833" s="1" t="s">
        <v>12522</v>
      </c>
      <c r="E833" s="1" t="s">
        <v>12510</v>
      </c>
      <c r="F833" s="3">
        <v>44436</v>
      </c>
      <c r="G833" t="s">
        <v>13356</v>
      </c>
    </row>
    <row r="834" spans="1:7" x14ac:dyDescent="0.25">
      <c r="A834">
        <f t="shared" ref="A834:A897" ca="1" si="13">RAND()</f>
        <v>0.78824757797327272</v>
      </c>
      <c r="B834" s="1" t="s">
        <v>12538</v>
      </c>
      <c r="C834" s="2">
        <v>410565587</v>
      </c>
      <c r="D834" s="1" t="s">
        <v>12539</v>
      </c>
      <c r="E834" s="1" t="s">
        <v>12512</v>
      </c>
      <c r="F834" s="3">
        <v>44208</v>
      </c>
      <c r="G834" t="s">
        <v>13357</v>
      </c>
    </row>
    <row r="835" spans="1:7" x14ac:dyDescent="0.25">
      <c r="A835">
        <f t="shared" ca="1" si="13"/>
        <v>0.36206871318421452</v>
      </c>
      <c r="B835" s="1" t="s">
        <v>12538</v>
      </c>
      <c r="C835" s="2">
        <v>402093191</v>
      </c>
      <c r="D835" s="1" t="s">
        <v>12539</v>
      </c>
      <c r="E835" s="1" t="s">
        <v>12512</v>
      </c>
      <c r="F835" s="3">
        <v>44226</v>
      </c>
      <c r="G835" t="s">
        <v>13358</v>
      </c>
    </row>
    <row r="836" spans="1:7" x14ac:dyDescent="0.25">
      <c r="A836">
        <f t="shared" ca="1" si="13"/>
        <v>0.28298371777320508</v>
      </c>
      <c r="B836" s="1" t="s">
        <v>12521</v>
      </c>
      <c r="C836" s="2">
        <v>899152166</v>
      </c>
      <c r="D836" s="1" t="s">
        <v>12522</v>
      </c>
      <c r="E836" s="1" t="s">
        <v>12510</v>
      </c>
      <c r="F836" s="3">
        <v>44311</v>
      </c>
      <c r="G836" t="s">
        <v>13359</v>
      </c>
    </row>
    <row r="837" spans="1:7" x14ac:dyDescent="0.25">
      <c r="A837">
        <f t="shared" ca="1" si="13"/>
        <v>0.60617430567334241</v>
      </c>
      <c r="B837" s="1" t="s">
        <v>12504</v>
      </c>
      <c r="C837" s="2">
        <v>573934545</v>
      </c>
      <c r="D837" s="1" t="s">
        <v>12505</v>
      </c>
      <c r="E837" s="1" t="s">
        <v>12506</v>
      </c>
      <c r="F837" s="3">
        <v>44587</v>
      </c>
      <c r="G837" t="s">
        <v>13360</v>
      </c>
    </row>
    <row r="838" spans="1:7" x14ac:dyDescent="0.25">
      <c r="A838">
        <f t="shared" ca="1" si="13"/>
        <v>6.3848887613502825E-2</v>
      </c>
      <c r="B838" s="1" t="s">
        <v>12524</v>
      </c>
      <c r="C838" s="2">
        <v>365348550</v>
      </c>
      <c r="D838" s="1" t="s">
        <v>12525</v>
      </c>
      <c r="E838" s="1" t="s">
        <v>12506</v>
      </c>
      <c r="F838" s="3">
        <v>44398</v>
      </c>
      <c r="G838" t="s">
        <v>13361</v>
      </c>
    </row>
    <row r="839" spans="1:7" x14ac:dyDescent="0.25">
      <c r="A839">
        <f t="shared" ca="1" si="13"/>
        <v>0.72762377440858017</v>
      </c>
      <c r="B839" s="1" t="s">
        <v>12508</v>
      </c>
      <c r="C839" s="2">
        <v>576795176</v>
      </c>
      <c r="D839" s="1" t="s">
        <v>12509</v>
      </c>
      <c r="E839" s="1" t="s">
        <v>12510</v>
      </c>
      <c r="F839" s="3">
        <v>44256</v>
      </c>
      <c r="G839" t="s">
        <v>13362</v>
      </c>
    </row>
    <row r="840" spans="1:7" x14ac:dyDescent="0.25">
      <c r="A840">
        <f t="shared" ca="1" si="13"/>
        <v>0.36305439948646456</v>
      </c>
      <c r="B840" s="1" t="s">
        <v>12538</v>
      </c>
      <c r="C840" s="2">
        <v>608170999</v>
      </c>
      <c r="D840" s="1" t="s">
        <v>12539</v>
      </c>
      <c r="E840" s="1" t="s">
        <v>12512</v>
      </c>
      <c r="F840" s="3">
        <v>44489</v>
      </c>
      <c r="G840" t="s">
        <v>13363</v>
      </c>
    </row>
    <row r="841" spans="1:7" x14ac:dyDescent="0.25">
      <c r="A841">
        <f t="shared" ca="1" si="13"/>
        <v>0.38307747899671751</v>
      </c>
      <c r="B841" s="1" t="s">
        <v>12524</v>
      </c>
      <c r="C841" s="2">
        <v>658326508</v>
      </c>
      <c r="D841" s="1" t="s">
        <v>12525</v>
      </c>
      <c r="E841" s="1" t="s">
        <v>12561</v>
      </c>
      <c r="F841" s="3">
        <v>44616</v>
      </c>
      <c r="G841" t="s">
        <v>13364</v>
      </c>
    </row>
    <row r="842" spans="1:7" x14ac:dyDescent="0.25">
      <c r="A842">
        <f t="shared" ca="1" si="13"/>
        <v>0.48987445756649539</v>
      </c>
      <c r="B842" s="1" t="s">
        <v>12504</v>
      </c>
      <c r="C842" s="2">
        <v>302636014</v>
      </c>
      <c r="D842" s="1" t="s">
        <v>12505</v>
      </c>
      <c r="E842" s="1" t="s">
        <v>12506</v>
      </c>
      <c r="F842" s="3">
        <v>44452</v>
      </c>
      <c r="G842" t="s">
        <v>13365</v>
      </c>
    </row>
    <row r="843" spans="1:7" x14ac:dyDescent="0.25">
      <c r="A843">
        <f t="shared" ca="1" si="13"/>
        <v>0.96021906885236119</v>
      </c>
      <c r="B843" s="1" t="s">
        <v>12524</v>
      </c>
      <c r="C843" s="2">
        <v>269955394</v>
      </c>
      <c r="D843" s="1" t="s">
        <v>12525</v>
      </c>
      <c r="E843" s="1" t="s">
        <v>12506</v>
      </c>
      <c r="F843" s="3">
        <v>44573</v>
      </c>
      <c r="G843" t="s">
        <v>13366</v>
      </c>
    </row>
    <row r="844" spans="1:7" x14ac:dyDescent="0.25">
      <c r="A844">
        <f t="shared" ca="1" si="13"/>
        <v>0.41269846810097</v>
      </c>
      <c r="B844" s="1" t="s">
        <v>12538</v>
      </c>
      <c r="C844" s="2">
        <v>979658552</v>
      </c>
      <c r="D844" s="1" t="s">
        <v>12539</v>
      </c>
      <c r="E844" s="1" t="s">
        <v>12512</v>
      </c>
      <c r="F844" s="3">
        <v>44265</v>
      </c>
      <c r="G844" t="s">
        <v>13367</v>
      </c>
    </row>
    <row r="845" spans="1:7" x14ac:dyDescent="0.25">
      <c r="A845">
        <f t="shared" ca="1" si="13"/>
        <v>0.56952088305531345</v>
      </c>
      <c r="B845" s="1" t="s">
        <v>12524</v>
      </c>
      <c r="C845" s="2">
        <v>352435955</v>
      </c>
      <c r="D845" s="1" t="s">
        <v>12525</v>
      </c>
      <c r="E845" s="1" t="s">
        <v>12506</v>
      </c>
      <c r="F845" s="3">
        <v>44292</v>
      </c>
      <c r="G845" t="s">
        <v>13368</v>
      </c>
    </row>
    <row r="846" spans="1:7" x14ac:dyDescent="0.25">
      <c r="A846">
        <f t="shared" ca="1" si="13"/>
        <v>0.79834570251292314</v>
      </c>
      <c r="B846" s="1" t="s">
        <v>12521</v>
      </c>
      <c r="C846" s="2">
        <v>436095405</v>
      </c>
      <c r="D846" s="1" t="s">
        <v>12522</v>
      </c>
      <c r="E846" s="1" t="s">
        <v>12510</v>
      </c>
      <c r="F846" s="3">
        <v>44359</v>
      </c>
      <c r="G846" t="s">
        <v>13369</v>
      </c>
    </row>
    <row r="847" spans="1:7" x14ac:dyDescent="0.25">
      <c r="A847">
        <f t="shared" ca="1" si="13"/>
        <v>0.23055007071204892</v>
      </c>
      <c r="B847" s="1" t="s">
        <v>12521</v>
      </c>
      <c r="C847" s="2">
        <v>322098693</v>
      </c>
      <c r="D847" s="1" t="s">
        <v>12522</v>
      </c>
      <c r="E847" s="1" t="s">
        <v>12510</v>
      </c>
      <c r="F847" s="3">
        <v>44525</v>
      </c>
      <c r="G847" t="s">
        <v>13370</v>
      </c>
    </row>
    <row r="848" spans="1:7" x14ac:dyDescent="0.25">
      <c r="A848">
        <f t="shared" ca="1" si="13"/>
        <v>0.21347050485322094</v>
      </c>
      <c r="B848" s="1" t="s">
        <v>12538</v>
      </c>
      <c r="C848" s="2">
        <v>363781303</v>
      </c>
      <c r="D848" s="1" t="s">
        <v>12539</v>
      </c>
      <c r="E848" s="1" t="s">
        <v>12512</v>
      </c>
      <c r="F848" s="3">
        <v>44632</v>
      </c>
      <c r="G848" t="s">
        <v>13371</v>
      </c>
    </row>
    <row r="849" spans="1:7" x14ac:dyDescent="0.25">
      <c r="A849">
        <f t="shared" ca="1" si="13"/>
        <v>0.33178876994008166</v>
      </c>
      <c r="B849" s="1" t="s">
        <v>12521</v>
      </c>
      <c r="C849" s="2">
        <v>722856850</v>
      </c>
      <c r="D849" s="1" t="s">
        <v>12522</v>
      </c>
      <c r="E849" s="1" t="s">
        <v>12510</v>
      </c>
      <c r="F849" s="3">
        <v>44236</v>
      </c>
      <c r="G849" t="s">
        <v>13372</v>
      </c>
    </row>
    <row r="850" spans="1:7" x14ac:dyDescent="0.25">
      <c r="A850">
        <f t="shared" ca="1" si="13"/>
        <v>0.69854129031366374</v>
      </c>
      <c r="B850" s="1" t="s">
        <v>12524</v>
      </c>
      <c r="C850" s="2">
        <v>78420388</v>
      </c>
      <c r="D850" s="1" t="s">
        <v>12525</v>
      </c>
      <c r="E850" s="1" t="s">
        <v>12561</v>
      </c>
      <c r="F850" s="3">
        <v>44315</v>
      </c>
      <c r="G850" t="s">
        <v>13373</v>
      </c>
    </row>
    <row r="851" spans="1:7" x14ac:dyDescent="0.25">
      <c r="A851">
        <f t="shared" ca="1" si="13"/>
        <v>0.18659599613153455</v>
      </c>
      <c r="B851" s="1" t="s">
        <v>12504</v>
      </c>
      <c r="C851" s="2">
        <v>125319673</v>
      </c>
      <c r="D851" s="1" t="s">
        <v>12505</v>
      </c>
      <c r="E851" s="1" t="s">
        <v>12506</v>
      </c>
      <c r="F851" s="3">
        <v>44224</v>
      </c>
      <c r="G851" t="s">
        <v>13374</v>
      </c>
    </row>
    <row r="852" spans="1:7" x14ac:dyDescent="0.25">
      <c r="A852">
        <f t="shared" ca="1" si="13"/>
        <v>0.42172535601359229</v>
      </c>
      <c r="B852" s="1" t="s">
        <v>12504</v>
      </c>
      <c r="C852" s="2">
        <v>371228698</v>
      </c>
      <c r="D852" s="1" t="s">
        <v>12505</v>
      </c>
      <c r="E852" s="1" t="s">
        <v>12510</v>
      </c>
      <c r="F852" s="3">
        <v>44608</v>
      </c>
      <c r="G852" t="s">
        <v>13375</v>
      </c>
    </row>
    <row r="853" spans="1:7" x14ac:dyDescent="0.25">
      <c r="A853">
        <f t="shared" ca="1" si="13"/>
        <v>0.86213572247160819</v>
      </c>
      <c r="B853" s="1" t="s">
        <v>12521</v>
      </c>
      <c r="C853" s="2">
        <v>390723336</v>
      </c>
      <c r="D853" s="1" t="s">
        <v>12522</v>
      </c>
      <c r="E853" s="1" t="s">
        <v>12512</v>
      </c>
      <c r="F853" s="3">
        <v>44647</v>
      </c>
      <c r="G853" t="s">
        <v>13376</v>
      </c>
    </row>
    <row r="854" spans="1:7" x14ac:dyDescent="0.25">
      <c r="A854">
        <f t="shared" ca="1" si="13"/>
        <v>0.64162242056584384</v>
      </c>
      <c r="B854" s="1" t="s">
        <v>12538</v>
      </c>
      <c r="C854" s="2">
        <v>408791530</v>
      </c>
      <c r="D854" s="1" t="s">
        <v>12539</v>
      </c>
      <c r="E854" s="1" t="s">
        <v>12512</v>
      </c>
      <c r="F854" s="3">
        <v>44392</v>
      </c>
      <c r="G854" t="s">
        <v>13377</v>
      </c>
    </row>
    <row r="855" spans="1:7" x14ac:dyDescent="0.25">
      <c r="A855">
        <f t="shared" ca="1" si="13"/>
        <v>8.3906227750555451E-2</v>
      </c>
      <c r="B855" s="1" t="s">
        <v>12524</v>
      </c>
      <c r="C855" s="2">
        <v>394447146</v>
      </c>
      <c r="D855" s="1" t="s">
        <v>12525</v>
      </c>
      <c r="E855" s="1" t="s">
        <v>12506</v>
      </c>
      <c r="F855" s="3">
        <v>44597</v>
      </c>
      <c r="G855" t="s">
        <v>13378</v>
      </c>
    </row>
    <row r="856" spans="1:7" x14ac:dyDescent="0.25">
      <c r="A856">
        <f t="shared" ca="1" si="13"/>
        <v>0.3061660754382175</v>
      </c>
      <c r="B856" s="1" t="s">
        <v>12521</v>
      </c>
      <c r="C856" s="2">
        <v>653396680</v>
      </c>
      <c r="D856" s="1" t="s">
        <v>12522</v>
      </c>
      <c r="E856" s="1" t="s">
        <v>12510</v>
      </c>
      <c r="F856" s="3">
        <v>44322</v>
      </c>
      <c r="G856" t="s">
        <v>13379</v>
      </c>
    </row>
    <row r="857" spans="1:7" x14ac:dyDescent="0.25">
      <c r="A857">
        <f t="shared" ca="1" si="13"/>
        <v>0.84660850531953369</v>
      </c>
      <c r="B857" s="1" t="s">
        <v>12521</v>
      </c>
      <c r="C857" s="2">
        <v>21129169</v>
      </c>
      <c r="D857" s="1" t="s">
        <v>12522</v>
      </c>
      <c r="E857" s="1" t="s">
        <v>12510</v>
      </c>
      <c r="F857" s="3">
        <v>44624</v>
      </c>
      <c r="G857" t="s">
        <v>13380</v>
      </c>
    </row>
    <row r="858" spans="1:7" x14ac:dyDescent="0.25">
      <c r="A858">
        <f t="shared" ca="1" si="13"/>
        <v>0.5857757744868417</v>
      </c>
      <c r="B858" s="1" t="s">
        <v>12514</v>
      </c>
      <c r="C858" s="2">
        <v>728731078</v>
      </c>
      <c r="D858" s="1" t="s">
        <v>12515</v>
      </c>
      <c r="E858" s="1" t="s">
        <v>12516</v>
      </c>
      <c r="F858" s="3">
        <v>44387</v>
      </c>
      <c r="G858" t="s">
        <v>13381</v>
      </c>
    </row>
    <row r="859" spans="1:7" x14ac:dyDescent="0.25">
      <c r="A859">
        <f t="shared" ca="1" si="13"/>
        <v>0.17892890341264611</v>
      </c>
      <c r="B859" s="1" t="s">
        <v>12521</v>
      </c>
      <c r="C859" s="2">
        <v>870101837</v>
      </c>
      <c r="D859" s="1" t="s">
        <v>12522</v>
      </c>
      <c r="E859" s="1" t="s">
        <v>12510</v>
      </c>
      <c r="F859" s="3">
        <v>44343</v>
      </c>
      <c r="G859" t="s">
        <v>13382</v>
      </c>
    </row>
    <row r="860" spans="1:7" x14ac:dyDescent="0.25">
      <c r="A860">
        <f t="shared" ca="1" si="13"/>
        <v>0.56574237690976692</v>
      </c>
      <c r="B860" s="1" t="s">
        <v>12514</v>
      </c>
      <c r="C860" s="2">
        <v>679264656</v>
      </c>
      <c r="D860" s="1" t="s">
        <v>12515</v>
      </c>
      <c r="E860" s="1" t="s">
        <v>12516</v>
      </c>
      <c r="F860" s="3">
        <v>44509</v>
      </c>
      <c r="G860" t="s">
        <v>13383</v>
      </c>
    </row>
    <row r="861" spans="1:7" x14ac:dyDescent="0.25">
      <c r="A861">
        <f t="shared" ca="1" si="13"/>
        <v>0.55393645975372796</v>
      </c>
      <c r="B861" s="1" t="s">
        <v>12508</v>
      </c>
      <c r="C861" s="2">
        <v>759678108</v>
      </c>
      <c r="D861" s="1" t="s">
        <v>12509</v>
      </c>
      <c r="E861" s="1" t="s">
        <v>12510</v>
      </c>
      <c r="F861" s="3">
        <v>44268</v>
      </c>
      <c r="G861" t="s">
        <v>13384</v>
      </c>
    </row>
    <row r="862" spans="1:7" x14ac:dyDescent="0.25">
      <c r="A862">
        <f t="shared" ca="1" si="13"/>
        <v>0.8676318580258009</v>
      </c>
      <c r="B862" s="1" t="s">
        <v>12514</v>
      </c>
      <c r="C862" s="2">
        <v>700293659</v>
      </c>
      <c r="D862" s="1" t="s">
        <v>12515</v>
      </c>
      <c r="E862" s="1" t="s">
        <v>12527</v>
      </c>
      <c r="F862" s="3">
        <v>44567</v>
      </c>
      <c r="G862" t="s">
        <v>13385</v>
      </c>
    </row>
    <row r="863" spans="1:7" x14ac:dyDescent="0.25">
      <c r="A863">
        <f t="shared" ca="1" si="13"/>
        <v>0.89772618948339922</v>
      </c>
      <c r="B863" s="1" t="s">
        <v>12521</v>
      </c>
      <c r="C863" s="2">
        <v>534393886</v>
      </c>
      <c r="D863" s="1" t="s">
        <v>12522</v>
      </c>
      <c r="E863" s="1" t="s">
        <v>12510</v>
      </c>
      <c r="F863" s="3">
        <v>44400</v>
      </c>
      <c r="G863" t="s">
        <v>13386</v>
      </c>
    </row>
    <row r="864" spans="1:7" x14ac:dyDescent="0.25">
      <c r="A864">
        <f t="shared" ca="1" si="13"/>
        <v>5.0293436509193823E-2</v>
      </c>
      <c r="B864" s="1" t="s">
        <v>12504</v>
      </c>
      <c r="C864" s="2">
        <v>989455710</v>
      </c>
      <c r="D864" s="1" t="s">
        <v>12505</v>
      </c>
      <c r="E864" s="1" t="s">
        <v>12506</v>
      </c>
      <c r="F864" s="3">
        <v>44676</v>
      </c>
      <c r="G864" t="s">
        <v>13387</v>
      </c>
    </row>
    <row r="865" spans="1:7" x14ac:dyDescent="0.25">
      <c r="A865">
        <f t="shared" ca="1" si="13"/>
        <v>8.3734453409232357E-2</v>
      </c>
      <c r="B865" s="1" t="s">
        <v>12538</v>
      </c>
      <c r="C865" s="2">
        <v>682080114</v>
      </c>
      <c r="D865" s="1" t="s">
        <v>12539</v>
      </c>
      <c r="E865" s="1" t="s">
        <v>12512</v>
      </c>
      <c r="F865" s="3">
        <v>44669</v>
      </c>
      <c r="G865" t="s">
        <v>13388</v>
      </c>
    </row>
    <row r="866" spans="1:7" x14ac:dyDescent="0.25">
      <c r="A866">
        <f t="shared" ca="1" si="13"/>
        <v>6.1807730912788239E-2</v>
      </c>
      <c r="B866" s="1" t="s">
        <v>12521</v>
      </c>
      <c r="C866" s="2">
        <v>67107368</v>
      </c>
      <c r="D866" s="1" t="s">
        <v>12522</v>
      </c>
      <c r="E866" s="1" t="s">
        <v>12510</v>
      </c>
      <c r="F866" s="3">
        <v>44640</v>
      </c>
      <c r="G866" t="s">
        <v>13389</v>
      </c>
    </row>
    <row r="867" spans="1:7" x14ac:dyDescent="0.25">
      <c r="A867">
        <f t="shared" ca="1" si="13"/>
        <v>0.85725368204946506</v>
      </c>
      <c r="B867" s="1" t="s">
        <v>12538</v>
      </c>
      <c r="C867" s="2">
        <v>568655976</v>
      </c>
      <c r="D867" s="1" t="s">
        <v>12539</v>
      </c>
      <c r="E867" s="1" t="s">
        <v>12512</v>
      </c>
      <c r="F867" s="3">
        <v>44460</v>
      </c>
      <c r="G867" t="s">
        <v>13390</v>
      </c>
    </row>
    <row r="868" spans="1:7" x14ac:dyDescent="0.25">
      <c r="A868">
        <f t="shared" ca="1" si="13"/>
        <v>0.99261083998894117</v>
      </c>
      <c r="B868" s="1" t="s">
        <v>12538</v>
      </c>
      <c r="C868" s="2">
        <v>425771114</v>
      </c>
      <c r="D868" s="1" t="s">
        <v>12539</v>
      </c>
      <c r="E868" s="1" t="s">
        <v>12510</v>
      </c>
      <c r="F868" s="3">
        <v>44327</v>
      </c>
      <c r="G868" t="s">
        <v>13391</v>
      </c>
    </row>
    <row r="869" spans="1:7" x14ac:dyDescent="0.25">
      <c r="A869">
        <f t="shared" ca="1" si="13"/>
        <v>0.82509785888537135</v>
      </c>
      <c r="B869" s="1" t="s">
        <v>12521</v>
      </c>
      <c r="C869" s="2">
        <v>965644948</v>
      </c>
      <c r="D869" s="1" t="s">
        <v>12522</v>
      </c>
      <c r="E869" s="1" t="s">
        <v>12510</v>
      </c>
      <c r="F869" s="3">
        <v>44295</v>
      </c>
      <c r="G869" t="s">
        <v>13392</v>
      </c>
    </row>
    <row r="870" spans="1:7" x14ac:dyDescent="0.25">
      <c r="A870">
        <f t="shared" ca="1" si="13"/>
        <v>0.27191556060044764</v>
      </c>
      <c r="B870" s="1" t="s">
        <v>12514</v>
      </c>
      <c r="C870" s="2">
        <v>116404368</v>
      </c>
      <c r="D870" s="1" t="s">
        <v>12515</v>
      </c>
      <c r="E870" s="1" t="s">
        <v>12527</v>
      </c>
      <c r="F870" s="3">
        <v>44483</v>
      </c>
      <c r="G870" t="s">
        <v>13393</v>
      </c>
    </row>
    <row r="871" spans="1:7" x14ac:dyDescent="0.25">
      <c r="A871">
        <f t="shared" ca="1" si="13"/>
        <v>0.66833470976003251</v>
      </c>
      <c r="B871" s="1" t="s">
        <v>12521</v>
      </c>
      <c r="C871" s="2">
        <v>77627444</v>
      </c>
      <c r="D871" s="1" t="s">
        <v>12522</v>
      </c>
      <c r="E871" s="1" t="s">
        <v>12510</v>
      </c>
      <c r="F871" s="3">
        <v>44200</v>
      </c>
      <c r="G871" t="s">
        <v>13394</v>
      </c>
    </row>
    <row r="872" spans="1:7" x14ac:dyDescent="0.25">
      <c r="A872">
        <f t="shared" ca="1" si="13"/>
        <v>0.74641090262772691</v>
      </c>
      <c r="B872" s="1" t="s">
        <v>12521</v>
      </c>
      <c r="C872" s="2">
        <v>97106568</v>
      </c>
      <c r="D872" s="1" t="s">
        <v>12522</v>
      </c>
      <c r="E872" s="1" t="s">
        <v>12510</v>
      </c>
      <c r="F872" s="3">
        <v>44328</v>
      </c>
      <c r="G872" t="s">
        <v>13395</v>
      </c>
    </row>
    <row r="873" spans="1:7" x14ac:dyDescent="0.25">
      <c r="A873">
        <f t="shared" ca="1" si="13"/>
        <v>0.39578988821921879</v>
      </c>
      <c r="B873" s="1" t="s">
        <v>12538</v>
      </c>
      <c r="C873" s="2">
        <v>303021938</v>
      </c>
      <c r="D873" s="1" t="s">
        <v>12539</v>
      </c>
      <c r="E873" s="1" t="s">
        <v>12512</v>
      </c>
      <c r="F873" s="3">
        <v>44342</v>
      </c>
      <c r="G873" t="s">
        <v>13396</v>
      </c>
    </row>
    <row r="874" spans="1:7" x14ac:dyDescent="0.25">
      <c r="A874">
        <f t="shared" ca="1" si="13"/>
        <v>0.91496850773093852</v>
      </c>
      <c r="B874" s="1" t="s">
        <v>12524</v>
      </c>
      <c r="C874" s="2">
        <v>870188039</v>
      </c>
      <c r="D874" s="1" t="s">
        <v>12525</v>
      </c>
      <c r="E874" s="1" t="s">
        <v>12506</v>
      </c>
      <c r="F874" s="3">
        <v>44639</v>
      </c>
      <c r="G874" t="s">
        <v>13397</v>
      </c>
    </row>
    <row r="875" spans="1:7" x14ac:dyDescent="0.25">
      <c r="A875">
        <f t="shared" ca="1" si="13"/>
        <v>0.10119929104117176</v>
      </c>
      <c r="B875" s="1" t="s">
        <v>12521</v>
      </c>
      <c r="C875" s="2">
        <v>832256671</v>
      </c>
      <c r="D875" s="1" t="s">
        <v>12522</v>
      </c>
      <c r="E875" s="1" t="s">
        <v>12510</v>
      </c>
      <c r="F875" s="3">
        <v>44597</v>
      </c>
      <c r="G875" t="s">
        <v>13398</v>
      </c>
    </row>
    <row r="876" spans="1:7" x14ac:dyDescent="0.25">
      <c r="A876">
        <f t="shared" ca="1" si="13"/>
        <v>0.76436782597306219</v>
      </c>
      <c r="B876" s="1" t="s">
        <v>12508</v>
      </c>
      <c r="C876" s="2">
        <v>126508895</v>
      </c>
      <c r="D876" s="1" t="s">
        <v>12509</v>
      </c>
      <c r="E876" s="1" t="s">
        <v>12519</v>
      </c>
      <c r="F876" s="3">
        <v>44439</v>
      </c>
      <c r="G876" t="s">
        <v>13399</v>
      </c>
    </row>
    <row r="877" spans="1:7" x14ac:dyDescent="0.25">
      <c r="A877">
        <f t="shared" ca="1" si="13"/>
        <v>0.25833537591165101</v>
      </c>
      <c r="B877" s="1" t="s">
        <v>12504</v>
      </c>
      <c r="C877" s="2">
        <v>915663500</v>
      </c>
      <c r="D877" s="1" t="s">
        <v>12505</v>
      </c>
      <c r="E877" s="1" t="s">
        <v>12510</v>
      </c>
      <c r="F877" s="3">
        <v>44223</v>
      </c>
      <c r="G877" t="s">
        <v>13400</v>
      </c>
    </row>
    <row r="878" spans="1:7" x14ac:dyDescent="0.25">
      <c r="A878">
        <f t="shared" ca="1" si="13"/>
        <v>0.71116847678464779</v>
      </c>
      <c r="B878" s="1" t="s">
        <v>12538</v>
      </c>
      <c r="C878" s="2">
        <v>858485094</v>
      </c>
      <c r="D878" s="1" t="s">
        <v>12539</v>
      </c>
      <c r="E878" s="1" t="s">
        <v>12510</v>
      </c>
      <c r="F878" s="3">
        <v>44496</v>
      </c>
      <c r="G878" t="s">
        <v>13401</v>
      </c>
    </row>
    <row r="879" spans="1:7" x14ac:dyDescent="0.25">
      <c r="A879">
        <f t="shared" ca="1" si="13"/>
        <v>0.20807024358524961</v>
      </c>
      <c r="B879" s="1" t="s">
        <v>12514</v>
      </c>
      <c r="C879" s="2">
        <v>969042217</v>
      </c>
      <c r="D879" s="1" t="s">
        <v>12515</v>
      </c>
      <c r="E879" s="1" t="s">
        <v>12516</v>
      </c>
      <c r="F879" s="3">
        <v>44369</v>
      </c>
      <c r="G879" t="s">
        <v>13402</v>
      </c>
    </row>
    <row r="880" spans="1:7" x14ac:dyDescent="0.25">
      <c r="A880">
        <f t="shared" ca="1" si="13"/>
        <v>0.141689309050409</v>
      </c>
      <c r="B880" s="1" t="s">
        <v>12524</v>
      </c>
      <c r="C880" s="2">
        <v>683244157</v>
      </c>
      <c r="D880" s="1" t="s">
        <v>12525</v>
      </c>
      <c r="E880" s="1" t="s">
        <v>12561</v>
      </c>
      <c r="F880" s="3">
        <v>44628</v>
      </c>
      <c r="G880" t="s">
        <v>13403</v>
      </c>
    </row>
    <row r="881" spans="1:7" x14ac:dyDescent="0.25">
      <c r="A881">
        <f t="shared" ca="1" si="13"/>
        <v>0.34129516283487249</v>
      </c>
      <c r="B881" s="1" t="s">
        <v>12524</v>
      </c>
      <c r="C881" s="2">
        <v>252358075</v>
      </c>
      <c r="D881" s="1" t="s">
        <v>12525</v>
      </c>
      <c r="E881" s="1" t="s">
        <v>12561</v>
      </c>
      <c r="F881" s="3">
        <v>44488</v>
      </c>
      <c r="G881" t="s">
        <v>13404</v>
      </c>
    </row>
    <row r="882" spans="1:7" x14ac:dyDescent="0.25">
      <c r="A882">
        <f t="shared" ca="1" si="13"/>
        <v>0.43982655797440007</v>
      </c>
      <c r="B882" s="1" t="s">
        <v>12504</v>
      </c>
      <c r="C882" s="2">
        <v>946827741</v>
      </c>
      <c r="D882" s="1" t="s">
        <v>12505</v>
      </c>
      <c r="E882" s="1" t="s">
        <v>12506</v>
      </c>
      <c r="F882" s="3">
        <v>44495</v>
      </c>
      <c r="G882" t="s">
        <v>13405</v>
      </c>
    </row>
    <row r="883" spans="1:7" x14ac:dyDescent="0.25">
      <c r="A883">
        <f t="shared" ca="1" si="13"/>
        <v>0.75587101659093536</v>
      </c>
      <c r="B883" s="1" t="s">
        <v>12524</v>
      </c>
      <c r="C883" s="2">
        <v>22623932</v>
      </c>
      <c r="D883" s="1" t="s">
        <v>12525</v>
      </c>
      <c r="E883" s="1" t="s">
        <v>12564</v>
      </c>
      <c r="F883" s="3">
        <v>44657</v>
      </c>
      <c r="G883" t="s">
        <v>13406</v>
      </c>
    </row>
    <row r="884" spans="1:7" x14ac:dyDescent="0.25">
      <c r="A884">
        <f t="shared" ca="1" si="13"/>
        <v>0.20247346988940329</v>
      </c>
      <c r="B884" s="1" t="s">
        <v>12524</v>
      </c>
      <c r="C884" s="2">
        <v>620975002</v>
      </c>
      <c r="D884" s="1" t="s">
        <v>12525</v>
      </c>
      <c r="E884" s="1" t="s">
        <v>12561</v>
      </c>
      <c r="F884" s="3">
        <v>44589</v>
      </c>
      <c r="G884" t="s">
        <v>13407</v>
      </c>
    </row>
    <row r="885" spans="1:7" x14ac:dyDescent="0.25">
      <c r="A885">
        <f t="shared" ca="1" si="13"/>
        <v>0.17537396010152639</v>
      </c>
      <c r="B885" s="1" t="s">
        <v>12504</v>
      </c>
      <c r="C885" s="2">
        <v>337589890</v>
      </c>
      <c r="D885" s="1" t="s">
        <v>12505</v>
      </c>
      <c r="E885" s="1" t="s">
        <v>12506</v>
      </c>
      <c r="F885" s="3">
        <v>44422</v>
      </c>
      <c r="G885" t="s">
        <v>13408</v>
      </c>
    </row>
    <row r="886" spans="1:7" x14ac:dyDescent="0.25">
      <c r="A886">
        <f t="shared" ca="1" si="13"/>
        <v>1.8599510872141511E-3</v>
      </c>
      <c r="B886" s="1" t="s">
        <v>12521</v>
      </c>
      <c r="C886" s="2">
        <v>910308583</v>
      </c>
      <c r="D886" s="1" t="s">
        <v>12522</v>
      </c>
      <c r="E886" s="1" t="s">
        <v>12510</v>
      </c>
      <c r="F886" s="3">
        <v>44522</v>
      </c>
      <c r="G886" t="s">
        <v>13409</v>
      </c>
    </row>
    <row r="887" spans="1:7" x14ac:dyDescent="0.25">
      <c r="A887">
        <f t="shared" ca="1" si="13"/>
        <v>0.67384074762020962</v>
      </c>
      <c r="B887" s="1" t="s">
        <v>12524</v>
      </c>
      <c r="C887" s="2">
        <v>514324684</v>
      </c>
      <c r="D887" s="1" t="s">
        <v>12525</v>
      </c>
      <c r="E887" s="1" t="s">
        <v>12506</v>
      </c>
      <c r="F887" s="3">
        <v>44303</v>
      </c>
      <c r="G887" t="s">
        <v>13410</v>
      </c>
    </row>
    <row r="888" spans="1:7" x14ac:dyDescent="0.25">
      <c r="A888">
        <f t="shared" ca="1" si="13"/>
        <v>0.1700536305467012</v>
      </c>
      <c r="B888" s="1" t="s">
        <v>12514</v>
      </c>
      <c r="C888" s="2">
        <v>844402774</v>
      </c>
      <c r="D888" s="1" t="s">
        <v>12515</v>
      </c>
      <c r="E888" s="1" t="s">
        <v>12527</v>
      </c>
      <c r="F888" s="3">
        <v>44230</v>
      </c>
      <c r="G888" t="s">
        <v>13411</v>
      </c>
    </row>
    <row r="889" spans="1:7" x14ac:dyDescent="0.25">
      <c r="A889">
        <f t="shared" ca="1" si="13"/>
        <v>0.80753707712643852</v>
      </c>
      <c r="B889" s="1" t="s">
        <v>12538</v>
      </c>
      <c r="C889" s="2">
        <v>475767486</v>
      </c>
      <c r="D889" s="1" t="s">
        <v>12539</v>
      </c>
      <c r="E889" s="1" t="s">
        <v>12510</v>
      </c>
      <c r="F889" s="3">
        <v>44666</v>
      </c>
      <c r="G889" t="s">
        <v>13412</v>
      </c>
    </row>
    <row r="890" spans="1:7" x14ac:dyDescent="0.25">
      <c r="A890">
        <f t="shared" ca="1" si="13"/>
        <v>0.95546117990007051</v>
      </c>
      <c r="B890" s="1" t="s">
        <v>12521</v>
      </c>
      <c r="C890" s="2">
        <v>468197885</v>
      </c>
      <c r="D890" s="1" t="s">
        <v>12522</v>
      </c>
      <c r="E890" s="1" t="s">
        <v>12510</v>
      </c>
      <c r="F890" s="3">
        <v>44507</v>
      </c>
      <c r="G890" t="s">
        <v>13413</v>
      </c>
    </row>
    <row r="891" spans="1:7" x14ac:dyDescent="0.25">
      <c r="A891">
        <f t="shared" ca="1" si="13"/>
        <v>0.65707053406993066</v>
      </c>
      <c r="B891" s="1" t="s">
        <v>12538</v>
      </c>
      <c r="C891" s="2">
        <v>326185806</v>
      </c>
      <c r="D891" s="1" t="s">
        <v>12539</v>
      </c>
      <c r="E891" s="1" t="s">
        <v>12512</v>
      </c>
      <c r="F891" s="3">
        <v>44200</v>
      </c>
      <c r="G891" t="s">
        <v>13414</v>
      </c>
    </row>
    <row r="892" spans="1:7" x14ac:dyDescent="0.25">
      <c r="A892">
        <f t="shared" ca="1" si="13"/>
        <v>0.19054468774486211</v>
      </c>
      <c r="B892" s="1" t="s">
        <v>12504</v>
      </c>
      <c r="C892" s="2">
        <v>439347146</v>
      </c>
      <c r="D892" s="1" t="s">
        <v>12505</v>
      </c>
      <c r="E892" s="1" t="s">
        <v>12564</v>
      </c>
      <c r="F892" s="3">
        <v>44440</v>
      </c>
      <c r="G892" t="s">
        <v>13415</v>
      </c>
    </row>
    <row r="893" spans="1:7" x14ac:dyDescent="0.25">
      <c r="A893">
        <f t="shared" ca="1" si="13"/>
        <v>0.96085273076596522</v>
      </c>
      <c r="B893" s="1" t="s">
        <v>12524</v>
      </c>
      <c r="C893" s="2">
        <v>957975109</v>
      </c>
      <c r="D893" s="1" t="s">
        <v>12525</v>
      </c>
      <c r="E893" s="1" t="s">
        <v>12506</v>
      </c>
      <c r="F893" s="3">
        <v>44576</v>
      </c>
      <c r="G893" t="s">
        <v>13416</v>
      </c>
    </row>
    <row r="894" spans="1:7" x14ac:dyDescent="0.25">
      <c r="A894">
        <f t="shared" ca="1" si="13"/>
        <v>0.93259856900393934</v>
      </c>
      <c r="B894" s="1" t="s">
        <v>12504</v>
      </c>
      <c r="C894" s="2">
        <v>278484880</v>
      </c>
      <c r="D894" s="1" t="s">
        <v>12505</v>
      </c>
      <c r="E894" s="1" t="s">
        <v>12506</v>
      </c>
      <c r="F894" s="3">
        <v>44644</v>
      </c>
      <c r="G894" t="s">
        <v>13417</v>
      </c>
    </row>
    <row r="895" spans="1:7" x14ac:dyDescent="0.25">
      <c r="A895">
        <f t="shared" ca="1" si="13"/>
        <v>0.68259182678194552</v>
      </c>
      <c r="B895" s="1" t="s">
        <v>12508</v>
      </c>
      <c r="C895" s="2">
        <v>564569787</v>
      </c>
      <c r="D895" s="1" t="s">
        <v>12509</v>
      </c>
      <c r="E895" s="1" t="s">
        <v>12519</v>
      </c>
      <c r="F895" s="3">
        <v>44596</v>
      </c>
      <c r="G895" t="s">
        <v>13418</v>
      </c>
    </row>
    <row r="896" spans="1:7" x14ac:dyDescent="0.25">
      <c r="A896">
        <f t="shared" ca="1" si="13"/>
        <v>0.59475028379667638</v>
      </c>
      <c r="B896" s="1" t="s">
        <v>12538</v>
      </c>
      <c r="C896" s="2">
        <v>783794493</v>
      </c>
      <c r="D896" s="1" t="s">
        <v>12539</v>
      </c>
      <c r="E896" s="1" t="s">
        <v>12512</v>
      </c>
      <c r="F896" s="3">
        <v>44548</v>
      </c>
      <c r="G896" t="s">
        <v>13419</v>
      </c>
    </row>
    <row r="897" spans="1:7" x14ac:dyDescent="0.25">
      <c r="A897">
        <f t="shared" ca="1" si="13"/>
        <v>0.99989109335270576</v>
      </c>
      <c r="B897" s="1" t="s">
        <v>12514</v>
      </c>
      <c r="C897" s="2">
        <v>935027587</v>
      </c>
      <c r="D897" s="1" t="s">
        <v>12515</v>
      </c>
      <c r="E897" s="1" t="s">
        <v>12516</v>
      </c>
      <c r="F897" s="3">
        <v>44371</v>
      </c>
      <c r="G897" t="s">
        <v>13420</v>
      </c>
    </row>
    <row r="898" spans="1:7" x14ac:dyDescent="0.25">
      <c r="A898">
        <f t="shared" ref="A898:A961" ca="1" si="14">RAND()</f>
        <v>6.6407222767959517E-2</v>
      </c>
      <c r="B898" s="1" t="s">
        <v>12504</v>
      </c>
      <c r="C898" s="2">
        <v>935902253</v>
      </c>
      <c r="D898" s="1" t="s">
        <v>12505</v>
      </c>
      <c r="E898" s="1" t="s">
        <v>12512</v>
      </c>
      <c r="F898" s="3">
        <v>44319</v>
      </c>
      <c r="G898" t="s">
        <v>13421</v>
      </c>
    </row>
    <row r="899" spans="1:7" x14ac:dyDescent="0.25">
      <c r="A899">
        <f t="shared" ca="1" si="14"/>
        <v>6.8131429160442347E-2</v>
      </c>
      <c r="B899" s="1" t="s">
        <v>12521</v>
      </c>
      <c r="C899" s="2">
        <v>314669857</v>
      </c>
      <c r="D899" s="1" t="s">
        <v>12522</v>
      </c>
      <c r="E899" s="1" t="s">
        <v>12510</v>
      </c>
      <c r="F899" s="3">
        <v>44332</v>
      </c>
      <c r="G899" t="s">
        <v>13422</v>
      </c>
    </row>
    <row r="900" spans="1:7" x14ac:dyDescent="0.25">
      <c r="A900">
        <f t="shared" ca="1" si="14"/>
        <v>0.79743459375966319</v>
      </c>
      <c r="B900" s="1" t="s">
        <v>12504</v>
      </c>
      <c r="C900" s="2">
        <v>74758408</v>
      </c>
      <c r="D900" s="1" t="s">
        <v>12505</v>
      </c>
      <c r="E900" s="1" t="s">
        <v>12506</v>
      </c>
      <c r="F900" s="3">
        <v>44577</v>
      </c>
      <c r="G900" t="s">
        <v>13423</v>
      </c>
    </row>
    <row r="901" spans="1:7" x14ac:dyDescent="0.25">
      <c r="A901">
        <f t="shared" ca="1" si="14"/>
        <v>0.83747317917312025</v>
      </c>
      <c r="B901" s="1" t="s">
        <v>12524</v>
      </c>
      <c r="C901" s="2">
        <v>632415923</v>
      </c>
      <c r="D901" s="1" t="s">
        <v>12525</v>
      </c>
      <c r="E901" s="1" t="s">
        <v>12506</v>
      </c>
      <c r="F901" s="3">
        <v>44309</v>
      </c>
      <c r="G901" t="s">
        <v>13424</v>
      </c>
    </row>
    <row r="902" spans="1:7" x14ac:dyDescent="0.25">
      <c r="A902">
        <f t="shared" ca="1" si="14"/>
        <v>0.18107208876349989</v>
      </c>
      <c r="B902" s="1" t="s">
        <v>12538</v>
      </c>
      <c r="C902" s="2">
        <v>903481280</v>
      </c>
      <c r="D902" s="1" t="s">
        <v>12539</v>
      </c>
      <c r="E902" s="1" t="s">
        <v>12512</v>
      </c>
      <c r="F902" s="3">
        <v>44510</v>
      </c>
      <c r="G902" t="s">
        <v>13425</v>
      </c>
    </row>
    <row r="903" spans="1:7" x14ac:dyDescent="0.25">
      <c r="A903">
        <f t="shared" ca="1" si="14"/>
        <v>0.77110561097707087</v>
      </c>
      <c r="B903" s="1" t="s">
        <v>12524</v>
      </c>
      <c r="C903" s="2">
        <v>827906116</v>
      </c>
      <c r="D903" s="1" t="s">
        <v>12525</v>
      </c>
      <c r="E903" s="1" t="s">
        <v>12561</v>
      </c>
      <c r="F903" s="3">
        <v>44212</v>
      </c>
      <c r="G903" t="s">
        <v>13426</v>
      </c>
    </row>
    <row r="904" spans="1:7" x14ac:dyDescent="0.25">
      <c r="A904">
        <f t="shared" ca="1" si="14"/>
        <v>0.74706055367307633</v>
      </c>
      <c r="B904" s="1" t="s">
        <v>12538</v>
      </c>
      <c r="C904" s="2">
        <v>514246525</v>
      </c>
      <c r="D904" s="1" t="s">
        <v>12539</v>
      </c>
      <c r="E904" s="1" t="s">
        <v>12512</v>
      </c>
      <c r="F904" s="3">
        <v>44294</v>
      </c>
      <c r="G904" t="s">
        <v>13427</v>
      </c>
    </row>
    <row r="905" spans="1:7" x14ac:dyDescent="0.25">
      <c r="A905">
        <f t="shared" ca="1" si="14"/>
        <v>0.3669101092679542</v>
      </c>
      <c r="B905" s="1" t="s">
        <v>12504</v>
      </c>
      <c r="C905" s="2">
        <v>513420727</v>
      </c>
      <c r="D905" s="1" t="s">
        <v>12505</v>
      </c>
      <c r="E905" s="1" t="s">
        <v>12564</v>
      </c>
      <c r="F905" s="3">
        <v>44641</v>
      </c>
      <c r="G905" t="s">
        <v>13428</v>
      </c>
    </row>
    <row r="906" spans="1:7" x14ac:dyDescent="0.25">
      <c r="A906">
        <f t="shared" ca="1" si="14"/>
        <v>0.4439384432627933</v>
      </c>
      <c r="B906" s="1" t="s">
        <v>12508</v>
      </c>
      <c r="C906" s="2">
        <v>603644277</v>
      </c>
      <c r="D906" s="1" t="s">
        <v>12509</v>
      </c>
      <c r="E906" s="1" t="s">
        <v>12519</v>
      </c>
      <c r="F906" s="3">
        <v>44383</v>
      </c>
      <c r="G906" t="s">
        <v>13429</v>
      </c>
    </row>
    <row r="907" spans="1:7" x14ac:dyDescent="0.25">
      <c r="A907">
        <f t="shared" ca="1" si="14"/>
        <v>0.62804156706023484</v>
      </c>
      <c r="B907" s="1" t="s">
        <v>12521</v>
      </c>
      <c r="C907" s="2">
        <v>255312649</v>
      </c>
      <c r="D907" s="1" t="s">
        <v>12522</v>
      </c>
      <c r="E907" s="1" t="s">
        <v>12510</v>
      </c>
      <c r="F907" s="3">
        <v>44640</v>
      </c>
      <c r="G907" t="s">
        <v>13430</v>
      </c>
    </row>
    <row r="908" spans="1:7" x14ac:dyDescent="0.25">
      <c r="A908">
        <f t="shared" ca="1" si="14"/>
        <v>0.36445087657725439</v>
      </c>
      <c r="B908" s="1" t="s">
        <v>12524</v>
      </c>
      <c r="C908" s="2">
        <v>736928880</v>
      </c>
      <c r="D908" s="1" t="s">
        <v>12525</v>
      </c>
      <c r="E908" s="1" t="s">
        <v>12561</v>
      </c>
      <c r="F908" s="3">
        <v>44616</v>
      </c>
      <c r="G908" t="s">
        <v>13431</v>
      </c>
    </row>
    <row r="909" spans="1:7" x14ac:dyDescent="0.25">
      <c r="A909">
        <f t="shared" ca="1" si="14"/>
        <v>0.35086441324504136</v>
      </c>
      <c r="B909" s="1" t="s">
        <v>12504</v>
      </c>
      <c r="C909" s="2">
        <v>281654787</v>
      </c>
      <c r="D909" s="1" t="s">
        <v>12505</v>
      </c>
      <c r="E909" s="1" t="s">
        <v>12510</v>
      </c>
      <c r="F909" s="3">
        <v>44528</v>
      </c>
      <c r="G909" t="s">
        <v>13432</v>
      </c>
    </row>
    <row r="910" spans="1:7" x14ac:dyDescent="0.25">
      <c r="A910">
        <f t="shared" ca="1" si="14"/>
        <v>0.3436527969719152</v>
      </c>
      <c r="B910" s="1" t="s">
        <v>12521</v>
      </c>
      <c r="C910" s="2">
        <v>783832158</v>
      </c>
      <c r="D910" s="1" t="s">
        <v>12522</v>
      </c>
      <c r="E910" s="1" t="s">
        <v>12510</v>
      </c>
      <c r="F910" s="3">
        <v>44355</v>
      </c>
      <c r="G910" t="s">
        <v>13433</v>
      </c>
    </row>
    <row r="911" spans="1:7" x14ac:dyDescent="0.25">
      <c r="A911">
        <f t="shared" ca="1" si="14"/>
        <v>0.75405403878467558</v>
      </c>
      <c r="B911" s="1" t="s">
        <v>12504</v>
      </c>
      <c r="C911" s="2">
        <v>508120860</v>
      </c>
      <c r="D911" s="1" t="s">
        <v>12505</v>
      </c>
      <c r="E911" s="1" t="s">
        <v>12564</v>
      </c>
      <c r="F911" s="3">
        <v>44644</v>
      </c>
      <c r="G911" t="s">
        <v>13434</v>
      </c>
    </row>
    <row r="912" spans="1:7" x14ac:dyDescent="0.25">
      <c r="A912">
        <f t="shared" ca="1" si="14"/>
        <v>0.14139238791885411</v>
      </c>
      <c r="B912" s="1" t="s">
        <v>12514</v>
      </c>
      <c r="C912" s="2">
        <v>468039144</v>
      </c>
      <c r="D912" s="1" t="s">
        <v>12515</v>
      </c>
      <c r="E912" s="1" t="s">
        <v>12527</v>
      </c>
      <c r="F912" s="3">
        <v>44572</v>
      </c>
      <c r="G912" t="s">
        <v>13435</v>
      </c>
    </row>
    <row r="913" spans="1:7" x14ac:dyDescent="0.25">
      <c r="A913">
        <f t="shared" ca="1" si="14"/>
        <v>4.7289723493593949E-2</v>
      </c>
      <c r="B913" s="1" t="s">
        <v>12524</v>
      </c>
      <c r="C913" s="2">
        <v>50359721</v>
      </c>
      <c r="D913" s="1" t="s">
        <v>12525</v>
      </c>
      <c r="E913" s="1" t="s">
        <v>12506</v>
      </c>
      <c r="F913" s="3">
        <v>44448</v>
      </c>
      <c r="G913" t="s">
        <v>13436</v>
      </c>
    </row>
    <row r="914" spans="1:7" x14ac:dyDescent="0.25">
      <c r="A914">
        <f t="shared" ca="1" si="14"/>
        <v>0.38398086891865146</v>
      </c>
      <c r="B914" s="1" t="s">
        <v>12521</v>
      </c>
      <c r="C914" s="2">
        <v>698205626</v>
      </c>
      <c r="D914" s="1" t="s">
        <v>12522</v>
      </c>
      <c r="E914" s="1" t="s">
        <v>12510</v>
      </c>
      <c r="F914" s="3">
        <v>44278</v>
      </c>
      <c r="G914" t="s">
        <v>13437</v>
      </c>
    </row>
    <row r="915" spans="1:7" x14ac:dyDescent="0.25">
      <c r="A915">
        <f t="shared" ca="1" si="14"/>
        <v>8.7455564927846563E-2</v>
      </c>
      <c r="B915" s="1" t="s">
        <v>12514</v>
      </c>
      <c r="C915" s="2">
        <v>261596912</v>
      </c>
      <c r="D915" s="1" t="s">
        <v>12515</v>
      </c>
      <c r="E915" s="1" t="s">
        <v>12506</v>
      </c>
      <c r="F915" s="3">
        <v>44345</v>
      </c>
      <c r="G915" t="s">
        <v>13438</v>
      </c>
    </row>
    <row r="916" spans="1:7" x14ac:dyDescent="0.25">
      <c r="A916">
        <f t="shared" ca="1" si="14"/>
        <v>0.71622261244741092</v>
      </c>
      <c r="B916" s="1" t="s">
        <v>12538</v>
      </c>
      <c r="C916" s="2">
        <v>104083137</v>
      </c>
      <c r="D916" s="1" t="s">
        <v>12539</v>
      </c>
      <c r="E916" s="1" t="s">
        <v>12512</v>
      </c>
      <c r="F916" s="3">
        <v>44641</v>
      </c>
      <c r="G916" t="s">
        <v>13439</v>
      </c>
    </row>
    <row r="917" spans="1:7" x14ac:dyDescent="0.25">
      <c r="A917">
        <f t="shared" ca="1" si="14"/>
        <v>0.86298008852361896</v>
      </c>
      <c r="B917" s="1" t="s">
        <v>12504</v>
      </c>
      <c r="C917" s="2">
        <v>836878256</v>
      </c>
      <c r="D917" s="1" t="s">
        <v>12505</v>
      </c>
      <c r="E917" s="1" t="s">
        <v>12506</v>
      </c>
      <c r="F917" s="3">
        <v>44411</v>
      </c>
      <c r="G917" t="s">
        <v>13440</v>
      </c>
    </row>
    <row r="918" spans="1:7" x14ac:dyDescent="0.25">
      <c r="A918">
        <f t="shared" ca="1" si="14"/>
        <v>0.44289978695435106</v>
      </c>
      <c r="B918" s="1" t="s">
        <v>12514</v>
      </c>
      <c r="C918" s="2">
        <v>735527609</v>
      </c>
      <c r="D918" s="1" t="s">
        <v>12515</v>
      </c>
      <c r="E918" s="1" t="s">
        <v>12527</v>
      </c>
      <c r="F918" s="3">
        <v>44536</v>
      </c>
      <c r="G918" t="s">
        <v>13441</v>
      </c>
    </row>
    <row r="919" spans="1:7" x14ac:dyDescent="0.25">
      <c r="A919">
        <f t="shared" ca="1" si="14"/>
        <v>0.34624589135581707</v>
      </c>
      <c r="B919" s="1" t="s">
        <v>12521</v>
      </c>
      <c r="C919" s="2">
        <v>510835677</v>
      </c>
      <c r="D919" s="1" t="s">
        <v>12522</v>
      </c>
      <c r="E919" s="1" t="s">
        <v>12510</v>
      </c>
      <c r="F919" s="3">
        <v>44403</v>
      </c>
      <c r="G919" t="s">
        <v>13442</v>
      </c>
    </row>
    <row r="920" spans="1:7" x14ac:dyDescent="0.25">
      <c r="A920">
        <f t="shared" ca="1" si="14"/>
        <v>0.53145983808177699</v>
      </c>
      <c r="B920" s="1" t="s">
        <v>12504</v>
      </c>
      <c r="C920" s="2">
        <v>683652420</v>
      </c>
      <c r="D920" s="1" t="s">
        <v>12505</v>
      </c>
      <c r="E920" s="1" t="s">
        <v>12506</v>
      </c>
      <c r="F920" s="3">
        <v>44410</v>
      </c>
      <c r="G920" t="s">
        <v>13443</v>
      </c>
    </row>
    <row r="921" spans="1:7" x14ac:dyDescent="0.25">
      <c r="A921">
        <f t="shared" ca="1" si="14"/>
        <v>0.9364996613401213</v>
      </c>
      <c r="B921" s="1" t="s">
        <v>12504</v>
      </c>
      <c r="C921" s="2">
        <v>426567296</v>
      </c>
      <c r="D921" s="1" t="s">
        <v>12505</v>
      </c>
      <c r="E921" s="1" t="s">
        <v>12564</v>
      </c>
      <c r="F921" s="3">
        <v>44436</v>
      </c>
      <c r="G921" t="s">
        <v>13444</v>
      </c>
    </row>
    <row r="922" spans="1:7" x14ac:dyDescent="0.25">
      <c r="A922">
        <f t="shared" ca="1" si="14"/>
        <v>0.24402329016297719</v>
      </c>
      <c r="B922" s="1" t="s">
        <v>12504</v>
      </c>
      <c r="C922" s="2">
        <v>502549195</v>
      </c>
      <c r="D922" s="1" t="s">
        <v>12505</v>
      </c>
      <c r="E922" s="1" t="s">
        <v>12506</v>
      </c>
      <c r="F922" s="3">
        <v>44625</v>
      </c>
      <c r="G922" t="s">
        <v>13445</v>
      </c>
    </row>
    <row r="923" spans="1:7" x14ac:dyDescent="0.25">
      <c r="A923">
        <f t="shared" ca="1" si="14"/>
        <v>0.701839526679362</v>
      </c>
      <c r="B923" s="1" t="s">
        <v>12538</v>
      </c>
      <c r="C923" s="2">
        <v>968411127</v>
      </c>
      <c r="D923" s="1" t="s">
        <v>12539</v>
      </c>
      <c r="E923" s="1" t="s">
        <v>12512</v>
      </c>
      <c r="F923" s="3">
        <v>44202</v>
      </c>
      <c r="G923" t="s">
        <v>13446</v>
      </c>
    </row>
    <row r="924" spans="1:7" x14ac:dyDescent="0.25">
      <c r="A924">
        <f t="shared" ca="1" si="14"/>
        <v>0.85328143440314408</v>
      </c>
      <c r="B924" s="1" t="s">
        <v>12504</v>
      </c>
      <c r="C924" s="2">
        <v>481270841</v>
      </c>
      <c r="D924" s="1" t="s">
        <v>12505</v>
      </c>
      <c r="E924" s="1" t="s">
        <v>12564</v>
      </c>
      <c r="F924" s="3">
        <v>44242</v>
      </c>
      <c r="G924" t="s">
        <v>13447</v>
      </c>
    </row>
    <row r="925" spans="1:7" x14ac:dyDescent="0.25">
      <c r="A925">
        <f t="shared" ca="1" si="14"/>
        <v>0.92120357035997591</v>
      </c>
      <c r="B925" s="1" t="s">
        <v>12514</v>
      </c>
      <c r="C925" s="2">
        <v>804038273</v>
      </c>
      <c r="D925" s="1" t="s">
        <v>12515</v>
      </c>
      <c r="E925" s="1" t="s">
        <v>12527</v>
      </c>
      <c r="F925" s="3">
        <v>44307</v>
      </c>
      <c r="G925" t="s">
        <v>13448</v>
      </c>
    </row>
    <row r="926" spans="1:7" x14ac:dyDescent="0.25">
      <c r="A926">
        <f t="shared" ca="1" si="14"/>
        <v>0.29392634401612405</v>
      </c>
      <c r="B926" s="1" t="s">
        <v>12524</v>
      </c>
      <c r="C926" s="2">
        <v>337682362</v>
      </c>
      <c r="D926" s="1" t="s">
        <v>12525</v>
      </c>
      <c r="E926" s="1" t="s">
        <v>12561</v>
      </c>
      <c r="F926" s="3">
        <v>44598</v>
      </c>
      <c r="G926" t="s">
        <v>13449</v>
      </c>
    </row>
    <row r="927" spans="1:7" x14ac:dyDescent="0.25">
      <c r="A927">
        <f t="shared" ca="1" si="14"/>
        <v>0.7816661743810801</v>
      </c>
      <c r="B927" s="1" t="s">
        <v>12504</v>
      </c>
      <c r="C927" s="2">
        <v>937421561</v>
      </c>
      <c r="D927" s="1" t="s">
        <v>12505</v>
      </c>
      <c r="E927" s="1" t="s">
        <v>12510</v>
      </c>
      <c r="F927" s="3">
        <v>44232</v>
      </c>
      <c r="G927" t="s">
        <v>13450</v>
      </c>
    </row>
    <row r="928" spans="1:7" x14ac:dyDescent="0.25">
      <c r="A928">
        <f t="shared" ca="1" si="14"/>
        <v>0.77305384215386186</v>
      </c>
      <c r="B928" s="1" t="s">
        <v>12524</v>
      </c>
      <c r="C928" s="2">
        <v>842020221</v>
      </c>
      <c r="D928" s="1" t="s">
        <v>12525</v>
      </c>
      <c r="E928" s="1" t="s">
        <v>12561</v>
      </c>
      <c r="F928" s="3">
        <v>44590</v>
      </c>
      <c r="G928" t="s">
        <v>13451</v>
      </c>
    </row>
    <row r="929" spans="1:7" x14ac:dyDescent="0.25">
      <c r="A929">
        <f t="shared" ca="1" si="14"/>
        <v>0.2909701769302101</v>
      </c>
      <c r="B929" s="1" t="s">
        <v>12524</v>
      </c>
      <c r="C929" s="2">
        <v>273323924</v>
      </c>
      <c r="D929" s="1" t="s">
        <v>12525</v>
      </c>
      <c r="E929" s="1" t="s">
        <v>12506</v>
      </c>
      <c r="F929" s="3">
        <v>44478</v>
      </c>
      <c r="G929" t="s">
        <v>13452</v>
      </c>
    </row>
    <row r="930" spans="1:7" x14ac:dyDescent="0.25">
      <c r="A930">
        <f t="shared" ca="1" si="14"/>
        <v>0.42546516845375926</v>
      </c>
      <c r="B930" s="1" t="s">
        <v>12521</v>
      </c>
      <c r="C930" s="2">
        <v>533272771</v>
      </c>
      <c r="D930" s="1" t="s">
        <v>12522</v>
      </c>
      <c r="E930" s="1" t="s">
        <v>12512</v>
      </c>
      <c r="F930" s="3">
        <v>44472</v>
      </c>
      <c r="G930" t="s">
        <v>13453</v>
      </c>
    </row>
    <row r="931" spans="1:7" x14ac:dyDescent="0.25">
      <c r="A931">
        <f t="shared" ca="1" si="14"/>
        <v>0.6308445331872049</v>
      </c>
      <c r="B931" s="1" t="s">
        <v>12538</v>
      </c>
      <c r="C931" s="2">
        <v>348946567</v>
      </c>
      <c r="D931" s="1" t="s">
        <v>12539</v>
      </c>
      <c r="E931" s="1" t="s">
        <v>12512</v>
      </c>
      <c r="F931" s="3">
        <v>44633</v>
      </c>
      <c r="G931" t="s">
        <v>13454</v>
      </c>
    </row>
    <row r="932" spans="1:7" x14ac:dyDescent="0.25">
      <c r="A932">
        <f t="shared" ca="1" si="14"/>
        <v>0.86156976786271766</v>
      </c>
      <c r="B932" s="1" t="s">
        <v>12521</v>
      </c>
      <c r="C932" s="2">
        <v>492942781</v>
      </c>
      <c r="D932" s="1" t="s">
        <v>12522</v>
      </c>
      <c r="E932" s="1" t="s">
        <v>12510</v>
      </c>
      <c r="F932" s="3">
        <v>44307</v>
      </c>
      <c r="G932" t="s">
        <v>13455</v>
      </c>
    </row>
    <row r="933" spans="1:7" x14ac:dyDescent="0.25">
      <c r="A933">
        <f t="shared" ca="1" si="14"/>
        <v>0.97026896559847808</v>
      </c>
      <c r="B933" s="1" t="s">
        <v>12538</v>
      </c>
      <c r="C933" s="2">
        <v>305303485</v>
      </c>
      <c r="D933" s="1" t="s">
        <v>12539</v>
      </c>
      <c r="E933" s="1" t="s">
        <v>12510</v>
      </c>
      <c r="F933" s="3">
        <v>44553</v>
      </c>
      <c r="G933" t="s">
        <v>13456</v>
      </c>
    </row>
    <row r="934" spans="1:7" x14ac:dyDescent="0.25">
      <c r="A934">
        <f t="shared" ca="1" si="14"/>
        <v>0.23372806891571118</v>
      </c>
      <c r="B934" s="1" t="s">
        <v>12538</v>
      </c>
      <c r="C934" s="2">
        <v>27988702</v>
      </c>
      <c r="D934" s="1" t="s">
        <v>12539</v>
      </c>
      <c r="E934" s="1" t="s">
        <v>12566</v>
      </c>
      <c r="F934" s="3">
        <v>44599</v>
      </c>
      <c r="G934" t="s">
        <v>13457</v>
      </c>
    </row>
    <row r="935" spans="1:7" x14ac:dyDescent="0.25">
      <c r="A935">
        <f t="shared" ca="1" si="14"/>
        <v>0.50291862455268932</v>
      </c>
      <c r="B935" s="1" t="s">
        <v>12521</v>
      </c>
      <c r="C935" s="2">
        <v>961508732</v>
      </c>
      <c r="D935" s="1" t="s">
        <v>12522</v>
      </c>
      <c r="E935" s="1" t="s">
        <v>12510</v>
      </c>
      <c r="F935" s="3">
        <v>44333</v>
      </c>
      <c r="G935" t="s">
        <v>13458</v>
      </c>
    </row>
    <row r="936" spans="1:7" x14ac:dyDescent="0.25">
      <c r="A936">
        <f t="shared" ca="1" si="14"/>
        <v>0.70172735233025552</v>
      </c>
      <c r="B936" s="1" t="s">
        <v>12524</v>
      </c>
      <c r="C936" s="2">
        <v>62019148</v>
      </c>
      <c r="D936" s="1" t="s">
        <v>12525</v>
      </c>
      <c r="E936" s="1" t="s">
        <v>12506</v>
      </c>
      <c r="F936" s="3">
        <v>44420</v>
      </c>
      <c r="G936" t="s">
        <v>13459</v>
      </c>
    </row>
    <row r="937" spans="1:7" x14ac:dyDescent="0.25">
      <c r="A937">
        <f t="shared" ca="1" si="14"/>
        <v>0.1021529000028697</v>
      </c>
      <c r="B937" s="1" t="s">
        <v>12538</v>
      </c>
      <c r="C937" s="2">
        <v>90580934</v>
      </c>
      <c r="D937" s="1" t="s">
        <v>12539</v>
      </c>
      <c r="E937" s="1" t="s">
        <v>12512</v>
      </c>
      <c r="F937" s="3">
        <v>44417</v>
      </c>
      <c r="G937" t="s">
        <v>13460</v>
      </c>
    </row>
    <row r="938" spans="1:7" x14ac:dyDescent="0.25">
      <c r="A938">
        <f t="shared" ca="1" si="14"/>
        <v>0.57907713497851021</v>
      </c>
      <c r="B938" s="1" t="s">
        <v>12524</v>
      </c>
      <c r="C938" s="2">
        <v>426717659</v>
      </c>
      <c r="D938" s="1" t="s">
        <v>12525</v>
      </c>
      <c r="E938" s="1" t="s">
        <v>12561</v>
      </c>
      <c r="F938" s="3">
        <v>44376</v>
      </c>
      <c r="G938" t="s">
        <v>13461</v>
      </c>
    </row>
    <row r="939" spans="1:7" x14ac:dyDescent="0.25">
      <c r="A939">
        <f t="shared" ca="1" si="14"/>
        <v>0.84184809680585915</v>
      </c>
      <c r="B939" s="1" t="s">
        <v>12508</v>
      </c>
      <c r="C939" s="2">
        <v>398490470</v>
      </c>
      <c r="D939" s="1" t="s">
        <v>12509</v>
      </c>
      <c r="E939" s="1" t="s">
        <v>12510</v>
      </c>
      <c r="F939" s="3">
        <v>44389</v>
      </c>
      <c r="G939" t="s">
        <v>13462</v>
      </c>
    </row>
    <row r="940" spans="1:7" x14ac:dyDescent="0.25">
      <c r="A940">
        <f t="shared" ca="1" si="14"/>
        <v>0.74370079767688768</v>
      </c>
      <c r="B940" s="1" t="s">
        <v>12521</v>
      </c>
      <c r="C940" s="2">
        <v>216744635</v>
      </c>
      <c r="D940" s="1" t="s">
        <v>12522</v>
      </c>
      <c r="E940" s="1" t="s">
        <v>12510</v>
      </c>
      <c r="F940" s="3">
        <v>44304</v>
      </c>
      <c r="G940" t="s">
        <v>13463</v>
      </c>
    </row>
    <row r="941" spans="1:7" x14ac:dyDescent="0.25">
      <c r="A941">
        <f t="shared" ca="1" si="14"/>
        <v>0.57078248144682076</v>
      </c>
      <c r="B941" s="1" t="s">
        <v>12521</v>
      </c>
      <c r="C941" s="2">
        <v>906510135</v>
      </c>
      <c r="D941" s="1" t="s">
        <v>12522</v>
      </c>
      <c r="E941" s="1" t="s">
        <v>12510</v>
      </c>
      <c r="F941" s="3">
        <v>44220</v>
      </c>
      <c r="G941" t="s">
        <v>13464</v>
      </c>
    </row>
    <row r="942" spans="1:7" x14ac:dyDescent="0.25">
      <c r="A942">
        <f t="shared" ca="1" si="14"/>
        <v>0.22800492381105097</v>
      </c>
      <c r="B942" s="1" t="s">
        <v>12514</v>
      </c>
      <c r="C942" s="2">
        <v>493486761</v>
      </c>
      <c r="D942" s="1" t="s">
        <v>12515</v>
      </c>
      <c r="E942" s="1" t="s">
        <v>12516</v>
      </c>
      <c r="F942" s="3">
        <v>44498</v>
      </c>
      <c r="G942" t="s">
        <v>13465</v>
      </c>
    </row>
    <row r="943" spans="1:7" x14ac:dyDescent="0.25">
      <c r="A943">
        <f t="shared" ca="1" si="14"/>
        <v>0.42055669136370677</v>
      </c>
      <c r="B943" s="1" t="s">
        <v>12504</v>
      </c>
      <c r="C943" s="2">
        <v>526139831</v>
      </c>
      <c r="D943" s="1" t="s">
        <v>12505</v>
      </c>
      <c r="E943" s="1" t="s">
        <v>12510</v>
      </c>
      <c r="F943" s="3">
        <v>44297</v>
      </c>
      <c r="G943" t="s">
        <v>13466</v>
      </c>
    </row>
    <row r="944" spans="1:7" x14ac:dyDescent="0.25">
      <c r="A944">
        <f t="shared" ca="1" si="14"/>
        <v>0.51490346331099068</v>
      </c>
      <c r="B944" s="1" t="s">
        <v>12538</v>
      </c>
      <c r="C944" s="2">
        <v>318114026</v>
      </c>
      <c r="D944" s="1" t="s">
        <v>12539</v>
      </c>
      <c r="E944" s="1" t="s">
        <v>12512</v>
      </c>
      <c r="F944" s="3">
        <v>44485</v>
      </c>
      <c r="G944" t="s">
        <v>13467</v>
      </c>
    </row>
    <row r="945" spans="1:7" x14ac:dyDescent="0.25">
      <c r="A945">
        <f t="shared" ca="1" si="14"/>
        <v>7.4411911644417961E-2</v>
      </c>
      <c r="B945" s="1" t="s">
        <v>12524</v>
      </c>
      <c r="C945" s="2">
        <v>133928758</v>
      </c>
      <c r="D945" s="1" t="s">
        <v>12525</v>
      </c>
      <c r="E945" s="1" t="s">
        <v>12564</v>
      </c>
      <c r="F945" s="3">
        <v>44380</v>
      </c>
      <c r="G945" t="s">
        <v>13468</v>
      </c>
    </row>
    <row r="946" spans="1:7" x14ac:dyDescent="0.25">
      <c r="A946">
        <f t="shared" ca="1" si="14"/>
        <v>2.4318204171522639E-2</v>
      </c>
      <c r="B946" s="1" t="s">
        <v>12538</v>
      </c>
      <c r="C946" s="2">
        <v>140511338</v>
      </c>
      <c r="D946" s="1" t="s">
        <v>12539</v>
      </c>
      <c r="E946" s="1" t="s">
        <v>12566</v>
      </c>
      <c r="F946" s="3">
        <v>44550</v>
      </c>
      <c r="G946" t="s">
        <v>13469</v>
      </c>
    </row>
    <row r="947" spans="1:7" x14ac:dyDescent="0.25">
      <c r="A947">
        <f t="shared" ca="1" si="14"/>
        <v>0.19443223407966326</v>
      </c>
      <c r="B947" s="1" t="s">
        <v>12524</v>
      </c>
      <c r="C947" s="2">
        <v>523211313</v>
      </c>
      <c r="D947" s="1" t="s">
        <v>12525</v>
      </c>
      <c r="E947" s="1" t="s">
        <v>12564</v>
      </c>
      <c r="F947" s="3">
        <v>44232</v>
      </c>
      <c r="G947" t="s">
        <v>13470</v>
      </c>
    </row>
    <row r="948" spans="1:7" x14ac:dyDescent="0.25">
      <c r="A948">
        <f t="shared" ca="1" si="14"/>
        <v>0.38621252294343078</v>
      </c>
      <c r="B948" s="1" t="s">
        <v>12538</v>
      </c>
      <c r="C948" s="2">
        <v>252465556</v>
      </c>
      <c r="D948" s="1" t="s">
        <v>12539</v>
      </c>
      <c r="E948" s="1" t="s">
        <v>12566</v>
      </c>
      <c r="F948" s="3">
        <v>44384</v>
      </c>
      <c r="G948" t="s">
        <v>13471</v>
      </c>
    </row>
    <row r="949" spans="1:7" x14ac:dyDescent="0.25">
      <c r="A949">
        <f t="shared" ca="1" si="14"/>
        <v>0.47688031783097495</v>
      </c>
      <c r="B949" s="1" t="s">
        <v>12504</v>
      </c>
      <c r="C949" s="2">
        <v>669511197</v>
      </c>
      <c r="D949" s="1" t="s">
        <v>12505</v>
      </c>
      <c r="E949" s="1" t="s">
        <v>12506</v>
      </c>
      <c r="F949" s="3">
        <v>44540</v>
      </c>
      <c r="G949" t="s">
        <v>13472</v>
      </c>
    </row>
    <row r="950" spans="1:7" x14ac:dyDescent="0.25">
      <c r="A950">
        <f t="shared" ca="1" si="14"/>
        <v>0.17775851406238985</v>
      </c>
      <c r="B950" s="1" t="s">
        <v>12524</v>
      </c>
      <c r="C950" s="2">
        <v>506590361</v>
      </c>
      <c r="D950" s="1" t="s">
        <v>12525</v>
      </c>
      <c r="E950" s="1" t="s">
        <v>12561</v>
      </c>
      <c r="F950" s="3">
        <v>44449</v>
      </c>
      <c r="G950" t="s">
        <v>13473</v>
      </c>
    </row>
    <row r="951" spans="1:7" x14ac:dyDescent="0.25">
      <c r="A951">
        <f t="shared" ca="1" si="14"/>
        <v>0.52826344893071131</v>
      </c>
      <c r="B951" s="1" t="s">
        <v>12504</v>
      </c>
      <c r="C951" s="2">
        <v>489162349</v>
      </c>
      <c r="D951" s="1" t="s">
        <v>12505</v>
      </c>
      <c r="E951" s="1" t="s">
        <v>12512</v>
      </c>
      <c r="F951" s="3">
        <v>44538</v>
      </c>
      <c r="G951" t="s">
        <v>13474</v>
      </c>
    </row>
    <row r="952" spans="1:7" x14ac:dyDescent="0.25">
      <c r="A952">
        <f t="shared" ca="1" si="14"/>
        <v>1.6249814740297963E-2</v>
      </c>
      <c r="B952" s="1" t="s">
        <v>12521</v>
      </c>
      <c r="C952" s="2">
        <v>390749506</v>
      </c>
      <c r="D952" s="1" t="s">
        <v>12522</v>
      </c>
      <c r="E952" s="1" t="s">
        <v>12510</v>
      </c>
      <c r="F952" s="3">
        <v>44211</v>
      </c>
      <c r="G952" t="s">
        <v>13475</v>
      </c>
    </row>
    <row r="953" spans="1:7" x14ac:dyDescent="0.25">
      <c r="A953">
        <f t="shared" ca="1" si="14"/>
        <v>0.65188990489999055</v>
      </c>
      <c r="B953" s="1" t="s">
        <v>12524</v>
      </c>
      <c r="C953" s="2">
        <v>960449597</v>
      </c>
      <c r="D953" s="1" t="s">
        <v>12525</v>
      </c>
      <c r="E953" s="1" t="s">
        <v>12506</v>
      </c>
      <c r="F953" s="3">
        <v>44474</v>
      </c>
      <c r="G953" t="s">
        <v>13476</v>
      </c>
    </row>
    <row r="954" spans="1:7" x14ac:dyDescent="0.25">
      <c r="A954">
        <f t="shared" ca="1" si="14"/>
        <v>0.14171841607516833</v>
      </c>
      <c r="B954" s="1" t="s">
        <v>12538</v>
      </c>
      <c r="C954" s="2">
        <v>97905680</v>
      </c>
      <c r="D954" s="1" t="s">
        <v>12539</v>
      </c>
      <c r="E954" s="1" t="s">
        <v>12512</v>
      </c>
      <c r="F954" s="3">
        <v>44609</v>
      </c>
      <c r="G954" t="s">
        <v>13477</v>
      </c>
    </row>
    <row r="955" spans="1:7" x14ac:dyDescent="0.25">
      <c r="A955">
        <f t="shared" ca="1" si="14"/>
        <v>0.84270337365775672</v>
      </c>
      <c r="B955" s="1" t="s">
        <v>12538</v>
      </c>
      <c r="C955" s="2">
        <v>625733970</v>
      </c>
      <c r="D955" s="1" t="s">
        <v>12539</v>
      </c>
      <c r="E955" s="1" t="s">
        <v>12510</v>
      </c>
      <c r="F955" s="3">
        <v>44333</v>
      </c>
      <c r="G955" t="s">
        <v>13478</v>
      </c>
    </row>
    <row r="956" spans="1:7" x14ac:dyDescent="0.25">
      <c r="A956">
        <f t="shared" ca="1" si="14"/>
        <v>0.12880904433004547</v>
      </c>
      <c r="B956" s="1" t="s">
        <v>12504</v>
      </c>
      <c r="C956" s="2">
        <v>535286617</v>
      </c>
      <c r="D956" s="1" t="s">
        <v>12505</v>
      </c>
      <c r="E956" s="1" t="s">
        <v>12564</v>
      </c>
      <c r="F956" s="3">
        <v>44225</v>
      </c>
      <c r="G956" t="s">
        <v>13479</v>
      </c>
    </row>
    <row r="957" spans="1:7" x14ac:dyDescent="0.25">
      <c r="A957">
        <f t="shared" ca="1" si="14"/>
        <v>0.49952349941421759</v>
      </c>
      <c r="B957" s="1" t="s">
        <v>12538</v>
      </c>
      <c r="C957" s="2">
        <v>609847194</v>
      </c>
      <c r="D957" s="1" t="s">
        <v>12539</v>
      </c>
      <c r="E957" s="1" t="s">
        <v>12512</v>
      </c>
      <c r="F957" s="3">
        <v>44599</v>
      </c>
      <c r="G957" t="s">
        <v>13480</v>
      </c>
    </row>
    <row r="958" spans="1:7" x14ac:dyDescent="0.25">
      <c r="A958">
        <f t="shared" ca="1" si="14"/>
        <v>0.30236631712121687</v>
      </c>
      <c r="B958" s="1" t="s">
        <v>12504</v>
      </c>
      <c r="C958" s="2">
        <v>930899737</v>
      </c>
      <c r="D958" s="1" t="s">
        <v>12505</v>
      </c>
      <c r="E958" s="1" t="s">
        <v>12506</v>
      </c>
      <c r="F958" s="3">
        <v>44403</v>
      </c>
      <c r="G958" t="s">
        <v>13481</v>
      </c>
    </row>
    <row r="959" spans="1:7" x14ac:dyDescent="0.25">
      <c r="A959">
        <f t="shared" ca="1" si="14"/>
        <v>0.83063282582180975</v>
      </c>
      <c r="B959" s="1" t="s">
        <v>12504</v>
      </c>
      <c r="C959" s="2">
        <v>544751140</v>
      </c>
      <c r="D959" s="1" t="s">
        <v>12505</v>
      </c>
      <c r="E959" s="1" t="s">
        <v>12510</v>
      </c>
      <c r="F959" s="3">
        <v>44525</v>
      </c>
      <c r="G959" t="s">
        <v>13482</v>
      </c>
    </row>
    <row r="960" spans="1:7" x14ac:dyDescent="0.25">
      <c r="A960">
        <f t="shared" ca="1" si="14"/>
        <v>0.48572410079599149</v>
      </c>
      <c r="B960" s="1" t="s">
        <v>12524</v>
      </c>
      <c r="C960" s="2">
        <v>272264222</v>
      </c>
      <c r="D960" s="1" t="s">
        <v>12525</v>
      </c>
      <c r="E960" s="1" t="s">
        <v>12561</v>
      </c>
      <c r="F960" s="3">
        <v>44384</v>
      </c>
      <c r="G960" t="s">
        <v>13483</v>
      </c>
    </row>
    <row r="961" spans="1:7" x14ac:dyDescent="0.25">
      <c r="A961">
        <f t="shared" ca="1" si="14"/>
        <v>4.6984547746808047E-2</v>
      </c>
      <c r="B961" s="1" t="s">
        <v>12514</v>
      </c>
      <c r="C961" s="2">
        <v>560038029</v>
      </c>
      <c r="D961" s="1" t="s">
        <v>12515</v>
      </c>
      <c r="E961" s="1" t="s">
        <v>12527</v>
      </c>
      <c r="F961" s="3">
        <v>44198</v>
      </c>
      <c r="G961" t="s">
        <v>13484</v>
      </c>
    </row>
    <row r="962" spans="1:7" x14ac:dyDescent="0.25">
      <c r="A962">
        <f t="shared" ref="A962:A1025" ca="1" si="15">RAND()</f>
        <v>0.11754956480125822</v>
      </c>
      <c r="B962" s="1" t="s">
        <v>12504</v>
      </c>
      <c r="C962" s="2">
        <v>514798396</v>
      </c>
      <c r="D962" s="1" t="s">
        <v>12505</v>
      </c>
      <c r="E962" s="1" t="s">
        <v>12506</v>
      </c>
      <c r="F962" s="3">
        <v>44202</v>
      </c>
      <c r="G962" t="s">
        <v>13485</v>
      </c>
    </row>
    <row r="963" spans="1:7" x14ac:dyDescent="0.25">
      <c r="A963">
        <f t="shared" ca="1" si="15"/>
        <v>0.78004657130415067</v>
      </c>
      <c r="B963" s="1" t="s">
        <v>12521</v>
      </c>
      <c r="C963" s="2">
        <v>233272612</v>
      </c>
      <c r="D963" s="1" t="s">
        <v>12522</v>
      </c>
      <c r="E963" s="1" t="s">
        <v>12510</v>
      </c>
      <c r="F963" s="3">
        <v>44560</v>
      </c>
      <c r="G963" t="s">
        <v>13486</v>
      </c>
    </row>
    <row r="964" spans="1:7" x14ac:dyDescent="0.25">
      <c r="A964">
        <f t="shared" ca="1" si="15"/>
        <v>0.330040064616685</v>
      </c>
      <c r="B964" s="1" t="s">
        <v>12508</v>
      </c>
      <c r="C964" s="2">
        <v>563666327</v>
      </c>
      <c r="D964" s="1" t="s">
        <v>12509</v>
      </c>
      <c r="E964" s="1" t="s">
        <v>12510</v>
      </c>
      <c r="F964" s="3">
        <v>44378</v>
      </c>
      <c r="G964" t="s">
        <v>13487</v>
      </c>
    </row>
    <row r="965" spans="1:7" x14ac:dyDescent="0.25">
      <c r="A965">
        <f t="shared" ca="1" si="15"/>
        <v>0.47971153509237774</v>
      </c>
      <c r="B965" s="1" t="s">
        <v>12514</v>
      </c>
      <c r="C965" s="2">
        <v>601592292</v>
      </c>
      <c r="D965" s="1" t="s">
        <v>12515</v>
      </c>
      <c r="E965" s="1" t="s">
        <v>12506</v>
      </c>
      <c r="F965" s="3">
        <v>44262</v>
      </c>
      <c r="G965" t="s">
        <v>13488</v>
      </c>
    </row>
    <row r="966" spans="1:7" x14ac:dyDescent="0.25">
      <c r="A966">
        <f t="shared" ca="1" si="15"/>
        <v>0.83909356953451131</v>
      </c>
      <c r="B966" s="1" t="s">
        <v>12538</v>
      </c>
      <c r="C966" s="2">
        <v>862357043</v>
      </c>
      <c r="D966" s="1" t="s">
        <v>12539</v>
      </c>
      <c r="E966" s="1" t="s">
        <v>12512</v>
      </c>
      <c r="F966" s="3">
        <v>44601</v>
      </c>
      <c r="G966" t="s">
        <v>13489</v>
      </c>
    </row>
    <row r="967" spans="1:7" x14ac:dyDescent="0.25">
      <c r="A967">
        <f t="shared" ca="1" si="15"/>
        <v>0.44351491581572045</v>
      </c>
      <c r="B967" s="1" t="s">
        <v>12504</v>
      </c>
      <c r="C967" s="2">
        <v>684928177</v>
      </c>
      <c r="D967" s="1" t="s">
        <v>12505</v>
      </c>
      <c r="E967" s="1" t="s">
        <v>12506</v>
      </c>
      <c r="F967" s="3">
        <v>44375</v>
      </c>
      <c r="G967" t="s">
        <v>13490</v>
      </c>
    </row>
    <row r="968" spans="1:7" x14ac:dyDescent="0.25">
      <c r="A968">
        <f t="shared" ca="1" si="15"/>
        <v>0.85257078482479798</v>
      </c>
      <c r="B968" s="1" t="s">
        <v>12521</v>
      </c>
      <c r="C968" s="2">
        <v>68152684</v>
      </c>
      <c r="D968" s="1" t="s">
        <v>12522</v>
      </c>
      <c r="E968" s="1" t="s">
        <v>12510</v>
      </c>
      <c r="F968" s="3">
        <v>44319</v>
      </c>
      <c r="G968" t="s">
        <v>13491</v>
      </c>
    </row>
    <row r="969" spans="1:7" x14ac:dyDescent="0.25">
      <c r="A969">
        <f t="shared" ca="1" si="15"/>
        <v>0.33816745129024428</v>
      </c>
      <c r="B969" s="1" t="s">
        <v>12524</v>
      </c>
      <c r="C969" s="2">
        <v>949538015</v>
      </c>
      <c r="D969" s="1" t="s">
        <v>12525</v>
      </c>
      <c r="E969" s="1" t="s">
        <v>12564</v>
      </c>
      <c r="F969" s="3">
        <v>44344</v>
      </c>
      <c r="G969" t="s">
        <v>13492</v>
      </c>
    </row>
    <row r="970" spans="1:7" x14ac:dyDescent="0.25">
      <c r="A970">
        <f t="shared" ca="1" si="15"/>
        <v>0.13025448791603456</v>
      </c>
      <c r="B970" s="1" t="s">
        <v>12524</v>
      </c>
      <c r="C970" s="2">
        <v>441796382</v>
      </c>
      <c r="D970" s="1" t="s">
        <v>12525</v>
      </c>
      <c r="E970" s="1" t="s">
        <v>12561</v>
      </c>
      <c r="F970" s="3">
        <v>44392</v>
      </c>
      <c r="G970" t="s">
        <v>13493</v>
      </c>
    </row>
    <row r="971" spans="1:7" x14ac:dyDescent="0.25">
      <c r="A971">
        <f t="shared" ca="1" si="15"/>
        <v>0.99744213595202424</v>
      </c>
      <c r="B971" s="1" t="s">
        <v>12524</v>
      </c>
      <c r="C971" s="2">
        <v>29584324</v>
      </c>
      <c r="D971" s="1" t="s">
        <v>12525</v>
      </c>
      <c r="E971" s="1" t="s">
        <v>12561</v>
      </c>
      <c r="F971" s="3">
        <v>44478</v>
      </c>
      <c r="G971" t="s">
        <v>13494</v>
      </c>
    </row>
    <row r="972" spans="1:7" x14ac:dyDescent="0.25">
      <c r="A972">
        <f t="shared" ca="1" si="15"/>
        <v>0.36410255968741723</v>
      </c>
      <c r="B972" s="1" t="s">
        <v>12521</v>
      </c>
      <c r="C972" s="2">
        <v>985217845</v>
      </c>
      <c r="D972" s="1" t="s">
        <v>12522</v>
      </c>
      <c r="E972" s="1" t="s">
        <v>12510</v>
      </c>
      <c r="F972" s="3">
        <v>44267</v>
      </c>
      <c r="G972" t="s">
        <v>13495</v>
      </c>
    </row>
    <row r="973" spans="1:7" x14ac:dyDescent="0.25">
      <c r="A973">
        <f t="shared" ca="1" si="15"/>
        <v>0.26858307809361781</v>
      </c>
      <c r="B973" s="1" t="s">
        <v>12524</v>
      </c>
      <c r="C973" s="2">
        <v>661401249</v>
      </c>
      <c r="D973" s="1" t="s">
        <v>12525</v>
      </c>
      <c r="E973" s="1" t="s">
        <v>12564</v>
      </c>
      <c r="F973" s="3">
        <v>44408</v>
      </c>
      <c r="G973" t="s">
        <v>13496</v>
      </c>
    </row>
    <row r="974" spans="1:7" x14ac:dyDescent="0.25">
      <c r="A974">
        <f t="shared" ca="1" si="15"/>
        <v>0.60715417750652023</v>
      </c>
      <c r="B974" s="1" t="s">
        <v>12524</v>
      </c>
      <c r="C974" s="2">
        <v>196785497</v>
      </c>
      <c r="D974" s="1" t="s">
        <v>12525</v>
      </c>
      <c r="E974" s="1" t="s">
        <v>12561</v>
      </c>
      <c r="F974" s="3">
        <v>44423</v>
      </c>
      <c r="G974" t="s">
        <v>13497</v>
      </c>
    </row>
    <row r="975" spans="1:7" x14ac:dyDescent="0.25">
      <c r="A975">
        <f t="shared" ca="1" si="15"/>
        <v>0.62292970285809945</v>
      </c>
      <c r="B975" s="1" t="s">
        <v>12504</v>
      </c>
      <c r="C975" s="2">
        <v>962251721</v>
      </c>
      <c r="D975" s="1" t="s">
        <v>12505</v>
      </c>
      <c r="E975" s="1" t="s">
        <v>12506</v>
      </c>
      <c r="F975" s="3">
        <v>44381</v>
      </c>
      <c r="G975" t="s">
        <v>13498</v>
      </c>
    </row>
    <row r="976" spans="1:7" x14ac:dyDescent="0.25">
      <c r="A976">
        <f t="shared" ca="1" si="15"/>
        <v>0.22531006637570117</v>
      </c>
      <c r="B976" s="1" t="s">
        <v>12504</v>
      </c>
      <c r="C976" s="2">
        <v>213343518</v>
      </c>
      <c r="D976" s="1" t="s">
        <v>12505</v>
      </c>
      <c r="E976" s="1" t="s">
        <v>12506</v>
      </c>
      <c r="F976" s="3">
        <v>44609</v>
      </c>
      <c r="G976" t="s">
        <v>13499</v>
      </c>
    </row>
    <row r="977" spans="1:7" x14ac:dyDescent="0.25">
      <c r="A977">
        <f t="shared" ca="1" si="15"/>
        <v>0.13324353205142347</v>
      </c>
      <c r="B977" s="1" t="s">
        <v>12504</v>
      </c>
      <c r="C977" s="2">
        <v>336282253</v>
      </c>
      <c r="D977" s="1" t="s">
        <v>12505</v>
      </c>
      <c r="E977" s="1" t="s">
        <v>12506</v>
      </c>
      <c r="F977" s="3">
        <v>44646</v>
      </c>
      <c r="G977" t="s">
        <v>13500</v>
      </c>
    </row>
    <row r="978" spans="1:7" x14ac:dyDescent="0.25">
      <c r="A978">
        <f t="shared" ca="1" si="15"/>
        <v>0.54714128095560843</v>
      </c>
      <c r="B978" s="1" t="s">
        <v>12504</v>
      </c>
      <c r="C978" s="2">
        <v>815158945</v>
      </c>
      <c r="D978" s="1" t="s">
        <v>12505</v>
      </c>
      <c r="E978" s="1" t="s">
        <v>12506</v>
      </c>
      <c r="F978" s="3">
        <v>44407</v>
      </c>
      <c r="G978" t="s">
        <v>13501</v>
      </c>
    </row>
    <row r="979" spans="1:7" x14ac:dyDescent="0.25">
      <c r="A979">
        <f t="shared" ca="1" si="15"/>
        <v>0.46228747929550784</v>
      </c>
      <c r="B979" s="1" t="s">
        <v>12538</v>
      </c>
      <c r="C979" s="2">
        <v>915295189</v>
      </c>
      <c r="D979" s="1" t="s">
        <v>12539</v>
      </c>
      <c r="E979" s="1" t="s">
        <v>12512</v>
      </c>
      <c r="F979" s="3">
        <v>44665</v>
      </c>
      <c r="G979" t="s">
        <v>13502</v>
      </c>
    </row>
    <row r="980" spans="1:7" x14ac:dyDescent="0.25">
      <c r="A980">
        <f t="shared" ca="1" si="15"/>
        <v>0.56935202828411813</v>
      </c>
      <c r="B980" s="1" t="s">
        <v>12538</v>
      </c>
      <c r="C980" s="2">
        <v>296279071</v>
      </c>
      <c r="D980" s="1" t="s">
        <v>12539</v>
      </c>
      <c r="E980" s="1" t="s">
        <v>12512</v>
      </c>
      <c r="F980" s="3">
        <v>44197</v>
      </c>
      <c r="G980" t="s">
        <v>13503</v>
      </c>
    </row>
    <row r="981" spans="1:7" x14ac:dyDescent="0.25">
      <c r="A981">
        <f t="shared" ca="1" si="15"/>
        <v>0.94844999961008869</v>
      </c>
      <c r="B981" s="1" t="s">
        <v>12524</v>
      </c>
      <c r="C981" s="2">
        <v>601011399</v>
      </c>
      <c r="D981" s="1" t="s">
        <v>12525</v>
      </c>
      <c r="E981" s="1" t="s">
        <v>12506</v>
      </c>
      <c r="F981" s="3">
        <v>44371</v>
      </c>
      <c r="G981" t="s">
        <v>13504</v>
      </c>
    </row>
    <row r="982" spans="1:7" x14ac:dyDescent="0.25">
      <c r="A982">
        <f t="shared" ca="1" si="15"/>
        <v>0.82742146233269276</v>
      </c>
      <c r="B982" s="1" t="s">
        <v>12521</v>
      </c>
      <c r="C982" s="2">
        <v>990678166</v>
      </c>
      <c r="D982" s="1" t="s">
        <v>12522</v>
      </c>
      <c r="E982" s="1" t="s">
        <v>12510</v>
      </c>
      <c r="F982" s="3">
        <v>44458</v>
      </c>
      <c r="G982" t="s">
        <v>13505</v>
      </c>
    </row>
    <row r="983" spans="1:7" x14ac:dyDescent="0.25">
      <c r="A983">
        <f t="shared" ca="1" si="15"/>
        <v>0.61467910060221909</v>
      </c>
      <c r="B983" s="1" t="s">
        <v>12524</v>
      </c>
      <c r="C983" s="2">
        <v>376945350</v>
      </c>
      <c r="D983" s="1" t="s">
        <v>12525</v>
      </c>
      <c r="E983" s="1" t="s">
        <v>12564</v>
      </c>
      <c r="F983" s="3">
        <v>44332</v>
      </c>
      <c r="G983" t="s">
        <v>13506</v>
      </c>
    </row>
    <row r="984" spans="1:7" x14ac:dyDescent="0.25">
      <c r="A984">
        <f t="shared" ca="1" si="15"/>
        <v>0.3218403604951835</v>
      </c>
      <c r="B984" s="1" t="s">
        <v>12521</v>
      </c>
      <c r="C984" s="2">
        <v>610088704</v>
      </c>
      <c r="D984" s="1" t="s">
        <v>12522</v>
      </c>
      <c r="E984" s="1" t="s">
        <v>12510</v>
      </c>
      <c r="F984" s="3">
        <v>44551</v>
      </c>
      <c r="G984" t="s">
        <v>13507</v>
      </c>
    </row>
    <row r="985" spans="1:7" x14ac:dyDescent="0.25">
      <c r="A985">
        <f t="shared" ca="1" si="15"/>
        <v>0.13564495558457212</v>
      </c>
      <c r="B985" s="1" t="s">
        <v>12524</v>
      </c>
      <c r="C985" s="2">
        <v>304859900</v>
      </c>
      <c r="D985" s="1" t="s">
        <v>12525</v>
      </c>
      <c r="E985" s="1" t="s">
        <v>12506</v>
      </c>
      <c r="F985" s="3">
        <v>44233</v>
      </c>
      <c r="G985" t="s">
        <v>13508</v>
      </c>
    </row>
    <row r="986" spans="1:7" x14ac:dyDescent="0.25">
      <c r="A986">
        <f t="shared" ca="1" si="15"/>
        <v>0.71521920287135088</v>
      </c>
      <c r="B986" s="1" t="s">
        <v>12521</v>
      </c>
      <c r="C986" s="2">
        <v>66046046</v>
      </c>
      <c r="D986" s="1" t="s">
        <v>12522</v>
      </c>
      <c r="E986" s="1" t="s">
        <v>12510</v>
      </c>
      <c r="F986" s="3">
        <v>44534</v>
      </c>
      <c r="G986" t="s">
        <v>13509</v>
      </c>
    </row>
    <row r="987" spans="1:7" x14ac:dyDescent="0.25">
      <c r="A987">
        <f t="shared" ca="1" si="15"/>
        <v>0.36381917092849492</v>
      </c>
      <c r="B987" s="1" t="s">
        <v>12521</v>
      </c>
      <c r="C987" s="2">
        <v>143602533</v>
      </c>
      <c r="D987" s="1" t="s">
        <v>12522</v>
      </c>
      <c r="E987" s="1" t="s">
        <v>12510</v>
      </c>
      <c r="F987" s="3">
        <v>44364</v>
      </c>
      <c r="G987" t="s">
        <v>13510</v>
      </c>
    </row>
    <row r="988" spans="1:7" x14ac:dyDescent="0.25">
      <c r="A988">
        <f t="shared" ca="1" si="15"/>
        <v>0.38059433800937903</v>
      </c>
      <c r="B988" s="1" t="s">
        <v>12524</v>
      </c>
      <c r="C988" s="2">
        <v>707316410</v>
      </c>
      <c r="D988" s="1" t="s">
        <v>12525</v>
      </c>
      <c r="E988" s="1" t="s">
        <v>12506</v>
      </c>
      <c r="F988" s="3">
        <v>44345</v>
      </c>
      <c r="G988" t="s">
        <v>13511</v>
      </c>
    </row>
    <row r="989" spans="1:7" x14ac:dyDescent="0.25">
      <c r="A989">
        <f t="shared" ca="1" si="15"/>
        <v>0.38188315745656465</v>
      </c>
      <c r="B989" s="1" t="s">
        <v>12504</v>
      </c>
      <c r="C989" s="2">
        <v>199698392</v>
      </c>
      <c r="D989" s="1" t="s">
        <v>12505</v>
      </c>
      <c r="E989" s="1" t="s">
        <v>12506</v>
      </c>
      <c r="F989" s="3">
        <v>44409</v>
      </c>
      <c r="G989" t="s">
        <v>13512</v>
      </c>
    </row>
    <row r="990" spans="1:7" x14ac:dyDescent="0.25">
      <c r="A990">
        <f t="shared" ca="1" si="15"/>
        <v>0.79816236080688874</v>
      </c>
      <c r="B990" s="1" t="s">
        <v>12538</v>
      </c>
      <c r="C990" s="2">
        <v>965121813</v>
      </c>
      <c r="D990" s="1" t="s">
        <v>12539</v>
      </c>
      <c r="E990" s="1" t="s">
        <v>12510</v>
      </c>
      <c r="F990" s="3">
        <v>44327</v>
      </c>
      <c r="G990" t="s">
        <v>13513</v>
      </c>
    </row>
    <row r="991" spans="1:7" x14ac:dyDescent="0.25">
      <c r="A991">
        <f t="shared" ca="1" si="15"/>
        <v>0.41904178350239396</v>
      </c>
      <c r="B991" s="1" t="s">
        <v>12521</v>
      </c>
      <c r="C991" s="2">
        <v>299668063</v>
      </c>
      <c r="D991" s="1" t="s">
        <v>12522</v>
      </c>
      <c r="E991" s="1" t="s">
        <v>12510</v>
      </c>
      <c r="F991" s="3">
        <v>44265</v>
      </c>
      <c r="G991" t="s">
        <v>13514</v>
      </c>
    </row>
    <row r="992" spans="1:7" x14ac:dyDescent="0.25">
      <c r="A992">
        <f t="shared" ca="1" si="15"/>
        <v>0.69008237206423351</v>
      </c>
      <c r="B992" s="1" t="s">
        <v>12504</v>
      </c>
      <c r="C992" s="2">
        <v>757646735</v>
      </c>
      <c r="D992" s="1" t="s">
        <v>12505</v>
      </c>
      <c r="E992" s="1" t="s">
        <v>12506</v>
      </c>
      <c r="F992" s="3">
        <v>44459</v>
      </c>
      <c r="G992" t="s">
        <v>13515</v>
      </c>
    </row>
    <row r="993" spans="1:7" x14ac:dyDescent="0.25">
      <c r="A993">
        <f t="shared" ca="1" si="15"/>
        <v>1.0137871951538369E-2</v>
      </c>
      <c r="B993" s="1" t="s">
        <v>12504</v>
      </c>
      <c r="C993" s="2">
        <v>760479632</v>
      </c>
      <c r="D993" s="1" t="s">
        <v>12505</v>
      </c>
      <c r="E993" s="1" t="s">
        <v>12506</v>
      </c>
      <c r="F993" s="3">
        <v>44668</v>
      </c>
      <c r="G993" t="s">
        <v>13516</v>
      </c>
    </row>
    <row r="994" spans="1:7" x14ac:dyDescent="0.25">
      <c r="A994">
        <f t="shared" ca="1" si="15"/>
        <v>0.94831950990354141</v>
      </c>
      <c r="B994" s="1" t="s">
        <v>12521</v>
      </c>
      <c r="C994" s="2">
        <v>678550692</v>
      </c>
      <c r="D994" s="1" t="s">
        <v>12522</v>
      </c>
      <c r="E994" s="1" t="s">
        <v>12510</v>
      </c>
      <c r="F994" s="3">
        <v>44568</v>
      </c>
      <c r="G994" t="s">
        <v>13517</v>
      </c>
    </row>
    <row r="995" spans="1:7" x14ac:dyDescent="0.25">
      <c r="A995">
        <f t="shared" ca="1" si="15"/>
        <v>0.71402955148379244</v>
      </c>
      <c r="B995" s="1" t="s">
        <v>12524</v>
      </c>
      <c r="C995" s="2">
        <v>932472175</v>
      </c>
      <c r="D995" s="1" t="s">
        <v>12525</v>
      </c>
      <c r="E995" s="1" t="s">
        <v>12564</v>
      </c>
      <c r="F995" s="3">
        <v>44354</v>
      </c>
      <c r="G995" t="s">
        <v>13518</v>
      </c>
    </row>
    <row r="996" spans="1:7" x14ac:dyDescent="0.25">
      <c r="A996">
        <f t="shared" ca="1" si="15"/>
        <v>0.36751367691493897</v>
      </c>
      <c r="B996" s="1" t="s">
        <v>12538</v>
      </c>
      <c r="C996" s="2">
        <v>959542022</v>
      </c>
      <c r="D996" s="1" t="s">
        <v>12539</v>
      </c>
      <c r="E996" s="1" t="s">
        <v>12512</v>
      </c>
      <c r="F996" s="3">
        <v>44346</v>
      </c>
      <c r="G996" t="s">
        <v>13519</v>
      </c>
    </row>
    <row r="997" spans="1:7" x14ac:dyDescent="0.25">
      <c r="A997">
        <f t="shared" ca="1" si="15"/>
        <v>0.47449666687662362</v>
      </c>
      <c r="B997" s="1" t="s">
        <v>12538</v>
      </c>
      <c r="C997" s="2">
        <v>818088800</v>
      </c>
      <c r="D997" s="1" t="s">
        <v>12539</v>
      </c>
      <c r="E997" s="1" t="s">
        <v>12512</v>
      </c>
      <c r="F997" s="3">
        <v>44308</v>
      </c>
      <c r="G997" t="s">
        <v>13520</v>
      </c>
    </row>
    <row r="998" spans="1:7" x14ac:dyDescent="0.25">
      <c r="A998">
        <f t="shared" ca="1" si="15"/>
        <v>0.49472031741512723</v>
      </c>
      <c r="B998" s="1" t="s">
        <v>12504</v>
      </c>
      <c r="C998" s="2">
        <v>22285799</v>
      </c>
      <c r="D998" s="1" t="s">
        <v>12505</v>
      </c>
      <c r="E998" s="1" t="s">
        <v>12506</v>
      </c>
      <c r="F998" s="3">
        <v>44521</v>
      </c>
      <c r="G998" t="s">
        <v>13521</v>
      </c>
    </row>
    <row r="999" spans="1:7" x14ac:dyDescent="0.25">
      <c r="A999">
        <f t="shared" ca="1" si="15"/>
        <v>0.35178492120236238</v>
      </c>
      <c r="B999" s="1" t="s">
        <v>12538</v>
      </c>
      <c r="C999" s="2">
        <v>684982134</v>
      </c>
      <c r="D999" s="1" t="s">
        <v>12539</v>
      </c>
      <c r="E999" s="1" t="s">
        <v>12512</v>
      </c>
      <c r="F999" s="3">
        <v>44531</v>
      </c>
      <c r="G999" t="s">
        <v>13522</v>
      </c>
    </row>
    <row r="1000" spans="1:7" x14ac:dyDescent="0.25">
      <c r="A1000">
        <f t="shared" ca="1" si="15"/>
        <v>0.6016174817080211</v>
      </c>
      <c r="B1000" s="1" t="s">
        <v>12504</v>
      </c>
      <c r="C1000" s="2">
        <v>89352225</v>
      </c>
      <c r="D1000" s="1" t="s">
        <v>12505</v>
      </c>
      <c r="E1000" s="1" t="s">
        <v>12512</v>
      </c>
      <c r="F1000" s="3">
        <v>44259</v>
      </c>
      <c r="G1000" t="s">
        <v>13523</v>
      </c>
    </row>
    <row r="1001" spans="1:7" x14ac:dyDescent="0.25">
      <c r="A1001">
        <f t="shared" ca="1" si="15"/>
        <v>0.78993090341023064</v>
      </c>
      <c r="B1001" s="1" t="s">
        <v>12514</v>
      </c>
      <c r="C1001" s="2">
        <v>505170927</v>
      </c>
      <c r="D1001" s="1" t="s">
        <v>12515</v>
      </c>
      <c r="E1001" s="1" t="s">
        <v>12527</v>
      </c>
      <c r="F1001" s="3">
        <v>44579</v>
      </c>
      <c r="G1001" t="s">
        <v>13524</v>
      </c>
    </row>
    <row r="1002" spans="1:7" x14ac:dyDescent="0.25">
      <c r="A1002">
        <f t="shared" ca="1" si="15"/>
        <v>0.40912386095363595</v>
      </c>
      <c r="B1002" s="1" t="s">
        <v>12504</v>
      </c>
      <c r="C1002" s="2">
        <v>125201103</v>
      </c>
      <c r="D1002" s="1" t="s">
        <v>12505</v>
      </c>
      <c r="E1002" s="1" t="s">
        <v>12510</v>
      </c>
      <c r="F1002" s="3">
        <v>44281</v>
      </c>
      <c r="G1002" t="s">
        <v>13525</v>
      </c>
    </row>
    <row r="1003" spans="1:7" x14ac:dyDescent="0.25">
      <c r="A1003">
        <f t="shared" ca="1" si="15"/>
        <v>0.994959832202296</v>
      </c>
      <c r="B1003" s="1" t="s">
        <v>12538</v>
      </c>
      <c r="C1003" s="2">
        <v>182801487</v>
      </c>
      <c r="D1003" s="1" t="s">
        <v>12539</v>
      </c>
      <c r="E1003" s="1" t="s">
        <v>12512</v>
      </c>
      <c r="F1003" s="3">
        <v>44312</v>
      </c>
      <c r="G1003" t="s">
        <v>13526</v>
      </c>
    </row>
    <row r="1004" spans="1:7" x14ac:dyDescent="0.25">
      <c r="A1004">
        <f t="shared" ca="1" si="15"/>
        <v>0.409882648346651</v>
      </c>
      <c r="B1004" s="1" t="s">
        <v>12538</v>
      </c>
      <c r="C1004" s="2">
        <v>909830160</v>
      </c>
      <c r="D1004" s="1" t="s">
        <v>12539</v>
      </c>
      <c r="E1004" s="1" t="s">
        <v>12566</v>
      </c>
      <c r="F1004" s="3">
        <v>44428</v>
      </c>
      <c r="G1004" t="s">
        <v>13527</v>
      </c>
    </row>
    <row r="1005" spans="1:7" x14ac:dyDescent="0.25">
      <c r="A1005">
        <f t="shared" ca="1" si="15"/>
        <v>6.5068059038522641E-2</v>
      </c>
      <c r="B1005" s="1" t="s">
        <v>12521</v>
      </c>
      <c r="C1005" s="2">
        <v>538277496</v>
      </c>
      <c r="D1005" s="1" t="s">
        <v>12522</v>
      </c>
      <c r="E1005" s="1" t="s">
        <v>12510</v>
      </c>
      <c r="F1005" s="3">
        <v>44498</v>
      </c>
      <c r="G1005" t="s">
        <v>13528</v>
      </c>
    </row>
    <row r="1006" spans="1:7" x14ac:dyDescent="0.25">
      <c r="A1006">
        <f t="shared" ca="1" si="15"/>
        <v>4.1718824484838102E-2</v>
      </c>
      <c r="B1006" s="1" t="s">
        <v>12504</v>
      </c>
      <c r="C1006" s="2">
        <v>586071653</v>
      </c>
      <c r="D1006" s="1" t="s">
        <v>12505</v>
      </c>
      <c r="E1006" s="1" t="s">
        <v>12506</v>
      </c>
      <c r="F1006" s="3">
        <v>44310</v>
      </c>
      <c r="G1006" t="s">
        <v>13529</v>
      </c>
    </row>
    <row r="1007" spans="1:7" x14ac:dyDescent="0.25">
      <c r="A1007">
        <f t="shared" ca="1" si="15"/>
        <v>1.8894761915081992E-2</v>
      </c>
      <c r="B1007" s="1" t="s">
        <v>12521</v>
      </c>
      <c r="C1007" s="2">
        <v>874582924</v>
      </c>
      <c r="D1007" s="1" t="s">
        <v>12522</v>
      </c>
      <c r="E1007" s="1" t="s">
        <v>12512</v>
      </c>
      <c r="F1007" s="3">
        <v>44577</v>
      </c>
      <c r="G1007" t="s">
        <v>13530</v>
      </c>
    </row>
    <row r="1008" spans="1:7" x14ac:dyDescent="0.25">
      <c r="A1008">
        <f t="shared" ca="1" si="15"/>
        <v>0.96938800244841794</v>
      </c>
      <c r="B1008" s="1" t="s">
        <v>12504</v>
      </c>
      <c r="C1008" s="2">
        <v>777792328</v>
      </c>
      <c r="D1008" s="1" t="s">
        <v>12505</v>
      </c>
      <c r="E1008" s="1" t="s">
        <v>12506</v>
      </c>
      <c r="F1008" s="3">
        <v>44256</v>
      </c>
      <c r="G1008" t="s">
        <v>13531</v>
      </c>
    </row>
    <row r="1009" spans="1:7" x14ac:dyDescent="0.25">
      <c r="A1009">
        <f t="shared" ca="1" si="15"/>
        <v>0.55616012692104366</v>
      </c>
      <c r="B1009" s="1" t="s">
        <v>12514</v>
      </c>
      <c r="C1009" s="2">
        <v>821034018</v>
      </c>
      <c r="D1009" s="1" t="s">
        <v>12515</v>
      </c>
      <c r="E1009" s="1" t="s">
        <v>12516</v>
      </c>
      <c r="F1009" s="3">
        <v>44650</v>
      </c>
      <c r="G1009" t="s">
        <v>13532</v>
      </c>
    </row>
    <row r="1010" spans="1:7" x14ac:dyDescent="0.25">
      <c r="A1010">
        <f t="shared" ca="1" si="15"/>
        <v>0.60793509873486062</v>
      </c>
      <c r="B1010" s="1" t="s">
        <v>12521</v>
      </c>
      <c r="C1010" s="2">
        <v>659116764</v>
      </c>
      <c r="D1010" s="1" t="s">
        <v>12522</v>
      </c>
      <c r="E1010" s="1" t="s">
        <v>12510</v>
      </c>
      <c r="F1010" s="3">
        <v>44370</v>
      </c>
      <c r="G1010" t="s">
        <v>13533</v>
      </c>
    </row>
    <row r="1011" spans="1:7" x14ac:dyDescent="0.25">
      <c r="A1011">
        <f t="shared" ca="1" si="15"/>
        <v>0.98257632662598948</v>
      </c>
      <c r="B1011" s="1" t="s">
        <v>12508</v>
      </c>
      <c r="C1011" s="2">
        <v>714735047</v>
      </c>
      <c r="D1011" s="1" t="s">
        <v>12509</v>
      </c>
      <c r="E1011" s="1" t="s">
        <v>12519</v>
      </c>
      <c r="F1011" s="3">
        <v>44416</v>
      </c>
      <c r="G1011" t="s">
        <v>13534</v>
      </c>
    </row>
    <row r="1012" spans="1:7" x14ac:dyDescent="0.25">
      <c r="A1012">
        <f t="shared" ca="1" si="15"/>
        <v>0.78310316759605803</v>
      </c>
      <c r="B1012" s="1" t="s">
        <v>12524</v>
      </c>
      <c r="C1012" s="2">
        <v>223010951</v>
      </c>
      <c r="D1012" s="1" t="s">
        <v>12525</v>
      </c>
      <c r="E1012" s="1" t="s">
        <v>12506</v>
      </c>
      <c r="F1012" s="3">
        <v>44624</v>
      </c>
      <c r="G1012" t="s">
        <v>13535</v>
      </c>
    </row>
    <row r="1013" spans="1:7" x14ac:dyDescent="0.25">
      <c r="A1013">
        <f t="shared" ca="1" si="15"/>
        <v>0.10787688185227895</v>
      </c>
      <c r="B1013" s="1" t="s">
        <v>12514</v>
      </c>
      <c r="C1013" s="2">
        <v>771087014</v>
      </c>
      <c r="D1013" s="1" t="s">
        <v>12515</v>
      </c>
      <c r="E1013" s="1" t="s">
        <v>12506</v>
      </c>
      <c r="F1013" s="3">
        <v>44550</v>
      </c>
      <c r="G1013" t="s">
        <v>13536</v>
      </c>
    </row>
    <row r="1014" spans="1:7" x14ac:dyDescent="0.25">
      <c r="A1014">
        <f t="shared" ca="1" si="15"/>
        <v>0.81831200501194856</v>
      </c>
      <c r="B1014" s="1" t="s">
        <v>12521</v>
      </c>
      <c r="C1014" s="2">
        <v>541861569</v>
      </c>
      <c r="D1014" s="1" t="s">
        <v>12522</v>
      </c>
      <c r="E1014" s="1" t="s">
        <v>12510</v>
      </c>
      <c r="F1014" s="3">
        <v>44339</v>
      </c>
      <c r="G1014" t="s">
        <v>13537</v>
      </c>
    </row>
    <row r="1015" spans="1:7" x14ac:dyDescent="0.25">
      <c r="A1015">
        <f t="shared" ca="1" si="15"/>
        <v>0.32706602368863213</v>
      </c>
      <c r="B1015" s="1" t="s">
        <v>12514</v>
      </c>
      <c r="C1015" s="2">
        <v>896649727</v>
      </c>
      <c r="D1015" s="1" t="s">
        <v>12515</v>
      </c>
      <c r="E1015" s="1" t="s">
        <v>12527</v>
      </c>
      <c r="F1015" s="3">
        <v>44460</v>
      </c>
      <c r="G1015" t="s">
        <v>13538</v>
      </c>
    </row>
    <row r="1016" spans="1:7" x14ac:dyDescent="0.25">
      <c r="A1016">
        <f t="shared" ca="1" si="15"/>
        <v>0.29643611021353689</v>
      </c>
      <c r="B1016" s="1" t="s">
        <v>12524</v>
      </c>
      <c r="C1016" s="2">
        <v>266586720</v>
      </c>
      <c r="D1016" s="1" t="s">
        <v>12525</v>
      </c>
      <c r="E1016" s="1" t="s">
        <v>12564</v>
      </c>
      <c r="F1016" s="3">
        <v>44555</v>
      </c>
      <c r="G1016" t="s">
        <v>13539</v>
      </c>
    </row>
    <row r="1017" spans="1:7" x14ac:dyDescent="0.25">
      <c r="A1017">
        <f t="shared" ca="1" si="15"/>
        <v>0.52046264682050225</v>
      </c>
      <c r="B1017" s="1" t="s">
        <v>12508</v>
      </c>
      <c r="C1017" s="2">
        <v>521840446</v>
      </c>
      <c r="D1017" s="1" t="s">
        <v>12509</v>
      </c>
      <c r="E1017" s="1" t="s">
        <v>12519</v>
      </c>
      <c r="F1017" s="3">
        <v>44629</v>
      </c>
      <c r="G1017" t="s">
        <v>13540</v>
      </c>
    </row>
    <row r="1018" spans="1:7" x14ac:dyDescent="0.25">
      <c r="A1018">
        <f t="shared" ca="1" si="15"/>
        <v>0.61648261492432255</v>
      </c>
      <c r="B1018" s="1" t="s">
        <v>12508</v>
      </c>
      <c r="C1018" s="2">
        <v>21608770</v>
      </c>
      <c r="D1018" s="1" t="s">
        <v>12509</v>
      </c>
      <c r="E1018" s="1" t="s">
        <v>12519</v>
      </c>
      <c r="F1018" s="3">
        <v>44312</v>
      </c>
      <c r="G1018" t="s">
        <v>13541</v>
      </c>
    </row>
    <row r="1019" spans="1:7" x14ac:dyDescent="0.25">
      <c r="A1019">
        <f t="shared" ca="1" si="15"/>
        <v>0.49930873190528835</v>
      </c>
      <c r="B1019" s="1" t="s">
        <v>12504</v>
      </c>
      <c r="C1019" s="2">
        <v>673180431</v>
      </c>
      <c r="D1019" s="1" t="s">
        <v>12505</v>
      </c>
      <c r="E1019" s="1" t="s">
        <v>12564</v>
      </c>
      <c r="F1019" s="3">
        <v>44289</v>
      </c>
      <c r="G1019" t="s">
        <v>13542</v>
      </c>
    </row>
    <row r="1020" spans="1:7" x14ac:dyDescent="0.25">
      <c r="A1020">
        <f t="shared" ca="1" si="15"/>
        <v>0.84345747679085392</v>
      </c>
      <c r="B1020" s="1" t="s">
        <v>12524</v>
      </c>
      <c r="C1020" s="2">
        <v>313947617</v>
      </c>
      <c r="D1020" s="1" t="s">
        <v>12525</v>
      </c>
      <c r="E1020" s="1" t="s">
        <v>12564</v>
      </c>
      <c r="F1020" s="3">
        <v>44596</v>
      </c>
      <c r="G1020" t="s">
        <v>13543</v>
      </c>
    </row>
    <row r="1021" spans="1:7" x14ac:dyDescent="0.25">
      <c r="A1021">
        <f t="shared" ca="1" si="15"/>
        <v>0.5515437679742351</v>
      </c>
      <c r="B1021" s="1" t="s">
        <v>12504</v>
      </c>
      <c r="C1021" s="2">
        <v>425436588</v>
      </c>
      <c r="D1021" s="1" t="s">
        <v>12505</v>
      </c>
      <c r="E1021" s="1" t="s">
        <v>12564</v>
      </c>
      <c r="F1021" s="3">
        <v>44449</v>
      </c>
      <c r="G1021" t="s">
        <v>13544</v>
      </c>
    </row>
    <row r="1022" spans="1:7" x14ac:dyDescent="0.25">
      <c r="A1022">
        <f t="shared" ca="1" si="15"/>
        <v>0.28354698690359903</v>
      </c>
      <c r="B1022" s="1" t="s">
        <v>12524</v>
      </c>
      <c r="C1022" s="2">
        <v>237380993</v>
      </c>
      <c r="D1022" s="1" t="s">
        <v>12525</v>
      </c>
      <c r="E1022" s="1" t="s">
        <v>12561</v>
      </c>
      <c r="F1022" s="3">
        <v>44314</v>
      </c>
      <c r="G1022" t="s">
        <v>13545</v>
      </c>
    </row>
    <row r="1023" spans="1:7" x14ac:dyDescent="0.25">
      <c r="A1023">
        <f t="shared" ca="1" si="15"/>
        <v>8.79956251117745E-2</v>
      </c>
      <c r="B1023" s="1" t="s">
        <v>12514</v>
      </c>
      <c r="C1023" s="2">
        <v>266596220</v>
      </c>
      <c r="D1023" s="1" t="s">
        <v>12515</v>
      </c>
      <c r="E1023" s="1" t="s">
        <v>12516</v>
      </c>
      <c r="F1023" s="3">
        <v>44617</v>
      </c>
      <c r="G1023" t="s">
        <v>13546</v>
      </c>
    </row>
    <row r="1024" spans="1:7" x14ac:dyDescent="0.25">
      <c r="A1024">
        <f t="shared" ca="1" si="15"/>
        <v>0.92704778700627133</v>
      </c>
      <c r="B1024" s="1" t="s">
        <v>12508</v>
      </c>
      <c r="C1024" s="2">
        <v>212545544</v>
      </c>
      <c r="D1024" s="1" t="s">
        <v>12509</v>
      </c>
      <c r="E1024" s="1" t="s">
        <v>12519</v>
      </c>
      <c r="F1024" s="3">
        <v>44420</v>
      </c>
      <c r="G1024" t="s">
        <v>13547</v>
      </c>
    </row>
    <row r="1025" spans="1:7" x14ac:dyDescent="0.25">
      <c r="A1025">
        <f t="shared" ca="1" si="15"/>
        <v>7.5636555812613637E-2</v>
      </c>
      <c r="B1025" s="1" t="s">
        <v>12524</v>
      </c>
      <c r="C1025" s="2">
        <v>707899037</v>
      </c>
      <c r="D1025" s="1" t="s">
        <v>12525</v>
      </c>
      <c r="E1025" s="1" t="s">
        <v>12564</v>
      </c>
      <c r="F1025" s="3">
        <v>44627</v>
      </c>
      <c r="G1025" t="s">
        <v>13548</v>
      </c>
    </row>
    <row r="1026" spans="1:7" x14ac:dyDescent="0.25">
      <c r="A1026">
        <f t="shared" ref="A1026:A1089" ca="1" si="16">RAND()</f>
        <v>0.15198929657109916</v>
      </c>
      <c r="B1026" s="1" t="s">
        <v>12524</v>
      </c>
      <c r="C1026" s="2">
        <v>629323798</v>
      </c>
      <c r="D1026" s="1" t="s">
        <v>12525</v>
      </c>
      <c r="E1026" s="1" t="s">
        <v>12506</v>
      </c>
      <c r="F1026" s="3">
        <v>44204</v>
      </c>
      <c r="G1026" t="s">
        <v>13549</v>
      </c>
    </row>
    <row r="1027" spans="1:7" x14ac:dyDescent="0.25">
      <c r="A1027">
        <f t="shared" ca="1" si="16"/>
        <v>0.45897111438406402</v>
      </c>
      <c r="B1027" s="1" t="s">
        <v>12538</v>
      </c>
      <c r="C1027" s="2">
        <v>953439153</v>
      </c>
      <c r="D1027" s="1" t="s">
        <v>12539</v>
      </c>
      <c r="E1027" s="1" t="s">
        <v>12510</v>
      </c>
      <c r="F1027" s="3">
        <v>44522</v>
      </c>
      <c r="G1027" t="s">
        <v>13550</v>
      </c>
    </row>
    <row r="1028" spans="1:7" x14ac:dyDescent="0.25">
      <c r="A1028">
        <f t="shared" ca="1" si="16"/>
        <v>0.20633627292338708</v>
      </c>
      <c r="B1028" s="1" t="s">
        <v>12538</v>
      </c>
      <c r="C1028" s="2">
        <v>251901445</v>
      </c>
      <c r="D1028" s="1" t="s">
        <v>12539</v>
      </c>
      <c r="E1028" s="1" t="s">
        <v>12566</v>
      </c>
      <c r="F1028" s="3">
        <v>44331</v>
      </c>
      <c r="G1028" t="s">
        <v>13551</v>
      </c>
    </row>
    <row r="1029" spans="1:7" x14ac:dyDescent="0.25">
      <c r="A1029">
        <f t="shared" ca="1" si="16"/>
        <v>2.5539568342474395E-2</v>
      </c>
      <c r="B1029" s="1" t="s">
        <v>12504</v>
      </c>
      <c r="C1029" s="2">
        <v>599636543</v>
      </c>
      <c r="D1029" s="1" t="s">
        <v>12505</v>
      </c>
      <c r="E1029" s="1" t="s">
        <v>12506</v>
      </c>
      <c r="F1029" s="3">
        <v>44520</v>
      </c>
      <c r="G1029" t="s">
        <v>13552</v>
      </c>
    </row>
    <row r="1030" spans="1:7" x14ac:dyDescent="0.25">
      <c r="A1030">
        <f t="shared" ca="1" si="16"/>
        <v>0.28529174934996271</v>
      </c>
      <c r="B1030" s="1" t="s">
        <v>12504</v>
      </c>
      <c r="C1030" s="2">
        <v>504825236</v>
      </c>
      <c r="D1030" s="1" t="s">
        <v>12505</v>
      </c>
      <c r="E1030" s="1" t="s">
        <v>12506</v>
      </c>
      <c r="F1030" s="3">
        <v>44551</v>
      </c>
      <c r="G1030" t="s">
        <v>13553</v>
      </c>
    </row>
    <row r="1031" spans="1:7" x14ac:dyDescent="0.25">
      <c r="A1031">
        <f t="shared" ca="1" si="16"/>
        <v>0.61658910483967777</v>
      </c>
      <c r="B1031" s="1" t="s">
        <v>12538</v>
      </c>
      <c r="C1031" s="2">
        <v>104892798</v>
      </c>
      <c r="D1031" s="1" t="s">
        <v>12539</v>
      </c>
      <c r="E1031" s="1" t="s">
        <v>12512</v>
      </c>
      <c r="F1031" s="3">
        <v>44329</v>
      </c>
      <c r="G1031" t="s">
        <v>13554</v>
      </c>
    </row>
    <row r="1032" spans="1:7" x14ac:dyDescent="0.25">
      <c r="A1032">
        <f t="shared" ca="1" si="16"/>
        <v>0.58801978181231984</v>
      </c>
      <c r="B1032" s="1" t="s">
        <v>12508</v>
      </c>
      <c r="C1032" s="2">
        <v>41784538</v>
      </c>
      <c r="D1032" s="1" t="s">
        <v>12509</v>
      </c>
      <c r="E1032" s="1" t="s">
        <v>12519</v>
      </c>
      <c r="F1032" s="3">
        <v>44439</v>
      </c>
      <c r="G1032" t="s">
        <v>13555</v>
      </c>
    </row>
    <row r="1033" spans="1:7" x14ac:dyDescent="0.25">
      <c r="A1033">
        <f t="shared" ca="1" si="16"/>
        <v>0.23060069495595137</v>
      </c>
      <c r="B1033" s="1" t="s">
        <v>12521</v>
      </c>
      <c r="C1033" s="2">
        <v>853740203</v>
      </c>
      <c r="D1033" s="1" t="s">
        <v>12522</v>
      </c>
      <c r="E1033" s="1" t="s">
        <v>12512</v>
      </c>
      <c r="F1033" s="3">
        <v>44459</v>
      </c>
      <c r="G1033" t="s">
        <v>13556</v>
      </c>
    </row>
    <row r="1034" spans="1:7" x14ac:dyDescent="0.25">
      <c r="A1034">
        <f t="shared" ca="1" si="16"/>
        <v>0.34981938168784488</v>
      </c>
      <c r="B1034" s="1" t="s">
        <v>12521</v>
      </c>
      <c r="C1034" s="2">
        <v>500749732</v>
      </c>
      <c r="D1034" s="1" t="s">
        <v>12522</v>
      </c>
      <c r="E1034" s="1" t="s">
        <v>12512</v>
      </c>
      <c r="F1034" s="3">
        <v>44600</v>
      </c>
      <c r="G1034" t="s">
        <v>13557</v>
      </c>
    </row>
    <row r="1035" spans="1:7" x14ac:dyDescent="0.25">
      <c r="A1035">
        <f t="shared" ca="1" si="16"/>
        <v>0.7015471840955203</v>
      </c>
      <c r="B1035" s="1" t="s">
        <v>12504</v>
      </c>
      <c r="C1035" s="2">
        <v>929633638</v>
      </c>
      <c r="D1035" s="1" t="s">
        <v>12505</v>
      </c>
      <c r="E1035" s="1" t="s">
        <v>12506</v>
      </c>
      <c r="F1035" s="3">
        <v>44220</v>
      </c>
      <c r="G1035" t="s">
        <v>13558</v>
      </c>
    </row>
    <row r="1036" spans="1:7" x14ac:dyDescent="0.25">
      <c r="A1036">
        <f t="shared" ca="1" si="16"/>
        <v>8.8497397670063371E-2</v>
      </c>
      <c r="B1036" s="1" t="s">
        <v>12524</v>
      </c>
      <c r="C1036" s="2">
        <v>676319363</v>
      </c>
      <c r="D1036" s="1" t="s">
        <v>12525</v>
      </c>
      <c r="E1036" s="1" t="s">
        <v>12506</v>
      </c>
      <c r="F1036" s="3">
        <v>44644</v>
      </c>
      <c r="G1036" t="s">
        <v>13559</v>
      </c>
    </row>
    <row r="1037" spans="1:7" x14ac:dyDescent="0.25">
      <c r="A1037">
        <f t="shared" ca="1" si="16"/>
        <v>0.70195340689145813</v>
      </c>
      <c r="B1037" s="1" t="s">
        <v>12508</v>
      </c>
      <c r="C1037" s="2">
        <v>17592642</v>
      </c>
      <c r="D1037" s="1" t="s">
        <v>12509</v>
      </c>
      <c r="E1037" s="1" t="s">
        <v>12519</v>
      </c>
      <c r="F1037" s="3">
        <v>44260</v>
      </c>
      <c r="G1037" t="s">
        <v>13560</v>
      </c>
    </row>
    <row r="1038" spans="1:7" x14ac:dyDescent="0.25">
      <c r="A1038">
        <f t="shared" ca="1" si="16"/>
        <v>0.13765356646474425</v>
      </c>
      <c r="B1038" s="1" t="s">
        <v>12524</v>
      </c>
      <c r="C1038" s="2">
        <v>494672186</v>
      </c>
      <c r="D1038" s="1" t="s">
        <v>12525</v>
      </c>
      <c r="E1038" s="1" t="s">
        <v>12506</v>
      </c>
      <c r="F1038" s="3">
        <v>44347</v>
      </c>
      <c r="G1038" t="s">
        <v>13561</v>
      </c>
    </row>
    <row r="1039" spans="1:7" x14ac:dyDescent="0.25">
      <c r="A1039">
        <f t="shared" ca="1" si="16"/>
        <v>0.46751596331779588</v>
      </c>
      <c r="B1039" s="1" t="s">
        <v>12504</v>
      </c>
      <c r="C1039" s="2">
        <v>332182225</v>
      </c>
      <c r="D1039" s="1" t="s">
        <v>12505</v>
      </c>
      <c r="E1039" s="1" t="s">
        <v>12564</v>
      </c>
      <c r="F1039" s="3">
        <v>44249</v>
      </c>
      <c r="G1039" t="s">
        <v>13562</v>
      </c>
    </row>
    <row r="1040" spans="1:7" x14ac:dyDescent="0.25">
      <c r="A1040">
        <f t="shared" ca="1" si="16"/>
        <v>7.8447170871432159E-2</v>
      </c>
      <c r="B1040" s="1" t="s">
        <v>12538</v>
      </c>
      <c r="C1040" s="2">
        <v>170783195</v>
      </c>
      <c r="D1040" s="1" t="s">
        <v>12539</v>
      </c>
      <c r="E1040" s="1" t="s">
        <v>12512</v>
      </c>
      <c r="F1040" s="3">
        <v>44322</v>
      </c>
      <c r="G1040" t="s">
        <v>13563</v>
      </c>
    </row>
    <row r="1041" spans="1:7" x14ac:dyDescent="0.25">
      <c r="A1041">
        <f t="shared" ca="1" si="16"/>
        <v>0.18984226780776192</v>
      </c>
      <c r="B1041" s="1" t="s">
        <v>12504</v>
      </c>
      <c r="C1041" s="2">
        <v>892053495</v>
      </c>
      <c r="D1041" s="1" t="s">
        <v>12505</v>
      </c>
      <c r="E1041" s="1" t="s">
        <v>12512</v>
      </c>
      <c r="F1041" s="3">
        <v>44593</v>
      </c>
      <c r="G1041" t="s">
        <v>13564</v>
      </c>
    </row>
    <row r="1042" spans="1:7" x14ac:dyDescent="0.25">
      <c r="A1042">
        <f t="shared" ca="1" si="16"/>
        <v>0.29477761946628878</v>
      </c>
      <c r="B1042" s="1" t="s">
        <v>12504</v>
      </c>
      <c r="C1042" s="2">
        <v>105291696</v>
      </c>
      <c r="D1042" s="1" t="s">
        <v>12505</v>
      </c>
      <c r="E1042" s="1" t="s">
        <v>12564</v>
      </c>
      <c r="F1042" s="3">
        <v>44459</v>
      </c>
      <c r="G1042" t="s">
        <v>13565</v>
      </c>
    </row>
    <row r="1043" spans="1:7" x14ac:dyDescent="0.25">
      <c r="A1043">
        <f t="shared" ca="1" si="16"/>
        <v>6.7583444238739521E-2</v>
      </c>
      <c r="B1043" s="1" t="s">
        <v>12521</v>
      </c>
      <c r="C1043" s="2">
        <v>872982431</v>
      </c>
      <c r="D1043" s="1" t="s">
        <v>12522</v>
      </c>
      <c r="E1043" s="1" t="s">
        <v>12510</v>
      </c>
      <c r="F1043" s="3">
        <v>44546</v>
      </c>
      <c r="G1043" t="s">
        <v>13566</v>
      </c>
    </row>
    <row r="1044" spans="1:7" x14ac:dyDescent="0.25">
      <c r="A1044">
        <f t="shared" ca="1" si="16"/>
        <v>0.46148646699729168</v>
      </c>
      <c r="B1044" s="1" t="s">
        <v>12521</v>
      </c>
      <c r="C1044" s="2">
        <v>309409121</v>
      </c>
      <c r="D1044" s="1" t="s">
        <v>12522</v>
      </c>
      <c r="E1044" s="1" t="s">
        <v>12510</v>
      </c>
      <c r="F1044" s="3">
        <v>44285</v>
      </c>
      <c r="G1044" t="s">
        <v>13567</v>
      </c>
    </row>
    <row r="1045" spans="1:7" x14ac:dyDescent="0.25">
      <c r="A1045">
        <f t="shared" ca="1" si="16"/>
        <v>0.80886319915930605</v>
      </c>
      <c r="B1045" s="1" t="s">
        <v>12508</v>
      </c>
      <c r="C1045" s="2">
        <v>549557294</v>
      </c>
      <c r="D1045" s="1" t="s">
        <v>12509</v>
      </c>
      <c r="E1045" s="1" t="s">
        <v>12519</v>
      </c>
      <c r="F1045" s="3">
        <v>44585</v>
      </c>
      <c r="G1045" t="s">
        <v>13568</v>
      </c>
    </row>
    <row r="1046" spans="1:7" x14ac:dyDescent="0.25">
      <c r="A1046">
        <f t="shared" ca="1" si="16"/>
        <v>4.1810887452574441E-2</v>
      </c>
      <c r="B1046" s="1" t="s">
        <v>12504</v>
      </c>
      <c r="C1046" s="2">
        <v>464585211</v>
      </c>
      <c r="D1046" s="1" t="s">
        <v>12505</v>
      </c>
      <c r="E1046" s="1" t="s">
        <v>12506</v>
      </c>
      <c r="F1046" s="3">
        <v>44568</v>
      </c>
      <c r="G1046" t="s">
        <v>13569</v>
      </c>
    </row>
    <row r="1047" spans="1:7" x14ac:dyDescent="0.25">
      <c r="A1047">
        <f t="shared" ca="1" si="16"/>
        <v>0.93689132893891247</v>
      </c>
      <c r="B1047" s="1" t="s">
        <v>12524</v>
      </c>
      <c r="C1047" s="2">
        <v>476788440</v>
      </c>
      <c r="D1047" s="1" t="s">
        <v>12525</v>
      </c>
      <c r="E1047" s="1" t="s">
        <v>12564</v>
      </c>
      <c r="F1047" s="3">
        <v>44235</v>
      </c>
      <c r="G1047" t="s">
        <v>13570</v>
      </c>
    </row>
    <row r="1048" spans="1:7" x14ac:dyDescent="0.25">
      <c r="A1048">
        <f t="shared" ca="1" si="16"/>
        <v>0.91954261656710301</v>
      </c>
      <c r="B1048" s="1" t="s">
        <v>12504</v>
      </c>
      <c r="C1048" s="2">
        <v>1668456</v>
      </c>
      <c r="D1048" s="1" t="s">
        <v>12505</v>
      </c>
      <c r="E1048" s="1" t="s">
        <v>12506</v>
      </c>
      <c r="F1048" s="3">
        <v>44291</v>
      </c>
      <c r="G1048" t="s">
        <v>13571</v>
      </c>
    </row>
    <row r="1049" spans="1:7" x14ac:dyDescent="0.25">
      <c r="A1049">
        <f t="shared" ca="1" si="16"/>
        <v>0.30291531042346864</v>
      </c>
      <c r="B1049" s="1" t="s">
        <v>12521</v>
      </c>
      <c r="C1049" s="2">
        <v>800032581</v>
      </c>
      <c r="D1049" s="1" t="s">
        <v>12522</v>
      </c>
      <c r="E1049" s="1" t="s">
        <v>12510</v>
      </c>
      <c r="F1049" s="3">
        <v>44253</v>
      </c>
      <c r="G1049" t="s">
        <v>13572</v>
      </c>
    </row>
    <row r="1050" spans="1:7" x14ac:dyDescent="0.25">
      <c r="A1050">
        <f t="shared" ca="1" si="16"/>
        <v>0.51441782506357114</v>
      </c>
      <c r="B1050" s="1" t="s">
        <v>12508</v>
      </c>
      <c r="C1050" s="2">
        <v>630038435</v>
      </c>
      <c r="D1050" s="1" t="s">
        <v>12509</v>
      </c>
      <c r="E1050" s="1" t="s">
        <v>12519</v>
      </c>
      <c r="F1050" s="3">
        <v>44542</v>
      </c>
      <c r="G1050" t="s">
        <v>13573</v>
      </c>
    </row>
    <row r="1051" spans="1:7" x14ac:dyDescent="0.25">
      <c r="A1051">
        <f t="shared" ca="1" si="16"/>
        <v>0.96108659704337662</v>
      </c>
      <c r="B1051" s="1" t="s">
        <v>12521</v>
      </c>
      <c r="C1051" s="2">
        <v>67704835</v>
      </c>
      <c r="D1051" s="1" t="s">
        <v>12522</v>
      </c>
      <c r="E1051" s="1" t="s">
        <v>12510</v>
      </c>
      <c r="F1051" s="3">
        <v>44397</v>
      </c>
      <c r="G1051" t="s">
        <v>13574</v>
      </c>
    </row>
    <row r="1052" spans="1:7" x14ac:dyDescent="0.25">
      <c r="A1052">
        <f t="shared" ca="1" si="16"/>
        <v>0.69102097957825559</v>
      </c>
      <c r="B1052" s="1" t="s">
        <v>12521</v>
      </c>
      <c r="C1052" s="2">
        <v>854796709</v>
      </c>
      <c r="D1052" s="1" t="s">
        <v>12522</v>
      </c>
      <c r="E1052" s="1" t="s">
        <v>12512</v>
      </c>
      <c r="F1052" s="3">
        <v>44486</v>
      </c>
      <c r="G1052" t="s">
        <v>13575</v>
      </c>
    </row>
    <row r="1053" spans="1:7" x14ac:dyDescent="0.25">
      <c r="A1053">
        <f t="shared" ca="1" si="16"/>
        <v>0.59884873386867843</v>
      </c>
      <c r="B1053" s="1" t="s">
        <v>12538</v>
      </c>
      <c r="C1053" s="2">
        <v>386315612</v>
      </c>
      <c r="D1053" s="1" t="s">
        <v>12539</v>
      </c>
      <c r="E1053" s="1" t="s">
        <v>12512</v>
      </c>
      <c r="F1053" s="3">
        <v>44397</v>
      </c>
      <c r="G1053" t="s">
        <v>13576</v>
      </c>
    </row>
    <row r="1054" spans="1:7" x14ac:dyDescent="0.25">
      <c r="A1054">
        <f t="shared" ca="1" si="16"/>
        <v>0.82730232363857814</v>
      </c>
      <c r="B1054" s="1" t="s">
        <v>12538</v>
      </c>
      <c r="C1054" s="2">
        <v>68251891</v>
      </c>
      <c r="D1054" s="1" t="s">
        <v>12539</v>
      </c>
      <c r="E1054" s="1" t="s">
        <v>12512</v>
      </c>
      <c r="F1054" s="3">
        <v>44420</v>
      </c>
      <c r="G1054" t="s">
        <v>13577</v>
      </c>
    </row>
    <row r="1055" spans="1:7" x14ac:dyDescent="0.25">
      <c r="A1055">
        <f t="shared" ca="1" si="16"/>
        <v>0.24015670210903239</v>
      </c>
      <c r="B1055" s="1" t="s">
        <v>12504</v>
      </c>
      <c r="C1055" s="2">
        <v>223898357</v>
      </c>
      <c r="D1055" s="1" t="s">
        <v>12505</v>
      </c>
      <c r="E1055" s="1" t="s">
        <v>12564</v>
      </c>
      <c r="F1055" s="3">
        <v>44278</v>
      </c>
      <c r="G1055" t="s">
        <v>13578</v>
      </c>
    </row>
    <row r="1056" spans="1:7" x14ac:dyDescent="0.25">
      <c r="A1056">
        <f t="shared" ca="1" si="16"/>
        <v>0.28731456575573244</v>
      </c>
      <c r="B1056" s="1" t="s">
        <v>12538</v>
      </c>
      <c r="C1056" s="2">
        <v>531630993</v>
      </c>
      <c r="D1056" s="1" t="s">
        <v>12539</v>
      </c>
      <c r="E1056" s="1" t="s">
        <v>12512</v>
      </c>
      <c r="F1056" s="3">
        <v>44270</v>
      </c>
      <c r="G1056" t="s">
        <v>13579</v>
      </c>
    </row>
    <row r="1057" spans="1:7" x14ac:dyDescent="0.25">
      <c r="A1057">
        <f t="shared" ca="1" si="16"/>
        <v>0.40195489173285459</v>
      </c>
      <c r="B1057" s="1" t="s">
        <v>12504</v>
      </c>
      <c r="C1057" s="2">
        <v>903001679</v>
      </c>
      <c r="D1057" s="1" t="s">
        <v>12505</v>
      </c>
      <c r="E1057" s="1" t="s">
        <v>12506</v>
      </c>
      <c r="F1057" s="3">
        <v>44493</v>
      </c>
      <c r="G1057" t="s">
        <v>13580</v>
      </c>
    </row>
    <row r="1058" spans="1:7" x14ac:dyDescent="0.25">
      <c r="A1058">
        <f t="shared" ca="1" si="16"/>
        <v>0.80572266091695877</v>
      </c>
      <c r="B1058" s="1" t="s">
        <v>12538</v>
      </c>
      <c r="C1058" s="2">
        <v>43919263</v>
      </c>
      <c r="D1058" s="1" t="s">
        <v>12539</v>
      </c>
      <c r="E1058" s="1" t="s">
        <v>12512</v>
      </c>
      <c r="F1058" s="3">
        <v>44358</v>
      </c>
      <c r="G1058" t="s">
        <v>13581</v>
      </c>
    </row>
    <row r="1059" spans="1:7" x14ac:dyDescent="0.25">
      <c r="A1059">
        <f t="shared" ca="1" si="16"/>
        <v>0.32777909368850289</v>
      </c>
      <c r="B1059" s="1" t="s">
        <v>12524</v>
      </c>
      <c r="C1059" s="2">
        <v>54519301</v>
      </c>
      <c r="D1059" s="1" t="s">
        <v>12525</v>
      </c>
      <c r="E1059" s="1" t="s">
        <v>12561</v>
      </c>
      <c r="F1059" s="3">
        <v>44539</v>
      </c>
      <c r="G1059" t="s">
        <v>13582</v>
      </c>
    </row>
    <row r="1060" spans="1:7" x14ac:dyDescent="0.25">
      <c r="A1060">
        <f t="shared" ca="1" si="16"/>
        <v>0.95654783081142458</v>
      </c>
      <c r="B1060" s="1" t="s">
        <v>12538</v>
      </c>
      <c r="C1060" s="2">
        <v>504422027</v>
      </c>
      <c r="D1060" s="1" t="s">
        <v>12539</v>
      </c>
      <c r="E1060" s="1" t="s">
        <v>12566</v>
      </c>
      <c r="F1060" s="3">
        <v>44348</v>
      </c>
      <c r="G1060" t="s">
        <v>13583</v>
      </c>
    </row>
    <row r="1061" spans="1:7" x14ac:dyDescent="0.25">
      <c r="A1061">
        <f t="shared" ca="1" si="16"/>
        <v>0.90481459755148574</v>
      </c>
      <c r="B1061" s="1" t="s">
        <v>12508</v>
      </c>
      <c r="C1061" s="2">
        <v>582771873</v>
      </c>
      <c r="D1061" s="1" t="s">
        <v>12509</v>
      </c>
      <c r="E1061" s="1" t="s">
        <v>12519</v>
      </c>
      <c r="F1061" s="3">
        <v>44555</v>
      </c>
      <c r="G1061" t="s">
        <v>13584</v>
      </c>
    </row>
    <row r="1062" spans="1:7" x14ac:dyDescent="0.25">
      <c r="A1062">
        <f t="shared" ca="1" si="16"/>
        <v>0.34674146578190024</v>
      </c>
      <c r="B1062" s="1" t="s">
        <v>12521</v>
      </c>
      <c r="C1062" s="2">
        <v>912361340</v>
      </c>
      <c r="D1062" s="1" t="s">
        <v>12522</v>
      </c>
      <c r="E1062" s="1" t="s">
        <v>12510</v>
      </c>
      <c r="F1062" s="3">
        <v>44257</v>
      </c>
      <c r="G1062" t="s">
        <v>13585</v>
      </c>
    </row>
    <row r="1063" spans="1:7" x14ac:dyDescent="0.25">
      <c r="A1063">
        <f t="shared" ca="1" si="16"/>
        <v>0.54587844655161011</v>
      </c>
      <c r="B1063" s="1" t="s">
        <v>12504</v>
      </c>
      <c r="C1063" s="2">
        <v>598205796</v>
      </c>
      <c r="D1063" s="1" t="s">
        <v>12505</v>
      </c>
      <c r="E1063" s="1" t="s">
        <v>12506</v>
      </c>
      <c r="F1063" s="3">
        <v>44577</v>
      </c>
      <c r="G1063" t="s">
        <v>13586</v>
      </c>
    </row>
    <row r="1064" spans="1:7" x14ac:dyDescent="0.25">
      <c r="A1064">
        <f t="shared" ca="1" si="16"/>
        <v>0.51696808470553024</v>
      </c>
      <c r="B1064" s="1" t="s">
        <v>12508</v>
      </c>
      <c r="C1064" s="2">
        <v>930813717</v>
      </c>
      <c r="D1064" s="1" t="s">
        <v>12509</v>
      </c>
      <c r="E1064" s="1" t="s">
        <v>12519</v>
      </c>
      <c r="F1064" s="3">
        <v>44637</v>
      </c>
      <c r="G1064" t="s">
        <v>13587</v>
      </c>
    </row>
    <row r="1065" spans="1:7" x14ac:dyDescent="0.25">
      <c r="A1065">
        <f t="shared" ca="1" si="16"/>
        <v>0.32185571388950962</v>
      </c>
      <c r="B1065" s="1" t="s">
        <v>12538</v>
      </c>
      <c r="C1065" s="2">
        <v>890318492</v>
      </c>
      <c r="D1065" s="1" t="s">
        <v>12539</v>
      </c>
      <c r="E1065" s="1" t="s">
        <v>12512</v>
      </c>
      <c r="F1065" s="3">
        <v>44212</v>
      </c>
      <c r="G1065" t="s">
        <v>13588</v>
      </c>
    </row>
    <row r="1066" spans="1:7" x14ac:dyDescent="0.25">
      <c r="A1066">
        <f t="shared" ca="1" si="16"/>
        <v>0.26909131173518452</v>
      </c>
      <c r="B1066" s="1" t="s">
        <v>12504</v>
      </c>
      <c r="C1066" s="2">
        <v>200169181</v>
      </c>
      <c r="D1066" s="1" t="s">
        <v>12505</v>
      </c>
      <c r="E1066" s="1" t="s">
        <v>12506</v>
      </c>
      <c r="F1066" s="3">
        <v>44678</v>
      </c>
      <c r="G1066" t="s">
        <v>13589</v>
      </c>
    </row>
    <row r="1067" spans="1:7" x14ac:dyDescent="0.25">
      <c r="A1067">
        <f t="shared" ca="1" si="16"/>
        <v>0.59880861287037734</v>
      </c>
      <c r="B1067" s="1" t="s">
        <v>12508</v>
      </c>
      <c r="C1067" s="2">
        <v>464445114</v>
      </c>
      <c r="D1067" s="1" t="s">
        <v>12509</v>
      </c>
      <c r="E1067" s="1" t="s">
        <v>12519</v>
      </c>
      <c r="F1067" s="3">
        <v>44469</v>
      </c>
      <c r="G1067" t="s">
        <v>13590</v>
      </c>
    </row>
    <row r="1068" spans="1:7" x14ac:dyDescent="0.25">
      <c r="A1068">
        <f t="shared" ca="1" si="16"/>
        <v>0.16567922830635096</v>
      </c>
      <c r="B1068" s="1" t="s">
        <v>12521</v>
      </c>
      <c r="C1068" s="2">
        <v>829001426</v>
      </c>
      <c r="D1068" s="1" t="s">
        <v>12522</v>
      </c>
      <c r="E1068" s="1" t="s">
        <v>12510</v>
      </c>
      <c r="F1068" s="3">
        <v>44495</v>
      </c>
      <c r="G1068" t="s">
        <v>13591</v>
      </c>
    </row>
    <row r="1069" spans="1:7" x14ac:dyDescent="0.25">
      <c r="A1069">
        <f t="shared" ca="1" si="16"/>
        <v>0.13919756898838509</v>
      </c>
      <c r="B1069" s="1" t="s">
        <v>12514</v>
      </c>
      <c r="C1069" s="2">
        <v>206071219</v>
      </c>
      <c r="D1069" s="1" t="s">
        <v>12515</v>
      </c>
      <c r="E1069" s="1" t="s">
        <v>12527</v>
      </c>
      <c r="F1069" s="3">
        <v>44259</v>
      </c>
      <c r="G1069" t="s">
        <v>13592</v>
      </c>
    </row>
    <row r="1070" spans="1:7" x14ac:dyDescent="0.25">
      <c r="A1070">
        <f t="shared" ca="1" si="16"/>
        <v>0.58257178838653234</v>
      </c>
      <c r="B1070" s="1" t="s">
        <v>12508</v>
      </c>
      <c r="C1070" s="2">
        <v>862682604</v>
      </c>
      <c r="D1070" s="1" t="s">
        <v>12509</v>
      </c>
      <c r="E1070" s="1" t="s">
        <v>12519</v>
      </c>
      <c r="F1070" s="3">
        <v>44310</v>
      </c>
      <c r="G1070" t="s">
        <v>13593</v>
      </c>
    </row>
    <row r="1071" spans="1:7" x14ac:dyDescent="0.25">
      <c r="A1071">
        <f t="shared" ca="1" si="16"/>
        <v>0.63098478784644652</v>
      </c>
      <c r="B1071" s="1" t="s">
        <v>12524</v>
      </c>
      <c r="C1071" s="2">
        <v>455584049</v>
      </c>
      <c r="D1071" s="1" t="s">
        <v>12525</v>
      </c>
      <c r="E1071" s="1" t="s">
        <v>12506</v>
      </c>
      <c r="F1071" s="3">
        <v>44412</v>
      </c>
      <c r="G1071" t="s">
        <v>13594</v>
      </c>
    </row>
    <row r="1072" spans="1:7" x14ac:dyDescent="0.25">
      <c r="A1072">
        <f t="shared" ca="1" si="16"/>
        <v>0.93218929956343399</v>
      </c>
      <c r="B1072" s="1" t="s">
        <v>12521</v>
      </c>
      <c r="C1072" s="2">
        <v>177114036</v>
      </c>
      <c r="D1072" s="1" t="s">
        <v>12522</v>
      </c>
      <c r="E1072" s="1" t="s">
        <v>12510</v>
      </c>
      <c r="F1072" s="3">
        <v>44514</v>
      </c>
      <c r="G1072" t="s">
        <v>13595</v>
      </c>
    </row>
    <row r="1073" spans="1:7" x14ac:dyDescent="0.25">
      <c r="A1073">
        <f t="shared" ca="1" si="16"/>
        <v>4.7961531881221653E-2</v>
      </c>
      <c r="B1073" s="1" t="s">
        <v>12508</v>
      </c>
      <c r="C1073" s="2">
        <v>759998406</v>
      </c>
      <c r="D1073" s="1" t="s">
        <v>12509</v>
      </c>
      <c r="E1073" s="1" t="s">
        <v>12519</v>
      </c>
      <c r="F1073" s="3">
        <v>44269</v>
      </c>
      <c r="G1073" t="s">
        <v>13596</v>
      </c>
    </row>
    <row r="1074" spans="1:7" x14ac:dyDescent="0.25">
      <c r="A1074">
        <f t="shared" ca="1" si="16"/>
        <v>0.88118671186613118</v>
      </c>
      <c r="B1074" s="1" t="s">
        <v>12538</v>
      </c>
      <c r="C1074" s="2">
        <v>447333525</v>
      </c>
      <c r="D1074" s="1" t="s">
        <v>12539</v>
      </c>
      <c r="E1074" s="1" t="s">
        <v>12512</v>
      </c>
      <c r="F1074" s="3">
        <v>44680</v>
      </c>
      <c r="G1074" t="s">
        <v>13597</v>
      </c>
    </row>
    <row r="1075" spans="1:7" x14ac:dyDescent="0.25">
      <c r="A1075">
        <f t="shared" ca="1" si="16"/>
        <v>0.42103308815619533</v>
      </c>
      <c r="B1075" s="1" t="s">
        <v>12524</v>
      </c>
      <c r="C1075" s="2">
        <v>228862962</v>
      </c>
      <c r="D1075" s="1" t="s">
        <v>12525</v>
      </c>
      <c r="E1075" s="1" t="s">
        <v>12561</v>
      </c>
      <c r="F1075" s="3">
        <v>44381</v>
      </c>
      <c r="G1075" t="s">
        <v>13598</v>
      </c>
    </row>
    <row r="1076" spans="1:7" x14ac:dyDescent="0.25">
      <c r="A1076">
        <f t="shared" ca="1" si="16"/>
        <v>0.92344491407904439</v>
      </c>
      <c r="B1076" s="1" t="s">
        <v>12538</v>
      </c>
      <c r="C1076" s="2">
        <v>636582864</v>
      </c>
      <c r="D1076" s="1" t="s">
        <v>12539</v>
      </c>
      <c r="E1076" s="1" t="s">
        <v>12512</v>
      </c>
      <c r="F1076" s="3">
        <v>44307</v>
      </c>
      <c r="G1076" t="s">
        <v>13599</v>
      </c>
    </row>
    <row r="1077" spans="1:7" x14ac:dyDescent="0.25">
      <c r="A1077">
        <f t="shared" ca="1" si="16"/>
        <v>0.73025519644530068</v>
      </c>
      <c r="B1077" s="1" t="s">
        <v>12538</v>
      </c>
      <c r="C1077" s="2">
        <v>858506489</v>
      </c>
      <c r="D1077" s="1" t="s">
        <v>12539</v>
      </c>
      <c r="E1077" s="1" t="s">
        <v>12512</v>
      </c>
      <c r="F1077" s="3">
        <v>44424</v>
      </c>
      <c r="G1077" t="s">
        <v>13600</v>
      </c>
    </row>
    <row r="1078" spans="1:7" x14ac:dyDescent="0.25">
      <c r="A1078">
        <f t="shared" ca="1" si="16"/>
        <v>0.63327424321181347</v>
      </c>
      <c r="B1078" s="1" t="s">
        <v>12504</v>
      </c>
      <c r="C1078" s="2">
        <v>383229683</v>
      </c>
      <c r="D1078" s="1" t="s">
        <v>12505</v>
      </c>
      <c r="E1078" s="1" t="s">
        <v>12506</v>
      </c>
      <c r="F1078" s="3">
        <v>44457</v>
      </c>
      <c r="G1078" t="s">
        <v>13601</v>
      </c>
    </row>
    <row r="1079" spans="1:7" x14ac:dyDescent="0.25">
      <c r="A1079">
        <f t="shared" ca="1" si="16"/>
        <v>0.1719661241570869</v>
      </c>
      <c r="B1079" s="1" t="s">
        <v>12538</v>
      </c>
      <c r="C1079" s="2">
        <v>726607069</v>
      </c>
      <c r="D1079" s="1" t="s">
        <v>12539</v>
      </c>
      <c r="E1079" s="1" t="s">
        <v>12512</v>
      </c>
      <c r="F1079" s="3">
        <v>44427</v>
      </c>
      <c r="G1079" t="s">
        <v>13602</v>
      </c>
    </row>
    <row r="1080" spans="1:7" x14ac:dyDescent="0.25">
      <c r="A1080">
        <f t="shared" ca="1" si="16"/>
        <v>0.30650424567580659</v>
      </c>
      <c r="B1080" s="1" t="s">
        <v>12504</v>
      </c>
      <c r="C1080" s="2">
        <v>462697928</v>
      </c>
      <c r="D1080" s="1" t="s">
        <v>12505</v>
      </c>
      <c r="E1080" s="1" t="s">
        <v>12512</v>
      </c>
      <c r="F1080" s="3">
        <v>44450</v>
      </c>
      <c r="G1080" t="s">
        <v>13603</v>
      </c>
    </row>
    <row r="1081" spans="1:7" x14ac:dyDescent="0.25">
      <c r="A1081">
        <f t="shared" ca="1" si="16"/>
        <v>0.43318735279627107</v>
      </c>
      <c r="B1081" s="1" t="s">
        <v>12524</v>
      </c>
      <c r="C1081" s="2">
        <v>169329241</v>
      </c>
      <c r="D1081" s="1" t="s">
        <v>12525</v>
      </c>
      <c r="E1081" s="1" t="s">
        <v>12564</v>
      </c>
      <c r="F1081" s="3">
        <v>44272</v>
      </c>
      <c r="G1081" t="s">
        <v>13604</v>
      </c>
    </row>
    <row r="1082" spans="1:7" x14ac:dyDescent="0.25">
      <c r="A1082">
        <f t="shared" ca="1" si="16"/>
        <v>0.72284726460319315</v>
      </c>
      <c r="B1082" s="1" t="s">
        <v>12514</v>
      </c>
      <c r="C1082" s="2">
        <v>823906903</v>
      </c>
      <c r="D1082" s="1" t="s">
        <v>12515</v>
      </c>
      <c r="E1082" s="1" t="s">
        <v>12527</v>
      </c>
      <c r="F1082" s="3">
        <v>44212</v>
      </c>
      <c r="G1082" t="s">
        <v>13605</v>
      </c>
    </row>
    <row r="1083" spans="1:7" x14ac:dyDescent="0.25">
      <c r="A1083">
        <f t="shared" ca="1" si="16"/>
        <v>0.76511466760599545</v>
      </c>
      <c r="B1083" s="1" t="s">
        <v>12538</v>
      </c>
      <c r="C1083" s="2">
        <v>554023905</v>
      </c>
      <c r="D1083" s="1" t="s">
        <v>12539</v>
      </c>
      <c r="E1083" s="1" t="s">
        <v>12512</v>
      </c>
      <c r="F1083" s="3">
        <v>44626</v>
      </c>
      <c r="G1083" t="s">
        <v>13606</v>
      </c>
    </row>
    <row r="1084" spans="1:7" x14ac:dyDescent="0.25">
      <c r="A1084">
        <f t="shared" ca="1" si="16"/>
        <v>0.18913110098131025</v>
      </c>
      <c r="B1084" s="1" t="s">
        <v>12538</v>
      </c>
      <c r="C1084" s="2">
        <v>399705834</v>
      </c>
      <c r="D1084" s="1" t="s">
        <v>12539</v>
      </c>
      <c r="E1084" s="1" t="s">
        <v>12510</v>
      </c>
      <c r="F1084" s="3">
        <v>44281</v>
      </c>
      <c r="G1084" t="s">
        <v>13607</v>
      </c>
    </row>
    <row r="1085" spans="1:7" x14ac:dyDescent="0.25">
      <c r="A1085">
        <f t="shared" ca="1" si="16"/>
        <v>0.2437879176027099</v>
      </c>
      <c r="B1085" s="1" t="s">
        <v>12521</v>
      </c>
      <c r="C1085" s="2">
        <v>442062698</v>
      </c>
      <c r="D1085" s="1" t="s">
        <v>12522</v>
      </c>
      <c r="E1085" s="1" t="s">
        <v>12510</v>
      </c>
      <c r="F1085" s="3">
        <v>44375</v>
      </c>
      <c r="G1085" t="s">
        <v>13608</v>
      </c>
    </row>
    <row r="1086" spans="1:7" x14ac:dyDescent="0.25">
      <c r="A1086">
        <f t="shared" ca="1" si="16"/>
        <v>0.15940324323184818</v>
      </c>
      <c r="B1086" s="1" t="s">
        <v>12504</v>
      </c>
      <c r="C1086" s="2">
        <v>129520261</v>
      </c>
      <c r="D1086" s="1" t="s">
        <v>12505</v>
      </c>
      <c r="E1086" s="1" t="s">
        <v>12512</v>
      </c>
      <c r="F1086" s="3">
        <v>44512</v>
      </c>
      <c r="G1086" t="s">
        <v>13609</v>
      </c>
    </row>
    <row r="1087" spans="1:7" x14ac:dyDescent="0.25">
      <c r="A1087">
        <f t="shared" ca="1" si="16"/>
        <v>0.61573431885684826</v>
      </c>
      <c r="B1087" s="1" t="s">
        <v>12504</v>
      </c>
      <c r="C1087" s="2">
        <v>420833481</v>
      </c>
      <c r="D1087" s="1" t="s">
        <v>12505</v>
      </c>
      <c r="E1087" s="1" t="s">
        <v>12506</v>
      </c>
      <c r="F1087" s="3">
        <v>44504</v>
      </c>
      <c r="G1087" t="s">
        <v>13610</v>
      </c>
    </row>
    <row r="1088" spans="1:7" x14ac:dyDescent="0.25">
      <c r="A1088">
        <f t="shared" ca="1" si="16"/>
        <v>0.50099610813404849</v>
      </c>
      <c r="B1088" s="1" t="s">
        <v>12538</v>
      </c>
      <c r="C1088" s="2">
        <v>34227211</v>
      </c>
      <c r="D1088" s="1" t="s">
        <v>12539</v>
      </c>
      <c r="E1088" s="1" t="s">
        <v>12512</v>
      </c>
      <c r="F1088" s="3">
        <v>44439</v>
      </c>
      <c r="G1088" t="s">
        <v>13611</v>
      </c>
    </row>
    <row r="1089" spans="1:7" x14ac:dyDescent="0.25">
      <c r="A1089">
        <f t="shared" ca="1" si="16"/>
        <v>0.9459458597084166</v>
      </c>
      <c r="B1089" s="1" t="s">
        <v>12524</v>
      </c>
      <c r="C1089" s="2">
        <v>886640959</v>
      </c>
      <c r="D1089" s="1" t="s">
        <v>12525</v>
      </c>
      <c r="E1089" s="1" t="s">
        <v>12506</v>
      </c>
      <c r="F1089" s="3">
        <v>44550</v>
      </c>
      <c r="G1089" t="s">
        <v>13612</v>
      </c>
    </row>
    <row r="1090" spans="1:7" x14ac:dyDescent="0.25">
      <c r="A1090">
        <f t="shared" ref="A1090:A1153" ca="1" si="17">RAND()</f>
        <v>0.26037406216290582</v>
      </c>
      <c r="B1090" s="1" t="s">
        <v>12514</v>
      </c>
      <c r="C1090" s="2">
        <v>962644542</v>
      </c>
      <c r="D1090" s="1" t="s">
        <v>12515</v>
      </c>
      <c r="E1090" s="1" t="s">
        <v>12516</v>
      </c>
      <c r="F1090" s="3">
        <v>44249</v>
      </c>
      <c r="G1090" t="s">
        <v>13613</v>
      </c>
    </row>
    <row r="1091" spans="1:7" x14ac:dyDescent="0.25">
      <c r="A1091">
        <f t="shared" ca="1" si="17"/>
        <v>0.52896326372542068</v>
      </c>
      <c r="B1091" s="1" t="s">
        <v>12538</v>
      </c>
      <c r="C1091" s="2">
        <v>502707354</v>
      </c>
      <c r="D1091" s="1" t="s">
        <v>12539</v>
      </c>
      <c r="E1091" s="1" t="s">
        <v>12566</v>
      </c>
      <c r="F1091" s="3">
        <v>44348</v>
      </c>
      <c r="G1091" t="s">
        <v>13614</v>
      </c>
    </row>
    <row r="1092" spans="1:7" x14ac:dyDescent="0.25">
      <c r="A1092">
        <f t="shared" ca="1" si="17"/>
        <v>0.45087186709671001</v>
      </c>
      <c r="B1092" s="1" t="s">
        <v>12524</v>
      </c>
      <c r="C1092" s="2">
        <v>429559355</v>
      </c>
      <c r="D1092" s="1" t="s">
        <v>12525</v>
      </c>
      <c r="E1092" s="1" t="s">
        <v>12561</v>
      </c>
      <c r="F1092" s="3">
        <v>44630</v>
      </c>
      <c r="G1092" t="s">
        <v>13615</v>
      </c>
    </row>
    <row r="1093" spans="1:7" x14ac:dyDescent="0.25">
      <c r="A1093">
        <f t="shared" ca="1" si="17"/>
        <v>0.26614992635787038</v>
      </c>
      <c r="B1093" s="1" t="s">
        <v>12524</v>
      </c>
      <c r="C1093" s="2">
        <v>53789429</v>
      </c>
      <c r="D1093" s="1" t="s">
        <v>12525</v>
      </c>
      <c r="E1093" s="1" t="s">
        <v>12564</v>
      </c>
      <c r="F1093" s="3">
        <v>44261</v>
      </c>
      <c r="G1093" t="s">
        <v>13616</v>
      </c>
    </row>
    <row r="1094" spans="1:7" x14ac:dyDescent="0.25">
      <c r="A1094">
        <f t="shared" ca="1" si="17"/>
        <v>1.8099565794040928E-2</v>
      </c>
      <c r="B1094" s="1" t="s">
        <v>12504</v>
      </c>
      <c r="C1094" s="2">
        <v>960074632</v>
      </c>
      <c r="D1094" s="1" t="s">
        <v>12505</v>
      </c>
      <c r="E1094" s="1" t="s">
        <v>12506</v>
      </c>
      <c r="F1094" s="3">
        <v>44497</v>
      </c>
      <c r="G1094" t="s">
        <v>13617</v>
      </c>
    </row>
    <row r="1095" spans="1:7" x14ac:dyDescent="0.25">
      <c r="A1095">
        <f t="shared" ca="1" si="17"/>
        <v>0.93917481483938003</v>
      </c>
      <c r="B1095" s="1" t="s">
        <v>12524</v>
      </c>
      <c r="C1095" s="2">
        <v>884029303</v>
      </c>
      <c r="D1095" s="1" t="s">
        <v>12525</v>
      </c>
      <c r="E1095" s="1" t="s">
        <v>12564</v>
      </c>
      <c r="F1095" s="3">
        <v>44448</v>
      </c>
      <c r="G1095" t="s">
        <v>13618</v>
      </c>
    </row>
    <row r="1096" spans="1:7" x14ac:dyDescent="0.25">
      <c r="A1096">
        <f t="shared" ca="1" si="17"/>
        <v>0.6994991230455756</v>
      </c>
      <c r="B1096" s="1" t="s">
        <v>12508</v>
      </c>
      <c r="C1096" s="2">
        <v>491768023</v>
      </c>
      <c r="D1096" s="1" t="s">
        <v>12509</v>
      </c>
      <c r="E1096" s="1" t="s">
        <v>12519</v>
      </c>
      <c r="F1096" s="3">
        <v>44202</v>
      </c>
      <c r="G1096" t="s">
        <v>13619</v>
      </c>
    </row>
    <row r="1097" spans="1:7" x14ac:dyDescent="0.25">
      <c r="A1097">
        <f t="shared" ca="1" si="17"/>
        <v>0.12740411867870338</v>
      </c>
      <c r="B1097" s="1" t="s">
        <v>12504</v>
      </c>
      <c r="C1097" s="2">
        <v>491748531</v>
      </c>
      <c r="D1097" s="1" t="s">
        <v>12505</v>
      </c>
      <c r="E1097" s="1" t="s">
        <v>12506</v>
      </c>
      <c r="F1097" s="3">
        <v>44463</v>
      </c>
      <c r="G1097" t="s">
        <v>13620</v>
      </c>
    </row>
    <row r="1098" spans="1:7" x14ac:dyDescent="0.25">
      <c r="A1098">
        <f t="shared" ca="1" si="17"/>
        <v>0.5887126345922219</v>
      </c>
      <c r="B1098" s="1" t="s">
        <v>12524</v>
      </c>
      <c r="C1098" s="2">
        <v>982383276</v>
      </c>
      <c r="D1098" s="1" t="s">
        <v>12525</v>
      </c>
      <c r="E1098" s="1" t="s">
        <v>12506</v>
      </c>
      <c r="F1098" s="3">
        <v>44584</v>
      </c>
      <c r="G1098" t="s">
        <v>13621</v>
      </c>
    </row>
    <row r="1099" spans="1:7" x14ac:dyDescent="0.25">
      <c r="A1099">
        <f t="shared" ca="1" si="17"/>
        <v>4.4431393718034951E-2</v>
      </c>
      <c r="B1099" s="1" t="s">
        <v>12521</v>
      </c>
      <c r="C1099" s="2">
        <v>598377998</v>
      </c>
      <c r="D1099" s="1" t="s">
        <v>12522</v>
      </c>
      <c r="E1099" s="1" t="s">
        <v>12510</v>
      </c>
      <c r="F1099" s="3">
        <v>44300</v>
      </c>
      <c r="G1099" t="s">
        <v>13622</v>
      </c>
    </row>
    <row r="1100" spans="1:7" x14ac:dyDescent="0.25">
      <c r="A1100">
        <f t="shared" ca="1" si="17"/>
        <v>0.12655322559802162</v>
      </c>
      <c r="B1100" s="1" t="s">
        <v>12521</v>
      </c>
      <c r="C1100" s="2">
        <v>536980993</v>
      </c>
      <c r="D1100" s="1" t="s">
        <v>12522</v>
      </c>
      <c r="E1100" s="1" t="s">
        <v>12512</v>
      </c>
      <c r="F1100" s="3">
        <v>44218</v>
      </c>
      <c r="G1100" t="s">
        <v>13623</v>
      </c>
    </row>
    <row r="1101" spans="1:7" x14ac:dyDescent="0.25">
      <c r="A1101">
        <f t="shared" ca="1" si="17"/>
        <v>0.5044290714748404</v>
      </c>
      <c r="B1101" s="1" t="s">
        <v>12521</v>
      </c>
      <c r="C1101" s="2">
        <v>935203493</v>
      </c>
      <c r="D1101" s="1" t="s">
        <v>12522</v>
      </c>
      <c r="E1101" s="1" t="s">
        <v>12512</v>
      </c>
      <c r="F1101" s="3">
        <v>44234</v>
      </c>
      <c r="G1101" t="s">
        <v>13624</v>
      </c>
    </row>
    <row r="1102" spans="1:7" x14ac:dyDescent="0.25">
      <c r="A1102">
        <f t="shared" ca="1" si="17"/>
        <v>0.35187837871116068</v>
      </c>
      <c r="B1102" s="1" t="s">
        <v>12538</v>
      </c>
      <c r="C1102" s="2">
        <v>676088200</v>
      </c>
      <c r="D1102" s="1" t="s">
        <v>12539</v>
      </c>
      <c r="E1102" s="1" t="s">
        <v>12510</v>
      </c>
      <c r="F1102" s="3">
        <v>44274</v>
      </c>
      <c r="G1102" t="s">
        <v>13625</v>
      </c>
    </row>
    <row r="1103" spans="1:7" x14ac:dyDescent="0.25">
      <c r="A1103">
        <f t="shared" ca="1" si="17"/>
        <v>0.84082705190027152</v>
      </c>
      <c r="B1103" s="1" t="s">
        <v>12524</v>
      </c>
      <c r="C1103" s="2">
        <v>812197094</v>
      </c>
      <c r="D1103" s="1" t="s">
        <v>12525</v>
      </c>
      <c r="E1103" s="1" t="s">
        <v>12564</v>
      </c>
      <c r="F1103" s="3">
        <v>44569</v>
      </c>
      <c r="G1103" t="s">
        <v>13626</v>
      </c>
    </row>
    <row r="1104" spans="1:7" x14ac:dyDescent="0.25">
      <c r="A1104">
        <f t="shared" ca="1" si="17"/>
        <v>0.78477031698584998</v>
      </c>
      <c r="B1104" s="1" t="s">
        <v>12504</v>
      </c>
      <c r="C1104" s="2">
        <v>751503306</v>
      </c>
      <c r="D1104" s="1" t="s">
        <v>12505</v>
      </c>
      <c r="E1104" s="1" t="s">
        <v>12506</v>
      </c>
      <c r="F1104" s="3">
        <v>44547</v>
      </c>
      <c r="G1104" t="s">
        <v>13627</v>
      </c>
    </row>
    <row r="1105" spans="1:7" x14ac:dyDescent="0.25">
      <c r="A1105">
        <f t="shared" ca="1" si="17"/>
        <v>0.51800830237703821</v>
      </c>
      <c r="B1105" s="1" t="s">
        <v>12524</v>
      </c>
      <c r="C1105" s="2">
        <v>240556415</v>
      </c>
      <c r="D1105" s="1" t="s">
        <v>12525</v>
      </c>
      <c r="E1105" s="1" t="s">
        <v>12506</v>
      </c>
      <c r="F1105" s="3">
        <v>44405</v>
      </c>
      <c r="G1105" t="s">
        <v>13628</v>
      </c>
    </row>
    <row r="1106" spans="1:7" x14ac:dyDescent="0.25">
      <c r="A1106">
        <f t="shared" ca="1" si="17"/>
        <v>0.45834392056408924</v>
      </c>
      <c r="B1106" s="1" t="s">
        <v>12504</v>
      </c>
      <c r="C1106" s="2">
        <v>590390340</v>
      </c>
      <c r="D1106" s="1" t="s">
        <v>12505</v>
      </c>
      <c r="E1106" s="1" t="s">
        <v>12506</v>
      </c>
      <c r="F1106" s="3">
        <v>44547</v>
      </c>
      <c r="G1106" t="s">
        <v>13629</v>
      </c>
    </row>
    <row r="1107" spans="1:7" x14ac:dyDescent="0.25">
      <c r="A1107">
        <f t="shared" ca="1" si="17"/>
        <v>4.6901590744133581E-2</v>
      </c>
      <c r="B1107" s="1" t="s">
        <v>12521</v>
      </c>
      <c r="C1107" s="2">
        <v>672546494</v>
      </c>
      <c r="D1107" s="1" t="s">
        <v>12522</v>
      </c>
      <c r="E1107" s="1" t="s">
        <v>12510</v>
      </c>
      <c r="F1107" s="3">
        <v>44339</v>
      </c>
      <c r="G1107" t="s">
        <v>13630</v>
      </c>
    </row>
    <row r="1108" spans="1:7" x14ac:dyDescent="0.25">
      <c r="A1108">
        <f t="shared" ca="1" si="17"/>
        <v>0.67585978710754069</v>
      </c>
      <c r="B1108" s="1" t="s">
        <v>12504</v>
      </c>
      <c r="C1108" s="2">
        <v>521061950</v>
      </c>
      <c r="D1108" s="1" t="s">
        <v>12505</v>
      </c>
      <c r="E1108" s="1" t="s">
        <v>12510</v>
      </c>
      <c r="F1108" s="3">
        <v>44352</v>
      </c>
      <c r="G1108" t="s">
        <v>13631</v>
      </c>
    </row>
    <row r="1109" spans="1:7" x14ac:dyDescent="0.25">
      <c r="A1109">
        <f t="shared" ca="1" si="17"/>
        <v>0.25222918084905444</v>
      </c>
      <c r="B1109" s="1" t="s">
        <v>12521</v>
      </c>
      <c r="C1109" s="2">
        <v>609763632</v>
      </c>
      <c r="D1109" s="1" t="s">
        <v>12522</v>
      </c>
      <c r="E1109" s="1" t="s">
        <v>12510</v>
      </c>
      <c r="F1109" s="3">
        <v>44570</v>
      </c>
      <c r="G1109" t="s">
        <v>13632</v>
      </c>
    </row>
    <row r="1110" spans="1:7" x14ac:dyDescent="0.25">
      <c r="A1110">
        <f t="shared" ca="1" si="17"/>
        <v>0.50998921405272024</v>
      </c>
      <c r="B1110" s="1" t="s">
        <v>12538</v>
      </c>
      <c r="C1110" s="2">
        <v>987000482</v>
      </c>
      <c r="D1110" s="1" t="s">
        <v>12539</v>
      </c>
      <c r="E1110" s="1" t="s">
        <v>12512</v>
      </c>
      <c r="F1110" s="3">
        <v>44483</v>
      </c>
      <c r="G1110" t="s">
        <v>13633</v>
      </c>
    </row>
    <row r="1111" spans="1:7" x14ac:dyDescent="0.25">
      <c r="A1111">
        <f t="shared" ca="1" si="17"/>
        <v>0.9292960985745865</v>
      </c>
      <c r="B1111" s="1" t="s">
        <v>12504</v>
      </c>
      <c r="C1111" s="2">
        <v>91234414</v>
      </c>
      <c r="D1111" s="1" t="s">
        <v>12505</v>
      </c>
      <c r="E1111" s="1" t="s">
        <v>12564</v>
      </c>
      <c r="F1111" s="3">
        <v>44377</v>
      </c>
      <c r="G1111" t="s">
        <v>13634</v>
      </c>
    </row>
    <row r="1112" spans="1:7" x14ac:dyDescent="0.25">
      <c r="A1112">
        <f t="shared" ca="1" si="17"/>
        <v>0.23966948115442188</v>
      </c>
      <c r="B1112" s="1" t="s">
        <v>12504</v>
      </c>
      <c r="C1112" s="2">
        <v>736027965</v>
      </c>
      <c r="D1112" s="1" t="s">
        <v>12505</v>
      </c>
      <c r="E1112" s="1" t="s">
        <v>12506</v>
      </c>
      <c r="F1112" s="3">
        <v>44280</v>
      </c>
      <c r="G1112" t="s">
        <v>13635</v>
      </c>
    </row>
    <row r="1113" spans="1:7" x14ac:dyDescent="0.25">
      <c r="A1113">
        <f t="shared" ca="1" si="17"/>
        <v>0.19371876915111153</v>
      </c>
      <c r="B1113" s="1" t="s">
        <v>12524</v>
      </c>
      <c r="C1113" s="2">
        <v>380361195</v>
      </c>
      <c r="D1113" s="1" t="s">
        <v>12525</v>
      </c>
      <c r="E1113" s="1" t="s">
        <v>12564</v>
      </c>
      <c r="F1113" s="3">
        <v>44538</v>
      </c>
      <c r="G1113" t="s">
        <v>13636</v>
      </c>
    </row>
    <row r="1114" spans="1:7" x14ac:dyDescent="0.25">
      <c r="A1114">
        <f t="shared" ca="1" si="17"/>
        <v>0.63923801766716937</v>
      </c>
      <c r="B1114" s="1" t="s">
        <v>12514</v>
      </c>
      <c r="C1114" s="2">
        <v>723431746</v>
      </c>
      <c r="D1114" s="1" t="s">
        <v>12515</v>
      </c>
      <c r="E1114" s="1" t="s">
        <v>12506</v>
      </c>
      <c r="F1114" s="3">
        <v>44404</v>
      </c>
      <c r="G1114" t="s">
        <v>13637</v>
      </c>
    </row>
    <row r="1115" spans="1:7" x14ac:dyDescent="0.25">
      <c r="A1115">
        <f t="shared" ca="1" si="17"/>
        <v>0.57115868662757496</v>
      </c>
      <c r="B1115" s="1" t="s">
        <v>12504</v>
      </c>
      <c r="C1115" s="2">
        <v>44860599</v>
      </c>
      <c r="D1115" s="1" t="s">
        <v>12505</v>
      </c>
      <c r="E1115" s="1" t="s">
        <v>12506</v>
      </c>
      <c r="F1115" s="3">
        <v>44356</v>
      </c>
      <c r="G1115" t="s">
        <v>13638</v>
      </c>
    </row>
    <row r="1116" spans="1:7" x14ac:dyDescent="0.25">
      <c r="A1116">
        <f t="shared" ca="1" si="17"/>
        <v>0.21005921960942198</v>
      </c>
      <c r="B1116" s="1" t="s">
        <v>12538</v>
      </c>
      <c r="C1116" s="2">
        <v>771470202</v>
      </c>
      <c r="D1116" s="1" t="s">
        <v>12539</v>
      </c>
      <c r="E1116" s="1" t="s">
        <v>12512</v>
      </c>
      <c r="F1116" s="3">
        <v>44350</v>
      </c>
      <c r="G1116" t="s">
        <v>13639</v>
      </c>
    </row>
    <row r="1117" spans="1:7" x14ac:dyDescent="0.25">
      <c r="A1117">
        <f t="shared" ca="1" si="17"/>
        <v>0.18348908738011949</v>
      </c>
      <c r="B1117" s="1" t="s">
        <v>12538</v>
      </c>
      <c r="C1117" s="2">
        <v>639381444</v>
      </c>
      <c r="D1117" s="1" t="s">
        <v>12539</v>
      </c>
      <c r="E1117" s="1" t="s">
        <v>12510</v>
      </c>
      <c r="F1117" s="3">
        <v>44402</v>
      </c>
      <c r="G1117" t="s">
        <v>13640</v>
      </c>
    </row>
    <row r="1118" spans="1:7" x14ac:dyDescent="0.25">
      <c r="A1118">
        <f t="shared" ca="1" si="17"/>
        <v>0.67449481380274912</v>
      </c>
      <c r="B1118" s="1" t="s">
        <v>12521</v>
      </c>
      <c r="C1118" s="2">
        <v>422659041</v>
      </c>
      <c r="D1118" s="1" t="s">
        <v>12522</v>
      </c>
      <c r="E1118" s="1" t="s">
        <v>12512</v>
      </c>
      <c r="F1118" s="3">
        <v>44522</v>
      </c>
      <c r="G1118" t="s">
        <v>13641</v>
      </c>
    </row>
    <row r="1119" spans="1:7" x14ac:dyDescent="0.25">
      <c r="A1119">
        <f t="shared" ca="1" si="17"/>
        <v>0.21540536027452739</v>
      </c>
      <c r="B1119" s="1" t="s">
        <v>12524</v>
      </c>
      <c r="C1119" s="2">
        <v>202455505</v>
      </c>
      <c r="D1119" s="1" t="s">
        <v>12525</v>
      </c>
      <c r="E1119" s="1" t="s">
        <v>12561</v>
      </c>
      <c r="F1119" s="3">
        <v>44537</v>
      </c>
      <c r="G1119" t="s">
        <v>13642</v>
      </c>
    </row>
    <row r="1120" spans="1:7" x14ac:dyDescent="0.25">
      <c r="A1120">
        <f t="shared" ca="1" si="17"/>
        <v>0.98781704942266224</v>
      </c>
      <c r="B1120" s="1" t="s">
        <v>12538</v>
      </c>
      <c r="C1120" s="2">
        <v>447178999</v>
      </c>
      <c r="D1120" s="1" t="s">
        <v>12539</v>
      </c>
      <c r="E1120" s="1" t="s">
        <v>12566</v>
      </c>
      <c r="F1120" s="3">
        <v>44457</v>
      </c>
      <c r="G1120" t="s">
        <v>13643</v>
      </c>
    </row>
    <row r="1121" spans="1:7" x14ac:dyDescent="0.25">
      <c r="A1121">
        <f t="shared" ca="1" si="17"/>
        <v>0.86319639601942455</v>
      </c>
      <c r="B1121" s="1" t="s">
        <v>12524</v>
      </c>
      <c r="C1121" s="2">
        <v>119496083</v>
      </c>
      <c r="D1121" s="1" t="s">
        <v>12525</v>
      </c>
      <c r="E1121" s="1" t="s">
        <v>12506</v>
      </c>
      <c r="F1121" s="3">
        <v>44271</v>
      </c>
      <c r="G1121" t="s">
        <v>13644</v>
      </c>
    </row>
    <row r="1122" spans="1:7" x14ac:dyDescent="0.25">
      <c r="A1122">
        <f t="shared" ca="1" si="17"/>
        <v>0.56223298717698333</v>
      </c>
      <c r="B1122" s="1" t="s">
        <v>12524</v>
      </c>
      <c r="C1122" s="2">
        <v>524107141</v>
      </c>
      <c r="D1122" s="1" t="s">
        <v>12525</v>
      </c>
      <c r="E1122" s="1" t="s">
        <v>12561</v>
      </c>
      <c r="F1122" s="3">
        <v>44257</v>
      </c>
      <c r="G1122" t="s">
        <v>13645</v>
      </c>
    </row>
    <row r="1123" spans="1:7" x14ac:dyDescent="0.25">
      <c r="A1123">
        <f t="shared" ca="1" si="17"/>
        <v>0.77696886256107678</v>
      </c>
      <c r="B1123" s="1" t="s">
        <v>12521</v>
      </c>
      <c r="C1123" s="2">
        <v>720496155</v>
      </c>
      <c r="D1123" s="1" t="s">
        <v>12522</v>
      </c>
      <c r="E1123" s="1" t="s">
        <v>12510</v>
      </c>
      <c r="F1123" s="3">
        <v>44278</v>
      </c>
      <c r="G1123" t="s">
        <v>13646</v>
      </c>
    </row>
    <row r="1124" spans="1:7" x14ac:dyDescent="0.25">
      <c r="A1124">
        <f t="shared" ca="1" si="17"/>
        <v>0.58682468655831055</v>
      </c>
      <c r="B1124" s="1" t="s">
        <v>12538</v>
      </c>
      <c r="C1124" s="2">
        <v>4103665</v>
      </c>
      <c r="D1124" s="1" t="s">
        <v>12539</v>
      </c>
      <c r="E1124" s="1" t="s">
        <v>12512</v>
      </c>
      <c r="F1124" s="3">
        <v>44213</v>
      </c>
      <c r="G1124" t="s">
        <v>13647</v>
      </c>
    </row>
    <row r="1125" spans="1:7" x14ac:dyDescent="0.25">
      <c r="A1125">
        <f t="shared" ca="1" si="17"/>
        <v>0.90468431264522464</v>
      </c>
      <c r="B1125" s="1" t="s">
        <v>12508</v>
      </c>
      <c r="C1125" s="2">
        <v>481741910</v>
      </c>
      <c r="D1125" s="1" t="s">
        <v>12509</v>
      </c>
      <c r="E1125" s="1" t="s">
        <v>12519</v>
      </c>
      <c r="F1125" s="3">
        <v>44626</v>
      </c>
      <c r="G1125" t="s">
        <v>13648</v>
      </c>
    </row>
    <row r="1126" spans="1:7" x14ac:dyDescent="0.25">
      <c r="A1126">
        <f t="shared" ca="1" si="17"/>
        <v>0.81933198867402868</v>
      </c>
      <c r="B1126" s="1" t="s">
        <v>12521</v>
      </c>
      <c r="C1126" s="2">
        <v>706239371</v>
      </c>
      <c r="D1126" s="1" t="s">
        <v>12522</v>
      </c>
      <c r="E1126" s="1" t="s">
        <v>12510</v>
      </c>
      <c r="F1126" s="3">
        <v>44639</v>
      </c>
      <c r="G1126" t="s">
        <v>13649</v>
      </c>
    </row>
    <row r="1127" spans="1:7" x14ac:dyDescent="0.25">
      <c r="A1127">
        <f t="shared" ca="1" si="17"/>
        <v>3.3886016613770553E-2</v>
      </c>
      <c r="B1127" s="1" t="s">
        <v>12521</v>
      </c>
      <c r="C1127" s="2">
        <v>666135493</v>
      </c>
      <c r="D1127" s="1" t="s">
        <v>12522</v>
      </c>
      <c r="E1127" s="1" t="s">
        <v>12512</v>
      </c>
      <c r="F1127" s="3">
        <v>44451</v>
      </c>
      <c r="G1127" t="s">
        <v>13650</v>
      </c>
    </row>
    <row r="1128" spans="1:7" x14ac:dyDescent="0.25">
      <c r="A1128">
        <f t="shared" ca="1" si="17"/>
        <v>0.31009934391199401</v>
      </c>
      <c r="B1128" s="1" t="s">
        <v>12508</v>
      </c>
      <c r="C1128" s="2">
        <v>499411071</v>
      </c>
      <c r="D1128" s="1" t="s">
        <v>12509</v>
      </c>
      <c r="E1128" s="1" t="s">
        <v>12510</v>
      </c>
      <c r="F1128" s="3">
        <v>44585</v>
      </c>
      <c r="G1128" t="s">
        <v>13651</v>
      </c>
    </row>
    <row r="1129" spans="1:7" x14ac:dyDescent="0.25">
      <c r="A1129">
        <f t="shared" ca="1" si="17"/>
        <v>0.59813320049947094</v>
      </c>
      <c r="B1129" s="1" t="s">
        <v>12521</v>
      </c>
      <c r="C1129" s="2">
        <v>722550554</v>
      </c>
      <c r="D1129" s="1" t="s">
        <v>12522</v>
      </c>
      <c r="E1129" s="1" t="s">
        <v>12510</v>
      </c>
      <c r="F1129" s="3">
        <v>44605</v>
      </c>
      <c r="G1129" t="s">
        <v>13652</v>
      </c>
    </row>
    <row r="1130" spans="1:7" x14ac:dyDescent="0.25">
      <c r="A1130">
        <f t="shared" ca="1" si="17"/>
        <v>0.58516128621414842</v>
      </c>
      <c r="B1130" s="1" t="s">
        <v>12504</v>
      </c>
      <c r="C1130" s="2">
        <v>219530629</v>
      </c>
      <c r="D1130" s="1" t="s">
        <v>12505</v>
      </c>
      <c r="E1130" s="1" t="s">
        <v>12564</v>
      </c>
      <c r="F1130" s="3">
        <v>44587</v>
      </c>
      <c r="G1130" t="s">
        <v>13653</v>
      </c>
    </row>
    <row r="1131" spans="1:7" x14ac:dyDescent="0.25">
      <c r="A1131">
        <f t="shared" ca="1" si="17"/>
        <v>0.10084938628066931</v>
      </c>
      <c r="B1131" s="1" t="s">
        <v>12524</v>
      </c>
      <c r="C1131" s="2">
        <v>256372944</v>
      </c>
      <c r="D1131" s="1" t="s">
        <v>12525</v>
      </c>
      <c r="E1131" s="1" t="s">
        <v>12561</v>
      </c>
      <c r="F1131" s="3">
        <v>44655</v>
      </c>
      <c r="G1131" t="s">
        <v>13654</v>
      </c>
    </row>
    <row r="1132" spans="1:7" x14ac:dyDescent="0.25">
      <c r="A1132">
        <f t="shared" ca="1" si="17"/>
        <v>0.21787227691048439</v>
      </c>
      <c r="B1132" s="1" t="s">
        <v>12504</v>
      </c>
      <c r="C1132" s="2">
        <v>537521887</v>
      </c>
      <c r="D1132" s="1" t="s">
        <v>12505</v>
      </c>
      <c r="E1132" s="1" t="s">
        <v>12506</v>
      </c>
      <c r="F1132" s="3">
        <v>44356</v>
      </c>
      <c r="G1132" t="s">
        <v>13655</v>
      </c>
    </row>
    <row r="1133" spans="1:7" x14ac:dyDescent="0.25">
      <c r="A1133">
        <f t="shared" ca="1" si="17"/>
        <v>0.83007252258021602</v>
      </c>
      <c r="B1133" s="1" t="s">
        <v>12504</v>
      </c>
      <c r="C1133" s="2">
        <v>718195068</v>
      </c>
      <c r="D1133" s="1" t="s">
        <v>12505</v>
      </c>
      <c r="E1133" s="1" t="s">
        <v>12506</v>
      </c>
      <c r="F1133" s="3">
        <v>44647</v>
      </c>
      <c r="G1133" t="s">
        <v>13656</v>
      </c>
    </row>
    <row r="1134" spans="1:7" x14ac:dyDescent="0.25">
      <c r="A1134">
        <f t="shared" ca="1" si="17"/>
        <v>0.89084102175161173</v>
      </c>
      <c r="B1134" s="1" t="s">
        <v>12504</v>
      </c>
      <c r="C1134" s="2">
        <v>556776914</v>
      </c>
      <c r="D1134" s="1" t="s">
        <v>12505</v>
      </c>
      <c r="E1134" s="1" t="s">
        <v>12506</v>
      </c>
      <c r="F1134" s="3">
        <v>44237</v>
      </c>
      <c r="G1134" t="s">
        <v>13657</v>
      </c>
    </row>
    <row r="1135" spans="1:7" x14ac:dyDescent="0.25">
      <c r="A1135">
        <f t="shared" ca="1" si="17"/>
        <v>0.16751933370027927</v>
      </c>
      <c r="B1135" s="1" t="s">
        <v>12524</v>
      </c>
      <c r="C1135" s="2">
        <v>176770758</v>
      </c>
      <c r="D1135" s="1" t="s">
        <v>12525</v>
      </c>
      <c r="E1135" s="1" t="s">
        <v>12561</v>
      </c>
      <c r="F1135" s="3">
        <v>44524</v>
      </c>
      <c r="G1135" t="s">
        <v>13658</v>
      </c>
    </row>
    <row r="1136" spans="1:7" x14ac:dyDescent="0.25">
      <c r="A1136">
        <f t="shared" ca="1" si="17"/>
        <v>4.826294526855579E-2</v>
      </c>
      <c r="B1136" s="1" t="s">
        <v>12508</v>
      </c>
      <c r="C1136" s="2">
        <v>269910036</v>
      </c>
      <c r="D1136" s="1" t="s">
        <v>12509</v>
      </c>
      <c r="E1136" s="1" t="s">
        <v>12519</v>
      </c>
      <c r="F1136" s="3">
        <v>44339</v>
      </c>
      <c r="G1136" t="s">
        <v>13659</v>
      </c>
    </row>
    <row r="1137" spans="1:7" x14ac:dyDescent="0.25">
      <c r="A1137">
        <f t="shared" ca="1" si="17"/>
        <v>0.25419569469344205</v>
      </c>
      <c r="B1137" s="1" t="s">
        <v>12508</v>
      </c>
      <c r="C1137" s="2">
        <v>396766385</v>
      </c>
      <c r="D1137" s="1" t="s">
        <v>12509</v>
      </c>
      <c r="E1137" s="1" t="s">
        <v>12510</v>
      </c>
      <c r="F1137" s="3">
        <v>44210</v>
      </c>
      <c r="G1137" t="s">
        <v>13660</v>
      </c>
    </row>
    <row r="1138" spans="1:7" x14ac:dyDescent="0.25">
      <c r="A1138">
        <f t="shared" ca="1" si="17"/>
        <v>0.54290688388452824</v>
      </c>
      <c r="B1138" s="1" t="s">
        <v>12521</v>
      </c>
      <c r="C1138" s="2">
        <v>453980175</v>
      </c>
      <c r="D1138" s="1" t="s">
        <v>12522</v>
      </c>
      <c r="E1138" s="1" t="s">
        <v>12510</v>
      </c>
      <c r="F1138" s="3">
        <v>44327</v>
      </c>
      <c r="G1138" t="s">
        <v>13661</v>
      </c>
    </row>
    <row r="1139" spans="1:7" x14ac:dyDescent="0.25">
      <c r="A1139">
        <f t="shared" ca="1" si="17"/>
        <v>0.77290697815084453</v>
      </c>
      <c r="B1139" s="1" t="s">
        <v>12504</v>
      </c>
      <c r="C1139" s="2">
        <v>576840266</v>
      </c>
      <c r="D1139" s="1" t="s">
        <v>12505</v>
      </c>
      <c r="E1139" s="1" t="s">
        <v>12512</v>
      </c>
      <c r="F1139" s="3">
        <v>44607</v>
      </c>
      <c r="G1139" t="s">
        <v>13662</v>
      </c>
    </row>
    <row r="1140" spans="1:7" x14ac:dyDescent="0.25">
      <c r="A1140">
        <f t="shared" ca="1" si="17"/>
        <v>0.66824215434988177</v>
      </c>
      <c r="B1140" s="1" t="s">
        <v>12514</v>
      </c>
      <c r="C1140" s="2">
        <v>824553501</v>
      </c>
      <c r="D1140" s="1" t="s">
        <v>12515</v>
      </c>
      <c r="E1140" s="1" t="s">
        <v>12516</v>
      </c>
      <c r="F1140" s="3">
        <v>44368</v>
      </c>
      <c r="G1140" t="s">
        <v>13663</v>
      </c>
    </row>
    <row r="1141" spans="1:7" x14ac:dyDescent="0.25">
      <c r="A1141">
        <f t="shared" ca="1" si="17"/>
        <v>0.2078108178169239</v>
      </c>
      <c r="B1141" s="1" t="s">
        <v>12538</v>
      </c>
      <c r="C1141" s="2">
        <v>82561349</v>
      </c>
      <c r="D1141" s="1" t="s">
        <v>12539</v>
      </c>
      <c r="E1141" s="1" t="s">
        <v>12510</v>
      </c>
      <c r="F1141" s="3">
        <v>44558</v>
      </c>
      <c r="G1141" t="s">
        <v>13664</v>
      </c>
    </row>
    <row r="1142" spans="1:7" x14ac:dyDescent="0.25">
      <c r="A1142">
        <f t="shared" ca="1" si="17"/>
        <v>0.53100942728139089</v>
      </c>
      <c r="B1142" s="1" t="s">
        <v>12524</v>
      </c>
      <c r="C1142" s="2">
        <v>186633227</v>
      </c>
      <c r="D1142" s="1" t="s">
        <v>12525</v>
      </c>
      <c r="E1142" s="1" t="s">
        <v>12561</v>
      </c>
      <c r="F1142" s="3">
        <v>44329</v>
      </c>
      <c r="G1142" t="s">
        <v>13665</v>
      </c>
    </row>
    <row r="1143" spans="1:7" x14ac:dyDescent="0.25">
      <c r="A1143">
        <f t="shared" ca="1" si="17"/>
        <v>0.7617522600332034</v>
      </c>
      <c r="B1143" s="1" t="s">
        <v>12524</v>
      </c>
      <c r="C1143" s="2">
        <v>916577954</v>
      </c>
      <c r="D1143" s="1" t="s">
        <v>12525</v>
      </c>
      <c r="E1143" s="1" t="s">
        <v>12506</v>
      </c>
      <c r="F1143" s="3">
        <v>44390</v>
      </c>
      <c r="G1143" t="s">
        <v>13666</v>
      </c>
    </row>
    <row r="1144" spans="1:7" x14ac:dyDescent="0.25">
      <c r="A1144">
        <f t="shared" ca="1" si="17"/>
        <v>0.77616324610313248</v>
      </c>
      <c r="B1144" s="1" t="s">
        <v>12508</v>
      </c>
      <c r="C1144" s="2">
        <v>722249445</v>
      </c>
      <c r="D1144" s="1" t="s">
        <v>12509</v>
      </c>
      <c r="E1144" s="1" t="s">
        <v>12510</v>
      </c>
      <c r="F1144" s="3">
        <v>44533</v>
      </c>
      <c r="G1144" t="s">
        <v>13667</v>
      </c>
    </row>
    <row r="1145" spans="1:7" x14ac:dyDescent="0.25">
      <c r="A1145">
        <f t="shared" ca="1" si="17"/>
        <v>0.39571796594752207</v>
      </c>
      <c r="B1145" s="1" t="s">
        <v>12538</v>
      </c>
      <c r="C1145" s="2">
        <v>476051557</v>
      </c>
      <c r="D1145" s="1" t="s">
        <v>12539</v>
      </c>
      <c r="E1145" s="1" t="s">
        <v>12512</v>
      </c>
      <c r="F1145" s="3">
        <v>44566</v>
      </c>
      <c r="G1145" t="s">
        <v>13668</v>
      </c>
    </row>
    <row r="1146" spans="1:7" x14ac:dyDescent="0.25">
      <c r="A1146">
        <f t="shared" ca="1" si="17"/>
        <v>3.125909749154776E-2</v>
      </c>
      <c r="B1146" s="1" t="s">
        <v>12508</v>
      </c>
      <c r="C1146" s="2">
        <v>480416516</v>
      </c>
      <c r="D1146" s="1" t="s">
        <v>12509</v>
      </c>
      <c r="E1146" s="1" t="s">
        <v>12519</v>
      </c>
      <c r="F1146" s="3">
        <v>44294</v>
      </c>
      <c r="G1146" t="s">
        <v>13669</v>
      </c>
    </row>
    <row r="1147" spans="1:7" x14ac:dyDescent="0.25">
      <c r="A1147">
        <f t="shared" ca="1" si="17"/>
        <v>0.37225039630237156</v>
      </c>
      <c r="B1147" s="1" t="s">
        <v>12504</v>
      </c>
      <c r="C1147" s="2">
        <v>844045733</v>
      </c>
      <c r="D1147" s="1" t="s">
        <v>12505</v>
      </c>
      <c r="E1147" s="1" t="s">
        <v>12506</v>
      </c>
      <c r="F1147" s="3">
        <v>44272</v>
      </c>
      <c r="G1147" t="s">
        <v>13670</v>
      </c>
    </row>
    <row r="1148" spans="1:7" x14ac:dyDescent="0.25">
      <c r="A1148">
        <f t="shared" ca="1" si="17"/>
        <v>0.82441925061157229</v>
      </c>
      <c r="B1148" s="1" t="s">
        <v>12538</v>
      </c>
      <c r="C1148" s="2">
        <v>772426267</v>
      </c>
      <c r="D1148" s="1" t="s">
        <v>12539</v>
      </c>
      <c r="E1148" s="1" t="s">
        <v>12566</v>
      </c>
      <c r="F1148" s="3">
        <v>44567</v>
      </c>
      <c r="G1148" t="s">
        <v>13671</v>
      </c>
    </row>
    <row r="1149" spans="1:7" x14ac:dyDescent="0.25">
      <c r="A1149">
        <f t="shared" ca="1" si="17"/>
        <v>0.56009392285878001</v>
      </c>
      <c r="B1149" s="1" t="s">
        <v>12514</v>
      </c>
      <c r="C1149" s="2">
        <v>558098984</v>
      </c>
      <c r="D1149" s="1" t="s">
        <v>12515</v>
      </c>
      <c r="E1149" s="1" t="s">
        <v>12516</v>
      </c>
      <c r="F1149" s="3">
        <v>44578</v>
      </c>
      <c r="G1149" t="s">
        <v>13672</v>
      </c>
    </row>
    <row r="1150" spans="1:7" x14ac:dyDescent="0.25">
      <c r="A1150">
        <f t="shared" ca="1" si="17"/>
        <v>0.66700074539740251</v>
      </c>
      <c r="B1150" s="1" t="s">
        <v>12514</v>
      </c>
      <c r="C1150" s="2">
        <v>768412649</v>
      </c>
      <c r="D1150" s="1" t="s">
        <v>12515</v>
      </c>
      <c r="E1150" s="1" t="s">
        <v>12506</v>
      </c>
      <c r="F1150" s="3">
        <v>44351</v>
      </c>
      <c r="G1150" t="s">
        <v>13673</v>
      </c>
    </row>
    <row r="1151" spans="1:7" x14ac:dyDescent="0.25">
      <c r="A1151">
        <f t="shared" ca="1" si="17"/>
        <v>0.45233695302427124</v>
      </c>
      <c r="B1151" s="1" t="s">
        <v>12508</v>
      </c>
      <c r="C1151" s="2">
        <v>719080829</v>
      </c>
      <c r="D1151" s="1" t="s">
        <v>12509</v>
      </c>
      <c r="E1151" s="1" t="s">
        <v>12519</v>
      </c>
      <c r="F1151" s="3">
        <v>44388</v>
      </c>
      <c r="G1151" t="s">
        <v>13674</v>
      </c>
    </row>
    <row r="1152" spans="1:7" x14ac:dyDescent="0.25">
      <c r="A1152">
        <f t="shared" ca="1" si="17"/>
        <v>0.94041718946856556</v>
      </c>
      <c r="B1152" s="1" t="s">
        <v>12514</v>
      </c>
      <c r="C1152" s="2">
        <v>173356018</v>
      </c>
      <c r="D1152" s="1" t="s">
        <v>12515</v>
      </c>
      <c r="E1152" s="1" t="s">
        <v>12516</v>
      </c>
      <c r="F1152" s="3">
        <v>44668</v>
      </c>
      <c r="G1152" t="s">
        <v>13675</v>
      </c>
    </row>
    <row r="1153" spans="1:7" x14ac:dyDescent="0.25">
      <c r="A1153">
        <f t="shared" ca="1" si="17"/>
        <v>0.71417873808131715</v>
      </c>
      <c r="B1153" s="1" t="s">
        <v>12504</v>
      </c>
      <c r="C1153" s="2">
        <v>533258710</v>
      </c>
      <c r="D1153" s="1" t="s">
        <v>12505</v>
      </c>
      <c r="E1153" s="1" t="s">
        <v>12506</v>
      </c>
      <c r="F1153" s="3">
        <v>44639</v>
      </c>
      <c r="G1153" t="s">
        <v>13676</v>
      </c>
    </row>
    <row r="1154" spans="1:7" x14ac:dyDescent="0.25">
      <c r="A1154">
        <f t="shared" ref="A1154:A1217" ca="1" si="18">RAND()</f>
        <v>0.63934806722187831</v>
      </c>
      <c r="B1154" s="1" t="s">
        <v>12538</v>
      </c>
      <c r="C1154" s="2">
        <v>981655295</v>
      </c>
      <c r="D1154" s="1" t="s">
        <v>12539</v>
      </c>
      <c r="E1154" s="1" t="s">
        <v>12566</v>
      </c>
      <c r="F1154" s="3">
        <v>44541</v>
      </c>
      <c r="G1154" t="s">
        <v>13677</v>
      </c>
    </row>
    <row r="1155" spans="1:7" x14ac:dyDescent="0.25">
      <c r="A1155">
        <f t="shared" ca="1" si="18"/>
        <v>0.88667191232205644</v>
      </c>
      <c r="B1155" s="1" t="s">
        <v>12514</v>
      </c>
      <c r="C1155" s="2">
        <v>704149278</v>
      </c>
      <c r="D1155" s="1" t="s">
        <v>12515</v>
      </c>
      <c r="E1155" s="1" t="s">
        <v>12527</v>
      </c>
      <c r="F1155" s="3">
        <v>44246</v>
      </c>
      <c r="G1155" t="s">
        <v>13678</v>
      </c>
    </row>
    <row r="1156" spans="1:7" x14ac:dyDescent="0.25">
      <c r="A1156">
        <f t="shared" ca="1" si="18"/>
        <v>0.31915504848001497</v>
      </c>
      <c r="B1156" s="1" t="s">
        <v>12521</v>
      </c>
      <c r="C1156" s="2">
        <v>796973356</v>
      </c>
      <c r="D1156" s="1" t="s">
        <v>12522</v>
      </c>
      <c r="E1156" s="1" t="s">
        <v>12512</v>
      </c>
      <c r="F1156" s="3">
        <v>44254</v>
      </c>
      <c r="G1156" t="s">
        <v>13679</v>
      </c>
    </row>
    <row r="1157" spans="1:7" x14ac:dyDescent="0.25">
      <c r="A1157">
        <f t="shared" ca="1" si="18"/>
        <v>0.59387692818780446</v>
      </c>
      <c r="B1157" s="1" t="s">
        <v>12521</v>
      </c>
      <c r="C1157" s="2">
        <v>271740031</v>
      </c>
      <c r="D1157" s="1" t="s">
        <v>12522</v>
      </c>
      <c r="E1157" s="1" t="s">
        <v>12510</v>
      </c>
      <c r="F1157" s="3">
        <v>44570</v>
      </c>
      <c r="G1157" t="s">
        <v>13680</v>
      </c>
    </row>
    <row r="1158" spans="1:7" x14ac:dyDescent="0.25">
      <c r="A1158">
        <f t="shared" ca="1" si="18"/>
        <v>0.93072905858138433</v>
      </c>
      <c r="B1158" s="1" t="s">
        <v>12524</v>
      </c>
      <c r="C1158" s="2">
        <v>120932057</v>
      </c>
      <c r="D1158" s="1" t="s">
        <v>12525</v>
      </c>
      <c r="E1158" s="1" t="s">
        <v>12506</v>
      </c>
      <c r="F1158" s="3">
        <v>44374</v>
      </c>
      <c r="G1158" t="s">
        <v>13681</v>
      </c>
    </row>
    <row r="1159" spans="1:7" x14ac:dyDescent="0.25">
      <c r="A1159">
        <f t="shared" ca="1" si="18"/>
        <v>0.80179408533684404</v>
      </c>
      <c r="B1159" s="1" t="s">
        <v>12524</v>
      </c>
      <c r="C1159" s="2">
        <v>291593618</v>
      </c>
      <c r="D1159" s="1" t="s">
        <v>12525</v>
      </c>
      <c r="E1159" s="1" t="s">
        <v>12506</v>
      </c>
      <c r="F1159" s="3">
        <v>44198</v>
      </c>
      <c r="G1159" t="s">
        <v>13682</v>
      </c>
    </row>
    <row r="1160" spans="1:7" x14ac:dyDescent="0.25">
      <c r="A1160">
        <f t="shared" ca="1" si="18"/>
        <v>0.31707540756877572</v>
      </c>
      <c r="B1160" s="1" t="s">
        <v>12521</v>
      </c>
      <c r="C1160" s="2">
        <v>372978269</v>
      </c>
      <c r="D1160" s="1" t="s">
        <v>12522</v>
      </c>
      <c r="E1160" s="1" t="s">
        <v>12512</v>
      </c>
      <c r="F1160" s="3">
        <v>44358</v>
      </c>
      <c r="G1160" t="s">
        <v>13683</v>
      </c>
    </row>
    <row r="1161" spans="1:7" x14ac:dyDescent="0.25">
      <c r="A1161">
        <f t="shared" ca="1" si="18"/>
        <v>0.45080617956608471</v>
      </c>
      <c r="B1161" s="1" t="s">
        <v>12504</v>
      </c>
      <c r="C1161" s="2">
        <v>213765198</v>
      </c>
      <c r="D1161" s="1" t="s">
        <v>12505</v>
      </c>
      <c r="E1161" s="1" t="s">
        <v>12506</v>
      </c>
      <c r="F1161" s="3">
        <v>44520</v>
      </c>
      <c r="G1161" t="s">
        <v>13684</v>
      </c>
    </row>
    <row r="1162" spans="1:7" x14ac:dyDescent="0.25">
      <c r="A1162">
        <f t="shared" ca="1" si="18"/>
        <v>9.4933283424592729E-2</v>
      </c>
      <c r="B1162" s="1" t="s">
        <v>12524</v>
      </c>
      <c r="C1162" s="2">
        <v>784898711</v>
      </c>
      <c r="D1162" s="1" t="s">
        <v>12525</v>
      </c>
      <c r="E1162" s="1" t="s">
        <v>12561</v>
      </c>
      <c r="F1162" s="3">
        <v>44553</v>
      </c>
      <c r="G1162" t="s">
        <v>13685</v>
      </c>
    </row>
    <row r="1163" spans="1:7" x14ac:dyDescent="0.25">
      <c r="A1163">
        <f t="shared" ca="1" si="18"/>
        <v>0.38576054934370341</v>
      </c>
      <c r="B1163" s="1" t="s">
        <v>12521</v>
      </c>
      <c r="C1163" s="2">
        <v>403325723</v>
      </c>
      <c r="D1163" s="1" t="s">
        <v>12522</v>
      </c>
      <c r="E1163" s="1" t="s">
        <v>12510</v>
      </c>
      <c r="F1163" s="3">
        <v>44652</v>
      </c>
      <c r="G1163" t="s">
        <v>13686</v>
      </c>
    </row>
    <row r="1164" spans="1:7" x14ac:dyDescent="0.25">
      <c r="A1164">
        <f t="shared" ca="1" si="18"/>
        <v>0.85850938159059154</v>
      </c>
      <c r="B1164" s="1" t="s">
        <v>12504</v>
      </c>
      <c r="C1164" s="2">
        <v>941690204</v>
      </c>
      <c r="D1164" s="1" t="s">
        <v>12505</v>
      </c>
      <c r="E1164" s="1" t="s">
        <v>12506</v>
      </c>
      <c r="F1164" s="3">
        <v>44474</v>
      </c>
      <c r="G1164" t="s">
        <v>13687</v>
      </c>
    </row>
    <row r="1165" spans="1:7" x14ac:dyDescent="0.25">
      <c r="A1165">
        <f t="shared" ca="1" si="18"/>
        <v>0.29924105118088573</v>
      </c>
      <c r="B1165" s="1" t="s">
        <v>12538</v>
      </c>
      <c r="C1165" s="2">
        <v>587637962</v>
      </c>
      <c r="D1165" s="1" t="s">
        <v>12539</v>
      </c>
      <c r="E1165" s="1" t="s">
        <v>12512</v>
      </c>
      <c r="F1165" s="3">
        <v>44636</v>
      </c>
      <c r="G1165" t="s">
        <v>13688</v>
      </c>
    </row>
    <row r="1166" spans="1:7" x14ac:dyDescent="0.25">
      <c r="A1166">
        <f t="shared" ca="1" si="18"/>
        <v>0.8187657524289188</v>
      </c>
      <c r="B1166" s="1" t="s">
        <v>12538</v>
      </c>
      <c r="C1166" s="2">
        <v>634403569</v>
      </c>
      <c r="D1166" s="1" t="s">
        <v>12539</v>
      </c>
      <c r="E1166" s="1" t="s">
        <v>12512</v>
      </c>
      <c r="F1166" s="3">
        <v>44327</v>
      </c>
      <c r="G1166" t="s">
        <v>13689</v>
      </c>
    </row>
    <row r="1167" spans="1:7" x14ac:dyDescent="0.25">
      <c r="A1167">
        <f t="shared" ca="1" si="18"/>
        <v>0.47772893969446095</v>
      </c>
      <c r="B1167" s="1" t="s">
        <v>12508</v>
      </c>
      <c r="C1167" s="2">
        <v>306676532</v>
      </c>
      <c r="D1167" s="1" t="s">
        <v>12509</v>
      </c>
      <c r="E1167" s="1" t="s">
        <v>12519</v>
      </c>
      <c r="F1167" s="3">
        <v>44245</v>
      </c>
      <c r="G1167" t="s">
        <v>13690</v>
      </c>
    </row>
    <row r="1168" spans="1:7" x14ac:dyDescent="0.25">
      <c r="A1168">
        <f t="shared" ca="1" si="18"/>
        <v>0.44758466967915744</v>
      </c>
      <c r="B1168" s="1" t="s">
        <v>12508</v>
      </c>
      <c r="C1168" s="2">
        <v>449778041</v>
      </c>
      <c r="D1168" s="1" t="s">
        <v>12509</v>
      </c>
      <c r="E1168" s="1" t="s">
        <v>12519</v>
      </c>
      <c r="F1168" s="3">
        <v>44494</v>
      </c>
      <c r="G1168" t="s">
        <v>13691</v>
      </c>
    </row>
    <row r="1169" spans="1:7" x14ac:dyDescent="0.25">
      <c r="A1169">
        <f t="shared" ca="1" si="18"/>
        <v>5.1278529360716973E-2</v>
      </c>
      <c r="B1169" s="1" t="s">
        <v>12504</v>
      </c>
      <c r="C1169" s="2">
        <v>861963432</v>
      </c>
      <c r="D1169" s="1" t="s">
        <v>12505</v>
      </c>
      <c r="E1169" s="1" t="s">
        <v>12506</v>
      </c>
      <c r="F1169" s="3">
        <v>44217</v>
      </c>
      <c r="G1169" t="s">
        <v>13692</v>
      </c>
    </row>
    <row r="1170" spans="1:7" x14ac:dyDescent="0.25">
      <c r="A1170">
        <f t="shared" ca="1" si="18"/>
        <v>0.20331749394679877</v>
      </c>
      <c r="B1170" s="1" t="s">
        <v>12508</v>
      </c>
      <c r="C1170" s="2">
        <v>677896146</v>
      </c>
      <c r="D1170" s="1" t="s">
        <v>12509</v>
      </c>
      <c r="E1170" s="1" t="s">
        <v>12510</v>
      </c>
      <c r="F1170" s="3">
        <v>44443</v>
      </c>
      <c r="G1170" t="s">
        <v>13693</v>
      </c>
    </row>
    <row r="1171" spans="1:7" x14ac:dyDescent="0.25">
      <c r="A1171">
        <f t="shared" ca="1" si="18"/>
        <v>0.77346472763967467</v>
      </c>
      <c r="B1171" s="1" t="s">
        <v>12538</v>
      </c>
      <c r="C1171" s="2">
        <v>728432966</v>
      </c>
      <c r="D1171" s="1" t="s">
        <v>12539</v>
      </c>
      <c r="E1171" s="1" t="s">
        <v>12512</v>
      </c>
      <c r="F1171" s="3">
        <v>44293</v>
      </c>
      <c r="G1171" t="s">
        <v>13694</v>
      </c>
    </row>
    <row r="1172" spans="1:7" x14ac:dyDescent="0.25">
      <c r="A1172">
        <f t="shared" ca="1" si="18"/>
        <v>0.55567499046523372</v>
      </c>
      <c r="B1172" s="1" t="s">
        <v>12524</v>
      </c>
      <c r="C1172" s="2">
        <v>466150363</v>
      </c>
      <c r="D1172" s="1" t="s">
        <v>12525</v>
      </c>
      <c r="E1172" s="1" t="s">
        <v>12564</v>
      </c>
      <c r="F1172" s="3">
        <v>44377</v>
      </c>
      <c r="G1172" t="s">
        <v>13695</v>
      </c>
    </row>
    <row r="1173" spans="1:7" x14ac:dyDescent="0.25">
      <c r="A1173">
        <f t="shared" ca="1" si="18"/>
        <v>0.60049930592281364</v>
      </c>
      <c r="B1173" s="1" t="s">
        <v>12524</v>
      </c>
      <c r="C1173" s="2">
        <v>183490219</v>
      </c>
      <c r="D1173" s="1" t="s">
        <v>12525</v>
      </c>
      <c r="E1173" s="1" t="s">
        <v>12564</v>
      </c>
      <c r="F1173" s="3">
        <v>44623</v>
      </c>
      <c r="G1173" t="s">
        <v>13696</v>
      </c>
    </row>
    <row r="1174" spans="1:7" x14ac:dyDescent="0.25">
      <c r="A1174">
        <f t="shared" ca="1" si="18"/>
        <v>0.17184103739016654</v>
      </c>
      <c r="B1174" s="1" t="s">
        <v>12521</v>
      </c>
      <c r="C1174" s="2">
        <v>737780045</v>
      </c>
      <c r="D1174" s="1" t="s">
        <v>12522</v>
      </c>
      <c r="E1174" s="1" t="s">
        <v>12510</v>
      </c>
      <c r="F1174" s="3">
        <v>44499</v>
      </c>
      <c r="G1174" t="s">
        <v>13697</v>
      </c>
    </row>
    <row r="1175" spans="1:7" x14ac:dyDescent="0.25">
      <c r="A1175">
        <f t="shared" ca="1" si="18"/>
        <v>0.30655678209875248</v>
      </c>
      <c r="B1175" s="1" t="s">
        <v>12521</v>
      </c>
      <c r="C1175" s="2">
        <v>704101225</v>
      </c>
      <c r="D1175" s="1" t="s">
        <v>12522</v>
      </c>
      <c r="E1175" s="1" t="s">
        <v>12512</v>
      </c>
      <c r="F1175" s="3">
        <v>44465</v>
      </c>
      <c r="G1175" t="s">
        <v>13698</v>
      </c>
    </row>
    <row r="1176" spans="1:7" x14ac:dyDescent="0.25">
      <c r="A1176">
        <f t="shared" ca="1" si="18"/>
        <v>0.50120010617165611</v>
      </c>
      <c r="B1176" s="1" t="s">
        <v>12504</v>
      </c>
      <c r="C1176" s="2">
        <v>261781838</v>
      </c>
      <c r="D1176" s="1" t="s">
        <v>12505</v>
      </c>
      <c r="E1176" s="1" t="s">
        <v>12506</v>
      </c>
      <c r="F1176" s="3">
        <v>44465</v>
      </c>
      <c r="G1176" t="s">
        <v>13699</v>
      </c>
    </row>
    <row r="1177" spans="1:7" x14ac:dyDescent="0.25">
      <c r="A1177">
        <f t="shared" ca="1" si="18"/>
        <v>0.5888313684908052</v>
      </c>
      <c r="B1177" s="1" t="s">
        <v>12514</v>
      </c>
      <c r="C1177" s="2">
        <v>31819356</v>
      </c>
      <c r="D1177" s="1" t="s">
        <v>12515</v>
      </c>
      <c r="E1177" s="1" t="s">
        <v>12516</v>
      </c>
      <c r="F1177" s="3">
        <v>44333</v>
      </c>
      <c r="G1177" t="s">
        <v>13700</v>
      </c>
    </row>
    <row r="1178" spans="1:7" x14ac:dyDescent="0.25">
      <c r="A1178">
        <f t="shared" ca="1" si="18"/>
        <v>0.11813851468126446</v>
      </c>
      <c r="B1178" s="1" t="s">
        <v>12524</v>
      </c>
      <c r="C1178" s="2">
        <v>763073370</v>
      </c>
      <c r="D1178" s="1" t="s">
        <v>12525</v>
      </c>
      <c r="E1178" s="1" t="s">
        <v>12564</v>
      </c>
      <c r="F1178" s="3">
        <v>44308</v>
      </c>
      <c r="G1178" t="s">
        <v>13701</v>
      </c>
    </row>
    <row r="1179" spans="1:7" x14ac:dyDescent="0.25">
      <c r="A1179">
        <f t="shared" ca="1" si="18"/>
        <v>0.29107743595336288</v>
      </c>
      <c r="B1179" s="1" t="s">
        <v>12538</v>
      </c>
      <c r="C1179" s="2">
        <v>737120145</v>
      </c>
      <c r="D1179" s="1" t="s">
        <v>12539</v>
      </c>
      <c r="E1179" s="1" t="s">
        <v>12566</v>
      </c>
      <c r="F1179" s="3">
        <v>44619</v>
      </c>
      <c r="G1179" t="s">
        <v>13702</v>
      </c>
    </row>
    <row r="1180" spans="1:7" x14ac:dyDescent="0.25">
      <c r="A1180">
        <f t="shared" ca="1" si="18"/>
        <v>0.94938378569022863</v>
      </c>
      <c r="B1180" s="1" t="s">
        <v>12521</v>
      </c>
      <c r="C1180" s="2">
        <v>543580109</v>
      </c>
      <c r="D1180" s="1" t="s">
        <v>12522</v>
      </c>
      <c r="E1180" s="1" t="s">
        <v>12510</v>
      </c>
      <c r="F1180" s="3">
        <v>44358</v>
      </c>
      <c r="G1180" t="s">
        <v>13703</v>
      </c>
    </row>
    <row r="1181" spans="1:7" x14ac:dyDescent="0.25">
      <c r="A1181">
        <f t="shared" ca="1" si="18"/>
        <v>0.69682949170817587</v>
      </c>
      <c r="B1181" s="1" t="s">
        <v>12521</v>
      </c>
      <c r="C1181" s="2">
        <v>198183633</v>
      </c>
      <c r="D1181" s="1" t="s">
        <v>12522</v>
      </c>
      <c r="E1181" s="1" t="s">
        <v>12512</v>
      </c>
      <c r="F1181" s="3">
        <v>44201</v>
      </c>
      <c r="G1181" t="s">
        <v>13704</v>
      </c>
    </row>
    <row r="1182" spans="1:7" x14ac:dyDescent="0.25">
      <c r="A1182">
        <f t="shared" ca="1" si="18"/>
        <v>0.4075107861676236</v>
      </c>
      <c r="B1182" s="1" t="s">
        <v>12538</v>
      </c>
      <c r="C1182" s="2">
        <v>457123899</v>
      </c>
      <c r="D1182" s="1" t="s">
        <v>12539</v>
      </c>
      <c r="E1182" s="1" t="s">
        <v>12512</v>
      </c>
      <c r="F1182" s="3">
        <v>44494</v>
      </c>
      <c r="G1182" t="s">
        <v>13705</v>
      </c>
    </row>
    <row r="1183" spans="1:7" x14ac:dyDescent="0.25">
      <c r="A1183">
        <f t="shared" ca="1" si="18"/>
        <v>9.6531610429472336E-2</v>
      </c>
      <c r="B1183" s="1" t="s">
        <v>12524</v>
      </c>
      <c r="C1183" s="2">
        <v>13936702</v>
      </c>
      <c r="D1183" s="1" t="s">
        <v>12525</v>
      </c>
      <c r="E1183" s="1" t="s">
        <v>12506</v>
      </c>
      <c r="F1183" s="3">
        <v>44614</v>
      </c>
      <c r="G1183" t="s">
        <v>13706</v>
      </c>
    </row>
    <row r="1184" spans="1:7" x14ac:dyDescent="0.25">
      <c r="A1184">
        <f t="shared" ca="1" si="18"/>
        <v>5.1027314813334224E-2</v>
      </c>
      <c r="B1184" s="1" t="s">
        <v>12538</v>
      </c>
      <c r="C1184" s="2">
        <v>61241884</v>
      </c>
      <c r="D1184" s="1" t="s">
        <v>12539</v>
      </c>
      <c r="E1184" s="1" t="s">
        <v>12512</v>
      </c>
      <c r="F1184" s="3">
        <v>44230</v>
      </c>
      <c r="G1184" t="s">
        <v>13707</v>
      </c>
    </row>
    <row r="1185" spans="1:7" x14ac:dyDescent="0.25">
      <c r="A1185">
        <f t="shared" ca="1" si="18"/>
        <v>0.92176041414412391</v>
      </c>
      <c r="B1185" s="1" t="s">
        <v>12504</v>
      </c>
      <c r="C1185" s="2">
        <v>484515047</v>
      </c>
      <c r="D1185" s="1" t="s">
        <v>12505</v>
      </c>
      <c r="E1185" s="1" t="s">
        <v>12510</v>
      </c>
      <c r="F1185" s="3">
        <v>44593</v>
      </c>
      <c r="G1185" t="s">
        <v>13708</v>
      </c>
    </row>
    <row r="1186" spans="1:7" x14ac:dyDescent="0.25">
      <c r="A1186">
        <f t="shared" ca="1" si="18"/>
        <v>0.93006536607278079</v>
      </c>
      <c r="B1186" s="1" t="s">
        <v>12521</v>
      </c>
      <c r="C1186" s="2">
        <v>679057272</v>
      </c>
      <c r="D1186" s="1" t="s">
        <v>12522</v>
      </c>
      <c r="E1186" s="1" t="s">
        <v>12510</v>
      </c>
      <c r="F1186" s="3">
        <v>44218</v>
      </c>
      <c r="G1186" t="s">
        <v>13709</v>
      </c>
    </row>
    <row r="1187" spans="1:7" x14ac:dyDescent="0.25">
      <c r="A1187">
        <f t="shared" ca="1" si="18"/>
        <v>0.75014018822404982</v>
      </c>
      <c r="B1187" s="1" t="s">
        <v>12524</v>
      </c>
      <c r="C1187" s="2">
        <v>734506196</v>
      </c>
      <c r="D1187" s="1" t="s">
        <v>12525</v>
      </c>
      <c r="E1187" s="1" t="s">
        <v>12506</v>
      </c>
      <c r="F1187" s="3">
        <v>44427</v>
      </c>
      <c r="G1187" t="s">
        <v>13710</v>
      </c>
    </row>
    <row r="1188" spans="1:7" x14ac:dyDescent="0.25">
      <c r="A1188">
        <f t="shared" ca="1" si="18"/>
        <v>0.48483702350957758</v>
      </c>
      <c r="B1188" s="1" t="s">
        <v>12521</v>
      </c>
      <c r="C1188" s="2">
        <v>826442367</v>
      </c>
      <c r="D1188" s="1" t="s">
        <v>12522</v>
      </c>
      <c r="E1188" s="1" t="s">
        <v>12512</v>
      </c>
      <c r="F1188" s="3">
        <v>44313</v>
      </c>
      <c r="G1188" t="s">
        <v>13711</v>
      </c>
    </row>
    <row r="1189" spans="1:7" x14ac:dyDescent="0.25">
      <c r="A1189">
        <f t="shared" ca="1" si="18"/>
        <v>0.51674534399223759</v>
      </c>
      <c r="B1189" s="1" t="s">
        <v>12521</v>
      </c>
      <c r="C1189" s="2">
        <v>616952413</v>
      </c>
      <c r="D1189" s="1" t="s">
        <v>12522</v>
      </c>
      <c r="E1189" s="1" t="s">
        <v>12510</v>
      </c>
      <c r="F1189" s="3">
        <v>44324</v>
      </c>
      <c r="G1189" t="s">
        <v>13712</v>
      </c>
    </row>
    <row r="1190" spans="1:7" x14ac:dyDescent="0.25">
      <c r="A1190">
        <f t="shared" ca="1" si="18"/>
        <v>0.29913782994252269</v>
      </c>
      <c r="B1190" s="1" t="s">
        <v>12538</v>
      </c>
      <c r="C1190" s="2">
        <v>877547043</v>
      </c>
      <c r="D1190" s="1" t="s">
        <v>12539</v>
      </c>
      <c r="E1190" s="1" t="s">
        <v>12566</v>
      </c>
      <c r="F1190" s="3">
        <v>44652</v>
      </c>
      <c r="G1190" t="s">
        <v>13713</v>
      </c>
    </row>
    <row r="1191" spans="1:7" x14ac:dyDescent="0.25">
      <c r="A1191">
        <f t="shared" ca="1" si="18"/>
        <v>0.20351169347243758</v>
      </c>
      <c r="B1191" s="1" t="s">
        <v>12538</v>
      </c>
      <c r="C1191" s="2">
        <v>518915884</v>
      </c>
      <c r="D1191" s="1" t="s">
        <v>12539</v>
      </c>
      <c r="E1191" s="1" t="s">
        <v>12566</v>
      </c>
      <c r="F1191" s="3">
        <v>44465</v>
      </c>
      <c r="G1191" t="s">
        <v>13714</v>
      </c>
    </row>
    <row r="1192" spans="1:7" x14ac:dyDescent="0.25">
      <c r="A1192">
        <f t="shared" ca="1" si="18"/>
        <v>0.13300621437597138</v>
      </c>
      <c r="B1192" s="1" t="s">
        <v>12538</v>
      </c>
      <c r="C1192" s="2">
        <v>727349705</v>
      </c>
      <c r="D1192" s="1" t="s">
        <v>12539</v>
      </c>
      <c r="E1192" s="1" t="s">
        <v>12566</v>
      </c>
      <c r="F1192" s="3">
        <v>44372</v>
      </c>
      <c r="G1192" t="s">
        <v>13715</v>
      </c>
    </row>
    <row r="1193" spans="1:7" x14ac:dyDescent="0.25">
      <c r="A1193">
        <f t="shared" ca="1" si="18"/>
        <v>0.34687625296259561</v>
      </c>
      <c r="B1193" s="1" t="s">
        <v>12504</v>
      </c>
      <c r="C1193" s="2">
        <v>919962728</v>
      </c>
      <c r="D1193" s="1" t="s">
        <v>12505</v>
      </c>
      <c r="E1193" s="1" t="s">
        <v>12564</v>
      </c>
      <c r="F1193" s="3">
        <v>44669</v>
      </c>
      <c r="G1193" t="s">
        <v>13716</v>
      </c>
    </row>
    <row r="1194" spans="1:7" x14ac:dyDescent="0.25">
      <c r="A1194">
        <f t="shared" ca="1" si="18"/>
        <v>0.69262401258478346</v>
      </c>
      <c r="B1194" s="1" t="s">
        <v>12521</v>
      </c>
      <c r="C1194" s="2">
        <v>485008475</v>
      </c>
      <c r="D1194" s="1" t="s">
        <v>12522</v>
      </c>
      <c r="E1194" s="1" t="s">
        <v>12510</v>
      </c>
      <c r="F1194" s="3">
        <v>44494</v>
      </c>
      <c r="G1194" t="s">
        <v>13717</v>
      </c>
    </row>
    <row r="1195" spans="1:7" x14ac:dyDescent="0.25">
      <c r="A1195">
        <f t="shared" ca="1" si="18"/>
        <v>0.99270840950323769</v>
      </c>
      <c r="B1195" s="1" t="s">
        <v>12504</v>
      </c>
      <c r="C1195" s="2">
        <v>79330836</v>
      </c>
      <c r="D1195" s="1" t="s">
        <v>12505</v>
      </c>
      <c r="E1195" s="1" t="s">
        <v>12510</v>
      </c>
      <c r="F1195" s="3">
        <v>44566</v>
      </c>
      <c r="G1195" t="s">
        <v>13718</v>
      </c>
    </row>
    <row r="1196" spans="1:7" x14ac:dyDescent="0.25">
      <c r="A1196">
        <f t="shared" ca="1" si="18"/>
        <v>0.46754978407883996</v>
      </c>
      <c r="B1196" s="1" t="s">
        <v>12524</v>
      </c>
      <c r="C1196" s="2">
        <v>111392645</v>
      </c>
      <c r="D1196" s="1" t="s">
        <v>12525</v>
      </c>
      <c r="E1196" s="1" t="s">
        <v>12564</v>
      </c>
      <c r="F1196" s="3">
        <v>44519</v>
      </c>
      <c r="G1196" t="s">
        <v>13719</v>
      </c>
    </row>
    <row r="1197" spans="1:7" x14ac:dyDescent="0.25">
      <c r="A1197">
        <f t="shared" ca="1" si="18"/>
        <v>0.37742720894615212</v>
      </c>
      <c r="B1197" s="1" t="s">
        <v>12538</v>
      </c>
      <c r="C1197" s="2">
        <v>447779039</v>
      </c>
      <c r="D1197" s="1" t="s">
        <v>12539</v>
      </c>
      <c r="E1197" s="1" t="s">
        <v>12566</v>
      </c>
      <c r="F1197" s="3">
        <v>44592</v>
      </c>
      <c r="G1197" t="s">
        <v>13720</v>
      </c>
    </row>
    <row r="1198" spans="1:7" x14ac:dyDescent="0.25">
      <c r="A1198">
        <f t="shared" ca="1" si="18"/>
        <v>0.63586058230021336</v>
      </c>
      <c r="B1198" s="1" t="s">
        <v>12514</v>
      </c>
      <c r="C1198" s="2">
        <v>168980799</v>
      </c>
      <c r="D1198" s="1" t="s">
        <v>12515</v>
      </c>
      <c r="E1198" s="1" t="s">
        <v>12506</v>
      </c>
      <c r="F1198" s="3">
        <v>44386</v>
      </c>
      <c r="G1198" t="s">
        <v>13721</v>
      </c>
    </row>
    <row r="1199" spans="1:7" x14ac:dyDescent="0.25">
      <c r="A1199">
        <f t="shared" ca="1" si="18"/>
        <v>0.46950196144396317</v>
      </c>
      <c r="B1199" s="1" t="s">
        <v>12521</v>
      </c>
      <c r="C1199" s="2">
        <v>88247400</v>
      </c>
      <c r="D1199" s="1" t="s">
        <v>12522</v>
      </c>
      <c r="E1199" s="1" t="s">
        <v>12512</v>
      </c>
      <c r="F1199" s="3">
        <v>44290</v>
      </c>
      <c r="G1199" t="s">
        <v>13722</v>
      </c>
    </row>
    <row r="1200" spans="1:7" x14ac:dyDescent="0.25">
      <c r="A1200">
        <f t="shared" ca="1" si="18"/>
        <v>7.5103340133074181E-2</v>
      </c>
      <c r="B1200" s="1" t="s">
        <v>12504</v>
      </c>
      <c r="C1200" s="2">
        <v>661870122</v>
      </c>
      <c r="D1200" s="1" t="s">
        <v>12505</v>
      </c>
      <c r="E1200" s="1" t="s">
        <v>12506</v>
      </c>
      <c r="F1200" s="3">
        <v>44431</v>
      </c>
      <c r="G1200" t="s">
        <v>13723</v>
      </c>
    </row>
    <row r="1201" spans="1:7" x14ac:dyDescent="0.25">
      <c r="A1201">
        <f t="shared" ca="1" si="18"/>
        <v>0.66052887237118463</v>
      </c>
      <c r="B1201" s="1" t="s">
        <v>12514</v>
      </c>
      <c r="C1201" s="2">
        <v>637878422</v>
      </c>
      <c r="D1201" s="1" t="s">
        <v>12515</v>
      </c>
      <c r="E1201" s="1" t="s">
        <v>12516</v>
      </c>
      <c r="F1201" s="3">
        <v>44338</v>
      </c>
      <c r="G1201" t="s">
        <v>13724</v>
      </c>
    </row>
    <row r="1202" spans="1:7" x14ac:dyDescent="0.25">
      <c r="A1202">
        <f t="shared" ca="1" si="18"/>
        <v>0.32704406609057879</v>
      </c>
      <c r="B1202" s="1" t="s">
        <v>12538</v>
      </c>
      <c r="C1202" s="2">
        <v>576517360</v>
      </c>
      <c r="D1202" s="1" t="s">
        <v>12539</v>
      </c>
      <c r="E1202" s="1" t="s">
        <v>12512</v>
      </c>
      <c r="F1202" s="3">
        <v>44391</v>
      </c>
      <c r="G1202" t="s">
        <v>13725</v>
      </c>
    </row>
    <row r="1203" spans="1:7" x14ac:dyDescent="0.25">
      <c r="A1203">
        <f t="shared" ca="1" si="18"/>
        <v>0.69570427714676775</v>
      </c>
      <c r="B1203" s="1" t="s">
        <v>12521</v>
      </c>
      <c r="C1203" s="2">
        <v>924040912</v>
      </c>
      <c r="D1203" s="1" t="s">
        <v>12522</v>
      </c>
      <c r="E1203" s="1" t="s">
        <v>12510</v>
      </c>
      <c r="F1203" s="3">
        <v>44386</v>
      </c>
      <c r="G1203" t="s">
        <v>13726</v>
      </c>
    </row>
    <row r="1204" spans="1:7" x14ac:dyDescent="0.25">
      <c r="A1204">
        <f t="shared" ca="1" si="18"/>
        <v>3.2637903338223917E-2</v>
      </c>
      <c r="B1204" s="1" t="s">
        <v>12521</v>
      </c>
      <c r="C1204" s="2">
        <v>92871480</v>
      </c>
      <c r="D1204" s="1" t="s">
        <v>12522</v>
      </c>
      <c r="E1204" s="1" t="s">
        <v>12510</v>
      </c>
      <c r="F1204" s="3">
        <v>44649</v>
      </c>
      <c r="G1204" t="s">
        <v>13727</v>
      </c>
    </row>
    <row r="1205" spans="1:7" x14ac:dyDescent="0.25">
      <c r="A1205">
        <f t="shared" ca="1" si="18"/>
        <v>0.64057076445470862</v>
      </c>
      <c r="B1205" s="1" t="s">
        <v>12504</v>
      </c>
      <c r="C1205" s="2">
        <v>560683336</v>
      </c>
      <c r="D1205" s="1" t="s">
        <v>12505</v>
      </c>
      <c r="E1205" s="1" t="s">
        <v>12506</v>
      </c>
      <c r="F1205" s="3">
        <v>44448</v>
      </c>
      <c r="G1205" t="s">
        <v>13728</v>
      </c>
    </row>
    <row r="1206" spans="1:7" x14ac:dyDescent="0.25">
      <c r="A1206">
        <f t="shared" ca="1" si="18"/>
        <v>0.73185232850492787</v>
      </c>
      <c r="B1206" s="1" t="s">
        <v>12504</v>
      </c>
      <c r="C1206" s="2">
        <v>785431464</v>
      </c>
      <c r="D1206" s="1" t="s">
        <v>12505</v>
      </c>
      <c r="E1206" s="1" t="s">
        <v>12506</v>
      </c>
      <c r="F1206" s="3">
        <v>44325</v>
      </c>
      <c r="G1206" t="s">
        <v>13729</v>
      </c>
    </row>
    <row r="1207" spans="1:7" x14ac:dyDescent="0.25">
      <c r="A1207">
        <f t="shared" ca="1" si="18"/>
        <v>0.60417916914832426</v>
      </c>
      <c r="B1207" s="1" t="s">
        <v>12538</v>
      </c>
      <c r="C1207" s="2">
        <v>717143631</v>
      </c>
      <c r="D1207" s="1" t="s">
        <v>12539</v>
      </c>
      <c r="E1207" s="1" t="s">
        <v>12566</v>
      </c>
      <c r="F1207" s="3">
        <v>44300</v>
      </c>
      <c r="G1207" t="s">
        <v>13730</v>
      </c>
    </row>
    <row r="1208" spans="1:7" x14ac:dyDescent="0.25">
      <c r="A1208">
        <f t="shared" ca="1" si="18"/>
        <v>0.52151505845772217</v>
      </c>
      <c r="B1208" s="1" t="s">
        <v>12538</v>
      </c>
      <c r="C1208" s="2">
        <v>537928168</v>
      </c>
      <c r="D1208" s="1" t="s">
        <v>12539</v>
      </c>
      <c r="E1208" s="1" t="s">
        <v>12566</v>
      </c>
      <c r="F1208" s="3">
        <v>44362</v>
      </c>
      <c r="G1208" t="s">
        <v>13731</v>
      </c>
    </row>
    <row r="1209" spans="1:7" x14ac:dyDescent="0.25">
      <c r="A1209">
        <f t="shared" ca="1" si="18"/>
        <v>9.2826382722242085E-2</v>
      </c>
      <c r="B1209" s="1" t="s">
        <v>12521</v>
      </c>
      <c r="C1209" s="2">
        <v>316447593</v>
      </c>
      <c r="D1209" s="1" t="s">
        <v>12522</v>
      </c>
      <c r="E1209" s="1" t="s">
        <v>12510</v>
      </c>
      <c r="F1209" s="3">
        <v>44338</v>
      </c>
      <c r="G1209" t="s">
        <v>13732</v>
      </c>
    </row>
    <row r="1210" spans="1:7" x14ac:dyDescent="0.25">
      <c r="A1210">
        <f t="shared" ca="1" si="18"/>
        <v>0.89042464678604494</v>
      </c>
      <c r="B1210" s="1" t="s">
        <v>12524</v>
      </c>
      <c r="C1210" s="2">
        <v>759957</v>
      </c>
      <c r="D1210" s="1" t="s">
        <v>12525</v>
      </c>
      <c r="E1210" s="1" t="s">
        <v>12564</v>
      </c>
      <c r="F1210" s="3">
        <v>44260</v>
      </c>
      <c r="G1210" t="s">
        <v>13733</v>
      </c>
    </row>
    <row r="1211" spans="1:7" x14ac:dyDescent="0.25">
      <c r="A1211">
        <f t="shared" ca="1" si="18"/>
        <v>0.79519291100414435</v>
      </c>
      <c r="B1211" s="1" t="s">
        <v>12514</v>
      </c>
      <c r="C1211" s="2">
        <v>99604138</v>
      </c>
      <c r="D1211" s="1" t="s">
        <v>12515</v>
      </c>
      <c r="E1211" s="1" t="s">
        <v>12527</v>
      </c>
      <c r="F1211" s="3">
        <v>44419</v>
      </c>
      <c r="G1211" t="s">
        <v>13734</v>
      </c>
    </row>
    <row r="1212" spans="1:7" x14ac:dyDescent="0.25">
      <c r="A1212">
        <f t="shared" ca="1" si="18"/>
        <v>0.3567430212442908</v>
      </c>
      <c r="B1212" s="1" t="s">
        <v>12504</v>
      </c>
      <c r="C1212" s="2">
        <v>50810851</v>
      </c>
      <c r="D1212" s="1" t="s">
        <v>12505</v>
      </c>
      <c r="E1212" s="1" t="s">
        <v>12510</v>
      </c>
      <c r="F1212" s="3">
        <v>44612</v>
      </c>
      <c r="G1212" t="s">
        <v>13735</v>
      </c>
    </row>
    <row r="1213" spans="1:7" x14ac:dyDescent="0.25">
      <c r="A1213">
        <f t="shared" ca="1" si="18"/>
        <v>0.12696102631677186</v>
      </c>
      <c r="B1213" s="1" t="s">
        <v>12504</v>
      </c>
      <c r="C1213" s="2">
        <v>877065362</v>
      </c>
      <c r="D1213" s="1" t="s">
        <v>12505</v>
      </c>
      <c r="E1213" s="1" t="s">
        <v>12506</v>
      </c>
      <c r="F1213" s="3">
        <v>44399</v>
      </c>
      <c r="G1213" t="s">
        <v>13736</v>
      </c>
    </row>
    <row r="1214" spans="1:7" x14ac:dyDescent="0.25">
      <c r="A1214">
        <f t="shared" ca="1" si="18"/>
        <v>0.95079531986564259</v>
      </c>
      <c r="B1214" s="1" t="s">
        <v>12508</v>
      </c>
      <c r="C1214" s="2">
        <v>311714534</v>
      </c>
      <c r="D1214" s="1" t="s">
        <v>12509</v>
      </c>
      <c r="E1214" s="1" t="s">
        <v>12510</v>
      </c>
      <c r="F1214" s="3">
        <v>44635</v>
      </c>
      <c r="G1214" t="s">
        <v>13737</v>
      </c>
    </row>
    <row r="1215" spans="1:7" x14ac:dyDescent="0.25">
      <c r="A1215">
        <f t="shared" ca="1" si="18"/>
        <v>0.36833069380701278</v>
      </c>
      <c r="B1215" s="1" t="s">
        <v>12521</v>
      </c>
      <c r="C1215" s="2">
        <v>866951616</v>
      </c>
      <c r="D1215" s="1" t="s">
        <v>12522</v>
      </c>
      <c r="E1215" s="1" t="s">
        <v>12510</v>
      </c>
      <c r="F1215" s="3">
        <v>44605</v>
      </c>
      <c r="G1215" t="s">
        <v>13738</v>
      </c>
    </row>
    <row r="1216" spans="1:7" x14ac:dyDescent="0.25">
      <c r="A1216">
        <f t="shared" ca="1" si="18"/>
        <v>0.76280802416585458</v>
      </c>
      <c r="B1216" s="1" t="s">
        <v>12538</v>
      </c>
      <c r="C1216" s="2">
        <v>561221117</v>
      </c>
      <c r="D1216" s="1" t="s">
        <v>12539</v>
      </c>
      <c r="E1216" s="1" t="s">
        <v>12512</v>
      </c>
      <c r="F1216" s="3">
        <v>44588</v>
      </c>
      <c r="G1216" t="s">
        <v>13739</v>
      </c>
    </row>
    <row r="1217" spans="1:7" x14ac:dyDescent="0.25">
      <c r="A1217">
        <f t="shared" ca="1" si="18"/>
        <v>0.39838728962576453</v>
      </c>
      <c r="B1217" s="1" t="s">
        <v>12504</v>
      </c>
      <c r="C1217" s="2">
        <v>689247857</v>
      </c>
      <c r="D1217" s="1" t="s">
        <v>12505</v>
      </c>
      <c r="E1217" s="1" t="s">
        <v>12564</v>
      </c>
      <c r="F1217" s="3">
        <v>44239</v>
      </c>
      <c r="G1217" t="s">
        <v>13740</v>
      </c>
    </row>
    <row r="1218" spans="1:7" x14ac:dyDescent="0.25">
      <c r="A1218">
        <f t="shared" ref="A1218:A1281" ca="1" si="19">RAND()</f>
        <v>0.94489070964743316</v>
      </c>
      <c r="B1218" s="1" t="s">
        <v>12521</v>
      </c>
      <c r="C1218" s="2">
        <v>314606855</v>
      </c>
      <c r="D1218" s="1" t="s">
        <v>12522</v>
      </c>
      <c r="E1218" s="1" t="s">
        <v>12510</v>
      </c>
      <c r="F1218" s="3">
        <v>44409</v>
      </c>
      <c r="G1218" t="s">
        <v>13741</v>
      </c>
    </row>
    <row r="1219" spans="1:7" x14ac:dyDescent="0.25">
      <c r="A1219">
        <f t="shared" ca="1" si="19"/>
        <v>0.65139004107653697</v>
      </c>
      <c r="B1219" s="1" t="s">
        <v>12538</v>
      </c>
      <c r="C1219" s="2">
        <v>919543217</v>
      </c>
      <c r="D1219" s="1" t="s">
        <v>12539</v>
      </c>
      <c r="E1219" s="1" t="s">
        <v>12512</v>
      </c>
      <c r="F1219" s="3">
        <v>44385</v>
      </c>
      <c r="G1219" t="s">
        <v>13742</v>
      </c>
    </row>
    <row r="1220" spans="1:7" x14ac:dyDescent="0.25">
      <c r="A1220">
        <f t="shared" ca="1" si="19"/>
        <v>9.7035928030153262E-2</v>
      </c>
      <c r="B1220" s="1" t="s">
        <v>12508</v>
      </c>
      <c r="C1220" s="2">
        <v>680696507</v>
      </c>
      <c r="D1220" s="1" t="s">
        <v>12509</v>
      </c>
      <c r="E1220" s="1" t="s">
        <v>12510</v>
      </c>
      <c r="F1220" s="3">
        <v>44541</v>
      </c>
      <c r="G1220" t="s">
        <v>13743</v>
      </c>
    </row>
    <row r="1221" spans="1:7" x14ac:dyDescent="0.25">
      <c r="A1221">
        <f t="shared" ca="1" si="19"/>
        <v>0.56197831246402941</v>
      </c>
      <c r="B1221" s="1" t="s">
        <v>12524</v>
      </c>
      <c r="C1221" s="2">
        <v>878283001</v>
      </c>
      <c r="D1221" s="1" t="s">
        <v>12525</v>
      </c>
      <c r="E1221" s="1" t="s">
        <v>12564</v>
      </c>
      <c r="F1221" s="3">
        <v>44365</v>
      </c>
      <c r="G1221" t="s">
        <v>13744</v>
      </c>
    </row>
    <row r="1222" spans="1:7" x14ac:dyDescent="0.25">
      <c r="A1222">
        <f t="shared" ca="1" si="19"/>
        <v>0.86784167280989033</v>
      </c>
      <c r="B1222" s="1" t="s">
        <v>12504</v>
      </c>
      <c r="C1222" s="2">
        <v>961950727</v>
      </c>
      <c r="D1222" s="1" t="s">
        <v>12505</v>
      </c>
      <c r="E1222" s="1" t="s">
        <v>12506</v>
      </c>
      <c r="F1222" s="3">
        <v>44578</v>
      </c>
      <c r="G1222" t="s">
        <v>13745</v>
      </c>
    </row>
    <row r="1223" spans="1:7" x14ac:dyDescent="0.25">
      <c r="A1223">
        <f t="shared" ca="1" si="19"/>
        <v>0.59163198798640027</v>
      </c>
      <c r="B1223" s="1" t="s">
        <v>12538</v>
      </c>
      <c r="C1223" s="2">
        <v>577626962</v>
      </c>
      <c r="D1223" s="1" t="s">
        <v>12539</v>
      </c>
      <c r="E1223" s="1" t="s">
        <v>12510</v>
      </c>
      <c r="F1223" s="3">
        <v>44408</v>
      </c>
      <c r="G1223" t="s">
        <v>13746</v>
      </c>
    </row>
    <row r="1224" spans="1:7" x14ac:dyDescent="0.25">
      <c r="A1224">
        <f t="shared" ca="1" si="19"/>
        <v>1.5882499531937988E-2</v>
      </c>
      <c r="B1224" s="1" t="s">
        <v>12524</v>
      </c>
      <c r="C1224" s="2">
        <v>803873323</v>
      </c>
      <c r="D1224" s="1" t="s">
        <v>12525</v>
      </c>
      <c r="E1224" s="1" t="s">
        <v>12561</v>
      </c>
      <c r="F1224" s="3">
        <v>44435</v>
      </c>
      <c r="G1224" t="s">
        <v>13747</v>
      </c>
    </row>
    <row r="1225" spans="1:7" x14ac:dyDescent="0.25">
      <c r="A1225">
        <f t="shared" ca="1" si="19"/>
        <v>0.87688526128499489</v>
      </c>
      <c r="B1225" s="1" t="s">
        <v>12538</v>
      </c>
      <c r="C1225" s="2">
        <v>903375773</v>
      </c>
      <c r="D1225" s="1" t="s">
        <v>12539</v>
      </c>
      <c r="E1225" s="1" t="s">
        <v>12510</v>
      </c>
      <c r="F1225" s="3">
        <v>44235</v>
      </c>
      <c r="G1225" t="s">
        <v>13748</v>
      </c>
    </row>
    <row r="1226" spans="1:7" x14ac:dyDescent="0.25">
      <c r="A1226">
        <f t="shared" ca="1" si="19"/>
        <v>0.50228524578028855</v>
      </c>
      <c r="B1226" s="1" t="s">
        <v>12521</v>
      </c>
      <c r="C1226" s="2">
        <v>320612377</v>
      </c>
      <c r="D1226" s="1" t="s">
        <v>12522</v>
      </c>
      <c r="E1226" s="1" t="s">
        <v>12512</v>
      </c>
      <c r="F1226" s="3">
        <v>44503</v>
      </c>
      <c r="G1226" t="s">
        <v>13749</v>
      </c>
    </row>
    <row r="1227" spans="1:7" x14ac:dyDescent="0.25">
      <c r="A1227">
        <f t="shared" ca="1" si="19"/>
        <v>0.59206052880405668</v>
      </c>
      <c r="B1227" s="1" t="s">
        <v>12504</v>
      </c>
      <c r="C1227" s="2">
        <v>856632217</v>
      </c>
      <c r="D1227" s="1" t="s">
        <v>12505</v>
      </c>
      <c r="E1227" s="1" t="s">
        <v>12506</v>
      </c>
      <c r="F1227" s="3">
        <v>44635</v>
      </c>
      <c r="G1227" t="s">
        <v>13750</v>
      </c>
    </row>
    <row r="1228" spans="1:7" x14ac:dyDescent="0.25">
      <c r="A1228">
        <f t="shared" ca="1" si="19"/>
        <v>0.68175862004508603</v>
      </c>
      <c r="B1228" s="1" t="s">
        <v>12521</v>
      </c>
      <c r="C1228" s="2">
        <v>542178048</v>
      </c>
      <c r="D1228" s="1" t="s">
        <v>12522</v>
      </c>
      <c r="E1228" s="1" t="s">
        <v>12510</v>
      </c>
      <c r="F1228" s="3">
        <v>44339</v>
      </c>
      <c r="G1228" t="s">
        <v>13751</v>
      </c>
    </row>
    <row r="1229" spans="1:7" x14ac:dyDescent="0.25">
      <c r="A1229">
        <f t="shared" ca="1" si="19"/>
        <v>1.689263717212397E-2</v>
      </c>
      <c r="B1229" s="1" t="s">
        <v>12508</v>
      </c>
      <c r="C1229" s="2">
        <v>490805157</v>
      </c>
      <c r="D1229" s="1" t="s">
        <v>12509</v>
      </c>
      <c r="E1229" s="1" t="s">
        <v>12519</v>
      </c>
      <c r="F1229" s="3">
        <v>44310</v>
      </c>
      <c r="G1229" t="s">
        <v>13752</v>
      </c>
    </row>
    <row r="1230" spans="1:7" x14ac:dyDescent="0.25">
      <c r="A1230">
        <f t="shared" ca="1" si="19"/>
        <v>0.43740221512217514</v>
      </c>
      <c r="B1230" s="1" t="s">
        <v>12524</v>
      </c>
      <c r="C1230" s="2">
        <v>863983168</v>
      </c>
      <c r="D1230" s="1" t="s">
        <v>12525</v>
      </c>
      <c r="E1230" s="1" t="s">
        <v>12561</v>
      </c>
      <c r="F1230" s="3">
        <v>44510</v>
      </c>
      <c r="G1230" t="s">
        <v>13753</v>
      </c>
    </row>
    <row r="1231" spans="1:7" x14ac:dyDescent="0.25">
      <c r="A1231">
        <f t="shared" ca="1" si="19"/>
        <v>0.9577938774916499</v>
      </c>
      <c r="B1231" s="1" t="s">
        <v>12508</v>
      </c>
      <c r="C1231" s="2">
        <v>360188989</v>
      </c>
      <c r="D1231" s="1" t="s">
        <v>12509</v>
      </c>
      <c r="E1231" s="1" t="s">
        <v>12519</v>
      </c>
      <c r="F1231" s="3">
        <v>44274</v>
      </c>
      <c r="G1231" t="s">
        <v>13754</v>
      </c>
    </row>
    <row r="1232" spans="1:7" x14ac:dyDescent="0.25">
      <c r="A1232">
        <f t="shared" ca="1" si="19"/>
        <v>0.28760740746418878</v>
      </c>
      <c r="B1232" s="1" t="s">
        <v>12524</v>
      </c>
      <c r="C1232" s="2">
        <v>216474393</v>
      </c>
      <c r="D1232" s="1" t="s">
        <v>12525</v>
      </c>
      <c r="E1232" s="1" t="s">
        <v>12506</v>
      </c>
      <c r="F1232" s="3">
        <v>44430</v>
      </c>
      <c r="G1232" t="s">
        <v>13755</v>
      </c>
    </row>
    <row r="1233" spans="1:7" x14ac:dyDescent="0.25">
      <c r="A1233">
        <f t="shared" ca="1" si="19"/>
        <v>0.68136514769198386</v>
      </c>
      <c r="B1233" s="1" t="s">
        <v>12524</v>
      </c>
      <c r="C1233" s="2">
        <v>38027314</v>
      </c>
      <c r="D1233" s="1" t="s">
        <v>12525</v>
      </c>
      <c r="E1233" s="1" t="s">
        <v>12561</v>
      </c>
      <c r="F1233" s="3">
        <v>44457</v>
      </c>
      <c r="G1233" t="s">
        <v>13756</v>
      </c>
    </row>
    <row r="1234" spans="1:7" x14ac:dyDescent="0.25">
      <c r="A1234">
        <f t="shared" ca="1" si="19"/>
        <v>0.655081923549511</v>
      </c>
      <c r="B1234" s="1" t="s">
        <v>12504</v>
      </c>
      <c r="C1234" s="2">
        <v>275081482</v>
      </c>
      <c r="D1234" s="1" t="s">
        <v>12505</v>
      </c>
      <c r="E1234" s="1" t="s">
        <v>12506</v>
      </c>
      <c r="F1234" s="3">
        <v>44379</v>
      </c>
      <c r="G1234" t="s">
        <v>13757</v>
      </c>
    </row>
    <row r="1235" spans="1:7" x14ac:dyDescent="0.25">
      <c r="A1235">
        <f t="shared" ca="1" si="19"/>
        <v>0.56909186508714971</v>
      </c>
      <c r="B1235" s="1" t="s">
        <v>12524</v>
      </c>
      <c r="C1235" s="2">
        <v>713762240</v>
      </c>
      <c r="D1235" s="1" t="s">
        <v>12525</v>
      </c>
      <c r="E1235" s="1" t="s">
        <v>12561</v>
      </c>
      <c r="F1235" s="3">
        <v>44266</v>
      </c>
      <c r="G1235" t="s">
        <v>13758</v>
      </c>
    </row>
    <row r="1236" spans="1:7" x14ac:dyDescent="0.25">
      <c r="A1236">
        <f t="shared" ca="1" si="19"/>
        <v>0.71509958741134605</v>
      </c>
      <c r="B1236" s="1" t="s">
        <v>12508</v>
      </c>
      <c r="C1236" s="2">
        <v>180113498</v>
      </c>
      <c r="D1236" s="1" t="s">
        <v>12509</v>
      </c>
      <c r="E1236" s="1" t="s">
        <v>12519</v>
      </c>
      <c r="F1236" s="3">
        <v>44258</v>
      </c>
      <c r="G1236" t="s">
        <v>13759</v>
      </c>
    </row>
    <row r="1237" spans="1:7" x14ac:dyDescent="0.25">
      <c r="A1237">
        <f t="shared" ca="1" si="19"/>
        <v>0.74909194435286908</v>
      </c>
      <c r="B1237" s="1" t="s">
        <v>12521</v>
      </c>
      <c r="C1237" s="2">
        <v>819755157</v>
      </c>
      <c r="D1237" s="1" t="s">
        <v>12522</v>
      </c>
      <c r="E1237" s="1" t="s">
        <v>12512</v>
      </c>
      <c r="F1237" s="3">
        <v>44250</v>
      </c>
      <c r="G1237" t="s">
        <v>13760</v>
      </c>
    </row>
    <row r="1238" spans="1:7" x14ac:dyDescent="0.25">
      <c r="A1238">
        <f t="shared" ca="1" si="19"/>
        <v>0.12270794129520624</v>
      </c>
      <c r="B1238" s="1" t="s">
        <v>12538</v>
      </c>
      <c r="C1238" s="2">
        <v>834142460</v>
      </c>
      <c r="D1238" s="1" t="s">
        <v>12539</v>
      </c>
      <c r="E1238" s="1" t="s">
        <v>12512</v>
      </c>
      <c r="F1238" s="3">
        <v>44567</v>
      </c>
      <c r="G1238" t="s">
        <v>13761</v>
      </c>
    </row>
    <row r="1239" spans="1:7" x14ac:dyDescent="0.25">
      <c r="A1239">
        <f t="shared" ca="1" si="19"/>
        <v>0.33272587196149739</v>
      </c>
      <c r="B1239" s="1" t="s">
        <v>12524</v>
      </c>
      <c r="C1239" s="2">
        <v>844252745</v>
      </c>
      <c r="D1239" s="1" t="s">
        <v>12525</v>
      </c>
      <c r="E1239" s="1" t="s">
        <v>12561</v>
      </c>
      <c r="F1239" s="3">
        <v>44582</v>
      </c>
      <c r="G1239" t="s">
        <v>13762</v>
      </c>
    </row>
    <row r="1240" spans="1:7" x14ac:dyDescent="0.25">
      <c r="A1240">
        <f t="shared" ca="1" si="19"/>
        <v>0.63717436971769859</v>
      </c>
      <c r="B1240" s="1" t="s">
        <v>12504</v>
      </c>
      <c r="C1240" s="2">
        <v>9780747</v>
      </c>
      <c r="D1240" s="1" t="s">
        <v>12505</v>
      </c>
      <c r="E1240" s="1" t="s">
        <v>12512</v>
      </c>
      <c r="F1240" s="3">
        <v>44234</v>
      </c>
      <c r="G1240" t="s">
        <v>13763</v>
      </c>
    </row>
    <row r="1241" spans="1:7" x14ac:dyDescent="0.25">
      <c r="A1241">
        <f t="shared" ca="1" si="19"/>
        <v>0.36928396145073461</v>
      </c>
      <c r="B1241" s="1" t="s">
        <v>12538</v>
      </c>
      <c r="C1241" s="2">
        <v>912042678</v>
      </c>
      <c r="D1241" s="1" t="s">
        <v>12539</v>
      </c>
      <c r="E1241" s="1" t="s">
        <v>12510</v>
      </c>
      <c r="F1241" s="3">
        <v>44229</v>
      </c>
      <c r="G1241" t="s">
        <v>13764</v>
      </c>
    </row>
    <row r="1242" spans="1:7" x14ac:dyDescent="0.25">
      <c r="A1242">
        <f t="shared" ca="1" si="19"/>
        <v>0.36148226932872829</v>
      </c>
      <c r="B1242" s="1" t="s">
        <v>12521</v>
      </c>
      <c r="C1242" s="2">
        <v>810104163</v>
      </c>
      <c r="D1242" s="1" t="s">
        <v>12522</v>
      </c>
      <c r="E1242" s="1" t="s">
        <v>12510</v>
      </c>
      <c r="F1242" s="3">
        <v>44531</v>
      </c>
      <c r="G1242" t="s">
        <v>13765</v>
      </c>
    </row>
    <row r="1243" spans="1:7" x14ac:dyDescent="0.25">
      <c r="A1243">
        <f t="shared" ca="1" si="19"/>
        <v>3.4372484012769045E-2</v>
      </c>
      <c r="B1243" s="1" t="s">
        <v>12504</v>
      </c>
      <c r="C1243" s="2">
        <v>760130291</v>
      </c>
      <c r="D1243" s="1" t="s">
        <v>12505</v>
      </c>
      <c r="E1243" s="1" t="s">
        <v>12506</v>
      </c>
      <c r="F1243" s="3">
        <v>44296</v>
      </c>
      <c r="G1243" t="s">
        <v>13766</v>
      </c>
    </row>
    <row r="1244" spans="1:7" x14ac:dyDescent="0.25">
      <c r="A1244">
        <f t="shared" ca="1" si="19"/>
        <v>0.99572102601438828</v>
      </c>
      <c r="B1244" s="1" t="s">
        <v>12521</v>
      </c>
      <c r="C1244" s="2">
        <v>226392113</v>
      </c>
      <c r="D1244" s="1" t="s">
        <v>12522</v>
      </c>
      <c r="E1244" s="1" t="s">
        <v>12510</v>
      </c>
      <c r="F1244" s="3">
        <v>44608</v>
      </c>
      <c r="G1244" t="s">
        <v>13767</v>
      </c>
    </row>
    <row r="1245" spans="1:7" x14ac:dyDescent="0.25">
      <c r="A1245">
        <f t="shared" ca="1" si="19"/>
        <v>4.3617817243143175E-2</v>
      </c>
      <c r="B1245" s="1" t="s">
        <v>12521</v>
      </c>
      <c r="C1245" s="2">
        <v>221419824</v>
      </c>
      <c r="D1245" s="1" t="s">
        <v>12522</v>
      </c>
      <c r="E1245" s="1" t="s">
        <v>12510</v>
      </c>
      <c r="F1245" s="3">
        <v>44582</v>
      </c>
      <c r="G1245" t="s">
        <v>13768</v>
      </c>
    </row>
    <row r="1246" spans="1:7" x14ac:dyDescent="0.25">
      <c r="A1246">
        <f t="shared" ca="1" si="19"/>
        <v>0.44592107173338547</v>
      </c>
      <c r="B1246" s="1" t="s">
        <v>12504</v>
      </c>
      <c r="C1246" s="2">
        <v>263065595</v>
      </c>
      <c r="D1246" s="1" t="s">
        <v>12505</v>
      </c>
      <c r="E1246" s="1" t="s">
        <v>12506</v>
      </c>
      <c r="F1246" s="3">
        <v>44611</v>
      </c>
      <c r="G1246" t="s">
        <v>13769</v>
      </c>
    </row>
    <row r="1247" spans="1:7" x14ac:dyDescent="0.25">
      <c r="A1247">
        <f t="shared" ca="1" si="19"/>
        <v>0.41749489856472122</v>
      </c>
      <c r="B1247" s="1" t="s">
        <v>12514</v>
      </c>
      <c r="C1247" s="2">
        <v>677528342</v>
      </c>
      <c r="D1247" s="1" t="s">
        <v>12515</v>
      </c>
      <c r="E1247" s="1" t="s">
        <v>12506</v>
      </c>
      <c r="F1247" s="3">
        <v>44475</v>
      </c>
      <c r="G1247" t="s">
        <v>13770</v>
      </c>
    </row>
    <row r="1248" spans="1:7" x14ac:dyDescent="0.25">
      <c r="A1248">
        <f t="shared" ca="1" si="19"/>
        <v>0.46313605744313147</v>
      </c>
      <c r="B1248" s="1" t="s">
        <v>12504</v>
      </c>
      <c r="C1248" s="2">
        <v>151915052</v>
      </c>
      <c r="D1248" s="1" t="s">
        <v>12505</v>
      </c>
      <c r="E1248" s="1" t="s">
        <v>12512</v>
      </c>
      <c r="F1248" s="3">
        <v>44511</v>
      </c>
      <c r="G1248" t="s">
        <v>13771</v>
      </c>
    </row>
    <row r="1249" spans="1:7" x14ac:dyDescent="0.25">
      <c r="A1249">
        <f t="shared" ca="1" si="19"/>
        <v>0.90668165517955901</v>
      </c>
      <c r="B1249" s="1" t="s">
        <v>12524</v>
      </c>
      <c r="C1249" s="2">
        <v>883512569</v>
      </c>
      <c r="D1249" s="1" t="s">
        <v>12525</v>
      </c>
      <c r="E1249" s="1" t="s">
        <v>12506</v>
      </c>
      <c r="F1249" s="3">
        <v>44289</v>
      </c>
      <c r="G1249" t="s">
        <v>13772</v>
      </c>
    </row>
    <row r="1250" spans="1:7" x14ac:dyDescent="0.25">
      <c r="A1250">
        <f t="shared" ca="1" si="19"/>
        <v>0.9531057652392918</v>
      </c>
      <c r="B1250" s="1" t="s">
        <v>12524</v>
      </c>
      <c r="C1250" s="2">
        <v>884488788</v>
      </c>
      <c r="D1250" s="1" t="s">
        <v>12525</v>
      </c>
      <c r="E1250" s="1" t="s">
        <v>12561</v>
      </c>
      <c r="F1250" s="3">
        <v>44238</v>
      </c>
      <c r="G1250" t="s">
        <v>13773</v>
      </c>
    </row>
    <row r="1251" spans="1:7" x14ac:dyDescent="0.25">
      <c r="A1251">
        <f t="shared" ca="1" si="19"/>
        <v>0.9218212843957011</v>
      </c>
      <c r="B1251" s="1" t="s">
        <v>12524</v>
      </c>
      <c r="C1251" s="2">
        <v>853402528</v>
      </c>
      <c r="D1251" s="1" t="s">
        <v>12525</v>
      </c>
      <c r="E1251" s="1" t="s">
        <v>12564</v>
      </c>
      <c r="F1251" s="3">
        <v>44207</v>
      </c>
      <c r="G1251" t="s">
        <v>13774</v>
      </c>
    </row>
    <row r="1252" spans="1:7" x14ac:dyDescent="0.25">
      <c r="A1252">
        <f t="shared" ca="1" si="19"/>
        <v>0.40010745942966786</v>
      </c>
      <c r="B1252" s="1" t="s">
        <v>12521</v>
      </c>
      <c r="C1252" s="2">
        <v>533428499</v>
      </c>
      <c r="D1252" s="1" t="s">
        <v>12522</v>
      </c>
      <c r="E1252" s="1" t="s">
        <v>12510</v>
      </c>
      <c r="F1252" s="3">
        <v>44310</v>
      </c>
      <c r="G1252" t="s">
        <v>13775</v>
      </c>
    </row>
    <row r="1253" spans="1:7" x14ac:dyDescent="0.25">
      <c r="A1253">
        <f t="shared" ca="1" si="19"/>
        <v>0.68551083868432039</v>
      </c>
      <c r="B1253" s="1" t="s">
        <v>12524</v>
      </c>
      <c r="C1253" s="2">
        <v>377745821</v>
      </c>
      <c r="D1253" s="1" t="s">
        <v>12525</v>
      </c>
      <c r="E1253" s="1" t="s">
        <v>12561</v>
      </c>
      <c r="F1253" s="3">
        <v>44350</v>
      </c>
      <c r="G1253" t="s">
        <v>13776</v>
      </c>
    </row>
    <row r="1254" spans="1:7" x14ac:dyDescent="0.25">
      <c r="A1254">
        <f t="shared" ca="1" si="19"/>
        <v>0.87225388901443424</v>
      </c>
      <c r="B1254" s="1" t="s">
        <v>12521</v>
      </c>
      <c r="C1254" s="2">
        <v>434934382</v>
      </c>
      <c r="D1254" s="1" t="s">
        <v>12522</v>
      </c>
      <c r="E1254" s="1" t="s">
        <v>12512</v>
      </c>
      <c r="F1254" s="3">
        <v>44296</v>
      </c>
      <c r="G1254" t="s">
        <v>13777</v>
      </c>
    </row>
    <row r="1255" spans="1:7" x14ac:dyDescent="0.25">
      <c r="A1255">
        <f t="shared" ca="1" si="19"/>
        <v>0.1129253301532962</v>
      </c>
      <c r="B1255" s="1" t="s">
        <v>12504</v>
      </c>
      <c r="C1255" s="2">
        <v>838500892</v>
      </c>
      <c r="D1255" s="1" t="s">
        <v>12505</v>
      </c>
      <c r="E1255" s="1" t="s">
        <v>12512</v>
      </c>
      <c r="F1255" s="3">
        <v>44662</v>
      </c>
      <c r="G1255" t="s">
        <v>13778</v>
      </c>
    </row>
    <row r="1256" spans="1:7" x14ac:dyDescent="0.25">
      <c r="A1256">
        <f t="shared" ca="1" si="19"/>
        <v>0.36380928116499456</v>
      </c>
      <c r="B1256" s="1" t="s">
        <v>12521</v>
      </c>
      <c r="C1256" s="2">
        <v>6178667</v>
      </c>
      <c r="D1256" s="1" t="s">
        <v>12522</v>
      </c>
      <c r="E1256" s="1" t="s">
        <v>12510</v>
      </c>
      <c r="F1256" s="3">
        <v>44476</v>
      </c>
      <c r="G1256" t="s">
        <v>13779</v>
      </c>
    </row>
    <row r="1257" spans="1:7" x14ac:dyDescent="0.25">
      <c r="A1257">
        <f t="shared" ca="1" si="19"/>
        <v>0.59889572899639865</v>
      </c>
      <c r="B1257" s="1" t="s">
        <v>12538</v>
      </c>
      <c r="C1257" s="2">
        <v>955631691</v>
      </c>
      <c r="D1257" s="1" t="s">
        <v>12539</v>
      </c>
      <c r="E1257" s="1" t="s">
        <v>12512</v>
      </c>
      <c r="F1257" s="3">
        <v>44449</v>
      </c>
      <c r="G1257" t="s">
        <v>13780</v>
      </c>
    </row>
    <row r="1258" spans="1:7" x14ac:dyDescent="0.25">
      <c r="A1258">
        <f t="shared" ca="1" si="19"/>
        <v>0.56851178301535432</v>
      </c>
      <c r="B1258" s="1" t="s">
        <v>12521</v>
      </c>
      <c r="C1258" s="2">
        <v>815571796</v>
      </c>
      <c r="D1258" s="1" t="s">
        <v>12522</v>
      </c>
      <c r="E1258" s="1" t="s">
        <v>12512</v>
      </c>
      <c r="F1258" s="3">
        <v>44573</v>
      </c>
      <c r="G1258" t="s">
        <v>13781</v>
      </c>
    </row>
    <row r="1259" spans="1:7" x14ac:dyDescent="0.25">
      <c r="A1259">
        <f t="shared" ca="1" si="19"/>
        <v>0.65820518650805537</v>
      </c>
      <c r="B1259" s="1" t="s">
        <v>12521</v>
      </c>
      <c r="C1259" s="2">
        <v>461675878</v>
      </c>
      <c r="D1259" s="1" t="s">
        <v>12522</v>
      </c>
      <c r="E1259" s="1" t="s">
        <v>12510</v>
      </c>
      <c r="F1259" s="3">
        <v>44370</v>
      </c>
      <c r="G1259" t="s">
        <v>13782</v>
      </c>
    </row>
    <row r="1260" spans="1:7" x14ac:dyDescent="0.25">
      <c r="A1260">
        <f t="shared" ca="1" si="19"/>
        <v>6.2310282922836246E-2</v>
      </c>
      <c r="B1260" s="1" t="s">
        <v>12524</v>
      </c>
      <c r="C1260" s="2">
        <v>612313794</v>
      </c>
      <c r="D1260" s="1" t="s">
        <v>12525</v>
      </c>
      <c r="E1260" s="1" t="s">
        <v>12506</v>
      </c>
      <c r="F1260" s="3">
        <v>44679</v>
      </c>
      <c r="G1260" t="s">
        <v>13783</v>
      </c>
    </row>
    <row r="1261" spans="1:7" x14ac:dyDescent="0.25">
      <c r="A1261">
        <f t="shared" ca="1" si="19"/>
        <v>0.10644936129091531</v>
      </c>
      <c r="B1261" s="1" t="s">
        <v>12521</v>
      </c>
      <c r="C1261" s="2">
        <v>48126440</v>
      </c>
      <c r="D1261" s="1" t="s">
        <v>12522</v>
      </c>
      <c r="E1261" s="1" t="s">
        <v>12510</v>
      </c>
      <c r="F1261" s="3">
        <v>44303</v>
      </c>
      <c r="G1261" t="s">
        <v>13784</v>
      </c>
    </row>
    <row r="1262" spans="1:7" x14ac:dyDescent="0.25">
      <c r="A1262">
        <f t="shared" ca="1" si="19"/>
        <v>0.64896158700719675</v>
      </c>
      <c r="B1262" s="1" t="s">
        <v>12538</v>
      </c>
      <c r="C1262" s="2">
        <v>676553473</v>
      </c>
      <c r="D1262" s="1" t="s">
        <v>12539</v>
      </c>
      <c r="E1262" s="1" t="s">
        <v>12566</v>
      </c>
      <c r="F1262" s="3">
        <v>44606</v>
      </c>
      <c r="G1262" t="s">
        <v>13785</v>
      </c>
    </row>
    <row r="1263" spans="1:7" x14ac:dyDescent="0.25">
      <c r="A1263">
        <f t="shared" ca="1" si="19"/>
        <v>0.62320308261610624</v>
      </c>
      <c r="B1263" s="1" t="s">
        <v>12514</v>
      </c>
      <c r="C1263" s="2">
        <v>986854271</v>
      </c>
      <c r="D1263" s="1" t="s">
        <v>12515</v>
      </c>
      <c r="E1263" s="1" t="s">
        <v>12516</v>
      </c>
      <c r="F1263" s="3">
        <v>44216</v>
      </c>
      <c r="G1263" t="s">
        <v>13786</v>
      </c>
    </row>
    <row r="1264" spans="1:7" x14ac:dyDescent="0.25">
      <c r="A1264">
        <f t="shared" ca="1" si="19"/>
        <v>0.61172951331611691</v>
      </c>
      <c r="B1264" s="1" t="s">
        <v>12504</v>
      </c>
      <c r="C1264" s="2">
        <v>218272075</v>
      </c>
      <c r="D1264" s="1" t="s">
        <v>12505</v>
      </c>
      <c r="E1264" s="1" t="s">
        <v>12506</v>
      </c>
      <c r="F1264" s="3">
        <v>44413</v>
      </c>
      <c r="G1264" t="s">
        <v>13787</v>
      </c>
    </row>
    <row r="1265" spans="1:7" x14ac:dyDescent="0.25">
      <c r="A1265">
        <f t="shared" ca="1" si="19"/>
        <v>0.12063037098951135</v>
      </c>
      <c r="B1265" s="1" t="s">
        <v>12521</v>
      </c>
      <c r="C1265" s="2">
        <v>935732733</v>
      </c>
      <c r="D1265" s="1" t="s">
        <v>12522</v>
      </c>
      <c r="E1265" s="1" t="s">
        <v>12510</v>
      </c>
      <c r="F1265" s="3">
        <v>44447</v>
      </c>
      <c r="G1265" t="s">
        <v>13788</v>
      </c>
    </row>
    <row r="1266" spans="1:7" x14ac:dyDescent="0.25">
      <c r="A1266">
        <f t="shared" ca="1" si="19"/>
        <v>0.65034971293920496</v>
      </c>
      <c r="B1266" s="1" t="s">
        <v>12504</v>
      </c>
      <c r="C1266" s="2">
        <v>76772744</v>
      </c>
      <c r="D1266" s="1" t="s">
        <v>12505</v>
      </c>
      <c r="E1266" s="1" t="s">
        <v>12506</v>
      </c>
      <c r="F1266" s="3">
        <v>44241</v>
      </c>
      <c r="G1266" t="s">
        <v>13789</v>
      </c>
    </row>
    <row r="1267" spans="1:7" x14ac:dyDescent="0.25">
      <c r="A1267">
        <f t="shared" ca="1" si="19"/>
        <v>0.6940694967902602</v>
      </c>
      <c r="B1267" s="1" t="s">
        <v>12514</v>
      </c>
      <c r="C1267" s="2">
        <v>227174666</v>
      </c>
      <c r="D1267" s="1" t="s">
        <v>12515</v>
      </c>
      <c r="E1267" s="1" t="s">
        <v>12516</v>
      </c>
      <c r="F1267" s="3">
        <v>44669</v>
      </c>
      <c r="G1267" t="s">
        <v>13790</v>
      </c>
    </row>
    <row r="1268" spans="1:7" x14ac:dyDescent="0.25">
      <c r="A1268">
        <f t="shared" ca="1" si="19"/>
        <v>0.28366639011089845</v>
      </c>
      <c r="B1268" s="1" t="s">
        <v>12524</v>
      </c>
      <c r="C1268" s="2">
        <v>581636322</v>
      </c>
      <c r="D1268" s="1" t="s">
        <v>12525</v>
      </c>
      <c r="E1268" s="1" t="s">
        <v>12506</v>
      </c>
      <c r="F1268" s="3">
        <v>44568</v>
      </c>
      <c r="G1268" t="s">
        <v>13791</v>
      </c>
    </row>
    <row r="1269" spans="1:7" x14ac:dyDescent="0.25">
      <c r="A1269">
        <f t="shared" ca="1" si="19"/>
        <v>0.12502248874226063</v>
      </c>
      <c r="B1269" s="1" t="s">
        <v>12504</v>
      </c>
      <c r="C1269" s="2">
        <v>340449270</v>
      </c>
      <c r="D1269" s="1" t="s">
        <v>12505</v>
      </c>
      <c r="E1269" s="1" t="s">
        <v>12506</v>
      </c>
      <c r="F1269" s="3">
        <v>44396</v>
      </c>
      <c r="G1269" t="s">
        <v>13792</v>
      </c>
    </row>
    <row r="1270" spans="1:7" x14ac:dyDescent="0.25">
      <c r="A1270">
        <f t="shared" ca="1" si="19"/>
        <v>0.83790144468922856</v>
      </c>
      <c r="B1270" s="1" t="s">
        <v>12524</v>
      </c>
      <c r="C1270" s="2">
        <v>200545516</v>
      </c>
      <c r="D1270" s="1" t="s">
        <v>12525</v>
      </c>
      <c r="E1270" s="1" t="s">
        <v>12564</v>
      </c>
      <c r="F1270" s="3">
        <v>44398</v>
      </c>
      <c r="G1270" t="s">
        <v>13793</v>
      </c>
    </row>
    <row r="1271" spans="1:7" x14ac:dyDescent="0.25">
      <c r="A1271">
        <f t="shared" ca="1" si="19"/>
        <v>0.13769929293127059</v>
      </c>
      <c r="B1271" s="1" t="s">
        <v>12504</v>
      </c>
      <c r="C1271" s="2">
        <v>268560799</v>
      </c>
      <c r="D1271" s="1" t="s">
        <v>12505</v>
      </c>
      <c r="E1271" s="1" t="s">
        <v>12506</v>
      </c>
      <c r="F1271" s="3">
        <v>44356</v>
      </c>
      <c r="G1271" t="s">
        <v>13794</v>
      </c>
    </row>
    <row r="1272" spans="1:7" x14ac:dyDescent="0.25">
      <c r="A1272">
        <f t="shared" ca="1" si="19"/>
        <v>0.98841412116228067</v>
      </c>
      <c r="B1272" s="1" t="s">
        <v>12504</v>
      </c>
      <c r="C1272" s="2">
        <v>827014686</v>
      </c>
      <c r="D1272" s="1" t="s">
        <v>12505</v>
      </c>
      <c r="E1272" s="1" t="s">
        <v>12564</v>
      </c>
      <c r="F1272" s="3">
        <v>44632</v>
      </c>
      <c r="G1272" t="s">
        <v>13795</v>
      </c>
    </row>
    <row r="1273" spans="1:7" x14ac:dyDescent="0.25">
      <c r="A1273">
        <f t="shared" ca="1" si="19"/>
        <v>0.22956152685087317</v>
      </c>
      <c r="B1273" s="1" t="s">
        <v>12538</v>
      </c>
      <c r="C1273" s="2">
        <v>538512524</v>
      </c>
      <c r="D1273" s="1" t="s">
        <v>12539</v>
      </c>
      <c r="E1273" s="1" t="s">
        <v>12512</v>
      </c>
      <c r="F1273" s="3">
        <v>44634</v>
      </c>
      <c r="G1273" t="s">
        <v>13796</v>
      </c>
    </row>
    <row r="1274" spans="1:7" x14ac:dyDescent="0.25">
      <c r="A1274">
        <f t="shared" ca="1" si="19"/>
        <v>0.75834927899907523</v>
      </c>
      <c r="B1274" s="1" t="s">
        <v>12524</v>
      </c>
      <c r="C1274" s="2">
        <v>717625204</v>
      </c>
      <c r="D1274" s="1" t="s">
        <v>12525</v>
      </c>
      <c r="E1274" s="1" t="s">
        <v>12506</v>
      </c>
      <c r="F1274" s="3">
        <v>44670</v>
      </c>
      <c r="G1274" t="s">
        <v>13797</v>
      </c>
    </row>
    <row r="1275" spans="1:7" x14ac:dyDescent="0.25">
      <c r="A1275">
        <f t="shared" ca="1" si="19"/>
        <v>0.60231845844560838</v>
      </c>
      <c r="B1275" s="1" t="s">
        <v>12521</v>
      </c>
      <c r="C1275" s="2">
        <v>313980008</v>
      </c>
      <c r="D1275" s="1" t="s">
        <v>12522</v>
      </c>
      <c r="E1275" s="1" t="s">
        <v>12510</v>
      </c>
      <c r="F1275" s="3">
        <v>44579</v>
      </c>
      <c r="G1275" t="s">
        <v>13798</v>
      </c>
    </row>
    <row r="1276" spans="1:7" x14ac:dyDescent="0.25">
      <c r="A1276">
        <f t="shared" ca="1" si="19"/>
        <v>0.18127276527452985</v>
      </c>
      <c r="B1276" s="1" t="s">
        <v>12538</v>
      </c>
      <c r="C1276" s="2">
        <v>341172486</v>
      </c>
      <c r="D1276" s="1" t="s">
        <v>12539</v>
      </c>
      <c r="E1276" s="1" t="s">
        <v>12512</v>
      </c>
      <c r="F1276" s="3">
        <v>44564</v>
      </c>
      <c r="G1276" t="s">
        <v>13799</v>
      </c>
    </row>
    <row r="1277" spans="1:7" x14ac:dyDescent="0.25">
      <c r="A1277">
        <f t="shared" ca="1" si="19"/>
        <v>0.39224375190051952</v>
      </c>
      <c r="B1277" s="1" t="s">
        <v>12514</v>
      </c>
      <c r="C1277" s="2">
        <v>961831981</v>
      </c>
      <c r="D1277" s="1" t="s">
        <v>12515</v>
      </c>
      <c r="E1277" s="1" t="s">
        <v>12527</v>
      </c>
      <c r="F1277" s="3">
        <v>44530</v>
      </c>
      <c r="G1277" t="s">
        <v>13800</v>
      </c>
    </row>
    <row r="1278" spans="1:7" x14ac:dyDescent="0.25">
      <c r="A1278">
        <f t="shared" ca="1" si="19"/>
        <v>0.47349326882567155</v>
      </c>
      <c r="B1278" s="1" t="s">
        <v>12538</v>
      </c>
      <c r="C1278" s="2">
        <v>880275552</v>
      </c>
      <c r="D1278" s="1" t="s">
        <v>12539</v>
      </c>
      <c r="E1278" s="1" t="s">
        <v>12512</v>
      </c>
      <c r="F1278" s="3">
        <v>44473</v>
      </c>
      <c r="G1278" t="s">
        <v>13801</v>
      </c>
    </row>
    <row r="1279" spans="1:7" x14ac:dyDescent="0.25">
      <c r="A1279">
        <f t="shared" ca="1" si="19"/>
        <v>0.9874006732066366</v>
      </c>
      <c r="B1279" s="1" t="s">
        <v>12504</v>
      </c>
      <c r="C1279" s="2">
        <v>806218567</v>
      </c>
      <c r="D1279" s="1" t="s">
        <v>12505</v>
      </c>
      <c r="E1279" s="1" t="s">
        <v>12512</v>
      </c>
      <c r="F1279" s="3">
        <v>44212</v>
      </c>
      <c r="G1279" t="s">
        <v>13802</v>
      </c>
    </row>
    <row r="1280" spans="1:7" x14ac:dyDescent="0.25">
      <c r="A1280">
        <f t="shared" ca="1" si="19"/>
        <v>0.37616197946217078</v>
      </c>
      <c r="B1280" s="1" t="s">
        <v>12524</v>
      </c>
      <c r="C1280" s="2">
        <v>714988344</v>
      </c>
      <c r="D1280" s="1" t="s">
        <v>12525</v>
      </c>
      <c r="E1280" s="1" t="s">
        <v>12564</v>
      </c>
      <c r="F1280" s="3">
        <v>44408</v>
      </c>
      <c r="G1280" t="s">
        <v>13803</v>
      </c>
    </row>
    <row r="1281" spans="1:7" x14ac:dyDescent="0.25">
      <c r="A1281">
        <f t="shared" ca="1" si="19"/>
        <v>0.89373348869327884</v>
      </c>
      <c r="B1281" s="1" t="s">
        <v>12504</v>
      </c>
      <c r="C1281" s="2">
        <v>531964292</v>
      </c>
      <c r="D1281" s="1" t="s">
        <v>12505</v>
      </c>
      <c r="E1281" s="1" t="s">
        <v>12564</v>
      </c>
      <c r="F1281" s="3">
        <v>44410</v>
      </c>
      <c r="G1281" t="s">
        <v>13804</v>
      </c>
    </row>
    <row r="1282" spans="1:7" x14ac:dyDescent="0.25">
      <c r="A1282">
        <f t="shared" ref="A1282:A1345" ca="1" si="20">RAND()</f>
        <v>0.29754397701012236</v>
      </c>
      <c r="B1282" s="1" t="s">
        <v>12521</v>
      </c>
      <c r="C1282" s="2">
        <v>108929038</v>
      </c>
      <c r="D1282" s="1" t="s">
        <v>12522</v>
      </c>
      <c r="E1282" s="1" t="s">
        <v>12512</v>
      </c>
      <c r="F1282" s="3">
        <v>44508</v>
      </c>
      <c r="G1282" t="s">
        <v>13805</v>
      </c>
    </row>
    <row r="1283" spans="1:7" x14ac:dyDescent="0.25">
      <c r="A1283">
        <f t="shared" ca="1" si="20"/>
        <v>0.1650026876942533</v>
      </c>
      <c r="B1283" s="1" t="s">
        <v>12508</v>
      </c>
      <c r="C1283" s="2">
        <v>591586123</v>
      </c>
      <c r="D1283" s="1" t="s">
        <v>12509</v>
      </c>
      <c r="E1283" s="1" t="s">
        <v>12519</v>
      </c>
      <c r="F1283" s="3">
        <v>44625</v>
      </c>
      <c r="G1283" t="s">
        <v>13806</v>
      </c>
    </row>
    <row r="1284" spans="1:7" x14ac:dyDescent="0.25">
      <c r="A1284">
        <f t="shared" ca="1" si="20"/>
        <v>0.40986226693366601</v>
      </c>
      <c r="B1284" s="1" t="s">
        <v>12538</v>
      </c>
      <c r="C1284" s="2">
        <v>582459858</v>
      </c>
      <c r="D1284" s="1" t="s">
        <v>12539</v>
      </c>
      <c r="E1284" s="1" t="s">
        <v>12510</v>
      </c>
      <c r="F1284" s="3">
        <v>44293</v>
      </c>
      <c r="G1284" t="s">
        <v>13807</v>
      </c>
    </row>
    <row r="1285" spans="1:7" x14ac:dyDescent="0.25">
      <c r="A1285">
        <f t="shared" ca="1" si="20"/>
        <v>0.83112781083325249</v>
      </c>
      <c r="B1285" s="1" t="s">
        <v>12524</v>
      </c>
      <c r="C1285" s="2">
        <v>95833293</v>
      </c>
      <c r="D1285" s="1" t="s">
        <v>12525</v>
      </c>
      <c r="E1285" s="1" t="s">
        <v>12506</v>
      </c>
      <c r="F1285" s="3">
        <v>44645</v>
      </c>
      <c r="G1285" t="s">
        <v>13808</v>
      </c>
    </row>
    <row r="1286" spans="1:7" x14ac:dyDescent="0.25">
      <c r="A1286">
        <f t="shared" ca="1" si="20"/>
        <v>0.64981900299997242</v>
      </c>
      <c r="B1286" s="1" t="s">
        <v>12524</v>
      </c>
      <c r="C1286" s="2">
        <v>420374851</v>
      </c>
      <c r="D1286" s="1" t="s">
        <v>12525</v>
      </c>
      <c r="E1286" s="1" t="s">
        <v>12564</v>
      </c>
      <c r="F1286" s="3">
        <v>44205</v>
      </c>
      <c r="G1286" t="s">
        <v>13809</v>
      </c>
    </row>
    <row r="1287" spans="1:7" x14ac:dyDescent="0.25">
      <c r="A1287">
        <f t="shared" ca="1" si="20"/>
        <v>0.99695469374803847</v>
      </c>
      <c r="B1287" s="1" t="s">
        <v>12504</v>
      </c>
      <c r="C1287" s="2">
        <v>254730333</v>
      </c>
      <c r="D1287" s="1" t="s">
        <v>12505</v>
      </c>
      <c r="E1287" s="1" t="s">
        <v>12512</v>
      </c>
      <c r="F1287" s="3">
        <v>44204</v>
      </c>
      <c r="G1287" t="s">
        <v>13810</v>
      </c>
    </row>
    <row r="1288" spans="1:7" x14ac:dyDescent="0.25">
      <c r="A1288">
        <f t="shared" ca="1" si="20"/>
        <v>0.3987099172181281</v>
      </c>
      <c r="B1288" s="1" t="s">
        <v>12521</v>
      </c>
      <c r="C1288" s="2">
        <v>807991662</v>
      </c>
      <c r="D1288" s="1" t="s">
        <v>12522</v>
      </c>
      <c r="E1288" s="1" t="s">
        <v>12510</v>
      </c>
      <c r="F1288" s="3">
        <v>44424</v>
      </c>
      <c r="G1288" t="s">
        <v>13811</v>
      </c>
    </row>
    <row r="1289" spans="1:7" x14ac:dyDescent="0.25">
      <c r="A1289">
        <f t="shared" ca="1" si="20"/>
        <v>0.36270051321218422</v>
      </c>
      <c r="B1289" s="1" t="s">
        <v>12524</v>
      </c>
      <c r="C1289" s="2">
        <v>503978562</v>
      </c>
      <c r="D1289" s="1" t="s">
        <v>12525</v>
      </c>
      <c r="E1289" s="1" t="s">
        <v>12506</v>
      </c>
      <c r="F1289" s="3">
        <v>44510</v>
      </c>
      <c r="G1289" t="s">
        <v>13812</v>
      </c>
    </row>
    <row r="1290" spans="1:7" x14ac:dyDescent="0.25">
      <c r="A1290">
        <f t="shared" ca="1" si="20"/>
        <v>0.63779429931603915</v>
      </c>
      <c r="B1290" s="1" t="s">
        <v>12521</v>
      </c>
      <c r="C1290" s="2">
        <v>174625296</v>
      </c>
      <c r="D1290" s="1" t="s">
        <v>12522</v>
      </c>
      <c r="E1290" s="1" t="s">
        <v>12510</v>
      </c>
      <c r="F1290" s="3">
        <v>44598</v>
      </c>
      <c r="G1290" t="s">
        <v>13813</v>
      </c>
    </row>
    <row r="1291" spans="1:7" x14ac:dyDescent="0.25">
      <c r="A1291">
        <f t="shared" ca="1" si="20"/>
        <v>0.82979217445941988</v>
      </c>
      <c r="B1291" s="1" t="s">
        <v>12521</v>
      </c>
      <c r="C1291" s="2">
        <v>276008559</v>
      </c>
      <c r="D1291" s="1" t="s">
        <v>12522</v>
      </c>
      <c r="E1291" s="1" t="s">
        <v>12510</v>
      </c>
      <c r="F1291" s="3">
        <v>44638</v>
      </c>
      <c r="G1291" t="s">
        <v>13814</v>
      </c>
    </row>
    <row r="1292" spans="1:7" x14ac:dyDescent="0.25">
      <c r="A1292">
        <f t="shared" ca="1" si="20"/>
        <v>0.11430260250727609</v>
      </c>
      <c r="B1292" s="1" t="s">
        <v>12524</v>
      </c>
      <c r="C1292" s="2">
        <v>851913195</v>
      </c>
      <c r="D1292" s="1" t="s">
        <v>12525</v>
      </c>
      <c r="E1292" s="1" t="s">
        <v>12506</v>
      </c>
      <c r="F1292" s="3">
        <v>44678</v>
      </c>
      <c r="G1292" t="s">
        <v>13815</v>
      </c>
    </row>
    <row r="1293" spans="1:7" x14ac:dyDescent="0.25">
      <c r="A1293">
        <f t="shared" ca="1" si="20"/>
        <v>0.43310577764255342</v>
      </c>
      <c r="B1293" s="1" t="s">
        <v>12508</v>
      </c>
      <c r="C1293" s="2">
        <v>794596039</v>
      </c>
      <c r="D1293" s="1" t="s">
        <v>12509</v>
      </c>
      <c r="E1293" s="1" t="s">
        <v>12510</v>
      </c>
      <c r="F1293" s="3">
        <v>44320</v>
      </c>
      <c r="G1293" t="s">
        <v>13816</v>
      </c>
    </row>
    <row r="1294" spans="1:7" x14ac:dyDescent="0.25">
      <c r="A1294">
        <f t="shared" ca="1" si="20"/>
        <v>0.9111370986252062</v>
      </c>
      <c r="B1294" s="1" t="s">
        <v>12521</v>
      </c>
      <c r="C1294" s="2">
        <v>518826262</v>
      </c>
      <c r="D1294" s="1" t="s">
        <v>12522</v>
      </c>
      <c r="E1294" s="1" t="s">
        <v>12510</v>
      </c>
      <c r="F1294" s="3">
        <v>44383</v>
      </c>
      <c r="G1294" t="s">
        <v>13817</v>
      </c>
    </row>
    <row r="1295" spans="1:7" x14ac:dyDescent="0.25">
      <c r="A1295">
        <f t="shared" ca="1" si="20"/>
        <v>0.43935095209202357</v>
      </c>
      <c r="B1295" s="1" t="s">
        <v>12504</v>
      </c>
      <c r="C1295" s="2">
        <v>387078888</v>
      </c>
      <c r="D1295" s="1" t="s">
        <v>12505</v>
      </c>
      <c r="E1295" s="1" t="s">
        <v>12506</v>
      </c>
      <c r="F1295" s="3">
        <v>44586</v>
      </c>
      <c r="G1295" t="s">
        <v>13818</v>
      </c>
    </row>
    <row r="1296" spans="1:7" x14ac:dyDescent="0.25">
      <c r="A1296">
        <f t="shared" ca="1" si="20"/>
        <v>0.35229522925858592</v>
      </c>
      <c r="B1296" s="1" t="s">
        <v>12504</v>
      </c>
      <c r="C1296" s="2">
        <v>957223176</v>
      </c>
      <c r="D1296" s="1" t="s">
        <v>12505</v>
      </c>
      <c r="E1296" s="1" t="s">
        <v>12506</v>
      </c>
      <c r="F1296" s="3">
        <v>44356</v>
      </c>
      <c r="G1296" t="s">
        <v>13819</v>
      </c>
    </row>
    <row r="1297" spans="1:7" x14ac:dyDescent="0.25">
      <c r="A1297">
        <f t="shared" ca="1" si="20"/>
        <v>0.45503603081443134</v>
      </c>
      <c r="B1297" s="1" t="s">
        <v>12508</v>
      </c>
      <c r="C1297" s="2">
        <v>523904525</v>
      </c>
      <c r="D1297" s="1" t="s">
        <v>12509</v>
      </c>
      <c r="E1297" s="1" t="s">
        <v>12519</v>
      </c>
      <c r="F1297" s="3">
        <v>44247</v>
      </c>
      <c r="G1297" t="s">
        <v>13820</v>
      </c>
    </row>
    <row r="1298" spans="1:7" x14ac:dyDescent="0.25">
      <c r="A1298">
        <f t="shared" ca="1" si="20"/>
        <v>8.5889583229474042E-2</v>
      </c>
      <c r="B1298" s="1" t="s">
        <v>12524</v>
      </c>
      <c r="C1298" s="2">
        <v>491584738</v>
      </c>
      <c r="D1298" s="1" t="s">
        <v>12525</v>
      </c>
      <c r="E1298" s="1" t="s">
        <v>12564</v>
      </c>
      <c r="F1298" s="3">
        <v>44631</v>
      </c>
      <c r="G1298" t="s">
        <v>13821</v>
      </c>
    </row>
    <row r="1299" spans="1:7" x14ac:dyDescent="0.25">
      <c r="A1299">
        <f t="shared" ca="1" si="20"/>
        <v>0.81474033028153292</v>
      </c>
      <c r="B1299" s="1" t="s">
        <v>12538</v>
      </c>
      <c r="C1299" s="2">
        <v>744373219</v>
      </c>
      <c r="D1299" s="1" t="s">
        <v>12539</v>
      </c>
      <c r="E1299" s="1" t="s">
        <v>12512</v>
      </c>
      <c r="F1299" s="3">
        <v>44493</v>
      </c>
      <c r="G1299" t="s">
        <v>13822</v>
      </c>
    </row>
    <row r="1300" spans="1:7" x14ac:dyDescent="0.25">
      <c r="A1300">
        <f t="shared" ca="1" si="20"/>
        <v>0.1558274900814729</v>
      </c>
      <c r="B1300" s="1" t="s">
        <v>12504</v>
      </c>
      <c r="C1300" s="2">
        <v>527206325</v>
      </c>
      <c r="D1300" s="1" t="s">
        <v>12505</v>
      </c>
      <c r="E1300" s="1" t="s">
        <v>12564</v>
      </c>
      <c r="F1300" s="3">
        <v>44274</v>
      </c>
      <c r="G1300" t="s">
        <v>13823</v>
      </c>
    </row>
    <row r="1301" spans="1:7" x14ac:dyDescent="0.25">
      <c r="A1301">
        <f t="shared" ca="1" si="20"/>
        <v>0.80676520884617753</v>
      </c>
      <c r="B1301" s="1" t="s">
        <v>12521</v>
      </c>
      <c r="C1301" s="2">
        <v>855984744</v>
      </c>
      <c r="D1301" s="1" t="s">
        <v>12522</v>
      </c>
      <c r="E1301" s="1" t="s">
        <v>12510</v>
      </c>
      <c r="F1301" s="3">
        <v>44653</v>
      </c>
      <c r="G1301" t="s">
        <v>13824</v>
      </c>
    </row>
    <row r="1302" spans="1:7" x14ac:dyDescent="0.25">
      <c r="A1302">
        <f t="shared" ca="1" si="20"/>
        <v>3.3778971569601302E-2</v>
      </c>
      <c r="B1302" s="1" t="s">
        <v>12504</v>
      </c>
      <c r="C1302" s="2">
        <v>232958073</v>
      </c>
      <c r="D1302" s="1" t="s">
        <v>12505</v>
      </c>
      <c r="E1302" s="1" t="s">
        <v>12510</v>
      </c>
      <c r="F1302" s="3">
        <v>44545</v>
      </c>
      <c r="G1302" t="s">
        <v>13825</v>
      </c>
    </row>
    <row r="1303" spans="1:7" x14ac:dyDescent="0.25">
      <c r="A1303">
        <f t="shared" ca="1" si="20"/>
        <v>0.95571986316353585</v>
      </c>
      <c r="B1303" s="1" t="s">
        <v>12508</v>
      </c>
      <c r="C1303" s="2">
        <v>227761274</v>
      </c>
      <c r="D1303" s="1" t="s">
        <v>12509</v>
      </c>
      <c r="E1303" s="1" t="s">
        <v>12519</v>
      </c>
      <c r="F1303" s="3">
        <v>44222</v>
      </c>
      <c r="G1303" t="s">
        <v>13826</v>
      </c>
    </row>
    <row r="1304" spans="1:7" x14ac:dyDescent="0.25">
      <c r="A1304">
        <f t="shared" ca="1" si="20"/>
        <v>0.52833037756486245</v>
      </c>
      <c r="B1304" s="1" t="s">
        <v>12538</v>
      </c>
      <c r="C1304" s="2">
        <v>367977355</v>
      </c>
      <c r="D1304" s="1" t="s">
        <v>12539</v>
      </c>
      <c r="E1304" s="1" t="s">
        <v>12510</v>
      </c>
      <c r="F1304" s="3">
        <v>44431</v>
      </c>
      <c r="G1304" t="s">
        <v>13827</v>
      </c>
    </row>
    <row r="1305" spans="1:7" x14ac:dyDescent="0.25">
      <c r="A1305">
        <f t="shared" ca="1" si="20"/>
        <v>0.94035480998134369</v>
      </c>
      <c r="B1305" s="1" t="s">
        <v>12504</v>
      </c>
      <c r="C1305" s="2">
        <v>453340583</v>
      </c>
      <c r="D1305" s="1" t="s">
        <v>12505</v>
      </c>
      <c r="E1305" s="1" t="s">
        <v>12506</v>
      </c>
      <c r="F1305" s="3">
        <v>44639</v>
      </c>
      <c r="G1305" t="s">
        <v>13828</v>
      </c>
    </row>
    <row r="1306" spans="1:7" x14ac:dyDescent="0.25">
      <c r="A1306">
        <f t="shared" ca="1" si="20"/>
        <v>0.55503748124226315</v>
      </c>
      <c r="B1306" s="1" t="s">
        <v>12521</v>
      </c>
      <c r="C1306" s="2">
        <v>9052794</v>
      </c>
      <c r="D1306" s="1" t="s">
        <v>12522</v>
      </c>
      <c r="E1306" s="1" t="s">
        <v>12510</v>
      </c>
      <c r="F1306" s="3">
        <v>44295</v>
      </c>
      <c r="G1306" t="s">
        <v>13829</v>
      </c>
    </row>
    <row r="1307" spans="1:7" x14ac:dyDescent="0.25">
      <c r="A1307">
        <f t="shared" ca="1" si="20"/>
        <v>0.46047533513522487</v>
      </c>
      <c r="B1307" s="1" t="s">
        <v>12538</v>
      </c>
      <c r="C1307" s="2">
        <v>25583562</v>
      </c>
      <c r="D1307" s="1" t="s">
        <v>12539</v>
      </c>
      <c r="E1307" s="1" t="s">
        <v>12512</v>
      </c>
      <c r="F1307" s="3">
        <v>44295</v>
      </c>
      <c r="G1307" t="s">
        <v>13830</v>
      </c>
    </row>
    <row r="1308" spans="1:7" x14ac:dyDescent="0.25">
      <c r="A1308">
        <f t="shared" ca="1" si="20"/>
        <v>0.12224809563758077</v>
      </c>
      <c r="B1308" s="1" t="s">
        <v>12508</v>
      </c>
      <c r="C1308" s="2">
        <v>387193721</v>
      </c>
      <c r="D1308" s="1" t="s">
        <v>12509</v>
      </c>
      <c r="E1308" s="1" t="s">
        <v>12510</v>
      </c>
      <c r="F1308" s="3">
        <v>44677</v>
      </c>
      <c r="G1308" t="s">
        <v>13831</v>
      </c>
    </row>
    <row r="1309" spans="1:7" x14ac:dyDescent="0.25">
      <c r="A1309">
        <f t="shared" ca="1" si="20"/>
        <v>0.68293073612664323</v>
      </c>
      <c r="B1309" s="1" t="s">
        <v>12504</v>
      </c>
      <c r="C1309" s="2">
        <v>192208870</v>
      </c>
      <c r="D1309" s="1" t="s">
        <v>12505</v>
      </c>
      <c r="E1309" s="1" t="s">
        <v>12512</v>
      </c>
      <c r="F1309" s="3">
        <v>44325</v>
      </c>
      <c r="G1309" t="s">
        <v>13832</v>
      </c>
    </row>
    <row r="1310" spans="1:7" x14ac:dyDescent="0.25">
      <c r="A1310">
        <f t="shared" ca="1" si="20"/>
        <v>0.31145366772168415</v>
      </c>
      <c r="B1310" s="1" t="s">
        <v>12504</v>
      </c>
      <c r="C1310" s="2">
        <v>844864530</v>
      </c>
      <c r="D1310" s="1" t="s">
        <v>12505</v>
      </c>
      <c r="E1310" s="1" t="s">
        <v>12510</v>
      </c>
      <c r="F1310" s="3">
        <v>44451</v>
      </c>
      <c r="G1310" t="s">
        <v>13833</v>
      </c>
    </row>
    <row r="1311" spans="1:7" x14ac:dyDescent="0.25">
      <c r="A1311">
        <f t="shared" ca="1" si="20"/>
        <v>0.49068332024801808</v>
      </c>
      <c r="B1311" s="1" t="s">
        <v>12521</v>
      </c>
      <c r="C1311" s="2">
        <v>518406085</v>
      </c>
      <c r="D1311" s="1" t="s">
        <v>12522</v>
      </c>
      <c r="E1311" s="1" t="s">
        <v>12510</v>
      </c>
      <c r="F1311" s="3">
        <v>44505</v>
      </c>
      <c r="G1311" t="s">
        <v>13834</v>
      </c>
    </row>
    <row r="1312" spans="1:7" x14ac:dyDescent="0.25">
      <c r="A1312">
        <f t="shared" ca="1" si="20"/>
        <v>0.75931679691925469</v>
      </c>
      <c r="B1312" s="1" t="s">
        <v>12521</v>
      </c>
      <c r="C1312" s="2">
        <v>938249145</v>
      </c>
      <c r="D1312" s="1" t="s">
        <v>12522</v>
      </c>
      <c r="E1312" s="1" t="s">
        <v>12510</v>
      </c>
      <c r="F1312" s="3">
        <v>44512</v>
      </c>
      <c r="G1312" t="s">
        <v>13835</v>
      </c>
    </row>
    <row r="1313" spans="1:7" x14ac:dyDescent="0.25">
      <c r="A1313">
        <f t="shared" ca="1" si="20"/>
        <v>0.31918515162918359</v>
      </c>
      <c r="B1313" s="1" t="s">
        <v>12514</v>
      </c>
      <c r="C1313" s="2">
        <v>679878638</v>
      </c>
      <c r="D1313" s="1" t="s">
        <v>12515</v>
      </c>
      <c r="E1313" s="1" t="s">
        <v>12516</v>
      </c>
      <c r="F1313" s="3">
        <v>44395</v>
      </c>
      <c r="G1313" t="s">
        <v>13836</v>
      </c>
    </row>
    <row r="1314" spans="1:7" x14ac:dyDescent="0.25">
      <c r="A1314">
        <f t="shared" ca="1" si="20"/>
        <v>0.79101224283362792</v>
      </c>
      <c r="B1314" s="1" t="s">
        <v>12504</v>
      </c>
      <c r="C1314" s="2">
        <v>866388847</v>
      </c>
      <c r="D1314" s="1" t="s">
        <v>12505</v>
      </c>
      <c r="E1314" s="1" t="s">
        <v>12564</v>
      </c>
      <c r="F1314" s="3">
        <v>44630</v>
      </c>
      <c r="G1314" t="s">
        <v>13837</v>
      </c>
    </row>
    <row r="1315" spans="1:7" x14ac:dyDescent="0.25">
      <c r="A1315">
        <f t="shared" ca="1" si="20"/>
        <v>0.99973438621791388</v>
      </c>
      <c r="B1315" s="1" t="s">
        <v>12521</v>
      </c>
      <c r="C1315" s="2">
        <v>873700581</v>
      </c>
      <c r="D1315" s="1" t="s">
        <v>12522</v>
      </c>
      <c r="E1315" s="1" t="s">
        <v>12510</v>
      </c>
      <c r="F1315" s="3">
        <v>44612</v>
      </c>
      <c r="G1315" t="s">
        <v>13838</v>
      </c>
    </row>
    <row r="1316" spans="1:7" x14ac:dyDescent="0.25">
      <c r="A1316">
        <f t="shared" ca="1" si="20"/>
        <v>0.97813272246091743</v>
      </c>
      <c r="B1316" s="1" t="s">
        <v>12538</v>
      </c>
      <c r="C1316" s="2">
        <v>1432805</v>
      </c>
      <c r="D1316" s="1" t="s">
        <v>12539</v>
      </c>
      <c r="E1316" s="1" t="s">
        <v>12510</v>
      </c>
      <c r="F1316" s="3">
        <v>44231</v>
      </c>
      <c r="G1316" t="s">
        <v>13839</v>
      </c>
    </row>
    <row r="1317" spans="1:7" x14ac:dyDescent="0.25">
      <c r="A1317">
        <f t="shared" ca="1" si="20"/>
        <v>4.3925648168106179E-2</v>
      </c>
      <c r="B1317" s="1" t="s">
        <v>12524</v>
      </c>
      <c r="C1317" s="2">
        <v>196549293</v>
      </c>
      <c r="D1317" s="1" t="s">
        <v>12525</v>
      </c>
      <c r="E1317" s="1" t="s">
        <v>12506</v>
      </c>
      <c r="F1317" s="3">
        <v>44315</v>
      </c>
      <c r="G1317" t="s">
        <v>13840</v>
      </c>
    </row>
    <row r="1318" spans="1:7" x14ac:dyDescent="0.25">
      <c r="A1318">
        <f t="shared" ca="1" si="20"/>
        <v>0.11677798995486433</v>
      </c>
      <c r="B1318" s="1" t="s">
        <v>12538</v>
      </c>
      <c r="C1318" s="2">
        <v>766319894</v>
      </c>
      <c r="D1318" s="1" t="s">
        <v>12539</v>
      </c>
      <c r="E1318" s="1" t="s">
        <v>12566</v>
      </c>
      <c r="F1318" s="3">
        <v>44235</v>
      </c>
      <c r="G1318" t="s">
        <v>13841</v>
      </c>
    </row>
    <row r="1319" spans="1:7" x14ac:dyDescent="0.25">
      <c r="A1319">
        <f t="shared" ca="1" si="20"/>
        <v>0.62729690659015547</v>
      </c>
      <c r="B1319" s="1" t="s">
        <v>12524</v>
      </c>
      <c r="C1319" s="2">
        <v>655933550</v>
      </c>
      <c r="D1319" s="1" t="s">
        <v>12525</v>
      </c>
      <c r="E1319" s="1" t="s">
        <v>12506</v>
      </c>
      <c r="F1319" s="3">
        <v>44643</v>
      </c>
      <c r="G1319" t="s">
        <v>13842</v>
      </c>
    </row>
    <row r="1320" spans="1:7" x14ac:dyDescent="0.25">
      <c r="A1320">
        <f t="shared" ca="1" si="20"/>
        <v>0.29703956356655969</v>
      </c>
      <c r="B1320" s="1" t="s">
        <v>12538</v>
      </c>
      <c r="C1320" s="2">
        <v>767138580</v>
      </c>
      <c r="D1320" s="1" t="s">
        <v>12539</v>
      </c>
      <c r="E1320" s="1" t="s">
        <v>12512</v>
      </c>
      <c r="F1320" s="3">
        <v>44264</v>
      </c>
      <c r="G1320" t="s">
        <v>13843</v>
      </c>
    </row>
    <row r="1321" spans="1:7" x14ac:dyDescent="0.25">
      <c r="A1321">
        <f t="shared" ca="1" si="20"/>
        <v>0.92276795523373212</v>
      </c>
      <c r="B1321" s="1" t="s">
        <v>12521</v>
      </c>
      <c r="C1321" s="2">
        <v>782237332</v>
      </c>
      <c r="D1321" s="1" t="s">
        <v>12522</v>
      </c>
      <c r="E1321" s="1" t="s">
        <v>12510</v>
      </c>
      <c r="F1321" s="3">
        <v>44452</v>
      </c>
      <c r="G1321" t="s">
        <v>13844</v>
      </c>
    </row>
    <row r="1322" spans="1:7" x14ac:dyDescent="0.25">
      <c r="A1322">
        <f t="shared" ca="1" si="20"/>
        <v>0.26397880914227601</v>
      </c>
      <c r="B1322" s="1" t="s">
        <v>12538</v>
      </c>
      <c r="C1322" s="2">
        <v>741375983</v>
      </c>
      <c r="D1322" s="1" t="s">
        <v>12539</v>
      </c>
      <c r="E1322" s="1" t="s">
        <v>12512</v>
      </c>
      <c r="F1322" s="3">
        <v>44380</v>
      </c>
      <c r="G1322" t="s">
        <v>13845</v>
      </c>
    </row>
    <row r="1323" spans="1:7" x14ac:dyDescent="0.25">
      <c r="A1323">
        <f t="shared" ca="1" si="20"/>
        <v>6.0125538738289297E-2</v>
      </c>
      <c r="B1323" s="1" t="s">
        <v>12504</v>
      </c>
      <c r="C1323" s="2">
        <v>892482644</v>
      </c>
      <c r="D1323" s="1" t="s">
        <v>12505</v>
      </c>
      <c r="E1323" s="1" t="s">
        <v>12506</v>
      </c>
      <c r="F1323" s="3">
        <v>44274</v>
      </c>
      <c r="G1323" t="s">
        <v>13846</v>
      </c>
    </row>
    <row r="1324" spans="1:7" x14ac:dyDescent="0.25">
      <c r="A1324">
        <f t="shared" ca="1" si="20"/>
        <v>0.89660426086528633</v>
      </c>
      <c r="B1324" s="1" t="s">
        <v>12521</v>
      </c>
      <c r="C1324" s="2">
        <v>611809013</v>
      </c>
      <c r="D1324" s="1" t="s">
        <v>12522</v>
      </c>
      <c r="E1324" s="1" t="s">
        <v>12510</v>
      </c>
      <c r="F1324" s="3">
        <v>44388</v>
      </c>
      <c r="G1324" t="s">
        <v>13847</v>
      </c>
    </row>
    <row r="1325" spans="1:7" x14ac:dyDescent="0.25">
      <c r="A1325">
        <f t="shared" ca="1" si="20"/>
        <v>0.63959461829672548</v>
      </c>
      <c r="B1325" s="1" t="s">
        <v>12521</v>
      </c>
      <c r="C1325" s="2">
        <v>597098963</v>
      </c>
      <c r="D1325" s="1" t="s">
        <v>12522</v>
      </c>
      <c r="E1325" s="1" t="s">
        <v>12510</v>
      </c>
      <c r="F1325" s="3">
        <v>44320</v>
      </c>
      <c r="G1325" t="s">
        <v>13848</v>
      </c>
    </row>
    <row r="1326" spans="1:7" x14ac:dyDescent="0.25">
      <c r="A1326">
        <f t="shared" ca="1" si="20"/>
        <v>0.36271442389028163</v>
      </c>
      <c r="B1326" s="1" t="s">
        <v>12538</v>
      </c>
      <c r="C1326" s="2">
        <v>921397735</v>
      </c>
      <c r="D1326" s="1" t="s">
        <v>12539</v>
      </c>
      <c r="E1326" s="1" t="s">
        <v>12512</v>
      </c>
      <c r="F1326" s="3">
        <v>44580</v>
      </c>
      <c r="G1326" t="s">
        <v>13849</v>
      </c>
    </row>
    <row r="1327" spans="1:7" x14ac:dyDescent="0.25">
      <c r="A1327">
        <f t="shared" ca="1" si="20"/>
        <v>0.4434549227126392</v>
      </c>
      <c r="B1327" s="1" t="s">
        <v>12538</v>
      </c>
      <c r="C1327" s="2">
        <v>728558350</v>
      </c>
      <c r="D1327" s="1" t="s">
        <v>12539</v>
      </c>
      <c r="E1327" s="1" t="s">
        <v>12566</v>
      </c>
      <c r="F1327" s="3">
        <v>44623</v>
      </c>
      <c r="G1327" t="s">
        <v>13850</v>
      </c>
    </row>
    <row r="1328" spans="1:7" x14ac:dyDescent="0.25">
      <c r="A1328">
        <f t="shared" ca="1" si="20"/>
        <v>0.30024083129765422</v>
      </c>
      <c r="B1328" s="1" t="s">
        <v>12521</v>
      </c>
      <c r="C1328" s="2">
        <v>969849461</v>
      </c>
      <c r="D1328" s="1" t="s">
        <v>12522</v>
      </c>
      <c r="E1328" s="1" t="s">
        <v>12510</v>
      </c>
      <c r="F1328" s="3">
        <v>44254</v>
      </c>
      <c r="G1328" t="s">
        <v>13851</v>
      </c>
    </row>
    <row r="1329" spans="1:7" x14ac:dyDescent="0.25">
      <c r="A1329">
        <f t="shared" ca="1" si="20"/>
        <v>0.81158874112719881</v>
      </c>
      <c r="B1329" s="1" t="s">
        <v>12514</v>
      </c>
      <c r="C1329" s="2">
        <v>847601515</v>
      </c>
      <c r="D1329" s="1" t="s">
        <v>12515</v>
      </c>
      <c r="E1329" s="1" t="s">
        <v>12527</v>
      </c>
      <c r="F1329" s="3">
        <v>44197</v>
      </c>
      <c r="G1329" t="s">
        <v>13852</v>
      </c>
    </row>
    <row r="1330" spans="1:7" x14ac:dyDescent="0.25">
      <c r="A1330">
        <f t="shared" ca="1" si="20"/>
        <v>0.73772163957150894</v>
      </c>
      <c r="B1330" s="1" t="s">
        <v>12514</v>
      </c>
      <c r="C1330" s="2">
        <v>971077105</v>
      </c>
      <c r="D1330" s="1" t="s">
        <v>12515</v>
      </c>
      <c r="E1330" s="1" t="s">
        <v>12516</v>
      </c>
      <c r="F1330" s="3">
        <v>44543</v>
      </c>
      <c r="G1330" t="s">
        <v>13853</v>
      </c>
    </row>
    <row r="1331" spans="1:7" x14ac:dyDescent="0.25">
      <c r="A1331">
        <f t="shared" ca="1" si="20"/>
        <v>0.84117759463792052</v>
      </c>
      <c r="B1331" s="1" t="s">
        <v>12504</v>
      </c>
      <c r="C1331" s="2">
        <v>126184759</v>
      </c>
      <c r="D1331" s="1" t="s">
        <v>12505</v>
      </c>
      <c r="E1331" s="1" t="s">
        <v>12506</v>
      </c>
      <c r="F1331" s="3">
        <v>44638</v>
      </c>
      <c r="G1331" t="s">
        <v>13854</v>
      </c>
    </row>
    <row r="1332" spans="1:7" x14ac:dyDescent="0.25">
      <c r="A1332">
        <f t="shared" ca="1" si="20"/>
        <v>5.2197627542204916E-2</v>
      </c>
      <c r="B1332" s="1" t="s">
        <v>12504</v>
      </c>
      <c r="C1332" s="2">
        <v>809582129</v>
      </c>
      <c r="D1332" s="1" t="s">
        <v>12505</v>
      </c>
      <c r="E1332" s="1" t="s">
        <v>12510</v>
      </c>
      <c r="F1332" s="3">
        <v>44421</v>
      </c>
      <c r="G1332" t="s">
        <v>13855</v>
      </c>
    </row>
    <row r="1333" spans="1:7" x14ac:dyDescent="0.25">
      <c r="A1333">
        <f t="shared" ca="1" si="20"/>
        <v>0.60125919830647134</v>
      </c>
      <c r="B1333" s="1" t="s">
        <v>12524</v>
      </c>
      <c r="C1333" s="2">
        <v>73292961</v>
      </c>
      <c r="D1333" s="1" t="s">
        <v>12525</v>
      </c>
      <c r="E1333" s="1" t="s">
        <v>12506</v>
      </c>
      <c r="F1333" s="3">
        <v>44506</v>
      </c>
      <c r="G1333" t="s">
        <v>13856</v>
      </c>
    </row>
    <row r="1334" spans="1:7" x14ac:dyDescent="0.25">
      <c r="A1334">
        <f t="shared" ca="1" si="20"/>
        <v>4.725879563571378E-2</v>
      </c>
      <c r="B1334" s="1" t="s">
        <v>12538</v>
      </c>
      <c r="C1334" s="2">
        <v>896912247</v>
      </c>
      <c r="D1334" s="1" t="s">
        <v>12539</v>
      </c>
      <c r="E1334" s="1" t="s">
        <v>12512</v>
      </c>
      <c r="F1334" s="3">
        <v>44569</v>
      </c>
      <c r="G1334" t="s">
        <v>13857</v>
      </c>
    </row>
    <row r="1335" spans="1:7" x14ac:dyDescent="0.25">
      <c r="A1335">
        <f t="shared" ca="1" si="20"/>
        <v>0.10024035384299079</v>
      </c>
      <c r="B1335" s="1" t="s">
        <v>12514</v>
      </c>
      <c r="C1335" s="2">
        <v>415090871</v>
      </c>
      <c r="D1335" s="1" t="s">
        <v>12515</v>
      </c>
      <c r="E1335" s="1" t="s">
        <v>12516</v>
      </c>
      <c r="F1335" s="3">
        <v>44225</v>
      </c>
      <c r="G1335" t="s">
        <v>13858</v>
      </c>
    </row>
    <row r="1336" spans="1:7" x14ac:dyDescent="0.25">
      <c r="A1336">
        <f t="shared" ca="1" si="20"/>
        <v>0.84771450427813522</v>
      </c>
      <c r="B1336" s="1" t="s">
        <v>12504</v>
      </c>
      <c r="C1336" s="2">
        <v>818514758</v>
      </c>
      <c r="D1336" s="1" t="s">
        <v>12505</v>
      </c>
      <c r="E1336" s="1" t="s">
        <v>12506</v>
      </c>
      <c r="F1336" s="3">
        <v>44659</v>
      </c>
      <c r="G1336" t="s">
        <v>13859</v>
      </c>
    </row>
    <row r="1337" spans="1:7" x14ac:dyDescent="0.25">
      <c r="A1337">
        <f t="shared" ca="1" si="20"/>
        <v>0.86277018423151108</v>
      </c>
      <c r="B1337" s="1" t="s">
        <v>12504</v>
      </c>
      <c r="C1337" s="2">
        <v>582167795</v>
      </c>
      <c r="D1337" s="1" t="s">
        <v>12505</v>
      </c>
      <c r="E1337" s="1" t="s">
        <v>12512</v>
      </c>
      <c r="F1337" s="3">
        <v>44225</v>
      </c>
      <c r="G1337" t="s">
        <v>13860</v>
      </c>
    </row>
    <row r="1338" spans="1:7" x14ac:dyDescent="0.25">
      <c r="A1338">
        <f t="shared" ca="1" si="20"/>
        <v>0.57077418238254851</v>
      </c>
      <c r="B1338" s="1" t="s">
        <v>12524</v>
      </c>
      <c r="C1338" s="2">
        <v>362436590</v>
      </c>
      <c r="D1338" s="1" t="s">
        <v>12525</v>
      </c>
      <c r="E1338" s="1" t="s">
        <v>12506</v>
      </c>
      <c r="F1338" s="3">
        <v>44620</v>
      </c>
      <c r="G1338" t="s">
        <v>13861</v>
      </c>
    </row>
    <row r="1339" spans="1:7" x14ac:dyDescent="0.25">
      <c r="A1339">
        <f t="shared" ca="1" si="20"/>
        <v>4.4484700653852016E-2</v>
      </c>
      <c r="B1339" s="1" t="s">
        <v>12504</v>
      </c>
      <c r="C1339" s="2">
        <v>807984614</v>
      </c>
      <c r="D1339" s="1" t="s">
        <v>12505</v>
      </c>
      <c r="E1339" s="1" t="s">
        <v>12506</v>
      </c>
      <c r="F1339" s="3">
        <v>44605</v>
      </c>
      <c r="G1339" t="s">
        <v>13862</v>
      </c>
    </row>
    <row r="1340" spans="1:7" x14ac:dyDescent="0.25">
      <c r="A1340">
        <f t="shared" ca="1" si="20"/>
        <v>0.68879076574133125</v>
      </c>
      <c r="B1340" s="1" t="s">
        <v>12504</v>
      </c>
      <c r="C1340" s="2">
        <v>518813959</v>
      </c>
      <c r="D1340" s="1" t="s">
        <v>12505</v>
      </c>
      <c r="E1340" s="1" t="s">
        <v>12506</v>
      </c>
      <c r="F1340" s="3">
        <v>44221</v>
      </c>
      <c r="G1340" t="s">
        <v>13863</v>
      </c>
    </row>
    <row r="1341" spans="1:7" x14ac:dyDescent="0.25">
      <c r="A1341">
        <f t="shared" ca="1" si="20"/>
        <v>0.45175119147165799</v>
      </c>
      <c r="B1341" s="1" t="s">
        <v>12508</v>
      </c>
      <c r="C1341" s="2">
        <v>96104372</v>
      </c>
      <c r="D1341" s="1" t="s">
        <v>12509</v>
      </c>
      <c r="E1341" s="1" t="s">
        <v>12510</v>
      </c>
      <c r="F1341" s="3">
        <v>44624</v>
      </c>
      <c r="G1341" t="s">
        <v>13864</v>
      </c>
    </row>
    <row r="1342" spans="1:7" x14ac:dyDescent="0.25">
      <c r="A1342">
        <f t="shared" ca="1" si="20"/>
        <v>0.47357716492469271</v>
      </c>
      <c r="B1342" s="1" t="s">
        <v>12521</v>
      </c>
      <c r="C1342" s="2">
        <v>812543923</v>
      </c>
      <c r="D1342" s="1" t="s">
        <v>12522</v>
      </c>
      <c r="E1342" s="1" t="s">
        <v>12510</v>
      </c>
      <c r="F1342" s="3">
        <v>44606</v>
      </c>
      <c r="G1342" t="s">
        <v>13865</v>
      </c>
    </row>
    <row r="1343" spans="1:7" x14ac:dyDescent="0.25">
      <c r="A1343">
        <f t="shared" ca="1" si="20"/>
        <v>0.26642378298730884</v>
      </c>
      <c r="B1343" s="1" t="s">
        <v>12514</v>
      </c>
      <c r="C1343" s="2">
        <v>511307260</v>
      </c>
      <c r="D1343" s="1" t="s">
        <v>12515</v>
      </c>
      <c r="E1343" s="1" t="s">
        <v>12506</v>
      </c>
      <c r="F1343" s="3">
        <v>44237</v>
      </c>
      <c r="G1343" t="s">
        <v>13866</v>
      </c>
    </row>
    <row r="1344" spans="1:7" x14ac:dyDescent="0.25">
      <c r="A1344">
        <f t="shared" ca="1" si="20"/>
        <v>1.355994823604656E-2</v>
      </c>
      <c r="B1344" s="1" t="s">
        <v>12524</v>
      </c>
      <c r="C1344" s="2">
        <v>904452413</v>
      </c>
      <c r="D1344" s="1" t="s">
        <v>12525</v>
      </c>
      <c r="E1344" s="1" t="s">
        <v>12564</v>
      </c>
      <c r="F1344" s="3">
        <v>44388</v>
      </c>
      <c r="G1344" t="s">
        <v>13867</v>
      </c>
    </row>
    <row r="1345" spans="1:7" x14ac:dyDescent="0.25">
      <c r="A1345">
        <f t="shared" ca="1" si="20"/>
        <v>0.82105573539977506</v>
      </c>
      <c r="B1345" s="1" t="s">
        <v>12504</v>
      </c>
      <c r="C1345" s="2">
        <v>897305315</v>
      </c>
      <c r="D1345" s="1" t="s">
        <v>12505</v>
      </c>
      <c r="E1345" s="1" t="s">
        <v>12506</v>
      </c>
      <c r="F1345" s="3">
        <v>44273</v>
      </c>
      <c r="G1345" t="s">
        <v>13868</v>
      </c>
    </row>
    <row r="1346" spans="1:7" x14ac:dyDescent="0.25">
      <c r="A1346">
        <f t="shared" ref="A1346:A1409" ca="1" si="21">RAND()</f>
        <v>0.60186257728850034</v>
      </c>
      <c r="B1346" s="1" t="s">
        <v>12524</v>
      </c>
      <c r="C1346" s="2">
        <v>235255097</v>
      </c>
      <c r="D1346" s="1" t="s">
        <v>12525</v>
      </c>
      <c r="E1346" s="1" t="s">
        <v>12564</v>
      </c>
      <c r="F1346" s="3">
        <v>44361</v>
      </c>
      <c r="G1346" t="s">
        <v>13869</v>
      </c>
    </row>
    <row r="1347" spans="1:7" x14ac:dyDescent="0.25">
      <c r="A1347">
        <f t="shared" ca="1" si="21"/>
        <v>0.72235934844632532</v>
      </c>
      <c r="B1347" s="1" t="s">
        <v>12504</v>
      </c>
      <c r="C1347" s="2">
        <v>531175706</v>
      </c>
      <c r="D1347" s="1" t="s">
        <v>12505</v>
      </c>
      <c r="E1347" s="1" t="s">
        <v>12506</v>
      </c>
      <c r="F1347" s="3">
        <v>44510</v>
      </c>
      <c r="G1347" t="s">
        <v>13870</v>
      </c>
    </row>
    <row r="1348" spans="1:7" x14ac:dyDescent="0.25">
      <c r="A1348">
        <f t="shared" ca="1" si="21"/>
        <v>0.39742972728682702</v>
      </c>
      <c r="B1348" s="1" t="s">
        <v>12521</v>
      </c>
      <c r="C1348" s="2">
        <v>307405988</v>
      </c>
      <c r="D1348" s="1" t="s">
        <v>12522</v>
      </c>
      <c r="E1348" s="1" t="s">
        <v>12510</v>
      </c>
      <c r="F1348" s="3">
        <v>44508</v>
      </c>
      <c r="G1348" t="s">
        <v>13871</v>
      </c>
    </row>
    <row r="1349" spans="1:7" x14ac:dyDescent="0.25">
      <c r="A1349">
        <f t="shared" ca="1" si="21"/>
        <v>0.97428131175916188</v>
      </c>
      <c r="B1349" s="1" t="s">
        <v>12538</v>
      </c>
      <c r="C1349" s="2">
        <v>721237017</v>
      </c>
      <c r="D1349" s="1" t="s">
        <v>12539</v>
      </c>
      <c r="E1349" s="1" t="s">
        <v>12510</v>
      </c>
      <c r="F1349" s="3">
        <v>44665</v>
      </c>
      <c r="G1349" t="s">
        <v>13872</v>
      </c>
    </row>
    <row r="1350" spans="1:7" x14ac:dyDescent="0.25">
      <c r="A1350">
        <f t="shared" ca="1" si="21"/>
        <v>0.56141665098544402</v>
      </c>
      <c r="B1350" s="1" t="s">
        <v>12504</v>
      </c>
      <c r="C1350" s="2">
        <v>301533948</v>
      </c>
      <c r="D1350" s="1" t="s">
        <v>12505</v>
      </c>
      <c r="E1350" s="1" t="s">
        <v>12564</v>
      </c>
      <c r="F1350" s="3">
        <v>44669</v>
      </c>
      <c r="G1350" t="s">
        <v>13873</v>
      </c>
    </row>
    <row r="1351" spans="1:7" x14ac:dyDescent="0.25">
      <c r="A1351">
        <f t="shared" ca="1" si="21"/>
        <v>0.97180071118417477</v>
      </c>
      <c r="B1351" s="1" t="s">
        <v>12524</v>
      </c>
      <c r="C1351" s="2">
        <v>36351620</v>
      </c>
      <c r="D1351" s="1" t="s">
        <v>12525</v>
      </c>
      <c r="E1351" s="1" t="s">
        <v>12506</v>
      </c>
      <c r="F1351" s="3">
        <v>44369</v>
      </c>
      <c r="G1351" t="s">
        <v>13874</v>
      </c>
    </row>
    <row r="1352" spans="1:7" x14ac:dyDescent="0.25">
      <c r="A1352">
        <f t="shared" ca="1" si="21"/>
        <v>0.8382753580626543</v>
      </c>
      <c r="B1352" s="1" t="s">
        <v>12504</v>
      </c>
      <c r="C1352" s="2">
        <v>263558066</v>
      </c>
      <c r="D1352" s="1" t="s">
        <v>12505</v>
      </c>
      <c r="E1352" s="1" t="s">
        <v>12506</v>
      </c>
      <c r="F1352" s="3">
        <v>44240</v>
      </c>
      <c r="G1352" t="s">
        <v>13875</v>
      </c>
    </row>
    <row r="1353" spans="1:7" x14ac:dyDescent="0.25">
      <c r="A1353">
        <f t="shared" ca="1" si="21"/>
        <v>0.64361227558720824</v>
      </c>
      <c r="B1353" s="1" t="s">
        <v>12521</v>
      </c>
      <c r="C1353" s="2">
        <v>665456622</v>
      </c>
      <c r="D1353" s="1" t="s">
        <v>12522</v>
      </c>
      <c r="E1353" s="1" t="s">
        <v>12510</v>
      </c>
      <c r="F1353" s="3">
        <v>44342</v>
      </c>
      <c r="G1353" t="s">
        <v>13876</v>
      </c>
    </row>
    <row r="1354" spans="1:7" x14ac:dyDescent="0.25">
      <c r="A1354">
        <f t="shared" ca="1" si="21"/>
        <v>0.72065349886202945</v>
      </c>
      <c r="B1354" s="1" t="s">
        <v>12514</v>
      </c>
      <c r="C1354" s="2">
        <v>33594751</v>
      </c>
      <c r="D1354" s="1" t="s">
        <v>12515</v>
      </c>
      <c r="E1354" s="1" t="s">
        <v>12516</v>
      </c>
      <c r="F1354" s="3">
        <v>44395</v>
      </c>
      <c r="G1354" t="s">
        <v>13877</v>
      </c>
    </row>
    <row r="1355" spans="1:7" x14ac:dyDescent="0.25">
      <c r="A1355">
        <f t="shared" ca="1" si="21"/>
        <v>0.92913308148065443</v>
      </c>
      <c r="B1355" s="1" t="s">
        <v>12524</v>
      </c>
      <c r="C1355" s="2">
        <v>703426561</v>
      </c>
      <c r="D1355" s="1" t="s">
        <v>12525</v>
      </c>
      <c r="E1355" s="1" t="s">
        <v>12506</v>
      </c>
      <c r="F1355" s="3">
        <v>44669</v>
      </c>
      <c r="G1355" t="s">
        <v>13878</v>
      </c>
    </row>
    <row r="1356" spans="1:7" x14ac:dyDescent="0.25">
      <c r="A1356">
        <f t="shared" ca="1" si="21"/>
        <v>0.54177626307311388</v>
      </c>
      <c r="B1356" s="1" t="s">
        <v>12524</v>
      </c>
      <c r="C1356" s="2">
        <v>133921993</v>
      </c>
      <c r="D1356" s="1" t="s">
        <v>12525</v>
      </c>
      <c r="E1356" s="1" t="s">
        <v>12506</v>
      </c>
      <c r="F1356" s="3">
        <v>44633</v>
      </c>
      <c r="G1356" t="s">
        <v>13879</v>
      </c>
    </row>
    <row r="1357" spans="1:7" x14ac:dyDescent="0.25">
      <c r="A1357">
        <f t="shared" ca="1" si="21"/>
        <v>0.54754206392026172</v>
      </c>
      <c r="B1357" s="1" t="s">
        <v>12508</v>
      </c>
      <c r="C1357" s="2">
        <v>553069848</v>
      </c>
      <c r="D1357" s="1" t="s">
        <v>12509</v>
      </c>
      <c r="E1357" s="1" t="s">
        <v>12519</v>
      </c>
      <c r="F1357" s="3">
        <v>44277</v>
      </c>
      <c r="G1357" t="s">
        <v>13880</v>
      </c>
    </row>
    <row r="1358" spans="1:7" x14ac:dyDescent="0.25">
      <c r="A1358">
        <f t="shared" ca="1" si="21"/>
        <v>2.6294949982636817E-2</v>
      </c>
      <c r="B1358" s="1" t="s">
        <v>12524</v>
      </c>
      <c r="C1358" s="2">
        <v>33666856</v>
      </c>
      <c r="D1358" s="1" t="s">
        <v>12525</v>
      </c>
      <c r="E1358" s="1" t="s">
        <v>12506</v>
      </c>
      <c r="F1358" s="3">
        <v>44407</v>
      </c>
      <c r="G1358" t="s">
        <v>13881</v>
      </c>
    </row>
    <row r="1359" spans="1:7" x14ac:dyDescent="0.25">
      <c r="A1359">
        <f t="shared" ca="1" si="21"/>
        <v>0.14864506196924754</v>
      </c>
      <c r="B1359" s="1" t="s">
        <v>12514</v>
      </c>
      <c r="C1359" s="2">
        <v>270028246</v>
      </c>
      <c r="D1359" s="1" t="s">
        <v>12515</v>
      </c>
      <c r="E1359" s="1" t="s">
        <v>12516</v>
      </c>
      <c r="F1359" s="3">
        <v>44621</v>
      </c>
      <c r="G1359" t="s">
        <v>13882</v>
      </c>
    </row>
    <row r="1360" spans="1:7" x14ac:dyDescent="0.25">
      <c r="A1360">
        <f t="shared" ca="1" si="21"/>
        <v>0.5548340316803192</v>
      </c>
      <c r="B1360" s="1" t="s">
        <v>12524</v>
      </c>
      <c r="C1360" s="2">
        <v>743682227</v>
      </c>
      <c r="D1360" s="1" t="s">
        <v>12525</v>
      </c>
      <c r="E1360" s="1" t="s">
        <v>12506</v>
      </c>
      <c r="F1360" s="3">
        <v>44232</v>
      </c>
      <c r="G1360" t="s">
        <v>13883</v>
      </c>
    </row>
    <row r="1361" spans="1:7" x14ac:dyDescent="0.25">
      <c r="A1361">
        <f t="shared" ca="1" si="21"/>
        <v>0.84227773810355</v>
      </c>
      <c r="B1361" s="1" t="s">
        <v>12521</v>
      </c>
      <c r="C1361" s="2">
        <v>293263284</v>
      </c>
      <c r="D1361" s="1" t="s">
        <v>12522</v>
      </c>
      <c r="E1361" s="1" t="s">
        <v>12510</v>
      </c>
      <c r="F1361" s="3">
        <v>44261</v>
      </c>
      <c r="G1361" t="s">
        <v>13884</v>
      </c>
    </row>
    <row r="1362" spans="1:7" x14ac:dyDescent="0.25">
      <c r="A1362">
        <f t="shared" ca="1" si="21"/>
        <v>0.81607246354060836</v>
      </c>
      <c r="B1362" s="1" t="s">
        <v>12524</v>
      </c>
      <c r="C1362" s="2">
        <v>920922693</v>
      </c>
      <c r="D1362" s="1" t="s">
        <v>12525</v>
      </c>
      <c r="E1362" s="1" t="s">
        <v>12506</v>
      </c>
      <c r="F1362" s="3">
        <v>44549</v>
      </c>
      <c r="G1362" t="s">
        <v>13885</v>
      </c>
    </row>
    <row r="1363" spans="1:7" x14ac:dyDescent="0.25">
      <c r="A1363">
        <f t="shared" ca="1" si="21"/>
        <v>0.66858863205638164</v>
      </c>
      <c r="B1363" s="1" t="s">
        <v>12508</v>
      </c>
      <c r="C1363" s="2">
        <v>215919306</v>
      </c>
      <c r="D1363" s="1" t="s">
        <v>12509</v>
      </c>
      <c r="E1363" s="1" t="s">
        <v>12519</v>
      </c>
      <c r="F1363" s="3">
        <v>44240</v>
      </c>
      <c r="G1363" t="s">
        <v>13886</v>
      </c>
    </row>
    <row r="1364" spans="1:7" x14ac:dyDescent="0.25">
      <c r="A1364">
        <f t="shared" ca="1" si="21"/>
        <v>0.78880734045119993</v>
      </c>
      <c r="B1364" s="1" t="s">
        <v>12538</v>
      </c>
      <c r="C1364" s="2">
        <v>724188941</v>
      </c>
      <c r="D1364" s="1" t="s">
        <v>12539</v>
      </c>
      <c r="E1364" s="1" t="s">
        <v>12566</v>
      </c>
      <c r="F1364" s="3">
        <v>44505</v>
      </c>
      <c r="G1364" t="s">
        <v>13887</v>
      </c>
    </row>
    <row r="1365" spans="1:7" x14ac:dyDescent="0.25">
      <c r="A1365">
        <f t="shared" ca="1" si="21"/>
        <v>0.70031615730973162</v>
      </c>
      <c r="B1365" s="1" t="s">
        <v>12514</v>
      </c>
      <c r="C1365" s="2">
        <v>966549788</v>
      </c>
      <c r="D1365" s="1" t="s">
        <v>12515</v>
      </c>
      <c r="E1365" s="1" t="s">
        <v>12527</v>
      </c>
      <c r="F1365" s="3">
        <v>44370</v>
      </c>
      <c r="G1365" t="s">
        <v>13888</v>
      </c>
    </row>
    <row r="1366" spans="1:7" x14ac:dyDescent="0.25">
      <c r="A1366">
        <f t="shared" ca="1" si="21"/>
        <v>0.69434791064411083</v>
      </c>
      <c r="B1366" s="1" t="s">
        <v>12504</v>
      </c>
      <c r="C1366" s="2">
        <v>650193232</v>
      </c>
      <c r="D1366" s="1" t="s">
        <v>12505</v>
      </c>
      <c r="E1366" s="1" t="s">
        <v>12506</v>
      </c>
      <c r="F1366" s="3">
        <v>44202</v>
      </c>
      <c r="G1366" t="s">
        <v>13889</v>
      </c>
    </row>
    <row r="1367" spans="1:7" x14ac:dyDescent="0.25">
      <c r="A1367">
        <f t="shared" ca="1" si="21"/>
        <v>0.92300151249468287</v>
      </c>
      <c r="B1367" s="1" t="s">
        <v>12538</v>
      </c>
      <c r="C1367" s="2">
        <v>894379240</v>
      </c>
      <c r="D1367" s="1" t="s">
        <v>12539</v>
      </c>
      <c r="E1367" s="1" t="s">
        <v>12566</v>
      </c>
      <c r="F1367" s="3">
        <v>44457</v>
      </c>
      <c r="G1367" t="s">
        <v>13890</v>
      </c>
    </row>
    <row r="1368" spans="1:7" x14ac:dyDescent="0.25">
      <c r="A1368">
        <f t="shared" ca="1" si="21"/>
        <v>0.72837621354976367</v>
      </c>
      <c r="B1368" s="1" t="s">
        <v>12514</v>
      </c>
      <c r="C1368" s="2">
        <v>228702655</v>
      </c>
      <c r="D1368" s="1" t="s">
        <v>12515</v>
      </c>
      <c r="E1368" s="1" t="s">
        <v>12506</v>
      </c>
      <c r="F1368" s="3">
        <v>44539</v>
      </c>
      <c r="G1368" t="s">
        <v>13891</v>
      </c>
    </row>
    <row r="1369" spans="1:7" x14ac:dyDescent="0.25">
      <c r="A1369">
        <f t="shared" ca="1" si="21"/>
        <v>0.58021424357184814</v>
      </c>
      <c r="B1369" s="1" t="s">
        <v>12504</v>
      </c>
      <c r="C1369" s="2">
        <v>110714690</v>
      </c>
      <c r="D1369" s="1" t="s">
        <v>12505</v>
      </c>
      <c r="E1369" s="1" t="s">
        <v>12510</v>
      </c>
      <c r="F1369" s="3">
        <v>44313</v>
      </c>
      <c r="G1369" t="s">
        <v>13892</v>
      </c>
    </row>
    <row r="1370" spans="1:7" x14ac:dyDescent="0.25">
      <c r="A1370">
        <f t="shared" ca="1" si="21"/>
        <v>0.9145774540376439</v>
      </c>
      <c r="B1370" s="1" t="s">
        <v>12504</v>
      </c>
      <c r="C1370" s="2">
        <v>626387942</v>
      </c>
      <c r="D1370" s="1" t="s">
        <v>12505</v>
      </c>
      <c r="E1370" s="1" t="s">
        <v>12506</v>
      </c>
      <c r="F1370" s="3">
        <v>44377</v>
      </c>
      <c r="G1370" t="s">
        <v>13893</v>
      </c>
    </row>
    <row r="1371" spans="1:7" x14ac:dyDescent="0.25">
      <c r="A1371">
        <f t="shared" ca="1" si="21"/>
        <v>0.40709613369375697</v>
      </c>
      <c r="B1371" s="1" t="s">
        <v>12504</v>
      </c>
      <c r="C1371" s="2">
        <v>153838873</v>
      </c>
      <c r="D1371" s="1" t="s">
        <v>12505</v>
      </c>
      <c r="E1371" s="1" t="s">
        <v>12506</v>
      </c>
      <c r="F1371" s="3">
        <v>44586</v>
      </c>
      <c r="G1371" t="s">
        <v>13894</v>
      </c>
    </row>
    <row r="1372" spans="1:7" x14ac:dyDescent="0.25">
      <c r="A1372">
        <f t="shared" ca="1" si="21"/>
        <v>0.22891149129556698</v>
      </c>
      <c r="B1372" s="1" t="s">
        <v>12514</v>
      </c>
      <c r="C1372" s="2">
        <v>875596647</v>
      </c>
      <c r="D1372" s="1" t="s">
        <v>12515</v>
      </c>
      <c r="E1372" s="1" t="s">
        <v>12516</v>
      </c>
      <c r="F1372" s="3">
        <v>44479</v>
      </c>
      <c r="G1372" t="s">
        <v>13895</v>
      </c>
    </row>
    <row r="1373" spans="1:7" x14ac:dyDescent="0.25">
      <c r="A1373">
        <f t="shared" ca="1" si="21"/>
        <v>0.97693738247289996</v>
      </c>
      <c r="B1373" s="1" t="s">
        <v>12521</v>
      </c>
      <c r="C1373" s="2">
        <v>403033646</v>
      </c>
      <c r="D1373" s="1" t="s">
        <v>12522</v>
      </c>
      <c r="E1373" s="1" t="s">
        <v>12510</v>
      </c>
      <c r="F1373" s="3">
        <v>44281</v>
      </c>
      <c r="G1373" t="s">
        <v>13896</v>
      </c>
    </row>
    <row r="1374" spans="1:7" x14ac:dyDescent="0.25">
      <c r="A1374">
        <f t="shared" ca="1" si="21"/>
        <v>0.71983761594577711</v>
      </c>
      <c r="B1374" s="1" t="s">
        <v>12504</v>
      </c>
      <c r="C1374" s="2">
        <v>291037595</v>
      </c>
      <c r="D1374" s="1" t="s">
        <v>12505</v>
      </c>
      <c r="E1374" s="1" t="s">
        <v>12506</v>
      </c>
      <c r="F1374" s="3">
        <v>44661</v>
      </c>
      <c r="G1374" t="s">
        <v>13897</v>
      </c>
    </row>
    <row r="1375" spans="1:7" x14ac:dyDescent="0.25">
      <c r="A1375">
        <f t="shared" ca="1" si="21"/>
        <v>0.58527631664726698</v>
      </c>
      <c r="B1375" s="1" t="s">
        <v>12521</v>
      </c>
      <c r="C1375" s="2">
        <v>29289013</v>
      </c>
      <c r="D1375" s="1" t="s">
        <v>12522</v>
      </c>
      <c r="E1375" s="1" t="s">
        <v>12510</v>
      </c>
      <c r="F1375" s="3">
        <v>44393</v>
      </c>
      <c r="G1375" t="s">
        <v>13898</v>
      </c>
    </row>
    <row r="1376" spans="1:7" x14ac:dyDescent="0.25">
      <c r="A1376">
        <f t="shared" ca="1" si="21"/>
        <v>0.57885145889397527</v>
      </c>
      <c r="B1376" s="1" t="s">
        <v>12524</v>
      </c>
      <c r="C1376" s="2">
        <v>952440210</v>
      </c>
      <c r="D1376" s="1" t="s">
        <v>12525</v>
      </c>
      <c r="E1376" s="1" t="s">
        <v>12506</v>
      </c>
      <c r="F1376" s="3">
        <v>44439</v>
      </c>
      <c r="G1376" t="s">
        <v>13899</v>
      </c>
    </row>
    <row r="1377" spans="1:7" x14ac:dyDescent="0.25">
      <c r="A1377">
        <f t="shared" ca="1" si="21"/>
        <v>0.97909244158938091</v>
      </c>
      <c r="B1377" s="1" t="s">
        <v>12504</v>
      </c>
      <c r="C1377" s="2">
        <v>142605776</v>
      </c>
      <c r="D1377" s="1" t="s">
        <v>12505</v>
      </c>
      <c r="E1377" s="1" t="s">
        <v>12506</v>
      </c>
      <c r="F1377" s="3">
        <v>44672</v>
      </c>
      <c r="G1377" t="s">
        <v>13900</v>
      </c>
    </row>
    <row r="1378" spans="1:7" x14ac:dyDescent="0.25">
      <c r="A1378">
        <f t="shared" ca="1" si="21"/>
        <v>0.86676522130650246</v>
      </c>
      <c r="B1378" s="1" t="s">
        <v>12538</v>
      </c>
      <c r="C1378" s="2">
        <v>381842320</v>
      </c>
      <c r="D1378" s="1" t="s">
        <v>12539</v>
      </c>
      <c r="E1378" s="1" t="s">
        <v>12512</v>
      </c>
      <c r="F1378" s="3">
        <v>44403</v>
      </c>
      <c r="G1378" t="s">
        <v>13901</v>
      </c>
    </row>
    <row r="1379" spans="1:7" x14ac:dyDescent="0.25">
      <c r="A1379">
        <f t="shared" ca="1" si="21"/>
        <v>0.30739656662901949</v>
      </c>
      <c r="B1379" s="1" t="s">
        <v>12521</v>
      </c>
      <c r="C1379" s="2">
        <v>542438679</v>
      </c>
      <c r="D1379" s="1" t="s">
        <v>12522</v>
      </c>
      <c r="E1379" s="1" t="s">
        <v>12510</v>
      </c>
      <c r="F1379" s="3">
        <v>44540</v>
      </c>
      <c r="G1379" t="s">
        <v>13902</v>
      </c>
    </row>
    <row r="1380" spans="1:7" x14ac:dyDescent="0.25">
      <c r="A1380">
        <f t="shared" ca="1" si="21"/>
        <v>0.95992731935167486</v>
      </c>
      <c r="B1380" s="1" t="s">
        <v>12524</v>
      </c>
      <c r="C1380" s="2">
        <v>858160400</v>
      </c>
      <c r="D1380" s="1" t="s">
        <v>12525</v>
      </c>
      <c r="E1380" s="1" t="s">
        <v>12561</v>
      </c>
      <c r="F1380" s="3">
        <v>44565</v>
      </c>
      <c r="G1380" t="s">
        <v>13903</v>
      </c>
    </row>
    <row r="1381" spans="1:7" x14ac:dyDescent="0.25">
      <c r="A1381">
        <f t="shared" ca="1" si="21"/>
        <v>0.14434565527583476</v>
      </c>
      <c r="B1381" s="1" t="s">
        <v>12524</v>
      </c>
      <c r="C1381" s="2">
        <v>41035589</v>
      </c>
      <c r="D1381" s="1" t="s">
        <v>12525</v>
      </c>
      <c r="E1381" s="1" t="s">
        <v>12564</v>
      </c>
      <c r="F1381" s="3">
        <v>44479</v>
      </c>
      <c r="G1381" t="s">
        <v>13904</v>
      </c>
    </row>
    <row r="1382" spans="1:7" x14ac:dyDescent="0.25">
      <c r="A1382">
        <f t="shared" ca="1" si="21"/>
        <v>0.73188512959554974</v>
      </c>
      <c r="B1382" s="1" t="s">
        <v>12521</v>
      </c>
      <c r="C1382" s="2">
        <v>228197315</v>
      </c>
      <c r="D1382" s="1" t="s">
        <v>12522</v>
      </c>
      <c r="E1382" s="1" t="s">
        <v>12510</v>
      </c>
      <c r="F1382" s="3">
        <v>44278</v>
      </c>
      <c r="G1382" t="s">
        <v>13905</v>
      </c>
    </row>
    <row r="1383" spans="1:7" x14ac:dyDescent="0.25">
      <c r="A1383">
        <f t="shared" ca="1" si="21"/>
        <v>0.48198661038181689</v>
      </c>
      <c r="B1383" s="1" t="s">
        <v>12521</v>
      </c>
      <c r="C1383" s="2">
        <v>126955197</v>
      </c>
      <c r="D1383" s="1" t="s">
        <v>12522</v>
      </c>
      <c r="E1383" s="1" t="s">
        <v>12512</v>
      </c>
      <c r="F1383" s="3">
        <v>44482</v>
      </c>
      <c r="G1383" t="s">
        <v>13906</v>
      </c>
    </row>
    <row r="1384" spans="1:7" x14ac:dyDescent="0.25">
      <c r="A1384">
        <f t="shared" ca="1" si="21"/>
        <v>0.94280145385077585</v>
      </c>
      <c r="B1384" s="1" t="s">
        <v>12524</v>
      </c>
      <c r="C1384" s="2">
        <v>713828928</v>
      </c>
      <c r="D1384" s="1" t="s">
        <v>12525</v>
      </c>
      <c r="E1384" s="1" t="s">
        <v>12561</v>
      </c>
      <c r="F1384" s="3">
        <v>44624</v>
      </c>
      <c r="G1384" t="s">
        <v>13907</v>
      </c>
    </row>
    <row r="1385" spans="1:7" x14ac:dyDescent="0.25">
      <c r="A1385">
        <f t="shared" ca="1" si="21"/>
        <v>0.56944892678093184</v>
      </c>
      <c r="B1385" s="1" t="s">
        <v>12524</v>
      </c>
      <c r="C1385" s="2">
        <v>807171368</v>
      </c>
      <c r="D1385" s="1" t="s">
        <v>12525</v>
      </c>
      <c r="E1385" s="1" t="s">
        <v>12506</v>
      </c>
      <c r="F1385" s="3">
        <v>44421</v>
      </c>
      <c r="G1385" t="s">
        <v>13908</v>
      </c>
    </row>
    <row r="1386" spans="1:7" x14ac:dyDescent="0.25">
      <c r="A1386">
        <f t="shared" ca="1" si="21"/>
        <v>0.69211809970031501</v>
      </c>
      <c r="B1386" s="1" t="s">
        <v>12521</v>
      </c>
      <c r="C1386" s="2">
        <v>587004640</v>
      </c>
      <c r="D1386" s="1" t="s">
        <v>12522</v>
      </c>
      <c r="E1386" s="1" t="s">
        <v>12510</v>
      </c>
      <c r="F1386" s="3">
        <v>44537</v>
      </c>
      <c r="G1386" t="s">
        <v>13909</v>
      </c>
    </row>
    <row r="1387" spans="1:7" x14ac:dyDescent="0.25">
      <c r="A1387">
        <f t="shared" ca="1" si="21"/>
        <v>0.26482764422314709</v>
      </c>
      <c r="B1387" s="1" t="s">
        <v>12524</v>
      </c>
      <c r="C1387" s="2">
        <v>245309141</v>
      </c>
      <c r="D1387" s="1" t="s">
        <v>12525</v>
      </c>
      <c r="E1387" s="1" t="s">
        <v>12561</v>
      </c>
      <c r="F1387" s="3">
        <v>44602</v>
      </c>
      <c r="G1387" t="s">
        <v>13910</v>
      </c>
    </row>
    <row r="1388" spans="1:7" x14ac:dyDescent="0.25">
      <c r="A1388">
        <f t="shared" ca="1" si="21"/>
        <v>0.11649771592491753</v>
      </c>
      <c r="B1388" s="1" t="s">
        <v>12521</v>
      </c>
      <c r="C1388" s="2">
        <v>593922000</v>
      </c>
      <c r="D1388" s="1" t="s">
        <v>12522</v>
      </c>
      <c r="E1388" s="1" t="s">
        <v>12510</v>
      </c>
      <c r="F1388" s="3">
        <v>44595</v>
      </c>
      <c r="G1388" t="s">
        <v>13911</v>
      </c>
    </row>
    <row r="1389" spans="1:7" x14ac:dyDescent="0.25">
      <c r="A1389">
        <f t="shared" ca="1" si="21"/>
        <v>0.47825290456878389</v>
      </c>
      <c r="B1389" s="1" t="s">
        <v>12514</v>
      </c>
      <c r="C1389" s="2">
        <v>265889402</v>
      </c>
      <c r="D1389" s="1" t="s">
        <v>12515</v>
      </c>
      <c r="E1389" s="1" t="s">
        <v>12516</v>
      </c>
      <c r="F1389" s="3">
        <v>44407</v>
      </c>
      <c r="G1389" t="s">
        <v>13912</v>
      </c>
    </row>
    <row r="1390" spans="1:7" x14ac:dyDescent="0.25">
      <c r="A1390">
        <f t="shared" ca="1" si="21"/>
        <v>0.6730477839873743</v>
      </c>
      <c r="B1390" s="1" t="s">
        <v>12538</v>
      </c>
      <c r="C1390" s="2">
        <v>777781283</v>
      </c>
      <c r="D1390" s="1" t="s">
        <v>12539</v>
      </c>
      <c r="E1390" s="1" t="s">
        <v>12510</v>
      </c>
      <c r="F1390" s="3">
        <v>44437</v>
      </c>
      <c r="G1390" t="s">
        <v>13913</v>
      </c>
    </row>
    <row r="1391" spans="1:7" x14ac:dyDescent="0.25">
      <c r="A1391">
        <f t="shared" ca="1" si="21"/>
        <v>0.77564033474753746</v>
      </c>
      <c r="B1391" s="1" t="s">
        <v>12508</v>
      </c>
      <c r="C1391" s="2">
        <v>38705523</v>
      </c>
      <c r="D1391" s="1" t="s">
        <v>12509</v>
      </c>
      <c r="E1391" s="1" t="s">
        <v>12519</v>
      </c>
      <c r="F1391" s="3">
        <v>44268</v>
      </c>
      <c r="G1391" t="s">
        <v>13914</v>
      </c>
    </row>
    <row r="1392" spans="1:7" x14ac:dyDescent="0.25">
      <c r="A1392">
        <f t="shared" ca="1" si="21"/>
        <v>0.61165794187792322</v>
      </c>
      <c r="B1392" s="1" t="s">
        <v>12504</v>
      </c>
      <c r="C1392" s="2">
        <v>590984003</v>
      </c>
      <c r="D1392" s="1" t="s">
        <v>12505</v>
      </c>
      <c r="E1392" s="1" t="s">
        <v>12564</v>
      </c>
      <c r="F1392" s="3">
        <v>44574</v>
      </c>
      <c r="G1392" t="s">
        <v>13915</v>
      </c>
    </row>
    <row r="1393" spans="1:7" x14ac:dyDescent="0.25">
      <c r="A1393">
        <f t="shared" ca="1" si="21"/>
        <v>0.91181984892149948</v>
      </c>
      <c r="B1393" s="1" t="s">
        <v>12521</v>
      </c>
      <c r="C1393" s="2">
        <v>86444898</v>
      </c>
      <c r="D1393" s="1" t="s">
        <v>12522</v>
      </c>
      <c r="E1393" s="1" t="s">
        <v>12510</v>
      </c>
      <c r="F1393" s="3">
        <v>44590</v>
      </c>
      <c r="G1393" t="s">
        <v>13916</v>
      </c>
    </row>
    <row r="1394" spans="1:7" x14ac:dyDescent="0.25">
      <c r="A1394">
        <f t="shared" ca="1" si="21"/>
        <v>0.96668804834727184</v>
      </c>
      <c r="B1394" s="1" t="s">
        <v>12524</v>
      </c>
      <c r="C1394" s="2">
        <v>900456904</v>
      </c>
      <c r="D1394" s="1" t="s">
        <v>12525</v>
      </c>
      <c r="E1394" s="1" t="s">
        <v>12506</v>
      </c>
      <c r="F1394" s="3">
        <v>44348</v>
      </c>
      <c r="G1394" t="s">
        <v>13917</v>
      </c>
    </row>
    <row r="1395" spans="1:7" x14ac:dyDescent="0.25">
      <c r="A1395">
        <f t="shared" ca="1" si="21"/>
        <v>0.63756315837522504</v>
      </c>
      <c r="B1395" s="1" t="s">
        <v>12521</v>
      </c>
      <c r="C1395" s="2">
        <v>420919990</v>
      </c>
      <c r="D1395" s="1" t="s">
        <v>12522</v>
      </c>
      <c r="E1395" s="1" t="s">
        <v>12510</v>
      </c>
      <c r="F1395" s="3">
        <v>44671</v>
      </c>
      <c r="G1395" t="s">
        <v>13918</v>
      </c>
    </row>
    <row r="1396" spans="1:7" x14ac:dyDescent="0.25">
      <c r="A1396">
        <f t="shared" ca="1" si="21"/>
        <v>0.34970406736837267</v>
      </c>
      <c r="B1396" s="1" t="s">
        <v>12524</v>
      </c>
      <c r="C1396" s="2">
        <v>231279389</v>
      </c>
      <c r="D1396" s="1" t="s">
        <v>12525</v>
      </c>
      <c r="E1396" s="1" t="s">
        <v>12506</v>
      </c>
      <c r="F1396" s="3">
        <v>44637</v>
      </c>
      <c r="G1396" t="s">
        <v>13919</v>
      </c>
    </row>
    <row r="1397" spans="1:7" x14ac:dyDescent="0.25">
      <c r="A1397">
        <f t="shared" ca="1" si="21"/>
        <v>0.591595732723042</v>
      </c>
      <c r="B1397" s="1" t="s">
        <v>12524</v>
      </c>
      <c r="C1397" s="2">
        <v>744003559</v>
      </c>
      <c r="D1397" s="1" t="s">
        <v>12525</v>
      </c>
      <c r="E1397" s="1" t="s">
        <v>12561</v>
      </c>
      <c r="F1397" s="3">
        <v>44265</v>
      </c>
      <c r="G1397" t="s">
        <v>13920</v>
      </c>
    </row>
    <row r="1398" spans="1:7" x14ac:dyDescent="0.25">
      <c r="A1398">
        <f t="shared" ca="1" si="21"/>
        <v>0.80270014742821116</v>
      </c>
      <c r="B1398" s="1" t="s">
        <v>12514</v>
      </c>
      <c r="C1398" s="2">
        <v>319128070</v>
      </c>
      <c r="D1398" s="1" t="s">
        <v>12515</v>
      </c>
      <c r="E1398" s="1" t="s">
        <v>12516</v>
      </c>
      <c r="F1398" s="3">
        <v>44289</v>
      </c>
      <c r="G1398" t="s">
        <v>13921</v>
      </c>
    </row>
    <row r="1399" spans="1:7" x14ac:dyDescent="0.25">
      <c r="A1399">
        <f t="shared" ca="1" si="21"/>
        <v>0.387995138214831</v>
      </c>
      <c r="B1399" s="1" t="s">
        <v>12514</v>
      </c>
      <c r="C1399" s="2">
        <v>475711203</v>
      </c>
      <c r="D1399" s="1" t="s">
        <v>12515</v>
      </c>
      <c r="E1399" s="1" t="s">
        <v>12506</v>
      </c>
      <c r="F1399" s="3">
        <v>44586</v>
      </c>
      <c r="G1399" t="s">
        <v>13922</v>
      </c>
    </row>
    <row r="1400" spans="1:7" x14ac:dyDescent="0.25">
      <c r="A1400">
        <f t="shared" ca="1" si="21"/>
        <v>0.25237891300942983</v>
      </c>
      <c r="B1400" s="1" t="s">
        <v>12524</v>
      </c>
      <c r="C1400" s="2">
        <v>404799265</v>
      </c>
      <c r="D1400" s="1" t="s">
        <v>12525</v>
      </c>
      <c r="E1400" s="1" t="s">
        <v>12506</v>
      </c>
      <c r="F1400" s="3">
        <v>44207</v>
      </c>
      <c r="G1400" t="s">
        <v>13923</v>
      </c>
    </row>
    <row r="1401" spans="1:7" x14ac:dyDescent="0.25">
      <c r="A1401">
        <f t="shared" ca="1" si="21"/>
        <v>0.93355538772369773</v>
      </c>
      <c r="B1401" s="1" t="s">
        <v>12504</v>
      </c>
      <c r="C1401" s="2">
        <v>151586243</v>
      </c>
      <c r="D1401" s="1" t="s">
        <v>12505</v>
      </c>
      <c r="E1401" s="1" t="s">
        <v>12510</v>
      </c>
      <c r="F1401" s="3">
        <v>44406</v>
      </c>
      <c r="G1401" t="s">
        <v>13924</v>
      </c>
    </row>
    <row r="1402" spans="1:7" x14ac:dyDescent="0.25">
      <c r="A1402">
        <f t="shared" ca="1" si="21"/>
        <v>0.37316225502084466</v>
      </c>
      <c r="B1402" s="1" t="s">
        <v>12514</v>
      </c>
      <c r="C1402" s="2">
        <v>662989220</v>
      </c>
      <c r="D1402" s="1" t="s">
        <v>12515</v>
      </c>
      <c r="E1402" s="1" t="s">
        <v>12527</v>
      </c>
      <c r="F1402" s="3">
        <v>44407</v>
      </c>
      <c r="G1402" t="s">
        <v>13925</v>
      </c>
    </row>
    <row r="1403" spans="1:7" x14ac:dyDescent="0.25">
      <c r="A1403">
        <f t="shared" ca="1" si="21"/>
        <v>0.18010778561784102</v>
      </c>
      <c r="B1403" s="1" t="s">
        <v>12521</v>
      </c>
      <c r="C1403" s="2">
        <v>900885875</v>
      </c>
      <c r="D1403" s="1" t="s">
        <v>12522</v>
      </c>
      <c r="E1403" s="1" t="s">
        <v>12510</v>
      </c>
      <c r="F1403" s="3">
        <v>44626</v>
      </c>
      <c r="G1403" t="s">
        <v>13926</v>
      </c>
    </row>
    <row r="1404" spans="1:7" x14ac:dyDescent="0.25">
      <c r="A1404">
        <f t="shared" ca="1" si="21"/>
        <v>0.28633108414611397</v>
      </c>
      <c r="B1404" s="1" t="s">
        <v>12514</v>
      </c>
      <c r="C1404" s="2">
        <v>698828965</v>
      </c>
      <c r="D1404" s="1" t="s">
        <v>12515</v>
      </c>
      <c r="E1404" s="1" t="s">
        <v>12516</v>
      </c>
      <c r="F1404" s="3">
        <v>44430</v>
      </c>
      <c r="G1404" t="s">
        <v>13927</v>
      </c>
    </row>
    <row r="1405" spans="1:7" x14ac:dyDescent="0.25">
      <c r="A1405">
        <f t="shared" ca="1" si="21"/>
        <v>0.53896478869572539</v>
      </c>
      <c r="B1405" s="1" t="s">
        <v>12504</v>
      </c>
      <c r="C1405" s="2">
        <v>804813466</v>
      </c>
      <c r="D1405" s="1" t="s">
        <v>12505</v>
      </c>
      <c r="E1405" s="1" t="s">
        <v>12564</v>
      </c>
      <c r="F1405" s="3">
        <v>44387</v>
      </c>
      <c r="G1405" t="s">
        <v>13928</v>
      </c>
    </row>
    <row r="1406" spans="1:7" x14ac:dyDescent="0.25">
      <c r="A1406">
        <f t="shared" ca="1" si="21"/>
        <v>0.43966118109337959</v>
      </c>
      <c r="B1406" s="1" t="s">
        <v>12514</v>
      </c>
      <c r="C1406" s="2">
        <v>986276311</v>
      </c>
      <c r="D1406" s="1" t="s">
        <v>12515</v>
      </c>
      <c r="E1406" s="1" t="s">
        <v>12516</v>
      </c>
      <c r="F1406" s="3">
        <v>44490</v>
      </c>
      <c r="G1406" t="s">
        <v>13929</v>
      </c>
    </row>
    <row r="1407" spans="1:7" x14ac:dyDescent="0.25">
      <c r="A1407">
        <f t="shared" ca="1" si="21"/>
        <v>0.47347573717984393</v>
      </c>
      <c r="B1407" s="1" t="s">
        <v>12514</v>
      </c>
      <c r="C1407" s="2">
        <v>556345845</v>
      </c>
      <c r="D1407" s="1" t="s">
        <v>12515</v>
      </c>
      <c r="E1407" s="1" t="s">
        <v>12516</v>
      </c>
      <c r="F1407" s="3">
        <v>44386</v>
      </c>
      <c r="G1407" t="s">
        <v>13930</v>
      </c>
    </row>
    <row r="1408" spans="1:7" x14ac:dyDescent="0.25">
      <c r="A1408">
        <f t="shared" ca="1" si="21"/>
        <v>0.75561950087034035</v>
      </c>
      <c r="B1408" s="1" t="s">
        <v>12508</v>
      </c>
      <c r="C1408" s="2">
        <v>275932122</v>
      </c>
      <c r="D1408" s="1" t="s">
        <v>12509</v>
      </c>
      <c r="E1408" s="1" t="s">
        <v>12519</v>
      </c>
      <c r="F1408" s="3">
        <v>44451</v>
      </c>
      <c r="G1408" t="s">
        <v>13931</v>
      </c>
    </row>
    <row r="1409" spans="1:7" x14ac:dyDescent="0.25">
      <c r="A1409">
        <f t="shared" ca="1" si="21"/>
        <v>8.3284374673282646E-2</v>
      </c>
      <c r="B1409" s="1" t="s">
        <v>12521</v>
      </c>
      <c r="C1409" s="2">
        <v>800680533</v>
      </c>
      <c r="D1409" s="1" t="s">
        <v>12522</v>
      </c>
      <c r="E1409" s="1" t="s">
        <v>12510</v>
      </c>
      <c r="F1409" s="3">
        <v>44241</v>
      </c>
      <c r="G1409" t="s">
        <v>13932</v>
      </c>
    </row>
    <row r="1410" spans="1:7" x14ac:dyDescent="0.25">
      <c r="A1410">
        <f t="shared" ref="A1410:A1473" ca="1" si="22">RAND()</f>
        <v>0.84341096075425503</v>
      </c>
      <c r="B1410" s="1" t="s">
        <v>12538</v>
      </c>
      <c r="C1410" s="2">
        <v>569324298</v>
      </c>
      <c r="D1410" s="1" t="s">
        <v>12539</v>
      </c>
      <c r="E1410" s="1" t="s">
        <v>12512</v>
      </c>
      <c r="F1410" s="3">
        <v>44209</v>
      </c>
      <c r="G1410" t="s">
        <v>13933</v>
      </c>
    </row>
    <row r="1411" spans="1:7" x14ac:dyDescent="0.25">
      <c r="A1411">
        <f t="shared" ca="1" si="22"/>
        <v>0.46452231160979707</v>
      </c>
      <c r="B1411" s="1" t="s">
        <v>12504</v>
      </c>
      <c r="C1411" s="2">
        <v>451149977</v>
      </c>
      <c r="D1411" s="1" t="s">
        <v>12505</v>
      </c>
      <c r="E1411" s="1" t="s">
        <v>12506</v>
      </c>
      <c r="F1411" s="3">
        <v>44549</v>
      </c>
      <c r="G1411" t="s">
        <v>13934</v>
      </c>
    </row>
    <row r="1412" spans="1:7" x14ac:dyDescent="0.25">
      <c r="A1412">
        <f t="shared" ca="1" si="22"/>
        <v>0.70948745862631257</v>
      </c>
      <c r="B1412" s="1" t="s">
        <v>12538</v>
      </c>
      <c r="C1412" s="2">
        <v>20362316</v>
      </c>
      <c r="D1412" s="1" t="s">
        <v>12539</v>
      </c>
      <c r="E1412" s="1" t="s">
        <v>12512</v>
      </c>
      <c r="F1412" s="3">
        <v>44510</v>
      </c>
      <c r="G1412" t="s">
        <v>13935</v>
      </c>
    </row>
    <row r="1413" spans="1:7" x14ac:dyDescent="0.25">
      <c r="A1413">
        <f t="shared" ca="1" si="22"/>
        <v>0.46061277193943739</v>
      </c>
      <c r="B1413" s="1" t="s">
        <v>12514</v>
      </c>
      <c r="C1413" s="2">
        <v>238684493</v>
      </c>
      <c r="D1413" s="1" t="s">
        <v>12515</v>
      </c>
      <c r="E1413" s="1" t="s">
        <v>12506</v>
      </c>
      <c r="F1413" s="3">
        <v>44413</v>
      </c>
      <c r="G1413" t="s">
        <v>13936</v>
      </c>
    </row>
    <row r="1414" spans="1:7" x14ac:dyDescent="0.25">
      <c r="A1414">
        <f t="shared" ca="1" si="22"/>
        <v>0.80049925284786294</v>
      </c>
      <c r="B1414" s="1" t="s">
        <v>12508</v>
      </c>
      <c r="C1414" s="2">
        <v>304491419</v>
      </c>
      <c r="D1414" s="1" t="s">
        <v>12509</v>
      </c>
      <c r="E1414" s="1" t="s">
        <v>12519</v>
      </c>
      <c r="F1414" s="3">
        <v>44432</v>
      </c>
      <c r="G1414" t="s">
        <v>13937</v>
      </c>
    </row>
    <row r="1415" spans="1:7" x14ac:dyDescent="0.25">
      <c r="A1415">
        <f t="shared" ca="1" si="22"/>
        <v>0.96399894588768753</v>
      </c>
      <c r="B1415" s="1" t="s">
        <v>12524</v>
      </c>
      <c r="C1415" s="2">
        <v>576280999</v>
      </c>
      <c r="D1415" s="1" t="s">
        <v>12525</v>
      </c>
      <c r="E1415" s="1" t="s">
        <v>12506</v>
      </c>
      <c r="F1415" s="3">
        <v>44341</v>
      </c>
      <c r="G1415" t="s">
        <v>13938</v>
      </c>
    </row>
    <row r="1416" spans="1:7" x14ac:dyDescent="0.25">
      <c r="A1416">
        <f t="shared" ca="1" si="22"/>
        <v>0.57489376593683728</v>
      </c>
      <c r="B1416" s="1" t="s">
        <v>12504</v>
      </c>
      <c r="C1416" s="2">
        <v>300991991</v>
      </c>
      <c r="D1416" s="1" t="s">
        <v>12505</v>
      </c>
      <c r="E1416" s="1" t="s">
        <v>12564</v>
      </c>
      <c r="F1416" s="3">
        <v>44421</v>
      </c>
      <c r="G1416" t="s">
        <v>13939</v>
      </c>
    </row>
    <row r="1417" spans="1:7" x14ac:dyDescent="0.25">
      <c r="A1417">
        <f t="shared" ca="1" si="22"/>
        <v>0.63172526945169571</v>
      </c>
      <c r="B1417" s="1" t="s">
        <v>12538</v>
      </c>
      <c r="C1417" s="2">
        <v>784495795</v>
      </c>
      <c r="D1417" s="1" t="s">
        <v>12539</v>
      </c>
      <c r="E1417" s="1" t="s">
        <v>12510</v>
      </c>
      <c r="F1417" s="3">
        <v>44220</v>
      </c>
      <c r="G1417" t="s">
        <v>13940</v>
      </c>
    </row>
    <row r="1418" spans="1:7" x14ac:dyDescent="0.25">
      <c r="A1418">
        <f t="shared" ca="1" si="22"/>
        <v>0.91631613951822788</v>
      </c>
      <c r="B1418" s="1" t="s">
        <v>12514</v>
      </c>
      <c r="C1418" s="2">
        <v>649755058</v>
      </c>
      <c r="D1418" s="1" t="s">
        <v>12515</v>
      </c>
      <c r="E1418" s="1" t="s">
        <v>12516</v>
      </c>
      <c r="F1418" s="3">
        <v>44291</v>
      </c>
      <c r="G1418" t="s">
        <v>13941</v>
      </c>
    </row>
    <row r="1419" spans="1:7" x14ac:dyDescent="0.25">
      <c r="A1419">
        <f t="shared" ca="1" si="22"/>
        <v>0.7820326253822204</v>
      </c>
      <c r="B1419" s="1" t="s">
        <v>12538</v>
      </c>
      <c r="C1419" s="2">
        <v>309528570</v>
      </c>
      <c r="D1419" s="1" t="s">
        <v>12539</v>
      </c>
      <c r="E1419" s="1" t="s">
        <v>12512</v>
      </c>
      <c r="F1419" s="3">
        <v>44515</v>
      </c>
      <c r="G1419" t="s">
        <v>13942</v>
      </c>
    </row>
    <row r="1420" spans="1:7" x14ac:dyDescent="0.25">
      <c r="A1420">
        <f t="shared" ca="1" si="22"/>
        <v>0.27908806656098195</v>
      </c>
      <c r="B1420" s="1" t="s">
        <v>12538</v>
      </c>
      <c r="C1420" s="2">
        <v>721292067</v>
      </c>
      <c r="D1420" s="1" t="s">
        <v>12539</v>
      </c>
      <c r="E1420" s="1" t="s">
        <v>12510</v>
      </c>
      <c r="F1420" s="3">
        <v>44292</v>
      </c>
      <c r="G1420" t="s">
        <v>13943</v>
      </c>
    </row>
    <row r="1421" spans="1:7" x14ac:dyDescent="0.25">
      <c r="A1421">
        <f t="shared" ca="1" si="22"/>
        <v>0.13147721802834667</v>
      </c>
      <c r="B1421" s="1" t="s">
        <v>12504</v>
      </c>
      <c r="C1421" s="2">
        <v>48323194</v>
      </c>
      <c r="D1421" s="1" t="s">
        <v>12505</v>
      </c>
      <c r="E1421" s="1" t="s">
        <v>12506</v>
      </c>
      <c r="F1421" s="3">
        <v>44221</v>
      </c>
      <c r="G1421" t="s">
        <v>13944</v>
      </c>
    </row>
    <row r="1422" spans="1:7" x14ac:dyDescent="0.25">
      <c r="A1422">
        <f t="shared" ca="1" si="22"/>
        <v>0.88056653507655203</v>
      </c>
      <c r="B1422" s="1" t="s">
        <v>12521</v>
      </c>
      <c r="C1422" s="2">
        <v>218163207</v>
      </c>
      <c r="D1422" s="1" t="s">
        <v>12522</v>
      </c>
      <c r="E1422" s="1" t="s">
        <v>12512</v>
      </c>
      <c r="F1422" s="3">
        <v>44247</v>
      </c>
      <c r="G1422" t="s">
        <v>13945</v>
      </c>
    </row>
    <row r="1423" spans="1:7" x14ac:dyDescent="0.25">
      <c r="A1423">
        <f t="shared" ca="1" si="22"/>
        <v>4.259897530018153E-2</v>
      </c>
      <c r="B1423" s="1" t="s">
        <v>12521</v>
      </c>
      <c r="C1423" s="2">
        <v>151570772</v>
      </c>
      <c r="D1423" s="1" t="s">
        <v>12522</v>
      </c>
      <c r="E1423" s="1" t="s">
        <v>12510</v>
      </c>
      <c r="F1423" s="3">
        <v>44281</v>
      </c>
      <c r="G1423" t="s">
        <v>13946</v>
      </c>
    </row>
    <row r="1424" spans="1:7" x14ac:dyDescent="0.25">
      <c r="A1424">
        <f t="shared" ca="1" si="22"/>
        <v>0.29036116604762474</v>
      </c>
      <c r="B1424" s="1" t="s">
        <v>12508</v>
      </c>
      <c r="C1424" s="2">
        <v>463423254</v>
      </c>
      <c r="D1424" s="1" t="s">
        <v>12509</v>
      </c>
      <c r="E1424" s="1" t="s">
        <v>12519</v>
      </c>
      <c r="F1424" s="3">
        <v>44679</v>
      </c>
      <c r="G1424" t="s">
        <v>13947</v>
      </c>
    </row>
    <row r="1425" spans="1:7" x14ac:dyDescent="0.25">
      <c r="A1425">
        <f t="shared" ca="1" si="22"/>
        <v>0.58211911102523051</v>
      </c>
      <c r="B1425" s="1" t="s">
        <v>12508</v>
      </c>
      <c r="C1425" s="2">
        <v>802850130</v>
      </c>
      <c r="D1425" s="1" t="s">
        <v>12509</v>
      </c>
      <c r="E1425" s="1" t="s">
        <v>12519</v>
      </c>
      <c r="F1425" s="3">
        <v>44344</v>
      </c>
      <c r="G1425" t="s">
        <v>13948</v>
      </c>
    </row>
    <row r="1426" spans="1:7" x14ac:dyDescent="0.25">
      <c r="A1426">
        <f t="shared" ca="1" si="22"/>
        <v>0.32520766568771664</v>
      </c>
      <c r="B1426" s="1" t="s">
        <v>12521</v>
      </c>
      <c r="C1426" s="2">
        <v>33289021</v>
      </c>
      <c r="D1426" s="1" t="s">
        <v>12522</v>
      </c>
      <c r="E1426" s="1" t="s">
        <v>12510</v>
      </c>
      <c r="F1426" s="3">
        <v>44406</v>
      </c>
      <c r="G1426" t="s">
        <v>13949</v>
      </c>
    </row>
    <row r="1427" spans="1:7" x14ac:dyDescent="0.25">
      <c r="A1427">
        <f t="shared" ca="1" si="22"/>
        <v>0.97595500813798619</v>
      </c>
      <c r="B1427" s="1" t="s">
        <v>12538</v>
      </c>
      <c r="C1427" s="2">
        <v>588250372</v>
      </c>
      <c r="D1427" s="1" t="s">
        <v>12539</v>
      </c>
      <c r="E1427" s="1" t="s">
        <v>12512</v>
      </c>
      <c r="F1427" s="3">
        <v>44206</v>
      </c>
      <c r="G1427" t="s">
        <v>13950</v>
      </c>
    </row>
    <row r="1428" spans="1:7" x14ac:dyDescent="0.25">
      <c r="A1428">
        <f t="shared" ca="1" si="22"/>
        <v>0.91448603825609187</v>
      </c>
      <c r="B1428" s="1" t="s">
        <v>12538</v>
      </c>
      <c r="C1428" s="2">
        <v>585592113</v>
      </c>
      <c r="D1428" s="1" t="s">
        <v>12539</v>
      </c>
      <c r="E1428" s="1" t="s">
        <v>12512</v>
      </c>
      <c r="F1428" s="3">
        <v>44400</v>
      </c>
      <c r="G1428" t="s">
        <v>13951</v>
      </c>
    </row>
    <row r="1429" spans="1:7" x14ac:dyDescent="0.25">
      <c r="A1429">
        <f t="shared" ca="1" si="22"/>
        <v>0.49611451465514</v>
      </c>
      <c r="B1429" s="1" t="s">
        <v>12524</v>
      </c>
      <c r="C1429" s="2">
        <v>685292999</v>
      </c>
      <c r="D1429" s="1" t="s">
        <v>12525</v>
      </c>
      <c r="E1429" s="1" t="s">
        <v>12561</v>
      </c>
      <c r="F1429" s="3">
        <v>44279</v>
      </c>
      <c r="G1429" t="s">
        <v>13952</v>
      </c>
    </row>
    <row r="1430" spans="1:7" x14ac:dyDescent="0.25">
      <c r="A1430">
        <f t="shared" ca="1" si="22"/>
        <v>0.79976268007179452</v>
      </c>
      <c r="B1430" s="1" t="s">
        <v>12521</v>
      </c>
      <c r="C1430" s="2">
        <v>244864582</v>
      </c>
      <c r="D1430" s="1" t="s">
        <v>12522</v>
      </c>
      <c r="E1430" s="1" t="s">
        <v>12510</v>
      </c>
      <c r="F1430" s="3">
        <v>44280</v>
      </c>
      <c r="G1430" t="s">
        <v>13953</v>
      </c>
    </row>
    <row r="1431" spans="1:7" x14ac:dyDescent="0.25">
      <c r="A1431">
        <f t="shared" ca="1" si="22"/>
        <v>0.88580245747789454</v>
      </c>
      <c r="B1431" s="1" t="s">
        <v>12504</v>
      </c>
      <c r="C1431" s="2">
        <v>488315193</v>
      </c>
      <c r="D1431" s="1" t="s">
        <v>12505</v>
      </c>
      <c r="E1431" s="1" t="s">
        <v>12506</v>
      </c>
      <c r="F1431" s="3">
        <v>44463</v>
      </c>
      <c r="G1431" t="s">
        <v>13954</v>
      </c>
    </row>
    <row r="1432" spans="1:7" x14ac:dyDescent="0.25">
      <c r="A1432">
        <f t="shared" ca="1" si="22"/>
        <v>0.96401397728981697</v>
      </c>
      <c r="B1432" s="1" t="s">
        <v>12524</v>
      </c>
      <c r="C1432" s="2">
        <v>597698472</v>
      </c>
      <c r="D1432" s="1" t="s">
        <v>12525</v>
      </c>
      <c r="E1432" s="1" t="s">
        <v>12564</v>
      </c>
      <c r="F1432" s="3">
        <v>44383</v>
      </c>
      <c r="G1432" t="s">
        <v>13955</v>
      </c>
    </row>
    <row r="1433" spans="1:7" x14ac:dyDescent="0.25">
      <c r="A1433">
        <f t="shared" ca="1" si="22"/>
        <v>0.77937600684764652</v>
      </c>
      <c r="B1433" s="1" t="s">
        <v>12521</v>
      </c>
      <c r="C1433" s="2">
        <v>335464094</v>
      </c>
      <c r="D1433" s="1" t="s">
        <v>12522</v>
      </c>
      <c r="E1433" s="1" t="s">
        <v>12510</v>
      </c>
      <c r="F1433" s="3">
        <v>44401</v>
      </c>
      <c r="G1433" t="s">
        <v>13956</v>
      </c>
    </row>
    <row r="1434" spans="1:7" x14ac:dyDescent="0.25">
      <c r="A1434">
        <f t="shared" ca="1" si="22"/>
        <v>0.36330798673406894</v>
      </c>
      <c r="B1434" s="1" t="s">
        <v>12524</v>
      </c>
      <c r="C1434" s="2">
        <v>901216031</v>
      </c>
      <c r="D1434" s="1" t="s">
        <v>12525</v>
      </c>
      <c r="E1434" s="1" t="s">
        <v>12561</v>
      </c>
      <c r="F1434" s="3">
        <v>44352</v>
      </c>
      <c r="G1434" t="s">
        <v>13957</v>
      </c>
    </row>
    <row r="1435" spans="1:7" x14ac:dyDescent="0.25">
      <c r="A1435">
        <f t="shared" ca="1" si="22"/>
        <v>0.26271939151503376</v>
      </c>
      <c r="B1435" s="1" t="s">
        <v>12538</v>
      </c>
      <c r="C1435" s="2">
        <v>435160243</v>
      </c>
      <c r="D1435" s="1" t="s">
        <v>12539</v>
      </c>
      <c r="E1435" s="1" t="s">
        <v>12512</v>
      </c>
      <c r="F1435" s="3">
        <v>44351</v>
      </c>
      <c r="G1435" t="s">
        <v>13958</v>
      </c>
    </row>
    <row r="1436" spans="1:7" x14ac:dyDescent="0.25">
      <c r="A1436">
        <f t="shared" ca="1" si="22"/>
        <v>0.17249991671194809</v>
      </c>
      <c r="B1436" s="1" t="s">
        <v>12514</v>
      </c>
      <c r="C1436" s="2">
        <v>298370602</v>
      </c>
      <c r="D1436" s="1" t="s">
        <v>12515</v>
      </c>
      <c r="E1436" s="1" t="s">
        <v>12527</v>
      </c>
      <c r="F1436" s="3">
        <v>44378</v>
      </c>
      <c r="G1436" t="s">
        <v>13959</v>
      </c>
    </row>
    <row r="1437" spans="1:7" x14ac:dyDescent="0.25">
      <c r="A1437">
        <f t="shared" ca="1" si="22"/>
        <v>0.41332422440633376</v>
      </c>
      <c r="B1437" s="1" t="s">
        <v>12514</v>
      </c>
      <c r="C1437" s="2">
        <v>592106617</v>
      </c>
      <c r="D1437" s="1" t="s">
        <v>12515</v>
      </c>
      <c r="E1437" s="1" t="s">
        <v>12506</v>
      </c>
      <c r="F1437" s="3">
        <v>44338</v>
      </c>
      <c r="G1437" t="s">
        <v>13960</v>
      </c>
    </row>
    <row r="1438" spans="1:7" x14ac:dyDescent="0.25">
      <c r="A1438">
        <f t="shared" ca="1" si="22"/>
        <v>0.11500254822119871</v>
      </c>
      <c r="B1438" s="1" t="s">
        <v>12514</v>
      </c>
      <c r="C1438" s="2">
        <v>629836594</v>
      </c>
      <c r="D1438" s="1" t="s">
        <v>12515</v>
      </c>
      <c r="E1438" s="1" t="s">
        <v>12527</v>
      </c>
      <c r="F1438" s="3">
        <v>44218</v>
      </c>
      <c r="G1438" t="s">
        <v>13961</v>
      </c>
    </row>
    <row r="1439" spans="1:7" x14ac:dyDescent="0.25">
      <c r="A1439">
        <f t="shared" ca="1" si="22"/>
        <v>9.922102262523913E-2</v>
      </c>
      <c r="B1439" s="1" t="s">
        <v>12504</v>
      </c>
      <c r="C1439" s="2">
        <v>509871127</v>
      </c>
      <c r="D1439" s="1" t="s">
        <v>12505</v>
      </c>
      <c r="E1439" s="1" t="s">
        <v>12506</v>
      </c>
      <c r="F1439" s="3">
        <v>44577</v>
      </c>
      <c r="G1439" t="s">
        <v>13962</v>
      </c>
    </row>
    <row r="1440" spans="1:7" x14ac:dyDescent="0.25">
      <c r="A1440">
        <f t="shared" ca="1" si="22"/>
        <v>0.79556399298883607</v>
      </c>
      <c r="B1440" s="1" t="s">
        <v>12504</v>
      </c>
      <c r="C1440" s="2">
        <v>722370123</v>
      </c>
      <c r="D1440" s="1" t="s">
        <v>12505</v>
      </c>
      <c r="E1440" s="1" t="s">
        <v>12506</v>
      </c>
      <c r="F1440" s="3">
        <v>44335</v>
      </c>
      <c r="G1440" t="s">
        <v>13963</v>
      </c>
    </row>
    <row r="1441" spans="1:7" x14ac:dyDescent="0.25">
      <c r="A1441">
        <f t="shared" ca="1" si="22"/>
        <v>0.17627797494086783</v>
      </c>
      <c r="B1441" s="1" t="s">
        <v>12508</v>
      </c>
      <c r="C1441" s="2">
        <v>385558417</v>
      </c>
      <c r="D1441" s="1" t="s">
        <v>12509</v>
      </c>
      <c r="E1441" s="1" t="s">
        <v>12510</v>
      </c>
      <c r="F1441" s="3">
        <v>44536</v>
      </c>
      <c r="G1441" t="s">
        <v>13964</v>
      </c>
    </row>
    <row r="1442" spans="1:7" x14ac:dyDescent="0.25">
      <c r="A1442">
        <f t="shared" ca="1" si="22"/>
        <v>0.72196458215441961</v>
      </c>
      <c r="B1442" s="1" t="s">
        <v>12514</v>
      </c>
      <c r="C1442" s="2">
        <v>919496575</v>
      </c>
      <c r="D1442" s="1" t="s">
        <v>12515</v>
      </c>
      <c r="E1442" s="1" t="s">
        <v>12516</v>
      </c>
      <c r="F1442" s="3">
        <v>44418</v>
      </c>
      <c r="G1442" t="s">
        <v>13965</v>
      </c>
    </row>
    <row r="1443" spans="1:7" x14ac:dyDescent="0.25">
      <c r="A1443">
        <f t="shared" ca="1" si="22"/>
        <v>0.28289095164606282</v>
      </c>
      <c r="B1443" s="1" t="s">
        <v>12521</v>
      </c>
      <c r="C1443" s="2">
        <v>277879148</v>
      </c>
      <c r="D1443" s="1" t="s">
        <v>12522</v>
      </c>
      <c r="E1443" s="1" t="s">
        <v>12510</v>
      </c>
      <c r="F1443" s="3">
        <v>44259</v>
      </c>
      <c r="G1443" t="s">
        <v>13966</v>
      </c>
    </row>
    <row r="1444" spans="1:7" x14ac:dyDescent="0.25">
      <c r="A1444">
        <f t="shared" ca="1" si="22"/>
        <v>0.99077491472335322</v>
      </c>
      <c r="B1444" s="1" t="s">
        <v>12504</v>
      </c>
      <c r="C1444" s="2">
        <v>60142149</v>
      </c>
      <c r="D1444" s="1" t="s">
        <v>12505</v>
      </c>
      <c r="E1444" s="1" t="s">
        <v>12564</v>
      </c>
      <c r="F1444" s="3">
        <v>44413</v>
      </c>
      <c r="G1444" t="s">
        <v>13967</v>
      </c>
    </row>
    <row r="1445" spans="1:7" x14ac:dyDescent="0.25">
      <c r="A1445">
        <f t="shared" ca="1" si="22"/>
        <v>0.47433407672575845</v>
      </c>
      <c r="B1445" s="1" t="s">
        <v>12538</v>
      </c>
      <c r="C1445" s="2">
        <v>773420811</v>
      </c>
      <c r="D1445" s="1" t="s">
        <v>12539</v>
      </c>
      <c r="E1445" s="1" t="s">
        <v>12512</v>
      </c>
      <c r="F1445" s="3">
        <v>44316</v>
      </c>
      <c r="G1445" t="s">
        <v>13968</v>
      </c>
    </row>
    <row r="1446" spans="1:7" x14ac:dyDescent="0.25">
      <c r="A1446">
        <f t="shared" ca="1" si="22"/>
        <v>0.66984576977961852</v>
      </c>
      <c r="B1446" s="1" t="s">
        <v>12524</v>
      </c>
      <c r="C1446" s="2">
        <v>900259264</v>
      </c>
      <c r="D1446" s="1" t="s">
        <v>12525</v>
      </c>
      <c r="E1446" s="1" t="s">
        <v>12506</v>
      </c>
      <c r="F1446" s="3">
        <v>44518</v>
      </c>
      <c r="G1446" t="s">
        <v>13969</v>
      </c>
    </row>
    <row r="1447" spans="1:7" x14ac:dyDescent="0.25">
      <c r="A1447">
        <f t="shared" ca="1" si="22"/>
        <v>0.47541061501532356</v>
      </c>
      <c r="B1447" s="1" t="s">
        <v>12508</v>
      </c>
      <c r="C1447" s="2">
        <v>273442631</v>
      </c>
      <c r="D1447" s="1" t="s">
        <v>12509</v>
      </c>
      <c r="E1447" s="1" t="s">
        <v>12519</v>
      </c>
      <c r="F1447" s="3">
        <v>44588</v>
      </c>
      <c r="G1447" t="s">
        <v>13970</v>
      </c>
    </row>
    <row r="1448" spans="1:7" x14ac:dyDescent="0.25">
      <c r="A1448">
        <f t="shared" ca="1" si="22"/>
        <v>0.89772589309985251</v>
      </c>
      <c r="B1448" s="1" t="s">
        <v>12524</v>
      </c>
      <c r="C1448" s="2">
        <v>279824385</v>
      </c>
      <c r="D1448" s="1" t="s">
        <v>12525</v>
      </c>
      <c r="E1448" s="1" t="s">
        <v>12564</v>
      </c>
      <c r="F1448" s="3">
        <v>44677</v>
      </c>
      <c r="G1448" t="s">
        <v>13971</v>
      </c>
    </row>
    <row r="1449" spans="1:7" x14ac:dyDescent="0.25">
      <c r="A1449">
        <f t="shared" ca="1" si="22"/>
        <v>0.23418818947808262</v>
      </c>
      <c r="B1449" s="1" t="s">
        <v>12538</v>
      </c>
      <c r="C1449" s="2">
        <v>104490023</v>
      </c>
      <c r="D1449" s="1" t="s">
        <v>12539</v>
      </c>
      <c r="E1449" s="1" t="s">
        <v>12512</v>
      </c>
      <c r="F1449" s="3">
        <v>44653</v>
      </c>
      <c r="G1449" t="s">
        <v>13972</v>
      </c>
    </row>
    <row r="1450" spans="1:7" x14ac:dyDescent="0.25">
      <c r="A1450">
        <f t="shared" ca="1" si="22"/>
        <v>0.19962915577388618</v>
      </c>
      <c r="B1450" s="1" t="s">
        <v>12504</v>
      </c>
      <c r="C1450" s="2">
        <v>555522499</v>
      </c>
      <c r="D1450" s="1" t="s">
        <v>12505</v>
      </c>
      <c r="E1450" s="1" t="s">
        <v>12506</v>
      </c>
      <c r="F1450" s="3">
        <v>44513</v>
      </c>
      <c r="G1450" t="s">
        <v>13973</v>
      </c>
    </row>
    <row r="1451" spans="1:7" x14ac:dyDescent="0.25">
      <c r="A1451">
        <f t="shared" ca="1" si="22"/>
        <v>0.89926773059923015</v>
      </c>
      <c r="B1451" s="1" t="s">
        <v>12538</v>
      </c>
      <c r="C1451" s="2">
        <v>670581735</v>
      </c>
      <c r="D1451" s="1" t="s">
        <v>12539</v>
      </c>
      <c r="E1451" s="1" t="s">
        <v>12512</v>
      </c>
      <c r="F1451" s="3">
        <v>44318</v>
      </c>
      <c r="G1451" t="s">
        <v>13974</v>
      </c>
    </row>
    <row r="1452" spans="1:7" x14ac:dyDescent="0.25">
      <c r="A1452">
        <f t="shared" ca="1" si="22"/>
        <v>3.5584645218813327E-2</v>
      </c>
      <c r="B1452" s="1" t="s">
        <v>12504</v>
      </c>
      <c r="C1452" s="2">
        <v>892979728</v>
      </c>
      <c r="D1452" s="1" t="s">
        <v>12505</v>
      </c>
      <c r="E1452" s="1" t="s">
        <v>12564</v>
      </c>
      <c r="F1452" s="3">
        <v>44499</v>
      </c>
      <c r="G1452" t="s">
        <v>13975</v>
      </c>
    </row>
    <row r="1453" spans="1:7" x14ac:dyDescent="0.25">
      <c r="A1453">
        <f t="shared" ca="1" si="22"/>
        <v>0.9146076857471408</v>
      </c>
      <c r="B1453" s="1" t="s">
        <v>12508</v>
      </c>
      <c r="C1453" s="2">
        <v>475323517</v>
      </c>
      <c r="D1453" s="1" t="s">
        <v>12509</v>
      </c>
      <c r="E1453" s="1" t="s">
        <v>12519</v>
      </c>
      <c r="F1453" s="3">
        <v>44666</v>
      </c>
      <c r="G1453" t="s">
        <v>13976</v>
      </c>
    </row>
    <row r="1454" spans="1:7" x14ac:dyDescent="0.25">
      <c r="A1454">
        <f t="shared" ca="1" si="22"/>
        <v>0.47453619404775726</v>
      </c>
      <c r="B1454" s="1" t="s">
        <v>12504</v>
      </c>
      <c r="C1454" s="2">
        <v>129117923</v>
      </c>
      <c r="D1454" s="1" t="s">
        <v>12505</v>
      </c>
      <c r="E1454" s="1" t="s">
        <v>12512</v>
      </c>
      <c r="F1454" s="3">
        <v>44504</v>
      </c>
      <c r="G1454" t="s">
        <v>13977</v>
      </c>
    </row>
    <row r="1455" spans="1:7" x14ac:dyDescent="0.25">
      <c r="A1455">
        <f t="shared" ca="1" si="22"/>
        <v>0.47705129778517807</v>
      </c>
      <c r="B1455" s="1" t="s">
        <v>12504</v>
      </c>
      <c r="C1455" s="2">
        <v>674675698</v>
      </c>
      <c r="D1455" s="1" t="s">
        <v>12505</v>
      </c>
      <c r="E1455" s="1" t="s">
        <v>12564</v>
      </c>
      <c r="F1455" s="3">
        <v>44578</v>
      </c>
      <c r="G1455" t="s">
        <v>13978</v>
      </c>
    </row>
    <row r="1456" spans="1:7" x14ac:dyDescent="0.25">
      <c r="A1456">
        <f t="shared" ca="1" si="22"/>
        <v>0.16431916457141615</v>
      </c>
      <c r="B1456" s="1" t="s">
        <v>12504</v>
      </c>
      <c r="C1456" s="2">
        <v>672898421</v>
      </c>
      <c r="D1456" s="1" t="s">
        <v>12505</v>
      </c>
      <c r="E1456" s="1" t="s">
        <v>12564</v>
      </c>
      <c r="F1456" s="3">
        <v>44546</v>
      </c>
      <c r="G1456" t="s">
        <v>13979</v>
      </c>
    </row>
    <row r="1457" spans="1:7" x14ac:dyDescent="0.25">
      <c r="A1457">
        <f t="shared" ca="1" si="22"/>
        <v>0.39179223733897717</v>
      </c>
      <c r="B1457" s="1" t="s">
        <v>12538</v>
      </c>
      <c r="C1457" s="2">
        <v>104344203</v>
      </c>
      <c r="D1457" s="1" t="s">
        <v>12539</v>
      </c>
      <c r="E1457" s="1" t="s">
        <v>12566</v>
      </c>
      <c r="F1457" s="3">
        <v>44568</v>
      </c>
      <c r="G1457" t="s">
        <v>13980</v>
      </c>
    </row>
    <row r="1458" spans="1:7" x14ac:dyDescent="0.25">
      <c r="A1458">
        <f t="shared" ca="1" si="22"/>
        <v>0.85911992021324424</v>
      </c>
      <c r="B1458" s="1" t="s">
        <v>12538</v>
      </c>
      <c r="C1458" s="2">
        <v>669645088</v>
      </c>
      <c r="D1458" s="1" t="s">
        <v>12539</v>
      </c>
      <c r="E1458" s="1" t="s">
        <v>12512</v>
      </c>
      <c r="F1458" s="3">
        <v>44542</v>
      </c>
      <c r="G1458" t="s">
        <v>13981</v>
      </c>
    </row>
    <row r="1459" spans="1:7" x14ac:dyDescent="0.25">
      <c r="A1459">
        <f t="shared" ca="1" si="22"/>
        <v>0.17602150537737682</v>
      </c>
      <c r="B1459" s="1" t="s">
        <v>12524</v>
      </c>
      <c r="C1459" s="2">
        <v>336343604</v>
      </c>
      <c r="D1459" s="1" t="s">
        <v>12525</v>
      </c>
      <c r="E1459" s="1" t="s">
        <v>12564</v>
      </c>
      <c r="F1459" s="3">
        <v>44406</v>
      </c>
      <c r="G1459" t="s">
        <v>13982</v>
      </c>
    </row>
    <row r="1460" spans="1:7" x14ac:dyDescent="0.25">
      <c r="A1460">
        <f t="shared" ca="1" si="22"/>
        <v>0.60034081258855754</v>
      </c>
      <c r="B1460" s="1" t="s">
        <v>12504</v>
      </c>
      <c r="C1460" s="2">
        <v>212431665</v>
      </c>
      <c r="D1460" s="1" t="s">
        <v>12505</v>
      </c>
      <c r="E1460" s="1" t="s">
        <v>12512</v>
      </c>
      <c r="F1460" s="3">
        <v>44323</v>
      </c>
      <c r="G1460" t="s">
        <v>13983</v>
      </c>
    </row>
    <row r="1461" spans="1:7" x14ac:dyDescent="0.25">
      <c r="A1461">
        <f t="shared" ca="1" si="22"/>
        <v>0.68934621226996695</v>
      </c>
      <c r="B1461" s="1" t="s">
        <v>12504</v>
      </c>
      <c r="C1461" s="2">
        <v>197184515</v>
      </c>
      <c r="D1461" s="1" t="s">
        <v>12505</v>
      </c>
      <c r="E1461" s="1" t="s">
        <v>12506</v>
      </c>
      <c r="F1461" s="3">
        <v>44399</v>
      </c>
      <c r="G1461" t="s">
        <v>13984</v>
      </c>
    </row>
    <row r="1462" spans="1:7" x14ac:dyDescent="0.25">
      <c r="A1462">
        <f t="shared" ca="1" si="22"/>
        <v>0.34378769090008887</v>
      </c>
      <c r="B1462" s="1" t="s">
        <v>12538</v>
      </c>
      <c r="C1462" s="2">
        <v>747064172</v>
      </c>
      <c r="D1462" s="1" t="s">
        <v>12539</v>
      </c>
      <c r="E1462" s="1" t="s">
        <v>12512</v>
      </c>
      <c r="F1462" s="3">
        <v>44401</v>
      </c>
      <c r="G1462" t="s">
        <v>13985</v>
      </c>
    </row>
    <row r="1463" spans="1:7" x14ac:dyDescent="0.25">
      <c r="A1463">
        <f t="shared" ca="1" si="22"/>
        <v>0.71704816925168624</v>
      </c>
      <c r="B1463" s="1" t="s">
        <v>12504</v>
      </c>
      <c r="C1463" s="2">
        <v>840316438</v>
      </c>
      <c r="D1463" s="1" t="s">
        <v>12505</v>
      </c>
      <c r="E1463" s="1" t="s">
        <v>12506</v>
      </c>
      <c r="F1463" s="3">
        <v>44590</v>
      </c>
      <c r="G1463" t="s">
        <v>13986</v>
      </c>
    </row>
    <row r="1464" spans="1:7" x14ac:dyDescent="0.25">
      <c r="A1464">
        <f t="shared" ca="1" si="22"/>
        <v>3.9650758164525346E-2</v>
      </c>
      <c r="B1464" s="1" t="s">
        <v>12538</v>
      </c>
      <c r="C1464" s="2">
        <v>919570593</v>
      </c>
      <c r="D1464" s="1" t="s">
        <v>12539</v>
      </c>
      <c r="E1464" s="1" t="s">
        <v>12510</v>
      </c>
      <c r="F1464" s="3">
        <v>44608</v>
      </c>
      <c r="G1464" t="s">
        <v>13987</v>
      </c>
    </row>
    <row r="1465" spans="1:7" x14ac:dyDescent="0.25">
      <c r="A1465">
        <f t="shared" ca="1" si="22"/>
        <v>0.22679097430292394</v>
      </c>
      <c r="B1465" s="1" t="s">
        <v>12538</v>
      </c>
      <c r="C1465" s="2">
        <v>696887241</v>
      </c>
      <c r="D1465" s="1" t="s">
        <v>12539</v>
      </c>
      <c r="E1465" s="1" t="s">
        <v>12566</v>
      </c>
      <c r="F1465" s="3">
        <v>44284</v>
      </c>
      <c r="G1465" t="s">
        <v>13988</v>
      </c>
    </row>
    <row r="1466" spans="1:7" x14ac:dyDescent="0.25">
      <c r="A1466">
        <f t="shared" ca="1" si="22"/>
        <v>0.50527071663562295</v>
      </c>
      <c r="B1466" s="1" t="s">
        <v>12538</v>
      </c>
      <c r="C1466" s="2">
        <v>105745632</v>
      </c>
      <c r="D1466" s="1" t="s">
        <v>12539</v>
      </c>
      <c r="E1466" s="1" t="s">
        <v>12512</v>
      </c>
      <c r="F1466" s="3">
        <v>44534</v>
      </c>
      <c r="G1466" t="s">
        <v>13989</v>
      </c>
    </row>
    <row r="1467" spans="1:7" x14ac:dyDescent="0.25">
      <c r="A1467">
        <f t="shared" ca="1" si="22"/>
        <v>0.10105781029425287</v>
      </c>
      <c r="B1467" s="1" t="s">
        <v>12504</v>
      </c>
      <c r="C1467" s="2">
        <v>748875665</v>
      </c>
      <c r="D1467" s="1" t="s">
        <v>12505</v>
      </c>
      <c r="E1467" s="1" t="s">
        <v>12564</v>
      </c>
      <c r="F1467" s="3">
        <v>44501</v>
      </c>
      <c r="G1467" t="s">
        <v>13990</v>
      </c>
    </row>
    <row r="1468" spans="1:7" x14ac:dyDescent="0.25">
      <c r="A1468">
        <f t="shared" ca="1" si="22"/>
        <v>0.37905167052925859</v>
      </c>
      <c r="B1468" s="1" t="s">
        <v>12504</v>
      </c>
      <c r="C1468" s="2">
        <v>391021354</v>
      </c>
      <c r="D1468" s="1" t="s">
        <v>12505</v>
      </c>
      <c r="E1468" s="1" t="s">
        <v>12506</v>
      </c>
      <c r="F1468" s="3">
        <v>44281</v>
      </c>
      <c r="G1468" t="s">
        <v>13991</v>
      </c>
    </row>
    <row r="1469" spans="1:7" x14ac:dyDescent="0.25">
      <c r="A1469">
        <f t="shared" ca="1" si="22"/>
        <v>0.38843456655759256</v>
      </c>
      <c r="B1469" s="1" t="s">
        <v>12504</v>
      </c>
      <c r="C1469" s="2">
        <v>946043399</v>
      </c>
      <c r="D1469" s="1" t="s">
        <v>12505</v>
      </c>
      <c r="E1469" s="1" t="s">
        <v>12512</v>
      </c>
      <c r="F1469" s="3">
        <v>44425</v>
      </c>
      <c r="G1469" t="s">
        <v>13992</v>
      </c>
    </row>
    <row r="1470" spans="1:7" x14ac:dyDescent="0.25">
      <c r="A1470">
        <f t="shared" ca="1" si="22"/>
        <v>0.49171071995746074</v>
      </c>
      <c r="B1470" s="1" t="s">
        <v>12524</v>
      </c>
      <c r="C1470" s="2">
        <v>355683346</v>
      </c>
      <c r="D1470" s="1" t="s">
        <v>12525</v>
      </c>
      <c r="E1470" s="1" t="s">
        <v>12506</v>
      </c>
      <c r="F1470" s="3">
        <v>44579</v>
      </c>
      <c r="G1470" t="s">
        <v>13993</v>
      </c>
    </row>
    <row r="1471" spans="1:7" x14ac:dyDescent="0.25">
      <c r="A1471">
        <f t="shared" ca="1" si="22"/>
        <v>0.62644178826266872</v>
      </c>
      <c r="B1471" s="1" t="s">
        <v>12504</v>
      </c>
      <c r="C1471" s="2">
        <v>212184230</v>
      </c>
      <c r="D1471" s="1" t="s">
        <v>12505</v>
      </c>
      <c r="E1471" s="1" t="s">
        <v>12510</v>
      </c>
      <c r="F1471" s="3">
        <v>44616</v>
      </c>
      <c r="G1471" t="s">
        <v>13994</v>
      </c>
    </row>
    <row r="1472" spans="1:7" x14ac:dyDescent="0.25">
      <c r="A1472">
        <f t="shared" ca="1" si="22"/>
        <v>0.19404478644480405</v>
      </c>
      <c r="B1472" s="1" t="s">
        <v>12504</v>
      </c>
      <c r="C1472" s="2">
        <v>747753075</v>
      </c>
      <c r="D1472" s="1" t="s">
        <v>12505</v>
      </c>
      <c r="E1472" s="1" t="s">
        <v>12564</v>
      </c>
      <c r="F1472" s="3">
        <v>44200</v>
      </c>
      <c r="G1472" t="s">
        <v>13995</v>
      </c>
    </row>
    <row r="1473" spans="1:7" x14ac:dyDescent="0.25">
      <c r="A1473">
        <f t="shared" ca="1" si="22"/>
        <v>6.4255510097767976E-2</v>
      </c>
      <c r="B1473" s="1" t="s">
        <v>12538</v>
      </c>
      <c r="C1473" s="2">
        <v>124971917</v>
      </c>
      <c r="D1473" s="1" t="s">
        <v>12539</v>
      </c>
      <c r="E1473" s="1" t="s">
        <v>12512</v>
      </c>
      <c r="F1473" s="3">
        <v>44372</v>
      </c>
      <c r="G1473" t="s">
        <v>13996</v>
      </c>
    </row>
    <row r="1474" spans="1:7" x14ac:dyDescent="0.25">
      <c r="A1474">
        <f t="shared" ref="A1474:A1537" ca="1" si="23">RAND()</f>
        <v>0.97641038395477353</v>
      </c>
      <c r="B1474" s="1" t="s">
        <v>12504</v>
      </c>
      <c r="C1474" s="2">
        <v>585061240</v>
      </c>
      <c r="D1474" s="1" t="s">
        <v>12505</v>
      </c>
      <c r="E1474" s="1" t="s">
        <v>12564</v>
      </c>
      <c r="F1474" s="3">
        <v>44311</v>
      </c>
      <c r="G1474" t="s">
        <v>13997</v>
      </c>
    </row>
    <row r="1475" spans="1:7" x14ac:dyDescent="0.25">
      <c r="A1475">
        <f t="shared" ca="1" si="23"/>
        <v>0.72896370723182535</v>
      </c>
      <c r="B1475" s="1" t="s">
        <v>12508</v>
      </c>
      <c r="C1475" s="2">
        <v>853947202</v>
      </c>
      <c r="D1475" s="1" t="s">
        <v>12509</v>
      </c>
      <c r="E1475" s="1" t="s">
        <v>12519</v>
      </c>
      <c r="F1475" s="3">
        <v>44561</v>
      </c>
      <c r="G1475" t="s">
        <v>13998</v>
      </c>
    </row>
    <row r="1476" spans="1:7" x14ac:dyDescent="0.25">
      <c r="A1476">
        <f t="shared" ca="1" si="23"/>
        <v>0.10398769855022971</v>
      </c>
      <c r="B1476" s="1" t="s">
        <v>12508</v>
      </c>
      <c r="C1476" s="2">
        <v>807694195</v>
      </c>
      <c r="D1476" s="1" t="s">
        <v>12509</v>
      </c>
      <c r="E1476" s="1" t="s">
        <v>12519</v>
      </c>
      <c r="F1476" s="3">
        <v>44441</v>
      </c>
      <c r="G1476" t="s">
        <v>13999</v>
      </c>
    </row>
    <row r="1477" spans="1:7" x14ac:dyDescent="0.25">
      <c r="A1477">
        <f t="shared" ca="1" si="23"/>
        <v>0.24840947123099355</v>
      </c>
      <c r="B1477" s="1" t="s">
        <v>12508</v>
      </c>
      <c r="C1477" s="2">
        <v>620633359</v>
      </c>
      <c r="D1477" s="1" t="s">
        <v>12509</v>
      </c>
      <c r="E1477" s="1" t="s">
        <v>12510</v>
      </c>
      <c r="F1477" s="3">
        <v>44523</v>
      </c>
      <c r="G1477" t="s">
        <v>14000</v>
      </c>
    </row>
    <row r="1478" spans="1:7" x14ac:dyDescent="0.25">
      <c r="A1478">
        <f t="shared" ca="1" si="23"/>
        <v>0.94068749301652332</v>
      </c>
      <c r="B1478" s="1" t="s">
        <v>12524</v>
      </c>
      <c r="C1478" s="2">
        <v>635529670</v>
      </c>
      <c r="D1478" s="1" t="s">
        <v>12525</v>
      </c>
      <c r="E1478" s="1" t="s">
        <v>12564</v>
      </c>
      <c r="F1478" s="3">
        <v>44307</v>
      </c>
      <c r="G1478" t="s">
        <v>14001</v>
      </c>
    </row>
    <row r="1479" spans="1:7" x14ac:dyDescent="0.25">
      <c r="A1479">
        <f t="shared" ca="1" si="23"/>
        <v>0.15139394194557676</v>
      </c>
      <c r="B1479" s="1" t="s">
        <v>12538</v>
      </c>
      <c r="C1479" s="2">
        <v>576374245</v>
      </c>
      <c r="D1479" s="1" t="s">
        <v>12539</v>
      </c>
      <c r="E1479" s="1" t="s">
        <v>12566</v>
      </c>
      <c r="F1479" s="3">
        <v>44573</v>
      </c>
      <c r="G1479" t="s">
        <v>14002</v>
      </c>
    </row>
    <row r="1480" spans="1:7" x14ac:dyDescent="0.25">
      <c r="A1480">
        <f t="shared" ca="1" si="23"/>
        <v>0.478351144257674</v>
      </c>
      <c r="B1480" s="1" t="s">
        <v>12508</v>
      </c>
      <c r="C1480" s="2">
        <v>936996307</v>
      </c>
      <c r="D1480" s="1" t="s">
        <v>12509</v>
      </c>
      <c r="E1480" s="1" t="s">
        <v>12519</v>
      </c>
      <c r="F1480" s="3">
        <v>44497</v>
      </c>
      <c r="G1480" t="s">
        <v>14003</v>
      </c>
    </row>
    <row r="1481" spans="1:7" x14ac:dyDescent="0.25">
      <c r="A1481">
        <f t="shared" ca="1" si="23"/>
        <v>0.23915306499524736</v>
      </c>
      <c r="B1481" s="1" t="s">
        <v>12524</v>
      </c>
      <c r="C1481" s="2">
        <v>663215913</v>
      </c>
      <c r="D1481" s="1" t="s">
        <v>12525</v>
      </c>
      <c r="E1481" s="1" t="s">
        <v>12506</v>
      </c>
      <c r="F1481" s="3">
        <v>44479</v>
      </c>
      <c r="G1481" t="s">
        <v>14004</v>
      </c>
    </row>
    <row r="1482" spans="1:7" x14ac:dyDescent="0.25">
      <c r="A1482">
        <f t="shared" ca="1" si="23"/>
        <v>0.36324045678229189</v>
      </c>
      <c r="B1482" s="1" t="s">
        <v>12521</v>
      </c>
      <c r="C1482" s="2">
        <v>550137994</v>
      </c>
      <c r="D1482" s="1" t="s">
        <v>12522</v>
      </c>
      <c r="E1482" s="1" t="s">
        <v>12510</v>
      </c>
      <c r="F1482" s="3">
        <v>44600</v>
      </c>
      <c r="G1482" t="s">
        <v>14005</v>
      </c>
    </row>
    <row r="1483" spans="1:7" x14ac:dyDescent="0.25">
      <c r="A1483">
        <f t="shared" ca="1" si="23"/>
        <v>0.3379321917010597</v>
      </c>
      <c r="B1483" s="1" t="s">
        <v>12521</v>
      </c>
      <c r="C1483" s="2">
        <v>543597632</v>
      </c>
      <c r="D1483" s="1" t="s">
        <v>12522</v>
      </c>
      <c r="E1483" s="1" t="s">
        <v>12510</v>
      </c>
      <c r="F1483" s="3">
        <v>44435</v>
      </c>
      <c r="G1483" t="s">
        <v>14006</v>
      </c>
    </row>
    <row r="1484" spans="1:7" x14ac:dyDescent="0.25">
      <c r="A1484">
        <f t="shared" ca="1" si="23"/>
        <v>0.98314612480227692</v>
      </c>
      <c r="B1484" s="1" t="s">
        <v>12524</v>
      </c>
      <c r="C1484" s="2">
        <v>678546781</v>
      </c>
      <c r="D1484" s="1" t="s">
        <v>12525</v>
      </c>
      <c r="E1484" s="1" t="s">
        <v>12506</v>
      </c>
      <c r="F1484" s="3">
        <v>44580</v>
      </c>
      <c r="G1484" t="s">
        <v>14007</v>
      </c>
    </row>
    <row r="1485" spans="1:7" x14ac:dyDescent="0.25">
      <c r="A1485">
        <f t="shared" ca="1" si="23"/>
        <v>0.30794059956676623</v>
      </c>
      <c r="B1485" s="1" t="s">
        <v>12521</v>
      </c>
      <c r="C1485" s="2">
        <v>803923948</v>
      </c>
      <c r="D1485" s="1" t="s">
        <v>12522</v>
      </c>
      <c r="E1485" s="1" t="s">
        <v>12510</v>
      </c>
      <c r="F1485" s="3">
        <v>44274</v>
      </c>
      <c r="G1485" t="s">
        <v>14008</v>
      </c>
    </row>
    <row r="1486" spans="1:7" x14ac:dyDescent="0.25">
      <c r="A1486">
        <f t="shared" ca="1" si="23"/>
        <v>0.78196415721122736</v>
      </c>
      <c r="B1486" s="1" t="s">
        <v>12524</v>
      </c>
      <c r="C1486" s="2">
        <v>429506359</v>
      </c>
      <c r="D1486" s="1" t="s">
        <v>12525</v>
      </c>
      <c r="E1486" s="1" t="s">
        <v>12506</v>
      </c>
      <c r="F1486" s="3">
        <v>44245</v>
      </c>
      <c r="G1486" t="s">
        <v>14009</v>
      </c>
    </row>
    <row r="1487" spans="1:7" x14ac:dyDescent="0.25">
      <c r="A1487">
        <f t="shared" ca="1" si="23"/>
        <v>0.1080612344009233</v>
      </c>
      <c r="B1487" s="1" t="s">
        <v>12538</v>
      </c>
      <c r="C1487" s="2">
        <v>402211440</v>
      </c>
      <c r="D1487" s="1" t="s">
        <v>12539</v>
      </c>
      <c r="E1487" s="1" t="s">
        <v>12512</v>
      </c>
      <c r="F1487" s="3">
        <v>44264</v>
      </c>
      <c r="G1487" t="s">
        <v>14010</v>
      </c>
    </row>
    <row r="1488" spans="1:7" x14ac:dyDescent="0.25">
      <c r="A1488">
        <f t="shared" ca="1" si="23"/>
        <v>0.8701891369262138</v>
      </c>
      <c r="B1488" s="1" t="s">
        <v>12538</v>
      </c>
      <c r="C1488" s="2">
        <v>778341652</v>
      </c>
      <c r="D1488" s="1" t="s">
        <v>12539</v>
      </c>
      <c r="E1488" s="1" t="s">
        <v>12510</v>
      </c>
      <c r="F1488" s="3">
        <v>44354</v>
      </c>
      <c r="G1488" t="s">
        <v>14011</v>
      </c>
    </row>
    <row r="1489" spans="1:7" x14ac:dyDescent="0.25">
      <c r="A1489">
        <f t="shared" ca="1" si="23"/>
        <v>0.27912967693626145</v>
      </c>
      <c r="B1489" s="1" t="s">
        <v>12521</v>
      </c>
      <c r="C1489" s="2">
        <v>163998692</v>
      </c>
      <c r="D1489" s="1" t="s">
        <v>12522</v>
      </c>
      <c r="E1489" s="1" t="s">
        <v>12510</v>
      </c>
      <c r="F1489" s="3">
        <v>44597</v>
      </c>
      <c r="G1489" t="s">
        <v>14012</v>
      </c>
    </row>
    <row r="1490" spans="1:7" x14ac:dyDescent="0.25">
      <c r="A1490">
        <f t="shared" ca="1" si="23"/>
        <v>0.19867488676847378</v>
      </c>
      <c r="B1490" s="1" t="s">
        <v>12524</v>
      </c>
      <c r="C1490" s="2">
        <v>268873052</v>
      </c>
      <c r="D1490" s="1" t="s">
        <v>12525</v>
      </c>
      <c r="E1490" s="1" t="s">
        <v>12561</v>
      </c>
      <c r="F1490" s="3">
        <v>44262</v>
      </c>
      <c r="G1490" t="s">
        <v>14013</v>
      </c>
    </row>
    <row r="1491" spans="1:7" x14ac:dyDescent="0.25">
      <c r="A1491">
        <f t="shared" ca="1" si="23"/>
        <v>0.18650283852016247</v>
      </c>
      <c r="B1491" s="1" t="s">
        <v>12504</v>
      </c>
      <c r="C1491" s="2">
        <v>540418090</v>
      </c>
      <c r="D1491" s="1" t="s">
        <v>12505</v>
      </c>
      <c r="E1491" s="1" t="s">
        <v>12506</v>
      </c>
      <c r="F1491" s="3">
        <v>44207</v>
      </c>
      <c r="G1491" t="s">
        <v>14014</v>
      </c>
    </row>
    <row r="1492" spans="1:7" x14ac:dyDescent="0.25">
      <c r="A1492">
        <f t="shared" ca="1" si="23"/>
        <v>0.37060068029324367</v>
      </c>
      <c r="B1492" s="1" t="s">
        <v>12524</v>
      </c>
      <c r="C1492" s="2">
        <v>49544460</v>
      </c>
      <c r="D1492" s="1" t="s">
        <v>12525</v>
      </c>
      <c r="E1492" s="1" t="s">
        <v>12561</v>
      </c>
      <c r="F1492" s="3">
        <v>44378</v>
      </c>
      <c r="G1492" t="s">
        <v>14015</v>
      </c>
    </row>
    <row r="1493" spans="1:7" x14ac:dyDescent="0.25">
      <c r="A1493">
        <f t="shared" ca="1" si="23"/>
        <v>0.38834480071340671</v>
      </c>
      <c r="B1493" s="1" t="s">
        <v>12514</v>
      </c>
      <c r="C1493" s="2">
        <v>723847813</v>
      </c>
      <c r="D1493" s="1" t="s">
        <v>12515</v>
      </c>
      <c r="E1493" s="1" t="s">
        <v>12516</v>
      </c>
      <c r="F1493" s="3">
        <v>44571</v>
      </c>
      <c r="G1493" t="s">
        <v>14016</v>
      </c>
    </row>
    <row r="1494" spans="1:7" x14ac:dyDescent="0.25">
      <c r="A1494">
        <f t="shared" ca="1" si="23"/>
        <v>0.29142336737499375</v>
      </c>
      <c r="B1494" s="1" t="s">
        <v>12521</v>
      </c>
      <c r="C1494" s="2">
        <v>934597374</v>
      </c>
      <c r="D1494" s="1" t="s">
        <v>12522</v>
      </c>
      <c r="E1494" s="1" t="s">
        <v>12510</v>
      </c>
      <c r="F1494" s="3">
        <v>44382</v>
      </c>
      <c r="G1494" t="s">
        <v>14017</v>
      </c>
    </row>
    <row r="1495" spans="1:7" x14ac:dyDescent="0.25">
      <c r="A1495">
        <f t="shared" ca="1" si="23"/>
        <v>0.96040938808701426</v>
      </c>
      <c r="B1495" s="1" t="s">
        <v>12521</v>
      </c>
      <c r="C1495" s="2">
        <v>572282309</v>
      </c>
      <c r="D1495" s="1" t="s">
        <v>12522</v>
      </c>
      <c r="E1495" s="1" t="s">
        <v>12510</v>
      </c>
      <c r="F1495" s="3">
        <v>44560</v>
      </c>
      <c r="G1495" t="s">
        <v>14018</v>
      </c>
    </row>
    <row r="1496" spans="1:7" x14ac:dyDescent="0.25">
      <c r="A1496">
        <f t="shared" ca="1" si="23"/>
        <v>0.5500809824636026</v>
      </c>
      <c r="B1496" s="1" t="s">
        <v>12524</v>
      </c>
      <c r="C1496" s="2">
        <v>359480447</v>
      </c>
      <c r="D1496" s="1" t="s">
        <v>12525</v>
      </c>
      <c r="E1496" s="1" t="s">
        <v>12506</v>
      </c>
      <c r="F1496" s="3">
        <v>44626</v>
      </c>
      <c r="G1496" t="s">
        <v>14019</v>
      </c>
    </row>
    <row r="1497" spans="1:7" x14ac:dyDescent="0.25">
      <c r="A1497">
        <f t="shared" ca="1" si="23"/>
        <v>0.59678072434471519</v>
      </c>
      <c r="B1497" s="1" t="s">
        <v>12504</v>
      </c>
      <c r="C1497" s="2">
        <v>902196918</v>
      </c>
      <c r="D1497" s="1" t="s">
        <v>12505</v>
      </c>
      <c r="E1497" s="1" t="s">
        <v>12564</v>
      </c>
      <c r="F1497" s="3">
        <v>44485</v>
      </c>
      <c r="G1497" t="s">
        <v>14020</v>
      </c>
    </row>
    <row r="1498" spans="1:7" x14ac:dyDescent="0.25">
      <c r="A1498">
        <f t="shared" ca="1" si="23"/>
        <v>0.62975417899746611</v>
      </c>
      <c r="B1498" s="1" t="s">
        <v>12524</v>
      </c>
      <c r="C1498" s="2">
        <v>406538868</v>
      </c>
      <c r="D1498" s="1" t="s">
        <v>12525</v>
      </c>
      <c r="E1498" s="1" t="s">
        <v>12506</v>
      </c>
      <c r="F1498" s="3">
        <v>44405</v>
      </c>
      <c r="G1498" t="s">
        <v>14021</v>
      </c>
    </row>
    <row r="1499" spans="1:7" x14ac:dyDescent="0.25">
      <c r="A1499">
        <f t="shared" ca="1" si="23"/>
        <v>8.1551094037390026E-2</v>
      </c>
      <c r="B1499" s="1" t="s">
        <v>12504</v>
      </c>
      <c r="C1499" s="2">
        <v>559812951</v>
      </c>
      <c r="D1499" s="1" t="s">
        <v>12505</v>
      </c>
      <c r="E1499" s="1" t="s">
        <v>12512</v>
      </c>
      <c r="F1499" s="3">
        <v>44678</v>
      </c>
      <c r="G1499" t="s">
        <v>14022</v>
      </c>
    </row>
    <row r="1500" spans="1:7" x14ac:dyDescent="0.25">
      <c r="A1500">
        <f t="shared" ca="1" si="23"/>
        <v>0.94993082280269514</v>
      </c>
      <c r="B1500" s="1" t="s">
        <v>12504</v>
      </c>
      <c r="C1500" s="2">
        <v>931693559</v>
      </c>
      <c r="D1500" s="1" t="s">
        <v>12505</v>
      </c>
      <c r="E1500" s="1" t="s">
        <v>12506</v>
      </c>
      <c r="F1500" s="3">
        <v>44350</v>
      </c>
      <c r="G1500" t="s">
        <v>14023</v>
      </c>
    </row>
    <row r="1501" spans="1:7" x14ac:dyDescent="0.25">
      <c r="A1501">
        <f t="shared" ca="1" si="23"/>
        <v>0.96061421628104626</v>
      </c>
      <c r="B1501" s="1" t="s">
        <v>12504</v>
      </c>
      <c r="C1501" s="2">
        <v>759203632</v>
      </c>
      <c r="D1501" s="1" t="s">
        <v>12505</v>
      </c>
      <c r="E1501" s="1" t="s">
        <v>12510</v>
      </c>
      <c r="F1501" s="3">
        <v>44205</v>
      </c>
      <c r="G1501" t="s">
        <v>14024</v>
      </c>
    </row>
    <row r="1502" spans="1:7" x14ac:dyDescent="0.25">
      <c r="A1502">
        <f t="shared" ca="1" si="23"/>
        <v>0.33404813041491177</v>
      </c>
      <c r="B1502" s="1" t="s">
        <v>12538</v>
      </c>
      <c r="C1502" s="2">
        <v>826973742</v>
      </c>
      <c r="D1502" s="1" t="s">
        <v>12539</v>
      </c>
      <c r="E1502" s="1" t="s">
        <v>12512</v>
      </c>
      <c r="F1502" s="3">
        <v>44316</v>
      </c>
      <c r="G1502" t="s">
        <v>14025</v>
      </c>
    </row>
    <row r="1503" spans="1:7" x14ac:dyDescent="0.25">
      <c r="A1503">
        <f t="shared" ca="1" si="23"/>
        <v>0.50651544024202366</v>
      </c>
      <c r="B1503" s="1" t="s">
        <v>12514</v>
      </c>
      <c r="C1503" s="2">
        <v>468672741</v>
      </c>
      <c r="D1503" s="1" t="s">
        <v>12515</v>
      </c>
      <c r="E1503" s="1" t="s">
        <v>12516</v>
      </c>
      <c r="F1503" s="3">
        <v>44275</v>
      </c>
      <c r="G1503" t="s">
        <v>14026</v>
      </c>
    </row>
    <row r="1504" spans="1:7" x14ac:dyDescent="0.25">
      <c r="A1504">
        <f t="shared" ca="1" si="23"/>
        <v>0.14005945994985547</v>
      </c>
      <c r="B1504" s="1" t="s">
        <v>12508</v>
      </c>
      <c r="C1504" s="2">
        <v>792457149</v>
      </c>
      <c r="D1504" s="1" t="s">
        <v>12509</v>
      </c>
      <c r="E1504" s="1" t="s">
        <v>12519</v>
      </c>
      <c r="F1504" s="3">
        <v>44666</v>
      </c>
      <c r="G1504" t="s">
        <v>14027</v>
      </c>
    </row>
    <row r="1505" spans="1:7" x14ac:dyDescent="0.25">
      <c r="A1505">
        <f t="shared" ca="1" si="23"/>
        <v>0.12392088713980676</v>
      </c>
      <c r="B1505" s="1" t="s">
        <v>12538</v>
      </c>
      <c r="C1505" s="2">
        <v>929562631</v>
      </c>
      <c r="D1505" s="1" t="s">
        <v>12539</v>
      </c>
      <c r="E1505" s="1" t="s">
        <v>12512</v>
      </c>
      <c r="F1505" s="3">
        <v>44276</v>
      </c>
      <c r="G1505" t="s">
        <v>14028</v>
      </c>
    </row>
    <row r="1506" spans="1:7" x14ac:dyDescent="0.25">
      <c r="A1506">
        <f t="shared" ca="1" si="23"/>
        <v>0.9176444172991518</v>
      </c>
      <c r="B1506" s="1" t="s">
        <v>12521</v>
      </c>
      <c r="C1506" s="2">
        <v>227697458</v>
      </c>
      <c r="D1506" s="1" t="s">
        <v>12522</v>
      </c>
      <c r="E1506" s="1" t="s">
        <v>12510</v>
      </c>
      <c r="F1506" s="3">
        <v>44359</v>
      </c>
      <c r="G1506" t="s">
        <v>14029</v>
      </c>
    </row>
    <row r="1507" spans="1:7" x14ac:dyDescent="0.25">
      <c r="A1507">
        <f t="shared" ca="1" si="23"/>
        <v>4.5551114182718844E-2</v>
      </c>
      <c r="B1507" s="1" t="s">
        <v>12524</v>
      </c>
      <c r="C1507" s="2">
        <v>547525888</v>
      </c>
      <c r="D1507" s="1" t="s">
        <v>12525</v>
      </c>
      <c r="E1507" s="1" t="s">
        <v>12506</v>
      </c>
      <c r="F1507" s="3">
        <v>44479</v>
      </c>
      <c r="G1507" t="s">
        <v>14030</v>
      </c>
    </row>
    <row r="1508" spans="1:7" x14ac:dyDescent="0.25">
      <c r="A1508">
        <f t="shared" ca="1" si="23"/>
        <v>0.64199887109875575</v>
      </c>
      <c r="B1508" s="1" t="s">
        <v>12504</v>
      </c>
      <c r="C1508" s="2">
        <v>825405328</v>
      </c>
      <c r="D1508" s="1" t="s">
        <v>12505</v>
      </c>
      <c r="E1508" s="1" t="s">
        <v>12506</v>
      </c>
      <c r="F1508" s="3">
        <v>44376</v>
      </c>
      <c r="G1508" t="s">
        <v>14031</v>
      </c>
    </row>
    <row r="1509" spans="1:7" x14ac:dyDescent="0.25">
      <c r="A1509">
        <f t="shared" ca="1" si="23"/>
        <v>0.98031626655949433</v>
      </c>
      <c r="B1509" s="1" t="s">
        <v>12521</v>
      </c>
      <c r="C1509" s="2">
        <v>334726039</v>
      </c>
      <c r="D1509" s="1" t="s">
        <v>12522</v>
      </c>
      <c r="E1509" s="1" t="s">
        <v>12510</v>
      </c>
      <c r="F1509" s="3">
        <v>44401</v>
      </c>
      <c r="G1509" t="s">
        <v>14032</v>
      </c>
    </row>
    <row r="1510" spans="1:7" x14ac:dyDescent="0.25">
      <c r="A1510">
        <f t="shared" ca="1" si="23"/>
        <v>0.88608622621685107</v>
      </c>
      <c r="B1510" s="1" t="s">
        <v>12524</v>
      </c>
      <c r="C1510" s="2">
        <v>363716149</v>
      </c>
      <c r="D1510" s="1" t="s">
        <v>12525</v>
      </c>
      <c r="E1510" s="1" t="s">
        <v>12506</v>
      </c>
      <c r="F1510" s="3">
        <v>44435</v>
      </c>
      <c r="G1510" t="s">
        <v>14033</v>
      </c>
    </row>
    <row r="1511" spans="1:7" x14ac:dyDescent="0.25">
      <c r="A1511">
        <f t="shared" ca="1" si="23"/>
        <v>0.14257334490446349</v>
      </c>
      <c r="B1511" s="1" t="s">
        <v>12538</v>
      </c>
      <c r="C1511" s="2">
        <v>254387170</v>
      </c>
      <c r="D1511" s="1" t="s">
        <v>12539</v>
      </c>
      <c r="E1511" s="1" t="s">
        <v>12510</v>
      </c>
      <c r="F1511" s="3">
        <v>44570</v>
      </c>
      <c r="G1511" t="s">
        <v>14034</v>
      </c>
    </row>
    <row r="1512" spans="1:7" x14ac:dyDescent="0.25">
      <c r="A1512">
        <f t="shared" ca="1" si="23"/>
        <v>0.24832086126273778</v>
      </c>
      <c r="B1512" s="1" t="s">
        <v>12504</v>
      </c>
      <c r="C1512" s="2">
        <v>859095392</v>
      </c>
      <c r="D1512" s="1" t="s">
        <v>12505</v>
      </c>
      <c r="E1512" s="1" t="s">
        <v>12510</v>
      </c>
      <c r="F1512" s="3">
        <v>44489</v>
      </c>
      <c r="G1512" t="s">
        <v>14035</v>
      </c>
    </row>
    <row r="1513" spans="1:7" x14ac:dyDescent="0.25">
      <c r="A1513">
        <f t="shared" ca="1" si="23"/>
        <v>0.43518518764788539</v>
      </c>
      <c r="B1513" s="1" t="s">
        <v>12521</v>
      </c>
      <c r="C1513" s="2">
        <v>302995517</v>
      </c>
      <c r="D1513" s="1" t="s">
        <v>12522</v>
      </c>
      <c r="E1513" s="1" t="s">
        <v>12512</v>
      </c>
      <c r="F1513" s="3">
        <v>44451</v>
      </c>
      <c r="G1513" t="s">
        <v>14036</v>
      </c>
    </row>
    <row r="1514" spans="1:7" x14ac:dyDescent="0.25">
      <c r="A1514">
        <f t="shared" ca="1" si="23"/>
        <v>0.13851018228513057</v>
      </c>
      <c r="B1514" s="1" t="s">
        <v>12504</v>
      </c>
      <c r="C1514" s="2">
        <v>327328790</v>
      </c>
      <c r="D1514" s="1" t="s">
        <v>12505</v>
      </c>
      <c r="E1514" s="1" t="s">
        <v>12512</v>
      </c>
      <c r="F1514" s="3">
        <v>44442</v>
      </c>
      <c r="G1514" t="s">
        <v>14037</v>
      </c>
    </row>
    <row r="1515" spans="1:7" x14ac:dyDescent="0.25">
      <c r="A1515">
        <f t="shared" ca="1" si="23"/>
        <v>0.82481827358653781</v>
      </c>
      <c r="B1515" s="1" t="s">
        <v>12508</v>
      </c>
      <c r="C1515" s="2">
        <v>914905766</v>
      </c>
      <c r="D1515" s="1" t="s">
        <v>12509</v>
      </c>
      <c r="E1515" s="1" t="s">
        <v>12519</v>
      </c>
      <c r="F1515" s="3">
        <v>44257</v>
      </c>
      <c r="G1515" t="s">
        <v>14038</v>
      </c>
    </row>
    <row r="1516" spans="1:7" x14ac:dyDescent="0.25">
      <c r="A1516">
        <f t="shared" ca="1" si="23"/>
        <v>0.19878725163344191</v>
      </c>
      <c r="B1516" s="1" t="s">
        <v>12504</v>
      </c>
      <c r="C1516" s="2">
        <v>79104040</v>
      </c>
      <c r="D1516" s="1" t="s">
        <v>12505</v>
      </c>
      <c r="E1516" s="1" t="s">
        <v>12506</v>
      </c>
      <c r="F1516" s="3">
        <v>44530</v>
      </c>
      <c r="G1516" t="s">
        <v>14039</v>
      </c>
    </row>
    <row r="1517" spans="1:7" x14ac:dyDescent="0.25">
      <c r="A1517">
        <f t="shared" ca="1" si="23"/>
        <v>2.6903054889726552E-2</v>
      </c>
      <c r="B1517" s="1" t="s">
        <v>12521</v>
      </c>
      <c r="C1517" s="2">
        <v>44902450</v>
      </c>
      <c r="D1517" s="1" t="s">
        <v>12522</v>
      </c>
      <c r="E1517" s="1" t="s">
        <v>12510</v>
      </c>
      <c r="F1517" s="3">
        <v>44401</v>
      </c>
      <c r="G1517" t="s">
        <v>14040</v>
      </c>
    </row>
    <row r="1518" spans="1:7" x14ac:dyDescent="0.25">
      <c r="A1518">
        <f t="shared" ca="1" si="23"/>
        <v>0.9483243403503534</v>
      </c>
      <c r="B1518" s="1" t="s">
        <v>12524</v>
      </c>
      <c r="C1518" s="2">
        <v>578101395</v>
      </c>
      <c r="D1518" s="1" t="s">
        <v>12525</v>
      </c>
      <c r="E1518" s="1" t="s">
        <v>12561</v>
      </c>
      <c r="F1518" s="3">
        <v>44407</v>
      </c>
      <c r="G1518" t="s">
        <v>14041</v>
      </c>
    </row>
    <row r="1519" spans="1:7" x14ac:dyDescent="0.25">
      <c r="A1519">
        <f t="shared" ca="1" si="23"/>
        <v>0.56997466269364894</v>
      </c>
      <c r="B1519" s="1" t="s">
        <v>12514</v>
      </c>
      <c r="C1519" s="2">
        <v>638990797</v>
      </c>
      <c r="D1519" s="1" t="s">
        <v>12515</v>
      </c>
      <c r="E1519" s="1" t="s">
        <v>12527</v>
      </c>
      <c r="F1519" s="3">
        <v>44578</v>
      </c>
      <c r="G1519" t="s">
        <v>14042</v>
      </c>
    </row>
    <row r="1520" spans="1:7" x14ac:dyDescent="0.25">
      <c r="A1520">
        <f t="shared" ca="1" si="23"/>
        <v>0.5248783466587521</v>
      </c>
      <c r="B1520" s="1" t="s">
        <v>12504</v>
      </c>
      <c r="C1520" s="2">
        <v>73607638</v>
      </c>
      <c r="D1520" s="1" t="s">
        <v>12505</v>
      </c>
      <c r="E1520" s="1" t="s">
        <v>12506</v>
      </c>
      <c r="F1520" s="3">
        <v>44578</v>
      </c>
      <c r="G1520" t="s">
        <v>14043</v>
      </c>
    </row>
    <row r="1521" spans="1:7" x14ac:dyDescent="0.25">
      <c r="A1521">
        <f t="shared" ca="1" si="23"/>
        <v>0.38349962040492225</v>
      </c>
      <c r="B1521" s="1" t="s">
        <v>12524</v>
      </c>
      <c r="C1521" s="2">
        <v>262785749</v>
      </c>
      <c r="D1521" s="1" t="s">
        <v>12525</v>
      </c>
      <c r="E1521" s="1" t="s">
        <v>12564</v>
      </c>
      <c r="F1521" s="3">
        <v>44365</v>
      </c>
      <c r="G1521" t="s">
        <v>14044</v>
      </c>
    </row>
    <row r="1522" spans="1:7" x14ac:dyDescent="0.25">
      <c r="A1522">
        <f t="shared" ca="1" si="23"/>
        <v>1.7973806783905699E-2</v>
      </c>
      <c r="B1522" s="1" t="s">
        <v>12514</v>
      </c>
      <c r="C1522" s="2">
        <v>602325417</v>
      </c>
      <c r="D1522" s="1" t="s">
        <v>12515</v>
      </c>
      <c r="E1522" s="1" t="s">
        <v>12506</v>
      </c>
      <c r="F1522" s="3">
        <v>44376</v>
      </c>
      <c r="G1522" t="s">
        <v>14045</v>
      </c>
    </row>
    <row r="1523" spans="1:7" x14ac:dyDescent="0.25">
      <c r="A1523">
        <f t="shared" ca="1" si="23"/>
        <v>0.33665384779635499</v>
      </c>
      <c r="B1523" s="1" t="s">
        <v>12524</v>
      </c>
      <c r="C1523" s="2">
        <v>204290788</v>
      </c>
      <c r="D1523" s="1" t="s">
        <v>12525</v>
      </c>
      <c r="E1523" s="1" t="s">
        <v>12506</v>
      </c>
      <c r="F1523" s="3">
        <v>44600</v>
      </c>
      <c r="G1523" t="s">
        <v>14046</v>
      </c>
    </row>
    <row r="1524" spans="1:7" x14ac:dyDescent="0.25">
      <c r="A1524">
        <f t="shared" ca="1" si="23"/>
        <v>0.99595088815146726</v>
      </c>
      <c r="B1524" s="1" t="s">
        <v>12538</v>
      </c>
      <c r="C1524" s="2">
        <v>805441371</v>
      </c>
      <c r="D1524" s="1" t="s">
        <v>12539</v>
      </c>
      <c r="E1524" s="1" t="s">
        <v>12512</v>
      </c>
      <c r="F1524" s="3">
        <v>44619</v>
      </c>
      <c r="G1524" t="s">
        <v>14047</v>
      </c>
    </row>
    <row r="1525" spans="1:7" x14ac:dyDescent="0.25">
      <c r="A1525">
        <f t="shared" ca="1" si="23"/>
        <v>0.14987988181404055</v>
      </c>
      <c r="B1525" s="1" t="s">
        <v>12521</v>
      </c>
      <c r="C1525" s="2">
        <v>79144862</v>
      </c>
      <c r="D1525" s="1" t="s">
        <v>12522</v>
      </c>
      <c r="E1525" s="1" t="s">
        <v>12510</v>
      </c>
      <c r="F1525" s="3">
        <v>44545</v>
      </c>
      <c r="G1525" t="s">
        <v>14048</v>
      </c>
    </row>
    <row r="1526" spans="1:7" x14ac:dyDescent="0.25">
      <c r="A1526">
        <f t="shared" ca="1" si="23"/>
        <v>0.97614456555933182</v>
      </c>
      <c r="B1526" s="1" t="s">
        <v>12508</v>
      </c>
      <c r="C1526" s="2">
        <v>451071107</v>
      </c>
      <c r="D1526" s="1" t="s">
        <v>12509</v>
      </c>
      <c r="E1526" s="1" t="s">
        <v>12519</v>
      </c>
      <c r="F1526" s="3">
        <v>44481</v>
      </c>
      <c r="G1526" t="s">
        <v>14049</v>
      </c>
    </row>
    <row r="1527" spans="1:7" x14ac:dyDescent="0.25">
      <c r="A1527">
        <f t="shared" ca="1" si="23"/>
        <v>9.23054426333898E-2</v>
      </c>
      <c r="B1527" s="1" t="s">
        <v>12538</v>
      </c>
      <c r="C1527" s="2">
        <v>814266527</v>
      </c>
      <c r="D1527" s="1" t="s">
        <v>12539</v>
      </c>
      <c r="E1527" s="1" t="s">
        <v>12512</v>
      </c>
      <c r="F1527" s="3">
        <v>44681</v>
      </c>
      <c r="G1527" t="s">
        <v>14050</v>
      </c>
    </row>
    <row r="1528" spans="1:7" x14ac:dyDescent="0.25">
      <c r="A1528">
        <f t="shared" ca="1" si="23"/>
        <v>0.91578275420116739</v>
      </c>
      <c r="B1528" s="1" t="s">
        <v>12521</v>
      </c>
      <c r="C1528" s="2">
        <v>651088440</v>
      </c>
      <c r="D1528" s="1" t="s">
        <v>12522</v>
      </c>
      <c r="E1528" s="1" t="s">
        <v>12510</v>
      </c>
      <c r="F1528" s="3">
        <v>44618</v>
      </c>
      <c r="G1528" t="s">
        <v>14051</v>
      </c>
    </row>
    <row r="1529" spans="1:7" x14ac:dyDescent="0.25">
      <c r="A1529">
        <f t="shared" ca="1" si="23"/>
        <v>0.12200166833594983</v>
      </c>
      <c r="B1529" s="1" t="s">
        <v>12521</v>
      </c>
      <c r="C1529" s="2">
        <v>43798322</v>
      </c>
      <c r="D1529" s="1" t="s">
        <v>12522</v>
      </c>
      <c r="E1529" s="1" t="s">
        <v>12510</v>
      </c>
      <c r="F1529" s="3">
        <v>44620</v>
      </c>
      <c r="G1529" t="s">
        <v>14052</v>
      </c>
    </row>
    <row r="1530" spans="1:7" x14ac:dyDescent="0.25">
      <c r="A1530">
        <f t="shared" ca="1" si="23"/>
        <v>0.96360477295085467</v>
      </c>
      <c r="B1530" s="1" t="s">
        <v>12508</v>
      </c>
      <c r="C1530" s="2">
        <v>961089566</v>
      </c>
      <c r="D1530" s="1" t="s">
        <v>12509</v>
      </c>
      <c r="E1530" s="1" t="s">
        <v>12519</v>
      </c>
      <c r="F1530" s="3">
        <v>44252</v>
      </c>
      <c r="G1530" t="s">
        <v>14053</v>
      </c>
    </row>
    <row r="1531" spans="1:7" x14ac:dyDescent="0.25">
      <c r="A1531">
        <f t="shared" ca="1" si="23"/>
        <v>1.0853172346480977E-2</v>
      </c>
      <c r="B1531" s="1" t="s">
        <v>12538</v>
      </c>
      <c r="C1531" s="2">
        <v>35553470</v>
      </c>
      <c r="D1531" s="1" t="s">
        <v>12539</v>
      </c>
      <c r="E1531" s="1" t="s">
        <v>12512</v>
      </c>
      <c r="F1531" s="3">
        <v>44232</v>
      </c>
      <c r="G1531" t="s">
        <v>14054</v>
      </c>
    </row>
    <row r="1532" spans="1:7" x14ac:dyDescent="0.25">
      <c r="A1532">
        <f t="shared" ca="1" si="23"/>
        <v>0.96273214445779665</v>
      </c>
      <c r="B1532" s="1" t="s">
        <v>12521</v>
      </c>
      <c r="C1532" s="2">
        <v>243587919</v>
      </c>
      <c r="D1532" s="1" t="s">
        <v>12522</v>
      </c>
      <c r="E1532" s="1" t="s">
        <v>12510</v>
      </c>
      <c r="F1532" s="3">
        <v>44629</v>
      </c>
      <c r="G1532" t="s">
        <v>14055</v>
      </c>
    </row>
    <row r="1533" spans="1:7" x14ac:dyDescent="0.25">
      <c r="A1533">
        <f t="shared" ca="1" si="23"/>
        <v>0.37549185016390163</v>
      </c>
      <c r="B1533" s="1" t="s">
        <v>12538</v>
      </c>
      <c r="C1533" s="2">
        <v>257404688</v>
      </c>
      <c r="D1533" s="1" t="s">
        <v>12539</v>
      </c>
      <c r="E1533" s="1" t="s">
        <v>12566</v>
      </c>
      <c r="F1533" s="3">
        <v>44225</v>
      </c>
      <c r="G1533" t="s">
        <v>14056</v>
      </c>
    </row>
    <row r="1534" spans="1:7" x14ac:dyDescent="0.25">
      <c r="A1534">
        <f t="shared" ca="1" si="23"/>
        <v>0.99523133814143483</v>
      </c>
      <c r="B1534" s="1" t="s">
        <v>12538</v>
      </c>
      <c r="C1534" s="2">
        <v>605959171</v>
      </c>
      <c r="D1534" s="1" t="s">
        <v>12539</v>
      </c>
      <c r="E1534" s="1" t="s">
        <v>12510</v>
      </c>
      <c r="F1534" s="3">
        <v>44385</v>
      </c>
      <c r="G1534" t="s">
        <v>14057</v>
      </c>
    </row>
    <row r="1535" spans="1:7" x14ac:dyDescent="0.25">
      <c r="A1535">
        <f t="shared" ca="1" si="23"/>
        <v>0.1597951322627007</v>
      </c>
      <c r="B1535" s="1" t="s">
        <v>12521</v>
      </c>
      <c r="C1535" s="2">
        <v>683923673</v>
      </c>
      <c r="D1535" s="1" t="s">
        <v>12522</v>
      </c>
      <c r="E1535" s="1" t="s">
        <v>12510</v>
      </c>
      <c r="F1535" s="3">
        <v>44450</v>
      </c>
      <c r="G1535" t="s">
        <v>14058</v>
      </c>
    </row>
    <row r="1536" spans="1:7" x14ac:dyDescent="0.25">
      <c r="A1536">
        <f t="shared" ca="1" si="23"/>
        <v>0.8922897568939212</v>
      </c>
      <c r="B1536" s="1" t="s">
        <v>12524</v>
      </c>
      <c r="C1536" s="2">
        <v>809971306</v>
      </c>
      <c r="D1536" s="1" t="s">
        <v>12525</v>
      </c>
      <c r="E1536" s="1" t="s">
        <v>12506</v>
      </c>
      <c r="F1536" s="3">
        <v>44532</v>
      </c>
      <c r="G1536" t="s">
        <v>14059</v>
      </c>
    </row>
    <row r="1537" spans="1:7" x14ac:dyDescent="0.25">
      <c r="A1537">
        <f t="shared" ca="1" si="23"/>
        <v>0.61801831724080414</v>
      </c>
      <c r="B1537" s="1" t="s">
        <v>12504</v>
      </c>
      <c r="C1537" s="2">
        <v>901841302</v>
      </c>
      <c r="D1537" s="1" t="s">
        <v>12505</v>
      </c>
      <c r="E1537" s="1" t="s">
        <v>12506</v>
      </c>
      <c r="F1537" s="3">
        <v>44202</v>
      </c>
      <c r="G1537" t="s">
        <v>14060</v>
      </c>
    </row>
    <row r="1538" spans="1:7" x14ac:dyDescent="0.25">
      <c r="A1538">
        <f t="shared" ref="A1538:A1601" ca="1" si="24">RAND()</f>
        <v>3.7902808118974507E-2</v>
      </c>
      <c r="B1538" s="1" t="s">
        <v>12514</v>
      </c>
      <c r="C1538" s="2">
        <v>582912829</v>
      </c>
      <c r="D1538" s="1" t="s">
        <v>12515</v>
      </c>
      <c r="E1538" s="1" t="s">
        <v>12516</v>
      </c>
      <c r="F1538" s="3">
        <v>44405</v>
      </c>
      <c r="G1538" t="s">
        <v>14061</v>
      </c>
    </row>
    <row r="1539" spans="1:7" x14ac:dyDescent="0.25">
      <c r="A1539">
        <f t="shared" ca="1" si="24"/>
        <v>2.818061388790416E-2</v>
      </c>
      <c r="B1539" s="1" t="s">
        <v>12538</v>
      </c>
      <c r="C1539" s="2">
        <v>832315873</v>
      </c>
      <c r="D1539" s="1" t="s">
        <v>12539</v>
      </c>
      <c r="E1539" s="1" t="s">
        <v>12512</v>
      </c>
      <c r="F1539" s="3">
        <v>44490</v>
      </c>
      <c r="G1539" t="s">
        <v>14062</v>
      </c>
    </row>
    <row r="1540" spans="1:7" x14ac:dyDescent="0.25">
      <c r="A1540">
        <f t="shared" ca="1" si="24"/>
        <v>0.6778702335336988</v>
      </c>
      <c r="B1540" s="1" t="s">
        <v>12538</v>
      </c>
      <c r="C1540" s="2">
        <v>33418679</v>
      </c>
      <c r="D1540" s="1" t="s">
        <v>12539</v>
      </c>
      <c r="E1540" s="1" t="s">
        <v>12510</v>
      </c>
      <c r="F1540" s="3">
        <v>44624</v>
      </c>
      <c r="G1540" t="s">
        <v>14063</v>
      </c>
    </row>
    <row r="1541" spans="1:7" x14ac:dyDescent="0.25">
      <c r="A1541">
        <f t="shared" ca="1" si="24"/>
        <v>0.43382798432877412</v>
      </c>
      <c r="B1541" s="1" t="s">
        <v>12504</v>
      </c>
      <c r="C1541" s="2">
        <v>983314375</v>
      </c>
      <c r="D1541" s="1" t="s">
        <v>12505</v>
      </c>
      <c r="E1541" s="1" t="s">
        <v>12512</v>
      </c>
      <c r="F1541" s="3">
        <v>44311</v>
      </c>
      <c r="G1541" t="s">
        <v>14064</v>
      </c>
    </row>
    <row r="1542" spans="1:7" x14ac:dyDescent="0.25">
      <c r="A1542">
        <f t="shared" ca="1" si="24"/>
        <v>2.5828472359451848E-2</v>
      </c>
      <c r="B1542" s="1" t="s">
        <v>12521</v>
      </c>
      <c r="C1542" s="2">
        <v>73715561</v>
      </c>
      <c r="D1542" s="1" t="s">
        <v>12522</v>
      </c>
      <c r="E1542" s="1" t="s">
        <v>12510</v>
      </c>
      <c r="F1542" s="3">
        <v>44570</v>
      </c>
      <c r="G1542" t="s">
        <v>14065</v>
      </c>
    </row>
    <row r="1543" spans="1:7" x14ac:dyDescent="0.25">
      <c r="A1543">
        <f t="shared" ca="1" si="24"/>
        <v>0.31531299651179823</v>
      </c>
      <c r="B1543" s="1" t="s">
        <v>12521</v>
      </c>
      <c r="C1543" s="2">
        <v>173938904</v>
      </c>
      <c r="D1543" s="1" t="s">
        <v>12522</v>
      </c>
      <c r="E1543" s="1" t="s">
        <v>12510</v>
      </c>
      <c r="F1543" s="3">
        <v>44343</v>
      </c>
      <c r="G1543" t="s">
        <v>14066</v>
      </c>
    </row>
    <row r="1544" spans="1:7" x14ac:dyDescent="0.25">
      <c r="A1544">
        <f t="shared" ca="1" si="24"/>
        <v>0.13463203277490432</v>
      </c>
      <c r="B1544" s="1" t="s">
        <v>12521</v>
      </c>
      <c r="C1544" s="2">
        <v>88801304</v>
      </c>
      <c r="D1544" s="1" t="s">
        <v>12522</v>
      </c>
      <c r="E1544" s="1" t="s">
        <v>12510</v>
      </c>
      <c r="F1544" s="3">
        <v>44312</v>
      </c>
      <c r="G1544" t="s">
        <v>14067</v>
      </c>
    </row>
    <row r="1545" spans="1:7" x14ac:dyDescent="0.25">
      <c r="A1545">
        <f t="shared" ca="1" si="24"/>
        <v>0.1999163065986731</v>
      </c>
      <c r="B1545" s="1" t="s">
        <v>12538</v>
      </c>
      <c r="C1545" s="2">
        <v>498794082</v>
      </c>
      <c r="D1545" s="1" t="s">
        <v>12539</v>
      </c>
      <c r="E1545" s="1" t="s">
        <v>12510</v>
      </c>
      <c r="F1545" s="3">
        <v>44458</v>
      </c>
      <c r="G1545" t="s">
        <v>14068</v>
      </c>
    </row>
    <row r="1546" spans="1:7" x14ac:dyDescent="0.25">
      <c r="A1546">
        <f t="shared" ca="1" si="24"/>
        <v>0.62637809687966328</v>
      </c>
      <c r="B1546" s="1" t="s">
        <v>12504</v>
      </c>
      <c r="C1546" s="2">
        <v>950818731</v>
      </c>
      <c r="D1546" s="1" t="s">
        <v>12505</v>
      </c>
      <c r="E1546" s="1" t="s">
        <v>12564</v>
      </c>
      <c r="F1546" s="3">
        <v>44606</v>
      </c>
      <c r="G1546" t="s">
        <v>14069</v>
      </c>
    </row>
    <row r="1547" spans="1:7" x14ac:dyDescent="0.25">
      <c r="A1547">
        <f t="shared" ca="1" si="24"/>
        <v>0.620123718838132</v>
      </c>
      <c r="B1547" s="1" t="s">
        <v>12538</v>
      </c>
      <c r="C1547" s="2">
        <v>914960771</v>
      </c>
      <c r="D1547" s="1" t="s">
        <v>12539</v>
      </c>
      <c r="E1547" s="1" t="s">
        <v>12566</v>
      </c>
      <c r="F1547" s="3">
        <v>44291</v>
      </c>
      <c r="G1547" t="s">
        <v>14070</v>
      </c>
    </row>
    <row r="1548" spans="1:7" x14ac:dyDescent="0.25">
      <c r="A1548">
        <f t="shared" ca="1" si="24"/>
        <v>0.20006439004566834</v>
      </c>
      <c r="B1548" s="1" t="s">
        <v>12524</v>
      </c>
      <c r="C1548" s="2">
        <v>825804685</v>
      </c>
      <c r="D1548" s="1" t="s">
        <v>12525</v>
      </c>
      <c r="E1548" s="1" t="s">
        <v>12506</v>
      </c>
      <c r="F1548" s="3">
        <v>44371</v>
      </c>
      <c r="G1548" t="s">
        <v>14071</v>
      </c>
    </row>
    <row r="1549" spans="1:7" x14ac:dyDescent="0.25">
      <c r="A1549">
        <f t="shared" ca="1" si="24"/>
        <v>0.80000405456270474</v>
      </c>
      <c r="B1549" s="1" t="s">
        <v>12538</v>
      </c>
      <c r="C1549" s="2">
        <v>610013610</v>
      </c>
      <c r="D1549" s="1" t="s">
        <v>12539</v>
      </c>
      <c r="E1549" s="1" t="s">
        <v>12512</v>
      </c>
      <c r="F1549" s="3">
        <v>44606</v>
      </c>
      <c r="G1549" t="s">
        <v>14072</v>
      </c>
    </row>
    <row r="1550" spans="1:7" x14ac:dyDescent="0.25">
      <c r="A1550">
        <f t="shared" ca="1" si="24"/>
        <v>0.20847271233714482</v>
      </c>
      <c r="B1550" s="1" t="s">
        <v>12504</v>
      </c>
      <c r="C1550" s="2">
        <v>785304769</v>
      </c>
      <c r="D1550" s="1" t="s">
        <v>12505</v>
      </c>
      <c r="E1550" s="1" t="s">
        <v>12510</v>
      </c>
      <c r="F1550" s="3">
        <v>44281</v>
      </c>
      <c r="G1550" t="s">
        <v>14073</v>
      </c>
    </row>
    <row r="1551" spans="1:7" x14ac:dyDescent="0.25">
      <c r="A1551">
        <f t="shared" ca="1" si="24"/>
        <v>0.51370509401822317</v>
      </c>
      <c r="B1551" s="1" t="s">
        <v>12508</v>
      </c>
      <c r="C1551" s="2">
        <v>271461401</v>
      </c>
      <c r="D1551" s="1" t="s">
        <v>12509</v>
      </c>
      <c r="E1551" s="1" t="s">
        <v>12519</v>
      </c>
      <c r="F1551" s="3">
        <v>44555</v>
      </c>
      <c r="G1551" t="s">
        <v>14074</v>
      </c>
    </row>
    <row r="1552" spans="1:7" x14ac:dyDescent="0.25">
      <c r="A1552">
        <f t="shared" ca="1" si="24"/>
        <v>0.50099526655561832</v>
      </c>
      <c r="B1552" s="1" t="s">
        <v>12504</v>
      </c>
      <c r="C1552" s="2">
        <v>854150558</v>
      </c>
      <c r="D1552" s="1" t="s">
        <v>12505</v>
      </c>
      <c r="E1552" s="1" t="s">
        <v>12506</v>
      </c>
      <c r="F1552" s="3">
        <v>44295</v>
      </c>
      <c r="G1552" t="s">
        <v>14075</v>
      </c>
    </row>
    <row r="1553" spans="1:7" x14ac:dyDescent="0.25">
      <c r="A1553">
        <f t="shared" ca="1" si="24"/>
        <v>4.4229986972660118E-2</v>
      </c>
      <c r="B1553" s="1" t="s">
        <v>12524</v>
      </c>
      <c r="C1553" s="2">
        <v>980718499</v>
      </c>
      <c r="D1553" s="1" t="s">
        <v>12525</v>
      </c>
      <c r="E1553" s="1" t="s">
        <v>12564</v>
      </c>
      <c r="F1553" s="3">
        <v>44542</v>
      </c>
      <c r="G1553" t="s">
        <v>14076</v>
      </c>
    </row>
    <row r="1554" spans="1:7" x14ac:dyDescent="0.25">
      <c r="A1554">
        <f t="shared" ca="1" si="24"/>
        <v>0.36720225991820887</v>
      </c>
      <c r="B1554" s="1" t="s">
        <v>12504</v>
      </c>
      <c r="C1554" s="2">
        <v>867314711</v>
      </c>
      <c r="D1554" s="1" t="s">
        <v>12505</v>
      </c>
      <c r="E1554" s="1" t="s">
        <v>12506</v>
      </c>
      <c r="F1554" s="3">
        <v>44351</v>
      </c>
      <c r="G1554" t="s">
        <v>14077</v>
      </c>
    </row>
    <row r="1555" spans="1:7" x14ac:dyDescent="0.25">
      <c r="A1555">
        <f t="shared" ca="1" si="24"/>
        <v>0.45885236718093458</v>
      </c>
      <c r="B1555" s="1" t="s">
        <v>12538</v>
      </c>
      <c r="C1555" s="2">
        <v>172161705</v>
      </c>
      <c r="D1555" s="1" t="s">
        <v>12539</v>
      </c>
      <c r="E1555" s="1" t="s">
        <v>12566</v>
      </c>
      <c r="F1555" s="3">
        <v>44460</v>
      </c>
      <c r="G1555" t="s">
        <v>14078</v>
      </c>
    </row>
    <row r="1556" spans="1:7" x14ac:dyDescent="0.25">
      <c r="A1556">
        <f t="shared" ca="1" si="24"/>
        <v>0.18215916514012609</v>
      </c>
      <c r="B1556" s="1" t="s">
        <v>12504</v>
      </c>
      <c r="C1556" s="2">
        <v>172315859</v>
      </c>
      <c r="D1556" s="1" t="s">
        <v>12505</v>
      </c>
      <c r="E1556" s="1" t="s">
        <v>12506</v>
      </c>
      <c r="F1556" s="3">
        <v>44365</v>
      </c>
      <c r="G1556" t="s">
        <v>14079</v>
      </c>
    </row>
    <row r="1557" spans="1:7" x14ac:dyDescent="0.25">
      <c r="A1557">
        <f t="shared" ca="1" si="24"/>
        <v>0.38135113839933843</v>
      </c>
      <c r="B1557" s="1" t="s">
        <v>12504</v>
      </c>
      <c r="C1557" s="2">
        <v>963425424</v>
      </c>
      <c r="D1557" s="1" t="s">
        <v>12505</v>
      </c>
      <c r="E1557" s="1" t="s">
        <v>12512</v>
      </c>
      <c r="F1557" s="3">
        <v>44328</v>
      </c>
      <c r="G1557" t="s">
        <v>14080</v>
      </c>
    </row>
    <row r="1558" spans="1:7" x14ac:dyDescent="0.25">
      <c r="A1558">
        <f t="shared" ca="1" si="24"/>
        <v>0.24454417172333809</v>
      </c>
      <c r="B1558" s="1" t="s">
        <v>12504</v>
      </c>
      <c r="C1558" s="2">
        <v>229963946</v>
      </c>
      <c r="D1558" s="1" t="s">
        <v>12505</v>
      </c>
      <c r="E1558" s="1" t="s">
        <v>12506</v>
      </c>
      <c r="F1558" s="3">
        <v>44270</v>
      </c>
      <c r="G1558" t="s">
        <v>14081</v>
      </c>
    </row>
    <row r="1559" spans="1:7" x14ac:dyDescent="0.25">
      <c r="A1559">
        <f t="shared" ca="1" si="24"/>
        <v>0.35768116105672298</v>
      </c>
      <c r="B1559" s="1" t="s">
        <v>12508</v>
      </c>
      <c r="C1559" s="2">
        <v>740423327</v>
      </c>
      <c r="D1559" s="1" t="s">
        <v>12509</v>
      </c>
      <c r="E1559" s="1" t="s">
        <v>12519</v>
      </c>
      <c r="F1559" s="3">
        <v>44296</v>
      </c>
      <c r="G1559" t="s">
        <v>14082</v>
      </c>
    </row>
    <row r="1560" spans="1:7" x14ac:dyDescent="0.25">
      <c r="A1560">
        <f t="shared" ca="1" si="24"/>
        <v>0.16242343938879067</v>
      </c>
      <c r="B1560" s="1" t="s">
        <v>12524</v>
      </c>
      <c r="C1560" s="2">
        <v>571443392</v>
      </c>
      <c r="D1560" s="1" t="s">
        <v>12525</v>
      </c>
      <c r="E1560" s="1" t="s">
        <v>12564</v>
      </c>
      <c r="F1560" s="3">
        <v>44663</v>
      </c>
      <c r="G1560" t="s">
        <v>14083</v>
      </c>
    </row>
    <row r="1561" spans="1:7" x14ac:dyDescent="0.25">
      <c r="A1561">
        <f t="shared" ca="1" si="24"/>
        <v>0.7684583532911774</v>
      </c>
      <c r="B1561" s="1" t="s">
        <v>12508</v>
      </c>
      <c r="C1561" s="2">
        <v>342831656</v>
      </c>
      <c r="D1561" s="1" t="s">
        <v>12509</v>
      </c>
      <c r="E1561" s="1" t="s">
        <v>12519</v>
      </c>
      <c r="F1561" s="3">
        <v>44447</v>
      </c>
      <c r="G1561" t="s">
        <v>14084</v>
      </c>
    </row>
    <row r="1562" spans="1:7" x14ac:dyDescent="0.25">
      <c r="A1562">
        <f t="shared" ca="1" si="24"/>
        <v>0.12143025907766969</v>
      </c>
      <c r="B1562" s="1" t="s">
        <v>12514</v>
      </c>
      <c r="C1562" s="2">
        <v>440841498</v>
      </c>
      <c r="D1562" s="1" t="s">
        <v>12515</v>
      </c>
      <c r="E1562" s="1" t="s">
        <v>12516</v>
      </c>
      <c r="F1562" s="3">
        <v>44642</v>
      </c>
      <c r="G1562" t="s">
        <v>14085</v>
      </c>
    </row>
    <row r="1563" spans="1:7" x14ac:dyDescent="0.25">
      <c r="A1563">
        <f t="shared" ca="1" si="24"/>
        <v>0.47704037266940935</v>
      </c>
      <c r="B1563" s="1" t="s">
        <v>12521</v>
      </c>
      <c r="C1563" s="2">
        <v>64911273</v>
      </c>
      <c r="D1563" s="1" t="s">
        <v>12522</v>
      </c>
      <c r="E1563" s="1" t="s">
        <v>12512</v>
      </c>
      <c r="F1563" s="3">
        <v>44234</v>
      </c>
      <c r="G1563" t="s">
        <v>14086</v>
      </c>
    </row>
    <row r="1564" spans="1:7" x14ac:dyDescent="0.25">
      <c r="A1564">
        <f t="shared" ca="1" si="24"/>
        <v>7.8308821097041736E-3</v>
      </c>
      <c r="B1564" s="1" t="s">
        <v>12521</v>
      </c>
      <c r="C1564" s="2">
        <v>482543741</v>
      </c>
      <c r="D1564" s="1" t="s">
        <v>12522</v>
      </c>
      <c r="E1564" s="1" t="s">
        <v>12512</v>
      </c>
      <c r="F1564" s="3">
        <v>44401</v>
      </c>
      <c r="G1564" t="s">
        <v>14087</v>
      </c>
    </row>
    <row r="1565" spans="1:7" x14ac:dyDescent="0.25">
      <c r="A1565">
        <f t="shared" ca="1" si="24"/>
        <v>0.83375477432030598</v>
      </c>
      <c r="B1565" s="1" t="s">
        <v>12521</v>
      </c>
      <c r="C1565" s="2">
        <v>674880736</v>
      </c>
      <c r="D1565" s="1" t="s">
        <v>12522</v>
      </c>
      <c r="E1565" s="1" t="s">
        <v>12510</v>
      </c>
      <c r="F1565" s="3">
        <v>44406</v>
      </c>
      <c r="G1565" t="s">
        <v>14088</v>
      </c>
    </row>
    <row r="1566" spans="1:7" x14ac:dyDescent="0.25">
      <c r="A1566">
        <f t="shared" ca="1" si="24"/>
        <v>0.52329237947652973</v>
      </c>
      <c r="B1566" s="1" t="s">
        <v>12538</v>
      </c>
      <c r="C1566" s="2">
        <v>225676645</v>
      </c>
      <c r="D1566" s="1" t="s">
        <v>12539</v>
      </c>
      <c r="E1566" s="1" t="s">
        <v>12512</v>
      </c>
      <c r="F1566" s="3">
        <v>44326</v>
      </c>
      <c r="G1566" t="s">
        <v>14089</v>
      </c>
    </row>
    <row r="1567" spans="1:7" x14ac:dyDescent="0.25">
      <c r="A1567">
        <f t="shared" ca="1" si="24"/>
        <v>0.84863038306861438</v>
      </c>
      <c r="B1567" s="1" t="s">
        <v>12538</v>
      </c>
      <c r="C1567" s="2">
        <v>302762352</v>
      </c>
      <c r="D1567" s="1" t="s">
        <v>12539</v>
      </c>
      <c r="E1567" s="1" t="s">
        <v>12512</v>
      </c>
      <c r="F1567" s="3">
        <v>44567</v>
      </c>
      <c r="G1567" t="s">
        <v>14090</v>
      </c>
    </row>
    <row r="1568" spans="1:7" x14ac:dyDescent="0.25">
      <c r="A1568">
        <f t="shared" ca="1" si="24"/>
        <v>0.43036058031249791</v>
      </c>
      <c r="B1568" s="1" t="s">
        <v>12508</v>
      </c>
      <c r="C1568" s="2">
        <v>400502948</v>
      </c>
      <c r="D1568" s="1" t="s">
        <v>12509</v>
      </c>
      <c r="E1568" s="1" t="s">
        <v>12519</v>
      </c>
      <c r="F1568" s="3">
        <v>44460</v>
      </c>
      <c r="G1568" t="s">
        <v>14091</v>
      </c>
    </row>
    <row r="1569" spans="1:7" x14ac:dyDescent="0.25">
      <c r="A1569">
        <f t="shared" ca="1" si="24"/>
        <v>0.96969638472046371</v>
      </c>
      <c r="B1569" s="1" t="s">
        <v>12538</v>
      </c>
      <c r="C1569" s="2">
        <v>307147780</v>
      </c>
      <c r="D1569" s="1" t="s">
        <v>12539</v>
      </c>
      <c r="E1569" s="1" t="s">
        <v>12512</v>
      </c>
      <c r="F1569" s="3">
        <v>44299</v>
      </c>
      <c r="G1569" t="s">
        <v>14092</v>
      </c>
    </row>
    <row r="1570" spans="1:7" x14ac:dyDescent="0.25">
      <c r="A1570">
        <f t="shared" ca="1" si="24"/>
        <v>0.60363394901630685</v>
      </c>
      <c r="B1570" s="1" t="s">
        <v>12521</v>
      </c>
      <c r="C1570" s="2">
        <v>720504346</v>
      </c>
      <c r="D1570" s="1" t="s">
        <v>12522</v>
      </c>
      <c r="E1570" s="1" t="s">
        <v>12510</v>
      </c>
      <c r="F1570" s="3">
        <v>44442</v>
      </c>
      <c r="G1570" t="s">
        <v>14093</v>
      </c>
    </row>
    <row r="1571" spans="1:7" x14ac:dyDescent="0.25">
      <c r="A1571">
        <f t="shared" ca="1" si="24"/>
        <v>0.58877276907843568</v>
      </c>
      <c r="B1571" s="1" t="s">
        <v>12524</v>
      </c>
      <c r="C1571" s="2">
        <v>81816055</v>
      </c>
      <c r="D1571" s="1" t="s">
        <v>12525</v>
      </c>
      <c r="E1571" s="1" t="s">
        <v>12561</v>
      </c>
      <c r="F1571" s="3">
        <v>44568</v>
      </c>
      <c r="G1571" t="s">
        <v>14094</v>
      </c>
    </row>
    <row r="1572" spans="1:7" x14ac:dyDescent="0.25">
      <c r="A1572">
        <f t="shared" ca="1" si="24"/>
        <v>0.19727346204035245</v>
      </c>
      <c r="B1572" s="1" t="s">
        <v>12538</v>
      </c>
      <c r="C1572" s="2">
        <v>580770946</v>
      </c>
      <c r="D1572" s="1" t="s">
        <v>12539</v>
      </c>
      <c r="E1572" s="1" t="s">
        <v>12510</v>
      </c>
      <c r="F1572" s="3">
        <v>44395</v>
      </c>
      <c r="G1572" t="s">
        <v>14095</v>
      </c>
    </row>
    <row r="1573" spans="1:7" x14ac:dyDescent="0.25">
      <c r="A1573">
        <f t="shared" ca="1" si="24"/>
        <v>0.12891639309813652</v>
      </c>
      <c r="B1573" s="1" t="s">
        <v>12521</v>
      </c>
      <c r="C1573" s="2">
        <v>368129271</v>
      </c>
      <c r="D1573" s="1" t="s">
        <v>12522</v>
      </c>
      <c r="E1573" s="1" t="s">
        <v>12510</v>
      </c>
      <c r="F1573" s="3">
        <v>44294</v>
      </c>
      <c r="G1573" t="s">
        <v>14096</v>
      </c>
    </row>
    <row r="1574" spans="1:7" x14ac:dyDescent="0.25">
      <c r="A1574">
        <f t="shared" ca="1" si="24"/>
        <v>0.67173995301265876</v>
      </c>
      <c r="B1574" s="1" t="s">
        <v>12508</v>
      </c>
      <c r="C1574" s="2">
        <v>169849703</v>
      </c>
      <c r="D1574" s="1" t="s">
        <v>12509</v>
      </c>
      <c r="E1574" s="1" t="s">
        <v>12519</v>
      </c>
      <c r="F1574" s="3">
        <v>44282</v>
      </c>
      <c r="G1574" t="s">
        <v>14097</v>
      </c>
    </row>
    <row r="1575" spans="1:7" x14ac:dyDescent="0.25">
      <c r="A1575">
        <f t="shared" ca="1" si="24"/>
        <v>0.67359822992939811</v>
      </c>
      <c r="B1575" s="1" t="s">
        <v>12508</v>
      </c>
      <c r="C1575" s="2">
        <v>754637770</v>
      </c>
      <c r="D1575" s="1" t="s">
        <v>12509</v>
      </c>
      <c r="E1575" s="1" t="s">
        <v>12519</v>
      </c>
      <c r="F1575" s="3">
        <v>44490</v>
      </c>
      <c r="G1575" t="s">
        <v>14098</v>
      </c>
    </row>
    <row r="1576" spans="1:7" x14ac:dyDescent="0.25">
      <c r="A1576">
        <f t="shared" ca="1" si="24"/>
        <v>0.58768800363943841</v>
      </c>
      <c r="B1576" s="1" t="s">
        <v>12524</v>
      </c>
      <c r="C1576" s="2">
        <v>202122706</v>
      </c>
      <c r="D1576" s="1" t="s">
        <v>12525</v>
      </c>
      <c r="E1576" s="1" t="s">
        <v>12564</v>
      </c>
      <c r="F1576" s="3">
        <v>44489</v>
      </c>
      <c r="G1576" t="s">
        <v>14099</v>
      </c>
    </row>
    <row r="1577" spans="1:7" x14ac:dyDescent="0.25">
      <c r="A1577">
        <f t="shared" ca="1" si="24"/>
        <v>0.86981230738954463</v>
      </c>
      <c r="B1577" s="1" t="s">
        <v>12508</v>
      </c>
      <c r="C1577" s="2">
        <v>747067312</v>
      </c>
      <c r="D1577" s="1" t="s">
        <v>12509</v>
      </c>
      <c r="E1577" s="1" t="s">
        <v>12510</v>
      </c>
      <c r="F1577" s="3">
        <v>44352</v>
      </c>
      <c r="G1577" t="s">
        <v>14100</v>
      </c>
    </row>
    <row r="1578" spans="1:7" x14ac:dyDescent="0.25">
      <c r="A1578">
        <f t="shared" ca="1" si="24"/>
        <v>0.51853451291736308</v>
      </c>
      <c r="B1578" s="1" t="s">
        <v>12524</v>
      </c>
      <c r="C1578" s="2">
        <v>254151592</v>
      </c>
      <c r="D1578" s="1" t="s">
        <v>12525</v>
      </c>
      <c r="E1578" s="1" t="s">
        <v>12506</v>
      </c>
      <c r="F1578" s="3">
        <v>44344</v>
      </c>
      <c r="G1578" t="s">
        <v>14101</v>
      </c>
    </row>
    <row r="1579" spans="1:7" x14ac:dyDescent="0.25">
      <c r="A1579">
        <f t="shared" ca="1" si="24"/>
        <v>0.22893618988338915</v>
      </c>
      <c r="B1579" s="1" t="s">
        <v>12521</v>
      </c>
      <c r="C1579" s="2">
        <v>763637230</v>
      </c>
      <c r="D1579" s="1" t="s">
        <v>12522</v>
      </c>
      <c r="E1579" s="1" t="s">
        <v>12510</v>
      </c>
      <c r="F1579" s="3">
        <v>44255</v>
      </c>
      <c r="G1579" t="s">
        <v>14102</v>
      </c>
    </row>
    <row r="1580" spans="1:7" x14ac:dyDescent="0.25">
      <c r="A1580">
        <f t="shared" ca="1" si="24"/>
        <v>0.53865540897306841</v>
      </c>
      <c r="B1580" s="1" t="s">
        <v>12521</v>
      </c>
      <c r="C1580" s="2">
        <v>281357239</v>
      </c>
      <c r="D1580" s="1" t="s">
        <v>12522</v>
      </c>
      <c r="E1580" s="1" t="s">
        <v>12512</v>
      </c>
      <c r="F1580" s="3">
        <v>44247</v>
      </c>
      <c r="G1580" t="s">
        <v>14103</v>
      </c>
    </row>
    <row r="1581" spans="1:7" x14ac:dyDescent="0.25">
      <c r="A1581">
        <f t="shared" ca="1" si="24"/>
        <v>0.916693400050134</v>
      </c>
      <c r="B1581" s="1" t="s">
        <v>12508</v>
      </c>
      <c r="C1581" s="2">
        <v>87668234</v>
      </c>
      <c r="D1581" s="1" t="s">
        <v>12509</v>
      </c>
      <c r="E1581" s="1" t="s">
        <v>12510</v>
      </c>
      <c r="F1581" s="3">
        <v>44209</v>
      </c>
      <c r="G1581" t="s">
        <v>14104</v>
      </c>
    </row>
    <row r="1582" spans="1:7" x14ac:dyDescent="0.25">
      <c r="A1582">
        <f t="shared" ca="1" si="24"/>
        <v>0.86886430591563868</v>
      </c>
      <c r="B1582" s="1" t="s">
        <v>12514</v>
      </c>
      <c r="C1582" s="2">
        <v>714271057</v>
      </c>
      <c r="D1582" s="1" t="s">
        <v>12515</v>
      </c>
      <c r="E1582" s="1" t="s">
        <v>12527</v>
      </c>
      <c r="F1582" s="3">
        <v>44418</v>
      </c>
      <c r="G1582" t="s">
        <v>14105</v>
      </c>
    </row>
    <row r="1583" spans="1:7" x14ac:dyDescent="0.25">
      <c r="A1583">
        <f t="shared" ca="1" si="24"/>
        <v>0.7454456350189389</v>
      </c>
      <c r="B1583" s="1" t="s">
        <v>12521</v>
      </c>
      <c r="C1583" s="2">
        <v>540646135</v>
      </c>
      <c r="D1583" s="1" t="s">
        <v>12522</v>
      </c>
      <c r="E1583" s="1" t="s">
        <v>12510</v>
      </c>
      <c r="F1583" s="3">
        <v>44211</v>
      </c>
      <c r="G1583" t="s">
        <v>14106</v>
      </c>
    </row>
    <row r="1584" spans="1:7" x14ac:dyDescent="0.25">
      <c r="A1584">
        <f t="shared" ca="1" si="24"/>
        <v>0.46694053077446795</v>
      </c>
      <c r="B1584" s="1" t="s">
        <v>12524</v>
      </c>
      <c r="C1584" s="2">
        <v>825404409</v>
      </c>
      <c r="D1584" s="1" t="s">
        <v>12525</v>
      </c>
      <c r="E1584" s="1" t="s">
        <v>12506</v>
      </c>
      <c r="F1584" s="3">
        <v>44673</v>
      </c>
      <c r="G1584" t="s">
        <v>14107</v>
      </c>
    </row>
    <row r="1585" spans="1:7" x14ac:dyDescent="0.25">
      <c r="A1585">
        <f t="shared" ca="1" si="24"/>
        <v>0.73530445200248207</v>
      </c>
      <c r="B1585" s="1" t="s">
        <v>12508</v>
      </c>
      <c r="C1585" s="2">
        <v>796857761</v>
      </c>
      <c r="D1585" s="1" t="s">
        <v>12509</v>
      </c>
      <c r="E1585" s="1" t="s">
        <v>12519</v>
      </c>
      <c r="F1585" s="3">
        <v>44508</v>
      </c>
      <c r="G1585" t="s">
        <v>14108</v>
      </c>
    </row>
    <row r="1586" spans="1:7" x14ac:dyDescent="0.25">
      <c r="A1586">
        <f t="shared" ca="1" si="24"/>
        <v>0.37614539626168875</v>
      </c>
      <c r="B1586" s="1" t="s">
        <v>12524</v>
      </c>
      <c r="C1586" s="2">
        <v>843491173</v>
      </c>
      <c r="D1586" s="1" t="s">
        <v>12525</v>
      </c>
      <c r="E1586" s="1" t="s">
        <v>12506</v>
      </c>
      <c r="F1586" s="3">
        <v>44449</v>
      </c>
      <c r="G1586" t="s">
        <v>14109</v>
      </c>
    </row>
    <row r="1587" spans="1:7" x14ac:dyDescent="0.25">
      <c r="A1587">
        <f t="shared" ca="1" si="24"/>
        <v>0.38727033599531746</v>
      </c>
      <c r="B1587" s="1" t="s">
        <v>12504</v>
      </c>
      <c r="C1587" s="2">
        <v>208888660</v>
      </c>
      <c r="D1587" s="1" t="s">
        <v>12505</v>
      </c>
      <c r="E1587" s="1" t="s">
        <v>12564</v>
      </c>
      <c r="F1587" s="3">
        <v>44230</v>
      </c>
      <c r="G1587" t="s">
        <v>14110</v>
      </c>
    </row>
    <row r="1588" spans="1:7" x14ac:dyDescent="0.25">
      <c r="A1588">
        <f t="shared" ca="1" si="24"/>
        <v>5.0643348791284626E-2</v>
      </c>
      <c r="B1588" s="1" t="s">
        <v>12524</v>
      </c>
      <c r="C1588" s="2">
        <v>815025476</v>
      </c>
      <c r="D1588" s="1" t="s">
        <v>12525</v>
      </c>
      <c r="E1588" s="1" t="s">
        <v>12561</v>
      </c>
      <c r="F1588" s="3">
        <v>44252</v>
      </c>
      <c r="G1588" t="s">
        <v>14111</v>
      </c>
    </row>
    <row r="1589" spans="1:7" x14ac:dyDescent="0.25">
      <c r="A1589">
        <f t="shared" ca="1" si="24"/>
        <v>0.98761486572705159</v>
      </c>
      <c r="B1589" s="1" t="s">
        <v>12538</v>
      </c>
      <c r="C1589" s="2">
        <v>183744351</v>
      </c>
      <c r="D1589" s="1" t="s">
        <v>12539</v>
      </c>
      <c r="E1589" s="1" t="s">
        <v>12566</v>
      </c>
      <c r="F1589" s="3">
        <v>44264</v>
      </c>
      <c r="G1589" t="s">
        <v>14112</v>
      </c>
    </row>
    <row r="1590" spans="1:7" x14ac:dyDescent="0.25">
      <c r="A1590">
        <f t="shared" ca="1" si="24"/>
        <v>0.83025856911977014</v>
      </c>
      <c r="B1590" s="1" t="s">
        <v>12504</v>
      </c>
      <c r="C1590" s="2">
        <v>711464485</v>
      </c>
      <c r="D1590" s="1" t="s">
        <v>12505</v>
      </c>
      <c r="E1590" s="1" t="s">
        <v>12564</v>
      </c>
      <c r="F1590" s="3">
        <v>44540</v>
      </c>
      <c r="G1590" t="s">
        <v>14113</v>
      </c>
    </row>
    <row r="1591" spans="1:7" x14ac:dyDescent="0.25">
      <c r="A1591">
        <f t="shared" ca="1" si="24"/>
        <v>0.71288414551782064</v>
      </c>
      <c r="B1591" s="1" t="s">
        <v>12521</v>
      </c>
      <c r="C1591" s="2">
        <v>600786147</v>
      </c>
      <c r="D1591" s="1" t="s">
        <v>12522</v>
      </c>
      <c r="E1591" s="1" t="s">
        <v>12510</v>
      </c>
      <c r="F1591" s="3">
        <v>44606</v>
      </c>
      <c r="G1591" t="s">
        <v>14114</v>
      </c>
    </row>
    <row r="1592" spans="1:7" x14ac:dyDescent="0.25">
      <c r="A1592">
        <f t="shared" ca="1" si="24"/>
        <v>7.876866848331654E-2</v>
      </c>
      <c r="B1592" s="1" t="s">
        <v>12504</v>
      </c>
      <c r="C1592" s="2">
        <v>379943259</v>
      </c>
      <c r="D1592" s="1" t="s">
        <v>12505</v>
      </c>
      <c r="E1592" s="1" t="s">
        <v>12506</v>
      </c>
      <c r="F1592" s="3">
        <v>44380</v>
      </c>
      <c r="G1592" t="s">
        <v>14115</v>
      </c>
    </row>
    <row r="1593" spans="1:7" x14ac:dyDescent="0.25">
      <c r="A1593">
        <f t="shared" ca="1" si="24"/>
        <v>0.96116147710339273</v>
      </c>
      <c r="B1593" s="1" t="s">
        <v>12538</v>
      </c>
      <c r="C1593" s="2">
        <v>973215190</v>
      </c>
      <c r="D1593" s="1" t="s">
        <v>12539</v>
      </c>
      <c r="E1593" s="1" t="s">
        <v>12512</v>
      </c>
      <c r="F1593" s="3">
        <v>44355</v>
      </c>
      <c r="G1593" t="s">
        <v>14116</v>
      </c>
    </row>
    <row r="1594" spans="1:7" x14ac:dyDescent="0.25">
      <c r="A1594">
        <f t="shared" ca="1" si="24"/>
        <v>0.37947363168091941</v>
      </c>
      <c r="B1594" s="1" t="s">
        <v>12524</v>
      </c>
      <c r="C1594" s="2">
        <v>110539166</v>
      </c>
      <c r="D1594" s="1" t="s">
        <v>12525</v>
      </c>
      <c r="E1594" s="1" t="s">
        <v>12564</v>
      </c>
      <c r="F1594" s="3">
        <v>44418</v>
      </c>
      <c r="G1594" t="s">
        <v>14117</v>
      </c>
    </row>
    <row r="1595" spans="1:7" x14ac:dyDescent="0.25">
      <c r="A1595">
        <f t="shared" ca="1" si="24"/>
        <v>0.76169068153986086</v>
      </c>
      <c r="B1595" s="1" t="s">
        <v>12508</v>
      </c>
      <c r="C1595" s="2">
        <v>370740071</v>
      </c>
      <c r="D1595" s="1" t="s">
        <v>12509</v>
      </c>
      <c r="E1595" s="1" t="s">
        <v>12510</v>
      </c>
      <c r="F1595" s="3">
        <v>44408</v>
      </c>
      <c r="G1595" t="s">
        <v>14118</v>
      </c>
    </row>
    <row r="1596" spans="1:7" x14ac:dyDescent="0.25">
      <c r="A1596">
        <f t="shared" ca="1" si="24"/>
        <v>0.40837261446168804</v>
      </c>
      <c r="B1596" s="1" t="s">
        <v>12504</v>
      </c>
      <c r="C1596" s="2">
        <v>577679256</v>
      </c>
      <c r="D1596" s="1" t="s">
        <v>12505</v>
      </c>
      <c r="E1596" s="1" t="s">
        <v>12512</v>
      </c>
      <c r="F1596" s="3">
        <v>44477</v>
      </c>
      <c r="G1596" t="s">
        <v>14119</v>
      </c>
    </row>
    <row r="1597" spans="1:7" x14ac:dyDescent="0.25">
      <c r="A1597">
        <f t="shared" ca="1" si="24"/>
        <v>0.71727625299629905</v>
      </c>
      <c r="B1597" s="1" t="s">
        <v>12524</v>
      </c>
      <c r="C1597" s="2">
        <v>354088152</v>
      </c>
      <c r="D1597" s="1" t="s">
        <v>12525</v>
      </c>
      <c r="E1597" s="1" t="s">
        <v>12506</v>
      </c>
      <c r="F1597" s="3">
        <v>44459</v>
      </c>
      <c r="G1597" t="s">
        <v>14120</v>
      </c>
    </row>
    <row r="1598" spans="1:7" x14ac:dyDescent="0.25">
      <c r="A1598">
        <f t="shared" ca="1" si="24"/>
        <v>0.42320249660904785</v>
      </c>
      <c r="B1598" s="1" t="s">
        <v>12504</v>
      </c>
      <c r="C1598" s="2">
        <v>534435443</v>
      </c>
      <c r="D1598" s="1" t="s">
        <v>12505</v>
      </c>
      <c r="E1598" s="1" t="s">
        <v>12506</v>
      </c>
      <c r="F1598" s="3">
        <v>44566</v>
      </c>
      <c r="G1598" t="s">
        <v>14121</v>
      </c>
    </row>
    <row r="1599" spans="1:7" x14ac:dyDescent="0.25">
      <c r="A1599">
        <f t="shared" ca="1" si="24"/>
        <v>0.32268461757914813</v>
      </c>
      <c r="B1599" s="1" t="s">
        <v>12508</v>
      </c>
      <c r="C1599" s="2">
        <v>766407394</v>
      </c>
      <c r="D1599" s="1" t="s">
        <v>12509</v>
      </c>
      <c r="E1599" s="1" t="s">
        <v>12519</v>
      </c>
      <c r="F1599" s="3">
        <v>44290</v>
      </c>
      <c r="G1599" t="s">
        <v>14122</v>
      </c>
    </row>
    <row r="1600" spans="1:7" x14ac:dyDescent="0.25">
      <c r="A1600">
        <f t="shared" ca="1" si="24"/>
        <v>0.1251229366328499</v>
      </c>
      <c r="B1600" s="1" t="s">
        <v>12521</v>
      </c>
      <c r="C1600" s="2">
        <v>988806921</v>
      </c>
      <c r="D1600" s="1" t="s">
        <v>12522</v>
      </c>
      <c r="E1600" s="1" t="s">
        <v>12510</v>
      </c>
      <c r="F1600" s="3">
        <v>44552</v>
      </c>
      <c r="G1600" t="s">
        <v>14123</v>
      </c>
    </row>
    <row r="1601" spans="1:7" x14ac:dyDescent="0.25">
      <c r="A1601">
        <f t="shared" ca="1" si="24"/>
        <v>0.29083988353907042</v>
      </c>
      <c r="B1601" s="1" t="s">
        <v>12521</v>
      </c>
      <c r="C1601" s="2">
        <v>2146153</v>
      </c>
      <c r="D1601" s="1" t="s">
        <v>12522</v>
      </c>
      <c r="E1601" s="1" t="s">
        <v>12510</v>
      </c>
      <c r="F1601" s="3">
        <v>44568</v>
      </c>
      <c r="G1601" t="s">
        <v>14124</v>
      </c>
    </row>
    <row r="1602" spans="1:7" x14ac:dyDescent="0.25">
      <c r="A1602">
        <f t="shared" ref="A1602:A1665" ca="1" si="25">RAND()</f>
        <v>0.44033182839527218</v>
      </c>
      <c r="B1602" s="1" t="s">
        <v>12504</v>
      </c>
      <c r="C1602" s="2">
        <v>935754456</v>
      </c>
      <c r="D1602" s="1" t="s">
        <v>12505</v>
      </c>
      <c r="E1602" s="1" t="s">
        <v>12510</v>
      </c>
      <c r="F1602" s="3">
        <v>44483</v>
      </c>
      <c r="G1602" t="s">
        <v>14125</v>
      </c>
    </row>
    <row r="1603" spans="1:7" x14ac:dyDescent="0.25">
      <c r="A1603">
        <f t="shared" ca="1" si="25"/>
        <v>0.42666275160803857</v>
      </c>
      <c r="B1603" s="1" t="s">
        <v>12538</v>
      </c>
      <c r="C1603" s="2">
        <v>867117525</v>
      </c>
      <c r="D1603" s="1" t="s">
        <v>12539</v>
      </c>
      <c r="E1603" s="1" t="s">
        <v>12566</v>
      </c>
      <c r="F1603" s="3">
        <v>44438</v>
      </c>
      <c r="G1603" t="s">
        <v>14126</v>
      </c>
    </row>
    <row r="1604" spans="1:7" x14ac:dyDescent="0.25">
      <c r="A1604">
        <f t="shared" ca="1" si="25"/>
        <v>6.3890084037998562E-3</v>
      </c>
      <c r="B1604" s="1" t="s">
        <v>12538</v>
      </c>
      <c r="C1604" s="2">
        <v>378208954</v>
      </c>
      <c r="D1604" s="1" t="s">
        <v>12539</v>
      </c>
      <c r="E1604" s="1" t="s">
        <v>12512</v>
      </c>
      <c r="F1604" s="3">
        <v>44248</v>
      </c>
      <c r="G1604" t="s">
        <v>14127</v>
      </c>
    </row>
    <row r="1605" spans="1:7" x14ac:dyDescent="0.25">
      <c r="A1605">
        <f t="shared" ca="1" si="25"/>
        <v>0.56333470973761468</v>
      </c>
      <c r="B1605" s="1" t="s">
        <v>12514</v>
      </c>
      <c r="C1605" s="2">
        <v>331061325</v>
      </c>
      <c r="D1605" s="1" t="s">
        <v>12515</v>
      </c>
      <c r="E1605" s="1" t="s">
        <v>12527</v>
      </c>
      <c r="F1605" s="3">
        <v>44306</v>
      </c>
      <c r="G1605" t="s">
        <v>14128</v>
      </c>
    </row>
    <row r="1606" spans="1:7" x14ac:dyDescent="0.25">
      <c r="A1606">
        <f t="shared" ca="1" si="25"/>
        <v>0.77312505797752884</v>
      </c>
      <c r="B1606" s="1" t="s">
        <v>12521</v>
      </c>
      <c r="C1606" s="2">
        <v>894083615</v>
      </c>
      <c r="D1606" s="1" t="s">
        <v>12522</v>
      </c>
      <c r="E1606" s="1" t="s">
        <v>12512</v>
      </c>
      <c r="F1606" s="3">
        <v>44637</v>
      </c>
      <c r="G1606" t="s">
        <v>14129</v>
      </c>
    </row>
    <row r="1607" spans="1:7" x14ac:dyDescent="0.25">
      <c r="A1607">
        <f t="shared" ca="1" si="25"/>
        <v>0.39952556163504116</v>
      </c>
      <c r="B1607" s="1" t="s">
        <v>12521</v>
      </c>
      <c r="C1607" s="2">
        <v>58064170</v>
      </c>
      <c r="D1607" s="1" t="s">
        <v>12522</v>
      </c>
      <c r="E1607" s="1" t="s">
        <v>12510</v>
      </c>
      <c r="F1607" s="3">
        <v>44622</v>
      </c>
      <c r="G1607" t="s">
        <v>14130</v>
      </c>
    </row>
    <row r="1608" spans="1:7" x14ac:dyDescent="0.25">
      <c r="A1608">
        <f t="shared" ca="1" si="25"/>
        <v>0.66869487352020129</v>
      </c>
      <c r="B1608" s="1" t="s">
        <v>12538</v>
      </c>
      <c r="C1608" s="2">
        <v>474173583</v>
      </c>
      <c r="D1608" s="1" t="s">
        <v>12539</v>
      </c>
      <c r="E1608" s="1" t="s">
        <v>12512</v>
      </c>
      <c r="F1608" s="3">
        <v>44229</v>
      </c>
      <c r="G1608" t="s">
        <v>14131</v>
      </c>
    </row>
    <row r="1609" spans="1:7" x14ac:dyDescent="0.25">
      <c r="A1609">
        <f t="shared" ca="1" si="25"/>
        <v>0.62802692894130918</v>
      </c>
      <c r="B1609" s="1" t="s">
        <v>12521</v>
      </c>
      <c r="C1609" s="2">
        <v>542215836</v>
      </c>
      <c r="D1609" s="1" t="s">
        <v>12522</v>
      </c>
      <c r="E1609" s="1" t="s">
        <v>12510</v>
      </c>
      <c r="F1609" s="3">
        <v>44459</v>
      </c>
      <c r="G1609" t="s">
        <v>14132</v>
      </c>
    </row>
    <row r="1610" spans="1:7" x14ac:dyDescent="0.25">
      <c r="A1610">
        <f t="shared" ca="1" si="25"/>
        <v>0.13601357407739134</v>
      </c>
      <c r="B1610" s="1" t="s">
        <v>12508</v>
      </c>
      <c r="C1610" s="2">
        <v>158052066</v>
      </c>
      <c r="D1610" s="1" t="s">
        <v>12509</v>
      </c>
      <c r="E1610" s="1" t="s">
        <v>12519</v>
      </c>
      <c r="F1610" s="3">
        <v>44375</v>
      </c>
      <c r="G1610" t="s">
        <v>14133</v>
      </c>
    </row>
    <row r="1611" spans="1:7" x14ac:dyDescent="0.25">
      <c r="A1611">
        <f t="shared" ca="1" si="25"/>
        <v>0.89320033874314275</v>
      </c>
      <c r="B1611" s="1" t="s">
        <v>12514</v>
      </c>
      <c r="C1611" s="2">
        <v>3623213</v>
      </c>
      <c r="D1611" s="1" t="s">
        <v>12515</v>
      </c>
      <c r="E1611" s="1" t="s">
        <v>12527</v>
      </c>
      <c r="F1611" s="3">
        <v>44653</v>
      </c>
      <c r="G1611" t="s">
        <v>14134</v>
      </c>
    </row>
    <row r="1612" spans="1:7" x14ac:dyDescent="0.25">
      <c r="A1612">
        <f t="shared" ca="1" si="25"/>
        <v>0.35239427036236137</v>
      </c>
      <c r="B1612" s="1" t="s">
        <v>12504</v>
      </c>
      <c r="C1612" s="2">
        <v>711900223</v>
      </c>
      <c r="D1612" s="1" t="s">
        <v>12505</v>
      </c>
      <c r="E1612" s="1" t="s">
        <v>12510</v>
      </c>
      <c r="F1612" s="3">
        <v>44412</v>
      </c>
      <c r="G1612" t="s">
        <v>14135</v>
      </c>
    </row>
    <row r="1613" spans="1:7" x14ac:dyDescent="0.25">
      <c r="A1613">
        <f t="shared" ca="1" si="25"/>
        <v>2.4622034671344606E-2</v>
      </c>
      <c r="B1613" s="1" t="s">
        <v>12508</v>
      </c>
      <c r="C1613" s="2">
        <v>536974720</v>
      </c>
      <c r="D1613" s="1" t="s">
        <v>12509</v>
      </c>
      <c r="E1613" s="1" t="s">
        <v>12519</v>
      </c>
      <c r="F1613" s="3">
        <v>44368</v>
      </c>
      <c r="G1613" t="s">
        <v>14136</v>
      </c>
    </row>
    <row r="1614" spans="1:7" x14ac:dyDescent="0.25">
      <c r="A1614">
        <f t="shared" ca="1" si="25"/>
        <v>0.51091035893389036</v>
      </c>
      <c r="B1614" s="1" t="s">
        <v>12524</v>
      </c>
      <c r="C1614" s="2">
        <v>757592916</v>
      </c>
      <c r="D1614" s="1" t="s">
        <v>12525</v>
      </c>
      <c r="E1614" s="1" t="s">
        <v>12564</v>
      </c>
      <c r="F1614" s="3">
        <v>44221</v>
      </c>
      <c r="G1614" t="s">
        <v>14137</v>
      </c>
    </row>
    <row r="1615" spans="1:7" x14ac:dyDescent="0.25">
      <c r="A1615">
        <f t="shared" ca="1" si="25"/>
        <v>0.86155081656844534</v>
      </c>
      <c r="B1615" s="1" t="s">
        <v>12514</v>
      </c>
      <c r="C1615" s="2">
        <v>439747446</v>
      </c>
      <c r="D1615" s="1" t="s">
        <v>12515</v>
      </c>
      <c r="E1615" s="1" t="s">
        <v>12516</v>
      </c>
      <c r="F1615" s="3">
        <v>44258</v>
      </c>
      <c r="G1615" t="s">
        <v>14138</v>
      </c>
    </row>
    <row r="1616" spans="1:7" x14ac:dyDescent="0.25">
      <c r="A1616">
        <f t="shared" ca="1" si="25"/>
        <v>0.74495154091787985</v>
      </c>
      <c r="B1616" s="1" t="s">
        <v>12521</v>
      </c>
      <c r="C1616" s="2">
        <v>208704204</v>
      </c>
      <c r="D1616" s="1" t="s">
        <v>12522</v>
      </c>
      <c r="E1616" s="1" t="s">
        <v>12510</v>
      </c>
      <c r="F1616" s="3">
        <v>44402</v>
      </c>
      <c r="G1616" t="s">
        <v>14139</v>
      </c>
    </row>
    <row r="1617" spans="1:7" x14ac:dyDescent="0.25">
      <c r="A1617">
        <f t="shared" ca="1" si="25"/>
        <v>0.83426409309347915</v>
      </c>
      <c r="B1617" s="1" t="s">
        <v>12504</v>
      </c>
      <c r="C1617" s="2">
        <v>84076632</v>
      </c>
      <c r="D1617" s="1" t="s">
        <v>12505</v>
      </c>
      <c r="E1617" s="1" t="s">
        <v>12506</v>
      </c>
      <c r="F1617" s="3">
        <v>44354</v>
      </c>
      <c r="G1617" t="s">
        <v>14140</v>
      </c>
    </row>
    <row r="1618" spans="1:7" x14ac:dyDescent="0.25">
      <c r="A1618">
        <f t="shared" ca="1" si="25"/>
        <v>0.88729691777886421</v>
      </c>
      <c r="B1618" s="1" t="s">
        <v>12504</v>
      </c>
      <c r="C1618" s="2">
        <v>222579986</v>
      </c>
      <c r="D1618" s="1" t="s">
        <v>12505</v>
      </c>
      <c r="E1618" s="1" t="s">
        <v>12506</v>
      </c>
      <c r="F1618" s="3">
        <v>44591</v>
      </c>
      <c r="G1618" t="s">
        <v>14141</v>
      </c>
    </row>
    <row r="1619" spans="1:7" x14ac:dyDescent="0.25">
      <c r="A1619">
        <f t="shared" ca="1" si="25"/>
        <v>0.48359962207270135</v>
      </c>
      <c r="B1619" s="1" t="s">
        <v>12508</v>
      </c>
      <c r="C1619" s="2">
        <v>75345218</v>
      </c>
      <c r="D1619" s="1" t="s">
        <v>12509</v>
      </c>
      <c r="E1619" s="1" t="s">
        <v>12519</v>
      </c>
      <c r="F1619" s="3">
        <v>44458</v>
      </c>
      <c r="G1619" t="s">
        <v>14142</v>
      </c>
    </row>
    <row r="1620" spans="1:7" x14ac:dyDescent="0.25">
      <c r="A1620">
        <f t="shared" ca="1" si="25"/>
        <v>0.28104533253336705</v>
      </c>
      <c r="B1620" s="1" t="s">
        <v>12521</v>
      </c>
      <c r="C1620" s="2">
        <v>343908925</v>
      </c>
      <c r="D1620" s="1" t="s">
        <v>12522</v>
      </c>
      <c r="E1620" s="1" t="s">
        <v>12512</v>
      </c>
      <c r="F1620" s="3">
        <v>44332</v>
      </c>
      <c r="G1620" t="s">
        <v>14143</v>
      </c>
    </row>
    <row r="1621" spans="1:7" x14ac:dyDescent="0.25">
      <c r="A1621">
        <f t="shared" ca="1" si="25"/>
        <v>0.62371707402894805</v>
      </c>
      <c r="B1621" s="1" t="s">
        <v>12538</v>
      </c>
      <c r="C1621" s="2">
        <v>475998423</v>
      </c>
      <c r="D1621" s="1" t="s">
        <v>12539</v>
      </c>
      <c r="E1621" s="1" t="s">
        <v>12510</v>
      </c>
      <c r="F1621" s="3">
        <v>44277</v>
      </c>
      <c r="G1621" t="s">
        <v>14144</v>
      </c>
    </row>
    <row r="1622" spans="1:7" x14ac:dyDescent="0.25">
      <c r="A1622">
        <f t="shared" ca="1" si="25"/>
        <v>0.26923901461440047</v>
      </c>
      <c r="B1622" s="1" t="s">
        <v>12521</v>
      </c>
      <c r="C1622" s="2">
        <v>818470558</v>
      </c>
      <c r="D1622" s="1" t="s">
        <v>12522</v>
      </c>
      <c r="E1622" s="1" t="s">
        <v>12510</v>
      </c>
      <c r="F1622" s="3">
        <v>44426</v>
      </c>
      <c r="G1622" t="s">
        <v>14145</v>
      </c>
    </row>
    <row r="1623" spans="1:7" x14ac:dyDescent="0.25">
      <c r="A1623">
        <f t="shared" ca="1" si="25"/>
        <v>0.2969590081777258</v>
      </c>
      <c r="B1623" s="1" t="s">
        <v>12538</v>
      </c>
      <c r="C1623" s="2">
        <v>825095612</v>
      </c>
      <c r="D1623" s="1" t="s">
        <v>12539</v>
      </c>
      <c r="E1623" s="1" t="s">
        <v>12510</v>
      </c>
      <c r="F1623" s="3">
        <v>44304</v>
      </c>
      <c r="G1623" t="s">
        <v>14146</v>
      </c>
    </row>
    <row r="1624" spans="1:7" x14ac:dyDescent="0.25">
      <c r="A1624">
        <f t="shared" ca="1" si="25"/>
        <v>0.4328554281041741</v>
      </c>
      <c r="B1624" s="1" t="s">
        <v>12504</v>
      </c>
      <c r="C1624" s="2">
        <v>183426409</v>
      </c>
      <c r="D1624" s="1" t="s">
        <v>12505</v>
      </c>
      <c r="E1624" s="1" t="s">
        <v>12506</v>
      </c>
      <c r="F1624" s="3">
        <v>44365</v>
      </c>
      <c r="G1624" t="s">
        <v>14147</v>
      </c>
    </row>
    <row r="1625" spans="1:7" x14ac:dyDescent="0.25">
      <c r="A1625">
        <f t="shared" ca="1" si="25"/>
        <v>9.7672613574445455E-3</v>
      </c>
      <c r="B1625" s="1" t="s">
        <v>12524</v>
      </c>
      <c r="C1625" s="2">
        <v>479441115</v>
      </c>
      <c r="D1625" s="1" t="s">
        <v>12525</v>
      </c>
      <c r="E1625" s="1" t="s">
        <v>12561</v>
      </c>
      <c r="F1625" s="3">
        <v>44651</v>
      </c>
      <c r="G1625" t="s">
        <v>14148</v>
      </c>
    </row>
    <row r="1626" spans="1:7" x14ac:dyDescent="0.25">
      <c r="A1626">
        <f t="shared" ca="1" si="25"/>
        <v>0.58895278532309159</v>
      </c>
      <c r="B1626" s="1" t="s">
        <v>12504</v>
      </c>
      <c r="C1626" s="2">
        <v>132227571</v>
      </c>
      <c r="D1626" s="1" t="s">
        <v>12505</v>
      </c>
      <c r="E1626" s="1" t="s">
        <v>12506</v>
      </c>
      <c r="F1626" s="3">
        <v>44355</v>
      </c>
      <c r="G1626" t="s">
        <v>14149</v>
      </c>
    </row>
    <row r="1627" spans="1:7" x14ac:dyDescent="0.25">
      <c r="A1627">
        <f t="shared" ca="1" si="25"/>
        <v>0.38079238241898428</v>
      </c>
      <c r="B1627" s="1" t="s">
        <v>12521</v>
      </c>
      <c r="C1627" s="2">
        <v>48927497</v>
      </c>
      <c r="D1627" s="1" t="s">
        <v>12522</v>
      </c>
      <c r="E1627" s="1" t="s">
        <v>12510</v>
      </c>
      <c r="F1627" s="3">
        <v>44645</v>
      </c>
      <c r="G1627" t="s">
        <v>14150</v>
      </c>
    </row>
    <row r="1628" spans="1:7" x14ac:dyDescent="0.25">
      <c r="A1628">
        <f t="shared" ca="1" si="25"/>
        <v>0.96013441862058024</v>
      </c>
      <c r="B1628" s="1" t="s">
        <v>12538</v>
      </c>
      <c r="C1628" s="2">
        <v>898592859</v>
      </c>
      <c r="D1628" s="1" t="s">
        <v>12539</v>
      </c>
      <c r="E1628" s="1" t="s">
        <v>12566</v>
      </c>
      <c r="F1628" s="3">
        <v>44357</v>
      </c>
      <c r="G1628" t="s">
        <v>14151</v>
      </c>
    </row>
    <row r="1629" spans="1:7" x14ac:dyDescent="0.25">
      <c r="A1629">
        <f t="shared" ca="1" si="25"/>
        <v>0.33952981923720349</v>
      </c>
      <c r="B1629" s="1" t="s">
        <v>12521</v>
      </c>
      <c r="C1629" s="2">
        <v>781721872</v>
      </c>
      <c r="D1629" s="1" t="s">
        <v>12522</v>
      </c>
      <c r="E1629" s="1" t="s">
        <v>12510</v>
      </c>
      <c r="F1629" s="3">
        <v>44487</v>
      </c>
      <c r="G1629" t="s">
        <v>14152</v>
      </c>
    </row>
    <row r="1630" spans="1:7" x14ac:dyDescent="0.25">
      <c r="A1630">
        <f t="shared" ca="1" si="25"/>
        <v>0.60535682920611122</v>
      </c>
      <c r="B1630" s="1" t="s">
        <v>12538</v>
      </c>
      <c r="C1630" s="2">
        <v>333129687</v>
      </c>
      <c r="D1630" s="1" t="s">
        <v>12539</v>
      </c>
      <c r="E1630" s="1" t="s">
        <v>12512</v>
      </c>
      <c r="F1630" s="3">
        <v>44449</v>
      </c>
      <c r="G1630" t="s">
        <v>14153</v>
      </c>
    </row>
    <row r="1631" spans="1:7" x14ac:dyDescent="0.25">
      <c r="A1631">
        <f t="shared" ca="1" si="25"/>
        <v>0.84524848196518143</v>
      </c>
      <c r="B1631" s="1" t="s">
        <v>12504</v>
      </c>
      <c r="C1631" s="2">
        <v>242853921</v>
      </c>
      <c r="D1631" s="1" t="s">
        <v>12505</v>
      </c>
      <c r="E1631" s="1" t="s">
        <v>12506</v>
      </c>
      <c r="F1631" s="3">
        <v>44467</v>
      </c>
      <c r="G1631" t="s">
        <v>14154</v>
      </c>
    </row>
    <row r="1632" spans="1:7" x14ac:dyDescent="0.25">
      <c r="A1632">
        <f t="shared" ca="1" si="25"/>
        <v>0.76063250459479537</v>
      </c>
      <c r="B1632" s="1" t="s">
        <v>12524</v>
      </c>
      <c r="C1632" s="2">
        <v>451138029</v>
      </c>
      <c r="D1632" s="1" t="s">
        <v>12525</v>
      </c>
      <c r="E1632" s="1" t="s">
        <v>12506</v>
      </c>
      <c r="F1632" s="3">
        <v>44530</v>
      </c>
      <c r="G1632" t="s">
        <v>14155</v>
      </c>
    </row>
    <row r="1633" spans="1:7" x14ac:dyDescent="0.25">
      <c r="A1633">
        <f t="shared" ca="1" si="25"/>
        <v>0.89127801292197695</v>
      </c>
      <c r="B1633" s="1" t="s">
        <v>12538</v>
      </c>
      <c r="C1633" s="2">
        <v>181075374</v>
      </c>
      <c r="D1633" s="1" t="s">
        <v>12539</v>
      </c>
      <c r="E1633" s="1" t="s">
        <v>12512</v>
      </c>
      <c r="F1633" s="3">
        <v>44395</v>
      </c>
      <c r="G1633" t="s">
        <v>14156</v>
      </c>
    </row>
    <row r="1634" spans="1:7" x14ac:dyDescent="0.25">
      <c r="A1634">
        <f t="shared" ca="1" si="25"/>
        <v>0.30084836165967066</v>
      </c>
      <c r="B1634" s="1" t="s">
        <v>12504</v>
      </c>
      <c r="C1634" s="2">
        <v>662030865</v>
      </c>
      <c r="D1634" s="1" t="s">
        <v>12505</v>
      </c>
      <c r="E1634" s="1" t="s">
        <v>12506</v>
      </c>
      <c r="F1634" s="3">
        <v>44240</v>
      </c>
      <c r="G1634" t="s">
        <v>14157</v>
      </c>
    </row>
    <row r="1635" spans="1:7" x14ac:dyDescent="0.25">
      <c r="A1635">
        <f t="shared" ca="1" si="25"/>
        <v>0.30208439363607953</v>
      </c>
      <c r="B1635" s="1" t="s">
        <v>12504</v>
      </c>
      <c r="C1635" s="2">
        <v>773302106</v>
      </c>
      <c r="D1635" s="1" t="s">
        <v>12505</v>
      </c>
      <c r="E1635" s="1" t="s">
        <v>12506</v>
      </c>
      <c r="F1635" s="3">
        <v>44346</v>
      </c>
      <c r="G1635" t="s">
        <v>14158</v>
      </c>
    </row>
    <row r="1636" spans="1:7" x14ac:dyDescent="0.25">
      <c r="A1636">
        <f t="shared" ca="1" si="25"/>
        <v>0.59880610034522608</v>
      </c>
      <c r="B1636" s="1" t="s">
        <v>12504</v>
      </c>
      <c r="C1636" s="2">
        <v>331722238</v>
      </c>
      <c r="D1636" s="1" t="s">
        <v>12505</v>
      </c>
      <c r="E1636" s="1" t="s">
        <v>12506</v>
      </c>
      <c r="F1636" s="3">
        <v>44675</v>
      </c>
      <c r="G1636" t="s">
        <v>14159</v>
      </c>
    </row>
    <row r="1637" spans="1:7" x14ac:dyDescent="0.25">
      <c r="A1637">
        <f t="shared" ca="1" si="25"/>
        <v>0.34724224303854723</v>
      </c>
      <c r="B1637" s="1" t="s">
        <v>12504</v>
      </c>
      <c r="C1637" s="2">
        <v>901289387</v>
      </c>
      <c r="D1637" s="1" t="s">
        <v>12505</v>
      </c>
      <c r="E1637" s="1" t="s">
        <v>12512</v>
      </c>
      <c r="F1637" s="3">
        <v>44210</v>
      </c>
      <c r="G1637" t="s">
        <v>14160</v>
      </c>
    </row>
    <row r="1638" spans="1:7" x14ac:dyDescent="0.25">
      <c r="A1638">
        <f t="shared" ca="1" si="25"/>
        <v>0.41797351720369014</v>
      </c>
      <c r="B1638" s="1" t="s">
        <v>12538</v>
      </c>
      <c r="C1638" s="2">
        <v>702195307</v>
      </c>
      <c r="D1638" s="1" t="s">
        <v>12539</v>
      </c>
      <c r="E1638" s="1" t="s">
        <v>12512</v>
      </c>
      <c r="F1638" s="3">
        <v>44490</v>
      </c>
      <c r="G1638" t="s">
        <v>14161</v>
      </c>
    </row>
    <row r="1639" spans="1:7" x14ac:dyDescent="0.25">
      <c r="A1639">
        <f t="shared" ca="1" si="25"/>
        <v>0.78952417267436303</v>
      </c>
      <c r="B1639" s="1" t="s">
        <v>12508</v>
      </c>
      <c r="C1639" s="2">
        <v>600471343</v>
      </c>
      <c r="D1639" s="1" t="s">
        <v>12509</v>
      </c>
      <c r="E1639" s="1" t="s">
        <v>12519</v>
      </c>
      <c r="F1639" s="3">
        <v>44293</v>
      </c>
      <c r="G1639" t="s">
        <v>14162</v>
      </c>
    </row>
    <row r="1640" spans="1:7" x14ac:dyDescent="0.25">
      <c r="A1640">
        <f t="shared" ca="1" si="25"/>
        <v>0.14885886034548834</v>
      </c>
      <c r="B1640" s="1" t="s">
        <v>12521</v>
      </c>
      <c r="C1640" s="2">
        <v>328266044</v>
      </c>
      <c r="D1640" s="1" t="s">
        <v>12522</v>
      </c>
      <c r="E1640" s="1" t="s">
        <v>12512</v>
      </c>
      <c r="F1640" s="3">
        <v>44357</v>
      </c>
      <c r="G1640" t="s">
        <v>14163</v>
      </c>
    </row>
    <row r="1641" spans="1:7" x14ac:dyDescent="0.25">
      <c r="A1641">
        <f t="shared" ca="1" si="25"/>
        <v>0.60033322263031297</v>
      </c>
      <c r="B1641" s="1" t="s">
        <v>12521</v>
      </c>
      <c r="C1641" s="2">
        <v>508621987</v>
      </c>
      <c r="D1641" s="1" t="s">
        <v>12522</v>
      </c>
      <c r="E1641" s="1" t="s">
        <v>12512</v>
      </c>
      <c r="F1641" s="3">
        <v>44277</v>
      </c>
      <c r="G1641" t="s">
        <v>14164</v>
      </c>
    </row>
    <row r="1642" spans="1:7" x14ac:dyDescent="0.25">
      <c r="A1642">
        <f t="shared" ca="1" si="25"/>
        <v>0.74408484415113596</v>
      </c>
      <c r="B1642" s="1" t="s">
        <v>12524</v>
      </c>
      <c r="C1642" s="2">
        <v>638882000</v>
      </c>
      <c r="D1642" s="1" t="s">
        <v>12525</v>
      </c>
      <c r="E1642" s="1" t="s">
        <v>12506</v>
      </c>
      <c r="F1642" s="3">
        <v>44267</v>
      </c>
      <c r="G1642" t="s">
        <v>14165</v>
      </c>
    </row>
    <row r="1643" spans="1:7" x14ac:dyDescent="0.25">
      <c r="A1643">
        <f t="shared" ca="1" si="25"/>
        <v>0.36666800986418902</v>
      </c>
      <c r="B1643" s="1" t="s">
        <v>12521</v>
      </c>
      <c r="C1643" s="2">
        <v>355795565</v>
      </c>
      <c r="D1643" s="1" t="s">
        <v>12522</v>
      </c>
      <c r="E1643" s="1" t="s">
        <v>12512</v>
      </c>
      <c r="F1643" s="3">
        <v>44466</v>
      </c>
      <c r="G1643" t="s">
        <v>14166</v>
      </c>
    </row>
    <row r="1644" spans="1:7" x14ac:dyDescent="0.25">
      <c r="A1644">
        <f t="shared" ca="1" si="25"/>
        <v>0.61293733863107469</v>
      </c>
      <c r="B1644" s="1" t="s">
        <v>12514</v>
      </c>
      <c r="C1644" s="2">
        <v>833820639</v>
      </c>
      <c r="D1644" s="1" t="s">
        <v>12515</v>
      </c>
      <c r="E1644" s="1" t="s">
        <v>12527</v>
      </c>
      <c r="F1644" s="3">
        <v>44617</v>
      </c>
      <c r="G1644" t="s">
        <v>14167</v>
      </c>
    </row>
    <row r="1645" spans="1:7" x14ac:dyDescent="0.25">
      <c r="A1645">
        <f t="shared" ca="1" si="25"/>
        <v>0.89308366022500874</v>
      </c>
      <c r="B1645" s="1" t="s">
        <v>12521</v>
      </c>
      <c r="C1645" s="2">
        <v>908046732</v>
      </c>
      <c r="D1645" s="1" t="s">
        <v>12522</v>
      </c>
      <c r="E1645" s="1" t="s">
        <v>12510</v>
      </c>
      <c r="F1645" s="3">
        <v>44526</v>
      </c>
      <c r="G1645" t="s">
        <v>14168</v>
      </c>
    </row>
    <row r="1646" spans="1:7" x14ac:dyDescent="0.25">
      <c r="A1646">
        <f t="shared" ca="1" si="25"/>
        <v>0.5336073495877951</v>
      </c>
      <c r="B1646" s="1" t="s">
        <v>12524</v>
      </c>
      <c r="C1646" s="2">
        <v>399333778</v>
      </c>
      <c r="D1646" s="1" t="s">
        <v>12525</v>
      </c>
      <c r="E1646" s="1" t="s">
        <v>12506</v>
      </c>
      <c r="F1646" s="3">
        <v>44579</v>
      </c>
      <c r="G1646" t="s">
        <v>14169</v>
      </c>
    </row>
    <row r="1647" spans="1:7" x14ac:dyDescent="0.25">
      <c r="A1647">
        <f t="shared" ca="1" si="25"/>
        <v>0.78931072981603967</v>
      </c>
      <c r="B1647" s="1" t="s">
        <v>12508</v>
      </c>
      <c r="C1647" s="2">
        <v>243026401</v>
      </c>
      <c r="D1647" s="1" t="s">
        <v>12509</v>
      </c>
      <c r="E1647" s="1" t="s">
        <v>12519</v>
      </c>
      <c r="F1647" s="3">
        <v>44509</v>
      </c>
      <c r="G1647" t="s">
        <v>14170</v>
      </c>
    </row>
    <row r="1648" spans="1:7" x14ac:dyDescent="0.25">
      <c r="A1648">
        <f t="shared" ca="1" si="25"/>
        <v>0.49464674662170105</v>
      </c>
      <c r="B1648" s="1" t="s">
        <v>12504</v>
      </c>
      <c r="C1648" s="2">
        <v>543908956</v>
      </c>
      <c r="D1648" s="1" t="s">
        <v>12505</v>
      </c>
      <c r="E1648" s="1" t="s">
        <v>12510</v>
      </c>
      <c r="F1648" s="3">
        <v>44626</v>
      </c>
      <c r="G1648" t="s">
        <v>14171</v>
      </c>
    </row>
    <row r="1649" spans="1:7" x14ac:dyDescent="0.25">
      <c r="A1649">
        <f t="shared" ca="1" si="25"/>
        <v>3.1037780232742507E-2</v>
      </c>
      <c r="B1649" s="1" t="s">
        <v>12508</v>
      </c>
      <c r="C1649" s="2">
        <v>704270517</v>
      </c>
      <c r="D1649" s="1" t="s">
        <v>12509</v>
      </c>
      <c r="E1649" s="1" t="s">
        <v>12519</v>
      </c>
      <c r="F1649" s="3">
        <v>44334</v>
      </c>
      <c r="G1649" t="s">
        <v>14172</v>
      </c>
    </row>
    <row r="1650" spans="1:7" x14ac:dyDescent="0.25">
      <c r="A1650">
        <f t="shared" ca="1" si="25"/>
        <v>0.41839249051727556</v>
      </c>
      <c r="B1650" s="1" t="s">
        <v>12521</v>
      </c>
      <c r="C1650" s="2">
        <v>45923697</v>
      </c>
      <c r="D1650" s="1" t="s">
        <v>12522</v>
      </c>
      <c r="E1650" s="1" t="s">
        <v>12510</v>
      </c>
      <c r="F1650" s="3">
        <v>44633</v>
      </c>
      <c r="G1650" t="s">
        <v>14173</v>
      </c>
    </row>
    <row r="1651" spans="1:7" x14ac:dyDescent="0.25">
      <c r="A1651">
        <f t="shared" ca="1" si="25"/>
        <v>0.21457939674055271</v>
      </c>
      <c r="B1651" s="1" t="s">
        <v>12504</v>
      </c>
      <c r="C1651" s="2">
        <v>321721952</v>
      </c>
      <c r="D1651" s="1" t="s">
        <v>12505</v>
      </c>
      <c r="E1651" s="1" t="s">
        <v>12506</v>
      </c>
      <c r="F1651" s="3">
        <v>44530</v>
      </c>
      <c r="G1651" t="s">
        <v>14174</v>
      </c>
    </row>
    <row r="1652" spans="1:7" x14ac:dyDescent="0.25">
      <c r="A1652">
        <f t="shared" ca="1" si="25"/>
        <v>0.99445222250533016</v>
      </c>
      <c r="B1652" s="1" t="s">
        <v>12538</v>
      </c>
      <c r="C1652" s="2">
        <v>80721655</v>
      </c>
      <c r="D1652" s="1" t="s">
        <v>12539</v>
      </c>
      <c r="E1652" s="1" t="s">
        <v>12512</v>
      </c>
      <c r="F1652" s="3">
        <v>44553</v>
      </c>
      <c r="G1652" t="s">
        <v>14175</v>
      </c>
    </row>
    <row r="1653" spans="1:7" x14ac:dyDescent="0.25">
      <c r="A1653">
        <f t="shared" ca="1" si="25"/>
        <v>0.8914679874388558</v>
      </c>
      <c r="B1653" s="1" t="s">
        <v>12508</v>
      </c>
      <c r="C1653" s="2">
        <v>375118877</v>
      </c>
      <c r="D1653" s="1" t="s">
        <v>12509</v>
      </c>
      <c r="E1653" s="1" t="s">
        <v>12519</v>
      </c>
      <c r="F1653" s="3">
        <v>44222</v>
      </c>
      <c r="G1653" t="s">
        <v>14176</v>
      </c>
    </row>
    <row r="1654" spans="1:7" x14ac:dyDescent="0.25">
      <c r="A1654">
        <f t="shared" ca="1" si="25"/>
        <v>0.25925514425256846</v>
      </c>
      <c r="B1654" s="1" t="s">
        <v>12538</v>
      </c>
      <c r="C1654" s="2">
        <v>680754600</v>
      </c>
      <c r="D1654" s="1" t="s">
        <v>12539</v>
      </c>
      <c r="E1654" s="1" t="s">
        <v>12566</v>
      </c>
      <c r="F1654" s="3">
        <v>44670</v>
      </c>
      <c r="G1654" t="s">
        <v>14177</v>
      </c>
    </row>
    <row r="1655" spans="1:7" x14ac:dyDescent="0.25">
      <c r="A1655">
        <f t="shared" ca="1" si="25"/>
        <v>0.55294192548640686</v>
      </c>
      <c r="B1655" s="1" t="s">
        <v>12521</v>
      </c>
      <c r="C1655" s="2">
        <v>603175786</v>
      </c>
      <c r="D1655" s="1" t="s">
        <v>12522</v>
      </c>
      <c r="E1655" s="1" t="s">
        <v>12510</v>
      </c>
      <c r="F1655" s="3">
        <v>44360</v>
      </c>
      <c r="G1655" t="s">
        <v>14178</v>
      </c>
    </row>
    <row r="1656" spans="1:7" x14ac:dyDescent="0.25">
      <c r="A1656">
        <f t="shared" ca="1" si="25"/>
        <v>0.38177896653795562</v>
      </c>
      <c r="B1656" s="1" t="s">
        <v>12504</v>
      </c>
      <c r="C1656" s="2">
        <v>399588315</v>
      </c>
      <c r="D1656" s="1" t="s">
        <v>12505</v>
      </c>
      <c r="E1656" s="1" t="s">
        <v>12506</v>
      </c>
      <c r="F1656" s="3">
        <v>44402</v>
      </c>
      <c r="G1656" t="s">
        <v>14179</v>
      </c>
    </row>
    <row r="1657" spans="1:7" x14ac:dyDescent="0.25">
      <c r="A1657">
        <f t="shared" ca="1" si="25"/>
        <v>9.0641527631042496E-2</v>
      </c>
      <c r="B1657" s="1" t="s">
        <v>12508</v>
      </c>
      <c r="C1657" s="2">
        <v>108897724</v>
      </c>
      <c r="D1657" s="1" t="s">
        <v>12509</v>
      </c>
      <c r="E1657" s="1" t="s">
        <v>12519</v>
      </c>
      <c r="F1657" s="3">
        <v>44223</v>
      </c>
      <c r="G1657" t="s">
        <v>14180</v>
      </c>
    </row>
    <row r="1658" spans="1:7" x14ac:dyDescent="0.25">
      <c r="A1658">
        <f t="shared" ca="1" si="25"/>
        <v>0.14732795390505582</v>
      </c>
      <c r="B1658" s="1" t="s">
        <v>12504</v>
      </c>
      <c r="C1658" s="2">
        <v>647475846</v>
      </c>
      <c r="D1658" s="1" t="s">
        <v>12505</v>
      </c>
      <c r="E1658" s="1" t="s">
        <v>12506</v>
      </c>
      <c r="F1658" s="3">
        <v>44443</v>
      </c>
      <c r="G1658" t="s">
        <v>14181</v>
      </c>
    </row>
    <row r="1659" spans="1:7" x14ac:dyDescent="0.25">
      <c r="A1659">
        <f t="shared" ca="1" si="25"/>
        <v>2.3087818139518546E-2</v>
      </c>
      <c r="B1659" s="1" t="s">
        <v>12524</v>
      </c>
      <c r="C1659" s="2">
        <v>451507639</v>
      </c>
      <c r="D1659" s="1" t="s">
        <v>12525</v>
      </c>
      <c r="E1659" s="1" t="s">
        <v>12506</v>
      </c>
      <c r="F1659" s="3">
        <v>44432</v>
      </c>
      <c r="G1659" t="s">
        <v>14182</v>
      </c>
    </row>
    <row r="1660" spans="1:7" x14ac:dyDescent="0.25">
      <c r="A1660">
        <f t="shared" ca="1" si="25"/>
        <v>0.26102065821256693</v>
      </c>
      <c r="B1660" s="1" t="s">
        <v>12521</v>
      </c>
      <c r="C1660" s="2">
        <v>55382792</v>
      </c>
      <c r="D1660" s="1" t="s">
        <v>12522</v>
      </c>
      <c r="E1660" s="1" t="s">
        <v>12510</v>
      </c>
      <c r="F1660" s="3">
        <v>44306</v>
      </c>
      <c r="G1660" t="s">
        <v>14183</v>
      </c>
    </row>
    <row r="1661" spans="1:7" x14ac:dyDescent="0.25">
      <c r="A1661">
        <f t="shared" ca="1" si="25"/>
        <v>0.9116790154844463</v>
      </c>
      <c r="B1661" s="1" t="s">
        <v>12508</v>
      </c>
      <c r="C1661" s="2">
        <v>271603947</v>
      </c>
      <c r="D1661" s="1" t="s">
        <v>12509</v>
      </c>
      <c r="E1661" s="1" t="s">
        <v>12519</v>
      </c>
      <c r="F1661" s="3">
        <v>44529</v>
      </c>
      <c r="G1661" t="s">
        <v>14184</v>
      </c>
    </row>
    <row r="1662" spans="1:7" x14ac:dyDescent="0.25">
      <c r="A1662">
        <f t="shared" ca="1" si="25"/>
        <v>0.21578434584814021</v>
      </c>
      <c r="B1662" s="1" t="s">
        <v>12504</v>
      </c>
      <c r="C1662" s="2">
        <v>192418406</v>
      </c>
      <c r="D1662" s="1" t="s">
        <v>12505</v>
      </c>
      <c r="E1662" s="1" t="s">
        <v>12512</v>
      </c>
      <c r="F1662" s="3">
        <v>44248</v>
      </c>
      <c r="G1662" t="s">
        <v>14185</v>
      </c>
    </row>
    <row r="1663" spans="1:7" x14ac:dyDescent="0.25">
      <c r="A1663">
        <f t="shared" ca="1" si="25"/>
        <v>2.2775177751664932E-3</v>
      </c>
      <c r="B1663" s="1" t="s">
        <v>12508</v>
      </c>
      <c r="C1663" s="2">
        <v>466022540</v>
      </c>
      <c r="D1663" s="1" t="s">
        <v>12509</v>
      </c>
      <c r="E1663" s="1" t="s">
        <v>12519</v>
      </c>
      <c r="F1663" s="3">
        <v>44284</v>
      </c>
      <c r="G1663" t="s">
        <v>14186</v>
      </c>
    </row>
    <row r="1664" spans="1:7" x14ac:dyDescent="0.25">
      <c r="A1664">
        <f t="shared" ca="1" si="25"/>
        <v>5.0772585667218872E-2</v>
      </c>
      <c r="B1664" s="1" t="s">
        <v>12538</v>
      </c>
      <c r="C1664" s="2">
        <v>496470356</v>
      </c>
      <c r="D1664" s="1" t="s">
        <v>12539</v>
      </c>
      <c r="E1664" s="1" t="s">
        <v>12512</v>
      </c>
      <c r="F1664" s="3">
        <v>44406</v>
      </c>
      <c r="G1664" t="s">
        <v>14187</v>
      </c>
    </row>
    <row r="1665" spans="1:7" x14ac:dyDescent="0.25">
      <c r="A1665">
        <f t="shared" ca="1" si="25"/>
        <v>0.86569450127890146</v>
      </c>
      <c r="B1665" s="1" t="s">
        <v>12524</v>
      </c>
      <c r="C1665" s="2">
        <v>392445704</v>
      </c>
      <c r="D1665" s="1" t="s">
        <v>12525</v>
      </c>
      <c r="E1665" s="1" t="s">
        <v>12506</v>
      </c>
      <c r="F1665" s="3">
        <v>44245</v>
      </c>
      <c r="G1665" t="s">
        <v>14188</v>
      </c>
    </row>
    <row r="1666" spans="1:7" x14ac:dyDescent="0.25">
      <c r="A1666">
        <f t="shared" ref="A1666:A1729" ca="1" si="26">RAND()</f>
        <v>0.12376329372935313</v>
      </c>
      <c r="B1666" s="1" t="s">
        <v>12538</v>
      </c>
      <c r="C1666" s="2">
        <v>319451547</v>
      </c>
      <c r="D1666" s="1" t="s">
        <v>12539</v>
      </c>
      <c r="E1666" s="1" t="s">
        <v>12566</v>
      </c>
      <c r="F1666" s="3">
        <v>44247</v>
      </c>
      <c r="G1666" t="s">
        <v>14189</v>
      </c>
    </row>
    <row r="1667" spans="1:7" x14ac:dyDescent="0.25">
      <c r="A1667">
        <f t="shared" ca="1" si="26"/>
        <v>0.26732520877312127</v>
      </c>
      <c r="B1667" s="1" t="s">
        <v>12521</v>
      </c>
      <c r="C1667" s="2">
        <v>422083653</v>
      </c>
      <c r="D1667" s="1" t="s">
        <v>12522</v>
      </c>
      <c r="E1667" s="1" t="s">
        <v>12510</v>
      </c>
      <c r="F1667" s="3">
        <v>44588</v>
      </c>
      <c r="G1667" t="s">
        <v>14190</v>
      </c>
    </row>
    <row r="1668" spans="1:7" x14ac:dyDescent="0.25">
      <c r="A1668">
        <f t="shared" ca="1" si="26"/>
        <v>0.69472778376490463</v>
      </c>
      <c r="B1668" s="1" t="s">
        <v>12538</v>
      </c>
      <c r="C1668" s="2">
        <v>843963225</v>
      </c>
      <c r="D1668" s="1" t="s">
        <v>12539</v>
      </c>
      <c r="E1668" s="1" t="s">
        <v>12512</v>
      </c>
      <c r="F1668" s="3">
        <v>44218</v>
      </c>
      <c r="G1668" t="s">
        <v>14191</v>
      </c>
    </row>
    <row r="1669" spans="1:7" x14ac:dyDescent="0.25">
      <c r="A1669">
        <f t="shared" ca="1" si="26"/>
        <v>0.55800520675618748</v>
      </c>
      <c r="B1669" s="1" t="s">
        <v>12521</v>
      </c>
      <c r="C1669" s="2">
        <v>857789489</v>
      </c>
      <c r="D1669" s="1" t="s">
        <v>12522</v>
      </c>
      <c r="E1669" s="1" t="s">
        <v>12510</v>
      </c>
      <c r="F1669" s="3">
        <v>44637</v>
      </c>
      <c r="G1669" t="s">
        <v>14192</v>
      </c>
    </row>
    <row r="1670" spans="1:7" x14ac:dyDescent="0.25">
      <c r="A1670">
        <f t="shared" ca="1" si="26"/>
        <v>0.29710742378830501</v>
      </c>
      <c r="B1670" s="1" t="s">
        <v>12504</v>
      </c>
      <c r="C1670" s="2">
        <v>293887331</v>
      </c>
      <c r="D1670" s="1" t="s">
        <v>12505</v>
      </c>
      <c r="E1670" s="1" t="s">
        <v>12510</v>
      </c>
      <c r="F1670" s="3">
        <v>44500</v>
      </c>
      <c r="G1670" t="s">
        <v>14193</v>
      </c>
    </row>
    <row r="1671" spans="1:7" x14ac:dyDescent="0.25">
      <c r="A1671">
        <f t="shared" ca="1" si="26"/>
        <v>0.23124572382019715</v>
      </c>
      <c r="B1671" s="1" t="s">
        <v>12524</v>
      </c>
      <c r="C1671" s="2">
        <v>486466506</v>
      </c>
      <c r="D1671" s="1" t="s">
        <v>12525</v>
      </c>
      <c r="E1671" s="1" t="s">
        <v>12564</v>
      </c>
      <c r="F1671" s="3">
        <v>44372</v>
      </c>
      <c r="G1671" t="s">
        <v>14194</v>
      </c>
    </row>
    <row r="1672" spans="1:7" x14ac:dyDescent="0.25">
      <c r="A1672">
        <f t="shared" ca="1" si="26"/>
        <v>0.36229457294593947</v>
      </c>
      <c r="B1672" s="1" t="s">
        <v>12538</v>
      </c>
      <c r="C1672" s="2">
        <v>740796578</v>
      </c>
      <c r="D1672" s="1" t="s">
        <v>12539</v>
      </c>
      <c r="E1672" s="1" t="s">
        <v>12566</v>
      </c>
      <c r="F1672" s="3">
        <v>44262</v>
      </c>
      <c r="G1672" t="s">
        <v>14195</v>
      </c>
    </row>
    <row r="1673" spans="1:7" x14ac:dyDescent="0.25">
      <c r="A1673">
        <f t="shared" ca="1" si="26"/>
        <v>0.89235037449066923</v>
      </c>
      <c r="B1673" s="1" t="s">
        <v>12521</v>
      </c>
      <c r="C1673" s="2">
        <v>21780220</v>
      </c>
      <c r="D1673" s="1" t="s">
        <v>12522</v>
      </c>
      <c r="E1673" s="1" t="s">
        <v>12510</v>
      </c>
      <c r="F1673" s="3">
        <v>44283</v>
      </c>
      <c r="G1673" t="s">
        <v>14196</v>
      </c>
    </row>
    <row r="1674" spans="1:7" x14ac:dyDescent="0.25">
      <c r="A1674">
        <f t="shared" ca="1" si="26"/>
        <v>1.0620657652880339E-2</v>
      </c>
      <c r="B1674" s="1" t="s">
        <v>12524</v>
      </c>
      <c r="C1674" s="2">
        <v>413318974</v>
      </c>
      <c r="D1674" s="1" t="s">
        <v>12525</v>
      </c>
      <c r="E1674" s="1" t="s">
        <v>12506</v>
      </c>
      <c r="F1674" s="3">
        <v>44381</v>
      </c>
      <c r="G1674" t="s">
        <v>14197</v>
      </c>
    </row>
    <row r="1675" spans="1:7" x14ac:dyDescent="0.25">
      <c r="A1675">
        <f t="shared" ca="1" si="26"/>
        <v>0.86414990607983211</v>
      </c>
      <c r="B1675" s="1" t="s">
        <v>12538</v>
      </c>
      <c r="C1675" s="2">
        <v>202717733</v>
      </c>
      <c r="D1675" s="1" t="s">
        <v>12539</v>
      </c>
      <c r="E1675" s="1" t="s">
        <v>12566</v>
      </c>
      <c r="F1675" s="3">
        <v>44513</v>
      </c>
      <c r="G1675" t="s">
        <v>14198</v>
      </c>
    </row>
    <row r="1676" spans="1:7" x14ac:dyDescent="0.25">
      <c r="A1676">
        <f t="shared" ca="1" si="26"/>
        <v>0.59771361873508833</v>
      </c>
      <c r="B1676" s="1" t="s">
        <v>12504</v>
      </c>
      <c r="C1676" s="2">
        <v>264240684</v>
      </c>
      <c r="D1676" s="1" t="s">
        <v>12505</v>
      </c>
      <c r="E1676" s="1" t="s">
        <v>12506</v>
      </c>
      <c r="F1676" s="3">
        <v>44432</v>
      </c>
      <c r="G1676" t="s">
        <v>14199</v>
      </c>
    </row>
    <row r="1677" spans="1:7" x14ac:dyDescent="0.25">
      <c r="A1677">
        <f t="shared" ca="1" si="26"/>
        <v>0.24806270785175777</v>
      </c>
      <c r="B1677" s="1" t="s">
        <v>12514</v>
      </c>
      <c r="C1677" s="2">
        <v>398267060</v>
      </c>
      <c r="D1677" s="1" t="s">
        <v>12515</v>
      </c>
      <c r="E1677" s="1" t="s">
        <v>12516</v>
      </c>
      <c r="F1677" s="3">
        <v>44218</v>
      </c>
      <c r="G1677" t="s">
        <v>14200</v>
      </c>
    </row>
    <row r="1678" spans="1:7" x14ac:dyDescent="0.25">
      <c r="A1678">
        <f t="shared" ca="1" si="26"/>
        <v>0.75015995043368522</v>
      </c>
      <c r="B1678" s="1" t="s">
        <v>12521</v>
      </c>
      <c r="C1678" s="2">
        <v>537270977</v>
      </c>
      <c r="D1678" s="1" t="s">
        <v>12522</v>
      </c>
      <c r="E1678" s="1" t="s">
        <v>12510</v>
      </c>
      <c r="F1678" s="3">
        <v>44406</v>
      </c>
      <c r="G1678" t="s">
        <v>14201</v>
      </c>
    </row>
    <row r="1679" spans="1:7" x14ac:dyDescent="0.25">
      <c r="A1679">
        <f t="shared" ca="1" si="26"/>
        <v>0.8171419909266372</v>
      </c>
      <c r="B1679" s="1" t="s">
        <v>12538</v>
      </c>
      <c r="C1679" s="2">
        <v>718752181</v>
      </c>
      <c r="D1679" s="1" t="s">
        <v>12539</v>
      </c>
      <c r="E1679" s="1" t="s">
        <v>12512</v>
      </c>
      <c r="F1679" s="3">
        <v>44568</v>
      </c>
      <c r="G1679" t="s">
        <v>14202</v>
      </c>
    </row>
    <row r="1680" spans="1:7" x14ac:dyDescent="0.25">
      <c r="A1680">
        <f t="shared" ca="1" si="26"/>
        <v>0.18069996259199317</v>
      </c>
      <c r="B1680" s="1" t="s">
        <v>12538</v>
      </c>
      <c r="C1680" s="2">
        <v>536399691</v>
      </c>
      <c r="D1680" s="1" t="s">
        <v>12539</v>
      </c>
      <c r="E1680" s="1" t="s">
        <v>12512</v>
      </c>
      <c r="F1680" s="3">
        <v>44294</v>
      </c>
      <c r="G1680" t="s">
        <v>14203</v>
      </c>
    </row>
    <row r="1681" spans="1:7" x14ac:dyDescent="0.25">
      <c r="A1681">
        <f t="shared" ca="1" si="26"/>
        <v>0.55364546880174326</v>
      </c>
      <c r="B1681" s="1" t="s">
        <v>12524</v>
      </c>
      <c r="C1681" s="2">
        <v>258758482</v>
      </c>
      <c r="D1681" s="1" t="s">
        <v>12525</v>
      </c>
      <c r="E1681" s="1" t="s">
        <v>12506</v>
      </c>
      <c r="F1681" s="3">
        <v>44408</v>
      </c>
      <c r="G1681" t="s">
        <v>14204</v>
      </c>
    </row>
    <row r="1682" spans="1:7" x14ac:dyDescent="0.25">
      <c r="A1682">
        <f t="shared" ca="1" si="26"/>
        <v>0.21810338467785628</v>
      </c>
      <c r="B1682" s="1" t="s">
        <v>12538</v>
      </c>
      <c r="C1682" s="2">
        <v>528154145</v>
      </c>
      <c r="D1682" s="1" t="s">
        <v>12539</v>
      </c>
      <c r="E1682" s="1" t="s">
        <v>12512</v>
      </c>
      <c r="F1682" s="3">
        <v>44635</v>
      </c>
      <c r="G1682" t="s">
        <v>14205</v>
      </c>
    </row>
    <row r="1683" spans="1:7" x14ac:dyDescent="0.25">
      <c r="A1683">
        <f t="shared" ca="1" si="26"/>
        <v>0.81564831843770025</v>
      </c>
      <c r="B1683" s="1" t="s">
        <v>12504</v>
      </c>
      <c r="C1683" s="2">
        <v>57303665</v>
      </c>
      <c r="D1683" s="1" t="s">
        <v>12505</v>
      </c>
      <c r="E1683" s="1" t="s">
        <v>12506</v>
      </c>
      <c r="F1683" s="3">
        <v>44599</v>
      </c>
      <c r="G1683" t="s">
        <v>14206</v>
      </c>
    </row>
    <row r="1684" spans="1:7" x14ac:dyDescent="0.25">
      <c r="A1684">
        <f t="shared" ca="1" si="26"/>
        <v>0.85027233249980883</v>
      </c>
      <c r="B1684" s="1" t="s">
        <v>12538</v>
      </c>
      <c r="C1684" s="2">
        <v>298970874</v>
      </c>
      <c r="D1684" s="1" t="s">
        <v>12539</v>
      </c>
      <c r="E1684" s="1" t="s">
        <v>12566</v>
      </c>
      <c r="F1684" s="3">
        <v>44680</v>
      </c>
      <c r="G1684" t="s">
        <v>14207</v>
      </c>
    </row>
    <row r="1685" spans="1:7" x14ac:dyDescent="0.25">
      <c r="A1685">
        <f t="shared" ca="1" si="26"/>
        <v>0.34769019565993942</v>
      </c>
      <c r="B1685" s="1" t="s">
        <v>12521</v>
      </c>
      <c r="C1685" s="2">
        <v>641162583</v>
      </c>
      <c r="D1685" s="1" t="s">
        <v>12522</v>
      </c>
      <c r="E1685" s="1" t="s">
        <v>12510</v>
      </c>
      <c r="F1685" s="3">
        <v>44505</v>
      </c>
      <c r="G1685" t="s">
        <v>14208</v>
      </c>
    </row>
    <row r="1686" spans="1:7" x14ac:dyDescent="0.25">
      <c r="A1686">
        <f t="shared" ca="1" si="26"/>
        <v>0.71885886781061148</v>
      </c>
      <c r="B1686" s="1" t="s">
        <v>12524</v>
      </c>
      <c r="C1686" s="2">
        <v>871591571</v>
      </c>
      <c r="D1686" s="1" t="s">
        <v>12525</v>
      </c>
      <c r="E1686" s="1" t="s">
        <v>12564</v>
      </c>
      <c r="F1686" s="3">
        <v>44647</v>
      </c>
      <c r="G1686" t="s">
        <v>14209</v>
      </c>
    </row>
    <row r="1687" spans="1:7" x14ac:dyDescent="0.25">
      <c r="A1687">
        <f t="shared" ca="1" si="26"/>
        <v>0.78438715053833641</v>
      </c>
      <c r="B1687" s="1" t="s">
        <v>12538</v>
      </c>
      <c r="C1687" s="2">
        <v>693108756</v>
      </c>
      <c r="D1687" s="1" t="s">
        <v>12539</v>
      </c>
      <c r="E1687" s="1" t="s">
        <v>12512</v>
      </c>
      <c r="F1687" s="3">
        <v>44569</v>
      </c>
      <c r="G1687" t="s">
        <v>14210</v>
      </c>
    </row>
    <row r="1688" spans="1:7" x14ac:dyDescent="0.25">
      <c r="A1688">
        <f t="shared" ca="1" si="26"/>
        <v>0.43189897181389325</v>
      </c>
      <c r="B1688" s="1" t="s">
        <v>12538</v>
      </c>
      <c r="C1688" s="2">
        <v>582690079</v>
      </c>
      <c r="D1688" s="1" t="s">
        <v>12539</v>
      </c>
      <c r="E1688" s="1" t="s">
        <v>12566</v>
      </c>
      <c r="F1688" s="3">
        <v>44342</v>
      </c>
      <c r="G1688" t="s">
        <v>14211</v>
      </c>
    </row>
    <row r="1689" spans="1:7" x14ac:dyDescent="0.25">
      <c r="A1689">
        <f t="shared" ca="1" si="26"/>
        <v>0.7224312481466002</v>
      </c>
      <c r="B1689" s="1" t="s">
        <v>12524</v>
      </c>
      <c r="C1689" s="2">
        <v>899944761</v>
      </c>
      <c r="D1689" s="1" t="s">
        <v>12525</v>
      </c>
      <c r="E1689" s="1" t="s">
        <v>12561</v>
      </c>
      <c r="F1689" s="3">
        <v>44247</v>
      </c>
      <c r="G1689" t="s">
        <v>14212</v>
      </c>
    </row>
    <row r="1690" spans="1:7" x14ac:dyDescent="0.25">
      <c r="A1690">
        <f t="shared" ca="1" si="26"/>
        <v>0.20686920482895732</v>
      </c>
      <c r="B1690" s="1" t="s">
        <v>12514</v>
      </c>
      <c r="C1690" s="2">
        <v>750833059</v>
      </c>
      <c r="D1690" s="1" t="s">
        <v>12515</v>
      </c>
      <c r="E1690" s="1" t="s">
        <v>12527</v>
      </c>
      <c r="F1690" s="3">
        <v>44264</v>
      </c>
      <c r="G1690" t="s">
        <v>14213</v>
      </c>
    </row>
    <row r="1691" spans="1:7" x14ac:dyDescent="0.25">
      <c r="A1691">
        <f t="shared" ca="1" si="26"/>
        <v>0.75174737379170542</v>
      </c>
      <c r="B1691" s="1" t="s">
        <v>12514</v>
      </c>
      <c r="C1691" s="2">
        <v>233445574</v>
      </c>
      <c r="D1691" s="1" t="s">
        <v>12515</v>
      </c>
      <c r="E1691" s="1" t="s">
        <v>12516</v>
      </c>
      <c r="F1691" s="3">
        <v>44553</v>
      </c>
      <c r="G1691" t="s">
        <v>14214</v>
      </c>
    </row>
    <row r="1692" spans="1:7" x14ac:dyDescent="0.25">
      <c r="A1692">
        <f t="shared" ca="1" si="26"/>
        <v>0.88311590837137344</v>
      </c>
      <c r="B1692" s="1" t="s">
        <v>12538</v>
      </c>
      <c r="C1692" s="2">
        <v>857034108</v>
      </c>
      <c r="D1692" s="1" t="s">
        <v>12539</v>
      </c>
      <c r="E1692" s="1" t="s">
        <v>12566</v>
      </c>
      <c r="F1692" s="3">
        <v>44476</v>
      </c>
      <c r="G1692" t="s">
        <v>14215</v>
      </c>
    </row>
    <row r="1693" spans="1:7" x14ac:dyDescent="0.25">
      <c r="A1693">
        <f t="shared" ca="1" si="26"/>
        <v>0.69303999646238001</v>
      </c>
      <c r="B1693" s="1" t="s">
        <v>12504</v>
      </c>
      <c r="C1693" s="2">
        <v>967386430</v>
      </c>
      <c r="D1693" s="1" t="s">
        <v>12505</v>
      </c>
      <c r="E1693" s="1" t="s">
        <v>12564</v>
      </c>
      <c r="F1693" s="3">
        <v>44369</v>
      </c>
      <c r="G1693" t="s">
        <v>14216</v>
      </c>
    </row>
    <row r="1694" spans="1:7" x14ac:dyDescent="0.25">
      <c r="A1694">
        <f t="shared" ca="1" si="26"/>
        <v>0.62272811043808762</v>
      </c>
      <c r="B1694" s="1" t="s">
        <v>12524</v>
      </c>
      <c r="C1694" s="2">
        <v>782785496</v>
      </c>
      <c r="D1694" s="1" t="s">
        <v>12525</v>
      </c>
      <c r="E1694" s="1" t="s">
        <v>12561</v>
      </c>
      <c r="F1694" s="3">
        <v>44606</v>
      </c>
      <c r="G1694" t="s">
        <v>14217</v>
      </c>
    </row>
    <row r="1695" spans="1:7" x14ac:dyDescent="0.25">
      <c r="A1695">
        <f t="shared" ca="1" si="26"/>
        <v>0.23497095639339816</v>
      </c>
      <c r="B1695" s="1" t="s">
        <v>12538</v>
      </c>
      <c r="C1695" s="2">
        <v>620396227</v>
      </c>
      <c r="D1695" s="1" t="s">
        <v>12539</v>
      </c>
      <c r="E1695" s="1" t="s">
        <v>12512</v>
      </c>
      <c r="F1695" s="3">
        <v>44369</v>
      </c>
      <c r="G1695" t="s">
        <v>14218</v>
      </c>
    </row>
    <row r="1696" spans="1:7" x14ac:dyDescent="0.25">
      <c r="A1696">
        <f t="shared" ca="1" si="26"/>
        <v>0.22877812840149947</v>
      </c>
      <c r="B1696" s="1" t="s">
        <v>12504</v>
      </c>
      <c r="C1696" s="2">
        <v>986502521</v>
      </c>
      <c r="D1696" s="1" t="s">
        <v>12505</v>
      </c>
      <c r="E1696" s="1" t="s">
        <v>12506</v>
      </c>
      <c r="F1696" s="3">
        <v>44245</v>
      </c>
      <c r="G1696" t="s">
        <v>14219</v>
      </c>
    </row>
    <row r="1697" spans="1:7" x14ac:dyDescent="0.25">
      <c r="A1697">
        <f t="shared" ca="1" si="26"/>
        <v>0.86373761411486094</v>
      </c>
      <c r="B1697" s="1" t="s">
        <v>12508</v>
      </c>
      <c r="C1697" s="2">
        <v>939664703</v>
      </c>
      <c r="D1697" s="1" t="s">
        <v>12509</v>
      </c>
      <c r="E1697" s="1" t="s">
        <v>12510</v>
      </c>
      <c r="F1697" s="3">
        <v>44528</v>
      </c>
      <c r="G1697" t="s">
        <v>14220</v>
      </c>
    </row>
    <row r="1698" spans="1:7" x14ac:dyDescent="0.25">
      <c r="A1698">
        <f t="shared" ca="1" si="26"/>
        <v>0.31638942927959168</v>
      </c>
      <c r="B1698" s="1" t="s">
        <v>12524</v>
      </c>
      <c r="C1698" s="2">
        <v>502376688</v>
      </c>
      <c r="D1698" s="1" t="s">
        <v>12525</v>
      </c>
      <c r="E1698" s="1" t="s">
        <v>12506</v>
      </c>
      <c r="F1698" s="3">
        <v>44363</v>
      </c>
      <c r="G1698" t="s">
        <v>14221</v>
      </c>
    </row>
    <row r="1699" spans="1:7" x14ac:dyDescent="0.25">
      <c r="A1699">
        <f t="shared" ca="1" si="26"/>
        <v>0.510329432206448</v>
      </c>
      <c r="B1699" s="1" t="s">
        <v>12508</v>
      </c>
      <c r="C1699" s="2">
        <v>279450697</v>
      </c>
      <c r="D1699" s="1" t="s">
        <v>12509</v>
      </c>
      <c r="E1699" s="1" t="s">
        <v>12519</v>
      </c>
      <c r="F1699" s="3">
        <v>44533</v>
      </c>
      <c r="G1699" t="s">
        <v>14222</v>
      </c>
    </row>
    <row r="1700" spans="1:7" x14ac:dyDescent="0.25">
      <c r="A1700">
        <f t="shared" ca="1" si="26"/>
        <v>0.17041582341532557</v>
      </c>
      <c r="B1700" s="1" t="s">
        <v>12508</v>
      </c>
      <c r="C1700" s="2">
        <v>245645227</v>
      </c>
      <c r="D1700" s="1" t="s">
        <v>12509</v>
      </c>
      <c r="E1700" s="1" t="s">
        <v>12519</v>
      </c>
      <c r="F1700" s="3">
        <v>44396</v>
      </c>
      <c r="G1700" t="s">
        <v>14223</v>
      </c>
    </row>
    <row r="1701" spans="1:7" x14ac:dyDescent="0.25">
      <c r="A1701">
        <f t="shared" ca="1" si="26"/>
        <v>0.81665628923109879</v>
      </c>
      <c r="B1701" s="1" t="s">
        <v>12504</v>
      </c>
      <c r="C1701" s="2">
        <v>234182203</v>
      </c>
      <c r="D1701" s="1" t="s">
        <v>12505</v>
      </c>
      <c r="E1701" s="1" t="s">
        <v>12506</v>
      </c>
      <c r="F1701" s="3">
        <v>44436</v>
      </c>
      <c r="G1701" t="s">
        <v>14224</v>
      </c>
    </row>
    <row r="1702" spans="1:7" x14ac:dyDescent="0.25">
      <c r="A1702">
        <f t="shared" ca="1" si="26"/>
        <v>0.78333843531966851</v>
      </c>
      <c r="B1702" s="1" t="s">
        <v>12504</v>
      </c>
      <c r="C1702" s="2">
        <v>748656439</v>
      </c>
      <c r="D1702" s="1" t="s">
        <v>12505</v>
      </c>
      <c r="E1702" s="1" t="s">
        <v>12506</v>
      </c>
      <c r="F1702" s="3">
        <v>44200</v>
      </c>
      <c r="G1702" t="s">
        <v>14225</v>
      </c>
    </row>
    <row r="1703" spans="1:7" x14ac:dyDescent="0.25">
      <c r="A1703">
        <f t="shared" ca="1" si="26"/>
        <v>3.8365091797668338E-2</v>
      </c>
      <c r="B1703" s="1" t="s">
        <v>12504</v>
      </c>
      <c r="C1703" s="2">
        <v>597989944</v>
      </c>
      <c r="D1703" s="1" t="s">
        <v>12505</v>
      </c>
      <c r="E1703" s="1" t="s">
        <v>12510</v>
      </c>
      <c r="F1703" s="3">
        <v>44410</v>
      </c>
      <c r="G1703" t="s">
        <v>14226</v>
      </c>
    </row>
    <row r="1704" spans="1:7" x14ac:dyDescent="0.25">
      <c r="A1704">
        <f t="shared" ca="1" si="26"/>
        <v>0.39655478738075034</v>
      </c>
      <c r="B1704" s="1" t="s">
        <v>12538</v>
      </c>
      <c r="C1704" s="2">
        <v>809037906</v>
      </c>
      <c r="D1704" s="1" t="s">
        <v>12539</v>
      </c>
      <c r="E1704" s="1" t="s">
        <v>12512</v>
      </c>
      <c r="F1704" s="3">
        <v>44217</v>
      </c>
      <c r="G1704" t="s">
        <v>14227</v>
      </c>
    </row>
    <row r="1705" spans="1:7" x14ac:dyDescent="0.25">
      <c r="A1705">
        <f t="shared" ca="1" si="26"/>
        <v>0.51178165104882578</v>
      </c>
      <c r="B1705" s="1" t="s">
        <v>12521</v>
      </c>
      <c r="C1705" s="2">
        <v>349872023</v>
      </c>
      <c r="D1705" s="1" t="s">
        <v>12522</v>
      </c>
      <c r="E1705" s="1" t="s">
        <v>12512</v>
      </c>
      <c r="F1705" s="3">
        <v>44222</v>
      </c>
      <c r="G1705" t="s">
        <v>14228</v>
      </c>
    </row>
    <row r="1706" spans="1:7" x14ac:dyDescent="0.25">
      <c r="A1706">
        <f t="shared" ca="1" si="26"/>
        <v>0.9208222683507058</v>
      </c>
      <c r="B1706" s="1" t="s">
        <v>12524</v>
      </c>
      <c r="C1706" s="2">
        <v>790370097</v>
      </c>
      <c r="D1706" s="1" t="s">
        <v>12525</v>
      </c>
      <c r="E1706" s="1" t="s">
        <v>12506</v>
      </c>
      <c r="F1706" s="3">
        <v>44501</v>
      </c>
      <c r="G1706" t="s">
        <v>14229</v>
      </c>
    </row>
    <row r="1707" spans="1:7" x14ac:dyDescent="0.25">
      <c r="A1707">
        <f t="shared" ca="1" si="26"/>
        <v>0.31071522821042652</v>
      </c>
      <c r="B1707" s="1" t="s">
        <v>12538</v>
      </c>
      <c r="C1707" s="2">
        <v>719704224</v>
      </c>
      <c r="D1707" s="1" t="s">
        <v>12539</v>
      </c>
      <c r="E1707" s="1" t="s">
        <v>12566</v>
      </c>
      <c r="F1707" s="3">
        <v>44234</v>
      </c>
      <c r="G1707" t="s">
        <v>14230</v>
      </c>
    </row>
    <row r="1708" spans="1:7" x14ac:dyDescent="0.25">
      <c r="A1708">
        <f t="shared" ca="1" si="26"/>
        <v>0.37639650530359026</v>
      </c>
      <c r="B1708" s="1" t="s">
        <v>12514</v>
      </c>
      <c r="C1708" s="2">
        <v>8507311</v>
      </c>
      <c r="D1708" s="1" t="s">
        <v>12515</v>
      </c>
      <c r="E1708" s="1" t="s">
        <v>12506</v>
      </c>
      <c r="F1708" s="3">
        <v>44302</v>
      </c>
      <c r="G1708" t="s">
        <v>14231</v>
      </c>
    </row>
    <row r="1709" spans="1:7" x14ac:dyDescent="0.25">
      <c r="A1709">
        <f t="shared" ca="1" si="26"/>
        <v>0.50819380432857264</v>
      </c>
      <c r="B1709" s="1" t="s">
        <v>12524</v>
      </c>
      <c r="C1709" s="2">
        <v>431023279</v>
      </c>
      <c r="D1709" s="1" t="s">
        <v>12525</v>
      </c>
      <c r="E1709" s="1" t="s">
        <v>12561</v>
      </c>
      <c r="F1709" s="3">
        <v>44400</v>
      </c>
      <c r="G1709" t="s">
        <v>14232</v>
      </c>
    </row>
    <row r="1710" spans="1:7" x14ac:dyDescent="0.25">
      <c r="A1710">
        <f t="shared" ca="1" si="26"/>
        <v>0.692807207879512</v>
      </c>
      <c r="B1710" s="1" t="s">
        <v>12521</v>
      </c>
      <c r="C1710" s="2">
        <v>106263958</v>
      </c>
      <c r="D1710" s="1" t="s">
        <v>12522</v>
      </c>
      <c r="E1710" s="1" t="s">
        <v>12512</v>
      </c>
      <c r="F1710" s="3">
        <v>44616</v>
      </c>
      <c r="G1710" t="s">
        <v>14233</v>
      </c>
    </row>
    <row r="1711" spans="1:7" x14ac:dyDescent="0.25">
      <c r="A1711">
        <f t="shared" ca="1" si="26"/>
        <v>0.3227122288583687</v>
      </c>
      <c r="B1711" s="1" t="s">
        <v>12538</v>
      </c>
      <c r="C1711" s="2">
        <v>75645378</v>
      </c>
      <c r="D1711" s="1" t="s">
        <v>12539</v>
      </c>
      <c r="E1711" s="1" t="s">
        <v>12512</v>
      </c>
      <c r="F1711" s="3">
        <v>44485</v>
      </c>
      <c r="G1711" t="s">
        <v>14234</v>
      </c>
    </row>
    <row r="1712" spans="1:7" x14ac:dyDescent="0.25">
      <c r="A1712">
        <f t="shared" ca="1" si="26"/>
        <v>0.50436383776080751</v>
      </c>
      <c r="B1712" s="1" t="s">
        <v>12504</v>
      </c>
      <c r="C1712" s="2">
        <v>9638448</v>
      </c>
      <c r="D1712" s="1" t="s">
        <v>12505</v>
      </c>
      <c r="E1712" s="1" t="s">
        <v>12506</v>
      </c>
      <c r="F1712" s="3">
        <v>44506</v>
      </c>
      <c r="G1712" t="s">
        <v>14235</v>
      </c>
    </row>
    <row r="1713" spans="1:7" x14ac:dyDescent="0.25">
      <c r="A1713">
        <f t="shared" ca="1" si="26"/>
        <v>0.82340228735603982</v>
      </c>
      <c r="B1713" s="1" t="s">
        <v>12521</v>
      </c>
      <c r="C1713" s="2">
        <v>692934406</v>
      </c>
      <c r="D1713" s="1" t="s">
        <v>12522</v>
      </c>
      <c r="E1713" s="1" t="s">
        <v>12510</v>
      </c>
      <c r="F1713" s="3">
        <v>44253</v>
      </c>
      <c r="G1713" t="s">
        <v>14236</v>
      </c>
    </row>
    <row r="1714" spans="1:7" x14ac:dyDescent="0.25">
      <c r="A1714">
        <f t="shared" ca="1" si="26"/>
        <v>0.27866367174143236</v>
      </c>
      <c r="B1714" s="1" t="s">
        <v>12504</v>
      </c>
      <c r="C1714" s="2">
        <v>665812247</v>
      </c>
      <c r="D1714" s="1" t="s">
        <v>12505</v>
      </c>
      <c r="E1714" s="1" t="s">
        <v>12564</v>
      </c>
      <c r="F1714" s="3">
        <v>44540</v>
      </c>
      <c r="G1714" t="s">
        <v>14237</v>
      </c>
    </row>
    <row r="1715" spans="1:7" x14ac:dyDescent="0.25">
      <c r="A1715">
        <f t="shared" ca="1" si="26"/>
        <v>0.6638311530568779</v>
      </c>
      <c r="B1715" s="1" t="s">
        <v>12538</v>
      </c>
      <c r="C1715" s="2">
        <v>461866831</v>
      </c>
      <c r="D1715" s="1" t="s">
        <v>12539</v>
      </c>
      <c r="E1715" s="1" t="s">
        <v>12512</v>
      </c>
      <c r="F1715" s="3">
        <v>44556</v>
      </c>
      <c r="G1715" t="s">
        <v>14238</v>
      </c>
    </row>
    <row r="1716" spans="1:7" x14ac:dyDescent="0.25">
      <c r="A1716">
        <f t="shared" ca="1" si="26"/>
        <v>0.53440482632177655</v>
      </c>
      <c r="B1716" s="1" t="s">
        <v>12521</v>
      </c>
      <c r="C1716" s="2">
        <v>876216916</v>
      </c>
      <c r="D1716" s="1" t="s">
        <v>12522</v>
      </c>
      <c r="E1716" s="1" t="s">
        <v>12510</v>
      </c>
      <c r="F1716" s="3">
        <v>44669</v>
      </c>
      <c r="G1716" t="s">
        <v>14239</v>
      </c>
    </row>
    <row r="1717" spans="1:7" x14ac:dyDescent="0.25">
      <c r="A1717">
        <f t="shared" ca="1" si="26"/>
        <v>0.17131423784323807</v>
      </c>
      <c r="B1717" s="1" t="s">
        <v>12508</v>
      </c>
      <c r="C1717" s="2">
        <v>232806399</v>
      </c>
      <c r="D1717" s="1" t="s">
        <v>12509</v>
      </c>
      <c r="E1717" s="1" t="s">
        <v>12519</v>
      </c>
      <c r="F1717" s="3">
        <v>44276</v>
      </c>
      <c r="G1717" t="s">
        <v>14240</v>
      </c>
    </row>
    <row r="1718" spans="1:7" x14ac:dyDescent="0.25">
      <c r="A1718">
        <f t="shared" ca="1" si="26"/>
        <v>0.18698821371527075</v>
      </c>
      <c r="B1718" s="1" t="s">
        <v>12521</v>
      </c>
      <c r="C1718" s="2">
        <v>260853016</v>
      </c>
      <c r="D1718" s="1" t="s">
        <v>12522</v>
      </c>
      <c r="E1718" s="1" t="s">
        <v>12512</v>
      </c>
      <c r="F1718" s="3">
        <v>44245</v>
      </c>
      <c r="G1718" t="s">
        <v>14241</v>
      </c>
    </row>
    <row r="1719" spans="1:7" x14ac:dyDescent="0.25">
      <c r="A1719">
        <f t="shared" ca="1" si="26"/>
        <v>0.26328491383794494</v>
      </c>
      <c r="B1719" s="1" t="s">
        <v>12504</v>
      </c>
      <c r="C1719" s="2">
        <v>348362013</v>
      </c>
      <c r="D1719" s="1" t="s">
        <v>12505</v>
      </c>
      <c r="E1719" s="1" t="s">
        <v>12564</v>
      </c>
      <c r="F1719" s="3">
        <v>44469</v>
      </c>
      <c r="G1719" t="s">
        <v>14242</v>
      </c>
    </row>
    <row r="1720" spans="1:7" x14ac:dyDescent="0.25">
      <c r="A1720">
        <f t="shared" ca="1" si="26"/>
        <v>0.26719437396099754</v>
      </c>
      <c r="B1720" s="1" t="s">
        <v>12504</v>
      </c>
      <c r="C1720" s="2">
        <v>183697653</v>
      </c>
      <c r="D1720" s="1" t="s">
        <v>12505</v>
      </c>
      <c r="E1720" s="1" t="s">
        <v>12510</v>
      </c>
      <c r="F1720" s="3">
        <v>44578</v>
      </c>
      <c r="G1720" t="s">
        <v>14243</v>
      </c>
    </row>
    <row r="1721" spans="1:7" x14ac:dyDescent="0.25">
      <c r="A1721">
        <f t="shared" ca="1" si="26"/>
        <v>0.98495117186228143</v>
      </c>
      <c r="B1721" s="1" t="s">
        <v>12504</v>
      </c>
      <c r="C1721" s="2">
        <v>955904557</v>
      </c>
      <c r="D1721" s="1" t="s">
        <v>12505</v>
      </c>
      <c r="E1721" s="1" t="s">
        <v>12506</v>
      </c>
      <c r="F1721" s="3">
        <v>44565</v>
      </c>
      <c r="G1721" t="s">
        <v>14244</v>
      </c>
    </row>
    <row r="1722" spans="1:7" x14ac:dyDescent="0.25">
      <c r="A1722">
        <f t="shared" ca="1" si="26"/>
        <v>0.97308592323195908</v>
      </c>
      <c r="B1722" s="1" t="s">
        <v>12504</v>
      </c>
      <c r="C1722" s="2">
        <v>376092417</v>
      </c>
      <c r="D1722" s="1" t="s">
        <v>12505</v>
      </c>
      <c r="E1722" s="1" t="s">
        <v>12512</v>
      </c>
      <c r="F1722" s="3">
        <v>44410</v>
      </c>
      <c r="G1722" t="s">
        <v>14245</v>
      </c>
    </row>
    <row r="1723" spans="1:7" x14ac:dyDescent="0.25">
      <c r="A1723">
        <f t="shared" ca="1" si="26"/>
        <v>0.57842410266566624</v>
      </c>
      <c r="B1723" s="1" t="s">
        <v>12508</v>
      </c>
      <c r="C1723" s="2">
        <v>346926199</v>
      </c>
      <c r="D1723" s="1" t="s">
        <v>12509</v>
      </c>
      <c r="E1723" s="1" t="s">
        <v>12519</v>
      </c>
      <c r="F1723" s="3">
        <v>44628</v>
      </c>
      <c r="G1723" t="s">
        <v>14246</v>
      </c>
    </row>
    <row r="1724" spans="1:7" x14ac:dyDescent="0.25">
      <c r="A1724">
        <f t="shared" ca="1" si="26"/>
        <v>0.48117780625315176</v>
      </c>
      <c r="B1724" s="1" t="s">
        <v>12514</v>
      </c>
      <c r="C1724" s="2">
        <v>894934302</v>
      </c>
      <c r="D1724" s="1" t="s">
        <v>12515</v>
      </c>
      <c r="E1724" s="1" t="s">
        <v>12506</v>
      </c>
      <c r="F1724" s="3">
        <v>44318</v>
      </c>
      <c r="G1724" t="s">
        <v>14247</v>
      </c>
    </row>
    <row r="1725" spans="1:7" x14ac:dyDescent="0.25">
      <c r="A1725">
        <f t="shared" ca="1" si="26"/>
        <v>0.27267999027498269</v>
      </c>
      <c r="B1725" s="1" t="s">
        <v>12508</v>
      </c>
      <c r="C1725" s="2">
        <v>686717736</v>
      </c>
      <c r="D1725" s="1" t="s">
        <v>12509</v>
      </c>
      <c r="E1725" s="1" t="s">
        <v>12519</v>
      </c>
      <c r="F1725" s="3">
        <v>44555</v>
      </c>
      <c r="G1725" t="s">
        <v>14248</v>
      </c>
    </row>
    <row r="1726" spans="1:7" x14ac:dyDescent="0.25">
      <c r="A1726">
        <f t="shared" ca="1" si="26"/>
        <v>8.6069173741990745E-2</v>
      </c>
      <c r="B1726" s="1" t="s">
        <v>12504</v>
      </c>
      <c r="C1726" s="2">
        <v>230466938</v>
      </c>
      <c r="D1726" s="1" t="s">
        <v>12505</v>
      </c>
      <c r="E1726" s="1" t="s">
        <v>12510</v>
      </c>
      <c r="F1726" s="3">
        <v>44361</v>
      </c>
      <c r="G1726" t="s">
        <v>14249</v>
      </c>
    </row>
    <row r="1727" spans="1:7" x14ac:dyDescent="0.25">
      <c r="A1727">
        <f t="shared" ca="1" si="26"/>
        <v>0.40427531702619268</v>
      </c>
      <c r="B1727" s="1" t="s">
        <v>12521</v>
      </c>
      <c r="C1727" s="2">
        <v>506706025</v>
      </c>
      <c r="D1727" s="1" t="s">
        <v>12522</v>
      </c>
      <c r="E1727" s="1" t="s">
        <v>12510</v>
      </c>
      <c r="F1727" s="3">
        <v>44494</v>
      </c>
      <c r="G1727" t="s">
        <v>14250</v>
      </c>
    </row>
    <row r="1728" spans="1:7" x14ac:dyDescent="0.25">
      <c r="A1728">
        <f t="shared" ca="1" si="26"/>
        <v>0.93313899989473825</v>
      </c>
      <c r="B1728" s="1" t="s">
        <v>12514</v>
      </c>
      <c r="C1728" s="2">
        <v>80693210</v>
      </c>
      <c r="D1728" s="1" t="s">
        <v>12515</v>
      </c>
      <c r="E1728" s="1" t="s">
        <v>12527</v>
      </c>
      <c r="F1728" s="3">
        <v>44527</v>
      </c>
      <c r="G1728" t="s">
        <v>14251</v>
      </c>
    </row>
    <row r="1729" spans="1:7" x14ac:dyDescent="0.25">
      <c r="A1729">
        <f t="shared" ca="1" si="26"/>
        <v>0.99922274300798497</v>
      </c>
      <c r="B1729" s="1" t="s">
        <v>12521</v>
      </c>
      <c r="C1729" s="2">
        <v>128877972</v>
      </c>
      <c r="D1729" s="1" t="s">
        <v>12522</v>
      </c>
      <c r="E1729" s="1" t="s">
        <v>12510</v>
      </c>
      <c r="F1729" s="3">
        <v>44496</v>
      </c>
      <c r="G1729" t="s">
        <v>14252</v>
      </c>
    </row>
    <row r="1730" spans="1:7" x14ac:dyDescent="0.25">
      <c r="A1730">
        <f t="shared" ref="A1730:A1793" ca="1" si="27">RAND()</f>
        <v>0.4167778176946163</v>
      </c>
      <c r="B1730" s="1" t="s">
        <v>12524</v>
      </c>
      <c r="C1730" s="2">
        <v>44195802</v>
      </c>
      <c r="D1730" s="1" t="s">
        <v>12525</v>
      </c>
      <c r="E1730" s="1" t="s">
        <v>12506</v>
      </c>
      <c r="F1730" s="3">
        <v>44478</v>
      </c>
      <c r="G1730" t="s">
        <v>14253</v>
      </c>
    </row>
    <row r="1731" spans="1:7" x14ac:dyDescent="0.25">
      <c r="A1731">
        <f t="shared" ca="1" si="27"/>
        <v>0.88652083611667176</v>
      </c>
      <c r="B1731" s="1" t="s">
        <v>12508</v>
      </c>
      <c r="C1731" s="2">
        <v>809277578</v>
      </c>
      <c r="D1731" s="1" t="s">
        <v>12509</v>
      </c>
      <c r="E1731" s="1" t="s">
        <v>12510</v>
      </c>
      <c r="F1731" s="3">
        <v>44224</v>
      </c>
      <c r="G1731" t="s">
        <v>14254</v>
      </c>
    </row>
    <row r="1732" spans="1:7" x14ac:dyDescent="0.25">
      <c r="A1732">
        <f t="shared" ca="1" si="27"/>
        <v>0.71303343328804059</v>
      </c>
      <c r="B1732" s="1" t="s">
        <v>12504</v>
      </c>
      <c r="C1732" s="2">
        <v>170123523</v>
      </c>
      <c r="D1732" s="1" t="s">
        <v>12505</v>
      </c>
      <c r="E1732" s="1" t="s">
        <v>12510</v>
      </c>
      <c r="F1732" s="3">
        <v>44280</v>
      </c>
      <c r="G1732" t="s">
        <v>14255</v>
      </c>
    </row>
    <row r="1733" spans="1:7" x14ac:dyDescent="0.25">
      <c r="A1733">
        <f t="shared" ca="1" si="27"/>
        <v>0.95809140992762509</v>
      </c>
      <c r="B1733" s="1" t="s">
        <v>12504</v>
      </c>
      <c r="C1733" s="2">
        <v>65374783</v>
      </c>
      <c r="D1733" s="1" t="s">
        <v>12505</v>
      </c>
      <c r="E1733" s="1" t="s">
        <v>12564</v>
      </c>
      <c r="F1733" s="3">
        <v>44579</v>
      </c>
      <c r="G1733" t="s">
        <v>14256</v>
      </c>
    </row>
    <row r="1734" spans="1:7" x14ac:dyDescent="0.25">
      <c r="A1734">
        <f t="shared" ca="1" si="27"/>
        <v>0.53098849843874263</v>
      </c>
      <c r="B1734" s="1" t="s">
        <v>12514</v>
      </c>
      <c r="C1734" s="2">
        <v>738124493</v>
      </c>
      <c r="D1734" s="1" t="s">
        <v>12515</v>
      </c>
      <c r="E1734" s="1" t="s">
        <v>12516</v>
      </c>
      <c r="F1734" s="3">
        <v>44247</v>
      </c>
      <c r="G1734" t="s">
        <v>14257</v>
      </c>
    </row>
    <row r="1735" spans="1:7" x14ac:dyDescent="0.25">
      <c r="A1735">
        <f t="shared" ca="1" si="27"/>
        <v>0.7901136869349551</v>
      </c>
      <c r="B1735" s="1" t="s">
        <v>12504</v>
      </c>
      <c r="C1735" s="2">
        <v>880869357</v>
      </c>
      <c r="D1735" s="1" t="s">
        <v>12505</v>
      </c>
      <c r="E1735" s="1" t="s">
        <v>12506</v>
      </c>
      <c r="F1735" s="3">
        <v>44275</v>
      </c>
      <c r="G1735" t="s">
        <v>14258</v>
      </c>
    </row>
    <row r="1736" spans="1:7" x14ac:dyDescent="0.25">
      <c r="A1736">
        <f t="shared" ca="1" si="27"/>
        <v>0.70523755859075021</v>
      </c>
      <c r="B1736" s="1" t="s">
        <v>12508</v>
      </c>
      <c r="C1736" s="2">
        <v>169708434</v>
      </c>
      <c r="D1736" s="1" t="s">
        <v>12509</v>
      </c>
      <c r="E1736" s="1" t="s">
        <v>12519</v>
      </c>
      <c r="F1736" s="3">
        <v>44536</v>
      </c>
      <c r="G1736" t="s">
        <v>14259</v>
      </c>
    </row>
    <row r="1737" spans="1:7" x14ac:dyDescent="0.25">
      <c r="A1737">
        <f t="shared" ca="1" si="27"/>
        <v>0.47379047910724192</v>
      </c>
      <c r="B1737" s="1" t="s">
        <v>12514</v>
      </c>
      <c r="C1737" s="2">
        <v>422111244</v>
      </c>
      <c r="D1737" s="1" t="s">
        <v>12515</v>
      </c>
      <c r="E1737" s="1" t="s">
        <v>12506</v>
      </c>
      <c r="F1737" s="3">
        <v>44497</v>
      </c>
      <c r="G1737" t="s">
        <v>14260</v>
      </c>
    </row>
    <row r="1738" spans="1:7" x14ac:dyDescent="0.25">
      <c r="A1738">
        <f t="shared" ca="1" si="27"/>
        <v>0.75701169170212534</v>
      </c>
      <c r="B1738" s="1" t="s">
        <v>12514</v>
      </c>
      <c r="C1738" s="2">
        <v>457250107</v>
      </c>
      <c r="D1738" s="1" t="s">
        <v>12515</v>
      </c>
      <c r="E1738" s="1" t="s">
        <v>12516</v>
      </c>
      <c r="F1738" s="3">
        <v>44535</v>
      </c>
      <c r="G1738" t="s">
        <v>14261</v>
      </c>
    </row>
    <row r="1739" spans="1:7" x14ac:dyDescent="0.25">
      <c r="A1739">
        <f t="shared" ca="1" si="27"/>
        <v>0.90320875331053851</v>
      </c>
      <c r="B1739" s="1" t="s">
        <v>12521</v>
      </c>
      <c r="C1739" s="2">
        <v>261085420</v>
      </c>
      <c r="D1739" s="1" t="s">
        <v>12522</v>
      </c>
      <c r="E1739" s="1" t="s">
        <v>12510</v>
      </c>
      <c r="F1739" s="3">
        <v>44322</v>
      </c>
      <c r="G1739" t="s">
        <v>14262</v>
      </c>
    </row>
    <row r="1740" spans="1:7" x14ac:dyDescent="0.25">
      <c r="A1740">
        <f t="shared" ca="1" si="27"/>
        <v>0.77679210258234543</v>
      </c>
      <c r="B1740" s="1" t="s">
        <v>12521</v>
      </c>
      <c r="C1740" s="2">
        <v>715287689</v>
      </c>
      <c r="D1740" s="1" t="s">
        <v>12522</v>
      </c>
      <c r="E1740" s="1" t="s">
        <v>12510</v>
      </c>
      <c r="F1740" s="3">
        <v>44265</v>
      </c>
      <c r="G1740" t="s">
        <v>14263</v>
      </c>
    </row>
    <row r="1741" spans="1:7" x14ac:dyDescent="0.25">
      <c r="A1741">
        <f t="shared" ca="1" si="27"/>
        <v>0.99459751326092272</v>
      </c>
      <c r="B1741" s="1" t="s">
        <v>12504</v>
      </c>
      <c r="C1741" s="2">
        <v>915341022</v>
      </c>
      <c r="D1741" s="1" t="s">
        <v>12505</v>
      </c>
      <c r="E1741" s="1" t="s">
        <v>12564</v>
      </c>
      <c r="F1741" s="3">
        <v>44673</v>
      </c>
      <c r="G1741" t="s">
        <v>14264</v>
      </c>
    </row>
    <row r="1742" spans="1:7" x14ac:dyDescent="0.25">
      <c r="A1742">
        <f t="shared" ca="1" si="27"/>
        <v>0.34054593366653196</v>
      </c>
      <c r="B1742" s="1" t="s">
        <v>12524</v>
      </c>
      <c r="C1742" s="2">
        <v>977290336</v>
      </c>
      <c r="D1742" s="1" t="s">
        <v>12525</v>
      </c>
      <c r="E1742" s="1" t="s">
        <v>12564</v>
      </c>
      <c r="F1742" s="3">
        <v>44382</v>
      </c>
      <c r="G1742" t="s">
        <v>14265</v>
      </c>
    </row>
    <row r="1743" spans="1:7" x14ac:dyDescent="0.25">
      <c r="A1743">
        <f t="shared" ca="1" si="27"/>
        <v>0.75195779828114373</v>
      </c>
      <c r="B1743" s="1" t="s">
        <v>12514</v>
      </c>
      <c r="C1743" s="2">
        <v>280454740</v>
      </c>
      <c r="D1743" s="1" t="s">
        <v>12515</v>
      </c>
      <c r="E1743" s="1" t="s">
        <v>12527</v>
      </c>
      <c r="F1743" s="3">
        <v>44225</v>
      </c>
      <c r="G1743" t="s">
        <v>14266</v>
      </c>
    </row>
    <row r="1744" spans="1:7" x14ac:dyDescent="0.25">
      <c r="A1744">
        <f t="shared" ca="1" si="27"/>
        <v>0.80634759584548665</v>
      </c>
      <c r="B1744" s="1" t="s">
        <v>12538</v>
      </c>
      <c r="C1744" s="2">
        <v>229770404</v>
      </c>
      <c r="D1744" s="1" t="s">
        <v>12539</v>
      </c>
      <c r="E1744" s="1" t="s">
        <v>12566</v>
      </c>
      <c r="F1744" s="3">
        <v>44652</v>
      </c>
      <c r="G1744" t="s">
        <v>14267</v>
      </c>
    </row>
    <row r="1745" spans="1:7" x14ac:dyDescent="0.25">
      <c r="A1745">
        <f t="shared" ca="1" si="27"/>
        <v>0.51531713311342797</v>
      </c>
      <c r="B1745" s="1" t="s">
        <v>12504</v>
      </c>
      <c r="C1745" s="2">
        <v>840048564</v>
      </c>
      <c r="D1745" s="1" t="s">
        <v>12505</v>
      </c>
      <c r="E1745" s="1" t="s">
        <v>12506</v>
      </c>
      <c r="F1745" s="3">
        <v>44469</v>
      </c>
      <c r="G1745" t="s">
        <v>14268</v>
      </c>
    </row>
    <row r="1746" spans="1:7" x14ac:dyDescent="0.25">
      <c r="A1746">
        <f t="shared" ca="1" si="27"/>
        <v>0.69806049675627779</v>
      </c>
      <c r="B1746" s="1" t="s">
        <v>12504</v>
      </c>
      <c r="C1746" s="2">
        <v>846532006</v>
      </c>
      <c r="D1746" s="1" t="s">
        <v>12505</v>
      </c>
      <c r="E1746" s="1" t="s">
        <v>12506</v>
      </c>
      <c r="F1746" s="3">
        <v>44273</v>
      </c>
      <c r="G1746" t="s">
        <v>14269</v>
      </c>
    </row>
    <row r="1747" spans="1:7" x14ac:dyDescent="0.25">
      <c r="A1747">
        <f t="shared" ca="1" si="27"/>
        <v>0.91124565445378825</v>
      </c>
      <c r="B1747" s="1" t="s">
        <v>12514</v>
      </c>
      <c r="C1747" s="2">
        <v>844190003</v>
      </c>
      <c r="D1747" s="1" t="s">
        <v>12515</v>
      </c>
      <c r="E1747" s="1" t="s">
        <v>12516</v>
      </c>
      <c r="F1747" s="3">
        <v>44522</v>
      </c>
      <c r="G1747" t="s">
        <v>14270</v>
      </c>
    </row>
    <row r="1748" spans="1:7" x14ac:dyDescent="0.25">
      <c r="A1748">
        <f t="shared" ca="1" si="27"/>
        <v>0.98247900929355181</v>
      </c>
      <c r="B1748" s="1" t="s">
        <v>12504</v>
      </c>
      <c r="C1748" s="2">
        <v>991561578</v>
      </c>
      <c r="D1748" s="1" t="s">
        <v>12505</v>
      </c>
      <c r="E1748" s="1" t="s">
        <v>12512</v>
      </c>
      <c r="F1748" s="3">
        <v>44349</v>
      </c>
      <c r="G1748" t="s">
        <v>14271</v>
      </c>
    </row>
    <row r="1749" spans="1:7" x14ac:dyDescent="0.25">
      <c r="A1749">
        <f t="shared" ca="1" si="27"/>
        <v>0.36899192595961239</v>
      </c>
      <c r="B1749" s="1" t="s">
        <v>12508</v>
      </c>
      <c r="C1749" s="2">
        <v>481503965</v>
      </c>
      <c r="D1749" s="1" t="s">
        <v>12509</v>
      </c>
      <c r="E1749" s="1" t="s">
        <v>12519</v>
      </c>
      <c r="F1749" s="3">
        <v>44344</v>
      </c>
      <c r="G1749" t="s">
        <v>14272</v>
      </c>
    </row>
    <row r="1750" spans="1:7" x14ac:dyDescent="0.25">
      <c r="A1750">
        <f t="shared" ca="1" si="27"/>
        <v>0.58934817243764148</v>
      </c>
      <c r="B1750" s="1" t="s">
        <v>12538</v>
      </c>
      <c r="C1750" s="2">
        <v>907339020</v>
      </c>
      <c r="D1750" s="1" t="s">
        <v>12539</v>
      </c>
      <c r="E1750" s="1" t="s">
        <v>12566</v>
      </c>
      <c r="F1750" s="3">
        <v>44550</v>
      </c>
      <c r="G1750" t="s">
        <v>14273</v>
      </c>
    </row>
    <row r="1751" spans="1:7" x14ac:dyDescent="0.25">
      <c r="A1751">
        <f t="shared" ca="1" si="27"/>
        <v>0.4921806908881603</v>
      </c>
      <c r="B1751" s="1" t="s">
        <v>12504</v>
      </c>
      <c r="C1751" s="2">
        <v>436593969</v>
      </c>
      <c r="D1751" s="1" t="s">
        <v>12505</v>
      </c>
      <c r="E1751" s="1" t="s">
        <v>12506</v>
      </c>
      <c r="F1751" s="3">
        <v>44438</v>
      </c>
      <c r="G1751" t="s">
        <v>14274</v>
      </c>
    </row>
    <row r="1752" spans="1:7" x14ac:dyDescent="0.25">
      <c r="A1752">
        <f t="shared" ca="1" si="27"/>
        <v>0.6074173804696178</v>
      </c>
      <c r="B1752" s="1" t="s">
        <v>12538</v>
      </c>
      <c r="C1752" s="2">
        <v>874847372</v>
      </c>
      <c r="D1752" s="1" t="s">
        <v>12539</v>
      </c>
      <c r="E1752" s="1" t="s">
        <v>12510</v>
      </c>
      <c r="F1752" s="3">
        <v>44536</v>
      </c>
      <c r="G1752" t="s">
        <v>14275</v>
      </c>
    </row>
    <row r="1753" spans="1:7" x14ac:dyDescent="0.25">
      <c r="A1753">
        <f t="shared" ca="1" si="27"/>
        <v>0.23452508487171519</v>
      </c>
      <c r="B1753" s="1" t="s">
        <v>12504</v>
      </c>
      <c r="C1753" s="2">
        <v>999205699</v>
      </c>
      <c r="D1753" s="1" t="s">
        <v>12505</v>
      </c>
      <c r="E1753" s="1" t="s">
        <v>12506</v>
      </c>
      <c r="F1753" s="3">
        <v>44496</v>
      </c>
      <c r="G1753" t="s">
        <v>14276</v>
      </c>
    </row>
    <row r="1754" spans="1:7" x14ac:dyDescent="0.25">
      <c r="A1754">
        <f t="shared" ca="1" si="27"/>
        <v>0.28394949191175622</v>
      </c>
      <c r="B1754" s="1" t="s">
        <v>12538</v>
      </c>
      <c r="C1754" s="2">
        <v>675986961</v>
      </c>
      <c r="D1754" s="1" t="s">
        <v>12539</v>
      </c>
      <c r="E1754" s="1" t="s">
        <v>12512</v>
      </c>
      <c r="F1754" s="3">
        <v>44242</v>
      </c>
      <c r="G1754" t="s">
        <v>14277</v>
      </c>
    </row>
    <row r="1755" spans="1:7" x14ac:dyDescent="0.25">
      <c r="A1755">
        <f t="shared" ca="1" si="27"/>
        <v>0.22556258345192504</v>
      </c>
      <c r="B1755" s="1" t="s">
        <v>12504</v>
      </c>
      <c r="C1755" s="2">
        <v>394386302</v>
      </c>
      <c r="D1755" s="1" t="s">
        <v>12505</v>
      </c>
      <c r="E1755" s="1" t="s">
        <v>12512</v>
      </c>
      <c r="F1755" s="3">
        <v>44579</v>
      </c>
      <c r="G1755" t="s">
        <v>14278</v>
      </c>
    </row>
    <row r="1756" spans="1:7" x14ac:dyDescent="0.25">
      <c r="A1756">
        <f t="shared" ca="1" si="27"/>
        <v>0.72527064300393596</v>
      </c>
      <c r="B1756" s="1" t="s">
        <v>12508</v>
      </c>
      <c r="C1756" s="2">
        <v>583147732</v>
      </c>
      <c r="D1756" s="1" t="s">
        <v>12509</v>
      </c>
      <c r="E1756" s="1" t="s">
        <v>12519</v>
      </c>
      <c r="F1756" s="3">
        <v>44569</v>
      </c>
      <c r="G1756" t="s">
        <v>14279</v>
      </c>
    </row>
    <row r="1757" spans="1:7" x14ac:dyDescent="0.25">
      <c r="A1757">
        <f t="shared" ca="1" si="27"/>
        <v>0.9054773383725836</v>
      </c>
      <c r="B1757" s="1" t="s">
        <v>12514</v>
      </c>
      <c r="C1757" s="2">
        <v>370051676</v>
      </c>
      <c r="D1757" s="1" t="s">
        <v>12515</v>
      </c>
      <c r="E1757" s="1" t="s">
        <v>12516</v>
      </c>
      <c r="F1757" s="3">
        <v>44372</v>
      </c>
      <c r="G1757" t="s">
        <v>14280</v>
      </c>
    </row>
    <row r="1758" spans="1:7" x14ac:dyDescent="0.25">
      <c r="A1758">
        <f t="shared" ca="1" si="27"/>
        <v>0.44763563567373654</v>
      </c>
      <c r="B1758" s="1" t="s">
        <v>12504</v>
      </c>
      <c r="C1758" s="2">
        <v>315015315</v>
      </c>
      <c r="D1758" s="1" t="s">
        <v>12505</v>
      </c>
      <c r="E1758" s="1" t="s">
        <v>12506</v>
      </c>
      <c r="F1758" s="3">
        <v>44528</v>
      </c>
      <c r="G1758" t="s">
        <v>14281</v>
      </c>
    </row>
    <row r="1759" spans="1:7" x14ac:dyDescent="0.25">
      <c r="A1759">
        <f t="shared" ca="1" si="27"/>
        <v>0.34416112572315949</v>
      </c>
      <c r="B1759" s="1" t="s">
        <v>12521</v>
      </c>
      <c r="C1759" s="2">
        <v>776956544</v>
      </c>
      <c r="D1759" s="1" t="s">
        <v>12522</v>
      </c>
      <c r="E1759" s="1" t="s">
        <v>12510</v>
      </c>
      <c r="F1759" s="3">
        <v>44297</v>
      </c>
      <c r="G1759" t="s">
        <v>14282</v>
      </c>
    </row>
    <row r="1760" spans="1:7" x14ac:dyDescent="0.25">
      <c r="A1760">
        <f t="shared" ca="1" si="27"/>
        <v>0.86518156596014162</v>
      </c>
      <c r="B1760" s="1" t="s">
        <v>12521</v>
      </c>
      <c r="C1760" s="2">
        <v>612724567</v>
      </c>
      <c r="D1760" s="1" t="s">
        <v>12522</v>
      </c>
      <c r="E1760" s="1" t="s">
        <v>12510</v>
      </c>
      <c r="F1760" s="3">
        <v>44642</v>
      </c>
      <c r="G1760" t="s">
        <v>14283</v>
      </c>
    </row>
    <row r="1761" spans="1:7" x14ac:dyDescent="0.25">
      <c r="A1761">
        <f t="shared" ca="1" si="27"/>
        <v>0.61933389098033109</v>
      </c>
      <c r="B1761" s="1" t="s">
        <v>12524</v>
      </c>
      <c r="C1761" s="2">
        <v>781083636</v>
      </c>
      <c r="D1761" s="1" t="s">
        <v>12525</v>
      </c>
      <c r="E1761" s="1" t="s">
        <v>12564</v>
      </c>
      <c r="F1761" s="3">
        <v>44334</v>
      </c>
      <c r="G1761" t="s">
        <v>14284</v>
      </c>
    </row>
    <row r="1762" spans="1:7" x14ac:dyDescent="0.25">
      <c r="A1762">
        <f t="shared" ca="1" si="27"/>
        <v>0.92651383959161815</v>
      </c>
      <c r="B1762" s="1" t="s">
        <v>12521</v>
      </c>
      <c r="C1762" s="2">
        <v>447009072</v>
      </c>
      <c r="D1762" s="1" t="s">
        <v>12522</v>
      </c>
      <c r="E1762" s="1" t="s">
        <v>12510</v>
      </c>
      <c r="F1762" s="3">
        <v>44536</v>
      </c>
      <c r="G1762" t="s">
        <v>14285</v>
      </c>
    </row>
    <row r="1763" spans="1:7" x14ac:dyDescent="0.25">
      <c r="A1763">
        <f t="shared" ca="1" si="27"/>
        <v>0.45806430717679136</v>
      </c>
      <c r="B1763" s="1" t="s">
        <v>12504</v>
      </c>
      <c r="C1763" s="2">
        <v>226863630</v>
      </c>
      <c r="D1763" s="1" t="s">
        <v>12505</v>
      </c>
      <c r="E1763" s="1" t="s">
        <v>12506</v>
      </c>
      <c r="F1763" s="3">
        <v>44258</v>
      </c>
      <c r="G1763" t="s">
        <v>14286</v>
      </c>
    </row>
    <row r="1764" spans="1:7" x14ac:dyDescent="0.25">
      <c r="A1764">
        <f t="shared" ca="1" si="27"/>
        <v>0.40282866669241379</v>
      </c>
      <c r="B1764" s="1" t="s">
        <v>12538</v>
      </c>
      <c r="C1764" s="2">
        <v>401834483</v>
      </c>
      <c r="D1764" s="1" t="s">
        <v>12539</v>
      </c>
      <c r="E1764" s="1" t="s">
        <v>12510</v>
      </c>
      <c r="F1764" s="3">
        <v>44214</v>
      </c>
      <c r="G1764" t="s">
        <v>14287</v>
      </c>
    </row>
    <row r="1765" spans="1:7" x14ac:dyDescent="0.25">
      <c r="A1765">
        <f t="shared" ca="1" si="27"/>
        <v>0.40967120647175392</v>
      </c>
      <c r="B1765" s="1" t="s">
        <v>12514</v>
      </c>
      <c r="C1765" s="2">
        <v>381094998</v>
      </c>
      <c r="D1765" s="1" t="s">
        <v>12515</v>
      </c>
      <c r="E1765" s="1" t="s">
        <v>12527</v>
      </c>
      <c r="F1765" s="3">
        <v>44308</v>
      </c>
      <c r="G1765" t="s">
        <v>14288</v>
      </c>
    </row>
    <row r="1766" spans="1:7" x14ac:dyDescent="0.25">
      <c r="A1766">
        <f t="shared" ca="1" si="27"/>
        <v>0.98099972993698215</v>
      </c>
      <c r="B1766" s="1" t="s">
        <v>12524</v>
      </c>
      <c r="C1766" s="2">
        <v>332550519</v>
      </c>
      <c r="D1766" s="1" t="s">
        <v>12525</v>
      </c>
      <c r="E1766" s="1" t="s">
        <v>12564</v>
      </c>
      <c r="F1766" s="3">
        <v>44476</v>
      </c>
      <c r="G1766" t="s">
        <v>14289</v>
      </c>
    </row>
    <row r="1767" spans="1:7" x14ac:dyDescent="0.25">
      <c r="A1767">
        <f t="shared" ca="1" si="27"/>
        <v>0.71350988090511303</v>
      </c>
      <c r="B1767" s="1" t="s">
        <v>12521</v>
      </c>
      <c r="C1767" s="2">
        <v>501552618</v>
      </c>
      <c r="D1767" s="1" t="s">
        <v>12522</v>
      </c>
      <c r="E1767" s="1" t="s">
        <v>12510</v>
      </c>
      <c r="F1767" s="3">
        <v>44655</v>
      </c>
      <c r="G1767" t="s">
        <v>14290</v>
      </c>
    </row>
    <row r="1768" spans="1:7" x14ac:dyDescent="0.25">
      <c r="A1768">
        <f t="shared" ca="1" si="27"/>
        <v>0.51140335786388968</v>
      </c>
      <c r="B1768" s="1" t="s">
        <v>12514</v>
      </c>
      <c r="C1768" s="2">
        <v>174453542</v>
      </c>
      <c r="D1768" s="1" t="s">
        <v>12515</v>
      </c>
      <c r="E1768" s="1" t="s">
        <v>12516</v>
      </c>
      <c r="F1768" s="3">
        <v>44412</v>
      </c>
      <c r="G1768" t="s">
        <v>14291</v>
      </c>
    </row>
    <row r="1769" spans="1:7" x14ac:dyDescent="0.25">
      <c r="A1769">
        <f t="shared" ca="1" si="27"/>
        <v>0.81792043486171095</v>
      </c>
      <c r="B1769" s="1" t="s">
        <v>12504</v>
      </c>
      <c r="C1769" s="2">
        <v>198416249</v>
      </c>
      <c r="D1769" s="1" t="s">
        <v>12505</v>
      </c>
      <c r="E1769" s="1" t="s">
        <v>12564</v>
      </c>
      <c r="F1769" s="3">
        <v>44439</v>
      </c>
      <c r="G1769" t="s">
        <v>14292</v>
      </c>
    </row>
    <row r="1770" spans="1:7" x14ac:dyDescent="0.25">
      <c r="A1770">
        <f t="shared" ca="1" si="27"/>
        <v>0.22532258565055152</v>
      </c>
      <c r="B1770" s="1" t="s">
        <v>12504</v>
      </c>
      <c r="C1770" s="2">
        <v>586624757</v>
      </c>
      <c r="D1770" s="1" t="s">
        <v>12505</v>
      </c>
      <c r="E1770" s="1" t="s">
        <v>12506</v>
      </c>
      <c r="F1770" s="3">
        <v>44536</v>
      </c>
      <c r="G1770" t="s">
        <v>14293</v>
      </c>
    </row>
    <row r="1771" spans="1:7" x14ac:dyDescent="0.25">
      <c r="A1771">
        <f t="shared" ca="1" si="27"/>
        <v>0.97407456803788639</v>
      </c>
      <c r="B1771" s="1" t="s">
        <v>12524</v>
      </c>
      <c r="C1771" s="2">
        <v>600960976</v>
      </c>
      <c r="D1771" s="1" t="s">
        <v>12525</v>
      </c>
      <c r="E1771" s="1" t="s">
        <v>12561</v>
      </c>
      <c r="F1771" s="3">
        <v>44447</v>
      </c>
      <c r="G1771" t="s">
        <v>14294</v>
      </c>
    </row>
    <row r="1772" spans="1:7" x14ac:dyDescent="0.25">
      <c r="A1772">
        <f t="shared" ca="1" si="27"/>
        <v>0.3806466369107202</v>
      </c>
      <c r="B1772" s="1" t="s">
        <v>12508</v>
      </c>
      <c r="C1772" s="2">
        <v>68950602</v>
      </c>
      <c r="D1772" s="1" t="s">
        <v>12509</v>
      </c>
      <c r="E1772" s="1" t="s">
        <v>12519</v>
      </c>
      <c r="F1772" s="3">
        <v>44353</v>
      </c>
      <c r="G1772" t="s">
        <v>14295</v>
      </c>
    </row>
    <row r="1773" spans="1:7" x14ac:dyDescent="0.25">
      <c r="A1773">
        <f t="shared" ca="1" si="27"/>
        <v>0.89939254951450964</v>
      </c>
      <c r="B1773" s="1" t="s">
        <v>12514</v>
      </c>
      <c r="C1773" s="2">
        <v>329567273</v>
      </c>
      <c r="D1773" s="1" t="s">
        <v>12515</v>
      </c>
      <c r="E1773" s="1" t="s">
        <v>12527</v>
      </c>
      <c r="F1773" s="3">
        <v>44470</v>
      </c>
      <c r="G1773" t="s">
        <v>14296</v>
      </c>
    </row>
    <row r="1774" spans="1:7" x14ac:dyDescent="0.25">
      <c r="A1774">
        <f t="shared" ca="1" si="27"/>
        <v>0.39354527373937775</v>
      </c>
      <c r="B1774" s="1" t="s">
        <v>12504</v>
      </c>
      <c r="C1774" s="2">
        <v>346107344</v>
      </c>
      <c r="D1774" s="1" t="s">
        <v>12505</v>
      </c>
      <c r="E1774" s="1" t="s">
        <v>12506</v>
      </c>
      <c r="F1774" s="3">
        <v>44636</v>
      </c>
      <c r="G1774" t="s">
        <v>14297</v>
      </c>
    </row>
    <row r="1775" spans="1:7" x14ac:dyDescent="0.25">
      <c r="A1775">
        <f t="shared" ca="1" si="27"/>
        <v>0.13739657667484839</v>
      </c>
      <c r="B1775" s="1" t="s">
        <v>12538</v>
      </c>
      <c r="C1775" s="2">
        <v>695281</v>
      </c>
      <c r="D1775" s="1" t="s">
        <v>12539</v>
      </c>
      <c r="E1775" s="1" t="s">
        <v>12512</v>
      </c>
      <c r="F1775" s="3">
        <v>44549</v>
      </c>
      <c r="G1775" t="s">
        <v>14298</v>
      </c>
    </row>
    <row r="1776" spans="1:7" x14ac:dyDescent="0.25">
      <c r="A1776">
        <f t="shared" ca="1" si="27"/>
        <v>0.53166834969558863</v>
      </c>
      <c r="B1776" s="1" t="s">
        <v>12521</v>
      </c>
      <c r="C1776" s="2">
        <v>924626830</v>
      </c>
      <c r="D1776" s="1" t="s">
        <v>12522</v>
      </c>
      <c r="E1776" s="1" t="s">
        <v>12510</v>
      </c>
      <c r="F1776" s="3">
        <v>44519</v>
      </c>
      <c r="G1776" t="s">
        <v>14299</v>
      </c>
    </row>
    <row r="1777" spans="1:7" x14ac:dyDescent="0.25">
      <c r="A1777">
        <f t="shared" ca="1" si="27"/>
        <v>1.3226654455598119E-3</v>
      </c>
      <c r="B1777" s="1" t="s">
        <v>12504</v>
      </c>
      <c r="C1777" s="2">
        <v>600474664</v>
      </c>
      <c r="D1777" s="1" t="s">
        <v>12505</v>
      </c>
      <c r="E1777" s="1" t="s">
        <v>12506</v>
      </c>
      <c r="F1777" s="3">
        <v>44198</v>
      </c>
      <c r="G1777" t="s">
        <v>14300</v>
      </c>
    </row>
    <row r="1778" spans="1:7" x14ac:dyDescent="0.25">
      <c r="A1778">
        <f t="shared" ca="1" si="27"/>
        <v>0.41170313281200244</v>
      </c>
      <c r="B1778" s="1" t="s">
        <v>12504</v>
      </c>
      <c r="C1778" s="2">
        <v>984535903</v>
      </c>
      <c r="D1778" s="1" t="s">
        <v>12505</v>
      </c>
      <c r="E1778" s="1" t="s">
        <v>12512</v>
      </c>
      <c r="F1778" s="3">
        <v>44468</v>
      </c>
      <c r="G1778" t="s">
        <v>14301</v>
      </c>
    </row>
    <row r="1779" spans="1:7" x14ac:dyDescent="0.25">
      <c r="A1779">
        <f t="shared" ca="1" si="27"/>
        <v>0.35630497526422722</v>
      </c>
      <c r="B1779" s="1" t="s">
        <v>12504</v>
      </c>
      <c r="C1779" s="2">
        <v>100254813</v>
      </c>
      <c r="D1779" s="1" t="s">
        <v>12505</v>
      </c>
      <c r="E1779" s="1" t="s">
        <v>12506</v>
      </c>
      <c r="F1779" s="3">
        <v>44429</v>
      </c>
      <c r="G1779" t="s">
        <v>14302</v>
      </c>
    </row>
    <row r="1780" spans="1:7" x14ac:dyDescent="0.25">
      <c r="A1780">
        <f t="shared" ca="1" si="27"/>
        <v>0.11226098604074941</v>
      </c>
      <c r="B1780" s="1" t="s">
        <v>12504</v>
      </c>
      <c r="C1780" s="2">
        <v>656387474</v>
      </c>
      <c r="D1780" s="1" t="s">
        <v>12505</v>
      </c>
      <c r="E1780" s="1" t="s">
        <v>12506</v>
      </c>
      <c r="F1780" s="3">
        <v>44394</v>
      </c>
      <c r="G1780" t="s">
        <v>14303</v>
      </c>
    </row>
    <row r="1781" spans="1:7" x14ac:dyDescent="0.25">
      <c r="A1781">
        <f t="shared" ca="1" si="27"/>
        <v>4.0350720509025662E-2</v>
      </c>
      <c r="B1781" s="1" t="s">
        <v>12514</v>
      </c>
      <c r="C1781" s="2">
        <v>499740854</v>
      </c>
      <c r="D1781" s="1" t="s">
        <v>12515</v>
      </c>
      <c r="E1781" s="1" t="s">
        <v>12516</v>
      </c>
      <c r="F1781" s="3">
        <v>44600</v>
      </c>
      <c r="G1781" t="s">
        <v>14304</v>
      </c>
    </row>
    <row r="1782" spans="1:7" x14ac:dyDescent="0.25">
      <c r="A1782">
        <f t="shared" ca="1" si="27"/>
        <v>0.76471664445948817</v>
      </c>
      <c r="B1782" s="1" t="s">
        <v>12504</v>
      </c>
      <c r="C1782" s="2">
        <v>804925979</v>
      </c>
      <c r="D1782" s="1" t="s">
        <v>12505</v>
      </c>
      <c r="E1782" s="1" t="s">
        <v>12506</v>
      </c>
      <c r="F1782" s="3">
        <v>44662</v>
      </c>
      <c r="G1782" t="s">
        <v>14305</v>
      </c>
    </row>
    <row r="1783" spans="1:7" x14ac:dyDescent="0.25">
      <c r="A1783">
        <f t="shared" ca="1" si="27"/>
        <v>0.1454026382416842</v>
      </c>
      <c r="B1783" s="1" t="s">
        <v>12524</v>
      </c>
      <c r="C1783" s="2">
        <v>448953982</v>
      </c>
      <c r="D1783" s="1" t="s">
        <v>12525</v>
      </c>
      <c r="E1783" s="1" t="s">
        <v>12564</v>
      </c>
      <c r="F1783" s="3">
        <v>44401</v>
      </c>
      <c r="G1783" t="s">
        <v>14306</v>
      </c>
    </row>
    <row r="1784" spans="1:7" x14ac:dyDescent="0.25">
      <c r="A1784">
        <f t="shared" ca="1" si="27"/>
        <v>7.3940848823053074E-3</v>
      </c>
      <c r="B1784" s="1" t="s">
        <v>12538</v>
      </c>
      <c r="C1784" s="2">
        <v>436456283</v>
      </c>
      <c r="D1784" s="1" t="s">
        <v>12539</v>
      </c>
      <c r="E1784" s="1" t="s">
        <v>12512</v>
      </c>
      <c r="F1784" s="3">
        <v>44540</v>
      </c>
      <c r="G1784" t="s">
        <v>14307</v>
      </c>
    </row>
    <row r="1785" spans="1:7" x14ac:dyDescent="0.25">
      <c r="A1785">
        <f t="shared" ca="1" si="27"/>
        <v>0.29668007323884993</v>
      </c>
      <c r="B1785" s="1" t="s">
        <v>12514</v>
      </c>
      <c r="C1785" s="2">
        <v>225023213</v>
      </c>
      <c r="D1785" s="1" t="s">
        <v>12515</v>
      </c>
      <c r="E1785" s="1" t="s">
        <v>12527</v>
      </c>
      <c r="F1785" s="3">
        <v>44306</v>
      </c>
      <c r="G1785" t="s">
        <v>14308</v>
      </c>
    </row>
    <row r="1786" spans="1:7" x14ac:dyDescent="0.25">
      <c r="A1786">
        <f t="shared" ca="1" si="27"/>
        <v>0.34381554902263134</v>
      </c>
      <c r="B1786" s="1" t="s">
        <v>12538</v>
      </c>
      <c r="C1786" s="2">
        <v>720643968</v>
      </c>
      <c r="D1786" s="1" t="s">
        <v>12539</v>
      </c>
      <c r="E1786" s="1" t="s">
        <v>12512</v>
      </c>
      <c r="F1786" s="3">
        <v>44471</v>
      </c>
      <c r="G1786" t="s">
        <v>14309</v>
      </c>
    </row>
    <row r="1787" spans="1:7" x14ac:dyDescent="0.25">
      <c r="A1787">
        <f t="shared" ca="1" si="27"/>
        <v>0.57567744957626554</v>
      </c>
      <c r="B1787" s="1" t="s">
        <v>12514</v>
      </c>
      <c r="C1787" s="2">
        <v>231990058</v>
      </c>
      <c r="D1787" s="1" t="s">
        <v>12515</v>
      </c>
      <c r="E1787" s="1" t="s">
        <v>12516</v>
      </c>
      <c r="F1787" s="3">
        <v>44397</v>
      </c>
      <c r="G1787" t="s">
        <v>14310</v>
      </c>
    </row>
    <row r="1788" spans="1:7" x14ac:dyDescent="0.25">
      <c r="A1788">
        <f t="shared" ca="1" si="27"/>
        <v>0.46633608151833494</v>
      </c>
      <c r="B1788" s="1" t="s">
        <v>12538</v>
      </c>
      <c r="C1788" s="2">
        <v>575849950</v>
      </c>
      <c r="D1788" s="1" t="s">
        <v>12539</v>
      </c>
      <c r="E1788" s="1" t="s">
        <v>12566</v>
      </c>
      <c r="F1788" s="3">
        <v>44271</v>
      </c>
      <c r="G1788" t="s">
        <v>14311</v>
      </c>
    </row>
    <row r="1789" spans="1:7" x14ac:dyDescent="0.25">
      <c r="A1789">
        <f t="shared" ca="1" si="27"/>
        <v>0.93619200047944706</v>
      </c>
      <c r="B1789" s="1" t="s">
        <v>12524</v>
      </c>
      <c r="C1789" s="2">
        <v>35748373</v>
      </c>
      <c r="D1789" s="1" t="s">
        <v>12525</v>
      </c>
      <c r="E1789" s="1" t="s">
        <v>12506</v>
      </c>
      <c r="F1789" s="3">
        <v>44562</v>
      </c>
      <c r="G1789" t="s">
        <v>14312</v>
      </c>
    </row>
    <row r="1790" spans="1:7" x14ac:dyDescent="0.25">
      <c r="A1790">
        <f t="shared" ca="1" si="27"/>
        <v>0.38793688428898643</v>
      </c>
      <c r="B1790" s="1" t="s">
        <v>12538</v>
      </c>
      <c r="C1790" s="2">
        <v>36336429</v>
      </c>
      <c r="D1790" s="1" t="s">
        <v>12539</v>
      </c>
      <c r="E1790" s="1" t="s">
        <v>12512</v>
      </c>
      <c r="F1790" s="3">
        <v>44568</v>
      </c>
      <c r="G1790" t="s">
        <v>14313</v>
      </c>
    </row>
    <row r="1791" spans="1:7" x14ac:dyDescent="0.25">
      <c r="A1791">
        <f t="shared" ca="1" si="27"/>
        <v>0.65324977253645933</v>
      </c>
      <c r="B1791" s="1" t="s">
        <v>12521</v>
      </c>
      <c r="C1791" s="2">
        <v>506585312</v>
      </c>
      <c r="D1791" s="1" t="s">
        <v>12522</v>
      </c>
      <c r="E1791" s="1" t="s">
        <v>12510</v>
      </c>
      <c r="F1791" s="3">
        <v>44460</v>
      </c>
      <c r="G1791" t="s">
        <v>14314</v>
      </c>
    </row>
    <row r="1792" spans="1:7" x14ac:dyDescent="0.25">
      <c r="A1792">
        <f t="shared" ca="1" si="27"/>
        <v>5.3651806699681281E-2</v>
      </c>
      <c r="B1792" s="1" t="s">
        <v>12538</v>
      </c>
      <c r="C1792" s="2">
        <v>191556823</v>
      </c>
      <c r="D1792" s="1" t="s">
        <v>12539</v>
      </c>
      <c r="E1792" s="1" t="s">
        <v>12510</v>
      </c>
      <c r="F1792" s="3">
        <v>44615</v>
      </c>
      <c r="G1792" t="s">
        <v>14315</v>
      </c>
    </row>
    <row r="1793" spans="1:7" x14ac:dyDescent="0.25">
      <c r="A1793">
        <f t="shared" ca="1" si="27"/>
        <v>0.18277773363500294</v>
      </c>
      <c r="B1793" s="1" t="s">
        <v>12508</v>
      </c>
      <c r="C1793" s="2">
        <v>965241292</v>
      </c>
      <c r="D1793" s="1" t="s">
        <v>12509</v>
      </c>
      <c r="E1793" s="1" t="s">
        <v>12510</v>
      </c>
      <c r="F1793" s="3">
        <v>44583</v>
      </c>
      <c r="G1793" t="s">
        <v>14316</v>
      </c>
    </row>
    <row r="1794" spans="1:7" x14ac:dyDescent="0.25">
      <c r="A1794">
        <f t="shared" ref="A1794:A1857" ca="1" si="28">RAND()</f>
        <v>0.4471091362885713</v>
      </c>
      <c r="B1794" s="1" t="s">
        <v>12524</v>
      </c>
      <c r="C1794" s="2">
        <v>775848712</v>
      </c>
      <c r="D1794" s="1" t="s">
        <v>12525</v>
      </c>
      <c r="E1794" s="1" t="s">
        <v>12564</v>
      </c>
      <c r="F1794" s="3">
        <v>44492</v>
      </c>
      <c r="G1794" t="s">
        <v>14317</v>
      </c>
    </row>
    <row r="1795" spans="1:7" x14ac:dyDescent="0.25">
      <c r="A1795">
        <f t="shared" ca="1" si="28"/>
        <v>0.47644658784721972</v>
      </c>
      <c r="B1795" s="1" t="s">
        <v>12514</v>
      </c>
      <c r="C1795" s="2">
        <v>174833834</v>
      </c>
      <c r="D1795" s="1" t="s">
        <v>12515</v>
      </c>
      <c r="E1795" s="1" t="s">
        <v>12527</v>
      </c>
      <c r="F1795" s="3">
        <v>44213</v>
      </c>
      <c r="G1795" t="s">
        <v>14318</v>
      </c>
    </row>
    <row r="1796" spans="1:7" x14ac:dyDescent="0.25">
      <c r="A1796">
        <f t="shared" ca="1" si="28"/>
        <v>0.10522040592163462</v>
      </c>
      <c r="B1796" s="1" t="s">
        <v>12524</v>
      </c>
      <c r="C1796" s="2">
        <v>529389770</v>
      </c>
      <c r="D1796" s="1" t="s">
        <v>12525</v>
      </c>
      <c r="E1796" s="1" t="s">
        <v>12564</v>
      </c>
      <c r="F1796" s="3">
        <v>44516</v>
      </c>
      <c r="G1796" t="s">
        <v>14319</v>
      </c>
    </row>
    <row r="1797" spans="1:7" x14ac:dyDescent="0.25">
      <c r="A1797">
        <f t="shared" ca="1" si="28"/>
        <v>0.83394833039206551</v>
      </c>
      <c r="B1797" s="1" t="s">
        <v>12538</v>
      </c>
      <c r="C1797" s="2">
        <v>244754421</v>
      </c>
      <c r="D1797" s="1" t="s">
        <v>12539</v>
      </c>
      <c r="E1797" s="1" t="s">
        <v>12566</v>
      </c>
      <c r="F1797" s="3">
        <v>44574</v>
      </c>
      <c r="G1797" t="s">
        <v>14320</v>
      </c>
    </row>
    <row r="1798" spans="1:7" x14ac:dyDescent="0.25">
      <c r="A1798">
        <f t="shared" ca="1" si="28"/>
        <v>6.6652852045676059E-2</v>
      </c>
      <c r="B1798" s="1" t="s">
        <v>12504</v>
      </c>
      <c r="C1798" s="2">
        <v>267946420</v>
      </c>
      <c r="D1798" s="1" t="s">
        <v>12505</v>
      </c>
      <c r="E1798" s="1" t="s">
        <v>12506</v>
      </c>
      <c r="F1798" s="3">
        <v>44408</v>
      </c>
      <c r="G1798" t="s">
        <v>14321</v>
      </c>
    </row>
    <row r="1799" spans="1:7" x14ac:dyDescent="0.25">
      <c r="A1799">
        <f t="shared" ca="1" si="28"/>
        <v>0.89022674843700311</v>
      </c>
      <c r="B1799" s="1" t="s">
        <v>12524</v>
      </c>
      <c r="C1799" s="2">
        <v>751352918</v>
      </c>
      <c r="D1799" s="1" t="s">
        <v>12525</v>
      </c>
      <c r="E1799" s="1" t="s">
        <v>12564</v>
      </c>
      <c r="F1799" s="3">
        <v>44547</v>
      </c>
      <c r="G1799" t="s">
        <v>14322</v>
      </c>
    </row>
    <row r="1800" spans="1:7" x14ac:dyDescent="0.25">
      <c r="A1800">
        <f t="shared" ca="1" si="28"/>
        <v>0.29635201756427376</v>
      </c>
      <c r="B1800" s="1" t="s">
        <v>12504</v>
      </c>
      <c r="C1800" s="2">
        <v>426810795</v>
      </c>
      <c r="D1800" s="1" t="s">
        <v>12505</v>
      </c>
      <c r="E1800" s="1" t="s">
        <v>12564</v>
      </c>
      <c r="F1800" s="3">
        <v>44619</v>
      </c>
      <c r="G1800" t="s">
        <v>14323</v>
      </c>
    </row>
    <row r="1801" spans="1:7" x14ac:dyDescent="0.25">
      <c r="A1801">
        <f t="shared" ca="1" si="28"/>
        <v>0.29699349802493191</v>
      </c>
      <c r="B1801" s="1" t="s">
        <v>12508</v>
      </c>
      <c r="C1801" s="2">
        <v>530144089</v>
      </c>
      <c r="D1801" s="1" t="s">
        <v>12509</v>
      </c>
      <c r="E1801" s="1" t="s">
        <v>12519</v>
      </c>
      <c r="F1801" s="3">
        <v>44242</v>
      </c>
      <c r="G1801" t="s">
        <v>14324</v>
      </c>
    </row>
    <row r="1802" spans="1:7" x14ac:dyDescent="0.25">
      <c r="A1802">
        <f t="shared" ca="1" si="28"/>
        <v>0.64323736343702853</v>
      </c>
      <c r="B1802" s="1" t="s">
        <v>12538</v>
      </c>
      <c r="C1802" s="2">
        <v>342657219</v>
      </c>
      <c r="D1802" s="1" t="s">
        <v>12539</v>
      </c>
      <c r="E1802" s="1" t="s">
        <v>12512</v>
      </c>
      <c r="F1802" s="3">
        <v>44573</v>
      </c>
      <c r="G1802" t="s">
        <v>14325</v>
      </c>
    </row>
    <row r="1803" spans="1:7" x14ac:dyDescent="0.25">
      <c r="A1803">
        <f t="shared" ca="1" si="28"/>
        <v>0.55666348542410127</v>
      </c>
      <c r="B1803" s="1" t="s">
        <v>12524</v>
      </c>
      <c r="C1803" s="2">
        <v>480940191</v>
      </c>
      <c r="D1803" s="1" t="s">
        <v>12525</v>
      </c>
      <c r="E1803" s="1" t="s">
        <v>12506</v>
      </c>
      <c r="F1803" s="3">
        <v>44478</v>
      </c>
      <c r="G1803" t="s">
        <v>14326</v>
      </c>
    </row>
    <row r="1804" spans="1:7" x14ac:dyDescent="0.25">
      <c r="A1804">
        <f t="shared" ca="1" si="28"/>
        <v>0.33151430262737447</v>
      </c>
      <c r="B1804" s="1" t="s">
        <v>12521</v>
      </c>
      <c r="C1804" s="2">
        <v>753092163</v>
      </c>
      <c r="D1804" s="1" t="s">
        <v>12522</v>
      </c>
      <c r="E1804" s="1" t="s">
        <v>12512</v>
      </c>
      <c r="F1804" s="3">
        <v>44500</v>
      </c>
      <c r="G1804" t="s">
        <v>14327</v>
      </c>
    </row>
    <row r="1805" spans="1:7" x14ac:dyDescent="0.25">
      <c r="A1805">
        <f t="shared" ca="1" si="28"/>
        <v>0.80566328343065663</v>
      </c>
      <c r="B1805" s="1" t="s">
        <v>12538</v>
      </c>
      <c r="C1805" s="2">
        <v>212433491</v>
      </c>
      <c r="D1805" s="1" t="s">
        <v>12539</v>
      </c>
      <c r="E1805" s="1" t="s">
        <v>12566</v>
      </c>
      <c r="F1805" s="3">
        <v>44576</v>
      </c>
      <c r="G1805" t="s">
        <v>14328</v>
      </c>
    </row>
    <row r="1806" spans="1:7" x14ac:dyDescent="0.25">
      <c r="A1806">
        <f t="shared" ca="1" si="28"/>
        <v>0.12946159096815257</v>
      </c>
      <c r="B1806" s="1" t="s">
        <v>12521</v>
      </c>
      <c r="C1806" s="2">
        <v>975654580</v>
      </c>
      <c r="D1806" s="1" t="s">
        <v>12522</v>
      </c>
      <c r="E1806" s="1" t="s">
        <v>12510</v>
      </c>
      <c r="F1806" s="3">
        <v>44221</v>
      </c>
      <c r="G1806" t="s">
        <v>14329</v>
      </c>
    </row>
    <row r="1807" spans="1:7" x14ac:dyDescent="0.25">
      <c r="A1807">
        <f t="shared" ca="1" si="28"/>
        <v>0.38673336801256752</v>
      </c>
      <c r="B1807" s="1" t="s">
        <v>12524</v>
      </c>
      <c r="C1807" s="2">
        <v>121818842</v>
      </c>
      <c r="D1807" s="1" t="s">
        <v>12525</v>
      </c>
      <c r="E1807" s="1" t="s">
        <v>12564</v>
      </c>
      <c r="F1807" s="3">
        <v>44272</v>
      </c>
      <c r="G1807" t="s">
        <v>14330</v>
      </c>
    </row>
    <row r="1808" spans="1:7" x14ac:dyDescent="0.25">
      <c r="A1808">
        <f t="shared" ca="1" si="28"/>
        <v>0.11871807488113495</v>
      </c>
      <c r="B1808" s="1" t="s">
        <v>12504</v>
      </c>
      <c r="C1808" s="2">
        <v>105868418</v>
      </c>
      <c r="D1808" s="1" t="s">
        <v>12505</v>
      </c>
      <c r="E1808" s="1" t="s">
        <v>12506</v>
      </c>
      <c r="F1808" s="3">
        <v>44682</v>
      </c>
      <c r="G1808" t="s">
        <v>14331</v>
      </c>
    </row>
    <row r="1809" spans="1:7" x14ac:dyDescent="0.25">
      <c r="A1809">
        <f t="shared" ca="1" si="28"/>
        <v>0.50641523009645339</v>
      </c>
      <c r="B1809" s="1" t="s">
        <v>12524</v>
      </c>
      <c r="C1809" s="2">
        <v>581114473</v>
      </c>
      <c r="D1809" s="1" t="s">
        <v>12525</v>
      </c>
      <c r="E1809" s="1" t="s">
        <v>12506</v>
      </c>
      <c r="F1809" s="3">
        <v>44674</v>
      </c>
      <c r="G1809" t="s">
        <v>14332</v>
      </c>
    </row>
    <row r="1810" spans="1:7" x14ac:dyDescent="0.25">
      <c r="A1810">
        <f t="shared" ca="1" si="28"/>
        <v>0.4292198885445031</v>
      </c>
      <c r="B1810" s="1" t="s">
        <v>12538</v>
      </c>
      <c r="C1810" s="2">
        <v>219307348</v>
      </c>
      <c r="D1810" s="1" t="s">
        <v>12539</v>
      </c>
      <c r="E1810" s="1" t="s">
        <v>12566</v>
      </c>
      <c r="F1810" s="3">
        <v>44567</v>
      </c>
      <c r="G1810" t="s">
        <v>14333</v>
      </c>
    </row>
    <row r="1811" spans="1:7" x14ac:dyDescent="0.25">
      <c r="A1811">
        <f t="shared" ca="1" si="28"/>
        <v>9.2328333785703487E-2</v>
      </c>
      <c r="B1811" s="1" t="s">
        <v>12508</v>
      </c>
      <c r="C1811" s="2">
        <v>219303195</v>
      </c>
      <c r="D1811" s="1" t="s">
        <v>12509</v>
      </c>
      <c r="E1811" s="1" t="s">
        <v>12510</v>
      </c>
      <c r="F1811" s="3">
        <v>44374</v>
      </c>
      <c r="G1811" t="s">
        <v>14334</v>
      </c>
    </row>
    <row r="1812" spans="1:7" x14ac:dyDescent="0.25">
      <c r="A1812">
        <f t="shared" ca="1" si="28"/>
        <v>9.4410244087315354E-2</v>
      </c>
      <c r="B1812" s="1" t="s">
        <v>12538</v>
      </c>
      <c r="C1812" s="2">
        <v>618776278</v>
      </c>
      <c r="D1812" s="1" t="s">
        <v>12539</v>
      </c>
      <c r="E1812" s="1" t="s">
        <v>12512</v>
      </c>
      <c r="F1812" s="3">
        <v>44542</v>
      </c>
      <c r="G1812" t="s">
        <v>14335</v>
      </c>
    </row>
    <row r="1813" spans="1:7" x14ac:dyDescent="0.25">
      <c r="A1813">
        <f t="shared" ca="1" si="28"/>
        <v>0.46072956647389951</v>
      </c>
      <c r="B1813" s="1" t="s">
        <v>12508</v>
      </c>
      <c r="C1813" s="2">
        <v>980286712</v>
      </c>
      <c r="D1813" s="1" t="s">
        <v>12509</v>
      </c>
      <c r="E1813" s="1" t="s">
        <v>12510</v>
      </c>
      <c r="F1813" s="3">
        <v>44248</v>
      </c>
      <c r="G1813" t="s">
        <v>14336</v>
      </c>
    </row>
    <row r="1814" spans="1:7" x14ac:dyDescent="0.25">
      <c r="A1814">
        <f t="shared" ca="1" si="28"/>
        <v>0.29210824520333267</v>
      </c>
      <c r="B1814" s="1" t="s">
        <v>12504</v>
      </c>
      <c r="C1814" s="2">
        <v>596923341</v>
      </c>
      <c r="D1814" s="1" t="s">
        <v>12505</v>
      </c>
      <c r="E1814" s="1" t="s">
        <v>12564</v>
      </c>
      <c r="F1814" s="3">
        <v>44368</v>
      </c>
      <c r="G1814" t="s">
        <v>14337</v>
      </c>
    </row>
    <row r="1815" spans="1:7" x14ac:dyDescent="0.25">
      <c r="A1815">
        <f t="shared" ca="1" si="28"/>
        <v>0.95160099556745092</v>
      </c>
      <c r="B1815" s="1" t="s">
        <v>12524</v>
      </c>
      <c r="C1815" s="2">
        <v>588827907</v>
      </c>
      <c r="D1815" s="1" t="s">
        <v>12525</v>
      </c>
      <c r="E1815" s="1" t="s">
        <v>12564</v>
      </c>
      <c r="F1815" s="3">
        <v>44417</v>
      </c>
      <c r="G1815" t="s">
        <v>14338</v>
      </c>
    </row>
    <row r="1816" spans="1:7" x14ac:dyDescent="0.25">
      <c r="A1816">
        <f t="shared" ca="1" si="28"/>
        <v>0.8482351226456426</v>
      </c>
      <c r="B1816" s="1" t="s">
        <v>12514</v>
      </c>
      <c r="C1816" s="2">
        <v>404379161</v>
      </c>
      <c r="D1816" s="1" t="s">
        <v>12515</v>
      </c>
      <c r="E1816" s="1" t="s">
        <v>12527</v>
      </c>
      <c r="F1816" s="3">
        <v>44240</v>
      </c>
      <c r="G1816" t="s">
        <v>14339</v>
      </c>
    </row>
    <row r="1817" spans="1:7" x14ac:dyDescent="0.25">
      <c r="A1817">
        <f t="shared" ca="1" si="28"/>
        <v>0.75613146765071226</v>
      </c>
      <c r="B1817" s="1" t="s">
        <v>12524</v>
      </c>
      <c r="C1817" s="2">
        <v>412896275</v>
      </c>
      <c r="D1817" s="1" t="s">
        <v>12525</v>
      </c>
      <c r="E1817" s="1" t="s">
        <v>12506</v>
      </c>
      <c r="F1817" s="3">
        <v>44565</v>
      </c>
      <c r="G1817" t="s">
        <v>14340</v>
      </c>
    </row>
    <row r="1818" spans="1:7" x14ac:dyDescent="0.25">
      <c r="A1818">
        <f t="shared" ca="1" si="28"/>
        <v>3.2869959591662723E-2</v>
      </c>
      <c r="B1818" s="1" t="s">
        <v>12538</v>
      </c>
      <c r="C1818" s="2">
        <v>452295452</v>
      </c>
      <c r="D1818" s="1" t="s">
        <v>12539</v>
      </c>
      <c r="E1818" s="1" t="s">
        <v>12512</v>
      </c>
      <c r="F1818" s="3">
        <v>44232</v>
      </c>
      <c r="G1818" t="s">
        <v>14341</v>
      </c>
    </row>
    <row r="1819" spans="1:7" x14ac:dyDescent="0.25">
      <c r="A1819">
        <f t="shared" ca="1" si="28"/>
        <v>0.64276066128480458</v>
      </c>
      <c r="B1819" s="1" t="s">
        <v>12521</v>
      </c>
      <c r="C1819" s="2">
        <v>486687485</v>
      </c>
      <c r="D1819" s="1" t="s">
        <v>12522</v>
      </c>
      <c r="E1819" s="1" t="s">
        <v>12512</v>
      </c>
      <c r="F1819" s="3">
        <v>44404</v>
      </c>
      <c r="G1819" t="s">
        <v>14342</v>
      </c>
    </row>
    <row r="1820" spans="1:7" x14ac:dyDescent="0.25">
      <c r="A1820">
        <f t="shared" ca="1" si="28"/>
        <v>0.65571048115858355</v>
      </c>
      <c r="B1820" s="1" t="s">
        <v>12504</v>
      </c>
      <c r="C1820" s="2">
        <v>532704877</v>
      </c>
      <c r="D1820" s="1" t="s">
        <v>12505</v>
      </c>
      <c r="E1820" s="1" t="s">
        <v>12512</v>
      </c>
      <c r="F1820" s="3">
        <v>44594</v>
      </c>
      <c r="G1820" t="s">
        <v>14343</v>
      </c>
    </row>
    <row r="1821" spans="1:7" x14ac:dyDescent="0.25">
      <c r="A1821">
        <f t="shared" ca="1" si="28"/>
        <v>0.11480864916392874</v>
      </c>
      <c r="B1821" s="1" t="s">
        <v>12538</v>
      </c>
      <c r="C1821" s="2">
        <v>637700595</v>
      </c>
      <c r="D1821" s="1" t="s">
        <v>12539</v>
      </c>
      <c r="E1821" s="1" t="s">
        <v>12512</v>
      </c>
      <c r="F1821" s="3">
        <v>44356</v>
      </c>
      <c r="G1821" t="s">
        <v>14344</v>
      </c>
    </row>
    <row r="1822" spans="1:7" x14ac:dyDescent="0.25">
      <c r="A1822">
        <f t="shared" ca="1" si="28"/>
        <v>0.27127325774723965</v>
      </c>
      <c r="B1822" s="1" t="s">
        <v>12521</v>
      </c>
      <c r="C1822" s="2">
        <v>707708220</v>
      </c>
      <c r="D1822" s="1" t="s">
        <v>12522</v>
      </c>
      <c r="E1822" s="1" t="s">
        <v>12510</v>
      </c>
      <c r="F1822" s="3">
        <v>44400</v>
      </c>
      <c r="G1822" t="s">
        <v>14345</v>
      </c>
    </row>
    <row r="1823" spans="1:7" x14ac:dyDescent="0.25">
      <c r="A1823">
        <f t="shared" ca="1" si="28"/>
        <v>0.39937985247661256</v>
      </c>
      <c r="B1823" s="1" t="s">
        <v>12514</v>
      </c>
      <c r="C1823" s="2">
        <v>491931973</v>
      </c>
      <c r="D1823" s="1" t="s">
        <v>12515</v>
      </c>
      <c r="E1823" s="1" t="s">
        <v>12506</v>
      </c>
      <c r="F1823" s="3">
        <v>44486</v>
      </c>
      <c r="G1823" t="s">
        <v>14346</v>
      </c>
    </row>
    <row r="1824" spans="1:7" x14ac:dyDescent="0.25">
      <c r="A1824">
        <f t="shared" ca="1" si="28"/>
        <v>0.28080581981120756</v>
      </c>
      <c r="B1824" s="1" t="s">
        <v>12514</v>
      </c>
      <c r="C1824" s="2">
        <v>559254783</v>
      </c>
      <c r="D1824" s="1" t="s">
        <v>12515</v>
      </c>
      <c r="E1824" s="1" t="s">
        <v>12506</v>
      </c>
      <c r="F1824" s="3">
        <v>44401</v>
      </c>
      <c r="G1824" t="s">
        <v>14347</v>
      </c>
    </row>
    <row r="1825" spans="1:7" x14ac:dyDescent="0.25">
      <c r="A1825">
        <f t="shared" ca="1" si="28"/>
        <v>0.42894824626428307</v>
      </c>
      <c r="B1825" s="1" t="s">
        <v>12504</v>
      </c>
      <c r="C1825" s="2">
        <v>826302558</v>
      </c>
      <c r="D1825" s="1" t="s">
        <v>12505</v>
      </c>
      <c r="E1825" s="1" t="s">
        <v>12510</v>
      </c>
      <c r="F1825" s="3">
        <v>44307</v>
      </c>
      <c r="G1825" t="s">
        <v>14348</v>
      </c>
    </row>
    <row r="1826" spans="1:7" x14ac:dyDescent="0.25">
      <c r="A1826">
        <f t="shared" ca="1" si="28"/>
        <v>0.8667862451274374</v>
      </c>
      <c r="B1826" s="1" t="s">
        <v>12504</v>
      </c>
      <c r="C1826" s="2">
        <v>327013364</v>
      </c>
      <c r="D1826" s="1" t="s">
        <v>12505</v>
      </c>
      <c r="E1826" s="1" t="s">
        <v>12564</v>
      </c>
      <c r="F1826" s="3">
        <v>44404</v>
      </c>
      <c r="G1826" t="s">
        <v>14349</v>
      </c>
    </row>
    <row r="1827" spans="1:7" x14ac:dyDescent="0.25">
      <c r="A1827">
        <f t="shared" ca="1" si="28"/>
        <v>0.82679863321521274</v>
      </c>
      <c r="B1827" s="1" t="s">
        <v>12521</v>
      </c>
      <c r="C1827" s="2">
        <v>318998783</v>
      </c>
      <c r="D1827" s="1" t="s">
        <v>12522</v>
      </c>
      <c r="E1827" s="1" t="s">
        <v>12510</v>
      </c>
      <c r="F1827" s="3">
        <v>44381</v>
      </c>
      <c r="G1827" t="s">
        <v>14350</v>
      </c>
    </row>
    <row r="1828" spans="1:7" x14ac:dyDescent="0.25">
      <c r="A1828">
        <f t="shared" ca="1" si="28"/>
        <v>0.46816349355682307</v>
      </c>
      <c r="B1828" s="1" t="s">
        <v>12524</v>
      </c>
      <c r="C1828" s="2">
        <v>988116148</v>
      </c>
      <c r="D1828" s="1" t="s">
        <v>12525</v>
      </c>
      <c r="E1828" s="1" t="s">
        <v>12564</v>
      </c>
      <c r="F1828" s="3">
        <v>44215</v>
      </c>
      <c r="G1828" t="s">
        <v>14351</v>
      </c>
    </row>
    <row r="1829" spans="1:7" x14ac:dyDescent="0.25">
      <c r="A1829">
        <f t="shared" ca="1" si="28"/>
        <v>0.51711268181915448</v>
      </c>
      <c r="B1829" s="1" t="s">
        <v>12538</v>
      </c>
      <c r="C1829" s="2">
        <v>355478532</v>
      </c>
      <c r="D1829" s="1" t="s">
        <v>12539</v>
      </c>
      <c r="E1829" s="1" t="s">
        <v>12510</v>
      </c>
      <c r="F1829" s="3">
        <v>44673</v>
      </c>
      <c r="G1829" t="s">
        <v>14352</v>
      </c>
    </row>
    <row r="1830" spans="1:7" x14ac:dyDescent="0.25">
      <c r="A1830">
        <f t="shared" ca="1" si="28"/>
        <v>0.84391462155707131</v>
      </c>
      <c r="B1830" s="1" t="s">
        <v>12514</v>
      </c>
      <c r="C1830" s="2">
        <v>15764858</v>
      </c>
      <c r="D1830" s="1" t="s">
        <v>12515</v>
      </c>
      <c r="E1830" s="1" t="s">
        <v>12527</v>
      </c>
      <c r="F1830" s="3">
        <v>44479</v>
      </c>
      <c r="G1830" t="s">
        <v>14353</v>
      </c>
    </row>
    <row r="1831" spans="1:7" x14ac:dyDescent="0.25">
      <c r="A1831">
        <f t="shared" ca="1" si="28"/>
        <v>0.40848558084995223</v>
      </c>
      <c r="B1831" s="1" t="s">
        <v>12521</v>
      </c>
      <c r="C1831" s="2">
        <v>446120059</v>
      </c>
      <c r="D1831" s="1" t="s">
        <v>12522</v>
      </c>
      <c r="E1831" s="1" t="s">
        <v>12512</v>
      </c>
      <c r="F1831" s="3">
        <v>44291</v>
      </c>
      <c r="G1831" t="s">
        <v>14354</v>
      </c>
    </row>
    <row r="1832" spans="1:7" x14ac:dyDescent="0.25">
      <c r="A1832">
        <f t="shared" ca="1" si="28"/>
        <v>0.27249025275531169</v>
      </c>
      <c r="B1832" s="1" t="s">
        <v>12504</v>
      </c>
      <c r="C1832" s="2">
        <v>718232501</v>
      </c>
      <c r="D1832" s="1" t="s">
        <v>12505</v>
      </c>
      <c r="E1832" s="1" t="s">
        <v>12506</v>
      </c>
      <c r="F1832" s="3">
        <v>44644</v>
      </c>
      <c r="G1832" t="s">
        <v>14355</v>
      </c>
    </row>
    <row r="1833" spans="1:7" x14ac:dyDescent="0.25">
      <c r="A1833">
        <f t="shared" ca="1" si="28"/>
        <v>0.3603407328611804</v>
      </c>
      <c r="B1833" s="1" t="s">
        <v>12504</v>
      </c>
      <c r="C1833" s="2">
        <v>693697228</v>
      </c>
      <c r="D1833" s="1" t="s">
        <v>12505</v>
      </c>
      <c r="E1833" s="1" t="s">
        <v>12510</v>
      </c>
      <c r="F1833" s="3">
        <v>44623</v>
      </c>
      <c r="G1833" t="s">
        <v>14356</v>
      </c>
    </row>
    <row r="1834" spans="1:7" x14ac:dyDescent="0.25">
      <c r="A1834">
        <f t="shared" ca="1" si="28"/>
        <v>0.38360884758738856</v>
      </c>
      <c r="B1834" s="1" t="s">
        <v>12514</v>
      </c>
      <c r="C1834" s="2">
        <v>465242193</v>
      </c>
      <c r="D1834" s="1" t="s">
        <v>12515</v>
      </c>
      <c r="E1834" s="1" t="s">
        <v>12527</v>
      </c>
      <c r="F1834" s="3">
        <v>44553</v>
      </c>
      <c r="G1834" t="s">
        <v>14357</v>
      </c>
    </row>
    <row r="1835" spans="1:7" x14ac:dyDescent="0.25">
      <c r="A1835">
        <f t="shared" ca="1" si="28"/>
        <v>0.87010795104716876</v>
      </c>
      <c r="B1835" s="1" t="s">
        <v>12514</v>
      </c>
      <c r="C1835" s="2">
        <v>696247654</v>
      </c>
      <c r="D1835" s="1" t="s">
        <v>12515</v>
      </c>
      <c r="E1835" s="1" t="s">
        <v>12527</v>
      </c>
      <c r="F1835" s="3">
        <v>44651</v>
      </c>
      <c r="G1835" t="s">
        <v>14358</v>
      </c>
    </row>
    <row r="1836" spans="1:7" x14ac:dyDescent="0.25">
      <c r="A1836">
        <f t="shared" ca="1" si="28"/>
        <v>0.72053620969623289</v>
      </c>
      <c r="B1836" s="1" t="s">
        <v>12508</v>
      </c>
      <c r="C1836" s="2">
        <v>824571393</v>
      </c>
      <c r="D1836" s="1" t="s">
        <v>12509</v>
      </c>
      <c r="E1836" s="1" t="s">
        <v>12519</v>
      </c>
      <c r="F1836" s="3">
        <v>44648</v>
      </c>
      <c r="G1836" t="s">
        <v>14359</v>
      </c>
    </row>
    <row r="1837" spans="1:7" x14ac:dyDescent="0.25">
      <c r="A1837">
        <f t="shared" ca="1" si="28"/>
        <v>0.31178379545777424</v>
      </c>
      <c r="B1837" s="1" t="s">
        <v>12538</v>
      </c>
      <c r="C1837" s="2">
        <v>132748811</v>
      </c>
      <c r="D1837" s="1" t="s">
        <v>12539</v>
      </c>
      <c r="E1837" s="1" t="s">
        <v>12566</v>
      </c>
      <c r="F1837" s="3">
        <v>44561</v>
      </c>
      <c r="G1837" t="s">
        <v>14360</v>
      </c>
    </row>
    <row r="1838" spans="1:7" x14ac:dyDescent="0.25">
      <c r="A1838">
        <f t="shared" ca="1" si="28"/>
        <v>0.36780028155639577</v>
      </c>
      <c r="B1838" s="1" t="s">
        <v>12504</v>
      </c>
      <c r="C1838" s="2">
        <v>725128885</v>
      </c>
      <c r="D1838" s="1" t="s">
        <v>12505</v>
      </c>
      <c r="E1838" s="1" t="s">
        <v>12506</v>
      </c>
      <c r="F1838" s="3">
        <v>44521</v>
      </c>
      <c r="G1838" t="s">
        <v>14361</v>
      </c>
    </row>
    <row r="1839" spans="1:7" x14ac:dyDescent="0.25">
      <c r="A1839">
        <f t="shared" ca="1" si="28"/>
        <v>0.33041608126039534</v>
      </c>
      <c r="B1839" s="1" t="s">
        <v>12504</v>
      </c>
      <c r="C1839" s="2">
        <v>202308669</v>
      </c>
      <c r="D1839" s="1" t="s">
        <v>12505</v>
      </c>
      <c r="E1839" s="1" t="s">
        <v>12564</v>
      </c>
      <c r="F1839" s="3">
        <v>44209</v>
      </c>
      <c r="G1839" t="s">
        <v>14362</v>
      </c>
    </row>
    <row r="1840" spans="1:7" x14ac:dyDescent="0.25">
      <c r="A1840">
        <f t="shared" ca="1" si="28"/>
        <v>0.88977590943848495</v>
      </c>
      <c r="B1840" s="1" t="s">
        <v>12504</v>
      </c>
      <c r="C1840" s="2">
        <v>699815678</v>
      </c>
      <c r="D1840" s="1" t="s">
        <v>12505</v>
      </c>
      <c r="E1840" s="1" t="s">
        <v>12510</v>
      </c>
      <c r="F1840" s="3">
        <v>44636</v>
      </c>
      <c r="G1840" t="s">
        <v>14363</v>
      </c>
    </row>
    <row r="1841" spans="1:7" x14ac:dyDescent="0.25">
      <c r="A1841">
        <f t="shared" ca="1" si="28"/>
        <v>0.21022400727288382</v>
      </c>
      <c r="B1841" s="1" t="s">
        <v>12538</v>
      </c>
      <c r="C1841" s="2">
        <v>825010322</v>
      </c>
      <c r="D1841" s="1" t="s">
        <v>12539</v>
      </c>
      <c r="E1841" s="1" t="s">
        <v>12512</v>
      </c>
      <c r="F1841" s="3">
        <v>44319</v>
      </c>
      <c r="G1841" t="s">
        <v>14364</v>
      </c>
    </row>
    <row r="1842" spans="1:7" x14ac:dyDescent="0.25">
      <c r="A1842">
        <f t="shared" ca="1" si="28"/>
        <v>0.61811084137272476</v>
      </c>
      <c r="B1842" s="1" t="s">
        <v>12524</v>
      </c>
      <c r="C1842" s="2">
        <v>796966460</v>
      </c>
      <c r="D1842" s="1" t="s">
        <v>12525</v>
      </c>
      <c r="E1842" s="1" t="s">
        <v>12506</v>
      </c>
      <c r="F1842" s="3">
        <v>44595</v>
      </c>
      <c r="G1842" t="s">
        <v>14365</v>
      </c>
    </row>
    <row r="1843" spans="1:7" x14ac:dyDescent="0.25">
      <c r="A1843">
        <f t="shared" ca="1" si="28"/>
        <v>0.3275116611415595</v>
      </c>
      <c r="B1843" s="1" t="s">
        <v>12504</v>
      </c>
      <c r="C1843" s="2">
        <v>219258652</v>
      </c>
      <c r="D1843" s="1" t="s">
        <v>12505</v>
      </c>
      <c r="E1843" s="1" t="s">
        <v>12506</v>
      </c>
      <c r="F1843" s="3">
        <v>44426</v>
      </c>
      <c r="G1843" t="s">
        <v>14366</v>
      </c>
    </row>
    <row r="1844" spans="1:7" x14ac:dyDescent="0.25">
      <c r="A1844">
        <f t="shared" ca="1" si="28"/>
        <v>0.79431315904688637</v>
      </c>
      <c r="B1844" s="1" t="s">
        <v>12514</v>
      </c>
      <c r="C1844" s="2">
        <v>834782830</v>
      </c>
      <c r="D1844" s="1" t="s">
        <v>12515</v>
      </c>
      <c r="E1844" s="1" t="s">
        <v>12516</v>
      </c>
      <c r="F1844" s="3">
        <v>44638</v>
      </c>
      <c r="G1844" t="s">
        <v>14367</v>
      </c>
    </row>
    <row r="1845" spans="1:7" x14ac:dyDescent="0.25">
      <c r="A1845">
        <f t="shared" ca="1" si="28"/>
        <v>1.5227257168196506E-2</v>
      </c>
      <c r="B1845" s="1" t="s">
        <v>12508</v>
      </c>
      <c r="C1845" s="2">
        <v>982528588</v>
      </c>
      <c r="D1845" s="1" t="s">
        <v>12509</v>
      </c>
      <c r="E1845" s="1" t="s">
        <v>12519</v>
      </c>
      <c r="F1845" s="3">
        <v>44421</v>
      </c>
      <c r="G1845" t="s">
        <v>14368</v>
      </c>
    </row>
    <row r="1846" spans="1:7" x14ac:dyDescent="0.25">
      <c r="A1846">
        <f t="shared" ca="1" si="28"/>
        <v>0.89552122956326707</v>
      </c>
      <c r="B1846" s="1" t="s">
        <v>12521</v>
      </c>
      <c r="C1846" s="2">
        <v>635748642</v>
      </c>
      <c r="D1846" s="1" t="s">
        <v>12522</v>
      </c>
      <c r="E1846" s="1" t="s">
        <v>12510</v>
      </c>
      <c r="F1846" s="3">
        <v>44375</v>
      </c>
      <c r="G1846" t="s">
        <v>14369</v>
      </c>
    </row>
    <row r="1847" spans="1:7" x14ac:dyDescent="0.25">
      <c r="A1847">
        <f t="shared" ca="1" si="28"/>
        <v>0.59119194912181716</v>
      </c>
      <c r="B1847" s="1" t="s">
        <v>12504</v>
      </c>
      <c r="C1847" s="2">
        <v>209983747</v>
      </c>
      <c r="D1847" s="1" t="s">
        <v>12505</v>
      </c>
      <c r="E1847" s="1" t="s">
        <v>12506</v>
      </c>
      <c r="F1847" s="3">
        <v>44308</v>
      </c>
      <c r="G1847" t="s">
        <v>14370</v>
      </c>
    </row>
    <row r="1848" spans="1:7" x14ac:dyDescent="0.25">
      <c r="A1848">
        <f t="shared" ca="1" si="28"/>
        <v>0.5907861992278316</v>
      </c>
      <c r="B1848" s="1" t="s">
        <v>12538</v>
      </c>
      <c r="C1848" s="2">
        <v>760954225</v>
      </c>
      <c r="D1848" s="1" t="s">
        <v>12539</v>
      </c>
      <c r="E1848" s="1" t="s">
        <v>12566</v>
      </c>
      <c r="F1848" s="3">
        <v>44368</v>
      </c>
      <c r="G1848" t="s">
        <v>14371</v>
      </c>
    </row>
    <row r="1849" spans="1:7" x14ac:dyDescent="0.25">
      <c r="A1849">
        <f t="shared" ca="1" si="28"/>
        <v>0.3106660673699998</v>
      </c>
      <c r="B1849" s="1" t="s">
        <v>12538</v>
      </c>
      <c r="C1849" s="2">
        <v>81065796</v>
      </c>
      <c r="D1849" s="1" t="s">
        <v>12539</v>
      </c>
      <c r="E1849" s="1" t="s">
        <v>12566</v>
      </c>
      <c r="F1849" s="3">
        <v>44208</v>
      </c>
      <c r="G1849" t="s">
        <v>14372</v>
      </c>
    </row>
    <row r="1850" spans="1:7" x14ac:dyDescent="0.25">
      <c r="A1850">
        <f t="shared" ca="1" si="28"/>
        <v>8.348103574703114E-2</v>
      </c>
      <c r="B1850" s="1" t="s">
        <v>12504</v>
      </c>
      <c r="C1850" s="2">
        <v>867445393</v>
      </c>
      <c r="D1850" s="1" t="s">
        <v>12505</v>
      </c>
      <c r="E1850" s="1" t="s">
        <v>12506</v>
      </c>
      <c r="F1850" s="3">
        <v>44510</v>
      </c>
      <c r="G1850" t="s">
        <v>14373</v>
      </c>
    </row>
    <row r="1851" spans="1:7" x14ac:dyDescent="0.25">
      <c r="A1851">
        <f t="shared" ca="1" si="28"/>
        <v>0.36803433162791188</v>
      </c>
      <c r="B1851" s="1" t="s">
        <v>12521</v>
      </c>
      <c r="C1851" s="2">
        <v>126420664</v>
      </c>
      <c r="D1851" s="1" t="s">
        <v>12522</v>
      </c>
      <c r="E1851" s="1" t="s">
        <v>12510</v>
      </c>
      <c r="F1851" s="3">
        <v>44379</v>
      </c>
      <c r="G1851" t="s">
        <v>14374</v>
      </c>
    </row>
    <row r="1852" spans="1:7" x14ac:dyDescent="0.25">
      <c r="A1852">
        <f t="shared" ca="1" si="28"/>
        <v>0.61364856721159899</v>
      </c>
      <c r="B1852" s="1" t="s">
        <v>12538</v>
      </c>
      <c r="C1852" s="2">
        <v>80149207</v>
      </c>
      <c r="D1852" s="1" t="s">
        <v>12539</v>
      </c>
      <c r="E1852" s="1" t="s">
        <v>12512</v>
      </c>
      <c r="F1852" s="3">
        <v>44395</v>
      </c>
      <c r="G1852" t="s">
        <v>14375</v>
      </c>
    </row>
    <row r="1853" spans="1:7" x14ac:dyDescent="0.25">
      <c r="A1853">
        <f t="shared" ca="1" si="28"/>
        <v>0.38733372702973012</v>
      </c>
      <c r="B1853" s="1" t="s">
        <v>12514</v>
      </c>
      <c r="C1853" s="2">
        <v>746114879</v>
      </c>
      <c r="D1853" s="1" t="s">
        <v>12515</v>
      </c>
      <c r="E1853" s="1" t="s">
        <v>12516</v>
      </c>
      <c r="F1853" s="3">
        <v>44227</v>
      </c>
      <c r="G1853" t="s">
        <v>14376</v>
      </c>
    </row>
    <row r="1854" spans="1:7" x14ac:dyDescent="0.25">
      <c r="A1854">
        <f t="shared" ca="1" si="28"/>
        <v>0.51161553694390371</v>
      </c>
      <c r="B1854" s="1" t="s">
        <v>12521</v>
      </c>
      <c r="C1854" s="2">
        <v>87238732</v>
      </c>
      <c r="D1854" s="1" t="s">
        <v>12522</v>
      </c>
      <c r="E1854" s="1" t="s">
        <v>12510</v>
      </c>
      <c r="F1854" s="3">
        <v>44490</v>
      </c>
      <c r="G1854" t="s">
        <v>14377</v>
      </c>
    </row>
    <row r="1855" spans="1:7" x14ac:dyDescent="0.25">
      <c r="A1855">
        <f t="shared" ca="1" si="28"/>
        <v>0.23871000954054034</v>
      </c>
      <c r="B1855" s="1" t="s">
        <v>12514</v>
      </c>
      <c r="C1855" s="2">
        <v>285351921</v>
      </c>
      <c r="D1855" s="1" t="s">
        <v>12515</v>
      </c>
      <c r="E1855" s="1" t="s">
        <v>12516</v>
      </c>
      <c r="F1855" s="3">
        <v>44595</v>
      </c>
      <c r="G1855" t="s">
        <v>14378</v>
      </c>
    </row>
    <row r="1856" spans="1:7" x14ac:dyDescent="0.25">
      <c r="A1856">
        <f t="shared" ca="1" si="28"/>
        <v>0.11598251982272467</v>
      </c>
      <c r="B1856" s="1" t="s">
        <v>12504</v>
      </c>
      <c r="C1856" s="2">
        <v>432094851</v>
      </c>
      <c r="D1856" s="1" t="s">
        <v>12505</v>
      </c>
      <c r="E1856" s="1" t="s">
        <v>12506</v>
      </c>
      <c r="F1856" s="3">
        <v>44331</v>
      </c>
      <c r="G1856" t="s">
        <v>14379</v>
      </c>
    </row>
    <row r="1857" spans="1:7" x14ac:dyDescent="0.25">
      <c r="A1857">
        <f t="shared" ca="1" si="28"/>
        <v>0.90583481250205822</v>
      </c>
      <c r="B1857" s="1" t="s">
        <v>12504</v>
      </c>
      <c r="C1857" s="2">
        <v>75736460</v>
      </c>
      <c r="D1857" s="1" t="s">
        <v>12505</v>
      </c>
      <c r="E1857" s="1" t="s">
        <v>12510</v>
      </c>
      <c r="F1857" s="3">
        <v>44459</v>
      </c>
      <c r="G1857" t="s">
        <v>14380</v>
      </c>
    </row>
    <row r="1858" spans="1:7" x14ac:dyDescent="0.25">
      <c r="A1858">
        <f t="shared" ref="A1858:A1921" ca="1" si="29">RAND()</f>
        <v>0.65110328097088299</v>
      </c>
      <c r="B1858" s="1" t="s">
        <v>12524</v>
      </c>
      <c r="C1858" s="2">
        <v>667580901</v>
      </c>
      <c r="D1858" s="1" t="s">
        <v>12525</v>
      </c>
      <c r="E1858" s="1" t="s">
        <v>12564</v>
      </c>
      <c r="F1858" s="3">
        <v>44566</v>
      </c>
      <c r="G1858" t="s">
        <v>14381</v>
      </c>
    </row>
    <row r="1859" spans="1:7" x14ac:dyDescent="0.25">
      <c r="A1859">
        <f t="shared" ca="1" si="29"/>
        <v>0.1240684592875313</v>
      </c>
      <c r="B1859" s="1" t="s">
        <v>12504</v>
      </c>
      <c r="C1859" s="2">
        <v>77112347</v>
      </c>
      <c r="D1859" s="1" t="s">
        <v>12505</v>
      </c>
      <c r="E1859" s="1" t="s">
        <v>12512</v>
      </c>
      <c r="F1859" s="3">
        <v>44423</v>
      </c>
      <c r="G1859" t="s">
        <v>14382</v>
      </c>
    </row>
    <row r="1860" spans="1:7" x14ac:dyDescent="0.25">
      <c r="A1860">
        <f t="shared" ca="1" si="29"/>
        <v>0.28828179784895813</v>
      </c>
      <c r="B1860" s="1" t="s">
        <v>12504</v>
      </c>
      <c r="C1860" s="2">
        <v>585230250</v>
      </c>
      <c r="D1860" s="1" t="s">
        <v>12505</v>
      </c>
      <c r="E1860" s="1" t="s">
        <v>12506</v>
      </c>
      <c r="F1860" s="3">
        <v>44354</v>
      </c>
      <c r="G1860" t="s">
        <v>14383</v>
      </c>
    </row>
    <row r="1861" spans="1:7" x14ac:dyDescent="0.25">
      <c r="A1861">
        <f t="shared" ca="1" si="29"/>
        <v>0.3751163790058839</v>
      </c>
      <c r="B1861" s="1" t="s">
        <v>12538</v>
      </c>
      <c r="C1861" s="2">
        <v>325519065</v>
      </c>
      <c r="D1861" s="1" t="s">
        <v>12539</v>
      </c>
      <c r="E1861" s="1" t="s">
        <v>12510</v>
      </c>
      <c r="F1861" s="3">
        <v>44620</v>
      </c>
      <c r="G1861" t="s">
        <v>14384</v>
      </c>
    </row>
    <row r="1862" spans="1:7" x14ac:dyDescent="0.25">
      <c r="A1862">
        <f t="shared" ca="1" si="29"/>
        <v>0.12458594251282618</v>
      </c>
      <c r="B1862" s="1" t="s">
        <v>12524</v>
      </c>
      <c r="C1862" s="2">
        <v>467206461</v>
      </c>
      <c r="D1862" s="1" t="s">
        <v>12525</v>
      </c>
      <c r="E1862" s="1" t="s">
        <v>12506</v>
      </c>
      <c r="F1862" s="3">
        <v>44615</v>
      </c>
      <c r="G1862" t="s">
        <v>14385</v>
      </c>
    </row>
    <row r="1863" spans="1:7" x14ac:dyDescent="0.25">
      <c r="A1863">
        <f t="shared" ca="1" si="29"/>
        <v>0.9505296670625667</v>
      </c>
      <c r="B1863" s="1" t="s">
        <v>12508</v>
      </c>
      <c r="C1863" s="2">
        <v>242987893</v>
      </c>
      <c r="D1863" s="1" t="s">
        <v>12509</v>
      </c>
      <c r="E1863" s="1" t="s">
        <v>12519</v>
      </c>
      <c r="F1863" s="3">
        <v>44531</v>
      </c>
      <c r="G1863" t="s">
        <v>14386</v>
      </c>
    </row>
    <row r="1864" spans="1:7" x14ac:dyDescent="0.25">
      <c r="A1864">
        <f t="shared" ca="1" si="29"/>
        <v>0.93446311247431324</v>
      </c>
      <c r="B1864" s="1" t="s">
        <v>12504</v>
      </c>
      <c r="C1864" s="2">
        <v>554865630</v>
      </c>
      <c r="D1864" s="1" t="s">
        <v>12505</v>
      </c>
      <c r="E1864" s="1" t="s">
        <v>12564</v>
      </c>
      <c r="F1864" s="3">
        <v>44669</v>
      </c>
      <c r="G1864" t="s">
        <v>14387</v>
      </c>
    </row>
    <row r="1865" spans="1:7" x14ac:dyDescent="0.25">
      <c r="A1865">
        <f t="shared" ca="1" si="29"/>
        <v>0.67230988258682756</v>
      </c>
      <c r="B1865" s="1" t="s">
        <v>12524</v>
      </c>
      <c r="C1865" s="2">
        <v>513691723</v>
      </c>
      <c r="D1865" s="1" t="s">
        <v>12525</v>
      </c>
      <c r="E1865" s="1" t="s">
        <v>12506</v>
      </c>
      <c r="F1865" s="3">
        <v>44530</v>
      </c>
      <c r="G1865" t="s">
        <v>14388</v>
      </c>
    </row>
    <row r="1866" spans="1:7" x14ac:dyDescent="0.25">
      <c r="A1866">
        <f t="shared" ca="1" si="29"/>
        <v>0.36161256571925027</v>
      </c>
      <c r="B1866" s="1" t="s">
        <v>12538</v>
      </c>
      <c r="C1866" s="2">
        <v>329702636</v>
      </c>
      <c r="D1866" s="1" t="s">
        <v>12539</v>
      </c>
      <c r="E1866" s="1" t="s">
        <v>12510</v>
      </c>
      <c r="F1866" s="3">
        <v>44575</v>
      </c>
      <c r="G1866" t="s">
        <v>14389</v>
      </c>
    </row>
    <row r="1867" spans="1:7" x14ac:dyDescent="0.25">
      <c r="A1867">
        <f t="shared" ca="1" si="29"/>
        <v>0.31760040405108414</v>
      </c>
      <c r="B1867" s="1" t="s">
        <v>12514</v>
      </c>
      <c r="C1867" s="2">
        <v>898907904</v>
      </c>
      <c r="D1867" s="1" t="s">
        <v>12515</v>
      </c>
      <c r="E1867" s="1" t="s">
        <v>12527</v>
      </c>
      <c r="F1867" s="3">
        <v>44301</v>
      </c>
      <c r="G1867" t="s">
        <v>14390</v>
      </c>
    </row>
    <row r="1868" spans="1:7" x14ac:dyDescent="0.25">
      <c r="A1868">
        <f t="shared" ca="1" si="29"/>
        <v>0.3363145068428125</v>
      </c>
      <c r="B1868" s="1" t="s">
        <v>12504</v>
      </c>
      <c r="C1868" s="2">
        <v>821766918</v>
      </c>
      <c r="D1868" s="1" t="s">
        <v>12505</v>
      </c>
      <c r="E1868" s="1" t="s">
        <v>12512</v>
      </c>
      <c r="F1868" s="3">
        <v>44397</v>
      </c>
      <c r="G1868" t="s">
        <v>14391</v>
      </c>
    </row>
    <row r="1869" spans="1:7" x14ac:dyDescent="0.25">
      <c r="A1869">
        <f t="shared" ca="1" si="29"/>
        <v>0.88832113601474194</v>
      </c>
      <c r="B1869" s="1" t="s">
        <v>12504</v>
      </c>
      <c r="C1869" s="2">
        <v>234392725</v>
      </c>
      <c r="D1869" s="1" t="s">
        <v>12505</v>
      </c>
      <c r="E1869" s="1" t="s">
        <v>12506</v>
      </c>
      <c r="F1869" s="3">
        <v>44391</v>
      </c>
      <c r="G1869" t="s">
        <v>14392</v>
      </c>
    </row>
    <row r="1870" spans="1:7" x14ac:dyDescent="0.25">
      <c r="A1870">
        <f t="shared" ca="1" si="29"/>
        <v>5.7394369125485234E-2</v>
      </c>
      <c r="B1870" s="1" t="s">
        <v>12514</v>
      </c>
      <c r="C1870" s="2">
        <v>453799879</v>
      </c>
      <c r="D1870" s="1" t="s">
        <v>12515</v>
      </c>
      <c r="E1870" s="1" t="s">
        <v>12516</v>
      </c>
      <c r="F1870" s="3">
        <v>44432</v>
      </c>
      <c r="G1870" t="s">
        <v>14393</v>
      </c>
    </row>
    <row r="1871" spans="1:7" x14ac:dyDescent="0.25">
      <c r="A1871">
        <f t="shared" ca="1" si="29"/>
        <v>0.25196212685732</v>
      </c>
      <c r="B1871" s="1" t="s">
        <v>12538</v>
      </c>
      <c r="C1871" s="2">
        <v>389143681</v>
      </c>
      <c r="D1871" s="1" t="s">
        <v>12539</v>
      </c>
      <c r="E1871" s="1" t="s">
        <v>12512</v>
      </c>
      <c r="F1871" s="3">
        <v>44332</v>
      </c>
      <c r="G1871" t="s">
        <v>14394</v>
      </c>
    </row>
    <row r="1872" spans="1:7" x14ac:dyDescent="0.25">
      <c r="A1872">
        <f t="shared" ca="1" si="29"/>
        <v>7.8037473728959195E-2</v>
      </c>
      <c r="B1872" s="1" t="s">
        <v>12521</v>
      </c>
      <c r="C1872" s="2">
        <v>280609285</v>
      </c>
      <c r="D1872" s="1" t="s">
        <v>12522</v>
      </c>
      <c r="E1872" s="1" t="s">
        <v>12510</v>
      </c>
      <c r="F1872" s="3">
        <v>44653</v>
      </c>
      <c r="G1872" t="s">
        <v>14395</v>
      </c>
    </row>
    <row r="1873" spans="1:7" x14ac:dyDescent="0.25">
      <c r="A1873">
        <f t="shared" ca="1" si="29"/>
        <v>8.2068081466778464E-3</v>
      </c>
      <c r="B1873" s="1" t="s">
        <v>12508</v>
      </c>
      <c r="C1873" s="2">
        <v>455747410</v>
      </c>
      <c r="D1873" s="1" t="s">
        <v>12509</v>
      </c>
      <c r="E1873" s="1" t="s">
        <v>12510</v>
      </c>
      <c r="F1873" s="3">
        <v>44442</v>
      </c>
      <c r="G1873" t="s">
        <v>14396</v>
      </c>
    </row>
    <row r="1874" spans="1:7" x14ac:dyDescent="0.25">
      <c r="A1874">
        <f t="shared" ca="1" si="29"/>
        <v>0.14922221847281869</v>
      </c>
      <c r="B1874" s="1" t="s">
        <v>12504</v>
      </c>
      <c r="C1874" s="2">
        <v>169864235</v>
      </c>
      <c r="D1874" s="1" t="s">
        <v>12505</v>
      </c>
      <c r="E1874" s="1" t="s">
        <v>12506</v>
      </c>
      <c r="F1874" s="3">
        <v>44273</v>
      </c>
      <c r="G1874" t="s">
        <v>14397</v>
      </c>
    </row>
    <row r="1875" spans="1:7" x14ac:dyDescent="0.25">
      <c r="A1875">
        <f t="shared" ca="1" si="29"/>
        <v>0.91485837721439622</v>
      </c>
      <c r="B1875" s="1" t="s">
        <v>12521</v>
      </c>
      <c r="C1875" s="2">
        <v>627584820</v>
      </c>
      <c r="D1875" s="1" t="s">
        <v>12522</v>
      </c>
      <c r="E1875" s="1" t="s">
        <v>12510</v>
      </c>
      <c r="F1875" s="3">
        <v>44301</v>
      </c>
      <c r="G1875" t="s">
        <v>14398</v>
      </c>
    </row>
    <row r="1876" spans="1:7" x14ac:dyDescent="0.25">
      <c r="A1876">
        <f t="shared" ca="1" si="29"/>
        <v>0.34311890225538688</v>
      </c>
      <c r="B1876" s="1" t="s">
        <v>12521</v>
      </c>
      <c r="C1876" s="2">
        <v>130397149</v>
      </c>
      <c r="D1876" s="1" t="s">
        <v>12522</v>
      </c>
      <c r="E1876" s="1" t="s">
        <v>12510</v>
      </c>
      <c r="F1876" s="3">
        <v>44467</v>
      </c>
      <c r="G1876" t="s">
        <v>14399</v>
      </c>
    </row>
    <row r="1877" spans="1:7" x14ac:dyDescent="0.25">
      <c r="A1877">
        <f t="shared" ca="1" si="29"/>
        <v>0.11075231143348963</v>
      </c>
      <c r="B1877" s="1" t="s">
        <v>12524</v>
      </c>
      <c r="C1877" s="2">
        <v>160327357</v>
      </c>
      <c r="D1877" s="1" t="s">
        <v>12525</v>
      </c>
      <c r="E1877" s="1" t="s">
        <v>12506</v>
      </c>
      <c r="F1877" s="3">
        <v>44342</v>
      </c>
      <c r="G1877" t="s">
        <v>14400</v>
      </c>
    </row>
    <row r="1878" spans="1:7" x14ac:dyDescent="0.25">
      <c r="A1878">
        <f t="shared" ca="1" si="29"/>
        <v>0.84149447869683214</v>
      </c>
      <c r="B1878" s="1" t="s">
        <v>12521</v>
      </c>
      <c r="C1878" s="2">
        <v>274445016</v>
      </c>
      <c r="D1878" s="1" t="s">
        <v>12522</v>
      </c>
      <c r="E1878" s="1" t="s">
        <v>12510</v>
      </c>
      <c r="F1878" s="3">
        <v>44316</v>
      </c>
      <c r="G1878" t="s">
        <v>14401</v>
      </c>
    </row>
    <row r="1879" spans="1:7" x14ac:dyDescent="0.25">
      <c r="A1879">
        <f t="shared" ca="1" si="29"/>
        <v>0.88407145867876602</v>
      </c>
      <c r="B1879" s="1" t="s">
        <v>12521</v>
      </c>
      <c r="C1879" s="2">
        <v>992222747</v>
      </c>
      <c r="D1879" s="1" t="s">
        <v>12522</v>
      </c>
      <c r="E1879" s="1" t="s">
        <v>12510</v>
      </c>
      <c r="F1879" s="3">
        <v>44417</v>
      </c>
      <c r="G1879" t="s">
        <v>14402</v>
      </c>
    </row>
    <row r="1880" spans="1:7" x14ac:dyDescent="0.25">
      <c r="A1880">
        <f t="shared" ca="1" si="29"/>
        <v>9.7186200746401608E-2</v>
      </c>
      <c r="B1880" s="1" t="s">
        <v>12504</v>
      </c>
      <c r="C1880" s="2">
        <v>17072561</v>
      </c>
      <c r="D1880" s="1" t="s">
        <v>12505</v>
      </c>
      <c r="E1880" s="1" t="s">
        <v>12506</v>
      </c>
      <c r="F1880" s="3">
        <v>44324</v>
      </c>
      <c r="G1880" t="s">
        <v>14403</v>
      </c>
    </row>
    <row r="1881" spans="1:7" x14ac:dyDescent="0.25">
      <c r="A1881">
        <f t="shared" ca="1" si="29"/>
        <v>0.27297552471406428</v>
      </c>
      <c r="B1881" s="1" t="s">
        <v>12524</v>
      </c>
      <c r="C1881" s="2">
        <v>530044811</v>
      </c>
      <c r="D1881" s="1" t="s">
        <v>12525</v>
      </c>
      <c r="E1881" s="1" t="s">
        <v>12561</v>
      </c>
      <c r="F1881" s="3">
        <v>44383</v>
      </c>
      <c r="G1881" t="s">
        <v>14404</v>
      </c>
    </row>
    <row r="1882" spans="1:7" x14ac:dyDescent="0.25">
      <c r="A1882">
        <f t="shared" ca="1" si="29"/>
        <v>9.1478911957879605E-3</v>
      </c>
      <c r="B1882" s="1" t="s">
        <v>12504</v>
      </c>
      <c r="C1882" s="2">
        <v>147266929</v>
      </c>
      <c r="D1882" s="1" t="s">
        <v>12505</v>
      </c>
      <c r="E1882" s="1" t="s">
        <v>12506</v>
      </c>
      <c r="F1882" s="3">
        <v>44570</v>
      </c>
      <c r="G1882" t="s">
        <v>14405</v>
      </c>
    </row>
    <row r="1883" spans="1:7" x14ac:dyDescent="0.25">
      <c r="A1883">
        <f t="shared" ca="1" si="29"/>
        <v>3.716111953553336E-2</v>
      </c>
      <c r="B1883" s="1" t="s">
        <v>12521</v>
      </c>
      <c r="C1883" s="2">
        <v>987975738</v>
      </c>
      <c r="D1883" s="1" t="s">
        <v>12522</v>
      </c>
      <c r="E1883" s="1" t="s">
        <v>12510</v>
      </c>
      <c r="F1883" s="3">
        <v>44463</v>
      </c>
      <c r="G1883" t="s">
        <v>14406</v>
      </c>
    </row>
    <row r="1884" spans="1:7" x14ac:dyDescent="0.25">
      <c r="A1884">
        <f t="shared" ca="1" si="29"/>
        <v>0.98290909931626769</v>
      </c>
      <c r="B1884" s="1" t="s">
        <v>12521</v>
      </c>
      <c r="C1884" s="2">
        <v>336449990</v>
      </c>
      <c r="D1884" s="1" t="s">
        <v>12522</v>
      </c>
      <c r="E1884" s="1" t="s">
        <v>12510</v>
      </c>
      <c r="F1884" s="3">
        <v>44428</v>
      </c>
      <c r="G1884" t="s">
        <v>14407</v>
      </c>
    </row>
    <row r="1885" spans="1:7" x14ac:dyDescent="0.25">
      <c r="A1885">
        <f t="shared" ca="1" si="29"/>
        <v>4.6501508344229392E-2</v>
      </c>
      <c r="B1885" s="1" t="s">
        <v>12504</v>
      </c>
      <c r="C1885" s="2">
        <v>939622054</v>
      </c>
      <c r="D1885" s="1" t="s">
        <v>12505</v>
      </c>
      <c r="E1885" s="1" t="s">
        <v>12512</v>
      </c>
      <c r="F1885" s="3">
        <v>44564</v>
      </c>
      <c r="G1885" t="s">
        <v>14408</v>
      </c>
    </row>
    <row r="1886" spans="1:7" x14ac:dyDescent="0.25">
      <c r="A1886">
        <f t="shared" ca="1" si="29"/>
        <v>0.19005117903697855</v>
      </c>
      <c r="B1886" s="1" t="s">
        <v>12524</v>
      </c>
      <c r="C1886" s="2">
        <v>877212776</v>
      </c>
      <c r="D1886" s="1" t="s">
        <v>12525</v>
      </c>
      <c r="E1886" s="1" t="s">
        <v>12506</v>
      </c>
      <c r="F1886" s="3">
        <v>44279</v>
      </c>
      <c r="G1886" t="s">
        <v>14409</v>
      </c>
    </row>
    <row r="1887" spans="1:7" x14ac:dyDescent="0.25">
      <c r="A1887">
        <f t="shared" ca="1" si="29"/>
        <v>0.84823217794436845</v>
      </c>
      <c r="B1887" s="1" t="s">
        <v>12521</v>
      </c>
      <c r="C1887" s="2">
        <v>842658068</v>
      </c>
      <c r="D1887" s="1" t="s">
        <v>12522</v>
      </c>
      <c r="E1887" s="1" t="s">
        <v>12510</v>
      </c>
      <c r="F1887" s="3">
        <v>44476</v>
      </c>
      <c r="G1887" t="s">
        <v>14410</v>
      </c>
    </row>
    <row r="1888" spans="1:7" x14ac:dyDescent="0.25">
      <c r="A1888">
        <f t="shared" ca="1" si="29"/>
        <v>0.28542273849517885</v>
      </c>
      <c r="B1888" s="1" t="s">
        <v>12514</v>
      </c>
      <c r="C1888" s="2">
        <v>7396430</v>
      </c>
      <c r="D1888" s="1" t="s">
        <v>12515</v>
      </c>
      <c r="E1888" s="1" t="s">
        <v>12506</v>
      </c>
      <c r="F1888" s="3">
        <v>44251</v>
      </c>
      <c r="G1888" t="s">
        <v>14411</v>
      </c>
    </row>
    <row r="1889" spans="1:7" x14ac:dyDescent="0.25">
      <c r="A1889">
        <f t="shared" ca="1" si="29"/>
        <v>0.59124052018105822</v>
      </c>
      <c r="B1889" s="1" t="s">
        <v>12524</v>
      </c>
      <c r="C1889" s="2">
        <v>883329390</v>
      </c>
      <c r="D1889" s="1" t="s">
        <v>12525</v>
      </c>
      <c r="E1889" s="1" t="s">
        <v>12506</v>
      </c>
      <c r="F1889" s="3">
        <v>44269</v>
      </c>
      <c r="G1889" t="s">
        <v>14412</v>
      </c>
    </row>
    <row r="1890" spans="1:7" x14ac:dyDescent="0.25">
      <c r="A1890">
        <f t="shared" ca="1" si="29"/>
        <v>0.98959027488355289</v>
      </c>
      <c r="B1890" s="1" t="s">
        <v>12521</v>
      </c>
      <c r="C1890" s="2">
        <v>401166509</v>
      </c>
      <c r="D1890" s="1" t="s">
        <v>12522</v>
      </c>
      <c r="E1890" s="1" t="s">
        <v>12510</v>
      </c>
      <c r="F1890" s="3">
        <v>44230</v>
      </c>
      <c r="G1890" t="s">
        <v>14413</v>
      </c>
    </row>
    <row r="1891" spans="1:7" x14ac:dyDescent="0.25">
      <c r="A1891">
        <f t="shared" ca="1" si="29"/>
        <v>0.48488741491868814</v>
      </c>
      <c r="B1891" s="1" t="s">
        <v>12508</v>
      </c>
      <c r="C1891" s="2">
        <v>113055246</v>
      </c>
      <c r="D1891" s="1" t="s">
        <v>12509</v>
      </c>
      <c r="E1891" s="1" t="s">
        <v>12519</v>
      </c>
      <c r="F1891" s="3">
        <v>44398</v>
      </c>
      <c r="G1891" t="s">
        <v>14414</v>
      </c>
    </row>
    <row r="1892" spans="1:7" x14ac:dyDescent="0.25">
      <c r="A1892">
        <f t="shared" ca="1" si="29"/>
        <v>0.39336708122004616</v>
      </c>
      <c r="B1892" s="1" t="s">
        <v>12521</v>
      </c>
      <c r="C1892" s="2">
        <v>616885669</v>
      </c>
      <c r="D1892" s="1" t="s">
        <v>12522</v>
      </c>
      <c r="E1892" s="1" t="s">
        <v>12510</v>
      </c>
      <c r="F1892" s="3">
        <v>44607</v>
      </c>
      <c r="G1892" t="s">
        <v>14415</v>
      </c>
    </row>
    <row r="1893" spans="1:7" x14ac:dyDescent="0.25">
      <c r="A1893">
        <f t="shared" ca="1" si="29"/>
        <v>0.4850311970189799</v>
      </c>
      <c r="B1893" s="1" t="s">
        <v>12538</v>
      </c>
      <c r="C1893" s="2">
        <v>479460368</v>
      </c>
      <c r="D1893" s="1" t="s">
        <v>12539</v>
      </c>
      <c r="E1893" s="1" t="s">
        <v>12510</v>
      </c>
      <c r="F1893" s="3">
        <v>44227</v>
      </c>
      <c r="G1893" t="s">
        <v>14416</v>
      </c>
    </row>
    <row r="1894" spans="1:7" x14ac:dyDescent="0.25">
      <c r="A1894">
        <f t="shared" ca="1" si="29"/>
        <v>1.6333054854666296E-2</v>
      </c>
      <c r="B1894" s="1" t="s">
        <v>12504</v>
      </c>
      <c r="C1894" s="2">
        <v>211513274</v>
      </c>
      <c r="D1894" s="1" t="s">
        <v>12505</v>
      </c>
      <c r="E1894" s="1" t="s">
        <v>12510</v>
      </c>
      <c r="F1894" s="3">
        <v>44422</v>
      </c>
      <c r="G1894" t="s">
        <v>14417</v>
      </c>
    </row>
    <row r="1895" spans="1:7" x14ac:dyDescent="0.25">
      <c r="A1895">
        <f t="shared" ca="1" si="29"/>
        <v>0.1830918990291508</v>
      </c>
      <c r="B1895" s="1" t="s">
        <v>12524</v>
      </c>
      <c r="C1895" s="2">
        <v>730137715</v>
      </c>
      <c r="D1895" s="1" t="s">
        <v>12525</v>
      </c>
      <c r="E1895" s="1" t="s">
        <v>12564</v>
      </c>
      <c r="F1895" s="3">
        <v>44281</v>
      </c>
      <c r="G1895" t="s">
        <v>14418</v>
      </c>
    </row>
    <row r="1896" spans="1:7" x14ac:dyDescent="0.25">
      <c r="A1896">
        <f t="shared" ca="1" si="29"/>
        <v>0.95708554653519295</v>
      </c>
      <c r="B1896" s="1" t="s">
        <v>12524</v>
      </c>
      <c r="C1896" s="2">
        <v>157826546</v>
      </c>
      <c r="D1896" s="1" t="s">
        <v>12525</v>
      </c>
      <c r="E1896" s="1" t="s">
        <v>12506</v>
      </c>
      <c r="F1896" s="3">
        <v>44449</v>
      </c>
      <c r="G1896" t="s">
        <v>14419</v>
      </c>
    </row>
    <row r="1897" spans="1:7" x14ac:dyDescent="0.25">
      <c r="A1897">
        <f t="shared" ca="1" si="29"/>
        <v>9.9901125563095494E-3</v>
      </c>
      <c r="B1897" s="1" t="s">
        <v>12524</v>
      </c>
      <c r="C1897" s="2">
        <v>709800799</v>
      </c>
      <c r="D1897" s="1" t="s">
        <v>12525</v>
      </c>
      <c r="E1897" s="1" t="s">
        <v>12506</v>
      </c>
      <c r="F1897" s="3">
        <v>44510</v>
      </c>
      <c r="G1897" t="s">
        <v>14420</v>
      </c>
    </row>
    <row r="1898" spans="1:7" x14ac:dyDescent="0.25">
      <c r="A1898">
        <f t="shared" ca="1" si="29"/>
        <v>0.80305703248192761</v>
      </c>
      <c r="B1898" s="1" t="s">
        <v>12521</v>
      </c>
      <c r="C1898" s="2">
        <v>122621145</v>
      </c>
      <c r="D1898" s="1" t="s">
        <v>12522</v>
      </c>
      <c r="E1898" s="1" t="s">
        <v>12510</v>
      </c>
      <c r="F1898" s="3">
        <v>44593</v>
      </c>
      <c r="G1898" t="s">
        <v>14421</v>
      </c>
    </row>
    <row r="1899" spans="1:7" x14ac:dyDescent="0.25">
      <c r="A1899">
        <f t="shared" ca="1" si="29"/>
        <v>0.83115690160153999</v>
      </c>
      <c r="B1899" s="1" t="s">
        <v>12514</v>
      </c>
      <c r="C1899" s="2">
        <v>279173198</v>
      </c>
      <c r="D1899" s="1" t="s">
        <v>12515</v>
      </c>
      <c r="E1899" s="1" t="s">
        <v>12516</v>
      </c>
      <c r="F1899" s="3">
        <v>44208</v>
      </c>
      <c r="G1899" t="s">
        <v>14422</v>
      </c>
    </row>
    <row r="1900" spans="1:7" x14ac:dyDescent="0.25">
      <c r="A1900">
        <f t="shared" ca="1" si="29"/>
        <v>0.65872341766998832</v>
      </c>
      <c r="B1900" s="1" t="s">
        <v>12504</v>
      </c>
      <c r="C1900" s="2">
        <v>164215475</v>
      </c>
      <c r="D1900" s="1" t="s">
        <v>12505</v>
      </c>
      <c r="E1900" s="1" t="s">
        <v>12564</v>
      </c>
      <c r="F1900" s="3">
        <v>44392</v>
      </c>
      <c r="G1900" t="s">
        <v>14423</v>
      </c>
    </row>
    <row r="1901" spans="1:7" x14ac:dyDescent="0.25">
      <c r="A1901">
        <f t="shared" ca="1" si="29"/>
        <v>0.54706992320406589</v>
      </c>
      <c r="B1901" s="1" t="s">
        <v>12504</v>
      </c>
      <c r="C1901" s="2">
        <v>827408332</v>
      </c>
      <c r="D1901" s="1" t="s">
        <v>12505</v>
      </c>
      <c r="E1901" s="1" t="s">
        <v>12506</v>
      </c>
      <c r="F1901" s="3">
        <v>44285</v>
      </c>
      <c r="G1901" t="s">
        <v>14424</v>
      </c>
    </row>
    <row r="1902" spans="1:7" x14ac:dyDescent="0.25">
      <c r="A1902">
        <f t="shared" ca="1" si="29"/>
        <v>0.48945030988539961</v>
      </c>
      <c r="B1902" s="1" t="s">
        <v>12524</v>
      </c>
      <c r="C1902" s="2">
        <v>216066747</v>
      </c>
      <c r="D1902" s="1" t="s">
        <v>12525</v>
      </c>
      <c r="E1902" s="1" t="s">
        <v>12506</v>
      </c>
      <c r="F1902" s="3">
        <v>44563</v>
      </c>
      <c r="G1902" t="s">
        <v>14425</v>
      </c>
    </row>
    <row r="1903" spans="1:7" x14ac:dyDescent="0.25">
      <c r="A1903">
        <f t="shared" ca="1" si="29"/>
        <v>0.26703481561880527</v>
      </c>
      <c r="B1903" s="1" t="s">
        <v>12538</v>
      </c>
      <c r="C1903" s="2">
        <v>924740704</v>
      </c>
      <c r="D1903" s="1" t="s">
        <v>12539</v>
      </c>
      <c r="E1903" s="1" t="s">
        <v>12512</v>
      </c>
      <c r="F1903" s="3">
        <v>44254</v>
      </c>
      <c r="G1903" t="s">
        <v>14426</v>
      </c>
    </row>
    <row r="1904" spans="1:7" x14ac:dyDescent="0.25">
      <c r="A1904">
        <f t="shared" ca="1" si="29"/>
        <v>1.8926326282102446E-2</v>
      </c>
      <c r="B1904" s="1" t="s">
        <v>12521</v>
      </c>
      <c r="C1904" s="2">
        <v>443973508</v>
      </c>
      <c r="D1904" s="1" t="s">
        <v>12522</v>
      </c>
      <c r="E1904" s="1" t="s">
        <v>12510</v>
      </c>
      <c r="F1904" s="3">
        <v>44245</v>
      </c>
      <c r="G1904" t="s">
        <v>14427</v>
      </c>
    </row>
    <row r="1905" spans="1:7" x14ac:dyDescent="0.25">
      <c r="A1905">
        <f t="shared" ca="1" si="29"/>
        <v>0.50174052716529816</v>
      </c>
      <c r="B1905" s="1" t="s">
        <v>12524</v>
      </c>
      <c r="C1905" s="2">
        <v>325236685</v>
      </c>
      <c r="D1905" s="1" t="s">
        <v>12525</v>
      </c>
      <c r="E1905" s="1" t="s">
        <v>12506</v>
      </c>
      <c r="F1905" s="3">
        <v>44549</v>
      </c>
      <c r="G1905" t="s">
        <v>14428</v>
      </c>
    </row>
    <row r="1906" spans="1:7" x14ac:dyDescent="0.25">
      <c r="A1906">
        <f t="shared" ca="1" si="29"/>
        <v>8.6356474186790821E-2</v>
      </c>
      <c r="B1906" s="1" t="s">
        <v>12524</v>
      </c>
      <c r="C1906" s="2">
        <v>67209777</v>
      </c>
      <c r="D1906" s="1" t="s">
        <v>12525</v>
      </c>
      <c r="E1906" s="1" t="s">
        <v>12564</v>
      </c>
      <c r="F1906" s="3">
        <v>44357</v>
      </c>
      <c r="G1906" t="s">
        <v>14429</v>
      </c>
    </row>
    <row r="1907" spans="1:7" x14ac:dyDescent="0.25">
      <c r="A1907">
        <f t="shared" ca="1" si="29"/>
        <v>0.60686717295183412</v>
      </c>
      <c r="B1907" s="1" t="s">
        <v>12508</v>
      </c>
      <c r="C1907" s="2">
        <v>229181229</v>
      </c>
      <c r="D1907" s="1" t="s">
        <v>12509</v>
      </c>
      <c r="E1907" s="1" t="s">
        <v>12519</v>
      </c>
      <c r="F1907" s="3">
        <v>44527</v>
      </c>
      <c r="G1907" t="s">
        <v>14430</v>
      </c>
    </row>
    <row r="1908" spans="1:7" x14ac:dyDescent="0.25">
      <c r="A1908">
        <f t="shared" ca="1" si="29"/>
        <v>0.81426073483506545</v>
      </c>
      <c r="B1908" s="1" t="s">
        <v>12504</v>
      </c>
      <c r="C1908" s="2">
        <v>851102681</v>
      </c>
      <c r="D1908" s="1" t="s">
        <v>12505</v>
      </c>
      <c r="E1908" s="1" t="s">
        <v>12510</v>
      </c>
      <c r="F1908" s="3">
        <v>44544</v>
      </c>
      <c r="G1908" t="s">
        <v>14431</v>
      </c>
    </row>
    <row r="1909" spans="1:7" x14ac:dyDescent="0.25">
      <c r="A1909">
        <f t="shared" ca="1" si="29"/>
        <v>0.3117486483673535</v>
      </c>
      <c r="B1909" s="1" t="s">
        <v>12514</v>
      </c>
      <c r="C1909" s="2">
        <v>825826622</v>
      </c>
      <c r="D1909" s="1" t="s">
        <v>12515</v>
      </c>
      <c r="E1909" s="1" t="s">
        <v>12506</v>
      </c>
      <c r="F1909" s="3">
        <v>44484</v>
      </c>
      <c r="G1909" t="s">
        <v>14432</v>
      </c>
    </row>
    <row r="1910" spans="1:7" x14ac:dyDescent="0.25">
      <c r="A1910">
        <f t="shared" ca="1" si="29"/>
        <v>0.13313990335042925</v>
      </c>
      <c r="B1910" s="1" t="s">
        <v>12508</v>
      </c>
      <c r="C1910" s="2">
        <v>802691207</v>
      </c>
      <c r="D1910" s="1" t="s">
        <v>12509</v>
      </c>
      <c r="E1910" s="1" t="s">
        <v>12519</v>
      </c>
      <c r="F1910" s="3">
        <v>44389</v>
      </c>
      <c r="G1910" t="s">
        <v>14433</v>
      </c>
    </row>
    <row r="1911" spans="1:7" x14ac:dyDescent="0.25">
      <c r="A1911">
        <f t="shared" ca="1" si="29"/>
        <v>0.63008364621056834</v>
      </c>
      <c r="B1911" s="1" t="s">
        <v>12504</v>
      </c>
      <c r="C1911" s="2">
        <v>329720299</v>
      </c>
      <c r="D1911" s="1" t="s">
        <v>12505</v>
      </c>
      <c r="E1911" s="1" t="s">
        <v>12564</v>
      </c>
      <c r="F1911" s="3">
        <v>44591</v>
      </c>
      <c r="G1911" t="s">
        <v>14434</v>
      </c>
    </row>
    <row r="1912" spans="1:7" x14ac:dyDescent="0.25">
      <c r="A1912">
        <f t="shared" ca="1" si="29"/>
        <v>0.99251335549375219</v>
      </c>
      <c r="B1912" s="1" t="s">
        <v>12504</v>
      </c>
      <c r="C1912" s="2">
        <v>934718350</v>
      </c>
      <c r="D1912" s="1" t="s">
        <v>12505</v>
      </c>
      <c r="E1912" s="1" t="s">
        <v>12510</v>
      </c>
      <c r="F1912" s="3">
        <v>44573</v>
      </c>
      <c r="G1912" t="s">
        <v>14435</v>
      </c>
    </row>
    <row r="1913" spans="1:7" x14ac:dyDescent="0.25">
      <c r="A1913">
        <f t="shared" ca="1" si="29"/>
        <v>9.2445629722712974E-2</v>
      </c>
      <c r="B1913" s="1" t="s">
        <v>12538</v>
      </c>
      <c r="C1913" s="2">
        <v>358218500</v>
      </c>
      <c r="D1913" s="1" t="s">
        <v>12539</v>
      </c>
      <c r="E1913" s="1" t="s">
        <v>12510</v>
      </c>
      <c r="F1913" s="3">
        <v>44430</v>
      </c>
      <c r="G1913" t="s">
        <v>14436</v>
      </c>
    </row>
    <row r="1914" spans="1:7" x14ac:dyDescent="0.25">
      <c r="A1914">
        <f t="shared" ca="1" si="29"/>
        <v>0.25666064901791785</v>
      </c>
      <c r="B1914" s="1" t="s">
        <v>12538</v>
      </c>
      <c r="C1914" s="2">
        <v>406401047</v>
      </c>
      <c r="D1914" s="1" t="s">
        <v>12539</v>
      </c>
      <c r="E1914" s="1" t="s">
        <v>12510</v>
      </c>
      <c r="F1914" s="3">
        <v>44374</v>
      </c>
      <c r="G1914" t="s">
        <v>14437</v>
      </c>
    </row>
    <row r="1915" spans="1:7" x14ac:dyDescent="0.25">
      <c r="A1915">
        <f t="shared" ca="1" si="29"/>
        <v>0.19265572755831217</v>
      </c>
      <c r="B1915" s="1" t="s">
        <v>12521</v>
      </c>
      <c r="C1915" s="2">
        <v>273049710</v>
      </c>
      <c r="D1915" s="1" t="s">
        <v>12522</v>
      </c>
      <c r="E1915" s="1" t="s">
        <v>12512</v>
      </c>
      <c r="F1915" s="3">
        <v>44489</v>
      </c>
      <c r="G1915" t="s">
        <v>14438</v>
      </c>
    </row>
    <row r="1916" spans="1:7" x14ac:dyDescent="0.25">
      <c r="A1916">
        <f t="shared" ca="1" si="29"/>
        <v>0.82303494117158138</v>
      </c>
      <c r="B1916" s="1" t="s">
        <v>12514</v>
      </c>
      <c r="C1916" s="2">
        <v>247030328</v>
      </c>
      <c r="D1916" s="1" t="s">
        <v>12515</v>
      </c>
      <c r="E1916" s="1" t="s">
        <v>12527</v>
      </c>
      <c r="F1916" s="3">
        <v>44394</v>
      </c>
      <c r="G1916" t="s">
        <v>14439</v>
      </c>
    </row>
    <row r="1917" spans="1:7" x14ac:dyDescent="0.25">
      <c r="A1917">
        <f t="shared" ca="1" si="29"/>
        <v>0.55875925720396802</v>
      </c>
      <c r="B1917" s="1" t="s">
        <v>12524</v>
      </c>
      <c r="C1917" s="2">
        <v>401915086</v>
      </c>
      <c r="D1917" s="1" t="s">
        <v>12525</v>
      </c>
      <c r="E1917" s="1" t="s">
        <v>12564</v>
      </c>
      <c r="F1917" s="3">
        <v>44452</v>
      </c>
      <c r="G1917" t="s">
        <v>14440</v>
      </c>
    </row>
    <row r="1918" spans="1:7" x14ac:dyDescent="0.25">
      <c r="A1918">
        <f t="shared" ca="1" si="29"/>
        <v>8.7923217326526082E-2</v>
      </c>
      <c r="B1918" s="1" t="s">
        <v>12521</v>
      </c>
      <c r="C1918" s="2">
        <v>25156448</v>
      </c>
      <c r="D1918" s="1" t="s">
        <v>12522</v>
      </c>
      <c r="E1918" s="1" t="s">
        <v>12510</v>
      </c>
      <c r="F1918" s="3">
        <v>44442</v>
      </c>
      <c r="G1918" t="s">
        <v>14441</v>
      </c>
    </row>
    <row r="1919" spans="1:7" x14ac:dyDescent="0.25">
      <c r="A1919">
        <f t="shared" ca="1" si="29"/>
        <v>3.0039156241330023E-2</v>
      </c>
      <c r="B1919" s="1" t="s">
        <v>12521</v>
      </c>
      <c r="C1919" s="2">
        <v>851449860</v>
      </c>
      <c r="D1919" s="1" t="s">
        <v>12522</v>
      </c>
      <c r="E1919" s="1" t="s">
        <v>12512</v>
      </c>
      <c r="F1919" s="3">
        <v>44269</v>
      </c>
      <c r="G1919" t="s">
        <v>14442</v>
      </c>
    </row>
    <row r="1920" spans="1:7" x14ac:dyDescent="0.25">
      <c r="A1920">
        <f t="shared" ca="1" si="29"/>
        <v>0.56068903415232529</v>
      </c>
      <c r="B1920" s="1" t="s">
        <v>12521</v>
      </c>
      <c r="C1920" s="2">
        <v>672830363</v>
      </c>
      <c r="D1920" s="1" t="s">
        <v>12522</v>
      </c>
      <c r="E1920" s="1" t="s">
        <v>12510</v>
      </c>
      <c r="F1920" s="3">
        <v>44283</v>
      </c>
      <c r="G1920" t="s">
        <v>14443</v>
      </c>
    </row>
    <row r="1921" spans="1:7" x14ac:dyDescent="0.25">
      <c r="A1921">
        <f t="shared" ca="1" si="29"/>
        <v>0.79513062671085799</v>
      </c>
      <c r="B1921" s="1" t="s">
        <v>12521</v>
      </c>
      <c r="C1921" s="2">
        <v>795560326</v>
      </c>
      <c r="D1921" s="1" t="s">
        <v>12522</v>
      </c>
      <c r="E1921" s="1" t="s">
        <v>12510</v>
      </c>
      <c r="F1921" s="3">
        <v>44432</v>
      </c>
      <c r="G1921" t="s">
        <v>14444</v>
      </c>
    </row>
    <row r="1922" spans="1:7" x14ac:dyDescent="0.25">
      <c r="A1922">
        <f t="shared" ref="A1922:A1985" ca="1" si="30">RAND()</f>
        <v>0.13178303684078108</v>
      </c>
      <c r="B1922" s="1" t="s">
        <v>12504</v>
      </c>
      <c r="C1922" s="2">
        <v>437676621</v>
      </c>
      <c r="D1922" s="1" t="s">
        <v>12505</v>
      </c>
      <c r="E1922" s="1" t="s">
        <v>12564</v>
      </c>
      <c r="F1922" s="3">
        <v>44608</v>
      </c>
      <c r="G1922" t="s">
        <v>14445</v>
      </c>
    </row>
    <row r="1923" spans="1:7" x14ac:dyDescent="0.25">
      <c r="A1923">
        <f t="shared" ca="1" si="30"/>
        <v>0.22278050987055387</v>
      </c>
      <c r="B1923" s="1" t="s">
        <v>12538</v>
      </c>
      <c r="C1923" s="2">
        <v>772851714</v>
      </c>
      <c r="D1923" s="1" t="s">
        <v>12539</v>
      </c>
      <c r="E1923" s="1" t="s">
        <v>12510</v>
      </c>
      <c r="F1923" s="3">
        <v>44496</v>
      </c>
      <c r="G1923" t="s">
        <v>14446</v>
      </c>
    </row>
    <row r="1924" spans="1:7" x14ac:dyDescent="0.25">
      <c r="A1924">
        <f t="shared" ca="1" si="30"/>
        <v>0.53256202619108206</v>
      </c>
      <c r="B1924" s="1" t="s">
        <v>12521</v>
      </c>
      <c r="C1924" s="2">
        <v>392790035</v>
      </c>
      <c r="D1924" s="1" t="s">
        <v>12522</v>
      </c>
      <c r="E1924" s="1" t="s">
        <v>12510</v>
      </c>
      <c r="F1924" s="3">
        <v>44585</v>
      </c>
      <c r="G1924" t="s">
        <v>14447</v>
      </c>
    </row>
    <row r="1925" spans="1:7" x14ac:dyDescent="0.25">
      <c r="A1925">
        <f t="shared" ca="1" si="30"/>
        <v>0.47931660676790422</v>
      </c>
      <c r="B1925" s="1" t="s">
        <v>12524</v>
      </c>
      <c r="C1925" s="2">
        <v>399764116</v>
      </c>
      <c r="D1925" s="1" t="s">
        <v>12525</v>
      </c>
      <c r="E1925" s="1" t="s">
        <v>12506</v>
      </c>
      <c r="F1925" s="3">
        <v>44523</v>
      </c>
      <c r="G1925" t="s">
        <v>14448</v>
      </c>
    </row>
    <row r="1926" spans="1:7" x14ac:dyDescent="0.25">
      <c r="A1926">
        <f t="shared" ca="1" si="30"/>
        <v>0.75546506189016449</v>
      </c>
      <c r="B1926" s="1" t="s">
        <v>12504</v>
      </c>
      <c r="C1926" s="2">
        <v>908674660</v>
      </c>
      <c r="D1926" s="1" t="s">
        <v>12505</v>
      </c>
      <c r="E1926" s="1" t="s">
        <v>12506</v>
      </c>
      <c r="F1926" s="3">
        <v>44537</v>
      </c>
      <c r="G1926" t="s">
        <v>14449</v>
      </c>
    </row>
    <row r="1927" spans="1:7" x14ac:dyDescent="0.25">
      <c r="A1927">
        <f t="shared" ca="1" si="30"/>
        <v>0.89657147525380254</v>
      </c>
      <c r="B1927" s="1" t="s">
        <v>12538</v>
      </c>
      <c r="C1927" s="2">
        <v>126238837</v>
      </c>
      <c r="D1927" s="1" t="s">
        <v>12539</v>
      </c>
      <c r="E1927" s="1" t="s">
        <v>12566</v>
      </c>
      <c r="F1927" s="3">
        <v>44311</v>
      </c>
      <c r="G1927" t="s">
        <v>14450</v>
      </c>
    </row>
    <row r="1928" spans="1:7" x14ac:dyDescent="0.25">
      <c r="A1928">
        <f t="shared" ca="1" si="30"/>
        <v>0.55738491676376323</v>
      </c>
      <c r="B1928" s="1" t="s">
        <v>12514</v>
      </c>
      <c r="C1928" s="2">
        <v>46822267</v>
      </c>
      <c r="D1928" s="1" t="s">
        <v>12515</v>
      </c>
      <c r="E1928" s="1" t="s">
        <v>12516</v>
      </c>
      <c r="F1928" s="3">
        <v>44397</v>
      </c>
      <c r="G1928" t="s">
        <v>14451</v>
      </c>
    </row>
    <row r="1929" spans="1:7" x14ac:dyDescent="0.25">
      <c r="A1929">
        <f t="shared" ca="1" si="30"/>
        <v>0.2355421917126177</v>
      </c>
      <c r="B1929" s="1" t="s">
        <v>12524</v>
      </c>
      <c r="C1929" s="2">
        <v>687970690</v>
      </c>
      <c r="D1929" s="1" t="s">
        <v>12525</v>
      </c>
      <c r="E1929" s="1" t="s">
        <v>12564</v>
      </c>
      <c r="F1929" s="3">
        <v>44311</v>
      </c>
      <c r="G1929" t="s">
        <v>14452</v>
      </c>
    </row>
    <row r="1930" spans="1:7" x14ac:dyDescent="0.25">
      <c r="A1930">
        <f t="shared" ca="1" si="30"/>
        <v>0.72211247908803455</v>
      </c>
      <c r="B1930" s="1" t="s">
        <v>12504</v>
      </c>
      <c r="C1930" s="2">
        <v>382278715</v>
      </c>
      <c r="D1930" s="1" t="s">
        <v>12505</v>
      </c>
      <c r="E1930" s="1" t="s">
        <v>12506</v>
      </c>
      <c r="F1930" s="3">
        <v>44242</v>
      </c>
      <c r="G1930" t="s">
        <v>14453</v>
      </c>
    </row>
    <row r="1931" spans="1:7" x14ac:dyDescent="0.25">
      <c r="A1931">
        <f t="shared" ca="1" si="30"/>
        <v>0.51948763986487234</v>
      </c>
      <c r="B1931" s="1" t="s">
        <v>12521</v>
      </c>
      <c r="C1931" s="2">
        <v>330939456</v>
      </c>
      <c r="D1931" s="1" t="s">
        <v>12522</v>
      </c>
      <c r="E1931" s="1" t="s">
        <v>12510</v>
      </c>
      <c r="F1931" s="3">
        <v>44560</v>
      </c>
      <c r="G1931" t="s">
        <v>14454</v>
      </c>
    </row>
    <row r="1932" spans="1:7" x14ac:dyDescent="0.25">
      <c r="A1932">
        <f t="shared" ca="1" si="30"/>
        <v>0.30238025618630959</v>
      </c>
      <c r="B1932" s="1" t="s">
        <v>12504</v>
      </c>
      <c r="C1932" s="2">
        <v>741028214</v>
      </c>
      <c r="D1932" s="1" t="s">
        <v>12505</v>
      </c>
      <c r="E1932" s="1" t="s">
        <v>12506</v>
      </c>
      <c r="F1932" s="3">
        <v>44590</v>
      </c>
      <c r="G1932" t="s">
        <v>14455</v>
      </c>
    </row>
    <row r="1933" spans="1:7" x14ac:dyDescent="0.25">
      <c r="A1933">
        <f t="shared" ca="1" si="30"/>
        <v>0.50084598263084179</v>
      </c>
      <c r="B1933" s="1" t="s">
        <v>12524</v>
      </c>
      <c r="C1933" s="2">
        <v>845277611</v>
      </c>
      <c r="D1933" s="1" t="s">
        <v>12525</v>
      </c>
      <c r="E1933" s="1" t="s">
        <v>12506</v>
      </c>
      <c r="F1933" s="3">
        <v>44407</v>
      </c>
      <c r="G1933" t="s">
        <v>14456</v>
      </c>
    </row>
    <row r="1934" spans="1:7" x14ac:dyDescent="0.25">
      <c r="A1934">
        <f t="shared" ca="1" si="30"/>
        <v>0.31154147896675444</v>
      </c>
      <c r="B1934" s="1" t="s">
        <v>12514</v>
      </c>
      <c r="C1934" s="2">
        <v>44786017</v>
      </c>
      <c r="D1934" s="1" t="s">
        <v>12515</v>
      </c>
      <c r="E1934" s="1" t="s">
        <v>12506</v>
      </c>
      <c r="F1934" s="3">
        <v>44569</v>
      </c>
      <c r="G1934" t="s">
        <v>14457</v>
      </c>
    </row>
    <row r="1935" spans="1:7" x14ac:dyDescent="0.25">
      <c r="A1935">
        <f t="shared" ca="1" si="30"/>
        <v>0.66212220685903955</v>
      </c>
      <c r="B1935" s="1" t="s">
        <v>12504</v>
      </c>
      <c r="C1935" s="2">
        <v>373125639</v>
      </c>
      <c r="D1935" s="1" t="s">
        <v>12505</v>
      </c>
      <c r="E1935" s="1" t="s">
        <v>12506</v>
      </c>
      <c r="F1935" s="3">
        <v>44524</v>
      </c>
      <c r="G1935" t="s">
        <v>14458</v>
      </c>
    </row>
    <row r="1936" spans="1:7" x14ac:dyDescent="0.25">
      <c r="A1936">
        <f t="shared" ca="1" si="30"/>
        <v>0.40798371512388454</v>
      </c>
      <c r="B1936" s="1" t="s">
        <v>12521</v>
      </c>
      <c r="C1936" s="2">
        <v>330775749</v>
      </c>
      <c r="D1936" s="1" t="s">
        <v>12522</v>
      </c>
      <c r="E1936" s="1" t="s">
        <v>12510</v>
      </c>
      <c r="F1936" s="3">
        <v>44575</v>
      </c>
      <c r="G1936" t="s">
        <v>14459</v>
      </c>
    </row>
    <row r="1937" spans="1:7" x14ac:dyDescent="0.25">
      <c r="A1937">
        <f t="shared" ca="1" si="30"/>
        <v>0.61703119763878234</v>
      </c>
      <c r="B1937" s="1" t="s">
        <v>12524</v>
      </c>
      <c r="C1937" s="2">
        <v>738835399</v>
      </c>
      <c r="D1937" s="1" t="s">
        <v>12525</v>
      </c>
      <c r="E1937" s="1" t="s">
        <v>12564</v>
      </c>
      <c r="F1937" s="3">
        <v>44669</v>
      </c>
      <c r="G1937" t="s">
        <v>14460</v>
      </c>
    </row>
    <row r="1938" spans="1:7" x14ac:dyDescent="0.25">
      <c r="A1938">
        <f t="shared" ca="1" si="30"/>
        <v>0.52753878248585961</v>
      </c>
      <c r="B1938" s="1" t="s">
        <v>12538</v>
      </c>
      <c r="C1938" s="2">
        <v>131306401</v>
      </c>
      <c r="D1938" s="1" t="s">
        <v>12539</v>
      </c>
      <c r="E1938" s="1" t="s">
        <v>12512</v>
      </c>
      <c r="F1938" s="3">
        <v>44268</v>
      </c>
      <c r="G1938" t="s">
        <v>14461</v>
      </c>
    </row>
    <row r="1939" spans="1:7" x14ac:dyDescent="0.25">
      <c r="A1939">
        <f t="shared" ca="1" si="30"/>
        <v>3.8517064355000907E-2</v>
      </c>
      <c r="B1939" s="1" t="s">
        <v>12504</v>
      </c>
      <c r="C1939" s="2">
        <v>580251795</v>
      </c>
      <c r="D1939" s="1" t="s">
        <v>12505</v>
      </c>
      <c r="E1939" s="1" t="s">
        <v>12506</v>
      </c>
      <c r="F1939" s="3">
        <v>44418</v>
      </c>
      <c r="G1939" t="s">
        <v>14462</v>
      </c>
    </row>
    <row r="1940" spans="1:7" x14ac:dyDescent="0.25">
      <c r="A1940">
        <f t="shared" ca="1" si="30"/>
        <v>0.65604276980511411</v>
      </c>
      <c r="B1940" s="1" t="s">
        <v>12538</v>
      </c>
      <c r="C1940" s="2">
        <v>26995934</v>
      </c>
      <c r="D1940" s="1" t="s">
        <v>12539</v>
      </c>
      <c r="E1940" s="1" t="s">
        <v>12512</v>
      </c>
      <c r="F1940" s="3">
        <v>44234</v>
      </c>
      <c r="G1940" t="s">
        <v>14463</v>
      </c>
    </row>
    <row r="1941" spans="1:7" x14ac:dyDescent="0.25">
      <c r="A1941">
        <f t="shared" ca="1" si="30"/>
        <v>0.67423026614645576</v>
      </c>
      <c r="B1941" s="1" t="s">
        <v>12514</v>
      </c>
      <c r="C1941" s="2">
        <v>547781025</v>
      </c>
      <c r="D1941" s="1" t="s">
        <v>12515</v>
      </c>
      <c r="E1941" s="1" t="s">
        <v>12527</v>
      </c>
      <c r="F1941" s="3">
        <v>44478</v>
      </c>
      <c r="G1941" t="s">
        <v>14464</v>
      </c>
    </row>
    <row r="1942" spans="1:7" x14ac:dyDescent="0.25">
      <c r="A1942">
        <f t="shared" ca="1" si="30"/>
        <v>0.30251593508571151</v>
      </c>
      <c r="B1942" s="1" t="s">
        <v>12524</v>
      </c>
      <c r="C1942" s="2">
        <v>604247718</v>
      </c>
      <c r="D1942" s="1" t="s">
        <v>12525</v>
      </c>
      <c r="E1942" s="1" t="s">
        <v>12564</v>
      </c>
      <c r="F1942" s="3">
        <v>44269</v>
      </c>
      <c r="G1942" t="s">
        <v>14465</v>
      </c>
    </row>
    <row r="1943" spans="1:7" x14ac:dyDescent="0.25">
      <c r="A1943">
        <f t="shared" ca="1" si="30"/>
        <v>5.9041538946703831E-2</v>
      </c>
      <c r="B1943" s="1" t="s">
        <v>12521</v>
      </c>
      <c r="C1943" s="2">
        <v>253960066</v>
      </c>
      <c r="D1943" s="1" t="s">
        <v>12522</v>
      </c>
      <c r="E1943" s="1" t="s">
        <v>12510</v>
      </c>
      <c r="F1943" s="3">
        <v>44322</v>
      </c>
      <c r="G1943" t="s">
        <v>14466</v>
      </c>
    </row>
    <row r="1944" spans="1:7" x14ac:dyDescent="0.25">
      <c r="A1944">
        <f t="shared" ca="1" si="30"/>
        <v>0.76150844399313811</v>
      </c>
      <c r="B1944" s="1" t="s">
        <v>12504</v>
      </c>
      <c r="C1944" s="2">
        <v>253730021</v>
      </c>
      <c r="D1944" s="1" t="s">
        <v>12505</v>
      </c>
      <c r="E1944" s="1" t="s">
        <v>12506</v>
      </c>
      <c r="F1944" s="3">
        <v>44668</v>
      </c>
      <c r="G1944" t="s">
        <v>14467</v>
      </c>
    </row>
    <row r="1945" spans="1:7" x14ac:dyDescent="0.25">
      <c r="A1945">
        <f t="shared" ca="1" si="30"/>
        <v>0.64340859126119998</v>
      </c>
      <c r="B1945" s="1" t="s">
        <v>12514</v>
      </c>
      <c r="C1945" s="2">
        <v>329863838</v>
      </c>
      <c r="D1945" s="1" t="s">
        <v>12515</v>
      </c>
      <c r="E1945" s="1" t="s">
        <v>12516</v>
      </c>
      <c r="F1945" s="3">
        <v>44315</v>
      </c>
      <c r="G1945" t="s">
        <v>14468</v>
      </c>
    </row>
    <row r="1946" spans="1:7" x14ac:dyDescent="0.25">
      <c r="A1946">
        <f t="shared" ca="1" si="30"/>
        <v>0.66481246286253537</v>
      </c>
      <c r="B1946" s="1" t="s">
        <v>12504</v>
      </c>
      <c r="C1946" s="2">
        <v>131682984</v>
      </c>
      <c r="D1946" s="1" t="s">
        <v>12505</v>
      </c>
      <c r="E1946" s="1" t="s">
        <v>12506</v>
      </c>
      <c r="F1946" s="3">
        <v>44618</v>
      </c>
      <c r="G1946" t="s">
        <v>14469</v>
      </c>
    </row>
    <row r="1947" spans="1:7" x14ac:dyDescent="0.25">
      <c r="A1947">
        <f t="shared" ca="1" si="30"/>
        <v>0.3578166034628818</v>
      </c>
      <c r="B1947" s="1" t="s">
        <v>12538</v>
      </c>
      <c r="C1947" s="2">
        <v>998201239</v>
      </c>
      <c r="D1947" s="1" t="s">
        <v>12539</v>
      </c>
      <c r="E1947" s="1" t="s">
        <v>12566</v>
      </c>
      <c r="F1947" s="3">
        <v>44614</v>
      </c>
      <c r="G1947" t="s">
        <v>14470</v>
      </c>
    </row>
    <row r="1948" spans="1:7" x14ac:dyDescent="0.25">
      <c r="A1948">
        <f t="shared" ca="1" si="30"/>
        <v>0.55691361337957601</v>
      </c>
      <c r="B1948" s="1" t="s">
        <v>12508</v>
      </c>
      <c r="C1948" s="2">
        <v>848649546</v>
      </c>
      <c r="D1948" s="1" t="s">
        <v>12509</v>
      </c>
      <c r="E1948" s="1" t="s">
        <v>12510</v>
      </c>
      <c r="F1948" s="3">
        <v>44425</v>
      </c>
      <c r="G1948" t="s">
        <v>14471</v>
      </c>
    </row>
    <row r="1949" spans="1:7" x14ac:dyDescent="0.25">
      <c r="A1949">
        <f t="shared" ca="1" si="30"/>
        <v>0.66406257771875365</v>
      </c>
      <c r="B1949" s="1" t="s">
        <v>12514</v>
      </c>
      <c r="C1949" s="2">
        <v>672710860</v>
      </c>
      <c r="D1949" s="1" t="s">
        <v>12515</v>
      </c>
      <c r="E1949" s="1" t="s">
        <v>12516</v>
      </c>
      <c r="F1949" s="3">
        <v>44515</v>
      </c>
      <c r="G1949" t="s">
        <v>14472</v>
      </c>
    </row>
    <row r="1950" spans="1:7" x14ac:dyDescent="0.25">
      <c r="A1950">
        <f t="shared" ca="1" si="30"/>
        <v>0.38549243530921562</v>
      </c>
      <c r="B1950" s="1" t="s">
        <v>12504</v>
      </c>
      <c r="C1950" s="2">
        <v>787970771</v>
      </c>
      <c r="D1950" s="1" t="s">
        <v>12505</v>
      </c>
      <c r="E1950" s="1" t="s">
        <v>12564</v>
      </c>
      <c r="F1950" s="3">
        <v>44314</v>
      </c>
      <c r="G1950" t="s">
        <v>14473</v>
      </c>
    </row>
    <row r="1951" spans="1:7" x14ac:dyDescent="0.25">
      <c r="A1951">
        <f t="shared" ca="1" si="30"/>
        <v>0.97938969606159532</v>
      </c>
      <c r="B1951" s="1" t="s">
        <v>12521</v>
      </c>
      <c r="C1951" s="2">
        <v>27198565</v>
      </c>
      <c r="D1951" s="1" t="s">
        <v>12522</v>
      </c>
      <c r="E1951" s="1" t="s">
        <v>12510</v>
      </c>
      <c r="F1951" s="3">
        <v>44264</v>
      </c>
      <c r="G1951" t="s">
        <v>14474</v>
      </c>
    </row>
    <row r="1952" spans="1:7" x14ac:dyDescent="0.25">
      <c r="A1952">
        <f t="shared" ca="1" si="30"/>
        <v>0.40469541198835735</v>
      </c>
      <c r="B1952" s="1" t="s">
        <v>12504</v>
      </c>
      <c r="C1952" s="2">
        <v>15829268</v>
      </c>
      <c r="D1952" s="1" t="s">
        <v>12505</v>
      </c>
      <c r="E1952" s="1" t="s">
        <v>12506</v>
      </c>
      <c r="F1952" s="3">
        <v>44461</v>
      </c>
      <c r="G1952" t="s">
        <v>14475</v>
      </c>
    </row>
    <row r="1953" spans="1:7" x14ac:dyDescent="0.25">
      <c r="A1953">
        <f t="shared" ca="1" si="30"/>
        <v>0.38524340945095314</v>
      </c>
      <c r="B1953" s="1" t="s">
        <v>12514</v>
      </c>
      <c r="C1953" s="2">
        <v>276566478</v>
      </c>
      <c r="D1953" s="1" t="s">
        <v>12515</v>
      </c>
      <c r="E1953" s="1" t="s">
        <v>12516</v>
      </c>
      <c r="F1953" s="3">
        <v>44663</v>
      </c>
      <c r="G1953" t="s">
        <v>14476</v>
      </c>
    </row>
    <row r="1954" spans="1:7" x14ac:dyDescent="0.25">
      <c r="A1954">
        <f t="shared" ca="1" si="30"/>
        <v>0.99773634821918966</v>
      </c>
      <c r="B1954" s="1" t="s">
        <v>12524</v>
      </c>
      <c r="C1954" s="2">
        <v>25045676</v>
      </c>
      <c r="D1954" s="1" t="s">
        <v>12525</v>
      </c>
      <c r="E1954" s="1" t="s">
        <v>12561</v>
      </c>
      <c r="F1954" s="3">
        <v>44551</v>
      </c>
      <c r="G1954" t="s">
        <v>14477</v>
      </c>
    </row>
    <row r="1955" spans="1:7" x14ac:dyDescent="0.25">
      <c r="A1955">
        <f t="shared" ca="1" si="30"/>
        <v>0.64429289297450398</v>
      </c>
      <c r="B1955" s="1" t="s">
        <v>12504</v>
      </c>
      <c r="C1955" s="2">
        <v>130741238</v>
      </c>
      <c r="D1955" s="1" t="s">
        <v>12505</v>
      </c>
      <c r="E1955" s="1" t="s">
        <v>12506</v>
      </c>
      <c r="F1955" s="3">
        <v>44526</v>
      </c>
      <c r="G1955" t="s">
        <v>14478</v>
      </c>
    </row>
    <row r="1956" spans="1:7" x14ac:dyDescent="0.25">
      <c r="A1956">
        <f t="shared" ca="1" si="30"/>
        <v>0.59314840234869326</v>
      </c>
      <c r="B1956" s="1" t="s">
        <v>12538</v>
      </c>
      <c r="C1956" s="2">
        <v>569470438</v>
      </c>
      <c r="D1956" s="1" t="s">
        <v>12539</v>
      </c>
      <c r="E1956" s="1" t="s">
        <v>12510</v>
      </c>
      <c r="F1956" s="3">
        <v>44216</v>
      </c>
      <c r="G1956" t="s">
        <v>14479</v>
      </c>
    </row>
    <row r="1957" spans="1:7" x14ac:dyDescent="0.25">
      <c r="A1957">
        <f t="shared" ca="1" si="30"/>
        <v>0.84773535696911428</v>
      </c>
      <c r="B1957" s="1" t="s">
        <v>12524</v>
      </c>
      <c r="C1957" s="2">
        <v>501536033</v>
      </c>
      <c r="D1957" s="1" t="s">
        <v>12525</v>
      </c>
      <c r="E1957" s="1" t="s">
        <v>12564</v>
      </c>
      <c r="F1957" s="3">
        <v>44603</v>
      </c>
      <c r="G1957" t="s">
        <v>14480</v>
      </c>
    </row>
    <row r="1958" spans="1:7" x14ac:dyDescent="0.25">
      <c r="A1958">
        <f t="shared" ca="1" si="30"/>
        <v>0.79977254084055471</v>
      </c>
      <c r="B1958" s="1" t="s">
        <v>12504</v>
      </c>
      <c r="C1958" s="2">
        <v>138796033</v>
      </c>
      <c r="D1958" s="1" t="s">
        <v>12505</v>
      </c>
      <c r="E1958" s="1" t="s">
        <v>12506</v>
      </c>
      <c r="F1958" s="3">
        <v>44412</v>
      </c>
      <c r="G1958" t="s">
        <v>14481</v>
      </c>
    </row>
    <row r="1959" spans="1:7" x14ac:dyDescent="0.25">
      <c r="A1959">
        <f t="shared" ca="1" si="30"/>
        <v>0.20576241166584353</v>
      </c>
      <c r="B1959" s="1" t="s">
        <v>12504</v>
      </c>
      <c r="C1959" s="2">
        <v>306579731</v>
      </c>
      <c r="D1959" s="1" t="s">
        <v>12505</v>
      </c>
      <c r="E1959" s="1" t="s">
        <v>12506</v>
      </c>
      <c r="F1959" s="3">
        <v>44545</v>
      </c>
      <c r="G1959" t="s">
        <v>14482</v>
      </c>
    </row>
    <row r="1960" spans="1:7" x14ac:dyDescent="0.25">
      <c r="A1960">
        <f t="shared" ca="1" si="30"/>
        <v>0.52050447641683617</v>
      </c>
      <c r="B1960" s="1" t="s">
        <v>12504</v>
      </c>
      <c r="C1960" s="2">
        <v>2674446</v>
      </c>
      <c r="D1960" s="1" t="s">
        <v>12505</v>
      </c>
      <c r="E1960" s="1" t="s">
        <v>12506</v>
      </c>
      <c r="F1960" s="3">
        <v>44604</v>
      </c>
      <c r="G1960" t="s">
        <v>14483</v>
      </c>
    </row>
    <row r="1961" spans="1:7" x14ac:dyDescent="0.25">
      <c r="A1961">
        <f t="shared" ca="1" si="30"/>
        <v>0.65501151800501367</v>
      </c>
      <c r="B1961" s="1" t="s">
        <v>12504</v>
      </c>
      <c r="C1961" s="2">
        <v>631528098</v>
      </c>
      <c r="D1961" s="1" t="s">
        <v>12505</v>
      </c>
      <c r="E1961" s="1" t="s">
        <v>12512</v>
      </c>
      <c r="F1961" s="3">
        <v>44540</v>
      </c>
      <c r="G1961" t="s">
        <v>14484</v>
      </c>
    </row>
    <row r="1962" spans="1:7" x14ac:dyDescent="0.25">
      <c r="A1962">
        <f t="shared" ca="1" si="30"/>
        <v>0.78398452201902968</v>
      </c>
      <c r="B1962" s="1" t="s">
        <v>12521</v>
      </c>
      <c r="C1962" s="2">
        <v>671026250</v>
      </c>
      <c r="D1962" s="1" t="s">
        <v>12522</v>
      </c>
      <c r="E1962" s="1" t="s">
        <v>12510</v>
      </c>
      <c r="F1962" s="3">
        <v>44241</v>
      </c>
      <c r="G1962" t="s">
        <v>14485</v>
      </c>
    </row>
    <row r="1963" spans="1:7" x14ac:dyDescent="0.25">
      <c r="A1963">
        <f t="shared" ca="1" si="30"/>
        <v>0.99524323939122294</v>
      </c>
      <c r="B1963" s="1" t="s">
        <v>12538</v>
      </c>
      <c r="C1963" s="2">
        <v>381042871</v>
      </c>
      <c r="D1963" s="1" t="s">
        <v>12539</v>
      </c>
      <c r="E1963" s="1" t="s">
        <v>12512</v>
      </c>
      <c r="F1963" s="3">
        <v>44344</v>
      </c>
      <c r="G1963" t="s">
        <v>14486</v>
      </c>
    </row>
    <row r="1964" spans="1:7" x14ac:dyDescent="0.25">
      <c r="A1964">
        <f t="shared" ca="1" si="30"/>
        <v>0.74984103755508447</v>
      </c>
      <c r="B1964" s="1" t="s">
        <v>12521</v>
      </c>
      <c r="C1964" s="2">
        <v>804060696</v>
      </c>
      <c r="D1964" s="1" t="s">
        <v>12522</v>
      </c>
      <c r="E1964" s="1" t="s">
        <v>12510</v>
      </c>
      <c r="F1964" s="3">
        <v>44283</v>
      </c>
      <c r="G1964" t="s">
        <v>14487</v>
      </c>
    </row>
    <row r="1965" spans="1:7" x14ac:dyDescent="0.25">
      <c r="A1965">
        <f t="shared" ca="1" si="30"/>
        <v>0.51064707645733987</v>
      </c>
      <c r="B1965" s="1" t="s">
        <v>12524</v>
      </c>
      <c r="C1965" s="2">
        <v>769549463</v>
      </c>
      <c r="D1965" s="1" t="s">
        <v>12525</v>
      </c>
      <c r="E1965" s="1" t="s">
        <v>12561</v>
      </c>
      <c r="F1965" s="3">
        <v>44388</v>
      </c>
      <c r="G1965" t="s">
        <v>14488</v>
      </c>
    </row>
    <row r="1966" spans="1:7" x14ac:dyDescent="0.25">
      <c r="A1966">
        <f t="shared" ca="1" si="30"/>
        <v>0.46177932090227936</v>
      </c>
      <c r="B1966" s="1" t="s">
        <v>12504</v>
      </c>
      <c r="C1966" s="2">
        <v>787049222</v>
      </c>
      <c r="D1966" s="1" t="s">
        <v>12505</v>
      </c>
      <c r="E1966" s="1" t="s">
        <v>12506</v>
      </c>
      <c r="F1966" s="3">
        <v>44577</v>
      </c>
      <c r="G1966" t="s">
        <v>14489</v>
      </c>
    </row>
    <row r="1967" spans="1:7" x14ac:dyDescent="0.25">
      <c r="A1967">
        <f t="shared" ca="1" si="30"/>
        <v>0.91622398812014416</v>
      </c>
      <c r="B1967" s="1" t="s">
        <v>12524</v>
      </c>
      <c r="C1967" s="2">
        <v>81148935</v>
      </c>
      <c r="D1967" s="1" t="s">
        <v>12525</v>
      </c>
      <c r="E1967" s="1" t="s">
        <v>12561</v>
      </c>
      <c r="F1967" s="3">
        <v>44562</v>
      </c>
      <c r="G1967" t="s">
        <v>14490</v>
      </c>
    </row>
    <row r="1968" spans="1:7" x14ac:dyDescent="0.25">
      <c r="A1968">
        <f t="shared" ca="1" si="30"/>
        <v>0.19409071128615585</v>
      </c>
      <c r="B1968" s="1" t="s">
        <v>12521</v>
      </c>
      <c r="C1968" s="2">
        <v>555082235</v>
      </c>
      <c r="D1968" s="1" t="s">
        <v>12522</v>
      </c>
      <c r="E1968" s="1" t="s">
        <v>12512</v>
      </c>
      <c r="F1968" s="3">
        <v>44619</v>
      </c>
      <c r="G1968" t="s">
        <v>14491</v>
      </c>
    </row>
    <row r="1969" spans="1:7" x14ac:dyDescent="0.25">
      <c r="A1969">
        <f t="shared" ca="1" si="30"/>
        <v>0.78283658124231337</v>
      </c>
      <c r="B1969" s="1" t="s">
        <v>12504</v>
      </c>
      <c r="C1969" s="2">
        <v>917124406</v>
      </c>
      <c r="D1969" s="1" t="s">
        <v>12505</v>
      </c>
      <c r="E1969" s="1" t="s">
        <v>12506</v>
      </c>
      <c r="F1969" s="3">
        <v>44485</v>
      </c>
      <c r="G1969" t="s">
        <v>14492</v>
      </c>
    </row>
    <row r="1970" spans="1:7" x14ac:dyDescent="0.25">
      <c r="A1970">
        <f t="shared" ca="1" si="30"/>
        <v>0.8038272059766961</v>
      </c>
      <c r="B1970" s="1" t="s">
        <v>12538</v>
      </c>
      <c r="C1970" s="2">
        <v>38852546</v>
      </c>
      <c r="D1970" s="1" t="s">
        <v>12539</v>
      </c>
      <c r="E1970" s="1" t="s">
        <v>12512</v>
      </c>
      <c r="F1970" s="3">
        <v>44578</v>
      </c>
      <c r="G1970" t="s">
        <v>14493</v>
      </c>
    </row>
    <row r="1971" spans="1:7" x14ac:dyDescent="0.25">
      <c r="A1971">
        <f t="shared" ca="1" si="30"/>
        <v>0.47453956117326157</v>
      </c>
      <c r="B1971" s="1" t="s">
        <v>12538</v>
      </c>
      <c r="C1971" s="2">
        <v>389587350</v>
      </c>
      <c r="D1971" s="1" t="s">
        <v>12539</v>
      </c>
      <c r="E1971" s="1" t="s">
        <v>12510</v>
      </c>
      <c r="F1971" s="3">
        <v>44500</v>
      </c>
      <c r="G1971" t="s">
        <v>14494</v>
      </c>
    </row>
    <row r="1972" spans="1:7" x14ac:dyDescent="0.25">
      <c r="A1972">
        <f t="shared" ca="1" si="30"/>
        <v>0.77413163670885454</v>
      </c>
      <c r="B1972" s="1" t="s">
        <v>12538</v>
      </c>
      <c r="C1972" s="2">
        <v>222094673</v>
      </c>
      <c r="D1972" s="1" t="s">
        <v>12539</v>
      </c>
      <c r="E1972" s="1" t="s">
        <v>12566</v>
      </c>
      <c r="F1972" s="3">
        <v>44515</v>
      </c>
      <c r="G1972" t="s">
        <v>14495</v>
      </c>
    </row>
    <row r="1973" spans="1:7" x14ac:dyDescent="0.25">
      <c r="A1973">
        <f t="shared" ca="1" si="30"/>
        <v>0.45661317351927821</v>
      </c>
      <c r="B1973" s="1" t="s">
        <v>12538</v>
      </c>
      <c r="C1973" s="2">
        <v>348318011</v>
      </c>
      <c r="D1973" s="1" t="s">
        <v>12539</v>
      </c>
      <c r="E1973" s="1" t="s">
        <v>12566</v>
      </c>
      <c r="F1973" s="3">
        <v>44308</v>
      </c>
      <c r="G1973" t="s">
        <v>14496</v>
      </c>
    </row>
    <row r="1974" spans="1:7" x14ac:dyDescent="0.25">
      <c r="A1974">
        <f t="shared" ca="1" si="30"/>
        <v>0.37347659559409963</v>
      </c>
      <c r="B1974" s="1" t="s">
        <v>12521</v>
      </c>
      <c r="C1974" s="2">
        <v>58474603</v>
      </c>
      <c r="D1974" s="1" t="s">
        <v>12522</v>
      </c>
      <c r="E1974" s="1" t="s">
        <v>12510</v>
      </c>
      <c r="F1974" s="3">
        <v>44401</v>
      </c>
      <c r="G1974" t="s">
        <v>14497</v>
      </c>
    </row>
    <row r="1975" spans="1:7" x14ac:dyDescent="0.25">
      <c r="A1975">
        <f t="shared" ca="1" si="30"/>
        <v>0.38832724357445036</v>
      </c>
      <c r="B1975" s="1" t="s">
        <v>12514</v>
      </c>
      <c r="C1975" s="2">
        <v>62940595</v>
      </c>
      <c r="D1975" s="1" t="s">
        <v>12515</v>
      </c>
      <c r="E1975" s="1" t="s">
        <v>12506</v>
      </c>
      <c r="F1975" s="3">
        <v>44567</v>
      </c>
      <c r="G1975" t="s">
        <v>14498</v>
      </c>
    </row>
    <row r="1976" spans="1:7" x14ac:dyDescent="0.25">
      <c r="A1976">
        <f t="shared" ca="1" si="30"/>
        <v>0.13885714520604597</v>
      </c>
      <c r="B1976" s="1" t="s">
        <v>12504</v>
      </c>
      <c r="C1976" s="2">
        <v>577319707</v>
      </c>
      <c r="D1976" s="1" t="s">
        <v>12505</v>
      </c>
      <c r="E1976" s="1" t="s">
        <v>12506</v>
      </c>
      <c r="F1976" s="3">
        <v>44458</v>
      </c>
      <c r="G1976" t="s">
        <v>14499</v>
      </c>
    </row>
    <row r="1977" spans="1:7" x14ac:dyDescent="0.25">
      <c r="A1977">
        <f t="shared" ca="1" si="30"/>
        <v>0.87515095175058089</v>
      </c>
      <c r="B1977" s="1" t="s">
        <v>12521</v>
      </c>
      <c r="C1977" s="2">
        <v>957820001</v>
      </c>
      <c r="D1977" s="1" t="s">
        <v>12522</v>
      </c>
      <c r="E1977" s="1" t="s">
        <v>12510</v>
      </c>
      <c r="F1977" s="3">
        <v>44266</v>
      </c>
      <c r="G1977" t="s">
        <v>14500</v>
      </c>
    </row>
    <row r="1978" spans="1:7" x14ac:dyDescent="0.25">
      <c r="A1978">
        <f t="shared" ca="1" si="30"/>
        <v>0.8562966873607557</v>
      </c>
      <c r="B1978" s="1" t="s">
        <v>12504</v>
      </c>
      <c r="C1978" s="2">
        <v>270121096</v>
      </c>
      <c r="D1978" s="1" t="s">
        <v>12505</v>
      </c>
      <c r="E1978" s="1" t="s">
        <v>12564</v>
      </c>
      <c r="F1978" s="3">
        <v>44412</v>
      </c>
      <c r="G1978" t="s">
        <v>14501</v>
      </c>
    </row>
    <row r="1979" spans="1:7" x14ac:dyDescent="0.25">
      <c r="A1979">
        <f t="shared" ca="1" si="30"/>
        <v>0.51446879160051739</v>
      </c>
      <c r="B1979" s="1" t="s">
        <v>12521</v>
      </c>
      <c r="C1979" s="2">
        <v>919517989</v>
      </c>
      <c r="D1979" s="1" t="s">
        <v>12522</v>
      </c>
      <c r="E1979" s="1" t="s">
        <v>12510</v>
      </c>
      <c r="F1979" s="3">
        <v>44331</v>
      </c>
      <c r="G1979" t="s">
        <v>14502</v>
      </c>
    </row>
    <row r="1980" spans="1:7" x14ac:dyDescent="0.25">
      <c r="A1980">
        <f t="shared" ca="1" si="30"/>
        <v>0.36448792978464317</v>
      </c>
      <c r="B1980" s="1" t="s">
        <v>12521</v>
      </c>
      <c r="C1980" s="2">
        <v>881946883</v>
      </c>
      <c r="D1980" s="1" t="s">
        <v>12522</v>
      </c>
      <c r="E1980" s="1" t="s">
        <v>12512</v>
      </c>
      <c r="F1980" s="3">
        <v>44640</v>
      </c>
      <c r="G1980" t="s">
        <v>14503</v>
      </c>
    </row>
    <row r="1981" spans="1:7" x14ac:dyDescent="0.25">
      <c r="A1981">
        <f t="shared" ca="1" si="30"/>
        <v>0.60156326071833943</v>
      </c>
      <c r="B1981" s="1" t="s">
        <v>12538</v>
      </c>
      <c r="C1981" s="2">
        <v>501707659</v>
      </c>
      <c r="D1981" s="1" t="s">
        <v>12539</v>
      </c>
      <c r="E1981" s="1" t="s">
        <v>12512</v>
      </c>
      <c r="F1981" s="3">
        <v>44238</v>
      </c>
      <c r="G1981" t="s">
        <v>14504</v>
      </c>
    </row>
    <row r="1982" spans="1:7" x14ac:dyDescent="0.25">
      <c r="A1982">
        <f t="shared" ca="1" si="30"/>
        <v>0.27475702380132194</v>
      </c>
      <c r="B1982" s="1" t="s">
        <v>12538</v>
      </c>
      <c r="C1982" s="2">
        <v>48964941</v>
      </c>
      <c r="D1982" s="1" t="s">
        <v>12539</v>
      </c>
      <c r="E1982" s="1" t="s">
        <v>12566</v>
      </c>
      <c r="F1982" s="3">
        <v>44495</v>
      </c>
      <c r="G1982" t="s">
        <v>14505</v>
      </c>
    </row>
    <row r="1983" spans="1:7" x14ac:dyDescent="0.25">
      <c r="A1983">
        <f t="shared" ca="1" si="30"/>
        <v>5.237872912122854E-3</v>
      </c>
      <c r="B1983" s="1" t="s">
        <v>12521</v>
      </c>
      <c r="C1983" s="2">
        <v>580745202</v>
      </c>
      <c r="D1983" s="1" t="s">
        <v>12522</v>
      </c>
      <c r="E1983" s="1" t="s">
        <v>12510</v>
      </c>
      <c r="F1983" s="3">
        <v>44606</v>
      </c>
      <c r="G1983" t="s">
        <v>14506</v>
      </c>
    </row>
    <row r="1984" spans="1:7" x14ac:dyDescent="0.25">
      <c r="A1984">
        <f t="shared" ca="1" si="30"/>
        <v>0.41693055993245209</v>
      </c>
      <c r="B1984" s="1" t="s">
        <v>12508</v>
      </c>
      <c r="C1984" s="2">
        <v>897495570</v>
      </c>
      <c r="D1984" s="1" t="s">
        <v>12509</v>
      </c>
      <c r="E1984" s="1" t="s">
        <v>12510</v>
      </c>
      <c r="F1984" s="3">
        <v>44330</v>
      </c>
      <c r="G1984" t="s">
        <v>14507</v>
      </c>
    </row>
    <row r="1985" spans="1:7" x14ac:dyDescent="0.25">
      <c r="A1985">
        <f t="shared" ca="1" si="30"/>
        <v>0.63384301919485708</v>
      </c>
      <c r="B1985" s="1" t="s">
        <v>12508</v>
      </c>
      <c r="C1985" s="2">
        <v>833544299</v>
      </c>
      <c r="D1985" s="1" t="s">
        <v>12509</v>
      </c>
      <c r="E1985" s="1" t="s">
        <v>12519</v>
      </c>
      <c r="F1985" s="3">
        <v>44428</v>
      </c>
      <c r="G1985" t="s">
        <v>14508</v>
      </c>
    </row>
    <row r="1986" spans="1:7" x14ac:dyDescent="0.25">
      <c r="A1986">
        <f t="shared" ref="A1986:A2049" ca="1" si="31">RAND()</f>
        <v>0.95403776880583913</v>
      </c>
      <c r="B1986" s="1" t="s">
        <v>12538</v>
      </c>
      <c r="C1986" s="2">
        <v>23985999</v>
      </c>
      <c r="D1986" s="1" t="s">
        <v>12539</v>
      </c>
      <c r="E1986" s="1" t="s">
        <v>12512</v>
      </c>
      <c r="F1986" s="3">
        <v>44282</v>
      </c>
      <c r="G1986" t="s">
        <v>14509</v>
      </c>
    </row>
    <row r="1987" spans="1:7" x14ac:dyDescent="0.25">
      <c r="A1987">
        <f t="shared" ca="1" si="31"/>
        <v>0.20623805787216243</v>
      </c>
      <c r="B1987" s="1" t="s">
        <v>12538</v>
      </c>
      <c r="C1987" s="2">
        <v>822827445</v>
      </c>
      <c r="D1987" s="1" t="s">
        <v>12539</v>
      </c>
      <c r="E1987" s="1" t="s">
        <v>12566</v>
      </c>
      <c r="F1987" s="3">
        <v>44428</v>
      </c>
      <c r="G1987" t="s">
        <v>14510</v>
      </c>
    </row>
    <row r="1988" spans="1:7" x14ac:dyDescent="0.25">
      <c r="A1988">
        <f t="shared" ca="1" si="31"/>
        <v>0.89157739753718857</v>
      </c>
      <c r="B1988" s="1" t="s">
        <v>12521</v>
      </c>
      <c r="C1988" s="2">
        <v>341161434</v>
      </c>
      <c r="D1988" s="1" t="s">
        <v>12522</v>
      </c>
      <c r="E1988" s="1" t="s">
        <v>12510</v>
      </c>
      <c r="F1988" s="3">
        <v>44509</v>
      </c>
      <c r="G1988" t="s">
        <v>14511</v>
      </c>
    </row>
    <row r="1989" spans="1:7" x14ac:dyDescent="0.25">
      <c r="A1989">
        <f t="shared" ca="1" si="31"/>
        <v>0.2789662727414336</v>
      </c>
      <c r="B1989" s="1" t="s">
        <v>12504</v>
      </c>
      <c r="C1989" s="2">
        <v>940594492</v>
      </c>
      <c r="D1989" s="1" t="s">
        <v>12505</v>
      </c>
      <c r="E1989" s="1" t="s">
        <v>12506</v>
      </c>
      <c r="F1989" s="3">
        <v>44384</v>
      </c>
      <c r="G1989" t="s">
        <v>14512</v>
      </c>
    </row>
    <row r="1990" spans="1:7" x14ac:dyDescent="0.25">
      <c r="A1990">
        <f t="shared" ca="1" si="31"/>
        <v>0.46026931747011102</v>
      </c>
      <c r="B1990" s="1" t="s">
        <v>12504</v>
      </c>
      <c r="C1990" s="2">
        <v>815014753</v>
      </c>
      <c r="D1990" s="1" t="s">
        <v>12505</v>
      </c>
      <c r="E1990" s="1" t="s">
        <v>12510</v>
      </c>
      <c r="F1990" s="3">
        <v>44501</v>
      </c>
      <c r="G1990" t="s">
        <v>14513</v>
      </c>
    </row>
    <row r="1991" spans="1:7" x14ac:dyDescent="0.25">
      <c r="A1991">
        <f t="shared" ca="1" si="31"/>
        <v>0.83547615166797351</v>
      </c>
      <c r="B1991" s="1" t="s">
        <v>12524</v>
      </c>
      <c r="C1991" s="2">
        <v>999351529</v>
      </c>
      <c r="D1991" s="1" t="s">
        <v>12525</v>
      </c>
      <c r="E1991" s="1" t="s">
        <v>12506</v>
      </c>
      <c r="F1991" s="3">
        <v>44381</v>
      </c>
      <c r="G1991" t="s">
        <v>14514</v>
      </c>
    </row>
    <row r="1992" spans="1:7" x14ac:dyDescent="0.25">
      <c r="A1992">
        <f t="shared" ca="1" si="31"/>
        <v>0.69867910079967466</v>
      </c>
      <c r="B1992" s="1" t="s">
        <v>12504</v>
      </c>
      <c r="C1992" s="2">
        <v>432021484</v>
      </c>
      <c r="D1992" s="1" t="s">
        <v>12505</v>
      </c>
      <c r="E1992" s="1" t="s">
        <v>12512</v>
      </c>
      <c r="F1992" s="3">
        <v>44306</v>
      </c>
      <c r="G1992" t="s">
        <v>14515</v>
      </c>
    </row>
    <row r="1993" spans="1:7" x14ac:dyDescent="0.25">
      <c r="A1993">
        <f t="shared" ca="1" si="31"/>
        <v>0.17296708383551584</v>
      </c>
      <c r="B1993" s="1" t="s">
        <v>12524</v>
      </c>
      <c r="C1993" s="2">
        <v>414415630</v>
      </c>
      <c r="D1993" s="1" t="s">
        <v>12525</v>
      </c>
      <c r="E1993" s="1" t="s">
        <v>12506</v>
      </c>
      <c r="F1993" s="3">
        <v>44313</v>
      </c>
      <c r="G1993" t="s">
        <v>14516</v>
      </c>
    </row>
    <row r="1994" spans="1:7" x14ac:dyDescent="0.25">
      <c r="A1994">
        <f t="shared" ca="1" si="31"/>
        <v>2.6131210502620017E-2</v>
      </c>
      <c r="B1994" s="1" t="s">
        <v>12524</v>
      </c>
      <c r="C1994" s="2">
        <v>752352306</v>
      </c>
      <c r="D1994" s="1" t="s">
        <v>12525</v>
      </c>
      <c r="E1994" s="1" t="s">
        <v>12564</v>
      </c>
      <c r="F1994" s="3">
        <v>44232</v>
      </c>
      <c r="G1994" t="s">
        <v>14517</v>
      </c>
    </row>
    <row r="1995" spans="1:7" x14ac:dyDescent="0.25">
      <c r="A1995">
        <f t="shared" ca="1" si="31"/>
        <v>0.67631445727321149</v>
      </c>
      <c r="B1995" s="1" t="s">
        <v>12538</v>
      </c>
      <c r="C1995" s="2">
        <v>386289914</v>
      </c>
      <c r="D1995" s="1" t="s">
        <v>12539</v>
      </c>
      <c r="E1995" s="1" t="s">
        <v>12512</v>
      </c>
      <c r="F1995" s="3">
        <v>44439</v>
      </c>
      <c r="G1995" t="s">
        <v>14518</v>
      </c>
    </row>
    <row r="1996" spans="1:7" x14ac:dyDescent="0.25">
      <c r="A1996">
        <f t="shared" ca="1" si="31"/>
        <v>0.79204608390181286</v>
      </c>
      <c r="B1996" s="1" t="s">
        <v>12504</v>
      </c>
      <c r="C1996" s="2">
        <v>866698786</v>
      </c>
      <c r="D1996" s="1" t="s">
        <v>12505</v>
      </c>
      <c r="E1996" s="1" t="s">
        <v>12510</v>
      </c>
      <c r="F1996" s="3">
        <v>44444</v>
      </c>
      <c r="G1996" t="s">
        <v>14519</v>
      </c>
    </row>
    <row r="1997" spans="1:7" x14ac:dyDescent="0.25">
      <c r="A1997">
        <f t="shared" ca="1" si="31"/>
        <v>0.44473849053750758</v>
      </c>
      <c r="B1997" s="1" t="s">
        <v>12524</v>
      </c>
      <c r="C1997" s="2">
        <v>941457744</v>
      </c>
      <c r="D1997" s="1" t="s">
        <v>12525</v>
      </c>
      <c r="E1997" s="1" t="s">
        <v>12506</v>
      </c>
      <c r="F1997" s="3">
        <v>44409</v>
      </c>
      <c r="G1997" t="s">
        <v>13447</v>
      </c>
    </row>
    <row r="1998" spans="1:7" x14ac:dyDescent="0.25">
      <c r="A1998">
        <f t="shared" ca="1" si="31"/>
        <v>0.2725562062444048</v>
      </c>
      <c r="B1998" s="1" t="s">
        <v>12514</v>
      </c>
      <c r="C1998" s="2">
        <v>245262793</v>
      </c>
      <c r="D1998" s="1" t="s">
        <v>12515</v>
      </c>
      <c r="E1998" s="1" t="s">
        <v>12527</v>
      </c>
      <c r="F1998" s="3">
        <v>44266</v>
      </c>
      <c r="G1998" t="s">
        <v>14520</v>
      </c>
    </row>
    <row r="1999" spans="1:7" x14ac:dyDescent="0.25">
      <c r="A1999">
        <f t="shared" ca="1" si="31"/>
        <v>0.85562698501341461</v>
      </c>
      <c r="B1999" s="1" t="s">
        <v>12514</v>
      </c>
      <c r="C1999" s="2">
        <v>482854885</v>
      </c>
      <c r="D1999" s="1" t="s">
        <v>12515</v>
      </c>
      <c r="E1999" s="1" t="s">
        <v>12516</v>
      </c>
      <c r="F1999" s="3">
        <v>44202</v>
      </c>
      <c r="G1999" t="s">
        <v>14521</v>
      </c>
    </row>
    <row r="2000" spans="1:7" x14ac:dyDescent="0.25">
      <c r="A2000">
        <f t="shared" ca="1" si="31"/>
        <v>0.15055098835771952</v>
      </c>
      <c r="B2000" s="1" t="s">
        <v>12538</v>
      </c>
      <c r="C2000" s="2">
        <v>262911549</v>
      </c>
      <c r="D2000" s="1" t="s">
        <v>12539</v>
      </c>
      <c r="E2000" s="1" t="s">
        <v>12512</v>
      </c>
      <c r="F2000" s="3">
        <v>44616</v>
      </c>
      <c r="G2000" t="s">
        <v>14522</v>
      </c>
    </row>
    <row r="2001" spans="1:7" x14ac:dyDescent="0.25">
      <c r="A2001">
        <f t="shared" ca="1" si="31"/>
        <v>0.71581942063021964</v>
      </c>
      <c r="B2001" s="1" t="s">
        <v>12504</v>
      </c>
      <c r="C2001" s="2">
        <v>734600374</v>
      </c>
      <c r="D2001" s="1" t="s">
        <v>12505</v>
      </c>
      <c r="E2001" s="1" t="s">
        <v>12506</v>
      </c>
      <c r="F2001" s="3">
        <v>44678</v>
      </c>
      <c r="G2001" t="s">
        <v>14523</v>
      </c>
    </row>
    <row r="2002" spans="1:7" x14ac:dyDescent="0.25">
      <c r="A2002">
        <f t="shared" ca="1" si="31"/>
        <v>0.95413116157864375</v>
      </c>
      <c r="B2002" s="1" t="s">
        <v>12504</v>
      </c>
      <c r="C2002" s="2">
        <v>753849343</v>
      </c>
      <c r="D2002" s="1" t="s">
        <v>12505</v>
      </c>
      <c r="E2002" s="1" t="s">
        <v>12506</v>
      </c>
      <c r="F2002" s="3">
        <v>44615</v>
      </c>
      <c r="G2002" t="s">
        <v>14524</v>
      </c>
    </row>
    <row r="2003" spans="1:7" x14ac:dyDescent="0.25">
      <c r="A2003">
        <f t="shared" ca="1" si="31"/>
        <v>2.6104196081429776E-2</v>
      </c>
      <c r="B2003" s="1" t="s">
        <v>12538</v>
      </c>
      <c r="C2003" s="2">
        <v>233314261</v>
      </c>
      <c r="D2003" s="1" t="s">
        <v>12539</v>
      </c>
      <c r="E2003" s="1" t="s">
        <v>12510</v>
      </c>
      <c r="F2003" s="3">
        <v>44614</v>
      </c>
      <c r="G2003" t="s">
        <v>14525</v>
      </c>
    </row>
    <row r="2004" spans="1:7" x14ac:dyDescent="0.25">
      <c r="A2004">
        <f t="shared" ca="1" si="31"/>
        <v>4.0356056771096549E-2</v>
      </c>
      <c r="B2004" s="1" t="s">
        <v>12521</v>
      </c>
      <c r="C2004" s="2">
        <v>744593171</v>
      </c>
      <c r="D2004" s="1" t="s">
        <v>12522</v>
      </c>
      <c r="E2004" s="1" t="s">
        <v>12510</v>
      </c>
      <c r="F2004" s="3">
        <v>44222</v>
      </c>
      <c r="G2004" t="s">
        <v>14526</v>
      </c>
    </row>
    <row r="2005" spans="1:7" x14ac:dyDescent="0.25">
      <c r="A2005">
        <f t="shared" ca="1" si="31"/>
        <v>0.21839961523322315</v>
      </c>
      <c r="B2005" s="1" t="s">
        <v>12504</v>
      </c>
      <c r="C2005" s="2">
        <v>478604151</v>
      </c>
      <c r="D2005" s="1" t="s">
        <v>12505</v>
      </c>
      <c r="E2005" s="1" t="s">
        <v>12506</v>
      </c>
      <c r="F2005" s="3">
        <v>44594</v>
      </c>
      <c r="G2005" t="s">
        <v>14527</v>
      </c>
    </row>
    <row r="2006" spans="1:7" x14ac:dyDescent="0.25">
      <c r="A2006">
        <f t="shared" ca="1" si="31"/>
        <v>0.28376136021290055</v>
      </c>
      <c r="B2006" s="1" t="s">
        <v>12521</v>
      </c>
      <c r="C2006" s="2">
        <v>256904457</v>
      </c>
      <c r="D2006" s="1" t="s">
        <v>12522</v>
      </c>
      <c r="E2006" s="1" t="s">
        <v>12512</v>
      </c>
      <c r="F2006" s="3">
        <v>44237</v>
      </c>
      <c r="G2006" t="s">
        <v>14528</v>
      </c>
    </row>
    <row r="2007" spans="1:7" x14ac:dyDescent="0.25">
      <c r="A2007">
        <f t="shared" ca="1" si="31"/>
        <v>0.77761830148269662</v>
      </c>
      <c r="B2007" s="1" t="s">
        <v>12504</v>
      </c>
      <c r="C2007" s="2">
        <v>404150613</v>
      </c>
      <c r="D2007" s="1" t="s">
        <v>12505</v>
      </c>
      <c r="E2007" s="1" t="s">
        <v>12510</v>
      </c>
      <c r="F2007" s="3">
        <v>44600</v>
      </c>
      <c r="G2007" t="s">
        <v>14529</v>
      </c>
    </row>
    <row r="2008" spans="1:7" x14ac:dyDescent="0.25">
      <c r="A2008">
        <f t="shared" ca="1" si="31"/>
        <v>0.43129802106485082</v>
      </c>
      <c r="B2008" s="1" t="s">
        <v>12524</v>
      </c>
      <c r="C2008" s="2">
        <v>476009290</v>
      </c>
      <c r="D2008" s="1" t="s">
        <v>12525</v>
      </c>
      <c r="E2008" s="1" t="s">
        <v>12506</v>
      </c>
      <c r="F2008" s="3">
        <v>44613</v>
      </c>
      <c r="G2008" t="s">
        <v>14530</v>
      </c>
    </row>
    <row r="2009" spans="1:7" x14ac:dyDescent="0.25">
      <c r="A2009">
        <f t="shared" ca="1" si="31"/>
        <v>0.99240100747091653</v>
      </c>
      <c r="B2009" s="1" t="s">
        <v>12524</v>
      </c>
      <c r="C2009" s="2">
        <v>598583929</v>
      </c>
      <c r="D2009" s="1" t="s">
        <v>12525</v>
      </c>
      <c r="E2009" s="1" t="s">
        <v>12506</v>
      </c>
      <c r="F2009" s="3">
        <v>44681</v>
      </c>
      <c r="G2009" t="s">
        <v>14531</v>
      </c>
    </row>
    <row r="2010" spans="1:7" x14ac:dyDescent="0.25">
      <c r="A2010">
        <f t="shared" ca="1" si="31"/>
        <v>0.78760007465094062</v>
      </c>
      <c r="B2010" s="1" t="s">
        <v>12504</v>
      </c>
      <c r="C2010" s="2">
        <v>65997466</v>
      </c>
      <c r="D2010" s="1" t="s">
        <v>12505</v>
      </c>
      <c r="E2010" s="1" t="s">
        <v>12510</v>
      </c>
      <c r="F2010" s="3">
        <v>44672</v>
      </c>
      <c r="G2010" t="s">
        <v>14532</v>
      </c>
    </row>
    <row r="2011" spans="1:7" x14ac:dyDescent="0.25">
      <c r="A2011">
        <f t="shared" ca="1" si="31"/>
        <v>0.7635337187140826</v>
      </c>
      <c r="B2011" s="1" t="s">
        <v>12504</v>
      </c>
      <c r="C2011" s="2">
        <v>398534543</v>
      </c>
      <c r="D2011" s="1" t="s">
        <v>12505</v>
      </c>
      <c r="E2011" s="1" t="s">
        <v>12506</v>
      </c>
      <c r="F2011" s="3">
        <v>44441</v>
      </c>
      <c r="G2011" t="s">
        <v>14533</v>
      </c>
    </row>
    <row r="2012" spans="1:7" x14ac:dyDescent="0.25">
      <c r="A2012">
        <f t="shared" ca="1" si="31"/>
        <v>0.32332605083083654</v>
      </c>
      <c r="B2012" s="1" t="s">
        <v>12504</v>
      </c>
      <c r="C2012" s="2">
        <v>49939240</v>
      </c>
      <c r="D2012" s="1" t="s">
        <v>12505</v>
      </c>
      <c r="E2012" s="1" t="s">
        <v>12510</v>
      </c>
      <c r="F2012" s="3">
        <v>44410</v>
      </c>
      <c r="G2012" t="s">
        <v>14534</v>
      </c>
    </row>
    <row r="2013" spans="1:7" x14ac:dyDescent="0.25">
      <c r="A2013">
        <f t="shared" ca="1" si="31"/>
        <v>0.76355600956876102</v>
      </c>
      <c r="B2013" s="1" t="s">
        <v>12504</v>
      </c>
      <c r="C2013" s="2">
        <v>546321656</v>
      </c>
      <c r="D2013" s="1" t="s">
        <v>12505</v>
      </c>
      <c r="E2013" s="1" t="s">
        <v>12506</v>
      </c>
      <c r="F2013" s="3">
        <v>44336</v>
      </c>
      <c r="G2013" t="s">
        <v>14535</v>
      </c>
    </row>
    <row r="2014" spans="1:7" x14ac:dyDescent="0.25">
      <c r="A2014">
        <f t="shared" ca="1" si="31"/>
        <v>0.33211352575170849</v>
      </c>
      <c r="B2014" s="1" t="s">
        <v>12514</v>
      </c>
      <c r="C2014" s="2">
        <v>759284715</v>
      </c>
      <c r="D2014" s="1" t="s">
        <v>12515</v>
      </c>
      <c r="E2014" s="1" t="s">
        <v>12527</v>
      </c>
      <c r="F2014" s="3">
        <v>44640</v>
      </c>
      <c r="G2014" t="s">
        <v>14536</v>
      </c>
    </row>
    <row r="2015" spans="1:7" x14ac:dyDescent="0.25">
      <c r="A2015">
        <f t="shared" ca="1" si="31"/>
        <v>0.27252274088376149</v>
      </c>
      <c r="B2015" s="1" t="s">
        <v>12524</v>
      </c>
      <c r="C2015" s="2">
        <v>403244085</v>
      </c>
      <c r="D2015" s="1" t="s">
        <v>12525</v>
      </c>
      <c r="E2015" s="1" t="s">
        <v>12561</v>
      </c>
      <c r="F2015" s="3">
        <v>44618</v>
      </c>
      <c r="G2015" t="s">
        <v>14537</v>
      </c>
    </row>
    <row r="2016" spans="1:7" x14ac:dyDescent="0.25">
      <c r="A2016">
        <f t="shared" ca="1" si="31"/>
        <v>0.8504310173128129</v>
      </c>
      <c r="B2016" s="1" t="s">
        <v>12538</v>
      </c>
      <c r="C2016" s="2">
        <v>279393774</v>
      </c>
      <c r="D2016" s="1" t="s">
        <v>12539</v>
      </c>
      <c r="E2016" s="1" t="s">
        <v>12510</v>
      </c>
      <c r="F2016" s="3">
        <v>44308</v>
      </c>
      <c r="G2016" t="s">
        <v>14538</v>
      </c>
    </row>
    <row r="2017" spans="1:7" x14ac:dyDescent="0.25">
      <c r="A2017">
        <f t="shared" ca="1" si="31"/>
        <v>0.93961722617317633</v>
      </c>
      <c r="B2017" s="1" t="s">
        <v>12524</v>
      </c>
      <c r="C2017" s="2">
        <v>61928532</v>
      </c>
      <c r="D2017" s="1" t="s">
        <v>12525</v>
      </c>
      <c r="E2017" s="1" t="s">
        <v>12506</v>
      </c>
      <c r="F2017" s="3">
        <v>44377</v>
      </c>
      <c r="G2017" t="s">
        <v>14539</v>
      </c>
    </row>
    <row r="2018" spans="1:7" x14ac:dyDescent="0.25">
      <c r="A2018">
        <f t="shared" ca="1" si="31"/>
        <v>0.92844663962322205</v>
      </c>
      <c r="B2018" s="1" t="s">
        <v>12524</v>
      </c>
      <c r="C2018" s="2">
        <v>710491494</v>
      </c>
      <c r="D2018" s="1" t="s">
        <v>12525</v>
      </c>
      <c r="E2018" s="1" t="s">
        <v>12506</v>
      </c>
      <c r="F2018" s="3">
        <v>44409</v>
      </c>
      <c r="G2018" t="s">
        <v>14540</v>
      </c>
    </row>
    <row r="2019" spans="1:7" x14ac:dyDescent="0.25">
      <c r="A2019">
        <f t="shared" ca="1" si="31"/>
        <v>0.21737077660501269</v>
      </c>
      <c r="B2019" s="1" t="s">
        <v>12504</v>
      </c>
      <c r="C2019" s="2">
        <v>643127573</v>
      </c>
      <c r="D2019" s="1" t="s">
        <v>12505</v>
      </c>
      <c r="E2019" s="1" t="s">
        <v>12506</v>
      </c>
      <c r="F2019" s="3">
        <v>44680</v>
      </c>
      <c r="G2019" t="s">
        <v>14541</v>
      </c>
    </row>
    <row r="2020" spans="1:7" x14ac:dyDescent="0.25">
      <c r="A2020">
        <f t="shared" ca="1" si="31"/>
        <v>0.66711603134859288</v>
      </c>
      <c r="B2020" s="1" t="s">
        <v>12514</v>
      </c>
      <c r="C2020" s="2">
        <v>488680309</v>
      </c>
      <c r="D2020" s="1" t="s">
        <v>12515</v>
      </c>
      <c r="E2020" s="1" t="s">
        <v>12527</v>
      </c>
      <c r="F2020" s="3">
        <v>44324</v>
      </c>
      <c r="G2020" t="s">
        <v>14542</v>
      </c>
    </row>
    <row r="2021" spans="1:7" x14ac:dyDescent="0.25">
      <c r="A2021">
        <f t="shared" ca="1" si="31"/>
        <v>9.1955691487639712E-2</v>
      </c>
      <c r="B2021" s="1" t="s">
        <v>12524</v>
      </c>
      <c r="C2021" s="2">
        <v>841019660</v>
      </c>
      <c r="D2021" s="1" t="s">
        <v>12525</v>
      </c>
      <c r="E2021" s="1" t="s">
        <v>12506</v>
      </c>
      <c r="F2021" s="3">
        <v>44669</v>
      </c>
      <c r="G2021" t="s">
        <v>14543</v>
      </c>
    </row>
    <row r="2022" spans="1:7" x14ac:dyDescent="0.25">
      <c r="A2022">
        <f t="shared" ca="1" si="31"/>
        <v>0.33024139424008758</v>
      </c>
      <c r="B2022" s="1" t="s">
        <v>12508</v>
      </c>
      <c r="C2022" s="2">
        <v>365392432</v>
      </c>
      <c r="D2022" s="1" t="s">
        <v>12509</v>
      </c>
      <c r="E2022" s="1" t="s">
        <v>12510</v>
      </c>
      <c r="F2022" s="3">
        <v>44678</v>
      </c>
      <c r="G2022" t="s">
        <v>14544</v>
      </c>
    </row>
    <row r="2023" spans="1:7" x14ac:dyDescent="0.25">
      <c r="A2023">
        <f t="shared" ca="1" si="31"/>
        <v>0.44183463955405999</v>
      </c>
      <c r="B2023" s="1" t="s">
        <v>12521</v>
      </c>
      <c r="C2023" s="2">
        <v>311674771</v>
      </c>
      <c r="D2023" s="1" t="s">
        <v>12522</v>
      </c>
      <c r="E2023" s="1" t="s">
        <v>12510</v>
      </c>
      <c r="F2023" s="3">
        <v>44547</v>
      </c>
      <c r="G2023" t="s">
        <v>14545</v>
      </c>
    </row>
    <row r="2024" spans="1:7" x14ac:dyDescent="0.25">
      <c r="A2024">
        <f t="shared" ca="1" si="31"/>
        <v>0.32261470726808228</v>
      </c>
      <c r="B2024" s="1" t="s">
        <v>12504</v>
      </c>
      <c r="C2024" s="2">
        <v>267056850</v>
      </c>
      <c r="D2024" s="1" t="s">
        <v>12505</v>
      </c>
      <c r="E2024" s="1" t="s">
        <v>12564</v>
      </c>
      <c r="F2024" s="3">
        <v>44216</v>
      </c>
      <c r="G2024" t="s">
        <v>14546</v>
      </c>
    </row>
    <row r="2025" spans="1:7" x14ac:dyDescent="0.25">
      <c r="A2025">
        <f t="shared" ca="1" si="31"/>
        <v>0.58517401376570866</v>
      </c>
      <c r="B2025" s="1" t="s">
        <v>12538</v>
      </c>
      <c r="C2025" s="2">
        <v>930170526</v>
      </c>
      <c r="D2025" s="1" t="s">
        <v>12539</v>
      </c>
      <c r="E2025" s="1" t="s">
        <v>12566</v>
      </c>
      <c r="F2025" s="3">
        <v>44385</v>
      </c>
      <c r="G2025" t="s">
        <v>14547</v>
      </c>
    </row>
    <row r="2026" spans="1:7" x14ac:dyDescent="0.25">
      <c r="A2026">
        <f t="shared" ca="1" si="31"/>
        <v>0.64728990348994975</v>
      </c>
      <c r="B2026" s="1" t="s">
        <v>12508</v>
      </c>
      <c r="C2026" s="2">
        <v>780027230</v>
      </c>
      <c r="D2026" s="1" t="s">
        <v>12509</v>
      </c>
      <c r="E2026" s="1" t="s">
        <v>12519</v>
      </c>
      <c r="F2026" s="3">
        <v>44322</v>
      </c>
      <c r="G2026" t="s">
        <v>14548</v>
      </c>
    </row>
    <row r="2027" spans="1:7" x14ac:dyDescent="0.25">
      <c r="A2027">
        <f t="shared" ca="1" si="31"/>
        <v>0.42189997151882197</v>
      </c>
      <c r="B2027" s="1" t="s">
        <v>12504</v>
      </c>
      <c r="C2027" s="2">
        <v>536250463</v>
      </c>
      <c r="D2027" s="1" t="s">
        <v>12505</v>
      </c>
      <c r="E2027" s="1" t="s">
        <v>12506</v>
      </c>
      <c r="F2027" s="3">
        <v>44430</v>
      </c>
      <c r="G2027" t="s">
        <v>14549</v>
      </c>
    </row>
    <row r="2028" spans="1:7" x14ac:dyDescent="0.25">
      <c r="A2028">
        <f t="shared" ca="1" si="31"/>
        <v>0.38864766789906591</v>
      </c>
      <c r="B2028" s="1" t="s">
        <v>12514</v>
      </c>
      <c r="C2028" s="2">
        <v>567668389</v>
      </c>
      <c r="D2028" s="1" t="s">
        <v>12515</v>
      </c>
      <c r="E2028" s="1" t="s">
        <v>12527</v>
      </c>
      <c r="F2028" s="3">
        <v>44512</v>
      </c>
      <c r="G2028" t="s">
        <v>14550</v>
      </c>
    </row>
    <row r="2029" spans="1:7" x14ac:dyDescent="0.25">
      <c r="A2029">
        <f t="shared" ca="1" si="31"/>
        <v>0.75736859033268089</v>
      </c>
      <c r="B2029" s="1" t="s">
        <v>12504</v>
      </c>
      <c r="C2029" s="2">
        <v>418929121</v>
      </c>
      <c r="D2029" s="1" t="s">
        <v>12505</v>
      </c>
      <c r="E2029" s="1" t="s">
        <v>12512</v>
      </c>
      <c r="F2029" s="3">
        <v>44489</v>
      </c>
      <c r="G2029" t="s">
        <v>14551</v>
      </c>
    </row>
    <row r="2030" spans="1:7" x14ac:dyDescent="0.25">
      <c r="A2030">
        <f t="shared" ca="1" si="31"/>
        <v>0.92026594017202346</v>
      </c>
      <c r="B2030" s="1" t="s">
        <v>12538</v>
      </c>
      <c r="C2030" s="2">
        <v>171010784</v>
      </c>
      <c r="D2030" s="1" t="s">
        <v>12539</v>
      </c>
      <c r="E2030" s="1" t="s">
        <v>12512</v>
      </c>
      <c r="F2030" s="3">
        <v>44663</v>
      </c>
      <c r="G2030" t="s">
        <v>14552</v>
      </c>
    </row>
    <row r="2031" spans="1:7" x14ac:dyDescent="0.25">
      <c r="A2031">
        <f t="shared" ca="1" si="31"/>
        <v>0.51981675152827411</v>
      </c>
      <c r="B2031" s="1" t="s">
        <v>12538</v>
      </c>
      <c r="C2031" s="2">
        <v>656807258</v>
      </c>
      <c r="D2031" s="1" t="s">
        <v>12539</v>
      </c>
      <c r="E2031" s="1" t="s">
        <v>12512</v>
      </c>
      <c r="F2031" s="3">
        <v>44589</v>
      </c>
      <c r="G2031" t="s">
        <v>14553</v>
      </c>
    </row>
    <row r="2032" spans="1:7" x14ac:dyDescent="0.25">
      <c r="A2032">
        <f t="shared" ca="1" si="31"/>
        <v>0.16577383277617508</v>
      </c>
      <c r="B2032" s="1" t="s">
        <v>12538</v>
      </c>
      <c r="C2032" s="2">
        <v>953566292</v>
      </c>
      <c r="D2032" s="1" t="s">
        <v>12539</v>
      </c>
      <c r="E2032" s="1" t="s">
        <v>12512</v>
      </c>
      <c r="F2032" s="3">
        <v>44516</v>
      </c>
      <c r="G2032" t="s">
        <v>14554</v>
      </c>
    </row>
    <row r="2033" spans="1:7" x14ac:dyDescent="0.25">
      <c r="A2033">
        <f t="shared" ca="1" si="31"/>
        <v>0.28953032828230374</v>
      </c>
      <c r="B2033" s="1" t="s">
        <v>12538</v>
      </c>
      <c r="C2033" s="2">
        <v>471142574</v>
      </c>
      <c r="D2033" s="1" t="s">
        <v>12539</v>
      </c>
      <c r="E2033" s="1" t="s">
        <v>12512</v>
      </c>
      <c r="F2033" s="3">
        <v>44644</v>
      </c>
      <c r="G2033" t="s">
        <v>14555</v>
      </c>
    </row>
    <row r="2034" spans="1:7" x14ac:dyDescent="0.25">
      <c r="A2034">
        <f t="shared" ca="1" si="31"/>
        <v>0.16518857814033083</v>
      </c>
      <c r="B2034" s="1" t="s">
        <v>12538</v>
      </c>
      <c r="C2034" s="2">
        <v>961610191</v>
      </c>
      <c r="D2034" s="1" t="s">
        <v>12539</v>
      </c>
      <c r="E2034" s="1" t="s">
        <v>12512</v>
      </c>
      <c r="F2034" s="3">
        <v>44516</v>
      </c>
      <c r="G2034" t="s">
        <v>14556</v>
      </c>
    </row>
    <row r="2035" spans="1:7" x14ac:dyDescent="0.25">
      <c r="A2035">
        <f t="shared" ca="1" si="31"/>
        <v>0.23807946803369284</v>
      </c>
      <c r="B2035" s="1" t="s">
        <v>12524</v>
      </c>
      <c r="C2035" s="2">
        <v>274284636</v>
      </c>
      <c r="D2035" s="1" t="s">
        <v>12525</v>
      </c>
      <c r="E2035" s="1" t="s">
        <v>12506</v>
      </c>
      <c r="F2035" s="3">
        <v>44565</v>
      </c>
      <c r="G2035" t="s">
        <v>14557</v>
      </c>
    </row>
    <row r="2036" spans="1:7" x14ac:dyDescent="0.25">
      <c r="A2036">
        <f t="shared" ca="1" si="31"/>
        <v>5.9658376275889324E-2</v>
      </c>
      <c r="B2036" s="1" t="s">
        <v>12524</v>
      </c>
      <c r="C2036" s="2">
        <v>900114788</v>
      </c>
      <c r="D2036" s="1" t="s">
        <v>12525</v>
      </c>
      <c r="E2036" s="1" t="s">
        <v>12561</v>
      </c>
      <c r="F2036" s="3">
        <v>44257</v>
      </c>
      <c r="G2036" t="s">
        <v>14558</v>
      </c>
    </row>
    <row r="2037" spans="1:7" x14ac:dyDescent="0.25">
      <c r="A2037">
        <f t="shared" ca="1" si="31"/>
        <v>9.0728992149620158E-3</v>
      </c>
      <c r="B2037" s="1" t="s">
        <v>12524</v>
      </c>
      <c r="C2037" s="2">
        <v>692276307</v>
      </c>
      <c r="D2037" s="1" t="s">
        <v>12525</v>
      </c>
      <c r="E2037" s="1" t="s">
        <v>12506</v>
      </c>
      <c r="F2037" s="3">
        <v>44353</v>
      </c>
      <c r="G2037" t="s">
        <v>14559</v>
      </c>
    </row>
    <row r="2038" spans="1:7" x14ac:dyDescent="0.25">
      <c r="A2038">
        <f t="shared" ca="1" si="31"/>
        <v>0.85579002770802393</v>
      </c>
      <c r="B2038" s="1" t="s">
        <v>12521</v>
      </c>
      <c r="C2038" s="2">
        <v>875339308</v>
      </c>
      <c r="D2038" s="1" t="s">
        <v>12522</v>
      </c>
      <c r="E2038" s="1" t="s">
        <v>12510</v>
      </c>
      <c r="F2038" s="3">
        <v>44357</v>
      </c>
      <c r="G2038" t="s">
        <v>14560</v>
      </c>
    </row>
    <row r="2039" spans="1:7" x14ac:dyDescent="0.25">
      <c r="A2039">
        <f t="shared" ca="1" si="31"/>
        <v>2.6918650522194887E-2</v>
      </c>
      <c r="B2039" s="1" t="s">
        <v>12538</v>
      </c>
      <c r="C2039" s="2">
        <v>591739608</v>
      </c>
      <c r="D2039" s="1" t="s">
        <v>12539</v>
      </c>
      <c r="E2039" s="1" t="s">
        <v>12512</v>
      </c>
      <c r="F2039" s="3">
        <v>44639</v>
      </c>
      <c r="G2039" t="s">
        <v>14561</v>
      </c>
    </row>
    <row r="2040" spans="1:7" x14ac:dyDescent="0.25">
      <c r="A2040">
        <f t="shared" ca="1" si="31"/>
        <v>0.86133986497400183</v>
      </c>
      <c r="B2040" s="1" t="s">
        <v>12524</v>
      </c>
      <c r="C2040" s="2">
        <v>845976453</v>
      </c>
      <c r="D2040" s="1" t="s">
        <v>12525</v>
      </c>
      <c r="E2040" s="1" t="s">
        <v>12564</v>
      </c>
      <c r="F2040" s="3">
        <v>44254</v>
      </c>
      <c r="G2040" t="s">
        <v>14562</v>
      </c>
    </row>
    <row r="2041" spans="1:7" x14ac:dyDescent="0.25">
      <c r="A2041">
        <f t="shared" ca="1" si="31"/>
        <v>0.39629065669311492</v>
      </c>
      <c r="B2041" s="1" t="s">
        <v>12521</v>
      </c>
      <c r="C2041" s="2">
        <v>941700699</v>
      </c>
      <c r="D2041" s="1" t="s">
        <v>12522</v>
      </c>
      <c r="E2041" s="1" t="s">
        <v>12510</v>
      </c>
      <c r="F2041" s="3">
        <v>44635</v>
      </c>
      <c r="G2041" t="s">
        <v>14563</v>
      </c>
    </row>
    <row r="2042" spans="1:7" x14ac:dyDescent="0.25">
      <c r="A2042">
        <f t="shared" ca="1" si="31"/>
        <v>0.70983323799595455</v>
      </c>
      <c r="B2042" s="1" t="s">
        <v>12521</v>
      </c>
      <c r="C2042" s="2">
        <v>58509766</v>
      </c>
      <c r="D2042" s="1" t="s">
        <v>12522</v>
      </c>
      <c r="E2042" s="1" t="s">
        <v>12510</v>
      </c>
      <c r="F2042" s="3">
        <v>44623</v>
      </c>
      <c r="G2042" t="s">
        <v>14564</v>
      </c>
    </row>
    <row r="2043" spans="1:7" x14ac:dyDescent="0.25">
      <c r="A2043">
        <f t="shared" ca="1" si="31"/>
        <v>0.22175978269876162</v>
      </c>
      <c r="B2043" s="1" t="s">
        <v>12514</v>
      </c>
      <c r="C2043" s="2">
        <v>872703743</v>
      </c>
      <c r="D2043" s="1" t="s">
        <v>12515</v>
      </c>
      <c r="E2043" s="1" t="s">
        <v>12516</v>
      </c>
      <c r="F2043" s="3">
        <v>44485</v>
      </c>
      <c r="G2043" t="s">
        <v>14565</v>
      </c>
    </row>
    <row r="2044" spans="1:7" x14ac:dyDescent="0.25">
      <c r="A2044">
        <f t="shared" ca="1" si="31"/>
        <v>0.8165111328096013</v>
      </c>
      <c r="B2044" s="1" t="s">
        <v>12504</v>
      </c>
      <c r="C2044" s="2">
        <v>756616012</v>
      </c>
      <c r="D2044" s="1" t="s">
        <v>12505</v>
      </c>
      <c r="E2044" s="1" t="s">
        <v>12506</v>
      </c>
      <c r="F2044" s="3">
        <v>44647</v>
      </c>
      <c r="G2044" t="s">
        <v>14566</v>
      </c>
    </row>
    <row r="2045" spans="1:7" x14ac:dyDescent="0.25">
      <c r="A2045">
        <f t="shared" ca="1" si="31"/>
        <v>0.31573681330750458</v>
      </c>
      <c r="B2045" s="1" t="s">
        <v>12508</v>
      </c>
      <c r="C2045" s="2">
        <v>192582140</v>
      </c>
      <c r="D2045" s="1" t="s">
        <v>12509</v>
      </c>
      <c r="E2045" s="1" t="s">
        <v>12510</v>
      </c>
      <c r="F2045" s="3">
        <v>44539</v>
      </c>
      <c r="G2045" t="s">
        <v>14567</v>
      </c>
    </row>
    <row r="2046" spans="1:7" x14ac:dyDescent="0.25">
      <c r="A2046">
        <f t="shared" ca="1" si="31"/>
        <v>0.85871118080286613</v>
      </c>
      <c r="B2046" s="1" t="s">
        <v>12521</v>
      </c>
      <c r="C2046" s="2">
        <v>925817645</v>
      </c>
      <c r="D2046" s="1" t="s">
        <v>12522</v>
      </c>
      <c r="E2046" s="1" t="s">
        <v>12510</v>
      </c>
      <c r="F2046" s="3">
        <v>44220</v>
      </c>
      <c r="G2046" t="s">
        <v>14568</v>
      </c>
    </row>
    <row r="2047" spans="1:7" x14ac:dyDescent="0.25">
      <c r="A2047">
        <f t="shared" ca="1" si="31"/>
        <v>0.74979083583158102</v>
      </c>
      <c r="B2047" s="1" t="s">
        <v>12524</v>
      </c>
      <c r="C2047" s="2">
        <v>602536003</v>
      </c>
      <c r="D2047" s="1" t="s">
        <v>12525</v>
      </c>
      <c r="E2047" s="1" t="s">
        <v>12561</v>
      </c>
      <c r="F2047" s="3">
        <v>44450</v>
      </c>
      <c r="G2047" t="s">
        <v>14569</v>
      </c>
    </row>
    <row r="2048" spans="1:7" x14ac:dyDescent="0.25">
      <c r="A2048">
        <f t="shared" ca="1" si="31"/>
        <v>0.83977387727554043</v>
      </c>
      <c r="B2048" s="1" t="s">
        <v>12504</v>
      </c>
      <c r="C2048" s="2">
        <v>299463142</v>
      </c>
      <c r="D2048" s="1" t="s">
        <v>12505</v>
      </c>
      <c r="E2048" s="1" t="s">
        <v>12506</v>
      </c>
      <c r="F2048" s="3">
        <v>44418</v>
      </c>
      <c r="G2048" t="s">
        <v>14570</v>
      </c>
    </row>
    <row r="2049" spans="1:7" x14ac:dyDescent="0.25">
      <c r="A2049">
        <f t="shared" ca="1" si="31"/>
        <v>0.24637065398609648</v>
      </c>
      <c r="B2049" s="1" t="s">
        <v>12524</v>
      </c>
      <c r="C2049" s="2">
        <v>450183935</v>
      </c>
      <c r="D2049" s="1" t="s">
        <v>12525</v>
      </c>
      <c r="E2049" s="1" t="s">
        <v>12564</v>
      </c>
      <c r="F2049" s="3">
        <v>44351</v>
      </c>
      <c r="G2049" t="s">
        <v>14571</v>
      </c>
    </row>
    <row r="2050" spans="1:7" x14ac:dyDescent="0.25">
      <c r="A2050">
        <f t="shared" ref="A2050:A2113" ca="1" si="32">RAND()</f>
        <v>2.6085890250096E-2</v>
      </c>
      <c r="B2050" s="1" t="s">
        <v>12504</v>
      </c>
      <c r="C2050" s="2">
        <v>207469289</v>
      </c>
      <c r="D2050" s="1" t="s">
        <v>12505</v>
      </c>
      <c r="E2050" s="1" t="s">
        <v>12506</v>
      </c>
      <c r="F2050" s="3">
        <v>44514</v>
      </c>
      <c r="G2050" t="s">
        <v>14572</v>
      </c>
    </row>
    <row r="2051" spans="1:7" x14ac:dyDescent="0.25">
      <c r="A2051">
        <f t="shared" ca="1" si="32"/>
        <v>0.55416550645396656</v>
      </c>
      <c r="B2051" s="1" t="s">
        <v>12521</v>
      </c>
      <c r="C2051" s="2">
        <v>984694071</v>
      </c>
      <c r="D2051" s="1" t="s">
        <v>12522</v>
      </c>
      <c r="E2051" s="1" t="s">
        <v>12510</v>
      </c>
      <c r="F2051" s="3">
        <v>44437</v>
      </c>
      <c r="G2051" t="s">
        <v>14573</v>
      </c>
    </row>
    <row r="2052" spans="1:7" x14ac:dyDescent="0.25">
      <c r="A2052">
        <f t="shared" ca="1" si="32"/>
        <v>0.50034508726372195</v>
      </c>
      <c r="B2052" s="1" t="s">
        <v>12504</v>
      </c>
      <c r="C2052" s="2">
        <v>710131099</v>
      </c>
      <c r="D2052" s="1" t="s">
        <v>12505</v>
      </c>
      <c r="E2052" s="1" t="s">
        <v>12510</v>
      </c>
      <c r="F2052" s="3">
        <v>44335</v>
      </c>
      <c r="G2052" t="s">
        <v>14574</v>
      </c>
    </row>
    <row r="2053" spans="1:7" x14ac:dyDescent="0.25">
      <c r="A2053">
        <f t="shared" ca="1" si="32"/>
        <v>0.36410827477275132</v>
      </c>
      <c r="B2053" s="1" t="s">
        <v>12504</v>
      </c>
      <c r="C2053" s="2">
        <v>48471431</v>
      </c>
      <c r="D2053" s="1" t="s">
        <v>12505</v>
      </c>
      <c r="E2053" s="1" t="s">
        <v>12564</v>
      </c>
      <c r="F2053" s="3">
        <v>44279</v>
      </c>
      <c r="G2053" t="s">
        <v>14575</v>
      </c>
    </row>
    <row r="2054" spans="1:7" x14ac:dyDescent="0.25">
      <c r="A2054">
        <f t="shared" ca="1" si="32"/>
        <v>0.42120108327572126</v>
      </c>
      <c r="B2054" s="1" t="s">
        <v>12521</v>
      </c>
      <c r="C2054" s="2">
        <v>2751625</v>
      </c>
      <c r="D2054" s="1" t="s">
        <v>12522</v>
      </c>
      <c r="E2054" s="1" t="s">
        <v>12510</v>
      </c>
      <c r="F2054" s="3">
        <v>44446</v>
      </c>
      <c r="G2054" t="s">
        <v>14576</v>
      </c>
    </row>
    <row r="2055" spans="1:7" x14ac:dyDescent="0.25">
      <c r="A2055">
        <f t="shared" ca="1" si="32"/>
        <v>0.95127166188755186</v>
      </c>
      <c r="B2055" s="1" t="s">
        <v>12521</v>
      </c>
      <c r="C2055" s="2">
        <v>970303695</v>
      </c>
      <c r="D2055" s="1" t="s">
        <v>12522</v>
      </c>
      <c r="E2055" s="1" t="s">
        <v>12510</v>
      </c>
      <c r="F2055" s="3">
        <v>44437</v>
      </c>
      <c r="G2055" t="s">
        <v>14577</v>
      </c>
    </row>
    <row r="2056" spans="1:7" x14ac:dyDescent="0.25">
      <c r="A2056">
        <f t="shared" ca="1" si="32"/>
        <v>0.57892091218492447</v>
      </c>
      <c r="B2056" s="1" t="s">
        <v>12538</v>
      </c>
      <c r="C2056" s="2">
        <v>756575263</v>
      </c>
      <c r="D2056" s="1" t="s">
        <v>12539</v>
      </c>
      <c r="E2056" s="1" t="s">
        <v>12566</v>
      </c>
      <c r="F2056" s="3">
        <v>44574</v>
      </c>
      <c r="G2056" t="s">
        <v>14578</v>
      </c>
    </row>
    <row r="2057" spans="1:7" x14ac:dyDescent="0.25">
      <c r="A2057">
        <f t="shared" ca="1" si="32"/>
        <v>0.3731263706421416</v>
      </c>
      <c r="B2057" s="1" t="s">
        <v>12508</v>
      </c>
      <c r="C2057" s="2">
        <v>968099871</v>
      </c>
      <c r="D2057" s="1" t="s">
        <v>12509</v>
      </c>
      <c r="E2057" s="1" t="s">
        <v>12510</v>
      </c>
      <c r="F2057" s="3">
        <v>44469</v>
      </c>
      <c r="G2057" t="s">
        <v>14579</v>
      </c>
    </row>
    <row r="2058" spans="1:7" x14ac:dyDescent="0.25">
      <c r="A2058">
        <f t="shared" ca="1" si="32"/>
        <v>0.11073357408734819</v>
      </c>
      <c r="B2058" s="1" t="s">
        <v>12508</v>
      </c>
      <c r="C2058" s="2">
        <v>8006740</v>
      </c>
      <c r="D2058" s="1" t="s">
        <v>12509</v>
      </c>
      <c r="E2058" s="1" t="s">
        <v>12519</v>
      </c>
      <c r="F2058" s="3">
        <v>44630</v>
      </c>
      <c r="G2058" t="s">
        <v>14580</v>
      </c>
    </row>
    <row r="2059" spans="1:7" x14ac:dyDescent="0.25">
      <c r="A2059">
        <f t="shared" ca="1" si="32"/>
        <v>0.47236201072531381</v>
      </c>
      <c r="B2059" s="1" t="s">
        <v>12524</v>
      </c>
      <c r="C2059" s="2">
        <v>296971198</v>
      </c>
      <c r="D2059" s="1" t="s">
        <v>12525</v>
      </c>
      <c r="E2059" s="1" t="s">
        <v>12564</v>
      </c>
      <c r="F2059" s="3">
        <v>44417</v>
      </c>
      <c r="G2059" t="s">
        <v>14581</v>
      </c>
    </row>
    <row r="2060" spans="1:7" x14ac:dyDescent="0.25">
      <c r="A2060">
        <f t="shared" ca="1" si="32"/>
        <v>0.71331616908251549</v>
      </c>
      <c r="B2060" s="1" t="s">
        <v>12524</v>
      </c>
      <c r="C2060" s="2">
        <v>437806030</v>
      </c>
      <c r="D2060" s="1" t="s">
        <v>12525</v>
      </c>
      <c r="E2060" s="1" t="s">
        <v>12564</v>
      </c>
      <c r="F2060" s="3">
        <v>44359</v>
      </c>
      <c r="G2060" t="s">
        <v>14582</v>
      </c>
    </row>
    <row r="2061" spans="1:7" x14ac:dyDescent="0.25">
      <c r="A2061">
        <f t="shared" ca="1" si="32"/>
        <v>0.97388911651614085</v>
      </c>
      <c r="B2061" s="1" t="s">
        <v>12538</v>
      </c>
      <c r="C2061" s="2">
        <v>298136303</v>
      </c>
      <c r="D2061" s="1" t="s">
        <v>12539</v>
      </c>
      <c r="E2061" s="1" t="s">
        <v>12566</v>
      </c>
      <c r="F2061" s="3">
        <v>44428</v>
      </c>
      <c r="G2061" t="s">
        <v>14583</v>
      </c>
    </row>
    <row r="2062" spans="1:7" x14ac:dyDescent="0.25">
      <c r="A2062">
        <f t="shared" ca="1" si="32"/>
        <v>0.3081943653277972</v>
      </c>
      <c r="B2062" s="1" t="s">
        <v>12524</v>
      </c>
      <c r="C2062" s="2">
        <v>949986365</v>
      </c>
      <c r="D2062" s="1" t="s">
        <v>12525</v>
      </c>
      <c r="E2062" s="1" t="s">
        <v>12561</v>
      </c>
      <c r="F2062" s="3">
        <v>44499</v>
      </c>
      <c r="G2062" t="s">
        <v>14584</v>
      </c>
    </row>
    <row r="2063" spans="1:7" x14ac:dyDescent="0.25">
      <c r="A2063">
        <f t="shared" ca="1" si="32"/>
        <v>0.91538316222954685</v>
      </c>
      <c r="B2063" s="1" t="s">
        <v>12504</v>
      </c>
      <c r="C2063" s="2">
        <v>490762884</v>
      </c>
      <c r="D2063" s="1" t="s">
        <v>12505</v>
      </c>
      <c r="E2063" s="1" t="s">
        <v>12510</v>
      </c>
      <c r="F2063" s="3">
        <v>44271</v>
      </c>
      <c r="G2063" t="s">
        <v>14585</v>
      </c>
    </row>
    <row r="2064" spans="1:7" x14ac:dyDescent="0.25">
      <c r="A2064">
        <f t="shared" ca="1" si="32"/>
        <v>0.87583268929080327</v>
      </c>
      <c r="B2064" s="1" t="s">
        <v>12538</v>
      </c>
      <c r="C2064" s="2">
        <v>247215446</v>
      </c>
      <c r="D2064" s="1" t="s">
        <v>12539</v>
      </c>
      <c r="E2064" s="1" t="s">
        <v>12566</v>
      </c>
      <c r="F2064" s="3">
        <v>44580</v>
      </c>
      <c r="G2064" t="s">
        <v>14586</v>
      </c>
    </row>
    <row r="2065" spans="1:7" x14ac:dyDescent="0.25">
      <c r="A2065">
        <f t="shared" ca="1" si="32"/>
        <v>3.9285179350712074E-2</v>
      </c>
      <c r="B2065" s="1" t="s">
        <v>12514</v>
      </c>
      <c r="C2065" s="2">
        <v>96082534</v>
      </c>
      <c r="D2065" s="1" t="s">
        <v>12515</v>
      </c>
      <c r="E2065" s="1" t="s">
        <v>12506</v>
      </c>
      <c r="F2065" s="3">
        <v>44466</v>
      </c>
      <c r="G2065" t="s">
        <v>14587</v>
      </c>
    </row>
    <row r="2066" spans="1:7" x14ac:dyDescent="0.25">
      <c r="A2066">
        <f t="shared" ca="1" si="32"/>
        <v>0.24953052408291243</v>
      </c>
      <c r="B2066" s="1" t="s">
        <v>12524</v>
      </c>
      <c r="C2066" s="2">
        <v>187814829</v>
      </c>
      <c r="D2066" s="1" t="s">
        <v>12525</v>
      </c>
      <c r="E2066" s="1" t="s">
        <v>12564</v>
      </c>
      <c r="F2066" s="3">
        <v>44314</v>
      </c>
      <c r="G2066" t="s">
        <v>14588</v>
      </c>
    </row>
    <row r="2067" spans="1:7" x14ac:dyDescent="0.25">
      <c r="A2067">
        <f t="shared" ca="1" si="32"/>
        <v>0.32494318090035801</v>
      </c>
      <c r="B2067" s="1" t="s">
        <v>12504</v>
      </c>
      <c r="C2067" s="2">
        <v>578792341</v>
      </c>
      <c r="D2067" s="1" t="s">
        <v>12505</v>
      </c>
      <c r="E2067" s="1" t="s">
        <v>12506</v>
      </c>
      <c r="F2067" s="3">
        <v>44280</v>
      </c>
      <c r="G2067" t="s">
        <v>14589</v>
      </c>
    </row>
    <row r="2068" spans="1:7" x14ac:dyDescent="0.25">
      <c r="A2068">
        <f t="shared" ca="1" si="32"/>
        <v>0.9045885382330936</v>
      </c>
      <c r="B2068" s="1" t="s">
        <v>12524</v>
      </c>
      <c r="C2068" s="2">
        <v>121677066</v>
      </c>
      <c r="D2068" s="1" t="s">
        <v>12525</v>
      </c>
      <c r="E2068" s="1" t="s">
        <v>12506</v>
      </c>
      <c r="F2068" s="3">
        <v>44497</v>
      </c>
      <c r="G2068" t="s">
        <v>14590</v>
      </c>
    </row>
    <row r="2069" spans="1:7" x14ac:dyDescent="0.25">
      <c r="A2069">
        <f t="shared" ca="1" si="32"/>
        <v>0.201380132847507</v>
      </c>
      <c r="B2069" s="1" t="s">
        <v>12521</v>
      </c>
      <c r="C2069" s="2">
        <v>684094273</v>
      </c>
      <c r="D2069" s="1" t="s">
        <v>12522</v>
      </c>
      <c r="E2069" s="1" t="s">
        <v>12510</v>
      </c>
      <c r="F2069" s="3">
        <v>44608</v>
      </c>
      <c r="G2069" t="s">
        <v>14591</v>
      </c>
    </row>
    <row r="2070" spans="1:7" x14ac:dyDescent="0.25">
      <c r="A2070">
        <f t="shared" ca="1" si="32"/>
        <v>0.35740994367552659</v>
      </c>
      <c r="B2070" s="1" t="s">
        <v>12524</v>
      </c>
      <c r="C2070" s="2">
        <v>101206409</v>
      </c>
      <c r="D2070" s="1" t="s">
        <v>12525</v>
      </c>
      <c r="E2070" s="1" t="s">
        <v>12506</v>
      </c>
      <c r="F2070" s="3">
        <v>44597</v>
      </c>
      <c r="G2070" t="s">
        <v>14592</v>
      </c>
    </row>
    <row r="2071" spans="1:7" x14ac:dyDescent="0.25">
      <c r="A2071">
        <f t="shared" ca="1" si="32"/>
        <v>0.89738827534702081</v>
      </c>
      <c r="B2071" s="1" t="s">
        <v>12504</v>
      </c>
      <c r="C2071" s="2">
        <v>478863350</v>
      </c>
      <c r="D2071" s="1" t="s">
        <v>12505</v>
      </c>
      <c r="E2071" s="1" t="s">
        <v>12506</v>
      </c>
      <c r="F2071" s="3">
        <v>44426</v>
      </c>
      <c r="G2071" t="s">
        <v>14593</v>
      </c>
    </row>
    <row r="2072" spans="1:7" x14ac:dyDescent="0.25">
      <c r="A2072">
        <f t="shared" ca="1" si="32"/>
        <v>0.11024924410885084</v>
      </c>
      <c r="B2072" s="1" t="s">
        <v>12508</v>
      </c>
      <c r="C2072" s="2">
        <v>309017867</v>
      </c>
      <c r="D2072" s="1" t="s">
        <v>12509</v>
      </c>
      <c r="E2072" s="1" t="s">
        <v>12519</v>
      </c>
      <c r="F2072" s="3">
        <v>44557</v>
      </c>
      <c r="G2072" t="s">
        <v>14594</v>
      </c>
    </row>
    <row r="2073" spans="1:7" x14ac:dyDescent="0.25">
      <c r="A2073">
        <f t="shared" ca="1" si="32"/>
        <v>0.52657816703616345</v>
      </c>
      <c r="B2073" s="1" t="s">
        <v>12504</v>
      </c>
      <c r="C2073" s="2">
        <v>423156618</v>
      </c>
      <c r="D2073" s="1" t="s">
        <v>12505</v>
      </c>
      <c r="E2073" s="1" t="s">
        <v>12564</v>
      </c>
      <c r="F2073" s="3">
        <v>44524</v>
      </c>
      <c r="G2073" t="s">
        <v>14595</v>
      </c>
    </row>
    <row r="2074" spans="1:7" x14ac:dyDescent="0.25">
      <c r="A2074">
        <f t="shared" ca="1" si="32"/>
        <v>0.86028360235462031</v>
      </c>
      <c r="B2074" s="1" t="s">
        <v>12524</v>
      </c>
      <c r="C2074" s="2">
        <v>223397010</v>
      </c>
      <c r="D2074" s="1" t="s">
        <v>12525</v>
      </c>
      <c r="E2074" s="1" t="s">
        <v>12564</v>
      </c>
      <c r="F2074" s="3">
        <v>44260</v>
      </c>
      <c r="G2074" t="s">
        <v>14596</v>
      </c>
    </row>
    <row r="2075" spans="1:7" x14ac:dyDescent="0.25">
      <c r="A2075">
        <f t="shared" ca="1" si="32"/>
        <v>0.88035105241006817</v>
      </c>
      <c r="B2075" s="1" t="s">
        <v>12504</v>
      </c>
      <c r="C2075" s="2">
        <v>456676656</v>
      </c>
      <c r="D2075" s="1" t="s">
        <v>12505</v>
      </c>
      <c r="E2075" s="1" t="s">
        <v>12510</v>
      </c>
      <c r="F2075" s="3">
        <v>44536</v>
      </c>
      <c r="G2075" t="s">
        <v>14597</v>
      </c>
    </row>
    <row r="2076" spans="1:7" x14ac:dyDescent="0.25">
      <c r="A2076">
        <f t="shared" ca="1" si="32"/>
        <v>0.13764725463968108</v>
      </c>
      <c r="B2076" s="1" t="s">
        <v>12524</v>
      </c>
      <c r="C2076" s="2">
        <v>394316664</v>
      </c>
      <c r="D2076" s="1" t="s">
        <v>12525</v>
      </c>
      <c r="E2076" s="1" t="s">
        <v>12506</v>
      </c>
      <c r="F2076" s="3">
        <v>44494</v>
      </c>
      <c r="G2076" t="s">
        <v>14598</v>
      </c>
    </row>
    <row r="2077" spans="1:7" x14ac:dyDescent="0.25">
      <c r="A2077">
        <f t="shared" ca="1" si="32"/>
        <v>0.62721926102488457</v>
      </c>
      <c r="B2077" s="1" t="s">
        <v>12504</v>
      </c>
      <c r="C2077" s="2">
        <v>958854196</v>
      </c>
      <c r="D2077" s="1" t="s">
        <v>12505</v>
      </c>
      <c r="E2077" s="1" t="s">
        <v>12510</v>
      </c>
      <c r="F2077" s="3">
        <v>44341</v>
      </c>
      <c r="G2077" t="s">
        <v>14599</v>
      </c>
    </row>
    <row r="2078" spans="1:7" x14ac:dyDescent="0.25">
      <c r="A2078">
        <f t="shared" ca="1" si="32"/>
        <v>0.46348758292824421</v>
      </c>
      <c r="B2078" s="1" t="s">
        <v>12504</v>
      </c>
      <c r="C2078" s="2">
        <v>33068496</v>
      </c>
      <c r="D2078" s="1" t="s">
        <v>12505</v>
      </c>
      <c r="E2078" s="1" t="s">
        <v>12510</v>
      </c>
      <c r="F2078" s="3">
        <v>44354</v>
      </c>
      <c r="G2078" t="s">
        <v>14600</v>
      </c>
    </row>
    <row r="2079" spans="1:7" x14ac:dyDescent="0.25">
      <c r="A2079">
        <f t="shared" ca="1" si="32"/>
        <v>0.97524447782125245</v>
      </c>
      <c r="B2079" s="1" t="s">
        <v>12538</v>
      </c>
      <c r="C2079" s="2">
        <v>949400175</v>
      </c>
      <c r="D2079" s="1" t="s">
        <v>12539</v>
      </c>
      <c r="E2079" s="1" t="s">
        <v>12512</v>
      </c>
      <c r="F2079" s="3">
        <v>44593</v>
      </c>
      <c r="G2079" t="s">
        <v>14601</v>
      </c>
    </row>
    <row r="2080" spans="1:7" x14ac:dyDescent="0.25">
      <c r="A2080">
        <f t="shared" ca="1" si="32"/>
        <v>0.93826663082986661</v>
      </c>
      <c r="B2080" s="1" t="s">
        <v>12524</v>
      </c>
      <c r="C2080" s="2">
        <v>607842215</v>
      </c>
      <c r="D2080" s="1" t="s">
        <v>12525</v>
      </c>
      <c r="E2080" s="1" t="s">
        <v>12506</v>
      </c>
      <c r="F2080" s="3">
        <v>44355</v>
      </c>
      <c r="G2080" t="s">
        <v>14602</v>
      </c>
    </row>
    <row r="2081" spans="1:7" x14ac:dyDescent="0.25">
      <c r="A2081">
        <f t="shared" ca="1" si="32"/>
        <v>0.12356933627471289</v>
      </c>
      <c r="B2081" s="1" t="s">
        <v>12538</v>
      </c>
      <c r="C2081" s="2">
        <v>128041075</v>
      </c>
      <c r="D2081" s="1" t="s">
        <v>12539</v>
      </c>
      <c r="E2081" s="1" t="s">
        <v>12512</v>
      </c>
      <c r="F2081" s="3">
        <v>44566</v>
      </c>
      <c r="G2081" t="s">
        <v>14603</v>
      </c>
    </row>
    <row r="2082" spans="1:7" x14ac:dyDescent="0.25">
      <c r="A2082">
        <f t="shared" ca="1" si="32"/>
        <v>0.55283589927272292</v>
      </c>
      <c r="B2082" s="1" t="s">
        <v>12504</v>
      </c>
      <c r="C2082" s="2">
        <v>578781331</v>
      </c>
      <c r="D2082" s="1" t="s">
        <v>12505</v>
      </c>
      <c r="E2082" s="1" t="s">
        <v>12506</v>
      </c>
      <c r="F2082" s="3">
        <v>44243</v>
      </c>
      <c r="G2082" t="s">
        <v>14604</v>
      </c>
    </row>
    <row r="2083" spans="1:7" x14ac:dyDescent="0.25">
      <c r="A2083">
        <f t="shared" ca="1" si="32"/>
        <v>0.56193119766838606</v>
      </c>
      <c r="B2083" s="1" t="s">
        <v>12504</v>
      </c>
      <c r="C2083" s="2">
        <v>106222597</v>
      </c>
      <c r="D2083" s="1" t="s">
        <v>12505</v>
      </c>
      <c r="E2083" s="1" t="s">
        <v>12506</v>
      </c>
      <c r="F2083" s="3">
        <v>44668</v>
      </c>
      <c r="G2083" t="s">
        <v>14605</v>
      </c>
    </row>
    <row r="2084" spans="1:7" x14ac:dyDescent="0.25">
      <c r="A2084">
        <f t="shared" ca="1" si="32"/>
        <v>0.47153018305407746</v>
      </c>
      <c r="B2084" s="1" t="s">
        <v>12538</v>
      </c>
      <c r="C2084" s="2">
        <v>30606504</v>
      </c>
      <c r="D2084" s="1" t="s">
        <v>12539</v>
      </c>
      <c r="E2084" s="1" t="s">
        <v>12512</v>
      </c>
      <c r="F2084" s="3">
        <v>44570</v>
      </c>
      <c r="G2084" t="s">
        <v>14606</v>
      </c>
    </row>
    <row r="2085" spans="1:7" x14ac:dyDescent="0.25">
      <c r="A2085">
        <f t="shared" ca="1" si="32"/>
        <v>0.7708216719732055</v>
      </c>
      <c r="B2085" s="1" t="s">
        <v>12504</v>
      </c>
      <c r="C2085" s="2">
        <v>98577196</v>
      </c>
      <c r="D2085" s="1" t="s">
        <v>12505</v>
      </c>
      <c r="E2085" s="1" t="s">
        <v>12506</v>
      </c>
      <c r="F2085" s="3">
        <v>44300</v>
      </c>
      <c r="G2085" t="s">
        <v>14607</v>
      </c>
    </row>
    <row r="2086" spans="1:7" x14ac:dyDescent="0.25">
      <c r="A2086">
        <f t="shared" ca="1" si="32"/>
        <v>0.51142739211592969</v>
      </c>
      <c r="B2086" s="1" t="s">
        <v>12521</v>
      </c>
      <c r="C2086" s="2">
        <v>695715836</v>
      </c>
      <c r="D2086" s="1" t="s">
        <v>12522</v>
      </c>
      <c r="E2086" s="1" t="s">
        <v>12510</v>
      </c>
      <c r="F2086" s="3">
        <v>44337</v>
      </c>
      <c r="G2086" t="s">
        <v>14608</v>
      </c>
    </row>
    <row r="2087" spans="1:7" x14ac:dyDescent="0.25">
      <c r="A2087">
        <f t="shared" ca="1" si="32"/>
        <v>0.28228418864550309</v>
      </c>
      <c r="B2087" s="1" t="s">
        <v>12538</v>
      </c>
      <c r="C2087" s="2">
        <v>467841414</v>
      </c>
      <c r="D2087" s="1" t="s">
        <v>12539</v>
      </c>
      <c r="E2087" s="1" t="s">
        <v>12566</v>
      </c>
      <c r="F2087" s="3">
        <v>44406</v>
      </c>
      <c r="G2087" t="s">
        <v>14609</v>
      </c>
    </row>
    <row r="2088" spans="1:7" x14ac:dyDescent="0.25">
      <c r="A2088">
        <f t="shared" ca="1" si="32"/>
        <v>0.33480509490657728</v>
      </c>
      <c r="B2088" s="1" t="s">
        <v>12514</v>
      </c>
      <c r="C2088" s="2">
        <v>759196811</v>
      </c>
      <c r="D2088" s="1" t="s">
        <v>12515</v>
      </c>
      <c r="E2088" s="1" t="s">
        <v>12506</v>
      </c>
      <c r="F2088" s="3">
        <v>44492</v>
      </c>
      <c r="G2088" t="s">
        <v>14610</v>
      </c>
    </row>
    <row r="2089" spans="1:7" x14ac:dyDescent="0.25">
      <c r="A2089">
        <f t="shared" ca="1" si="32"/>
        <v>0.1550270822869616</v>
      </c>
      <c r="B2089" s="1" t="s">
        <v>12538</v>
      </c>
      <c r="C2089" s="2">
        <v>684470860</v>
      </c>
      <c r="D2089" s="1" t="s">
        <v>12539</v>
      </c>
      <c r="E2089" s="1" t="s">
        <v>12512</v>
      </c>
      <c r="F2089" s="3">
        <v>44381</v>
      </c>
      <c r="G2089" t="s">
        <v>14611</v>
      </c>
    </row>
    <row r="2090" spans="1:7" x14ac:dyDescent="0.25">
      <c r="A2090">
        <f t="shared" ca="1" si="32"/>
        <v>0.85912330823558414</v>
      </c>
      <c r="B2090" s="1" t="s">
        <v>12524</v>
      </c>
      <c r="C2090" s="2">
        <v>264313658</v>
      </c>
      <c r="D2090" s="1" t="s">
        <v>12525</v>
      </c>
      <c r="E2090" s="1" t="s">
        <v>12564</v>
      </c>
      <c r="F2090" s="3">
        <v>44212</v>
      </c>
      <c r="G2090" t="s">
        <v>14612</v>
      </c>
    </row>
    <row r="2091" spans="1:7" x14ac:dyDescent="0.25">
      <c r="A2091">
        <f t="shared" ca="1" si="32"/>
        <v>0.83075791438064306</v>
      </c>
      <c r="B2091" s="1" t="s">
        <v>12538</v>
      </c>
      <c r="C2091" s="2">
        <v>302136341</v>
      </c>
      <c r="D2091" s="1" t="s">
        <v>12539</v>
      </c>
      <c r="E2091" s="1" t="s">
        <v>12510</v>
      </c>
      <c r="F2091" s="3">
        <v>44596</v>
      </c>
      <c r="G2091" t="s">
        <v>14613</v>
      </c>
    </row>
    <row r="2092" spans="1:7" x14ac:dyDescent="0.25">
      <c r="A2092">
        <f t="shared" ca="1" si="32"/>
        <v>0.80138697429258465</v>
      </c>
      <c r="B2092" s="1" t="s">
        <v>12538</v>
      </c>
      <c r="C2092" s="2">
        <v>169981179</v>
      </c>
      <c r="D2092" s="1" t="s">
        <v>12539</v>
      </c>
      <c r="E2092" s="1" t="s">
        <v>12566</v>
      </c>
      <c r="F2092" s="3">
        <v>44527</v>
      </c>
      <c r="G2092" t="s">
        <v>14614</v>
      </c>
    </row>
    <row r="2093" spans="1:7" x14ac:dyDescent="0.25">
      <c r="A2093">
        <f t="shared" ca="1" si="32"/>
        <v>0.49562790415461389</v>
      </c>
      <c r="B2093" s="1" t="s">
        <v>12504</v>
      </c>
      <c r="C2093" s="2">
        <v>544798090</v>
      </c>
      <c r="D2093" s="1" t="s">
        <v>12505</v>
      </c>
      <c r="E2093" s="1" t="s">
        <v>12506</v>
      </c>
      <c r="F2093" s="3">
        <v>44379</v>
      </c>
      <c r="G2093" t="s">
        <v>14615</v>
      </c>
    </row>
    <row r="2094" spans="1:7" x14ac:dyDescent="0.25">
      <c r="A2094">
        <f t="shared" ca="1" si="32"/>
        <v>0.26057156490959454</v>
      </c>
      <c r="B2094" s="1" t="s">
        <v>12508</v>
      </c>
      <c r="C2094" s="2">
        <v>839479823</v>
      </c>
      <c r="D2094" s="1" t="s">
        <v>12509</v>
      </c>
      <c r="E2094" s="1" t="s">
        <v>12510</v>
      </c>
      <c r="F2094" s="3">
        <v>44682</v>
      </c>
      <c r="G2094" t="s">
        <v>14616</v>
      </c>
    </row>
    <row r="2095" spans="1:7" x14ac:dyDescent="0.25">
      <c r="A2095">
        <f t="shared" ca="1" si="32"/>
        <v>0.62105494269709094</v>
      </c>
      <c r="B2095" s="1" t="s">
        <v>12538</v>
      </c>
      <c r="C2095" s="2">
        <v>433389088</v>
      </c>
      <c r="D2095" s="1" t="s">
        <v>12539</v>
      </c>
      <c r="E2095" s="1" t="s">
        <v>12512</v>
      </c>
      <c r="F2095" s="3">
        <v>44299</v>
      </c>
      <c r="G2095" t="s">
        <v>14617</v>
      </c>
    </row>
    <row r="2096" spans="1:7" x14ac:dyDescent="0.25">
      <c r="A2096">
        <f t="shared" ca="1" si="32"/>
        <v>0.76318158951587711</v>
      </c>
      <c r="B2096" s="1" t="s">
        <v>12524</v>
      </c>
      <c r="C2096" s="2">
        <v>268424217</v>
      </c>
      <c r="D2096" s="1" t="s">
        <v>12525</v>
      </c>
      <c r="E2096" s="1" t="s">
        <v>12561</v>
      </c>
      <c r="F2096" s="3">
        <v>44209</v>
      </c>
      <c r="G2096" t="s">
        <v>14618</v>
      </c>
    </row>
    <row r="2097" spans="1:7" x14ac:dyDescent="0.25">
      <c r="A2097">
        <f t="shared" ca="1" si="32"/>
        <v>0.54048109575462044</v>
      </c>
      <c r="B2097" s="1" t="s">
        <v>12524</v>
      </c>
      <c r="C2097" s="2">
        <v>768605932</v>
      </c>
      <c r="D2097" s="1" t="s">
        <v>12525</v>
      </c>
      <c r="E2097" s="1" t="s">
        <v>12506</v>
      </c>
      <c r="F2097" s="3">
        <v>44609</v>
      </c>
      <c r="G2097" t="s">
        <v>14619</v>
      </c>
    </row>
    <row r="2098" spans="1:7" x14ac:dyDescent="0.25">
      <c r="A2098">
        <f t="shared" ca="1" si="32"/>
        <v>0.4385267130272178</v>
      </c>
      <c r="B2098" s="1" t="s">
        <v>12538</v>
      </c>
      <c r="C2098" s="2">
        <v>573861892</v>
      </c>
      <c r="D2098" s="1" t="s">
        <v>12539</v>
      </c>
      <c r="E2098" s="1" t="s">
        <v>12566</v>
      </c>
      <c r="F2098" s="3">
        <v>44214</v>
      </c>
      <c r="G2098" t="s">
        <v>14620</v>
      </c>
    </row>
    <row r="2099" spans="1:7" x14ac:dyDescent="0.25">
      <c r="A2099">
        <f t="shared" ca="1" si="32"/>
        <v>0.83164457049824081</v>
      </c>
      <c r="B2099" s="1" t="s">
        <v>12521</v>
      </c>
      <c r="C2099" s="2">
        <v>301382196</v>
      </c>
      <c r="D2099" s="1" t="s">
        <v>12522</v>
      </c>
      <c r="E2099" s="1" t="s">
        <v>12510</v>
      </c>
      <c r="F2099" s="3">
        <v>44207</v>
      </c>
      <c r="G2099" t="s">
        <v>14621</v>
      </c>
    </row>
    <row r="2100" spans="1:7" x14ac:dyDescent="0.25">
      <c r="A2100">
        <f t="shared" ca="1" si="32"/>
        <v>0.8843579267491295</v>
      </c>
      <c r="B2100" s="1" t="s">
        <v>12508</v>
      </c>
      <c r="C2100" s="2">
        <v>742981884</v>
      </c>
      <c r="D2100" s="1" t="s">
        <v>12509</v>
      </c>
      <c r="E2100" s="1" t="s">
        <v>12519</v>
      </c>
      <c r="F2100" s="3">
        <v>44662</v>
      </c>
      <c r="G2100" t="s">
        <v>14622</v>
      </c>
    </row>
    <row r="2101" spans="1:7" x14ac:dyDescent="0.25">
      <c r="A2101">
        <f t="shared" ca="1" si="32"/>
        <v>0.57224663982307045</v>
      </c>
      <c r="B2101" s="1" t="s">
        <v>12538</v>
      </c>
      <c r="C2101" s="2">
        <v>736860096</v>
      </c>
      <c r="D2101" s="1" t="s">
        <v>12539</v>
      </c>
      <c r="E2101" s="1" t="s">
        <v>12566</v>
      </c>
      <c r="F2101" s="3">
        <v>44585</v>
      </c>
      <c r="G2101" t="s">
        <v>14623</v>
      </c>
    </row>
    <row r="2102" spans="1:7" x14ac:dyDescent="0.25">
      <c r="A2102">
        <f t="shared" ca="1" si="32"/>
        <v>0.7257598087066226</v>
      </c>
      <c r="B2102" s="1" t="s">
        <v>12514</v>
      </c>
      <c r="C2102" s="2">
        <v>959261982</v>
      </c>
      <c r="D2102" s="1" t="s">
        <v>12515</v>
      </c>
      <c r="E2102" s="1" t="s">
        <v>12516</v>
      </c>
      <c r="F2102" s="3">
        <v>44469</v>
      </c>
      <c r="G2102" t="s">
        <v>14624</v>
      </c>
    </row>
    <row r="2103" spans="1:7" x14ac:dyDescent="0.25">
      <c r="A2103">
        <f t="shared" ca="1" si="32"/>
        <v>0.97812407032267223</v>
      </c>
      <c r="B2103" s="1" t="s">
        <v>12521</v>
      </c>
      <c r="C2103" s="2">
        <v>143713603</v>
      </c>
      <c r="D2103" s="1" t="s">
        <v>12522</v>
      </c>
      <c r="E2103" s="1" t="s">
        <v>12510</v>
      </c>
      <c r="F2103" s="3">
        <v>44362</v>
      </c>
      <c r="G2103" t="s">
        <v>14625</v>
      </c>
    </row>
    <row r="2104" spans="1:7" x14ac:dyDescent="0.25">
      <c r="A2104">
        <f t="shared" ca="1" si="32"/>
        <v>0.21983043230463317</v>
      </c>
      <c r="B2104" s="1" t="s">
        <v>12521</v>
      </c>
      <c r="C2104" s="2">
        <v>157500690</v>
      </c>
      <c r="D2104" s="1" t="s">
        <v>12522</v>
      </c>
      <c r="E2104" s="1" t="s">
        <v>12512</v>
      </c>
      <c r="F2104" s="3">
        <v>44540</v>
      </c>
      <c r="G2104" t="s">
        <v>14626</v>
      </c>
    </row>
    <row r="2105" spans="1:7" x14ac:dyDescent="0.25">
      <c r="A2105">
        <f t="shared" ca="1" si="32"/>
        <v>0.87616873160031317</v>
      </c>
      <c r="B2105" s="1" t="s">
        <v>12504</v>
      </c>
      <c r="C2105" s="2">
        <v>104483650</v>
      </c>
      <c r="D2105" s="1" t="s">
        <v>12505</v>
      </c>
      <c r="E2105" s="1" t="s">
        <v>12512</v>
      </c>
      <c r="F2105" s="3">
        <v>44612</v>
      </c>
      <c r="G2105" t="s">
        <v>14627</v>
      </c>
    </row>
    <row r="2106" spans="1:7" x14ac:dyDescent="0.25">
      <c r="A2106">
        <f t="shared" ca="1" si="32"/>
        <v>0.74200041079746204</v>
      </c>
      <c r="B2106" s="1" t="s">
        <v>12521</v>
      </c>
      <c r="C2106" s="2">
        <v>979458478</v>
      </c>
      <c r="D2106" s="1" t="s">
        <v>12522</v>
      </c>
      <c r="E2106" s="1" t="s">
        <v>12512</v>
      </c>
      <c r="F2106" s="3">
        <v>44617</v>
      </c>
      <c r="G2106" t="s">
        <v>14628</v>
      </c>
    </row>
    <row r="2107" spans="1:7" x14ac:dyDescent="0.25">
      <c r="A2107">
        <f t="shared" ca="1" si="32"/>
        <v>0.59825239322410606</v>
      </c>
      <c r="B2107" s="1" t="s">
        <v>12504</v>
      </c>
      <c r="C2107" s="2">
        <v>445339957</v>
      </c>
      <c r="D2107" s="1" t="s">
        <v>12505</v>
      </c>
      <c r="E2107" s="1" t="s">
        <v>12506</v>
      </c>
      <c r="F2107" s="3">
        <v>44498</v>
      </c>
      <c r="G2107" t="s">
        <v>14629</v>
      </c>
    </row>
    <row r="2108" spans="1:7" x14ac:dyDescent="0.25">
      <c r="A2108">
        <f t="shared" ca="1" si="32"/>
        <v>0.15008148073078331</v>
      </c>
      <c r="B2108" s="1" t="s">
        <v>12521</v>
      </c>
      <c r="C2108" s="2">
        <v>321041248</v>
      </c>
      <c r="D2108" s="1" t="s">
        <v>12522</v>
      </c>
      <c r="E2108" s="1" t="s">
        <v>12510</v>
      </c>
      <c r="F2108" s="3">
        <v>44235</v>
      </c>
      <c r="G2108" t="s">
        <v>14630</v>
      </c>
    </row>
    <row r="2109" spans="1:7" x14ac:dyDescent="0.25">
      <c r="A2109">
        <f t="shared" ca="1" si="32"/>
        <v>0.27930272934928912</v>
      </c>
      <c r="B2109" s="1" t="s">
        <v>12504</v>
      </c>
      <c r="C2109" s="2">
        <v>519706370</v>
      </c>
      <c r="D2109" s="1" t="s">
        <v>12505</v>
      </c>
      <c r="E2109" s="1" t="s">
        <v>12564</v>
      </c>
      <c r="F2109" s="3">
        <v>44487</v>
      </c>
      <c r="G2109" t="s">
        <v>14631</v>
      </c>
    </row>
    <row r="2110" spans="1:7" x14ac:dyDescent="0.25">
      <c r="A2110">
        <f t="shared" ca="1" si="32"/>
        <v>2.3268251842246679E-3</v>
      </c>
      <c r="B2110" s="1" t="s">
        <v>12524</v>
      </c>
      <c r="C2110" s="2">
        <v>156648886</v>
      </c>
      <c r="D2110" s="1" t="s">
        <v>12525</v>
      </c>
      <c r="E2110" s="1" t="s">
        <v>12564</v>
      </c>
      <c r="F2110" s="3">
        <v>44484</v>
      </c>
      <c r="G2110" t="s">
        <v>14632</v>
      </c>
    </row>
    <row r="2111" spans="1:7" x14ac:dyDescent="0.25">
      <c r="A2111">
        <f t="shared" ca="1" si="32"/>
        <v>9.7204641948632875E-2</v>
      </c>
      <c r="B2111" s="1" t="s">
        <v>12504</v>
      </c>
      <c r="C2111" s="2">
        <v>18161339</v>
      </c>
      <c r="D2111" s="1" t="s">
        <v>12505</v>
      </c>
      <c r="E2111" s="1" t="s">
        <v>12510</v>
      </c>
      <c r="F2111" s="3">
        <v>44502</v>
      </c>
      <c r="G2111" t="s">
        <v>14633</v>
      </c>
    </row>
    <row r="2112" spans="1:7" x14ac:dyDescent="0.25">
      <c r="A2112">
        <f t="shared" ca="1" si="32"/>
        <v>0.87465140319794465</v>
      </c>
      <c r="B2112" s="1" t="s">
        <v>12521</v>
      </c>
      <c r="C2112" s="2">
        <v>768022253</v>
      </c>
      <c r="D2112" s="1" t="s">
        <v>12522</v>
      </c>
      <c r="E2112" s="1" t="s">
        <v>12510</v>
      </c>
      <c r="F2112" s="3">
        <v>44329</v>
      </c>
      <c r="G2112" t="s">
        <v>14634</v>
      </c>
    </row>
    <row r="2113" spans="1:7" x14ac:dyDescent="0.25">
      <c r="A2113">
        <f t="shared" ca="1" si="32"/>
        <v>0.32169113442522979</v>
      </c>
      <c r="B2113" s="1" t="s">
        <v>12538</v>
      </c>
      <c r="C2113" s="2">
        <v>983282046</v>
      </c>
      <c r="D2113" s="1" t="s">
        <v>12539</v>
      </c>
      <c r="E2113" s="1" t="s">
        <v>12566</v>
      </c>
      <c r="F2113" s="3">
        <v>44436</v>
      </c>
      <c r="G2113" t="s">
        <v>14635</v>
      </c>
    </row>
    <row r="2114" spans="1:7" x14ac:dyDescent="0.25">
      <c r="A2114">
        <f t="shared" ref="A2114:A2177" ca="1" si="33">RAND()</f>
        <v>0.214083560601948</v>
      </c>
      <c r="B2114" s="1" t="s">
        <v>12514</v>
      </c>
      <c r="C2114" s="2">
        <v>423463338</v>
      </c>
      <c r="D2114" s="1" t="s">
        <v>12515</v>
      </c>
      <c r="E2114" s="1" t="s">
        <v>12516</v>
      </c>
      <c r="F2114" s="3">
        <v>44230</v>
      </c>
      <c r="G2114" t="s">
        <v>14636</v>
      </c>
    </row>
    <row r="2115" spans="1:7" x14ac:dyDescent="0.25">
      <c r="A2115">
        <f t="shared" ca="1" si="33"/>
        <v>2.7375633606624428E-2</v>
      </c>
      <c r="B2115" s="1" t="s">
        <v>12524</v>
      </c>
      <c r="C2115" s="2">
        <v>978339880</v>
      </c>
      <c r="D2115" s="1" t="s">
        <v>12525</v>
      </c>
      <c r="E2115" s="1" t="s">
        <v>12561</v>
      </c>
      <c r="F2115" s="3">
        <v>44475</v>
      </c>
      <c r="G2115" t="s">
        <v>14637</v>
      </c>
    </row>
    <row r="2116" spans="1:7" x14ac:dyDescent="0.25">
      <c r="A2116">
        <f t="shared" ca="1" si="33"/>
        <v>0.89102249141248002</v>
      </c>
      <c r="B2116" s="1" t="s">
        <v>12524</v>
      </c>
      <c r="C2116" s="2">
        <v>827798637</v>
      </c>
      <c r="D2116" s="1" t="s">
        <v>12525</v>
      </c>
      <c r="E2116" s="1" t="s">
        <v>12564</v>
      </c>
      <c r="F2116" s="3">
        <v>44365</v>
      </c>
      <c r="G2116" t="s">
        <v>14638</v>
      </c>
    </row>
    <row r="2117" spans="1:7" x14ac:dyDescent="0.25">
      <c r="A2117">
        <f t="shared" ca="1" si="33"/>
        <v>0.33274750930579877</v>
      </c>
      <c r="B2117" s="1" t="s">
        <v>12504</v>
      </c>
      <c r="C2117" s="2">
        <v>657148323</v>
      </c>
      <c r="D2117" s="1" t="s">
        <v>12505</v>
      </c>
      <c r="E2117" s="1" t="s">
        <v>12506</v>
      </c>
      <c r="F2117" s="3">
        <v>44301</v>
      </c>
      <c r="G2117" t="s">
        <v>14639</v>
      </c>
    </row>
    <row r="2118" spans="1:7" x14ac:dyDescent="0.25">
      <c r="A2118">
        <f t="shared" ca="1" si="33"/>
        <v>0.44368055438607767</v>
      </c>
      <c r="B2118" s="1" t="s">
        <v>12504</v>
      </c>
      <c r="C2118" s="2">
        <v>990560920</v>
      </c>
      <c r="D2118" s="1" t="s">
        <v>12505</v>
      </c>
      <c r="E2118" s="1" t="s">
        <v>12506</v>
      </c>
      <c r="F2118" s="3">
        <v>44639</v>
      </c>
      <c r="G2118" t="s">
        <v>14640</v>
      </c>
    </row>
    <row r="2119" spans="1:7" x14ac:dyDescent="0.25">
      <c r="A2119">
        <f t="shared" ca="1" si="33"/>
        <v>3.8935105792869962E-3</v>
      </c>
      <c r="B2119" s="1" t="s">
        <v>12538</v>
      </c>
      <c r="C2119" s="2">
        <v>311412009</v>
      </c>
      <c r="D2119" s="1" t="s">
        <v>12539</v>
      </c>
      <c r="E2119" s="1" t="s">
        <v>12510</v>
      </c>
      <c r="F2119" s="3">
        <v>44622</v>
      </c>
      <c r="G2119" t="s">
        <v>14641</v>
      </c>
    </row>
    <row r="2120" spans="1:7" x14ac:dyDescent="0.25">
      <c r="A2120">
        <f t="shared" ca="1" si="33"/>
        <v>0.16937766999279658</v>
      </c>
      <c r="B2120" s="1" t="s">
        <v>12521</v>
      </c>
      <c r="C2120" s="2">
        <v>921708705</v>
      </c>
      <c r="D2120" s="1" t="s">
        <v>12522</v>
      </c>
      <c r="E2120" s="1" t="s">
        <v>12510</v>
      </c>
      <c r="F2120" s="3">
        <v>44656</v>
      </c>
      <c r="G2120" t="s">
        <v>14642</v>
      </c>
    </row>
    <row r="2121" spans="1:7" x14ac:dyDescent="0.25">
      <c r="A2121">
        <f t="shared" ca="1" si="33"/>
        <v>0.14765217681293663</v>
      </c>
      <c r="B2121" s="1" t="s">
        <v>12538</v>
      </c>
      <c r="C2121" s="2">
        <v>840052836</v>
      </c>
      <c r="D2121" s="1" t="s">
        <v>12539</v>
      </c>
      <c r="E2121" s="1" t="s">
        <v>12566</v>
      </c>
      <c r="F2121" s="3">
        <v>44653</v>
      </c>
      <c r="G2121" t="s">
        <v>14643</v>
      </c>
    </row>
    <row r="2122" spans="1:7" x14ac:dyDescent="0.25">
      <c r="A2122">
        <f t="shared" ca="1" si="33"/>
        <v>0.84685100569375793</v>
      </c>
      <c r="B2122" s="1" t="s">
        <v>12504</v>
      </c>
      <c r="C2122" s="2">
        <v>808794445</v>
      </c>
      <c r="D2122" s="1" t="s">
        <v>12505</v>
      </c>
      <c r="E2122" s="1" t="s">
        <v>12564</v>
      </c>
      <c r="F2122" s="3">
        <v>44541</v>
      </c>
      <c r="G2122" t="s">
        <v>14644</v>
      </c>
    </row>
    <row r="2123" spans="1:7" x14ac:dyDescent="0.25">
      <c r="A2123">
        <f t="shared" ca="1" si="33"/>
        <v>0.89663666488927041</v>
      </c>
      <c r="B2123" s="1" t="s">
        <v>12524</v>
      </c>
      <c r="C2123" s="2">
        <v>385818767</v>
      </c>
      <c r="D2123" s="1" t="s">
        <v>12525</v>
      </c>
      <c r="E2123" s="1" t="s">
        <v>12506</v>
      </c>
      <c r="F2123" s="3">
        <v>44399</v>
      </c>
      <c r="G2123" t="s">
        <v>14645</v>
      </c>
    </row>
    <row r="2124" spans="1:7" x14ac:dyDescent="0.25">
      <c r="A2124">
        <f t="shared" ca="1" si="33"/>
        <v>0.63198367883396922</v>
      </c>
      <c r="B2124" s="1" t="s">
        <v>12538</v>
      </c>
      <c r="C2124" s="2">
        <v>466881314</v>
      </c>
      <c r="D2124" s="1" t="s">
        <v>12539</v>
      </c>
      <c r="E2124" s="1" t="s">
        <v>12512</v>
      </c>
      <c r="F2124" s="3">
        <v>44311</v>
      </c>
      <c r="G2124" t="s">
        <v>14646</v>
      </c>
    </row>
    <row r="2125" spans="1:7" x14ac:dyDescent="0.25">
      <c r="A2125">
        <f t="shared" ca="1" si="33"/>
        <v>0.36089568243036096</v>
      </c>
      <c r="B2125" s="1" t="s">
        <v>12538</v>
      </c>
      <c r="C2125" s="2">
        <v>549592626</v>
      </c>
      <c r="D2125" s="1" t="s">
        <v>12539</v>
      </c>
      <c r="E2125" s="1" t="s">
        <v>12512</v>
      </c>
      <c r="F2125" s="3">
        <v>44673</v>
      </c>
      <c r="G2125" t="s">
        <v>14647</v>
      </c>
    </row>
    <row r="2126" spans="1:7" x14ac:dyDescent="0.25">
      <c r="A2126">
        <f t="shared" ca="1" si="33"/>
        <v>0.60946089000227788</v>
      </c>
      <c r="B2126" s="1" t="s">
        <v>12521</v>
      </c>
      <c r="C2126" s="2">
        <v>70992498</v>
      </c>
      <c r="D2126" s="1" t="s">
        <v>12522</v>
      </c>
      <c r="E2126" s="1" t="s">
        <v>12510</v>
      </c>
      <c r="F2126" s="3">
        <v>44669</v>
      </c>
      <c r="G2126" t="s">
        <v>14648</v>
      </c>
    </row>
    <row r="2127" spans="1:7" x14ac:dyDescent="0.25">
      <c r="A2127">
        <f t="shared" ca="1" si="33"/>
        <v>0.13839343421021943</v>
      </c>
      <c r="B2127" s="1" t="s">
        <v>12521</v>
      </c>
      <c r="C2127" s="2">
        <v>460927729</v>
      </c>
      <c r="D2127" s="1" t="s">
        <v>12522</v>
      </c>
      <c r="E2127" s="1" t="s">
        <v>12512</v>
      </c>
      <c r="F2127" s="3">
        <v>44530</v>
      </c>
      <c r="G2127" t="s">
        <v>14649</v>
      </c>
    </row>
    <row r="2128" spans="1:7" x14ac:dyDescent="0.25">
      <c r="A2128">
        <f t="shared" ca="1" si="33"/>
        <v>0.36439921224886884</v>
      </c>
      <c r="B2128" s="1" t="s">
        <v>12524</v>
      </c>
      <c r="C2128" s="2">
        <v>779440324</v>
      </c>
      <c r="D2128" s="1" t="s">
        <v>12525</v>
      </c>
      <c r="E2128" s="1" t="s">
        <v>12564</v>
      </c>
      <c r="F2128" s="3">
        <v>44503</v>
      </c>
      <c r="G2128" t="s">
        <v>14650</v>
      </c>
    </row>
    <row r="2129" spans="1:7" x14ac:dyDescent="0.25">
      <c r="A2129">
        <f t="shared" ca="1" si="33"/>
        <v>0.14844941967827407</v>
      </c>
      <c r="B2129" s="1" t="s">
        <v>12504</v>
      </c>
      <c r="C2129" s="2">
        <v>38422647</v>
      </c>
      <c r="D2129" s="1" t="s">
        <v>12505</v>
      </c>
      <c r="E2129" s="1" t="s">
        <v>12506</v>
      </c>
      <c r="F2129" s="3">
        <v>44214</v>
      </c>
      <c r="G2129" t="s">
        <v>14651</v>
      </c>
    </row>
    <row r="2130" spans="1:7" x14ac:dyDescent="0.25">
      <c r="A2130">
        <f t="shared" ca="1" si="33"/>
        <v>0.76038380473792566</v>
      </c>
      <c r="B2130" s="1" t="s">
        <v>12504</v>
      </c>
      <c r="C2130" s="2">
        <v>102279352</v>
      </c>
      <c r="D2130" s="1" t="s">
        <v>12505</v>
      </c>
      <c r="E2130" s="1" t="s">
        <v>12506</v>
      </c>
      <c r="F2130" s="3">
        <v>44408</v>
      </c>
      <c r="G2130" t="s">
        <v>14652</v>
      </c>
    </row>
    <row r="2131" spans="1:7" x14ac:dyDescent="0.25">
      <c r="A2131">
        <f t="shared" ca="1" si="33"/>
        <v>0.43240090834951128</v>
      </c>
      <c r="B2131" s="1" t="s">
        <v>12538</v>
      </c>
      <c r="C2131" s="2">
        <v>62120508</v>
      </c>
      <c r="D2131" s="1" t="s">
        <v>12539</v>
      </c>
      <c r="E2131" s="1" t="s">
        <v>12512</v>
      </c>
      <c r="F2131" s="3">
        <v>44251</v>
      </c>
      <c r="G2131" t="s">
        <v>14653</v>
      </c>
    </row>
    <row r="2132" spans="1:7" x14ac:dyDescent="0.25">
      <c r="A2132">
        <f t="shared" ca="1" si="33"/>
        <v>0.74639862875334029</v>
      </c>
      <c r="B2132" s="1" t="s">
        <v>12538</v>
      </c>
      <c r="C2132" s="2">
        <v>948586012</v>
      </c>
      <c r="D2132" s="1" t="s">
        <v>12539</v>
      </c>
      <c r="E2132" s="1" t="s">
        <v>12566</v>
      </c>
      <c r="F2132" s="3">
        <v>44576</v>
      </c>
      <c r="G2132" t="s">
        <v>14654</v>
      </c>
    </row>
    <row r="2133" spans="1:7" x14ac:dyDescent="0.25">
      <c r="A2133">
        <f t="shared" ca="1" si="33"/>
        <v>0.70145563734070926</v>
      </c>
      <c r="B2133" s="1" t="s">
        <v>12524</v>
      </c>
      <c r="C2133" s="2">
        <v>126353147</v>
      </c>
      <c r="D2133" s="1" t="s">
        <v>12525</v>
      </c>
      <c r="E2133" s="1" t="s">
        <v>12506</v>
      </c>
      <c r="F2133" s="3">
        <v>44511</v>
      </c>
      <c r="G2133" t="s">
        <v>14655</v>
      </c>
    </row>
    <row r="2134" spans="1:7" x14ac:dyDescent="0.25">
      <c r="A2134">
        <f t="shared" ca="1" si="33"/>
        <v>0.19082453356174145</v>
      </c>
      <c r="B2134" s="1" t="s">
        <v>12521</v>
      </c>
      <c r="C2134" s="2">
        <v>93214941</v>
      </c>
      <c r="D2134" s="1" t="s">
        <v>12522</v>
      </c>
      <c r="E2134" s="1" t="s">
        <v>12510</v>
      </c>
      <c r="F2134" s="3">
        <v>44496</v>
      </c>
      <c r="G2134" t="s">
        <v>14656</v>
      </c>
    </row>
    <row r="2135" spans="1:7" x14ac:dyDescent="0.25">
      <c r="A2135">
        <f t="shared" ca="1" si="33"/>
        <v>0.24996668599303939</v>
      </c>
      <c r="B2135" s="1" t="s">
        <v>12521</v>
      </c>
      <c r="C2135" s="2">
        <v>363597849</v>
      </c>
      <c r="D2135" s="1" t="s">
        <v>12522</v>
      </c>
      <c r="E2135" s="1" t="s">
        <v>12510</v>
      </c>
      <c r="F2135" s="3">
        <v>44414</v>
      </c>
      <c r="G2135" t="s">
        <v>14657</v>
      </c>
    </row>
    <row r="2136" spans="1:7" x14ac:dyDescent="0.25">
      <c r="A2136">
        <f t="shared" ca="1" si="33"/>
        <v>0.6345494729081993</v>
      </c>
      <c r="B2136" s="1" t="s">
        <v>12504</v>
      </c>
      <c r="C2136" s="2">
        <v>360971387</v>
      </c>
      <c r="D2136" s="1" t="s">
        <v>12505</v>
      </c>
      <c r="E2136" s="1" t="s">
        <v>12506</v>
      </c>
      <c r="F2136" s="3">
        <v>44358</v>
      </c>
      <c r="G2136" t="s">
        <v>14658</v>
      </c>
    </row>
    <row r="2137" spans="1:7" x14ac:dyDescent="0.25">
      <c r="A2137">
        <f t="shared" ca="1" si="33"/>
        <v>0.66845046369663907</v>
      </c>
      <c r="B2137" s="1" t="s">
        <v>12538</v>
      </c>
      <c r="C2137" s="2">
        <v>194747626</v>
      </c>
      <c r="D2137" s="1" t="s">
        <v>12539</v>
      </c>
      <c r="E2137" s="1" t="s">
        <v>12510</v>
      </c>
      <c r="F2137" s="3">
        <v>44218</v>
      </c>
      <c r="G2137" t="s">
        <v>14659</v>
      </c>
    </row>
    <row r="2138" spans="1:7" x14ac:dyDescent="0.25">
      <c r="A2138">
        <f t="shared" ca="1" si="33"/>
        <v>0.18791334946615901</v>
      </c>
      <c r="B2138" s="1" t="s">
        <v>12524</v>
      </c>
      <c r="C2138" s="2">
        <v>409970645</v>
      </c>
      <c r="D2138" s="1" t="s">
        <v>12525</v>
      </c>
      <c r="E2138" s="1" t="s">
        <v>12506</v>
      </c>
      <c r="F2138" s="3">
        <v>44286</v>
      </c>
      <c r="G2138" t="s">
        <v>14660</v>
      </c>
    </row>
    <row r="2139" spans="1:7" x14ac:dyDescent="0.25">
      <c r="A2139">
        <f t="shared" ca="1" si="33"/>
        <v>0.4498768414697768</v>
      </c>
      <c r="B2139" s="1" t="s">
        <v>12538</v>
      </c>
      <c r="C2139" s="2">
        <v>663436500</v>
      </c>
      <c r="D2139" s="1" t="s">
        <v>12539</v>
      </c>
      <c r="E2139" s="1" t="s">
        <v>12566</v>
      </c>
      <c r="F2139" s="3">
        <v>44374</v>
      </c>
      <c r="G2139" t="s">
        <v>14661</v>
      </c>
    </row>
    <row r="2140" spans="1:7" x14ac:dyDescent="0.25">
      <c r="A2140">
        <f t="shared" ca="1" si="33"/>
        <v>0.6703211379766002</v>
      </c>
      <c r="B2140" s="1" t="s">
        <v>12521</v>
      </c>
      <c r="C2140" s="2">
        <v>848503950</v>
      </c>
      <c r="D2140" s="1" t="s">
        <v>12522</v>
      </c>
      <c r="E2140" s="1" t="s">
        <v>12510</v>
      </c>
      <c r="F2140" s="3">
        <v>44418</v>
      </c>
      <c r="G2140" t="s">
        <v>14662</v>
      </c>
    </row>
    <row r="2141" spans="1:7" x14ac:dyDescent="0.25">
      <c r="A2141">
        <f t="shared" ca="1" si="33"/>
        <v>0.44703729788566338</v>
      </c>
      <c r="B2141" s="1" t="s">
        <v>12538</v>
      </c>
      <c r="C2141" s="2">
        <v>795837717</v>
      </c>
      <c r="D2141" s="1" t="s">
        <v>12539</v>
      </c>
      <c r="E2141" s="1" t="s">
        <v>12512</v>
      </c>
      <c r="F2141" s="3">
        <v>44478</v>
      </c>
      <c r="G2141" t="s">
        <v>14663</v>
      </c>
    </row>
    <row r="2142" spans="1:7" x14ac:dyDescent="0.25">
      <c r="A2142">
        <f t="shared" ca="1" si="33"/>
        <v>0.52900146671482862</v>
      </c>
      <c r="B2142" s="1" t="s">
        <v>12538</v>
      </c>
      <c r="C2142" s="2">
        <v>295447004</v>
      </c>
      <c r="D2142" s="1" t="s">
        <v>12539</v>
      </c>
      <c r="E2142" s="1" t="s">
        <v>12512</v>
      </c>
      <c r="F2142" s="3">
        <v>44274</v>
      </c>
      <c r="G2142" t="s">
        <v>14664</v>
      </c>
    </row>
    <row r="2143" spans="1:7" x14ac:dyDescent="0.25">
      <c r="A2143">
        <f t="shared" ca="1" si="33"/>
        <v>0.64198369625895557</v>
      </c>
      <c r="B2143" s="1" t="s">
        <v>12514</v>
      </c>
      <c r="C2143" s="2">
        <v>841889132</v>
      </c>
      <c r="D2143" s="1" t="s">
        <v>12515</v>
      </c>
      <c r="E2143" s="1" t="s">
        <v>12516</v>
      </c>
      <c r="F2143" s="3">
        <v>44416</v>
      </c>
      <c r="G2143" t="s">
        <v>14665</v>
      </c>
    </row>
    <row r="2144" spans="1:7" x14ac:dyDescent="0.25">
      <c r="A2144">
        <f t="shared" ca="1" si="33"/>
        <v>0.67417965814289338</v>
      </c>
      <c r="B2144" s="1" t="s">
        <v>12514</v>
      </c>
      <c r="C2144" s="2">
        <v>561087774</v>
      </c>
      <c r="D2144" s="1" t="s">
        <v>12515</v>
      </c>
      <c r="E2144" s="1" t="s">
        <v>12516</v>
      </c>
      <c r="F2144" s="3">
        <v>44407</v>
      </c>
      <c r="G2144" t="s">
        <v>14666</v>
      </c>
    </row>
    <row r="2145" spans="1:7" x14ac:dyDescent="0.25">
      <c r="A2145">
        <f t="shared" ca="1" si="33"/>
        <v>0.23719585247707387</v>
      </c>
      <c r="B2145" s="1" t="s">
        <v>12504</v>
      </c>
      <c r="C2145" s="2">
        <v>721822203</v>
      </c>
      <c r="D2145" s="1" t="s">
        <v>12505</v>
      </c>
      <c r="E2145" s="1" t="s">
        <v>12510</v>
      </c>
      <c r="F2145" s="3">
        <v>44226</v>
      </c>
      <c r="G2145" t="s">
        <v>14667</v>
      </c>
    </row>
    <row r="2146" spans="1:7" x14ac:dyDescent="0.25">
      <c r="A2146">
        <f t="shared" ca="1" si="33"/>
        <v>0.71793797569260132</v>
      </c>
      <c r="B2146" s="1" t="s">
        <v>12521</v>
      </c>
      <c r="C2146" s="2">
        <v>366358420</v>
      </c>
      <c r="D2146" s="1" t="s">
        <v>12522</v>
      </c>
      <c r="E2146" s="1" t="s">
        <v>12510</v>
      </c>
      <c r="F2146" s="3">
        <v>44227</v>
      </c>
      <c r="G2146" t="s">
        <v>14668</v>
      </c>
    </row>
    <row r="2147" spans="1:7" x14ac:dyDescent="0.25">
      <c r="A2147">
        <f t="shared" ca="1" si="33"/>
        <v>0.77628498221188891</v>
      </c>
      <c r="B2147" s="1" t="s">
        <v>12504</v>
      </c>
      <c r="C2147" s="2">
        <v>649881744</v>
      </c>
      <c r="D2147" s="1" t="s">
        <v>12505</v>
      </c>
      <c r="E2147" s="1" t="s">
        <v>12564</v>
      </c>
      <c r="F2147" s="3">
        <v>44675</v>
      </c>
      <c r="G2147" t="s">
        <v>14669</v>
      </c>
    </row>
    <row r="2148" spans="1:7" x14ac:dyDescent="0.25">
      <c r="A2148">
        <f t="shared" ca="1" si="33"/>
        <v>0.8291605691458841</v>
      </c>
      <c r="B2148" s="1" t="s">
        <v>12524</v>
      </c>
      <c r="C2148" s="2">
        <v>587755693</v>
      </c>
      <c r="D2148" s="1" t="s">
        <v>12525</v>
      </c>
      <c r="E2148" s="1" t="s">
        <v>12506</v>
      </c>
      <c r="F2148" s="3">
        <v>44219</v>
      </c>
      <c r="G2148" t="s">
        <v>14670</v>
      </c>
    </row>
    <row r="2149" spans="1:7" x14ac:dyDescent="0.25">
      <c r="A2149">
        <f t="shared" ca="1" si="33"/>
        <v>1.2222534133919383E-2</v>
      </c>
      <c r="B2149" s="1" t="s">
        <v>12524</v>
      </c>
      <c r="C2149" s="2">
        <v>957165148</v>
      </c>
      <c r="D2149" s="1" t="s">
        <v>12525</v>
      </c>
      <c r="E2149" s="1" t="s">
        <v>12564</v>
      </c>
      <c r="F2149" s="3">
        <v>44449</v>
      </c>
      <c r="G2149" t="s">
        <v>14671</v>
      </c>
    </row>
    <row r="2150" spans="1:7" x14ac:dyDescent="0.25">
      <c r="A2150">
        <f t="shared" ca="1" si="33"/>
        <v>0.41786104442420957</v>
      </c>
      <c r="B2150" s="1" t="s">
        <v>12521</v>
      </c>
      <c r="C2150" s="2">
        <v>947446211</v>
      </c>
      <c r="D2150" s="1" t="s">
        <v>12522</v>
      </c>
      <c r="E2150" s="1" t="s">
        <v>12512</v>
      </c>
      <c r="F2150" s="3">
        <v>44247</v>
      </c>
      <c r="G2150" t="s">
        <v>14672</v>
      </c>
    </row>
    <row r="2151" spans="1:7" x14ac:dyDescent="0.25">
      <c r="A2151">
        <f t="shared" ca="1" si="33"/>
        <v>0.61897394808454531</v>
      </c>
      <c r="B2151" s="1" t="s">
        <v>12538</v>
      </c>
      <c r="C2151" s="2">
        <v>316783181</v>
      </c>
      <c r="D2151" s="1" t="s">
        <v>12539</v>
      </c>
      <c r="E2151" s="1" t="s">
        <v>12510</v>
      </c>
      <c r="F2151" s="3">
        <v>44595</v>
      </c>
      <c r="G2151" t="s">
        <v>14673</v>
      </c>
    </row>
    <row r="2152" spans="1:7" x14ac:dyDescent="0.25">
      <c r="A2152">
        <f t="shared" ca="1" si="33"/>
        <v>0.17113929264965133</v>
      </c>
      <c r="B2152" s="1" t="s">
        <v>12504</v>
      </c>
      <c r="C2152" s="2">
        <v>843399380</v>
      </c>
      <c r="D2152" s="1" t="s">
        <v>12505</v>
      </c>
      <c r="E2152" s="1" t="s">
        <v>12506</v>
      </c>
      <c r="F2152" s="3">
        <v>44566</v>
      </c>
      <c r="G2152" t="s">
        <v>14674</v>
      </c>
    </row>
    <row r="2153" spans="1:7" x14ac:dyDescent="0.25">
      <c r="A2153">
        <f t="shared" ca="1" si="33"/>
        <v>0.97249025336785067</v>
      </c>
      <c r="B2153" s="1" t="s">
        <v>12521</v>
      </c>
      <c r="C2153" s="2">
        <v>647826827</v>
      </c>
      <c r="D2153" s="1" t="s">
        <v>12522</v>
      </c>
      <c r="E2153" s="1" t="s">
        <v>12510</v>
      </c>
      <c r="F2153" s="3">
        <v>44429</v>
      </c>
      <c r="G2153" t="s">
        <v>14675</v>
      </c>
    </row>
    <row r="2154" spans="1:7" x14ac:dyDescent="0.25">
      <c r="A2154">
        <f t="shared" ca="1" si="33"/>
        <v>0.49736022150994019</v>
      </c>
      <c r="B2154" s="1" t="s">
        <v>12504</v>
      </c>
      <c r="C2154" s="2">
        <v>719469045</v>
      </c>
      <c r="D2154" s="1" t="s">
        <v>12505</v>
      </c>
      <c r="E2154" s="1" t="s">
        <v>12512</v>
      </c>
      <c r="F2154" s="3">
        <v>44277</v>
      </c>
      <c r="G2154" t="s">
        <v>14676</v>
      </c>
    </row>
    <row r="2155" spans="1:7" x14ac:dyDescent="0.25">
      <c r="A2155">
        <f t="shared" ca="1" si="33"/>
        <v>0.45016075464655392</v>
      </c>
      <c r="B2155" s="1" t="s">
        <v>12538</v>
      </c>
      <c r="C2155" s="2">
        <v>167132802</v>
      </c>
      <c r="D2155" s="1" t="s">
        <v>12539</v>
      </c>
      <c r="E2155" s="1" t="s">
        <v>12512</v>
      </c>
      <c r="F2155" s="3">
        <v>44457</v>
      </c>
      <c r="G2155" t="s">
        <v>14677</v>
      </c>
    </row>
    <row r="2156" spans="1:7" x14ac:dyDescent="0.25">
      <c r="A2156">
        <f t="shared" ca="1" si="33"/>
        <v>0.16706202305754037</v>
      </c>
      <c r="B2156" s="1" t="s">
        <v>12504</v>
      </c>
      <c r="C2156" s="2">
        <v>699711181</v>
      </c>
      <c r="D2156" s="1" t="s">
        <v>12505</v>
      </c>
      <c r="E2156" s="1" t="s">
        <v>12506</v>
      </c>
      <c r="F2156" s="3">
        <v>44234</v>
      </c>
      <c r="G2156" t="s">
        <v>14678</v>
      </c>
    </row>
    <row r="2157" spans="1:7" x14ac:dyDescent="0.25">
      <c r="A2157">
        <f t="shared" ca="1" si="33"/>
        <v>0.64328736985785873</v>
      </c>
      <c r="B2157" s="1" t="s">
        <v>12538</v>
      </c>
      <c r="C2157" s="2">
        <v>294503809</v>
      </c>
      <c r="D2157" s="1" t="s">
        <v>12539</v>
      </c>
      <c r="E2157" s="1" t="s">
        <v>12510</v>
      </c>
      <c r="F2157" s="3">
        <v>44306</v>
      </c>
      <c r="G2157" t="s">
        <v>14679</v>
      </c>
    </row>
    <row r="2158" spans="1:7" x14ac:dyDescent="0.25">
      <c r="A2158">
        <f t="shared" ca="1" si="33"/>
        <v>0.44826703892359021</v>
      </c>
      <c r="B2158" s="1" t="s">
        <v>12521</v>
      </c>
      <c r="C2158" s="2">
        <v>798424866</v>
      </c>
      <c r="D2158" s="1" t="s">
        <v>12522</v>
      </c>
      <c r="E2158" s="1" t="s">
        <v>12510</v>
      </c>
      <c r="F2158" s="3">
        <v>44473</v>
      </c>
      <c r="G2158" t="s">
        <v>14680</v>
      </c>
    </row>
    <row r="2159" spans="1:7" x14ac:dyDescent="0.25">
      <c r="A2159">
        <f t="shared" ca="1" si="33"/>
        <v>0.71142202591605819</v>
      </c>
      <c r="B2159" s="1" t="s">
        <v>12524</v>
      </c>
      <c r="C2159" s="2">
        <v>743758298</v>
      </c>
      <c r="D2159" s="1" t="s">
        <v>12525</v>
      </c>
      <c r="E2159" s="1" t="s">
        <v>12506</v>
      </c>
      <c r="F2159" s="3">
        <v>44437</v>
      </c>
      <c r="G2159" t="s">
        <v>14681</v>
      </c>
    </row>
    <row r="2160" spans="1:7" x14ac:dyDescent="0.25">
      <c r="A2160">
        <f t="shared" ca="1" si="33"/>
        <v>0.82205296848067455</v>
      </c>
      <c r="B2160" s="1" t="s">
        <v>12524</v>
      </c>
      <c r="C2160" s="2">
        <v>729426477</v>
      </c>
      <c r="D2160" s="1" t="s">
        <v>12525</v>
      </c>
      <c r="E2160" s="1" t="s">
        <v>12564</v>
      </c>
      <c r="F2160" s="3">
        <v>44317</v>
      </c>
      <c r="G2160" t="s">
        <v>14682</v>
      </c>
    </row>
    <row r="2161" spans="1:7" x14ac:dyDescent="0.25">
      <c r="A2161">
        <f t="shared" ca="1" si="33"/>
        <v>0.63297819075989203</v>
      </c>
      <c r="B2161" s="1" t="s">
        <v>12524</v>
      </c>
      <c r="C2161" s="2">
        <v>767203930</v>
      </c>
      <c r="D2161" s="1" t="s">
        <v>12525</v>
      </c>
      <c r="E2161" s="1" t="s">
        <v>12506</v>
      </c>
      <c r="F2161" s="3">
        <v>44543</v>
      </c>
      <c r="G2161" t="s">
        <v>14683</v>
      </c>
    </row>
    <row r="2162" spans="1:7" x14ac:dyDescent="0.25">
      <c r="A2162">
        <f t="shared" ca="1" si="33"/>
        <v>0.91352490870302028</v>
      </c>
      <c r="B2162" s="1" t="s">
        <v>12504</v>
      </c>
      <c r="C2162" s="2">
        <v>400089203</v>
      </c>
      <c r="D2162" s="1" t="s">
        <v>12505</v>
      </c>
      <c r="E2162" s="1" t="s">
        <v>12510</v>
      </c>
      <c r="F2162" s="3">
        <v>44679</v>
      </c>
      <c r="G2162" t="s">
        <v>14684</v>
      </c>
    </row>
    <row r="2163" spans="1:7" x14ac:dyDescent="0.25">
      <c r="A2163">
        <f t="shared" ca="1" si="33"/>
        <v>0.46788493764188688</v>
      </c>
      <c r="B2163" s="1" t="s">
        <v>12524</v>
      </c>
      <c r="C2163" s="2">
        <v>296436568</v>
      </c>
      <c r="D2163" s="1" t="s">
        <v>12525</v>
      </c>
      <c r="E2163" s="1" t="s">
        <v>12506</v>
      </c>
      <c r="F2163" s="3">
        <v>44439</v>
      </c>
      <c r="G2163" t="s">
        <v>14685</v>
      </c>
    </row>
    <row r="2164" spans="1:7" x14ac:dyDescent="0.25">
      <c r="A2164">
        <f t="shared" ca="1" si="33"/>
        <v>0.15677820786124674</v>
      </c>
      <c r="B2164" s="1" t="s">
        <v>12521</v>
      </c>
      <c r="C2164" s="2">
        <v>523307003</v>
      </c>
      <c r="D2164" s="1" t="s">
        <v>12522</v>
      </c>
      <c r="E2164" s="1" t="s">
        <v>12510</v>
      </c>
      <c r="F2164" s="3">
        <v>44335</v>
      </c>
      <c r="G2164" t="s">
        <v>14686</v>
      </c>
    </row>
    <row r="2165" spans="1:7" x14ac:dyDescent="0.25">
      <c r="A2165">
        <f t="shared" ca="1" si="33"/>
        <v>0.77835603268935305</v>
      </c>
      <c r="B2165" s="1" t="s">
        <v>12504</v>
      </c>
      <c r="C2165" s="2">
        <v>75818830</v>
      </c>
      <c r="D2165" s="1" t="s">
        <v>12505</v>
      </c>
      <c r="E2165" s="1" t="s">
        <v>12510</v>
      </c>
      <c r="F2165" s="3">
        <v>44381</v>
      </c>
      <c r="G2165" t="s">
        <v>14687</v>
      </c>
    </row>
    <row r="2166" spans="1:7" x14ac:dyDescent="0.25">
      <c r="A2166">
        <f t="shared" ca="1" si="33"/>
        <v>0.16497489337342031</v>
      </c>
      <c r="B2166" s="1" t="s">
        <v>12514</v>
      </c>
      <c r="C2166" s="2">
        <v>935604502</v>
      </c>
      <c r="D2166" s="1" t="s">
        <v>12515</v>
      </c>
      <c r="E2166" s="1" t="s">
        <v>12516</v>
      </c>
      <c r="F2166" s="3">
        <v>44634</v>
      </c>
      <c r="G2166" t="s">
        <v>14688</v>
      </c>
    </row>
    <row r="2167" spans="1:7" x14ac:dyDescent="0.25">
      <c r="A2167">
        <f t="shared" ca="1" si="33"/>
        <v>0.60806382816482107</v>
      </c>
      <c r="B2167" s="1" t="s">
        <v>12524</v>
      </c>
      <c r="C2167" s="2">
        <v>195572040</v>
      </c>
      <c r="D2167" s="1" t="s">
        <v>12525</v>
      </c>
      <c r="E2167" s="1" t="s">
        <v>12506</v>
      </c>
      <c r="F2167" s="3">
        <v>44312</v>
      </c>
      <c r="G2167" t="s">
        <v>14689</v>
      </c>
    </row>
    <row r="2168" spans="1:7" x14ac:dyDescent="0.25">
      <c r="A2168">
        <f t="shared" ca="1" si="33"/>
        <v>0.69987241796068078</v>
      </c>
      <c r="B2168" s="1" t="s">
        <v>12521</v>
      </c>
      <c r="C2168" s="2">
        <v>594432656</v>
      </c>
      <c r="D2168" s="1" t="s">
        <v>12522</v>
      </c>
      <c r="E2168" s="1" t="s">
        <v>12510</v>
      </c>
      <c r="F2168" s="3">
        <v>44678</v>
      </c>
      <c r="G2168" t="s">
        <v>14690</v>
      </c>
    </row>
    <row r="2169" spans="1:7" x14ac:dyDescent="0.25">
      <c r="A2169">
        <f t="shared" ca="1" si="33"/>
        <v>0.69278665801428974</v>
      </c>
      <c r="B2169" s="1" t="s">
        <v>12521</v>
      </c>
      <c r="C2169" s="2">
        <v>114607143</v>
      </c>
      <c r="D2169" s="1" t="s">
        <v>12522</v>
      </c>
      <c r="E2169" s="1" t="s">
        <v>12510</v>
      </c>
      <c r="F2169" s="3">
        <v>44494</v>
      </c>
      <c r="G2169" t="s">
        <v>14691</v>
      </c>
    </row>
    <row r="2170" spans="1:7" x14ac:dyDescent="0.25">
      <c r="A2170">
        <f t="shared" ca="1" si="33"/>
        <v>0.81170839762874503</v>
      </c>
      <c r="B2170" s="1" t="s">
        <v>12524</v>
      </c>
      <c r="C2170" s="2">
        <v>761224462</v>
      </c>
      <c r="D2170" s="1" t="s">
        <v>12525</v>
      </c>
      <c r="E2170" s="1" t="s">
        <v>12506</v>
      </c>
      <c r="F2170" s="3">
        <v>44497</v>
      </c>
      <c r="G2170" t="s">
        <v>14692</v>
      </c>
    </row>
    <row r="2171" spans="1:7" x14ac:dyDescent="0.25">
      <c r="A2171">
        <f t="shared" ca="1" si="33"/>
        <v>0.60571964351991026</v>
      </c>
      <c r="B2171" s="1" t="s">
        <v>12504</v>
      </c>
      <c r="C2171" s="2">
        <v>943053239</v>
      </c>
      <c r="D2171" s="1" t="s">
        <v>12505</v>
      </c>
      <c r="E2171" s="1" t="s">
        <v>12506</v>
      </c>
      <c r="F2171" s="3">
        <v>44200</v>
      </c>
      <c r="G2171" t="s">
        <v>14693</v>
      </c>
    </row>
    <row r="2172" spans="1:7" x14ac:dyDescent="0.25">
      <c r="A2172">
        <f t="shared" ca="1" si="33"/>
        <v>0.36481756248135666</v>
      </c>
      <c r="B2172" s="1" t="s">
        <v>12504</v>
      </c>
      <c r="C2172" s="2">
        <v>914611148</v>
      </c>
      <c r="D2172" s="1" t="s">
        <v>12505</v>
      </c>
      <c r="E2172" s="1" t="s">
        <v>12510</v>
      </c>
      <c r="F2172" s="3">
        <v>44393</v>
      </c>
      <c r="G2172" t="s">
        <v>14694</v>
      </c>
    </row>
    <row r="2173" spans="1:7" x14ac:dyDescent="0.25">
      <c r="A2173">
        <f t="shared" ca="1" si="33"/>
        <v>0.4636177651345198</v>
      </c>
      <c r="B2173" s="1" t="s">
        <v>12521</v>
      </c>
      <c r="C2173" s="2">
        <v>484947100</v>
      </c>
      <c r="D2173" s="1" t="s">
        <v>12522</v>
      </c>
      <c r="E2173" s="1" t="s">
        <v>12510</v>
      </c>
      <c r="F2173" s="3">
        <v>44217</v>
      </c>
      <c r="G2173" t="s">
        <v>14695</v>
      </c>
    </row>
    <row r="2174" spans="1:7" x14ac:dyDescent="0.25">
      <c r="A2174">
        <f t="shared" ca="1" si="33"/>
        <v>0.50765936593879935</v>
      </c>
      <c r="B2174" s="1" t="s">
        <v>12538</v>
      </c>
      <c r="C2174" s="2">
        <v>941967865</v>
      </c>
      <c r="D2174" s="1" t="s">
        <v>12539</v>
      </c>
      <c r="E2174" s="1" t="s">
        <v>12566</v>
      </c>
      <c r="F2174" s="3">
        <v>44645</v>
      </c>
      <c r="G2174" t="s">
        <v>14696</v>
      </c>
    </row>
    <row r="2175" spans="1:7" x14ac:dyDescent="0.25">
      <c r="A2175">
        <f t="shared" ca="1" si="33"/>
        <v>0.13900417812545207</v>
      </c>
      <c r="B2175" s="1" t="s">
        <v>12521</v>
      </c>
      <c r="C2175" s="2">
        <v>59844378</v>
      </c>
      <c r="D2175" s="1" t="s">
        <v>12522</v>
      </c>
      <c r="E2175" s="1" t="s">
        <v>12510</v>
      </c>
      <c r="F2175" s="3">
        <v>44654</v>
      </c>
      <c r="G2175" t="s">
        <v>14697</v>
      </c>
    </row>
    <row r="2176" spans="1:7" x14ac:dyDescent="0.25">
      <c r="A2176">
        <f t="shared" ca="1" si="33"/>
        <v>0.64503877558172651</v>
      </c>
      <c r="B2176" s="1" t="s">
        <v>12504</v>
      </c>
      <c r="C2176" s="2">
        <v>72373489</v>
      </c>
      <c r="D2176" s="1" t="s">
        <v>12505</v>
      </c>
      <c r="E2176" s="1" t="s">
        <v>12506</v>
      </c>
      <c r="F2176" s="3">
        <v>44336</v>
      </c>
      <c r="G2176" t="s">
        <v>14698</v>
      </c>
    </row>
    <row r="2177" spans="1:7" x14ac:dyDescent="0.25">
      <c r="A2177">
        <f t="shared" ca="1" si="33"/>
        <v>0.78096762473412573</v>
      </c>
      <c r="B2177" s="1" t="s">
        <v>12514</v>
      </c>
      <c r="C2177" s="2">
        <v>721613645</v>
      </c>
      <c r="D2177" s="1" t="s">
        <v>12515</v>
      </c>
      <c r="E2177" s="1" t="s">
        <v>12506</v>
      </c>
      <c r="F2177" s="3">
        <v>44447</v>
      </c>
      <c r="G2177" t="s">
        <v>14699</v>
      </c>
    </row>
    <row r="2178" spans="1:7" x14ac:dyDescent="0.25">
      <c r="A2178">
        <f t="shared" ref="A2178:A2241" ca="1" si="34">RAND()</f>
        <v>0.82986412026845646</v>
      </c>
      <c r="B2178" s="1" t="s">
        <v>12538</v>
      </c>
      <c r="C2178" s="2">
        <v>765691385</v>
      </c>
      <c r="D2178" s="1" t="s">
        <v>12539</v>
      </c>
      <c r="E2178" s="1" t="s">
        <v>12510</v>
      </c>
      <c r="F2178" s="3">
        <v>44420</v>
      </c>
      <c r="G2178" t="s">
        <v>14700</v>
      </c>
    </row>
    <row r="2179" spans="1:7" x14ac:dyDescent="0.25">
      <c r="A2179">
        <f t="shared" ca="1" si="34"/>
        <v>7.6785674341419585E-2</v>
      </c>
      <c r="B2179" s="1" t="s">
        <v>12504</v>
      </c>
      <c r="C2179" s="2">
        <v>750048021</v>
      </c>
      <c r="D2179" s="1" t="s">
        <v>12505</v>
      </c>
      <c r="E2179" s="1" t="s">
        <v>12506</v>
      </c>
      <c r="F2179" s="3">
        <v>44313</v>
      </c>
      <c r="G2179" t="s">
        <v>14701</v>
      </c>
    </row>
    <row r="2180" spans="1:7" x14ac:dyDescent="0.25">
      <c r="A2180">
        <f t="shared" ca="1" si="34"/>
        <v>0.78475873712353583</v>
      </c>
      <c r="B2180" s="1" t="s">
        <v>12504</v>
      </c>
      <c r="C2180" s="2">
        <v>729963984</v>
      </c>
      <c r="D2180" s="1" t="s">
        <v>12505</v>
      </c>
      <c r="E2180" s="1" t="s">
        <v>12510</v>
      </c>
      <c r="F2180" s="3">
        <v>44495</v>
      </c>
      <c r="G2180" t="s">
        <v>14702</v>
      </c>
    </row>
    <row r="2181" spans="1:7" x14ac:dyDescent="0.25">
      <c r="A2181">
        <f t="shared" ca="1" si="34"/>
        <v>0.64891040248053389</v>
      </c>
      <c r="B2181" s="1" t="s">
        <v>12524</v>
      </c>
      <c r="C2181" s="2">
        <v>300585242</v>
      </c>
      <c r="D2181" s="1" t="s">
        <v>12525</v>
      </c>
      <c r="E2181" s="1" t="s">
        <v>12506</v>
      </c>
      <c r="F2181" s="3">
        <v>44553</v>
      </c>
      <c r="G2181" t="s">
        <v>14703</v>
      </c>
    </row>
    <row r="2182" spans="1:7" x14ac:dyDescent="0.25">
      <c r="A2182">
        <f t="shared" ca="1" si="34"/>
        <v>8.446093230820606E-2</v>
      </c>
      <c r="B2182" s="1" t="s">
        <v>12504</v>
      </c>
      <c r="C2182" s="2">
        <v>588615194</v>
      </c>
      <c r="D2182" s="1" t="s">
        <v>12505</v>
      </c>
      <c r="E2182" s="1" t="s">
        <v>12506</v>
      </c>
      <c r="F2182" s="3">
        <v>44338</v>
      </c>
      <c r="G2182" t="s">
        <v>14704</v>
      </c>
    </row>
    <row r="2183" spans="1:7" x14ac:dyDescent="0.25">
      <c r="A2183">
        <f t="shared" ca="1" si="34"/>
        <v>0.76795086600455764</v>
      </c>
      <c r="B2183" s="1" t="s">
        <v>12524</v>
      </c>
      <c r="C2183" s="2">
        <v>400775260</v>
      </c>
      <c r="D2183" s="1" t="s">
        <v>12525</v>
      </c>
      <c r="E2183" s="1" t="s">
        <v>12561</v>
      </c>
      <c r="F2183" s="3">
        <v>44254</v>
      </c>
      <c r="G2183" t="s">
        <v>14705</v>
      </c>
    </row>
    <row r="2184" spans="1:7" x14ac:dyDescent="0.25">
      <c r="A2184">
        <f t="shared" ca="1" si="34"/>
        <v>0.23363132548180909</v>
      </c>
      <c r="B2184" s="1" t="s">
        <v>12521</v>
      </c>
      <c r="C2184" s="2">
        <v>873447667</v>
      </c>
      <c r="D2184" s="1" t="s">
        <v>12522</v>
      </c>
      <c r="E2184" s="1" t="s">
        <v>12510</v>
      </c>
      <c r="F2184" s="3">
        <v>44284</v>
      </c>
      <c r="G2184" t="s">
        <v>14706</v>
      </c>
    </row>
    <row r="2185" spans="1:7" x14ac:dyDescent="0.25">
      <c r="A2185">
        <f t="shared" ca="1" si="34"/>
        <v>4.8804869036447651E-2</v>
      </c>
      <c r="B2185" s="1" t="s">
        <v>12538</v>
      </c>
      <c r="C2185" s="2">
        <v>539715700</v>
      </c>
      <c r="D2185" s="1" t="s">
        <v>12539</v>
      </c>
      <c r="E2185" s="1" t="s">
        <v>12512</v>
      </c>
      <c r="F2185" s="3">
        <v>44320</v>
      </c>
      <c r="G2185" t="s">
        <v>14707</v>
      </c>
    </row>
    <row r="2186" spans="1:7" x14ac:dyDescent="0.25">
      <c r="A2186">
        <f t="shared" ca="1" si="34"/>
        <v>0.42045794128702063</v>
      </c>
      <c r="B2186" s="1" t="s">
        <v>12538</v>
      </c>
      <c r="C2186" s="2">
        <v>638628927</v>
      </c>
      <c r="D2186" s="1" t="s">
        <v>12539</v>
      </c>
      <c r="E2186" s="1" t="s">
        <v>12566</v>
      </c>
      <c r="F2186" s="3">
        <v>44563</v>
      </c>
      <c r="G2186" t="s">
        <v>14708</v>
      </c>
    </row>
    <row r="2187" spans="1:7" x14ac:dyDescent="0.25">
      <c r="A2187">
        <f t="shared" ca="1" si="34"/>
        <v>0.66881394853671583</v>
      </c>
      <c r="B2187" s="1" t="s">
        <v>12521</v>
      </c>
      <c r="C2187" s="2">
        <v>108622799</v>
      </c>
      <c r="D2187" s="1" t="s">
        <v>12522</v>
      </c>
      <c r="E2187" s="1" t="s">
        <v>12512</v>
      </c>
      <c r="F2187" s="3">
        <v>44214</v>
      </c>
      <c r="G2187" t="s">
        <v>14709</v>
      </c>
    </row>
    <row r="2188" spans="1:7" x14ac:dyDescent="0.25">
      <c r="A2188">
        <f t="shared" ca="1" si="34"/>
        <v>0.72859365645494045</v>
      </c>
      <c r="B2188" s="1" t="s">
        <v>12524</v>
      </c>
      <c r="C2188" s="2">
        <v>769276182</v>
      </c>
      <c r="D2188" s="1" t="s">
        <v>12525</v>
      </c>
      <c r="E2188" s="1" t="s">
        <v>12564</v>
      </c>
      <c r="F2188" s="3">
        <v>44611</v>
      </c>
      <c r="G2188" t="s">
        <v>14710</v>
      </c>
    </row>
    <row r="2189" spans="1:7" x14ac:dyDescent="0.25">
      <c r="A2189">
        <f t="shared" ca="1" si="34"/>
        <v>0.18593989568468117</v>
      </c>
      <c r="B2189" s="1" t="s">
        <v>12504</v>
      </c>
      <c r="C2189" s="2">
        <v>765711387</v>
      </c>
      <c r="D2189" s="1" t="s">
        <v>12505</v>
      </c>
      <c r="E2189" s="1" t="s">
        <v>12564</v>
      </c>
      <c r="F2189" s="3">
        <v>44631</v>
      </c>
      <c r="G2189" t="s">
        <v>14711</v>
      </c>
    </row>
    <row r="2190" spans="1:7" x14ac:dyDescent="0.25">
      <c r="A2190">
        <f t="shared" ca="1" si="34"/>
        <v>4.5316926988474115E-2</v>
      </c>
      <c r="B2190" s="1" t="s">
        <v>12508</v>
      </c>
      <c r="C2190" s="2">
        <v>336150608</v>
      </c>
      <c r="D2190" s="1" t="s">
        <v>12509</v>
      </c>
      <c r="E2190" s="1" t="s">
        <v>12519</v>
      </c>
      <c r="F2190" s="3">
        <v>44460</v>
      </c>
      <c r="G2190" t="s">
        <v>14712</v>
      </c>
    </row>
    <row r="2191" spans="1:7" x14ac:dyDescent="0.25">
      <c r="A2191">
        <f t="shared" ca="1" si="34"/>
        <v>3.6224188877987618E-2</v>
      </c>
      <c r="B2191" s="1" t="s">
        <v>12524</v>
      </c>
      <c r="C2191" s="2">
        <v>363651535</v>
      </c>
      <c r="D2191" s="1" t="s">
        <v>12525</v>
      </c>
      <c r="E2191" s="1" t="s">
        <v>12561</v>
      </c>
      <c r="F2191" s="3">
        <v>44209</v>
      </c>
      <c r="G2191" t="s">
        <v>14713</v>
      </c>
    </row>
    <row r="2192" spans="1:7" x14ac:dyDescent="0.25">
      <c r="A2192">
        <f t="shared" ca="1" si="34"/>
        <v>0.19411246120315728</v>
      </c>
      <c r="B2192" s="1" t="s">
        <v>12538</v>
      </c>
      <c r="C2192" s="2">
        <v>484146094</v>
      </c>
      <c r="D2192" s="1" t="s">
        <v>12539</v>
      </c>
      <c r="E2192" s="1" t="s">
        <v>12566</v>
      </c>
      <c r="F2192" s="3">
        <v>44253</v>
      </c>
      <c r="G2192" t="s">
        <v>14714</v>
      </c>
    </row>
    <row r="2193" spans="1:7" x14ac:dyDescent="0.25">
      <c r="A2193">
        <f t="shared" ca="1" si="34"/>
        <v>0.87711778901269988</v>
      </c>
      <c r="B2193" s="1" t="s">
        <v>12504</v>
      </c>
      <c r="C2193" s="2">
        <v>849271830</v>
      </c>
      <c r="D2193" s="1" t="s">
        <v>12505</v>
      </c>
      <c r="E2193" s="1" t="s">
        <v>12506</v>
      </c>
      <c r="F2193" s="3">
        <v>44364</v>
      </c>
      <c r="G2193" t="s">
        <v>14715</v>
      </c>
    </row>
    <row r="2194" spans="1:7" x14ac:dyDescent="0.25">
      <c r="A2194">
        <f t="shared" ca="1" si="34"/>
        <v>0.67210422963981409</v>
      </c>
      <c r="B2194" s="1" t="s">
        <v>12524</v>
      </c>
      <c r="C2194" s="2">
        <v>26700503</v>
      </c>
      <c r="D2194" s="1" t="s">
        <v>12525</v>
      </c>
      <c r="E2194" s="1" t="s">
        <v>12561</v>
      </c>
      <c r="F2194" s="3">
        <v>44533</v>
      </c>
      <c r="G2194" t="s">
        <v>14716</v>
      </c>
    </row>
    <row r="2195" spans="1:7" x14ac:dyDescent="0.25">
      <c r="A2195">
        <f t="shared" ca="1" si="34"/>
        <v>0.53958371254461301</v>
      </c>
      <c r="B2195" s="1" t="s">
        <v>12538</v>
      </c>
      <c r="C2195" s="2">
        <v>789761993</v>
      </c>
      <c r="D2195" s="1" t="s">
        <v>12539</v>
      </c>
      <c r="E2195" s="1" t="s">
        <v>12566</v>
      </c>
      <c r="F2195" s="3">
        <v>44252</v>
      </c>
      <c r="G2195" t="s">
        <v>14717</v>
      </c>
    </row>
    <row r="2196" spans="1:7" x14ac:dyDescent="0.25">
      <c r="A2196">
        <f t="shared" ca="1" si="34"/>
        <v>0.50789345106469663</v>
      </c>
      <c r="B2196" s="1" t="s">
        <v>12508</v>
      </c>
      <c r="C2196" s="2">
        <v>228360525</v>
      </c>
      <c r="D2196" s="1" t="s">
        <v>12509</v>
      </c>
      <c r="E2196" s="1" t="s">
        <v>12519</v>
      </c>
      <c r="F2196" s="3">
        <v>44274</v>
      </c>
      <c r="G2196" t="s">
        <v>14718</v>
      </c>
    </row>
    <row r="2197" spans="1:7" x14ac:dyDescent="0.25">
      <c r="A2197">
        <f t="shared" ca="1" si="34"/>
        <v>0.76231352192183888</v>
      </c>
      <c r="B2197" s="1" t="s">
        <v>12538</v>
      </c>
      <c r="C2197" s="2">
        <v>923530907</v>
      </c>
      <c r="D2197" s="1" t="s">
        <v>12539</v>
      </c>
      <c r="E2197" s="1" t="s">
        <v>12566</v>
      </c>
      <c r="F2197" s="3">
        <v>44630</v>
      </c>
      <c r="G2197" t="s">
        <v>14719</v>
      </c>
    </row>
    <row r="2198" spans="1:7" x14ac:dyDescent="0.25">
      <c r="A2198">
        <f t="shared" ca="1" si="34"/>
        <v>0.13695988684723059</v>
      </c>
      <c r="B2198" s="1" t="s">
        <v>12538</v>
      </c>
      <c r="C2198" s="2">
        <v>897859446</v>
      </c>
      <c r="D2198" s="1" t="s">
        <v>12539</v>
      </c>
      <c r="E2198" s="1" t="s">
        <v>12512</v>
      </c>
      <c r="F2198" s="3">
        <v>44616</v>
      </c>
      <c r="G2198" t="s">
        <v>14720</v>
      </c>
    </row>
    <row r="2199" spans="1:7" x14ac:dyDescent="0.25">
      <c r="A2199">
        <f t="shared" ca="1" si="34"/>
        <v>0.65836524415196029</v>
      </c>
      <c r="B2199" s="1" t="s">
        <v>12514</v>
      </c>
      <c r="C2199" s="2">
        <v>809614065</v>
      </c>
      <c r="D2199" s="1" t="s">
        <v>12515</v>
      </c>
      <c r="E2199" s="1" t="s">
        <v>12516</v>
      </c>
      <c r="F2199" s="3">
        <v>44381</v>
      </c>
      <c r="G2199" t="s">
        <v>14721</v>
      </c>
    </row>
    <row r="2200" spans="1:7" x14ac:dyDescent="0.25">
      <c r="A2200">
        <f t="shared" ca="1" si="34"/>
        <v>0.80030721134362148</v>
      </c>
      <c r="B2200" s="1" t="s">
        <v>12508</v>
      </c>
      <c r="C2200" s="2">
        <v>993143234</v>
      </c>
      <c r="D2200" s="1" t="s">
        <v>12509</v>
      </c>
      <c r="E2200" s="1" t="s">
        <v>12519</v>
      </c>
      <c r="F2200" s="3">
        <v>44634</v>
      </c>
      <c r="G2200" t="s">
        <v>14722</v>
      </c>
    </row>
    <row r="2201" spans="1:7" x14ac:dyDescent="0.25">
      <c r="A2201">
        <f t="shared" ca="1" si="34"/>
        <v>0.91491267877437332</v>
      </c>
      <c r="B2201" s="1" t="s">
        <v>12538</v>
      </c>
      <c r="C2201" s="2">
        <v>876234305</v>
      </c>
      <c r="D2201" s="1" t="s">
        <v>12539</v>
      </c>
      <c r="E2201" s="1" t="s">
        <v>12512</v>
      </c>
      <c r="F2201" s="3">
        <v>44405</v>
      </c>
      <c r="G2201" t="s">
        <v>14723</v>
      </c>
    </row>
    <row r="2202" spans="1:7" x14ac:dyDescent="0.25">
      <c r="A2202">
        <f t="shared" ca="1" si="34"/>
        <v>0.62553369296645156</v>
      </c>
      <c r="B2202" s="1" t="s">
        <v>12524</v>
      </c>
      <c r="C2202" s="2">
        <v>530427707</v>
      </c>
      <c r="D2202" s="1" t="s">
        <v>12525</v>
      </c>
      <c r="E2202" s="1" t="s">
        <v>12561</v>
      </c>
      <c r="F2202" s="3">
        <v>44651</v>
      </c>
      <c r="G2202" t="s">
        <v>14724</v>
      </c>
    </row>
    <row r="2203" spans="1:7" x14ac:dyDescent="0.25">
      <c r="A2203">
        <f t="shared" ca="1" si="34"/>
        <v>0.8788227472594301</v>
      </c>
      <c r="B2203" s="1" t="s">
        <v>12524</v>
      </c>
      <c r="C2203" s="2">
        <v>577191519</v>
      </c>
      <c r="D2203" s="1" t="s">
        <v>12525</v>
      </c>
      <c r="E2203" s="1" t="s">
        <v>12564</v>
      </c>
      <c r="F2203" s="3">
        <v>44380</v>
      </c>
      <c r="G2203" t="s">
        <v>14725</v>
      </c>
    </row>
    <row r="2204" spans="1:7" x14ac:dyDescent="0.25">
      <c r="A2204">
        <f t="shared" ca="1" si="34"/>
        <v>0.26890428827296942</v>
      </c>
      <c r="B2204" s="1" t="s">
        <v>12524</v>
      </c>
      <c r="C2204" s="2">
        <v>670368682</v>
      </c>
      <c r="D2204" s="1" t="s">
        <v>12525</v>
      </c>
      <c r="E2204" s="1" t="s">
        <v>12564</v>
      </c>
      <c r="F2204" s="3">
        <v>44549</v>
      </c>
      <c r="G2204" t="s">
        <v>14726</v>
      </c>
    </row>
    <row r="2205" spans="1:7" x14ac:dyDescent="0.25">
      <c r="A2205">
        <f t="shared" ca="1" si="34"/>
        <v>0.29775093677639874</v>
      </c>
      <c r="B2205" s="1" t="s">
        <v>12504</v>
      </c>
      <c r="C2205" s="2">
        <v>282574873</v>
      </c>
      <c r="D2205" s="1" t="s">
        <v>12505</v>
      </c>
      <c r="E2205" s="1" t="s">
        <v>12506</v>
      </c>
      <c r="F2205" s="3">
        <v>44469</v>
      </c>
      <c r="G2205" t="s">
        <v>14727</v>
      </c>
    </row>
    <row r="2206" spans="1:7" x14ac:dyDescent="0.25">
      <c r="A2206">
        <f t="shared" ca="1" si="34"/>
        <v>0.74416428512712463</v>
      </c>
      <c r="B2206" s="1" t="s">
        <v>12504</v>
      </c>
      <c r="C2206" s="2">
        <v>11130133</v>
      </c>
      <c r="D2206" s="1" t="s">
        <v>12505</v>
      </c>
      <c r="E2206" s="1" t="s">
        <v>12510</v>
      </c>
      <c r="F2206" s="3">
        <v>44406</v>
      </c>
      <c r="G2206" t="s">
        <v>14728</v>
      </c>
    </row>
    <row r="2207" spans="1:7" x14ac:dyDescent="0.25">
      <c r="A2207">
        <f t="shared" ca="1" si="34"/>
        <v>0.82243407160711368</v>
      </c>
      <c r="B2207" s="1" t="s">
        <v>12524</v>
      </c>
      <c r="C2207" s="2">
        <v>62664000</v>
      </c>
      <c r="D2207" s="1" t="s">
        <v>12525</v>
      </c>
      <c r="E2207" s="1" t="s">
        <v>12561</v>
      </c>
      <c r="F2207" s="3">
        <v>44593</v>
      </c>
      <c r="G2207" t="s">
        <v>14729</v>
      </c>
    </row>
    <row r="2208" spans="1:7" x14ac:dyDescent="0.25">
      <c r="A2208">
        <f t="shared" ca="1" si="34"/>
        <v>0.20198658124299962</v>
      </c>
      <c r="B2208" s="1" t="s">
        <v>12524</v>
      </c>
      <c r="C2208" s="2">
        <v>300722977</v>
      </c>
      <c r="D2208" s="1" t="s">
        <v>12525</v>
      </c>
      <c r="E2208" s="1" t="s">
        <v>12564</v>
      </c>
      <c r="F2208" s="3">
        <v>44436</v>
      </c>
      <c r="G2208" t="s">
        <v>14730</v>
      </c>
    </row>
    <row r="2209" spans="1:7" x14ac:dyDescent="0.25">
      <c r="A2209">
        <f t="shared" ca="1" si="34"/>
        <v>0.71852272133171802</v>
      </c>
      <c r="B2209" s="1" t="s">
        <v>12508</v>
      </c>
      <c r="C2209" s="2">
        <v>867972632</v>
      </c>
      <c r="D2209" s="1" t="s">
        <v>12509</v>
      </c>
      <c r="E2209" s="1" t="s">
        <v>12519</v>
      </c>
      <c r="F2209" s="3">
        <v>44434</v>
      </c>
      <c r="G2209" t="s">
        <v>14731</v>
      </c>
    </row>
    <row r="2210" spans="1:7" x14ac:dyDescent="0.25">
      <c r="A2210">
        <f t="shared" ca="1" si="34"/>
        <v>2.8158199803975048E-2</v>
      </c>
      <c r="B2210" s="1" t="s">
        <v>12524</v>
      </c>
      <c r="C2210" s="2">
        <v>206212463</v>
      </c>
      <c r="D2210" s="1" t="s">
        <v>12525</v>
      </c>
      <c r="E2210" s="1" t="s">
        <v>12506</v>
      </c>
      <c r="F2210" s="3">
        <v>44639</v>
      </c>
      <c r="G2210" t="s">
        <v>14732</v>
      </c>
    </row>
    <row r="2211" spans="1:7" x14ac:dyDescent="0.25">
      <c r="A2211">
        <f t="shared" ca="1" si="34"/>
        <v>0.99391799748939602</v>
      </c>
      <c r="B2211" s="1" t="s">
        <v>12521</v>
      </c>
      <c r="C2211" s="2">
        <v>675064127</v>
      </c>
      <c r="D2211" s="1" t="s">
        <v>12522</v>
      </c>
      <c r="E2211" s="1" t="s">
        <v>12510</v>
      </c>
      <c r="F2211" s="3">
        <v>44324</v>
      </c>
      <c r="G2211" t="s">
        <v>14733</v>
      </c>
    </row>
    <row r="2212" spans="1:7" x14ac:dyDescent="0.25">
      <c r="A2212">
        <f t="shared" ca="1" si="34"/>
        <v>4.0589114844146623E-2</v>
      </c>
      <c r="B2212" s="1" t="s">
        <v>12521</v>
      </c>
      <c r="C2212" s="2">
        <v>510699033</v>
      </c>
      <c r="D2212" s="1" t="s">
        <v>12522</v>
      </c>
      <c r="E2212" s="1" t="s">
        <v>12510</v>
      </c>
      <c r="F2212" s="3">
        <v>44554</v>
      </c>
      <c r="G2212" t="s">
        <v>14734</v>
      </c>
    </row>
    <row r="2213" spans="1:7" x14ac:dyDescent="0.25">
      <c r="A2213">
        <f t="shared" ca="1" si="34"/>
        <v>0.55784196654211293</v>
      </c>
      <c r="B2213" s="1" t="s">
        <v>12524</v>
      </c>
      <c r="C2213" s="2">
        <v>34130226</v>
      </c>
      <c r="D2213" s="1" t="s">
        <v>12525</v>
      </c>
      <c r="E2213" s="1" t="s">
        <v>12564</v>
      </c>
      <c r="F2213" s="3">
        <v>44319</v>
      </c>
      <c r="G2213" t="s">
        <v>14735</v>
      </c>
    </row>
    <row r="2214" spans="1:7" x14ac:dyDescent="0.25">
      <c r="A2214">
        <f t="shared" ca="1" si="34"/>
        <v>0.1358109745514865</v>
      </c>
      <c r="B2214" s="1" t="s">
        <v>12524</v>
      </c>
      <c r="C2214" s="2">
        <v>436466634</v>
      </c>
      <c r="D2214" s="1" t="s">
        <v>12525</v>
      </c>
      <c r="E2214" s="1" t="s">
        <v>12564</v>
      </c>
      <c r="F2214" s="3">
        <v>44572</v>
      </c>
      <c r="G2214" t="s">
        <v>14736</v>
      </c>
    </row>
    <row r="2215" spans="1:7" x14ac:dyDescent="0.25">
      <c r="A2215">
        <f t="shared" ca="1" si="34"/>
        <v>7.2260240785361973E-2</v>
      </c>
      <c r="B2215" s="1" t="s">
        <v>12514</v>
      </c>
      <c r="C2215" s="2">
        <v>158449315</v>
      </c>
      <c r="D2215" s="1" t="s">
        <v>12515</v>
      </c>
      <c r="E2215" s="1" t="s">
        <v>12506</v>
      </c>
      <c r="F2215" s="3">
        <v>44581</v>
      </c>
      <c r="G2215" t="s">
        <v>14737</v>
      </c>
    </row>
    <row r="2216" spans="1:7" x14ac:dyDescent="0.25">
      <c r="A2216">
        <f t="shared" ca="1" si="34"/>
        <v>0.88304257612716974</v>
      </c>
      <c r="B2216" s="1" t="s">
        <v>12504</v>
      </c>
      <c r="C2216" s="2">
        <v>604787250</v>
      </c>
      <c r="D2216" s="1" t="s">
        <v>12505</v>
      </c>
      <c r="E2216" s="1" t="s">
        <v>12506</v>
      </c>
      <c r="F2216" s="3">
        <v>44276</v>
      </c>
      <c r="G2216" t="s">
        <v>14738</v>
      </c>
    </row>
    <row r="2217" spans="1:7" x14ac:dyDescent="0.25">
      <c r="A2217">
        <f t="shared" ca="1" si="34"/>
        <v>0.92229215185153257</v>
      </c>
      <c r="B2217" s="1" t="s">
        <v>12504</v>
      </c>
      <c r="C2217" s="2">
        <v>57782975</v>
      </c>
      <c r="D2217" s="1" t="s">
        <v>12505</v>
      </c>
      <c r="E2217" s="1" t="s">
        <v>12506</v>
      </c>
      <c r="F2217" s="3">
        <v>44574</v>
      </c>
      <c r="G2217" t="s">
        <v>14739</v>
      </c>
    </row>
    <row r="2218" spans="1:7" x14ac:dyDescent="0.25">
      <c r="A2218">
        <f t="shared" ca="1" si="34"/>
        <v>0.56300535874797641</v>
      </c>
      <c r="B2218" s="1" t="s">
        <v>12508</v>
      </c>
      <c r="C2218" s="2">
        <v>492145316</v>
      </c>
      <c r="D2218" s="1" t="s">
        <v>12509</v>
      </c>
      <c r="E2218" s="1" t="s">
        <v>12519</v>
      </c>
      <c r="F2218" s="3">
        <v>44237</v>
      </c>
      <c r="G2218" t="s">
        <v>14740</v>
      </c>
    </row>
    <row r="2219" spans="1:7" x14ac:dyDescent="0.25">
      <c r="A2219">
        <f t="shared" ca="1" si="34"/>
        <v>0.74691205720156451</v>
      </c>
      <c r="B2219" s="1" t="s">
        <v>12508</v>
      </c>
      <c r="C2219" s="2">
        <v>748986889</v>
      </c>
      <c r="D2219" s="1" t="s">
        <v>12509</v>
      </c>
      <c r="E2219" s="1" t="s">
        <v>12519</v>
      </c>
      <c r="F2219" s="3">
        <v>44477</v>
      </c>
      <c r="G2219" t="s">
        <v>14741</v>
      </c>
    </row>
    <row r="2220" spans="1:7" x14ac:dyDescent="0.25">
      <c r="A2220">
        <f t="shared" ca="1" si="34"/>
        <v>0.66272014025939696</v>
      </c>
      <c r="B2220" s="1" t="s">
        <v>12504</v>
      </c>
      <c r="C2220" s="2">
        <v>511778205</v>
      </c>
      <c r="D2220" s="1" t="s">
        <v>12505</v>
      </c>
      <c r="E2220" s="1" t="s">
        <v>12510</v>
      </c>
      <c r="F2220" s="3">
        <v>44627</v>
      </c>
      <c r="G2220" t="s">
        <v>14742</v>
      </c>
    </row>
    <row r="2221" spans="1:7" x14ac:dyDescent="0.25">
      <c r="A2221">
        <f t="shared" ca="1" si="34"/>
        <v>0.5420818481657369</v>
      </c>
      <c r="B2221" s="1" t="s">
        <v>12524</v>
      </c>
      <c r="C2221" s="2">
        <v>975805483</v>
      </c>
      <c r="D2221" s="1" t="s">
        <v>12525</v>
      </c>
      <c r="E2221" s="1" t="s">
        <v>12506</v>
      </c>
      <c r="F2221" s="3">
        <v>44260</v>
      </c>
      <c r="G2221" t="s">
        <v>14743</v>
      </c>
    </row>
    <row r="2222" spans="1:7" x14ac:dyDescent="0.25">
      <c r="A2222">
        <f t="shared" ca="1" si="34"/>
        <v>0.3998676223693487</v>
      </c>
      <c r="B2222" s="1" t="s">
        <v>12524</v>
      </c>
      <c r="C2222" s="2">
        <v>840468399</v>
      </c>
      <c r="D2222" s="1" t="s">
        <v>12525</v>
      </c>
      <c r="E2222" s="1" t="s">
        <v>12506</v>
      </c>
      <c r="F2222" s="3">
        <v>44636</v>
      </c>
      <c r="G2222" t="s">
        <v>14744</v>
      </c>
    </row>
    <row r="2223" spans="1:7" x14ac:dyDescent="0.25">
      <c r="A2223">
        <f t="shared" ca="1" si="34"/>
        <v>0.51451390476679681</v>
      </c>
      <c r="B2223" s="1" t="s">
        <v>12508</v>
      </c>
      <c r="C2223" s="2">
        <v>409183764</v>
      </c>
      <c r="D2223" s="1" t="s">
        <v>12509</v>
      </c>
      <c r="E2223" s="1" t="s">
        <v>12519</v>
      </c>
      <c r="F2223" s="3">
        <v>44543</v>
      </c>
      <c r="G2223" t="s">
        <v>14745</v>
      </c>
    </row>
    <row r="2224" spans="1:7" x14ac:dyDescent="0.25">
      <c r="A2224">
        <f t="shared" ca="1" si="34"/>
        <v>0.71851241443457414</v>
      </c>
      <c r="B2224" s="1" t="s">
        <v>12521</v>
      </c>
      <c r="C2224" s="2">
        <v>131637976</v>
      </c>
      <c r="D2224" s="1" t="s">
        <v>12522</v>
      </c>
      <c r="E2224" s="1" t="s">
        <v>12510</v>
      </c>
      <c r="F2224" s="3">
        <v>44557</v>
      </c>
      <c r="G2224" t="s">
        <v>14746</v>
      </c>
    </row>
    <row r="2225" spans="1:7" x14ac:dyDescent="0.25">
      <c r="A2225">
        <f t="shared" ca="1" si="34"/>
        <v>0.40058732851403522</v>
      </c>
      <c r="B2225" s="1" t="s">
        <v>12514</v>
      </c>
      <c r="C2225" s="2">
        <v>165383586</v>
      </c>
      <c r="D2225" s="1" t="s">
        <v>12515</v>
      </c>
      <c r="E2225" s="1" t="s">
        <v>12516</v>
      </c>
      <c r="F2225" s="3">
        <v>44520</v>
      </c>
      <c r="G2225" t="s">
        <v>12978</v>
      </c>
    </row>
    <row r="2226" spans="1:7" x14ac:dyDescent="0.25">
      <c r="A2226">
        <f t="shared" ca="1" si="34"/>
        <v>0.10289643012998073</v>
      </c>
      <c r="B2226" s="1" t="s">
        <v>12524</v>
      </c>
      <c r="C2226" s="2">
        <v>930711869</v>
      </c>
      <c r="D2226" s="1" t="s">
        <v>12525</v>
      </c>
      <c r="E2226" s="1" t="s">
        <v>12506</v>
      </c>
      <c r="F2226" s="3">
        <v>44403</v>
      </c>
      <c r="G2226" t="s">
        <v>14747</v>
      </c>
    </row>
    <row r="2227" spans="1:7" x14ac:dyDescent="0.25">
      <c r="A2227">
        <f t="shared" ca="1" si="34"/>
        <v>0.79616716085263051</v>
      </c>
      <c r="B2227" s="1" t="s">
        <v>12538</v>
      </c>
      <c r="C2227" s="2">
        <v>773819353</v>
      </c>
      <c r="D2227" s="1" t="s">
        <v>12539</v>
      </c>
      <c r="E2227" s="1" t="s">
        <v>12510</v>
      </c>
      <c r="F2227" s="3">
        <v>44455</v>
      </c>
      <c r="G2227" t="s">
        <v>14748</v>
      </c>
    </row>
    <row r="2228" spans="1:7" x14ac:dyDescent="0.25">
      <c r="A2228">
        <f t="shared" ca="1" si="34"/>
        <v>5.1446409645876989E-2</v>
      </c>
      <c r="B2228" s="1" t="s">
        <v>12514</v>
      </c>
      <c r="C2228" s="2">
        <v>790819977</v>
      </c>
      <c r="D2228" s="1" t="s">
        <v>12515</v>
      </c>
      <c r="E2228" s="1" t="s">
        <v>12516</v>
      </c>
      <c r="F2228" s="3">
        <v>44426</v>
      </c>
      <c r="G2228" t="s">
        <v>14749</v>
      </c>
    </row>
    <row r="2229" spans="1:7" x14ac:dyDescent="0.25">
      <c r="A2229">
        <f t="shared" ca="1" si="34"/>
        <v>0.38201339158438852</v>
      </c>
      <c r="B2229" s="1" t="s">
        <v>12538</v>
      </c>
      <c r="C2229" s="2">
        <v>388867167</v>
      </c>
      <c r="D2229" s="1" t="s">
        <v>12539</v>
      </c>
      <c r="E2229" s="1" t="s">
        <v>12512</v>
      </c>
      <c r="F2229" s="3">
        <v>44387</v>
      </c>
      <c r="G2229" t="s">
        <v>14750</v>
      </c>
    </row>
    <row r="2230" spans="1:7" x14ac:dyDescent="0.25">
      <c r="A2230">
        <f t="shared" ca="1" si="34"/>
        <v>0.42947574311654413</v>
      </c>
      <c r="B2230" s="1" t="s">
        <v>12538</v>
      </c>
      <c r="C2230" s="2">
        <v>290757462</v>
      </c>
      <c r="D2230" s="1" t="s">
        <v>12539</v>
      </c>
      <c r="E2230" s="1" t="s">
        <v>12512</v>
      </c>
      <c r="F2230" s="3">
        <v>44499</v>
      </c>
      <c r="G2230" t="s">
        <v>14751</v>
      </c>
    </row>
    <row r="2231" spans="1:7" x14ac:dyDescent="0.25">
      <c r="A2231">
        <f t="shared" ca="1" si="34"/>
        <v>8.8100982448607978E-2</v>
      </c>
      <c r="B2231" s="1" t="s">
        <v>12521</v>
      </c>
      <c r="C2231" s="2">
        <v>767080281</v>
      </c>
      <c r="D2231" s="1" t="s">
        <v>12522</v>
      </c>
      <c r="E2231" s="1" t="s">
        <v>12510</v>
      </c>
      <c r="F2231" s="3">
        <v>44358</v>
      </c>
      <c r="G2231" t="s">
        <v>14752</v>
      </c>
    </row>
    <row r="2232" spans="1:7" x14ac:dyDescent="0.25">
      <c r="A2232">
        <f t="shared" ca="1" si="34"/>
        <v>0.48846125069245705</v>
      </c>
      <c r="B2232" s="1" t="s">
        <v>12504</v>
      </c>
      <c r="C2232" s="2">
        <v>569079122</v>
      </c>
      <c r="D2232" s="1" t="s">
        <v>12505</v>
      </c>
      <c r="E2232" s="1" t="s">
        <v>12510</v>
      </c>
      <c r="F2232" s="3">
        <v>44658</v>
      </c>
      <c r="G2232" t="s">
        <v>14753</v>
      </c>
    </row>
    <row r="2233" spans="1:7" x14ac:dyDescent="0.25">
      <c r="A2233">
        <f t="shared" ca="1" si="34"/>
        <v>0.1607248998469587</v>
      </c>
      <c r="B2233" s="1" t="s">
        <v>12504</v>
      </c>
      <c r="C2233" s="2">
        <v>676156542</v>
      </c>
      <c r="D2233" s="1" t="s">
        <v>12505</v>
      </c>
      <c r="E2233" s="1" t="s">
        <v>12564</v>
      </c>
      <c r="F2233" s="3">
        <v>44279</v>
      </c>
      <c r="G2233" t="s">
        <v>14754</v>
      </c>
    </row>
    <row r="2234" spans="1:7" x14ac:dyDescent="0.25">
      <c r="A2234">
        <f t="shared" ca="1" si="34"/>
        <v>0.63239373150682565</v>
      </c>
      <c r="B2234" s="1" t="s">
        <v>12538</v>
      </c>
      <c r="C2234" s="2">
        <v>26643499</v>
      </c>
      <c r="D2234" s="1" t="s">
        <v>12539</v>
      </c>
      <c r="E2234" s="1" t="s">
        <v>12512</v>
      </c>
      <c r="F2234" s="3">
        <v>44649</v>
      </c>
      <c r="G2234" t="s">
        <v>14755</v>
      </c>
    </row>
    <row r="2235" spans="1:7" x14ac:dyDescent="0.25">
      <c r="A2235">
        <f t="shared" ca="1" si="34"/>
        <v>0.92335118445626119</v>
      </c>
      <c r="B2235" s="1" t="s">
        <v>12538</v>
      </c>
      <c r="C2235" s="2">
        <v>913488559</v>
      </c>
      <c r="D2235" s="1" t="s">
        <v>12539</v>
      </c>
      <c r="E2235" s="1" t="s">
        <v>12510</v>
      </c>
      <c r="F2235" s="3">
        <v>44230</v>
      </c>
      <c r="G2235" t="s">
        <v>14756</v>
      </c>
    </row>
    <row r="2236" spans="1:7" x14ac:dyDescent="0.25">
      <c r="A2236">
        <f t="shared" ca="1" si="34"/>
        <v>0.89161746687126164</v>
      </c>
      <c r="B2236" s="1" t="s">
        <v>12504</v>
      </c>
      <c r="C2236" s="2">
        <v>917410375</v>
      </c>
      <c r="D2236" s="1" t="s">
        <v>12505</v>
      </c>
      <c r="E2236" s="1" t="s">
        <v>12506</v>
      </c>
      <c r="F2236" s="3">
        <v>44490</v>
      </c>
      <c r="G2236" t="s">
        <v>14757</v>
      </c>
    </row>
    <row r="2237" spans="1:7" x14ac:dyDescent="0.25">
      <c r="A2237">
        <f t="shared" ca="1" si="34"/>
        <v>0.43060614594646496</v>
      </c>
      <c r="B2237" s="1" t="s">
        <v>12524</v>
      </c>
      <c r="C2237" s="2">
        <v>3816115</v>
      </c>
      <c r="D2237" s="1" t="s">
        <v>12525</v>
      </c>
      <c r="E2237" s="1" t="s">
        <v>12506</v>
      </c>
      <c r="F2237" s="3">
        <v>44376</v>
      </c>
      <c r="G2237" t="s">
        <v>14758</v>
      </c>
    </row>
    <row r="2238" spans="1:7" x14ac:dyDescent="0.25">
      <c r="A2238">
        <f t="shared" ca="1" si="34"/>
        <v>0.25747207616124979</v>
      </c>
      <c r="B2238" s="1" t="s">
        <v>12524</v>
      </c>
      <c r="C2238" s="2">
        <v>911853927</v>
      </c>
      <c r="D2238" s="1" t="s">
        <v>12525</v>
      </c>
      <c r="E2238" s="1" t="s">
        <v>12506</v>
      </c>
      <c r="F2238" s="3">
        <v>44553</v>
      </c>
      <c r="G2238" t="s">
        <v>14759</v>
      </c>
    </row>
    <row r="2239" spans="1:7" x14ac:dyDescent="0.25">
      <c r="A2239">
        <f t="shared" ca="1" si="34"/>
        <v>8.6073877386386055E-2</v>
      </c>
      <c r="B2239" s="1" t="s">
        <v>12504</v>
      </c>
      <c r="C2239" s="2">
        <v>717220415</v>
      </c>
      <c r="D2239" s="1" t="s">
        <v>12505</v>
      </c>
      <c r="E2239" s="1" t="s">
        <v>12506</v>
      </c>
      <c r="F2239" s="3">
        <v>44317</v>
      </c>
      <c r="G2239" t="s">
        <v>14760</v>
      </c>
    </row>
    <row r="2240" spans="1:7" x14ac:dyDescent="0.25">
      <c r="A2240">
        <f t="shared" ca="1" si="34"/>
        <v>0.88894499880578814</v>
      </c>
      <c r="B2240" s="1" t="s">
        <v>12538</v>
      </c>
      <c r="C2240" s="2">
        <v>75359038</v>
      </c>
      <c r="D2240" s="1" t="s">
        <v>12539</v>
      </c>
      <c r="E2240" s="1" t="s">
        <v>12512</v>
      </c>
      <c r="F2240" s="3">
        <v>44330</v>
      </c>
      <c r="G2240" t="s">
        <v>14761</v>
      </c>
    </row>
    <row r="2241" spans="1:7" x14ac:dyDescent="0.25">
      <c r="A2241">
        <f t="shared" ca="1" si="34"/>
        <v>0.83590824976608935</v>
      </c>
      <c r="B2241" s="1" t="s">
        <v>12524</v>
      </c>
      <c r="C2241" s="2">
        <v>828471777</v>
      </c>
      <c r="D2241" s="1" t="s">
        <v>12525</v>
      </c>
      <c r="E2241" s="1" t="s">
        <v>12561</v>
      </c>
      <c r="F2241" s="3">
        <v>44614</v>
      </c>
      <c r="G2241" t="s">
        <v>14762</v>
      </c>
    </row>
    <row r="2242" spans="1:7" x14ac:dyDescent="0.25">
      <c r="A2242">
        <f t="shared" ref="A2242:A2305" ca="1" si="35">RAND()</f>
        <v>0.29097448599383657</v>
      </c>
      <c r="B2242" s="1" t="s">
        <v>12538</v>
      </c>
      <c r="C2242" s="2">
        <v>256687818</v>
      </c>
      <c r="D2242" s="1" t="s">
        <v>12539</v>
      </c>
      <c r="E2242" s="1" t="s">
        <v>12512</v>
      </c>
      <c r="F2242" s="3">
        <v>44484</v>
      </c>
      <c r="G2242" t="s">
        <v>14763</v>
      </c>
    </row>
    <row r="2243" spans="1:7" x14ac:dyDescent="0.25">
      <c r="A2243">
        <f t="shared" ca="1" si="35"/>
        <v>0.24448416469456047</v>
      </c>
      <c r="B2243" s="1" t="s">
        <v>12538</v>
      </c>
      <c r="C2243" s="2">
        <v>312759977</v>
      </c>
      <c r="D2243" s="1" t="s">
        <v>12539</v>
      </c>
      <c r="E2243" s="1" t="s">
        <v>12512</v>
      </c>
      <c r="F2243" s="3">
        <v>44209</v>
      </c>
      <c r="G2243" t="s">
        <v>14764</v>
      </c>
    </row>
    <row r="2244" spans="1:7" x14ac:dyDescent="0.25">
      <c r="A2244">
        <f t="shared" ca="1" si="35"/>
        <v>0.23451468363468719</v>
      </c>
      <c r="B2244" s="1" t="s">
        <v>12524</v>
      </c>
      <c r="C2244" s="2">
        <v>214670045</v>
      </c>
      <c r="D2244" s="1" t="s">
        <v>12525</v>
      </c>
      <c r="E2244" s="1" t="s">
        <v>12506</v>
      </c>
      <c r="F2244" s="3">
        <v>44523</v>
      </c>
      <c r="G2244" t="s">
        <v>14765</v>
      </c>
    </row>
    <row r="2245" spans="1:7" x14ac:dyDescent="0.25">
      <c r="A2245">
        <f t="shared" ca="1" si="35"/>
        <v>0.44395870249894187</v>
      </c>
      <c r="B2245" s="1" t="s">
        <v>12504</v>
      </c>
      <c r="C2245" s="2">
        <v>935714648</v>
      </c>
      <c r="D2245" s="1" t="s">
        <v>12505</v>
      </c>
      <c r="E2245" s="1" t="s">
        <v>12510</v>
      </c>
      <c r="F2245" s="3">
        <v>44217</v>
      </c>
      <c r="G2245" t="s">
        <v>14766</v>
      </c>
    </row>
    <row r="2246" spans="1:7" x14ac:dyDescent="0.25">
      <c r="A2246">
        <f t="shared" ca="1" si="35"/>
        <v>0.54112907244730235</v>
      </c>
      <c r="B2246" s="1" t="s">
        <v>12524</v>
      </c>
      <c r="C2246" s="2">
        <v>608845511</v>
      </c>
      <c r="D2246" s="1" t="s">
        <v>12525</v>
      </c>
      <c r="E2246" s="1" t="s">
        <v>12564</v>
      </c>
      <c r="F2246" s="3">
        <v>44656</v>
      </c>
      <c r="G2246" t="s">
        <v>14767</v>
      </c>
    </row>
    <row r="2247" spans="1:7" x14ac:dyDescent="0.25">
      <c r="A2247">
        <f t="shared" ca="1" si="35"/>
        <v>0.60563998427916255</v>
      </c>
      <c r="B2247" s="1" t="s">
        <v>12504</v>
      </c>
      <c r="C2247" s="2">
        <v>800047910</v>
      </c>
      <c r="D2247" s="1" t="s">
        <v>12505</v>
      </c>
      <c r="E2247" s="1" t="s">
        <v>12506</v>
      </c>
      <c r="F2247" s="3">
        <v>44508</v>
      </c>
      <c r="G2247" t="s">
        <v>14768</v>
      </c>
    </row>
    <row r="2248" spans="1:7" x14ac:dyDescent="0.25">
      <c r="A2248">
        <f t="shared" ca="1" si="35"/>
        <v>0.76762203503275639</v>
      </c>
      <c r="B2248" s="1" t="s">
        <v>12538</v>
      </c>
      <c r="C2248" s="2">
        <v>528747128</v>
      </c>
      <c r="D2248" s="1" t="s">
        <v>12539</v>
      </c>
      <c r="E2248" s="1" t="s">
        <v>12566</v>
      </c>
      <c r="F2248" s="3">
        <v>44465</v>
      </c>
      <c r="G2248" t="s">
        <v>14769</v>
      </c>
    </row>
    <row r="2249" spans="1:7" x14ac:dyDescent="0.25">
      <c r="A2249">
        <f t="shared" ca="1" si="35"/>
        <v>0.39176121035337508</v>
      </c>
      <c r="B2249" s="1" t="s">
        <v>12514</v>
      </c>
      <c r="C2249" s="2">
        <v>905458743</v>
      </c>
      <c r="D2249" s="1" t="s">
        <v>12515</v>
      </c>
      <c r="E2249" s="1" t="s">
        <v>12527</v>
      </c>
      <c r="F2249" s="3">
        <v>44577</v>
      </c>
      <c r="G2249" t="s">
        <v>14770</v>
      </c>
    </row>
    <row r="2250" spans="1:7" x14ac:dyDescent="0.25">
      <c r="A2250">
        <f t="shared" ca="1" si="35"/>
        <v>0.60118496343437999</v>
      </c>
      <c r="B2250" s="1" t="s">
        <v>12524</v>
      </c>
      <c r="C2250" s="2">
        <v>420739976</v>
      </c>
      <c r="D2250" s="1" t="s">
        <v>12525</v>
      </c>
      <c r="E2250" s="1" t="s">
        <v>12506</v>
      </c>
      <c r="F2250" s="3">
        <v>44251</v>
      </c>
      <c r="G2250" t="s">
        <v>14771</v>
      </c>
    </row>
    <row r="2251" spans="1:7" x14ac:dyDescent="0.25">
      <c r="A2251">
        <f t="shared" ca="1" si="35"/>
        <v>0.61546115262784928</v>
      </c>
      <c r="B2251" s="1" t="s">
        <v>12538</v>
      </c>
      <c r="C2251" s="2">
        <v>914636531</v>
      </c>
      <c r="D2251" s="1" t="s">
        <v>12539</v>
      </c>
      <c r="E2251" s="1" t="s">
        <v>12510</v>
      </c>
      <c r="F2251" s="3">
        <v>44299</v>
      </c>
      <c r="G2251" t="s">
        <v>14772</v>
      </c>
    </row>
    <row r="2252" spans="1:7" x14ac:dyDescent="0.25">
      <c r="A2252">
        <f t="shared" ca="1" si="35"/>
        <v>0.43245661163301696</v>
      </c>
      <c r="B2252" s="1" t="s">
        <v>12524</v>
      </c>
      <c r="C2252" s="2">
        <v>462984968</v>
      </c>
      <c r="D2252" s="1" t="s">
        <v>12525</v>
      </c>
      <c r="E2252" s="1" t="s">
        <v>12506</v>
      </c>
      <c r="F2252" s="3">
        <v>44518</v>
      </c>
      <c r="G2252" t="s">
        <v>14773</v>
      </c>
    </row>
    <row r="2253" spans="1:7" x14ac:dyDescent="0.25">
      <c r="A2253">
        <f t="shared" ca="1" si="35"/>
        <v>9.1335914612639124E-2</v>
      </c>
      <c r="B2253" s="1" t="s">
        <v>12504</v>
      </c>
      <c r="C2253" s="2">
        <v>947182432</v>
      </c>
      <c r="D2253" s="1" t="s">
        <v>12505</v>
      </c>
      <c r="E2253" s="1" t="s">
        <v>12506</v>
      </c>
      <c r="F2253" s="3">
        <v>44488</v>
      </c>
      <c r="G2253" t="s">
        <v>14774</v>
      </c>
    </row>
    <row r="2254" spans="1:7" x14ac:dyDescent="0.25">
      <c r="A2254">
        <f t="shared" ca="1" si="35"/>
        <v>0.14449604512032843</v>
      </c>
      <c r="B2254" s="1" t="s">
        <v>12504</v>
      </c>
      <c r="C2254" s="2">
        <v>484833124</v>
      </c>
      <c r="D2254" s="1" t="s">
        <v>12505</v>
      </c>
      <c r="E2254" s="1" t="s">
        <v>12506</v>
      </c>
      <c r="F2254" s="3">
        <v>44423</v>
      </c>
      <c r="G2254" t="s">
        <v>14775</v>
      </c>
    </row>
    <row r="2255" spans="1:7" x14ac:dyDescent="0.25">
      <c r="A2255">
        <f t="shared" ca="1" si="35"/>
        <v>0.38009984070478908</v>
      </c>
      <c r="B2255" s="1" t="s">
        <v>12504</v>
      </c>
      <c r="C2255" s="2">
        <v>177481325</v>
      </c>
      <c r="D2255" s="1" t="s">
        <v>12505</v>
      </c>
      <c r="E2255" s="1" t="s">
        <v>12564</v>
      </c>
      <c r="F2255" s="3">
        <v>44443</v>
      </c>
      <c r="G2255" t="s">
        <v>14776</v>
      </c>
    </row>
    <row r="2256" spans="1:7" x14ac:dyDescent="0.25">
      <c r="A2256">
        <f t="shared" ca="1" si="35"/>
        <v>0.59678650833384739</v>
      </c>
      <c r="B2256" s="1" t="s">
        <v>12538</v>
      </c>
      <c r="C2256" s="2">
        <v>409206828</v>
      </c>
      <c r="D2256" s="1" t="s">
        <v>12539</v>
      </c>
      <c r="E2256" s="1" t="s">
        <v>12512</v>
      </c>
      <c r="F2256" s="3">
        <v>44654</v>
      </c>
      <c r="G2256" t="s">
        <v>14777</v>
      </c>
    </row>
    <row r="2257" spans="1:7" x14ac:dyDescent="0.25">
      <c r="A2257">
        <f t="shared" ca="1" si="35"/>
        <v>7.7641196844842386E-2</v>
      </c>
      <c r="B2257" s="1" t="s">
        <v>12524</v>
      </c>
      <c r="C2257" s="2">
        <v>330193537</v>
      </c>
      <c r="D2257" s="1" t="s">
        <v>12525</v>
      </c>
      <c r="E2257" s="1" t="s">
        <v>12564</v>
      </c>
      <c r="F2257" s="3">
        <v>44680</v>
      </c>
      <c r="G2257" t="s">
        <v>14778</v>
      </c>
    </row>
    <row r="2258" spans="1:7" x14ac:dyDescent="0.25">
      <c r="A2258">
        <f t="shared" ca="1" si="35"/>
        <v>2.0985032656723468E-2</v>
      </c>
      <c r="B2258" s="1" t="s">
        <v>12538</v>
      </c>
      <c r="C2258" s="2">
        <v>803664316</v>
      </c>
      <c r="D2258" s="1" t="s">
        <v>12539</v>
      </c>
      <c r="E2258" s="1" t="s">
        <v>12512</v>
      </c>
      <c r="F2258" s="3">
        <v>44446</v>
      </c>
      <c r="G2258" t="s">
        <v>14779</v>
      </c>
    </row>
    <row r="2259" spans="1:7" x14ac:dyDescent="0.25">
      <c r="A2259">
        <f t="shared" ca="1" si="35"/>
        <v>0.91704784867822875</v>
      </c>
      <c r="B2259" s="1" t="s">
        <v>12504</v>
      </c>
      <c r="C2259" s="2">
        <v>988169754</v>
      </c>
      <c r="D2259" s="1" t="s">
        <v>12505</v>
      </c>
      <c r="E2259" s="1" t="s">
        <v>12512</v>
      </c>
      <c r="F2259" s="3">
        <v>44370</v>
      </c>
      <c r="G2259" t="s">
        <v>14780</v>
      </c>
    </row>
    <row r="2260" spans="1:7" x14ac:dyDescent="0.25">
      <c r="A2260">
        <f t="shared" ca="1" si="35"/>
        <v>0.28360926914508022</v>
      </c>
      <c r="B2260" s="1" t="s">
        <v>12538</v>
      </c>
      <c r="C2260" s="2">
        <v>8590073</v>
      </c>
      <c r="D2260" s="1" t="s">
        <v>12539</v>
      </c>
      <c r="E2260" s="1" t="s">
        <v>12512</v>
      </c>
      <c r="F2260" s="3">
        <v>44632</v>
      </c>
      <c r="G2260" t="s">
        <v>14781</v>
      </c>
    </row>
    <row r="2261" spans="1:7" x14ac:dyDescent="0.25">
      <c r="A2261">
        <f t="shared" ca="1" si="35"/>
        <v>0.63042424043463552</v>
      </c>
      <c r="B2261" s="1" t="s">
        <v>12521</v>
      </c>
      <c r="C2261" s="2">
        <v>486620474</v>
      </c>
      <c r="D2261" s="1" t="s">
        <v>12522</v>
      </c>
      <c r="E2261" s="1" t="s">
        <v>12510</v>
      </c>
      <c r="F2261" s="3">
        <v>44308</v>
      </c>
      <c r="G2261" t="s">
        <v>14782</v>
      </c>
    </row>
    <row r="2262" spans="1:7" x14ac:dyDescent="0.25">
      <c r="A2262">
        <f t="shared" ca="1" si="35"/>
        <v>0.87234950409438206</v>
      </c>
      <c r="B2262" s="1" t="s">
        <v>12504</v>
      </c>
      <c r="C2262" s="2">
        <v>358256120</v>
      </c>
      <c r="D2262" s="1" t="s">
        <v>12505</v>
      </c>
      <c r="E2262" s="1" t="s">
        <v>12510</v>
      </c>
      <c r="F2262" s="3">
        <v>44248</v>
      </c>
      <c r="G2262" t="s">
        <v>14783</v>
      </c>
    </row>
    <row r="2263" spans="1:7" x14ac:dyDescent="0.25">
      <c r="A2263">
        <f t="shared" ca="1" si="35"/>
        <v>1.4989265274429564E-2</v>
      </c>
      <c r="B2263" s="1" t="s">
        <v>12538</v>
      </c>
      <c r="C2263" s="2">
        <v>844008963</v>
      </c>
      <c r="D2263" s="1" t="s">
        <v>12539</v>
      </c>
      <c r="E2263" s="1" t="s">
        <v>12566</v>
      </c>
      <c r="F2263" s="3">
        <v>44242</v>
      </c>
      <c r="G2263" t="s">
        <v>14784</v>
      </c>
    </row>
    <row r="2264" spans="1:7" x14ac:dyDescent="0.25">
      <c r="A2264">
        <f t="shared" ca="1" si="35"/>
        <v>0.94738479081302918</v>
      </c>
      <c r="B2264" s="1" t="s">
        <v>12524</v>
      </c>
      <c r="C2264" s="2">
        <v>634903078</v>
      </c>
      <c r="D2264" s="1" t="s">
        <v>12525</v>
      </c>
      <c r="E2264" s="1" t="s">
        <v>12564</v>
      </c>
      <c r="F2264" s="3">
        <v>44666</v>
      </c>
      <c r="G2264" t="s">
        <v>14785</v>
      </c>
    </row>
    <row r="2265" spans="1:7" x14ac:dyDescent="0.25">
      <c r="A2265">
        <f t="shared" ca="1" si="35"/>
        <v>0.44678711665869586</v>
      </c>
      <c r="B2265" s="1" t="s">
        <v>12538</v>
      </c>
      <c r="C2265" s="2">
        <v>481756337</v>
      </c>
      <c r="D2265" s="1" t="s">
        <v>12539</v>
      </c>
      <c r="E2265" s="1" t="s">
        <v>12510</v>
      </c>
      <c r="F2265" s="3">
        <v>44270</v>
      </c>
      <c r="G2265" t="s">
        <v>14786</v>
      </c>
    </row>
    <row r="2266" spans="1:7" x14ac:dyDescent="0.25">
      <c r="A2266">
        <f t="shared" ca="1" si="35"/>
        <v>0.60429775395274621</v>
      </c>
      <c r="B2266" s="1" t="s">
        <v>12521</v>
      </c>
      <c r="C2266" s="2">
        <v>833256310</v>
      </c>
      <c r="D2266" s="1" t="s">
        <v>12522</v>
      </c>
      <c r="E2266" s="1" t="s">
        <v>12512</v>
      </c>
      <c r="F2266" s="3">
        <v>44345</v>
      </c>
      <c r="G2266" t="s">
        <v>14787</v>
      </c>
    </row>
    <row r="2267" spans="1:7" x14ac:dyDescent="0.25">
      <c r="A2267">
        <f t="shared" ca="1" si="35"/>
        <v>0.57591032070122816</v>
      </c>
      <c r="B2267" s="1" t="s">
        <v>12538</v>
      </c>
      <c r="C2267" s="2">
        <v>658326980</v>
      </c>
      <c r="D2267" s="1" t="s">
        <v>12539</v>
      </c>
      <c r="E2267" s="1" t="s">
        <v>12510</v>
      </c>
      <c r="F2267" s="3">
        <v>44337</v>
      </c>
      <c r="G2267" t="s">
        <v>14788</v>
      </c>
    </row>
    <row r="2268" spans="1:7" x14ac:dyDescent="0.25">
      <c r="A2268">
        <f t="shared" ca="1" si="35"/>
        <v>0.8884281669688241</v>
      </c>
      <c r="B2268" s="1" t="s">
        <v>12538</v>
      </c>
      <c r="C2268" s="2">
        <v>944241378</v>
      </c>
      <c r="D2268" s="1" t="s">
        <v>12539</v>
      </c>
      <c r="E2268" s="1" t="s">
        <v>12512</v>
      </c>
      <c r="F2268" s="3">
        <v>44353</v>
      </c>
      <c r="G2268" t="s">
        <v>14789</v>
      </c>
    </row>
    <row r="2269" spans="1:7" x14ac:dyDescent="0.25">
      <c r="A2269">
        <f t="shared" ca="1" si="35"/>
        <v>0.69021006213752023</v>
      </c>
      <c r="B2269" s="1" t="s">
        <v>12504</v>
      </c>
      <c r="C2269" s="2">
        <v>756894845</v>
      </c>
      <c r="D2269" s="1" t="s">
        <v>12505</v>
      </c>
      <c r="E2269" s="1" t="s">
        <v>12506</v>
      </c>
      <c r="F2269" s="3">
        <v>44453</v>
      </c>
      <c r="G2269" t="s">
        <v>14790</v>
      </c>
    </row>
    <row r="2270" spans="1:7" x14ac:dyDescent="0.25">
      <c r="A2270">
        <f t="shared" ca="1" si="35"/>
        <v>0.40278188412455695</v>
      </c>
      <c r="B2270" s="1" t="s">
        <v>12524</v>
      </c>
      <c r="C2270" s="2">
        <v>545977137</v>
      </c>
      <c r="D2270" s="1" t="s">
        <v>12525</v>
      </c>
      <c r="E2270" s="1" t="s">
        <v>12506</v>
      </c>
      <c r="F2270" s="3">
        <v>44217</v>
      </c>
      <c r="G2270" t="s">
        <v>14791</v>
      </c>
    </row>
    <row r="2271" spans="1:7" x14ac:dyDescent="0.25">
      <c r="A2271">
        <f t="shared" ca="1" si="35"/>
        <v>0.25005311708725741</v>
      </c>
      <c r="B2271" s="1" t="s">
        <v>12504</v>
      </c>
      <c r="C2271" s="2">
        <v>502344094</v>
      </c>
      <c r="D2271" s="1" t="s">
        <v>12505</v>
      </c>
      <c r="E2271" s="1" t="s">
        <v>12510</v>
      </c>
      <c r="F2271" s="3">
        <v>44292</v>
      </c>
      <c r="G2271" t="s">
        <v>14792</v>
      </c>
    </row>
    <row r="2272" spans="1:7" x14ac:dyDescent="0.25">
      <c r="A2272">
        <f t="shared" ca="1" si="35"/>
        <v>0.99654412181472307</v>
      </c>
      <c r="B2272" s="1" t="s">
        <v>12508</v>
      </c>
      <c r="C2272" s="2">
        <v>292303183</v>
      </c>
      <c r="D2272" s="1" t="s">
        <v>12509</v>
      </c>
      <c r="E2272" s="1" t="s">
        <v>12519</v>
      </c>
      <c r="F2272" s="3">
        <v>44520</v>
      </c>
      <c r="G2272" t="s">
        <v>14793</v>
      </c>
    </row>
    <row r="2273" spans="1:7" x14ac:dyDescent="0.25">
      <c r="A2273">
        <f t="shared" ca="1" si="35"/>
        <v>0.68695017308840356</v>
      </c>
      <c r="B2273" s="1" t="s">
        <v>12504</v>
      </c>
      <c r="C2273" s="2">
        <v>529183206</v>
      </c>
      <c r="D2273" s="1" t="s">
        <v>12505</v>
      </c>
      <c r="E2273" s="1" t="s">
        <v>12506</v>
      </c>
      <c r="F2273" s="3">
        <v>44622</v>
      </c>
      <c r="G2273" t="s">
        <v>14794</v>
      </c>
    </row>
    <row r="2274" spans="1:7" x14ac:dyDescent="0.25">
      <c r="A2274">
        <f t="shared" ca="1" si="35"/>
        <v>0.77492070092982779</v>
      </c>
      <c r="B2274" s="1" t="s">
        <v>12504</v>
      </c>
      <c r="C2274" s="2">
        <v>506229434</v>
      </c>
      <c r="D2274" s="1" t="s">
        <v>12505</v>
      </c>
      <c r="E2274" s="1" t="s">
        <v>12564</v>
      </c>
      <c r="F2274" s="3">
        <v>44427</v>
      </c>
      <c r="G2274" t="s">
        <v>14795</v>
      </c>
    </row>
    <row r="2275" spans="1:7" x14ac:dyDescent="0.25">
      <c r="A2275">
        <f t="shared" ca="1" si="35"/>
        <v>0.84106976993104343</v>
      </c>
      <c r="B2275" s="1" t="s">
        <v>12521</v>
      </c>
      <c r="C2275" s="2">
        <v>46797863</v>
      </c>
      <c r="D2275" s="1" t="s">
        <v>12522</v>
      </c>
      <c r="E2275" s="1" t="s">
        <v>12510</v>
      </c>
      <c r="F2275" s="3">
        <v>44682</v>
      </c>
      <c r="G2275" t="s">
        <v>14796</v>
      </c>
    </row>
    <row r="2276" spans="1:7" x14ac:dyDescent="0.25">
      <c r="A2276">
        <f t="shared" ca="1" si="35"/>
        <v>0.26415845507259528</v>
      </c>
      <c r="B2276" s="1" t="s">
        <v>12504</v>
      </c>
      <c r="C2276" s="2">
        <v>454473125</v>
      </c>
      <c r="D2276" s="1" t="s">
        <v>12505</v>
      </c>
      <c r="E2276" s="1" t="s">
        <v>12564</v>
      </c>
      <c r="F2276" s="3">
        <v>44680</v>
      </c>
      <c r="G2276" t="s">
        <v>14797</v>
      </c>
    </row>
    <row r="2277" spans="1:7" x14ac:dyDescent="0.25">
      <c r="A2277">
        <f t="shared" ca="1" si="35"/>
        <v>0.69269183657028133</v>
      </c>
      <c r="B2277" s="1" t="s">
        <v>12524</v>
      </c>
      <c r="C2277" s="2">
        <v>680718153</v>
      </c>
      <c r="D2277" s="1" t="s">
        <v>12525</v>
      </c>
      <c r="E2277" s="1" t="s">
        <v>12506</v>
      </c>
      <c r="F2277" s="3">
        <v>44665</v>
      </c>
      <c r="G2277" t="s">
        <v>14798</v>
      </c>
    </row>
    <row r="2278" spans="1:7" x14ac:dyDescent="0.25">
      <c r="A2278">
        <f t="shared" ca="1" si="35"/>
        <v>0.42589614492852712</v>
      </c>
      <c r="B2278" s="1" t="s">
        <v>12504</v>
      </c>
      <c r="C2278" s="2">
        <v>173399961</v>
      </c>
      <c r="D2278" s="1" t="s">
        <v>12505</v>
      </c>
      <c r="E2278" s="1" t="s">
        <v>12510</v>
      </c>
      <c r="F2278" s="3">
        <v>44533</v>
      </c>
      <c r="G2278" t="s">
        <v>14799</v>
      </c>
    </row>
    <row r="2279" spans="1:7" x14ac:dyDescent="0.25">
      <c r="A2279">
        <f t="shared" ca="1" si="35"/>
        <v>0.60974781476419959</v>
      </c>
      <c r="B2279" s="1" t="s">
        <v>12524</v>
      </c>
      <c r="C2279" s="2">
        <v>416014246</v>
      </c>
      <c r="D2279" s="1" t="s">
        <v>12525</v>
      </c>
      <c r="E2279" s="1" t="s">
        <v>12506</v>
      </c>
      <c r="F2279" s="3">
        <v>44586</v>
      </c>
      <c r="G2279" t="s">
        <v>14800</v>
      </c>
    </row>
    <row r="2280" spans="1:7" x14ac:dyDescent="0.25">
      <c r="A2280">
        <f t="shared" ca="1" si="35"/>
        <v>0.16636307675603579</v>
      </c>
      <c r="B2280" s="1" t="s">
        <v>12524</v>
      </c>
      <c r="C2280" s="2">
        <v>239492799</v>
      </c>
      <c r="D2280" s="1" t="s">
        <v>12525</v>
      </c>
      <c r="E2280" s="1" t="s">
        <v>12506</v>
      </c>
      <c r="F2280" s="3">
        <v>44248</v>
      </c>
      <c r="G2280" t="s">
        <v>14801</v>
      </c>
    </row>
    <row r="2281" spans="1:7" x14ac:dyDescent="0.25">
      <c r="A2281">
        <f t="shared" ca="1" si="35"/>
        <v>0.90572829218598494</v>
      </c>
      <c r="B2281" s="1" t="s">
        <v>12521</v>
      </c>
      <c r="C2281" s="2">
        <v>665442138</v>
      </c>
      <c r="D2281" s="1" t="s">
        <v>12522</v>
      </c>
      <c r="E2281" s="1" t="s">
        <v>12512</v>
      </c>
      <c r="F2281" s="3">
        <v>44386</v>
      </c>
      <c r="G2281" t="s">
        <v>14802</v>
      </c>
    </row>
    <row r="2282" spans="1:7" x14ac:dyDescent="0.25">
      <c r="A2282">
        <f t="shared" ca="1" si="35"/>
        <v>0.60205008126900283</v>
      </c>
      <c r="B2282" s="1" t="s">
        <v>12524</v>
      </c>
      <c r="C2282" s="2">
        <v>155982015</v>
      </c>
      <c r="D2282" s="1" t="s">
        <v>12525</v>
      </c>
      <c r="E2282" s="1" t="s">
        <v>12564</v>
      </c>
      <c r="F2282" s="3">
        <v>44255</v>
      </c>
      <c r="G2282" t="s">
        <v>14803</v>
      </c>
    </row>
    <row r="2283" spans="1:7" x14ac:dyDescent="0.25">
      <c r="A2283">
        <f t="shared" ca="1" si="35"/>
        <v>0.3410585409306941</v>
      </c>
      <c r="B2283" s="1" t="s">
        <v>12538</v>
      </c>
      <c r="C2283" s="2">
        <v>134845730</v>
      </c>
      <c r="D2283" s="1" t="s">
        <v>12539</v>
      </c>
      <c r="E2283" s="1" t="s">
        <v>12566</v>
      </c>
      <c r="F2283" s="3">
        <v>44433</v>
      </c>
      <c r="G2283" t="s">
        <v>14804</v>
      </c>
    </row>
    <row r="2284" spans="1:7" x14ac:dyDescent="0.25">
      <c r="A2284">
        <f t="shared" ca="1" si="35"/>
        <v>0.25792419863752525</v>
      </c>
      <c r="B2284" s="1" t="s">
        <v>12538</v>
      </c>
      <c r="C2284" s="2">
        <v>948292434</v>
      </c>
      <c r="D2284" s="1" t="s">
        <v>12539</v>
      </c>
      <c r="E2284" s="1" t="s">
        <v>12512</v>
      </c>
      <c r="F2284" s="3">
        <v>44611</v>
      </c>
      <c r="G2284" t="s">
        <v>14805</v>
      </c>
    </row>
    <row r="2285" spans="1:7" x14ac:dyDescent="0.25">
      <c r="A2285">
        <f t="shared" ca="1" si="35"/>
        <v>0.85348760088187048</v>
      </c>
      <c r="B2285" s="1" t="s">
        <v>12504</v>
      </c>
      <c r="C2285" s="2">
        <v>594344028</v>
      </c>
      <c r="D2285" s="1" t="s">
        <v>12505</v>
      </c>
      <c r="E2285" s="1" t="s">
        <v>12512</v>
      </c>
      <c r="F2285" s="3">
        <v>44315</v>
      </c>
      <c r="G2285" t="s">
        <v>14806</v>
      </c>
    </row>
    <row r="2286" spans="1:7" x14ac:dyDescent="0.25">
      <c r="A2286">
        <f t="shared" ca="1" si="35"/>
        <v>1.9091956930243015E-2</v>
      </c>
      <c r="B2286" s="1" t="s">
        <v>12524</v>
      </c>
      <c r="C2286" s="2">
        <v>783716947</v>
      </c>
      <c r="D2286" s="1" t="s">
        <v>12525</v>
      </c>
      <c r="E2286" s="1" t="s">
        <v>12561</v>
      </c>
      <c r="F2286" s="3">
        <v>44207</v>
      </c>
      <c r="G2286" t="s">
        <v>14807</v>
      </c>
    </row>
    <row r="2287" spans="1:7" x14ac:dyDescent="0.25">
      <c r="A2287">
        <f t="shared" ca="1" si="35"/>
        <v>0.12531219881622013</v>
      </c>
      <c r="B2287" s="1" t="s">
        <v>12504</v>
      </c>
      <c r="C2287" s="2">
        <v>406836587</v>
      </c>
      <c r="D2287" s="1" t="s">
        <v>12505</v>
      </c>
      <c r="E2287" s="1" t="s">
        <v>12506</v>
      </c>
      <c r="F2287" s="3">
        <v>44492</v>
      </c>
      <c r="G2287" t="s">
        <v>14808</v>
      </c>
    </row>
    <row r="2288" spans="1:7" x14ac:dyDescent="0.25">
      <c r="A2288">
        <f t="shared" ca="1" si="35"/>
        <v>0.52408053336711846</v>
      </c>
      <c r="B2288" s="1" t="s">
        <v>12521</v>
      </c>
      <c r="C2288" s="2">
        <v>179532546</v>
      </c>
      <c r="D2288" s="1" t="s">
        <v>12522</v>
      </c>
      <c r="E2288" s="1" t="s">
        <v>12510</v>
      </c>
      <c r="F2288" s="3">
        <v>44575</v>
      </c>
      <c r="G2288" t="s">
        <v>14809</v>
      </c>
    </row>
    <row r="2289" spans="1:7" x14ac:dyDescent="0.25">
      <c r="A2289">
        <f t="shared" ca="1" si="35"/>
        <v>4.3055542213287779E-2</v>
      </c>
      <c r="B2289" s="1" t="s">
        <v>12504</v>
      </c>
      <c r="C2289" s="2">
        <v>204223409</v>
      </c>
      <c r="D2289" s="1" t="s">
        <v>12505</v>
      </c>
      <c r="E2289" s="1" t="s">
        <v>12510</v>
      </c>
      <c r="F2289" s="3">
        <v>44263</v>
      </c>
      <c r="G2289" t="s">
        <v>14810</v>
      </c>
    </row>
    <row r="2290" spans="1:7" x14ac:dyDescent="0.25">
      <c r="A2290">
        <f t="shared" ca="1" si="35"/>
        <v>0.69175040799816712</v>
      </c>
      <c r="B2290" s="1" t="s">
        <v>12538</v>
      </c>
      <c r="C2290" s="2">
        <v>630758120</v>
      </c>
      <c r="D2290" s="1" t="s">
        <v>12539</v>
      </c>
      <c r="E2290" s="1" t="s">
        <v>12512</v>
      </c>
      <c r="F2290" s="3">
        <v>44318</v>
      </c>
      <c r="G2290" t="s">
        <v>14811</v>
      </c>
    </row>
    <row r="2291" spans="1:7" x14ac:dyDescent="0.25">
      <c r="A2291">
        <f t="shared" ca="1" si="35"/>
        <v>0.47639256904273197</v>
      </c>
      <c r="B2291" s="1" t="s">
        <v>12538</v>
      </c>
      <c r="C2291" s="2">
        <v>290965816</v>
      </c>
      <c r="D2291" s="1" t="s">
        <v>12539</v>
      </c>
      <c r="E2291" s="1" t="s">
        <v>12566</v>
      </c>
      <c r="F2291" s="3">
        <v>44523</v>
      </c>
      <c r="G2291" t="s">
        <v>14812</v>
      </c>
    </row>
    <row r="2292" spans="1:7" x14ac:dyDescent="0.25">
      <c r="A2292">
        <f t="shared" ca="1" si="35"/>
        <v>0.73516415010202885</v>
      </c>
      <c r="B2292" s="1" t="s">
        <v>12504</v>
      </c>
      <c r="C2292" s="2">
        <v>738497808</v>
      </c>
      <c r="D2292" s="1" t="s">
        <v>12505</v>
      </c>
      <c r="E2292" s="1" t="s">
        <v>12564</v>
      </c>
      <c r="F2292" s="3">
        <v>44235</v>
      </c>
      <c r="G2292" t="s">
        <v>14813</v>
      </c>
    </row>
    <row r="2293" spans="1:7" x14ac:dyDescent="0.25">
      <c r="A2293">
        <f t="shared" ca="1" si="35"/>
        <v>0.15332780555613912</v>
      </c>
      <c r="B2293" s="1" t="s">
        <v>12538</v>
      </c>
      <c r="C2293" s="2">
        <v>874884242</v>
      </c>
      <c r="D2293" s="1" t="s">
        <v>12539</v>
      </c>
      <c r="E2293" s="1" t="s">
        <v>12510</v>
      </c>
      <c r="F2293" s="3">
        <v>44487</v>
      </c>
      <c r="G2293" t="s">
        <v>14814</v>
      </c>
    </row>
    <row r="2294" spans="1:7" x14ac:dyDescent="0.25">
      <c r="A2294">
        <f t="shared" ca="1" si="35"/>
        <v>0.58909393084111605</v>
      </c>
      <c r="B2294" s="1" t="s">
        <v>12538</v>
      </c>
      <c r="C2294" s="2">
        <v>68856654</v>
      </c>
      <c r="D2294" s="1" t="s">
        <v>12539</v>
      </c>
      <c r="E2294" s="1" t="s">
        <v>12566</v>
      </c>
      <c r="F2294" s="3">
        <v>44439</v>
      </c>
      <c r="G2294" t="s">
        <v>14815</v>
      </c>
    </row>
    <row r="2295" spans="1:7" x14ac:dyDescent="0.25">
      <c r="A2295">
        <f t="shared" ca="1" si="35"/>
        <v>0.86434228760860221</v>
      </c>
      <c r="B2295" s="1" t="s">
        <v>12504</v>
      </c>
      <c r="C2295" s="2">
        <v>277557948</v>
      </c>
      <c r="D2295" s="1" t="s">
        <v>12505</v>
      </c>
      <c r="E2295" s="1" t="s">
        <v>12510</v>
      </c>
      <c r="F2295" s="3">
        <v>44355</v>
      </c>
      <c r="G2295" t="s">
        <v>14816</v>
      </c>
    </row>
    <row r="2296" spans="1:7" x14ac:dyDescent="0.25">
      <c r="A2296">
        <f t="shared" ca="1" si="35"/>
        <v>0.59206862279789607</v>
      </c>
      <c r="B2296" s="1" t="s">
        <v>12538</v>
      </c>
      <c r="C2296" s="2">
        <v>531403976</v>
      </c>
      <c r="D2296" s="1" t="s">
        <v>12539</v>
      </c>
      <c r="E2296" s="1" t="s">
        <v>12512</v>
      </c>
      <c r="F2296" s="3">
        <v>44248</v>
      </c>
      <c r="G2296" t="s">
        <v>14817</v>
      </c>
    </row>
    <row r="2297" spans="1:7" x14ac:dyDescent="0.25">
      <c r="A2297">
        <f t="shared" ca="1" si="35"/>
        <v>0.71313583014868154</v>
      </c>
      <c r="B2297" s="1" t="s">
        <v>12538</v>
      </c>
      <c r="C2297" s="2">
        <v>893095503</v>
      </c>
      <c r="D2297" s="1" t="s">
        <v>12539</v>
      </c>
      <c r="E2297" s="1" t="s">
        <v>12510</v>
      </c>
      <c r="F2297" s="3">
        <v>44245</v>
      </c>
      <c r="G2297" t="s">
        <v>14818</v>
      </c>
    </row>
    <row r="2298" spans="1:7" x14ac:dyDescent="0.25">
      <c r="A2298">
        <f t="shared" ca="1" si="35"/>
        <v>0.83830100251390127</v>
      </c>
      <c r="B2298" s="1" t="s">
        <v>12538</v>
      </c>
      <c r="C2298" s="2">
        <v>689682218</v>
      </c>
      <c r="D2298" s="1" t="s">
        <v>12539</v>
      </c>
      <c r="E2298" s="1" t="s">
        <v>12512</v>
      </c>
      <c r="F2298" s="3">
        <v>44673</v>
      </c>
      <c r="G2298" t="s">
        <v>14819</v>
      </c>
    </row>
    <row r="2299" spans="1:7" x14ac:dyDescent="0.25">
      <c r="A2299">
        <f t="shared" ca="1" si="35"/>
        <v>0.8204373475430029</v>
      </c>
      <c r="B2299" s="1" t="s">
        <v>12524</v>
      </c>
      <c r="C2299" s="2">
        <v>746382414</v>
      </c>
      <c r="D2299" s="1" t="s">
        <v>12525</v>
      </c>
      <c r="E2299" s="1" t="s">
        <v>12564</v>
      </c>
      <c r="F2299" s="3">
        <v>44434</v>
      </c>
      <c r="G2299" t="s">
        <v>14820</v>
      </c>
    </row>
    <row r="2300" spans="1:7" x14ac:dyDescent="0.25">
      <c r="A2300">
        <f t="shared" ca="1" si="35"/>
        <v>0.54663086824378471</v>
      </c>
      <c r="B2300" s="1" t="s">
        <v>12538</v>
      </c>
      <c r="C2300" s="2">
        <v>987786330</v>
      </c>
      <c r="D2300" s="1" t="s">
        <v>12539</v>
      </c>
      <c r="E2300" s="1" t="s">
        <v>12512</v>
      </c>
      <c r="F2300" s="3">
        <v>44247</v>
      </c>
      <c r="G2300" t="s">
        <v>14821</v>
      </c>
    </row>
    <row r="2301" spans="1:7" x14ac:dyDescent="0.25">
      <c r="A2301">
        <f t="shared" ca="1" si="35"/>
        <v>0.79376409178023377</v>
      </c>
      <c r="B2301" s="1" t="s">
        <v>12538</v>
      </c>
      <c r="C2301" s="2">
        <v>716391841</v>
      </c>
      <c r="D2301" s="1" t="s">
        <v>12539</v>
      </c>
      <c r="E2301" s="1" t="s">
        <v>12566</v>
      </c>
      <c r="F2301" s="3">
        <v>44629</v>
      </c>
      <c r="G2301" t="s">
        <v>14822</v>
      </c>
    </row>
    <row r="2302" spans="1:7" x14ac:dyDescent="0.25">
      <c r="A2302">
        <f t="shared" ca="1" si="35"/>
        <v>0.98785981630349595</v>
      </c>
      <c r="B2302" s="1" t="s">
        <v>12521</v>
      </c>
      <c r="C2302" s="2">
        <v>348264976</v>
      </c>
      <c r="D2302" s="1" t="s">
        <v>12522</v>
      </c>
      <c r="E2302" s="1" t="s">
        <v>12512</v>
      </c>
      <c r="F2302" s="3">
        <v>44207</v>
      </c>
      <c r="G2302" t="s">
        <v>14823</v>
      </c>
    </row>
    <row r="2303" spans="1:7" x14ac:dyDescent="0.25">
      <c r="A2303">
        <f t="shared" ca="1" si="35"/>
        <v>0.163019948780738</v>
      </c>
      <c r="B2303" s="1" t="s">
        <v>12504</v>
      </c>
      <c r="C2303" s="2">
        <v>899509209</v>
      </c>
      <c r="D2303" s="1" t="s">
        <v>12505</v>
      </c>
      <c r="E2303" s="1" t="s">
        <v>12510</v>
      </c>
      <c r="F2303" s="3">
        <v>44636</v>
      </c>
      <c r="G2303" t="s">
        <v>14824</v>
      </c>
    </row>
    <row r="2304" spans="1:7" x14ac:dyDescent="0.25">
      <c r="A2304">
        <f t="shared" ca="1" si="35"/>
        <v>0.138348677186372</v>
      </c>
      <c r="B2304" s="1" t="s">
        <v>12521</v>
      </c>
      <c r="C2304" s="2">
        <v>993940864</v>
      </c>
      <c r="D2304" s="1" t="s">
        <v>12522</v>
      </c>
      <c r="E2304" s="1" t="s">
        <v>12510</v>
      </c>
      <c r="F2304" s="3">
        <v>44663</v>
      </c>
      <c r="G2304" t="s">
        <v>14825</v>
      </c>
    </row>
    <row r="2305" spans="1:7" x14ac:dyDescent="0.25">
      <c r="A2305">
        <f t="shared" ca="1" si="35"/>
        <v>0.33139222661086443</v>
      </c>
      <c r="B2305" s="1" t="s">
        <v>12514</v>
      </c>
      <c r="C2305" s="2">
        <v>878130269</v>
      </c>
      <c r="D2305" s="1" t="s">
        <v>12515</v>
      </c>
      <c r="E2305" s="1" t="s">
        <v>12516</v>
      </c>
      <c r="F2305" s="3">
        <v>44388</v>
      </c>
      <c r="G2305" t="s">
        <v>14826</v>
      </c>
    </row>
    <row r="2306" spans="1:7" x14ac:dyDescent="0.25">
      <c r="A2306">
        <f t="shared" ref="A2306:A2369" ca="1" si="36">RAND()</f>
        <v>0.46177861144607846</v>
      </c>
      <c r="B2306" s="1" t="s">
        <v>12521</v>
      </c>
      <c r="C2306" s="2">
        <v>465801768</v>
      </c>
      <c r="D2306" s="1" t="s">
        <v>12522</v>
      </c>
      <c r="E2306" s="1" t="s">
        <v>12510</v>
      </c>
      <c r="F2306" s="3">
        <v>44631</v>
      </c>
      <c r="G2306" t="s">
        <v>14827</v>
      </c>
    </row>
    <row r="2307" spans="1:7" x14ac:dyDescent="0.25">
      <c r="A2307">
        <f t="shared" ca="1" si="36"/>
        <v>0.77818082130170085</v>
      </c>
      <c r="B2307" s="1" t="s">
        <v>12538</v>
      </c>
      <c r="C2307" s="2">
        <v>930764009</v>
      </c>
      <c r="D2307" s="1" t="s">
        <v>12539</v>
      </c>
      <c r="E2307" s="1" t="s">
        <v>12510</v>
      </c>
      <c r="F2307" s="3">
        <v>44254</v>
      </c>
      <c r="G2307" t="s">
        <v>14828</v>
      </c>
    </row>
    <row r="2308" spans="1:7" x14ac:dyDescent="0.25">
      <c r="A2308">
        <f t="shared" ca="1" si="36"/>
        <v>0.74481667835651066</v>
      </c>
      <c r="B2308" s="1" t="s">
        <v>12508</v>
      </c>
      <c r="C2308" s="2">
        <v>788106278</v>
      </c>
      <c r="D2308" s="1" t="s">
        <v>12509</v>
      </c>
      <c r="E2308" s="1" t="s">
        <v>12510</v>
      </c>
      <c r="F2308" s="3">
        <v>44273</v>
      </c>
      <c r="G2308" t="s">
        <v>14829</v>
      </c>
    </row>
    <row r="2309" spans="1:7" x14ac:dyDescent="0.25">
      <c r="A2309">
        <f t="shared" ca="1" si="36"/>
        <v>0.49248289890812236</v>
      </c>
      <c r="B2309" s="1" t="s">
        <v>12514</v>
      </c>
      <c r="C2309" s="2">
        <v>624616768</v>
      </c>
      <c r="D2309" s="1" t="s">
        <v>12515</v>
      </c>
      <c r="E2309" s="1" t="s">
        <v>12527</v>
      </c>
      <c r="F2309" s="3">
        <v>44276</v>
      </c>
      <c r="G2309" t="s">
        <v>14830</v>
      </c>
    </row>
    <row r="2310" spans="1:7" x14ac:dyDescent="0.25">
      <c r="A2310">
        <f t="shared" ca="1" si="36"/>
        <v>0.9570101102982842</v>
      </c>
      <c r="B2310" s="1" t="s">
        <v>12521</v>
      </c>
      <c r="C2310" s="2">
        <v>701267565</v>
      </c>
      <c r="D2310" s="1" t="s">
        <v>12522</v>
      </c>
      <c r="E2310" s="1" t="s">
        <v>12510</v>
      </c>
      <c r="F2310" s="3">
        <v>44255</v>
      </c>
      <c r="G2310" t="s">
        <v>14831</v>
      </c>
    </row>
    <row r="2311" spans="1:7" x14ac:dyDescent="0.25">
      <c r="A2311">
        <f t="shared" ca="1" si="36"/>
        <v>0.77607907011564148</v>
      </c>
      <c r="B2311" s="1" t="s">
        <v>12538</v>
      </c>
      <c r="C2311" s="2">
        <v>348038718</v>
      </c>
      <c r="D2311" s="1" t="s">
        <v>12539</v>
      </c>
      <c r="E2311" s="1" t="s">
        <v>12512</v>
      </c>
      <c r="F2311" s="3">
        <v>44360</v>
      </c>
      <c r="G2311" t="s">
        <v>14832</v>
      </c>
    </row>
    <row r="2312" spans="1:7" x14ac:dyDescent="0.25">
      <c r="A2312">
        <f t="shared" ca="1" si="36"/>
        <v>0.46347525615062946</v>
      </c>
      <c r="B2312" s="1" t="s">
        <v>12521</v>
      </c>
      <c r="C2312" s="2">
        <v>436724092</v>
      </c>
      <c r="D2312" s="1" t="s">
        <v>12522</v>
      </c>
      <c r="E2312" s="1" t="s">
        <v>12510</v>
      </c>
      <c r="F2312" s="3">
        <v>44473</v>
      </c>
      <c r="G2312" t="s">
        <v>14833</v>
      </c>
    </row>
    <row r="2313" spans="1:7" x14ac:dyDescent="0.25">
      <c r="A2313">
        <f t="shared" ca="1" si="36"/>
        <v>0.382415984324601</v>
      </c>
      <c r="B2313" s="1" t="s">
        <v>12504</v>
      </c>
      <c r="C2313" s="2">
        <v>601202545</v>
      </c>
      <c r="D2313" s="1" t="s">
        <v>12505</v>
      </c>
      <c r="E2313" s="1" t="s">
        <v>12506</v>
      </c>
      <c r="F2313" s="3">
        <v>44607</v>
      </c>
      <c r="G2313" t="s">
        <v>14834</v>
      </c>
    </row>
    <row r="2314" spans="1:7" x14ac:dyDescent="0.25">
      <c r="A2314">
        <f t="shared" ca="1" si="36"/>
        <v>0.46832455469266909</v>
      </c>
      <c r="B2314" s="1" t="s">
        <v>12504</v>
      </c>
      <c r="C2314" s="2">
        <v>566170679</v>
      </c>
      <c r="D2314" s="1" t="s">
        <v>12505</v>
      </c>
      <c r="E2314" s="1" t="s">
        <v>12506</v>
      </c>
      <c r="F2314" s="3">
        <v>44348</v>
      </c>
      <c r="G2314" t="s">
        <v>14835</v>
      </c>
    </row>
    <row r="2315" spans="1:7" x14ac:dyDescent="0.25">
      <c r="A2315">
        <f t="shared" ca="1" si="36"/>
        <v>0.86061711804091923</v>
      </c>
      <c r="B2315" s="1" t="s">
        <v>12521</v>
      </c>
      <c r="C2315" s="2">
        <v>963840560</v>
      </c>
      <c r="D2315" s="1" t="s">
        <v>12522</v>
      </c>
      <c r="E2315" s="1" t="s">
        <v>12510</v>
      </c>
      <c r="F2315" s="3">
        <v>44641</v>
      </c>
      <c r="G2315" t="s">
        <v>14836</v>
      </c>
    </row>
    <row r="2316" spans="1:7" x14ac:dyDescent="0.25">
      <c r="A2316">
        <f t="shared" ca="1" si="36"/>
        <v>0.26616676085644575</v>
      </c>
      <c r="B2316" s="1" t="s">
        <v>12521</v>
      </c>
      <c r="C2316" s="2">
        <v>619982087</v>
      </c>
      <c r="D2316" s="1" t="s">
        <v>12522</v>
      </c>
      <c r="E2316" s="1" t="s">
        <v>12510</v>
      </c>
      <c r="F2316" s="3">
        <v>44613</v>
      </c>
      <c r="G2316" t="s">
        <v>14837</v>
      </c>
    </row>
    <row r="2317" spans="1:7" x14ac:dyDescent="0.25">
      <c r="A2317">
        <f t="shared" ca="1" si="36"/>
        <v>0.20575264568972407</v>
      </c>
      <c r="B2317" s="1" t="s">
        <v>12521</v>
      </c>
      <c r="C2317" s="2">
        <v>604469384</v>
      </c>
      <c r="D2317" s="1" t="s">
        <v>12522</v>
      </c>
      <c r="E2317" s="1" t="s">
        <v>12510</v>
      </c>
      <c r="F2317" s="3">
        <v>44520</v>
      </c>
      <c r="G2317" t="s">
        <v>14838</v>
      </c>
    </row>
    <row r="2318" spans="1:7" x14ac:dyDescent="0.25">
      <c r="A2318">
        <f t="shared" ca="1" si="36"/>
        <v>0.49648676847039597</v>
      </c>
      <c r="B2318" s="1" t="s">
        <v>12514</v>
      </c>
      <c r="C2318" s="2">
        <v>325802789</v>
      </c>
      <c r="D2318" s="1" t="s">
        <v>12515</v>
      </c>
      <c r="E2318" s="1" t="s">
        <v>12516</v>
      </c>
      <c r="F2318" s="3">
        <v>44277</v>
      </c>
      <c r="G2318" t="s">
        <v>14839</v>
      </c>
    </row>
    <row r="2319" spans="1:7" x14ac:dyDescent="0.25">
      <c r="A2319">
        <f t="shared" ca="1" si="36"/>
        <v>0.52551819358994911</v>
      </c>
      <c r="B2319" s="1" t="s">
        <v>12504</v>
      </c>
      <c r="C2319" s="2">
        <v>280950175</v>
      </c>
      <c r="D2319" s="1" t="s">
        <v>12505</v>
      </c>
      <c r="E2319" s="1" t="s">
        <v>12512</v>
      </c>
      <c r="F2319" s="3">
        <v>44502</v>
      </c>
      <c r="G2319" t="s">
        <v>14840</v>
      </c>
    </row>
    <row r="2320" spans="1:7" x14ac:dyDescent="0.25">
      <c r="A2320">
        <f t="shared" ca="1" si="36"/>
        <v>0.68070918049463836</v>
      </c>
      <c r="B2320" s="1" t="s">
        <v>12514</v>
      </c>
      <c r="C2320" s="2">
        <v>482795531</v>
      </c>
      <c r="D2320" s="1" t="s">
        <v>12515</v>
      </c>
      <c r="E2320" s="1" t="s">
        <v>12516</v>
      </c>
      <c r="F2320" s="3">
        <v>44277</v>
      </c>
      <c r="G2320" t="s">
        <v>14841</v>
      </c>
    </row>
    <row r="2321" spans="1:7" x14ac:dyDescent="0.25">
      <c r="A2321">
        <f t="shared" ca="1" si="36"/>
        <v>0.36963183468999039</v>
      </c>
      <c r="B2321" s="1" t="s">
        <v>12521</v>
      </c>
      <c r="C2321" s="2">
        <v>282522462</v>
      </c>
      <c r="D2321" s="1" t="s">
        <v>12522</v>
      </c>
      <c r="E2321" s="1" t="s">
        <v>12512</v>
      </c>
      <c r="F2321" s="3">
        <v>44475</v>
      </c>
      <c r="G2321" t="s">
        <v>14842</v>
      </c>
    </row>
    <row r="2322" spans="1:7" x14ac:dyDescent="0.25">
      <c r="A2322">
        <f t="shared" ca="1" si="36"/>
        <v>0.70527014634354512</v>
      </c>
      <c r="B2322" s="1" t="s">
        <v>12521</v>
      </c>
      <c r="C2322" s="2">
        <v>445167434</v>
      </c>
      <c r="D2322" s="1" t="s">
        <v>12522</v>
      </c>
      <c r="E2322" s="1" t="s">
        <v>12510</v>
      </c>
      <c r="F2322" s="3">
        <v>44479</v>
      </c>
      <c r="G2322" t="s">
        <v>14843</v>
      </c>
    </row>
    <row r="2323" spans="1:7" x14ac:dyDescent="0.25">
      <c r="A2323">
        <f t="shared" ca="1" si="36"/>
        <v>0.67501301114006007</v>
      </c>
      <c r="B2323" s="1" t="s">
        <v>12521</v>
      </c>
      <c r="C2323" s="2">
        <v>110015195</v>
      </c>
      <c r="D2323" s="1" t="s">
        <v>12522</v>
      </c>
      <c r="E2323" s="1" t="s">
        <v>12510</v>
      </c>
      <c r="F2323" s="3">
        <v>44641</v>
      </c>
      <c r="G2323" t="s">
        <v>14844</v>
      </c>
    </row>
    <row r="2324" spans="1:7" x14ac:dyDescent="0.25">
      <c r="A2324">
        <f t="shared" ca="1" si="36"/>
        <v>7.3629605272467424E-2</v>
      </c>
      <c r="B2324" s="1" t="s">
        <v>12514</v>
      </c>
      <c r="C2324" s="2">
        <v>81969081</v>
      </c>
      <c r="D2324" s="1" t="s">
        <v>12515</v>
      </c>
      <c r="E2324" s="1" t="s">
        <v>12516</v>
      </c>
      <c r="F2324" s="3">
        <v>44416</v>
      </c>
      <c r="G2324" t="s">
        <v>14845</v>
      </c>
    </row>
    <row r="2325" spans="1:7" x14ac:dyDescent="0.25">
      <c r="A2325">
        <f t="shared" ca="1" si="36"/>
        <v>0.54285887126410104</v>
      </c>
      <c r="B2325" s="1" t="s">
        <v>12524</v>
      </c>
      <c r="C2325" s="2">
        <v>109186210</v>
      </c>
      <c r="D2325" s="1" t="s">
        <v>12525</v>
      </c>
      <c r="E2325" s="1" t="s">
        <v>12506</v>
      </c>
      <c r="F2325" s="3">
        <v>44271</v>
      </c>
      <c r="G2325" t="s">
        <v>14846</v>
      </c>
    </row>
    <row r="2326" spans="1:7" x14ac:dyDescent="0.25">
      <c r="A2326">
        <f t="shared" ca="1" si="36"/>
        <v>0.32661769795467055</v>
      </c>
      <c r="B2326" s="1" t="s">
        <v>12504</v>
      </c>
      <c r="C2326" s="2">
        <v>908541019</v>
      </c>
      <c r="D2326" s="1" t="s">
        <v>12505</v>
      </c>
      <c r="E2326" s="1" t="s">
        <v>12564</v>
      </c>
      <c r="F2326" s="3">
        <v>44197</v>
      </c>
      <c r="G2326" t="s">
        <v>14847</v>
      </c>
    </row>
    <row r="2327" spans="1:7" x14ac:dyDescent="0.25">
      <c r="A2327">
        <f t="shared" ca="1" si="36"/>
        <v>0.9244248274399135</v>
      </c>
      <c r="B2327" s="1" t="s">
        <v>12521</v>
      </c>
      <c r="C2327" s="2">
        <v>844326792</v>
      </c>
      <c r="D2327" s="1" t="s">
        <v>12522</v>
      </c>
      <c r="E2327" s="1" t="s">
        <v>12510</v>
      </c>
      <c r="F2327" s="3">
        <v>44533</v>
      </c>
      <c r="G2327" t="s">
        <v>14848</v>
      </c>
    </row>
    <row r="2328" spans="1:7" x14ac:dyDescent="0.25">
      <c r="A2328">
        <f t="shared" ca="1" si="36"/>
        <v>0.34688820788262575</v>
      </c>
      <c r="B2328" s="1" t="s">
        <v>12521</v>
      </c>
      <c r="C2328" s="2">
        <v>490298804</v>
      </c>
      <c r="D2328" s="1" t="s">
        <v>12522</v>
      </c>
      <c r="E2328" s="1" t="s">
        <v>12510</v>
      </c>
      <c r="F2328" s="3">
        <v>44263</v>
      </c>
      <c r="G2328" t="s">
        <v>14849</v>
      </c>
    </row>
    <row r="2329" spans="1:7" x14ac:dyDescent="0.25">
      <c r="A2329">
        <f t="shared" ca="1" si="36"/>
        <v>0.69723818878296906</v>
      </c>
      <c r="B2329" s="1" t="s">
        <v>12504</v>
      </c>
      <c r="C2329" s="2">
        <v>572588123</v>
      </c>
      <c r="D2329" s="1" t="s">
        <v>12505</v>
      </c>
      <c r="E2329" s="1" t="s">
        <v>12506</v>
      </c>
      <c r="F2329" s="3">
        <v>44455</v>
      </c>
      <c r="G2329" t="s">
        <v>14850</v>
      </c>
    </row>
    <row r="2330" spans="1:7" x14ac:dyDescent="0.25">
      <c r="A2330">
        <f t="shared" ca="1" si="36"/>
        <v>0.88904160425398804</v>
      </c>
      <c r="B2330" s="1" t="s">
        <v>12521</v>
      </c>
      <c r="C2330" s="2">
        <v>456145948</v>
      </c>
      <c r="D2330" s="1" t="s">
        <v>12522</v>
      </c>
      <c r="E2330" s="1" t="s">
        <v>12512</v>
      </c>
      <c r="F2330" s="3">
        <v>44604</v>
      </c>
      <c r="G2330" t="s">
        <v>14851</v>
      </c>
    </row>
    <row r="2331" spans="1:7" x14ac:dyDescent="0.25">
      <c r="A2331">
        <f t="shared" ca="1" si="36"/>
        <v>0.93638609510256154</v>
      </c>
      <c r="B2331" s="1" t="s">
        <v>12504</v>
      </c>
      <c r="C2331" s="2">
        <v>386721027</v>
      </c>
      <c r="D2331" s="1" t="s">
        <v>12505</v>
      </c>
      <c r="E2331" s="1" t="s">
        <v>12564</v>
      </c>
      <c r="F2331" s="3">
        <v>44326</v>
      </c>
      <c r="G2331" t="s">
        <v>14852</v>
      </c>
    </row>
    <row r="2332" spans="1:7" x14ac:dyDescent="0.25">
      <c r="A2332">
        <f t="shared" ca="1" si="36"/>
        <v>0.165010667010835</v>
      </c>
      <c r="B2332" s="1" t="s">
        <v>12508</v>
      </c>
      <c r="C2332" s="2">
        <v>928229617</v>
      </c>
      <c r="D2332" s="1" t="s">
        <v>12509</v>
      </c>
      <c r="E2332" s="1" t="s">
        <v>12519</v>
      </c>
      <c r="F2332" s="3">
        <v>44331</v>
      </c>
      <c r="G2332" t="s">
        <v>14853</v>
      </c>
    </row>
    <row r="2333" spans="1:7" x14ac:dyDescent="0.25">
      <c r="A2333">
        <f t="shared" ca="1" si="36"/>
        <v>0.39366223922111931</v>
      </c>
      <c r="B2333" s="1" t="s">
        <v>12521</v>
      </c>
      <c r="C2333" s="2">
        <v>318255015</v>
      </c>
      <c r="D2333" s="1" t="s">
        <v>12522</v>
      </c>
      <c r="E2333" s="1" t="s">
        <v>12512</v>
      </c>
      <c r="F2333" s="3">
        <v>44256</v>
      </c>
      <c r="G2333" t="s">
        <v>14854</v>
      </c>
    </row>
    <row r="2334" spans="1:7" x14ac:dyDescent="0.25">
      <c r="A2334">
        <f t="shared" ca="1" si="36"/>
        <v>0.41139727540729965</v>
      </c>
      <c r="B2334" s="1" t="s">
        <v>12521</v>
      </c>
      <c r="C2334" s="2">
        <v>371508664</v>
      </c>
      <c r="D2334" s="1" t="s">
        <v>12522</v>
      </c>
      <c r="E2334" s="1" t="s">
        <v>12510</v>
      </c>
      <c r="F2334" s="3">
        <v>44340</v>
      </c>
      <c r="G2334" t="s">
        <v>14855</v>
      </c>
    </row>
    <row r="2335" spans="1:7" x14ac:dyDescent="0.25">
      <c r="A2335">
        <f t="shared" ca="1" si="36"/>
        <v>0.88053255980664824</v>
      </c>
      <c r="B2335" s="1" t="s">
        <v>12508</v>
      </c>
      <c r="C2335" s="2">
        <v>189081306</v>
      </c>
      <c r="D2335" s="1" t="s">
        <v>12509</v>
      </c>
      <c r="E2335" s="1" t="s">
        <v>12519</v>
      </c>
      <c r="F2335" s="3">
        <v>44213</v>
      </c>
      <c r="G2335" t="s">
        <v>14856</v>
      </c>
    </row>
    <row r="2336" spans="1:7" x14ac:dyDescent="0.25">
      <c r="A2336">
        <f t="shared" ca="1" si="36"/>
        <v>0.96029903059734734</v>
      </c>
      <c r="B2336" s="1" t="s">
        <v>12538</v>
      </c>
      <c r="C2336" s="2">
        <v>998638943</v>
      </c>
      <c r="D2336" s="1" t="s">
        <v>12539</v>
      </c>
      <c r="E2336" s="1" t="s">
        <v>12566</v>
      </c>
      <c r="F2336" s="3">
        <v>44282</v>
      </c>
      <c r="G2336" t="s">
        <v>14857</v>
      </c>
    </row>
    <row r="2337" spans="1:7" x14ac:dyDescent="0.25">
      <c r="A2337">
        <f t="shared" ca="1" si="36"/>
        <v>0.47783224682213465</v>
      </c>
      <c r="B2337" s="1" t="s">
        <v>12538</v>
      </c>
      <c r="C2337" s="2">
        <v>780922230</v>
      </c>
      <c r="D2337" s="1" t="s">
        <v>12539</v>
      </c>
      <c r="E2337" s="1" t="s">
        <v>12512</v>
      </c>
      <c r="F2337" s="3">
        <v>44540</v>
      </c>
      <c r="G2337" t="s">
        <v>14858</v>
      </c>
    </row>
    <row r="2338" spans="1:7" x14ac:dyDescent="0.25">
      <c r="A2338">
        <f t="shared" ca="1" si="36"/>
        <v>0.91037887136552864</v>
      </c>
      <c r="B2338" s="1" t="s">
        <v>12504</v>
      </c>
      <c r="C2338" s="2">
        <v>7308307</v>
      </c>
      <c r="D2338" s="1" t="s">
        <v>12505</v>
      </c>
      <c r="E2338" s="1" t="s">
        <v>12564</v>
      </c>
      <c r="F2338" s="3">
        <v>44575</v>
      </c>
      <c r="G2338" t="s">
        <v>14859</v>
      </c>
    </row>
    <row r="2339" spans="1:7" x14ac:dyDescent="0.25">
      <c r="A2339">
        <f t="shared" ca="1" si="36"/>
        <v>0.84274804927817848</v>
      </c>
      <c r="B2339" s="1" t="s">
        <v>12524</v>
      </c>
      <c r="C2339" s="2">
        <v>710960755</v>
      </c>
      <c r="D2339" s="1" t="s">
        <v>12525</v>
      </c>
      <c r="E2339" s="1" t="s">
        <v>12506</v>
      </c>
      <c r="F2339" s="3">
        <v>44668</v>
      </c>
      <c r="G2339" t="s">
        <v>14860</v>
      </c>
    </row>
    <row r="2340" spans="1:7" x14ac:dyDescent="0.25">
      <c r="A2340">
        <f t="shared" ca="1" si="36"/>
        <v>0.82494438764320832</v>
      </c>
      <c r="B2340" s="1" t="s">
        <v>12508</v>
      </c>
      <c r="C2340" s="2">
        <v>64456357</v>
      </c>
      <c r="D2340" s="1" t="s">
        <v>12509</v>
      </c>
      <c r="E2340" s="1" t="s">
        <v>12519</v>
      </c>
      <c r="F2340" s="3">
        <v>44215</v>
      </c>
      <c r="G2340" t="s">
        <v>14861</v>
      </c>
    </row>
    <row r="2341" spans="1:7" x14ac:dyDescent="0.25">
      <c r="A2341">
        <f t="shared" ca="1" si="36"/>
        <v>0.66661000149417149</v>
      </c>
      <c r="B2341" s="1" t="s">
        <v>12514</v>
      </c>
      <c r="C2341" s="2">
        <v>549894138</v>
      </c>
      <c r="D2341" s="1" t="s">
        <v>12515</v>
      </c>
      <c r="E2341" s="1" t="s">
        <v>12527</v>
      </c>
      <c r="F2341" s="3">
        <v>44327</v>
      </c>
      <c r="G2341" t="s">
        <v>14862</v>
      </c>
    </row>
    <row r="2342" spans="1:7" x14ac:dyDescent="0.25">
      <c r="A2342">
        <f t="shared" ca="1" si="36"/>
        <v>0.89317289971474212</v>
      </c>
      <c r="B2342" s="1" t="s">
        <v>12504</v>
      </c>
      <c r="C2342" s="2">
        <v>91789554</v>
      </c>
      <c r="D2342" s="1" t="s">
        <v>12505</v>
      </c>
      <c r="E2342" s="1" t="s">
        <v>12564</v>
      </c>
      <c r="F2342" s="3">
        <v>44558</v>
      </c>
      <c r="G2342" t="s">
        <v>14863</v>
      </c>
    </row>
    <row r="2343" spans="1:7" x14ac:dyDescent="0.25">
      <c r="A2343">
        <f t="shared" ca="1" si="36"/>
        <v>0.99744929236406221</v>
      </c>
      <c r="B2343" s="1" t="s">
        <v>12504</v>
      </c>
      <c r="C2343" s="2">
        <v>475387218</v>
      </c>
      <c r="D2343" s="1" t="s">
        <v>12505</v>
      </c>
      <c r="E2343" s="1" t="s">
        <v>12506</v>
      </c>
      <c r="F2343" s="3">
        <v>44503</v>
      </c>
      <c r="G2343" t="s">
        <v>14864</v>
      </c>
    </row>
    <row r="2344" spans="1:7" x14ac:dyDescent="0.25">
      <c r="A2344">
        <f t="shared" ca="1" si="36"/>
        <v>0.87964374398229317</v>
      </c>
      <c r="B2344" s="1" t="s">
        <v>12521</v>
      </c>
      <c r="C2344" s="2">
        <v>742082111</v>
      </c>
      <c r="D2344" s="1" t="s">
        <v>12522</v>
      </c>
      <c r="E2344" s="1" t="s">
        <v>12510</v>
      </c>
      <c r="F2344" s="3">
        <v>44510</v>
      </c>
      <c r="G2344" t="s">
        <v>14865</v>
      </c>
    </row>
    <row r="2345" spans="1:7" x14ac:dyDescent="0.25">
      <c r="A2345">
        <f t="shared" ca="1" si="36"/>
        <v>0.60895185716619793</v>
      </c>
      <c r="B2345" s="1" t="s">
        <v>12504</v>
      </c>
      <c r="C2345" s="2">
        <v>885948947</v>
      </c>
      <c r="D2345" s="1" t="s">
        <v>12505</v>
      </c>
      <c r="E2345" s="1" t="s">
        <v>12564</v>
      </c>
      <c r="F2345" s="3">
        <v>44582</v>
      </c>
      <c r="G2345" t="s">
        <v>14866</v>
      </c>
    </row>
    <row r="2346" spans="1:7" x14ac:dyDescent="0.25">
      <c r="A2346">
        <f t="shared" ca="1" si="36"/>
        <v>0.22993981734123348</v>
      </c>
      <c r="B2346" s="1" t="s">
        <v>12524</v>
      </c>
      <c r="C2346" s="2">
        <v>805420729</v>
      </c>
      <c r="D2346" s="1" t="s">
        <v>12525</v>
      </c>
      <c r="E2346" s="1" t="s">
        <v>12561</v>
      </c>
      <c r="F2346" s="3">
        <v>44304</v>
      </c>
      <c r="G2346" t="s">
        <v>14867</v>
      </c>
    </row>
    <row r="2347" spans="1:7" x14ac:dyDescent="0.25">
      <c r="A2347">
        <f t="shared" ca="1" si="36"/>
        <v>0.87271200441958052</v>
      </c>
      <c r="B2347" s="1" t="s">
        <v>12514</v>
      </c>
      <c r="C2347" s="2">
        <v>984213296</v>
      </c>
      <c r="D2347" s="1" t="s">
        <v>12515</v>
      </c>
      <c r="E2347" s="1" t="s">
        <v>12527</v>
      </c>
      <c r="F2347" s="3">
        <v>44617</v>
      </c>
      <c r="G2347" t="s">
        <v>14868</v>
      </c>
    </row>
    <row r="2348" spans="1:7" x14ac:dyDescent="0.25">
      <c r="A2348">
        <f t="shared" ca="1" si="36"/>
        <v>3.9388759489304759E-2</v>
      </c>
      <c r="B2348" s="1" t="s">
        <v>12508</v>
      </c>
      <c r="C2348" s="2">
        <v>213205219</v>
      </c>
      <c r="D2348" s="1" t="s">
        <v>12509</v>
      </c>
      <c r="E2348" s="1" t="s">
        <v>12519</v>
      </c>
      <c r="F2348" s="3">
        <v>44443</v>
      </c>
      <c r="G2348" t="s">
        <v>14869</v>
      </c>
    </row>
    <row r="2349" spans="1:7" x14ac:dyDescent="0.25">
      <c r="A2349">
        <f t="shared" ca="1" si="36"/>
        <v>0.30716863782238368</v>
      </c>
      <c r="B2349" s="1" t="s">
        <v>12521</v>
      </c>
      <c r="C2349" s="2">
        <v>972458752</v>
      </c>
      <c r="D2349" s="1" t="s">
        <v>12522</v>
      </c>
      <c r="E2349" s="1" t="s">
        <v>12512</v>
      </c>
      <c r="F2349" s="3">
        <v>44444</v>
      </c>
      <c r="G2349" t="s">
        <v>14870</v>
      </c>
    </row>
    <row r="2350" spans="1:7" x14ac:dyDescent="0.25">
      <c r="A2350">
        <f t="shared" ca="1" si="36"/>
        <v>0.90420120432854123</v>
      </c>
      <c r="B2350" s="1" t="s">
        <v>12538</v>
      </c>
      <c r="C2350" s="2">
        <v>372447587</v>
      </c>
      <c r="D2350" s="1" t="s">
        <v>12539</v>
      </c>
      <c r="E2350" s="1" t="s">
        <v>12512</v>
      </c>
      <c r="F2350" s="3">
        <v>44337</v>
      </c>
      <c r="G2350" t="s">
        <v>14871</v>
      </c>
    </row>
    <row r="2351" spans="1:7" x14ac:dyDescent="0.25">
      <c r="A2351">
        <f t="shared" ca="1" si="36"/>
        <v>0.20463007734913263</v>
      </c>
      <c r="B2351" s="1" t="s">
        <v>12504</v>
      </c>
      <c r="C2351" s="2">
        <v>212430363</v>
      </c>
      <c r="D2351" s="1" t="s">
        <v>12505</v>
      </c>
      <c r="E2351" s="1" t="s">
        <v>12506</v>
      </c>
      <c r="F2351" s="3">
        <v>44486</v>
      </c>
      <c r="G2351" t="s">
        <v>14872</v>
      </c>
    </row>
    <row r="2352" spans="1:7" x14ac:dyDescent="0.25">
      <c r="A2352">
        <f t="shared" ca="1" si="36"/>
        <v>0.79155244601259311</v>
      </c>
      <c r="B2352" s="1" t="s">
        <v>12521</v>
      </c>
      <c r="C2352" s="2">
        <v>363199695</v>
      </c>
      <c r="D2352" s="1" t="s">
        <v>12522</v>
      </c>
      <c r="E2352" s="1" t="s">
        <v>12510</v>
      </c>
      <c r="F2352" s="3">
        <v>44371</v>
      </c>
      <c r="G2352" t="s">
        <v>14873</v>
      </c>
    </row>
    <row r="2353" spans="1:7" x14ac:dyDescent="0.25">
      <c r="A2353">
        <f t="shared" ca="1" si="36"/>
        <v>0.16356952260249524</v>
      </c>
      <c r="B2353" s="1" t="s">
        <v>12504</v>
      </c>
      <c r="C2353" s="2">
        <v>613372091</v>
      </c>
      <c r="D2353" s="1" t="s">
        <v>12505</v>
      </c>
      <c r="E2353" s="1" t="s">
        <v>12506</v>
      </c>
      <c r="F2353" s="3">
        <v>44494</v>
      </c>
      <c r="G2353" t="s">
        <v>14874</v>
      </c>
    </row>
    <row r="2354" spans="1:7" x14ac:dyDescent="0.25">
      <c r="A2354">
        <f t="shared" ca="1" si="36"/>
        <v>0.55934372331628179</v>
      </c>
      <c r="B2354" s="1" t="s">
        <v>12521</v>
      </c>
      <c r="C2354" s="2">
        <v>41020835</v>
      </c>
      <c r="D2354" s="1" t="s">
        <v>12522</v>
      </c>
      <c r="E2354" s="1" t="s">
        <v>12512</v>
      </c>
      <c r="F2354" s="3">
        <v>44357</v>
      </c>
      <c r="G2354" t="s">
        <v>14875</v>
      </c>
    </row>
    <row r="2355" spans="1:7" x14ac:dyDescent="0.25">
      <c r="A2355">
        <f t="shared" ca="1" si="36"/>
        <v>0.43458965173113984</v>
      </c>
      <c r="B2355" s="1" t="s">
        <v>12521</v>
      </c>
      <c r="C2355" s="2">
        <v>802088876</v>
      </c>
      <c r="D2355" s="1" t="s">
        <v>12522</v>
      </c>
      <c r="E2355" s="1" t="s">
        <v>12512</v>
      </c>
      <c r="F2355" s="3">
        <v>44286</v>
      </c>
      <c r="G2355" t="s">
        <v>14876</v>
      </c>
    </row>
    <row r="2356" spans="1:7" x14ac:dyDescent="0.25">
      <c r="A2356">
        <f t="shared" ca="1" si="36"/>
        <v>0.99708162977898751</v>
      </c>
      <c r="B2356" s="1" t="s">
        <v>12514</v>
      </c>
      <c r="C2356" s="2">
        <v>551030874</v>
      </c>
      <c r="D2356" s="1" t="s">
        <v>12515</v>
      </c>
      <c r="E2356" s="1" t="s">
        <v>12516</v>
      </c>
      <c r="F2356" s="3">
        <v>44396</v>
      </c>
      <c r="G2356" t="s">
        <v>14877</v>
      </c>
    </row>
    <row r="2357" spans="1:7" x14ac:dyDescent="0.25">
      <c r="A2357">
        <f t="shared" ca="1" si="36"/>
        <v>0.21304615964709672</v>
      </c>
      <c r="B2357" s="1" t="s">
        <v>12504</v>
      </c>
      <c r="C2357" s="2">
        <v>862739449</v>
      </c>
      <c r="D2357" s="1" t="s">
        <v>12505</v>
      </c>
      <c r="E2357" s="1" t="s">
        <v>12564</v>
      </c>
      <c r="F2357" s="3">
        <v>44365</v>
      </c>
      <c r="G2357" t="s">
        <v>14878</v>
      </c>
    </row>
    <row r="2358" spans="1:7" x14ac:dyDescent="0.25">
      <c r="A2358">
        <f t="shared" ca="1" si="36"/>
        <v>0.9658475763421831</v>
      </c>
      <c r="B2358" s="1" t="s">
        <v>12508</v>
      </c>
      <c r="C2358" s="2">
        <v>453563649</v>
      </c>
      <c r="D2358" s="1" t="s">
        <v>12509</v>
      </c>
      <c r="E2358" s="1" t="s">
        <v>12510</v>
      </c>
      <c r="F2358" s="3">
        <v>44328</v>
      </c>
      <c r="G2358" t="s">
        <v>14879</v>
      </c>
    </row>
    <row r="2359" spans="1:7" x14ac:dyDescent="0.25">
      <c r="A2359">
        <f t="shared" ca="1" si="36"/>
        <v>0.44201736412025017</v>
      </c>
      <c r="B2359" s="1" t="s">
        <v>12521</v>
      </c>
      <c r="C2359" s="2">
        <v>468361528</v>
      </c>
      <c r="D2359" s="1" t="s">
        <v>12522</v>
      </c>
      <c r="E2359" s="1" t="s">
        <v>12510</v>
      </c>
      <c r="F2359" s="3">
        <v>44426</v>
      </c>
      <c r="G2359" t="s">
        <v>14880</v>
      </c>
    </row>
    <row r="2360" spans="1:7" x14ac:dyDescent="0.25">
      <c r="A2360">
        <f t="shared" ca="1" si="36"/>
        <v>0.62983057329455561</v>
      </c>
      <c r="B2360" s="1" t="s">
        <v>12538</v>
      </c>
      <c r="C2360" s="2">
        <v>164760475</v>
      </c>
      <c r="D2360" s="1" t="s">
        <v>12539</v>
      </c>
      <c r="E2360" s="1" t="s">
        <v>12512</v>
      </c>
      <c r="F2360" s="3">
        <v>44579</v>
      </c>
      <c r="G2360" t="s">
        <v>14881</v>
      </c>
    </row>
    <row r="2361" spans="1:7" x14ac:dyDescent="0.25">
      <c r="A2361">
        <f t="shared" ca="1" si="36"/>
        <v>0.21794455615700814</v>
      </c>
      <c r="B2361" s="1" t="s">
        <v>12504</v>
      </c>
      <c r="C2361" s="2">
        <v>657272913</v>
      </c>
      <c r="D2361" s="1" t="s">
        <v>12505</v>
      </c>
      <c r="E2361" s="1" t="s">
        <v>12564</v>
      </c>
      <c r="F2361" s="3">
        <v>44370</v>
      </c>
      <c r="G2361" t="s">
        <v>14882</v>
      </c>
    </row>
    <row r="2362" spans="1:7" x14ac:dyDescent="0.25">
      <c r="A2362">
        <f t="shared" ca="1" si="36"/>
        <v>0.40777678937140593</v>
      </c>
      <c r="B2362" s="1" t="s">
        <v>12538</v>
      </c>
      <c r="C2362" s="2">
        <v>335764779</v>
      </c>
      <c r="D2362" s="1" t="s">
        <v>12539</v>
      </c>
      <c r="E2362" s="1" t="s">
        <v>12512</v>
      </c>
      <c r="F2362" s="3">
        <v>44343</v>
      </c>
      <c r="G2362" t="s">
        <v>14883</v>
      </c>
    </row>
    <row r="2363" spans="1:7" x14ac:dyDescent="0.25">
      <c r="A2363">
        <f t="shared" ca="1" si="36"/>
        <v>0.96117295305803818</v>
      </c>
      <c r="B2363" s="1" t="s">
        <v>12538</v>
      </c>
      <c r="C2363" s="2">
        <v>779868318</v>
      </c>
      <c r="D2363" s="1" t="s">
        <v>12539</v>
      </c>
      <c r="E2363" s="1" t="s">
        <v>12512</v>
      </c>
      <c r="F2363" s="3">
        <v>44206</v>
      </c>
      <c r="G2363" t="s">
        <v>14884</v>
      </c>
    </row>
    <row r="2364" spans="1:7" x14ac:dyDescent="0.25">
      <c r="A2364">
        <f t="shared" ca="1" si="36"/>
        <v>0.76591624255788271</v>
      </c>
      <c r="B2364" s="1" t="s">
        <v>12521</v>
      </c>
      <c r="C2364" s="2">
        <v>546891496</v>
      </c>
      <c r="D2364" s="1" t="s">
        <v>12522</v>
      </c>
      <c r="E2364" s="1" t="s">
        <v>12512</v>
      </c>
      <c r="F2364" s="3">
        <v>44617</v>
      </c>
      <c r="G2364" t="s">
        <v>14885</v>
      </c>
    </row>
    <row r="2365" spans="1:7" x14ac:dyDescent="0.25">
      <c r="A2365">
        <f t="shared" ca="1" si="36"/>
        <v>0.14447165261567074</v>
      </c>
      <c r="B2365" s="1" t="s">
        <v>12504</v>
      </c>
      <c r="C2365" s="2">
        <v>64892733</v>
      </c>
      <c r="D2365" s="1" t="s">
        <v>12505</v>
      </c>
      <c r="E2365" s="1" t="s">
        <v>12506</v>
      </c>
      <c r="F2365" s="3">
        <v>44299</v>
      </c>
      <c r="G2365" t="s">
        <v>14886</v>
      </c>
    </row>
    <row r="2366" spans="1:7" x14ac:dyDescent="0.25">
      <c r="A2366">
        <f t="shared" ca="1" si="36"/>
        <v>0.19226758863295734</v>
      </c>
      <c r="B2366" s="1" t="s">
        <v>12521</v>
      </c>
      <c r="C2366" s="2">
        <v>767656466</v>
      </c>
      <c r="D2366" s="1" t="s">
        <v>12522</v>
      </c>
      <c r="E2366" s="1" t="s">
        <v>12510</v>
      </c>
      <c r="F2366" s="3">
        <v>44206</v>
      </c>
      <c r="G2366" t="s">
        <v>14887</v>
      </c>
    </row>
    <row r="2367" spans="1:7" x14ac:dyDescent="0.25">
      <c r="A2367">
        <f t="shared" ca="1" si="36"/>
        <v>0.45819066558816923</v>
      </c>
      <c r="B2367" s="1" t="s">
        <v>12508</v>
      </c>
      <c r="C2367" s="2">
        <v>192118373</v>
      </c>
      <c r="D2367" s="1" t="s">
        <v>12509</v>
      </c>
      <c r="E2367" s="1" t="s">
        <v>12519</v>
      </c>
      <c r="F2367" s="3">
        <v>44265</v>
      </c>
      <c r="G2367" t="s">
        <v>14888</v>
      </c>
    </row>
    <row r="2368" spans="1:7" x14ac:dyDescent="0.25">
      <c r="A2368">
        <f t="shared" ca="1" si="36"/>
        <v>0.83474991219278172</v>
      </c>
      <c r="B2368" s="1" t="s">
        <v>12504</v>
      </c>
      <c r="C2368" s="2">
        <v>105781637</v>
      </c>
      <c r="D2368" s="1" t="s">
        <v>12505</v>
      </c>
      <c r="E2368" s="1" t="s">
        <v>12506</v>
      </c>
      <c r="F2368" s="3">
        <v>44256</v>
      </c>
      <c r="G2368" t="s">
        <v>14889</v>
      </c>
    </row>
    <row r="2369" spans="1:7" x14ac:dyDescent="0.25">
      <c r="A2369">
        <f t="shared" ca="1" si="36"/>
        <v>0.40929804872240272</v>
      </c>
      <c r="B2369" s="1" t="s">
        <v>12514</v>
      </c>
      <c r="C2369" s="2">
        <v>961710120</v>
      </c>
      <c r="D2369" s="1" t="s">
        <v>12515</v>
      </c>
      <c r="E2369" s="1" t="s">
        <v>12527</v>
      </c>
      <c r="F2369" s="3">
        <v>44482</v>
      </c>
      <c r="G2369" t="s">
        <v>14890</v>
      </c>
    </row>
    <row r="2370" spans="1:7" x14ac:dyDescent="0.25">
      <c r="A2370">
        <f t="shared" ref="A2370:A2433" ca="1" si="37">RAND()</f>
        <v>0.40080089199066748</v>
      </c>
      <c r="B2370" s="1" t="s">
        <v>12521</v>
      </c>
      <c r="C2370" s="2">
        <v>98550380</v>
      </c>
      <c r="D2370" s="1" t="s">
        <v>12522</v>
      </c>
      <c r="E2370" s="1" t="s">
        <v>12510</v>
      </c>
      <c r="F2370" s="3">
        <v>44574</v>
      </c>
      <c r="G2370" t="s">
        <v>14891</v>
      </c>
    </row>
    <row r="2371" spans="1:7" x14ac:dyDescent="0.25">
      <c r="A2371">
        <f t="shared" ca="1" si="37"/>
        <v>0.8404592318886801</v>
      </c>
      <c r="B2371" s="1" t="s">
        <v>12524</v>
      </c>
      <c r="C2371" s="2">
        <v>741790644</v>
      </c>
      <c r="D2371" s="1" t="s">
        <v>12525</v>
      </c>
      <c r="E2371" s="1" t="s">
        <v>12564</v>
      </c>
      <c r="F2371" s="3">
        <v>44411</v>
      </c>
      <c r="G2371" t="s">
        <v>14892</v>
      </c>
    </row>
    <row r="2372" spans="1:7" x14ac:dyDescent="0.25">
      <c r="A2372">
        <f t="shared" ca="1" si="37"/>
        <v>0.11480150180375437</v>
      </c>
      <c r="B2372" s="1" t="s">
        <v>12521</v>
      </c>
      <c r="C2372" s="2">
        <v>258831671</v>
      </c>
      <c r="D2372" s="1" t="s">
        <v>12522</v>
      </c>
      <c r="E2372" s="1" t="s">
        <v>12510</v>
      </c>
      <c r="F2372" s="3">
        <v>44595</v>
      </c>
      <c r="G2372" t="s">
        <v>14893</v>
      </c>
    </row>
    <row r="2373" spans="1:7" x14ac:dyDescent="0.25">
      <c r="A2373">
        <f t="shared" ca="1" si="37"/>
        <v>0.29189722538888407</v>
      </c>
      <c r="B2373" s="1" t="s">
        <v>12508</v>
      </c>
      <c r="C2373" s="2">
        <v>198363891</v>
      </c>
      <c r="D2373" s="1" t="s">
        <v>12509</v>
      </c>
      <c r="E2373" s="1" t="s">
        <v>12519</v>
      </c>
      <c r="F2373" s="3">
        <v>44658</v>
      </c>
      <c r="G2373" t="s">
        <v>14894</v>
      </c>
    </row>
    <row r="2374" spans="1:7" x14ac:dyDescent="0.25">
      <c r="A2374">
        <f t="shared" ca="1" si="37"/>
        <v>0.44053308137913394</v>
      </c>
      <c r="B2374" s="1" t="s">
        <v>12521</v>
      </c>
      <c r="C2374" s="2">
        <v>622588489</v>
      </c>
      <c r="D2374" s="1" t="s">
        <v>12522</v>
      </c>
      <c r="E2374" s="1" t="s">
        <v>12510</v>
      </c>
      <c r="F2374" s="3">
        <v>44396</v>
      </c>
      <c r="G2374" t="s">
        <v>14895</v>
      </c>
    </row>
    <row r="2375" spans="1:7" x14ac:dyDescent="0.25">
      <c r="A2375">
        <f t="shared" ca="1" si="37"/>
        <v>0.50122616041096868</v>
      </c>
      <c r="B2375" s="1" t="s">
        <v>12504</v>
      </c>
      <c r="C2375" s="2">
        <v>116154779</v>
      </c>
      <c r="D2375" s="1" t="s">
        <v>12505</v>
      </c>
      <c r="E2375" s="1" t="s">
        <v>12510</v>
      </c>
      <c r="F2375" s="3">
        <v>44431</v>
      </c>
      <c r="G2375" t="s">
        <v>14896</v>
      </c>
    </row>
    <row r="2376" spans="1:7" x14ac:dyDescent="0.25">
      <c r="A2376">
        <f t="shared" ca="1" si="37"/>
        <v>0.16201154753649394</v>
      </c>
      <c r="B2376" s="1" t="s">
        <v>12524</v>
      </c>
      <c r="C2376" s="2">
        <v>654882523</v>
      </c>
      <c r="D2376" s="1" t="s">
        <v>12525</v>
      </c>
      <c r="E2376" s="1" t="s">
        <v>12561</v>
      </c>
      <c r="F2376" s="3">
        <v>44507</v>
      </c>
      <c r="G2376" t="s">
        <v>14897</v>
      </c>
    </row>
    <row r="2377" spans="1:7" x14ac:dyDescent="0.25">
      <c r="A2377">
        <f t="shared" ca="1" si="37"/>
        <v>6.8047525576798829E-2</v>
      </c>
      <c r="B2377" s="1" t="s">
        <v>12524</v>
      </c>
      <c r="C2377" s="2">
        <v>120457380</v>
      </c>
      <c r="D2377" s="1" t="s">
        <v>12525</v>
      </c>
      <c r="E2377" s="1" t="s">
        <v>12506</v>
      </c>
      <c r="F2377" s="3">
        <v>44502</v>
      </c>
      <c r="G2377" t="s">
        <v>14898</v>
      </c>
    </row>
    <row r="2378" spans="1:7" x14ac:dyDescent="0.25">
      <c r="A2378">
        <f t="shared" ca="1" si="37"/>
        <v>0.23063628175589834</v>
      </c>
      <c r="B2378" s="1" t="s">
        <v>12504</v>
      </c>
      <c r="C2378" s="2">
        <v>513815732</v>
      </c>
      <c r="D2378" s="1" t="s">
        <v>12505</v>
      </c>
      <c r="E2378" s="1" t="s">
        <v>12506</v>
      </c>
      <c r="F2378" s="3">
        <v>44364</v>
      </c>
      <c r="G2378" t="s">
        <v>14899</v>
      </c>
    </row>
    <row r="2379" spans="1:7" x14ac:dyDescent="0.25">
      <c r="A2379">
        <f t="shared" ca="1" si="37"/>
        <v>0.44784773414196899</v>
      </c>
      <c r="B2379" s="1" t="s">
        <v>12504</v>
      </c>
      <c r="C2379" s="2">
        <v>313918958</v>
      </c>
      <c r="D2379" s="1" t="s">
        <v>12505</v>
      </c>
      <c r="E2379" s="1" t="s">
        <v>12510</v>
      </c>
      <c r="F2379" s="3">
        <v>44223</v>
      </c>
      <c r="G2379" t="s">
        <v>14900</v>
      </c>
    </row>
    <row r="2380" spans="1:7" x14ac:dyDescent="0.25">
      <c r="A2380">
        <f t="shared" ca="1" si="37"/>
        <v>0.30829159624157865</v>
      </c>
      <c r="B2380" s="1" t="s">
        <v>12538</v>
      </c>
      <c r="C2380" s="2">
        <v>34662039</v>
      </c>
      <c r="D2380" s="1" t="s">
        <v>12539</v>
      </c>
      <c r="E2380" s="1" t="s">
        <v>12512</v>
      </c>
      <c r="F2380" s="3">
        <v>44621</v>
      </c>
      <c r="G2380" t="s">
        <v>14901</v>
      </c>
    </row>
    <row r="2381" spans="1:7" x14ac:dyDescent="0.25">
      <c r="A2381">
        <f t="shared" ca="1" si="37"/>
        <v>0.79488793209320607</v>
      </c>
      <c r="B2381" s="1" t="s">
        <v>12514</v>
      </c>
      <c r="C2381" s="2">
        <v>413993051</v>
      </c>
      <c r="D2381" s="1" t="s">
        <v>12515</v>
      </c>
      <c r="E2381" s="1" t="s">
        <v>12527</v>
      </c>
      <c r="F2381" s="3">
        <v>44417</v>
      </c>
      <c r="G2381" t="s">
        <v>14902</v>
      </c>
    </row>
    <row r="2382" spans="1:7" x14ac:dyDescent="0.25">
      <c r="A2382">
        <f t="shared" ca="1" si="37"/>
        <v>0.59700135970750057</v>
      </c>
      <c r="B2382" s="1" t="s">
        <v>12521</v>
      </c>
      <c r="C2382" s="2">
        <v>166902456</v>
      </c>
      <c r="D2382" s="1" t="s">
        <v>12522</v>
      </c>
      <c r="E2382" s="1" t="s">
        <v>12510</v>
      </c>
      <c r="F2382" s="3">
        <v>44206</v>
      </c>
      <c r="G2382" t="s">
        <v>14903</v>
      </c>
    </row>
    <row r="2383" spans="1:7" x14ac:dyDescent="0.25">
      <c r="A2383">
        <f t="shared" ca="1" si="37"/>
        <v>0.69142343483091318</v>
      </c>
      <c r="B2383" s="1" t="s">
        <v>12524</v>
      </c>
      <c r="C2383" s="2">
        <v>424349749</v>
      </c>
      <c r="D2383" s="1" t="s">
        <v>12525</v>
      </c>
      <c r="E2383" s="1" t="s">
        <v>12564</v>
      </c>
      <c r="F2383" s="3">
        <v>44515</v>
      </c>
      <c r="G2383" t="s">
        <v>14904</v>
      </c>
    </row>
    <row r="2384" spans="1:7" x14ac:dyDescent="0.25">
      <c r="A2384">
        <f t="shared" ca="1" si="37"/>
        <v>0.66781910286741375</v>
      </c>
      <c r="B2384" s="1" t="s">
        <v>12524</v>
      </c>
      <c r="C2384" s="2">
        <v>189387888</v>
      </c>
      <c r="D2384" s="1" t="s">
        <v>12525</v>
      </c>
      <c r="E2384" s="1" t="s">
        <v>12561</v>
      </c>
      <c r="F2384" s="3">
        <v>44405</v>
      </c>
      <c r="G2384" t="s">
        <v>14905</v>
      </c>
    </row>
    <row r="2385" spans="1:7" x14ac:dyDescent="0.25">
      <c r="A2385">
        <f t="shared" ca="1" si="37"/>
        <v>0.69250427217596444</v>
      </c>
      <c r="B2385" s="1" t="s">
        <v>12521</v>
      </c>
      <c r="C2385" s="2">
        <v>549122786</v>
      </c>
      <c r="D2385" s="1" t="s">
        <v>12522</v>
      </c>
      <c r="E2385" s="1" t="s">
        <v>12510</v>
      </c>
      <c r="F2385" s="3">
        <v>44578</v>
      </c>
      <c r="G2385" t="s">
        <v>14906</v>
      </c>
    </row>
    <row r="2386" spans="1:7" x14ac:dyDescent="0.25">
      <c r="A2386">
        <f t="shared" ca="1" si="37"/>
        <v>0.57976232553490914</v>
      </c>
      <c r="B2386" s="1" t="s">
        <v>12524</v>
      </c>
      <c r="C2386" s="2">
        <v>303452116</v>
      </c>
      <c r="D2386" s="1" t="s">
        <v>12525</v>
      </c>
      <c r="E2386" s="1" t="s">
        <v>12561</v>
      </c>
      <c r="F2386" s="3">
        <v>44676</v>
      </c>
      <c r="G2386" t="s">
        <v>14907</v>
      </c>
    </row>
    <row r="2387" spans="1:7" x14ac:dyDescent="0.25">
      <c r="A2387">
        <f t="shared" ca="1" si="37"/>
        <v>0.76206975698804713</v>
      </c>
      <c r="B2387" s="1" t="s">
        <v>12504</v>
      </c>
      <c r="C2387" s="2">
        <v>444161122</v>
      </c>
      <c r="D2387" s="1" t="s">
        <v>12505</v>
      </c>
      <c r="E2387" s="1" t="s">
        <v>12506</v>
      </c>
      <c r="F2387" s="3">
        <v>44362</v>
      </c>
      <c r="G2387" t="s">
        <v>14908</v>
      </c>
    </row>
    <row r="2388" spans="1:7" x14ac:dyDescent="0.25">
      <c r="A2388">
        <f t="shared" ca="1" si="37"/>
        <v>8.6705493142574808E-2</v>
      </c>
      <c r="B2388" s="1" t="s">
        <v>12538</v>
      </c>
      <c r="C2388" s="2">
        <v>473113900</v>
      </c>
      <c r="D2388" s="1" t="s">
        <v>12539</v>
      </c>
      <c r="E2388" s="1" t="s">
        <v>12512</v>
      </c>
      <c r="F2388" s="3">
        <v>44388</v>
      </c>
      <c r="G2388" t="s">
        <v>14909</v>
      </c>
    </row>
    <row r="2389" spans="1:7" x14ac:dyDescent="0.25">
      <c r="A2389">
        <f t="shared" ca="1" si="37"/>
        <v>5.9698556742629139E-2</v>
      </c>
      <c r="B2389" s="1" t="s">
        <v>12521</v>
      </c>
      <c r="C2389" s="2">
        <v>860663910</v>
      </c>
      <c r="D2389" s="1" t="s">
        <v>12522</v>
      </c>
      <c r="E2389" s="1" t="s">
        <v>12510</v>
      </c>
      <c r="F2389" s="3">
        <v>44357</v>
      </c>
      <c r="G2389" t="s">
        <v>14910</v>
      </c>
    </row>
    <row r="2390" spans="1:7" x14ac:dyDescent="0.25">
      <c r="A2390">
        <f t="shared" ca="1" si="37"/>
        <v>0.19471343029891119</v>
      </c>
      <c r="B2390" s="1" t="s">
        <v>12524</v>
      </c>
      <c r="C2390" s="2">
        <v>442469731</v>
      </c>
      <c r="D2390" s="1" t="s">
        <v>12525</v>
      </c>
      <c r="E2390" s="1" t="s">
        <v>12506</v>
      </c>
      <c r="F2390" s="3">
        <v>44231</v>
      </c>
      <c r="G2390" t="s">
        <v>14911</v>
      </c>
    </row>
    <row r="2391" spans="1:7" x14ac:dyDescent="0.25">
      <c r="A2391">
        <f t="shared" ca="1" si="37"/>
        <v>0.32986005606524416</v>
      </c>
      <c r="B2391" s="1" t="s">
        <v>12538</v>
      </c>
      <c r="C2391" s="2">
        <v>385409761</v>
      </c>
      <c r="D2391" s="1" t="s">
        <v>12539</v>
      </c>
      <c r="E2391" s="1" t="s">
        <v>12512</v>
      </c>
      <c r="F2391" s="3">
        <v>44243</v>
      </c>
      <c r="G2391" t="s">
        <v>14912</v>
      </c>
    </row>
    <row r="2392" spans="1:7" x14ac:dyDescent="0.25">
      <c r="A2392">
        <f t="shared" ca="1" si="37"/>
        <v>0.11622646157206351</v>
      </c>
      <c r="B2392" s="1" t="s">
        <v>12514</v>
      </c>
      <c r="C2392" s="2">
        <v>581124558</v>
      </c>
      <c r="D2392" s="1" t="s">
        <v>12515</v>
      </c>
      <c r="E2392" s="1" t="s">
        <v>12527</v>
      </c>
      <c r="F2392" s="3">
        <v>44456</v>
      </c>
      <c r="G2392" t="s">
        <v>14913</v>
      </c>
    </row>
    <row r="2393" spans="1:7" x14ac:dyDescent="0.25">
      <c r="A2393">
        <f t="shared" ca="1" si="37"/>
        <v>0.89083381057395294</v>
      </c>
      <c r="B2393" s="1" t="s">
        <v>12521</v>
      </c>
      <c r="C2393" s="2">
        <v>922739901</v>
      </c>
      <c r="D2393" s="1" t="s">
        <v>12522</v>
      </c>
      <c r="E2393" s="1" t="s">
        <v>12510</v>
      </c>
      <c r="F2393" s="3">
        <v>44624</v>
      </c>
      <c r="G2393" t="s">
        <v>14914</v>
      </c>
    </row>
    <row r="2394" spans="1:7" x14ac:dyDescent="0.25">
      <c r="A2394">
        <f t="shared" ca="1" si="37"/>
        <v>0.2522540383694889</v>
      </c>
      <c r="B2394" s="1" t="s">
        <v>12538</v>
      </c>
      <c r="C2394" s="2">
        <v>395085982</v>
      </c>
      <c r="D2394" s="1" t="s">
        <v>12539</v>
      </c>
      <c r="E2394" s="1" t="s">
        <v>12510</v>
      </c>
      <c r="F2394" s="3">
        <v>44243</v>
      </c>
      <c r="G2394" t="s">
        <v>14915</v>
      </c>
    </row>
    <row r="2395" spans="1:7" x14ac:dyDescent="0.25">
      <c r="A2395">
        <f t="shared" ca="1" si="37"/>
        <v>0.619902050222219</v>
      </c>
      <c r="B2395" s="1" t="s">
        <v>12524</v>
      </c>
      <c r="C2395" s="2">
        <v>6975495</v>
      </c>
      <c r="D2395" s="1" t="s">
        <v>12525</v>
      </c>
      <c r="E2395" s="1" t="s">
        <v>12564</v>
      </c>
      <c r="F2395" s="3">
        <v>44557</v>
      </c>
      <c r="G2395" t="s">
        <v>14916</v>
      </c>
    </row>
    <row r="2396" spans="1:7" x14ac:dyDescent="0.25">
      <c r="A2396">
        <f t="shared" ca="1" si="37"/>
        <v>0.24261690408096914</v>
      </c>
      <c r="B2396" s="1" t="s">
        <v>12538</v>
      </c>
      <c r="C2396" s="2">
        <v>833844484</v>
      </c>
      <c r="D2396" s="1" t="s">
        <v>12539</v>
      </c>
      <c r="E2396" s="1" t="s">
        <v>12512</v>
      </c>
      <c r="F2396" s="3">
        <v>44342</v>
      </c>
      <c r="G2396" t="s">
        <v>14917</v>
      </c>
    </row>
    <row r="2397" spans="1:7" x14ac:dyDescent="0.25">
      <c r="A2397">
        <f t="shared" ca="1" si="37"/>
        <v>0.39943845595012317</v>
      </c>
      <c r="B2397" s="1" t="s">
        <v>12504</v>
      </c>
      <c r="C2397" s="2">
        <v>380223109</v>
      </c>
      <c r="D2397" s="1" t="s">
        <v>12505</v>
      </c>
      <c r="E2397" s="1" t="s">
        <v>12506</v>
      </c>
      <c r="F2397" s="3">
        <v>44345</v>
      </c>
      <c r="G2397" t="s">
        <v>14918</v>
      </c>
    </row>
    <row r="2398" spans="1:7" x14ac:dyDescent="0.25">
      <c r="A2398">
        <f t="shared" ca="1" si="37"/>
        <v>7.2629563080980675E-2</v>
      </c>
      <c r="B2398" s="1" t="s">
        <v>12524</v>
      </c>
      <c r="C2398" s="2">
        <v>694139298</v>
      </c>
      <c r="D2398" s="1" t="s">
        <v>12525</v>
      </c>
      <c r="E2398" s="1" t="s">
        <v>12506</v>
      </c>
      <c r="F2398" s="3">
        <v>44387</v>
      </c>
      <c r="G2398" t="s">
        <v>14919</v>
      </c>
    </row>
    <row r="2399" spans="1:7" x14ac:dyDescent="0.25">
      <c r="A2399">
        <f t="shared" ca="1" si="37"/>
        <v>0.58161636403792805</v>
      </c>
      <c r="B2399" s="1" t="s">
        <v>12538</v>
      </c>
      <c r="C2399" s="2">
        <v>811956007</v>
      </c>
      <c r="D2399" s="1" t="s">
        <v>12539</v>
      </c>
      <c r="E2399" s="1" t="s">
        <v>12512</v>
      </c>
      <c r="F2399" s="3">
        <v>44585</v>
      </c>
      <c r="G2399" t="s">
        <v>14920</v>
      </c>
    </row>
    <row r="2400" spans="1:7" x14ac:dyDescent="0.25">
      <c r="A2400">
        <f t="shared" ca="1" si="37"/>
        <v>9.3630511664507088E-2</v>
      </c>
      <c r="B2400" s="1" t="s">
        <v>12514</v>
      </c>
      <c r="C2400" s="2">
        <v>975203713</v>
      </c>
      <c r="D2400" s="1" t="s">
        <v>12515</v>
      </c>
      <c r="E2400" s="1" t="s">
        <v>12516</v>
      </c>
      <c r="F2400" s="3">
        <v>44367</v>
      </c>
      <c r="G2400" t="s">
        <v>14921</v>
      </c>
    </row>
    <row r="2401" spans="1:7" x14ac:dyDescent="0.25">
      <c r="A2401">
        <f t="shared" ca="1" si="37"/>
        <v>0.27073753732964057</v>
      </c>
      <c r="B2401" s="1" t="s">
        <v>12508</v>
      </c>
      <c r="C2401" s="2">
        <v>130429629</v>
      </c>
      <c r="D2401" s="1" t="s">
        <v>12509</v>
      </c>
      <c r="E2401" s="1" t="s">
        <v>12510</v>
      </c>
      <c r="F2401" s="3">
        <v>44240</v>
      </c>
      <c r="G2401" t="s">
        <v>14922</v>
      </c>
    </row>
    <row r="2402" spans="1:7" x14ac:dyDescent="0.25">
      <c r="A2402">
        <f t="shared" ca="1" si="37"/>
        <v>0.68878927490646624</v>
      </c>
      <c r="B2402" s="1" t="s">
        <v>12521</v>
      </c>
      <c r="C2402" s="2">
        <v>997371033</v>
      </c>
      <c r="D2402" s="1" t="s">
        <v>12522</v>
      </c>
      <c r="E2402" s="1" t="s">
        <v>12510</v>
      </c>
      <c r="F2402" s="3">
        <v>44546</v>
      </c>
      <c r="G2402" t="s">
        <v>14923</v>
      </c>
    </row>
    <row r="2403" spans="1:7" x14ac:dyDescent="0.25">
      <c r="A2403">
        <f t="shared" ca="1" si="37"/>
        <v>0.3502122083220317</v>
      </c>
      <c r="B2403" s="1" t="s">
        <v>12521</v>
      </c>
      <c r="C2403" s="2">
        <v>551016266</v>
      </c>
      <c r="D2403" s="1" t="s">
        <v>12522</v>
      </c>
      <c r="E2403" s="1" t="s">
        <v>12510</v>
      </c>
      <c r="F2403" s="3">
        <v>44369</v>
      </c>
      <c r="G2403" t="s">
        <v>14924</v>
      </c>
    </row>
    <row r="2404" spans="1:7" x14ac:dyDescent="0.25">
      <c r="A2404">
        <f t="shared" ca="1" si="37"/>
        <v>0.61280201198594997</v>
      </c>
      <c r="B2404" s="1" t="s">
        <v>12538</v>
      </c>
      <c r="C2404" s="2">
        <v>150157757</v>
      </c>
      <c r="D2404" s="1" t="s">
        <v>12539</v>
      </c>
      <c r="E2404" s="1" t="s">
        <v>12512</v>
      </c>
      <c r="F2404" s="3">
        <v>44314</v>
      </c>
      <c r="G2404" t="s">
        <v>14925</v>
      </c>
    </row>
    <row r="2405" spans="1:7" x14ac:dyDescent="0.25">
      <c r="A2405">
        <f t="shared" ca="1" si="37"/>
        <v>0.7513470329518922</v>
      </c>
      <c r="B2405" s="1" t="s">
        <v>12514</v>
      </c>
      <c r="C2405" s="2">
        <v>496015471</v>
      </c>
      <c r="D2405" s="1" t="s">
        <v>12515</v>
      </c>
      <c r="E2405" s="1" t="s">
        <v>12506</v>
      </c>
      <c r="F2405" s="3">
        <v>44420</v>
      </c>
      <c r="G2405" t="s">
        <v>14926</v>
      </c>
    </row>
    <row r="2406" spans="1:7" x14ac:dyDescent="0.25">
      <c r="A2406">
        <f t="shared" ca="1" si="37"/>
        <v>0.98863096982246257</v>
      </c>
      <c r="B2406" s="1" t="s">
        <v>12504</v>
      </c>
      <c r="C2406" s="2">
        <v>100369630</v>
      </c>
      <c r="D2406" s="1" t="s">
        <v>12505</v>
      </c>
      <c r="E2406" s="1" t="s">
        <v>12506</v>
      </c>
      <c r="F2406" s="3">
        <v>44597</v>
      </c>
      <c r="G2406" t="s">
        <v>14927</v>
      </c>
    </row>
    <row r="2407" spans="1:7" x14ac:dyDescent="0.25">
      <c r="A2407">
        <f t="shared" ca="1" si="37"/>
        <v>0.52674922686692704</v>
      </c>
      <c r="B2407" s="1" t="s">
        <v>12514</v>
      </c>
      <c r="C2407" s="2">
        <v>988403910</v>
      </c>
      <c r="D2407" s="1" t="s">
        <v>12515</v>
      </c>
      <c r="E2407" s="1" t="s">
        <v>12527</v>
      </c>
      <c r="F2407" s="3">
        <v>44406</v>
      </c>
      <c r="G2407" t="s">
        <v>14928</v>
      </c>
    </row>
    <row r="2408" spans="1:7" x14ac:dyDescent="0.25">
      <c r="A2408">
        <f t="shared" ca="1" si="37"/>
        <v>0.17607179019459707</v>
      </c>
      <c r="B2408" s="1" t="s">
        <v>12504</v>
      </c>
      <c r="C2408" s="2">
        <v>749620169</v>
      </c>
      <c r="D2408" s="1" t="s">
        <v>12505</v>
      </c>
      <c r="E2408" s="1" t="s">
        <v>12564</v>
      </c>
      <c r="F2408" s="3">
        <v>44540</v>
      </c>
      <c r="G2408" t="s">
        <v>14929</v>
      </c>
    </row>
    <row r="2409" spans="1:7" x14ac:dyDescent="0.25">
      <c r="A2409">
        <f t="shared" ca="1" si="37"/>
        <v>0.60210836703629056</v>
      </c>
      <c r="B2409" s="1" t="s">
        <v>12538</v>
      </c>
      <c r="C2409" s="2">
        <v>234938324</v>
      </c>
      <c r="D2409" s="1" t="s">
        <v>12539</v>
      </c>
      <c r="E2409" s="1" t="s">
        <v>12512</v>
      </c>
      <c r="F2409" s="3">
        <v>44368</v>
      </c>
      <c r="G2409" t="s">
        <v>14930</v>
      </c>
    </row>
    <row r="2410" spans="1:7" x14ac:dyDescent="0.25">
      <c r="A2410">
        <f t="shared" ca="1" si="37"/>
        <v>0.41949590555624028</v>
      </c>
      <c r="B2410" s="1" t="s">
        <v>12521</v>
      </c>
      <c r="C2410" s="2">
        <v>3042125</v>
      </c>
      <c r="D2410" s="1" t="s">
        <v>12522</v>
      </c>
      <c r="E2410" s="1" t="s">
        <v>12510</v>
      </c>
      <c r="F2410" s="3">
        <v>44226</v>
      </c>
      <c r="G2410" t="s">
        <v>14931</v>
      </c>
    </row>
    <row r="2411" spans="1:7" x14ac:dyDescent="0.25">
      <c r="A2411">
        <f t="shared" ca="1" si="37"/>
        <v>0.55677155506809139</v>
      </c>
      <c r="B2411" s="1" t="s">
        <v>12524</v>
      </c>
      <c r="C2411" s="2">
        <v>66026445</v>
      </c>
      <c r="D2411" s="1" t="s">
        <v>12525</v>
      </c>
      <c r="E2411" s="1" t="s">
        <v>12564</v>
      </c>
      <c r="F2411" s="3">
        <v>44598</v>
      </c>
      <c r="G2411" t="s">
        <v>14932</v>
      </c>
    </row>
    <row r="2412" spans="1:7" x14ac:dyDescent="0.25">
      <c r="A2412">
        <f t="shared" ca="1" si="37"/>
        <v>9.0225526760499108E-2</v>
      </c>
      <c r="B2412" s="1" t="s">
        <v>12538</v>
      </c>
      <c r="C2412" s="2">
        <v>313931055</v>
      </c>
      <c r="D2412" s="1" t="s">
        <v>12539</v>
      </c>
      <c r="E2412" s="1" t="s">
        <v>12510</v>
      </c>
      <c r="F2412" s="3">
        <v>44426</v>
      </c>
      <c r="G2412" t="s">
        <v>14933</v>
      </c>
    </row>
    <row r="2413" spans="1:7" x14ac:dyDescent="0.25">
      <c r="A2413">
        <f t="shared" ca="1" si="37"/>
        <v>0.83431549089202584</v>
      </c>
      <c r="B2413" s="1" t="s">
        <v>12514</v>
      </c>
      <c r="C2413" s="2">
        <v>464887583</v>
      </c>
      <c r="D2413" s="1" t="s">
        <v>12515</v>
      </c>
      <c r="E2413" s="1" t="s">
        <v>12516</v>
      </c>
      <c r="F2413" s="3">
        <v>44674</v>
      </c>
      <c r="G2413" t="s">
        <v>14934</v>
      </c>
    </row>
    <row r="2414" spans="1:7" x14ac:dyDescent="0.25">
      <c r="A2414">
        <f t="shared" ca="1" si="37"/>
        <v>0.26941506839467644</v>
      </c>
      <c r="B2414" s="1" t="s">
        <v>12514</v>
      </c>
      <c r="C2414" s="2">
        <v>555382110</v>
      </c>
      <c r="D2414" s="1" t="s">
        <v>12515</v>
      </c>
      <c r="E2414" s="1" t="s">
        <v>12527</v>
      </c>
      <c r="F2414" s="3">
        <v>44290</v>
      </c>
      <c r="G2414" t="s">
        <v>14935</v>
      </c>
    </row>
    <row r="2415" spans="1:7" x14ac:dyDescent="0.25">
      <c r="A2415">
        <f t="shared" ca="1" si="37"/>
        <v>0.52333149591964678</v>
      </c>
      <c r="B2415" s="1" t="s">
        <v>12521</v>
      </c>
      <c r="C2415" s="2">
        <v>777992746</v>
      </c>
      <c r="D2415" s="1" t="s">
        <v>12522</v>
      </c>
      <c r="E2415" s="1" t="s">
        <v>12510</v>
      </c>
      <c r="F2415" s="3">
        <v>44210</v>
      </c>
      <c r="G2415" t="s">
        <v>14936</v>
      </c>
    </row>
    <row r="2416" spans="1:7" x14ac:dyDescent="0.25">
      <c r="A2416">
        <f t="shared" ca="1" si="37"/>
        <v>0.49767518257996046</v>
      </c>
      <c r="B2416" s="1" t="s">
        <v>12504</v>
      </c>
      <c r="C2416" s="2">
        <v>128086960</v>
      </c>
      <c r="D2416" s="1" t="s">
        <v>12505</v>
      </c>
      <c r="E2416" s="1" t="s">
        <v>12506</v>
      </c>
      <c r="F2416" s="3">
        <v>44255</v>
      </c>
      <c r="G2416" t="s">
        <v>14937</v>
      </c>
    </row>
    <row r="2417" spans="1:7" x14ac:dyDescent="0.25">
      <c r="A2417">
        <f t="shared" ca="1" si="37"/>
        <v>0.69127695280614621</v>
      </c>
      <c r="B2417" s="1" t="s">
        <v>12514</v>
      </c>
      <c r="C2417" s="2">
        <v>318683016</v>
      </c>
      <c r="D2417" s="1" t="s">
        <v>12515</v>
      </c>
      <c r="E2417" s="1" t="s">
        <v>12516</v>
      </c>
      <c r="F2417" s="3">
        <v>44317</v>
      </c>
      <c r="G2417" t="s">
        <v>14938</v>
      </c>
    </row>
    <row r="2418" spans="1:7" x14ac:dyDescent="0.25">
      <c r="A2418">
        <f t="shared" ca="1" si="37"/>
        <v>0.48154796947571465</v>
      </c>
      <c r="B2418" s="1" t="s">
        <v>12538</v>
      </c>
      <c r="C2418" s="2">
        <v>305594163</v>
      </c>
      <c r="D2418" s="1" t="s">
        <v>12539</v>
      </c>
      <c r="E2418" s="1" t="s">
        <v>12510</v>
      </c>
      <c r="F2418" s="3">
        <v>44572</v>
      </c>
      <c r="G2418" t="s">
        <v>14939</v>
      </c>
    </row>
    <row r="2419" spans="1:7" x14ac:dyDescent="0.25">
      <c r="A2419">
        <f t="shared" ca="1" si="37"/>
        <v>0.2409371887872499</v>
      </c>
      <c r="B2419" s="1" t="s">
        <v>12538</v>
      </c>
      <c r="C2419" s="2">
        <v>369381575</v>
      </c>
      <c r="D2419" s="1" t="s">
        <v>12539</v>
      </c>
      <c r="E2419" s="1" t="s">
        <v>12512</v>
      </c>
      <c r="F2419" s="3">
        <v>44433</v>
      </c>
      <c r="G2419" t="s">
        <v>14940</v>
      </c>
    </row>
    <row r="2420" spans="1:7" x14ac:dyDescent="0.25">
      <c r="A2420">
        <f t="shared" ca="1" si="37"/>
        <v>0.78385511285192855</v>
      </c>
      <c r="B2420" s="1" t="s">
        <v>12524</v>
      </c>
      <c r="C2420" s="2">
        <v>169553214</v>
      </c>
      <c r="D2420" s="1" t="s">
        <v>12525</v>
      </c>
      <c r="E2420" s="1" t="s">
        <v>12564</v>
      </c>
      <c r="F2420" s="3">
        <v>44314</v>
      </c>
      <c r="G2420" t="s">
        <v>14941</v>
      </c>
    </row>
    <row r="2421" spans="1:7" x14ac:dyDescent="0.25">
      <c r="A2421">
        <f t="shared" ca="1" si="37"/>
        <v>0.29480572803810268</v>
      </c>
      <c r="B2421" s="1" t="s">
        <v>12538</v>
      </c>
      <c r="C2421" s="2">
        <v>565313618</v>
      </c>
      <c r="D2421" s="1" t="s">
        <v>12539</v>
      </c>
      <c r="E2421" s="1" t="s">
        <v>12566</v>
      </c>
      <c r="F2421" s="3">
        <v>44391</v>
      </c>
      <c r="G2421" t="s">
        <v>14942</v>
      </c>
    </row>
    <row r="2422" spans="1:7" x14ac:dyDescent="0.25">
      <c r="A2422">
        <f t="shared" ca="1" si="37"/>
        <v>0.20310197682147457</v>
      </c>
      <c r="B2422" s="1" t="s">
        <v>12524</v>
      </c>
      <c r="C2422" s="2">
        <v>375431415</v>
      </c>
      <c r="D2422" s="1" t="s">
        <v>12525</v>
      </c>
      <c r="E2422" s="1" t="s">
        <v>12506</v>
      </c>
      <c r="F2422" s="3">
        <v>44411</v>
      </c>
      <c r="G2422" t="s">
        <v>14943</v>
      </c>
    </row>
    <row r="2423" spans="1:7" x14ac:dyDescent="0.25">
      <c r="A2423">
        <f t="shared" ca="1" si="37"/>
        <v>0.79114078741392746</v>
      </c>
      <c r="B2423" s="1" t="s">
        <v>12538</v>
      </c>
      <c r="C2423" s="2">
        <v>396197673</v>
      </c>
      <c r="D2423" s="1" t="s">
        <v>12539</v>
      </c>
      <c r="E2423" s="1" t="s">
        <v>12566</v>
      </c>
      <c r="F2423" s="3">
        <v>44391</v>
      </c>
      <c r="G2423" t="s">
        <v>14944</v>
      </c>
    </row>
    <row r="2424" spans="1:7" x14ac:dyDescent="0.25">
      <c r="A2424">
        <f t="shared" ca="1" si="37"/>
        <v>0.48813276883364309</v>
      </c>
      <c r="B2424" s="1" t="s">
        <v>12504</v>
      </c>
      <c r="C2424" s="2">
        <v>919464811</v>
      </c>
      <c r="D2424" s="1" t="s">
        <v>12505</v>
      </c>
      <c r="E2424" s="1" t="s">
        <v>12506</v>
      </c>
      <c r="F2424" s="3">
        <v>44555</v>
      </c>
      <c r="G2424" t="s">
        <v>14945</v>
      </c>
    </row>
    <row r="2425" spans="1:7" x14ac:dyDescent="0.25">
      <c r="A2425">
        <f t="shared" ca="1" si="37"/>
        <v>0.99311375781717126</v>
      </c>
      <c r="B2425" s="1" t="s">
        <v>12504</v>
      </c>
      <c r="C2425" s="2">
        <v>231227309</v>
      </c>
      <c r="D2425" s="1" t="s">
        <v>12505</v>
      </c>
      <c r="E2425" s="1" t="s">
        <v>12506</v>
      </c>
      <c r="F2425" s="3">
        <v>44433</v>
      </c>
      <c r="G2425" t="s">
        <v>14946</v>
      </c>
    </row>
    <row r="2426" spans="1:7" x14ac:dyDescent="0.25">
      <c r="A2426">
        <f t="shared" ca="1" si="37"/>
        <v>0.84937601485398906</v>
      </c>
      <c r="B2426" s="1" t="s">
        <v>12524</v>
      </c>
      <c r="C2426" s="2">
        <v>316648932</v>
      </c>
      <c r="D2426" s="1" t="s">
        <v>12525</v>
      </c>
      <c r="E2426" s="1" t="s">
        <v>12506</v>
      </c>
      <c r="F2426" s="3">
        <v>44462</v>
      </c>
      <c r="G2426" t="s">
        <v>14947</v>
      </c>
    </row>
    <row r="2427" spans="1:7" x14ac:dyDescent="0.25">
      <c r="A2427">
        <f t="shared" ca="1" si="37"/>
        <v>0.2187606685769351</v>
      </c>
      <c r="B2427" s="1" t="s">
        <v>12504</v>
      </c>
      <c r="C2427" s="2">
        <v>755287115</v>
      </c>
      <c r="D2427" s="1" t="s">
        <v>12505</v>
      </c>
      <c r="E2427" s="1" t="s">
        <v>12510</v>
      </c>
      <c r="F2427" s="3">
        <v>44656</v>
      </c>
      <c r="G2427" t="s">
        <v>14948</v>
      </c>
    </row>
    <row r="2428" spans="1:7" x14ac:dyDescent="0.25">
      <c r="A2428">
        <f t="shared" ca="1" si="37"/>
        <v>0.67277107337850561</v>
      </c>
      <c r="B2428" s="1" t="s">
        <v>12508</v>
      </c>
      <c r="C2428" s="2">
        <v>305329337</v>
      </c>
      <c r="D2428" s="1" t="s">
        <v>12509</v>
      </c>
      <c r="E2428" s="1" t="s">
        <v>12519</v>
      </c>
      <c r="F2428" s="3">
        <v>44211</v>
      </c>
      <c r="G2428" t="s">
        <v>14949</v>
      </c>
    </row>
    <row r="2429" spans="1:7" x14ac:dyDescent="0.25">
      <c r="A2429">
        <f t="shared" ca="1" si="37"/>
        <v>0.18815594356893228</v>
      </c>
      <c r="B2429" s="1" t="s">
        <v>12504</v>
      </c>
      <c r="C2429" s="2">
        <v>311948849</v>
      </c>
      <c r="D2429" s="1" t="s">
        <v>12505</v>
      </c>
      <c r="E2429" s="1" t="s">
        <v>12512</v>
      </c>
      <c r="F2429" s="3">
        <v>44524</v>
      </c>
      <c r="G2429" t="s">
        <v>14950</v>
      </c>
    </row>
    <row r="2430" spans="1:7" x14ac:dyDescent="0.25">
      <c r="A2430">
        <f t="shared" ca="1" si="37"/>
        <v>0.35056426446163413</v>
      </c>
      <c r="B2430" s="1" t="s">
        <v>12521</v>
      </c>
      <c r="C2430" s="2">
        <v>946289777</v>
      </c>
      <c r="D2430" s="1" t="s">
        <v>12522</v>
      </c>
      <c r="E2430" s="1" t="s">
        <v>12510</v>
      </c>
      <c r="F2430" s="3">
        <v>44618</v>
      </c>
      <c r="G2430" t="s">
        <v>14951</v>
      </c>
    </row>
    <row r="2431" spans="1:7" x14ac:dyDescent="0.25">
      <c r="A2431">
        <f t="shared" ca="1" si="37"/>
        <v>2.5945498618202945E-2</v>
      </c>
      <c r="B2431" s="1" t="s">
        <v>12521</v>
      </c>
      <c r="C2431" s="2">
        <v>582624979</v>
      </c>
      <c r="D2431" s="1" t="s">
        <v>12522</v>
      </c>
      <c r="E2431" s="1" t="s">
        <v>12510</v>
      </c>
      <c r="F2431" s="3">
        <v>44642</v>
      </c>
      <c r="G2431" t="s">
        <v>14952</v>
      </c>
    </row>
    <row r="2432" spans="1:7" x14ac:dyDescent="0.25">
      <c r="A2432">
        <f t="shared" ca="1" si="37"/>
        <v>6.5422973837336862E-2</v>
      </c>
      <c r="B2432" s="1" t="s">
        <v>12521</v>
      </c>
      <c r="C2432" s="2">
        <v>453758837</v>
      </c>
      <c r="D2432" s="1" t="s">
        <v>12522</v>
      </c>
      <c r="E2432" s="1" t="s">
        <v>12510</v>
      </c>
      <c r="F2432" s="3">
        <v>44290</v>
      </c>
      <c r="G2432" t="s">
        <v>14953</v>
      </c>
    </row>
    <row r="2433" spans="1:7" x14ac:dyDescent="0.25">
      <c r="A2433">
        <f t="shared" ca="1" si="37"/>
        <v>0.41437682202379833</v>
      </c>
      <c r="B2433" s="1" t="s">
        <v>12514</v>
      </c>
      <c r="C2433" s="2">
        <v>652428018</v>
      </c>
      <c r="D2433" s="1" t="s">
        <v>12515</v>
      </c>
      <c r="E2433" s="1" t="s">
        <v>12516</v>
      </c>
      <c r="F2433" s="3">
        <v>44500</v>
      </c>
      <c r="G2433" t="s">
        <v>14954</v>
      </c>
    </row>
    <row r="2434" spans="1:7" x14ac:dyDescent="0.25">
      <c r="A2434">
        <f t="shared" ref="A2434:A2497" ca="1" si="38">RAND()</f>
        <v>0.5683817472000976</v>
      </c>
      <c r="B2434" s="1" t="s">
        <v>12504</v>
      </c>
      <c r="C2434" s="2">
        <v>549134996</v>
      </c>
      <c r="D2434" s="1" t="s">
        <v>12505</v>
      </c>
      <c r="E2434" s="1" t="s">
        <v>12506</v>
      </c>
      <c r="F2434" s="3">
        <v>44515</v>
      </c>
      <c r="G2434" t="s">
        <v>14955</v>
      </c>
    </row>
    <row r="2435" spans="1:7" x14ac:dyDescent="0.25">
      <c r="A2435">
        <f t="shared" ca="1" si="38"/>
        <v>0.28364170731144056</v>
      </c>
      <c r="B2435" s="1" t="s">
        <v>12524</v>
      </c>
      <c r="C2435" s="2">
        <v>892681718</v>
      </c>
      <c r="D2435" s="1" t="s">
        <v>12525</v>
      </c>
      <c r="E2435" s="1" t="s">
        <v>12561</v>
      </c>
      <c r="F2435" s="3">
        <v>44417</v>
      </c>
      <c r="G2435" t="s">
        <v>14956</v>
      </c>
    </row>
    <row r="2436" spans="1:7" x14ac:dyDescent="0.25">
      <c r="A2436">
        <f t="shared" ca="1" si="38"/>
        <v>0.20622634347912849</v>
      </c>
      <c r="B2436" s="1" t="s">
        <v>12504</v>
      </c>
      <c r="C2436" s="2">
        <v>328206610</v>
      </c>
      <c r="D2436" s="1" t="s">
        <v>12505</v>
      </c>
      <c r="E2436" s="1" t="s">
        <v>12506</v>
      </c>
      <c r="F2436" s="3">
        <v>44471</v>
      </c>
      <c r="G2436" t="s">
        <v>14957</v>
      </c>
    </row>
    <row r="2437" spans="1:7" x14ac:dyDescent="0.25">
      <c r="A2437">
        <f t="shared" ca="1" si="38"/>
        <v>0.2311513951210965</v>
      </c>
      <c r="B2437" s="1" t="s">
        <v>12521</v>
      </c>
      <c r="C2437" s="2">
        <v>479252612</v>
      </c>
      <c r="D2437" s="1" t="s">
        <v>12522</v>
      </c>
      <c r="E2437" s="1" t="s">
        <v>12510</v>
      </c>
      <c r="F2437" s="3">
        <v>44233</v>
      </c>
      <c r="G2437" t="s">
        <v>14958</v>
      </c>
    </row>
    <row r="2438" spans="1:7" x14ac:dyDescent="0.25">
      <c r="A2438">
        <f t="shared" ca="1" si="38"/>
        <v>0.43054398629966006</v>
      </c>
      <c r="B2438" s="1" t="s">
        <v>12538</v>
      </c>
      <c r="C2438" s="2">
        <v>812368688</v>
      </c>
      <c r="D2438" s="1" t="s">
        <v>12539</v>
      </c>
      <c r="E2438" s="1" t="s">
        <v>12512</v>
      </c>
      <c r="F2438" s="3">
        <v>44424</v>
      </c>
      <c r="G2438" t="s">
        <v>14959</v>
      </c>
    </row>
    <row r="2439" spans="1:7" x14ac:dyDescent="0.25">
      <c r="A2439">
        <f t="shared" ca="1" si="38"/>
        <v>0.23378910581602308</v>
      </c>
      <c r="B2439" s="1" t="s">
        <v>12504</v>
      </c>
      <c r="C2439" s="2">
        <v>838153424</v>
      </c>
      <c r="D2439" s="1" t="s">
        <v>12505</v>
      </c>
      <c r="E2439" s="1" t="s">
        <v>12564</v>
      </c>
      <c r="F2439" s="3">
        <v>44463</v>
      </c>
      <c r="G2439" t="s">
        <v>14960</v>
      </c>
    </row>
    <row r="2440" spans="1:7" x14ac:dyDescent="0.25">
      <c r="A2440">
        <f t="shared" ca="1" si="38"/>
        <v>3.8811002404464667E-2</v>
      </c>
      <c r="B2440" s="1" t="s">
        <v>12514</v>
      </c>
      <c r="C2440" s="2">
        <v>345084481</v>
      </c>
      <c r="D2440" s="1" t="s">
        <v>12515</v>
      </c>
      <c r="E2440" s="1" t="s">
        <v>12516</v>
      </c>
      <c r="F2440" s="3">
        <v>44657</v>
      </c>
      <c r="G2440" t="s">
        <v>14961</v>
      </c>
    </row>
    <row r="2441" spans="1:7" x14ac:dyDescent="0.25">
      <c r="A2441">
        <f t="shared" ca="1" si="38"/>
        <v>0.99371152532706797</v>
      </c>
      <c r="B2441" s="1" t="s">
        <v>12504</v>
      </c>
      <c r="C2441" s="2">
        <v>418330740</v>
      </c>
      <c r="D2441" s="1" t="s">
        <v>12505</v>
      </c>
      <c r="E2441" s="1" t="s">
        <v>12506</v>
      </c>
      <c r="F2441" s="3">
        <v>44525</v>
      </c>
      <c r="G2441" t="s">
        <v>14962</v>
      </c>
    </row>
    <row r="2442" spans="1:7" x14ac:dyDescent="0.25">
      <c r="A2442">
        <f t="shared" ca="1" si="38"/>
        <v>0.18464474984191259</v>
      </c>
      <c r="B2442" s="1" t="s">
        <v>12514</v>
      </c>
      <c r="C2442" s="2">
        <v>868121015</v>
      </c>
      <c r="D2442" s="1" t="s">
        <v>12515</v>
      </c>
      <c r="E2442" s="1" t="s">
        <v>12527</v>
      </c>
      <c r="F2442" s="3">
        <v>44383</v>
      </c>
      <c r="G2442" t="s">
        <v>14963</v>
      </c>
    </row>
    <row r="2443" spans="1:7" x14ac:dyDescent="0.25">
      <c r="A2443">
        <f t="shared" ca="1" si="38"/>
        <v>0.12263398758546051</v>
      </c>
      <c r="B2443" s="1" t="s">
        <v>12521</v>
      </c>
      <c r="C2443" s="2">
        <v>182328587</v>
      </c>
      <c r="D2443" s="1" t="s">
        <v>12522</v>
      </c>
      <c r="E2443" s="1" t="s">
        <v>12510</v>
      </c>
      <c r="F2443" s="3">
        <v>44212</v>
      </c>
      <c r="G2443" t="s">
        <v>14964</v>
      </c>
    </row>
    <row r="2444" spans="1:7" x14ac:dyDescent="0.25">
      <c r="A2444">
        <f t="shared" ca="1" si="38"/>
        <v>0.6379064366046191</v>
      </c>
      <c r="B2444" s="1" t="s">
        <v>12538</v>
      </c>
      <c r="C2444" s="2">
        <v>15770503</v>
      </c>
      <c r="D2444" s="1" t="s">
        <v>12539</v>
      </c>
      <c r="E2444" s="1" t="s">
        <v>12512</v>
      </c>
      <c r="F2444" s="3">
        <v>44324</v>
      </c>
      <c r="G2444" t="s">
        <v>14965</v>
      </c>
    </row>
    <row r="2445" spans="1:7" x14ac:dyDescent="0.25">
      <c r="A2445">
        <f t="shared" ca="1" si="38"/>
        <v>0.41973090669081214</v>
      </c>
      <c r="B2445" s="1" t="s">
        <v>12521</v>
      </c>
      <c r="C2445" s="2">
        <v>670917515</v>
      </c>
      <c r="D2445" s="1" t="s">
        <v>12522</v>
      </c>
      <c r="E2445" s="1" t="s">
        <v>12510</v>
      </c>
      <c r="F2445" s="3">
        <v>44396</v>
      </c>
      <c r="G2445" t="s">
        <v>14966</v>
      </c>
    </row>
    <row r="2446" spans="1:7" x14ac:dyDescent="0.25">
      <c r="A2446">
        <f t="shared" ca="1" si="38"/>
        <v>0.79978356781583859</v>
      </c>
      <c r="B2446" s="1" t="s">
        <v>12538</v>
      </c>
      <c r="C2446" s="2">
        <v>45533935</v>
      </c>
      <c r="D2446" s="1" t="s">
        <v>12539</v>
      </c>
      <c r="E2446" s="1" t="s">
        <v>12512</v>
      </c>
      <c r="F2446" s="3">
        <v>44353</v>
      </c>
      <c r="G2446" t="s">
        <v>14967</v>
      </c>
    </row>
    <row r="2447" spans="1:7" x14ac:dyDescent="0.25">
      <c r="A2447">
        <f t="shared" ca="1" si="38"/>
        <v>0.82814047877327901</v>
      </c>
      <c r="B2447" s="1" t="s">
        <v>12521</v>
      </c>
      <c r="C2447" s="2">
        <v>704257334</v>
      </c>
      <c r="D2447" s="1" t="s">
        <v>12522</v>
      </c>
      <c r="E2447" s="1" t="s">
        <v>12510</v>
      </c>
      <c r="F2447" s="3">
        <v>44446</v>
      </c>
      <c r="G2447" t="s">
        <v>14968</v>
      </c>
    </row>
    <row r="2448" spans="1:7" x14ac:dyDescent="0.25">
      <c r="A2448">
        <f t="shared" ca="1" si="38"/>
        <v>0.43736556813580674</v>
      </c>
      <c r="B2448" s="1" t="s">
        <v>12508</v>
      </c>
      <c r="C2448" s="2">
        <v>193355727</v>
      </c>
      <c r="D2448" s="1" t="s">
        <v>12509</v>
      </c>
      <c r="E2448" s="1" t="s">
        <v>12510</v>
      </c>
      <c r="F2448" s="3">
        <v>44393</v>
      </c>
      <c r="G2448" t="s">
        <v>14969</v>
      </c>
    </row>
    <row r="2449" spans="1:7" x14ac:dyDescent="0.25">
      <c r="A2449">
        <f t="shared" ca="1" si="38"/>
        <v>0.3907189416720257</v>
      </c>
      <c r="B2449" s="1" t="s">
        <v>12524</v>
      </c>
      <c r="C2449" s="2">
        <v>301691876</v>
      </c>
      <c r="D2449" s="1" t="s">
        <v>12525</v>
      </c>
      <c r="E2449" s="1" t="s">
        <v>12506</v>
      </c>
      <c r="F2449" s="3">
        <v>44494</v>
      </c>
      <c r="G2449" t="s">
        <v>14970</v>
      </c>
    </row>
    <row r="2450" spans="1:7" x14ac:dyDescent="0.25">
      <c r="A2450">
        <f t="shared" ca="1" si="38"/>
        <v>0.48248800156504779</v>
      </c>
      <c r="B2450" s="1" t="s">
        <v>12524</v>
      </c>
      <c r="C2450" s="2">
        <v>368729411</v>
      </c>
      <c r="D2450" s="1" t="s">
        <v>12525</v>
      </c>
      <c r="E2450" s="1" t="s">
        <v>12506</v>
      </c>
      <c r="F2450" s="3">
        <v>44600</v>
      </c>
      <c r="G2450" t="s">
        <v>14971</v>
      </c>
    </row>
    <row r="2451" spans="1:7" x14ac:dyDescent="0.25">
      <c r="A2451">
        <f t="shared" ca="1" si="38"/>
        <v>0.41227704792629394</v>
      </c>
      <c r="B2451" s="1" t="s">
        <v>12521</v>
      </c>
      <c r="C2451" s="2">
        <v>898850646</v>
      </c>
      <c r="D2451" s="1" t="s">
        <v>12522</v>
      </c>
      <c r="E2451" s="1" t="s">
        <v>12510</v>
      </c>
      <c r="F2451" s="3">
        <v>44422</v>
      </c>
      <c r="G2451" t="s">
        <v>14972</v>
      </c>
    </row>
    <row r="2452" spans="1:7" x14ac:dyDescent="0.25">
      <c r="A2452">
        <f t="shared" ca="1" si="38"/>
        <v>0.74569396214645578</v>
      </c>
      <c r="B2452" s="1" t="s">
        <v>12508</v>
      </c>
      <c r="C2452" s="2">
        <v>295040717</v>
      </c>
      <c r="D2452" s="1" t="s">
        <v>12509</v>
      </c>
      <c r="E2452" s="1" t="s">
        <v>12510</v>
      </c>
      <c r="F2452" s="3">
        <v>44305</v>
      </c>
      <c r="G2452" t="s">
        <v>14973</v>
      </c>
    </row>
    <row r="2453" spans="1:7" x14ac:dyDescent="0.25">
      <c r="A2453">
        <f t="shared" ca="1" si="38"/>
        <v>0.34740875407327998</v>
      </c>
      <c r="B2453" s="1" t="s">
        <v>12514</v>
      </c>
      <c r="C2453" s="2">
        <v>156279764</v>
      </c>
      <c r="D2453" s="1" t="s">
        <v>12515</v>
      </c>
      <c r="E2453" s="1" t="s">
        <v>12506</v>
      </c>
      <c r="F2453" s="3">
        <v>44476</v>
      </c>
      <c r="G2453" t="s">
        <v>14974</v>
      </c>
    </row>
    <row r="2454" spans="1:7" x14ac:dyDescent="0.25">
      <c r="A2454">
        <f t="shared" ca="1" si="38"/>
        <v>0.2121058182587322</v>
      </c>
      <c r="B2454" s="1" t="s">
        <v>12524</v>
      </c>
      <c r="C2454" s="2">
        <v>940266572</v>
      </c>
      <c r="D2454" s="1" t="s">
        <v>12525</v>
      </c>
      <c r="E2454" s="1" t="s">
        <v>12561</v>
      </c>
      <c r="F2454" s="3">
        <v>44418</v>
      </c>
      <c r="G2454" t="s">
        <v>14975</v>
      </c>
    </row>
    <row r="2455" spans="1:7" x14ac:dyDescent="0.25">
      <c r="A2455">
        <f t="shared" ca="1" si="38"/>
        <v>0.78174729832387546</v>
      </c>
      <c r="B2455" s="1" t="s">
        <v>12508</v>
      </c>
      <c r="C2455" s="2">
        <v>714119030</v>
      </c>
      <c r="D2455" s="1" t="s">
        <v>12509</v>
      </c>
      <c r="E2455" s="1" t="s">
        <v>12519</v>
      </c>
      <c r="F2455" s="3">
        <v>44658</v>
      </c>
      <c r="G2455" t="s">
        <v>14976</v>
      </c>
    </row>
    <row r="2456" spans="1:7" x14ac:dyDescent="0.25">
      <c r="A2456">
        <f t="shared" ca="1" si="38"/>
        <v>0.58510652507925276</v>
      </c>
      <c r="B2456" s="1" t="s">
        <v>12504</v>
      </c>
      <c r="C2456" s="2">
        <v>932967565</v>
      </c>
      <c r="D2456" s="1" t="s">
        <v>12505</v>
      </c>
      <c r="E2456" s="1" t="s">
        <v>12510</v>
      </c>
      <c r="F2456" s="3">
        <v>44610</v>
      </c>
      <c r="G2456" t="s">
        <v>14977</v>
      </c>
    </row>
    <row r="2457" spans="1:7" x14ac:dyDescent="0.25">
      <c r="A2457">
        <f t="shared" ca="1" si="38"/>
        <v>0.9193581013574762</v>
      </c>
      <c r="B2457" s="1" t="s">
        <v>12524</v>
      </c>
      <c r="C2457" s="2">
        <v>223296755</v>
      </c>
      <c r="D2457" s="1" t="s">
        <v>12525</v>
      </c>
      <c r="E2457" s="1" t="s">
        <v>12506</v>
      </c>
      <c r="F2457" s="3">
        <v>44236</v>
      </c>
      <c r="G2457" t="s">
        <v>14978</v>
      </c>
    </row>
    <row r="2458" spans="1:7" x14ac:dyDescent="0.25">
      <c r="A2458">
        <f t="shared" ca="1" si="38"/>
        <v>0.47841980555803476</v>
      </c>
      <c r="B2458" s="1" t="s">
        <v>12504</v>
      </c>
      <c r="C2458" s="2">
        <v>284354138</v>
      </c>
      <c r="D2458" s="1" t="s">
        <v>12505</v>
      </c>
      <c r="E2458" s="1" t="s">
        <v>12506</v>
      </c>
      <c r="F2458" s="3">
        <v>44674</v>
      </c>
      <c r="G2458" t="s">
        <v>14979</v>
      </c>
    </row>
    <row r="2459" spans="1:7" x14ac:dyDescent="0.25">
      <c r="A2459">
        <f t="shared" ca="1" si="38"/>
        <v>0.15959858384892922</v>
      </c>
      <c r="B2459" s="1" t="s">
        <v>12538</v>
      </c>
      <c r="C2459" s="2">
        <v>144814850</v>
      </c>
      <c r="D2459" s="1" t="s">
        <v>12539</v>
      </c>
      <c r="E2459" s="1" t="s">
        <v>12512</v>
      </c>
      <c r="F2459" s="3">
        <v>44266</v>
      </c>
      <c r="G2459" t="s">
        <v>14980</v>
      </c>
    </row>
    <row r="2460" spans="1:7" x14ac:dyDescent="0.25">
      <c r="A2460">
        <f t="shared" ca="1" si="38"/>
        <v>0.85633139449995599</v>
      </c>
      <c r="B2460" s="1" t="s">
        <v>12521</v>
      </c>
      <c r="C2460" s="2">
        <v>621698501</v>
      </c>
      <c r="D2460" s="1" t="s">
        <v>12522</v>
      </c>
      <c r="E2460" s="1" t="s">
        <v>12510</v>
      </c>
      <c r="F2460" s="3">
        <v>44609</v>
      </c>
      <c r="G2460" t="s">
        <v>14981</v>
      </c>
    </row>
    <row r="2461" spans="1:7" x14ac:dyDescent="0.25">
      <c r="A2461">
        <f t="shared" ca="1" si="38"/>
        <v>0.68858603294048193</v>
      </c>
      <c r="B2461" s="1" t="s">
        <v>12504</v>
      </c>
      <c r="C2461" s="2">
        <v>743549968</v>
      </c>
      <c r="D2461" s="1" t="s">
        <v>12505</v>
      </c>
      <c r="E2461" s="1" t="s">
        <v>12512</v>
      </c>
      <c r="F2461" s="3">
        <v>44483</v>
      </c>
      <c r="G2461" t="s">
        <v>14982</v>
      </c>
    </row>
    <row r="2462" spans="1:7" x14ac:dyDescent="0.25">
      <c r="A2462">
        <f t="shared" ca="1" si="38"/>
        <v>0.95826538966182551</v>
      </c>
      <c r="B2462" s="1" t="s">
        <v>12521</v>
      </c>
      <c r="C2462" s="2">
        <v>157175715</v>
      </c>
      <c r="D2462" s="1" t="s">
        <v>12522</v>
      </c>
      <c r="E2462" s="1" t="s">
        <v>12510</v>
      </c>
      <c r="F2462" s="3">
        <v>44645</v>
      </c>
      <c r="G2462" t="s">
        <v>14983</v>
      </c>
    </row>
    <row r="2463" spans="1:7" x14ac:dyDescent="0.25">
      <c r="A2463">
        <f t="shared" ca="1" si="38"/>
        <v>0.13019264678880194</v>
      </c>
      <c r="B2463" s="1" t="s">
        <v>12504</v>
      </c>
      <c r="C2463" s="2">
        <v>510476419</v>
      </c>
      <c r="D2463" s="1" t="s">
        <v>12505</v>
      </c>
      <c r="E2463" s="1" t="s">
        <v>12510</v>
      </c>
      <c r="F2463" s="3">
        <v>44414</v>
      </c>
      <c r="G2463" t="s">
        <v>14984</v>
      </c>
    </row>
    <row r="2464" spans="1:7" x14ac:dyDescent="0.25">
      <c r="A2464">
        <f t="shared" ca="1" si="38"/>
        <v>0.38882341849346813</v>
      </c>
      <c r="B2464" s="1" t="s">
        <v>12524</v>
      </c>
      <c r="C2464" s="2">
        <v>50505862</v>
      </c>
      <c r="D2464" s="1" t="s">
        <v>12525</v>
      </c>
      <c r="E2464" s="1" t="s">
        <v>12564</v>
      </c>
      <c r="F2464" s="3">
        <v>44285</v>
      </c>
      <c r="G2464" t="s">
        <v>14985</v>
      </c>
    </row>
    <row r="2465" spans="1:7" x14ac:dyDescent="0.25">
      <c r="A2465">
        <f t="shared" ca="1" si="38"/>
        <v>0.24967879400718118</v>
      </c>
      <c r="B2465" s="1" t="s">
        <v>12524</v>
      </c>
      <c r="C2465" s="2">
        <v>746860424</v>
      </c>
      <c r="D2465" s="1" t="s">
        <v>12525</v>
      </c>
      <c r="E2465" s="1" t="s">
        <v>12506</v>
      </c>
      <c r="F2465" s="3">
        <v>44624</v>
      </c>
      <c r="G2465" t="s">
        <v>14986</v>
      </c>
    </row>
    <row r="2466" spans="1:7" x14ac:dyDescent="0.25">
      <c r="A2466">
        <f t="shared" ca="1" si="38"/>
        <v>0.6111007286810477</v>
      </c>
      <c r="B2466" s="1" t="s">
        <v>12514</v>
      </c>
      <c r="C2466" s="2">
        <v>454950381</v>
      </c>
      <c r="D2466" s="1" t="s">
        <v>12515</v>
      </c>
      <c r="E2466" s="1" t="s">
        <v>12527</v>
      </c>
      <c r="F2466" s="3">
        <v>44326</v>
      </c>
      <c r="G2466" t="s">
        <v>14987</v>
      </c>
    </row>
    <row r="2467" spans="1:7" x14ac:dyDescent="0.25">
      <c r="A2467">
        <f t="shared" ca="1" si="38"/>
        <v>0.6947779415400317</v>
      </c>
      <c r="B2467" s="1" t="s">
        <v>12521</v>
      </c>
      <c r="C2467" s="2">
        <v>942656359</v>
      </c>
      <c r="D2467" s="1" t="s">
        <v>12522</v>
      </c>
      <c r="E2467" s="1" t="s">
        <v>12512</v>
      </c>
      <c r="F2467" s="3">
        <v>44261</v>
      </c>
      <c r="G2467" t="s">
        <v>14988</v>
      </c>
    </row>
    <row r="2468" spans="1:7" x14ac:dyDescent="0.25">
      <c r="A2468">
        <f t="shared" ca="1" si="38"/>
        <v>0.50041844172770389</v>
      </c>
      <c r="B2468" s="1" t="s">
        <v>12504</v>
      </c>
      <c r="C2468" s="2">
        <v>734355758</v>
      </c>
      <c r="D2468" s="1" t="s">
        <v>12505</v>
      </c>
      <c r="E2468" s="1" t="s">
        <v>12506</v>
      </c>
      <c r="F2468" s="3">
        <v>44552</v>
      </c>
      <c r="G2468" t="s">
        <v>14989</v>
      </c>
    </row>
    <row r="2469" spans="1:7" x14ac:dyDescent="0.25">
      <c r="A2469">
        <f t="shared" ca="1" si="38"/>
        <v>0.49774376605910087</v>
      </c>
      <c r="B2469" s="1" t="s">
        <v>12508</v>
      </c>
      <c r="C2469" s="2">
        <v>22150365</v>
      </c>
      <c r="D2469" s="1" t="s">
        <v>12509</v>
      </c>
      <c r="E2469" s="1" t="s">
        <v>12519</v>
      </c>
      <c r="F2469" s="3">
        <v>44355</v>
      </c>
      <c r="G2469" t="s">
        <v>14990</v>
      </c>
    </row>
    <row r="2470" spans="1:7" x14ac:dyDescent="0.25">
      <c r="A2470">
        <f t="shared" ca="1" si="38"/>
        <v>0.57641943111487093</v>
      </c>
      <c r="B2470" s="1" t="s">
        <v>12521</v>
      </c>
      <c r="C2470" s="2">
        <v>113298775</v>
      </c>
      <c r="D2470" s="1" t="s">
        <v>12522</v>
      </c>
      <c r="E2470" s="1" t="s">
        <v>12510</v>
      </c>
      <c r="F2470" s="3">
        <v>44310</v>
      </c>
      <c r="G2470" t="s">
        <v>14991</v>
      </c>
    </row>
    <row r="2471" spans="1:7" x14ac:dyDescent="0.25">
      <c r="A2471">
        <f t="shared" ca="1" si="38"/>
        <v>0.6354781988064333</v>
      </c>
      <c r="B2471" s="1" t="s">
        <v>12508</v>
      </c>
      <c r="C2471" s="2">
        <v>606523970</v>
      </c>
      <c r="D2471" s="1" t="s">
        <v>12509</v>
      </c>
      <c r="E2471" s="1" t="s">
        <v>12519</v>
      </c>
      <c r="F2471" s="3">
        <v>44417</v>
      </c>
      <c r="G2471" t="s">
        <v>14992</v>
      </c>
    </row>
    <row r="2472" spans="1:7" x14ac:dyDescent="0.25">
      <c r="A2472">
        <f t="shared" ca="1" si="38"/>
        <v>0.87638857667149106</v>
      </c>
      <c r="B2472" s="1" t="s">
        <v>12504</v>
      </c>
      <c r="C2472" s="2">
        <v>300286413</v>
      </c>
      <c r="D2472" s="1" t="s">
        <v>12505</v>
      </c>
      <c r="E2472" s="1" t="s">
        <v>12510</v>
      </c>
      <c r="F2472" s="3">
        <v>44459</v>
      </c>
      <c r="G2472" t="s">
        <v>14993</v>
      </c>
    </row>
    <row r="2473" spans="1:7" x14ac:dyDescent="0.25">
      <c r="A2473">
        <f t="shared" ca="1" si="38"/>
        <v>0.19632938506528796</v>
      </c>
      <c r="B2473" s="1" t="s">
        <v>12504</v>
      </c>
      <c r="C2473" s="2">
        <v>692862884</v>
      </c>
      <c r="D2473" s="1" t="s">
        <v>12505</v>
      </c>
      <c r="E2473" s="1" t="s">
        <v>12506</v>
      </c>
      <c r="F2473" s="3">
        <v>44541</v>
      </c>
      <c r="G2473" t="s">
        <v>14994</v>
      </c>
    </row>
    <row r="2474" spans="1:7" x14ac:dyDescent="0.25">
      <c r="A2474">
        <f t="shared" ca="1" si="38"/>
        <v>0.83889504788031222</v>
      </c>
      <c r="B2474" s="1" t="s">
        <v>12504</v>
      </c>
      <c r="C2474" s="2">
        <v>684646968</v>
      </c>
      <c r="D2474" s="1" t="s">
        <v>12505</v>
      </c>
      <c r="E2474" s="1" t="s">
        <v>12506</v>
      </c>
      <c r="F2474" s="3">
        <v>44239</v>
      </c>
      <c r="G2474" t="s">
        <v>14995</v>
      </c>
    </row>
    <row r="2475" spans="1:7" x14ac:dyDescent="0.25">
      <c r="A2475">
        <f t="shared" ca="1" si="38"/>
        <v>7.0383201055883471E-2</v>
      </c>
      <c r="B2475" s="1" t="s">
        <v>12504</v>
      </c>
      <c r="C2475" s="2">
        <v>560230268</v>
      </c>
      <c r="D2475" s="1" t="s">
        <v>12505</v>
      </c>
      <c r="E2475" s="1" t="s">
        <v>12506</v>
      </c>
      <c r="F2475" s="3">
        <v>44200</v>
      </c>
      <c r="G2475" t="s">
        <v>14996</v>
      </c>
    </row>
    <row r="2476" spans="1:7" x14ac:dyDescent="0.25">
      <c r="A2476">
        <f t="shared" ca="1" si="38"/>
        <v>0.53553997158907973</v>
      </c>
      <c r="B2476" s="1" t="s">
        <v>12504</v>
      </c>
      <c r="C2476" s="2">
        <v>854835571</v>
      </c>
      <c r="D2476" s="1" t="s">
        <v>12505</v>
      </c>
      <c r="E2476" s="1" t="s">
        <v>12510</v>
      </c>
      <c r="F2476" s="3">
        <v>44612</v>
      </c>
      <c r="G2476" t="s">
        <v>14997</v>
      </c>
    </row>
    <row r="2477" spans="1:7" x14ac:dyDescent="0.25">
      <c r="A2477">
        <f t="shared" ca="1" si="38"/>
        <v>0.16704227045392961</v>
      </c>
      <c r="B2477" s="1" t="s">
        <v>12514</v>
      </c>
      <c r="C2477" s="2">
        <v>325892800</v>
      </c>
      <c r="D2477" s="1" t="s">
        <v>12515</v>
      </c>
      <c r="E2477" s="1" t="s">
        <v>12516</v>
      </c>
      <c r="F2477" s="3">
        <v>44665</v>
      </c>
      <c r="G2477" t="s">
        <v>14998</v>
      </c>
    </row>
    <row r="2478" spans="1:7" x14ac:dyDescent="0.25">
      <c r="A2478">
        <f t="shared" ca="1" si="38"/>
        <v>0.7857735170725697</v>
      </c>
      <c r="B2478" s="1" t="s">
        <v>12538</v>
      </c>
      <c r="C2478" s="2">
        <v>386788742</v>
      </c>
      <c r="D2478" s="1" t="s">
        <v>12539</v>
      </c>
      <c r="E2478" s="1" t="s">
        <v>12512</v>
      </c>
      <c r="F2478" s="3">
        <v>44542</v>
      </c>
      <c r="G2478" t="s">
        <v>14999</v>
      </c>
    </row>
    <row r="2479" spans="1:7" x14ac:dyDescent="0.25">
      <c r="A2479">
        <f t="shared" ca="1" si="38"/>
        <v>0.87252779052665164</v>
      </c>
      <c r="B2479" s="1" t="s">
        <v>12514</v>
      </c>
      <c r="C2479" s="2">
        <v>588324879</v>
      </c>
      <c r="D2479" s="1" t="s">
        <v>12515</v>
      </c>
      <c r="E2479" s="1" t="s">
        <v>12516</v>
      </c>
      <c r="F2479" s="3">
        <v>44503</v>
      </c>
      <c r="G2479" t="s">
        <v>15000</v>
      </c>
    </row>
    <row r="2480" spans="1:7" x14ac:dyDescent="0.25">
      <c r="A2480">
        <f t="shared" ca="1" si="38"/>
        <v>0.6436602840123713</v>
      </c>
      <c r="B2480" s="1" t="s">
        <v>12524</v>
      </c>
      <c r="C2480" s="2">
        <v>824575644</v>
      </c>
      <c r="D2480" s="1" t="s">
        <v>12525</v>
      </c>
      <c r="E2480" s="1" t="s">
        <v>12564</v>
      </c>
      <c r="F2480" s="3">
        <v>44593</v>
      </c>
      <c r="G2480" t="s">
        <v>15001</v>
      </c>
    </row>
    <row r="2481" spans="1:7" x14ac:dyDescent="0.25">
      <c r="A2481">
        <f t="shared" ca="1" si="38"/>
        <v>0.69398224593962077</v>
      </c>
      <c r="B2481" s="1" t="s">
        <v>12538</v>
      </c>
      <c r="C2481" s="2">
        <v>605123228</v>
      </c>
      <c r="D2481" s="1" t="s">
        <v>12539</v>
      </c>
      <c r="E2481" s="1" t="s">
        <v>12566</v>
      </c>
      <c r="F2481" s="3">
        <v>44679</v>
      </c>
      <c r="G2481" t="s">
        <v>15002</v>
      </c>
    </row>
    <row r="2482" spans="1:7" x14ac:dyDescent="0.25">
      <c r="A2482">
        <f t="shared" ca="1" si="38"/>
        <v>8.442277491318595E-2</v>
      </c>
      <c r="B2482" s="1" t="s">
        <v>12521</v>
      </c>
      <c r="C2482" s="2">
        <v>513949179</v>
      </c>
      <c r="D2482" s="1" t="s">
        <v>12522</v>
      </c>
      <c r="E2482" s="1" t="s">
        <v>12510</v>
      </c>
      <c r="F2482" s="3">
        <v>44432</v>
      </c>
      <c r="G2482" t="s">
        <v>15003</v>
      </c>
    </row>
    <row r="2483" spans="1:7" x14ac:dyDescent="0.25">
      <c r="A2483">
        <f t="shared" ca="1" si="38"/>
        <v>0.81072725064097906</v>
      </c>
      <c r="B2483" s="1" t="s">
        <v>12538</v>
      </c>
      <c r="C2483" s="2">
        <v>383800744</v>
      </c>
      <c r="D2483" s="1" t="s">
        <v>12539</v>
      </c>
      <c r="E2483" s="1" t="s">
        <v>12512</v>
      </c>
      <c r="F2483" s="3">
        <v>44603</v>
      </c>
      <c r="G2483" t="s">
        <v>15004</v>
      </c>
    </row>
    <row r="2484" spans="1:7" x14ac:dyDescent="0.25">
      <c r="A2484">
        <f t="shared" ca="1" si="38"/>
        <v>0.39362283832424461</v>
      </c>
      <c r="B2484" s="1" t="s">
        <v>12504</v>
      </c>
      <c r="C2484" s="2">
        <v>716638231</v>
      </c>
      <c r="D2484" s="1" t="s">
        <v>12505</v>
      </c>
      <c r="E2484" s="1" t="s">
        <v>12506</v>
      </c>
      <c r="F2484" s="3">
        <v>44240</v>
      </c>
      <c r="G2484" t="s">
        <v>15005</v>
      </c>
    </row>
    <row r="2485" spans="1:7" x14ac:dyDescent="0.25">
      <c r="A2485">
        <f t="shared" ca="1" si="38"/>
        <v>2.1916543923776732E-3</v>
      </c>
      <c r="B2485" s="1" t="s">
        <v>12524</v>
      </c>
      <c r="C2485" s="2">
        <v>100264433</v>
      </c>
      <c r="D2485" s="1" t="s">
        <v>12525</v>
      </c>
      <c r="E2485" s="1" t="s">
        <v>12564</v>
      </c>
      <c r="F2485" s="3">
        <v>44483</v>
      </c>
      <c r="G2485" t="s">
        <v>15006</v>
      </c>
    </row>
    <row r="2486" spans="1:7" x14ac:dyDescent="0.25">
      <c r="A2486">
        <f t="shared" ca="1" si="38"/>
        <v>0.79988439174753911</v>
      </c>
      <c r="B2486" s="1" t="s">
        <v>12521</v>
      </c>
      <c r="C2486" s="2">
        <v>245297664</v>
      </c>
      <c r="D2486" s="1" t="s">
        <v>12522</v>
      </c>
      <c r="E2486" s="1" t="s">
        <v>12510</v>
      </c>
      <c r="F2486" s="3">
        <v>44655</v>
      </c>
      <c r="G2486" t="s">
        <v>15007</v>
      </c>
    </row>
    <row r="2487" spans="1:7" x14ac:dyDescent="0.25">
      <c r="A2487">
        <f t="shared" ca="1" si="38"/>
        <v>0.65402571932701237</v>
      </c>
      <c r="B2487" s="1" t="s">
        <v>12538</v>
      </c>
      <c r="C2487" s="2">
        <v>791085065</v>
      </c>
      <c r="D2487" s="1" t="s">
        <v>12539</v>
      </c>
      <c r="E2487" s="1" t="s">
        <v>12566</v>
      </c>
      <c r="F2487" s="3">
        <v>44284</v>
      </c>
      <c r="G2487" t="s">
        <v>15008</v>
      </c>
    </row>
    <row r="2488" spans="1:7" x14ac:dyDescent="0.25">
      <c r="A2488">
        <f t="shared" ca="1" si="38"/>
        <v>0.19314824080761839</v>
      </c>
      <c r="B2488" s="1" t="s">
        <v>12521</v>
      </c>
      <c r="C2488" s="2">
        <v>870982324</v>
      </c>
      <c r="D2488" s="1" t="s">
        <v>12522</v>
      </c>
      <c r="E2488" s="1" t="s">
        <v>12510</v>
      </c>
      <c r="F2488" s="3">
        <v>44665</v>
      </c>
      <c r="G2488" t="s">
        <v>15009</v>
      </c>
    </row>
    <row r="2489" spans="1:7" x14ac:dyDescent="0.25">
      <c r="A2489">
        <f t="shared" ca="1" si="38"/>
        <v>0.59604163434447732</v>
      </c>
      <c r="B2489" s="1" t="s">
        <v>12538</v>
      </c>
      <c r="C2489" s="2">
        <v>336758713</v>
      </c>
      <c r="D2489" s="1" t="s">
        <v>12539</v>
      </c>
      <c r="E2489" s="1" t="s">
        <v>12566</v>
      </c>
      <c r="F2489" s="3">
        <v>44595</v>
      </c>
      <c r="G2489" t="s">
        <v>15010</v>
      </c>
    </row>
    <row r="2490" spans="1:7" x14ac:dyDescent="0.25">
      <c r="A2490">
        <f t="shared" ca="1" si="38"/>
        <v>0.67026439088126877</v>
      </c>
      <c r="B2490" s="1" t="s">
        <v>12504</v>
      </c>
      <c r="C2490" s="2">
        <v>26306891</v>
      </c>
      <c r="D2490" s="1" t="s">
        <v>12505</v>
      </c>
      <c r="E2490" s="1" t="s">
        <v>12506</v>
      </c>
      <c r="F2490" s="3">
        <v>44575</v>
      </c>
      <c r="G2490" t="s">
        <v>15011</v>
      </c>
    </row>
    <row r="2491" spans="1:7" x14ac:dyDescent="0.25">
      <c r="A2491">
        <f t="shared" ca="1" si="38"/>
        <v>8.7926295568920176E-2</v>
      </c>
      <c r="B2491" s="1" t="s">
        <v>12524</v>
      </c>
      <c r="C2491" s="2">
        <v>744442646</v>
      </c>
      <c r="D2491" s="1" t="s">
        <v>12525</v>
      </c>
      <c r="E2491" s="1" t="s">
        <v>12561</v>
      </c>
      <c r="F2491" s="3">
        <v>44216</v>
      </c>
      <c r="G2491" t="s">
        <v>15012</v>
      </c>
    </row>
    <row r="2492" spans="1:7" x14ac:dyDescent="0.25">
      <c r="A2492">
        <f t="shared" ca="1" si="38"/>
        <v>0.14012028899387297</v>
      </c>
      <c r="B2492" s="1" t="s">
        <v>12514</v>
      </c>
      <c r="C2492" s="2">
        <v>392257730</v>
      </c>
      <c r="D2492" s="1" t="s">
        <v>12515</v>
      </c>
      <c r="E2492" s="1" t="s">
        <v>12516</v>
      </c>
      <c r="F2492" s="3">
        <v>44312</v>
      </c>
      <c r="G2492" t="s">
        <v>15013</v>
      </c>
    </row>
    <row r="2493" spans="1:7" x14ac:dyDescent="0.25">
      <c r="A2493">
        <f t="shared" ca="1" si="38"/>
        <v>0.3828628561891334</v>
      </c>
      <c r="B2493" s="1" t="s">
        <v>12524</v>
      </c>
      <c r="C2493" s="2">
        <v>194508086</v>
      </c>
      <c r="D2493" s="1" t="s">
        <v>12525</v>
      </c>
      <c r="E2493" s="1" t="s">
        <v>12561</v>
      </c>
      <c r="F2493" s="3">
        <v>44428</v>
      </c>
      <c r="G2493" t="s">
        <v>15014</v>
      </c>
    </row>
    <row r="2494" spans="1:7" x14ac:dyDescent="0.25">
      <c r="A2494">
        <f t="shared" ca="1" si="38"/>
        <v>0.38875032285346856</v>
      </c>
      <c r="B2494" s="1" t="s">
        <v>12504</v>
      </c>
      <c r="C2494" s="2">
        <v>620956361</v>
      </c>
      <c r="D2494" s="1" t="s">
        <v>12505</v>
      </c>
      <c r="E2494" s="1" t="s">
        <v>12506</v>
      </c>
      <c r="F2494" s="3">
        <v>44256</v>
      </c>
      <c r="G2494" t="s">
        <v>15015</v>
      </c>
    </row>
    <row r="2495" spans="1:7" x14ac:dyDescent="0.25">
      <c r="A2495">
        <f t="shared" ca="1" si="38"/>
        <v>0.20322694493835303</v>
      </c>
      <c r="B2495" s="1" t="s">
        <v>12524</v>
      </c>
      <c r="C2495" s="2">
        <v>346282943</v>
      </c>
      <c r="D2495" s="1" t="s">
        <v>12525</v>
      </c>
      <c r="E2495" s="1" t="s">
        <v>12561</v>
      </c>
      <c r="F2495" s="3">
        <v>44435</v>
      </c>
      <c r="G2495" t="s">
        <v>15016</v>
      </c>
    </row>
    <row r="2496" spans="1:7" x14ac:dyDescent="0.25">
      <c r="A2496">
        <f t="shared" ca="1" si="38"/>
        <v>0.86573574937014475</v>
      </c>
      <c r="B2496" s="1" t="s">
        <v>12514</v>
      </c>
      <c r="C2496" s="2">
        <v>20886327</v>
      </c>
      <c r="D2496" s="1" t="s">
        <v>12515</v>
      </c>
      <c r="E2496" s="1" t="s">
        <v>12516</v>
      </c>
      <c r="F2496" s="3">
        <v>44322</v>
      </c>
      <c r="G2496" t="s">
        <v>15017</v>
      </c>
    </row>
    <row r="2497" spans="1:7" x14ac:dyDescent="0.25">
      <c r="A2497">
        <f t="shared" ca="1" si="38"/>
        <v>0.2782266464827885</v>
      </c>
      <c r="B2497" s="1" t="s">
        <v>12508</v>
      </c>
      <c r="C2497" s="2">
        <v>519478706</v>
      </c>
      <c r="D2497" s="1" t="s">
        <v>12509</v>
      </c>
      <c r="E2497" s="1" t="s">
        <v>12519</v>
      </c>
      <c r="F2497" s="3">
        <v>44368</v>
      </c>
      <c r="G2497" t="s">
        <v>15018</v>
      </c>
    </row>
    <row r="2498" spans="1:7" x14ac:dyDescent="0.25">
      <c r="A2498">
        <f t="shared" ref="A2498:A2561" ca="1" si="39">RAND()</f>
        <v>0.28381797197135028</v>
      </c>
      <c r="B2498" s="1" t="s">
        <v>12538</v>
      </c>
      <c r="C2498" s="2">
        <v>354450304</v>
      </c>
      <c r="D2498" s="1" t="s">
        <v>12539</v>
      </c>
      <c r="E2498" s="1" t="s">
        <v>12512</v>
      </c>
      <c r="F2498" s="3">
        <v>44659</v>
      </c>
      <c r="G2498" t="s">
        <v>15019</v>
      </c>
    </row>
    <row r="2499" spans="1:7" x14ac:dyDescent="0.25">
      <c r="A2499">
        <f t="shared" ca="1" si="39"/>
        <v>0.75528801573634619</v>
      </c>
      <c r="B2499" s="1" t="s">
        <v>12521</v>
      </c>
      <c r="C2499" s="2">
        <v>449371390</v>
      </c>
      <c r="D2499" s="1" t="s">
        <v>12522</v>
      </c>
      <c r="E2499" s="1" t="s">
        <v>12510</v>
      </c>
      <c r="F2499" s="3">
        <v>44432</v>
      </c>
      <c r="G2499" t="s">
        <v>15020</v>
      </c>
    </row>
    <row r="2500" spans="1:7" x14ac:dyDescent="0.25">
      <c r="A2500">
        <f t="shared" ca="1" si="39"/>
        <v>0.72382003390998939</v>
      </c>
      <c r="B2500" s="1" t="s">
        <v>12521</v>
      </c>
      <c r="C2500" s="2">
        <v>261147852</v>
      </c>
      <c r="D2500" s="1" t="s">
        <v>12522</v>
      </c>
      <c r="E2500" s="1" t="s">
        <v>12510</v>
      </c>
      <c r="F2500" s="3">
        <v>44389</v>
      </c>
      <c r="G2500" t="s">
        <v>15021</v>
      </c>
    </row>
    <row r="2501" spans="1:7" x14ac:dyDescent="0.25">
      <c r="A2501">
        <f t="shared" ca="1" si="39"/>
        <v>0.63611311029576267</v>
      </c>
      <c r="B2501" s="1" t="s">
        <v>12538</v>
      </c>
      <c r="C2501" s="2">
        <v>405553613</v>
      </c>
      <c r="D2501" s="1" t="s">
        <v>12539</v>
      </c>
      <c r="E2501" s="1" t="s">
        <v>12566</v>
      </c>
      <c r="F2501" s="3">
        <v>44626</v>
      </c>
      <c r="G2501" t="s">
        <v>15022</v>
      </c>
    </row>
    <row r="2502" spans="1:7" x14ac:dyDescent="0.25">
      <c r="A2502">
        <f t="shared" ca="1" si="39"/>
        <v>0.9921430297248679</v>
      </c>
      <c r="B2502" s="1" t="s">
        <v>12504</v>
      </c>
      <c r="C2502" s="2">
        <v>952494421</v>
      </c>
      <c r="D2502" s="1" t="s">
        <v>12505</v>
      </c>
      <c r="E2502" s="1" t="s">
        <v>12506</v>
      </c>
      <c r="F2502" s="3">
        <v>44456</v>
      </c>
      <c r="G2502" t="s">
        <v>15023</v>
      </c>
    </row>
    <row r="2503" spans="1:7" x14ac:dyDescent="0.25">
      <c r="A2503">
        <f t="shared" ca="1" si="39"/>
        <v>0.59328616920470101</v>
      </c>
      <c r="B2503" s="1" t="s">
        <v>12521</v>
      </c>
      <c r="C2503" s="2">
        <v>376180406</v>
      </c>
      <c r="D2503" s="1" t="s">
        <v>12522</v>
      </c>
      <c r="E2503" s="1" t="s">
        <v>12510</v>
      </c>
      <c r="F2503" s="3">
        <v>44506</v>
      </c>
      <c r="G2503" t="s">
        <v>15024</v>
      </c>
    </row>
    <row r="2504" spans="1:7" x14ac:dyDescent="0.25">
      <c r="A2504">
        <f t="shared" ca="1" si="39"/>
        <v>0.28883553225639125</v>
      </c>
      <c r="B2504" s="1" t="s">
        <v>12524</v>
      </c>
      <c r="C2504" s="2">
        <v>807793857</v>
      </c>
      <c r="D2504" s="1" t="s">
        <v>12525</v>
      </c>
      <c r="E2504" s="1" t="s">
        <v>12564</v>
      </c>
      <c r="F2504" s="3">
        <v>44576</v>
      </c>
      <c r="G2504" t="s">
        <v>15025</v>
      </c>
    </row>
    <row r="2505" spans="1:7" x14ac:dyDescent="0.25">
      <c r="A2505">
        <f t="shared" ca="1" si="39"/>
        <v>0.64192286506260288</v>
      </c>
      <c r="B2505" s="1" t="s">
        <v>12524</v>
      </c>
      <c r="C2505" s="2">
        <v>120381038</v>
      </c>
      <c r="D2505" s="1" t="s">
        <v>12525</v>
      </c>
      <c r="E2505" s="1" t="s">
        <v>12506</v>
      </c>
      <c r="F2505" s="3">
        <v>44233</v>
      </c>
      <c r="G2505" t="s">
        <v>15026</v>
      </c>
    </row>
    <row r="2506" spans="1:7" x14ac:dyDescent="0.25">
      <c r="A2506">
        <f t="shared" ca="1" si="39"/>
        <v>0.90315109276231165</v>
      </c>
      <c r="B2506" s="1" t="s">
        <v>12538</v>
      </c>
      <c r="C2506" s="2">
        <v>70154942</v>
      </c>
      <c r="D2506" s="1" t="s">
        <v>12539</v>
      </c>
      <c r="E2506" s="1" t="s">
        <v>12512</v>
      </c>
      <c r="F2506" s="3">
        <v>44624</v>
      </c>
      <c r="G2506" t="s">
        <v>15027</v>
      </c>
    </row>
    <row r="2507" spans="1:7" x14ac:dyDescent="0.25">
      <c r="A2507">
        <f t="shared" ca="1" si="39"/>
        <v>0.70257321667296146</v>
      </c>
      <c r="B2507" s="1" t="s">
        <v>12504</v>
      </c>
      <c r="C2507" s="2">
        <v>419760890</v>
      </c>
      <c r="D2507" s="1" t="s">
        <v>12505</v>
      </c>
      <c r="E2507" s="1" t="s">
        <v>12506</v>
      </c>
      <c r="F2507" s="3">
        <v>44480</v>
      </c>
      <c r="G2507" t="s">
        <v>15028</v>
      </c>
    </row>
    <row r="2508" spans="1:7" x14ac:dyDescent="0.25">
      <c r="A2508">
        <f t="shared" ca="1" si="39"/>
        <v>0.75407730907488879</v>
      </c>
      <c r="B2508" s="1" t="s">
        <v>12524</v>
      </c>
      <c r="C2508" s="2">
        <v>868988186</v>
      </c>
      <c r="D2508" s="1" t="s">
        <v>12525</v>
      </c>
      <c r="E2508" s="1" t="s">
        <v>12506</v>
      </c>
      <c r="F2508" s="3">
        <v>44615</v>
      </c>
      <c r="G2508" t="s">
        <v>15029</v>
      </c>
    </row>
    <row r="2509" spans="1:7" x14ac:dyDescent="0.25">
      <c r="A2509">
        <f t="shared" ca="1" si="39"/>
        <v>0.84135450998950301</v>
      </c>
      <c r="B2509" s="1" t="s">
        <v>12514</v>
      </c>
      <c r="C2509" s="2">
        <v>267895724</v>
      </c>
      <c r="D2509" s="1" t="s">
        <v>12515</v>
      </c>
      <c r="E2509" s="1" t="s">
        <v>12516</v>
      </c>
      <c r="F2509" s="3">
        <v>44674</v>
      </c>
      <c r="G2509" t="s">
        <v>15030</v>
      </c>
    </row>
    <row r="2510" spans="1:7" x14ac:dyDescent="0.25">
      <c r="A2510">
        <f t="shared" ca="1" si="39"/>
        <v>0.15955220778356327</v>
      </c>
      <c r="B2510" s="1" t="s">
        <v>12524</v>
      </c>
      <c r="C2510" s="2">
        <v>971704687</v>
      </c>
      <c r="D2510" s="1" t="s">
        <v>12525</v>
      </c>
      <c r="E2510" s="1" t="s">
        <v>12506</v>
      </c>
      <c r="F2510" s="3">
        <v>44368</v>
      </c>
      <c r="G2510" t="s">
        <v>15031</v>
      </c>
    </row>
    <row r="2511" spans="1:7" x14ac:dyDescent="0.25">
      <c r="A2511">
        <f t="shared" ca="1" si="39"/>
        <v>0.71578043287417847</v>
      </c>
      <c r="B2511" s="1" t="s">
        <v>12524</v>
      </c>
      <c r="C2511" s="2">
        <v>792776232</v>
      </c>
      <c r="D2511" s="1" t="s">
        <v>12525</v>
      </c>
      <c r="E2511" s="1" t="s">
        <v>12564</v>
      </c>
      <c r="F2511" s="3">
        <v>44200</v>
      </c>
      <c r="G2511" t="s">
        <v>15032</v>
      </c>
    </row>
    <row r="2512" spans="1:7" x14ac:dyDescent="0.25">
      <c r="A2512">
        <f t="shared" ca="1" si="39"/>
        <v>0.8007436182161588</v>
      </c>
      <c r="B2512" s="1" t="s">
        <v>12514</v>
      </c>
      <c r="C2512" s="2">
        <v>644201182</v>
      </c>
      <c r="D2512" s="1" t="s">
        <v>12515</v>
      </c>
      <c r="E2512" s="1" t="s">
        <v>12516</v>
      </c>
      <c r="F2512" s="3">
        <v>44346</v>
      </c>
      <c r="G2512" t="s">
        <v>15033</v>
      </c>
    </row>
    <row r="2513" spans="1:7" x14ac:dyDescent="0.25">
      <c r="A2513">
        <f t="shared" ca="1" si="39"/>
        <v>0.8354888720483814</v>
      </c>
      <c r="B2513" s="1" t="s">
        <v>12538</v>
      </c>
      <c r="C2513" s="2">
        <v>122639053</v>
      </c>
      <c r="D2513" s="1" t="s">
        <v>12539</v>
      </c>
      <c r="E2513" s="1" t="s">
        <v>12512</v>
      </c>
      <c r="F2513" s="3">
        <v>44661</v>
      </c>
      <c r="G2513" t="s">
        <v>15034</v>
      </c>
    </row>
    <row r="2514" spans="1:7" x14ac:dyDescent="0.25">
      <c r="A2514">
        <f t="shared" ca="1" si="39"/>
        <v>3.0773549180386217E-3</v>
      </c>
      <c r="B2514" s="1" t="s">
        <v>12521</v>
      </c>
      <c r="C2514" s="2">
        <v>80025100</v>
      </c>
      <c r="D2514" s="1" t="s">
        <v>12522</v>
      </c>
      <c r="E2514" s="1" t="s">
        <v>12512</v>
      </c>
      <c r="F2514" s="3">
        <v>44487</v>
      </c>
      <c r="G2514" t="s">
        <v>15035</v>
      </c>
    </row>
    <row r="2515" spans="1:7" x14ac:dyDescent="0.25">
      <c r="A2515">
        <f t="shared" ca="1" si="39"/>
        <v>0.97313009081088064</v>
      </c>
      <c r="B2515" s="1" t="s">
        <v>12538</v>
      </c>
      <c r="C2515" s="2">
        <v>724574296</v>
      </c>
      <c r="D2515" s="1" t="s">
        <v>12539</v>
      </c>
      <c r="E2515" s="1" t="s">
        <v>12512</v>
      </c>
      <c r="F2515" s="3">
        <v>44398</v>
      </c>
      <c r="G2515" t="s">
        <v>15036</v>
      </c>
    </row>
    <row r="2516" spans="1:7" x14ac:dyDescent="0.25">
      <c r="A2516">
        <f t="shared" ca="1" si="39"/>
        <v>0.68587487599279473</v>
      </c>
      <c r="B2516" s="1" t="s">
        <v>12514</v>
      </c>
      <c r="C2516" s="2">
        <v>527005460</v>
      </c>
      <c r="D2516" s="1" t="s">
        <v>12515</v>
      </c>
      <c r="E2516" s="1" t="s">
        <v>12516</v>
      </c>
      <c r="F2516" s="3">
        <v>44203</v>
      </c>
      <c r="G2516" t="s">
        <v>15037</v>
      </c>
    </row>
    <row r="2517" spans="1:7" x14ac:dyDescent="0.25">
      <c r="A2517">
        <f t="shared" ca="1" si="39"/>
        <v>0.93066886798985249</v>
      </c>
      <c r="B2517" s="1" t="s">
        <v>12504</v>
      </c>
      <c r="C2517" s="2">
        <v>139492099</v>
      </c>
      <c r="D2517" s="1" t="s">
        <v>12505</v>
      </c>
      <c r="E2517" s="1" t="s">
        <v>12564</v>
      </c>
      <c r="F2517" s="3">
        <v>44623</v>
      </c>
      <c r="G2517" t="s">
        <v>15038</v>
      </c>
    </row>
    <row r="2518" spans="1:7" x14ac:dyDescent="0.25">
      <c r="A2518">
        <f t="shared" ca="1" si="39"/>
        <v>0.15896651285195929</v>
      </c>
      <c r="B2518" s="1" t="s">
        <v>12521</v>
      </c>
      <c r="C2518" s="2">
        <v>855530996</v>
      </c>
      <c r="D2518" s="1" t="s">
        <v>12522</v>
      </c>
      <c r="E2518" s="1" t="s">
        <v>12512</v>
      </c>
      <c r="F2518" s="3">
        <v>44549</v>
      </c>
      <c r="G2518" t="s">
        <v>12794</v>
      </c>
    </row>
    <row r="2519" spans="1:7" x14ac:dyDescent="0.25">
      <c r="A2519">
        <f t="shared" ca="1" si="39"/>
        <v>0.55198422085664245</v>
      </c>
      <c r="B2519" s="1" t="s">
        <v>12524</v>
      </c>
      <c r="C2519" s="2">
        <v>523582688</v>
      </c>
      <c r="D2519" s="1" t="s">
        <v>12525</v>
      </c>
      <c r="E2519" s="1" t="s">
        <v>12506</v>
      </c>
      <c r="F2519" s="3">
        <v>44479</v>
      </c>
      <c r="G2519" t="s">
        <v>15039</v>
      </c>
    </row>
    <row r="2520" spans="1:7" x14ac:dyDescent="0.25">
      <c r="A2520">
        <f t="shared" ca="1" si="39"/>
        <v>0.41896690684248983</v>
      </c>
      <c r="B2520" s="1" t="s">
        <v>12524</v>
      </c>
      <c r="C2520" s="2">
        <v>908010774</v>
      </c>
      <c r="D2520" s="1" t="s">
        <v>12525</v>
      </c>
      <c r="E2520" s="1" t="s">
        <v>12506</v>
      </c>
      <c r="F2520" s="3">
        <v>44583</v>
      </c>
      <c r="G2520" t="s">
        <v>15040</v>
      </c>
    </row>
    <row r="2521" spans="1:7" x14ac:dyDescent="0.25">
      <c r="A2521">
        <f t="shared" ca="1" si="39"/>
        <v>0.33844356129616859</v>
      </c>
      <c r="B2521" s="1" t="s">
        <v>12508</v>
      </c>
      <c r="C2521" s="2">
        <v>261988651</v>
      </c>
      <c r="D2521" s="1" t="s">
        <v>12509</v>
      </c>
      <c r="E2521" s="1" t="s">
        <v>12519</v>
      </c>
      <c r="F2521" s="3">
        <v>44245</v>
      </c>
      <c r="G2521" t="s">
        <v>15041</v>
      </c>
    </row>
    <row r="2522" spans="1:7" x14ac:dyDescent="0.25">
      <c r="A2522">
        <f t="shared" ca="1" si="39"/>
        <v>0.67453838252052933</v>
      </c>
      <c r="B2522" s="1" t="s">
        <v>12524</v>
      </c>
      <c r="C2522" s="2">
        <v>288258554</v>
      </c>
      <c r="D2522" s="1" t="s">
        <v>12525</v>
      </c>
      <c r="E2522" s="1" t="s">
        <v>12561</v>
      </c>
      <c r="F2522" s="3">
        <v>44604</v>
      </c>
      <c r="G2522" t="s">
        <v>15042</v>
      </c>
    </row>
    <row r="2523" spans="1:7" x14ac:dyDescent="0.25">
      <c r="A2523">
        <f t="shared" ca="1" si="39"/>
        <v>8.8430946242267106E-2</v>
      </c>
      <c r="B2523" s="1" t="s">
        <v>12521</v>
      </c>
      <c r="C2523" s="2">
        <v>107961266</v>
      </c>
      <c r="D2523" s="1" t="s">
        <v>12522</v>
      </c>
      <c r="E2523" s="1" t="s">
        <v>12510</v>
      </c>
      <c r="F2523" s="3">
        <v>44344</v>
      </c>
      <c r="G2523" t="s">
        <v>15043</v>
      </c>
    </row>
    <row r="2524" spans="1:7" x14ac:dyDescent="0.25">
      <c r="A2524">
        <f t="shared" ca="1" si="39"/>
        <v>0.80492359943491765</v>
      </c>
      <c r="B2524" s="1" t="s">
        <v>12504</v>
      </c>
      <c r="C2524" s="2">
        <v>638191269</v>
      </c>
      <c r="D2524" s="1" t="s">
        <v>12505</v>
      </c>
      <c r="E2524" s="1" t="s">
        <v>12506</v>
      </c>
      <c r="F2524" s="3">
        <v>44448</v>
      </c>
      <c r="G2524" t="s">
        <v>15044</v>
      </c>
    </row>
    <row r="2525" spans="1:7" x14ac:dyDescent="0.25">
      <c r="A2525">
        <f t="shared" ca="1" si="39"/>
        <v>0.37044937129750533</v>
      </c>
      <c r="B2525" s="1" t="s">
        <v>12504</v>
      </c>
      <c r="C2525" s="2">
        <v>783211608</v>
      </c>
      <c r="D2525" s="1" t="s">
        <v>12505</v>
      </c>
      <c r="E2525" s="1" t="s">
        <v>12564</v>
      </c>
      <c r="F2525" s="3">
        <v>44502</v>
      </c>
      <c r="G2525" t="s">
        <v>15045</v>
      </c>
    </row>
    <row r="2526" spans="1:7" x14ac:dyDescent="0.25">
      <c r="A2526">
        <f t="shared" ca="1" si="39"/>
        <v>0.88445180317774941</v>
      </c>
      <c r="B2526" s="1" t="s">
        <v>12538</v>
      </c>
      <c r="C2526" s="2">
        <v>267465259</v>
      </c>
      <c r="D2526" s="1" t="s">
        <v>12539</v>
      </c>
      <c r="E2526" s="1" t="s">
        <v>12566</v>
      </c>
      <c r="F2526" s="3">
        <v>44601</v>
      </c>
      <c r="G2526" t="s">
        <v>15046</v>
      </c>
    </row>
    <row r="2527" spans="1:7" x14ac:dyDescent="0.25">
      <c r="A2527">
        <f t="shared" ca="1" si="39"/>
        <v>0.99576675842501194</v>
      </c>
      <c r="B2527" s="1" t="s">
        <v>12538</v>
      </c>
      <c r="C2527" s="2">
        <v>417089165</v>
      </c>
      <c r="D2527" s="1" t="s">
        <v>12539</v>
      </c>
      <c r="E2527" s="1" t="s">
        <v>12566</v>
      </c>
      <c r="F2527" s="3">
        <v>44248</v>
      </c>
      <c r="G2527" t="s">
        <v>15047</v>
      </c>
    </row>
    <row r="2528" spans="1:7" x14ac:dyDescent="0.25">
      <c r="A2528">
        <f t="shared" ca="1" si="39"/>
        <v>0.86448744581894754</v>
      </c>
      <c r="B2528" s="1" t="s">
        <v>12504</v>
      </c>
      <c r="C2528" s="2">
        <v>811940504</v>
      </c>
      <c r="D2528" s="1" t="s">
        <v>12505</v>
      </c>
      <c r="E2528" s="1" t="s">
        <v>12506</v>
      </c>
      <c r="F2528" s="3">
        <v>44478</v>
      </c>
      <c r="G2528" t="s">
        <v>15048</v>
      </c>
    </row>
    <row r="2529" spans="1:7" x14ac:dyDescent="0.25">
      <c r="A2529">
        <f t="shared" ca="1" si="39"/>
        <v>2.4897512624046381E-2</v>
      </c>
      <c r="B2529" s="1" t="s">
        <v>12524</v>
      </c>
      <c r="C2529" s="2">
        <v>925159799</v>
      </c>
      <c r="D2529" s="1" t="s">
        <v>12525</v>
      </c>
      <c r="E2529" s="1" t="s">
        <v>12564</v>
      </c>
      <c r="F2529" s="3">
        <v>44276</v>
      </c>
      <c r="G2529" t="s">
        <v>15049</v>
      </c>
    </row>
    <row r="2530" spans="1:7" x14ac:dyDescent="0.25">
      <c r="A2530">
        <f t="shared" ca="1" si="39"/>
        <v>0.35739024169613454</v>
      </c>
      <c r="B2530" s="1" t="s">
        <v>12521</v>
      </c>
      <c r="C2530" s="2">
        <v>331172887</v>
      </c>
      <c r="D2530" s="1" t="s">
        <v>12522</v>
      </c>
      <c r="E2530" s="1" t="s">
        <v>12510</v>
      </c>
      <c r="F2530" s="3">
        <v>44220</v>
      </c>
      <c r="G2530" t="s">
        <v>15050</v>
      </c>
    </row>
    <row r="2531" spans="1:7" x14ac:dyDescent="0.25">
      <c r="A2531">
        <f t="shared" ca="1" si="39"/>
        <v>0.17273920334701687</v>
      </c>
      <c r="B2531" s="1" t="s">
        <v>12504</v>
      </c>
      <c r="C2531" s="2">
        <v>854757865</v>
      </c>
      <c r="D2531" s="1" t="s">
        <v>12505</v>
      </c>
      <c r="E2531" s="1" t="s">
        <v>12506</v>
      </c>
      <c r="F2531" s="3">
        <v>44621</v>
      </c>
      <c r="G2531" t="s">
        <v>15051</v>
      </c>
    </row>
    <row r="2532" spans="1:7" x14ac:dyDescent="0.25">
      <c r="A2532">
        <f t="shared" ca="1" si="39"/>
        <v>0.81758711570543918</v>
      </c>
      <c r="B2532" s="1" t="s">
        <v>12521</v>
      </c>
      <c r="C2532" s="2">
        <v>763515984</v>
      </c>
      <c r="D2532" s="1" t="s">
        <v>12522</v>
      </c>
      <c r="E2532" s="1" t="s">
        <v>12510</v>
      </c>
      <c r="F2532" s="3">
        <v>44644</v>
      </c>
      <c r="G2532" t="s">
        <v>15052</v>
      </c>
    </row>
    <row r="2533" spans="1:7" x14ac:dyDescent="0.25">
      <c r="A2533">
        <f t="shared" ca="1" si="39"/>
        <v>0.76357649024116148</v>
      </c>
      <c r="B2533" s="1" t="s">
        <v>12524</v>
      </c>
      <c r="C2533" s="2">
        <v>129506302</v>
      </c>
      <c r="D2533" s="1" t="s">
        <v>12525</v>
      </c>
      <c r="E2533" s="1" t="s">
        <v>12561</v>
      </c>
      <c r="F2533" s="3">
        <v>44666</v>
      </c>
      <c r="G2533" t="s">
        <v>15053</v>
      </c>
    </row>
    <row r="2534" spans="1:7" x14ac:dyDescent="0.25">
      <c r="A2534">
        <f t="shared" ca="1" si="39"/>
        <v>0.37067254707129116</v>
      </c>
      <c r="B2534" s="1" t="s">
        <v>12524</v>
      </c>
      <c r="C2534" s="2">
        <v>590936947</v>
      </c>
      <c r="D2534" s="1" t="s">
        <v>12525</v>
      </c>
      <c r="E2534" s="1" t="s">
        <v>12564</v>
      </c>
      <c r="F2534" s="3">
        <v>44299</v>
      </c>
      <c r="G2534" t="s">
        <v>15054</v>
      </c>
    </row>
    <row r="2535" spans="1:7" x14ac:dyDescent="0.25">
      <c r="A2535">
        <f t="shared" ca="1" si="39"/>
        <v>0.19601937069192998</v>
      </c>
      <c r="B2535" s="1" t="s">
        <v>12514</v>
      </c>
      <c r="C2535" s="2">
        <v>936214169</v>
      </c>
      <c r="D2535" s="1" t="s">
        <v>12515</v>
      </c>
      <c r="E2535" s="1" t="s">
        <v>12516</v>
      </c>
      <c r="F2535" s="3">
        <v>44218</v>
      </c>
      <c r="G2535" t="s">
        <v>15055</v>
      </c>
    </row>
    <row r="2536" spans="1:7" x14ac:dyDescent="0.25">
      <c r="A2536">
        <f t="shared" ca="1" si="39"/>
        <v>0.30305251874415728</v>
      </c>
      <c r="B2536" s="1" t="s">
        <v>12521</v>
      </c>
      <c r="C2536" s="2">
        <v>157315900</v>
      </c>
      <c r="D2536" s="1" t="s">
        <v>12522</v>
      </c>
      <c r="E2536" s="1" t="s">
        <v>12512</v>
      </c>
      <c r="F2536" s="3">
        <v>44346</v>
      </c>
      <c r="G2536" t="s">
        <v>15056</v>
      </c>
    </row>
    <row r="2537" spans="1:7" x14ac:dyDescent="0.25">
      <c r="A2537">
        <f t="shared" ca="1" si="39"/>
        <v>0.92296332076635101</v>
      </c>
      <c r="B2537" s="1" t="s">
        <v>12521</v>
      </c>
      <c r="C2537" s="2">
        <v>954809761</v>
      </c>
      <c r="D2537" s="1" t="s">
        <v>12522</v>
      </c>
      <c r="E2537" s="1" t="s">
        <v>12510</v>
      </c>
      <c r="F2537" s="3">
        <v>44432</v>
      </c>
      <c r="G2537" t="s">
        <v>15057</v>
      </c>
    </row>
    <row r="2538" spans="1:7" x14ac:dyDescent="0.25">
      <c r="A2538">
        <f t="shared" ca="1" si="39"/>
        <v>0.35838601501296385</v>
      </c>
      <c r="B2538" s="1" t="s">
        <v>12508</v>
      </c>
      <c r="C2538" s="2">
        <v>59809840</v>
      </c>
      <c r="D2538" s="1" t="s">
        <v>12509</v>
      </c>
      <c r="E2538" s="1" t="s">
        <v>12519</v>
      </c>
      <c r="F2538" s="3">
        <v>44199</v>
      </c>
      <c r="G2538" t="s">
        <v>15058</v>
      </c>
    </row>
    <row r="2539" spans="1:7" x14ac:dyDescent="0.25">
      <c r="A2539">
        <f t="shared" ca="1" si="39"/>
        <v>0.17582370264003599</v>
      </c>
      <c r="B2539" s="1" t="s">
        <v>12538</v>
      </c>
      <c r="C2539" s="2">
        <v>211010103</v>
      </c>
      <c r="D2539" s="1" t="s">
        <v>12539</v>
      </c>
      <c r="E2539" s="1" t="s">
        <v>12512</v>
      </c>
      <c r="F2539" s="3">
        <v>44419</v>
      </c>
      <c r="G2539" t="s">
        <v>15059</v>
      </c>
    </row>
    <row r="2540" spans="1:7" x14ac:dyDescent="0.25">
      <c r="A2540">
        <f t="shared" ca="1" si="39"/>
        <v>0.3666333436180933</v>
      </c>
      <c r="B2540" s="1" t="s">
        <v>12521</v>
      </c>
      <c r="C2540" s="2">
        <v>332064480</v>
      </c>
      <c r="D2540" s="1" t="s">
        <v>12522</v>
      </c>
      <c r="E2540" s="1" t="s">
        <v>12510</v>
      </c>
      <c r="F2540" s="3">
        <v>44405</v>
      </c>
      <c r="G2540" t="s">
        <v>15060</v>
      </c>
    </row>
    <row r="2541" spans="1:7" x14ac:dyDescent="0.25">
      <c r="A2541">
        <f t="shared" ca="1" si="39"/>
        <v>0.45502974112346306</v>
      </c>
      <c r="B2541" s="1" t="s">
        <v>12524</v>
      </c>
      <c r="C2541" s="2">
        <v>796218942</v>
      </c>
      <c r="D2541" s="1" t="s">
        <v>12525</v>
      </c>
      <c r="E2541" s="1" t="s">
        <v>12564</v>
      </c>
      <c r="F2541" s="3">
        <v>44639</v>
      </c>
      <c r="G2541" t="s">
        <v>15061</v>
      </c>
    </row>
    <row r="2542" spans="1:7" x14ac:dyDescent="0.25">
      <c r="A2542">
        <f t="shared" ca="1" si="39"/>
        <v>0.23973360630306317</v>
      </c>
      <c r="B2542" s="1" t="s">
        <v>12504</v>
      </c>
      <c r="C2542" s="2">
        <v>719348711</v>
      </c>
      <c r="D2542" s="1" t="s">
        <v>12505</v>
      </c>
      <c r="E2542" s="1" t="s">
        <v>12506</v>
      </c>
      <c r="F2542" s="3">
        <v>44337</v>
      </c>
      <c r="G2542" t="s">
        <v>15062</v>
      </c>
    </row>
    <row r="2543" spans="1:7" x14ac:dyDescent="0.25">
      <c r="A2543">
        <f t="shared" ca="1" si="39"/>
        <v>0.85252324171802374</v>
      </c>
      <c r="B2543" s="1" t="s">
        <v>12508</v>
      </c>
      <c r="C2543" s="2">
        <v>799549503</v>
      </c>
      <c r="D2543" s="1" t="s">
        <v>12509</v>
      </c>
      <c r="E2543" s="1" t="s">
        <v>12519</v>
      </c>
      <c r="F2543" s="3">
        <v>44654</v>
      </c>
      <c r="G2543" t="s">
        <v>15063</v>
      </c>
    </row>
    <row r="2544" spans="1:7" x14ac:dyDescent="0.25">
      <c r="A2544">
        <f t="shared" ca="1" si="39"/>
        <v>8.7098989352876077E-2</v>
      </c>
      <c r="B2544" s="1" t="s">
        <v>12514</v>
      </c>
      <c r="C2544" s="2">
        <v>552405583</v>
      </c>
      <c r="D2544" s="1" t="s">
        <v>12515</v>
      </c>
      <c r="E2544" s="1" t="s">
        <v>12527</v>
      </c>
      <c r="F2544" s="3">
        <v>44657</v>
      </c>
      <c r="G2544" t="s">
        <v>15064</v>
      </c>
    </row>
    <row r="2545" spans="1:7" x14ac:dyDescent="0.25">
      <c r="A2545">
        <f t="shared" ca="1" si="39"/>
        <v>0.42696221921374311</v>
      </c>
      <c r="B2545" s="1" t="s">
        <v>12508</v>
      </c>
      <c r="C2545" s="2">
        <v>887871306</v>
      </c>
      <c r="D2545" s="1" t="s">
        <v>12509</v>
      </c>
      <c r="E2545" s="1" t="s">
        <v>12519</v>
      </c>
      <c r="F2545" s="3">
        <v>44414</v>
      </c>
      <c r="G2545" t="s">
        <v>15065</v>
      </c>
    </row>
    <row r="2546" spans="1:7" x14ac:dyDescent="0.25">
      <c r="A2546">
        <f t="shared" ca="1" si="39"/>
        <v>0.44409228504204012</v>
      </c>
      <c r="B2546" s="1" t="s">
        <v>12514</v>
      </c>
      <c r="C2546" s="2">
        <v>737911540</v>
      </c>
      <c r="D2546" s="1" t="s">
        <v>12515</v>
      </c>
      <c r="E2546" s="1" t="s">
        <v>12506</v>
      </c>
      <c r="F2546" s="3">
        <v>44308</v>
      </c>
      <c r="G2546" t="s">
        <v>15066</v>
      </c>
    </row>
    <row r="2547" spans="1:7" x14ac:dyDescent="0.25">
      <c r="A2547">
        <f t="shared" ca="1" si="39"/>
        <v>0.18920245911536049</v>
      </c>
      <c r="B2547" s="1" t="s">
        <v>12538</v>
      </c>
      <c r="C2547" s="2">
        <v>291140549</v>
      </c>
      <c r="D2547" s="1" t="s">
        <v>12539</v>
      </c>
      <c r="E2547" s="1" t="s">
        <v>12566</v>
      </c>
      <c r="F2547" s="3">
        <v>44675</v>
      </c>
      <c r="G2547" t="s">
        <v>15067</v>
      </c>
    </row>
    <row r="2548" spans="1:7" x14ac:dyDescent="0.25">
      <c r="A2548">
        <f t="shared" ca="1" si="39"/>
        <v>0.16315428494326711</v>
      </c>
      <c r="B2548" s="1" t="s">
        <v>12521</v>
      </c>
      <c r="C2548" s="2">
        <v>731806882</v>
      </c>
      <c r="D2548" s="1" t="s">
        <v>12522</v>
      </c>
      <c r="E2548" s="1" t="s">
        <v>12510</v>
      </c>
      <c r="F2548" s="3">
        <v>44632</v>
      </c>
      <c r="G2548" t="s">
        <v>15068</v>
      </c>
    </row>
    <row r="2549" spans="1:7" x14ac:dyDescent="0.25">
      <c r="A2549">
        <f t="shared" ca="1" si="39"/>
        <v>0.94881351362651623</v>
      </c>
      <c r="B2549" s="1" t="s">
        <v>12524</v>
      </c>
      <c r="C2549" s="2">
        <v>539613366</v>
      </c>
      <c r="D2549" s="1" t="s">
        <v>12525</v>
      </c>
      <c r="E2549" s="1" t="s">
        <v>12506</v>
      </c>
      <c r="F2549" s="3">
        <v>44381</v>
      </c>
      <c r="G2549" t="s">
        <v>15069</v>
      </c>
    </row>
    <row r="2550" spans="1:7" x14ac:dyDescent="0.25">
      <c r="A2550">
        <f t="shared" ca="1" si="39"/>
        <v>0.45394800131019164</v>
      </c>
      <c r="B2550" s="1" t="s">
        <v>12521</v>
      </c>
      <c r="C2550" s="2">
        <v>900149156</v>
      </c>
      <c r="D2550" s="1" t="s">
        <v>12522</v>
      </c>
      <c r="E2550" s="1" t="s">
        <v>12510</v>
      </c>
      <c r="F2550" s="3">
        <v>44515</v>
      </c>
      <c r="G2550" t="s">
        <v>15070</v>
      </c>
    </row>
    <row r="2551" spans="1:7" x14ac:dyDescent="0.25">
      <c r="A2551">
        <f t="shared" ca="1" si="39"/>
        <v>0.50412044208898565</v>
      </c>
      <c r="B2551" s="1" t="s">
        <v>12508</v>
      </c>
      <c r="C2551" s="2">
        <v>761624255</v>
      </c>
      <c r="D2551" s="1" t="s">
        <v>12509</v>
      </c>
      <c r="E2551" s="1" t="s">
        <v>12519</v>
      </c>
      <c r="F2551" s="3">
        <v>44605</v>
      </c>
      <c r="G2551" t="s">
        <v>15071</v>
      </c>
    </row>
    <row r="2552" spans="1:7" x14ac:dyDescent="0.25">
      <c r="A2552">
        <f t="shared" ca="1" si="39"/>
        <v>0.25391190858917723</v>
      </c>
      <c r="B2552" s="1" t="s">
        <v>12538</v>
      </c>
      <c r="C2552" s="2">
        <v>14018624</v>
      </c>
      <c r="D2552" s="1" t="s">
        <v>12539</v>
      </c>
      <c r="E2552" s="1" t="s">
        <v>12510</v>
      </c>
      <c r="F2552" s="3">
        <v>44338</v>
      </c>
      <c r="G2552" t="s">
        <v>15072</v>
      </c>
    </row>
    <row r="2553" spans="1:7" x14ac:dyDescent="0.25">
      <c r="A2553">
        <f t="shared" ca="1" si="39"/>
        <v>0.14423336114957186</v>
      </c>
      <c r="B2553" s="1" t="s">
        <v>12524</v>
      </c>
      <c r="C2553" s="2">
        <v>824314669</v>
      </c>
      <c r="D2553" s="1" t="s">
        <v>12525</v>
      </c>
      <c r="E2553" s="1" t="s">
        <v>12506</v>
      </c>
      <c r="F2553" s="3">
        <v>44416</v>
      </c>
      <c r="G2553" t="s">
        <v>15073</v>
      </c>
    </row>
    <row r="2554" spans="1:7" x14ac:dyDescent="0.25">
      <c r="A2554">
        <f t="shared" ca="1" si="39"/>
        <v>0.21036204455307483</v>
      </c>
      <c r="B2554" s="1" t="s">
        <v>12508</v>
      </c>
      <c r="C2554" s="2">
        <v>482319919</v>
      </c>
      <c r="D2554" s="1" t="s">
        <v>12509</v>
      </c>
      <c r="E2554" s="1" t="s">
        <v>12519</v>
      </c>
      <c r="F2554" s="3">
        <v>44531</v>
      </c>
      <c r="G2554" t="s">
        <v>15074</v>
      </c>
    </row>
    <row r="2555" spans="1:7" x14ac:dyDescent="0.25">
      <c r="A2555">
        <f t="shared" ca="1" si="39"/>
        <v>0.54358343970955358</v>
      </c>
      <c r="B2555" s="1" t="s">
        <v>12504</v>
      </c>
      <c r="C2555" s="2">
        <v>255952093</v>
      </c>
      <c r="D2555" s="1" t="s">
        <v>12505</v>
      </c>
      <c r="E2555" s="1" t="s">
        <v>12506</v>
      </c>
      <c r="F2555" s="3">
        <v>44198</v>
      </c>
      <c r="G2555" t="s">
        <v>15075</v>
      </c>
    </row>
    <row r="2556" spans="1:7" x14ac:dyDescent="0.25">
      <c r="A2556">
        <f t="shared" ca="1" si="39"/>
        <v>1.1623935503679572E-2</v>
      </c>
      <c r="B2556" s="1" t="s">
        <v>12524</v>
      </c>
      <c r="C2556" s="2">
        <v>318126840</v>
      </c>
      <c r="D2556" s="1" t="s">
        <v>12525</v>
      </c>
      <c r="E2556" s="1" t="s">
        <v>12506</v>
      </c>
      <c r="F2556" s="3">
        <v>44513</v>
      </c>
      <c r="G2556" t="s">
        <v>15076</v>
      </c>
    </row>
    <row r="2557" spans="1:7" x14ac:dyDescent="0.25">
      <c r="A2557">
        <f t="shared" ca="1" si="39"/>
        <v>0.46186344014238345</v>
      </c>
      <c r="B2557" s="1" t="s">
        <v>12538</v>
      </c>
      <c r="C2557" s="2">
        <v>913004392</v>
      </c>
      <c r="D2557" s="1" t="s">
        <v>12539</v>
      </c>
      <c r="E2557" s="1" t="s">
        <v>12566</v>
      </c>
      <c r="F2557" s="3">
        <v>44527</v>
      </c>
      <c r="G2557" t="s">
        <v>15077</v>
      </c>
    </row>
    <row r="2558" spans="1:7" x14ac:dyDescent="0.25">
      <c r="A2558">
        <f t="shared" ca="1" si="39"/>
        <v>0.4519790759069412</v>
      </c>
      <c r="B2558" s="1" t="s">
        <v>12514</v>
      </c>
      <c r="C2558" s="2">
        <v>80506124</v>
      </c>
      <c r="D2558" s="1" t="s">
        <v>12515</v>
      </c>
      <c r="E2558" s="1" t="s">
        <v>12516</v>
      </c>
      <c r="F2558" s="3">
        <v>44313</v>
      </c>
      <c r="G2558" t="s">
        <v>15078</v>
      </c>
    </row>
    <row r="2559" spans="1:7" x14ac:dyDescent="0.25">
      <c r="A2559">
        <f t="shared" ca="1" si="39"/>
        <v>0.36648726226525463</v>
      </c>
      <c r="B2559" s="1" t="s">
        <v>12504</v>
      </c>
      <c r="C2559" s="2">
        <v>706031409</v>
      </c>
      <c r="D2559" s="1" t="s">
        <v>12505</v>
      </c>
      <c r="E2559" s="1" t="s">
        <v>12506</v>
      </c>
      <c r="F2559" s="3">
        <v>44337</v>
      </c>
      <c r="G2559" t="s">
        <v>15079</v>
      </c>
    </row>
    <row r="2560" spans="1:7" x14ac:dyDescent="0.25">
      <c r="A2560">
        <f t="shared" ca="1" si="39"/>
        <v>0.55645445023800744</v>
      </c>
      <c r="B2560" s="1" t="s">
        <v>12538</v>
      </c>
      <c r="C2560" s="2">
        <v>128381655</v>
      </c>
      <c r="D2560" s="1" t="s">
        <v>12539</v>
      </c>
      <c r="E2560" s="1" t="s">
        <v>12512</v>
      </c>
      <c r="F2560" s="3">
        <v>44445</v>
      </c>
      <c r="G2560" t="s">
        <v>15080</v>
      </c>
    </row>
    <row r="2561" spans="1:7" x14ac:dyDescent="0.25">
      <c r="A2561">
        <f t="shared" ca="1" si="39"/>
        <v>0.85303994253173598</v>
      </c>
      <c r="B2561" s="1" t="s">
        <v>12538</v>
      </c>
      <c r="C2561" s="2">
        <v>80429347</v>
      </c>
      <c r="D2561" s="1" t="s">
        <v>12539</v>
      </c>
      <c r="E2561" s="1" t="s">
        <v>12566</v>
      </c>
      <c r="F2561" s="3">
        <v>44628</v>
      </c>
      <c r="G2561" t="s">
        <v>15081</v>
      </c>
    </row>
    <row r="2562" spans="1:7" x14ac:dyDescent="0.25">
      <c r="A2562">
        <f t="shared" ref="A2562:A2625" ca="1" si="40">RAND()</f>
        <v>0.28769456934345794</v>
      </c>
      <c r="B2562" s="1" t="s">
        <v>12521</v>
      </c>
      <c r="C2562" s="2">
        <v>589094059</v>
      </c>
      <c r="D2562" s="1" t="s">
        <v>12522</v>
      </c>
      <c r="E2562" s="1" t="s">
        <v>12510</v>
      </c>
      <c r="F2562" s="3">
        <v>44663</v>
      </c>
      <c r="G2562" t="s">
        <v>15082</v>
      </c>
    </row>
    <row r="2563" spans="1:7" x14ac:dyDescent="0.25">
      <c r="A2563">
        <f t="shared" ca="1" si="40"/>
        <v>0.1819454312154255</v>
      </c>
      <c r="B2563" s="1" t="s">
        <v>12524</v>
      </c>
      <c r="C2563" s="2">
        <v>611034975</v>
      </c>
      <c r="D2563" s="1" t="s">
        <v>12525</v>
      </c>
      <c r="E2563" s="1" t="s">
        <v>12564</v>
      </c>
      <c r="F2563" s="3">
        <v>44221</v>
      </c>
      <c r="G2563" t="s">
        <v>15083</v>
      </c>
    </row>
    <row r="2564" spans="1:7" x14ac:dyDescent="0.25">
      <c r="A2564">
        <f t="shared" ca="1" si="40"/>
        <v>0.34117484463059722</v>
      </c>
      <c r="B2564" s="1" t="s">
        <v>12508</v>
      </c>
      <c r="C2564" s="2">
        <v>789469598</v>
      </c>
      <c r="D2564" s="1" t="s">
        <v>12509</v>
      </c>
      <c r="E2564" s="1" t="s">
        <v>12519</v>
      </c>
      <c r="F2564" s="3">
        <v>44461</v>
      </c>
      <c r="G2564" t="s">
        <v>15084</v>
      </c>
    </row>
    <row r="2565" spans="1:7" x14ac:dyDescent="0.25">
      <c r="A2565">
        <f t="shared" ca="1" si="40"/>
        <v>0.40912547716815195</v>
      </c>
      <c r="B2565" s="1" t="s">
        <v>12504</v>
      </c>
      <c r="C2565" s="2">
        <v>739411332</v>
      </c>
      <c r="D2565" s="1" t="s">
        <v>12505</v>
      </c>
      <c r="E2565" s="1" t="s">
        <v>12506</v>
      </c>
      <c r="F2565" s="3">
        <v>44491</v>
      </c>
      <c r="G2565" t="s">
        <v>15085</v>
      </c>
    </row>
    <row r="2566" spans="1:7" x14ac:dyDescent="0.25">
      <c r="A2566">
        <f t="shared" ca="1" si="40"/>
        <v>0.75003428736470379</v>
      </c>
      <c r="B2566" s="1" t="s">
        <v>12504</v>
      </c>
      <c r="C2566" s="2">
        <v>556812134</v>
      </c>
      <c r="D2566" s="1" t="s">
        <v>12505</v>
      </c>
      <c r="E2566" s="1" t="s">
        <v>12506</v>
      </c>
      <c r="F2566" s="3">
        <v>44283</v>
      </c>
      <c r="G2566" t="s">
        <v>15086</v>
      </c>
    </row>
    <row r="2567" spans="1:7" x14ac:dyDescent="0.25">
      <c r="A2567">
        <f t="shared" ca="1" si="40"/>
        <v>0.51575611439089508</v>
      </c>
      <c r="B2567" s="1" t="s">
        <v>12524</v>
      </c>
      <c r="C2567" s="2">
        <v>698738485</v>
      </c>
      <c r="D2567" s="1" t="s">
        <v>12525</v>
      </c>
      <c r="E2567" s="1" t="s">
        <v>12506</v>
      </c>
      <c r="F2567" s="3">
        <v>44651</v>
      </c>
      <c r="G2567" t="s">
        <v>15087</v>
      </c>
    </row>
    <row r="2568" spans="1:7" x14ac:dyDescent="0.25">
      <c r="A2568">
        <f t="shared" ca="1" si="40"/>
        <v>0.66537547793995044</v>
      </c>
      <c r="B2568" s="1" t="s">
        <v>12524</v>
      </c>
      <c r="C2568" s="2">
        <v>538814178</v>
      </c>
      <c r="D2568" s="1" t="s">
        <v>12525</v>
      </c>
      <c r="E2568" s="1" t="s">
        <v>12561</v>
      </c>
      <c r="F2568" s="3">
        <v>44253</v>
      </c>
      <c r="G2568" t="s">
        <v>15088</v>
      </c>
    </row>
    <row r="2569" spans="1:7" x14ac:dyDescent="0.25">
      <c r="A2569">
        <f t="shared" ca="1" si="40"/>
        <v>0.21851610499627172</v>
      </c>
      <c r="B2569" s="1" t="s">
        <v>12504</v>
      </c>
      <c r="C2569" s="2">
        <v>356089885</v>
      </c>
      <c r="D2569" s="1" t="s">
        <v>12505</v>
      </c>
      <c r="E2569" s="1" t="s">
        <v>12512</v>
      </c>
      <c r="F2569" s="3">
        <v>44239</v>
      </c>
      <c r="G2569" t="s">
        <v>15089</v>
      </c>
    </row>
    <row r="2570" spans="1:7" x14ac:dyDescent="0.25">
      <c r="A2570">
        <f t="shared" ca="1" si="40"/>
        <v>2.3691645584911436E-2</v>
      </c>
      <c r="B2570" s="1" t="s">
        <v>12508</v>
      </c>
      <c r="C2570" s="2">
        <v>420838516</v>
      </c>
      <c r="D2570" s="1" t="s">
        <v>12509</v>
      </c>
      <c r="E2570" s="1" t="s">
        <v>12519</v>
      </c>
      <c r="F2570" s="3">
        <v>44210</v>
      </c>
      <c r="G2570" t="s">
        <v>15090</v>
      </c>
    </row>
    <row r="2571" spans="1:7" x14ac:dyDescent="0.25">
      <c r="A2571">
        <f t="shared" ca="1" si="40"/>
        <v>0.40368469403301765</v>
      </c>
      <c r="B2571" s="1" t="s">
        <v>12521</v>
      </c>
      <c r="C2571" s="2">
        <v>41359454</v>
      </c>
      <c r="D2571" s="1" t="s">
        <v>12522</v>
      </c>
      <c r="E2571" s="1" t="s">
        <v>12510</v>
      </c>
      <c r="F2571" s="3">
        <v>44245</v>
      </c>
      <c r="G2571" t="s">
        <v>15091</v>
      </c>
    </row>
    <row r="2572" spans="1:7" x14ac:dyDescent="0.25">
      <c r="A2572">
        <f t="shared" ca="1" si="40"/>
        <v>0.74951628999981823</v>
      </c>
      <c r="B2572" s="1" t="s">
        <v>12504</v>
      </c>
      <c r="C2572" s="2">
        <v>481645956</v>
      </c>
      <c r="D2572" s="1" t="s">
        <v>12505</v>
      </c>
      <c r="E2572" s="1" t="s">
        <v>12506</v>
      </c>
      <c r="F2572" s="3">
        <v>44660</v>
      </c>
      <c r="G2572" t="s">
        <v>15092</v>
      </c>
    </row>
    <row r="2573" spans="1:7" x14ac:dyDescent="0.25">
      <c r="A2573">
        <f t="shared" ca="1" si="40"/>
        <v>0.26873822500874078</v>
      </c>
      <c r="B2573" s="1" t="s">
        <v>12514</v>
      </c>
      <c r="C2573" s="2">
        <v>135610632</v>
      </c>
      <c r="D2573" s="1" t="s">
        <v>12515</v>
      </c>
      <c r="E2573" s="1" t="s">
        <v>12516</v>
      </c>
      <c r="F2573" s="3">
        <v>44485</v>
      </c>
      <c r="G2573" t="s">
        <v>15093</v>
      </c>
    </row>
    <row r="2574" spans="1:7" x14ac:dyDescent="0.25">
      <c r="A2574">
        <f t="shared" ca="1" si="40"/>
        <v>8.7348893875715761E-2</v>
      </c>
      <c r="B2574" s="1" t="s">
        <v>12521</v>
      </c>
      <c r="C2574" s="2">
        <v>709718318</v>
      </c>
      <c r="D2574" s="1" t="s">
        <v>12522</v>
      </c>
      <c r="E2574" s="1" t="s">
        <v>12510</v>
      </c>
      <c r="F2574" s="3">
        <v>44211</v>
      </c>
      <c r="G2574" t="s">
        <v>15094</v>
      </c>
    </row>
    <row r="2575" spans="1:7" x14ac:dyDescent="0.25">
      <c r="A2575">
        <f t="shared" ca="1" si="40"/>
        <v>0.93727254709480334</v>
      </c>
      <c r="B2575" s="1" t="s">
        <v>12504</v>
      </c>
      <c r="C2575" s="2">
        <v>564894021</v>
      </c>
      <c r="D2575" s="1" t="s">
        <v>12505</v>
      </c>
      <c r="E2575" s="1" t="s">
        <v>12510</v>
      </c>
      <c r="F2575" s="3">
        <v>44255</v>
      </c>
      <c r="G2575" t="s">
        <v>15095</v>
      </c>
    </row>
    <row r="2576" spans="1:7" x14ac:dyDescent="0.25">
      <c r="A2576">
        <f t="shared" ca="1" si="40"/>
        <v>0.79644103936049782</v>
      </c>
      <c r="B2576" s="1" t="s">
        <v>12524</v>
      </c>
      <c r="C2576" s="2">
        <v>600449226</v>
      </c>
      <c r="D2576" s="1" t="s">
        <v>12525</v>
      </c>
      <c r="E2576" s="1" t="s">
        <v>12564</v>
      </c>
      <c r="F2576" s="3">
        <v>44606</v>
      </c>
      <c r="G2576" t="s">
        <v>15096</v>
      </c>
    </row>
    <row r="2577" spans="1:7" x14ac:dyDescent="0.25">
      <c r="A2577">
        <f t="shared" ca="1" si="40"/>
        <v>0.67349155758236556</v>
      </c>
      <c r="B2577" s="1" t="s">
        <v>12524</v>
      </c>
      <c r="C2577" s="2">
        <v>213378098</v>
      </c>
      <c r="D2577" s="1" t="s">
        <v>12525</v>
      </c>
      <c r="E2577" s="1" t="s">
        <v>12506</v>
      </c>
      <c r="F2577" s="3">
        <v>44503</v>
      </c>
      <c r="G2577" t="s">
        <v>15097</v>
      </c>
    </row>
    <row r="2578" spans="1:7" x14ac:dyDescent="0.25">
      <c r="A2578">
        <f t="shared" ca="1" si="40"/>
        <v>0.72411854458977409</v>
      </c>
      <c r="B2578" s="1" t="s">
        <v>12538</v>
      </c>
      <c r="C2578" s="2">
        <v>405009779</v>
      </c>
      <c r="D2578" s="1" t="s">
        <v>12539</v>
      </c>
      <c r="E2578" s="1" t="s">
        <v>12566</v>
      </c>
      <c r="F2578" s="3">
        <v>44379</v>
      </c>
      <c r="G2578" t="s">
        <v>15098</v>
      </c>
    </row>
    <row r="2579" spans="1:7" x14ac:dyDescent="0.25">
      <c r="A2579">
        <f t="shared" ca="1" si="40"/>
        <v>2.5799629439458016E-2</v>
      </c>
      <c r="B2579" s="1" t="s">
        <v>12538</v>
      </c>
      <c r="C2579" s="2">
        <v>192167762</v>
      </c>
      <c r="D2579" s="1" t="s">
        <v>12539</v>
      </c>
      <c r="E2579" s="1" t="s">
        <v>12512</v>
      </c>
      <c r="F2579" s="3">
        <v>44562</v>
      </c>
      <c r="G2579" t="s">
        <v>15099</v>
      </c>
    </row>
    <row r="2580" spans="1:7" x14ac:dyDescent="0.25">
      <c r="A2580">
        <f t="shared" ca="1" si="40"/>
        <v>0.71410822022793252</v>
      </c>
      <c r="B2580" s="1" t="s">
        <v>12504</v>
      </c>
      <c r="C2580" s="2">
        <v>920495974</v>
      </c>
      <c r="D2580" s="1" t="s">
        <v>12505</v>
      </c>
      <c r="E2580" s="1" t="s">
        <v>12506</v>
      </c>
      <c r="F2580" s="3">
        <v>44667</v>
      </c>
      <c r="G2580" t="s">
        <v>15100</v>
      </c>
    </row>
    <row r="2581" spans="1:7" x14ac:dyDescent="0.25">
      <c r="A2581">
        <f t="shared" ca="1" si="40"/>
        <v>0.60396341568066936</v>
      </c>
      <c r="B2581" s="1" t="s">
        <v>12524</v>
      </c>
      <c r="C2581" s="2">
        <v>275493319</v>
      </c>
      <c r="D2581" s="1" t="s">
        <v>12525</v>
      </c>
      <c r="E2581" s="1" t="s">
        <v>12506</v>
      </c>
      <c r="F2581" s="3">
        <v>44448</v>
      </c>
      <c r="G2581" t="s">
        <v>15101</v>
      </c>
    </row>
    <row r="2582" spans="1:7" x14ac:dyDescent="0.25">
      <c r="A2582">
        <f t="shared" ca="1" si="40"/>
        <v>0.35716956492911855</v>
      </c>
      <c r="B2582" s="1" t="s">
        <v>12504</v>
      </c>
      <c r="C2582" s="2">
        <v>957927989</v>
      </c>
      <c r="D2582" s="1" t="s">
        <v>12505</v>
      </c>
      <c r="E2582" s="1" t="s">
        <v>12512</v>
      </c>
      <c r="F2582" s="3">
        <v>44380</v>
      </c>
      <c r="G2582" t="s">
        <v>15102</v>
      </c>
    </row>
    <row r="2583" spans="1:7" x14ac:dyDescent="0.25">
      <c r="A2583">
        <f t="shared" ca="1" si="40"/>
        <v>0.17518377230162296</v>
      </c>
      <c r="B2583" s="1" t="s">
        <v>12514</v>
      </c>
      <c r="C2583" s="2">
        <v>599797239</v>
      </c>
      <c r="D2583" s="1" t="s">
        <v>12515</v>
      </c>
      <c r="E2583" s="1" t="s">
        <v>12516</v>
      </c>
      <c r="F2583" s="3">
        <v>44634</v>
      </c>
      <c r="G2583" t="s">
        <v>15103</v>
      </c>
    </row>
    <row r="2584" spans="1:7" x14ac:dyDescent="0.25">
      <c r="A2584">
        <f t="shared" ca="1" si="40"/>
        <v>0.27454282642949679</v>
      </c>
      <c r="B2584" s="1" t="s">
        <v>12504</v>
      </c>
      <c r="C2584" s="2">
        <v>986967108</v>
      </c>
      <c r="D2584" s="1" t="s">
        <v>12505</v>
      </c>
      <c r="E2584" s="1" t="s">
        <v>12506</v>
      </c>
      <c r="F2584" s="3">
        <v>44249</v>
      </c>
      <c r="G2584" t="s">
        <v>15104</v>
      </c>
    </row>
    <row r="2585" spans="1:7" x14ac:dyDescent="0.25">
      <c r="A2585">
        <f t="shared" ca="1" si="40"/>
        <v>0.44744071858546342</v>
      </c>
      <c r="B2585" s="1" t="s">
        <v>12504</v>
      </c>
      <c r="C2585" s="2">
        <v>850215093</v>
      </c>
      <c r="D2585" s="1" t="s">
        <v>12505</v>
      </c>
      <c r="E2585" s="1" t="s">
        <v>12564</v>
      </c>
      <c r="F2585" s="3">
        <v>44668</v>
      </c>
      <c r="G2585" t="s">
        <v>15105</v>
      </c>
    </row>
    <row r="2586" spans="1:7" x14ac:dyDescent="0.25">
      <c r="A2586">
        <f t="shared" ca="1" si="40"/>
        <v>0.76368029854073871</v>
      </c>
      <c r="B2586" s="1" t="s">
        <v>12514</v>
      </c>
      <c r="C2586" s="2">
        <v>764436046</v>
      </c>
      <c r="D2586" s="1" t="s">
        <v>12515</v>
      </c>
      <c r="E2586" s="1" t="s">
        <v>12527</v>
      </c>
      <c r="F2586" s="3">
        <v>44470</v>
      </c>
      <c r="G2586" t="s">
        <v>15106</v>
      </c>
    </row>
    <row r="2587" spans="1:7" x14ac:dyDescent="0.25">
      <c r="A2587">
        <f t="shared" ca="1" si="40"/>
        <v>0.47652157392628791</v>
      </c>
      <c r="B2587" s="1" t="s">
        <v>12538</v>
      </c>
      <c r="C2587" s="2">
        <v>717666940</v>
      </c>
      <c r="D2587" s="1" t="s">
        <v>12539</v>
      </c>
      <c r="E2587" s="1" t="s">
        <v>12510</v>
      </c>
      <c r="F2587" s="3">
        <v>44243</v>
      </c>
      <c r="G2587" t="s">
        <v>15107</v>
      </c>
    </row>
    <row r="2588" spans="1:7" x14ac:dyDescent="0.25">
      <c r="A2588">
        <f t="shared" ca="1" si="40"/>
        <v>0.11317380485000383</v>
      </c>
      <c r="B2588" s="1" t="s">
        <v>12524</v>
      </c>
      <c r="C2588" s="2">
        <v>380865340</v>
      </c>
      <c r="D2588" s="1" t="s">
        <v>12525</v>
      </c>
      <c r="E2588" s="1" t="s">
        <v>12561</v>
      </c>
      <c r="F2588" s="3">
        <v>44428</v>
      </c>
      <c r="G2588" t="s">
        <v>15108</v>
      </c>
    </row>
    <row r="2589" spans="1:7" x14ac:dyDescent="0.25">
      <c r="A2589">
        <f t="shared" ca="1" si="40"/>
        <v>0.30907755487502631</v>
      </c>
      <c r="B2589" s="1" t="s">
        <v>12521</v>
      </c>
      <c r="C2589" s="2">
        <v>259747071</v>
      </c>
      <c r="D2589" s="1" t="s">
        <v>12522</v>
      </c>
      <c r="E2589" s="1" t="s">
        <v>12510</v>
      </c>
      <c r="F2589" s="3">
        <v>44202</v>
      </c>
      <c r="G2589" t="s">
        <v>15109</v>
      </c>
    </row>
    <row r="2590" spans="1:7" x14ac:dyDescent="0.25">
      <c r="A2590">
        <f t="shared" ca="1" si="40"/>
        <v>0.93131231163529005</v>
      </c>
      <c r="B2590" s="1" t="s">
        <v>12504</v>
      </c>
      <c r="C2590" s="2">
        <v>932995365</v>
      </c>
      <c r="D2590" s="1" t="s">
        <v>12505</v>
      </c>
      <c r="E2590" s="1" t="s">
        <v>12506</v>
      </c>
      <c r="F2590" s="3">
        <v>44446</v>
      </c>
      <c r="G2590" t="s">
        <v>15110</v>
      </c>
    </row>
    <row r="2591" spans="1:7" x14ac:dyDescent="0.25">
      <c r="A2591">
        <f t="shared" ca="1" si="40"/>
        <v>0.88747034770644173</v>
      </c>
      <c r="B2591" s="1" t="s">
        <v>12508</v>
      </c>
      <c r="C2591" s="2">
        <v>197570644</v>
      </c>
      <c r="D2591" s="1" t="s">
        <v>12509</v>
      </c>
      <c r="E2591" s="1" t="s">
        <v>12519</v>
      </c>
      <c r="F2591" s="3">
        <v>44434</v>
      </c>
      <c r="G2591" t="s">
        <v>15111</v>
      </c>
    </row>
    <row r="2592" spans="1:7" x14ac:dyDescent="0.25">
      <c r="A2592">
        <f t="shared" ca="1" si="40"/>
        <v>0.74470905524121245</v>
      </c>
      <c r="B2592" s="1" t="s">
        <v>12521</v>
      </c>
      <c r="C2592" s="2">
        <v>461606094</v>
      </c>
      <c r="D2592" s="1" t="s">
        <v>12522</v>
      </c>
      <c r="E2592" s="1" t="s">
        <v>12510</v>
      </c>
      <c r="F2592" s="3">
        <v>44497</v>
      </c>
      <c r="G2592" t="s">
        <v>15112</v>
      </c>
    </row>
    <row r="2593" spans="1:7" x14ac:dyDescent="0.25">
      <c r="A2593">
        <f t="shared" ca="1" si="40"/>
        <v>0.59187785984593644</v>
      </c>
      <c r="B2593" s="1" t="s">
        <v>12524</v>
      </c>
      <c r="C2593" s="2">
        <v>67197710</v>
      </c>
      <c r="D2593" s="1" t="s">
        <v>12525</v>
      </c>
      <c r="E2593" s="1" t="s">
        <v>12564</v>
      </c>
      <c r="F2593" s="3">
        <v>44243</v>
      </c>
      <c r="G2593" t="s">
        <v>15113</v>
      </c>
    </row>
    <row r="2594" spans="1:7" x14ac:dyDescent="0.25">
      <c r="A2594">
        <f t="shared" ca="1" si="40"/>
        <v>0.32022687926450877</v>
      </c>
      <c r="B2594" s="1" t="s">
        <v>12538</v>
      </c>
      <c r="C2594" s="2">
        <v>22939715</v>
      </c>
      <c r="D2594" s="1" t="s">
        <v>12539</v>
      </c>
      <c r="E2594" s="1" t="s">
        <v>12512</v>
      </c>
      <c r="F2594" s="3">
        <v>44549</v>
      </c>
      <c r="G2594" t="s">
        <v>15114</v>
      </c>
    </row>
    <row r="2595" spans="1:7" x14ac:dyDescent="0.25">
      <c r="A2595">
        <f t="shared" ca="1" si="40"/>
        <v>6.4861400771335509E-3</v>
      </c>
      <c r="B2595" s="1" t="s">
        <v>12504</v>
      </c>
      <c r="C2595" s="2">
        <v>76432755</v>
      </c>
      <c r="D2595" s="1" t="s">
        <v>12505</v>
      </c>
      <c r="E2595" s="1" t="s">
        <v>12506</v>
      </c>
      <c r="F2595" s="3">
        <v>44202</v>
      </c>
      <c r="G2595" t="s">
        <v>15115</v>
      </c>
    </row>
    <row r="2596" spans="1:7" x14ac:dyDescent="0.25">
      <c r="A2596">
        <f t="shared" ca="1" si="40"/>
        <v>0.71421700039470315</v>
      </c>
      <c r="B2596" s="1" t="s">
        <v>12514</v>
      </c>
      <c r="C2596" s="2">
        <v>694422009</v>
      </c>
      <c r="D2596" s="1" t="s">
        <v>12515</v>
      </c>
      <c r="E2596" s="1" t="s">
        <v>12506</v>
      </c>
      <c r="F2596" s="3">
        <v>44508</v>
      </c>
      <c r="G2596" t="s">
        <v>15116</v>
      </c>
    </row>
    <row r="2597" spans="1:7" x14ac:dyDescent="0.25">
      <c r="A2597">
        <f t="shared" ca="1" si="40"/>
        <v>0.17327376094428615</v>
      </c>
      <c r="B2597" s="1" t="s">
        <v>12538</v>
      </c>
      <c r="C2597" s="2">
        <v>930816191</v>
      </c>
      <c r="D2597" s="1" t="s">
        <v>12539</v>
      </c>
      <c r="E2597" s="1" t="s">
        <v>12512</v>
      </c>
      <c r="F2597" s="3">
        <v>44465</v>
      </c>
      <c r="G2597" t="s">
        <v>15117</v>
      </c>
    </row>
    <row r="2598" spans="1:7" x14ac:dyDescent="0.25">
      <c r="A2598">
        <f t="shared" ca="1" si="40"/>
        <v>0.89898932607044213</v>
      </c>
      <c r="B2598" s="1" t="s">
        <v>12521</v>
      </c>
      <c r="C2598" s="2">
        <v>358586957</v>
      </c>
      <c r="D2598" s="1" t="s">
        <v>12522</v>
      </c>
      <c r="E2598" s="1" t="s">
        <v>12510</v>
      </c>
      <c r="F2598" s="3">
        <v>44256</v>
      </c>
      <c r="G2598" t="s">
        <v>15118</v>
      </c>
    </row>
    <row r="2599" spans="1:7" x14ac:dyDescent="0.25">
      <c r="A2599">
        <f t="shared" ca="1" si="40"/>
        <v>0.98914818749775313</v>
      </c>
      <c r="B2599" s="1" t="s">
        <v>12504</v>
      </c>
      <c r="C2599" s="2">
        <v>860881991</v>
      </c>
      <c r="D2599" s="1" t="s">
        <v>12505</v>
      </c>
      <c r="E2599" s="1" t="s">
        <v>12512</v>
      </c>
      <c r="F2599" s="3">
        <v>44548</v>
      </c>
      <c r="G2599" t="s">
        <v>15119</v>
      </c>
    </row>
    <row r="2600" spans="1:7" x14ac:dyDescent="0.25">
      <c r="A2600">
        <f t="shared" ca="1" si="40"/>
        <v>0.80140072528273532</v>
      </c>
      <c r="B2600" s="1" t="s">
        <v>12521</v>
      </c>
      <c r="C2600" s="2">
        <v>442469610</v>
      </c>
      <c r="D2600" s="1" t="s">
        <v>12522</v>
      </c>
      <c r="E2600" s="1" t="s">
        <v>12510</v>
      </c>
      <c r="F2600" s="3">
        <v>44608</v>
      </c>
      <c r="G2600" t="s">
        <v>15120</v>
      </c>
    </row>
    <row r="2601" spans="1:7" x14ac:dyDescent="0.25">
      <c r="A2601">
        <f t="shared" ca="1" si="40"/>
        <v>0.66288418149425909</v>
      </c>
      <c r="B2601" s="1" t="s">
        <v>12521</v>
      </c>
      <c r="C2601" s="2">
        <v>566928383</v>
      </c>
      <c r="D2601" s="1" t="s">
        <v>12522</v>
      </c>
      <c r="E2601" s="1" t="s">
        <v>12510</v>
      </c>
      <c r="F2601" s="3">
        <v>44532</v>
      </c>
      <c r="G2601" t="s">
        <v>15121</v>
      </c>
    </row>
    <row r="2602" spans="1:7" x14ac:dyDescent="0.25">
      <c r="A2602">
        <f t="shared" ca="1" si="40"/>
        <v>0.96114235995514963</v>
      </c>
      <c r="B2602" s="1" t="s">
        <v>12524</v>
      </c>
      <c r="C2602" s="2">
        <v>828205412</v>
      </c>
      <c r="D2602" s="1" t="s">
        <v>12525</v>
      </c>
      <c r="E2602" s="1" t="s">
        <v>12564</v>
      </c>
      <c r="F2602" s="3">
        <v>44225</v>
      </c>
      <c r="G2602" t="s">
        <v>15122</v>
      </c>
    </row>
    <row r="2603" spans="1:7" x14ac:dyDescent="0.25">
      <c r="A2603">
        <f t="shared" ca="1" si="40"/>
        <v>0.42540059522476781</v>
      </c>
      <c r="B2603" s="1" t="s">
        <v>12514</v>
      </c>
      <c r="C2603" s="2">
        <v>718505332</v>
      </c>
      <c r="D2603" s="1" t="s">
        <v>12515</v>
      </c>
      <c r="E2603" s="1" t="s">
        <v>12516</v>
      </c>
      <c r="F2603" s="3">
        <v>44299</v>
      </c>
      <c r="G2603" t="s">
        <v>15123</v>
      </c>
    </row>
    <row r="2604" spans="1:7" x14ac:dyDescent="0.25">
      <c r="A2604">
        <f t="shared" ca="1" si="40"/>
        <v>0.28570499966343021</v>
      </c>
      <c r="B2604" s="1" t="s">
        <v>12508</v>
      </c>
      <c r="C2604" s="2">
        <v>237951204</v>
      </c>
      <c r="D2604" s="1" t="s">
        <v>12509</v>
      </c>
      <c r="E2604" s="1" t="s">
        <v>12510</v>
      </c>
      <c r="F2604" s="3">
        <v>44342</v>
      </c>
      <c r="G2604" t="s">
        <v>15124</v>
      </c>
    </row>
    <row r="2605" spans="1:7" x14ac:dyDescent="0.25">
      <c r="A2605">
        <f t="shared" ca="1" si="40"/>
        <v>0.66221304981384754</v>
      </c>
      <c r="B2605" s="1" t="s">
        <v>12538</v>
      </c>
      <c r="C2605" s="2">
        <v>642538814</v>
      </c>
      <c r="D2605" s="1" t="s">
        <v>12539</v>
      </c>
      <c r="E2605" s="1" t="s">
        <v>12512</v>
      </c>
      <c r="F2605" s="3">
        <v>44563</v>
      </c>
      <c r="G2605" t="s">
        <v>15125</v>
      </c>
    </row>
    <row r="2606" spans="1:7" x14ac:dyDescent="0.25">
      <c r="A2606">
        <f t="shared" ca="1" si="40"/>
        <v>6.7910620516261733E-2</v>
      </c>
      <c r="B2606" s="1" t="s">
        <v>12514</v>
      </c>
      <c r="C2606" s="2">
        <v>402846524</v>
      </c>
      <c r="D2606" s="1" t="s">
        <v>12515</v>
      </c>
      <c r="E2606" s="1" t="s">
        <v>12516</v>
      </c>
      <c r="F2606" s="3">
        <v>44344</v>
      </c>
      <c r="G2606" t="s">
        <v>15126</v>
      </c>
    </row>
    <row r="2607" spans="1:7" x14ac:dyDescent="0.25">
      <c r="A2607">
        <f t="shared" ca="1" si="40"/>
        <v>7.1650789452929464E-3</v>
      </c>
      <c r="B2607" s="1" t="s">
        <v>12504</v>
      </c>
      <c r="C2607" s="2">
        <v>868759038</v>
      </c>
      <c r="D2607" s="1" t="s">
        <v>12505</v>
      </c>
      <c r="E2607" s="1" t="s">
        <v>12506</v>
      </c>
      <c r="F2607" s="3">
        <v>44459</v>
      </c>
      <c r="G2607" t="s">
        <v>15127</v>
      </c>
    </row>
    <row r="2608" spans="1:7" x14ac:dyDescent="0.25">
      <c r="A2608">
        <f t="shared" ca="1" si="40"/>
        <v>0.4268704821262187</v>
      </c>
      <c r="B2608" s="1" t="s">
        <v>12504</v>
      </c>
      <c r="C2608" s="2">
        <v>171777221</v>
      </c>
      <c r="D2608" s="1" t="s">
        <v>12505</v>
      </c>
      <c r="E2608" s="1" t="s">
        <v>12564</v>
      </c>
      <c r="F2608" s="3">
        <v>44234</v>
      </c>
      <c r="G2608" t="s">
        <v>15128</v>
      </c>
    </row>
    <row r="2609" spans="1:7" x14ac:dyDescent="0.25">
      <c r="A2609">
        <f t="shared" ca="1" si="40"/>
        <v>0.3772490470424088</v>
      </c>
      <c r="B2609" s="1" t="s">
        <v>12524</v>
      </c>
      <c r="C2609" s="2">
        <v>296660773</v>
      </c>
      <c r="D2609" s="1" t="s">
        <v>12525</v>
      </c>
      <c r="E2609" s="1" t="s">
        <v>12506</v>
      </c>
      <c r="F2609" s="3">
        <v>44661</v>
      </c>
      <c r="G2609" t="s">
        <v>15129</v>
      </c>
    </row>
    <row r="2610" spans="1:7" x14ac:dyDescent="0.25">
      <c r="A2610">
        <f t="shared" ca="1" si="40"/>
        <v>0.15059407846609707</v>
      </c>
      <c r="B2610" s="1" t="s">
        <v>12521</v>
      </c>
      <c r="C2610" s="2">
        <v>703370261</v>
      </c>
      <c r="D2610" s="1" t="s">
        <v>12522</v>
      </c>
      <c r="E2610" s="1" t="s">
        <v>12510</v>
      </c>
      <c r="F2610" s="3">
        <v>44238</v>
      </c>
      <c r="G2610" t="s">
        <v>15130</v>
      </c>
    </row>
    <row r="2611" spans="1:7" x14ac:dyDescent="0.25">
      <c r="A2611">
        <f t="shared" ca="1" si="40"/>
        <v>0.9579850058232251</v>
      </c>
      <c r="B2611" s="1" t="s">
        <v>12508</v>
      </c>
      <c r="C2611" s="2">
        <v>572868273</v>
      </c>
      <c r="D2611" s="1" t="s">
        <v>12509</v>
      </c>
      <c r="E2611" s="1" t="s">
        <v>12519</v>
      </c>
      <c r="F2611" s="3">
        <v>44254</v>
      </c>
      <c r="G2611" t="s">
        <v>15131</v>
      </c>
    </row>
    <row r="2612" spans="1:7" x14ac:dyDescent="0.25">
      <c r="A2612">
        <f t="shared" ca="1" si="40"/>
        <v>0.33371044183243803</v>
      </c>
      <c r="B2612" s="1" t="s">
        <v>12508</v>
      </c>
      <c r="C2612" s="2">
        <v>118038711</v>
      </c>
      <c r="D2612" s="1" t="s">
        <v>12509</v>
      </c>
      <c r="E2612" s="1" t="s">
        <v>12519</v>
      </c>
      <c r="F2612" s="3">
        <v>44197</v>
      </c>
      <c r="G2612" t="s">
        <v>15132</v>
      </c>
    </row>
    <row r="2613" spans="1:7" x14ac:dyDescent="0.25">
      <c r="A2613">
        <f t="shared" ca="1" si="40"/>
        <v>0.28080226435302591</v>
      </c>
      <c r="B2613" s="1" t="s">
        <v>12514</v>
      </c>
      <c r="C2613" s="2">
        <v>892875281</v>
      </c>
      <c r="D2613" s="1" t="s">
        <v>12515</v>
      </c>
      <c r="E2613" s="1" t="s">
        <v>12527</v>
      </c>
      <c r="F2613" s="3">
        <v>44428</v>
      </c>
      <c r="G2613" t="s">
        <v>15133</v>
      </c>
    </row>
    <row r="2614" spans="1:7" x14ac:dyDescent="0.25">
      <c r="A2614">
        <f t="shared" ca="1" si="40"/>
        <v>0.87468684386859163</v>
      </c>
      <c r="B2614" s="1" t="s">
        <v>12521</v>
      </c>
      <c r="C2614" s="2">
        <v>600924230</v>
      </c>
      <c r="D2614" s="1" t="s">
        <v>12522</v>
      </c>
      <c r="E2614" s="1" t="s">
        <v>12510</v>
      </c>
      <c r="F2614" s="3">
        <v>44432</v>
      </c>
      <c r="G2614" t="s">
        <v>15134</v>
      </c>
    </row>
    <row r="2615" spans="1:7" x14ac:dyDescent="0.25">
      <c r="A2615">
        <f t="shared" ca="1" si="40"/>
        <v>0.95662854521949781</v>
      </c>
      <c r="B2615" s="1" t="s">
        <v>12504</v>
      </c>
      <c r="C2615" s="2">
        <v>744593760</v>
      </c>
      <c r="D2615" s="1" t="s">
        <v>12505</v>
      </c>
      <c r="E2615" s="1" t="s">
        <v>12510</v>
      </c>
      <c r="F2615" s="3">
        <v>44487</v>
      </c>
      <c r="G2615" t="s">
        <v>15135</v>
      </c>
    </row>
    <row r="2616" spans="1:7" x14ac:dyDescent="0.25">
      <c r="A2616">
        <f t="shared" ca="1" si="40"/>
        <v>0.82822297172984338</v>
      </c>
      <c r="B2616" s="1" t="s">
        <v>12514</v>
      </c>
      <c r="C2616" s="2">
        <v>939260509</v>
      </c>
      <c r="D2616" s="1" t="s">
        <v>12515</v>
      </c>
      <c r="E2616" s="1" t="s">
        <v>12516</v>
      </c>
      <c r="F2616" s="3">
        <v>44337</v>
      </c>
      <c r="G2616" t="s">
        <v>15136</v>
      </c>
    </row>
    <row r="2617" spans="1:7" x14ac:dyDescent="0.25">
      <c r="A2617">
        <f t="shared" ca="1" si="40"/>
        <v>0.24824332997243959</v>
      </c>
      <c r="B2617" s="1" t="s">
        <v>12508</v>
      </c>
      <c r="C2617" s="2">
        <v>72428400</v>
      </c>
      <c r="D2617" s="1" t="s">
        <v>12509</v>
      </c>
      <c r="E2617" s="1" t="s">
        <v>12519</v>
      </c>
      <c r="F2617" s="3">
        <v>44467</v>
      </c>
      <c r="G2617" t="s">
        <v>15137</v>
      </c>
    </row>
    <row r="2618" spans="1:7" x14ac:dyDescent="0.25">
      <c r="A2618">
        <f t="shared" ca="1" si="40"/>
        <v>0.75708932000542606</v>
      </c>
      <c r="B2618" s="1" t="s">
        <v>12521</v>
      </c>
      <c r="C2618" s="2">
        <v>738194151</v>
      </c>
      <c r="D2618" s="1" t="s">
        <v>12522</v>
      </c>
      <c r="E2618" s="1" t="s">
        <v>12510</v>
      </c>
      <c r="F2618" s="3">
        <v>44602</v>
      </c>
      <c r="G2618" t="s">
        <v>15138</v>
      </c>
    </row>
    <row r="2619" spans="1:7" x14ac:dyDescent="0.25">
      <c r="A2619">
        <f t="shared" ca="1" si="40"/>
        <v>0.61466117991631419</v>
      </c>
      <c r="B2619" s="1" t="s">
        <v>12524</v>
      </c>
      <c r="C2619" s="2">
        <v>394162382</v>
      </c>
      <c r="D2619" s="1" t="s">
        <v>12525</v>
      </c>
      <c r="E2619" s="1" t="s">
        <v>12506</v>
      </c>
      <c r="F2619" s="3">
        <v>44541</v>
      </c>
      <c r="G2619" t="s">
        <v>15139</v>
      </c>
    </row>
    <row r="2620" spans="1:7" x14ac:dyDescent="0.25">
      <c r="A2620">
        <f t="shared" ca="1" si="40"/>
        <v>0.31447840374043978</v>
      </c>
      <c r="B2620" s="1" t="s">
        <v>12514</v>
      </c>
      <c r="C2620" s="2">
        <v>579536924</v>
      </c>
      <c r="D2620" s="1" t="s">
        <v>12515</v>
      </c>
      <c r="E2620" s="1" t="s">
        <v>12516</v>
      </c>
      <c r="F2620" s="3">
        <v>44380</v>
      </c>
      <c r="G2620" t="s">
        <v>15140</v>
      </c>
    </row>
    <row r="2621" spans="1:7" x14ac:dyDescent="0.25">
      <c r="A2621">
        <f t="shared" ca="1" si="40"/>
        <v>0.5534183063582262</v>
      </c>
      <c r="B2621" s="1" t="s">
        <v>12504</v>
      </c>
      <c r="C2621" s="2">
        <v>997146843</v>
      </c>
      <c r="D2621" s="1" t="s">
        <v>12505</v>
      </c>
      <c r="E2621" s="1" t="s">
        <v>12506</v>
      </c>
      <c r="F2621" s="3">
        <v>44372</v>
      </c>
      <c r="G2621" t="s">
        <v>15141</v>
      </c>
    </row>
    <row r="2622" spans="1:7" x14ac:dyDescent="0.25">
      <c r="A2622">
        <f t="shared" ca="1" si="40"/>
        <v>0.5760332550220576</v>
      </c>
      <c r="B2622" s="1" t="s">
        <v>12524</v>
      </c>
      <c r="C2622" s="2">
        <v>330644989</v>
      </c>
      <c r="D2622" s="1" t="s">
        <v>12525</v>
      </c>
      <c r="E2622" s="1" t="s">
        <v>12561</v>
      </c>
      <c r="F2622" s="3">
        <v>44600</v>
      </c>
      <c r="G2622" t="s">
        <v>15142</v>
      </c>
    </row>
    <row r="2623" spans="1:7" x14ac:dyDescent="0.25">
      <c r="A2623">
        <f t="shared" ca="1" si="40"/>
        <v>0.99667001114608633</v>
      </c>
      <c r="B2623" s="1" t="s">
        <v>12508</v>
      </c>
      <c r="C2623" s="2">
        <v>42504617</v>
      </c>
      <c r="D2623" s="1" t="s">
        <v>12509</v>
      </c>
      <c r="E2623" s="1" t="s">
        <v>12510</v>
      </c>
      <c r="F2623" s="3">
        <v>44411</v>
      </c>
      <c r="G2623" t="s">
        <v>15143</v>
      </c>
    </row>
    <row r="2624" spans="1:7" x14ac:dyDescent="0.25">
      <c r="A2624">
        <f t="shared" ca="1" si="40"/>
        <v>0.44234309563046359</v>
      </c>
      <c r="B2624" s="1" t="s">
        <v>12521</v>
      </c>
      <c r="C2624" s="2">
        <v>490053873</v>
      </c>
      <c r="D2624" s="1" t="s">
        <v>12522</v>
      </c>
      <c r="E2624" s="1" t="s">
        <v>12510</v>
      </c>
      <c r="F2624" s="3">
        <v>44239</v>
      </c>
      <c r="G2624" t="s">
        <v>15144</v>
      </c>
    </row>
    <row r="2625" spans="1:7" x14ac:dyDescent="0.25">
      <c r="A2625">
        <f t="shared" ca="1" si="40"/>
        <v>0.20552929096050176</v>
      </c>
      <c r="B2625" s="1" t="s">
        <v>12521</v>
      </c>
      <c r="C2625" s="2">
        <v>282834053</v>
      </c>
      <c r="D2625" s="1" t="s">
        <v>12522</v>
      </c>
      <c r="E2625" s="1" t="s">
        <v>12510</v>
      </c>
      <c r="F2625" s="3">
        <v>44377</v>
      </c>
      <c r="G2625" t="s">
        <v>15145</v>
      </c>
    </row>
    <row r="2626" spans="1:7" x14ac:dyDescent="0.25">
      <c r="A2626">
        <f t="shared" ref="A2626:A2689" ca="1" si="41">RAND()</f>
        <v>0.38828769809968633</v>
      </c>
      <c r="B2626" s="1" t="s">
        <v>12504</v>
      </c>
      <c r="C2626" s="2">
        <v>741568626</v>
      </c>
      <c r="D2626" s="1" t="s">
        <v>12505</v>
      </c>
      <c r="E2626" s="1" t="s">
        <v>12506</v>
      </c>
      <c r="F2626" s="3">
        <v>44466</v>
      </c>
      <c r="G2626" t="s">
        <v>15146</v>
      </c>
    </row>
    <row r="2627" spans="1:7" x14ac:dyDescent="0.25">
      <c r="A2627">
        <f t="shared" ca="1" si="41"/>
        <v>0.76333494223508103</v>
      </c>
      <c r="B2627" s="1" t="s">
        <v>12508</v>
      </c>
      <c r="C2627" s="2">
        <v>424243774</v>
      </c>
      <c r="D2627" s="1" t="s">
        <v>12509</v>
      </c>
      <c r="E2627" s="1" t="s">
        <v>12519</v>
      </c>
      <c r="F2627" s="3">
        <v>44276</v>
      </c>
      <c r="G2627" t="s">
        <v>15147</v>
      </c>
    </row>
    <row r="2628" spans="1:7" x14ac:dyDescent="0.25">
      <c r="A2628">
        <f t="shared" ca="1" si="41"/>
        <v>0.73944856522336577</v>
      </c>
      <c r="B2628" s="1" t="s">
        <v>12524</v>
      </c>
      <c r="C2628" s="2">
        <v>880721948</v>
      </c>
      <c r="D2628" s="1" t="s">
        <v>12525</v>
      </c>
      <c r="E2628" s="1" t="s">
        <v>12564</v>
      </c>
      <c r="F2628" s="3">
        <v>44293</v>
      </c>
      <c r="G2628" t="s">
        <v>15148</v>
      </c>
    </row>
    <row r="2629" spans="1:7" x14ac:dyDescent="0.25">
      <c r="A2629">
        <f t="shared" ca="1" si="41"/>
        <v>0.75341933555891705</v>
      </c>
      <c r="B2629" s="1" t="s">
        <v>12538</v>
      </c>
      <c r="C2629" s="2">
        <v>62136778</v>
      </c>
      <c r="D2629" s="1" t="s">
        <v>12539</v>
      </c>
      <c r="E2629" s="1" t="s">
        <v>12566</v>
      </c>
      <c r="F2629" s="3">
        <v>44270</v>
      </c>
      <c r="G2629" t="s">
        <v>15149</v>
      </c>
    </row>
    <row r="2630" spans="1:7" x14ac:dyDescent="0.25">
      <c r="A2630">
        <f t="shared" ca="1" si="41"/>
        <v>7.2146590286475965E-3</v>
      </c>
      <c r="B2630" s="1" t="s">
        <v>12538</v>
      </c>
      <c r="C2630" s="2">
        <v>950004138</v>
      </c>
      <c r="D2630" s="1" t="s">
        <v>12539</v>
      </c>
      <c r="E2630" s="1" t="s">
        <v>12512</v>
      </c>
      <c r="F2630" s="3">
        <v>44267</v>
      </c>
      <c r="G2630" t="s">
        <v>15150</v>
      </c>
    </row>
    <row r="2631" spans="1:7" x14ac:dyDescent="0.25">
      <c r="A2631">
        <f t="shared" ca="1" si="41"/>
        <v>0.6206484705554044</v>
      </c>
      <c r="B2631" s="1" t="s">
        <v>12521</v>
      </c>
      <c r="C2631" s="2">
        <v>74610243</v>
      </c>
      <c r="D2631" s="1" t="s">
        <v>12522</v>
      </c>
      <c r="E2631" s="1" t="s">
        <v>12510</v>
      </c>
      <c r="F2631" s="3">
        <v>44294</v>
      </c>
      <c r="G2631" t="s">
        <v>15151</v>
      </c>
    </row>
    <row r="2632" spans="1:7" x14ac:dyDescent="0.25">
      <c r="A2632">
        <f t="shared" ca="1" si="41"/>
        <v>0.6647315836486215</v>
      </c>
      <c r="B2632" s="1" t="s">
        <v>12504</v>
      </c>
      <c r="C2632" s="2">
        <v>926617488</v>
      </c>
      <c r="D2632" s="1" t="s">
        <v>12505</v>
      </c>
      <c r="E2632" s="1" t="s">
        <v>12512</v>
      </c>
      <c r="F2632" s="3">
        <v>44533</v>
      </c>
      <c r="G2632" t="s">
        <v>15152</v>
      </c>
    </row>
    <row r="2633" spans="1:7" x14ac:dyDescent="0.25">
      <c r="A2633">
        <f t="shared" ca="1" si="41"/>
        <v>0.41023335839225006</v>
      </c>
      <c r="B2633" s="1" t="s">
        <v>12504</v>
      </c>
      <c r="C2633" s="2">
        <v>172877992</v>
      </c>
      <c r="D2633" s="1" t="s">
        <v>12505</v>
      </c>
      <c r="E2633" s="1" t="s">
        <v>12510</v>
      </c>
      <c r="F2633" s="3">
        <v>44627</v>
      </c>
      <c r="G2633" t="s">
        <v>15153</v>
      </c>
    </row>
    <row r="2634" spans="1:7" x14ac:dyDescent="0.25">
      <c r="A2634">
        <f t="shared" ca="1" si="41"/>
        <v>0.41814830318846796</v>
      </c>
      <c r="B2634" s="1" t="s">
        <v>12504</v>
      </c>
      <c r="C2634" s="2">
        <v>212106903</v>
      </c>
      <c r="D2634" s="1" t="s">
        <v>12505</v>
      </c>
      <c r="E2634" s="1" t="s">
        <v>12506</v>
      </c>
      <c r="F2634" s="3">
        <v>44291</v>
      </c>
      <c r="G2634" t="s">
        <v>15154</v>
      </c>
    </row>
    <row r="2635" spans="1:7" x14ac:dyDescent="0.25">
      <c r="A2635">
        <f t="shared" ca="1" si="41"/>
        <v>8.2880049794860078E-2</v>
      </c>
      <c r="B2635" s="1" t="s">
        <v>12538</v>
      </c>
      <c r="C2635" s="2">
        <v>118170353</v>
      </c>
      <c r="D2635" s="1" t="s">
        <v>12539</v>
      </c>
      <c r="E2635" s="1" t="s">
        <v>12512</v>
      </c>
      <c r="F2635" s="3">
        <v>44440</v>
      </c>
      <c r="G2635" t="s">
        <v>15155</v>
      </c>
    </row>
    <row r="2636" spans="1:7" x14ac:dyDescent="0.25">
      <c r="A2636">
        <f t="shared" ca="1" si="41"/>
        <v>0.28738297621609121</v>
      </c>
      <c r="B2636" s="1" t="s">
        <v>12504</v>
      </c>
      <c r="C2636" s="2">
        <v>249026203</v>
      </c>
      <c r="D2636" s="1" t="s">
        <v>12505</v>
      </c>
      <c r="E2636" s="1" t="s">
        <v>12506</v>
      </c>
      <c r="F2636" s="3">
        <v>44356</v>
      </c>
      <c r="G2636" t="s">
        <v>15156</v>
      </c>
    </row>
    <row r="2637" spans="1:7" x14ac:dyDescent="0.25">
      <c r="A2637">
        <f t="shared" ca="1" si="41"/>
        <v>0.91456452599704363</v>
      </c>
      <c r="B2637" s="1" t="s">
        <v>12514</v>
      </c>
      <c r="C2637" s="2">
        <v>666910689</v>
      </c>
      <c r="D2637" s="1" t="s">
        <v>12515</v>
      </c>
      <c r="E2637" s="1" t="s">
        <v>12516</v>
      </c>
      <c r="F2637" s="3">
        <v>44237</v>
      </c>
      <c r="G2637" t="s">
        <v>15157</v>
      </c>
    </row>
    <row r="2638" spans="1:7" x14ac:dyDescent="0.25">
      <c r="A2638">
        <f t="shared" ca="1" si="41"/>
        <v>0.14224502699480446</v>
      </c>
      <c r="B2638" s="1" t="s">
        <v>12521</v>
      </c>
      <c r="C2638" s="2">
        <v>412403373</v>
      </c>
      <c r="D2638" s="1" t="s">
        <v>12522</v>
      </c>
      <c r="E2638" s="1" t="s">
        <v>12510</v>
      </c>
      <c r="F2638" s="3">
        <v>44348</v>
      </c>
      <c r="G2638" t="s">
        <v>15158</v>
      </c>
    </row>
    <row r="2639" spans="1:7" x14ac:dyDescent="0.25">
      <c r="A2639">
        <f t="shared" ca="1" si="41"/>
        <v>0.20478932021277041</v>
      </c>
      <c r="B2639" s="1" t="s">
        <v>12504</v>
      </c>
      <c r="C2639" s="2">
        <v>664315003</v>
      </c>
      <c r="D2639" s="1" t="s">
        <v>12505</v>
      </c>
      <c r="E2639" s="1" t="s">
        <v>12506</v>
      </c>
      <c r="F2639" s="3">
        <v>44237</v>
      </c>
      <c r="G2639" t="s">
        <v>15159</v>
      </c>
    </row>
    <row r="2640" spans="1:7" x14ac:dyDescent="0.25">
      <c r="A2640">
        <f t="shared" ca="1" si="41"/>
        <v>0.72861946264171451</v>
      </c>
      <c r="B2640" s="1" t="s">
        <v>12538</v>
      </c>
      <c r="C2640" s="2">
        <v>281208268</v>
      </c>
      <c r="D2640" s="1" t="s">
        <v>12539</v>
      </c>
      <c r="E2640" s="1" t="s">
        <v>12512</v>
      </c>
      <c r="F2640" s="3">
        <v>44241</v>
      </c>
      <c r="G2640" t="s">
        <v>15160</v>
      </c>
    </row>
    <row r="2641" spans="1:7" x14ac:dyDescent="0.25">
      <c r="A2641">
        <f t="shared" ca="1" si="41"/>
        <v>0.11609963185900485</v>
      </c>
      <c r="B2641" s="1" t="s">
        <v>12504</v>
      </c>
      <c r="C2641" s="2">
        <v>143782117</v>
      </c>
      <c r="D2641" s="1" t="s">
        <v>12505</v>
      </c>
      <c r="E2641" s="1" t="s">
        <v>12564</v>
      </c>
      <c r="F2641" s="3">
        <v>44339</v>
      </c>
      <c r="G2641" t="s">
        <v>15161</v>
      </c>
    </row>
    <row r="2642" spans="1:7" x14ac:dyDescent="0.25">
      <c r="A2642">
        <f t="shared" ca="1" si="41"/>
        <v>0.88931910689759397</v>
      </c>
      <c r="B2642" s="1" t="s">
        <v>12538</v>
      </c>
      <c r="C2642" s="2">
        <v>375689300</v>
      </c>
      <c r="D2642" s="1" t="s">
        <v>12539</v>
      </c>
      <c r="E2642" s="1" t="s">
        <v>12512</v>
      </c>
      <c r="F2642" s="3">
        <v>44659</v>
      </c>
      <c r="G2642" t="s">
        <v>15162</v>
      </c>
    </row>
    <row r="2643" spans="1:7" x14ac:dyDescent="0.25">
      <c r="A2643">
        <f t="shared" ca="1" si="41"/>
        <v>0.27232213548033268</v>
      </c>
      <c r="B2643" s="1" t="s">
        <v>12538</v>
      </c>
      <c r="C2643" s="2">
        <v>279669956</v>
      </c>
      <c r="D2643" s="1" t="s">
        <v>12539</v>
      </c>
      <c r="E2643" s="1" t="s">
        <v>12512</v>
      </c>
      <c r="F2643" s="3">
        <v>44518</v>
      </c>
      <c r="G2643" t="s">
        <v>15163</v>
      </c>
    </row>
    <row r="2644" spans="1:7" x14ac:dyDescent="0.25">
      <c r="A2644">
        <f t="shared" ca="1" si="41"/>
        <v>0.96277304001286979</v>
      </c>
      <c r="B2644" s="1" t="s">
        <v>12524</v>
      </c>
      <c r="C2644" s="2">
        <v>397908305</v>
      </c>
      <c r="D2644" s="1" t="s">
        <v>12525</v>
      </c>
      <c r="E2644" s="1" t="s">
        <v>12506</v>
      </c>
      <c r="F2644" s="3">
        <v>44537</v>
      </c>
      <c r="G2644" t="s">
        <v>15164</v>
      </c>
    </row>
    <row r="2645" spans="1:7" x14ac:dyDescent="0.25">
      <c r="A2645">
        <f t="shared" ca="1" si="41"/>
        <v>0.53513040782020826</v>
      </c>
      <c r="B2645" s="1" t="s">
        <v>12504</v>
      </c>
      <c r="C2645" s="2">
        <v>505743488</v>
      </c>
      <c r="D2645" s="1" t="s">
        <v>12505</v>
      </c>
      <c r="E2645" s="1" t="s">
        <v>12510</v>
      </c>
      <c r="F2645" s="3">
        <v>44293</v>
      </c>
      <c r="G2645" t="s">
        <v>15165</v>
      </c>
    </row>
    <row r="2646" spans="1:7" x14ac:dyDescent="0.25">
      <c r="A2646">
        <f t="shared" ca="1" si="41"/>
        <v>0.14528498735516004</v>
      </c>
      <c r="B2646" s="1" t="s">
        <v>12521</v>
      </c>
      <c r="C2646" s="2">
        <v>241349621</v>
      </c>
      <c r="D2646" s="1" t="s">
        <v>12522</v>
      </c>
      <c r="E2646" s="1" t="s">
        <v>12510</v>
      </c>
      <c r="F2646" s="3">
        <v>44414</v>
      </c>
      <c r="G2646" t="s">
        <v>15166</v>
      </c>
    </row>
    <row r="2647" spans="1:7" x14ac:dyDescent="0.25">
      <c r="A2647">
        <f t="shared" ca="1" si="41"/>
        <v>0.78843122868617044</v>
      </c>
      <c r="B2647" s="1" t="s">
        <v>12538</v>
      </c>
      <c r="C2647" s="2">
        <v>439185918</v>
      </c>
      <c r="D2647" s="1" t="s">
        <v>12539</v>
      </c>
      <c r="E2647" s="1" t="s">
        <v>12512</v>
      </c>
      <c r="F2647" s="3">
        <v>44498</v>
      </c>
      <c r="G2647" t="s">
        <v>15167</v>
      </c>
    </row>
    <row r="2648" spans="1:7" x14ac:dyDescent="0.25">
      <c r="A2648">
        <f t="shared" ca="1" si="41"/>
        <v>0.55104896373422452</v>
      </c>
      <c r="B2648" s="1" t="s">
        <v>12538</v>
      </c>
      <c r="C2648" s="2">
        <v>525673689</v>
      </c>
      <c r="D2648" s="1" t="s">
        <v>12539</v>
      </c>
      <c r="E2648" s="1" t="s">
        <v>12512</v>
      </c>
      <c r="F2648" s="3">
        <v>44444</v>
      </c>
      <c r="G2648" t="s">
        <v>15168</v>
      </c>
    </row>
    <row r="2649" spans="1:7" x14ac:dyDescent="0.25">
      <c r="A2649">
        <f t="shared" ca="1" si="41"/>
        <v>0.41663440123617035</v>
      </c>
      <c r="B2649" s="1" t="s">
        <v>12521</v>
      </c>
      <c r="C2649" s="2">
        <v>596666418</v>
      </c>
      <c r="D2649" s="1" t="s">
        <v>12522</v>
      </c>
      <c r="E2649" s="1" t="s">
        <v>12512</v>
      </c>
      <c r="F2649" s="3">
        <v>44629</v>
      </c>
      <c r="G2649" t="s">
        <v>15169</v>
      </c>
    </row>
    <row r="2650" spans="1:7" x14ac:dyDescent="0.25">
      <c r="A2650">
        <f t="shared" ca="1" si="41"/>
        <v>0.4147305407412627</v>
      </c>
      <c r="B2650" s="1" t="s">
        <v>12521</v>
      </c>
      <c r="C2650" s="2">
        <v>574901635</v>
      </c>
      <c r="D2650" s="1" t="s">
        <v>12522</v>
      </c>
      <c r="E2650" s="1" t="s">
        <v>12510</v>
      </c>
      <c r="F2650" s="3">
        <v>44352</v>
      </c>
      <c r="G2650" t="s">
        <v>15170</v>
      </c>
    </row>
    <row r="2651" spans="1:7" x14ac:dyDescent="0.25">
      <c r="A2651">
        <f t="shared" ca="1" si="41"/>
        <v>0.62388888988370861</v>
      </c>
      <c r="B2651" s="1" t="s">
        <v>12524</v>
      </c>
      <c r="C2651" s="2">
        <v>417849788</v>
      </c>
      <c r="D2651" s="1" t="s">
        <v>12525</v>
      </c>
      <c r="E2651" s="1" t="s">
        <v>12506</v>
      </c>
      <c r="F2651" s="3">
        <v>44631</v>
      </c>
      <c r="G2651" t="s">
        <v>15171</v>
      </c>
    </row>
    <row r="2652" spans="1:7" x14ac:dyDescent="0.25">
      <c r="A2652">
        <f t="shared" ca="1" si="41"/>
        <v>5.0281349033237221E-2</v>
      </c>
      <c r="B2652" s="1" t="s">
        <v>12504</v>
      </c>
      <c r="C2652" s="2">
        <v>871526576</v>
      </c>
      <c r="D2652" s="1" t="s">
        <v>12505</v>
      </c>
      <c r="E2652" s="1" t="s">
        <v>12506</v>
      </c>
      <c r="F2652" s="3">
        <v>44464</v>
      </c>
      <c r="G2652" t="s">
        <v>15172</v>
      </c>
    </row>
    <row r="2653" spans="1:7" x14ac:dyDescent="0.25">
      <c r="A2653">
        <f t="shared" ca="1" si="41"/>
        <v>2.8216919445000932E-2</v>
      </c>
      <c r="B2653" s="1" t="s">
        <v>12521</v>
      </c>
      <c r="C2653" s="2">
        <v>817684721</v>
      </c>
      <c r="D2653" s="1" t="s">
        <v>12522</v>
      </c>
      <c r="E2653" s="1" t="s">
        <v>12512</v>
      </c>
      <c r="F2653" s="3">
        <v>44481</v>
      </c>
      <c r="G2653" t="s">
        <v>15173</v>
      </c>
    </row>
    <row r="2654" spans="1:7" x14ac:dyDescent="0.25">
      <c r="A2654">
        <f t="shared" ca="1" si="41"/>
        <v>0.5971479229305352</v>
      </c>
      <c r="B2654" s="1" t="s">
        <v>12538</v>
      </c>
      <c r="C2654" s="2">
        <v>186179051</v>
      </c>
      <c r="D2654" s="1" t="s">
        <v>12539</v>
      </c>
      <c r="E2654" s="1" t="s">
        <v>12566</v>
      </c>
      <c r="F2654" s="3">
        <v>44304</v>
      </c>
      <c r="G2654" t="s">
        <v>15174</v>
      </c>
    </row>
    <row r="2655" spans="1:7" x14ac:dyDescent="0.25">
      <c r="A2655">
        <f t="shared" ca="1" si="41"/>
        <v>0.80944937143203233</v>
      </c>
      <c r="B2655" s="1" t="s">
        <v>12524</v>
      </c>
      <c r="C2655" s="2">
        <v>844409210</v>
      </c>
      <c r="D2655" s="1" t="s">
        <v>12525</v>
      </c>
      <c r="E2655" s="1" t="s">
        <v>12506</v>
      </c>
      <c r="F2655" s="3">
        <v>44299</v>
      </c>
      <c r="G2655" t="s">
        <v>15175</v>
      </c>
    </row>
    <row r="2656" spans="1:7" x14ac:dyDescent="0.25">
      <c r="A2656">
        <f t="shared" ca="1" si="41"/>
        <v>0.56183327794662019</v>
      </c>
      <c r="B2656" s="1" t="s">
        <v>12521</v>
      </c>
      <c r="C2656" s="2">
        <v>763596924</v>
      </c>
      <c r="D2656" s="1" t="s">
        <v>12522</v>
      </c>
      <c r="E2656" s="1" t="s">
        <v>12510</v>
      </c>
      <c r="F2656" s="3">
        <v>44502</v>
      </c>
      <c r="G2656" t="s">
        <v>15176</v>
      </c>
    </row>
    <row r="2657" spans="1:7" x14ac:dyDescent="0.25">
      <c r="A2657">
        <f t="shared" ca="1" si="41"/>
        <v>0.73833572660372226</v>
      </c>
      <c r="B2657" s="1" t="s">
        <v>12521</v>
      </c>
      <c r="C2657" s="2">
        <v>163972762</v>
      </c>
      <c r="D2657" s="1" t="s">
        <v>12522</v>
      </c>
      <c r="E2657" s="1" t="s">
        <v>12512</v>
      </c>
      <c r="F2657" s="3">
        <v>44585</v>
      </c>
      <c r="G2657" t="s">
        <v>15177</v>
      </c>
    </row>
    <row r="2658" spans="1:7" x14ac:dyDescent="0.25">
      <c r="A2658">
        <f t="shared" ca="1" si="41"/>
        <v>0.7644384998448952</v>
      </c>
      <c r="B2658" s="1" t="s">
        <v>12521</v>
      </c>
      <c r="C2658" s="2">
        <v>533584613</v>
      </c>
      <c r="D2658" s="1" t="s">
        <v>12522</v>
      </c>
      <c r="E2658" s="1" t="s">
        <v>12510</v>
      </c>
      <c r="F2658" s="3">
        <v>44199</v>
      </c>
      <c r="G2658" t="s">
        <v>15178</v>
      </c>
    </row>
    <row r="2659" spans="1:7" x14ac:dyDescent="0.25">
      <c r="A2659">
        <f t="shared" ca="1" si="41"/>
        <v>0.81157662686461196</v>
      </c>
      <c r="B2659" s="1" t="s">
        <v>12504</v>
      </c>
      <c r="C2659" s="2">
        <v>327147302</v>
      </c>
      <c r="D2659" s="1" t="s">
        <v>12505</v>
      </c>
      <c r="E2659" s="1" t="s">
        <v>12506</v>
      </c>
      <c r="F2659" s="3">
        <v>44422</v>
      </c>
      <c r="G2659" t="s">
        <v>15179</v>
      </c>
    </row>
    <row r="2660" spans="1:7" x14ac:dyDescent="0.25">
      <c r="A2660">
        <f t="shared" ca="1" si="41"/>
        <v>7.6341069039226772E-2</v>
      </c>
      <c r="B2660" s="1" t="s">
        <v>12524</v>
      </c>
      <c r="C2660" s="2">
        <v>643745187</v>
      </c>
      <c r="D2660" s="1" t="s">
        <v>12525</v>
      </c>
      <c r="E2660" s="1" t="s">
        <v>12506</v>
      </c>
      <c r="F2660" s="3">
        <v>44510</v>
      </c>
      <c r="G2660" t="s">
        <v>15180</v>
      </c>
    </row>
    <row r="2661" spans="1:7" x14ac:dyDescent="0.25">
      <c r="A2661">
        <f t="shared" ca="1" si="41"/>
        <v>0.21884738219944144</v>
      </c>
      <c r="B2661" s="1" t="s">
        <v>12524</v>
      </c>
      <c r="C2661" s="2">
        <v>52532596</v>
      </c>
      <c r="D2661" s="1" t="s">
        <v>12525</v>
      </c>
      <c r="E2661" s="1" t="s">
        <v>12506</v>
      </c>
      <c r="F2661" s="3">
        <v>44286</v>
      </c>
      <c r="G2661" t="s">
        <v>15181</v>
      </c>
    </row>
    <row r="2662" spans="1:7" x14ac:dyDescent="0.25">
      <c r="A2662">
        <f t="shared" ca="1" si="41"/>
        <v>0.44487498798497482</v>
      </c>
      <c r="B2662" s="1" t="s">
        <v>12514</v>
      </c>
      <c r="C2662" s="2">
        <v>137444563</v>
      </c>
      <c r="D2662" s="1" t="s">
        <v>12515</v>
      </c>
      <c r="E2662" s="1" t="s">
        <v>12516</v>
      </c>
      <c r="F2662" s="3">
        <v>44389</v>
      </c>
      <c r="G2662" t="s">
        <v>15182</v>
      </c>
    </row>
    <row r="2663" spans="1:7" x14ac:dyDescent="0.25">
      <c r="A2663">
        <f t="shared" ca="1" si="41"/>
        <v>0.87524872873317783</v>
      </c>
      <c r="B2663" s="1" t="s">
        <v>12538</v>
      </c>
      <c r="C2663" s="2">
        <v>258310082</v>
      </c>
      <c r="D2663" s="1" t="s">
        <v>12539</v>
      </c>
      <c r="E2663" s="1" t="s">
        <v>12510</v>
      </c>
      <c r="F2663" s="3">
        <v>44671</v>
      </c>
      <c r="G2663" t="s">
        <v>15183</v>
      </c>
    </row>
    <row r="2664" spans="1:7" x14ac:dyDescent="0.25">
      <c r="A2664">
        <f t="shared" ca="1" si="41"/>
        <v>0.36307846987493941</v>
      </c>
      <c r="B2664" s="1" t="s">
        <v>12504</v>
      </c>
      <c r="C2664" s="2">
        <v>410094830</v>
      </c>
      <c r="D2664" s="1" t="s">
        <v>12505</v>
      </c>
      <c r="E2664" s="1" t="s">
        <v>12506</v>
      </c>
      <c r="F2664" s="3">
        <v>44533</v>
      </c>
      <c r="G2664" t="s">
        <v>15184</v>
      </c>
    </row>
    <row r="2665" spans="1:7" x14ac:dyDescent="0.25">
      <c r="A2665">
        <f t="shared" ca="1" si="41"/>
        <v>0.88163537971995987</v>
      </c>
      <c r="B2665" s="1" t="s">
        <v>12504</v>
      </c>
      <c r="C2665" s="2">
        <v>659613431</v>
      </c>
      <c r="D2665" s="1" t="s">
        <v>12505</v>
      </c>
      <c r="E2665" s="1" t="s">
        <v>12506</v>
      </c>
      <c r="F2665" s="3">
        <v>44565</v>
      </c>
      <c r="G2665" t="s">
        <v>15185</v>
      </c>
    </row>
    <row r="2666" spans="1:7" x14ac:dyDescent="0.25">
      <c r="A2666">
        <f t="shared" ca="1" si="41"/>
        <v>0.61047941750212742</v>
      </c>
      <c r="B2666" s="1" t="s">
        <v>12504</v>
      </c>
      <c r="C2666" s="2">
        <v>701274382</v>
      </c>
      <c r="D2666" s="1" t="s">
        <v>12505</v>
      </c>
      <c r="E2666" s="1" t="s">
        <v>12510</v>
      </c>
      <c r="F2666" s="3">
        <v>44249</v>
      </c>
      <c r="G2666" t="s">
        <v>15186</v>
      </c>
    </row>
    <row r="2667" spans="1:7" x14ac:dyDescent="0.25">
      <c r="A2667">
        <f t="shared" ca="1" si="41"/>
        <v>0.27965520745002415</v>
      </c>
      <c r="B2667" s="1" t="s">
        <v>12521</v>
      </c>
      <c r="C2667" s="2">
        <v>668426800</v>
      </c>
      <c r="D2667" s="1" t="s">
        <v>12522</v>
      </c>
      <c r="E2667" s="1" t="s">
        <v>12510</v>
      </c>
      <c r="F2667" s="3">
        <v>44445</v>
      </c>
      <c r="G2667" t="s">
        <v>15187</v>
      </c>
    </row>
    <row r="2668" spans="1:7" x14ac:dyDescent="0.25">
      <c r="A2668">
        <f t="shared" ca="1" si="41"/>
        <v>0.58127126264921458</v>
      </c>
      <c r="B2668" s="1" t="s">
        <v>12504</v>
      </c>
      <c r="C2668" s="2">
        <v>925970293</v>
      </c>
      <c r="D2668" s="1" t="s">
        <v>12505</v>
      </c>
      <c r="E2668" s="1" t="s">
        <v>12510</v>
      </c>
      <c r="F2668" s="3">
        <v>44233</v>
      </c>
      <c r="G2668" t="s">
        <v>15188</v>
      </c>
    </row>
    <row r="2669" spans="1:7" x14ac:dyDescent="0.25">
      <c r="A2669">
        <f t="shared" ca="1" si="41"/>
        <v>0.17155601913386032</v>
      </c>
      <c r="B2669" s="1" t="s">
        <v>12504</v>
      </c>
      <c r="C2669" s="2">
        <v>994039561</v>
      </c>
      <c r="D2669" s="1" t="s">
        <v>12505</v>
      </c>
      <c r="E2669" s="1" t="s">
        <v>12506</v>
      </c>
      <c r="F2669" s="3">
        <v>44657</v>
      </c>
      <c r="G2669" t="s">
        <v>15189</v>
      </c>
    </row>
    <row r="2670" spans="1:7" x14ac:dyDescent="0.25">
      <c r="A2670">
        <f t="shared" ca="1" si="41"/>
        <v>0.80109446393597161</v>
      </c>
      <c r="B2670" s="1" t="s">
        <v>12504</v>
      </c>
      <c r="C2670" s="2">
        <v>726027966</v>
      </c>
      <c r="D2670" s="1" t="s">
        <v>12505</v>
      </c>
      <c r="E2670" s="1" t="s">
        <v>12506</v>
      </c>
      <c r="F2670" s="3">
        <v>44519</v>
      </c>
      <c r="G2670" t="s">
        <v>15190</v>
      </c>
    </row>
    <row r="2671" spans="1:7" x14ac:dyDescent="0.25">
      <c r="A2671">
        <f t="shared" ca="1" si="41"/>
        <v>0.22129282948375217</v>
      </c>
      <c r="B2671" s="1" t="s">
        <v>12521</v>
      </c>
      <c r="C2671" s="2">
        <v>410815863</v>
      </c>
      <c r="D2671" s="1" t="s">
        <v>12522</v>
      </c>
      <c r="E2671" s="1" t="s">
        <v>12510</v>
      </c>
      <c r="F2671" s="3">
        <v>44434</v>
      </c>
      <c r="G2671" t="s">
        <v>15191</v>
      </c>
    </row>
    <row r="2672" spans="1:7" x14ac:dyDescent="0.25">
      <c r="A2672">
        <f t="shared" ca="1" si="41"/>
        <v>0.25654559010355349</v>
      </c>
      <c r="B2672" s="1" t="s">
        <v>12538</v>
      </c>
      <c r="C2672" s="2">
        <v>217568986</v>
      </c>
      <c r="D2672" s="1" t="s">
        <v>12539</v>
      </c>
      <c r="E2672" s="1" t="s">
        <v>12566</v>
      </c>
      <c r="F2672" s="3">
        <v>44349</v>
      </c>
      <c r="G2672" t="s">
        <v>15192</v>
      </c>
    </row>
    <row r="2673" spans="1:7" x14ac:dyDescent="0.25">
      <c r="A2673">
        <f t="shared" ca="1" si="41"/>
        <v>0.68584423362653724</v>
      </c>
      <c r="B2673" s="1" t="s">
        <v>12521</v>
      </c>
      <c r="C2673" s="2">
        <v>109613268</v>
      </c>
      <c r="D2673" s="1" t="s">
        <v>12522</v>
      </c>
      <c r="E2673" s="1" t="s">
        <v>12510</v>
      </c>
      <c r="F2673" s="3">
        <v>44411</v>
      </c>
      <c r="G2673" t="s">
        <v>15193</v>
      </c>
    </row>
    <row r="2674" spans="1:7" x14ac:dyDescent="0.25">
      <c r="A2674">
        <f t="shared" ca="1" si="41"/>
        <v>5.2730985388674934E-2</v>
      </c>
      <c r="B2674" s="1" t="s">
        <v>12504</v>
      </c>
      <c r="C2674" s="2">
        <v>721447723</v>
      </c>
      <c r="D2674" s="1" t="s">
        <v>12505</v>
      </c>
      <c r="E2674" s="1" t="s">
        <v>12506</v>
      </c>
      <c r="F2674" s="3">
        <v>44295</v>
      </c>
      <c r="G2674" t="s">
        <v>15194</v>
      </c>
    </row>
    <row r="2675" spans="1:7" x14ac:dyDescent="0.25">
      <c r="A2675">
        <f t="shared" ca="1" si="41"/>
        <v>0.36625872522826097</v>
      </c>
      <c r="B2675" s="1" t="s">
        <v>12508</v>
      </c>
      <c r="C2675" s="2">
        <v>23561794</v>
      </c>
      <c r="D2675" s="1" t="s">
        <v>12509</v>
      </c>
      <c r="E2675" s="1" t="s">
        <v>12519</v>
      </c>
      <c r="F2675" s="3">
        <v>44604</v>
      </c>
      <c r="G2675" t="s">
        <v>15195</v>
      </c>
    </row>
    <row r="2676" spans="1:7" x14ac:dyDescent="0.25">
      <c r="A2676">
        <f t="shared" ca="1" si="41"/>
        <v>0.92409860552579692</v>
      </c>
      <c r="B2676" s="1" t="s">
        <v>12504</v>
      </c>
      <c r="C2676" s="2">
        <v>51357710</v>
      </c>
      <c r="D2676" s="1" t="s">
        <v>12505</v>
      </c>
      <c r="E2676" s="1" t="s">
        <v>12564</v>
      </c>
      <c r="F2676" s="3">
        <v>44277</v>
      </c>
      <c r="G2676" t="s">
        <v>15196</v>
      </c>
    </row>
    <row r="2677" spans="1:7" x14ac:dyDescent="0.25">
      <c r="A2677">
        <f t="shared" ca="1" si="41"/>
        <v>0.13125745080477114</v>
      </c>
      <c r="B2677" s="1" t="s">
        <v>12538</v>
      </c>
      <c r="C2677" s="2">
        <v>203688626</v>
      </c>
      <c r="D2677" s="1" t="s">
        <v>12539</v>
      </c>
      <c r="E2677" s="1" t="s">
        <v>12510</v>
      </c>
      <c r="F2677" s="3">
        <v>44537</v>
      </c>
      <c r="G2677" t="s">
        <v>15197</v>
      </c>
    </row>
    <row r="2678" spans="1:7" x14ac:dyDescent="0.25">
      <c r="A2678">
        <f t="shared" ca="1" si="41"/>
        <v>0.5184804491506334</v>
      </c>
      <c r="B2678" s="1" t="s">
        <v>12538</v>
      </c>
      <c r="C2678" s="2">
        <v>785675966</v>
      </c>
      <c r="D2678" s="1" t="s">
        <v>12539</v>
      </c>
      <c r="E2678" s="1" t="s">
        <v>12566</v>
      </c>
      <c r="F2678" s="3">
        <v>44611</v>
      </c>
      <c r="G2678" t="s">
        <v>15198</v>
      </c>
    </row>
    <row r="2679" spans="1:7" x14ac:dyDescent="0.25">
      <c r="A2679">
        <f t="shared" ca="1" si="41"/>
        <v>3.9857161195052337E-2</v>
      </c>
      <c r="B2679" s="1" t="s">
        <v>12504</v>
      </c>
      <c r="C2679" s="2">
        <v>606522640</v>
      </c>
      <c r="D2679" s="1" t="s">
        <v>12505</v>
      </c>
      <c r="E2679" s="1" t="s">
        <v>12506</v>
      </c>
      <c r="F2679" s="3">
        <v>44333</v>
      </c>
      <c r="G2679" t="s">
        <v>15199</v>
      </c>
    </row>
    <row r="2680" spans="1:7" x14ac:dyDescent="0.25">
      <c r="A2680">
        <f t="shared" ca="1" si="41"/>
        <v>0.67772567664715555</v>
      </c>
      <c r="B2680" s="1" t="s">
        <v>12504</v>
      </c>
      <c r="C2680" s="2">
        <v>880548397</v>
      </c>
      <c r="D2680" s="1" t="s">
        <v>12505</v>
      </c>
      <c r="E2680" s="1" t="s">
        <v>12510</v>
      </c>
      <c r="F2680" s="3">
        <v>44576</v>
      </c>
      <c r="G2680" t="s">
        <v>15200</v>
      </c>
    </row>
    <row r="2681" spans="1:7" x14ac:dyDescent="0.25">
      <c r="A2681">
        <f t="shared" ca="1" si="41"/>
        <v>8.6815587656103865E-2</v>
      </c>
      <c r="B2681" s="1" t="s">
        <v>12514</v>
      </c>
      <c r="C2681" s="2">
        <v>192781810</v>
      </c>
      <c r="D2681" s="1" t="s">
        <v>12515</v>
      </c>
      <c r="E2681" s="1" t="s">
        <v>12516</v>
      </c>
      <c r="F2681" s="3">
        <v>44440</v>
      </c>
      <c r="G2681" t="s">
        <v>15201</v>
      </c>
    </row>
    <row r="2682" spans="1:7" x14ac:dyDescent="0.25">
      <c r="A2682">
        <f t="shared" ca="1" si="41"/>
        <v>0.68295784603562304</v>
      </c>
      <c r="B2682" s="1" t="s">
        <v>12524</v>
      </c>
      <c r="C2682" s="2">
        <v>225809402</v>
      </c>
      <c r="D2682" s="1" t="s">
        <v>12525</v>
      </c>
      <c r="E2682" s="1" t="s">
        <v>12506</v>
      </c>
      <c r="F2682" s="3">
        <v>44281</v>
      </c>
      <c r="G2682" t="s">
        <v>15202</v>
      </c>
    </row>
    <row r="2683" spans="1:7" x14ac:dyDescent="0.25">
      <c r="A2683">
        <f t="shared" ca="1" si="41"/>
        <v>3.6877132427669435E-2</v>
      </c>
      <c r="B2683" s="1" t="s">
        <v>12538</v>
      </c>
      <c r="C2683" s="2">
        <v>553390567</v>
      </c>
      <c r="D2683" s="1" t="s">
        <v>12539</v>
      </c>
      <c r="E2683" s="1" t="s">
        <v>12512</v>
      </c>
      <c r="F2683" s="3">
        <v>44575</v>
      </c>
      <c r="G2683" t="s">
        <v>15203</v>
      </c>
    </row>
    <row r="2684" spans="1:7" x14ac:dyDescent="0.25">
      <c r="A2684">
        <f t="shared" ca="1" si="41"/>
        <v>0.30479477674197608</v>
      </c>
      <c r="B2684" s="1" t="s">
        <v>12504</v>
      </c>
      <c r="C2684" s="2">
        <v>673790986</v>
      </c>
      <c r="D2684" s="1" t="s">
        <v>12505</v>
      </c>
      <c r="E2684" s="1" t="s">
        <v>12510</v>
      </c>
      <c r="F2684" s="3">
        <v>44580</v>
      </c>
      <c r="G2684" t="s">
        <v>15204</v>
      </c>
    </row>
    <row r="2685" spans="1:7" x14ac:dyDescent="0.25">
      <c r="A2685">
        <f t="shared" ca="1" si="41"/>
        <v>0.70882776539854564</v>
      </c>
      <c r="B2685" s="1" t="s">
        <v>12538</v>
      </c>
      <c r="C2685" s="2">
        <v>338457375</v>
      </c>
      <c r="D2685" s="1" t="s">
        <v>12539</v>
      </c>
      <c r="E2685" s="1" t="s">
        <v>12512</v>
      </c>
      <c r="F2685" s="3">
        <v>44228</v>
      </c>
      <c r="G2685" t="s">
        <v>15205</v>
      </c>
    </row>
    <row r="2686" spans="1:7" x14ac:dyDescent="0.25">
      <c r="A2686">
        <f t="shared" ca="1" si="41"/>
        <v>0.49396815843423358</v>
      </c>
      <c r="B2686" s="1" t="s">
        <v>12538</v>
      </c>
      <c r="C2686" s="2">
        <v>63450113</v>
      </c>
      <c r="D2686" s="1" t="s">
        <v>12539</v>
      </c>
      <c r="E2686" s="1" t="s">
        <v>12566</v>
      </c>
      <c r="F2686" s="3">
        <v>44478</v>
      </c>
      <c r="G2686" t="s">
        <v>15206</v>
      </c>
    </row>
    <row r="2687" spans="1:7" x14ac:dyDescent="0.25">
      <c r="A2687">
        <f t="shared" ca="1" si="41"/>
        <v>0.34205519047545685</v>
      </c>
      <c r="B2687" s="1" t="s">
        <v>12538</v>
      </c>
      <c r="C2687" s="2">
        <v>618755065</v>
      </c>
      <c r="D2687" s="1" t="s">
        <v>12539</v>
      </c>
      <c r="E2687" s="1" t="s">
        <v>12510</v>
      </c>
      <c r="F2687" s="3">
        <v>44349</v>
      </c>
      <c r="G2687" t="s">
        <v>15207</v>
      </c>
    </row>
    <row r="2688" spans="1:7" x14ac:dyDescent="0.25">
      <c r="A2688">
        <f t="shared" ca="1" si="41"/>
        <v>2.5660246321449476E-2</v>
      </c>
      <c r="B2688" s="1" t="s">
        <v>12514</v>
      </c>
      <c r="C2688" s="2">
        <v>409989446</v>
      </c>
      <c r="D2688" s="1" t="s">
        <v>12515</v>
      </c>
      <c r="E2688" s="1" t="s">
        <v>12516</v>
      </c>
      <c r="F2688" s="3">
        <v>44257</v>
      </c>
      <c r="G2688" t="s">
        <v>15208</v>
      </c>
    </row>
    <row r="2689" spans="1:7" x14ac:dyDescent="0.25">
      <c r="A2689">
        <f t="shared" ca="1" si="41"/>
        <v>0.84735477519277635</v>
      </c>
      <c r="B2689" s="1" t="s">
        <v>12504</v>
      </c>
      <c r="C2689" s="2">
        <v>398388608</v>
      </c>
      <c r="D2689" s="1" t="s">
        <v>12505</v>
      </c>
      <c r="E2689" s="1" t="s">
        <v>12506</v>
      </c>
      <c r="F2689" s="3">
        <v>44409</v>
      </c>
      <c r="G2689" t="s">
        <v>15209</v>
      </c>
    </row>
    <row r="2690" spans="1:7" x14ac:dyDescent="0.25">
      <c r="A2690">
        <f t="shared" ref="A2690:A2753" ca="1" si="42">RAND()</f>
        <v>0.46345287524965217</v>
      </c>
      <c r="B2690" s="1" t="s">
        <v>12514</v>
      </c>
      <c r="C2690" s="2">
        <v>428368106</v>
      </c>
      <c r="D2690" s="1" t="s">
        <v>12515</v>
      </c>
      <c r="E2690" s="1" t="s">
        <v>12516</v>
      </c>
      <c r="F2690" s="3">
        <v>44626</v>
      </c>
      <c r="G2690" t="s">
        <v>15210</v>
      </c>
    </row>
    <row r="2691" spans="1:7" x14ac:dyDescent="0.25">
      <c r="A2691">
        <f t="shared" ca="1" si="42"/>
        <v>0.73916661316956311</v>
      </c>
      <c r="B2691" s="1" t="s">
        <v>12521</v>
      </c>
      <c r="C2691" s="2">
        <v>191350100</v>
      </c>
      <c r="D2691" s="1" t="s">
        <v>12522</v>
      </c>
      <c r="E2691" s="1" t="s">
        <v>12512</v>
      </c>
      <c r="F2691" s="3">
        <v>44481</v>
      </c>
      <c r="G2691" t="s">
        <v>15211</v>
      </c>
    </row>
    <row r="2692" spans="1:7" x14ac:dyDescent="0.25">
      <c r="A2692">
        <f t="shared" ca="1" si="42"/>
        <v>0.6253070791053037</v>
      </c>
      <c r="B2692" s="1" t="s">
        <v>12521</v>
      </c>
      <c r="C2692" s="2">
        <v>435481821</v>
      </c>
      <c r="D2692" s="1" t="s">
        <v>12522</v>
      </c>
      <c r="E2692" s="1" t="s">
        <v>12510</v>
      </c>
      <c r="F2692" s="3">
        <v>44382</v>
      </c>
      <c r="G2692" t="s">
        <v>15212</v>
      </c>
    </row>
    <row r="2693" spans="1:7" x14ac:dyDescent="0.25">
      <c r="A2693">
        <f t="shared" ca="1" si="42"/>
        <v>0.18196883500393901</v>
      </c>
      <c r="B2693" s="1" t="s">
        <v>12524</v>
      </c>
      <c r="C2693" s="2">
        <v>881804070</v>
      </c>
      <c r="D2693" s="1" t="s">
        <v>12525</v>
      </c>
      <c r="E2693" s="1" t="s">
        <v>12564</v>
      </c>
      <c r="F2693" s="3">
        <v>44625</v>
      </c>
      <c r="G2693" t="s">
        <v>15213</v>
      </c>
    </row>
    <row r="2694" spans="1:7" x14ac:dyDescent="0.25">
      <c r="A2694">
        <f t="shared" ca="1" si="42"/>
        <v>0.29060322494337254</v>
      </c>
      <c r="B2694" s="1" t="s">
        <v>12514</v>
      </c>
      <c r="C2694" s="2">
        <v>9358210</v>
      </c>
      <c r="D2694" s="1" t="s">
        <v>12515</v>
      </c>
      <c r="E2694" s="1" t="s">
        <v>12516</v>
      </c>
      <c r="F2694" s="3">
        <v>44342</v>
      </c>
      <c r="G2694" t="s">
        <v>15214</v>
      </c>
    </row>
    <row r="2695" spans="1:7" x14ac:dyDescent="0.25">
      <c r="A2695">
        <f t="shared" ca="1" si="42"/>
        <v>0.5897230388264374</v>
      </c>
      <c r="B2695" s="1" t="s">
        <v>12504</v>
      </c>
      <c r="C2695" s="2">
        <v>407721104</v>
      </c>
      <c r="D2695" s="1" t="s">
        <v>12505</v>
      </c>
      <c r="E2695" s="1" t="s">
        <v>12506</v>
      </c>
      <c r="F2695" s="3">
        <v>44511</v>
      </c>
      <c r="G2695" t="s">
        <v>15215</v>
      </c>
    </row>
    <row r="2696" spans="1:7" x14ac:dyDescent="0.25">
      <c r="A2696">
        <f t="shared" ca="1" si="42"/>
        <v>0.31396620532332775</v>
      </c>
      <c r="B2696" s="1" t="s">
        <v>12508</v>
      </c>
      <c r="C2696" s="2">
        <v>787613810</v>
      </c>
      <c r="D2696" s="1" t="s">
        <v>12509</v>
      </c>
      <c r="E2696" s="1" t="s">
        <v>12519</v>
      </c>
      <c r="F2696" s="3">
        <v>44336</v>
      </c>
      <c r="G2696" t="s">
        <v>15216</v>
      </c>
    </row>
    <row r="2697" spans="1:7" x14ac:dyDescent="0.25">
      <c r="A2697">
        <f t="shared" ca="1" si="42"/>
        <v>0.27940542676219882</v>
      </c>
      <c r="B2697" s="1" t="s">
        <v>12504</v>
      </c>
      <c r="C2697" s="2">
        <v>705446342</v>
      </c>
      <c r="D2697" s="1" t="s">
        <v>12505</v>
      </c>
      <c r="E2697" s="1" t="s">
        <v>12506</v>
      </c>
      <c r="F2697" s="3">
        <v>44379</v>
      </c>
      <c r="G2697" t="s">
        <v>15217</v>
      </c>
    </row>
    <row r="2698" spans="1:7" x14ac:dyDescent="0.25">
      <c r="A2698">
        <f t="shared" ca="1" si="42"/>
        <v>0.87091159453460509</v>
      </c>
      <c r="B2698" s="1" t="s">
        <v>12508</v>
      </c>
      <c r="C2698" s="2">
        <v>219463777</v>
      </c>
      <c r="D2698" s="1" t="s">
        <v>12509</v>
      </c>
      <c r="E2698" s="1" t="s">
        <v>12510</v>
      </c>
      <c r="F2698" s="3">
        <v>44476</v>
      </c>
      <c r="G2698" t="s">
        <v>15218</v>
      </c>
    </row>
    <row r="2699" spans="1:7" x14ac:dyDescent="0.25">
      <c r="A2699">
        <f t="shared" ca="1" si="42"/>
        <v>0.92361544794684369</v>
      </c>
      <c r="B2699" s="1" t="s">
        <v>12538</v>
      </c>
      <c r="C2699" s="2">
        <v>971201964</v>
      </c>
      <c r="D2699" s="1" t="s">
        <v>12539</v>
      </c>
      <c r="E2699" s="1" t="s">
        <v>12512</v>
      </c>
      <c r="F2699" s="3">
        <v>44226</v>
      </c>
      <c r="G2699" t="s">
        <v>15219</v>
      </c>
    </row>
    <row r="2700" spans="1:7" x14ac:dyDescent="0.25">
      <c r="A2700">
        <f t="shared" ca="1" si="42"/>
        <v>0.55907880339962368</v>
      </c>
      <c r="B2700" s="1" t="s">
        <v>12538</v>
      </c>
      <c r="C2700" s="2">
        <v>376006012</v>
      </c>
      <c r="D2700" s="1" t="s">
        <v>12539</v>
      </c>
      <c r="E2700" s="1" t="s">
        <v>12566</v>
      </c>
      <c r="F2700" s="3">
        <v>44632</v>
      </c>
      <c r="G2700" t="s">
        <v>15220</v>
      </c>
    </row>
    <row r="2701" spans="1:7" x14ac:dyDescent="0.25">
      <c r="A2701">
        <f t="shared" ca="1" si="42"/>
        <v>0.87739311945824139</v>
      </c>
      <c r="B2701" s="1" t="s">
        <v>12524</v>
      </c>
      <c r="C2701" s="2">
        <v>597156316</v>
      </c>
      <c r="D2701" s="1" t="s">
        <v>12525</v>
      </c>
      <c r="E2701" s="1" t="s">
        <v>12506</v>
      </c>
      <c r="F2701" s="3">
        <v>44600</v>
      </c>
      <c r="G2701" t="s">
        <v>15221</v>
      </c>
    </row>
    <row r="2702" spans="1:7" x14ac:dyDescent="0.25">
      <c r="A2702">
        <f t="shared" ca="1" si="42"/>
        <v>0.57519021620876076</v>
      </c>
      <c r="B2702" s="1" t="s">
        <v>12504</v>
      </c>
      <c r="C2702" s="2">
        <v>296925350</v>
      </c>
      <c r="D2702" s="1" t="s">
        <v>12505</v>
      </c>
      <c r="E2702" s="1" t="s">
        <v>12506</v>
      </c>
      <c r="F2702" s="3">
        <v>44374</v>
      </c>
      <c r="G2702" t="s">
        <v>15222</v>
      </c>
    </row>
    <row r="2703" spans="1:7" x14ac:dyDescent="0.25">
      <c r="A2703">
        <f t="shared" ca="1" si="42"/>
        <v>0.88429785973623687</v>
      </c>
      <c r="B2703" s="1" t="s">
        <v>12521</v>
      </c>
      <c r="C2703" s="2">
        <v>951603348</v>
      </c>
      <c r="D2703" s="1" t="s">
        <v>12522</v>
      </c>
      <c r="E2703" s="1" t="s">
        <v>12510</v>
      </c>
      <c r="F2703" s="3">
        <v>44206</v>
      </c>
      <c r="G2703" t="s">
        <v>15223</v>
      </c>
    </row>
    <row r="2704" spans="1:7" x14ac:dyDescent="0.25">
      <c r="A2704">
        <f t="shared" ca="1" si="42"/>
        <v>0.31569245304288929</v>
      </c>
      <c r="B2704" s="1" t="s">
        <v>12538</v>
      </c>
      <c r="C2704" s="2">
        <v>63303242</v>
      </c>
      <c r="D2704" s="1" t="s">
        <v>12539</v>
      </c>
      <c r="E2704" s="1" t="s">
        <v>12566</v>
      </c>
      <c r="F2704" s="3">
        <v>44225</v>
      </c>
      <c r="G2704" t="s">
        <v>15224</v>
      </c>
    </row>
    <row r="2705" spans="1:7" x14ac:dyDescent="0.25">
      <c r="A2705">
        <f t="shared" ca="1" si="42"/>
        <v>0.96997954737169956</v>
      </c>
      <c r="B2705" s="1" t="s">
        <v>12521</v>
      </c>
      <c r="C2705" s="2">
        <v>688516629</v>
      </c>
      <c r="D2705" s="1" t="s">
        <v>12522</v>
      </c>
      <c r="E2705" s="1" t="s">
        <v>12510</v>
      </c>
      <c r="F2705" s="3">
        <v>44588</v>
      </c>
      <c r="G2705" t="s">
        <v>15225</v>
      </c>
    </row>
    <row r="2706" spans="1:7" x14ac:dyDescent="0.25">
      <c r="A2706">
        <f t="shared" ca="1" si="42"/>
        <v>0.57011718125410704</v>
      </c>
      <c r="B2706" s="1" t="s">
        <v>12521</v>
      </c>
      <c r="C2706" s="2">
        <v>409899373</v>
      </c>
      <c r="D2706" s="1" t="s">
        <v>12522</v>
      </c>
      <c r="E2706" s="1" t="s">
        <v>12510</v>
      </c>
      <c r="F2706" s="3">
        <v>44519</v>
      </c>
      <c r="G2706" t="s">
        <v>15226</v>
      </c>
    </row>
    <row r="2707" spans="1:7" x14ac:dyDescent="0.25">
      <c r="A2707">
        <f t="shared" ca="1" si="42"/>
        <v>0.25701748493269383</v>
      </c>
      <c r="B2707" s="1" t="s">
        <v>12538</v>
      </c>
      <c r="C2707" s="2">
        <v>900493888</v>
      </c>
      <c r="D2707" s="1" t="s">
        <v>12539</v>
      </c>
      <c r="E2707" s="1" t="s">
        <v>12566</v>
      </c>
      <c r="F2707" s="3">
        <v>44382</v>
      </c>
      <c r="G2707" t="s">
        <v>15227</v>
      </c>
    </row>
    <row r="2708" spans="1:7" x14ac:dyDescent="0.25">
      <c r="A2708">
        <f t="shared" ca="1" si="42"/>
        <v>0.85628435100613287</v>
      </c>
      <c r="B2708" s="1" t="s">
        <v>12524</v>
      </c>
      <c r="C2708" s="2">
        <v>309373814</v>
      </c>
      <c r="D2708" s="1" t="s">
        <v>12525</v>
      </c>
      <c r="E2708" s="1" t="s">
        <v>12564</v>
      </c>
      <c r="F2708" s="3">
        <v>44405</v>
      </c>
      <c r="G2708" t="s">
        <v>15228</v>
      </c>
    </row>
    <row r="2709" spans="1:7" x14ac:dyDescent="0.25">
      <c r="A2709">
        <f t="shared" ca="1" si="42"/>
        <v>0.56504313681646934</v>
      </c>
      <c r="B2709" s="1" t="s">
        <v>12521</v>
      </c>
      <c r="C2709" s="2">
        <v>371142420</v>
      </c>
      <c r="D2709" s="1" t="s">
        <v>12522</v>
      </c>
      <c r="E2709" s="1" t="s">
        <v>12510</v>
      </c>
      <c r="F2709" s="3">
        <v>44598</v>
      </c>
      <c r="G2709" t="s">
        <v>15229</v>
      </c>
    </row>
    <row r="2710" spans="1:7" x14ac:dyDescent="0.25">
      <c r="A2710">
        <f t="shared" ca="1" si="42"/>
        <v>0.9943055275064262</v>
      </c>
      <c r="B2710" s="1" t="s">
        <v>12521</v>
      </c>
      <c r="C2710" s="2">
        <v>373419298</v>
      </c>
      <c r="D2710" s="1" t="s">
        <v>12522</v>
      </c>
      <c r="E2710" s="1" t="s">
        <v>12512</v>
      </c>
      <c r="F2710" s="3">
        <v>44499</v>
      </c>
      <c r="G2710" t="s">
        <v>15230</v>
      </c>
    </row>
    <row r="2711" spans="1:7" x14ac:dyDescent="0.25">
      <c r="A2711">
        <f t="shared" ca="1" si="42"/>
        <v>0.70946885341159427</v>
      </c>
      <c r="B2711" s="1" t="s">
        <v>12521</v>
      </c>
      <c r="C2711" s="2">
        <v>113165911</v>
      </c>
      <c r="D2711" s="1" t="s">
        <v>12522</v>
      </c>
      <c r="E2711" s="1" t="s">
        <v>12510</v>
      </c>
      <c r="F2711" s="3">
        <v>44649</v>
      </c>
      <c r="G2711" t="s">
        <v>15231</v>
      </c>
    </row>
    <row r="2712" spans="1:7" x14ac:dyDescent="0.25">
      <c r="A2712">
        <f t="shared" ca="1" si="42"/>
        <v>6.9714613377766521E-2</v>
      </c>
      <c r="B2712" s="1" t="s">
        <v>12504</v>
      </c>
      <c r="C2712" s="2">
        <v>4969041</v>
      </c>
      <c r="D2712" s="1" t="s">
        <v>12505</v>
      </c>
      <c r="E2712" s="1" t="s">
        <v>12512</v>
      </c>
      <c r="F2712" s="3">
        <v>44566</v>
      </c>
      <c r="G2712" t="s">
        <v>15232</v>
      </c>
    </row>
    <row r="2713" spans="1:7" x14ac:dyDescent="0.25">
      <c r="A2713">
        <f t="shared" ca="1" si="42"/>
        <v>0.94062917886844988</v>
      </c>
      <c r="B2713" s="1" t="s">
        <v>12521</v>
      </c>
      <c r="C2713" s="2">
        <v>136816964</v>
      </c>
      <c r="D2713" s="1" t="s">
        <v>12522</v>
      </c>
      <c r="E2713" s="1" t="s">
        <v>12512</v>
      </c>
      <c r="F2713" s="3">
        <v>44605</v>
      </c>
      <c r="G2713" t="s">
        <v>15233</v>
      </c>
    </row>
    <row r="2714" spans="1:7" x14ac:dyDescent="0.25">
      <c r="A2714">
        <f t="shared" ca="1" si="42"/>
        <v>0.44531934918322558</v>
      </c>
      <c r="B2714" s="1" t="s">
        <v>12521</v>
      </c>
      <c r="C2714" s="2">
        <v>204385263</v>
      </c>
      <c r="D2714" s="1" t="s">
        <v>12522</v>
      </c>
      <c r="E2714" s="1" t="s">
        <v>12512</v>
      </c>
      <c r="F2714" s="3">
        <v>44433</v>
      </c>
      <c r="G2714" t="s">
        <v>15234</v>
      </c>
    </row>
    <row r="2715" spans="1:7" x14ac:dyDescent="0.25">
      <c r="A2715">
        <f t="shared" ca="1" si="42"/>
        <v>0.41366974173164883</v>
      </c>
      <c r="B2715" s="1" t="s">
        <v>12504</v>
      </c>
      <c r="C2715" s="2">
        <v>875074831</v>
      </c>
      <c r="D2715" s="1" t="s">
        <v>12505</v>
      </c>
      <c r="E2715" s="1" t="s">
        <v>12506</v>
      </c>
      <c r="F2715" s="3">
        <v>44255</v>
      </c>
      <c r="G2715" t="s">
        <v>15235</v>
      </c>
    </row>
    <row r="2716" spans="1:7" x14ac:dyDescent="0.25">
      <c r="A2716">
        <f t="shared" ca="1" si="42"/>
        <v>0.89581839453558487</v>
      </c>
      <c r="B2716" s="1" t="s">
        <v>12524</v>
      </c>
      <c r="C2716" s="2">
        <v>784328008</v>
      </c>
      <c r="D2716" s="1" t="s">
        <v>12525</v>
      </c>
      <c r="E2716" s="1" t="s">
        <v>12564</v>
      </c>
      <c r="F2716" s="3">
        <v>44395</v>
      </c>
      <c r="G2716" t="s">
        <v>15236</v>
      </c>
    </row>
    <row r="2717" spans="1:7" x14ac:dyDescent="0.25">
      <c r="A2717">
        <f t="shared" ca="1" si="42"/>
        <v>0.23332461794249237</v>
      </c>
      <c r="B2717" s="1" t="s">
        <v>12538</v>
      </c>
      <c r="C2717" s="2">
        <v>660647388</v>
      </c>
      <c r="D2717" s="1" t="s">
        <v>12539</v>
      </c>
      <c r="E2717" s="1" t="s">
        <v>12512</v>
      </c>
      <c r="F2717" s="3">
        <v>44527</v>
      </c>
      <c r="G2717" t="s">
        <v>15237</v>
      </c>
    </row>
    <row r="2718" spans="1:7" x14ac:dyDescent="0.25">
      <c r="A2718">
        <f t="shared" ca="1" si="42"/>
        <v>9.2085040784431915E-2</v>
      </c>
      <c r="B2718" s="1" t="s">
        <v>12524</v>
      </c>
      <c r="C2718" s="2">
        <v>994777450</v>
      </c>
      <c r="D2718" s="1" t="s">
        <v>12525</v>
      </c>
      <c r="E2718" s="1" t="s">
        <v>12564</v>
      </c>
      <c r="F2718" s="3">
        <v>44232</v>
      </c>
      <c r="G2718" t="s">
        <v>15238</v>
      </c>
    </row>
    <row r="2719" spans="1:7" x14ac:dyDescent="0.25">
      <c r="A2719">
        <f t="shared" ca="1" si="42"/>
        <v>0.88333302168012595</v>
      </c>
      <c r="B2719" s="1" t="s">
        <v>12504</v>
      </c>
      <c r="C2719" s="2">
        <v>960613747</v>
      </c>
      <c r="D2719" s="1" t="s">
        <v>12505</v>
      </c>
      <c r="E2719" s="1" t="s">
        <v>12506</v>
      </c>
      <c r="F2719" s="3">
        <v>44496</v>
      </c>
      <c r="G2719" t="s">
        <v>15239</v>
      </c>
    </row>
    <row r="2720" spans="1:7" x14ac:dyDescent="0.25">
      <c r="A2720">
        <f t="shared" ca="1" si="42"/>
        <v>0.99628947827245362</v>
      </c>
      <c r="B2720" s="1" t="s">
        <v>12538</v>
      </c>
      <c r="C2720" s="2">
        <v>802815139</v>
      </c>
      <c r="D2720" s="1" t="s">
        <v>12539</v>
      </c>
      <c r="E2720" s="1" t="s">
        <v>12566</v>
      </c>
      <c r="F2720" s="3">
        <v>44433</v>
      </c>
      <c r="G2720" t="s">
        <v>15240</v>
      </c>
    </row>
    <row r="2721" spans="1:7" x14ac:dyDescent="0.25">
      <c r="A2721">
        <f t="shared" ca="1" si="42"/>
        <v>0.90979155178948479</v>
      </c>
      <c r="B2721" s="1" t="s">
        <v>12514</v>
      </c>
      <c r="C2721" s="2">
        <v>836838522</v>
      </c>
      <c r="D2721" s="1" t="s">
        <v>12515</v>
      </c>
      <c r="E2721" s="1" t="s">
        <v>12527</v>
      </c>
      <c r="F2721" s="3">
        <v>44552</v>
      </c>
      <c r="G2721" t="s">
        <v>15241</v>
      </c>
    </row>
    <row r="2722" spans="1:7" x14ac:dyDescent="0.25">
      <c r="A2722">
        <f t="shared" ca="1" si="42"/>
        <v>7.2177838123134719E-2</v>
      </c>
      <c r="B2722" s="1" t="s">
        <v>12524</v>
      </c>
      <c r="C2722" s="2">
        <v>707730459</v>
      </c>
      <c r="D2722" s="1" t="s">
        <v>12525</v>
      </c>
      <c r="E2722" s="1" t="s">
        <v>12561</v>
      </c>
      <c r="F2722" s="3">
        <v>44360</v>
      </c>
      <c r="G2722" t="s">
        <v>15242</v>
      </c>
    </row>
    <row r="2723" spans="1:7" x14ac:dyDescent="0.25">
      <c r="A2723">
        <f t="shared" ca="1" si="42"/>
        <v>0.62317420113826771</v>
      </c>
      <c r="B2723" s="1" t="s">
        <v>12524</v>
      </c>
      <c r="C2723" s="2">
        <v>821191889</v>
      </c>
      <c r="D2723" s="1" t="s">
        <v>12525</v>
      </c>
      <c r="E2723" s="1" t="s">
        <v>12506</v>
      </c>
      <c r="F2723" s="3">
        <v>44640</v>
      </c>
      <c r="G2723" t="s">
        <v>15243</v>
      </c>
    </row>
    <row r="2724" spans="1:7" x14ac:dyDescent="0.25">
      <c r="A2724">
        <f t="shared" ca="1" si="42"/>
        <v>0.1236106197777932</v>
      </c>
      <c r="B2724" s="1" t="s">
        <v>12504</v>
      </c>
      <c r="C2724" s="2">
        <v>375593872</v>
      </c>
      <c r="D2724" s="1" t="s">
        <v>12505</v>
      </c>
      <c r="E2724" s="1" t="s">
        <v>12510</v>
      </c>
      <c r="F2724" s="3">
        <v>44374</v>
      </c>
      <c r="G2724" t="s">
        <v>15244</v>
      </c>
    </row>
    <row r="2725" spans="1:7" x14ac:dyDescent="0.25">
      <c r="A2725">
        <f t="shared" ca="1" si="42"/>
        <v>0.71347284543142642</v>
      </c>
      <c r="B2725" s="1" t="s">
        <v>12508</v>
      </c>
      <c r="C2725" s="2">
        <v>608437004</v>
      </c>
      <c r="D2725" s="1" t="s">
        <v>12509</v>
      </c>
      <c r="E2725" s="1" t="s">
        <v>12519</v>
      </c>
      <c r="F2725" s="3">
        <v>44376</v>
      </c>
      <c r="G2725" t="s">
        <v>15245</v>
      </c>
    </row>
    <row r="2726" spans="1:7" x14ac:dyDescent="0.25">
      <c r="A2726">
        <f t="shared" ca="1" si="42"/>
        <v>0.76136797717707549</v>
      </c>
      <c r="B2726" s="1" t="s">
        <v>12504</v>
      </c>
      <c r="C2726" s="2">
        <v>303261455</v>
      </c>
      <c r="D2726" s="1" t="s">
        <v>12505</v>
      </c>
      <c r="E2726" s="1" t="s">
        <v>12512</v>
      </c>
      <c r="F2726" s="3">
        <v>44402</v>
      </c>
      <c r="G2726" t="s">
        <v>15246</v>
      </c>
    </row>
    <row r="2727" spans="1:7" x14ac:dyDescent="0.25">
      <c r="A2727">
        <f t="shared" ca="1" si="42"/>
        <v>0.16872970851033076</v>
      </c>
      <c r="B2727" s="1" t="s">
        <v>12524</v>
      </c>
      <c r="C2727" s="2">
        <v>666765095</v>
      </c>
      <c r="D2727" s="1" t="s">
        <v>12525</v>
      </c>
      <c r="E2727" s="1" t="s">
        <v>12564</v>
      </c>
      <c r="F2727" s="3">
        <v>44533</v>
      </c>
      <c r="G2727" t="s">
        <v>15247</v>
      </c>
    </row>
    <row r="2728" spans="1:7" x14ac:dyDescent="0.25">
      <c r="A2728">
        <f t="shared" ca="1" si="42"/>
        <v>0.24768773868610738</v>
      </c>
      <c r="B2728" s="1" t="s">
        <v>12538</v>
      </c>
      <c r="C2728" s="2">
        <v>478857998</v>
      </c>
      <c r="D2728" s="1" t="s">
        <v>12539</v>
      </c>
      <c r="E2728" s="1" t="s">
        <v>12510</v>
      </c>
      <c r="F2728" s="3">
        <v>44287</v>
      </c>
      <c r="G2728" t="s">
        <v>15248</v>
      </c>
    </row>
    <row r="2729" spans="1:7" x14ac:dyDescent="0.25">
      <c r="A2729">
        <f t="shared" ca="1" si="42"/>
        <v>0.95076568571826858</v>
      </c>
      <c r="B2729" s="1" t="s">
        <v>12524</v>
      </c>
      <c r="C2729" s="2">
        <v>354583177</v>
      </c>
      <c r="D2729" s="1" t="s">
        <v>12525</v>
      </c>
      <c r="E2729" s="1" t="s">
        <v>12561</v>
      </c>
      <c r="F2729" s="3">
        <v>44556</v>
      </c>
      <c r="G2729" t="s">
        <v>15249</v>
      </c>
    </row>
    <row r="2730" spans="1:7" x14ac:dyDescent="0.25">
      <c r="A2730">
        <f t="shared" ca="1" si="42"/>
        <v>0.41732480843310893</v>
      </c>
      <c r="B2730" s="1" t="s">
        <v>12521</v>
      </c>
      <c r="C2730" s="2">
        <v>864260743</v>
      </c>
      <c r="D2730" s="1" t="s">
        <v>12522</v>
      </c>
      <c r="E2730" s="1" t="s">
        <v>12510</v>
      </c>
      <c r="F2730" s="3">
        <v>44456</v>
      </c>
      <c r="G2730" t="s">
        <v>15250</v>
      </c>
    </row>
    <row r="2731" spans="1:7" x14ac:dyDescent="0.25">
      <c r="A2731">
        <f t="shared" ca="1" si="42"/>
        <v>0.25728554812804161</v>
      </c>
      <c r="B2731" s="1" t="s">
        <v>12508</v>
      </c>
      <c r="C2731" s="2">
        <v>293577198</v>
      </c>
      <c r="D2731" s="1" t="s">
        <v>12509</v>
      </c>
      <c r="E2731" s="1" t="s">
        <v>12519</v>
      </c>
      <c r="F2731" s="3">
        <v>44290</v>
      </c>
      <c r="G2731" t="s">
        <v>15251</v>
      </c>
    </row>
    <row r="2732" spans="1:7" x14ac:dyDescent="0.25">
      <c r="A2732">
        <f t="shared" ca="1" si="42"/>
        <v>0.52594121988354614</v>
      </c>
      <c r="B2732" s="1" t="s">
        <v>12521</v>
      </c>
      <c r="C2732" s="2">
        <v>827628726</v>
      </c>
      <c r="D2732" s="1" t="s">
        <v>12522</v>
      </c>
      <c r="E2732" s="1" t="s">
        <v>12510</v>
      </c>
      <c r="F2732" s="3">
        <v>44481</v>
      </c>
      <c r="G2732" t="s">
        <v>15252</v>
      </c>
    </row>
    <row r="2733" spans="1:7" x14ac:dyDescent="0.25">
      <c r="A2733">
        <f t="shared" ca="1" si="42"/>
        <v>0.58355278370155861</v>
      </c>
      <c r="B2733" s="1" t="s">
        <v>12521</v>
      </c>
      <c r="C2733" s="2">
        <v>87826690</v>
      </c>
      <c r="D2733" s="1" t="s">
        <v>12522</v>
      </c>
      <c r="E2733" s="1" t="s">
        <v>12510</v>
      </c>
      <c r="F2733" s="3">
        <v>44275</v>
      </c>
      <c r="G2733" t="s">
        <v>15253</v>
      </c>
    </row>
    <row r="2734" spans="1:7" x14ac:dyDescent="0.25">
      <c r="A2734">
        <f t="shared" ca="1" si="42"/>
        <v>0.74655967816123525</v>
      </c>
      <c r="B2734" s="1" t="s">
        <v>12524</v>
      </c>
      <c r="C2734" s="2">
        <v>157033921</v>
      </c>
      <c r="D2734" s="1" t="s">
        <v>12525</v>
      </c>
      <c r="E2734" s="1" t="s">
        <v>12506</v>
      </c>
      <c r="F2734" s="3">
        <v>44283</v>
      </c>
      <c r="G2734" t="s">
        <v>15254</v>
      </c>
    </row>
    <row r="2735" spans="1:7" x14ac:dyDescent="0.25">
      <c r="A2735">
        <f t="shared" ca="1" si="42"/>
        <v>0.33470069951002412</v>
      </c>
      <c r="B2735" s="1" t="s">
        <v>12521</v>
      </c>
      <c r="C2735" s="2">
        <v>746872224</v>
      </c>
      <c r="D2735" s="1" t="s">
        <v>12522</v>
      </c>
      <c r="E2735" s="1" t="s">
        <v>12512</v>
      </c>
      <c r="F2735" s="3">
        <v>44557</v>
      </c>
      <c r="G2735" t="s">
        <v>15255</v>
      </c>
    </row>
    <row r="2736" spans="1:7" x14ac:dyDescent="0.25">
      <c r="A2736">
        <f t="shared" ca="1" si="42"/>
        <v>0.2099637165853574</v>
      </c>
      <c r="B2736" s="1" t="s">
        <v>12538</v>
      </c>
      <c r="C2736" s="2">
        <v>612985364</v>
      </c>
      <c r="D2736" s="1" t="s">
        <v>12539</v>
      </c>
      <c r="E2736" s="1" t="s">
        <v>12566</v>
      </c>
      <c r="F2736" s="3">
        <v>44387</v>
      </c>
      <c r="G2736" t="s">
        <v>15256</v>
      </c>
    </row>
    <row r="2737" spans="1:7" x14ac:dyDescent="0.25">
      <c r="A2737">
        <f t="shared" ca="1" si="42"/>
        <v>0.52124088291041948</v>
      </c>
      <c r="B2737" s="1" t="s">
        <v>12504</v>
      </c>
      <c r="C2737" s="2">
        <v>573219712</v>
      </c>
      <c r="D2737" s="1" t="s">
        <v>12505</v>
      </c>
      <c r="E2737" s="1" t="s">
        <v>12512</v>
      </c>
      <c r="F2737" s="3">
        <v>44263</v>
      </c>
      <c r="G2737" t="s">
        <v>15257</v>
      </c>
    </row>
    <row r="2738" spans="1:7" x14ac:dyDescent="0.25">
      <c r="A2738">
        <f t="shared" ca="1" si="42"/>
        <v>7.4615656723013402E-2</v>
      </c>
      <c r="B2738" s="1" t="s">
        <v>12504</v>
      </c>
      <c r="C2738" s="2">
        <v>159795410</v>
      </c>
      <c r="D2738" s="1" t="s">
        <v>12505</v>
      </c>
      <c r="E2738" s="1" t="s">
        <v>12506</v>
      </c>
      <c r="F2738" s="3">
        <v>44578</v>
      </c>
      <c r="G2738" t="s">
        <v>15258</v>
      </c>
    </row>
    <row r="2739" spans="1:7" x14ac:dyDescent="0.25">
      <c r="A2739">
        <f t="shared" ca="1" si="42"/>
        <v>0.49458073516818923</v>
      </c>
      <c r="B2739" s="1" t="s">
        <v>12524</v>
      </c>
      <c r="C2739" s="2">
        <v>552263215</v>
      </c>
      <c r="D2739" s="1" t="s">
        <v>12525</v>
      </c>
      <c r="E2739" s="1" t="s">
        <v>12564</v>
      </c>
      <c r="F2739" s="3">
        <v>44652</v>
      </c>
      <c r="G2739" t="s">
        <v>15259</v>
      </c>
    </row>
    <row r="2740" spans="1:7" x14ac:dyDescent="0.25">
      <c r="A2740">
        <f t="shared" ca="1" si="42"/>
        <v>0.15768739718419211</v>
      </c>
      <c r="B2740" s="1" t="s">
        <v>12504</v>
      </c>
      <c r="C2740" s="2">
        <v>194156147</v>
      </c>
      <c r="D2740" s="1" t="s">
        <v>12505</v>
      </c>
      <c r="E2740" s="1" t="s">
        <v>12506</v>
      </c>
      <c r="F2740" s="3">
        <v>44559</v>
      </c>
      <c r="G2740" t="s">
        <v>15260</v>
      </c>
    </row>
    <row r="2741" spans="1:7" x14ac:dyDescent="0.25">
      <c r="A2741">
        <f t="shared" ca="1" si="42"/>
        <v>0.40785176581806126</v>
      </c>
      <c r="B2741" s="1" t="s">
        <v>12521</v>
      </c>
      <c r="C2741" s="2">
        <v>157230926</v>
      </c>
      <c r="D2741" s="1" t="s">
        <v>12522</v>
      </c>
      <c r="E2741" s="1" t="s">
        <v>12512</v>
      </c>
      <c r="F2741" s="3">
        <v>44251</v>
      </c>
      <c r="G2741" t="s">
        <v>15261</v>
      </c>
    </row>
    <row r="2742" spans="1:7" x14ac:dyDescent="0.25">
      <c r="A2742">
        <f t="shared" ca="1" si="42"/>
        <v>0.75738635833735568</v>
      </c>
      <c r="B2742" s="1" t="s">
        <v>12538</v>
      </c>
      <c r="C2742" s="2">
        <v>599241201</v>
      </c>
      <c r="D2742" s="1" t="s">
        <v>12539</v>
      </c>
      <c r="E2742" s="1" t="s">
        <v>12512</v>
      </c>
      <c r="F2742" s="3">
        <v>44507</v>
      </c>
      <c r="G2742" t="s">
        <v>15262</v>
      </c>
    </row>
    <row r="2743" spans="1:7" x14ac:dyDescent="0.25">
      <c r="A2743">
        <f t="shared" ca="1" si="42"/>
        <v>0.57105985818111349</v>
      </c>
      <c r="B2743" s="1" t="s">
        <v>12504</v>
      </c>
      <c r="C2743" s="2">
        <v>911552187</v>
      </c>
      <c r="D2743" s="1" t="s">
        <v>12505</v>
      </c>
      <c r="E2743" s="1" t="s">
        <v>12512</v>
      </c>
      <c r="F2743" s="3">
        <v>44478</v>
      </c>
      <c r="G2743" t="s">
        <v>15263</v>
      </c>
    </row>
    <row r="2744" spans="1:7" x14ac:dyDescent="0.25">
      <c r="A2744">
        <f t="shared" ca="1" si="42"/>
        <v>0.49090444678088341</v>
      </c>
      <c r="B2744" s="1" t="s">
        <v>12504</v>
      </c>
      <c r="C2744" s="2">
        <v>743583179</v>
      </c>
      <c r="D2744" s="1" t="s">
        <v>12505</v>
      </c>
      <c r="E2744" s="1" t="s">
        <v>12506</v>
      </c>
      <c r="F2744" s="3">
        <v>44637</v>
      </c>
      <c r="G2744" t="s">
        <v>15264</v>
      </c>
    </row>
    <row r="2745" spans="1:7" x14ac:dyDescent="0.25">
      <c r="A2745">
        <f t="shared" ca="1" si="42"/>
        <v>4.6007171181900119E-2</v>
      </c>
      <c r="B2745" s="1" t="s">
        <v>12521</v>
      </c>
      <c r="C2745" s="2">
        <v>380427813</v>
      </c>
      <c r="D2745" s="1" t="s">
        <v>12522</v>
      </c>
      <c r="E2745" s="1" t="s">
        <v>12510</v>
      </c>
      <c r="F2745" s="3">
        <v>44288</v>
      </c>
      <c r="G2745" t="s">
        <v>15265</v>
      </c>
    </row>
    <row r="2746" spans="1:7" x14ac:dyDescent="0.25">
      <c r="A2746">
        <f t="shared" ca="1" si="42"/>
        <v>0.10691225006094573</v>
      </c>
      <c r="B2746" s="1" t="s">
        <v>12524</v>
      </c>
      <c r="C2746" s="2">
        <v>618150017</v>
      </c>
      <c r="D2746" s="1" t="s">
        <v>12525</v>
      </c>
      <c r="E2746" s="1" t="s">
        <v>12506</v>
      </c>
      <c r="F2746" s="3">
        <v>44484</v>
      </c>
      <c r="G2746" t="s">
        <v>15266</v>
      </c>
    </row>
    <row r="2747" spans="1:7" x14ac:dyDescent="0.25">
      <c r="A2747">
        <f t="shared" ca="1" si="42"/>
        <v>9.4467897441531612E-2</v>
      </c>
      <c r="B2747" s="1" t="s">
        <v>12524</v>
      </c>
      <c r="C2747" s="2">
        <v>99404141</v>
      </c>
      <c r="D2747" s="1" t="s">
        <v>12525</v>
      </c>
      <c r="E2747" s="1" t="s">
        <v>12506</v>
      </c>
      <c r="F2747" s="3">
        <v>44436</v>
      </c>
      <c r="G2747" t="s">
        <v>15267</v>
      </c>
    </row>
    <row r="2748" spans="1:7" x14ac:dyDescent="0.25">
      <c r="A2748">
        <f t="shared" ca="1" si="42"/>
        <v>3.7913628178280145E-2</v>
      </c>
      <c r="B2748" s="1" t="s">
        <v>12538</v>
      </c>
      <c r="C2748" s="2">
        <v>282505659</v>
      </c>
      <c r="D2748" s="1" t="s">
        <v>12539</v>
      </c>
      <c r="E2748" s="1" t="s">
        <v>12566</v>
      </c>
      <c r="F2748" s="3">
        <v>44663</v>
      </c>
      <c r="G2748" t="s">
        <v>15268</v>
      </c>
    </row>
    <row r="2749" spans="1:7" x14ac:dyDescent="0.25">
      <c r="A2749">
        <f t="shared" ca="1" si="42"/>
        <v>0.36730204556347834</v>
      </c>
      <c r="B2749" s="1" t="s">
        <v>12514</v>
      </c>
      <c r="C2749" s="2">
        <v>432751448</v>
      </c>
      <c r="D2749" s="1" t="s">
        <v>12515</v>
      </c>
      <c r="E2749" s="1" t="s">
        <v>12527</v>
      </c>
      <c r="F2749" s="3">
        <v>44266</v>
      </c>
      <c r="G2749" t="s">
        <v>15269</v>
      </c>
    </row>
    <row r="2750" spans="1:7" x14ac:dyDescent="0.25">
      <c r="A2750">
        <f t="shared" ca="1" si="42"/>
        <v>6.4884637053966077E-2</v>
      </c>
      <c r="B2750" s="1" t="s">
        <v>12538</v>
      </c>
      <c r="C2750" s="2">
        <v>339310494</v>
      </c>
      <c r="D2750" s="1" t="s">
        <v>12539</v>
      </c>
      <c r="E2750" s="1" t="s">
        <v>12512</v>
      </c>
      <c r="F2750" s="3">
        <v>44641</v>
      </c>
      <c r="G2750" t="s">
        <v>15270</v>
      </c>
    </row>
    <row r="2751" spans="1:7" x14ac:dyDescent="0.25">
      <c r="A2751">
        <f t="shared" ca="1" si="42"/>
        <v>0.17632983928948309</v>
      </c>
      <c r="B2751" s="1" t="s">
        <v>12504</v>
      </c>
      <c r="C2751" s="2">
        <v>402738667</v>
      </c>
      <c r="D2751" s="1" t="s">
        <v>12505</v>
      </c>
      <c r="E2751" s="1" t="s">
        <v>12506</v>
      </c>
      <c r="F2751" s="3">
        <v>44278</v>
      </c>
      <c r="G2751" t="s">
        <v>15271</v>
      </c>
    </row>
    <row r="2752" spans="1:7" x14ac:dyDescent="0.25">
      <c r="A2752">
        <f t="shared" ca="1" si="42"/>
        <v>0.16415389098464794</v>
      </c>
      <c r="B2752" s="1" t="s">
        <v>12508</v>
      </c>
      <c r="C2752" s="2">
        <v>355247230</v>
      </c>
      <c r="D2752" s="1" t="s">
        <v>12509</v>
      </c>
      <c r="E2752" s="1" t="s">
        <v>12519</v>
      </c>
      <c r="F2752" s="3">
        <v>44351</v>
      </c>
      <c r="G2752" t="s">
        <v>15272</v>
      </c>
    </row>
    <row r="2753" spans="1:7" x14ac:dyDescent="0.25">
      <c r="A2753">
        <f t="shared" ca="1" si="42"/>
        <v>0.60426294826234828</v>
      </c>
      <c r="B2753" s="1" t="s">
        <v>12521</v>
      </c>
      <c r="C2753" s="2">
        <v>381449213</v>
      </c>
      <c r="D2753" s="1" t="s">
        <v>12522</v>
      </c>
      <c r="E2753" s="1" t="s">
        <v>12512</v>
      </c>
      <c r="F2753" s="3">
        <v>44659</v>
      </c>
      <c r="G2753" t="s">
        <v>15273</v>
      </c>
    </row>
    <row r="2754" spans="1:7" x14ac:dyDescent="0.25">
      <c r="A2754">
        <f t="shared" ref="A2754:A2817" ca="1" si="43">RAND()</f>
        <v>0.16386426992721148</v>
      </c>
      <c r="B2754" s="1" t="s">
        <v>12538</v>
      </c>
      <c r="C2754" s="2">
        <v>758391242</v>
      </c>
      <c r="D2754" s="1" t="s">
        <v>12539</v>
      </c>
      <c r="E2754" s="1" t="s">
        <v>12566</v>
      </c>
      <c r="F2754" s="3">
        <v>44401</v>
      </c>
      <c r="G2754" t="s">
        <v>15274</v>
      </c>
    </row>
    <row r="2755" spans="1:7" x14ac:dyDescent="0.25">
      <c r="A2755">
        <f t="shared" ca="1" si="43"/>
        <v>0.58463232567050138</v>
      </c>
      <c r="B2755" s="1" t="s">
        <v>12508</v>
      </c>
      <c r="C2755" s="2">
        <v>652999055</v>
      </c>
      <c r="D2755" s="1" t="s">
        <v>12509</v>
      </c>
      <c r="E2755" s="1" t="s">
        <v>12519</v>
      </c>
      <c r="F2755" s="3">
        <v>44404</v>
      </c>
      <c r="G2755" t="s">
        <v>15275</v>
      </c>
    </row>
    <row r="2756" spans="1:7" x14ac:dyDescent="0.25">
      <c r="A2756">
        <f t="shared" ca="1" si="43"/>
        <v>8.3274429151281026E-2</v>
      </c>
      <c r="B2756" s="1" t="s">
        <v>12524</v>
      </c>
      <c r="C2756" s="2">
        <v>882365290</v>
      </c>
      <c r="D2756" s="1" t="s">
        <v>12525</v>
      </c>
      <c r="E2756" s="1" t="s">
        <v>12506</v>
      </c>
      <c r="F2756" s="3">
        <v>44364</v>
      </c>
      <c r="G2756" t="s">
        <v>15276</v>
      </c>
    </row>
    <row r="2757" spans="1:7" x14ac:dyDescent="0.25">
      <c r="A2757">
        <f t="shared" ca="1" si="43"/>
        <v>0.78677198677473381</v>
      </c>
      <c r="B2757" s="1" t="s">
        <v>12514</v>
      </c>
      <c r="C2757" s="2">
        <v>625651230</v>
      </c>
      <c r="D2757" s="1" t="s">
        <v>12515</v>
      </c>
      <c r="E2757" s="1" t="s">
        <v>12516</v>
      </c>
      <c r="F2757" s="3">
        <v>44631</v>
      </c>
      <c r="G2757" t="s">
        <v>15277</v>
      </c>
    </row>
    <row r="2758" spans="1:7" x14ac:dyDescent="0.25">
      <c r="A2758">
        <f t="shared" ca="1" si="43"/>
        <v>0.51691924828890767</v>
      </c>
      <c r="B2758" s="1" t="s">
        <v>12508</v>
      </c>
      <c r="C2758" s="2">
        <v>164641310</v>
      </c>
      <c r="D2758" s="1" t="s">
        <v>12509</v>
      </c>
      <c r="E2758" s="1" t="s">
        <v>12519</v>
      </c>
      <c r="F2758" s="3">
        <v>44558</v>
      </c>
      <c r="G2758" t="s">
        <v>15278</v>
      </c>
    </row>
    <row r="2759" spans="1:7" x14ac:dyDescent="0.25">
      <c r="A2759">
        <f t="shared" ca="1" si="43"/>
        <v>4.2383210973156338E-2</v>
      </c>
      <c r="B2759" s="1" t="s">
        <v>12504</v>
      </c>
      <c r="C2759" s="2">
        <v>969541331</v>
      </c>
      <c r="D2759" s="1" t="s">
        <v>12505</v>
      </c>
      <c r="E2759" s="1" t="s">
        <v>12564</v>
      </c>
      <c r="F2759" s="3">
        <v>44298</v>
      </c>
      <c r="G2759" t="s">
        <v>15279</v>
      </c>
    </row>
    <row r="2760" spans="1:7" x14ac:dyDescent="0.25">
      <c r="A2760">
        <f t="shared" ca="1" si="43"/>
        <v>0.12514762312617878</v>
      </c>
      <c r="B2760" s="1" t="s">
        <v>12504</v>
      </c>
      <c r="C2760" s="2">
        <v>164529450</v>
      </c>
      <c r="D2760" s="1" t="s">
        <v>12505</v>
      </c>
      <c r="E2760" s="1" t="s">
        <v>12510</v>
      </c>
      <c r="F2760" s="3">
        <v>44256</v>
      </c>
      <c r="G2760" t="s">
        <v>15280</v>
      </c>
    </row>
    <row r="2761" spans="1:7" x14ac:dyDescent="0.25">
      <c r="A2761">
        <f t="shared" ca="1" si="43"/>
        <v>0.58726984398803572</v>
      </c>
      <c r="B2761" s="1" t="s">
        <v>12514</v>
      </c>
      <c r="C2761" s="2">
        <v>355991638</v>
      </c>
      <c r="D2761" s="1" t="s">
        <v>12515</v>
      </c>
      <c r="E2761" s="1" t="s">
        <v>12527</v>
      </c>
      <c r="F2761" s="3">
        <v>44604</v>
      </c>
      <c r="G2761" t="s">
        <v>15281</v>
      </c>
    </row>
    <row r="2762" spans="1:7" x14ac:dyDescent="0.25">
      <c r="A2762">
        <f t="shared" ca="1" si="43"/>
        <v>0.78197233688053058</v>
      </c>
      <c r="B2762" s="1" t="s">
        <v>12538</v>
      </c>
      <c r="C2762" s="2">
        <v>687564363</v>
      </c>
      <c r="D2762" s="1" t="s">
        <v>12539</v>
      </c>
      <c r="E2762" s="1" t="s">
        <v>12512</v>
      </c>
      <c r="F2762" s="3">
        <v>44235</v>
      </c>
      <c r="G2762" t="s">
        <v>15282</v>
      </c>
    </row>
    <row r="2763" spans="1:7" x14ac:dyDescent="0.25">
      <c r="A2763">
        <f t="shared" ca="1" si="43"/>
        <v>0.13889657069144179</v>
      </c>
      <c r="B2763" s="1" t="s">
        <v>12514</v>
      </c>
      <c r="C2763" s="2">
        <v>265615429</v>
      </c>
      <c r="D2763" s="1" t="s">
        <v>12515</v>
      </c>
      <c r="E2763" s="1" t="s">
        <v>12516</v>
      </c>
      <c r="F2763" s="3">
        <v>44245</v>
      </c>
      <c r="G2763" t="s">
        <v>15283</v>
      </c>
    </row>
    <row r="2764" spans="1:7" x14ac:dyDescent="0.25">
      <c r="A2764">
        <f t="shared" ca="1" si="43"/>
        <v>7.9847617620847355E-3</v>
      </c>
      <c r="B2764" s="1" t="s">
        <v>12508</v>
      </c>
      <c r="C2764" s="2">
        <v>765890343</v>
      </c>
      <c r="D2764" s="1" t="s">
        <v>12509</v>
      </c>
      <c r="E2764" s="1" t="s">
        <v>12519</v>
      </c>
      <c r="F2764" s="3">
        <v>44637</v>
      </c>
      <c r="G2764" t="s">
        <v>15284</v>
      </c>
    </row>
    <row r="2765" spans="1:7" x14ac:dyDescent="0.25">
      <c r="A2765">
        <f t="shared" ca="1" si="43"/>
        <v>0.41677963924939621</v>
      </c>
      <c r="B2765" s="1" t="s">
        <v>12504</v>
      </c>
      <c r="C2765" s="2">
        <v>763609555</v>
      </c>
      <c r="D2765" s="1" t="s">
        <v>12505</v>
      </c>
      <c r="E2765" s="1" t="s">
        <v>12564</v>
      </c>
      <c r="F2765" s="3">
        <v>44236</v>
      </c>
      <c r="G2765" t="s">
        <v>15285</v>
      </c>
    </row>
    <row r="2766" spans="1:7" x14ac:dyDescent="0.25">
      <c r="A2766">
        <f t="shared" ca="1" si="43"/>
        <v>2.4447411628395477E-3</v>
      </c>
      <c r="B2766" s="1" t="s">
        <v>12524</v>
      </c>
      <c r="C2766" s="2">
        <v>664809064</v>
      </c>
      <c r="D2766" s="1" t="s">
        <v>12525</v>
      </c>
      <c r="E2766" s="1" t="s">
        <v>12506</v>
      </c>
      <c r="F2766" s="3">
        <v>44678</v>
      </c>
      <c r="G2766" t="s">
        <v>15286</v>
      </c>
    </row>
    <row r="2767" spans="1:7" x14ac:dyDescent="0.25">
      <c r="A2767">
        <f t="shared" ca="1" si="43"/>
        <v>0.29735486383246457</v>
      </c>
      <c r="B2767" s="1" t="s">
        <v>12538</v>
      </c>
      <c r="C2767" s="2">
        <v>904896985</v>
      </c>
      <c r="D2767" s="1" t="s">
        <v>12539</v>
      </c>
      <c r="E2767" s="1" t="s">
        <v>12510</v>
      </c>
      <c r="F2767" s="3">
        <v>44621</v>
      </c>
      <c r="G2767" t="s">
        <v>15287</v>
      </c>
    </row>
    <row r="2768" spans="1:7" x14ac:dyDescent="0.25">
      <c r="A2768">
        <f t="shared" ca="1" si="43"/>
        <v>0.99511185070660979</v>
      </c>
      <c r="B2768" s="1" t="s">
        <v>12514</v>
      </c>
      <c r="C2768" s="2">
        <v>288175420</v>
      </c>
      <c r="D2768" s="1" t="s">
        <v>12515</v>
      </c>
      <c r="E2768" s="1" t="s">
        <v>12516</v>
      </c>
      <c r="F2768" s="3">
        <v>44339</v>
      </c>
      <c r="G2768" t="s">
        <v>15288</v>
      </c>
    </row>
    <row r="2769" spans="1:7" x14ac:dyDescent="0.25">
      <c r="A2769">
        <f t="shared" ca="1" si="43"/>
        <v>0.46593085858229621</v>
      </c>
      <c r="B2769" s="1" t="s">
        <v>12524</v>
      </c>
      <c r="C2769" s="2">
        <v>369259451</v>
      </c>
      <c r="D2769" s="1" t="s">
        <v>12525</v>
      </c>
      <c r="E2769" s="1" t="s">
        <v>12561</v>
      </c>
      <c r="F2769" s="3">
        <v>44551</v>
      </c>
      <c r="G2769" t="s">
        <v>15289</v>
      </c>
    </row>
    <row r="2770" spans="1:7" x14ac:dyDescent="0.25">
      <c r="A2770">
        <f t="shared" ca="1" si="43"/>
        <v>0.11581102190425707</v>
      </c>
      <c r="B2770" s="1" t="s">
        <v>12508</v>
      </c>
      <c r="C2770" s="2">
        <v>298165137</v>
      </c>
      <c r="D2770" s="1" t="s">
        <v>12509</v>
      </c>
      <c r="E2770" s="1" t="s">
        <v>12510</v>
      </c>
      <c r="F2770" s="3">
        <v>44398</v>
      </c>
      <c r="G2770" t="s">
        <v>15290</v>
      </c>
    </row>
    <row r="2771" spans="1:7" x14ac:dyDescent="0.25">
      <c r="A2771">
        <f t="shared" ca="1" si="43"/>
        <v>0.57436225009667929</v>
      </c>
      <c r="B2771" s="1" t="s">
        <v>12521</v>
      </c>
      <c r="C2771" s="2">
        <v>351782665</v>
      </c>
      <c r="D2771" s="1" t="s">
        <v>12522</v>
      </c>
      <c r="E2771" s="1" t="s">
        <v>12510</v>
      </c>
      <c r="F2771" s="3">
        <v>44433</v>
      </c>
      <c r="G2771" t="s">
        <v>15291</v>
      </c>
    </row>
    <row r="2772" spans="1:7" x14ac:dyDescent="0.25">
      <c r="A2772">
        <f t="shared" ca="1" si="43"/>
        <v>0.35141449456045504</v>
      </c>
      <c r="B2772" s="1" t="s">
        <v>12524</v>
      </c>
      <c r="C2772" s="2">
        <v>662531806</v>
      </c>
      <c r="D2772" s="1" t="s">
        <v>12525</v>
      </c>
      <c r="E2772" s="1" t="s">
        <v>12506</v>
      </c>
      <c r="F2772" s="3">
        <v>44349</v>
      </c>
      <c r="G2772" t="s">
        <v>15292</v>
      </c>
    </row>
    <row r="2773" spans="1:7" x14ac:dyDescent="0.25">
      <c r="A2773">
        <f t="shared" ca="1" si="43"/>
        <v>0.24697488924745137</v>
      </c>
      <c r="B2773" s="1" t="s">
        <v>12538</v>
      </c>
      <c r="C2773" s="2">
        <v>57264897</v>
      </c>
      <c r="D2773" s="1" t="s">
        <v>12539</v>
      </c>
      <c r="E2773" s="1" t="s">
        <v>12566</v>
      </c>
      <c r="F2773" s="3">
        <v>44371</v>
      </c>
      <c r="G2773" t="s">
        <v>15293</v>
      </c>
    </row>
    <row r="2774" spans="1:7" x14ac:dyDescent="0.25">
      <c r="A2774">
        <f t="shared" ca="1" si="43"/>
        <v>0.43959651618898565</v>
      </c>
      <c r="B2774" s="1" t="s">
        <v>12538</v>
      </c>
      <c r="C2774" s="2">
        <v>850085744</v>
      </c>
      <c r="D2774" s="1" t="s">
        <v>12539</v>
      </c>
      <c r="E2774" s="1" t="s">
        <v>12566</v>
      </c>
      <c r="F2774" s="3">
        <v>44641</v>
      </c>
      <c r="G2774" t="s">
        <v>15294</v>
      </c>
    </row>
    <row r="2775" spans="1:7" x14ac:dyDescent="0.25">
      <c r="A2775">
        <f t="shared" ca="1" si="43"/>
        <v>0.84138492761725658</v>
      </c>
      <c r="B2775" s="1" t="s">
        <v>12521</v>
      </c>
      <c r="C2775" s="2">
        <v>310347368</v>
      </c>
      <c r="D2775" s="1" t="s">
        <v>12522</v>
      </c>
      <c r="E2775" s="1" t="s">
        <v>12510</v>
      </c>
      <c r="F2775" s="3">
        <v>44499</v>
      </c>
      <c r="G2775" t="s">
        <v>15295</v>
      </c>
    </row>
    <row r="2776" spans="1:7" x14ac:dyDescent="0.25">
      <c r="A2776">
        <f t="shared" ca="1" si="43"/>
        <v>4.7779666424275669E-2</v>
      </c>
      <c r="B2776" s="1" t="s">
        <v>12521</v>
      </c>
      <c r="C2776" s="2">
        <v>436529029</v>
      </c>
      <c r="D2776" s="1" t="s">
        <v>12522</v>
      </c>
      <c r="E2776" s="1" t="s">
        <v>12512</v>
      </c>
      <c r="F2776" s="3">
        <v>44425</v>
      </c>
      <c r="G2776" t="s">
        <v>15296</v>
      </c>
    </row>
    <row r="2777" spans="1:7" x14ac:dyDescent="0.25">
      <c r="A2777">
        <f t="shared" ca="1" si="43"/>
        <v>0.32315807863546919</v>
      </c>
      <c r="B2777" s="1" t="s">
        <v>12508</v>
      </c>
      <c r="C2777" s="2">
        <v>177031782</v>
      </c>
      <c r="D2777" s="1" t="s">
        <v>12509</v>
      </c>
      <c r="E2777" s="1" t="s">
        <v>12519</v>
      </c>
      <c r="F2777" s="3">
        <v>44531</v>
      </c>
      <c r="G2777" t="s">
        <v>15297</v>
      </c>
    </row>
    <row r="2778" spans="1:7" x14ac:dyDescent="0.25">
      <c r="A2778">
        <f t="shared" ca="1" si="43"/>
        <v>0.65571899583431947</v>
      </c>
      <c r="B2778" s="1" t="s">
        <v>12508</v>
      </c>
      <c r="C2778" s="2">
        <v>419235443</v>
      </c>
      <c r="D2778" s="1" t="s">
        <v>12509</v>
      </c>
      <c r="E2778" s="1" t="s">
        <v>12510</v>
      </c>
      <c r="F2778" s="3">
        <v>44239</v>
      </c>
      <c r="G2778" t="s">
        <v>15298</v>
      </c>
    </row>
    <row r="2779" spans="1:7" x14ac:dyDescent="0.25">
      <c r="A2779">
        <f t="shared" ca="1" si="43"/>
        <v>0.20919563624514736</v>
      </c>
      <c r="B2779" s="1" t="s">
        <v>12538</v>
      </c>
      <c r="C2779" s="2">
        <v>155463503</v>
      </c>
      <c r="D2779" s="1" t="s">
        <v>12539</v>
      </c>
      <c r="E2779" s="1" t="s">
        <v>12512</v>
      </c>
      <c r="F2779" s="3">
        <v>44253</v>
      </c>
      <c r="G2779" t="s">
        <v>15299</v>
      </c>
    </row>
    <row r="2780" spans="1:7" x14ac:dyDescent="0.25">
      <c r="A2780">
        <f t="shared" ca="1" si="43"/>
        <v>0.23152871737281899</v>
      </c>
      <c r="B2780" s="1" t="s">
        <v>12521</v>
      </c>
      <c r="C2780" s="2">
        <v>255844171</v>
      </c>
      <c r="D2780" s="1" t="s">
        <v>12522</v>
      </c>
      <c r="E2780" s="1" t="s">
        <v>12512</v>
      </c>
      <c r="F2780" s="3">
        <v>44669</v>
      </c>
      <c r="G2780" t="s">
        <v>15300</v>
      </c>
    </row>
    <row r="2781" spans="1:7" x14ac:dyDescent="0.25">
      <c r="A2781">
        <f t="shared" ca="1" si="43"/>
        <v>0.17442478243222836</v>
      </c>
      <c r="B2781" s="1" t="s">
        <v>12521</v>
      </c>
      <c r="C2781" s="2">
        <v>889085010</v>
      </c>
      <c r="D2781" s="1" t="s">
        <v>12522</v>
      </c>
      <c r="E2781" s="1" t="s">
        <v>12510</v>
      </c>
      <c r="F2781" s="3">
        <v>44244</v>
      </c>
      <c r="G2781" t="s">
        <v>15301</v>
      </c>
    </row>
    <row r="2782" spans="1:7" x14ac:dyDescent="0.25">
      <c r="A2782">
        <f t="shared" ca="1" si="43"/>
        <v>0.68142039083399197</v>
      </c>
      <c r="B2782" s="1" t="s">
        <v>12514</v>
      </c>
      <c r="C2782" s="2">
        <v>290971192</v>
      </c>
      <c r="D2782" s="1" t="s">
        <v>12515</v>
      </c>
      <c r="E2782" s="1" t="s">
        <v>12516</v>
      </c>
      <c r="F2782" s="3">
        <v>44524</v>
      </c>
      <c r="G2782" t="s">
        <v>15302</v>
      </c>
    </row>
    <row r="2783" spans="1:7" x14ac:dyDescent="0.25">
      <c r="A2783">
        <f t="shared" ca="1" si="43"/>
        <v>0.36026462726213515</v>
      </c>
      <c r="B2783" s="1" t="s">
        <v>12504</v>
      </c>
      <c r="C2783" s="2">
        <v>61136726</v>
      </c>
      <c r="D2783" s="1" t="s">
        <v>12505</v>
      </c>
      <c r="E2783" s="1" t="s">
        <v>12506</v>
      </c>
      <c r="F2783" s="3">
        <v>44317</v>
      </c>
      <c r="G2783" t="s">
        <v>15303</v>
      </c>
    </row>
    <row r="2784" spans="1:7" x14ac:dyDescent="0.25">
      <c r="A2784">
        <f t="shared" ca="1" si="43"/>
        <v>3.438040464046499E-2</v>
      </c>
      <c r="B2784" s="1" t="s">
        <v>12521</v>
      </c>
      <c r="C2784" s="2">
        <v>296439878</v>
      </c>
      <c r="D2784" s="1" t="s">
        <v>12522</v>
      </c>
      <c r="E2784" s="1" t="s">
        <v>12510</v>
      </c>
      <c r="F2784" s="3">
        <v>44260</v>
      </c>
      <c r="G2784" t="s">
        <v>15304</v>
      </c>
    </row>
    <row r="2785" spans="1:7" x14ac:dyDescent="0.25">
      <c r="A2785">
        <f t="shared" ca="1" si="43"/>
        <v>0.36560862587488474</v>
      </c>
      <c r="B2785" s="1" t="s">
        <v>12524</v>
      </c>
      <c r="C2785" s="2">
        <v>794705385</v>
      </c>
      <c r="D2785" s="1" t="s">
        <v>12525</v>
      </c>
      <c r="E2785" s="1" t="s">
        <v>12564</v>
      </c>
      <c r="F2785" s="3">
        <v>44271</v>
      </c>
      <c r="G2785" t="s">
        <v>15305</v>
      </c>
    </row>
    <row r="2786" spans="1:7" x14ac:dyDescent="0.25">
      <c r="A2786">
        <f t="shared" ca="1" si="43"/>
        <v>0.25421499947761195</v>
      </c>
      <c r="B2786" s="1" t="s">
        <v>12504</v>
      </c>
      <c r="C2786" s="2">
        <v>566590562</v>
      </c>
      <c r="D2786" s="1" t="s">
        <v>12505</v>
      </c>
      <c r="E2786" s="1" t="s">
        <v>12510</v>
      </c>
      <c r="F2786" s="3">
        <v>44502</v>
      </c>
      <c r="G2786" t="s">
        <v>15306</v>
      </c>
    </row>
    <row r="2787" spans="1:7" x14ac:dyDescent="0.25">
      <c r="A2787">
        <f t="shared" ca="1" si="43"/>
        <v>0.60061707109186291</v>
      </c>
      <c r="B2787" s="1" t="s">
        <v>12514</v>
      </c>
      <c r="C2787" s="2">
        <v>965515907</v>
      </c>
      <c r="D2787" s="1" t="s">
        <v>12515</v>
      </c>
      <c r="E2787" s="1" t="s">
        <v>12516</v>
      </c>
      <c r="F2787" s="3">
        <v>44259</v>
      </c>
      <c r="G2787" t="s">
        <v>15307</v>
      </c>
    </row>
    <row r="2788" spans="1:7" x14ac:dyDescent="0.25">
      <c r="A2788">
        <f t="shared" ca="1" si="43"/>
        <v>2.5440997031102364E-2</v>
      </c>
      <c r="B2788" s="1" t="s">
        <v>12524</v>
      </c>
      <c r="C2788" s="2">
        <v>277038324</v>
      </c>
      <c r="D2788" s="1" t="s">
        <v>12525</v>
      </c>
      <c r="E2788" s="1" t="s">
        <v>12561</v>
      </c>
      <c r="F2788" s="3">
        <v>44494</v>
      </c>
      <c r="G2788" t="s">
        <v>15308</v>
      </c>
    </row>
    <row r="2789" spans="1:7" x14ac:dyDescent="0.25">
      <c r="A2789">
        <f t="shared" ca="1" si="43"/>
        <v>0.10515766744384847</v>
      </c>
      <c r="B2789" s="1" t="s">
        <v>12508</v>
      </c>
      <c r="C2789" s="2">
        <v>62724933</v>
      </c>
      <c r="D2789" s="1" t="s">
        <v>12509</v>
      </c>
      <c r="E2789" s="1" t="s">
        <v>12510</v>
      </c>
      <c r="F2789" s="3">
        <v>44667</v>
      </c>
      <c r="G2789" t="s">
        <v>15309</v>
      </c>
    </row>
    <row r="2790" spans="1:7" x14ac:dyDescent="0.25">
      <c r="A2790">
        <f t="shared" ca="1" si="43"/>
        <v>0.72366843737875597</v>
      </c>
      <c r="B2790" s="1" t="s">
        <v>12538</v>
      </c>
      <c r="C2790" s="2">
        <v>497483163</v>
      </c>
      <c r="D2790" s="1" t="s">
        <v>12539</v>
      </c>
      <c r="E2790" s="1" t="s">
        <v>12512</v>
      </c>
      <c r="F2790" s="3">
        <v>44507</v>
      </c>
      <c r="G2790" t="s">
        <v>15310</v>
      </c>
    </row>
    <row r="2791" spans="1:7" x14ac:dyDescent="0.25">
      <c r="A2791">
        <f t="shared" ca="1" si="43"/>
        <v>0.89973708774033223</v>
      </c>
      <c r="B2791" s="1" t="s">
        <v>12514</v>
      </c>
      <c r="C2791" s="2">
        <v>557237783</v>
      </c>
      <c r="D2791" s="1" t="s">
        <v>12515</v>
      </c>
      <c r="E2791" s="1" t="s">
        <v>12516</v>
      </c>
      <c r="F2791" s="3">
        <v>44639</v>
      </c>
      <c r="G2791" t="s">
        <v>15311</v>
      </c>
    </row>
    <row r="2792" spans="1:7" x14ac:dyDescent="0.25">
      <c r="A2792">
        <f t="shared" ca="1" si="43"/>
        <v>0.38626879017813753</v>
      </c>
      <c r="B2792" s="1" t="s">
        <v>12514</v>
      </c>
      <c r="C2792" s="2">
        <v>600526441</v>
      </c>
      <c r="D2792" s="1" t="s">
        <v>12515</v>
      </c>
      <c r="E2792" s="1" t="s">
        <v>12516</v>
      </c>
      <c r="F2792" s="3">
        <v>44476</v>
      </c>
      <c r="G2792" t="s">
        <v>15312</v>
      </c>
    </row>
    <row r="2793" spans="1:7" x14ac:dyDescent="0.25">
      <c r="A2793">
        <f t="shared" ca="1" si="43"/>
        <v>0.63708386345878343</v>
      </c>
      <c r="B2793" s="1" t="s">
        <v>12504</v>
      </c>
      <c r="C2793" s="2">
        <v>682025529</v>
      </c>
      <c r="D2793" s="1" t="s">
        <v>12505</v>
      </c>
      <c r="E2793" s="1" t="s">
        <v>12506</v>
      </c>
      <c r="F2793" s="3">
        <v>44233</v>
      </c>
      <c r="G2793" t="s">
        <v>15313</v>
      </c>
    </row>
    <row r="2794" spans="1:7" x14ac:dyDescent="0.25">
      <c r="A2794">
        <f t="shared" ca="1" si="43"/>
        <v>0.98283995049243056</v>
      </c>
      <c r="B2794" s="1" t="s">
        <v>12508</v>
      </c>
      <c r="C2794" s="2">
        <v>233064658</v>
      </c>
      <c r="D2794" s="1" t="s">
        <v>12509</v>
      </c>
      <c r="E2794" s="1" t="s">
        <v>12510</v>
      </c>
      <c r="F2794" s="3">
        <v>44661</v>
      </c>
      <c r="G2794" t="s">
        <v>15314</v>
      </c>
    </row>
    <row r="2795" spans="1:7" x14ac:dyDescent="0.25">
      <c r="A2795">
        <f t="shared" ca="1" si="43"/>
        <v>0.84110303261767283</v>
      </c>
      <c r="B2795" s="1" t="s">
        <v>12521</v>
      </c>
      <c r="C2795" s="2">
        <v>749493329</v>
      </c>
      <c r="D2795" s="1" t="s">
        <v>12522</v>
      </c>
      <c r="E2795" s="1" t="s">
        <v>12510</v>
      </c>
      <c r="F2795" s="3">
        <v>44664</v>
      </c>
      <c r="G2795" t="s">
        <v>15315</v>
      </c>
    </row>
    <row r="2796" spans="1:7" x14ac:dyDescent="0.25">
      <c r="A2796">
        <f t="shared" ca="1" si="43"/>
        <v>0.79298754706043828</v>
      </c>
      <c r="B2796" s="1" t="s">
        <v>12504</v>
      </c>
      <c r="C2796" s="2">
        <v>888123952</v>
      </c>
      <c r="D2796" s="1" t="s">
        <v>12505</v>
      </c>
      <c r="E2796" s="1" t="s">
        <v>12564</v>
      </c>
      <c r="F2796" s="3">
        <v>44591</v>
      </c>
      <c r="G2796" t="s">
        <v>15316</v>
      </c>
    </row>
    <row r="2797" spans="1:7" x14ac:dyDescent="0.25">
      <c r="A2797">
        <f t="shared" ca="1" si="43"/>
        <v>0.20780949586620956</v>
      </c>
      <c r="B2797" s="1" t="s">
        <v>12504</v>
      </c>
      <c r="C2797" s="2">
        <v>500212612</v>
      </c>
      <c r="D2797" s="1" t="s">
        <v>12505</v>
      </c>
      <c r="E2797" s="1" t="s">
        <v>12564</v>
      </c>
      <c r="F2797" s="3">
        <v>44252</v>
      </c>
      <c r="G2797" t="s">
        <v>15317</v>
      </c>
    </row>
    <row r="2798" spans="1:7" x14ac:dyDescent="0.25">
      <c r="A2798">
        <f t="shared" ca="1" si="43"/>
        <v>0.7763135751167437</v>
      </c>
      <c r="B2798" s="1" t="s">
        <v>12524</v>
      </c>
      <c r="C2798" s="2">
        <v>533542112</v>
      </c>
      <c r="D2798" s="1" t="s">
        <v>12525</v>
      </c>
      <c r="E2798" s="1" t="s">
        <v>12561</v>
      </c>
      <c r="F2798" s="3">
        <v>44409</v>
      </c>
      <c r="G2798" t="s">
        <v>15318</v>
      </c>
    </row>
    <row r="2799" spans="1:7" x14ac:dyDescent="0.25">
      <c r="A2799">
        <f t="shared" ca="1" si="43"/>
        <v>0.17247167240481098</v>
      </c>
      <c r="B2799" s="1" t="s">
        <v>12514</v>
      </c>
      <c r="C2799" s="2">
        <v>682477275</v>
      </c>
      <c r="D2799" s="1" t="s">
        <v>12515</v>
      </c>
      <c r="E2799" s="1" t="s">
        <v>12506</v>
      </c>
      <c r="F2799" s="3">
        <v>44410</v>
      </c>
      <c r="G2799" t="s">
        <v>15319</v>
      </c>
    </row>
    <row r="2800" spans="1:7" x14ac:dyDescent="0.25">
      <c r="A2800">
        <f t="shared" ca="1" si="43"/>
        <v>0.42172013748680781</v>
      </c>
      <c r="B2800" s="1" t="s">
        <v>12514</v>
      </c>
      <c r="C2800" s="2">
        <v>225303584</v>
      </c>
      <c r="D2800" s="1" t="s">
        <v>12515</v>
      </c>
      <c r="E2800" s="1" t="s">
        <v>12506</v>
      </c>
      <c r="F2800" s="3">
        <v>44460</v>
      </c>
      <c r="G2800" t="s">
        <v>15320</v>
      </c>
    </row>
    <row r="2801" spans="1:7" x14ac:dyDescent="0.25">
      <c r="A2801">
        <f t="shared" ca="1" si="43"/>
        <v>0.3867977070881724</v>
      </c>
      <c r="B2801" s="1" t="s">
        <v>12538</v>
      </c>
      <c r="C2801" s="2">
        <v>460865549</v>
      </c>
      <c r="D2801" s="1" t="s">
        <v>12539</v>
      </c>
      <c r="E2801" s="1" t="s">
        <v>12566</v>
      </c>
      <c r="F2801" s="3">
        <v>44483</v>
      </c>
      <c r="G2801" t="s">
        <v>15321</v>
      </c>
    </row>
    <row r="2802" spans="1:7" x14ac:dyDescent="0.25">
      <c r="A2802">
        <f t="shared" ca="1" si="43"/>
        <v>0.30518566613125231</v>
      </c>
      <c r="B2802" s="1" t="s">
        <v>12504</v>
      </c>
      <c r="C2802" s="2">
        <v>600894200</v>
      </c>
      <c r="D2802" s="1" t="s">
        <v>12505</v>
      </c>
      <c r="E2802" s="1" t="s">
        <v>12506</v>
      </c>
      <c r="F2802" s="3">
        <v>44628</v>
      </c>
      <c r="G2802" t="s">
        <v>15322</v>
      </c>
    </row>
    <row r="2803" spans="1:7" x14ac:dyDescent="0.25">
      <c r="A2803">
        <f t="shared" ca="1" si="43"/>
        <v>8.0595673218388009E-2</v>
      </c>
      <c r="B2803" s="1" t="s">
        <v>12521</v>
      </c>
      <c r="C2803" s="2">
        <v>754830246</v>
      </c>
      <c r="D2803" s="1" t="s">
        <v>12522</v>
      </c>
      <c r="E2803" s="1" t="s">
        <v>12510</v>
      </c>
      <c r="F2803" s="3">
        <v>44387</v>
      </c>
      <c r="G2803" t="s">
        <v>15323</v>
      </c>
    </row>
    <row r="2804" spans="1:7" x14ac:dyDescent="0.25">
      <c r="A2804">
        <f t="shared" ca="1" si="43"/>
        <v>7.3673467173289708E-2</v>
      </c>
      <c r="B2804" s="1" t="s">
        <v>12508</v>
      </c>
      <c r="C2804" s="2">
        <v>17142593</v>
      </c>
      <c r="D2804" s="1" t="s">
        <v>12509</v>
      </c>
      <c r="E2804" s="1" t="s">
        <v>12519</v>
      </c>
      <c r="F2804" s="3">
        <v>44312</v>
      </c>
      <c r="G2804" t="s">
        <v>15324</v>
      </c>
    </row>
    <row r="2805" spans="1:7" x14ac:dyDescent="0.25">
      <c r="A2805">
        <f t="shared" ca="1" si="43"/>
        <v>0.44624058773041708</v>
      </c>
      <c r="B2805" s="1" t="s">
        <v>12521</v>
      </c>
      <c r="C2805" s="2">
        <v>240225914</v>
      </c>
      <c r="D2805" s="1" t="s">
        <v>12522</v>
      </c>
      <c r="E2805" s="1" t="s">
        <v>12512</v>
      </c>
      <c r="F2805" s="3">
        <v>44469</v>
      </c>
      <c r="G2805" t="s">
        <v>15325</v>
      </c>
    </row>
    <row r="2806" spans="1:7" x14ac:dyDescent="0.25">
      <c r="A2806">
        <f t="shared" ca="1" si="43"/>
        <v>0.34439573566846504</v>
      </c>
      <c r="B2806" s="1" t="s">
        <v>12538</v>
      </c>
      <c r="C2806" s="2">
        <v>453656191</v>
      </c>
      <c r="D2806" s="1" t="s">
        <v>12539</v>
      </c>
      <c r="E2806" s="1" t="s">
        <v>12512</v>
      </c>
      <c r="F2806" s="3">
        <v>44602</v>
      </c>
      <c r="G2806" t="s">
        <v>15326</v>
      </c>
    </row>
    <row r="2807" spans="1:7" x14ac:dyDescent="0.25">
      <c r="A2807">
        <f t="shared" ca="1" si="43"/>
        <v>0.77999988946038845</v>
      </c>
      <c r="B2807" s="1" t="s">
        <v>12521</v>
      </c>
      <c r="C2807" s="2">
        <v>909028330</v>
      </c>
      <c r="D2807" s="1" t="s">
        <v>12522</v>
      </c>
      <c r="E2807" s="1" t="s">
        <v>12512</v>
      </c>
      <c r="F2807" s="3">
        <v>44391</v>
      </c>
      <c r="G2807" t="s">
        <v>15327</v>
      </c>
    </row>
    <row r="2808" spans="1:7" x14ac:dyDescent="0.25">
      <c r="A2808">
        <f t="shared" ca="1" si="43"/>
        <v>1.3267613420136604E-2</v>
      </c>
      <c r="B2808" s="1" t="s">
        <v>12521</v>
      </c>
      <c r="C2808" s="2">
        <v>915416749</v>
      </c>
      <c r="D2808" s="1" t="s">
        <v>12522</v>
      </c>
      <c r="E2808" s="1" t="s">
        <v>12510</v>
      </c>
      <c r="F2808" s="3">
        <v>44346</v>
      </c>
      <c r="G2808" t="s">
        <v>15328</v>
      </c>
    </row>
    <row r="2809" spans="1:7" x14ac:dyDescent="0.25">
      <c r="A2809">
        <f t="shared" ca="1" si="43"/>
        <v>0.33362554155090418</v>
      </c>
      <c r="B2809" s="1" t="s">
        <v>12504</v>
      </c>
      <c r="C2809" s="2">
        <v>692595387</v>
      </c>
      <c r="D2809" s="1" t="s">
        <v>12505</v>
      </c>
      <c r="E2809" s="1" t="s">
        <v>12506</v>
      </c>
      <c r="F2809" s="3">
        <v>44669</v>
      </c>
      <c r="G2809" t="s">
        <v>15329</v>
      </c>
    </row>
    <row r="2810" spans="1:7" x14ac:dyDescent="0.25">
      <c r="A2810">
        <f t="shared" ca="1" si="43"/>
        <v>0.44042212095111266</v>
      </c>
      <c r="B2810" s="1" t="s">
        <v>12524</v>
      </c>
      <c r="C2810" s="2">
        <v>760091027</v>
      </c>
      <c r="D2810" s="1" t="s">
        <v>12525</v>
      </c>
      <c r="E2810" s="1" t="s">
        <v>12564</v>
      </c>
      <c r="F2810" s="3">
        <v>44266</v>
      </c>
      <c r="G2810" t="s">
        <v>15330</v>
      </c>
    </row>
    <row r="2811" spans="1:7" x14ac:dyDescent="0.25">
      <c r="A2811">
        <f t="shared" ca="1" si="43"/>
        <v>5.2874759858247744E-2</v>
      </c>
      <c r="B2811" s="1" t="s">
        <v>12508</v>
      </c>
      <c r="C2811" s="2">
        <v>109535553</v>
      </c>
      <c r="D2811" s="1" t="s">
        <v>12509</v>
      </c>
      <c r="E2811" s="1" t="s">
        <v>12519</v>
      </c>
      <c r="F2811" s="3">
        <v>44534</v>
      </c>
      <c r="G2811" t="s">
        <v>15331</v>
      </c>
    </row>
    <row r="2812" spans="1:7" x14ac:dyDescent="0.25">
      <c r="A2812">
        <f t="shared" ca="1" si="43"/>
        <v>0.80209865812152248</v>
      </c>
      <c r="B2812" s="1" t="s">
        <v>12524</v>
      </c>
      <c r="C2812" s="2">
        <v>732500144</v>
      </c>
      <c r="D2812" s="1" t="s">
        <v>12525</v>
      </c>
      <c r="E2812" s="1" t="s">
        <v>12506</v>
      </c>
      <c r="F2812" s="3">
        <v>44670</v>
      </c>
      <c r="G2812" t="s">
        <v>15332</v>
      </c>
    </row>
    <row r="2813" spans="1:7" x14ac:dyDescent="0.25">
      <c r="A2813">
        <f t="shared" ca="1" si="43"/>
        <v>0.35170423703513187</v>
      </c>
      <c r="B2813" s="1" t="s">
        <v>12524</v>
      </c>
      <c r="C2813" s="2">
        <v>142378480</v>
      </c>
      <c r="D2813" s="1" t="s">
        <v>12525</v>
      </c>
      <c r="E2813" s="1" t="s">
        <v>12564</v>
      </c>
      <c r="F2813" s="3">
        <v>44339</v>
      </c>
      <c r="G2813" t="s">
        <v>15333</v>
      </c>
    </row>
    <row r="2814" spans="1:7" x14ac:dyDescent="0.25">
      <c r="A2814">
        <f t="shared" ca="1" si="43"/>
        <v>0.91592927512231459</v>
      </c>
      <c r="B2814" s="1" t="s">
        <v>12521</v>
      </c>
      <c r="C2814" s="2">
        <v>213753946</v>
      </c>
      <c r="D2814" s="1" t="s">
        <v>12522</v>
      </c>
      <c r="E2814" s="1" t="s">
        <v>12510</v>
      </c>
      <c r="F2814" s="3">
        <v>44291</v>
      </c>
      <c r="G2814" t="s">
        <v>15334</v>
      </c>
    </row>
    <row r="2815" spans="1:7" x14ac:dyDescent="0.25">
      <c r="A2815">
        <f t="shared" ca="1" si="43"/>
        <v>0.86509934965914226</v>
      </c>
      <c r="B2815" s="1" t="s">
        <v>12538</v>
      </c>
      <c r="C2815" s="2">
        <v>662985666</v>
      </c>
      <c r="D2815" s="1" t="s">
        <v>12539</v>
      </c>
      <c r="E2815" s="1" t="s">
        <v>12566</v>
      </c>
      <c r="F2815" s="3">
        <v>44310</v>
      </c>
      <c r="G2815" t="s">
        <v>15335</v>
      </c>
    </row>
    <row r="2816" spans="1:7" x14ac:dyDescent="0.25">
      <c r="A2816">
        <f t="shared" ca="1" si="43"/>
        <v>0.88660424082052003</v>
      </c>
      <c r="B2816" s="1" t="s">
        <v>12504</v>
      </c>
      <c r="C2816" s="2">
        <v>621510549</v>
      </c>
      <c r="D2816" s="1" t="s">
        <v>12505</v>
      </c>
      <c r="E2816" s="1" t="s">
        <v>12564</v>
      </c>
      <c r="F2816" s="3">
        <v>44648</v>
      </c>
      <c r="G2816" t="s">
        <v>15336</v>
      </c>
    </row>
    <row r="2817" spans="1:7" x14ac:dyDescent="0.25">
      <c r="A2817">
        <f t="shared" ca="1" si="43"/>
        <v>0.82187319208097076</v>
      </c>
      <c r="B2817" s="1" t="s">
        <v>12538</v>
      </c>
      <c r="C2817" s="2">
        <v>992015771</v>
      </c>
      <c r="D2817" s="1" t="s">
        <v>12539</v>
      </c>
      <c r="E2817" s="1" t="s">
        <v>12512</v>
      </c>
      <c r="F2817" s="3">
        <v>44274</v>
      </c>
      <c r="G2817" t="s">
        <v>15337</v>
      </c>
    </row>
    <row r="2818" spans="1:7" x14ac:dyDescent="0.25">
      <c r="A2818">
        <f t="shared" ref="A2818:A2881" ca="1" si="44">RAND()</f>
        <v>0.8109744945231383</v>
      </c>
      <c r="B2818" s="1" t="s">
        <v>12538</v>
      </c>
      <c r="C2818" s="2">
        <v>998295516</v>
      </c>
      <c r="D2818" s="1" t="s">
        <v>12539</v>
      </c>
      <c r="E2818" s="1" t="s">
        <v>12512</v>
      </c>
      <c r="F2818" s="3">
        <v>44533</v>
      </c>
      <c r="G2818" t="s">
        <v>15338</v>
      </c>
    </row>
    <row r="2819" spans="1:7" x14ac:dyDescent="0.25">
      <c r="A2819">
        <f t="shared" ca="1" si="44"/>
        <v>0.94108837982305471</v>
      </c>
      <c r="B2819" s="1" t="s">
        <v>12514</v>
      </c>
      <c r="C2819" s="2">
        <v>467194584</v>
      </c>
      <c r="D2819" s="1" t="s">
        <v>12515</v>
      </c>
      <c r="E2819" s="1" t="s">
        <v>12527</v>
      </c>
      <c r="F2819" s="3">
        <v>44614</v>
      </c>
      <c r="G2819" t="s">
        <v>15339</v>
      </c>
    </row>
    <row r="2820" spans="1:7" x14ac:dyDescent="0.25">
      <c r="A2820">
        <f t="shared" ca="1" si="44"/>
        <v>0.34710844404568464</v>
      </c>
      <c r="B2820" s="1" t="s">
        <v>12504</v>
      </c>
      <c r="C2820" s="2">
        <v>952742530</v>
      </c>
      <c r="D2820" s="1" t="s">
        <v>12505</v>
      </c>
      <c r="E2820" s="1" t="s">
        <v>12506</v>
      </c>
      <c r="F2820" s="3">
        <v>44551</v>
      </c>
      <c r="G2820" t="s">
        <v>15340</v>
      </c>
    </row>
    <row r="2821" spans="1:7" x14ac:dyDescent="0.25">
      <c r="A2821">
        <f t="shared" ca="1" si="44"/>
        <v>0.33295784251531102</v>
      </c>
      <c r="B2821" s="1" t="s">
        <v>12508</v>
      </c>
      <c r="C2821" s="2">
        <v>822216007</v>
      </c>
      <c r="D2821" s="1" t="s">
        <v>12509</v>
      </c>
      <c r="E2821" s="1" t="s">
        <v>12510</v>
      </c>
      <c r="F2821" s="3">
        <v>44406</v>
      </c>
      <c r="G2821" t="s">
        <v>15341</v>
      </c>
    </row>
    <row r="2822" spans="1:7" x14ac:dyDescent="0.25">
      <c r="A2822">
        <f t="shared" ca="1" si="44"/>
        <v>0.61265169859623358</v>
      </c>
      <c r="B2822" s="1" t="s">
        <v>12521</v>
      </c>
      <c r="C2822" s="2">
        <v>93369459</v>
      </c>
      <c r="D2822" s="1" t="s">
        <v>12522</v>
      </c>
      <c r="E2822" s="1" t="s">
        <v>12510</v>
      </c>
      <c r="F2822" s="3">
        <v>44520</v>
      </c>
      <c r="G2822" t="s">
        <v>15342</v>
      </c>
    </row>
    <row r="2823" spans="1:7" x14ac:dyDescent="0.25">
      <c r="A2823">
        <f t="shared" ca="1" si="44"/>
        <v>0.66813688391265869</v>
      </c>
      <c r="B2823" s="1" t="s">
        <v>12524</v>
      </c>
      <c r="C2823" s="2">
        <v>331807383</v>
      </c>
      <c r="D2823" s="1" t="s">
        <v>12525</v>
      </c>
      <c r="E2823" s="1" t="s">
        <v>12564</v>
      </c>
      <c r="F2823" s="3">
        <v>44374</v>
      </c>
      <c r="G2823" t="s">
        <v>15343</v>
      </c>
    </row>
    <row r="2824" spans="1:7" x14ac:dyDescent="0.25">
      <c r="A2824">
        <f t="shared" ca="1" si="44"/>
        <v>0.85950889696040478</v>
      </c>
      <c r="B2824" s="1" t="s">
        <v>12504</v>
      </c>
      <c r="C2824" s="2">
        <v>332008952</v>
      </c>
      <c r="D2824" s="1" t="s">
        <v>12505</v>
      </c>
      <c r="E2824" s="1" t="s">
        <v>12510</v>
      </c>
      <c r="F2824" s="3">
        <v>44614</v>
      </c>
      <c r="G2824" t="s">
        <v>15344</v>
      </c>
    </row>
    <row r="2825" spans="1:7" x14ac:dyDescent="0.25">
      <c r="A2825">
        <f t="shared" ca="1" si="44"/>
        <v>0.50838189568661607</v>
      </c>
      <c r="B2825" s="1" t="s">
        <v>12514</v>
      </c>
      <c r="C2825" s="2">
        <v>843771917</v>
      </c>
      <c r="D2825" s="1" t="s">
        <v>12515</v>
      </c>
      <c r="E2825" s="1" t="s">
        <v>12516</v>
      </c>
      <c r="F2825" s="3">
        <v>44679</v>
      </c>
      <c r="G2825" t="s">
        <v>15345</v>
      </c>
    </row>
    <row r="2826" spans="1:7" x14ac:dyDescent="0.25">
      <c r="A2826">
        <f t="shared" ca="1" si="44"/>
        <v>0.28810651767463269</v>
      </c>
      <c r="B2826" s="1" t="s">
        <v>12524</v>
      </c>
      <c r="C2826" s="2">
        <v>685862122</v>
      </c>
      <c r="D2826" s="1" t="s">
        <v>12525</v>
      </c>
      <c r="E2826" s="1" t="s">
        <v>12506</v>
      </c>
      <c r="F2826" s="3">
        <v>44411</v>
      </c>
      <c r="G2826" t="s">
        <v>15346</v>
      </c>
    </row>
    <row r="2827" spans="1:7" x14ac:dyDescent="0.25">
      <c r="A2827">
        <f t="shared" ca="1" si="44"/>
        <v>0.75269824635643245</v>
      </c>
      <c r="B2827" s="1" t="s">
        <v>12524</v>
      </c>
      <c r="C2827" s="2">
        <v>414440288</v>
      </c>
      <c r="D2827" s="1" t="s">
        <v>12525</v>
      </c>
      <c r="E2827" s="1" t="s">
        <v>12564</v>
      </c>
      <c r="F2827" s="3">
        <v>44394</v>
      </c>
      <c r="G2827" t="s">
        <v>15347</v>
      </c>
    </row>
    <row r="2828" spans="1:7" x14ac:dyDescent="0.25">
      <c r="A2828">
        <f t="shared" ca="1" si="44"/>
        <v>0.95533139857680016</v>
      </c>
      <c r="B2828" s="1" t="s">
        <v>12504</v>
      </c>
      <c r="C2828" s="2">
        <v>334024694</v>
      </c>
      <c r="D2828" s="1" t="s">
        <v>12505</v>
      </c>
      <c r="E2828" s="1" t="s">
        <v>12510</v>
      </c>
      <c r="F2828" s="3">
        <v>44626</v>
      </c>
      <c r="G2828" t="s">
        <v>15348</v>
      </c>
    </row>
    <row r="2829" spans="1:7" x14ac:dyDescent="0.25">
      <c r="A2829">
        <f t="shared" ca="1" si="44"/>
        <v>0.72568417158361642</v>
      </c>
      <c r="B2829" s="1" t="s">
        <v>12538</v>
      </c>
      <c r="C2829" s="2">
        <v>666311180</v>
      </c>
      <c r="D2829" s="1" t="s">
        <v>12539</v>
      </c>
      <c r="E2829" s="1" t="s">
        <v>12512</v>
      </c>
      <c r="F2829" s="3">
        <v>44438</v>
      </c>
      <c r="G2829" t="s">
        <v>15349</v>
      </c>
    </row>
    <row r="2830" spans="1:7" x14ac:dyDescent="0.25">
      <c r="A2830">
        <f t="shared" ca="1" si="44"/>
        <v>0.18201780332474948</v>
      </c>
      <c r="B2830" s="1" t="s">
        <v>12508</v>
      </c>
      <c r="C2830" s="2">
        <v>16035727</v>
      </c>
      <c r="D2830" s="1" t="s">
        <v>12509</v>
      </c>
      <c r="E2830" s="1" t="s">
        <v>12519</v>
      </c>
      <c r="F2830" s="3">
        <v>44241</v>
      </c>
      <c r="G2830" t="s">
        <v>15350</v>
      </c>
    </row>
    <row r="2831" spans="1:7" x14ac:dyDescent="0.25">
      <c r="A2831">
        <f t="shared" ca="1" si="44"/>
        <v>0.63333688596592874</v>
      </c>
      <c r="B2831" s="1" t="s">
        <v>12514</v>
      </c>
      <c r="C2831" s="2">
        <v>863428067</v>
      </c>
      <c r="D2831" s="1" t="s">
        <v>12515</v>
      </c>
      <c r="E2831" s="1" t="s">
        <v>12506</v>
      </c>
      <c r="F2831" s="3">
        <v>44571</v>
      </c>
      <c r="G2831" t="s">
        <v>15351</v>
      </c>
    </row>
    <row r="2832" spans="1:7" x14ac:dyDescent="0.25">
      <c r="A2832">
        <f t="shared" ca="1" si="44"/>
        <v>0.38443258998948204</v>
      </c>
      <c r="B2832" s="1" t="s">
        <v>12504</v>
      </c>
      <c r="C2832" s="2">
        <v>379935005</v>
      </c>
      <c r="D2832" s="1" t="s">
        <v>12505</v>
      </c>
      <c r="E2832" s="1" t="s">
        <v>12564</v>
      </c>
      <c r="F2832" s="3">
        <v>44585</v>
      </c>
      <c r="G2832" t="s">
        <v>15352</v>
      </c>
    </row>
    <row r="2833" spans="1:7" x14ac:dyDescent="0.25">
      <c r="A2833">
        <f t="shared" ca="1" si="44"/>
        <v>0.43576469661907502</v>
      </c>
      <c r="B2833" s="1" t="s">
        <v>12521</v>
      </c>
      <c r="C2833" s="2">
        <v>335718706</v>
      </c>
      <c r="D2833" s="1" t="s">
        <v>12522</v>
      </c>
      <c r="E2833" s="1" t="s">
        <v>12510</v>
      </c>
      <c r="F2833" s="3">
        <v>44629</v>
      </c>
      <c r="G2833" t="s">
        <v>15353</v>
      </c>
    </row>
    <row r="2834" spans="1:7" x14ac:dyDescent="0.25">
      <c r="A2834">
        <f t="shared" ca="1" si="44"/>
        <v>8.271844035796494E-2</v>
      </c>
      <c r="B2834" s="1" t="s">
        <v>12504</v>
      </c>
      <c r="C2834" s="2">
        <v>343054136</v>
      </c>
      <c r="D2834" s="1" t="s">
        <v>12505</v>
      </c>
      <c r="E2834" s="1" t="s">
        <v>12506</v>
      </c>
      <c r="F2834" s="3">
        <v>44324</v>
      </c>
      <c r="G2834" t="s">
        <v>15354</v>
      </c>
    </row>
    <row r="2835" spans="1:7" x14ac:dyDescent="0.25">
      <c r="A2835">
        <f t="shared" ca="1" si="44"/>
        <v>0.15927636287458957</v>
      </c>
      <c r="B2835" s="1" t="s">
        <v>12514</v>
      </c>
      <c r="C2835" s="2">
        <v>299454838</v>
      </c>
      <c r="D2835" s="1" t="s">
        <v>12515</v>
      </c>
      <c r="E2835" s="1" t="s">
        <v>12527</v>
      </c>
      <c r="F2835" s="3">
        <v>44462</v>
      </c>
      <c r="G2835" t="s">
        <v>15355</v>
      </c>
    </row>
    <row r="2836" spans="1:7" x14ac:dyDescent="0.25">
      <c r="A2836">
        <f t="shared" ca="1" si="44"/>
        <v>0.85920229939383774</v>
      </c>
      <c r="B2836" s="1" t="s">
        <v>12524</v>
      </c>
      <c r="C2836" s="2">
        <v>724200436</v>
      </c>
      <c r="D2836" s="1" t="s">
        <v>12525</v>
      </c>
      <c r="E2836" s="1" t="s">
        <v>12564</v>
      </c>
      <c r="F2836" s="3">
        <v>44441</v>
      </c>
      <c r="G2836" t="s">
        <v>15356</v>
      </c>
    </row>
    <row r="2837" spans="1:7" x14ac:dyDescent="0.25">
      <c r="A2837">
        <f t="shared" ca="1" si="44"/>
        <v>6.1690445706100716E-2</v>
      </c>
      <c r="B2837" s="1" t="s">
        <v>12514</v>
      </c>
      <c r="C2837" s="2">
        <v>993487260</v>
      </c>
      <c r="D2837" s="1" t="s">
        <v>12515</v>
      </c>
      <c r="E2837" s="1" t="s">
        <v>12516</v>
      </c>
      <c r="F2837" s="3">
        <v>44382</v>
      </c>
      <c r="G2837" t="s">
        <v>15357</v>
      </c>
    </row>
    <row r="2838" spans="1:7" x14ac:dyDescent="0.25">
      <c r="A2838">
        <f t="shared" ca="1" si="44"/>
        <v>1.2489070064584551E-2</v>
      </c>
      <c r="B2838" s="1" t="s">
        <v>12524</v>
      </c>
      <c r="C2838" s="2">
        <v>274125874</v>
      </c>
      <c r="D2838" s="1" t="s">
        <v>12525</v>
      </c>
      <c r="E2838" s="1" t="s">
        <v>12561</v>
      </c>
      <c r="F2838" s="3">
        <v>44390</v>
      </c>
      <c r="G2838" t="s">
        <v>15358</v>
      </c>
    </row>
    <row r="2839" spans="1:7" x14ac:dyDescent="0.25">
      <c r="A2839">
        <f t="shared" ca="1" si="44"/>
        <v>0.99995009578353544</v>
      </c>
      <c r="B2839" s="1" t="s">
        <v>12521</v>
      </c>
      <c r="C2839" s="2">
        <v>26450599</v>
      </c>
      <c r="D2839" s="1" t="s">
        <v>12522</v>
      </c>
      <c r="E2839" s="1" t="s">
        <v>12512</v>
      </c>
      <c r="F2839" s="3">
        <v>44621</v>
      </c>
      <c r="G2839" t="s">
        <v>15359</v>
      </c>
    </row>
    <row r="2840" spans="1:7" x14ac:dyDescent="0.25">
      <c r="A2840">
        <f t="shared" ca="1" si="44"/>
        <v>0.20642329097331968</v>
      </c>
      <c r="B2840" s="1" t="s">
        <v>12508</v>
      </c>
      <c r="C2840" s="2">
        <v>381009187</v>
      </c>
      <c r="D2840" s="1" t="s">
        <v>12509</v>
      </c>
      <c r="E2840" s="1" t="s">
        <v>12519</v>
      </c>
      <c r="F2840" s="3">
        <v>44372</v>
      </c>
      <c r="G2840" t="s">
        <v>15360</v>
      </c>
    </row>
    <row r="2841" spans="1:7" x14ac:dyDescent="0.25">
      <c r="A2841">
        <f t="shared" ca="1" si="44"/>
        <v>5.5362278114277408E-2</v>
      </c>
      <c r="B2841" s="1" t="s">
        <v>12524</v>
      </c>
      <c r="C2841" s="2">
        <v>193328162</v>
      </c>
      <c r="D2841" s="1" t="s">
        <v>12525</v>
      </c>
      <c r="E2841" s="1" t="s">
        <v>12506</v>
      </c>
      <c r="F2841" s="3">
        <v>44378</v>
      </c>
      <c r="G2841" t="s">
        <v>15361</v>
      </c>
    </row>
    <row r="2842" spans="1:7" x14ac:dyDescent="0.25">
      <c r="A2842">
        <f t="shared" ca="1" si="44"/>
        <v>0.6353359896553562</v>
      </c>
      <c r="B2842" s="1" t="s">
        <v>12504</v>
      </c>
      <c r="C2842" s="2">
        <v>11295299</v>
      </c>
      <c r="D2842" s="1" t="s">
        <v>12505</v>
      </c>
      <c r="E2842" s="1" t="s">
        <v>12510</v>
      </c>
      <c r="F2842" s="3">
        <v>44316</v>
      </c>
      <c r="G2842" t="s">
        <v>15362</v>
      </c>
    </row>
    <row r="2843" spans="1:7" x14ac:dyDescent="0.25">
      <c r="A2843">
        <f t="shared" ca="1" si="44"/>
        <v>0.38986682465994094</v>
      </c>
      <c r="B2843" s="1" t="s">
        <v>12521</v>
      </c>
      <c r="C2843" s="2">
        <v>5643565</v>
      </c>
      <c r="D2843" s="1" t="s">
        <v>12522</v>
      </c>
      <c r="E2843" s="1" t="s">
        <v>12510</v>
      </c>
      <c r="F2843" s="3">
        <v>44673</v>
      </c>
      <c r="G2843" t="s">
        <v>15363</v>
      </c>
    </row>
    <row r="2844" spans="1:7" x14ac:dyDescent="0.25">
      <c r="A2844">
        <f t="shared" ca="1" si="44"/>
        <v>0.78163604598657055</v>
      </c>
      <c r="B2844" s="1" t="s">
        <v>12538</v>
      </c>
      <c r="C2844" s="2">
        <v>293382229</v>
      </c>
      <c r="D2844" s="1" t="s">
        <v>12539</v>
      </c>
      <c r="E2844" s="1" t="s">
        <v>12566</v>
      </c>
      <c r="F2844" s="3">
        <v>44640</v>
      </c>
      <c r="G2844" t="s">
        <v>15364</v>
      </c>
    </row>
    <row r="2845" spans="1:7" x14ac:dyDescent="0.25">
      <c r="A2845">
        <f t="shared" ca="1" si="44"/>
        <v>0.53900716163432982</v>
      </c>
      <c r="B2845" s="1" t="s">
        <v>12521</v>
      </c>
      <c r="C2845" s="2">
        <v>844852319</v>
      </c>
      <c r="D2845" s="1" t="s">
        <v>12522</v>
      </c>
      <c r="E2845" s="1" t="s">
        <v>12510</v>
      </c>
      <c r="F2845" s="3">
        <v>44359</v>
      </c>
      <c r="G2845" t="s">
        <v>15365</v>
      </c>
    </row>
    <row r="2846" spans="1:7" x14ac:dyDescent="0.25">
      <c r="A2846">
        <f t="shared" ca="1" si="44"/>
        <v>7.0223386002686183E-2</v>
      </c>
      <c r="B2846" s="1" t="s">
        <v>12538</v>
      </c>
      <c r="C2846" s="2">
        <v>278376364</v>
      </c>
      <c r="D2846" s="1" t="s">
        <v>12539</v>
      </c>
      <c r="E2846" s="1" t="s">
        <v>12566</v>
      </c>
      <c r="F2846" s="3">
        <v>44542</v>
      </c>
      <c r="G2846" t="s">
        <v>15366</v>
      </c>
    </row>
    <row r="2847" spans="1:7" x14ac:dyDescent="0.25">
      <c r="A2847">
        <f t="shared" ca="1" si="44"/>
        <v>0.65620386387185292</v>
      </c>
      <c r="B2847" s="1" t="s">
        <v>12524</v>
      </c>
      <c r="C2847" s="2">
        <v>446276731</v>
      </c>
      <c r="D2847" s="1" t="s">
        <v>12525</v>
      </c>
      <c r="E2847" s="1" t="s">
        <v>12564</v>
      </c>
      <c r="F2847" s="3">
        <v>44499</v>
      </c>
      <c r="G2847" t="s">
        <v>15367</v>
      </c>
    </row>
    <row r="2848" spans="1:7" x14ac:dyDescent="0.25">
      <c r="A2848">
        <f t="shared" ca="1" si="44"/>
        <v>0.83630972258697378</v>
      </c>
      <c r="B2848" s="1" t="s">
        <v>12514</v>
      </c>
      <c r="C2848" s="2">
        <v>691955540</v>
      </c>
      <c r="D2848" s="1" t="s">
        <v>12515</v>
      </c>
      <c r="E2848" s="1" t="s">
        <v>12516</v>
      </c>
      <c r="F2848" s="3">
        <v>44447</v>
      </c>
      <c r="G2848" t="s">
        <v>15368</v>
      </c>
    </row>
    <row r="2849" spans="1:7" x14ac:dyDescent="0.25">
      <c r="A2849">
        <f t="shared" ca="1" si="44"/>
        <v>0.13932851183127937</v>
      </c>
      <c r="B2849" s="1" t="s">
        <v>12514</v>
      </c>
      <c r="C2849" s="2">
        <v>391831896</v>
      </c>
      <c r="D2849" s="1" t="s">
        <v>12515</v>
      </c>
      <c r="E2849" s="1" t="s">
        <v>12516</v>
      </c>
      <c r="F2849" s="3">
        <v>44340</v>
      </c>
      <c r="G2849" t="s">
        <v>15369</v>
      </c>
    </row>
    <row r="2850" spans="1:7" x14ac:dyDescent="0.25">
      <c r="A2850">
        <f t="shared" ca="1" si="44"/>
        <v>0.12505998249944161</v>
      </c>
      <c r="B2850" s="1" t="s">
        <v>12524</v>
      </c>
      <c r="C2850" s="2">
        <v>682802685</v>
      </c>
      <c r="D2850" s="1" t="s">
        <v>12525</v>
      </c>
      <c r="E2850" s="1" t="s">
        <v>12561</v>
      </c>
      <c r="F2850" s="3">
        <v>44202</v>
      </c>
      <c r="G2850" t="s">
        <v>15370</v>
      </c>
    </row>
    <row r="2851" spans="1:7" x14ac:dyDescent="0.25">
      <c r="A2851">
        <f t="shared" ca="1" si="44"/>
        <v>0.4950437142247095</v>
      </c>
      <c r="B2851" s="1" t="s">
        <v>12538</v>
      </c>
      <c r="C2851" s="2">
        <v>782587147</v>
      </c>
      <c r="D2851" s="1" t="s">
        <v>12539</v>
      </c>
      <c r="E2851" s="1" t="s">
        <v>12566</v>
      </c>
      <c r="F2851" s="3">
        <v>44374</v>
      </c>
      <c r="G2851" t="s">
        <v>15371</v>
      </c>
    </row>
    <row r="2852" spans="1:7" x14ac:dyDescent="0.25">
      <c r="A2852">
        <f t="shared" ca="1" si="44"/>
        <v>0.49008544916666541</v>
      </c>
      <c r="B2852" s="1" t="s">
        <v>12538</v>
      </c>
      <c r="C2852" s="2">
        <v>714585585</v>
      </c>
      <c r="D2852" s="1" t="s">
        <v>12539</v>
      </c>
      <c r="E2852" s="1" t="s">
        <v>12510</v>
      </c>
      <c r="F2852" s="3">
        <v>44276</v>
      </c>
      <c r="G2852" t="s">
        <v>15372</v>
      </c>
    </row>
    <row r="2853" spans="1:7" x14ac:dyDescent="0.25">
      <c r="A2853">
        <f t="shared" ca="1" si="44"/>
        <v>0.8573810004487431</v>
      </c>
      <c r="B2853" s="1" t="s">
        <v>12524</v>
      </c>
      <c r="C2853" s="2">
        <v>46670843</v>
      </c>
      <c r="D2853" s="1" t="s">
        <v>12525</v>
      </c>
      <c r="E2853" s="1" t="s">
        <v>12506</v>
      </c>
      <c r="F2853" s="3">
        <v>44620</v>
      </c>
      <c r="G2853" t="s">
        <v>15373</v>
      </c>
    </row>
    <row r="2854" spans="1:7" x14ac:dyDescent="0.25">
      <c r="A2854">
        <f t="shared" ca="1" si="44"/>
        <v>0.23184518330401804</v>
      </c>
      <c r="B2854" s="1" t="s">
        <v>12524</v>
      </c>
      <c r="C2854" s="2">
        <v>158218396</v>
      </c>
      <c r="D2854" s="1" t="s">
        <v>12525</v>
      </c>
      <c r="E2854" s="1" t="s">
        <v>12561</v>
      </c>
      <c r="F2854" s="3">
        <v>44344</v>
      </c>
      <c r="G2854" t="s">
        <v>15374</v>
      </c>
    </row>
    <row r="2855" spans="1:7" x14ac:dyDescent="0.25">
      <c r="A2855">
        <f t="shared" ca="1" si="44"/>
        <v>0.26682554849379359</v>
      </c>
      <c r="B2855" s="1" t="s">
        <v>12514</v>
      </c>
      <c r="C2855" s="2">
        <v>212687695</v>
      </c>
      <c r="D2855" s="1" t="s">
        <v>12515</v>
      </c>
      <c r="E2855" s="1" t="s">
        <v>12527</v>
      </c>
      <c r="F2855" s="3">
        <v>44488</v>
      </c>
      <c r="G2855" t="s">
        <v>15375</v>
      </c>
    </row>
    <row r="2856" spans="1:7" x14ac:dyDescent="0.25">
      <c r="A2856">
        <f t="shared" ca="1" si="44"/>
        <v>0.10869423520372767</v>
      </c>
      <c r="B2856" s="1" t="s">
        <v>12508</v>
      </c>
      <c r="C2856" s="2">
        <v>153351376</v>
      </c>
      <c r="D2856" s="1" t="s">
        <v>12509</v>
      </c>
      <c r="E2856" s="1" t="s">
        <v>12519</v>
      </c>
      <c r="F2856" s="3">
        <v>44263</v>
      </c>
      <c r="G2856" t="s">
        <v>15376</v>
      </c>
    </row>
    <row r="2857" spans="1:7" x14ac:dyDescent="0.25">
      <c r="A2857">
        <f t="shared" ca="1" si="44"/>
        <v>0.56498624804941622</v>
      </c>
      <c r="B2857" s="1" t="s">
        <v>12524</v>
      </c>
      <c r="C2857" s="2">
        <v>463419959</v>
      </c>
      <c r="D2857" s="1" t="s">
        <v>12525</v>
      </c>
      <c r="E2857" s="1" t="s">
        <v>12506</v>
      </c>
      <c r="F2857" s="3">
        <v>44528</v>
      </c>
      <c r="G2857" t="s">
        <v>15377</v>
      </c>
    </row>
    <row r="2858" spans="1:7" x14ac:dyDescent="0.25">
      <c r="A2858">
        <f t="shared" ca="1" si="44"/>
        <v>0.41969935159081395</v>
      </c>
      <c r="B2858" s="1" t="s">
        <v>12524</v>
      </c>
      <c r="C2858" s="2">
        <v>137837802</v>
      </c>
      <c r="D2858" s="1" t="s">
        <v>12525</v>
      </c>
      <c r="E2858" s="1" t="s">
        <v>12564</v>
      </c>
      <c r="F2858" s="3">
        <v>44568</v>
      </c>
      <c r="G2858" t="s">
        <v>15378</v>
      </c>
    </row>
    <row r="2859" spans="1:7" x14ac:dyDescent="0.25">
      <c r="A2859">
        <f t="shared" ca="1" si="44"/>
        <v>0.71537378089927972</v>
      </c>
      <c r="B2859" s="1" t="s">
        <v>12538</v>
      </c>
      <c r="C2859" s="2">
        <v>146068290</v>
      </c>
      <c r="D2859" s="1" t="s">
        <v>12539</v>
      </c>
      <c r="E2859" s="1" t="s">
        <v>12510</v>
      </c>
      <c r="F2859" s="3">
        <v>44313</v>
      </c>
      <c r="G2859" t="s">
        <v>15379</v>
      </c>
    </row>
    <row r="2860" spans="1:7" x14ac:dyDescent="0.25">
      <c r="A2860">
        <f t="shared" ca="1" si="44"/>
        <v>3.3424716323932291E-2</v>
      </c>
      <c r="B2860" s="1" t="s">
        <v>12521</v>
      </c>
      <c r="C2860" s="2">
        <v>799719608</v>
      </c>
      <c r="D2860" s="1" t="s">
        <v>12522</v>
      </c>
      <c r="E2860" s="1" t="s">
        <v>12512</v>
      </c>
      <c r="F2860" s="3">
        <v>44450</v>
      </c>
      <c r="G2860" t="s">
        <v>15380</v>
      </c>
    </row>
    <row r="2861" spans="1:7" x14ac:dyDescent="0.25">
      <c r="A2861">
        <f t="shared" ca="1" si="44"/>
        <v>0.28329981190638576</v>
      </c>
      <c r="B2861" s="1" t="s">
        <v>12504</v>
      </c>
      <c r="C2861" s="2">
        <v>421773020</v>
      </c>
      <c r="D2861" s="1" t="s">
        <v>12505</v>
      </c>
      <c r="E2861" s="1" t="s">
        <v>12510</v>
      </c>
      <c r="F2861" s="3">
        <v>44669</v>
      </c>
      <c r="G2861" t="s">
        <v>15381</v>
      </c>
    </row>
    <row r="2862" spans="1:7" x14ac:dyDescent="0.25">
      <c r="A2862">
        <f t="shared" ca="1" si="44"/>
        <v>0.96839912462058775</v>
      </c>
      <c r="B2862" s="1" t="s">
        <v>12508</v>
      </c>
      <c r="C2862" s="2">
        <v>488871183</v>
      </c>
      <c r="D2862" s="1" t="s">
        <v>12509</v>
      </c>
      <c r="E2862" s="1" t="s">
        <v>12519</v>
      </c>
      <c r="F2862" s="3">
        <v>44427</v>
      </c>
      <c r="G2862" t="s">
        <v>15382</v>
      </c>
    </row>
    <row r="2863" spans="1:7" x14ac:dyDescent="0.25">
      <c r="A2863">
        <f t="shared" ca="1" si="44"/>
        <v>0.11698849588137628</v>
      </c>
      <c r="B2863" s="1" t="s">
        <v>12508</v>
      </c>
      <c r="C2863" s="2">
        <v>201813131</v>
      </c>
      <c r="D2863" s="1" t="s">
        <v>12509</v>
      </c>
      <c r="E2863" s="1" t="s">
        <v>12519</v>
      </c>
      <c r="F2863" s="3">
        <v>44452</v>
      </c>
      <c r="G2863" t="s">
        <v>15383</v>
      </c>
    </row>
    <row r="2864" spans="1:7" x14ac:dyDescent="0.25">
      <c r="A2864">
        <f t="shared" ca="1" si="44"/>
        <v>0.22084804839506267</v>
      </c>
      <c r="B2864" s="1" t="s">
        <v>12508</v>
      </c>
      <c r="C2864" s="2">
        <v>986667087</v>
      </c>
      <c r="D2864" s="1" t="s">
        <v>12509</v>
      </c>
      <c r="E2864" s="1" t="s">
        <v>12510</v>
      </c>
      <c r="F2864" s="3">
        <v>44623</v>
      </c>
      <c r="G2864" t="s">
        <v>15384</v>
      </c>
    </row>
    <row r="2865" spans="1:7" x14ac:dyDescent="0.25">
      <c r="A2865">
        <f t="shared" ca="1" si="44"/>
        <v>0.62035065179715987</v>
      </c>
      <c r="B2865" s="1" t="s">
        <v>12538</v>
      </c>
      <c r="C2865" s="2">
        <v>227862330</v>
      </c>
      <c r="D2865" s="1" t="s">
        <v>12539</v>
      </c>
      <c r="E2865" s="1" t="s">
        <v>12566</v>
      </c>
      <c r="F2865" s="3">
        <v>44233</v>
      </c>
      <c r="G2865" t="s">
        <v>15385</v>
      </c>
    </row>
    <row r="2866" spans="1:7" x14ac:dyDescent="0.25">
      <c r="A2866">
        <f t="shared" ca="1" si="44"/>
        <v>0.31461716779450655</v>
      </c>
      <c r="B2866" s="1" t="s">
        <v>12524</v>
      </c>
      <c r="C2866" s="2">
        <v>24757395</v>
      </c>
      <c r="D2866" s="1" t="s">
        <v>12525</v>
      </c>
      <c r="E2866" s="1" t="s">
        <v>12564</v>
      </c>
      <c r="F2866" s="3">
        <v>44430</v>
      </c>
      <c r="G2866" t="s">
        <v>15386</v>
      </c>
    </row>
    <row r="2867" spans="1:7" x14ac:dyDescent="0.25">
      <c r="A2867">
        <f t="shared" ca="1" si="44"/>
        <v>0.11152286135056033</v>
      </c>
      <c r="B2867" s="1" t="s">
        <v>12504</v>
      </c>
      <c r="C2867" s="2">
        <v>29233538</v>
      </c>
      <c r="D2867" s="1" t="s">
        <v>12505</v>
      </c>
      <c r="E2867" s="1" t="s">
        <v>12564</v>
      </c>
      <c r="F2867" s="3">
        <v>44331</v>
      </c>
      <c r="G2867" t="s">
        <v>15387</v>
      </c>
    </row>
    <row r="2868" spans="1:7" x14ac:dyDescent="0.25">
      <c r="A2868">
        <f t="shared" ca="1" si="44"/>
        <v>0.41512406392815349</v>
      </c>
      <c r="B2868" s="1" t="s">
        <v>12524</v>
      </c>
      <c r="C2868" s="2">
        <v>529597969</v>
      </c>
      <c r="D2868" s="1" t="s">
        <v>12525</v>
      </c>
      <c r="E2868" s="1" t="s">
        <v>12561</v>
      </c>
      <c r="F2868" s="3">
        <v>44284</v>
      </c>
      <c r="G2868" t="s">
        <v>15388</v>
      </c>
    </row>
    <row r="2869" spans="1:7" x14ac:dyDescent="0.25">
      <c r="A2869">
        <f t="shared" ca="1" si="44"/>
        <v>0.83331249122604489</v>
      </c>
      <c r="B2869" s="1" t="s">
        <v>12521</v>
      </c>
      <c r="C2869" s="2">
        <v>116907456</v>
      </c>
      <c r="D2869" s="1" t="s">
        <v>12522</v>
      </c>
      <c r="E2869" s="1" t="s">
        <v>12512</v>
      </c>
      <c r="F2869" s="3">
        <v>44443</v>
      </c>
      <c r="G2869" t="s">
        <v>15389</v>
      </c>
    </row>
    <row r="2870" spans="1:7" x14ac:dyDescent="0.25">
      <c r="A2870">
        <f t="shared" ca="1" si="44"/>
        <v>0.26316584809207511</v>
      </c>
      <c r="B2870" s="1" t="s">
        <v>12521</v>
      </c>
      <c r="C2870" s="2">
        <v>684228489</v>
      </c>
      <c r="D2870" s="1" t="s">
        <v>12522</v>
      </c>
      <c r="E2870" s="1" t="s">
        <v>12510</v>
      </c>
      <c r="F2870" s="3">
        <v>44276</v>
      </c>
      <c r="G2870" t="s">
        <v>15390</v>
      </c>
    </row>
    <row r="2871" spans="1:7" x14ac:dyDescent="0.25">
      <c r="A2871">
        <f t="shared" ca="1" si="44"/>
        <v>0.39099941664945559</v>
      </c>
      <c r="B2871" s="1" t="s">
        <v>12538</v>
      </c>
      <c r="C2871" s="2">
        <v>876221030</v>
      </c>
      <c r="D2871" s="1" t="s">
        <v>12539</v>
      </c>
      <c r="E2871" s="1" t="s">
        <v>12510</v>
      </c>
      <c r="F2871" s="3">
        <v>44555</v>
      </c>
      <c r="G2871" t="s">
        <v>15391</v>
      </c>
    </row>
    <row r="2872" spans="1:7" x14ac:dyDescent="0.25">
      <c r="A2872">
        <f t="shared" ca="1" si="44"/>
        <v>0.3634542250857471</v>
      </c>
      <c r="B2872" s="1" t="s">
        <v>12504</v>
      </c>
      <c r="C2872" s="2">
        <v>373928798</v>
      </c>
      <c r="D2872" s="1" t="s">
        <v>12505</v>
      </c>
      <c r="E2872" s="1" t="s">
        <v>12510</v>
      </c>
      <c r="F2872" s="3">
        <v>44270</v>
      </c>
      <c r="G2872" t="s">
        <v>15392</v>
      </c>
    </row>
    <row r="2873" spans="1:7" x14ac:dyDescent="0.25">
      <c r="A2873">
        <f t="shared" ca="1" si="44"/>
        <v>0.63161338253216781</v>
      </c>
      <c r="B2873" s="1" t="s">
        <v>12538</v>
      </c>
      <c r="C2873" s="2">
        <v>682734380</v>
      </c>
      <c r="D2873" s="1" t="s">
        <v>12539</v>
      </c>
      <c r="E2873" s="1" t="s">
        <v>12512</v>
      </c>
      <c r="F2873" s="3">
        <v>44374</v>
      </c>
      <c r="G2873" t="s">
        <v>15393</v>
      </c>
    </row>
    <row r="2874" spans="1:7" x14ac:dyDescent="0.25">
      <c r="A2874">
        <f t="shared" ca="1" si="44"/>
        <v>0.65011565304364849</v>
      </c>
      <c r="B2874" s="1" t="s">
        <v>12524</v>
      </c>
      <c r="C2874" s="2">
        <v>508270408</v>
      </c>
      <c r="D2874" s="1" t="s">
        <v>12525</v>
      </c>
      <c r="E2874" s="1" t="s">
        <v>12561</v>
      </c>
      <c r="F2874" s="3">
        <v>44578</v>
      </c>
      <c r="G2874" t="s">
        <v>15394</v>
      </c>
    </row>
    <row r="2875" spans="1:7" x14ac:dyDescent="0.25">
      <c r="A2875">
        <f t="shared" ca="1" si="44"/>
        <v>5.7953573447767415E-2</v>
      </c>
      <c r="B2875" s="1" t="s">
        <v>12508</v>
      </c>
      <c r="C2875" s="2">
        <v>886712659</v>
      </c>
      <c r="D2875" s="1" t="s">
        <v>12509</v>
      </c>
      <c r="E2875" s="1" t="s">
        <v>12510</v>
      </c>
      <c r="F2875" s="3">
        <v>44657</v>
      </c>
      <c r="G2875" t="s">
        <v>15395</v>
      </c>
    </row>
    <row r="2876" spans="1:7" x14ac:dyDescent="0.25">
      <c r="A2876">
        <f t="shared" ca="1" si="44"/>
        <v>0.12619221967115435</v>
      </c>
      <c r="B2876" s="1" t="s">
        <v>12514</v>
      </c>
      <c r="C2876" s="2">
        <v>923681663</v>
      </c>
      <c r="D2876" s="1" t="s">
        <v>12515</v>
      </c>
      <c r="E2876" s="1" t="s">
        <v>12516</v>
      </c>
      <c r="F2876" s="3">
        <v>44511</v>
      </c>
      <c r="G2876" t="s">
        <v>15396</v>
      </c>
    </row>
    <row r="2877" spans="1:7" x14ac:dyDescent="0.25">
      <c r="A2877">
        <f t="shared" ca="1" si="44"/>
        <v>0.50318118889288777</v>
      </c>
      <c r="B2877" s="1" t="s">
        <v>12538</v>
      </c>
      <c r="C2877" s="2">
        <v>295093225</v>
      </c>
      <c r="D2877" s="1" t="s">
        <v>12539</v>
      </c>
      <c r="E2877" s="1" t="s">
        <v>12510</v>
      </c>
      <c r="F2877" s="3">
        <v>44220</v>
      </c>
      <c r="G2877" t="s">
        <v>15397</v>
      </c>
    </row>
    <row r="2878" spans="1:7" x14ac:dyDescent="0.25">
      <c r="A2878">
        <f t="shared" ca="1" si="44"/>
        <v>0.65538405322955628</v>
      </c>
      <c r="B2878" s="1" t="s">
        <v>12504</v>
      </c>
      <c r="C2878" s="2">
        <v>443084109</v>
      </c>
      <c r="D2878" s="1" t="s">
        <v>12505</v>
      </c>
      <c r="E2878" s="1" t="s">
        <v>12510</v>
      </c>
      <c r="F2878" s="3">
        <v>44502</v>
      </c>
      <c r="G2878" t="s">
        <v>15398</v>
      </c>
    </row>
    <row r="2879" spans="1:7" x14ac:dyDescent="0.25">
      <c r="A2879">
        <f t="shared" ca="1" si="44"/>
        <v>0.24194754941973973</v>
      </c>
      <c r="B2879" s="1" t="s">
        <v>12521</v>
      </c>
      <c r="C2879" s="2">
        <v>6783451</v>
      </c>
      <c r="D2879" s="1" t="s">
        <v>12522</v>
      </c>
      <c r="E2879" s="1" t="s">
        <v>12510</v>
      </c>
      <c r="F2879" s="3">
        <v>44504</v>
      </c>
      <c r="G2879" t="s">
        <v>15399</v>
      </c>
    </row>
    <row r="2880" spans="1:7" x14ac:dyDescent="0.25">
      <c r="A2880">
        <f t="shared" ca="1" si="44"/>
        <v>0.69005523569309013</v>
      </c>
      <c r="B2880" s="1" t="s">
        <v>12524</v>
      </c>
      <c r="C2880" s="2">
        <v>128772613</v>
      </c>
      <c r="D2880" s="1" t="s">
        <v>12525</v>
      </c>
      <c r="E2880" s="1" t="s">
        <v>12561</v>
      </c>
      <c r="F2880" s="3">
        <v>44511</v>
      </c>
      <c r="G2880" t="s">
        <v>15400</v>
      </c>
    </row>
    <row r="2881" spans="1:7" x14ac:dyDescent="0.25">
      <c r="A2881">
        <f t="shared" ca="1" si="44"/>
        <v>0.60710571036939764</v>
      </c>
      <c r="B2881" s="1" t="s">
        <v>12538</v>
      </c>
      <c r="C2881" s="2">
        <v>619850014</v>
      </c>
      <c r="D2881" s="1" t="s">
        <v>12539</v>
      </c>
      <c r="E2881" s="1" t="s">
        <v>12512</v>
      </c>
      <c r="F2881" s="3">
        <v>44380</v>
      </c>
      <c r="G2881" t="s">
        <v>15401</v>
      </c>
    </row>
    <row r="2882" spans="1:7" x14ac:dyDescent="0.25">
      <c r="A2882">
        <f t="shared" ref="A2882:A2945" ca="1" si="45">RAND()</f>
        <v>0.6382561431957825</v>
      </c>
      <c r="B2882" s="1" t="s">
        <v>12524</v>
      </c>
      <c r="C2882" s="2">
        <v>897973794</v>
      </c>
      <c r="D2882" s="1" t="s">
        <v>12525</v>
      </c>
      <c r="E2882" s="1" t="s">
        <v>12564</v>
      </c>
      <c r="F2882" s="3">
        <v>44451</v>
      </c>
      <c r="G2882" t="s">
        <v>15402</v>
      </c>
    </row>
    <row r="2883" spans="1:7" x14ac:dyDescent="0.25">
      <c r="A2883">
        <f t="shared" ca="1" si="45"/>
        <v>0.35349233370003375</v>
      </c>
      <c r="B2883" s="1" t="s">
        <v>12521</v>
      </c>
      <c r="C2883" s="2">
        <v>212690234</v>
      </c>
      <c r="D2883" s="1" t="s">
        <v>12522</v>
      </c>
      <c r="E2883" s="1" t="s">
        <v>12512</v>
      </c>
      <c r="F2883" s="3">
        <v>44370</v>
      </c>
      <c r="G2883" t="s">
        <v>15403</v>
      </c>
    </row>
    <row r="2884" spans="1:7" x14ac:dyDescent="0.25">
      <c r="A2884">
        <f t="shared" ca="1" si="45"/>
        <v>8.2344641940573005E-2</v>
      </c>
      <c r="B2884" s="1" t="s">
        <v>12538</v>
      </c>
      <c r="C2884" s="2">
        <v>244618092</v>
      </c>
      <c r="D2884" s="1" t="s">
        <v>12539</v>
      </c>
      <c r="E2884" s="1" t="s">
        <v>12512</v>
      </c>
      <c r="F2884" s="3">
        <v>44251</v>
      </c>
      <c r="G2884" t="s">
        <v>15404</v>
      </c>
    </row>
    <row r="2885" spans="1:7" x14ac:dyDescent="0.25">
      <c r="A2885">
        <f t="shared" ca="1" si="45"/>
        <v>0.73761665478044214</v>
      </c>
      <c r="B2885" s="1" t="s">
        <v>12504</v>
      </c>
      <c r="C2885" s="2">
        <v>395746493</v>
      </c>
      <c r="D2885" s="1" t="s">
        <v>12505</v>
      </c>
      <c r="E2885" s="1" t="s">
        <v>12564</v>
      </c>
      <c r="F2885" s="3">
        <v>44271</v>
      </c>
      <c r="G2885" t="s">
        <v>15405</v>
      </c>
    </row>
    <row r="2886" spans="1:7" x14ac:dyDescent="0.25">
      <c r="A2886">
        <f t="shared" ca="1" si="45"/>
        <v>0.30869638478200723</v>
      </c>
      <c r="B2886" s="1" t="s">
        <v>12524</v>
      </c>
      <c r="C2886" s="2">
        <v>421235085</v>
      </c>
      <c r="D2886" s="1" t="s">
        <v>12525</v>
      </c>
      <c r="E2886" s="1" t="s">
        <v>12564</v>
      </c>
      <c r="F2886" s="3">
        <v>44408</v>
      </c>
      <c r="G2886" t="s">
        <v>15406</v>
      </c>
    </row>
    <row r="2887" spans="1:7" x14ac:dyDescent="0.25">
      <c r="A2887">
        <f t="shared" ca="1" si="45"/>
        <v>0.17910699910805805</v>
      </c>
      <c r="B2887" s="1" t="s">
        <v>12538</v>
      </c>
      <c r="C2887" s="2">
        <v>226058119</v>
      </c>
      <c r="D2887" s="1" t="s">
        <v>12539</v>
      </c>
      <c r="E2887" s="1" t="s">
        <v>12510</v>
      </c>
      <c r="F2887" s="3">
        <v>44216</v>
      </c>
      <c r="G2887" t="s">
        <v>15407</v>
      </c>
    </row>
    <row r="2888" spans="1:7" x14ac:dyDescent="0.25">
      <c r="A2888">
        <f t="shared" ca="1" si="45"/>
        <v>0.1297195122300473</v>
      </c>
      <c r="B2888" s="1" t="s">
        <v>12524</v>
      </c>
      <c r="C2888" s="2">
        <v>128921572</v>
      </c>
      <c r="D2888" s="1" t="s">
        <v>12525</v>
      </c>
      <c r="E2888" s="1" t="s">
        <v>12561</v>
      </c>
      <c r="F2888" s="3">
        <v>44386</v>
      </c>
      <c r="G2888" t="s">
        <v>15408</v>
      </c>
    </row>
    <row r="2889" spans="1:7" x14ac:dyDescent="0.25">
      <c r="A2889">
        <f t="shared" ca="1" si="45"/>
        <v>0.49202533021567318</v>
      </c>
      <c r="B2889" s="1" t="s">
        <v>12521</v>
      </c>
      <c r="C2889" s="2">
        <v>635009547</v>
      </c>
      <c r="D2889" s="1" t="s">
        <v>12522</v>
      </c>
      <c r="E2889" s="1" t="s">
        <v>12512</v>
      </c>
      <c r="F2889" s="3">
        <v>44333</v>
      </c>
      <c r="G2889" t="s">
        <v>15409</v>
      </c>
    </row>
    <row r="2890" spans="1:7" x14ac:dyDescent="0.25">
      <c r="A2890">
        <f t="shared" ca="1" si="45"/>
        <v>0.99195803813108174</v>
      </c>
      <c r="B2890" s="1" t="s">
        <v>12508</v>
      </c>
      <c r="C2890" s="2">
        <v>395255433</v>
      </c>
      <c r="D2890" s="1" t="s">
        <v>12509</v>
      </c>
      <c r="E2890" s="1" t="s">
        <v>12519</v>
      </c>
      <c r="F2890" s="3">
        <v>44201</v>
      </c>
      <c r="G2890" t="s">
        <v>15410</v>
      </c>
    </row>
    <row r="2891" spans="1:7" x14ac:dyDescent="0.25">
      <c r="A2891">
        <f t="shared" ca="1" si="45"/>
        <v>0.85057293106172294</v>
      </c>
      <c r="B2891" s="1" t="s">
        <v>12504</v>
      </c>
      <c r="C2891" s="2">
        <v>804272743</v>
      </c>
      <c r="D2891" s="1" t="s">
        <v>12505</v>
      </c>
      <c r="E2891" s="1" t="s">
        <v>12510</v>
      </c>
      <c r="F2891" s="3">
        <v>44538</v>
      </c>
      <c r="G2891" t="s">
        <v>15411</v>
      </c>
    </row>
    <row r="2892" spans="1:7" x14ac:dyDescent="0.25">
      <c r="A2892">
        <f t="shared" ca="1" si="45"/>
        <v>0.92343681372671516</v>
      </c>
      <c r="B2892" s="1" t="s">
        <v>12508</v>
      </c>
      <c r="C2892" s="2">
        <v>931903128</v>
      </c>
      <c r="D2892" s="1" t="s">
        <v>12509</v>
      </c>
      <c r="E2892" s="1" t="s">
        <v>12519</v>
      </c>
      <c r="F2892" s="3">
        <v>44652</v>
      </c>
      <c r="G2892" t="s">
        <v>15412</v>
      </c>
    </row>
    <row r="2893" spans="1:7" x14ac:dyDescent="0.25">
      <c r="A2893">
        <f t="shared" ca="1" si="45"/>
        <v>0.51966754006470872</v>
      </c>
      <c r="B2893" s="1" t="s">
        <v>12504</v>
      </c>
      <c r="C2893" s="2">
        <v>932589685</v>
      </c>
      <c r="D2893" s="1" t="s">
        <v>12505</v>
      </c>
      <c r="E2893" s="1" t="s">
        <v>12506</v>
      </c>
      <c r="F2893" s="3">
        <v>44215</v>
      </c>
      <c r="G2893" t="s">
        <v>15413</v>
      </c>
    </row>
    <row r="2894" spans="1:7" x14ac:dyDescent="0.25">
      <c r="A2894">
        <f t="shared" ca="1" si="45"/>
        <v>0.18765396838159354</v>
      </c>
      <c r="B2894" s="1" t="s">
        <v>12524</v>
      </c>
      <c r="C2894" s="2">
        <v>174963334</v>
      </c>
      <c r="D2894" s="1" t="s">
        <v>12525</v>
      </c>
      <c r="E2894" s="1" t="s">
        <v>12564</v>
      </c>
      <c r="F2894" s="3">
        <v>44402</v>
      </c>
      <c r="G2894" t="s">
        <v>15414</v>
      </c>
    </row>
    <row r="2895" spans="1:7" x14ac:dyDescent="0.25">
      <c r="A2895">
        <f t="shared" ca="1" si="45"/>
        <v>0.63950550807775952</v>
      </c>
      <c r="B2895" s="1" t="s">
        <v>12504</v>
      </c>
      <c r="C2895" s="2">
        <v>210406263</v>
      </c>
      <c r="D2895" s="1" t="s">
        <v>12505</v>
      </c>
      <c r="E2895" s="1" t="s">
        <v>12506</v>
      </c>
      <c r="F2895" s="3">
        <v>44254</v>
      </c>
      <c r="G2895" t="s">
        <v>15415</v>
      </c>
    </row>
    <row r="2896" spans="1:7" x14ac:dyDescent="0.25">
      <c r="A2896">
        <f t="shared" ca="1" si="45"/>
        <v>2.8191473103009734E-3</v>
      </c>
      <c r="B2896" s="1" t="s">
        <v>12508</v>
      </c>
      <c r="C2896" s="2">
        <v>443868936</v>
      </c>
      <c r="D2896" s="1" t="s">
        <v>12509</v>
      </c>
      <c r="E2896" s="1" t="s">
        <v>12519</v>
      </c>
      <c r="F2896" s="3">
        <v>44376</v>
      </c>
      <c r="G2896" t="s">
        <v>15416</v>
      </c>
    </row>
    <row r="2897" spans="1:7" x14ac:dyDescent="0.25">
      <c r="A2897">
        <f t="shared" ca="1" si="45"/>
        <v>0.12018139726368082</v>
      </c>
      <c r="B2897" s="1" t="s">
        <v>12504</v>
      </c>
      <c r="C2897" s="2">
        <v>500287879</v>
      </c>
      <c r="D2897" s="1" t="s">
        <v>12505</v>
      </c>
      <c r="E2897" s="1" t="s">
        <v>12506</v>
      </c>
      <c r="F2897" s="3">
        <v>44259</v>
      </c>
      <c r="G2897" t="s">
        <v>15417</v>
      </c>
    </row>
    <row r="2898" spans="1:7" x14ac:dyDescent="0.25">
      <c r="A2898">
        <f t="shared" ca="1" si="45"/>
        <v>0.50068143870570958</v>
      </c>
      <c r="B2898" s="1" t="s">
        <v>12514</v>
      </c>
      <c r="C2898" s="2">
        <v>643055435</v>
      </c>
      <c r="D2898" s="1" t="s">
        <v>12515</v>
      </c>
      <c r="E2898" s="1" t="s">
        <v>12516</v>
      </c>
      <c r="F2898" s="3">
        <v>44480</v>
      </c>
      <c r="G2898" t="s">
        <v>15418</v>
      </c>
    </row>
    <row r="2899" spans="1:7" x14ac:dyDescent="0.25">
      <c r="A2899">
        <f t="shared" ca="1" si="45"/>
        <v>0.20992605066009218</v>
      </c>
      <c r="B2899" s="1" t="s">
        <v>12521</v>
      </c>
      <c r="C2899" s="2">
        <v>131217921</v>
      </c>
      <c r="D2899" s="1" t="s">
        <v>12522</v>
      </c>
      <c r="E2899" s="1" t="s">
        <v>12510</v>
      </c>
      <c r="F2899" s="3">
        <v>44268</v>
      </c>
      <c r="G2899" t="s">
        <v>15419</v>
      </c>
    </row>
    <row r="2900" spans="1:7" x14ac:dyDescent="0.25">
      <c r="A2900">
        <f t="shared" ca="1" si="45"/>
        <v>0.35848103126578001</v>
      </c>
      <c r="B2900" s="1" t="s">
        <v>12514</v>
      </c>
      <c r="C2900" s="2">
        <v>217919187</v>
      </c>
      <c r="D2900" s="1" t="s">
        <v>12515</v>
      </c>
      <c r="E2900" s="1" t="s">
        <v>12506</v>
      </c>
      <c r="F2900" s="3">
        <v>44216</v>
      </c>
      <c r="G2900" t="s">
        <v>15420</v>
      </c>
    </row>
    <row r="2901" spans="1:7" x14ac:dyDescent="0.25">
      <c r="A2901">
        <f t="shared" ca="1" si="45"/>
        <v>0.98345181634932843</v>
      </c>
      <c r="B2901" s="1" t="s">
        <v>12538</v>
      </c>
      <c r="C2901" s="2">
        <v>852176724</v>
      </c>
      <c r="D2901" s="1" t="s">
        <v>12539</v>
      </c>
      <c r="E2901" s="1" t="s">
        <v>12512</v>
      </c>
      <c r="F2901" s="3">
        <v>44596</v>
      </c>
      <c r="G2901" t="s">
        <v>15421</v>
      </c>
    </row>
    <row r="2902" spans="1:7" x14ac:dyDescent="0.25">
      <c r="A2902">
        <f t="shared" ca="1" si="45"/>
        <v>0.71438213935549111</v>
      </c>
      <c r="B2902" s="1" t="s">
        <v>12521</v>
      </c>
      <c r="C2902" s="2">
        <v>795569153</v>
      </c>
      <c r="D2902" s="1" t="s">
        <v>12522</v>
      </c>
      <c r="E2902" s="1" t="s">
        <v>12510</v>
      </c>
      <c r="F2902" s="3">
        <v>44283</v>
      </c>
      <c r="G2902" t="s">
        <v>15422</v>
      </c>
    </row>
    <row r="2903" spans="1:7" x14ac:dyDescent="0.25">
      <c r="A2903">
        <f t="shared" ca="1" si="45"/>
        <v>0.69029331543584582</v>
      </c>
      <c r="B2903" s="1" t="s">
        <v>12504</v>
      </c>
      <c r="C2903" s="2">
        <v>774327809</v>
      </c>
      <c r="D2903" s="1" t="s">
        <v>12505</v>
      </c>
      <c r="E2903" s="1" t="s">
        <v>12510</v>
      </c>
      <c r="F2903" s="3">
        <v>44517</v>
      </c>
      <c r="G2903" t="s">
        <v>15423</v>
      </c>
    </row>
    <row r="2904" spans="1:7" x14ac:dyDescent="0.25">
      <c r="A2904">
        <f t="shared" ca="1" si="45"/>
        <v>0.87665736870477418</v>
      </c>
      <c r="B2904" s="1" t="s">
        <v>12504</v>
      </c>
      <c r="C2904" s="2">
        <v>467301386</v>
      </c>
      <c r="D2904" s="1" t="s">
        <v>12505</v>
      </c>
      <c r="E2904" s="1" t="s">
        <v>12510</v>
      </c>
      <c r="F2904" s="3">
        <v>44660</v>
      </c>
      <c r="G2904" t="s">
        <v>15424</v>
      </c>
    </row>
    <row r="2905" spans="1:7" x14ac:dyDescent="0.25">
      <c r="A2905">
        <f t="shared" ca="1" si="45"/>
        <v>0.23176324375943502</v>
      </c>
      <c r="B2905" s="1" t="s">
        <v>12538</v>
      </c>
      <c r="C2905" s="2">
        <v>201270896</v>
      </c>
      <c r="D2905" s="1" t="s">
        <v>12539</v>
      </c>
      <c r="E2905" s="1" t="s">
        <v>12510</v>
      </c>
      <c r="F2905" s="3">
        <v>44252</v>
      </c>
      <c r="G2905" t="s">
        <v>15425</v>
      </c>
    </row>
    <row r="2906" spans="1:7" x14ac:dyDescent="0.25">
      <c r="A2906">
        <f t="shared" ca="1" si="45"/>
        <v>0.38025802535873043</v>
      </c>
      <c r="B2906" s="1" t="s">
        <v>12521</v>
      </c>
      <c r="C2906" s="2">
        <v>255183298</v>
      </c>
      <c r="D2906" s="1" t="s">
        <v>12522</v>
      </c>
      <c r="E2906" s="1" t="s">
        <v>12510</v>
      </c>
      <c r="F2906" s="3">
        <v>44226</v>
      </c>
      <c r="G2906" t="s">
        <v>15426</v>
      </c>
    </row>
    <row r="2907" spans="1:7" x14ac:dyDescent="0.25">
      <c r="A2907">
        <f t="shared" ca="1" si="45"/>
        <v>0.62660638481428954</v>
      </c>
      <c r="B2907" s="1" t="s">
        <v>12504</v>
      </c>
      <c r="C2907" s="2">
        <v>44775441</v>
      </c>
      <c r="D2907" s="1" t="s">
        <v>12505</v>
      </c>
      <c r="E2907" s="1" t="s">
        <v>12564</v>
      </c>
      <c r="F2907" s="3">
        <v>44593</v>
      </c>
      <c r="G2907" t="s">
        <v>15427</v>
      </c>
    </row>
    <row r="2908" spans="1:7" x14ac:dyDescent="0.25">
      <c r="A2908">
        <f t="shared" ca="1" si="45"/>
        <v>0.56240536504011895</v>
      </c>
      <c r="B2908" s="1" t="s">
        <v>12524</v>
      </c>
      <c r="C2908" s="2">
        <v>161914403</v>
      </c>
      <c r="D2908" s="1" t="s">
        <v>12525</v>
      </c>
      <c r="E2908" s="1" t="s">
        <v>12506</v>
      </c>
      <c r="F2908" s="3">
        <v>44382</v>
      </c>
      <c r="G2908" t="s">
        <v>15428</v>
      </c>
    </row>
    <row r="2909" spans="1:7" x14ac:dyDescent="0.25">
      <c r="A2909">
        <f t="shared" ca="1" si="45"/>
        <v>0.23840845916664399</v>
      </c>
      <c r="B2909" s="1" t="s">
        <v>12504</v>
      </c>
      <c r="C2909" s="2">
        <v>472776950</v>
      </c>
      <c r="D2909" s="1" t="s">
        <v>12505</v>
      </c>
      <c r="E2909" s="1" t="s">
        <v>12564</v>
      </c>
      <c r="F2909" s="3">
        <v>44466</v>
      </c>
      <c r="G2909" t="s">
        <v>15429</v>
      </c>
    </row>
    <row r="2910" spans="1:7" x14ac:dyDescent="0.25">
      <c r="A2910">
        <f t="shared" ca="1" si="45"/>
        <v>0.23527680283319785</v>
      </c>
      <c r="B2910" s="1" t="s">
        <v>12514</v>
      </c>
      <c r="C2910" s="2">
        <v>102351529</v>
      </c>
      <c r="D2910" s="1" t="s">
        <v>12515</v>
      </c>
      <c r="E2910" s="1" t="s">
        <v>12516</v>
      </c>
      <c r="F2910" s="3">
        <v>44327</v>
      </c>
      <c r="G2910" t="s">
        <v>15430</v>
      </c>
    </row>
    <row r="2911" spans="1:7" x14ac:dyDescent="0.25">
      <c r="A2911">
        <f t="shared" ca="1" si="45"/>
        <v>0.81893989029502134</v>
      </c>
      <c r="B2911" s="1" t="s">
        <v>12538</v>
      </c>
      <c r="C2911" s="2">
        <v>800899560</v>
      </c>
      <c r="D2911" s="1" t="s">
        <v>12539</v>
      </c>
      <c r="E2911" s="1" t="s">
        <v>12566</v>
      </c>
      <c r="F2911" s="3">
        <v>44322</v>
      </c>
      <c r="G2911" t="s">
        <v>15431</v>
      </c>
    </row>
    <row r="2912" spans="1:7" x14ac:dyDescent="0.25">
      <c r="A2912">
        <f t="shared" ca="1" si="45"/>
        <v>0.31406815201792093</v>
      </c>
      <c r="B2912" s="1" t="s">
        <v>12504</v>
      </c>
      <c r="C2912" s="2">
        <v>523429584</v>
      </c>
      <c r="D2912" s="1" t="s">
        <v>12505</v>
      </c>
      <c r="E2912" s="1" t="s">
        <v>12512</v>
      </c>
      <c r="F2912" s="3">
        <v>44218</v>
      </c>
      <c r="G2912" t="s">
        <v>15432</v>
      </c>
    </row>
    <row r="2913" spans="1:7" x14ac:dyDescent="0.25">
      <c r="A2913">
        <f t="shared" ca="1" si="45"/>
        <v>0.32669120747214409</v>
      </c>
      <c r="B2913" s="1" t="s">
        <v>12514</v>
      </c>
      <c r="C2913" s="2">
        <v>235521377</v>
      </c>
      <c r="D2913" s="1" t="s">
        <v>12515</v>
      </c>
      <c r="E2913" s="1" t="s">
        <v>12506</v>
      </c>
      <c r="F2913" s="3">
        <v>44230</v>
      </c>
      <c r="G2913" t="s">
        <v>15433</v>
      </c>
    </row>
    <row r="2914" spans="1:7" x14ac:dyDescent="0.25">
      <c r="A2914">
        <f t="shared" ca="1" si="45"/>
        <v>0.42523893476235497</v>
      </c>
      <c r="B2914" s="1" t="s">
        <v>12521</v>
      </c>
      <c r="C2914" s="2">
        <v>646242159</v>
      </c>
      <c r="D2914" s="1" t="s">
        <v>12522</v>
      </c>
      <c r="E2914" s="1" t="s">
        <v>12510</v>
      </c>
      <c r="F2914" s="3">
        <v>44485</v>
      </c>
      <c r="G2914" t="s">
        <v>15434</v>
      </c>
    </row>
    <row r="2915" spans="1:7" x14ac:dyDescent="0.25">
      <c r="A2915">
        <f t="shared" ca="1" si="45"/>
        <v>0.253648977387123</v>
      </c>
      <c r="B2915" s="1" t="s">
        <v>12504</v>
      </c>
      <c r="C2915" s="2">
        <v>227877284</v>
      </c>
      <c r="D2915" s="1" t="s">
        <v>12505</v>
      </c>
      <c r="E2915" s="1" t="s">
        <v>12506</v>
      </c>
      <c r="F2915" s="3">
        <v>44655</v>
      </c>
      <c r="G2915" t="s">
        <v>15435</v>
      </c>
    </row>
    <row r="2916" spans="1:7" x14ac:dyDescent="0.25">
      <c r="A2916">
        <f t="shared" ca="1" si="45"/>
        <v>0.49939160045675801</v>
      </c>
      <c r="B2916" s="1" t="s">
        <v>12538</v>
      </c>
      <c r="C2916" s="2">
        <v>388752627</v>
      </c>
      <c r="D2916" s="1" t="s">
        <v>12539</v>
      </c>
      <c r="E2916" s="1" t="s">
        <v>12510</v>
      </c>
      <c r="F2916" s="3">
        <v>44357</v>
      </c>
      <c r="G2916" t="s">
        <v>15436</v>
      </c>
    </row>
    <row r="2917" spans="1:7" x14ac:dyDescent="0.25">
      <c r="A2917">
        <f t="shared" ca="1" si="45"/>
        <v>0.34794958447482816</v>
      </c>
      <c r="B2917" s="1" t="s">
        <v>12504</v>
      </c>
      <c r="C2917" s="2">
        <v>547132319</v>
      </c>
      <c r="D2917" s="1" t="s">
        <v>12505</v>
      </c>
      <c r="E2917" s="1" t="s">
        <v>12564</v>
      </c>
      <c r="F2917" s="3">
        <v>44256</v>
      </c>
      <c r="G2917" t="s">
        <v>15437</v>
      </c>
    </row>
    <row r="2918" spans="1:7" x14ac:dyDescent="0.25">
      <c r="A2918">
        <f t="shared" ca="1" si="45"/>
        <v>0.20184979247408996</v>
      </c>
      <c r="B2918" s="1" t="s">
        <v>12524</v>
      </c>
      <c r="C2918" s="2">
        <v>54235781</v>
      </c>
      <c r="D2918" s="1" t="s">
        <v>12525</v>
      </c>
      <c r="E2918" s="1" t="s">
        <v>12561</v>
      </c>
      <c r="F2918" s="3">
        <v>44528</v>
      </c>
      <c r="G2918" t="s">
        <v>15438</v>
      </c>
    </row>
    <row r="2919" spans="1:7" x14ac:dyDescent="0.25">
      <c r="A2919">
        <f t="shared" ca="1" si="45"/>
        <v>0.78581350849104026</v>
      </c>
      <c r="B2919" s="1" t="s">
        <v>12504</v>
      </c>
      <c r="C2919" s="2">
        <v>942767236</v>
      </c>
      <c r="D2919" s="1" t="s">
        <v>12505</v>
      </c>
      <c r="E2919" s="1" t="s">
        <v>12510</v>
      </c>
      <c r="F2919" s="3">
        <v>44339</v>
      </c>
      <c r="G2919" t="s">
        <v>15439</v>
      </c>
    </row>
    <row r="2920" spans="1:7" x14ac:dyDescent="0.25">
      <c r="A2920">
        <f t="shared" ca="1" si="45"/>
        <v>0.10744470381875193</v>
      </c>
      <c r="B2920" s="1" t="s">
        <v>12524</v>
      </c>
      <c r="C2920" s="2">
        <v>143114804</v>
      </c>
      <c r="D2920" s="1" t="s">
        <v>12525</v>
      </c>
      <c r="E2920" s="1" t="s">
        <v>12564</v>
      </c>
      <c r="F2920" s="3">
        <v>44586</v>
      </c>
      <c r="G2920" t="s">
        <v>15440</v>
      </c>
    </row>
    <row r="2921" spans="1:7" x14ac:dyDescent="0.25">
      <c r="A2921">
        <f t="shared" ca="1" si="45"/>
        <v>0.98665883856267467</v>
      </c>
      <c r="B2921" s="1" t="s">
        <v>12508</v>
      </c>
      <c r="C2921" s="2">
        <v>599020472</v>
      </c>
      <c r="D2921" s="1" t="s">
        <v>12509</v>
      </c>
      <c r="E2921" s="1" t="s">
        <v>12519</v>
      </c>
      <c r="F2921" s="3">
        <v>44674</v>
      </c>
      <c r="G2921" t="s">
        <v>15441</v>
      </c>
    </row>
    <row r="2922" spans="1:7" x14ac:dyDescent="0.25">
      <c r="A2922">
        <f t="shared" ca="1" si="45"/>
        <v>0.59196977575213838</v>
      </c>
      <c r="B2922" s="1" t="s">
        <v>12514</v>
      </c>
      <c r="C2922" s="2">
        <v>238274446</v>
      </c>
      <c r="D2922" s="1" t="s">
        <v>12515</v>
      </c>
      <c r="E2922" s="1" t="s">
        <v>12516</v>
      </c>
      <c r="F2922" s="3">
        <v>44679</v>
      </c>
      <c r="G2922" t="s">
        <v>15442</v>
      </c>
    </row>
    <row r="2923" spans="1:7" x14ac:dyDescent="0.25">
      <c r="A2923">
        <f t="shared" ca="1" si="45"/>
        <v>0.41706482973873094</v>
      </c>
      <c r="B2923" s="1" t="s">
        <v>12521</v>
      </c>
      <c r="C2923" s="2">
        <v>423730232</v>
      </c>
      <c r="D2923" s="1" t="s">
        <v>12522</v>
      </c>
      <c r="E2923" s="1" t="s">
        <v>12510</v>
      </c>
      <c r="F2923" s="3">
        <v>44603</v>
      </c>
      <c r="G2923" t="s">
        <v>15443</v>
      </c>
    </row>
    <row r="2924" spans="1:7" x14ac:dyDescent="0.25">
      <c r="A2924">
        <f t="shared" ca="1" si="45"/>
        <v>0.28709222551107616</v>
      </c>
      <c r="B2924" s="1" t="s">
        <v>12514</v>
      </c>
      <c r="C2924" s="2">
        <v>652691099</v>
      </c>
      <c r="D2924" s="1" t="s">
        <v>12515</v>
      </c>
      <c r="E2924" s="1" t="s">
        <v>12527</v>
      </c>
      <c r="F2924" s="3">
        <v>44532</v>
      </c>
      <c r="G2924" t="s">
        <v>15444</v>
      </c>
    </row>
    <row r="2925" spans="1:7" x14ac:dyDescent="0.25">
      <c r="A2925">
        <f t="shared" ca="1" si="45"/>
        <v>0.46456183438980037</v>
      </c>
      <c r="B2925" s="1" t="s">
        <v>12521</v>
      </c>
      <c r="C2925" s="2">
        <v>164264097</v>
      </c>
      <c r="D2925" s="1" t="s">
        <v>12522</v>
      </c>
      <c r="E2925" s="1" t="s">
        <v>12510</v>
      </c>
      <c r="F2925" s="3">
        <v>44301</v>
      </c>
      <c r="G2925" t="s">
        <v>15445</v>
      </c>
    </row>
    <row r="2926" spans="1:7" x14ac:dyDescent="0.25">
      <c r="A2926">
        <f t="shared" ca="1" si="45"/>
        <v>0.40719791151502527</v>
      </c>
      <c r="B2926" s="1" t="s">
        <v>12521</v>
      </c>
      <c r="C2926" s="2">
        <v>109266025</v>
      </c>
      <c r="D2926" s="1" t="s">
        <v>12522</v>
      </c>
      <c r="E2926" s="1" t="s">
        <v>12510</v>
      </c>
      <c r="F2926" s="3">
        <v>44301</v>
      </c>
      <c r="G2926" t="s">
        <v>15446</v>
      </c>
    </row>
    <row r="2927" spans="1:7" x14ac:dyDescent="0.25">
      <c r="A2927">
        <f t="shared" ca="1" si="45"/>
        <v>0.8517087155755545</v>
      </c>
      <c r="B2927" s="1" t="s">
        <v>12524</v>
      </c>
      <c r="C2927" s="2">
        <v>836052605</v>
      </c>
      <c r="D2927" s="1" t="s">
        <v>12525</v>
      </c>
      <c r="E2927" s="1" t="s">
        <v>12561</v>
      </c>
      <c r="F2927" s="3">
        <v>44331</v>
      </c>
      <c r="G2927" t="s">
        <v>15447</v>
      </c>
    </row>
    <row r="2928" spans="1:7" x14ac:dyDescent="0.25">
      <c r="A2928">
        <f t="shared" ca="1" si="45"/>
        <v>0.38279474312334072</v>
      </c>
      <c r="B2928" s="1" t="s">
        <v>12504</v>
      </c>
      <c r="C2928" s="2">
        <v>469919023</v>
      </c>
      <c r="D2928" s="1" t="s">
        <v>12505</v>
      </c>
      <c r="E2928" s="1" t="s">
        <v>12564</v>
      </c>
      <c r="F2928" s="3">
        <v>44501</v>
      </c>
      <c r="G2928" t="s">
        <v>15448</v>
      </c>
    </row>
    <row r="2929" spans="1:7" x14ac:dyDescent="0.25">
      <c r="A2929">
        <f t="shared" ca="1" si="45"/>
        <v>6.2336044189397644E-2</v>
      </c>
      <c r="B2929" s="1" t="s">
        <v>12524</v>
      </c>
      <c r="C2929" s="2">
        <v>901360013</v>
      </c>
      <c r="D2929" s="1" t="s">
        <v>12525</v>
      </c>
      <c r="E2929" s="1" t="s">
        <v>12561</v>
      </c>
      <c r="F2929" s="3">
        <v>44210</v>
      </c>
      <c r="G2929" t="s">
        <v>15449</v>
      </c>
    </row>
    <row r="2930" spans="1:7" x14ac:dyDescent="0.25">
      <c r="A2930">
        <f t="shared" ca="1" si="45"/>
        <v>0.57562450730512082</v>
      </c>
      <c r="B2930" s="1" t="s">
        <v>12514</v>
      </c>
      <c r="C2930" s="2">
        <v>791457586</v>
      </c>
      <c r="D2930" s="1" t="s">
        <v>12515</v>
      </c>
      <c r="E2930" s="1" t="s">
        <v>12516</v>
      </c>
      <c r="F2930" s="3">
        <v>44363</v>
      </c>
      <c r="G2930" t="s">
        <v>15450</v>
      </c>
    </row>
    <row r="2931" spans="1:7" x14ac:dyDescent="0.25">
      <c r="A2931">
        <f t="shared" ca="1" si="45"/>
        <v>0.43790798752822502</v>
      </c>
      <c r="B2931" s="1" t="s">
        <v>12524</v>
      </c>
      <c r="C2931" s="2">
        <v>54092581</v>
      </c>
      <c r="D2931" s="1" t="s">
        <v>12525</v>
      </c>
      <c r="E2931" s="1" t="s">
        <v>12561</v>
      </c>
      <c r="F2931" s="3">
        <v>44217</v>
      </c>
      <c r="G2931" t="s">
        <v>15451</v>
      </c>
    </row>
    <row r="2932" spans="1:7" x14ac:dyDescent="0.25">
      <c r="A2932">
        <f t="shared" ca="1" si="45"/>
        <v>0.48351102215125596</v>
      </c>
      <c r="B2932" s="1" t="s">
        <v>12508</v>
      </c>
      <c r="C2932" s="2">
        <v>926002607</v>
      </c>
      <c r="D2932" s="1" t="s">
        <v>12509</v>
      </c>
      <c r="E2932" s="1" t="s">
        <v>12519</v>
      </c>
      <c r="F2932" s="3">
        <v>44358</v>
      </c>
      <c r="G2932" t="s">
        <v>15452</v>
      </c>
    </row>
    <row r="2933" spans="1:7" x14ac:dyDescent="0.25">
      <c r="A2933">
        <f t="shared" ca="1" si="45"/>
        <v>0.67139315846906888</v>
      </c>
      <c r="B2933" s="1" t="s">
        <v>12521</v>
      </c>
      <c r="C2933" s="2">
        <v>709825618</v>
      </c>
      <c r="D2933" s="1" t="s">
        <v>12522</v>
      </c>
      <c r="E2933" s="1" t="s">
        <v>12510</v>
      </c>
      <c r="F2933" s="3">
        <v>44354</v>
      </c>
      <c r="G2933" t="s">
        <v>15453</v>
      </c>
    </row>
    <row r="2934" spans="1:7" x14ac:dyDescent="0.25">
      <c r="A2934">
        <f t="shared" ca="1" si="45"/>
        <v>0.53525770743796586</v>
      </c>
      <c r="B2934" s="1" t="s">
        <v>12504</v>
      </c>
      <c r="C2934" s="2">
        <v>894921</v>
      </c>
      <c r="D2934" s="1" t="s">
        <v>12505</v>
      </c>
      <c r="E2934" s="1" t="s">
        <v>12506</v>
      </c>
      <c r="F2934" s="3">
        <v>44245</v>
      </c>
      <c r="G2934" t="s">
        <v>15454</v>
      </c>
    </row>
    <row r="2935" spans="1:7" x14ac:dyDescent="0.25">
      <c r="A2935">
        <f t="shared" ca="1" si="45"/>
        <v>0.87455788648648469</v>
      </c>
      <c r="B2935" s="1" t="s">
        <v>12521</v>
      </c>
      <c r="C2935" s="2">
        <v>848268059</v>
      </c>
      <c r="D2935" s="1" t="s">
        <v>12522</v>
      </c>
      <c r="E2935" s="1" t="s">
        <v>12510</v>
      </c>
      <c r="F2935" s="3">
        <v>44243</v>
      </c>
      <c r="G2935" t="s">
        <v>15455</v>
      </c>
    </row>
    <row r="2936" spans="1:7" x14ac:dyDescent="0.25">
      <c r="A2936">
        <f t="shared" ca="1" si="45"/>
        <v>8.2772472704888966E-2</v>
      </c>
      <c r="B2936" s="1" t="s">
        <v>12538</v>
      </c>
      <c r="C2936" s="2">
        <v>292368079</v>
      </c>
      <c r="D2936" s="1" t="s">
        <v>12539</v>
      </c>
      <c r="E2936" s="1" t="s">
        <v>12566</v>
      </c>
      <c r="F2936" s="3">
        <v>44290</v>
      </c>
      <c r="G2936" t="s">
        <v>15456</v>
      </c>
    </row>
    <row r="2937" spans="1:7" x14ac:dyDescent="0.25">
      <c r="A2937">
        <f t="shared" ca="1" si="45"/>
        <v>0.65228925532297244</v>
      </c>
      <c r="B2937" s="1" t="s">
        <v>12538</v>
      </c>
      <c r="C2937" s="2">
        <v>877103671</v>
      </c>
      <c r="D2937" s="1" t="s">
        <v>12539</v>
      </c>
      <c r="E2937" s="1" t="s">
        <v>12510</v>
      </c>
      <c r="F2937" s="3">
        <v>44272</v>
      </c>
      <c r="G2937" t="s">
        <v>15457</v>
      </c>
    </row>
    <row r="2938" spans="1:7" x14ac:dyDescent="0.25">
      <c r="A2938">
        <f t="shared" ca="1" si="45"/>
        <v>0.4729101977448732</v>
      </c>
      <c r="B2938" s="1" t="s">
        <v>12514</v>
      </c>
      <c r="C2938" s="2">
        <v>333256287</v>
      </c>
      <c r="D2938" s="1" t="s">
        <v>12515</v>
      </c>
      <c r="E2938" s="1" t="s">
        <v>12516</v>
      </c>
      <c r="F2938" s="3">
        <v>44547</v>
      </c>
      <c r="G2938" t="s">
        <v>15458</v>
      </c>
    </row>
    <row r="2939" spans="1:7" x14ac:dyDescent="0.25">
      <c r="A2939">
        <f t="shared" ca="1" si="45"/>
        <v>0.79666795134223145</v>
      </c>
      <c r="B2939" s="1" t="s">
        <v>12504</v>
      </c>
      <c r="C2939" s="2">
        <v>643947604</v>
      </c>
      <c r="D2939" s="1" t="s">
        <v>12505</v>
      </c>
      <c r="E2939" s="1" t="s">
        <v>12506</v>
      </c>
      <c r="F2939" s="3">
        <v>44245</v>
      </c>
      <c r="G2939" t="s">
        <v>15459</v>
      </c>
    </row>
    <row r="2940" spans="1:7" x14ac:dyDescent="0.25">
      <c r="A2940">
        <f t="shared" ca="1" si="45"/>
        <v>0.2753248970357236</v>
      </c>
      <c r="B2940" s="1" t="s">
        <v>12504</v>
      </c>
      <c r="C2940" s="2">
        <v>217780212</v>
      </c>
      <c r="D2940" s="1" t="s">
        <v>12505</v>
      </c>
      <c r="E2940" s="1" t="s">
        <v>12506</v>
      </c>
      <c r="F2940" s="3">
        <v>44548</v>
      </c>
      <c r="G2940" t="s">
        <v>15460</v>
      </c>
    </row>
    <row r="2941" spans="1:7" x14ac:dyDescent="0.25">
      <c r="A2941">
        <f t="shared" ca="1" si="45"/>
        <v>0.84735885568428881</v>
      </c>
      <c r="B2941" s="1" t="s">
        <v>12504</v>
      </c>
      <c r="C2941" s="2">
        <v>442507328</v>
      </c>
      <c r="D2941" s="1" t="s">
        <v>12505</v>
      </c>
      <c r="E2941" s="1" t="s">
        <v>12506</v>
      </c>
      <c r="F2941" s="3">
        <v>44664</v>
      </c>
      <c r="G2941" t="s">
        <v>15461</v>
      </c>
    </row>
    <row r="2942" spans="1:7" x14ac:dyDescent="0.25">
      <c r="A2942">
        <f t="shared" ca="1" si="45"/>
        <v>0.4391809330833224</v>
      </c>
      <c r="B2942" s="1" t="s">
        <v>12538</v>
      </c>
      <c r="C2942" s="2">
        <v>224684162</v>
      </c>
      <c r="D2942" s="1" t="s">
        <v>12539</v>
      </c>
      <c r="E2942" s="1" t="s">
        <v>12512</v>
      </c>
      <c r="F2942" s="3">
        <v>44407</v>
      </c>
      <c r="G2942" t="s">
        <v>15462</v>
      </c>
    </row>
    <row r="2943" spans="1:7" x14ac:dyDescent="0.25">
      <c r="A2943">
        <f t="shared" ca="1" si="45"/>
        <v>0.69497381351103815</v>
      </c>
      <c r="B2943" s="1" t="s">
        <v>12538</v>
      </c>
      <c r="C2943" s="2">
        <v>919654415</v>
      </c>
      <c r="D2943" s="1" t="s">
        <v>12539</v>
      </c>
      <c r="E2943" s="1" t="s">
        <v>12512</v>
      </c>
      <c r="F2943" s="3">
        <v>44576</v>
      </c>
      <c r="G2943" t="s">
        <v>15463</v>
      </c>
    </row>
    <row r="2944" spans="1:7" x14ac:dyDescent="0.25">
      <c r="A2944">
        <f t="shared" ca="1" si="45"/>
        <v>0.35390787513180189</v>
      </c>
      <c r="B2944" s="1" t="s">
        <v>12538</v>
      </c>
      <c r="C2944" s="2">
        <v>607336538</v>
      </c>
      <c r="D2944" s="1" t="s">
        <v>12539</v>
      </c>
      <c r="E2944" s="1" t="s">
        <v>12566</v>
      </c>
      <c r="F2944" s="3">
        <v>44473</v>
      </c>
      <c r="G2944" t="s">
        <v>15464</v>
      </c>
    </row>
    <row r="2945" spans="1:7" x14ac:dyDescent="0.25">
      <c r="A2945">
        <f t="shared" ca="1" si="45"/>
        <v>0.66546771617926759</v>
      </c>
      <c r="B2945" s="1" t="s">
        <v>12521</v>
      </c>
      <c r="C2945" s="2">
        <v>458486536</v>
      </c>
      <c r="D2945" s="1" t="s">
        <v>12522</v>
      </c>
      <c r="E2945" s="1" t="s">
        <v>12510</v>
      </c>
      <c r="F2945" s="3">
        <v>44416</v>
      </c>
      <c r="G2945" t="s">
        <v>15465</v>
      </c>
    </row>
    <row r="2946" spans="1:7" x14ac:dyDescent="0.25">
      <c r="A2946">
        <f t="shared" ref="A2946:A3001" ca="1" si="46">RAND()</f>
        <v>6.7345841602183265E-2</v>
      </c>
      <c r="B2946" s="1" t="s">
        <v>12521</v>
      </c>
      <c r="C2946" s="2">
        <v>304071750</v>
      </c>
      <c r="D2946" s="1" t="s">
        <v>12522</v>
      </c>
      <c r="E2946" s="1" t="s">
        <v>12510</v>
      </c>
      <c r="F2946" s="3">
        <v>44541</v>
      </c>
      <c r="G2946" t="s">
        <v>15466</v>
      </c>
    </row>
    <row r="2947" spans="1:7" x14ac:dyDescent="0.25">
      <c r="A2947">
        <f t="shared" ca="1" si="46"/>
        <v>0.80114265723260358</v>
      </c>
      <c r="B2947" s="1" t="s">
        <v>12504</v>
      </c>
      <c r="C2947" s="2">
        <v>466642390</v>
      </c>
      <c r="D2947" s="1" t="s">
        <v>12505</v>
      </c>
      <c r="E2947" s="1" t="s">
        <v>12506</v>
      </c>
      <c r="F2947" s="3">
        <v>44585</v>
      </c>
      <c r="G2947" t="s">
        <v>15467</v>
      </c>
    </row>
    <row r="2948" spans="1:7" x14ac:dyDescent="0.25">
      <c r="A2948">
        <f t="shared" ca="1" si="46"/>
        <v>0.65169338613044492</v>
      </c>
      <c r="B2948" s="1" t="s">
        <v>12524</v>
      </c>
      <c r="C2948" s="2">
        <v>255843040</v>
      </c>
      <c r="D2948" s="1" t="s">
        <v>12525</v>
      </c>
      <c r="E2948" s="1" t="s">
        <v>12506</v>
      </c>
      <c r="F2948" s="3">
        <v>44408</v>
      </c>
      <c r="G2948" t="s">
        <v>15468</v>
      </c>
    </row>
    <row r="2949" spans="1:7" x14ac:dyDescent="0.25">
      <c r="A2949">
        <f t="shared" ca="1" si="46"/>
        <v>0.15521475664760076</v>
      </c>
      <c r="B2949" s="1" t="s">
        <v>12514</v>
      </c>
      <c r="C2949" s="2">
        <v>66714376</v>
      </c>
      <c r="D2949" s="1" t="s">
        <v>12515</v>
      </c>
      <c r="E2949" s="1" t="s">
        <v>12516</v>
      </c>
      <c r="F2949" s="3">
        <v>44489</v>
      </c>
      <c r="G2949" t="s">
        <v>15469</v>
      </c>
    </row>
    <row r="2950" spans="1:7" x14ac:dyDescent="0.25">
      <c r="A2950">
        <f t="shared" ca="1" si="46"/>
        <v>5.4304136537972392E-2</v>
      </c>
      <c r="B2950" s="1" t="s">
        <v>12538</v>
      </c>
      <c r="C2950" s="2">
        <v>309305273</v>
      </c>
      <c r="D2950" s="1" t="s">
        <v>12539</v>
      </c>
      <c r="E2950" s="1" t="s">
        <v>12510</v>
      </c>
      <c r="F2950" s="3">
        <v>44379</v>
      </c>
      <c r="G2950" t="s">
        <v>15470</v>
      </c>
    </row>
    <row r="2951" spans="1:7" x14ac:dyDescent="0.25">
      <c r="A2951">
        <f t="shared" ca="1" si="46"/>
        <v>0.13059672174433212</v>
      </c>
      <c r="B2951" s="1" t="s">
        <v>12521</v>
      </c>
      <c r="C2951" s="2">
        <v>334098514</v>
      </c>
      <c r="D2951" s="1" t="s">
        <v>12522</v>
      </c>
      <c r="E2951" s="1" t="s">
        <v>12512</v>
      </c>
      <c r="F2951" s="3">
        <v>44270</v>
      </c>
      <c r="G2951" t="s">
        <v>15471</v>
      </c>
    </row>
    <row r="2952" spans="1:7" x14ac:dyDescent="0.25">
      <c r="A2952">
        <f t="shared" ca="1" si="46"/>
        <v>4.8856859941945552E-2</v>
      </c>
      <c r="B2952" s="1" t="s">
        <v>12514</v>
      </c>
      <c r="C2952" s="2">
        <v>900757172</v>
      </c>
      <c r="D2952" s="1" t="s">
        <v>12515</v>
      </c>
      <c r="E2952" s="1" t="s">
        <v>12527</v>
      </c>
      <c r="F2952" s="3">
        <v>44320</v>
      </c>
      <c r="G2952" t="s">
        <v>15472</v>
      </c>
    </row>
    <row r="2953" spans="1:7" x14ac:dyDescent="0.25">
      <c r="A2953">
        <f t="shared" ca="1" si="46"/>
        <v>0.38935479904053472</v>
      </c>
      <c r="B2953" s="1" t="s">
        <v>12538</v>
      </c>
      <c r="C2953" s="2">
        <v>295650834</v>
      </c>
      <c r="D2953" s="1" t="s">
        <v>12539</v>
      </c>
      <c r="E2953" s="1" t="s">
        <v>12566</v>
      </c>
      <c r="F2953" s="3">
        <v>44612</v>
      </c>
      <c r="G2953" t="s">
        <v>15473</v>
      </c>
    </row>
    <row r="2954" spans="1:7" x14ac:dyDescent="0.25">
      <c r="A2954">
        <f t="shared" ca="1" si="46"/>
        <v>0.23570402476466878</v>
      </c>
      <c r="B2954" s="1" t="s">
        <v>12521</v>
      </c>
      <c r="C2954" s="2">
        <v>591612522</v>
      </c>
      <c r="D2954" s="1" t="s">
        <v>12522</v>
      </c>
      <c r="E2954" s="1" t="s">
        <v>12510</v>
      </c>
      <c r="F2954" s="3">
        <v>44358</v>
      </c>
      <c r="G2954" t="s">
        <v>15474</v>
      </c>
    </row>
    <row r="2955" spans="1:7" x14ac:dyDescent="0.25">
      <c r="A2955">
        <f t="shared" ca="1" si="46"/>
        <v>0.69627979594437972</v>
      </c>
      <c r="B2955" s="1" t="s">
        <v>12504</v>
      </c>
      <c r="C2955" s="2">
        <v>710014359</v>
      </c>
      <c r="D2955" s="1" t="s">
        <v>12505</v>
      </c>
      <c r="E2955" s="1" t="s">
        <v>12564</v>
      </c>
      <c r="F2955" s="3">
        <v>44662</v>
      </c>
      <c r="G2955" t="s">
        <v>15475</v>
      </c>
    </row>
    <row r="2956" spans="1:7" x14ac:dyDescent="0.25">
      <c r="A2956">
        <f t="shared" ca="1" si="46"/>
        <v>0.66705701463964417</v>
      </c>
      <c r="B2956" s="1" t="s">
        <v>12504</v>
      </c>
      <c r="C2956" s="2">
        <v>273057611</v>
      </c>
      <c r="D2956" s="1" t="s">
        <v>12505</v>
      </c>
      <c r="E2956" s="1" t="s">
        <v>12506</v>
      </c>
      <c r="F2956" s="3">
        <v>44310</v>
      </c>
      <c r="G2956" t="s">
        <v>15476</v>
      </c>
    </row>
    <row r="2957" spans="1:7" x14ac:dyDescent="0.25">
      <c r="A2957">
        <f t="shared" ca="1" si="46"/>
        <v>0.30505054210615956</v>
      </c>
      <c r="B2957" s="1" t="s">
        <v>12521</v>
      </c>
      <c r="C2957" s="2">
        <v>199102976</v>
      </c>
      <c r="D2957" s="1" t="s">
        <v>12522</v>
      </c>
      <c r="E2957" s="1" t="s">
        <v>12510</v>
      </c>
      <c r="F2957" s="3">
        <v>44618</v>
      </c>
      <c r="G2957" t="s">
        <v>15477</v>
      </c>
    </row>
    <row r="2958" spans="1:7" x14ac:dyDescent="0.25">
      <c r="A2958">
        <f t="shared" ca="1" si="46"/>
        <v>0.67899677544126147</v>
      </c>
      <c r="B2958" s="1" t="s">
        <v>12514</v>
      </c>
      <c r="C2958" s="2">
        <v>557921020</v>
      </c>
      <c r="D2958" s="1" t="s">
        <v>12515</v>
      </c>
      <c r="E2958" s="1" t="s">
        <v>12516</v>
      </c>
      <c r="F2958" s="3">
        <v>44600</v>
      </c>
      <c r="G2958" t="s">
        <v>15478</v>
      </c>
    </row>
    <row r="2959" spans="1:7" x14ac:dyDescent="0.25">
      <c r="A2959">
        <f t="shared" ca="1" si="46"/>
        <v>0.45781115785436899</v>
      </c>
      <c r="B2959" s="1" t="s">
        <v>12538</v>
      </c>
      <c r="C2959" s="2">
        <v>158304189</v>
      </c>
      <c r="D2959" s="1" t="s">
        <v>12539</v>
      </c>
      <c r="E2959" s="1" t="s">
        <v>12510</v>
      </c>
      <c r="F2959" s="3">
        <v>44512</v>
      </c>
      <c r="G2959" t="s">
        <v>15479</v>
      </c>
    </row>
    <row r="2960" spans="1:7" x14ac:dyDescent="0.25">
      <c r="A2960">
        <f t="shared" ca="1" si="46"/>
        <v>0.51014581667900871</v>
      </c>
      <c r="B2960" s="1" t="s">
        <v>12504</v>
      </c>
      <c r="C2960" s="2">
        <v>76810447</v>
      </c>
      <c r="D2960" s="1" t="s">
        <v>12505</v>
      </c>
      <c r="E2960" s="1" t="s">
        <v>12506</v>
      </c>
      <c r="F2960" s="3">
        <v>44318</v>
      </c>
      <c r="G2960" t="s">
        <v>15480</v>
      </c>
    </row>
    <row r="2961" spans="1:7" x14ac:dyDescent="0.25">
      <c r="A2961">
        <f t="shared" ca="1" si="46"/>
        <v>5.874309242955289E-3</v>
      </c>
      <c r="B2961" s="1" t="s">
        <v>12514</v>
      </c>
      <c r="C2961" s="2">
        <v>438195116</v>
      </c>
      <c r="D2961" s="1" t="s">
        <v>12515</v>
      </c>
      <c r="E2961" s="1" t="s">
        <v>12516</v>
      </c>
      <c r="F2961" s="3">
        <v>44247</v>
      </c>
      <c r="G2961" t="s">
        <v>15481</v>
      </c>
    </row>
    <row r="2962" spans="1:7" x14ac:dyDescent="0.25">
      <c r="A2962">
        <f t="shared" ca="1" si="46"/>
        <v>0.45345380548398373</v>
      </c>
      <c r="B2962" s="1" t="s">
        <v>12538</v>
      </c>
      <c r="C2962" s="2">
        <v>846420402</v>
      </c>
      <c r="D2962" s="1" t="s">
        <v>12539</v>
      </c>
      <c r="E2962" s="1" t="s">
        <v>12512</v>
      </c>
      <c r="F2962" s="3">
        <v>44402</v>
      </c>
      <c r="G2962" t="s">
        <v>15482</v>
      </c>
    </row>
    <row r="2963" spans="1:7" x14ac:dyDescent="0.25">
      <c r="A2963">
        <f t="shared" ca="1" si="46"/>
        <v>0.21886597764468663</v>
      </c>
      <c r="B2963" s="1" t="s">
        <v>12521</v>
      </c>
      <c r="C2963" s="2">
        <v>397374898</v>
      </c>
      <c r="D2963" s="1" t="s">
        <v>12522</v>
      </c>
      <c r="E2963" s="1" t="s">
        <v>12510</v>
      </c>
      <c r="F2963" s="3">
        <v>44481</v>
      </c>
      <c r="G2963" t="s">
        <v>15483</v>
      </c>
    </row>
    <row r="2964" spans="1:7" x14ac:dyDescent="0.25">
      <c r="A2964">
        <f t="shared" ca="1" si="46"/>
        <v>0.79109722787668901</v>
      </c>
      <c r="B2964" s="1" t="s">
        <v>12524</v>
      </c>
      <c r="C2964" s="2">
        <v>777386810</v>
      </c>
      <c r="D2964" s="1" t="s">
        <v>12525</v>
      </c>
      <c r="E2964" s="1" t="s">
        <v>12506</v>
      </c>
      <c r="F2964" s="3">
        <v>44672</v>
      </c>
      <c r="G2964" t="s">
        <v>15484</v>
      </c>
    </row>
    <row r="2965" spans="1:7" x14ac:dyDescent="0.25">
      <c r="A2965">
        <f t="shared" ca="1" si="46"/>
        <v>2.2058201287591284E-2</v>
      </c>
      <c r="B2965" s="1" t="s">
        <v>12521</v>
      </c>
      <c r="C2965" s="2">
        <v>188446916</v>
      </c>
      <c r="D2965" s="1" t="s">
        <v>12522</v>
      </c>
      <c r="E2965" s="1" t="s">
        <v>12510</v>
      </c>
      <c r="F2965" s="3">
        <v>44558</v>
      </c>
      <c r="G2965" t="s">
        <v>15485</v>
      </c>
    </row>
    <row r="2966" spans="1:7" x14ac:dyDescent="0.25">
      <c r="A2966">
        <f t="shared" ca="1" si="46"/>
        <v>7.9465523769530866E-2</v>
      </c>
      <c r="B2966" s="1" t="s">
        <v>12521</v>
      </c>
      <c r="C2966" s="2">
        <v>501846306</v>
      </c>
      <c r="D2966" s="1" t="s">
        <v>12522</v>
      </c>
      <c r="E2966" s="1" t="s">
        <v>12510</v>
      </c>
      <c r="F2966" s="3">
        <v>44392</v>
      </c>
      <c r="G2966" t="s">
        <v>15486</v>
      </c>
    </row>
    <row r="2967" spans="1:7" x14ac:dyDescent="0.25">
      <c r="A2967">
        <f t="shared" ca="1" si="46"/>
        <v>0.16820795511730169</v>
      </c>
      <c r="B2967" s="1" t="s">
        <v>12504</v>
      </c>
      <c r="C2967" s="2">
        <v>842115961</v>
      </c>
      <c r="D2967" s="1" t="s">
        <v>12505</v>
      </c>
      <c r="E2967" s="1" t="s">
        <v>12564</v>
      </c>
      <c r="F2967" s="3">
        <v>44485</v>
      </c>
      <c r="G2967" t="s">
        <v>15487</v>
      </c>
    </row>
    <row r="2968" spans="1:7" x14ac:dyDescent="0.25">
      <c r="A2968">
        <f t="shared" ca="1" si="46"/>
        <v>0.2694665958455511</v>
      </c>
      <c r="B2968" s="1" t="s">
        <v>12521</v>
      </c>
      <c r="C2968" s="2">
        <v>244003102</v>
      </c>
      <c r="D2968" s="1" t="s">
        <v>12522</v>
      </c>
      <c r="E2968" s="1" t="s">
        <v>12510</v>
      </c>
      <c r="F2968" s="3">
        <v>44548</v>
      </c>
      <c r="G2968" t="s">
        <v>15488</v>
      </c>
    </row>
    <row r="2969" spans="1:7" x14ac:dyDescent="0.25">
      <c r="A2969">
        <f t="shared" ca="1" si="46"/>
        <v>0.59147921549820781</v>
      </c>
      <c r="B2969" s="1" t="s">
        <v>12524</v>
      </c>
      <c r="C2969" s="2">
        <v>417867882</v>
      </c>
      <c r="D2969" s="1" t="s">
        <v>12525</v>
      </c>
      <c r="E2969" s="1" t="s">
        <v>12506</v>
      </c>
      <c r="F2969" s="3">
        <v>44348</v>
      </c>
      <c r="G2969" t="s">
        <v>15489</v>
      </c>
    </row>
    <row r="2970" spans="1:7" x14ac:dyDescent="0.25">
      <c r="A2970">
        <f t="shared" ca="1" si="46"/>
        <v>0.71334625990241995</v>
      </c>
      <c r="B2970" s="1" t="s">
        <v>12521</v>
      </c>
      <c r="C2970" s="2">
        <v>619053523</v>
      </c>
      <c r="D2970" s="1" t="s">
        <v>12522</v>
      </c>
      <c r="E2970" s="1" t="s">
        <v>12510</v>
      </c>
      <c r="F2970" s="3">
        <v>44225</v>
      </c>
      <c r="G2970" t="s">
        <v>15490</v>
      </c>
    </row>
    <row r="2971" spans="1:7" x14ac:dyDescent="0.25">
      <c r="A2971">
        <f t="shared" ca="1" si="46"/>
        <v>0.60459790370589506</v>
      </c>
      <c r="B2971" s="1" t="s">
        <v>12504</v>
      </c>
      <c r="C2971" s="2">
        <v>972428622</v>
      </c>
      <c r="D2971" s="1" t="s">
        <v>12505</v>
      </c>
      <c r="E2971" s="1" t="s">
        <v>12506</v>
      </c>
      <c r="F2971" s="3">
        <v>44266</v>
      </c>
      <c r="G2971" t="s">
        <v>15491</v>
      </c>
    </row>
    <row r="2972" spans="1:7" x14ac:dyDescent="0.25">
      <c r="A2972">
        <f t="shared" ca="1" si="46"/>
        <v>9.6365536726882528E-2</v>
      </c>
      <c r="B2972" s="1" t="s">
        <v>12521</v>
      </c>
      <c r="C2972" s="2">
        <v>24866329</v>
      </c>
      <c r="D2972" s="1" t="s">
        <v>12522</v>
      </c>
      <c r="E2972" s="1" t="s">
        <v>12510</v>
      </c>
      <c r="F2972" s="3">
        <v>44637</v>
      </c>
      <c r="G2972" t="s">
        <v>15492</v>
      </c>
    </row>
    <row r="2973" spans="1:7" x14ac:dyDescent="0.25">
      <c r="A2973">
        <f t="shared" ca="1" si="46"/>
        <v>0.16278765916112425</v>
      </c>
      <c r="B2973" s="1" t="s">
        <v>12521</v>
      </c>
      <c r="C2973" s="2">
        <v>597793567</v>
      </c>
      <c r="D2973" s="1" t="s">
        <v>12522</v>
      </c>
      <c r="E2973" s="1" t="s">
        <v>12510</v>
      </c>
      <c r="F2973" s="3">
        <v>44476</v>
      </c>
      <c r="G2973" t="s">
        <v>15493</v>
      </c>
    </row>
    <row r="2974" spans="1:7" x14ac:dyDescent="0.25">
      <c r="A2974">
        <f t="shared" ca="1" si="46"/>
        <v>0.75324820131435755</v>
      </c>
      <c r="B2974" s="1" t="s">
        <v>12521</v>
      </c>
      <c r="C2974" s="2">
        <v>288127588</v>
      </c>
      <c r="D2974" s="1" t="s">
        <v>12522</v>
      </c>
      <c r="E2974" s="1" t="s">
        <v>12510</v>
      </c>
      <c r="F2974" s="3">
        <v>44239</v>
      </c>
      <c r="G2974" t="s">
        <v>15494</v>
      </c>
    </row>
    <row r="2975" spans="1:7" x14ac:dyDescent="0.25">
      <c r="A2975">
        <f t="shared" ca="1" si="46"/>
        <v>0.28624827097125183</v>
      </c>
      <c r="B2975" s="1" t="s">
        <v>12524</v>
      </c>
      <c r="C2975" s="2">
        <v>288641241</v>
      </c>
      <c r="D2975" s="1" t="s">
        <v>12525</v>
      </c>
      <c r="E2975" s="1" t="s">
        <v>12506</v>
      </c>
      <c r="F2975" s="3">
        <v>44213</v>
      </c>
      <c r="G2975" t="s">
        <v>15495</v>
      </c>
    </row>
    <row r="2976" spans="1:7" x14ac:dyDescent="0.25">
      <c r="A2976">
        <f t="shared" ca="1" si="46"/>
        <v>0.40455521204387068</v>
      </c>
      <c r="B2976" s="1" t="s">
        <v>12538</v>
      </c>
      <c r="C2976" s="2">
        <v>700058501</v>
      </c>
      <c r="D2976" s="1" t="s">
        <v>12539</v>
      </c>
      <c r="E2976" s="1" t="s">
        <v>12510</v>
      </c>
      <c r="F2976" s="3">
        <v>44379</v>
      </c>
      <c r="G2976" t="s">
        <v>15496</v>
      </c>
    </row>
    <row r="2977" spans="1:7" x14ac:dyDescent="0.25">
      <c r="A2977">
        <f t="shared" ca="1" si="46"/>
        <v>0.38982249629573751</v>
      </c>
      <c r="B2977" s="1" t="s">
        <v>12514</v>
      </c>
      <c r="C2977" s="2">
        <v>85427274</v>
      </c>
      <c r="D2977" s="1" t="s">
        <v>12515</v>
      </c>
      <c r="E2977" s="1" t="s">
        <v>12516</v>
      </c>
      <c r="F2977" s="3">
        <v>44436</v>
      </c>
      <c r="G2977" t="s">
        <v>15497</v>
      </c>
    </row>
    <row r="2978" spans="1:7" x14ac:dyDescent="0.25">
      <c r="A2978">
        <f t="shared" ca="1" si="46"/>
        <v>0.54086155136452541</v>
      </c>
      <c r="B2978" s="1" t="s">
        <v>12514</v>
      </c>
      <c r="C2978" s="2">
        <v>444190604</v>
      </c>
      <c r="D2978" s="1" t="s">
        <v>12515</v>
      </c>
      <c r="E2978" s="1" t="s">
        <v>12527</v>
      </c>
      <c r="F2978" s="3">
        <v>44202</v>
      </c>
      <c r="G2978" t="s">
        <v>15498</v>
      </c>
    </row>
    <row r="2979" spans="1:7" x14ac:dyDescent="0.25">
      <c r="A2979">
        <f t="shared" ca="1" si="46"/>
        <v>0.52494218690343897</v>
      </c>
      <c r="B2979" s="1" t="s">
        <v>12521</v>
      </c>
      <c r="C2979" s="2">
        <v>388561379</v>
      </c>
      <c r="D2979" s="1" t="s">
        <v>12522</v>
      </c>
      <c r="E2979" s="1" t="s">
        <v>12510</v>
      </c>
      <c r="F2979" s="3">
        <v>44511</v>
      </c>
      <c r="G2979" t="s">
        <v>15499</v>
      </c>
    </row>
    <row r="2980" spans="1:7" x14ac:dyDescent="0.25">
      <c r="A2980">
        <f t="shared" ca="1" si="46"/>
        <v>0.60267409754248891</v>
      </c>
      <c r="B2980" s="1" t="s">
        <v>12514</v>
      </c>
      <c r="C2980" s="2">
        <v>56948709</v>
      </c>
      <c r="D2980" s="1" t="s">
        <v>12515</v>
      </c>
      <c r="E2980" s="1" t="s">
        <v>12516</v>
      </c>
      <c r="F2980" s="3">
        <v>44588</v>
      </c>
      <c r="G2980" t="s">
        <v>15500</v>
      </c>
    </row>
    <row r="2981" spans="1:7" x14ac:dyDescent="0.25">
      <c r="A2981">
        <f t="shared" ca="1" si="46"/>
        <v>0.55502828873236842</v>
      </c>
      <c r="B2981" s="1" t="s">
        <v>12521</v>
      </c>
      <c r="C2981" s="2">
        <v>790393092</v>
      </c>
      <c r="D2981" s="1" t="s">
        <v>12522</v>
      </c>
      <c r="E2981" s="1" t="s">
        <v>12510</v>
      </c>
      <c r="F2981" s="3">
        <v>44673</v>
      </c>
      <c r="G2981" t="s">
        <v>15501</v>
      </c>
    </row>
    <row r="2982" spans="1:7" x14ac:dyDescent="0.25">
      <c r="A2982">
        <f t="shared" ca="1" si="46"/>
        <v>0.24905914855097178</v>
      </c>
      <c r="B2982" s="1" t="s">
        <v>12521</v>
      </c>
      <c r="C2982" s="2">
        <v>149904219</v>
      </c>
      <c r="D2982" s="1" t="s">
        <v>12522</v>
      </c>
      <c r="E2982" s="1" t="s">
        <v>12512</v>
      </c>
      <c r="F2982" s="3">
        <v>44381</v>
      </c>
      <c r="G2982" t="s">
        <v>15502</v>
      </c>
    </row>
    <row r="2983" spans="1:7" x14ac:dyDescent="0.25">
      <c r="A2983">
        <f t="shared" ca="1" si="46"/>
        <v>0.98833707383344171</v>
      </c>
      <c r="B2983" s="1" t="s">
        <v>12524</v>
      </c>
      <c r="C2983" s="2">
        <v>911205536</v>
      </c>
      <c r="D2983" s="1" t="s">
        <v>12525</v>
      </c>
      <c r="E2983" s="1" t="s">
        <v>12564</v>
      </c>
      <c r="F2983" s="3">
        <v>44552</v>
      </c>
      <c r="G2983" t="s">
        <v>15503</v>
      </c>
    </row>
    <row r="2984" spans="1:7" x14ac:dyDescent="0.25">
      <c r="A2984">
        <f t="shared" ca="1" si="46"/>
        <v>0.76741936605590388</v>
      </c>
      <c r="B2984" s="1" t="s">
        <v>12538</v>
      </c>
      <c r="C2984" s="2">
        <v>429929262</v>
      </c>
      <c r="D2984" s="1" t="s">
        <v>12539</v>
      </c>
      <c r="E2984" s="1" t="s">
        <v>12512</v>
      </c>
      <c r="F2984" s="3">
        <v>44374</v>
      </c>
      <c r="G2984" t="s">
        <v>15504</v>
      </c>
    </row>
    <row r="2985" spans="1:7" x14ac:dyDescent="0.25">
      <c r="A2985">
        <f t="shared" ca="1" si="46"/>
        <v>0.75038825509569085</v>
      </c>
      <c r="B2985" s="1" t="s">
        <v>12524</v>
      </c>
      <c r="C2985" s="2">
        <v>10934082</v>
      </c>
      <c r="D2985" s="1" t="s">
        <v>12525</v>
      </c>
      <c r="E2985" s="1" t="s">
        <v>12506</v>
      </c>
      <c r="F2985" s="3">
        <v>44505</v>
      </c>
      <c r="G2985" t="s">
        <v>15505</v>
      </c>
    </row>
    <row r="2986" spans="1:7" x14ac:dyDescent="0.25">
      <c r="A2986">
        <f t="shared" ca="1" si="46"/>
        <v>0.81395221437547138</v>
      </c>
      <c r="B2986" s="1" t="s">
        <v>12521</v>
      </c>
      <c r="C2986" s="2">
        <v>29321473</v>
      </c>
      <c r="D2986" s="1" t="s">
        <v>12522</v>
      </c>
      <c r="E2986" s="1" t="s">
        <v>12512</v>
      </c>
      <c r="F2986" s="3">
        <v>44582</v>
      </c>
      <c r="G2986" t="s">
        <v>15506</v>
      </c>
    </row>
    <row r="2987" spans="1:7" x14ac:dyDescent="0.25">
      <c r="A2987">
        <f t="shared" ca="1" si="46"/>
        <v>0.13339830456530466</v>
      </c>
      <c r="B2987" s="1" t="s">
        <v>12514</v>
      </c>
      <c r="C2987" s="2">
        <v>524608847</v>
      </c>
      <c r="D2987" s="1" t="s">
        <v>12515</v>
      </c>
      <c r="E2987" s="1" t="s">
        <v>12516</v>
      </c>
      <c r="F2987" s="3">
        <v>44424</v>
      </c>
      <c r="G2987" t="s">
        <v>15507</v>
      </c>
    </row>
    <row r="2988" spans="1:7" x14ac:dyDescent="0.25">
      <c r="A2988">
        <f t="shared" ca="1" si="46"/>
        <v>0.58716201936479884</v>
      </c>
      <c r="B2988" s="1" t="s">
        <v>12524</v>
      </c>
      <c r="C2988" s="2">
        <v>748176185</v>
      </c>
      <c r="D2988" s="1" t="s">
        <v>12525</v>
      </c>
      <c r="E2988" s="1" t="s">
        <v>12506</v>
      </c>
      <c r="F2988" s="3">
        <v>44357</v>
      </c>
      <c r="G2988" t="s">
        <v>15508</v>
      </c>
    </row>
    <row r="2989" spans="1:7" x14ac:dyDescent="0.25">
      <c r="A2989">
        <f t="shared" ca="1" si="46"/>
        <v>0.50427326352562152</v>
      </c>
      <c r="B2989" s="1" t="s">
        <v>12524</v>
      </c>
      <c r="C2989" s="2">
        <v>426592473</v>
      </c>
      <c r="D2989" s="1" t="s">
        <v>12525</v>
      </c>
      <c r="E2989" s="1" t="s">
        <v>12561</v>
      </c>
      <c r="F2989" s="3">
        <v>44245</v>
      </c>
      <c r="G2989" t="s">
        <v>15509</v>
      </c>
    </row>
    <row r="2990" spans="1:7" x14ac:dyDescent="0.25">
      <c r="A2990">
        <f t="shared" ca="1" si="46"/>
        <v>0.84196465405830967</v>
      </c>
      <c r="B2990" s="1" t="s">
        <v>12504</v>
      </c>
      <c r="C2990" s="2">
        <v>738174825</v>
      </c>
      <c r="D2990" s="1" t="s">
        <v>12505</v>
      </c>
      <c r="E2990" s="1" t="s">
        <v>12506</v>
      </c>
      <c r="F2990" s="3">
        <v>44319</v>
      </c>
      <c r="G2990" t="s">
        <v>15510</v>
      </c>
    </row>
    <row r="2991" spans="1:7" x14ac:dyDescent="0.25">
      <c r="A2991">
        <f t="shared" ca="1" si="46"/>
        <v>0.13957478372177179</v>
      </c>
      <c r="B2991" s="1" t="s">
        <v>12538</v>
      </c>
      <c r="C2991" s="2">
        <v>547380411</v>
      </c>
      <c r="D2991" s="1" t="s">
        <v>12539</v>
      </c>
      <c r="E2991" s="1" t="s">
        <v>12566</v>
      </c>
      <c r="F2991" s="3">
        <v>44612</v>
      </c>
      <c r="G2991" t="s">
        <v>15511</v>
      </c>
    </row>
    <row r="2992" spans="1:7" x14ac:dyDescent="0.25">
      <c r="A2992">
        <f t="shared" ca="1" si="46"/>
        <v>0.39529820977985797</v>
      </c>
      <c r="B2992" s="1" t="s">
        <v>12508</v>
      </c>
      <c r="C2992" s="2">
        <v>625915971</v>
      </c>
      <c r="D2992" s="1" t="s">
        <v>12509</v>
      </c>
      <c r="E2992" s="1" t="s">
        <v>12519</v>
      </c>
      <c r="F2992" s="3">
        <v>44264</v>
      </c>
      <c r="G2992" t="s">
        <v>15512</v>
      </c>
    </row>
    <row r="2993" spans="1:7" x14ac:dyDescent="0.25">
      <c r="A2993">
        <f t="shared" ca="1" si="46"/>
        <v>0.24479900626822015</v>
      </c>
      <c r="B2993" s="1" t="s">
        <v>12524</v>
      </c>
      <c r="C2993" s="2">
        <v>513611430</v>
      </c>
      <c r="D2993" s="1" t="s">
        <v>12525</v>
      </c>
      <c r="E2993" s="1" t="s">
        <v>12564</v>
      </c>
      <c r="F2993" s="3">
        <v>44463</v>
      </c>
      <c r="G2993" t="s">
        <v>15513</v>
      </c>
    </row>
    <row r="2994" spans="1:7" x14ac:dyDescent="0.25">
      <c r="A2994">
        <f t="shared" ca="1" si="46"/>
        <v>0.92579400277004786</v>
      </c>
      <c r="B2994" s="1" t="s">
        <v>12538</v>
      </c>
      <c r="C2994" s="2">
        <v>609838793</v>
      </c>
      <c r="D2994" s="1" t="s">
        <v>12539</v>
      </c>
      <c r="E2994" s="1" t="s">
        <v>12512</v>
      </c>
      <c r="F2994" s="3">
        <v>44539</v>
      </c>
      <c r="G2994" t="s">
        <v>15514</v>
      </c>
    </row>
    <row r="2995" spans="1:7" x14ac:dyDescent="0.25">
      <c r="A2995">
        <f t="shared" ca="1" si="46"/>
        <v>4.4176038560750364E-4</v>
      </c>
      <c r="B2995" s="1" t="s">
        <v>12504</v>
      </c>
      <c r="C2995" s="2">
        <v>680950958</v>
      </c>
      <c r="D2995" s="1" t="s">
        <v>12505</v>
      </c>
      <c r="E2995" s="1" t="s">
        <v>12564</v>
      </c>
      <c r="F2995" s="3">
        <v>44304</v>
      </c>
      <c r="G2995" t="s">
        <v>15515</v>
      </c>
    </row>
    <row r="2996" spans="1:7" x14ac:dyDescent="0.25">
      <c r="A2996">
        <f t="shared" ca="1" si="46"/>
        <v>0.53168462151026608</v>
      </c>
      <c r="B2996" s="1" t="s">
        <v>12524</v>
      </c>
      <c r="C2996" s="2">
        <v>669645302</v>
      </c>
      <c r="D2996" s="1" t="s">
        <v>12525</v>
      </c>
      <c r="E2996" s="1" t="s">
        <v>12561</v>
      </c>
      <c r="F2996" s="3">
        <v>44368</v>
      </c>
      <c r="G2996" t="s">
        <v>15516</v>
      </c>
    </row>
    <row r="2997" spans="1:7" x14ac:dyDescent="0.25">
      <c r="A2997">
        <f t="shared" ca="1" si="46"/>
        <v>0.95238315019846365</v>
      </c>
      <c r="B2997" s="1" t="s">
        <v>12521</v>
      </c>
      <c r="C2997" s="2">
        <v>110491505</v>
      </c>
      <c r="D2997" s="1" t="s">
        <v>12522</v>
      </c>
      <c r="E2997" s="1" t="s">
        <v>12510</v>
      </c>
      <c r="F2997" s="3">
        <v>44400</v>
      </c>
      <c r="G2997" t="s">
        <v>15517</v>
      </c>
    </row>
    <row r="2998" spans="1:7" x14ac:dyDescent="0.25">
      <c r="A2998">
        <f t="shared" ca="1" si="46"/>
        <v>0.76444179361571196</v>
      </c>
      <c r="B2998" s="1" t="s">
        <v>12538</v>
      </c>
      <c r="C2998" s="2">
        <v>785496028</v>
      </c>
      <c r="D2998" s="1" t="s">
        <v>12539</v>
      </c>
      <c r="E2998" s="1" t="s">
        <v>12512</v>
      </c>
      <c r="F2998" s="3">
        <v>44501</v>
      </c>
      <c r="G2998" t="s">
        <v>15518</v>
      </c>
    </row>
    <row r="2999" spans="1:7" x14ac:dyDescent="0.25">
      <c r="A2999">
        <f t="shared" ca="1" si="46"/>
        <v>0.1535057945691447</v>
      </c>
      <c r="B2999" s="1" t="s">
        <v>12508</v>
      </c>
      <c r="C2999" s="2">
        <v>242262862</v>
      </c>
      <c r="D2999" s="1" t="s">
        <v>12509</v>
      </c>
      <c r="E2999" s="1" t="s">
        <v>12519</v>
      </c>
      <c r="F2999" s="3">
        <v>44634</v>
      </c>
      <c r="G2999" t="s">
        <v>15519</v>
      </c>
    </row>
    <row r="3000" spans="1:7" x14ac:dyDescent="0.25">
      <c r="A3000">
        <f t="shared" ca="1" si="46"/>
        <v>0.13209996496739351</v>
      </c>
      <c r="B3000" s="1" t="s">
        <v>12524</v>
      </c>
      <c r="C3000" s="2">
        <v>308158521</v>
      </c>
      <c r="D3000" s="1" t="s">
        <v>12525</v>
      </c>
      <c r="E3000" s="1" t="s">
        <v>12564</v>
      </c>
      <c r="F3000" s="3">
        <v>44389</v>
      </c>
      <c r="G3000" t="s">
        <v>15520</v>
      </c>
    </row>
    <row r="3001" spans="1:7" x14ac:dyDescent="0.25">
      <c r="A3001">
        <f t="shared" ca="1" si="46"/>
        <v>0.29281649975913804</v>
      </c>
      <c r="B3001" s="1" t="s">
        <v>12508</v>
      </c>
      <c r="C3001" s="2">
        <v>734281991</v>
      </c>
      <c r="D3001" s="1" t="s">
        <v>12509</v>
      </c>
      <c r="E3001" s="1" t="s">
        <v>12519</v>
      </c>
      <c r="F3001" s="3">
        <v>44243</v>
      </c>
      <c r="G3001" t="s">
        <v>15521</v>
      </c>
    </row>
  </sheetData>
  <sortState xmlns:xlrd2="http://schemas.microsoft.com/office/spreadsheetml/2017/richdata2" ref="A2:G3001">
    <sortCondition ref="A2:A3001"/>
  </sortState>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08394-9A2C-4255-8E6A-085645FE24A7}">
  <dimension ref="A1:C3001"/>
  <sheetViews>
    <sheetView topLeftCell="A45" workbookViewId="0">
      <selection activeCell="C2" sqref="C2:C68"/>
    </sheetView>
  </sheetViews>
  <sheetFormatPr defaultRowHeight="15" x14ac:dyDescent="0.25"/>
  <cols>
    <col min="2" max="2" width="16" customWidth="1"/>
    <col min="3" max="3" width="21.7109375" customWidth="1"/>
  </cols>
  <sheetData>
    <row r="1" spans="1:3" x14ac:dyDescent="0.25">
      <c r="A1" s="1" t="s">
        <v>12499</v>
      </c>
      <c r="B1" s="1" t="s">
        <v>1</v>
      </c>
      <c r="C1" t="s">
        <v>15522</v>
      </c>
    </row>
    <row r="2" spans="1:3" x14ac:dyDescent="0.25">
      <c r="A2" s="1" t="s">
        <v>12521</v>
      </c>
      <c r="B2" s="2">
        <v>461606094</v>
      </c>
      <c r="C2" s="6">
        <v>0.25</v>
      </c>
    </row>
    <row r="3" spans="1:3" x14ac:dyDescent="0.25">
      <c r="A3" s="1" t="s">
        <v>12521</v>
      </c>
      <c r="B3" s="2">
        <v>737780045</v>
      </c>
      <c r="C3" s="6">
        <v>0</v>
      </c>
    </row>
    <row r="4" spans="1:3" x14ac:dyDescent="0.25">
      <c r="A4" s="1" t="s">
        <v>12521</v>
      </c>
      <c r="B4" s="2">
        <v>763637230</v>
      </c>
      <c r="C4" s="6">
        <v>0</v>
      </c>
    </row>
    <row r="5" spans="1:3" x14ac:dyDescent="0.25">
      <c r="A5" s="1" t="s">
        <v>12521</v>
      </c>
      <c r="B5" s="2">
        <v>707708220</v>
      </c>
      <c r="C5" s="6">
        <v>0.75</v>
      </c>
    </row>
    <row r="6" spans="1:3" x14ac:dyDescent="0.25">
      <c r="A6" s="1" t="s">
        <v>12521</v>
      </c>
      <c r="B6" s="2">
        <v>738194151</v>
      </c>
      <c r="C6" s="6">
        <v>0.75</v>
      </c>
    </row>
    <row r="7" spans="1:3" x14ac:dyDescent="0.25">
      <c r="A7" s="1" t="s">
        <v>12521</v>
      </c>
      <c r="B7" s="2">
        <v>484947100</v>
      </c>
      <c r="C7" s="6">
        <v>0</v>
      </c>
    </row>
    <row r="8" spans="1:3" x14ac:dyDescent="0.25">
      <c r="A8" s="1" t="s">
        <v>12521</v>
      </c>
      <c r="B8" s="2">
        <v>21780220</v>
      </c>
      <c r="C8" s="6">
        <v>0.5</v>
      </c>
    </row>
    <row r="9" spans="1:3" x14ac:dyDescent="0.25">
      <c r="A9" s="1" t="s">
        <v>12521</v>
      </c>
      <c r="B9" s="2">
        <v>771715932</v>
      </c>
      <c r="C9" s="6">
        <v>0.75</v>
      </c>
    </row>
    <row r="10" spans="1:3" x14ac:dyDescent="0.25">
      <c r="A10" s="1" t="s">
        <v>12521</v>
      </c>
      <c r="B10" s="2">
        <v>591612522</v>
      </c>
      <c r="C10" s="6">
        <v>0.25</v>
      </c>
    </row>
    <row r="11" spans="1:3" x14ac:dyDescent="0.25">
      <c r="A11" s="1" t="s">
        <v>12521</v>
      </c>
      <c r="B11" s="2">
        <v>900149156</v>
      </c>
      <c r="C11" s="6">
        <v>0.75</v>
      </c>
    </row>
    <row r="12" spans="1:3" x14ac:dyDescent="0.25">
      <c r="A12" s="1" t="s">
        <v>12521</v>
      </c>
      <c r="B12" s="2">
        <v>925626195</v>
      </c>
      <c r="C12" s="6">
        <v>0</v>
      </c>
    </row>
    <row r="13" spans="1:3" x14ac:dyDescent="0.25">
      <c r="A13" s="1" t="s">
        <v>12521</v>
      </c>
      <c r="B13" s="2">
        <v>207787763</v>
      </c>
      <c r="C13" s="6">
        <v>0.25</v>
      </c>
    </row>
    <row r="14" spans="1:3" x14ac:dyDescent="0.25">
      <c r="A14" s="1" t="s">
        <v>12521</v>
      </c>
      <c r="B14" s="2">
        <v>513949179</v>
      </c>
      <c r="C14" s="6">
        <v>0.25</v>
      </c>
    </row>
    <row r="15" spans="1:3" x14ac:dyDescent="0.25">
      <c r="A15" s="1" t="s">
        <v>12521</v>
      </c>
      <c r="B15" s="2">
        <v>390749506</v>
      </c>
      <c r="C15" s="6">
        <v>0.5</v>
      </c>
    </row>
    <row r="16" spans="1:3" x14ac:dyDescent="0.25">
      <c r="A16" s="1" t="s">
        <v>12521</v>
      </c>
      <c r="B16" s="2">
        <v>401166509</v>
      </c>
      <c r="C16" s="6">
        <v>0</v>
      </c>
    </row>
    <row r="17" spans="1:3" x14ac:dyDescent="0.25">
      <c r="A17" s="1" t="s">
        <v>12521</v>
      </c>
      <c r="B17" s="2">
        <v>319678340</v>
      </c>
      <c r="C17" s="6">
        <v>0.75</v>
      </c>
    </row>
    <row r="18" spans="1:3" x14ac:dyDescent="0.25">
      <c r="A18" s="1" t="s">
        <v>12521</v>
      </c>
      <c r="B18" s="2">
        <v>311674771</v>
      </c>
      <c r="C18" s="6">
        <v>0.25</v>
      </c>
    </row>
    <row r="19" spans="1:3" x14ac:dyDescent="0.25">
      <c r="A19" s="1" t="s">
        <v>12521</v>
      </c>
      <c r="B19" s="2">
        <v>910308583</v>
      </c>
      <c r="C19" s="6">
        <v>0.75</v>
      </c>
    </row>
    <row r="20" spans="1:3" x14ac:dyDescent="0.25">
      <c r="A20" s="1" t="s">
        <v>12521</v>
      </c>
      <c r="B20" s="2">
        <v>358586957</v>
      </c>
      <c r="C20" s="6">
        <v>0.5</v>
      </c>
    </row>
    <row r="21" spans="1:3" x14ac:dyDescent="0.25">
      <c r="A21" s="1" t="s">
        <v>12521</v>
      </c>
      <c r="B21" s="2">
        <v>611809013</v>
      </c>
      <c r="C21" s="6">
        <v>0.5</v>
      </c>
    </row>
    <row r="22" spans="1:3" x14ac:dyDescent="0.25">
      <c r="A22" s="1" t="s">
        <v>12521</v>
      </c>
      <c r="B22" s="2">
        <v>687320422</v>
      </c>
      <c r="C22" s="6">
        <v>0</v>
      </c>
    </row>
    <row r="23" spans="1:3" x14ac:dyDescent="0.25">
      <c r="A23" s="1" t="s">
        <v>12521</v>
      </c>
      <c r="B23" s="2">
        <v>621698501</v>
      </c>
      <c r="C23" s="6">
        <v>0.5</v>
      </c>
    </row>
    <row r="24" spans="1:3" x14ac:dyDescent="0.25">
      <c r="A24" s="1" t="s">
        <v>12521</v>
      </c>
      <c r="B24" s="2">
        <v>424993985</v>
      </c>
      <c r="C24" s="6">
        <v>0.5</v>
      </c>
    </row>
    <row r="25" spans="1:3" x14ac:dyDescent="0.25">
      <c r="A25" s="1" t="s">
        <v>12521</v>
      </c>
      <c r="B25" s="2">
        <v>551016266</v>
      </c>
      <c r="C25" s="6">
        <v>0</v>
      </c>
    </row>
    <row r="26" spans="1:3" x14ac:dyDescent="0.25">
      <c r="A26" s="1" t="s">
        <v>12521</v>
      </c>
      <c r="B26" s="2">
        <v>807991662</v>
      </c>
      <c r="C26" s="6">
        <v>0.75</v>
      </c>
    </row>
    <row r="27" spans="1:3" x14ac:dyDescent="0.25">
      <c r="A27" s="1" t="s">
        <v>12521</v>
      </c>
      <c r="B27" s="2">
        <v>804060696</v>
      </c>
      <c r="C27" s="6">
        <v>0</v>
      </c>
    </row>
    <row r="28" spans="1:3" x14ac:dyDescent="0.25">
      <c r="A28" s="1" t="s">
        <v>12521</v>
      </c>
      <c r="B28" s="2">
        <v>485008475</v>
      </c>
      <c r="C28" s="6">
        <v>0.25</v>
      </c>
    </row>
    <row r="29" spans="1:3" x14ac:dyDescent="0.25">
      <c r="A29" s="1" t="s">
        <v>12521</v>
      </c>
      <c r="B29" s="2">
        <v>724632770</v>
      </c>
      <c r="C29" s="6">
        <v>0</v>
      </c>
    </row>
    <row r="30" spans="1:3" x14ac:dyDescent="0.25">
      <c r="A30" s="1" t="s">
        <v>12521</v>
      </c>
      <c r="B30" s="2">
        <v>533584613</v>
      </c>
      <c r="C30" s="6">
        <v>0.25</v>
      </c>
    </row>
    <row r="31" spans="1:3" x14ac:dyDescent="0.25">
      <c r="A31" s="1" t="s">
        <v>12521</v>
      </c>
      <c r="B31" s="2">
        <v>941700699</v>
      </c>
      <c r="C31" s="6">
        <v>0.25</v>
      </c>
    </row>
    <row r="32" spans="1:3" x14ac:dyDescent="0.25">
      <c r="A32" s="1" t="s">
        <v>12521</v>
      </c>
      <c r="B32" s="2">
        <v>764702977</v>
      </c>
      <c r="C32" s="6">
        <v>0.75</v>
      </c>
    </row>
    <row r="33" spans="1:3" x14ac:dyDescent="0.25">
      <c r="A33" s="1" t="s">
        <v>12521</v>
      </c>
      <c r="B33" s="2">
        <v>332064480</v>
      </c>
      <c r="C33" s="6">
        <v>0.5</v>
      </c>
    </row>
    <row r="34" spans="1:3" x14ac:dyDescent="0.25">
      <c r="A34" s="1" t="s">
        <v>12521</v>
      </c>
      <c r="B34" s="2">
        <v>589094059</v>
      </c>
      <c r="C34" s="6">
        <v>0.25</v>
      </c>
    </row>
    <row r="35" spans="1:3" x14ac:dyDescent="0.25">
      <c r="A35" s="1" t="s">
        <v>12521</v>
      </c>
      <c r="B35" s="2">
        <v>7214335</v>
      </c>
      <c r="C35" s="6">
        <v>0.25</v>
      </c>
    </row>
    <row r="36" spans="1:3" x14ac:dyDescent="0.25">
      <c r="A36" s="1" t="s">
        <v>12521</v>
      </c>
      <c r="B36" s="2">
        <v>653396680</v>
      </c>
      <c r="C36" s="6">
        <v>0.25</v>
      </c>
    </row>
    <row r="37" spans="1:3" x14ac:dyDescent="0.25">
      <c r="A37" s="1" t="s">
        <v>12521</v>
      </c>
      <c r="B37" s="2">
        <v>345662756</v>
      </c>
      <c r="C37" s="6">
        <v>0</v>
      </c>
    </row>
    <row r="38" spans="1:3" x14ac:dyDescent="0.25">
      <c r="A38" s="1" t="s">
        <v>12521</v>
      </c>
      <c r="B38" s="2">
        <v>616952413</v>
      </c>
      <c r="C38" s="6">
        <v>0</v>
      </c>
    </row>
    <row r="39" spans="1:3" x14ac:dyDescent="0.25">
      <c r="A39" s="1" t="s">
        <v>12521</v>
      </c>
      <c r="B39" s="2">
        <v>173938904</v>
      </c>
      <c r="C39" s="6">
        <v>0.25</v>
      </c>
    </row>
    <row r="40" spans="1:3" x14ac:dyDescent="0.25">
      <c r="A40" s="1" t="s">
        <v>12521</v>
      </c>
      <c r="B40" s="2">
        <v>29289013</v>
      </c>
      <c r="C40" s="6">
        <v>0.75</v>
      </c>
    </row>
    <row r="41" spans="1:3" x14ac:dyDescent="0.25">
      <c r="A41" s="1" t="s">
        <v>12521</v>
      </c>
      <c r="B41" s="2">
        <v>468624168</v>
      </c>
      <c r="C41" s="6">
        <v>0.5</v>
      </c>
    </row>
    <row r="42" spans="1:3" x14ac:dyDescent="0.25">
      <c r="A42" s="1" t="s">
        <v>12521</v>
      </c>
      <c r="B42" s="2">
        <v>492942781</v>
      </c>
      <c r="C42" s="6">
        <v>0.25</v>
      </c>
    </row>
    <row r="43" spans="1:3" x14ac:dyDescent="0.25">
      <c r="A43" s="1" t="s">
        <v>12521</v>
      </c>
      <c r="B43" s="2">
        <v>864260743</v>
      </c>
      <c r="C43" s="6">
        <v>0.25</v>
      </c>
    </row>
    <row r="44" spans="1:3" x14ac:dyDescent="0.25">
      <c r="A44" s="1" t="s">
        <v>12521</v>
      </c>
      <c r="B44" s="2">
        <v>87812959</v>
      </c>
      <c r="C44" s="6">
        <v>0.25</v>
      </c>
    </row>
    <row r="45" spans="1:3" x14ac:dyDescent="0.25">
      <c r="A45" s="1" t="s">
        <v>12521</v>
      </c>
      <c r="B45" s="2">
        <v>598697376</v>
      </c>
      <c r="C45" s="6">
        <v>0</v>
      </c>
    </row>
    <row r="46" spans="1:3" x14ac:dyDescent="0.25">
      <c r="A46" s="1" t="s">
        <v>12521</v>
      </c>
      <c r="B46" s="2">
        <v>732081027</v>
      </c>
      <c r="C46" s="6">
        <v>0.75</v>
      </c>
    </row>
    <row r="47" spans="1:3" x14ac:dyDescent="0.25">
      <c r="A47" s="1" t="s">
        <v>12521</v>
      </c>
      <c r="B47" s="2">
        <v>70992498</v>
      </c>
      <c r="C47" s="6">
        <v>0.5</v>
      </c>
    </row>
    <row r="48" spans="1:3" x14ac:dyDescent="0.25">
      <c r="A48" s="1" t="s">
        <v>12521</v>
      </c>
      <c r="B48" s="2">
        <v>938249145</v>
      </c>
      <c r="C48" s="6">
        <v>0</v>
      </c>
    </row>
    <row r="49" spans="1:3" x14ac:dyDescent="0.25">
      <c r="A49" s="1" t="s">
        <v>12521</v>
      </c>
      <c r="B49" s="2">
        <v>510699033</v>
      </c>
      <c r="C49" s="6">
        <v>0</v>
      </c>
    </row>
    <row r="50" spans="1:3" x14ac:dyDescent="0.25">
      <c r="A50" s="1" t="s">
        <v>12521</v>
      </c>
      <c r="B50" s="2">
        <v>832256671</v>
      </c>
      <c r="C50" s="6">
        <v>0.25</v>
      </c>
    </row>
    <row r="51" spans="1:3" x14ac:dyDescent="0.25">
      <c r="A51" s="1" t="s">
        <v>12521</v>
      </c>
      <c r="B51" s="2">
        <v>992222747</v>
      </c>
      <c r="C51" s="6">
        <v>0</v>
      </c>
    </row>
    <row r="52" spans="1:3" x14ac:dyDescent="0.25">
      <c r="A52" s="1" t="s">
        <v>12521</v>
      </c>
      <c r="B52" s="2">
        <v>110966953</v>
      </c>
      <c r="C52" s="6">
        <v>0.5</v>
      </c>
    </row>
    <row r="53" spans="1:3" x14ac:dyDescent="0.25">
      <c r="A53" s="1" t="s">
        <v>12521</v>
      </c>
      <c r="B53" s="2">
        <v>722550554</v>
      </c>
      <c r="C53" s="6">
        <v>0.75</v>
      </c>
    </row>
    <row r="54" spans="1:3" x14ac:dyDescent="0.25">
      <c r="A54" s="1" t="s">
        <v>12521</v>
      </c>
      <c r="B54" s="2">
        <v>409570074</v>
      </c>
      <c r="C54" s="6">
        <v>0.75</v>
      </c>
    </row>
    <row r="55" spans="1:3" x14ac:dyDescent="0.25">
      <c r="A55" s="1" t="s">
        <v>12521</v>
      </c>
      <c r="B55" s="2">
        <v>619053523</v>
      </c>
      <c r="C55" s="6">
        <v>0.75</v>
      </c>
    </row>
    <row r="56" spans="1:3" x14ac:dyDescent="0.25">
      <c r="A56" s="1" t="s">
        <v>12521</v>
      </c>
      <c r="B56" s="2">
        <v>954809761</v>
      </c>
      <c r="C56" s="6">
        <v>0.25</v>
      </c>
    </row>
    <row r="57" spans="1:3" x14ac:dyDescent="0.25">
      <c r="A57" s="1" t="s">
        <v>12521</v>
      </c>
      <c r="B57" s="2">
        <v>108359337</v>
      </c>
      <c r="C57" s="6">
        <v>0.25</v>
      </c>
    </row>
    <row r="58" spans="1:3" x14ac:dyDescent="0.25">
      <c r="A58" s="1" t="s">
        <v>12521</v>
      </c>
      <c r="B58" s="2">
        <v>598377998</v>
      </c>
      <c r="C58" s="6">
        <v>0.5</v>
      </c>
    </row>
    <row r="59" spans="1:3" x14ac:dyDescent="0.25">
      <c r="A59" s="1" t="s">
        <v>12521</v>
      </c>
      <c r="B59" s="2">
        <v>866951616</v>
      </c>
      <c r="C59" s="6">
        <v>0.75</v>
      </c>
    </row>
    <row r="60" spans="1:3" x14ac:dyDescent="0.25">
      <c r="A60" s="1" t="s">
        <v>12521</v>
      </c>
      <c r="B60" s="2">
        <v>733906808</v>
      </c>
      <c r="C60" s="6">
        <v>0.75</v>
      </c>
    </row>
    <row r="61" spans="1:3" x14ac:dyDescent="0.25">
      <c r="A61" s="1" t="s">
        <v>12521</v>
      </c>
      <c r="B61" s="2">
        <v>626802694</v>
      </c>
      <c r="C61" s="6">
        <v>0.25</v>
      </c>
    </row>
    <row r="62" spans="1:3" x14ac:dyDescent="0.25">
      <c r="A62" s="1" t="s">
        <v>12521</v>
      </c>
      <c r="B62" s="2">
        <v>24866329</v>
      </c>
      <c r="C62" s="6">
        <v>0.75</v>
      </c>
    </row>
    <row r="63" spans="1:3" x14ac:dyDescent="0.25">
      <c r="A63" s="1" t="s">
        <v>12521</v>
      </c>
      <c r="B63" s="2">
        <v>351782665</v>
      </c>
      <c r="C63" s="6">
        <v>0.75</v>
      </c>
    </row>
    <row r="64" spans="1:3" x14ac:dyDescent="0.25">
      <c r="A64" s="1" t="s">
        <v>12521</v>
      </c>
      <c r="B64" s="2">
        <v>458486536</v>
      </c>
      <c r="C64" s="6">
        <v>0.25</v>
      </c>
    </row>
    <row r="65" spans="1:3" x14ac:dyDescent="0.25">
      <c r="A65" s="1" t="s">
        <v>12521</v>
      </c>
      <c r="B65" s="2">
        <v>318998783</v>
      </c>
      <c r="C65" s="6">
        <v>0.5</v>
      </c>
    </row>
    <row r="66" spans="1:3" x14ac:dyDescent="0.25">
      <c r="A66" s="1" t="s">
        <v>12521</v>
      </c>
      <c r="B66" s="2">
        <v>976789119</v>
      </c>
      <c r="C66" s="6">
        <v>0</v>
      </c>
    </row>
    <row r="67" spans="1:3" x14ac:dyDescent="0.25">
      <c r="A67" s="1" t="s">
        <v>12521</v>
      </c>
      <c r="B67" s="2">
        <v>447009072</v>
      </c>
      <c r="C67" s="6">
        <v>0.75</v>
      </c>
    </row>
    <row r="68" spans="1:3" x14ac:dyDescent="0.25">
      <c r="A68" s="1" t="s">
        <v>12521</v>
      </c>
      <c r="B68" s="2">
        <v>179532546</v>
      </c>
      <c r="C68" s="6">
        <v>0.5</v>
      </c>
    </row>
    <row r="69" spans="1:3" x14ac:dyDescent="0.25">
      <c r="A69" s="1" t="s">
        <v>12521</v>
      </c>
      <c r="B69" s="2">
        <v>996934429</v>
      </c>
      <c r="C69" s="6">
        <v>0.75</v>
      </c>
    </row>
    <row r="70" spans="1:3" x14ac:dyDescent="0.25">
      <c r="A70" s="1" t="s">
        <v>12521</v>
      </c>
      <c r="B70" s="2">
        <v>27198565</v>
      </c>
      <c r="C70" s="6">
        <v>0</v>
      </c>
    </row>
    <row r="71" spans="1:3" x14ac:dyDescent="0.25">
      <c r="A71" s="1" t="s">
        <v>12521</v>
      </c>
      <c r="B71" s="2">
        <v>527024190</v>
      </c>
      <c r="C71" s="6">
        <v>0.5</v>
      </c>
    </row>
    <row r="72" spans="1:3" x14ac:dyDescent="0.25">
      <c r="A72" s="1" t="s">
        <v>12521</v>
      </c>
      <c r="B72" s="2">
        <v>3708695</v>
      </c>
      <c r="C72" s="6">
        <v>0.25</v>
      </c>
    </row>
    <row r="73" spans="1:3" x14ac:dyDescent="0.25">
      <c r="A73" s="1" t="s">
        <v>12521</v>
      </c>
      <c r="B73" s="2">
        <v>143602533</v>
      </c>
      <c r="C73" s="6">
        <v>0</v>
      </c>
    </row>
    <row r="74" spans="1:3" x14ac:dyDescent="0.25">
      <c r="A74" s="1" t="s">
        <v>12521</v>
      </c>
      <c r="B74" s="2">
        <v>805761085</v>
      </c>
      <c r="C74" s="6">
        <v>0</v>
      </c>
    </row>
    <row r="75" spans="1:3" x14ac:dyDescent="0.25">
      <c r="A75" s="1" t="s">
        <v>12521</v>
      </c>
      <c r="B75" s="2">
        <v>818470558</v>
      </c>
      <c r="C75" s="6">
        <v>0.5</v>
      </c>
    </row>
    <row r="76" spans="1:3" x14ac:dyDescent="0.25">
      <c r="A76" s="1" t="s">
        <v>12521</v>
      </c>
      <c r="B76" s="2">
        <v>411531900</v>
      </c>
      <c r="C76" s="6">
        <v>0.75</v>
      </c>
    </row>
    <row r="77" spans="1:3" x14ac:dyDescent="0.25">
      <c r="A77" s="1" t="s">
        <v>12521</v>
      </c>
      <c r="B77" s="2">
        <v>490298804</v>
      </c>
      <c r="C77" s="6">
        <v>0</v>
      </c>
    </row>
    <row r="78" spans="1:3" x14ac:dyDescent="0.25">
      <c r="A78" s="1" t="s">
        <v>12521</v>
      </c>
      <c r="B78" s="2">
        <v>754830246</v>
      </c>
      <c r="C78" s="6">
        <v>0.5</v>
      </c>
    </row>
    <row r="79" spans="1:3" x14ac:dyDescent="0.25">
      <c r="A79" s="1" t="s">
        <v>12521</v>
      </c>
      <c r="B79" s="2">
        <v>844852319</v>
      </c>
      <c r="C79" s="6">
        <v>0.5</v>
      </c>
    </row>
    <row r="80" spans="1:3" x14ac:dyDescent="0.25">
      <c r="A80" s="1" t="s">
        <v>12521</v>
      </c>
      <c r="B80" s="2">
        <v>873447667</v>
      </c>
      <c r="C80" s="6">
        <v>0.75</v>
      </c>
    </row>
    <row r="81" spans="1:3" x14ac:dyDescent="0.25">
      <c r="A81" s="1" t="s">
        <v>12521</v>
      </c>
      <c r="B81" s="2">
        <v>330939456</v>
      </c>
      <c r="C81" s="6">
        <v>0.75</v>
      </c>
    </row>
    <row r="82" spans="1:3" x14ac:dyDescent="0.25">
      <c r="A82" s="1" t="s">
        <v>12521</v>
      </c>
      <c r="B82" s="2">
        <v>641677481</v>
      </c>
      <c r="C82" s="6">
        <v>0</v>
      </c>
    </row>
    <row r="83" spans="1:3" x14ac:dyDescent="0.25">
      <c r="A83" s="1" t="s">
        <v>12521</v>
      </c>
      <c r="B83" s="2">
        <v>709825618</v>
      </c>
      <c r="C83" s="6">
        <v>0.5</v>
      </c>
    </row>
    <row r="84" spans="1:3" x14ac:dyDescent="0.25">
      <c r="A84" s="1" t="s">
        <v>12521</v>
      </c>
      <c r="B84" s="2">
        <v>397374898</v>
      </c>
      <c r="C84" s="6">
        <v>0.25</v>
      </c>
    </row>
    <row r="85" spans="1:3" x14ac:dyDescent="0.25">
      <c r="A85" s="1" t="s">
        <v>12521</v>
      </c>
      <c r="B85" s="2">
        <v>744593171</v>
      </c>
      <c r="C85" s="6">
        <v>0.25</v>
      </c>
    </row>
    <row r="86" spans="1:3" x14ac:dyDescent="0.25">
      <c r="A86" s="1" t="s">
        <v>12521</v>
      </c>
      <c r="B86" s="2">
        <v>860663910</v>
      </c>
      <c r="C86" s="6">
        <v>0.75</v>
      </c>
    </row>
    <row r="87" spans="1:3" x14ac:dyDescent="0.25">
      <c r="A87" s="1" t="s">
        <v>12521</v>
      </c>
      <c r="B87" s="2">
        <v>905339990</v>
      </c>
      <c r="C87" s="6">
        <v>0.5</v>
      </c>
    </row>
    <row r="88" spans="1:3" x14ac:dyDescent="0.25">
      <c r="A88" s="1" t="s">
        <v>12521</v>
      </c>
      <c r="B88" s="2">
        <v>68152684</v>
      </c>
      <c r="C88" s="6">
        <v>0</v>
      </c>
    </row>
    <row r="89" spans="1:3" x14ac:dyDescent="0.25">
      <c r="A89" s="1" t="s">
        <v>12521</v>
      </c>
      <c r="B89" s="2">
        <v>199102976</v>
      </c>
      <c r="C89" s="6">
        <v>0</v>
      </c>
    </row>
    <row r="90" spans="1:3" x14ac:dyDescent="0.25">
      <c r="A90" s="1" t="s">
        <v>12521</v>
      </c>
      <c r="B90" s="2">
        <v>776653935</v>
      </c>
      <c r="C90" s="6">
        <v>0.5</v>
      </c>
    </row>
    <row r="91" spans="1:3" x14ac:dyDescent="0.25">
      <c r="A91" s="1" t="s">
        <v>12521</v>
      </c>
      <c r="B91" s="2">
        <v>165962259</v>
      </c>
      <c r="C91" s="6">
        <v>0.25</v>
      </c>
    </row>
    <row r="92" spans="1:3" x14ac:dyDescent="0.25">
      <c r="A92" s="1" t="s">
        <v>12521</v>
      </c>
      <c r="B92" s="2">
        <v>86444898</v>
      </c>
      <c r="C92" s="6">
        <v>0.5</v>
      </c>
    </row>
    <row r="93" spans="1:3" x14ac:dyDescent="0.25">
      <c r="A93" s="1" t="s">
        <v>12521</v>
      </c>
      <c r="B93" s="2">
        <v>465801768</v>
      </c>
      <c r="C93" s="6">
        <v>0.5</v>
      </c>
    </row>
    <row r="94" spans="1:3" x14ac:dyDescent="0.25">
      <c r="A94" s="1" t="s">
        <v>12521</v>
      </c>
      <c r="B94" s="2">
        <v>3042125</v>
      </c>
      <c r="C94" s="6">
        <v>0.75</v>
      </c>
    </row>
    <row r="95" spans="1:3" x14ac:dyDescent="0.25">
      <c r="A95" s="1" t="s">
        <v>12521</v>
      </c>
      <c r="B95" s="2">
        <v>445167434</v>
      </c>
      <c r="C95" s="6">
        <v>0.5</v>
      </c>
    </row>
    <row r="96" spans="1:3" x14ac:dyDescent="0.25">
      <c r="A96" s="1" t="s">
        <v>12521</v>
      </c>
      <c r="B96" s="2">
        <v>310347368</v>
      </c>
      <c r="C96" s="6">
        <v>0.75</v>
      </c>
    </row>
    <row r="97" spans="1:3" x14ac:dyDescent="0.25">
      <c r="A97" s="1" t="s">
        <v>12521</v>
      </c>
      <c r="B97" s="2">
        <v>912361340</v>
      </c>
      <c r="C97" s="6">
        <v>0.25</v>
      </c>
    </row>
    <row r="98" spans="1:3" x14ac:dyDescent="0.25">
      <c r="A98" s="1" t="s">
        <v>12521</v>
      </c>
      <c r="B98" s="2">
        <v>166902456</v>
      </c>
      <c r="C98" s="6">
        <v>0.5</v>
      </c>
    </row>
    <row r="99" spans="1:3" x14ac:dyDescent="0.25">
      <c r="A99" s="1" t="s">
        <v>12521</v>
      </c>
      <c r="B99" s="2">
        <v>659116764</v>
      </c>
      <c r="C99" s="6">
        <v>0.75</v>
      </c>
    </row>
    <row r="100" spans="1:3" x14ac:dyDescent="0.25">
      <c r="A100" s="1" t="s">
        <v>12521</v>
      </c>
      <c r="B100" s="2">
        <v>262721547</v>
      </c>
      <c r="C100" s="6">
        <v>0</v>
      </c>
    </row>
    <row r="101" spans="1:3" x14ac:dyDescent="0.25">
      <c r="A101" s="1" t="s">
        <v>12521</v>
      </c>
      <c r="B101" s="2">
        <v>934424206</v>
      </c>
      <c r="C101" s="6">
        <v>0.25</v>
      </c>
    </row>
    <row r="102" spans="1:3" x14ac:dyDescent="0.25">
      <c r="A102" s="1" t="s">
        <v>12521</v>
      </c>
      <c r="B102" s="2">
        <v>21129169</v>
      </c>
      <c r="C102" s="6">
        <v>0</v>
      </c>
    </row>
    <row r="103" spans="1:3" x14ac:dyDescent="0.25">
      <c r="A103" s="1" t="s">
        <v>12521</v>
      </c>
      <c r="B103" s="2">
        <v>963840560</v>
      </c>
      <c r="C103" s="6">
        <v>0.75</v>
      </c>
    </row>
    <row r="104" spans="1:3" x14ac:dyDescent="0.25">
      <c r="A104" s="1" t="s">
        <v>12521</v>
      </c>
      <c r="B104" s="2">
        <v>675064127</v>
      </c>
      <c r="C104" s="6">
        <v>0.25</v>
      </c>
    </row>
    <row r="105" spans="1:3" x14ac:dyDescent="0.25">
      <c r="A105" s="1" t="s">
        <v>12521</v>
      </c>
      <c r="B105" s="2">
        <v>709718318</v>
      </c>
      <c r="C105" s="6">
        <v>0</v>
      </c>
    </row>
    <row r="106" spans="1:3" x14ac:dyDescent="0.25">
      <c r="A106" s="1" t="s">
        <v>12521</v>
      </c>
      <c r="B106" s="2">
        <v>612790558</v>
      </c>
      <c r="C106" s="6">
        <v>0</v>
      </c>
    </row>
    <row r="107" spans="1:3" x14ac:dyDescent="0.25">
      <c r="A107" s="1" t="s">
        <v>12521</v>
      </c>
      <c r="B107" s="2">
        <v>798424866</v>
      </c>
      <c r="C107" s="6">
        <v>0.5</v>
      </c>
    </row>
    <row r="108" spans="1:3" x14ac:dyDescent="0.25">
      <c r="A108" s="1" t="s">
        <v>12521</v>
      </c>
      <c r="B108" s="2">
        <v>59844378</v>
      </c>
      <c r="C108" s="6">
        <v>0.75</v>
      </c>
    </row>
    <row r="109" spans="1:3" x14ac:dyDescent="0.25">
      <c r="A109" s="1" t="s">
        <v>12521</v>
      </c>
      <c r="B109" s="2">
        <v>587004640</v>
      </c>
      <c r="C109" s="6">
        <v>0.5</v>
      </c>
    </row>
    <row r="110" spans="1:3" x14ac:dyDescent="0.25">
      <c r="A110" s="1" t="s">
        <v>12521</v>
      </c>
      <c r="B110" s="2">
        <v>253960066</v>
      </c>
      <c r="C110" s="6">
        <v>0.25</v>
      </c>
    </row>
    <row r="111" spans="1:3" x14ac:dyDescent="0.25">
      <c r="A111" s="1" t="s">
        <v>12521</v>
      </c>
      <c r="B111" s="2">
        <v>93369459</v>
      </c>
      <c r="C111" s="6">
        <v>0.25</v>
      </c>
    </row>
    <row r="112" spans="1:3" x14ac:dyDescent="0.25">
      <c r="A112" s="1" t="s">
        <v>12521</v>
      </c>
      <c r="B112" s="2">
        <v>857789489</v>
      </c>
      <c r="C112" s="6">
        <v>0.75</v>
      </c>
    </row>
    <row r="113" spans="1:3" x14ac:dyDescent="0.25">
      <c r="A113" s="1" t="s">
        <v>12521</v>
      </c>
      <c r="B113" s="2">
        <v>368129271</v>
      </c>
      <c r="C113" s="6">
        <v>0.75</v>
      </c>
    </row>
    <row r="114" spans="1:3" x14ac:dyDescent="0.25">
      <c r="A114" s="1" t="s">
        <v>12521</v>
      </c>
      <c r="B114" s="2">
        <v>169459563</v>
      </c>
      <c r="C114" s="6">
        <v>0.25</v>
      </c>
    </row>
    <row r="115" spans="1:3" x14ac:dyDescent="0.25">
      <c r="A115" s="1" t="s">
        <v>12521</v>
      </c>
      <c r="B115" s="2">
        <v>919517989</v>
      </c>
      <c r="C115" s="6">
        <v>0.5</v>
      </c>
    </row>
    <row r="116" spans="1:3" x14ac:dyDescent="0.25">
      <c r="A116" s="1" t="s">
        <v>12521</v>
      </c>
      <c r="B116" s="2">
        <v>763596924</v>
      </c>
      <c r="C116" s="6">
        <v>0.25</v>
      </c>
    </row>
    <row r="117" spans="1:3" x14ac:dyDescent="0.25">
      <c r="A117" s="1" t="s">
        <v>12521</v>
      </c>
      <c r="B117" s="2">
        <v>855984744</v>
      </c>
      <c r="C117" s="6">
        <v>0.5</v>
      </c>
    </row>
    <row r="118" spans="1:3" x14ac:dyDescent="0.25">
      <c r="A118" s="1" t="s">
        <v>12521</v>
      </c>
      <c r="B118" s="2">
        <v>422083653</v>
      </c>
      <c r="C118" s="6">
        <v>0</v>
      </c>
    </row>
    <row r="119" spans="1:3" x14ac:dyDescent="0.25">
      <c r="A119" s="1" t="s">
        <v>12521</v>
      </c>
      <c r="B119" s="2">
        <v>44902450</v>
      </c>
      <c r="C119" s="6">
        <v>0.75</v>
      </c>
    </row>
    <row r="120" spans="1:3" x14ac:dyDescent="0.25">
      <c r="A120" s="1" t="s">
        <v>12521</v>
      </c>
      <c r="B120" s="2">
        <v>334726039</v>
      </c>
      <c r="C120" s="6">
        <v>0.5</v>
      </c>
    </row>
    <row r="121" spans="1:3" x14ac:dyDescent="0.25">
      <c r="A121" s="1" t="s">
        <v>12521</v>
      </c>
      <c r="B121" s="2">
        <v>453797642</v>
      </c>
      <c r="C121" s="6">
        <v>0.75</v>
      </c>
    </row>
    <row r="122" spans="1:3" x14ac:dyDescent="0.25">
      <c r="A122" s="1" t="s">
        <v>12521</v>
      </c>
      <c r="B122" s="2">
        <v>43798322</v>
      </c>
      <c r="C122" s="6">
        <v>0.75</v>
      </c>
    </row>
    <row r="123" spans="1:3" x14ac:dyDescent="0.25">
      <c r="A123" s="1" t="s">
        <v>12521</v>
      </c>
      <c r="B123" s="2">
        <v>164264097</v>
      </c>
      <c r="C123" s="6">
        <v>0.5</v>
      </c>
    </row>
    <row r="124" spans="1:3" x14ac:dyDescent="0.25">
      <c r="A124" s="1" t="s">
        <v>12521</v>
      </c>
      <c r="B124" s="2">
        <v>67704835</v>
      </c>
      <c r="C124" s="6">
        <v>0.75</v>
      </c>
    </row>
    <row r="125" spans="1:3" x14ac:dyDescent="0.25">
      <c r="A125" s="1" t="s">
        <v>12521</v>
      </c>
      <c r="B125" s="2">
        <v>226392113</v>
      </c>
      <c r="C125" s="6">
        <v>0.75</v>
      </c>
    </row>
    <row r="126" spans="1:3" x14ac:dyDescent="0.25">
      <c r="A126" s="1" t="s">
        <v>12521</v>
      </c>
      <c r="B126" s="2">
        <v>549122786</v>
      </c>
      <c r="C126" s="6">
        <v>0.75</v>
      </c>
    </row>
    <row r="127" spans="1:3" x14ac:dyDescent="0.25">
      <c r="A127" s="1" t="s">
        <v>12521</v>
      </c>
      <c r="B127" s="2">
        <v>987975738</v>
      </c>
      <c r="C127" s="6">
        <v>0.25</v>
      </c>
    </row>
    <row r="128" spans="1:3" x14ac:dyDescent="0.25">
      <c r="A128" s="1" t="s">
        <v>12521</v>
      </c>
      <c r="B128" s="2">
        <v>647826827</v>
      </c>
      <c r="C128" s="6">
        <v>0</v>
      </c>
    </row>
    <row r="129" spans="1:3" x14ac:dyDescent="0.25">
      <c r="A129" s="1" t="s">
        <v>12521</v>
      </c>
      <c r="B129" s="2">
        <v>934597374</v>
      </c>
      <c r="C129" s="6">
        <v>0.5</v>
      </c>
    </row>
    <row r="130" spans="1:3" x14ac:dyDescent="0.25">
      <c r="A130" s="1" t="s">
        <v>12521</v>
      </c>
      <c r="B130" s="2">
        <v>693757324</v>
      </c>
      <c r="C130" s="6">
        <v>0</v>
      </c>
    </row>
    <row r="131" spans="1:3" x14ac:dyDescent="0.25">
      <c r="A131" s="1" t="s">
        <v>12521</v>
      </c>
      <c r="B131" s="2">
        <v>961259213</v>
      </c>
      <c r="C131" s="6">
        <v>0.5</v>
      </c>
    </row>
    <row r="132" spans="1:3" x14ac:dyDescent="0.25">
      <c r="A132" s="1" t="s">
        <v>12521</v>
      </c>
      <c r="B132" s="2">
        <v>651511456</v>
      </c>
      <c r="C132" s="6">
        <v>0</v>
      </c>
    </row>
    <row r="133" spans="1:3" x14ac:dyDescent="0.25">
      <c r="A133" s="1" t="s">
        <v>12521</v>
      </c>
      <c r="B133" s="2">
        <v>870101837</v>
      </c>
      <c r="C133" s="6">
        <v>0</v>
      </c>
    </row>
    <row r="134" spans="1:3" x14ac:dyDescent="0.25">
      <c r="A134" s="1" t="s">
        <v>12521</v>
      </c>
      <c r="B134" s="2">
        <v>9217797</v>
      </c>
      <c r="C134" s="6">
        <v>0.5</v>
      </c>
    </row>
    <row r="135" spans="1:3" x14ac:dyDescent="0.25">
      <c r="A135" s="1" t="s">
        <v>12521</v>
      </c>
      <c r="B135" s="2">
        <v>282048392</v>
      </c>
      <c r="C135" s="6">
        <v>0</v>
      </c>
    </row>
    <row r="136" spans="1:3" x14ac:dyDescent="0.25">
      <c r="A136" s="1" t="s">
        <v>12521</v>
      </c>
      <c r="B136" s="2">
        <v>165254222</v>
      </c>
      <c r="C136" s="6">
        <v>0.75</v>
      </c>
    </row>
    <row r="137" spans="1:3" x14ac:dyDescent="0.25">
      <c r="A137" s="1" t="s">
        <v>12521</v>
      </c>
      <c r="B137" s="2">
        <v>749493329</v>
      </c>
      <c r="C137" s="6">
        <v>0</v>
      </c>
    </row>
    <row r="138" spans="1:3" x14ac:dyDescent="0.25">
      <c r="A138" s="1" t="s">
        <v>12521</v>
      </c>
      <c r="B138" s="2">
        <v>952383149</v>
      </c>
      <c r="C138" s="6">
        <v>0.5</v>
      </c>
    </row>
    <row r="139" spans="1:3" x14ac:dyDescent="0.25">
      <c r="A139" s="1" t="s">
        <v>12521</v>
      </c>
      <c r="B139" s="2">
        <v>975654580</v>
      </c>
      <c r="C139" s="6">
        <v>0.75</v>
      </c>
    </row>
    <row r="140" spans="1:3" x14ac:dyDescent="0.25">
      <c r="A140" s="1" t="s">
        <v>12521</v>
      </c>
      <c r="B140" s="2">
        <v>120462979</v>
      </c>
      <c r="C140" s="6">
        <v>0.5</v>
      </c>
    </row>
    <row r="141" spans="1:3" x14ac:dyDescent="0.25">
      <c r="A141" s="1" t="s">
        <v>12521</v>
      </c>
      <c r="B141" s="2">
        <v>593863928</v>
      </c>
      <c r="C141" s="6">
        <v>0.75</v>
      </c>
    </row>
    <row r="142" spans="1:3" x14ac:dyDescent="0.25">
      <c r="A142" s="1" t="s">
        <v>12521</v>
      </c>
      <c r="B142" s="2">
        <v>314606855</v>
      </c>
      <c r="C142" s="6">
        <v>0.25</v>
      </c>
    </row>
    <row r="143" spans="1:3" x14ac:dyDescent="0.25">
      <c r="A143" s="1" t="s">
        <v>12521</v>
      </c>
      <c r="B143" s="2">
        <v>392790035</v>
      </c>
      <c r="C143" s="6">
        <v>0.5</v>
      </c>
    </row>
    <row r="144" spans="1:3" x14ac:dyDescent="0.25">
      <c r="A144" s="1" t="s">
        <v>12521</v>
      </c>
      <c r="B144" s="2">
        <v>261085420</v>
      </c>
      <c r="C144" s="6">
        <v>0.75</v>
      </c>
    </row>
    <row r="145" spans="1:3" x14ac:dyDescent="0.25">
      <c r="A145" s="1" t="s">
        <v>12521</v>
      </c>
      <c r="B145" s="2">
        <v>204639853</v>
      </c>
      <c r="C145" s="6">
        <v>0.75</v>
      </c>
    </row>
    <row r="146" spans="1:3" x14ac:dyDescent="0.25">
      <c r="A146" s="1" t="s">
        <v>12521</v>
      </c>
      <c r="B146" s="2">
        <v>827410722</v>
      </c>
      <c r="C146" s="6">
        <v>0</v>
      </c>
    </row>
    <row r="147" spans="1:3" x14ac:dyDescent="0.25">
      <c r="A147" s="1" t="s">
        <v>12521</v>
      </c>
      <c r="B147" s="2">
        <v>566928383</v>
      </c>
      <c r="C147" s="6">
        <v>0.25</v>
      </c>
    </row>
    <row r="148" spans="1:3" x14ac:dyDescent="0.25">
      <c r="A148" s="1" t="s">
        <v>12521</v>
      </c>
      <c r="B148" s="2">
        <v>4815836</v>
      </c>
      <c r="C148" s="6">
        <v>0.25</v>
      </c>
    </row>
    <row r="149" spans="1:3" x14ac:dyDescent="0.25">
      <c r="A149" s="1" t="s">
        <v>12521</v>
      </c>
      <c r="B149" s="2">
        <v>688516629</v>
      </c>
      <c r="C149" s="6">
        <v>0</v>
      </c>
    </row>
    <row r="150" spans="1:3" x14ac:dyDescent="0.25">
      <c r="A150" s="1" t="s">
        <v>12521</v>
      </c>
      <c r="B150" s="2">
        <v>322098693</v>
      </c>
      <c r="C150" s="6">
        <v>0.75</v>
      </c>
    </row>
    <row r="151" spans="1:3" x14ac:dyDescent="0.25">
      <c r="A151" s="1" t="s">
        <v>12521</v>
      </c>
      <c r="B151" s="2">
        <v>163998692</v>
      </c>
      <c r="C151" s="6">
        <v>0</v>
      </c>
    </row>
    <row r="152" spans="1:3" x14ac:dyDescent="0.25">
      <c r="A152" s="1" t="s">
        <v>12521</v>
      </c>
      <c r="B152" s="2">
        <v>540646135</v>
      </c>
      <c r="C152" s="6">
        <v>0</v>
      </c>
    </row>
    <row r="153" spans="1:3" x14ac:dyDescent="0.25">
      <c r="A153" s="1" t="s">
        <v>12521</v>
      </c>
      <c r="B153" s="2">
        <v>506585312</v>
      </c>
      <c r="C153" s="6">
        <v>0</v>
      </c>
    </row>
    <row r="154" spans="1:3" x14ac:dyDescent="0.25">
      <c r="A154" s="1" t="s">
        <v>12521</v>
      </c>
      <c r="B154" s="2">
        <v>941640918</v>
      </c>
      <c r="C154" s="6">
        <v>0</v>
      </c>
    </row>
    <row r="155" spans="1:3" x14ac:dyDescent="0.25">
      <c r="A155" s="1" t="s">
        <v>12521</v>
      </c>
      <c r="B155" s="2">
        <v>371508664</v>
      </c>
      <c r="C155" s="6">
        <v>0.25</v>
      </c>
    </row>
    <row r="156" spans="1:3" x14ac:dyDescent="0.25">
      <c r="A156" s="1" t="s">
        <v>12521</v>
      </c>
      <c r="B156" s="2">
        <v>6783451</v>
      </c>
      <c r="C156" s="6">
        <v>0</v>
      </c>
    </row>
    <row r="157" spans="1:3" x14ac:dyDescent="0.25">
      <c r="A157" s="1" t="s">
        <v>12521</v>
      </c>
      <c r="B157" s="2">
        <v>906510135</v>
      </c>
      <c r="C157" s="6">
        <v>0.25</v>
      </c>
    </row>
    <row r="158" spans="1:3" x14ac:dyDescent="0.25">
      <c r="A158" s="1" t="s">
        <v>12521</v>
      </c>
      <c r="B158" s="2">
        <v>55291105</v>
      </c>
      <c r="C158" s="6">
        <v>0.5</v>
      </c>
    </row>
    <row r="159" spans="1:3" x14ac:dyDescent="0.25">
      <c r="A159" s="1" t="s">
        <v>12521</v>
      </c>
      <c r="B159" s="2">
        <v>795569153</v>
      </c>
      <c r="C159" s="6">
        <v>0.75</v>
      </c>
    </row>
    <row r="160" spans="1:3" x14ac:dyDescent="0.25">
      <c r="A160" s="1" t="s">
        <v>12521</v>
      </c>
      <c r="B160" s="2">
        <v>92871480</v>
      </c>
      <c r="C160" s="6">
        <v>0.5</v>
      </c>
    </row>
    <row r="161" spans="1:3" x14ac:dyDescent="0.25">
      <c r="A161" s="1" t="s">
        <v>12521</v>
      </c>
      <c r="B161" s="2">
        <v>468197885</v>
      </c>
      <c r="C161" s="6">
        <v>0.25</v>
      </c>
    </row>
    <row r="162" spans="1:3" x14ac:dyDescent="0.25">
      <c r="A162" s="1" t="s">
        <v>12521</v>
      </c>
      <c r="B162" s="2">
        <v>82435985</v>
      </c>
      <c r="C162" s="6">
        <v>0.5</v>
      </c>
    </row>
    <row r="163" spans="1:3" x14ac:dyDescent="0.25">
      <c r="A163" s="1" t="s">
        <v>12521</v>
      </c>
      <c r="B163" s="2">
        <v>60755955</v>
      </c>
      <c r="C163" s="6">
        <v>0.5</v>
      </c>
    </row>
    <row r="164" spans="1:3" x14ac:dyDescent="0.25">
      <c r="A164" s="1" t="s">
        <v>12521</v>
      </c>
      <c r="B164" s="2">
        <v>5643565</v>
      </c>
      <c r="C164" s="6">
        <v>0.5</v>
      </c>
    </row>
    <row r="165" spans="1:3" x14ac:dyDescent="0.25">
      <c r="A165" s="1" t="s">
        <v>12521</v>
      </c>
      <c r="B165" s="2">
        <v>968346736</v>
      </c>
      <c r="C165" s="6">
        <v>0.75</v>
      </c>
    </row>
    <row r="166" spans="1:3" x14ac:dyDescent="0.25">
      <c r="A166" s="1" t="s">
        <v>12521</v>
      </c>
      <c r="B166" s="2">
        <v>678550692</v>
      </c>
      <c r="C166" s="6">
        <v>0.75</v>
      </c>
    </row>
    <row r="167" spans="1:3" x14ac:dyDescent="0.25">
      <c r="A167" s="1" t="s">
        <v>12521</v>
      </c>
      <c r="B167" s="2">
        <v>703370261</v>
      </c>
      <c r="C167" s="6">
        <v>0.75</v>
      </c>
    </row>
    <row r="168" spans="1:3" x14ac:dyDescent="0.25">
      <c r="A168" s="1" t="s">
        <v>12521</v>
      </c>
      <c r="B168" s="2">
        <v>58509766</v>
      </c>
      <c r="C168" s="6">
        <v>0.25</v>
      </c>
    </row>
    <row r="169" spans="1:3" x14ac:dyDescent="0.25">
      <c r="A169" s="1" t="s">
        <v>12521</v>
      </c>
      <c r="B169" s="2">
        <v>309409121</v>
      </c>
      <c r="C169" s="6">
        <v>0.75</v>
      </c>
    </row>
    <row r="170" spans="1:3" x14ac:dyDescent="0.25">
      <c r="A170" s="1" t="s">
        <v>12521</v>
      </c>
      <c r="B170" s="2">
        <v>820706182</v>
      </c>
      <c r="C170" s="6">
        <v>0</v>
      </c>
    </row>
    <row r="171" spans="1:3" x14ac:dyDescent="0.25">
      <c r="A171" s="1" t="s">
        <v>12521</v>
      </c>
      <c r="B171" s="2">
        <v>523307003</v>
      </c>
      <c r="C171" s="6">
        <v>0.75</v>
      </c>
    </row>
    <row r="172" spans="1:3" x14ac:dyDescent="0.25">
      <c r="A172" s="1" t="s">
        <v>12521</v>
      </c>
      <c r="B172" s="2">
        <v>208704204</v>
      </c>
      <c r="C172" s="6">
        <v>0.25</v>
      </c>
    </row>
    <row r="173" spans="1:3" x14ac:dyDescent="0.25">
      <c r="A173" s="1" t="s">
        <v>12521</v>
      </c>
      <c r="B173" s="2">
        <v>266560704</v>
      </c>
      <c r="C173" s="6">
        <v>0</v>
      </c>
    </row>
    <row r="174" spans="1:3" x14ac:dyDescent="0.25">
      <c r="A174" s="1" t="s">
        <v>12521</v>
      </c>
      <c r="B174" s="2">
        <v>570375422</v>
      </c>
      <c r="C174" s="6">
        <v>0</v>
      </c>
    </row>
    <row r="175" spans="1:3" x14ac:dyDescent="0.25">
      <c r="A175" s="1" t="s">
        <v>12521</v>
      </c>
      <c r="B175" s="2">
        <v>872982431</v>
      </c>
      <c r="C175" s="6">
        <v>0</v>
      </c>
    </row>
    <row r="176" spans="1:3" x14ac:dyDescent="0.25">
      <c r="A176" s="1" t="s">
        <v>12521</v>
      </c>
      <c r="B176" s="2">
        <v>942865004</v>
      </c>
      <c r="C176" s="6">
        <v>0.75</v>
      </c>
    </row>
    <row r="177" spans="1:3" x14ac:dyDescent="0.25">
      <c r="A177" s="1" t="s">
        <v>12521</v>
      </c>
      <c r="B177" s="2">
        <v>88801304</v>
      </c>
      <c r="C177" s="6">
        <v>0.75</v>
      </c>
    </row>
    <row r="178" spans="1:3" x14ac:dyDescent="0.25">
      <c r="A178" s="1" t="s">
        <v>12521</v>
      </c>
      <c r="B178" s="2">
        <v>722856850</v>
      </c>
      <c r="C178" s="6">
        <v>0</v>
      </c>
    </row>
    <row r="179" spans="1:3" x14ac:dyDescent="0.25">
      <c r="A179" s="1" t="s">
        <v>12521</v>
      </c>
      <c r="B179" s="2">
        <v>800954188</v>
      </c>
      <c r="C179" s="6">
        <v>0.75</v>
      </c>
    </row>
    <row r="180" spans="1:3" x14ac:dyDescent="0.25">
      <c r="A180" s="1" t="s">
        <v>12521</v>
      </c>
      <c r="B180" s="2">
        <v>259747071</v>
      </c>
      <c r="C180" s="6">
        <v>0.25</v>
      </c>
    </row>
    <row r="181" spans="1:3" x14ac:dyDescent="0.25">
      <c r="A181" s="1" t="s">
        <v>12521</v>
      </c>
      <c r="B181" s="2">
        <v>580745202</v>
      </c>
      <c r="C181" s="6">
        <v>0.5</v>
      </c>
    </row>
    <row r="182" spans="1:3" x14ac:dyDescent="0.25">
      <c r="A182" s="1" t="s">
        <v>12521</v>
      </c>
      <c r="B182" s="2">
        <v>113298775</v>
      </c>
      <c r="C182" s="6">
        <v>0.25</v>
      </c>
    </row>
    <row r="183" spans="1:3" x14ac:dyDescent="0.25">
      <c r="A183" s="1" t="s">
        <v>12521</v>
      </c>
      <c r="B183" s="2">
        <v>672546494</v>
      </c>
      <c r="C183" s="6">
        <v>0</v>
      </c>
    </row>
    <row r="184" spans="1:3" x14ac:dyDescent="0.25">
      <c r="A184" s="1" t="s">
        <v>12521</v>
      </c>
      <c r="B184" s="2">
        <v>45923697</v>
      </c>
      <c r="C184" s="6">
        <v>0.25</v>
      </c>
    </row>
    <row r="185" spans="1:3" x14ac:dyDescent="0.25">
      <c r="A185" s="1" t="s">
        <v>12521</v>
      </c>
      <c r="B185" s="2">
        <v>838039063</v>
      </c>
      <c r="C185" s="6">
        <v>0</v>
      </c>
    </row>
    <row r="186" spans="1:3" x14ac:dyDescent="0.25">
      <c r="A186" s="1" t="s">
        <v>12521</v>
      </c>
      <c r="B186" s="2">
        <v>67107368</v>
      </c>
      <c r="C186" s="6">
        <v>0.75</v>
      </c>
    </row>
    <row r="187" spans="1:3" x14ac:dyDescent="0.25">
      <c r="A187" s="1" t="s">
        <v>12521</v>
      </c>
      <c r="B187" s="2">
        <v>307335836</v>
      </c>
      <c r="C187" s="6">
        <v>0.5</v>
      </c>
    </row>
    <row r="188" spans="1:3" x14ac:dyDescent="0.25">
      <c r="A188" s="1" t="s">
        <v>12521</v>
      </c>
      <c r="B188" s="2">
        <v>974992850</v>
      </c>
      <c r="C188" s="6">
        <v>0</v>
      </c>
    </row>
    <row r="189" spans="1:3" x14ac:dyDescent="0.25">
      <c r="A189" s="1" t="s">
        <v>12521</v>
      </c>
      <c r="B189" s="2">
        <v>913730367</v>
      </c>
      <c r="C189" s="6">
        <v>0.5</v>
      </c>
    </row>
    <row r="190" spans="1:3" x14ac:dyDescent="0.25">
      <c r="A190" s="1" t="s">
        <v>12521</v>
      </c>
      <c r="B190" s="2">
        <v>674880736</v>
      </c>
      <c r="C190" s="6">
        <v>0</v>
      </c>
    </row>
    <row r="191" spans="1:3" x14ac:dyDescent="0.25">
      <c r="A191" s="1" t="s">
        <v>12521</v>
      </c>
      <c r="B191" s="2">
        <v>335718706</v>
      </c>
      <c r="C191" s="6">
        <v>0</v>
      </c>
    </row>
    <row r="192" spans="1:3" x14ac:dyDescent="0.25">
      <c r="A192" s="1" t="s">
        <v>12521</v>
      </c>
      <c r="B192" s="2">
        <v>942234925</v>
      </c>
      <c r="C192" s="6">
        <v>0.75</v>
      </c>
    </row>
    <row r="193" spans="1:3" x14ac:dyDescent="0.25">
      <c r="A193" s="1" t="s">
        <v>12521</v>
      </c>
      <c r="B193" s="2">
        <v>131217921</v>
      </c>
      <c r="C193" s="6">
        <v>0.25</v>
      </c>
    </row>
    <row r="194" spans="1:3" x14ac:dyDescent="0.25">
      <c r="A194" s="1" t="s">
        <v>12521</v>
      </c>
      <c r="B194" s="2">
        <v>244003102</v>
      </c>
      <c r="C194" s="6">
        <v>0.5</v>
      </c>
    </row>
    <row r="195" spans="1:3" x14ac:dyDescent="0.25">
      <c r="A195" s="1" t="s">
        <v>12521</v>
      </c>
      <c r="B195" s="2">
        <v>508746778</v>
      </c>
      <c r="C195" s="6">
        <v>0.5</v>
      </c>
    </row>
    <row r="196" spans="1:3" x14ac:dyDescent="0.25">
      <c r="A196" s="1" t="s">
        <v>12521</v>
      </c>
      <c r="B196" s="2">
        <v>377778135</v>
      </c>
      <c r="C196" s="6">
        <v>0</v>
      </c>
    </row>
    <row r="197" spans="1:3" x14ac:dyDescent="0.25">
      <c r="A197" s="1" t="s">
        <v>12521</v>
      </c>
      <c r="B197" s="2">
        <v>313980008</v>
      </c>
      <c r="C197" s="6">
        <v>0.5</v>
      </c>
    </row>
    <row r="198" spans="1:3" x14ac:dyDescent="0.25">
      <c r="A198" s="1" t="s">
        <v>12521</v>
      </c>
      <c r="B198" s="2">
        <v>259056326</v>
      </c>
      <c r="C198" s="6">
        <v>0</v>
      </c>
    </row>
    <row r="199" spans="1:3" x14ac:dyDescent="0.25">
      <c r="A199" s="1" t="s">
        <v>12521</v>
      </c>
      <c r="B199" s="2">
        <v>41359454</v>
      </c>
      <c r="C199" s="6">
        <v>0.25</v>
      </c>
    </row>
    <row r="200" spans="1:3" x14ac:dyDescent="0.25">
      <c r="A200" s="1" t="s">
        <v>12521</v>
      </c>
      <c r="B200" s="2">
        <v>649667256</v>
      </c>
      <c r="C200" s="6">
        <v>0.5</v>
      </c>
    </row>
    <row r="201" spans="1:3" x14ac:dyDescent="0.25">
      <c r="A201" s="1" t="s">
        <v>12521</v>
      </c>
      <c r="B201" s="2">
        <v>6178667</v>
      </c>
      <c r="C201" s="6">
        <v>0.5</v>
      </c>
    </row>
    <row r="202" spans="1:3" x14ac:dyDescent="0.25">
      <c r="A202" s="1" t="s">
        <v>12521</v>
      </c>
      <c r="B202" s="2">
        <v>534393886</v>
      </c>
      <c r="C202" s="6">
        <v>0.75</v>
      </c>
    </row>
    <row r="203" spans="1:3" x14ac:dyDescent="0.25">
      <c r="A203" s="1" t="s">
        <v>12521</v>
      </c>
      <c r="B203" s="2">
        <v>679057272</v>
      </c>
      <c r="C203" s="6">
        <v>0</v>
      </c>
    </row>
    <row r="204" spans="1:3" x14ac:dyDescent="0.25">
      <c r="A204" s="1" t="s">
        <v>12521</v>
      </c>
      <c r="B204" s="2">
        <v>395405823</v>
      </c>
      <c r="C204" s="6">
        <v>0.25</v>
      </c>
    </row>
    <row r="205" spans="1:3" x14ac:dyDescent="0.25">
      <c r="A205" s="1" t="s">
        <v>12521</v>
      </c>
      <c r="B205" s="2">
        <v>484916169</v>
      </c>
      <c r="C205" s="6">
        <v>0.25</v>
      </c>
    </row>
    <row r="206" spans="1:3" x14ac:dyDescent="0.25">
      <c r="A206" s="1" t="s">
        <v>12521</v>
      </c>
      <c r="B206" s="2">
        <v>701267565</v>
      </c>
      <c r="C206" s="6">
        <v>0.5</v>
      </c>
    </row>
    <row r="207" spans="1:3" x14ac:dyDescent="0.25">
      <c r="A207" s="1" t="s">
        <v>12521</v>
      </c>
      <c r="B207" s="2">
        <v>925817645</v>
      </c>
      <c r="C207" s="6">
        <v>0.5</v>
      </c>
    </row>
    <row r="208" spans="1:3" x14ac:dyDescent="0.25">
      <c r="A208" s="1" t="s">
        <v>12521</v>
      </c>
      <c r="B208" s="2">
        <v>848268059</v>
      </c>
      <c r="C208" s="6">
        <v>0</v>
      </c>
    </row>
    <row r="209" spans="1:3" x14ac:dyDescent="0.25">
      <c r="A209" s="1" t="s">
        <v>12521</v>
      </c>
      <c r="B209" s="2">
        <v>860849340</v>
      </c>
      <c r="C209" s="6">
        <v>0.5</v>
      </c>
    </row>
    <row r="210" spans="1:3" x14ac:dyDescent="0.25">
      <c r="A210" s="1" t="s">
        <v>12521</v>
      </c>
      <c r="B210" s="2">
        <v>420919990</v>
      </c>
      <c r="C210" s="6">
        <v>0</v>
      </c>
    </row>
    <row r="211" spans="1:3" x14ac:dyDescent="0.25">
      <c r="A211" s="1" t="s">
        <v>12521</v>
      </c>
      <c r="B211" s="2">
        <v>921708705</v>
      </c>
      <c r="C211" s="6">
        <v>0.75</v>
      </c>
    </row>
    <row r="212" spans="1:3" x14ac:dyDescent="0.25">
      <c r="A212" s="1" t="s">
        <v>12521</v>
      </c>
      <c r="B212" s="2">
        <v>756973402</v>
      </c>
      <c r="C212" s="6">
        <v>0.5</v>
      </c>
    </row>
    <row r="213" spans="1:3" x14ac:dyDescent="0.25">
      <c r="A213" s="1" t="s">
        <v>12521</v>
      </c>
      <c r="B213" s="2">
        <v>276008559</v>
      </c>
      <c r="C213" s="6">
        <v>0</v>
      </c>
    </row>
    <row r="214" spans="1:3" x14ac:dyDescent="0.25">
      <c r="A214" s="1" t="s">
        <v>12521</v>
      </c>
      <c r="B214" s="2">
        <v>518406085</v>
      </c>
      <c r="C214" s="6">
        <v>0.25</v>
      </c>
    </row>
    <row r="215" spans="1:3" x14ac:dyDescent="0.25">
      <c r="A215" s="1" t="s">
        <v>12521</v>
      </c>
      <c r="B215" s="2">
        <v>142941602</v>
      </c>
      <c r="C215" s="6">
        <v>0.5</v>
      </c>
    </row>
    <row r="216" spans="1:3" x14ac:dyDescent="0.25">
      <c r="A216" s="1" t="s">
        <v>12521</v>
      </c>
      <c r="B216" s="2">
        <v>43105506</v>
      </c>
      <c r="C216" s="6">
        <v>0.5</v>
      </c>
    </row>
    <row r="217" spans="1:3" x14ac:dyDescent="0.25">
      <c r="A217" s="1" t="s">
        <v>12521</v>
      </c>
      <c r="B217" s="2">
        <v>347096251</v>
      </c>
      <c r="C217" s="6">
        <v>0.25</v>
      </c>
    </row>
    <row r="218" spans="1:3" x14ac:dyDescent="0.25">
      <c r="A218" s="1" t="s">
        <v>12521</v>
      </c>
      <c r="B218" s="2">
        <v>924626830</v>
      </c>
      <c r="C218" s="6">
        <v>0.5</v>
      </c>
    </row>
    <row r="219" spans="1:3" x14ac:dyDescent="0.25">
      <c r="A219" s="1" t="s">
        <v>12521</v>
      </c>
      <c r="B219" s="2">
        <v>800680533</v>
      </c>
      <c r="C219" s="6">
        <v>0</v>
      </c>
    </row>
    <row r="220" spans="1:3" x14ac:dyDescent="0.25">
      <c r="A220" s="1" t="s">
        <v>12521</v>
      </c>
      <c r="B220" s="2">
        <v>600786147</v>
      </c>
      <c r="C220" s="6">
        <v>0.25</v>
      </c>
    </row>
    <row r="221" spans="1:3" x14ac:dyDescent="0.25">
      <c r="A221" s="1" t="s">
        <v>12521</v>
      </c>
      <c r="B221" s="2">
        <v>876216916</v>
      </c>
      <c r="C221" s="6">
        <v>0</v>
      </c>
    </row>
    <row r="222" spans="1:3" x14ac:dyDescent="0.25">
      <c r="A222" s="1" t="s">
        <v>12521</v>
      </c>
      <c r="B222" s="2">
        <v>213753946</v>
      </c>
      <c r="C222" s="6">
        <v>0.25</v>
      </c>
    </row>
    <row r="223" spans="1:3" x14ac:dyDescent="0.25">
      <c r="A223" s="1" t="s">
        <v>12521</v>
      </c>
      <c r="B223" s="2">
        <v>717475855</v>
      </c>
      <c r="C223" s="6">
        <v>0.5</v>
      </c>
    </row>
    <row r="224" spans="1:3" x14ac:dyDescent="0.25">
      <c r="A224" s="1" t="s">
        <v>12521</v>
      </c>
      <c r="B224" s="2">
        <v>199109491</v>
      </c>
      <c r="C224" s="6">
        <v>0.25</v>
      </c>
    </row>
    <row r="225" spans="1:3" x14ac:dyDescent="0.25">
      <c r="A225" s="1" t="s">
        <v>12521</v>
      </c>
      <c r="B225" s="2">
        <v>684559377</v>
      </c>
      <c r="C225" s="6">
        <v>0.25</v>
      </c>
    </row>
    <row r="226" spans="1:3" x14ac:dyDescent="0.25">
      <c r="A226" s="1" t="s">
        <v>12521</v>
      </c>
      <c r="B226" s="2">
        <v>619982087</v>
      </c>
      <c r="C226" s="6">
        <v>0.5</v>
      </c>
    </row>
    <row r="227" spans="1:3" x14ac:dyDescent="0.25">
      <c r="A227" s="1" t="s">
        <v>12521</v>
      </c>
      <c r="B227" s="2">
        <v>580182767</v>
      </c>
      <c r="C227" s="6">
        <v>0.25</v>
      </c>
    </row>
    <row r="228" spans="1:3" x14ac:dyDescent="0.25">
      <c r="A228" s="1" t="s">
        <v>12521</v>
      </c>
      <c r="B228" s="2">
        <v>244864582</v>
      </c>
      <c r="C228" s="6">
        <v>0</v>
      </c>
    </row>
    <row r="229" spans="1:3" x14ac:dyDescent="0.25">
      <c r="A229" s="1" t="s">
        <v>12521</v>
      </c>
      <c r="B229" s="2">
        <v>43787692</v>
      </c>
      <c r="C229" s="6">
        <v>0</v>
      </c>
    </row>
    <row r="230" spans="1:3" x14ac:dyDescent="0.25">
      <c r="A230" s="1" t="s">
        <v>12521</v>
      </c>
      <c r="B230" s="2">
        <v>781721872</v>
      </c>
      <c r="C230" s="6">
        <v>0.75</v>
      </c>
    </row>
    <row r="231" spans="1:3" x14ac:dyDescent="0.25">
      <c r="A231" s="1" t="s">
        <v>12521</v>
      </c>
      <c r="B231" s="2">
        <v>245297664</v>
      </c>
      <c r="C231" s="6">
        <v>0.75</v>
      </c>
    </row>
    <row r="232" spans="1:3" x14ac:dyDescent="0.25">
      <c r="A232" s="1" t="s">
        <v>12521</v>
      </c>
      <c r="B232" s="2">
        <v>45676466</v>
      </c>
      <c r="C232" s="6">
        <v>0.5</v>
      </c>
    </row>
    <row r="233" spans="1:3" x14ac:dyDescent="0.25">
      <c r="A233" s="1" t="s">
        <v>12521</v>
      </c>
      <c r="B233" s="2">
        <v>301382196</v>
      </c>
      <c r="C233" s="6">
        <v>0</v>
      </c>
    </row>
    <row r="234" spans="1:3" x14ac:dyDescent="0.25">
      <c r="A234" s="1" t="s">
        <v>12521</v>
      </c>
      <c r="B234" s="2">
        <v>55382792</v>
      </c>
      <c r="C234" s="6">
        <v>0.75</v>
      </c>
    </row>
    <row r="235" spans="1:3" x14ac:dyDescent="0.25">
      <c r="A235" s="1" t="s">
        <v>12521</v>
      </c>
      <c r="B235" s="2">
        <v>109266025</v>
      </c>
      <c r="C235" s="6">
        <v>0.25</v>
      </c>
    </row>
    <row r="236" spans="1:3" x14ac:dyDescent="0.25">
      <c r="A236" s="1" t="s">
        <v>12521</v>
      </c>
      <c r="B236" s="2">
        <v>296439878</v>
      </c>
      <c r="C236" s="6">
        <v>0</v>
      </c>
    </row>
    <row r="237" spans="1:3" x14ac:dyDescent="0.25">
      <c r="A237" s="1" t="s">
        <v>12521</v>
      </c>
      <c r="B237" s="2">
        <v>988806921</v>
      </c>
      <c r="C237" s="6">
        <v>0</v>
      </c>
    </row>
    <row r="238" spans="1:3" x14ac:dyDescent="0.25">
      <c r="A238" s="1" t="s">
        <v>12521</v>
      </c>
      <c r="B238" s="2">
        <v>610088704</v>
      </c>
      <c r="C238" s="6">
        <v>0.75</v>
      </c>
    </row>
    <row r="239" spans="1:3" x14ac:dyDescent="0.25">
      <c r="A239" s="1" t="s">
        <v>12521</v>
      </c>
      <c r="B239" s="2">
        <v>704257334</v>
      </c>
      <c r="C239" s="6">
        <v>0.5</v>
      </c>
    </row>
    <row r="240" spans="1:3" x14ac:dyDescent="0.25">
      <c r="A240" s="1" t="s">
        <v>12521</v>
      </c>
      <c r="B240" s="2">
        <v>400996340</v>
      </c>
      <c r="C240" s="6">
        <v>0</v>
      </c>
    </row>
    <row r="241" spans="1:3" x14ac:dyDescent="0.25">
      <c r="A241" s="1" t="s">
        <v>12521</v>
      </c>
      <c r="B241" s="2">
        <v>985217845</v>
      </c>
      <c r="C241" s="6">
        <v>0.75</v>
      </c>
    </row>
    <row r="242" spans="1:3" x14ac:dyDescent="0.25">
      <c r="A242" s="1" t="s">
        <v>12521</v>
      </c>
      <c r="B242" s="2">
        <v>961508732</v>
      </c>
      <c r="C242" s="6">
        <v>0.25</v>
      </c>
    </row>
    <row r="243" spans="1:3" x14ac:dyDescent="0.25">
      <c r="A243" s="1" t="s">
        <v>12521</v>
      </c>
      <c r="B243" s="2">
        <v>593922000</v>
      </c>
      <c r="C243" s="6">
        <v>0</v>
      </c>
    </row>
    <row r="244" spans="1:3" x14ac:dyDescent="0.25">
      <c r="A244" s="1" t="s">
        <v>12521</v>
      </c>
      <c r="B244" s="2">
        <v>436724092</v>
      </c>
      <c r="C244" s="6">
        <v>0.5</v>
      </c>
    </row>
    <row r="245" spans="1:3" x14ac:dyDescent="0.25">
      <c r="A245" s="1" t="s">
        <v>12521</v>
      </c>
      <c r="B245" s="2">
        <v>574901635</v>
      </c>
      <c r="C245" s="6">
        <v>0.5</v>
      </c>
    </row>
    <row r="246" spans="1:3" x14ac:dyDescent="0.25">
      <c r="A246" s="1" t="s">
        <v>12521</v>
      </c>
      <c r="B246" s="2">
        <v>157175715</v>
      </c>
      <c r="C246" s="6">
        <v>0.75</v>
      </c>
    </row>
    <row r="247" spans="1:3" x14ac:dyDescent="0.25">
      <c r="A247" s="1" t="s">
        <v>12521</v>
      </c>
      <c r="B247" s="2">
        <v>274445016</v>
      </c>
      <c r="C247" s="6">
        <v>0.5</v>
      </c>
    </row>
    <row r="248" spans="1:3" x14ac:dyDescent="0.25">
      <c r="A248" s="1" t="s">
        <v>12521</v>
      </c>
      <c r="B248" s="2">
        <v>935732733</v>
      </c>
      <c r="C248" s="6">
        <v>0.5</v>
      </c>
    </row>
    <row r="249" spans="1:3" x14ac:dyDescent="0.25">
      <c r="A249" s="1" t="s">
        <v>12521</v>
      </c>
      <c r="B249" s="2">
        <v>900885875</v>
      </c>
      <c r="C249" s="6">
        <v>0</v>
      </c>
    </row>
    <row r="250" spans="1:3" x14ac:dyDescent="0.25">
      <c r="A250" s="1" t="s">
        <v>12521</v>
      </c>
      <c r="B250" s="2">
        <v>829001426</v>
      </c>
      <c r="C250" s="6">
        <v>0</v>
      </c>
    </row>
    <row r="251" spans="1:3" x14ac:dyDescent="0.25">
      <c r="A251" s="1" t="s">
        <v>12521</v>
      </c>
      <c r="B251" s="2">
        <v>151570772</v>
      </c>
      <c r="C251" s="6">
        <v>0.5</v>
      </c>
    </row>
    <row r="252" spans="1:3" x14ac:dyDescent="0.25">
      <c r="A252" s="1" t="s">
        <v>12521</v>
      </c>
      <c r="B252" s="2">
        <v>403325723</v>
      </c>
      <c r="C252" s="6">
        <v>0.75</v>
      </c>
    </row>
    <row r="253" spans="1:3" x14ac:dyDescent="0.25">
      <c r="A253" s="1" t="s">
        <v>12521</v>
      </c>
      <c r="B253" s="2">
        <v>436095405</v>
      </c>
      <c r="C253" s="6">
        <v>0</v>
      </c>
    </row>
    <row r="254" spans="1:3" x14ac:dyDescent="0.25">
      <c r="A254" s="1" t="s">
        <v>12521</v>
      </c>
      <c r="B254" s="2">
        <v>255183298</v>
      </c>
      <c r="C254" s="6">
        <v>0.75</v>
      </c>
    </row>
    <row r="255" spans="1:3" x14ac:dyDescent="0.25">
      <c r="A255" s="1" t="s">
        <v>12521</v>
      </c>
      <c r="B255" s="2">
        <v>216744635</v>
      </c>
      <c r="C255" s="6">
        <v>0.75</v>
      </c>
    </row>
    <row r="256" spans="1:3" x14ac:dyDescent="0.25">
      <c r="A256" s="1" t="s">
        <v>12521</v>
      </c>
      <c r="B256" s="2">
        <v>363597849</v>
      </c>
      <c r="C256" s="6">
        <v>0.75</v>
      </c>
    </row>
    <row r="257" spans="1:3" x14ac:dyDescent="0.25">
      <c r="A257" s="1" t="s">
        <v>12521</v>
      </c>
      <c r="B257" s="2">
        <v>646242159</v>
      </c>
      <c r="C257" s="6">
        <v>0</v>
      </c>
    </row>
    <row r="258" spans="1:3" x14ac:dyDescent="0.25">
      <c r="A258" s="1" t="s">
        <v>12521</v>
      </c>
      <c r="B258" s="2">
        <v>542438679</v>
      </c>
      <c r="C258" s="6">
        <v>0.5</v>
      </c>
    </row>
    <row r="259" spans="1:3" x14ac:dyDescent="0.25">
      <c r="A259" s="1" t="s">
        <v>12521</v>
      </c>
      <c r="B259" s="2">
        <v>110491505</v>
      </c>
      <c r="C259" s="6">
        <v>0.5</v>
      </c>
    </row>
    <row r="260" spans="1:3" x14ac:dyDescent="0.25">
      <c r="A260" s="1" t="s">
        <v>12521</v>
      </c>
      <c r="B260" s="2">
        <v>812543923</v>
      </c>
      <c r="C260" s="6">
        <v>0.5</v>
      </c>
    </row>
    <row r="261" spans="1:3" x14ac:dyDescent="0.25">
      <c r="A261" s="1" t="s">
        <v>12521</v>
      </c>
      <c r="B261" s="2">
        <v>542178048</v>
      </c>
      <c r="C261" s="6">
        <v>0.75</v>
      </c>
    </row>
    <row r="262" spans="1:3" x14ac:dyDescent="0.25">
      <c r="A262" s="1" t="s">
        <v>12521</v>
      </c>
      <c r="B262" s="2">
        <v>927583432</v>
      </c>
      <c r="C262" s="6">
        <v>0</v>
      </c>
    </row>
    <row r="263" spans="1:3" x14ac:dyDescent="0.25">
      <c r="A263" s="1" t="s">
        <v>12521</v>
      </c>
      <c r="B263" s="2">
        <v>756553453</v>
      </c>
      <c r="C263" s="6">
        <v>0</v>
      </c>
    </row>
    <row r="264" spans="1:3" x14ac:dyDescent="0.25">
      <c r="A264" s="1" t="s">
        <v>12521</v>
      </c>
      <c r="B264" s="2">
        <v>696046635</v>
      </c>
      <c r="C264" s="6">
        <v>0.5</v>
      </c>
    </row>
    <row r="265" spans="1:3" x14ac:dyDescent="0.25">
      <c r="A265" s="1" t="s">
        <v>12521</v>
      </c>
      <c r="B265" s="2">
        <v>314669857</v>
      </c>
      <c r="C265" s="6">
        <v>0.5</v>
      </c>
    </row>
    <row r="266" spans="1:3" x14ac:dyDescent="0.25">
      <c r="A266" s="1" t="s">
        <v>12521</v>
      </c>
      <c r="B266" s="2">
        <v>600726742</v>
      </c>
      <c r="C266" s="6">
        <v>0</v>
      </c>
    </row>
    <row r="267" spans="1:3" x14ac:dyDescent="0.25">
      <c r="A267" s="1" t="s">
        <v>12521</v>
      </c>
      <c r="B267" s="2">
        <v>803923948</v>
      </c>
      <c r="C267" s="6">
        <v>0.75</v>
      </c>
    </row>
    <row r="268" spans="1:3" x14ac:dyDescent="0.25">
      <c r="A268" s="1" t="s">
        <v>12521</v>
      </c>
      <c r="B268" s="2">
        <v>788384508</v>
      </c>
      <c r="C268" s="6">
        <v>0.25</v>
      </c>
    </row>
    <row r="269" spans="1:3" x14ac:dyDescent="0.25">
      <c r="A269" s="1" t="s">
        <v>12521</v>
      </c>
      <c r="B269" s="2">
        <v>288127588</v>
      </c>
      <c r="C269" s="6">
        <v>0.25</v>
      </c>
    </row>
    <row r="270" spans="1:3" x14ac:dyDescent="0.25">
      <c r="A270" s="1" t="s">
        <v>12521</v>
      </c>
      <c r="B270" s="2">
        <v>110015195</v>
      </c>
      <c r="C270" s="6">
        <v>0.25</v>
      </c>
    </row>
    <row r="271" spans="1:3" x14ac:dyDescent="0.25">
      <c r="A271" s="1" t="s">
        <v>12521</v>
      </c>
      <c r="B271" s="2">
        <v>131637976</v>
      </c>
      <c r="C271" s="6">
        <v>0</v>
      </c>
    </row>
    <row r="272" spans="1:3" x14ac:dyDescent="0.25">
      <c r="A272" s="1" t="s">
        <v>12521</v>
      </c>
      <c r="B272" s="2">
        <v>580242247</v>
      </c>
      <c r="C272" s="6">
        <v>0</v>
      </c>
    </row>
    <row r="273" spans="1:3" x14ac:dyDescent="0.25">
      <c r="A273" s="1" t="s">
        <v>12521</v>
      </c>
      <c r="B273" s="2">
        <v>103348505</v>
      </c>
      <c r="C273" s="6">
        <v>0.75</v>
      </c>
    </row>
    <row r="274" spans="1:3" x14ac:dyDescent="0.25">
      <c r="A274" s="1" t="s">
        <v>12521</v>
      </c>
      <c r="B274" s="2">
        <v>501846306</v>
      </c>
      <c r="C274" s="6">
        <v>0.75</v>
      </c>
    </row>
    <row r="275" spans="1:3" x14ac:dyDescent="0.25">
      <c r="A275" s="1" t="s">
        <v>12521</v>
      </c>
      <c r="B275" s="2">
        <v>768022253</v>
      </c>
      <c r="C275" s="6">
        <v>0.5</v>
      </c>
    </row>
    <row r="276" spans="1:3" x14ac:dyDescent="0.25">
      <c r="A276" s="1" t="s">
        <v>12521</v>
      </c>
      <c r="B276" s="2">
        <v>521387078</v>
      </c>
      <c r="C276" s="6">
        <v>0.75</v>
      </c>
    </row>
    <row r="277" spans="1:3" x14ac:dyDescent="0.25">
      <c r="A277" s="1" t="s">
        <v>12521</v>
      </c>
      <c r="B277" s="2">
        <v>74614025</v>
      </c>
      <c r="C277" s="6">
        <v>0.5</v>
      </c>
    </row>
    <row r="278" spans="1:3" x14ac:dyDescent="0.25">
      <c r="A278" s="1" t="s">
        <v>12521</v>
      </c>
      <c r="B278" s="2">
        <v>194085026</v>
      </c>
      <c r="C278" s="6">
        <v>0.25</v>
      </c>
    </row>
    <row r="279" spans="1:3" x14ac:dyDescent="0.25">
      <c r="A279" s="1" t="s">
        <v>12521</v>
      </c>
      <c r="B279" s="2">
        <v>376180406</v>
      </c>
      <c r="C279" s="6">
        <v>0.75</v>
      </c>
    </row>
    <row r="280" spans="1:3" x14ac:dyDescent="0.25">
      <c r="A280" s="1" t="s">
        <v>12521</v>
      </c>
      <c r="B280" s="2">
        <v>282834053</v>
      </c>
      <c r="C280" s="6">
        <v>0.25</v>
      </c>
    </row>
    <row r="281" spans="1:3" x14ac:dyDescent="0.25">
      <c r="A281" s="1" t="s">
        <v>12521</v>
      </c>
      <c r="B281" s="2">
        <v>128139351</v>
      </c>
      <c r="C281" s="6">
        <v>0.75</v>
      </c>
    </row>
    <row r="282" spans="1:3" x14ac:dyDescent="0.25">
      <c r="A282" s="1" t="s">
        <v>12521</v>
      </c>
      <c r="B282" s="2">
        <v>479252612</v>
      </c>
      <c r="C282" s="6">
        <v>0.5</v>
      </c>
    </row>
    <row r="283" spans="1:3" x14ac:dyDescent="0.25">
      <c r="A283" s="1" t="s">
        <v>12521</v>
      </c>
      <c r="B283" s="2">
        <v>699468373</v>
      </c>
      <c r="C283" s="6">
        <v>0</v>
      </c>
    </row>
    <row r="284" spans="1:3" x14ac:dyDescent="0.25">
      <c r="A284" s="1" t="s">
        <v>12521</v>
      </c>
      <c r="B284" s="2">
        <v>670917515</v>
      </c>
      <c r="C284" s="6">
        <v>0.75</v>
      </c>
    </row>
    <row r="285" spans="1:3" x14ac:dyDescent="0.25">
      <c r="A285" s="1" t="s">
        <v>12521</v>
      </c>
      <c r="B285" s="2">
        <v>680580260</v>
      </c>
      <c r="C285" s="6">
        <v>0.75</v>
      </c>
    </row>
    <row r="286" spans="1:3" x14ac:dyDescent="0.25">
      <c r="A286" s="1" t="s">
        <v>12521</v>
      </c>
      <c r="B286" s="2">
        <v>715287689</v>
      </c>
      <c r="C286" s="6">
        <v>0.75</v>
      </c>
    </row>
    <row r="287" spans="1:3" x14ac:dyDescent="0.25">
      <c r="A287" s="1" t="s">
        <v>12521</v>
      </c>
      <c r="B287" s="2">
        <v>255312649</v>
      </c>
      <c r="C287" s="6">
        <v>0.75</v>
      </c>
    </row>
    <row r="288" spans="1:3" x14ac:dyDescent="0.25">
      <c r="A288" s="1" t="s">
        <v>12521</v>
      </c>
      <c r="B288" s="2">
        <v>126420664</v>
      </c>
      <c r="C288" s="6">
        <v>0</v>
      </c>
    </row>
    <row r="289" spans="1:3" x14ac:dyDescent="0.25">
      <c r="A289" s="1" t="s">
        <v>12521</v>
      </c>
      <c r="B289" s="2">
        <v>483029893</v>
      </c>
      <c r="C289" s="6">
        <v>0</v>
      </c>
    </row>
    <row r="290" spans="1:3" x14ac:dyDescent="0.25">
      <c r="A290" s="1" t="s">
        <v>12521</v>
      </c>
      <c r="B290" s="2">
        <v>550137994</v>
      </c>
      <c r="C290" s="6">
        <v>0</v>
      </c>
    </row>
    <row r="291" spans="1:3" x14ac:dyDescent="0.25">
      <c r="A291" s="1" t="s">
        <v>12521</v>
      </c>
      <c r="B291" s="2">
        <v>627584820</v>
      </c>
      <c r="C291" s="6">
        <v>0.75</v>
      </c>
    </row>
    <row r="292" spans="1:3" x14ac:dyDescent="0.25">
      <c r="A292" s="1" t="s">
        <v>12521</v>
      </c>
      <c r="B292" s="2">
        <v>842658068</v>
      </c>
      <c r="C292" s="6">
        <v>0.5</v>
      </c>
    </row>
    <row r="293" spans="1:3" x14ac:dyDescent="0.25">
      <c r="A293" s="1" t="s">
        <v>12521</v>
      </c>
      <c r="B293" s="2">
        <v>684094273</v>
      </c>
      <c r="C293" s="6">
        <v>0.25</v>
      </c>
    </row>
    <row r="294" spans="1:3" x14ac:dyDescent="0.25">
      <c r="A294" s="1" t="s">
        <v>12521</v>
      </c>
      <c r="B294" s="2">
        <v>442062698</v>
      </c>
      <c r="C294" s="6">
        <v>0.5</v>
      </c>
    </row>
    <row r="295" spans="1:3" x14ac:dyDescent="0.25">
      <c r="A295" s="1" t="s">
        <v>12521</v>
      </c>
      <c r="B295" s="2">
        <v>742082111</v>
      </c>
      <c r="C295" s="6">
        <v>0</v>
      </c>
    </row>
    <row r="296" spans="1:3" x14ac:dyDescent="0.25">
      <c r="A296" s="1" t="s">
        <v>12521</v>
      </c>
      <c r="B296" s="2">
        <v>887422629</v>
      </c>
      <c r="C296" s="6">
        <v>0.75</v>
      </c>
    </row>
    <row r="297" spans="1:3" x14ac:dyDescent="0.25">
      <c r="A297" s="1" t="s">
        <v>12521</v>
      </c>
      <c r="B297" s="2">
        <v>597793567</v>
      </c>
      <c r="C297" s="6">
        <v>0.25</v>
      </c>
    </row>
    <row r="298" spans="1:3" x14ac:dyDescent="0.25">
      <c r="A298" s="1" t="s">
        <v>12521</v>
      </c>
      <c r="B298" s="2">
        <v>486620474</v>
      </c>
      <c r="C298" s="6">
        <v>0.25</v>
      </c>
    </row>
    <row r="299" spans="1:3" x14ac:dyDescent="0.25">
      <c r="A299" s="1" t="s">
        <v>12521</v>
      </c>
      <c r="B299" s="2">
        <v>795560326</v>
      </c>
      <c r="C299" s="6">
        <v>0.75</v>
      </c>
    </row>
    <row r="300" spans="1:3" x14ac:dyDescent="0.25">
      <c r="A300" s="1" t="s">
        <v>12521</v>
      </c>
      <c r="B300" s="2">
        <v>380427813</v>
      </c>
      <c r="C300" s="6">
        <v>0.25</v>
      </c>
    </row>
    <row r="301" spans="1:3" x14ac:dyDescent="0.25">
      <c r="A301" s="1" t="s">
        <v>12521</v>
      </c>
      <c r="B301" s="2">
        <v>174625296</v>
      </c>
      <c r="C301" s="6">
        <v>0.25</v>
      </c>
    </row>
    <row r="302" spans="1:3" x14ac:dyDescent="0.25">
      <c r="A302" s="1" t="s">
        <v>12521</v>
      </c>
      <c r="B302" s="2">
        <v>461675878</v>
      </c>
      <c r="C302" s="6">
        <v>0.5</v>
      </c>
    </row>
    <row r="303" spans="1:3" x14ac:dyDescent="0.25">
      <c r="A303" s="1" t="s">
        <v>12521</v>
      </c>
      <c r="B303" s="2">
        <v>227697458</v>
      </c>
      <c r="C303" s="6">
        <v>0.75</v>
      </c>
    </row>
    <row r="304" spans="1:3" x14ac:dyDescent="0.25">
      <c r="A304" s="1" t="s">
        <v>12521</v>
      </c>
      <c r="B304" s="2">
        <v>990678166</v>
      </c>
      <c r="C304" s="6">
        <v>0.5</v>
      </c>
    </row>
    <row r="305" spans="1:3" x14ac:dyDescent="0.25">
      <c r="A305" s="1" t="s">
        <v>12521</v>
      </c>
      <c r="B305" s="2">
        <v>171025223</v>
      </c>
      <c r="C305" s="6">
        <v>0</v>
      </c>
    </row>
    <row r="306" spans="1:3" x14ac:dyDescent="0.25">
      <c r="A306" s="1" t="s">
        <v>12521</v>
      </c>
      <c r="B306" s="2">
        <v>970303695</v>
      </c>
      <c r="C306" s="6">
        <v>0.75</v>
      </c>
    </row>
    <row r="307" spans="1:3" x14ac:dyDescent="0.25">
      <c r="A307" s="1" t="s">
        <v>12521</v>
      </c>
      <c r="B307" s="2">
        <v>233272612</v>
      </c>
      <c r="C307" s="6">
        <v>0.75</v>
      </c>
    </row>
    <row r="308" spans="1:3" x14ac:dyDescent="0.25">
      <c r="A308" s="1" t="s">
        <v>12521</v>
      </c>
      <c r="B308" s="2">
        <v>908046732</v>
      </c>
      <c r="C308" s="6">
        <v>0.5</v>
      </c>
    </row>
    <row r="309" spans="1:3" x14ac:dyDescent="0.25">
      <c r="A309" s="1" t="s">
        <v>12521</v>
      </c>
      <c r="B309" s="2">
        <v>848503950</v>
      </c>
      <c r="C309" s="6">
        <v>0.75</v>
      </c>
    </row>
    <row r="310" spans="1:3" x14ac:dyDescent="0.25">
      <c r="A310" s="1" t="s">
        <v>12521</v>
      </c>
      <c r="B310" s="2">
        <v>532587167</v>
      </c>
      <c r="C310" s="6">
        <v>0</v>
      </c>
    </row>
    <row r="311" spans="1:3" x14ac:dyDescent="0.25">
      <c r="A311" s="1" t="s">
        <v>12521</v>
      </c>
      <c r="B311" s="2">
        <v>806393261</v>
      </c>
      <c r="C311" s="6">
        <v>0</v>
      </c>
    </row>
    <row r="312" spans="1:3" x14ac:dyDescent="0.25">
      <c r="A312" s="1" t="s">
        <v>12521</v>
      </c>
      <c r="B312" s="2">
        <v>767080281</v>
      </c>
      <c r="C312" s="6">
        <v>0</v>
      </c>
    </row>
    <row r="313" spans="1:3" x14ac:dyDescent="0.25">
      <c r="A313" s="1" t="s">
        <v>12521</v>
      </c>
      <c r="B313" s="2">
        <v>90601850</v>
      </c>
      <c r="C313" s="6">
        <v>0.75</v>
      </c>
    </row>
    <row r="314" spans="1:3" x14ac:dyDescent="0.25">
      <c r="A314" s="1" t="s">
        <v>12521</v>
      </c>
      <c r="B314" s="2">
        <v>604469384</v>
      </c>
      <c r="C314" s="6">
        <v>0.25</v>
      </c>
    </row>
    <row r="315" spans="1:3" x14ac:dyDescent="0.25">
      <c r="A315" s="1" t="s">
        <v>12521</v>
      </c>
      <c r="B315" s="2">
        <v>410815863</v>
      </c>
      <c r="C315" s="6">
        <v>0.25</v>
      </c>
    </row>
    <row r="316" spans="1:3" x14ac:dyDescent="0.25">
      <c r="A316" s="1" t="s">
        <v>12521</v>
      </c>
      <c r="B316" s="2">
        <v>744867727</v>
      </c>
      <c r="C316" s="6">
        <v>0.75</v>
      </c>
    </row>
    <row r="317" spans="1:3" x14ac:dyDescent="0.25">
      <c r="A317" s="1" t="s">
        <v>12521</v>
      </c>
      <c r="B317" s="2">
        <v>388561379</v>
      </c>
      <c r="C317" s="6">
        <v>0</v>
      </c>
    </row>
    <row r="318" spans="1:3" x14ac:dyDescent="0.25">
      <c r="A318" s="1" t="s">
        <v>12521</v>
      </c>
      <c r="B318" s="2">
        <v>79144862</v>
      </c>
      <c r="C318" s="6">
        <v>0.75</v>
      </c>
    </row>
    <row r="319" spans="1:3" x14ac:dyDescent="0.25">
      <c r="A319" s="1" t="s">
        <v>12521</v>
      </c>
      <c r="B319" s="2">
        <v>45087532</v>
      </c>
      <c r="C319" s="6">
        <v>0</v>
      </c>
    </row>
    <row r="320" spans="1:3" x14ac:dyDescent="0.25">
      <c r="A320" s="1" t="s">
        <v>12521</v>
      </c>
      <c r="B320" s="2">
        <v>777992746</v>
      </c>
      <c r="C320" s="6">
        <v>0</v>
      </c>
    </row>
    <row r="321" spans="1:3" x14ac:dyDescent="0.25">
      <c r="A321" s="1" t="s">
        <v>12521</v>
      </c>
      <c r="B321" s="2">
        <v>176222762</v>
      </c>
      <c r="C321" s="6">
        <v>0.5</v>
      </c>
    </row>
    <row r="322" spans="1:3" x14ac:dyDescent="0.25">
      <c r="A322" s="1" t="s">
        <v>12521</v>
      </c>
      <c r="B322" s="2">
        <v>67031087</v>
      </c>
      <c r="C322" s="6">
        <v>0.25</v>
      </c>
    </row>
    <row r="323" spans="1:3" x14ac:dyDescent="0.25">
      <c r="A323" s="1" t="s">
        <v>12521</v>
      </c>
      <c r="B323" s="2">
        <v>984694071</v>
      </c>
      <c r="C323" s="6">
        <v>0.25</v>
      </c>
    </row>
    <row r="324" spans="1:3" x14ac:dyDescent="0.25">
      <c r="A324" s="1" t="s">
        <v>12521</v>
      </c>
      <c r="B324" s="2">
        <v>965644948</v>
      </c>
      <c r="C324" s="6">
        <v>0.25</v>
      </c>
    </row>
    <row r="325" spans="1:3" x14ac:dyDescent="0.25">
      <c r="A325" s="1" t="s">
        <v>12521</v>
      </c>
      <c r="B325" s="2">
        <v>574674638</v>
      </c>
      <c r="C325" s="6">
        <v>0</v>
      </c>
    </row>
    <row r="326" spans="1:3" x14ac:dyDescent="0.25">
      <c r="A326" s="1" t="s">
        <v>12521</v>
      </c>
      <c r="B326" s="2">
        <v>889085010</v>
      </c>
      <c r="C326" s="6">
        <v>0.25</v>
      </c>
    </row>
    <row r="327" spans="1:3" x14ac:dyDescent="0.25">
      <c r="A327" s="1" t="s">
        <v>12521</v>
      </c>
      <c r="B327" s="2">
        <v>87238732</v>
      </c>
      <c r="C327" s="6">
        <v>0.75</v>
      </c>
    </row>
    <row r="328" spans="1:3" x14ac:dyDescent="0.25">
      <c r="A328" s="1" t="s">
        <v>12521</v>
      </c>
      <c r="B328" s="2">
        <v>915416749</v>
      </c>
      <c r="C328" s="6">
        <v>0.5</v>
      </c>
    </row>
    <row r="329" spans="1:3" x14ac:dyDescent="0.25">
      <c r="A329" s="1" t="s">
        <v>12521</v>
      </c>
      <c r="B329" s="2">
        <v>192166510</v>
      </c>
      <c r="C329" s="6">
        <v>0.75</v>
      </c>
    </row>
    <row r="330" spans="1:3" x14ac:dyDescent="0.25">
      <c r="A330" s="1" t="s">
        <v>12521</v>
      </c>
      <c r="B330" s="2">
        <v>280609285</v>
      </c>
      <c r="C330" s="6">
        <v>0.25</v>
      </c>
    </row>
    <row r="331" spans="1:3" x14ac:dyDescent="0.25">
      <c r="A331" s="1" t="s">
        <v>12521</v>
      </c>
      <c r="B331" s="2">
        <v>307328973</v>
      </c>
      <c r="C331" s="6">
        <v>0.25</v>
      </c>
    </row>
    <row r="332" spans="1:3" x14ac:dyDescent="0.25">
      <c r="A332" s="1" t="s">
        <v>12521</v>
      </c>
      <c r="B332" s="2">
        <v>265864878</v>
      </c>
      <c r="C332" s="6">
        <v>0.75</v>
      </c>
    </row>
    <row r="333" spans="1:3" x14ac:dyDescent="0.25">
      <c r="A333" s="1" t="s">
        <v>12521</v>
      </c>
      <c r="B333" s="2">
        <v>9052794</v>
      </c>
      <c r="C333" s="6">
        <v>0.5</v>
      </c>
    </row>
    <row r="334" spans="1:3" x14ac:dyDescent="0.25">
      <c r="A334" s="1" t="s">
        <v>12521</v>
      </c>
      <c r="B334" s="2">
        <v>177114036</v>
      </c>
      <c r="C334" s="6">
        <v>0.5</v>
      </c>
    </row>
    <row r="335" spans="1:3" x14ac:dyDescent="0.25">
      <c r="A335" s="1" t="s">
        <v>12521</v>
      </c>
      <c r="B335" s="2">
        <v>167654139</v>
      </c>
      <c r="C335" s="6">
        <v>0.25</v>
      </c>
    </row>
    <row r="336" spans="1:3" x14ac:dyDescent="0.25">
      <c r="A336" s="1" t="s">
        <v>12521</v>
      </c>
      <c r="B336" s="2">
        <v>951603348</v>
      </c>
      <c r="C336" s="6">
        <v>0.25</v>
      </c>
    </row>
    <row r="337" spans="1:3" x14ac:dyDescent="0.25">
      <c r="A337" s="1" t="s">
        <v>12521</v>
      </c>
      <c r="B337" s="2">
        <v>133422649</v>
      </c>
      <c r="C337" s="6">
        <v>0.5</v>
      </c>
    </row>
    <row r="338" spans="1:3" x14ac:dyDescent="0.25">
      <c r="A338" s="1" t="s">
        <v>12521</v>
      </c>
      <c r="B338" s="2">
        <v>518826262</v>
      </c>
      <c r="C338" s="6">
        <v>0.25</v>
      </c>
    </row>
    <row r="339" spans="1:3" x14ac:dyDescent="0.25">
      <c r="A339" s="1" t="s">
        <v>12521</v>
      </c>
      <c r="B339" s="2">
        <v>93214941</v>
      </c>
      <c r="C339" s="6">
        <v>0.75</v>
      </c>
    </row>
    <row r="340" spans="1:3" x14ac:dyDescent="0.25">
      <c r="A340" s="1" t="s">
        <v>12521</v>
      </c>
      <c r="B340" s="2">
        <v>597098963</v>
      </c>
      <c r="C340" s="6">
        <v>0.75</v>
      </c>
    </row>
    <row r="341" spans="1:3" x14ac:dyDescent="0.25">
      <c r="A341" s="1" t="s">
        <v>12521</v>
      </c>
      <c r="B341" s="2">
        <v>321041248</v>
      </c>
      <c r="C341" s="6">
        <v>0.25</v>
      </c>
    </row>
    <row r="342" spans="1:3" x14ac:dyDescent="0.25">
      <c r="A342" s="1" t="s">
        <v>12521</v>
      </c>
      <c r="B342" s="2">
        <v>136232022</v>
      </c>
      <c r="C342" s="6">
        <v>0.25</v>
      </c>
    </row>
    <row r="343" spans="1:3" x14ac:dyDescent="0.25">
      <c r="A343" s="1" t="s">
        <v>12521</v>
      </c>
      <c r="B343" s="2">
        <v>878940712</v>
      </c>
      <c r="C343" s="6">
        <v>0.5</v>
      </c>
    </row>
    <row r="344" spans="1:3" x14ac:dyDescent="0.25">
      <c r="A344" s="1" t="s">
        <v>12521</v>
      </c>
      <c r="B344" s="2">
        <v>671026250</v>
      </c>
      <c r="C344" s="6">
        <v>0.5</v>
      </c>
    </row>
    <row r="345" spans="1:3" x14ac:dyDescent="0.25">
      <c r="A345" s="1" t="s">
        <v>12521</v>
      </c>
      <c r="B345" s="2">
        <v>577024399</v>
      </c>
      <c r="C345" s="6">
        <v>0.75</v>
      </c>
    </row>
    <row r="346" spans="1:3" x14ac:dyDescent="0.25">
      <c r="A346" s="1" t="s">
        <v>12521</v>
      </c>
      <c r="B346" s="2">
        <v>366358420</v>
      </c>
      <c r="C346" s="6">
        <v>0.25</v>
      </c>
    </row>
    <row r="347" spans="1:3" x14ac:dyDescent="0.25">
      <c r="A347" s="1" t="s">
        <v>12521</v>
      </c>
      <c r="B347" s="2">
        <v>692934406</v>
      </c>
      <c r="C347" s="6">
        <v>0.5</v>
      </c>
    </row>
    <row r="348" spans="1:3" x14ac:dyDescent="0.25">
      <c r="A348" s="1" t="s">
        <v>12521</v>
      </c>
      <c r="B348" s="2">
        <v>635748642</v>
      </c>
      <c r="C348" s="6">
        <v>0.25</v>
      </c>
    </row>
    <row r="349" spans="1:3" x14ac:dyDescent="0.25">
      <c r="A349" s="1" t="s">
        <v>12521</v>
      </c>
      <c r="B349" s="2">
        <v>258831671</v>
      </c>
      <c r="C349" s="6">
        <v>0.5</v>
      </c>
    </row>
    <row r="350" spans="1:3" x14ac:dyDescent="0.25">
      <c r="A350" s="1" t="s">
        <v>12521</v>
      </c>
      <c r="B350" s="2">
        <v>827628726</v>
      </c>
      <c r="C350" s="6">
        <v>0.75</v>
      </c>
    </row>
    <row r="351" spans="1:3" x14ac:dyDescent="0.25">
      <c r="A351" s="1" t="s">
        <v>12521</v>
      </c>
      <c r="B351" s="2">
        <v>767656466</v>
      </c>
      <c r="C351" s="6">
        <v>0.25</v>
      </c>
    </row>
    <row r="352" spans="1:3" x14ac:dyDescent="0.25">
      <c r="A352" s="1" t="s">
        <v>12521</v>
      </c>
      <c r="B352" s="2">
        <v>616885669</v>
      </c>
      <c r="C352" s="6">
        <v>0.5</v>
      </c>
    </row>
    <row r="353" spans="1:3" x14ac:dyDescent="0.25">
      <c r="A353" s="1" t="s">
        <v>12521</v>
      </c>
      <c r="B353" s="2">
        <v>331172887</v>
      </c>
      <c r="C353" s="6">
        <v>0.25</v>
      </c>
    </row>
    <row r="354" spans="1:3" x14ac:dyDescent="0.25">
      <c r="A354" s="1" t="s">
        <v>12521</v>
      </c>
      <c r="B354" s="2">
        <v>443973508</v>
      </c>
      <c r="C354" s="6">
        <v>0</v>
      </c>
    </row>
    <row r="355" spans="1:3" x14ac:dyDescent="0.25">
      <c r="A355" s="1" t="s">
        <v>12521</v>
      </c>
      <c r="B355" s="2">
        <v>442469610</v>
      </c>
      <c r="C355" s="6">
        <v>0.5</v>
      </c>
    </row>
    <row r="356" spans="1:3" x14ac:dyDescent="0.25">
      <c r="A356" s="1" t="s">
        <v>12521</v>
      </c>
      <c r="B356" s="2">
        <v>704250488</v>
      </c>
      <c r="C356" s="6">
        <v>0</v>
      </c>
    </row>
    <row r="357" spans="1:3" x14ac:dyDescent="0.25">
      <c r="A357" s="1" t="s">
        <v>12521</v>
      </c>
      <c r="B357" s="2">
        <v>770591187</v>
      </c>
      <c r="C357" s="6">
        <v>0</v>
      </c>
    </row>
    <row r="358" spans="1:3" x14ac:dyDescent="0.25">
      <c r="A358" s="1" t="s">
        <v>12521</v>
      </c>
      <c r="B358" s="2">
        <v>221419824</v>
      </c>
      <c r="C358" s="6">
        <v>0.5</v>
      </c>
    </row>
    <row r="359" spans="1:3" x14ac:dyDescent="0.25">
      <c r="A359" s="1" t="s">
        <v>12521</v>
      </c>
      <c r="B359" s="2">
        <v>243587919</v>
      </c>
      <c r="C359" s="6">
        <v>0.5</v>
      </c>
    </row>
    <row r="360" spans="1:3" x14ac:dyDescent="0.25">
      <c r="A360" s="1" t="s">
        <v>12521</v>
      </c>
      <c r="B360" s="2">
        <v>826803067</v>
      </c>
      <c r="C360" s="6">
        <v>0.5</v>
      </c>
    </row>
    <row r="361" spans="1:3" x14ac:dyDescent="0.25">
      <c r="A361" s="1" t="s">
        <v>12521</v>
      </c>
      <c r="B361" s="2">
        <v>336449990</v>
      </c>
      <c r="C361" s="6">
        <v>0.75</v>
      </c>
    </row>
    <row r="362" spans="1:3" x14ac:dyDescent="0.25">
      <c r="A362" s="1" t="s">
        <v>12521</v>
      </c>
      <c r="B362" s="2">
        <v>307405988</v>
      </c>
      <c r="C362" s="6">
        <v>0.5</v>
      </c>
    </row>
    <row r="363" spans="1:3" x14ac:dyDescent="0.25">
      <c r="A363" s="1" t="s">
        <v>12521</v>
      </c>
      <c r="B363" s="2">
        <v>109613268</v>
      </c>
      <c r="C363" s="6">
        <v>0.75</v>
      </c>
    </row>
    <row r="364" spans="1:3" x14ac:dyDescent="0.25">
      <c r="A364" s="1" t="s">
        <v>12521</v>
      </c>
      <c r="B364" s="2">
        <v>46797863</v>
      </c>
      <c r="C364" s="6">
        <v>0.25</v>
      </c>
    </row>
    <row r="365" spans="1:3" x14ac:dyDescent="0.25">
      <c r="A365" s="1" t="s">
        <v>12521</v>
      </c>
      <c r="B365" s="2">
        <v>77627444</v>
      </c>
      <c r="C365" s="6">
        <v>0.75</v>
      </c>
    </row>
    <row r="366" spans="1:3" x14ac:dyDescent="0.25">
      <c r="A366" s="1" t="s">
        <v>12521</v>
      </c>
      <c r="B366" s="2">
        <v>969849461</v>
      </c>
      <c r="C366" s="6">
        <v>0</v>
      </c>
    </row>
    <row r="367" spans="1:3" x14ac:dyDescent="0.25">
      <c r="A367" s="1" t="s">
        <v>12521</v>
      </c>
      <c r="B367" s="2">
        <v>253498368</v>
      </c>
      <c r="C367" s="6">
        <v>0.75</v>
      </c>
    </row>
    <row r="368" spans="1:3" x14ac:dyDescent="0.25">
      <c r="A368" s="1" t="s">
        <v>12521</v>
      </c>
      <c r="B368" s="2">
        <v>665456622</v>
      </c>
      <c r="C368" s="6">
        <v>0</v>
      </c>
    </row>
    <row r="369" spans="1:3" x14ac:dyDescent="0.25">
      <c r="A369" s="1" t="s">
        <v>12521</v>
      </c>
      <c r="B369" s="2">
        <v>135642253</v>
      </c>
      <c r="C369" s="6">
        <v>0.5</v>
      </c>
    </row>
    <row r="370" spans="1:3" x14ac:dyDescent="0.25">
      <c r="A370" s="1" t="s">
        <v>12521</v>
      </c>
      <c r="B370" s="2">
        <v>651088440</v>
      </c>
      <c r="C370" s="6">
        <v>0.25</v>
      </c>
    </row>
    <row r="371" spans="1:3" x14ac:dyDescent="0.25">
      <c r="A371" s="1" t="s">
        <v>12521</v>
      </c>
      <c r="B371" s="2">
        <v>241349621</v>
      </c>
      <c r="C371" s="6">
        <v>0</v>
      </c>
    </row>
    <row r="372" spans="1:3" x14ac:dyDescent="0.25">
      <c r="A372" s="1" t="s">
        <v>12521</v>
      </c>
      <c r="B372" s="2">
        <v>181717514</v>
      </c>
      <c r="C372" s="6">
        <v>0.75</v>
      </c>
    </row>
    <row r="373" spans="1:3" x14ac:dyDescent="0.25">
      <c r="A373" s="1" t="s">
        <v>12521</v>
      </c>
      <c r="B373" s="2">
        <v>412403373</v>
      </c>
      <c r="C373" s="6">
        <v>0</v>
      </c>
    </row>
    <row r="374" spans="1:3" x14ac:dyDescent="0.25">
      <c r="A374" s="1" t="s">
        <v>12521</v>
      </c>
      <c r="B374" s="2">
        <v>533428499</v>
      </c>
      <c r="C374" s="6">
        <v>0.5</v>
      </c>
    </row>
    <row r="375" spans="1:3" x14ac:dyDescent="0.25">
      <c r="A375" s="1" t="s">
        <v>12521</v>
      </c>
      <c r="B375" s="2">
        <v>58064170</v>
      </c>
      <c r="C375" s="6">
        <v>0.25</v>
      </c>
    </row>
    <row r="376" spans="1:3" x14ac:dyDescent="0.25">
      <c r="A376" s="1" t="s">
        <v>12521</v>
      </c>
      <c r="B376" s="2">
        <v>511686088</v>
      </c>
      <c r="C376" s="6">
        <v>0.75</v>
      </c>
    </row>
    <row r="377" spans="1:3" x14ac:dyDescent="0.25">
      <c r="A377" s="1" t="s">
        <v>12521</v>
      </c>
      <c r="B377" s="2">
        <v>453980175</v>
      </c>
      <c r="C377" s="6">
        <v>0.75</v>
      </c>
    </row>
    <row r="378" spans="1:3" x14ac:dyDescent="0.25">
      <c r="A378" s="1" t="s">
        <v>12521</v>
      </c>
      <c r="B378" s="2">
        <v>683923673</v>
      </c>
      <c r="C378" s="6">
        <v>0</v>
      </c>
    </row>
    <row r="379" spans="1:3" x14ac:dyDescent="0.25">
      <c r="A379" s="1" t="s">
        <v>12521</v>
      </c>
      <c r="B379" s="2">
        <v>399531461</v>
      </c>
      <c r="C379" s="6">
        <v>0.75</v>
      </c>
    </row>
    <row r="380" spans="1:3" x14ac:dyDescent="0.25">
      <c r="A380" s="1" t="s">
        <v>12521</v>
      </c>
      <c r="B380" s="2">
        <v>622588489</v>
      </c>
      <c r="C380" s="6">
        <v>0.25</v>
      </c>
    </row>
    <row r="381" spans="1:3" x14ac:dyDescent="0.25">
      <c r="A381" s="1" t="s">
        <v>12521</v>
      </c>
      <c r="B381" s="2">
        <v>572282309</v>
      </c>
      <c r="C381" s="6">
        <v>0.25</v>
      </c>
    </row>
    <row r="382" spans="1:3" x14ac:dyDescent="0.25">
      <c r="A382" s="1" t="s">
        <v>12521</v>
      </c>
      <c r="B382" s="2">
        <v>371142420</v>
      </c>
      <c r="C382" s="6">
        <v>0.75</v>
      </c>
    </row>
    <row r="383" spans="1:3" x14ac:dyDescent="0.25">
      <c r="A383" s="1" t="s">
        <v>12521</v>
      </c>
      <c r="B383" s="2">
        <v>609763632</v>
      </c>
      <c r="C383" s="6">
        <v>0.5</v>
      </c>
    </row>
    <row r="384" spans="1:3" x14ac:dyDescent="0.25">
      <c r="A384" s="1" t="s">
        <v>12521</v>
      </c>
      <c r="B384" s="2">
        <v>304071750</v>
      </c>
      <c r="C384" s="6">
        <v>0.25</v>
      </c>
    </row>
    <row r="385" spans="1:3" x14ac:dyDescent="0.25">
      <c r="A385" s="1" t="s">
        <v>12521</v>
      </c>
      <c r="B385" s="2">
        <v>790393092</v>
      </c>
      <c r="C385" s="6">
        <v>0.25</v>
      </c>
    </row>
    <row r="386" spans="1:3" x14ac:dyDescent="0.25">
      <c r="A386" s="1" t="s">
        <v>12521</v>
      </c>
      <c r="B386" s="2">
        <v>97106568</v>
      </c>
      <c r="C386" s="6">
        <v>0.5</v>
      </c>
    </row>
    <row r="387" spans="1:3" x14ac:dyDescent="0.25">
      <c r="A387" s="1" t="s">
        <v>12521</v>
      </c>
      <c r="B387" s="2">
        <v>922739901</v>
      </c>
      <c r="C387" s="6">
        <v>0</v>
      </c>
    </row>
    <row r="388" spans="1:3" x14ac:dyDescent="0.25">
      <c r="A388" s="1" t="s">
        <v>12521</v>
      </c>
      <c r="B388" s="2">
        <v>487111219</v>
      </c>
      <c r="C388" s="6">
        <v>0.75</v>
      </c>
    </row>
    <row r="389" spans="1:3" x14ac:dyDescent="0.25">
      <c r="A389" s="1" t="s">
        <v>12521</v>
      </c>
      <c r="B389" s="2">
        <v>409899373</v>
      </c>
      <c r="C389" s="6">
        <v>0</v>
      </c>
    </row>
    <row r="390" spans="1:3" x14ac:dyDescent="0.25">
      <c r="A390" s="1" t="s">
        <v>12521</v>
      </c>
      <c r="B390" s="2">
        <v>271740031</v>
      </c>
      <c r="C390" s="6">
        <v>0.5</v>
      </c>
    </row>
    <row r="391" spans="1:3" x14ac:dyDescent="0.25">
      <c r="A391" s="1" t="s">
        <v>12521</v>
      </c>
      <c r="B391" s="2">
        <v>128877972</v>
      </c>
      <c r="C391" s="6">
        <v>0.25</v>
      </c>
    </row>
    <row r="392" spans="1:3" x14ac:dyDescent="0.25">
      <c r="A392" s="1" t="s">
        <v>12521</v>
      </c>
      <c r="B392" s="2">
        <v>776956544</v>
      </c>
      <c r="C392" s="6">
        <v>0.25</v>
      </c>
    </row>
    <row r="393" spans="1:3" x14ac:dyDescent="0.25">
      <c r="A393" s="1" t="s">
        <v>12521</v>
      </c>
      <c r="B393" s="2">
        <v>899152166</v>
      </c>
      <c r="C393" s="6">
        <v>0.5</v>
      </c>
    </row>
    <row r="394" spans="1:3" x14ac:dyDescent="0.25">
      <c r="A394" s="1" t="s">
        <v>12521</v>
      </c>
      <c r="B394" s="2">
        <v>946289777</v>
      </c>
      <c r="C394" s="6">
        <v>0.5</v>
      </c>
    </row>
    <row r="395" spans="1:3" x14ac:dyDescent="0.25">
      <c r="A395" s="1" t="s">
        <v>12521</v>
      </c>
      <c r="B395" s="2">
        <v>33056746</v>
      </c>
      <c r="C395" s="6">
        <v>0.75</v>
      </c>
    </row>
    <row r="396" spans="1:3" x14ac:dyDescent="0.25">
      <c r="A396" s="1" t="s">
        <v>12521</v>
      </c>
      <c r="B396" s="2">
        <v>98550380</v>
      </c>
      <c r="C396" s="6">
        <v>0.75</v>
      </c>
    </row>
    <row r="397" spans="1:3" x14ac:dyDescent="0.25">
      <c r="A397" s="1" t="s">
        <v>12521</v>
      </c>
      <c r="B397" s="2">
        <v>293249931</v>
      </c>
      <c r="C397" s="6">
        <v>0.75</v>
      </c>
    </row>
    <row r="398" spans="1:3" x14ac:dyDescent="0.25">
      <c r="A398" s="1" t="s">
        <v>12521</v>
      </c>
      <c r="B398" s="2">
        <v>435481821</v>
      </c>
      <c r="C398" s="6">
        <v>0.75</v>
      </c>
    </row>
    <row r="399" spans="1:3" x14ac:dyDescent="0.25">
      <c r="A399" s="1" t="s">
        <v>12521</v>
      </c>
      <c r="B399" s="2">
        <v>875339308</v>
      </c>
      <c r="C399" s="6">
        <v>0.5</v>
      </c>
    </row>
    <row r="400" spans="1:3" x14ac:dyDescent="0.25">
      <c r="A400" s="1" t="s">
        <v>12521</v>
      </c>
      <c r="B400" s="2">
        <v>241445901</v>
      </c>
      <c r="C400" s="6">
        <v>0</v>
      </c>
    </row>
    <row r="401" spans="1:3" x14ac:dyDescent="0.25">
      <c r="A401" s="1" t="s">
        <v>12521</v>
      </c>
      <c r="B401" s="2">
        <v>143713603</v>
      </c>
      <c r="C401" s="6">
        <v>0.75</v>
      </c>
    </row>
    <row r="402" spans="1:3" x14ac:dyDescent="0.25">
      <c r="A402" s="1" t="s">
        <v>12521</v>
      </c>
      <c r="B402" s="2">
        <v>588258139</v>
      </c>
      <c r="C402" s="6">
        <v>0</v>
      </c>
    </row>
    <row r="403" spans="1:3" x14ac:dyDescent="0.25">
      <c r="A403" s="1" t="s">
        <v>12521</v>
      </c>
      <c r="B403" s="2">
        <v>783832158</v>
      </c>
      <c r="C403" s="6">
        <v>0</v>
      </c>
    </row>
    <row r="404" spans="1:3" x14ac:dyDescent="0.25">
      <c r="A404" s="1" t="s">
        <v>12521</v>
      </c>
      <c r="B404" s="2">
        <v>532469543</v>
      </c>
      <c r="C404" s="6">
        <v>0.5</v>
      </c>
    </row>
    <row r="405" spans="1:3" x14ac:dyDescent="0.25">
      <c r="A405" s="1" t="s">
        <v>12521</v>
      </c>
      <c r="B405" s="2">
        <v>2751625</v>
      </c>
      <c r="C405" s="6">
        <v>0.25</v>
      </c>
    </row>
    <row r="406" spans="1:3" x14ac:dyDescent="0.25">
      <c r="A406" s="1" t="s">
        <v>12521</v>
      </c>
      <c r="B406" s="2">
        <v>957820001</v>
      </c>
      <c r="C406" s="6">
        <v>0.5</v>
      </c>
    </row>
    <row r="407" spans="1:3" x14ac:dyDescent="0.25">
      <c r="A407" s="1" t="s">
        <v>12521</v>
      </c>
      <c r="B407" s="2">
        <v>182328587</v>
      </c>
      <c r="C407" s="6">
        <v>0.75</v>
      </c>
    </row>
    <row r="408" spans="1:3" x14ac:dyDescent="0.25">
      <c r="A408" s="1" t="s">
        <v>12521</v>
      </c>
      <c r="B408" s="2">
        <v>73715561</v>
      </c>
      <c r="C408" s="6">
        <v>0</v>
      </c>
    </row>
    <row r="409" spans="1:3" x14ac:dyDescent="0.25">
      <c r="A409" s="1" t="s">
        <v>12521</v>
      </c>
      <c r="B409" s="2">
        <v>720504346</v>
      </c>
      <c r="C409" s="6">
        <v>0.75</v>
      </c>
    </row>
    <row r="410" spans="1:3" x14ac:dyDescent="0.25">
      <c r="A410" s="1" t="s">
        <v>12521</v>
      </c>
      <c r="B410" s="2">
        <v>545620904</v>
      </c>
      <c r="C410" s="6">
        <v>0.25</v>
      </c>
    </row>
    <row r="411" spans="1:3" x14ac:dyDescent="0.25">
      <c r="A411" s="1" t="s">
        <v>12521</v>
      </c>
      <c r="B411" s="2">
        <v>468434243</v>
      </c>
      <c r="C411" s="6">
        <v>0.75</v>
      </c>
    </row>
    <row r="412" spans="1:3" x14ac:dyDescent="0.25">
      <c r="A412" s="1" t="s">
        <v>12521</v>
      </c>
      <c r="B412" s="2">
        <v>490053873</v>
      </c>
      <c r="C412" s="6">
        <v>0</v>
      </c>
    </row>
    <row r="413" spans="1:3" x14ac:dyDescent="0.25">
      <c r="A413" s="1" t="s">
        <v>12521</v>
      </c>
      <c r="B413" s="2">
        <v>898850646</v>
      </c>
      <c r="C413" s="6">
        <v>0.5</v>
      </c>
    </row>
    <row r="414" spans="1:3" x14ac:dyDescent="0.25">
      <c r="A414" s="1" t="s">
        <v>12521</v>
      </c>
      <c r="B414" s="2">
        <v>545998935</v>
      </c>
      <c r="C414" s="6">
        <v>0.75</v>
      </c>
    </row>
    <row r="415" spans="1:3" x14ac:dyDescent="0.25">
      <c r="A415" s="1" t="s">
        <v>12521</v>
      </c>
      <c r="B415" s="2">
        <v>753052435</v>
      </c>
      <c r="C415" s="6">
        <v>0.5</v>
      </c>
    </row>
    <row r="416" spans="1:3" x14ac:dyDescent="0.25">
      <c r="A416" s="1" t="s">
        <v>12521</v>
      </c>
      <c r="B416" s="2">
        <v>543597632</v>
      </c>
      <c r="C416" s="6">
        <v>0.5</v>
      </c>
    </row>
    <row r="417" spans="1:3" x14ac:dyDescent="0.25">
      <c r="A417" s="1" t="s">
        <v>12521</v>
      </c>
      <c r="B417" s="2">
        <v>997371033</v>
      </c>
      <c r="C417" s="6">
        <v>0</v>
      </c>
    </row>
    <row r="418" spans="1:3" x14ac:dyDescent="0.25">
      <c r="A418" s="1" t="s">
        <v>12521</v>
      </c>
      <c r="B418" s="2">
        <v>2146153</v>
      </c>
      <c r="C418" s="6">
        <v>0.75</v>
      </c>
    </row>
    <row r="419" spans="1:3" x14ac:dyDescent="0.25">
      <c r="A419" s="1" t="s">
        <v>12521</v>
      </c>
      <c r="B419" s="2">
        <v>228197315</v>
      </c>
      <c r="C419" s="6">
        <v>0</v>
      </c>
    </row>
    <row r="420" spans="1:3" x14ac:dyDescent="0.25">
      <c r="A420" s="1" t="s">
        <v>12521</v>
      </c>
      <c r="B420" s="2">
        <v>25918402</v>
      </c>
      <c r="C420" s="6">
        <v>0.25</v>
      </c>
    </row>
    <row r="421" spans="1:3" x14ac:dyDescent="0.25">
      <c r="A421" s="1" t="s">
        <v>12521</v>
      </c>
      <c r="B421" s="2">
        <v>382079662</v>
      </c>
      <c r="C421" s="6">
        <v>0</v>
      </c>
    </row>
    <row r="422" spans="1:3" x14ac:dyDescent="0.25">
      <c r="A422" s="1" t="s">
        <v>12521</v>
      </c>
      <c r="B422" s="2">
        <v>58474603</v>
      </c>
      <c r="C422" s="6">
        <v>0.5</v>
      </c>
    </row>
    <row r="423" spans="1:3" x14ac:dyDescent="0.25">
      <c r="A423" s="1" t="s">
        <v>12521</v>
      </c>
      <c r="B423" s="2">
        <v>763515984</v>
      </c>
      <c r="C423" s="6">
        <v>0</v>
      </c>
    </row>
    <row r="424" spans="1:3" x14ac:dyDescent="0.25">
      <c r="A424" s="1" t="s">
        <v>12521</v>
      </c>
      <c r="B424" s="2">
        <v>236168567</v>
      </c>
      <c r="C424" s="6">
        <v>0.5</v>
      </c>
    </row>
    <row r="425" spans="1:3" x14ac:dyDescent="0.25">
      <c r="A425" s="1" t="s">
        <v>12521</v>
      </c>
      <c r="B425" s="2">
        <v>341161434</v>
      </c>
      <c r="C425" s="6">
        <v>0</v>
      </c>
    </row>
    <row r="426" spans="1:3" x14ac:dyDescent="0.25">
      <c r="A426" s="1" t="s">
        <v>12521</v>
      </c>
      <c r="B426" s="2">
        <v>537270977</v>
      </c>
      <c r="C426" s="6">
        <v>0.5</v>
      </c>
    </row>
    <row r="427" spans="1:3" x14ac:dyDescent="0.25">
      <c r="A427" s="1" t="s">
        <v>12521</v>
      </c>
      <c r="B427" s="2">
        <v>188446916</v>
      </c>
      <c r="C427" s="6">
        <v>0</v>
      </c>
    </row>
    <row r="428" spans="1:3" x14ac:dyDescent="0.25">
      <c r="A428" s="1" t="s">
        <v>12521</v>
      </c>
      <c r="B428" s="2">
        <v>600924230</v>
      </c>
      <c r="C428" s="6">
        <v>0.25</v>
      </c>
    </row>
    <row r="429" spans="1:3" x14ac:dyDescent="0.25">
      <c r="A429" s="1" t="s">
        <v>12521</v>
      </c>
      <c r="B429" s="2">
        <v>87826690</v>
      </c>
      <c r="C429" s="6">
        <v>0.5</v>
      </c>
    </row>
    <row r="430" spans="1:3" x14ac:dyDescent="0.25">
      <c r="A430" s="1" t="s">
        <v>12521</v>
      </c>
      <c r="B430" s="2">
        <v>113165911</v>
      </c>
      <c r="C430" s="6">
        <v>0.5</v>
      </c>
    </row>
    <row r="431" spans="1:3" x14ac:dyDescent="0.25">
      <c r="A431" s="1" t="s">
        <v>12521</v>
      </c>
      <c r="B431" s="2">
        <v>49880986</v>
      </c>
      <c r="C431" s="6">
        <v>0.5</v>
      </c>
    </row>
    <row r="432" spans="1:3" x14ac:dyDescent="0.25">
      <c r="A432" s="1" t="s">
        <v>12521</v>
      </c>
      <c r="B432" s="2">
        <v>666033769</v>
      </c>
      <c r="C432" s="6">
        <v>0.75</v>
      </c>
    </row>
    <row r="433" spans="1:3" x14ac:dyDescent="0.25">
      <c r="A433" s="1" t="s">
        <v>12521</v>
      </c>
      <c r="B433" s="2">
        <v>873700581</v>
      </c>
      <c r="C433" s="6">
        <v>0.5</v>
      </c>
    </row>
    <row r="434" spans="1:3" x14ac:dyDescent="0.25">
      <c r="A434" s="1" t="s">
        <v>12521</v>
      </c>
      <c r="B434" s="2">
        <v>363199695</v>
      </c>
      <c r="C434" s="6">
        <v>0.5</v>
      </c>
    </row>
    <row r="435" spans="1:3" x14ac:dyDescent="0.25">
      <c r="A435" s="1" t="s">
        <v>12521</v>
      </c>
      <c r="B435" s="2">
        <v>844326792</v>
      </c>
      <c r="C435" s="6">
        <v>0.25</v>
      </c>
    </row>
    <row r="436" spans="1:3" x14ac:dyDescent="0.25">
      <c r="A436" s="1" t="s">
        <v>12521</v>
      </c>
      <c r="B436" s="2">
        <v>316447593</v>
      </c>
      <c r="C436" s="6">
        <v>0.5</v>
      </c>
    </row>
    <row r="437" spans="1:3" x14ac:dyDescent="0.25">
      <c r="A437" s="1" t="s">
        <v>12521</v>
      </c>
      <c r="B437" s="2">
        <v>731806882</v>
      </c>
      <c r="C437" s="6">
        <v>0.5</v>
      </c>
    </row>
    <row r="438" spans="1:3" x14ac:dyDescent="0.25">
      <c r="A438" s="1" t="s">
        <v>12521</v>
      </c>
      <c r="B438" s="2">
        <v>403033646</v>
      </c>
      <c r="C438" s="6">
        <v>0</v>
      </c>
    </row>
    <row r="439" spans="1:3" x14ac:dyDescent="0.25">
      <c r="A439" s="1" t="s">
        <v>12521</v>
      </c>
      <c r="B439" s="2">
        <v>934154352</v>
      </c>
      <c r="C439" s="6">
        <v>0.25</v>
      </c>
    </row>
    <row r="440" spans="1:3" x14ac:dyDescent="0.25">
      <c r="A440" s="1" t="s">
        <v>12521</v>
      </c>
      <c r="B440" s="2">
        <v>543580109</v>
      </c>
      <c r="C440" s="6">
        <v>0</v>
      </c>
    </row>
    <row r="441" spans="1:3" x14ac:dyDescent="0.25">
      <c r="A441" s="1" t="s">
        <v>12521</v>
      </c>
      <c r="B441" s="2">
        <v>48126440</v>
      </c>
      <c r="C441" s="6">
        <v>0</v>
      </c>
    </row>
    <row r="442" spans="1:3" x14ac:dyDescent="0.25">
      <c r="A442" s="1" t="s">
        <v>12521</v>
      </c>
      <c r="B442" s="2">
        <v>715678008</v>
      </c>
      <c r="C442" s="6">
        <v>0.5</v>
      </c>
    </row>
    <row r="443" spans="1:3" x14ac:dyDescent="0.25">
      <c r="A443" s="1" t="s">
        <v>12521</v>
      </c>
      <c r="B443" s="2">
        <v>790391249</v>
      </c>
      <c r="C443" s="6">
        <v>0.75</v>
      </c>
    </row>
    <row r="444" spans="1:3" x14ac:dyDescent="0.25">
      <c r="A444" s="1" t="s">
        <v>12521</v>
      </c>
      <c r="B444" s="2">
        <v>810104163</v>
      </c>
      <c r="C444" s="6">
        <v>0.25</v>
      </c>
    </row>
    <row r="445" spans="1:3" x14ac:dyDescent="0.25">
      <c r="A445" s="1" t="s">
        <v>12521</v>
      </c>
      <c r="B445" s="2">
        <v>449371390</v>
      </c>
      <c r="C445" s="6">
        <v>0.75</v>
      </c>
    </row>
    <row r="446" spans="1:3" x14ac:dyDescent="0.25">
      <c r="A446" s="1" t="s">
        <v>12521</v>
      </c>
      <c r="B446" s="2">
        <v>720496155</v>
      </c>
      <c r="C446" s="6">
        <v>0.75</v>
      </c>
    </row>
    <row r="447" spans="1:3" x14ac:dyDescent="0.25">
      <c r="A447" s="1" t="s">
        <v>12521</v>
      </c>
      <c r="B447" s="2">
        <v>114607143</v>
      </c>
      <c r="C447" s="6">
        <v>0.75</v>
      </c>
    </row>
    <row r="448" spans="1:3" x14ac:dyDescent="0.25">
      <c r="A448" s="1" t="s">
        <v>12521</v>
      </c>
      <c r="B448" s="2">
        <v>274472571</v>
      </c>
      <c r="C448" s="6">
        <v>0.5</v>
      </c>
    </row>
    <row r="449" spans="1:3" x14ac:dyDescent="0.25">
      <c r="A449" s="1" t="s">
        <v>12521</v>
      </c>
      <c r="B449" s="2">
        <v>684228489</v>
      </c>
      <c r="C449" s="6">
        <v>0.5</v>
      </c>
    </row>
    <row r="450" spans="1:3" x14ac:dyDescent="0.25">
      <c r="A450" s="1" t="s">
        <v>12521</v>
      </c>
      <c r="B450" s="2">
        <v>68280294</v>
      </c>
      <c r="C450" s="6">
        <v>0.5</v>
      </c>
    </row>
    <row r="451" spans="1:3" x14ac:dyDescent="0.25">
      <c r="A451" s="1" t="s">
        <v>12521</v>
      </c>
      <c r="B451" s="2">
        <v>706239371</v>
      </c>
      <c r="C451" s="6">
        <v>0</v>
      </c>
    </row>
    <row r="452" spans="1:3" x14ac:dyDescent="0.25">
      <c r="A452" s="1" t="s">
        <v>12521</v>
      </c>
      <c r="B452" s="2">
        <v>859532110</v>
      </c>
      <c r="C452" s="6">
        <v>0</v>
      </c>
    </row>
    <row r="453" spans="1:3" x14ac:dyDescent="0.25">
      <c r="A453" s="1" t="s">
        <v>12521</v>
      </c>
      <c r="B453" s="2">
        <v>66046046</v>
      </c>
      <c r="C453" s="6">
        <v>0.5</v>
      </c>
    </row>
    <row r="454" spans="1:3" x14ac:dyDescent="0.25">
      <c r="A454" s="1" t="s">
        <v>12521</v>
      </c>
      <c r="B454" s="2">
        <v>453758837</v>
      </c>
      <c r="C454" s="6">
        <v>0</v>
      </c>
    </row>
    <row r="455" spans="1:3" x14ac:dyDescent="0.25">
      <c r="A455" s="1" t="s">
        <v>12521</v>
      </c>
      <c r="B455" s="2">
        <v>330775749</v>
      </c>
      <c r="C455" s="6">
        <v>0.25</v>
      </c>
    </row>
    <row r="456" spans="1:3" x14ac:dyDescent="0.25">
      <c r="A456" s="1" t="s">
        <v>12521</v>
      </c>
      <c r="B456" s="2">
        <v>862925892</v>
      </c>
      <c r="C456" s="6">
        <v>0.75</v>
      </c>
    </row>
    <row r="457" spans="1:3" x14ac:dyDescent="0.25">
      <c r="A457" s="1" t="s">
        <v>12521</v>
      </c>
      <c r="B457" s="2">
        <v>668426800</v>
      </c>
      <c r="C457" s="6">
        <v>0.25</v>
      </c>
    </row>
    <row r="458" spans="1:3" x14ac:dyDescent="0.25">
      <c r="A458" s="1" t="s">
        <v>12521</v>
      </c>
      <c r="B458" s="2">
        <v>25156448</v>
      </c>
      <c r="C458" s="6">
        <v>0</v>
      </c>
    </row>
    <row r="459" spans="1:3" x14ac:dyDescent="0.25">
      <c r="A459" s="1" t="s">
        <v>12521</v>
      </c>
      <c r="B459" s="2">
        <v>468361528</v>
      </c>
      <c r="C459" s="6">
        <v>0.25</v>
      </c>
    </row>
    <row r="460" spans="1:3" x14ac:dyDescent="0.25">
      <c r="A460" s="1" t="s">
        <v>12521</v>
      </c>
      <c r="B460" s="2">
        <v>672830363</v>
      </c>
      <c r="C460" s="6">
        <v>0.75</v>
      </c>
    </row>
    <row r="461" spans="1:3" x14ac:dyDescent="0.25">
      <c r="A461" s="1" t="s">
        <v>12521</v>
      </c>
      <c r="B461" s="2">
        <v>641162583</v>
      </c>
      <c r="C461" s="6">
        <v>0.75</v>
      </c>
    </row>
    <row r="462" spans="1:3" x14ac:dyDescent="0.25">
      <c r="A462" s="1" t="s">
        <v>12521</v>
      </c>
      <c r="B462" s="2">
        <v>562586427</v>
      </c>
      <c r="C462" s="6">
        <v>0.5</v>
      </c>
    </row>
    <row r="463" spans="1:3" x14ac:dyDescent="0.25">
      <c r="A463" s="1" t="s">
        <v>12521</v>
      </c>
      <c r="B463" s="2">
        <v>672369839</v>
      </c>
      <c r="C463" s="6">
        <v>0</v>
      </c>
    </row>
    <row r="464" spans="1:3" x14ac:dyDescent="0.25">
      <c r="A464" s="1" t="s">
        <v>12521</v>
      </c>
      <c r="B464" s="2">
        <v>277879148</v>
      </c>
      <c r="C464" s="6">
        <v>0.25</v>
      </c>
    </row>
    <row r="465" spans="1:3" x14ac:dyDescent="0.25">
      <c r="A465" s="1" t="s">
        <v>12521</v>
      </c>
      <c r="B465" s="2">
        <v>993940864</v>
      </c>
      <c r="C465" s="6">
        <v>0.25</v>
      </c>
    </row>
    <row r="466" spans="1:3" x14ac:dyDescent="0.25">
      <c r="A466" s="1" t="s">
        <v>12521</v>
      </c>
      <c r="B466" s="2">
        <v>959471211</v>
      </c>
      <c r="C466" s="6">
        <v>0.5</v>
      </c>
    </row>
    <row r="467" spans="1:3" x14ac:dyDescent="0.25">
      <c r="A467" s="1" t="s">
        <v>12521</v>
      </c>
      <c r="B467" s="2">
        <v>612724567</v>
      </c>
      <c r="C467" s="6">
        <v>0.25</v>
      </c>
    </row>
    <row r="468" spans="1:3" x14ac:dyDescent="0.25">
      <c r="A468" s="1" t="s">
        <v>12521</v>
      </c>
      <c r="B468" s="2">
        <v>510835677</v>
      </c>
      <c r="C468" s="6">
        <v>0</v>
      </c>
    </row>
    <row r="469" spans="1:3" x14ac:dyDescent="0.25">
      <c r="A469" s="1" t="s">
        <v>12521</v>
      </c>
      <c r="B469" s="2">
        <v>411380326</v>
      </c>
      <c r="C469" s="6">
        <v>0.5</v>
      </c>
    </row>
    <row r="470" spans="1:3" x14ac:dyDescent="0.25">
      <c r="A470" s="1" t="s">
        <v>12521</v>
      </c>
      <c r="B470" s="2">
        <v>516336426</v>
      </c>
      <c r="C470" s="6">
        <v>0.75</v>
      </c>
    </row>
    <row r="471" spans="1:3" x14ac:dyDescent="0.25">
      <c r="A471" s="1" t="s">
        <v>12521</v>
      </c>
      <c r="B471" s="2">
        <v>130397149</v>
      </c>
      <c r="C471" s="6">
        <v>0.25</v>
      </c>
    </row>
    <row r="472" spans="1:3" x14ac:dyDescent="0.25">
      <c r="A472" s="1" t="s">
        <v>12521</v>
      </c>
      <c r="B472" s="2">
        <v>423730232</v>
      </c>
      <c r="C472" s="6">
        <v>0.75</v>
      </c>
    </row>
    <row r="473" spans="1:3" x14ac:dyDescent="0.25">
      <c r="A473" s="1" t="s">
        <v>12521</v>
      </c>
      <c r="B473" s="2">
        <v>107961266</v>
      </c>
      <c r="C473" s="6">
        <v>0</v>
      </c>
    </row>
    <row r="474" spans="1:3" x14ac:dyDescent="0.25">
      <c r="A474" s="1" t="s">
        <v>12521</v>
      </c>
      <c r="B474" s="2">
        <v>782237332</v>
      </c>
      <c r="C474" s="6">
        <v>0.75</v>
      </c>
    </row>
    <row r="475" spans="1:3" x14ac:dyDescent="0.25">
      <c r="A475" s="1" t="s">
        <v>12521</v>
      </c>
      <c r="B475" s="2">
        <v>122621145</v>
      </c>
      <c r="C475" s="6">
        <v>0</v>
      </c>
    </row>
    <row r="476" spans="1:3" x14ac:dyDescent="0.25">
      <c r="A476" s="1" t="s">
        <v>12521</v>
      </c>
      <c r="B476" s="2">
        <v>541861569</v>
      </c>
      <c r="C476" s="6">
        <v>0</v>
      </c>
    </row>
    <row r="477" spans="1:3" x14ac:dyDescent="0.25">
      <c r="A477" s="1" t="s">
        <v>12521</v>
      </c>
      <c r="B477" s="2">
        <v>74610243</v>
      </c>
      <c r="C477" s="6">
        <v>0.25</v>
      </c>
    </row>
    <row r="478" spans="1:3" x14ac:dyDescent="0.25">
      <c r="A478" s="1" t="s">
        <v>12521</v>
      </c>
      <c r="B478" s="2">
        <v>283340715</v>
      </c>
      <c r="C478" s="6">
        <v>0.75</v>
      </c>
    </row>
    <row r="479" spans="1:3" x14ac:dyDescent="0.25">
      <c r="A479" s="1" t="s">
        <v>12521</v>
      </c>
      <c r="B479" s="2">
        <v>305148262</v>
      </c>
      <c r="C479" s="6">
        <v>0.75</v>
      </c>
    </row>
    <row r="480" spans="1:3" x14ac:dyDescent="0.25">
      <c r="A480" s="1" t="s">
        <v>12521</v>
      </c>
      <c r="B480" s="2">
        <v>501552618</v>
      </c>
      <c r="C480" s="6">
        <v>0</v>
      </c>
    </row>
    <row r="481" spans="1:3" x14ac:dyDescent="0.25">
      <c r="A481" s="1" t="s">
        <v>12521</v>
      </c>
      <c r="B481" s="2">
        <v>48927497</v>
      </c>
      <c r="C481" s="6">
        <v>0</v>
      </c>
    </row>
    <row r="482" spans="1:3" x14ac:dyDescent="0.25">
      <c r="A482" s="1" t="s">
        <v>12521</v>
      </c>
      <c r="B482" s="2">
        <v>335464094</v>
      </c>
      <c r="C482" s="6">
        <v>0</v>
      </c>
    </row>
    <row r="483" spans="1:3" x14ac:dyDescent="0.25">
      <c r="A483" s="1" t="s">
        <v>12521</v>
      </c>
      <c r="B483" s="2">
        <v>870982324</v>
      </c>
      <c r="C483" s="6">
        <v>0.5</v>
      </c>
    </row>
    <row r="484" spans="1:3" x14ac:dyDescent="0.25">
      <c r="A484" s="1" t="s">
        <v>12521</v>
      </c>
      <c r="B484" s="2">
        <v>926400808</v>
      </c>
      <c r="C484" s="6">
        <v>0.25</v>
      </c>
    </row>
    <row r="485" spans="1:3" x14ac:dyDescent="0.25">
      <c r="A485" s="1" t="s">
        <v>12521</v>
      </c>
      <c r="B485" s="2">
        <v>542215836</v>
      </c>
      <c r="C485" s="6">
        <v>0</v>
      </c>
    </row>
    <row r="486" spans="1:3" x14ac:dyDescent="0.25">
      <c r="A486" s="1" t="s">
        <v>12521</v>
      </c>
      <c r="B486" s="2">
        <v>603175786</v>
      </c>
      <c r="C486" s="6">
        <v>0</v>
      </c>
    </row>
    <row r="487" spans="1:3" x14ac:dyDescent="0.25">
      <c r="A487" s="1" t="s">
        <v>12521</v>
      </c>
      <c r="B487" s="2">
        <v>695715836</v>
      </c>
      <c r="C487" s="6">
        <v>0.75</v>
      </c>
    </row>
    <row r="488" spans="1:3" x14ac:dyDescent="0.25">
      <c r="A488" s="1" t="s">
        <v>12521</v>
      </c>
      <c r="B488" s="2">
        <v>299668063</v>
      </c>
      <c r="C488" s="6">
        <v>0.75</v>
      </c>
    </row>
    <row r="489" spans="1:3" x14ac:dyDescent="0.25">
      <c r="A489" s="1" t="s">
        <v>12521</v>
      </c>
      <c r="B489" s="2">
        <v>506706025</v>
      </c>
      <c r="C489" s="6">
        <v>0.25</v>
      </c>
    </row>
    <row r="490" spans="1:3" x14ac:dyDescent="0.25">
      <c r="A490" s="1" t="s">
        <v>12521</v>
      </c>
      <c r="B490" s="2">
        <v>829392885</v>
      </c>
      <c r="C490" s="6">
        <v>0.5</v>
      </c>
    </row>
    <row r="491" spans="1:3" x14ac:dyDescent="0.25">
      <c r="A491" s="1" t="s">
        <v>12521</v>
      </c>
      <c r="B491" s="2">
        <v>261147852</v>
      </c>
      <c r="C491" s="6">
        <v>0</v>
      </c>
    </row>
    <row r="492" spans="1:3" x14ac:dyDescent="0.25">
      <c r="A492" s="1" t="s">
        <v>12521</v>
      </c>
      <c r="B492" s="2">
        <v>698205626</v>
      </c>
      <c r="C492" s="6">
        <v>0.25</v>
      </c>
    </row>
    <row r="493" spans="1:3" x14ac:dyDescent="0.25">
      <c r="A493" s="1" t="s">
        <v>12521</v>
      </c>
      <c r="B493" s="2">
        <v>924040912</v>
      </c>
      <c r="C493" s="6">
        <v>0.75</v>
      </c>
    </row>
    <row r="494" spans="1:3" x14ac:dyDescent="0.25">
      <c r="A494" s="1" t="s">
        <v>12521</v>
      </c>
      <c r="B494" s="2">
        <v>538277496</v>
      </c>
      <c r="C494" s="6">
        <v>0</v>
      </c>
    </row>
    <row r="495" spans="1:3" x14ac:dyDescent="0.25">
      <c r="A495" s="1" t="s">
        <v>12521</v>
      </c>
      <c r="B495" s="2">
        <v>255923617</v>
      </c>
      <c r="C495" s="6">
        <v>0.25</v>
      </c>
    </row>
    <row r="496" spans="1:3" x14ac:dyDescent="0.25">
      <c r="A496" s="1" t="s">
        <v>12521</v>
      </c>
      <c r="B496" s="2">
        <v>623024154</v>
      </c>
      <c r="C496" s="6">
        <v>0</v>
      </c>
    </row>
    <row r="497" spans="1:3" x14ac:dyDescent="0.25">
      <c r="A497" s="1" t="s">
        <v>12521</v>
      </c>
      <c r="B497" s="2">
        <v>293263284</v>
      </c>
      <c r="C497" s="6">
        <v>0.25</v>
      </c>
    </row>
    <row r="498" spans="1:3" x14ac:dyDescent="0.25">
      <c r="A498" s="1" t="s">
        <v>12521</v>
      </c>
      <c r="B498" s="2">
        <v>920076730</v>
      </c>
      <c r="C498" s="6">
        <v>0.5</v>
      </c>
    </row>
    <row r="499" spans="1:3" x14ac:dyDescent="0.25">
      <c r="A499" s="1" t="s">
        <v>12521</v>
      </c>
      <c r="B499" s="2">
        <v>800032581</v>
      </c>
      <c r="C499" s="6">
        <v>0.25</v>
      </c>
    </row>
    <row r="500" spans="1:3" x14ac:dyDescent="0.25">
      <c r="A500" s="1" t="s">
        <v>12521</v>
      </c>
      <c r="B500" s="2">
        <v>582624979</v>
      </c>
      <c r="C500" s="6">
        <v>0</v>
      </c>
    </row>
    <row r="501" spans="1:3" x14ac:dyDescent="0.25">
      <c r="A501" s="1" t="s">
        <v>12521</v>
      </c>
      <c r="B501" s="2">
        <v>33289021</v>
      </c>
      <c r="C501" s="6">
        <v>0.75</v>
      </c>
    </row>
    <row r="502" spans="1:3" x14ac:dyDescent="0.25">
      <c r="A502" s="1" t="s">
        <v>12521</v>
      </c>
      <c r="B502" s="2">
        <v>594432656</v>
      </c>
      <c r="C502" s="6">
        <v>0</v>
      </c>
    </row>
    <row r="503" spans="1:3" x14ac:dyDescent="0.25">
      <c r="A503" s="1" t="s">
        <v>12504</v>
      </c>
      <c r="B503" s="2">
        <v>526139831</v>
      </c>
      <c r="C503" s="6">
        <v>0.5</v>
      </c>
    </row>
    <row r="504" spans="1:3" x14ac:dyDescent="0.25">
      <c r="A504" s="1" t="s">
        <v>12504</v>
      </c>
      <c r="B504" s="2">
        <v>932967565</v>
      </c>
      <c r="C504" s="6">
        <v>0</v>
      </c>
    </row>
    <row r="505" spans="1:3" x14ac:dyDescent="0.25">
      <c r="A505" s="1" t="s">
        <v>12504</v>
      </c>
      <c r="B505" s="2">
        <v>232958073</v>
      </c>
      <c r="C505" s="6">
        <v>0.25</v>
      </c>
    </row>
    <row r="506" spans="1:3" x14ac:dyDescent="0.25">
      <c r="A506" s="1" t="s">
        <v>12504</v>
      </c>
      <c r="B506" s="2">
        <v>74276439</v>
      </c>
      <c r="C506" s="6">
        <v>0.5</v>
      </c>
    </row>
    <row r="507" spans="1:3" x14ac:dyDescent="0.25">
      <c r="A507" s="1" t="s">
        <v>12504</v>
      </c>
      <c r="B507" s="2">
        <v>774327809</v>
      </c>
      <c r="C507" s="6">
        <v>0.25</v>
      </c>
    </row>
    <row r="508" spans="1:3" x14ac:dyDescent="0.25">
      <c r="A508" s="1" t="s">
        <v>12504</v>
      </c>
      <c r="B508" s="2">
        <v>65997466</v>
      </c>
      <c r="C508" s="6">
        <v>0.25</v>
      </c>
    </row>
    <row r="509" spans="1:3" x14ac:dyDescent="0.25">
      <c r="A509" s="1" t="s">
        <v>12504</v>
      </c>
      <c r="B509" s="2">
        <v>484515047</v>
      </c>
      <c r="C509" s="6">
        <v>0.75</v>
      </c>
    </row>
    <row r="510" spans="1:3" x14ac:dyDescent="0.25">
      <c r="A510" s="1" t="s">
        <v>12504</v>
      </c>
      <c r="B510" s="2">
        <v>701274382</v>
      </c>
      <c r="C510" s="6">
        <v>0.5</v>
      </c>
    </row>
    <row r="511" spans="1:3" x14ac:dyDescent="0.25">
      <c r="A511" s="1" t="s">
        <v>12504</v>
      </c>
      <c r="B511" s="2">
        <v>183697653</v>
      </c>
      <c r="C511" s="6">
        <v>0.75</v>
      </c>
    </row>
    <row r="512" spans="1:3" x14ac:dyDescent="0.25">
      <c r="A512" s="1" t="s">
        <v>12504</v>
      </c>
      <c r="B512" s="2">
        <v>826302558</v>
      </c>
      <c r="C512" s="6">
        <v>0</v>
      </c>
    </row>
    <row r="513" spans="1:3" x14ac:dyDescent="0.25">
      <c r="A513" s="1" t="s">
        <v>12504</v>
      </c>
      <c r="B513" s="2">
        <v>332008952</v>
      </c>
      <c r="C513" s="6">
        <v>0.25</v>
      </c>
    </row>
    <row r="514" spans="1:3" x14ac:dyDescent="0.25">
      <c r="A514" s="1" t="s">
        <v>12504</v>
      </c>
      <c r="B514" s="2">
        <v>79330836</v>
      </c>
      <c r="C514" s="6">
        <v>0.25</v>
      </c>
    </row>
    <row r="515" spans="1:3" x14ac:dyDescent="0.25">
      <c r="A515" s="1" t="s">
        <v>12504</v>
      </c>
      <c r="B515" s="2">
        <v>566590562</v>
      </c>
      <c r="C515" s="6">
        <v>0.75</v>
      </c>
    </row>
    <row r="516" spans="1:3" x14ac:dyDescent="0.25">
      <c r="A516" s="1" t="s">
        <v>12504</v>
      </c>
      <c r="B516" s="2">
        <v>866698786</v>
      </c>
      <c r="C516" s="6">
        <v>0</v>
      </c>
    </row>
    <row r="517" spans="1:3" x14ac:dyDescent="0.25">
      <c r="A517" s="1" t="s">
        <v>12504</v>
      </c>
      <c r="B517" s="2">
        <v>59840529</v>
      </c>
      <c r="C517" s="6">
        <v>0.75</v>
      </c>
    </row>
    <row r="518" spans="1:3" x14ac:dyDescent="0.25">
      <c r="A518" s="1" t="s">
        <v>12504</v>
      </c>
      <c r="B518" s="2">
        <v>333127572</v>
      </c>
      <c r="C518" s="6">
        <v>0.25</v>
      </c>
    </row>
    <row r="519" spans="1:3" x14ac:dyDescent="0.25">
      <c r="A519" s="1" t="s">
        <v>12504</v>
      </c>
      <c r="B519" s="2">
        <v>759203632</v>
      </c>
      <c r="C519" s="6">
        <v>0</v>
      </c>
    </row>
    <row r="520" spans="1:3" x14ac:dyDescent="0.25">
      <c r="A520" s="1" t="s">
        <v>12504</v>
      </c>
      <c r="B520" s="2">
        <v>851102681</v>
      </c>
      <c r="C520" s="6">
        <v>0.25</v>
      </c>
    </row>
    <row r="521" spans="1:3" x14ac:dyDescent="0.25">
      <c r="A521" s="1" t="s">
        <v>12504</v>
      </c>
      <c r="B521" s="2">
        <v>11130133</v>
      </c>
      <c r="C521" s="6">
        <v>0.5</v>
      </c>
    </row>
    <row r="522" spans="1:3" x14ac:dyDescent="0.25">
      <c r="A522" s="1" t="s">
        <v>12504</v>
      </c>
      <c r="B522" s="2">
        <v>669755589</v>
      </c>
      <c r="C522" s="6">
        <v>0.75</v>
      </c>
    </row>
    <row r="523" spans="1:3" x14ac:dyDescent="0.25">
      <c r="A523" s="1" t="s">
        <v>12504</v>
      </c>
      <c r="B523" s="2">
        <v>400089203</v>
      </c>
      <c r="C523" s="6">
        <v>0.25</v>
      </c>
    </row>
    <row r="524" spans="1:3" x14ac:dyDescent="0.25">
      <c r="A524" s="1" t="s">
        <v>12504</v>
      </c>
      <c r="B524" s="2">
        <v>204223409</v>
      </c>
      <c r="C524" s="6">
        <v>0.25</v>
      </c>
    </row>
    <row r="525" spans="1:3" x14ac:dyDescent="0.25">
      <c r="A525" s="1" t="s">
        <v>12504</v>
      </c>
      <c r="B525" s="2">
        <v>844864530</v>
      </c>
      <c r="C525" s="6">
        <v>0</v>
      </c>
    </row>
    <row r="526" spans="1:3" x14ac:dyDescent="0.25">
      <c r="A526" s="1" t="s">
        <v>12504</v>
      </c>
      <c r="B526" s="2">
        <v>510476419</v>
      </c>
      <c r="C526" s="6">
        <v>0.5</v>
      </c>
    </row>
    <row r="527" spans="1:3" x14ac:dyDescent="0.25">
      <c r="A527" s="1" t="s">
        <v>12504</v>
      </c>
      <c r="B527" s="2">
        <v>293887331</v>
      </c>
      <c r="C527" s="6">
        <v>0.75</v>
      </c>
    </row>
    <row r="528" spans="1:3" x14ac:dyDescent="0.25">
      <c r="A528" s="1" t="s">
        <v>12504</v>
      </c>
      <c r="B528" s="2">
        <v>75736460</v>
      </c>
      <c r="C528" s="6">
        <v>0.25</v>
      </c>
    </row>
    <row r="529" spans="1:3" x14ac:dyDescent="0.25">
      <c r="A529" s="1" t="s">
        <v>12504</v>
      </c>
      <c r="B529" s="2">
        <v>859095392</v>
      </c>
      <c r="C529" s="6">
        <v>0</v>
      </c>
    </row>
    <row r="530" spans="1:3" x14ac:dyDescent="0.25">
      <c r="A530" s="1" t="s">
        <v>12504</v>
      </c>
      <c r="B530" s="2">
        <v>711900223</v>
      </c>
      <c r="C530" s="6">
        <v>0.5</v>
      </c>
    </row>
    <row r="531" spans="1:3" x14ac:dyDescent="0.25">
      <c r="A531" s="1" t="s">
        <v>12504</v>
      </c>
      <c r="B531" s="2">
        <v>934718350</v>
      </c>
      <c r="C531" s="6">
        <v>0</v>
      </c>
    </row>
    <row r="532" spans="1:3" x14ac:dyDescent="0.25">
      <c r="A532" s="1" t="s">
        <v>12504</v>
      </c>
      <c r="B532" s="2">
        <v>18161339</v>
      </c>
      <c r="C532" s="6">
        <v>0.5</v>
      </c>
    </row>
    <row r="533" spans="1:3" x14ac:dyDescent="0.25">
      <c r="A533" s="1" t="s">
        <v>12504</v>
      </c>
      <c r="B533" s="2">
        <v>49939240</v>
      </c>
      <c r="C533" s="6">
        <v>0.25</v>
      </c>
    </row>
    <row r="534" spans="1:3" x14ac:dyDescent="0.25">
      <c r="A534" s="1" t="s">
        <v>12504</v>
      </c>
      <c r="B534" s="2">
        <v>852265287</v>
      </c>
      <c r="C534" s="6">
        <v>0</v>
      </c>
    </row>
    <row r="535" spans="1:3" x14ac:dyDescent="0.25">
      <c r="A535" s="1" t="s">
        <v>12504</v>
      </c>
      <c r="B535" s="2">
        <v>511778205</v>
      </c>
      <c r="C535" s="6">
        <v>0.25</v>
      </c>
    </row>
    <row r="536" spans="1:3" x14ac:dyDescent="0.25">
      <c r="A536" s="1" t="s">
        <v>12504</v>
      </c>
      <c r="B536" s="2">
        <v>880548397</v>
      </c>
      <c r="C536" s="6">
        <v>0</v>
      </c>
    </row>
    <row r="537" spans="1:3" x14ac:dyDescent="0.25">
      <c r="A537" s="1" t="s">
        <v>12504</v>
      </c>
      <c r="B537" s="2">
        <v>699815678</v>
      </c>
      <c r="C537" s="6">
        <v>0.5</v>
      </c>
    </row>
    <row r="538" spans="1:3" x14ac:dyDescent="0.25">
      <c r="A538" s="1" t="s">
        <v>12504</v>
      </c>
      <c r="B538" s="2">
        <v>11295299</v>
      </c>
      <c r="C538" s="6">
        <v>0.75</v>
      </c>
    </row>
    <row r="539" spans="1:3" x14ac:dyDescent="0.25">
      <c r="A539" s="1" t="s">
        <v>12504</v>
      </c>
      <c r="B539" s="2">
        <v>467301386</v>
      </c>
      <c r="C539" s="6">
        <v>0.75</v>
      </c>
    </row>
    <row r="540" spans="1:3" x14ac:dyDescent="0.25">
      <c r="A540" s="1" t="s">
        <v>12504</v>
      </c>
      <c r="B540" s="2">
        <v>914611148</v>
      </c>
      <c r="C540" s="6">
        <v>0.5</v>
      </c>
    </row>
    <row r="541" spans="1:3" x14ac:dyDescent="0.25">
      <c r="A541" s="1" t="s">
        <v>12504</v>
      </c>
      <c r="B541" s="2">
        <v>854835571</v>
      </c>
      <c r="C541" s="6">
        <v>0</v>
      </c>
    </row>
    <row r="542" spans="1:3" x14ac:dyDescent="0.25">
      <c r="A542" s="1" t="s">
        <v>12504</v>
      </c>
      <c r="B542" s="2">
        <v>892038287</v>
      </c>
      <c r="C542" s="6">
        <v>0.25</v>
      </c>
    </row>
    <row r="543" spans="1:3" x14ac:dyDescent="0.25">
      <c r="A543" s="1" t="s">
        <v>12504</v>
      </c>
      <c r="B543" s="2">
        <v>373928798</v>
      </c>
      <c r="C543" s="6">
        <v>0.25</v>
      </c>
    </row>
    <row r="544" spans="1:3" x14ac:dyDescent="0.25">
      <c r="A544" s="1" t="s">
        <v>12504</v>
      </c>
      <c r="B544" s="2">
        <v>817959591</v>
      </c>
      <c r="C544" s="6">
        <v>0</v>
      </c>
    </row>
    <row r="545" spans="1:3" x14ac:dyDescent="0.25">
      <c r="A545" s="1" t="s">
        <v>12504</v>
      </c>
      <c r="B545" s="2">
        <v>313918958</v>
      </c>
      <c r="C545" s="6">
        <v>0.75</v>
      </c>
    </row>
    <row r="546" spans="1:3" x14ac:dyDescent="0.25">
      <c r="A546" s="1" t="s">
        <v>12504</v>
      </c>
      <c r="B546" s="2">
        <v>744593760</v>
      </c>
      <c r="C546" s="6">
        <v>0</v>
      </c>
    </row>
    <row r="547" spans="1:3" x14ac:dyDescent="0.25">
      <c r="A547" s="1" t="s">
        <v>12504</v>
      </c>
      <c r="B547" s="2">
        <v>555715861</v>
      </c>
      <c r="C547" s="6">
        <v>0.25</v>
      </c>
    </row>
    <row r="548" spans="1:3" x14ac:dyDescent="0.25">
      <c r="A548" s="1" t="s">
        <v>12504</v>
      </c>
      <c r="B548" s="2">
        <v>815014753</v>
      </c>
      <c r="C548" s="6">
        <v>0.5</v>
      </c>
    </row>
    <row r="549" spans="1:3" x14ac:dyDescent="0.25">
      <c r="A549" s="1" t="s">
        <v>12504</v>
      </c>
      <c r="B549" s="2">
        <v>170123523</v>
      </c>
      <c r="C549" s="6">
        <v>0.5</v>
      </c>
    </row>
    <row r="550" spans="1:3" x14ac:dyDescent="0.25">
      <c r="A550" s="1" t="s">
        <v>12504</v>
      </c>
      <c r="B550" s="2">
        <v>211513274</v>
      </c>
      <c r="C550" s="6">
        <v>0.75</v>
      </c>
    </row>
    <row r="551" spans="1:3" x14ac:dyDescent="0.25">
      <c r="A551" s="1" t="s">
        <v>12504</v>
      </c>
      <c r="B551" s="2">
        <v>785304769</v>
      </c>
      <c r="C551" s="6">
        <v>0</v>
      </c>
    </row>
    <row r="552" spans="1:3" x14ac:dyDescent="0.25">
      <c r="A552" s="1" t="s">
        <v>12504</v>
      </c>
      <c r="B552" s="2">
        <v>975361259</v>
      </c>
      <c r="C552" s="6">
        <v>0.75</v>
      </c>
    </row>
    <row r="553" spans="1:3" x14ac:dyDescent="0.25">
      <c r="A553" s="1" t="s">
        <v>12504</v>
      </c>
      <c r="B553" s="2">
        <v>569079122</v>
      </c>
      <c r="C553" s="6">
        <v>0.5</v>
      </c>
    </row>
    <row r="554" spans="1:3" x14ac:dyDescent="0.25">
      <c r="A554" s="1" t="s">
        <v>12504</v>
      </c>
      <c r="B554" s="2">
        <v>935714648</v>
      </c>
      <c r="C554" s="6">
        <v>0.75</v>
      </c>
    </row>
    <row r="555" spans="1:3" x14ac:dyDescent="0.25">
      <c r="A555" s="1" t="s">
        <v>12504</v>
      </c>
      <c r="B555" s="2">
        <v>427118890</v>
      </c>
      <c r="C555" s="6">
        <v>0</v>
      </c>
    </row>
    <row r="556" spans="1:3" x14ac:dyDescent="0.25">
      <c r="A556" s="1" t="s">
        <v>12504</v>
      </c>
      <c r="B556" s="2">
        <v>125201103</v>
      </c>
      <c r="C556" s="6">
        <v>0.25</v>
      </c>
    </row>
    <row r="557" spans="1:3" x14ac:dyDescent="0.25">
      <c r="A557" s="1" t="s">
        <v>12504</v>
      </c>
      <c r="B557" s="2">
        <v>26099667</v>
      </c>
      <c r="C557" s="6">
        <v>0</v>
      </c>
    </row>
    <row r="558" spans="1:3" x14ac:dyDescent="0.25">
      <c r="A558" s="1" t="s">
        <v>12504</v>
      </c>
      <c r="B558" s="2">
        <v>75818830</v>
      </c>
      <c r="C558" s="6">
        <v>0.5</v>
      </c>
    </row>
    <row r="559" spans="1:3" x14ac:dyDescent="0.25">
      <c r="A559" s="1" t="s">
        <v>12504</v>
      </c>
      <c r="B559" s="2">
        <v>673790986</v>
      </c>
      <c r="C559" s="6">
        <v>0.25</v>
      </c>
    </row>
    <row r="560" spans="1:3" x14ac:dyDescent="0.25">
      <c r="A560" s="1" t="s">
        <v>12504</v>
      </c>
      <c r="B560" s="2">
        <v>564894021</v>
      </c>
      <c r="C560" s="6">
        <v>0.25</v>
      </c>
    </row>
    <row r="561" spans="1:3" x14ac:dyDescent="0.25">
      <c r="A561" s="1" t="s">
        <v>12504</v>
      </c>
      <c r="B561" s="2">
        <v>230466938</v>
      </c>
      <c r="C561" s="6">
        <v>0.5</v>
      </c>
    </row>
    <row r="562" spans="1:3" x14ac:dyDescent="0.25">
      <c r="A562" s="1" t="s">
        <v>12504</v>
      </c>
      <c r="B562" s="2">
        <v>627656339</v>
      </c>
      <c r="C562" s="6">
        <v>0.25</v>
      </c>
    </row>
    <row r="563" spans="1:3" x14ac:dyDescent="0.25">
      <c r="A563" s="1" t="s">
        <v>12504</v>
      </c>
      <c r="B563" s="2">
        <v>212184230</v>
      </c>
      <c r="C563" s="6">
        <v>0.75</v>
      </c>
    </row>
    <row r="564" spans="1:3" x14ac:dyDescent="0.25">
      <c r="A564" s="1" t="s">
        <v>12504</v>
      </c>
      <c r="B564" s="2">
        <v>969029741</v>
      </c>
      <c r="C564" s="6">
        <v>0</v>
      </c>
    </row>
    <row r="565" spans="1:3" x14ac:dyDescent="0.25">
      <c r="A565" s="1" t="s">
        <v>12504</v>
      </c>
      <c r="B565" s="2">
        <v>443084109</v>
      </c>
      <c r="C565" s="6">
        <v>0.25</v>
      </c>
    </row>
    <row r="566" spans="1:3" x14ac:dyDescent="0.25">
      <c r="A566" s="1" t="s">
        <v>12504</v>
      </c>
      <c r="B566" s="2">
        <v>935754456</v>
      </c>
      <c r="C566" s="6">
        <v>0.5</v>
      </c>
    </row>
    <row r="567" spans="1:3" x14ac:dyDescent="0.25">
      <c r="A567" s="1" t="s">
        <v>12504</v>
      </c>
      <c r="B567" s="2">
        <v>300286413</v>
      </c>
      <c r="C567" s="6">
        <v>0.5</v>
      </c>
    </row>
    <row r="568" spans="1:3" x14ac:dyDescent="0.25">
      <c r="A568" s="1" t="s">
        <v>12504</v>
      </c>
      <c r="B568" s="2">
        <v>147858758</v>
      </c>
      <c r="C568" s="6">
        <v>0</v>
      </c>
    </row>
    <row r="569" spans="1:3" x14ac:dyDescent="0.25">
      <c r="A569" s="1" t="s">
        <v>12504</v>
      </c>
      <c r="B569" s="2">
        <v>371228698</v>
      </c>
      <c r="C569" s="6">
        <v>0.75</v>
      </c>
    </row>
    <row r="570" spans="1:3" x14ac:dyDescent="0.25">
      <c r="A570" s="1" t="s">
        <v>12504</v>
      </c>
      <c r="B570" s="2">
        <v>544751140</v>
      </c>
      <c r="C570" s="6">
        <v>0.5</v>
      </c>
    </row>
    <row r="571" spans="1:3" x14ac:dyDescent="0.25">
      <c r="A571" s="1" t="s">
        <v>12504</v>
      </c>
      <c r="B571" s="2">
        <v>710131099</v>
      </c>
      <c r="C571" s="6">
        <v>0.5</v>
      </c>
    </row>
    <row r="572" spans="1:3" x14ac:dyDescent="0.25">
      <c r="A572" s="1" t="s">
        <v>12504</v>
      </c>
      <c r="B572" s="2">
        <v>755287115</v>
      </c>
      <c r="C572" s="6">
        <v>0.25</v>
      </c>
    </row>
    <row r="573" spans="1:3" x14ac:dyDescent="0.25">
      <c r="A573" s="1" t="s">
        <v>12504</v>
      </c>
      <c r="B573" s="2">
        <v>597989944</v>
      </c>
      <c r="C573" s="6">
        <v>0.5</v>
      </c>
    </row>
    <row r="574" spans="1:3" x14ac:dyDescent="0.25">
      <c r="A574" s="1" t="s">
        <v>12504</v>
      </c>
      <c r="B574" s="2">
        <v>729963984</v>
      </c>
      <c r="C574" s="6">
        <v>0</v>
      </c>
    </row>
    <row r="575" spans="1:3" x14ac:dyDescent="0.25">
      <c r="A575" s="1" t="s">
        <v>12504</v>
      </c>
      <c r="B575" s="2">
        <v>173399961</v>
      </c>
      <c r="C575" s="6">
        <v>0.25</v>
      </c>
    </row>
    <row r="576" spans="1:3" x14ac:dyDescent="0.25">
      <c r="A576" s="1" t="s">
        <v>12504</v>
      </c>
      <c r="B576" s="2">
        <v>358256120</v>
      </c>
      <c r="C576" s="6">
        <v>0.75</v>
      </c>
    </row>
    <row r="577" spans="1:3" x14ac:dyDescent="0.25">
      <c r="A577" s="1" t="s">
        <v>12504</v>
      </c>
      <c r="B577" s="2">
        <v>171703363</v>
      </c>
      <c r="C577" s="6">
        <v>0</v>
      </c>
    </row>
    <row r="578" spans="1:3" x14ac:dyDescent="0.25">
      <c r="A578" s="1" t="s">
        <v>12504</v>
      </c>
      <c r="B578" s="2">
        <v>804272743</v>
      </c>
      <c r="C578" s="6">
        <v>0.75</v>
      </c>
    </row>
    <row r="579" spans="1:3" x14ac:dyDescent="0.25">
      <c r="A579" s="1" t="s">
        <v>12504</v>
      </c>
      <c r="B579" s="2">
        <v>164529450</v>
      </c>
      <c r="C579" s="6">
        <v>0.75</v>
      </c>
    </row>
    <row r="580" spans="1:3" x14ac:dyDescent="0.25">
      <c r="A580" s="1" t="s">
        <v>12504</v>
      </c>
      <c r="B580" s="2">
        <v>502344094</v>
      </c>
      <c r="C580" s="6">
        <v>0.5</v>
      </c>
    </row>
    <row r="581" spans="1:3" x14ac:dyDescent="0.25">
      <c r="A581" s="1" t="s">
        <v>12504</v>
      </c>
      <c r="B581" s="2">
        <v>242838470</v>
      </c>
      <c r="C581" s="6">
        <v>0.75</v>
      </c>
    </row>
    <row r="582" spans="1:3" x14ac:dyDescent="0.25">
      <c r="A582" s="1" t="s">
        <v>12504</v>
      </c>
      <c r="B582" s="2">
        <v>490762884</v>
      </c>
      <c r="C582" s="6">
        <v>0.5</v>
      </c>
    </row>
    <row r="583" spans="1:3" x14ac:dyDescent="0.25">
      <c r="A583" s="1" t="s">
        <v>12504</v>
      </c>
      <c r="B583" s="2">
        <v>660338169</v>
      </c>
      <c r="C583" s="6">
        <v>0.25</v>
      </c>
    </row>
    <row r="584" spans="1:3" x14ac:dyDescent="0.25">
      <c r="A584" s="1" t="s">
        <v>12504</v>
      </c>
      <c r="B584" s="2">
        <v>958854196</v>
      </c>
      <c r="C584" s="6">
        <v>0</v>
      </c>
    </row>
    <row r="585" spans="1:3" x14ac:dyDescent="0.25">
      <c r="A585" s="1" t="s">
        <v>12504</v>
      </c>
      <c r="B585" s="2">
        <v>505743488</v>
      </c>
      <c r="C585" s="6">
        <v>0.75</v>
      </c>
    </row>
    <row r="586" spans="1:3" x14ac:dyDescent="0.25">
      <c r="A586" s="1" t="s">
        <v>12504</v>
      </c>
      <c r="B586" s="2">
        <v>33068496</v>
      </c>
      <c r="C586" s="6">
        <v>0.25</v>
      </c>
    </row>
    <row r="587" spans="1:3" x14ac:dyDescent="0.25">
      <c r="A587" s="1" t="s">
        <v>12504</v>
      </c>
      <c r="B587" s="2">
        <v>375593872</v>
      </c>
      <c r="C587" s="6">
        <v>0</v>
      </c>
    </row>
    <row r="588" spans="1:3" x14ac:dyDescent="0.25">
      <c r="A588" s="1" t="s">
        <v>12504</v>
      </c>
      <c r="B588" s="2">
        <v>110714690</v>
      </c>
      <c r="C588" s="6">
        <v>0.5</v>
      </c>
    </row>
    <row r="589" spans="1:3" x14ac:dyDescent="0.25">
      <c r="A589" s="1" t="s">
        <v>12504</v>
      </c>
      <c r="B589" s="2">
        <v>942767236</v>
      </c>
      <c r="C589" s="6">
        <v>0.5</v>
      </c>
    </row>
    <row r="590" spans="1:3" x14ac:dyDescent="0.25">
      <c r="A590" s="1" t="s">
        <v>12504</v>
      </c>
      <c r="B590" s="2">
        <v>721822203</v>
      </c>
      <c r="C590" s="6">
        <v>0.25</v>
      </c>
    </row>
    <row r="591" spans="1:3" x14ac:dyDescent="0.25">
      <c r="A591" s="1" t="s">
        <v>12504</v>
      </c>
      <c r="B591" s="2">
        <v>172877992</v>
      </c>
      <c r="C591" s="6">
        <v>0</v>
      </c>
    </row>
    <row r="592" spans="1:3" x14ac:dyDescent="0.25">
      <c r="A592" s="1" t="s">
        <v>12504</v>
      </c>
      <c r="B592" s="2">
        <v>925970293</v>
      </c>
      <c r="C592" s="6">
        <v>0.5</v>
      </c>
    </row>
    <row r="593" spans="1:3" x14ac:dyDescent="0.25">
      <c r="A593" s="1" t="s">
        <v>12504</v>
      </c>
      <c r="B593" s="2">
        <v>915663500</v>
      </c>
      <c r="C593" s="6">
        <v>0.25</v>
      </c>
    </row>
    <row r="594" spans="1:3" x14ac:dyDescent="0.25">
      <c r="A594" s="1" t="s">
        <v>12504</v>
      </c>
      <c r="B594" s="2">
        <v>404150613</v>
      </c>
      <c r="C594" s="6">
        <v>0</v>
      </c>
    </row>
    <row r="595" spans="1:3" x14ac:dyDescent="0.25">
      <c r="A595" s="1" t="s">
        <v>12504</v>
      </c>
      <c r="B595" s="2">
        <v>281654787</v>
      </c>
      <c r="C595" s="6">
        <v>0.25</v>
      </c>
    </row>
    <row r="596" spans="1:3" x14ac:dyDescent="0.25">
      <c r="A596" s="1" t="s">
        <v>12504</v>
      </c>
      <c r="B596" s="2">
        <v>693697228</v>
      </c>
      <c r="C596" s="6">
        <v>0.5</v>
      </c>
    </row>
    <row r="597" spans="1:3" x14ac:dyDescent="0.25">
      <c r="A597" s="1" t="s">
        <v>12504</v>
      </c>
      <c r="B597" s="2">
        <v>521061950</v>
      </c>
      <c r="C597" s="6">
        <v>0.25</v>
      </c>
    </row>
    <row r="598" spans="1:3" x14ac:dyDescent="0.25">
      <c r="A598" s="1" t="s">
        <v>12504</v>
      </c>
      <c r="B598" s="2">
        <v>936697768</v>
      </c>
      <c r="C598" s="6">
        <v>0.5</v>
      </c>
    </row>
    <row r="599" spans="1:3" x14ac:dyDescent="0.25">
      <c r="A599" s="1" t="s">
        <v>12504</v>
      </c>
      <c r="B599" s="2">
        <v>809582129</v>
      </c>
      <c r="C599" s="6">
        <v>0.25</v>
      </c>
    </row>
    <row r="600" spans="1:3" x14ac:dyDescent="0.25">
      <c r="A600" s="1" t="s">
        <v>12504</v>
      </c>
      <c r="B600" s="2">
        <v>277557948</v>
      </c>
      <c r="C600" s="6">
        <v>0</v>
      </c>
    </row>
    <row r="601" spans="1:3" x14ac:dyDescent="0.25">
      <c r="A601" s="1" t="s">
        <v>12504</v>
      </c>
      <c r="B601" s="2">
        <v>530188381</v>
      </c>
      <c r="C601" s="6">
        <v>0.5</v>
      </c>
    </row>
    <row r="602" spans="1:3" x14ac:dyDescent="0.25">
      <c r="A602" s="1" t="s">
        <v>12504</v>
      </c>
      <c r="B602" s="2">
        <v>50810851</v>
      </c>
      <c r="C602" s="6">
        <v>0.5</v>
      </c>
    </row>
    <row r="603" spans="1:3" x14ac:dyDescent="0.25">
      <c r="A603" s="1" t="s">
        <v>12504</v>
      </c>
      <c r="B603" s="2">
        <v>543908956</v>
      </c>
      <c r="C603" s="6">
        <v>0.75</v>
      </c>
    </row>
    <row r="604" spans="1:3" x14ac:dyDescent="0.25">
      <c r="A604" s="1" t="s">
        <v>12504</v>
      </c>
      <c r="B604" s="2">
        <v>899509209</v>
      </c>
      <c r="C604" s="6">
        <v>0.25</v>
      </c>
    </row>
    <row r="605" spans="1:3" x14ac:dyDescent="0.25">
      <c r="A605" s="1" t="s">
        <v>12504</v>
      </c>
      <c r="B605" s="2">
        <v>116154779</v>
      </c>
      <c r="C605" s="6">
        <v>0.75</v>
      </c>
    </row>
    <row r="606" spans="1:3" x14ac:dyDescent="0.25">
      <c r="A606" s="1" t="s">
        <v>12504</v>
      </c>
      <c r="B606" s="2">
        <v>870730567</v>
      </c>
      <c r="C606" s="6">
        <v>0.25</v>
      </c>
    </row>
    <row r="607" spans="1:3" x14ac:dyDescent="0.25">
      <c r="A607" s="1" t="s">
        <v>12504</v>
      </c>
      <c r="B607" s="2">
        <v>937421561</v>
      </c>
      <c r="C607" s="6">
        <v>0.75</v>
      </c>
    </row>
    <row r="608" spans="1:3" x14ac:dyDescent="0.25">
      <c r="A608" s="1" t="s">
        <v>12504</v>
      </c>
      <c r="B608" s="2">
        <v>334024694</v>
      </c>
      <c r="C608" s="6">
        <v>0.75</v>
      </c>
    </row>
    <row r="609" spans="1:3" x14ac:dyDescent="0.25">
      <c r="A609" s="1" t="s">
        <v>12504</v>
      </c>
      <c r="B609" s="2">
        <v>151586243</v>
      </c>
      <c r="C609" s="6">
        <v>0.5</v>
      </c>
    </row>
    <row r="610" spans="1:3" x14ac:dyDescent="0.25">
      <c r="A610" s="1" t="s">
        <v>12504</v>
      </c>
      <c r="B610" s="2">
        <v>456676656</v>
      </c>
      <c r="C610" s="6">
        <v>0.25</v>
      </c>
    </row>
    <row r="611" spans="1:3" x14ac:dyDescent="0.25">
      <c r="A611" s="1" t="s">
        <v>12504</v>
      </c>
      <c r="B611" s="2">
        <v>421773020</v>
      </c>
      <c r="C611" s="6">
        <v>0.25</v>
      </c>
    </row>
    <row r="612" spans="1:3" x14ac:dyDescent="0.25">
      <c r="A612" s="1" t="s">
        <v>12538</v>
      </c>
      <c r="B612" s="2">
        <v>582459858</v>
      </c>
      <c r="C612" s="6">
        <v>0.5</v>
      </c>
    </row>
    <row r="613" spans="1:3" x14ac:dyDescent="0.25">
      <c r="A613" s="1" t="s">
        <v>12538</v>
      </c>
      <c r="B613" s="2">
        <v>772851714</v>
      </c>
      <c r="C613" s="6">
        <v>0.25</v>
      </c>
    </row>
    <row r="614" spans="1:3" x14ac:dyDescent="0.25">
      <c r="A614" s="1" t="s">
        <v>12538</v>
      </c>
      <c r="B614" s="2">
        <v>86849828</v>
      </c>
      <c r="C614" s="6">
        <v>0</v>
      </c>
    </row>
    <row r="615" spans="1:3" x14ac:dyDescent="0.25">
      <c r="A615" s="1" t="s">
        <v>12538</v>
      </c>
      <c r="B615" s="2">
        <v>618755065</v>
      </c>
      <c r="C615" s="6">
        <v>0.5</v>
      </c>
    </row>
    <row r="616" spans="1:3" x14ac:dyDescent="0.25">
      <c r="A616" s="1" t="s">
        <v>12538</v>
      </c>
      <c r="B616" s="2">
        <v>1432805</v>
      </c>
      <c r="C616" s="6">
        <v>0.25</v>
      </c>
    </row>
    <row r="617" spans="1:3" x14ac:dyDescent="0.25">
      <c r="A617" s="1" t="s">
        <v>12538</v>
      </c>
      <c r="B617" s="2">
        <v>181194873</v>
      </c>
      <c r="C617" s="6">
        <v>0</v>
      </c>
    </row>
    <row r="618" spans="1:3" x14ac:dyDescent="0.25">
      <c r="A618" s="1" t="s">
        <v>12538</v>
      </c>
      <c r="B618" s="2">
        <v>676088200</v>
      </c>
      <c r="C618" s="6">
        <v>0.75</v>
      </c>
    </row>
    <row r="619" spans="1:3" x14ac:dyDescent="0.25">
      <c r="A619" s="1" t="s">
        <v>12538</v>
      </c>
      <c r="B619" s="2">
        <v>194747626</v>
      </c>
      <c r="C619" s="6">
        <v>0</v>
      </c>
    </row>
    <row r="620" spans="1:3" x14ac:dyDescent="0.25">
      <c r="A620" s="1" t="s">
        <v>12538</v>
      </c>
      <c r="B620" s="2">
        <v>311412009</v>
      </c>
      <c r="C620" s="6">
        <v>0</v>
      </c>
    </row>
    <row r="621" spans="1:3" x14ac:dyDescent="0.25">
      <c r="A621" s="1" t="s">
        <v>12538</v>
      </c>
      <c r="B621" s="2">
        <v>82561349</v>
      </c>
      <c r="C621" s="6">
        <v>0.5</v>
      </c>
    </row>
    <row r="622" spans="1:3" x14ac:dyDescent="0.25">
      <c r="A622" s="1" t="s">
        <v>12538</v>
      </c>
      <c r="B622" s="2">
        <v>201270896</v>
      </c>
      <c r="C622" s="6">
        <v>0.25</v>
      </c>
    </row>
    <row r="623" spans="1:3" x14ac:dyDescent="0.25">
      <c r="A623" s="1" t="s">
        <v>12538</v>
      </c>
      <c r="B623" s="2">
        <v>74500001</v>
      </c>
      <c r="C623" s="6">
        <v>0</v>
      </c>
    </row>
    <row r="624" spans="1:3" x14ac:dyDescent="0.25">
      <c r="A624" s="1" t="s">
        <v>12538</v>
      </c>
      <c r="B624" s="2">
        <v>700058501</v>
      </c>
      <c r="C624" s="6">
        <v>0</v>
      </c>
    </row>
    <row r="625" spans="1:3" x14ac:dyDescent="0.25">
      <c r="A625" s="1" t="s">
        <v>12538</v>
      </c>
      <c r="B625" s="2">
        <v>761581783</v>
      </c>
      <c r="C625" s="6">
        <v>0.75</v>
      </c>
    </row>
    <row r="626" spans="1:3" x14ac:dyDescent="0.25">
      <c r="A626" s="1" t="s">
        <v>12538</v>
      </c>
      <c r="B626" s="2">
        <v>674382707</v>
      </c>
      <c r="C626" s="6">
        <v>0.5</v>
      </c>
    </row>
    <row r="627" spans="1:3" x14ac:dyDescent="0.25">
      <c r="A627" s="1" t="s">
        <v>12538</v>
      </c>
      <c r="B627" s="2">
        <v>877103671</v>
      </c>
      <c r="C627" s="6">
        <v>0.75</v>
      </c>
    </row>
    <row r="628" spans="1:3" x14ac:dyDescent="0.25">
      <c r="A628" s="1" t="s">
        <v>12538</v>
      </c>
      <c r="B628" s="2">
        <v>913488559</v>
      </c>
      <c r="C628" s="6">
        <v>0.25</v>
      </c>
    </row>
    <row r="629" spans="1:3" x14ac:dyDescent="0.25">
      <c r="A629" s="1" t="s">
        <v>12538</v>
      </c>
      <c r="B629" s="2">
        <v>721292067</v>
      </c>
      <c r="C629" s="6">
        <v>0.25</v>
      </c>
    </row>
    <row r="630" spans="1:3" x14ac:dyDescent="0.25">
      <c r="A630" s="1" t="s">
        <v>12538</v>
      </c>
      <c r="B630" s="2">
        <v>930764009</v>
      </c>
      <c r="C630" s="6">
        <v>0</v>
      </c>
    </row>
    <row r="631" spans="1:3" x14ac:dyDescent="0.25">
      <c r="A631" s="1" t="s">
        <v>12538</v>
      </c>
      <c r="B631" s="2">
        <v>914636531</v>
      </c>
      <c r="C631" s="6">
        <v>0.75</v>
      </c>
    </row>
    <row r="632" spans="1:3" x14ac:dyDescent="0.25">
      <c r="A632" s="1" t="s">
        <v>12538</v>
      </c>
      <c r="B632" s="2">
        <v>723294343</v>
      </c>
      <c r="C632" s="6">
        <v>0.25</v>
      </c>
    </row>
    <row r="633" spans="1:3" x14ac:dyDescent="0.25">
      <c r="A633" s="1" t="s">
        <v>12538</v>
      </c>
      <c r="B633" s="2">
        <v>203801183</v>
      </c>
      <c r="C633" s="6">
        <v>0.5</v>
      </c>
    </row>
    <row r="634" spans="1:3" x14ac:dyDescent="0.25">
      <c r="A634" s="1" t="s">
        <v>12538</v>
      </c>
      <c r="B634" s="2">
        <v>191556823</v>
      </c>
      <c r="C634" s="6">
        <v>0.25</v>
      </c>
    </row>
    <row r="635" spans="1:3" x14ac:dyDescent="0.25">
      <c r="A635" s="1" t="s">
        <v>12538</v>
      </c>
      <c r="B635" s="2">
        <v>254387170</v>
      </c>
      <c r="C635" s="6">
        <v>0.25</v>
      </c>
    </row>
    <row r="636" spans="1:3" x14ac:dyDescent="0.25">
      <c r="A636" s="1" t="s">
        <v>12538</v>
      </c>
      <c r="B636" s="2">
        <v>498794082</v>
      </c>
      <c r="C636" s="6">
        <v>0</v>
      </c>
    </row>
    <row r="637" spans="1:3" x14ac:dyDescent="0.25">
      <c r="A637" s="1" t="s">
        <v>12538</v>
      </c>
      <c r="B637" s="2">
        <v>876221030</v>
      </c>
      <c r="C637" s="6">
        <v>0.25</v>
      </c>
    </row>
    <row r="638" spans="1:3" x14ac:dyDescent="0.25">
      <c r="A638" s="1" t="s">
        <v>12538</v>
      </c>
      <c r="B638" s="2">
        <v>904896985</v>
      </c>
      <c r="C638" s="6">
        <v>0.75</v>
      </c>
    </row>
    <row r="639" spans="1:3" x14ac:dyDescent="0.25">
      <c r="A639" s="1" t="s">
        <v>12538</v>
      </c>
      <c r="B639" s="2">
        <v>605959171</v>
      </c>
      <c r="C639" s="6">
        <v>0.5</v>
      </c>
    </row>
    <row r="640" spans="1:3" x14ac:dyDescent="0.25">
      <c r="A640" s="1" t="s">
        <v>12538</v>
      </c>
      <c r="B640" s="2">
        <v>309305273</v>
      </c>
      <c r="C640" s="6">
        <v>0.25</v>
      </c>
    </row>
    <row r="641" spans="1:3" x14ac:dyDescent="0.25">
      <c r="A641" s="1" t="s">
        <v>12538</v>
      </c>
      <c r="B641" s="2">
        <v>63641638</v>
      </c>
      <c r="C641" s="6">
        <v>0.5</v>
      </c>
    </row>
    <row r="642" spans="1:3" x14ac:dyDescent="0.25">
      <c r="A642" s="1" t="s">
        <v>12538</v>
      </c>
      <c r="B642" s="2">
        <v>964074906</v>
      </c>
      <c r="C642" s="6">
        <v>0</v>
      </c>
    </row>
    <row r="643" spans="1:3" x14ac:dyDescent="0.25">
      <c r="A643" s="1" t="s">
        <v>12538</v>
      </c>
      <c r="B643" s="2">
        <v>399705834</v>
      </c>
      <c r="C643" s="6">
        <v>0.5</v>
      </c>
    </row>
    <row r="644" spans="1:3" x14ac:dyDescent="0.25">
      <c r="A644" s="1" t="s">
        <v>12538</v>
      </c>
      <c r="B644" s="2">
        <v>825095612</v>
      </c>
      <c r="C644" s="6">
        <v>0</v>
      </c>
    </row>
    <row r="645" spans="1:3" x14ac:dyDescent="0.25">
      <c r="A645" s="1" t="s">
        <v>12538</v>
      </c>
      <c r="B645" s="2">
        <v>336103947</v>
      </c>
      <c r="C645" s="6">
        <v>0.25</v>
      </c>
    </row>
    <row r="646" spans="1:3" x14ac:dyDescent="0.25">
      <c r="A646" s="1" t="s">
        <v>12538</v>
      </c>
      <c r="B646" s="2">
        <v>953439153</v>
      </c>
      <c r="C646" s="6">
        <v>0.25</v>
      </c>
    </row>
    <row r="647" spans="1:3" x14ac:dyDescent="0.25">
      <c r="A647" s="1" t="s">
        <v>12538</v>
      </c>
      <c r="B647" s="2">
        <v>874847372</v>
      </c>
      <c r="C647" s="6">
        <v>0.75</v>
      </c>
    </row>
    <row r="648" spans="1:3" x14ac:dyDescent="0.25">
      <c r="A648" s="1" t="s">
        <v>12538</v>
      </c>
      <c r="B648" s="2">
        <v>305594163</v>
      </c>
      <c r="C648" s="6">
        <v>0</v>
      </c>
    </row>
    <row r="649" spans="1:3" x14ac:dyDescent="0.25">
      <c r="A649" s="1" t="s">
        <v>12538</v>
      </c>
      <c r="B649" s="2">
        <v>279393774</v>
      </c>
      <c r="C649" s="6">
        <v>0.5</v>
      </c>
    </row>
    <row r="650" spans="1:3" x14ac:dyDescent="0.25">
      <c r="A650" s="1" t="s">
        <v>12538</v>
      </c>
      <c r="B650" s="2">
        <v>447232108</v>
      </c>
      <c r="C650" s="6">
        <v>0.5</v>
      </c>
    </row>
    <row r="651" spans="1:3" x14ac:dyDescent="0.25">
      <c r="A651" s="1" t="s">
        <v>12538</v>
      </c>
      <c r="B651" s="2">
        <v>237562153</v>
      </c>
      <c r="C651" s="6">
        <v>0</v>
      </c>
    </row>
    <row r="652" spans="1:3" x14ac:dyDescent="0.25">
      <c r="A652" s="1" t="s">
        <v>12538</v>
      </c>
      <c r="B652" s="2">
        <v>367977355</v>
      </c>
      <c r="C652" s="6">
        <v>0.25</v>
      </c>
    </row>
    <row r="653" spans="1:3" x14ac:dyDescent="0.25">
      <c r="A653" s="1" t="s">
        <v>12538</v>
      </c>
      <c r="B653" s="2">
        <v>146068290</v>
      </c>
      <c r="C653" s="6">
        <v>0.5</v>
      </c>
    </row>
    <row r="654" spans="1:3" x14ac:dyDescent="0.25">
      <c r="A654" s="1" t="s">
        <v>12538</v>
      </c>
      <c r="B654" s="2">
        <v>329702636</v>
      </c>
      <c r="C654" s="6">
        <v>0</v>
      </c>
    </row>
    <row r="655" spans="1:3" x14ac:dyDescent="0.25">
      <c r="A655" s="1" t="s">
        <v>12538</v>
      </c>
      <c r="B655" s="2">
        <v>233314261</v>
      </c>
      <c r="C655" s="6">
        <v>0.75</v>
      </c>
    </row>
    <row r="656" spans="1:3" x14ac:dyDescent="0.25">
      <c r="A656" s="1" t="s">
        <v>12538</v>
      </c>
      <c r="B656" s="2">
        <v>401834483</v>
      </c>
      <c r="C656" s="6">
        <v>0.75</v>
      </c>
    </row>
    <row r="657" spans="1:3" x14ac:dyDescent="0.25">
      <c r="A657" s="1" t="s">
        <v>12538</v>
      </c>
      <c r="B657" s="2">
        <v>475767486</v>
      </c>
      <c r="C657" s="6">
        <v>0.5</v>
      </c>
    </row>
    <row r="658" spans="1:3" x14ac:dyDescent="0.25">
      <c r="A658" s="1" t="s">
        <v>12538</v>
      </c>
      <c r="B658" s="2">
        <v>158304189</v>
      </c>
      <c r="C658" s="6">
        <v>0.25</v>
      </c>
    </row>
    <row r="659" spans="1:3" x14ac:dyDescent="0.25">
      <c r="A659" s="1" t="s">
        <v>12538</v>
      </c>
      <c r="B659" s="2">
        <v>858485094</v>
      </c>
      <c r="C659" s="6">
        <v>0.25</v>
      </c>
    </row>
    <row r="660" spans="1:3" x14ac:dyDescent="0.25">
      <c r="A660" s="1" t="s">
        <v>12538</v>
      </c>
      <c r="B660" s="2">
        <v>406401047</v>
      </c>
      <c r="C660" s="6">
        <v>0.5</v>
      </c>
    </row>
    <row r="661" spans="1:3" x14ac:dyDescent="0.25">
      <c r="A661" s="1" t="s">
        <v>12538</v>
      </c>
      <c r="B661" s="2">
        <v>721237017</v>
      </c>
      <c r="C661" s="6">
        <v>0.5</v>
      </c>
    </row>
    <row r="662" spans="1:3" x14ac:dyDescent="0.25">
      <c r="A662" s="1" t="s">
        <v>12538</v>
      </c>
      <c r="B662" s="2">
        <v>294503809</v>
      </c>
      <c r="C662" s="6">
        <v>0.25</v>
      </c>
    </row>
    <row r="663" spans="1:3" x14ac:dyDescent="0.25">
      <c r="A663" s="1" t="s">
        <v>12538</v>
      </c>
      <c r="B663" s="2">
        <v>33418679</v>
      </c>
      <c r="C663" s="6">
        <v>0.5</v>
      </c>
    </row>
    <row r="664" spans="1:3" x14ac:dyDescent="0.25">
      <c r="A664" s="1" t="s">
        <v>12538</v>
      </c>
      <c r="B664" s="2">
        <v>626603303</v>
      </c>
      <c r="C664" s="6">
        <v>0.75</v>
      </c>
    </row>
    <row r="665" spans="1:3" x14ac:dyDescent="0.25">
      <c r="A665" s="1" t="s">
        <v>12538</v>
      </c>
      <c r="B665" s="2">
        <v>481756337</v>
      </c>
      <c r="C665" s="6">
        <v>0.25</v>
      </c>
    </row>
    <row r="666" spans="1:3" x14ac:dyDescent="0.25">
      <c r="A666" s="1" t="s">
        <v>12538</v>
      </c>
      <c r="B666" s="2">
        <v>395085982</v>
      </c>
      <c r="C666" s="6">
        <v>0.25</v>
      </c>
    </row>
    <row r="667" spans="1:3" x14ac:dyDescent="0.25">
      <c r="A667" s="1" t="s">
        <v>12538</v>
      </c>
      <c r="B667" s="2">
        <v>714585585</v>
      </c>
      <c r="C667" s="6">
        <v>0.75</v>
      </c>
    </row>
    <row r="668" spans="1:3" x14ac:dyDescent="0.25">
      <c r="A668" s="1" t="s">
        <v>12538</v>
      </c>
      <c r="B668" s="2">
        <v>388752627</v>
      </c>
      <c r="C668" s="6">
        <v>0.75</v>
      </c>
    </row>
    <row r="669" spans="1:3" x14ac:dyDescent="0.25">
      <c r="A669" s="1" t="s">
        <v>12538</v>
      </c>
      <c r="B669" s="2">
        <v>874884242</v>
      </c>
      <c r="C669" s="6">
        <v>0</v>
      </c>
    </row>
    <row r="670" spans="1:3" x14ac:dyDescent="0.25">
      <c r="A670" s="1" t="s">
        <v>12538</v>
      </c>
      <c r="B670" s="2">
        <v>777781283</v>
      </c>
      <c r="C670" s="6">
        <v>0</v>
      </c>
    </row>
    <row r="671" spans="1:3" x14ac:dyDescent="0.25">
      <c r="A671" s="1" t="s">
        <v>12538</v>
      </c>
      <c r="B671" s="2">
        <v>14018624</v>
      </c>
      <c r="C671" s="6">
        <v>0.5</v>
      </c>
    </row>
    <row r="672" spans="1:3" x14ac:dyDescent="0.25">
      <c r="A672" s="1" t="s">
        <v>12538</v>
      </c>
      <c r="B672" s="2">
        <v>562212047</v>
      </c>
      <c r="C672" s="6">
        <v>0.75</v>
      </c>
    </row>
    <row r="673" spans="1:3" x14ac:dyDescent="0.25">
      <c r="A673" s="1" t="s">
        <v>12538</v>
      </c>
      <c r="B673" s="2">
        <v>743729432</v>
      </c>
      <c r="C673" s="6">
        <v>0</v>
      </c>
    </row>
    <row r="674" spans="1:3" x14ac:dyDescent="0.25">
      <c r="A674" s="1" t="s">
        <v>12538</v>
      </c>
      <c r="B674" s="2">
        <v>226058119</v>
      </c>
      <c r="C674" s="6">
        <v>0.25</v>
      </c>
    </row>
    <row r="675" spans="1:3" x14ac:dyDescent="0.25">
      <c r="A675" s="1" t="s">
        <v>12538</v>
      </c>
      <c r="B675" s="2">
        <v>965121813</v>
      </c>
      <c r="C675" s="6">
        <v>0.75</v>
      </c>
    </row>
    <row r="676" spans="1:3" x14ac:dyDescent="0.25">
      <c r="A676" s="1" t="s">
        <v>12538</v>
      </c>
      <c r="B676" s="2">
        <v>903375773</v>
      </c>
      <c r="C676" s="6">
        <v>0.75</v>
      </c>
    </row>
    <row r="677" spans="1:3" x14ac:dyDescent="0.25">
      <c r="A677" s="1" t="s">
        <v>12538</v>
      </c>
      <c r="B677" s="2">
        <v>423317349</v>
      </c>
      <c r="C677" s="6">
        <v>0.5</v>
      </c>
    </row>
    <row r="678" spans="1:3" x14ac:dyDescent="0.25">
      <c r="A678" s="1" t="s">
        <v>12538</v>
      </c>
      <c r="B678" s="2">
        <v>658326980</v>
      </c>
      <c r="C678" s="6">
        <v>0</v>
      </c>
    </row>
    <row r="679" spans="1:3" x14ac:dyDescent="0.25">
      <c r="A679" s="1" t="s">
        <v>12538</v>
      </c>
      <c r="B679" s="2">
        <v>497837231</v>
      </c>
      <c r="C679" s="6">
        <v>0</v>
      </c>
    </row>
    <row r="680" spans="1:3" x14ac:dyDescent="0.25">
      <c r="A680" s="1" t="s">
        <v>12538</v>
      </c>
      <c r="B680" s="2">
        <v>159650876</v>
      </c>
      <c r="C680" s="6">
        <v>0.75</v>
      </c>
    </row>
    <row r="681" spans="1:3" x14ac:dyDescent="0.25">
      <c r="A681" s="1" t="s">
        <v>12538</v>
      </c>
      <c r="B681" s="2">
        <v>912042678</v>
      </c>
      <c r="C681" s="6">
        <v>0</v>
      </c>
    </row>
    <row r="682" spans="1:3" x14ac:dyDescent="0.25">
      <c r="A682" s="1" t="s">
        <v>12538</v>
      </c>
      <c r="B682" s="2">
        <v>919570593</v>
      </c>
      <c r="C682" s="6">
        <v>0.75</v>
      </c>
    </row>
    <row r="683" spans="1:3" x14ac:dyDescent="0.25">
      <c r="A683" s="1" t="s">
        <v>12538</v>
      </c>
      <c r="B683" s="2">
        <v>355478532</v>
      </c>
      <c r="C683" s="6">
        <v>0.5</v>
      </c>
    </row>
    <row r="684" spans="1:3" x14ac:dyDescent="0.25">
      <c r="A684" s="1" t="s">
        <v>12538</v>
      </c>
      <c r="B684" s="2">
        <v>625733970</v>
      </c>
      <c r="C684" s="6">
        <v>0.25</v>
      </c>
    </row>
    <row r="685" spans="1:3" x14ac:dyDescent="0.25">
      <c r="A685" s="1" t="s">
        <v>12538</v>
      </c>
      <c r="B685" s="2">
        <v>639381444</v>
      </c>
      <c r="C685" s="6">
        <v>0.75</v>
      </c>
    </row>
    <row r="686" spans="1:3" x14ac:dyDescent="0.25">
      <c r="A686" s="1" t="s">
        <v>12538</v>
      </c>
      <c r="B686" s="2">
        <v>325519065</v>
      </c>
      <c r="C686" s="6">
        <v>0.75</v>
      </c>
    </row>
    <row r="687" spans="1:3" x14ac:dyDescent="0.25">
      <c r="A687" s="1" t="s">
        <v>12538</v>
      </c>
      <c r="B687" s="2">
        <v>1827488</v>
      </c>
      <c r="C687" s="6">
        <v>0.5</v>
      </c>
    </row>
    <row r="688" spans="1:3" x14ac:dyDescent="0.25">
      <c r="A688" s="1" t="s">
        <v>12538</v>
      </c>
      <c r="B688" s="2">
        <v>773819353</v>
      </c>
      <c r="C688" s="6">
        <v>0.25</v>
      </c>
    </row>
    <row r="689" spans="1:3" x14ac:dyDescent="0.25">
      <c r="A689" s="1" t="s">
        <v>12538</v>
      </c>
      <c r="B689" s="2">
        <v>569470438</v>
      </c>
      <c r="C689" s="6">
        <v>0.25</v>
      </c>
    </row>
    <row r="690" spans="1:3" x14ac:dyDescent="0.25">
      <c r="A690" s="1" t="s">
        <v>12538</v>
      </c>
      <c r="B690" s="2">
        <v>389587350</v>
      </c>
      <c r="C690" s="6">
        <v>0.75</v>
      </c>
    </row>
    <row r="691" spans="1:3" x14ac:dyDescent="0.25">
      <c r="A691" s="1" t="s">
        <v>12538</v>
      </c>
      <c r="B691" s="2">
        <v>425771114</v>
      </c>
      <c r="C691" s="6">
        <v>0.5</v>
      </c>
    </row>
    <row r="692" spans="1:3" x14ac:dyDescent="0.25">
      <c r="A692" s="1" t="s">
        <v>12538</v>
      </c>
      <c r="B692" s="2">
        <v>258310082</v>
      </c>
      <c r="C692" s="6">
        <v>0.75</v>
      </c>
    </row>
    <row r="693" spans="1:3" x14ac:dyDescent="0.25">
      <c r="A693" s="1" t="s">
        <v>12538</v>
      </c>
      <c r="B693" s="2">
        <v>765691385</v>
      </c>
      <c r="C693" s="6">
        <v>0.75</v>
      </c>
    </row>
    <row r="694" spans="1:3" x14ac:dyDescent="0.25">
      <c r="A694" s="1" t="s">
        <v>12538</v>
      </c>
      <c r="B694" s="2">
        <v>784495795</v>
      </c>
      <c r="C694" s="6">
        <v>0.75</v>
      </c>
    </row>
    <row r="695" spans="1:3" x14ac:dyDescent="0.25">
      <c r="A695" s="1" t="s">
        <v>12538</v>
      </c>
      <c r="B695" s="2">
        <v>692032721</v>
      </c>
      <c r="C695" s="6">
        <v>0.75</v>
      </c>
    </row>
    <row r="696" spans="1:3" x14ac:dyDescent="0.25">
      <c r="A696" s="1" t="s">
        <v>12538</v>
      </c>
      <c r="B696" s="2">
        <v>358218500</v>
      </c>
      <c r="C696" s="6">
        <v>0.5</v>
      </c>
    </row>
    <row r="697" spans="1:3" x14ac:dyDescent="0.25">
      <c r="A697" s="1" t="s">
        <v>12538</v>
      </c>
      <c r="B697" s="2">
        <v>280885455</v>
      </c>
      <c r="C697" s="6">
        <v>0.5</v>
      </c>
    </row>
    <row r="698" spans="1:3" x14ac:dyDescent="0.25">
      <c r="A698" s="1" t="s">
        <v>12538</v>
      </c>
      <c r="B698" s="2">
        <v>313931055</v>
      </c>
      <c r="C698" s="6">
        <v>0.25</v>
      </c>
    </row>
    <row r="699" spans="1:3" x14ac:dyDescent="0.25">
      <c r="A699" s="1" t="s">
        <v>12538</v>
      </c>
      <c r="B699" s="2">
        <v>478857998</v>
      </c>
      <c r="C699" s="6">
        <v>0.75</v>
      </c>
    </row>
    <row r="700" spans="1:3" x14ac:dyDescent="0.25">
      <c r="A700" s="1" t="s">
        <v>12538</v>
      </c>
      <c r="B700" s="2">
        <v>577626962</v>
      </c>
      <c r="C700" s="6">
        <v>0.25</v>
      </c>
    </row>
    <row r="701" spans="1:3" x14ac:dyDescent="0.25">
      <c r="A701" s="1" t="s">
        <v>12538</v>
      </c>
      <c r="B701" s="2">
        <v>475998423</v>
      </c>
      <c r="C701" s="6">
        <v>0.5</v>
      </c>
    </row>
    <row r="702" spans="1:3" x14ac:dyDescent="0.25">
      <c r="A702" s="1" t="s">
        <v>12538</v>
      </c>
      <c r="B702" s="2">
        <v>305303485</v>
      </c>
      <c r="C702" s="6">
        <v>0</v>
      </c>
    </row>
    <row r="703" spans="1:3" x14ac:dyDescent="0.25">
      <c r="A703" s="1" t="s">
        <v>12538</v>
      </c>
      <c r="B703" s="2">
        <v>893095503</v>
      </c>
      <c r="C703" s="6">
        <v>0.75</v>
      </c>
    </row>
    <row r="704" spans="1:3" x14ac:dyDescent="0.25">
      <c r="A704" s="1" t="s">
        <v>12538</v>
      </c>
      <c r="B704" s="2">
        <v>717666940</v>
      </c>
      <c r="C704" s="6">
        <v>0.75</v>
      </c>
    </row>
    <row r="705" spans="1:3" x14ac:dyDescent="0.25">
      <c r="A705" s="1" t="s">
        <v>12538</v>
      </c>
      <c r="B705" s="2">
        <v>295093225</v>
      </c>
      <c r="C705" s="6">
        <v>0.25</v>
      </c>
    </row>
    <row r="706" spans="1:3" x14ac:dyDescent="0.25">
      <c r="A706" s="1" t="s">
        <v>12538</v>
      </c>
      <c r="B706" s="2">
        <v>778341652</v>
      </c>
      <c r="C706" s="6">
        <v>0.25</v>
      </c>
    </row>
    <row r="707" spans="1:3" x14ac:dyDescent="0.25">
      <c r="A707" s="1" t="s">
        <v>12538</v>
      </c>
      <c r="B707" s="2">
        <v>203688626</v>
      </c>
      <c r="C707" s="6">
        <v>0.5</v>
      </c>
    </row>
    <row r="708" spans="1:3" x14ac:dyDescent="0.25">
      <c r="A708" s="1" t="s">
        <v>12538</v>
      </c>
      <c r="B708" s="2">
        <v>580770946</v>
      </c>
      <c r="C708" s="6">
        <v>0.25</v>
      </c>
    </row>
    <row r="709" spans="1:3" x14ac:dyDescent="0.25">
      <c r="A709" s="1" t="s">
        <v>12538</v>
      </c>
      <c r="B709" s="2">
        <v>302136341</v>
      </c>
      <c r="C709" s="6">
        <v>0.5</v>
      </c>
    </row>
    <row r="710" spans="1:3" x14ac:dyDescent="0.25">
      <c r="A710" s="1" t="s">
        <v>12538</v>
      </c>
      <c r="B710" s="2">
        <v>295682322</v>
      </c>
      <c r="C710" s="6">
        <v>0.5</v>
      </c>
    </row>
    <row r="711" spans="1:3" x14ac:dyDescent="0.25">
      <c r="A711" s="1" t="s">
        <v>12538</v>
      </c>
      <c r="B711" s="2">
        <v>316783181</v>
      </c>
      <c r="C711" s="6">
        <v>0</v>
      </c>
    </row>
    <row r="712" spans="1:3" x14ac:dyDescent="0.25">
      <c r="A712" s="1" t="s">
        <v>12538</v>
      </c>
      <c r="B712" s="2">
        <v>479460368</v>
      </c>
      <c r="C712" s="6">
        <v>0.5</v>
      </c>
    </row>
    <row r="713" spans="1:3" x14ac:dyDescent="0.25">
      <c r="A713" s="1" t="s">
        <v>12508</v>
      </c>
      <c r="B713" s="2">
        <v>567334412</v>
      </c>
      <c r="C713" s="6">
        <v>0.25</v>
      </c>
    </row>
    <row r="714" spans="1:3" x14ac:dyDescent="0.25">
      <c r="A714" s="1" t="s">
        <v>12508</v>
      </c>
      <c r="B714" s="2">
        <v>171393825</v>
      </c>
      <c r="C714" s="6">
        <v>0.25</v>
      </c>
    </row>
    <row r="715" spans="1:3" x14ac:dyDescent="0.25">
      <c r="A715" s="1" t="s">
        <v>12508</v>
      </c>
      <c r="B715" s="2">
        <v>939664703</v>
      </c>
      <c r="C715" s="6">
        <v>0.75</v>
      </c>
    </row>
    <row r="716" spans="1:3" x14ac:dyDescent="0.25">
      <c r="A716" s="1" t="s">
        <v>12508</v>
      </c>
      <c r="B716" s="2">
        <v>192582140</v>
      </c>
      <c r="C716" s="6">
        <v>0</v>
      </c>
    </row>
    <row r="717" spans="1:3" x14ac:dyDescent="0.25">
      <c r="A717" s="1" t="s">
        <v>12508</v>
      </c>
      <c r="B717" s="2">
        <v>994337960</v>
      </c>
      <c r="C717" s="6">
        <v>0.5</v>
      </c>
    </row>
    <row r="718" spans="1:3" x14ac:dyDescent="0.25">
      <c r="A718" s="1" t="s">
        <v>12508</v>
      </c>
      <c r="B718" s="2">
        <v>398490470</v>
      </c>
      <c r="C718" s="6">
        <v>0.25</v>
      </c>
    </row>
    <row r="719" spans="1:3" x14ac:dyDescent="0.25">
      <c r="A719" s="1" t="s">
        <v>12508</v>
      </c>
      <c r="B719" s="2">
        <v>453563649</v>
      </c>
      <c r="C719" s="6">
        <v>0.75</v>
      </c>
    </row>
    <row r="720" spans="1:3" x14ac:dyDescent="0.25">
      <c r="A720" s="1" t="s">
        <v>12508</v>
      </c>
      <c r="B720" s="2">
        <v>42504617</v>
      </c>
      <c r="C720" s="6">
        <v>0.25</v>
      </c>
    </row>
    <row r="721" spans="1:3" x14ac:dyDescent="0.25">
      <c r="A721" s="1" t="s">
        <v>12508</v>
      </c>
      <c r="B721" s="2">
        <v>387193721</v>
      </c>
      <c r="C721" s="6">
        <v>0.75</v>
      </c>
    </row>
    <row r="722" spans="1:3" x14ac:dyDescent="0.25">
      <c r="A722" s="1" t="s">
        <v>12508</v>
      </c>
      <c r="B722" s="2">
        <v>385558417</v>
      </c>
      <c r="C722" s="6">
        <v>0.75</v>
      </c>
    </row>
    <row r="723" spans="1:3" x14ac:dyDescent="0.25">
      <c r="A723" s="1" t="s">
        <v>12508</v>
      </c>
      <c r="B723" s="2">
        <v>620633359</v>
      </c>
      <c r="C723" s="6">
        <v>0.75</v>
      </c>
    </row>
    <row r="724" spans="1:3" x14ac:dyDescent="0.25">
      <c r="A724" s="1" t="s">
        <v>12508</v>
      </c>
      <c r="B724" s="2">
        <v>965241292</v>
      </c>
      <c r="C724" s="6">
        <v>0.5</v>
      </c>
    </row>
    <row r="725" spans="1:3" x14ac:dyDescent="0.25">
      <c r="A725" s="1" t="s">
        <v>12508</v>
      </c>
      <c r="B725" s="2">
        <v>646448345</v>
      </c>
      <c r="C725" s="6">
        <v>0.75</v>
      </c>
    </row>
    <row r="726" spans="1:3" x14ac:dyDescent="0.25">
      <c r="A726" s="1" t="s">
        <v>12508</v>
      </c>
      <c r="B726" s="2">
        <v>897495570</v>
      </c>
      <c r="C726" s="6">
        <v>0.75</v>
      </c>
    </row>
    <row r="727" spans="1:3" x14ac:dyDescent="0.25">
      <c r="A727" s="1" t="s">
        <v>12508</v>
      </c>
      <c r="B727" s="2">
        <v>295040717</v>
      </c>
      <c r="C727" s="6">
        <v>0.75</v>
      </c>
    </row>
    <row r="728" spans="1:3" x14ac:dyDescent="0.25">
      <c r="A728" s="1" t="s">
        <v>12508</v>
      </c>
      <c r="B728" s="2">
        <v>722249445</v>
      </c>
      <c r="C728" s="6">
        <v>0.75</v>
      </c>
    </row>
    <row r="729" spans="1:3" x14ac:dyDescent="0.25">
      <c r="A729" s="1" t="s">
        <v>12508</v>
      </c>
      <c r="B729" s="2">
        <v>130429629</v>
      </c>
      <c r="C729" s="6">
        <v>0</v>
      </c>
    </row>
    <row r="730" spans="1:3" x14ac:dyDescent="0.25">
      <c r="A730" s="1" t="s">
        <v>12508</v>
      </c>
      <c r="B730" s="2">
        <v>968099871</v>
      </c>
      <c r="C730" s="6">
        <v>0.5</v>
      </c>
    </row>
    <row r="731" spans="1:3" x14ac:dyDescent="0.25">
      <c r="A731" s="1" t="s">
        <v>12508</v>
      </c>
      <c r="B731" s="2">
        <v>388129904</v>
      </c>
      <c r="C731" s="6">
        <v>0</v>
      </c>
    </row>
    <row r="732" spans="1:3" x14ac:dyDescent="0.25">
      <c r="A732" s="1" t="s">
        <v>12508</v>
      </c>
      <c r="B732" s="2">
        <v>809277578</v>
      </c>
      <c r="C732" s="6">
        <v>0</v>
      </c>
    </row>
    <row r="733" spans="1:3" x14ac:dyDescent="0.25">
      <c r="A733" s="1" t="s">
        <v>12508</v>
      </c>
      <c r="B733" s="2">
        <v>886712659</v>
      </c>
      <c r="C733" s="6">
        <v>0.5</v>
      </c>
    </row>
    <row r="734" spans="1:3" x14ac:dyDescent="0.25">
      <c r="A734" s="1" t="s">
        <v>12508</v>
      </c>
      <c r="B734" s="2">
        <v>986667087</v>
      </c>
      <c r="C734" s="6">
        <v>0</v>
      </c>
    </row>
    <row r="735" spans="1:3" x14ac:dyDescent="0.25">
      <c r="A735" s="1" t="s">
        <v>12508</v>
      </c>
      <c r="B735" s="2">
        <v>499411071</v>
      </c>
      <c r="C735" s="6">
        <v>0.5</v>
      </c>
    </row>
    <row r="736" spans="1:3" x14ac:dyDescent="0.25">
      <c r="A736" s="1" t="s">
        <v>12508</v>
      </c>
      <c r="B736" s="2">
        <v>872154878</v>
      </c>
      <c r="C736" s="6">
        <v>0.75</v>
      </c>
    </row>
    <row r="737" spans="1:3" x14ac:dyDescent="0.25">
      <c r="A737" s="1" t="s">
        <v>12508</v>
      </c>
      <c r="B737" s="2">
        <v>748804136</v>
      </c>
      <c r="C737" s="6">
        <v>0.25</v>
      </c>
    </row>
    <row r="738" spans="1:3" x14ac:dyDescent="0.25">
      <c r="A738" s="1" t="s">
        <v>12508</v>
      </c>
      <c r="B738" s="2">
        <v>87668234</v>
      </c>
      <c r="C738" s="6">
        <v>0.5</v>
      </c>
    </row>
    <row r="739" spans="1:3" x14ac:dyDescent="0.25">
      <c r="A739" s="1" t="s">
        <v>12508</v>
      </c>
      <c r="B739" s="2">
        <v>539641487</v>
      </c>
      <c r="C739" s="6">
        <v>0.75</v>
      </c>
    </row>
    <row r="740" spans="1:3" x14ac:dyDescent="0.25">
      <c r="A740" s="1" t="s">
        <v>12508</v>
      </c>
      <c r="B740" s="2">
        <v>598219243</v>
      </c>
      <c r="C740" s="6">
        <v>0</v>
      </c>
    </row>
    <row r="741" spans="1:3" x14ac:dyDescent="0.25">
      <c r="A741" s="1" t="s">
        <v>12508</v>
      </c>
      <c r="B741" s="2">
        <v>284644944</v>
      </c>
      <c r="C741" s="6">
        <v>0.5</v>
      </c>
    </row>
    <row r="742" spans="1:3" x14ac:dyDescent="0.25">
      <c r="A742" s="1" t="s">
        <v>12508</v>
      </c>
      <c r="B742" s="2">
        <v>980286712</v>
      </c>
      <c r="C742" s="6">
        <v>0</v>
      </c>
    </row>
    <row r="743" spans="1:3" x14ac:dyDescent="0.25">
      <c r="A743" s="1" t="s">
        <v>12508</v>
      </c>
      <c r="B743" s="2">
        <v>237951204</v>
      </c>
      <c r="C743" s="6">
        <v>0.5</v>
      </c>
    </row>
    <row r="744" spans="1:3" x14ac:dyDescent="0.25">
      <c r="A744" s="1" t="s">
        <v>12508</v>
      </c>
      <c r="B744" s="2">
        <v>370740071</v>
      </c>
      <c r="C744" s="6">
        <v>0.75</v>
      </c>
    </row>
    <row r="745" spans="1:3" x14ac:dyDescent="0.25">
      <c r="A745" s="1" t="s">
        <v>12508</v>
      </c>
      <c r="B745" s="2">
        <v>433268013</v>
      </c>
      <c r="C745" s="6">
        <v>0.5</v>
      </c>
    </row>
    <row r="746" spans="1:3" x14ac:dyDescent="0.25">
      <c r="A746" s="1" t="s">
        <v>12508</v>
      </c>
      <c r="B746" s="2">
        <v>365392432</v>
      </c>
      <c r="C746" s="6">
        <v>0.75</v>
      </c>
    </row>
    <row r="747" spans="1:3" x14ac:dyDescent="0.25">
      <c r="A747" s="1" t="s">
        <v>12508</v>
      </c>
      <c r="B747" s="2">
        <v>759678108</v>
      </c>
      <c r="C747" s="6">
        <v>0.25</v>
      </c>
    </row>
    <row r="748" spans="1:3" x14ac:dyDescent="0.25">
      <c r="A748" s="1" t="s">
        <v>12508</v>
      </c>
      <c r="B748" s="2">
        <v>396766385</v>
      </c>
      <c r="C748" s="6">
        <v>0</v>
      </c>
    </row>
    <row r="749" spans="1:3" x14ac:dyDescent="0.25">
      <c r="A749" s="1" t="s">
        <v>12508</v>
      </c>
      <c r="B749" s="2">
        <v>298165137</v>
      </c>
      <c r="C749" s="6">
        <v>0.75</v>
      </c>
    </row>
    <row r="750" spans="1:3" x14ac:dyDescent="0.25">
      <c r="A750" s="1" t="s">
        <v>12508</v>
      </c>
      <c r="B750" s="2">
        <v>62724933</v>
      </c>
      <c r="C750" s="6">
        <v>0.5</v>
      </c>
    </row>
    <row r="751" spans="1:3" x14ac:dyDescent="0.25">
      <c r="A751" s="1" t="s">
        <v>12508</v>
      </c>
      <c r="B751" s="2">
        <v>839479823</v>
      </c>
      <c r="C751" s="6">
        <v>0.75</v>
      </c>
    </row>
    <row r="752" spans="1:3" x14ac:dyDescent="0.25">
      <c r="A752" s="1" t="s">
        <v>12508</v>
      </c>
      <c r="B752" s="2">
        <v>757839652</v>
      </c>
      <c r="C752" s="6">
        <v>0.25</v>
      </c>
    </row>
    <row r="753" spans="1:3" x14ac:dyDescent="0.25">
      <c r="A753" s="1" t="s">
        <v>12508</v>
      </c>
      <c r="B753" s="2">
        <v>904970081</v>
      </c>
      <c r="C753" s="6">
        <v>0.25</v>
      </c>
    </row>
    <row r="754" spans="1:3" x14ac:dyDescent="0.25">
      <c r="A754" s="1" t="s">
        <v>12508</v>
      </c>
      <c r="B754" s="2">
        <v>307334489</v>
      </c>
      <c r="C754" s="6">
        <v>0.25</v>
      </c>
    </row>
    <row r="755" spans="1:3" x14ac:dyDescent="0.25">
      <c r="A755" s="1" t="s">
        <v>12508</v>
      </c>
      <c r="B755" s="2">
        <v>576795176</v>
      </c>
      <c r="C755" s="6">
        <v>0.75</v>
      </c>
    </row>
    <row r="756" spans="1:3" x14ac:dyDescent="0.25">
      <c r="A756" s="1" t="s">
        <v>12508</v>
      </c>
      <c r="B756" s="2">
        <v>219303195</v>
      </c>
      <c r="C756" s="6">
        <v>0.25</v>
      </c>
    </row>
    <row r="757" spans="1:3" x14ac:dyDescent="0.25">
      <c r="A757" s="1" t="s">
        <v>12508</v>
      </c>
      <c r="B757" s="2">
        <v>388888615</v>
      </c>
      <c r="C757" s="6">
        <v>0.25</v>
      </c>
    </row>
    <row r="758" spans="1:3" x14ac:dyDescent="0.25">
      <c r="A758" s="1" t="s">
        <v>12508</v>
      </c>
      <c r="B758" s="2">
        <v>822216007</v>
      </c>
      <c r="C758" s="6">
        <v>0.5</v>
      </c>
    </row>
    <row r="759" spans="1:3" x14ac:dyDescent="0.25">
      <c r="A759" s="1" t="s">
        <v>12508</v>
      </c>
      <c r="B759" s="2">
        <v>156058632</v>
      </c>
      <c r="C759" s="6">
        <v>0</v>
      </c>
    </row>
    <row r="760" spans="1:3" x14ac:dyDescent="0.25">
      <c r="A760" s="1" t="s">
        <v>12508</v>
      </c>
      <c r="B760" s="2">
        <v>419235443</v>
      </c>
      <c r="C760" s="6">
        <v>0.75</v>
      </c>
    </row>
    <row r="761" spans="1:3" x14ac:dyDescent="0.25">
      <c r="A761" s="1" t="s">
        <v>12508</v>
      </c>
      <c r="B761" s="2">
        <v>328827622</v>
      </c>
      <c r="C761" s="6">
        <v>0.5</v>
      </c>
    </row>
    <row r="762" spans="1:3" x14ac:dyDescent="0.25">
      <c r="A762" s="1" t="s">
        <v>12508</v>
      </c>
      <c r="B762" s="2">
        <v>794596039</v>
      </c>
      <c r="C762" s="6">
        <v>0.5</v>
      </c>
    </row>
    <row r="763" spans="1:3" x14ac:dyDescent="0.25">
      <c r="A763" s="1" t="s">
        <v>12508</v>
      </c>
      <c r="B763" s="2">
        <v>680696507</v>
      </c>
      <c r="C763" s="6">
        <v>0.25</v>
      </c>
    </row>
    <row r="764" spans="1:3" x14ac:dyDescent="0.25">
      <c r="A764" s="1" t="s">
        <v>12508</v>
      </c>
      <c r="B764" s="2">
        <v>233064658</v>
      </c>
      <c r="C764" s="6">
        <v>0.75</v>
      </c>
    </row>
    <row r="765" spans="1:3" x14ac:dyDescent="0.25">
      <c r="A765" s="1" t="s">
        <v>12508</v>
      </c>
      <c r="B765" s="2">
        <v>848649546</v>
      </c>
      <c r="C765" s="6">
        <v>0.5</v>
      </c>
    </row>
    <row r="766" spans="1:3" x14ac:dyDescent="0.25">
      <c r="A766" s="1" t="s">
        <v>12508</v>
      </c>
      <c r="B766" s="2">
        <v>96104372</v>
      </c>
      <c r="C766" s="6">
        <v>0.5</v>
      </c>
    </row>
    <row r="767" spans="1:3" x14ac:dyDescent="0.25">
      <c r="A767" s="1" t="s">
        <v>12508</v>
      </c>
      <c r="B767" s="2">
        <v>563666327</v>
      </c>
      <c r="C767" s="6">
        <v>0.25</v>
      </c>
    </row>
    <row r="768" spans="1:3" x14ac:dyDescent="0.25">
      <c r="A768" s="1" t="s">
        <v>12508</v>
      </c>
      <c r="B768" s="2">
        <v>677896146</v>
      </c>
      <c r="C768" s="6">
        <v>0.5</v>
      </c>
    </row>
    <row r="769" spans="1:3" x14ac:dyDescent="0.25">
      <c r="A769" s="1" t="s">
        <v>12508</v>
      </c>
      <c r="B769" s="2">
        <v>788106278</v>
      </c>
      <c r="C769" s="6">
        <v>0</v>
      </c>
    </row>
    <row r="770" spans="1:3" x14ac:dyDescent="0.25">
      <c r="A770" s="1" t="s">
        <v>12508</v>
      </c>
      <c r="B770" s="2">
        <v>219463777</v>
      </c>
      <c r="C770" s="6">
        <v>0.75</v>
      </c>
    </row>
    <row r="771" spans="1:3" x14ac:dyDescent="0.25">
      <c r="A771" s="1" t="s">
        <v>12508</v>
      </c>
      <c r="B771" s="2">
        <v>455747410</v>
      </c>
      <c r="C771" s="6">
        <v>0.25</v>
      </c>
    </row>
    <row r="772" spans="1:3" x14ac:dyDescent="0.25">
      <c r="A772" s="1" t="s">
        <v>12508</v>
      </c>
      <c r="B772" s="2">
        <v>345576680</v>
      </c>
      <c r="C772" s="6">
        <v>0.75</v>
      </c>
    </row>
    <row r="773" spans="1:3" x14ac:dyDescent="0.25">
      <c r="A773" s="1" t="s">
        <v>12508</v>
      </c>
      <c r="B773" s="2">
        <v>614567503</v>
      </c>
      <c r="C773" s="6">
        <v>0.25</v>
      </c>
    </row>
    <row r="774" spans="1:3" x14ac:dyDescent="0.25">
      <c r="A774" s="1" t="s">
        <v>12508</v>
      </c>
      <c r="B774" s="2">
        <v>343407440</v>
      </c>
      <c r="C774" s="6">
        <v>0.25</v>
      </c>
    </row>
    <row r="775" spans="1:3" x14ac:dyDescent="0.25">
      <c r="A775" s="1" t="s">
        <v>12508</v>
      </c>
      <c r="B775" s="2">
        <v>193355727</v>
      </c>
      <c r="C775" s="6">
        <v>0.25</v>
      </c>
    </row>
    <row r="776" spans="1:3" x14ac:dyDescent="0.25">
      <c r="A776" s="1" t="s">
        <v>12508</v>
      </c>
      <c r="B776" s="2">
        <v>747067312</v>
      </c>
      <c r="C776" s="6">
        <v>0</v>
      </c>
    </row>
    <row r="777" spans="1:3" x14ac:dyDescent="0.25">
      <c r="A777" s="1" t="s">
        <v>12508</v>
      </c>
      <c r="B777" s="2">
        <v>62293485</v>
      </c>
      <c r="C777" s="6">
        <v>0</v>
      </c>
    </row>
    <row r="778" spans="1:3" x14ac:dyDescent="0.25">
      <c r="A778" s="1" t="s">
        <v>12508</v>
      </c>
      <c r="B778" s="2">
        <v>311714534</v>
      </c>
      <c r="C778" s="6">
        <v>0.5</v>
      </c>
    </row>
    <row r="779" spans="1:3" x14ac:dyDescent="0.25">
      <c r="A779" s="1" t="s">
        <v>12514</v>
      </c>
      <c r="B779" s="2">
        <v>235521377</v>
      </c>
      <c r="C779" s="6">
        <v>0.75</v>
      </c>
    </row>
    <row r="780" spans="1:3" x14ac:dyDescent="0.25">
      <c r="A780" s="1" t="s">
        <v>12514</v>
      </c>
      <c r="B780" s="2">
        <v>352606622</v>
      </c>
      <c r="C780" s="6">
        <v>0.5</v>
      </c>
    </row>
    <row r="781" spans="1:3" x14ac:dyDescent="0.25">
      <c r="A781" s="1" t="s">
        <v>12514</v>
      </c>
      <c r="B781" s="2">
        <v>737911540</v>
      </c>
      <c r="C781" s="6">
        <v>0.75</v>
      </c>
    </row>
    <row r="782" spans="1:3" x14ac:dyDescent="0.25">
      <c r="A782" s="1" t="s">
        <v>12514</v>
      </c>
      <c r="B782" s="2">
        <v>8507311</v>
      </c>
      <c r="C782" s="6">
        <v>0.75</v>
      </c>
    </row>
    <row r="783" spans="1:3" x14ac:dyDescent="0.25">
      <c r="A783" s="1" t="s">
        <v>12514</v>
      </c>
      <c r="B783" s="2">
        <v>559254783</v>
      </c>
      <c r="C783" s="6">
        <v>0.25</v>
      </c>
    </row>
    <row r="784" spans="1:3" x14ac:dyDescent="0.25">
      <c r="A784" s="1" t="s">
        <v>12514</v>
      </c>
      <c r="B784" s="2">
        <v>111973946</v>
      </c>
      <c r="C784" s="6">
        <v>0.25</v>
      </c>
    </row>
    <row r="785" spans="1:3" x14ac:dyDescent="0.25">
      <c r="A785" s="1" t="s">
        <v>12514</v>
      </c>
      <c r="B785" s="2">
        <v>475711203</v>
      </c>
      <c r="C785" s="6">
        <v>0.25</v>
      </c>
    </row>
    <row r="786" spans="1:3" x14ac:dyDescent="0.25">
      <c r="A786" s="1" t="s">
        <v>12514</v>
      </c>
      <c r="B786" s="2">
        <v>156279764</v>
      </c>
      <c r="C786" s="6">
        <v>0.25</v>
      </c>
    </row>
    <row r="787" spans="1:3" x14ac:dyDescent="0.25">
      <c r="A787" s="1" t="s">
        <v>12514</v>
      </c>
      <c r="B787" s="2">
        <v>238684493</v>
      </c>
      <c r="C787" s="6">
        <v>0.5</v>
      </c>
    </row>
    <row r="788" spans="1:3" x14ac:dyDescent="0.25">
      <c r="A788" s="1" t="s">
        <v>12514</v>
      </c>
      <c r="B788" s="2">
        <v>169486428</v>
      </c>
      <c r="C788" s="6">
        <v>0.75</v>
      </c>
    </row>
    <row r="789" spans="1:3" x14ac:dyDescent="0.25">
      <c r="A789" s="1" t="s">
        <v>12514</v>
      </c>
      <c r="B789" s="2">
        <v>496015471</v>
      </c>
      <c r="C789" s="6">
        <v>0</v>
      </c>
    </row>
    <row r="790" spans="1:3" x14ac:dyDescent="0.25">
      <c r="A790" s="1" t="s">
        <v>12514</v>
      </c>
      <c r="B790" s="2">
        <v>228702655</v>
      </c>
      <c r="C790" s="6">
        <v>0.25</v>
      </c>
    </row>
    <row r="791" spans="1:3" x14ac:dyDescent="0.25">
      <c r="A791" s="1" t="s">
        <v>12514</v>
      </c>
      <c r="B791" s="2">
        <v>677528342</v>
      </c>
      <c r="C791" s="6">
        <v>0.25</v>
      </c>
    </row>
    <row r="792" spans="1:3" x14ac:dyDescent="0.25">
      <c r="A792" s="1" t="s">
        <v>12514</v>
      </c>
      <c r="B792" s="2">
        <v>602325417</v>
      </c>
      <c r="C792" s="6">
        <v>0</v>
      </c>
    </row>
    <row r="793" spans="1:3" x14ac:dyDescent="0.25">
      <c r="A793" s="1" t="s">
        <v>12514</v>
      </c>
      <c r="B793" s="2">
        <v>279845393</v>
      </c>
      <c r="C793" s="6">
        <v>0.5</v>
      </c>
    </row>
    <row r="794" spans="1:3" x14ac:dyDescent="0.25">
      <c r="A794" s="1" t="s">
        <v>12514</v>
      </c>
      <c r="B794" s="2">
        <v>825826622</v>
      </c>
      <c r="C794" s="6">
        <v>0.25</v>
      </c>
    </row>
    <row r="795" spans="1:3" x14ac:dyDescent="0.25">
      <c r="A795" s="1" t="s">
        <v>12514</v>
      </c>
      <c r="B795" s="2">
        <v>178706576</v>
      </c>
      <c r="C795" s="6">
        <v>0.25</v>
      </c>
    </row>
    <row r="796" spans="1:3" x14ac:dyDescent="0.25">
      <c r="A796" s="1" t="s">
        <v>12514</v>
      </c>
      <c r="B796" s="2">
        <v>217919187</v>
      </c>
      <c r="C796" s="6">
        <v>0.75</v>
      </c>
    </row>
    <row r="797" spans="1:3" x14ac:dyDescent="0.25">
      <c r="A797" s="1" t="s">
        <v>12514</v>
      </c>
      <c r="B797" s="2">
        <v>168980799</v>
      </c>
      <c r="C797" s="6">
        <v>0.25</v>
      </c>
    </row>
    <row r="798" spans="1:3" x14ac:dyDescent="0.25">
      <c r="A798" s="1" t="s">
        <v>12514</v>
      </c>
      <c r="B798" s="2">
        <v>682477275</v>
      </c>
      <c r="C798" s="6">
        <v>0.5</v>
      </c>
    </row>
    <row r="799" spans="1:3" x14ac:dyDescent="0.25">
      <c r="A799" s="1" t="s">
        <v>12514</v>
      </c>
      <c r="B799" s="2">
        <v>723431746</v>
      </c>
      <c r="C799" s="6">
        <v>0.5</v>
      </c>
    </row>
    <row r="800" spans="1:3" x14ac:dyDescent="0.25">
      <c r="A800" s="1" t="s">
        <v>12514</v>
      </c>
      <c r="B800" s="2">
        <v>721613645</v>
      </c>
      <c r="C800" s="6">
        <v>0.75</v>
      </c>
    </row>
    <row r="801" spans="1:3" x14ac:dyDescent="0.25">
      <c r="A801" s="1" t="s">
        <v>12514</v>
      </c>
      <c r="B801" s="2">
        <v>741467211</v>
      </c>
      <c r="C801" s="6">
        <v>0</v>
      </c>
    </row>
    <row r="802" spans="1:3" x14ac:dyDescent="0.25">
      <c r="A802" s="1" t="s">
        <v>12514</v>
      </c>
      <c r="B802" s="2">
        <v>387908126</v>
      </c>
      <c r="C802" s="6">
        <v>0.75</v>
      </c>
    </row>
    <row r="803" spans="1:3" x14ac:dyDescent="0.25">
      <c r="A803" s="1" t="s">
        <v>12514</v>
      </c>
      <c r="B803" s="2">
        <v>492918400</v>
      </c>
      <c r="C803" s="6">
        <v>0</v>
      </c>
    </row>
    <row r="804" spans="1:3" x14ac:dyDescent="0.25">
      <c r="A804" s="1" t="s">
        <v>12514</v>
      </c>
      <c r="B804" s="2">
        <v>366489606</v>
      </c>
      <c r="C804" s="6">
        <v>0.75</v>
      </c>
    </row>
    <row r="805" spans="1:3" x14ac:dyDescent="0.25">
      <c r="A805" s="1" t="s">
        <v>12514</v>
      </c>
      <c r="B805" s="2">
        <v>242827746</v>
      </c>
      <c r="C805" s="6">
        <v>0.75</v>
      </c>
    </row>
    <row r="806" spans="1:3" x14ac:dyDescent="0.25">
      <c r="A806" s="1" t="s">
        <v>12514</v>
      </c>
      <c r="B806" s="2">
        <v>422111244</v>
      </c>
      <c r="C806" s="6">
        <v>0.5</v>
      </c>
    </row>
    <row r="807" spans="1:3" x14ac:dyDescent="0.25">
      <c r="A807" s="1" t="s">
        <v>12514</v>
      </c>
      <c r="B807" s="2">
        <v>7396430</v>
      </c>
      <c r="C807" s="6">
        <v>0.5</v>
      </c>
    </row>
    <row r="808" spans="1:3" x14ac:dyDescent="0.25">
      <c r="A808" s="1" t="s">
        <v>12514</v>
      </c>
      <c r="B808" s="2">
        <v>62940595</v>
      </c>
      <c r="C808" s="6">
        <v>0.5</v>
      </c>
    </row>
    <row r="809" spans="1:3" x14ac:dyDescent="0.25">
      <c r="A809" s="1" t="s">
        <v>12514</v>
      </c>
      <c r="B809" s="2">
        <v>771087014</v>
      </c>
      <c r="C809" s="6">
        <v>0.25</v>
      </c>
    </row>
    <row r="810" spans="1:3" x14ac:dyDescent="0.25">
      <c r="A810" s="1" t="s">
        <v>12514</v>
      </c>
      <c r="B810" s="2">
        <v>96082534</v>
      </c>
      <c r="C810" s="6">
        <v>0</v>
      </c>
    </row>
    <row r="811" spans="1:3" x14ac:dyDescent="0.25">
      <c r="A811" s="1" t="s">
        <v>12514</v>
      </c>
      <c r="B811" s="2">
        <v>592106617</v>
      </c>
      <c r="C811" s="6">
        <v>0.5</v>
      </c>
    </row>
    <row r="812" spans="1:3" x14ac:dyDescent="0.25">
      <c r="A812" s="1" t="s">
        <v>12514</v>
      </c>
      <c r="B812" s="2">
        <v>759196811</v>
      </c>
      <c r="C812" s="6">
        <v>0.5</v>
      </c>
    </row>
    <row r="813" spans="1:3" x14ac:dyDescent="0.25">
      <c r="A813" s="1" t="s">
        <v>12514</v>
      </c>
      <c r="B813" s="2">
        <v>894934302</v>
      </c>
      <c r="C813" s="6">
        <v>0.5</v>
      </c>
    </row>
    <row r="814" spans="1:3" x14ac:dyDescent="0.25">
      <c r="A814" s="1" t="s">
        <v>12514</v>
      </c>
      <c r="B814" s="2">
        <v>44786017</v>
      </c>
      <c r="C814" s="6">
        <v>0.5</v>
      </c>
    </row>
    <row r="815" spans="1:3" x14ac:dyDescent="0.25">
      <c r="A815" s="1" t="s">
        <v>12514</v>
      </c>
      <c r="B815" s="2">
        <v>511307260</v>
      </c>
      <c r="C815" s="6">
        <v>0.75</v>
      </c>
    </row>
    <row r="816" spans="1:3" x14ac:dyDescent="0.25">
      <c r="A816" s="1" t="s">
        <v>12514</v>
      </c>
      <c r="B816" s="2">
        <v>261596912</v>
      </c>
      <c r="C816" s="6">
        <v>0.25</v>
      </c>
    </row>
    <row r="817" spans="1:3" x14ac:dyDescent="0.25">
      <c r="A817" s="1" t="s">
        <v>12514</v>
      </c>
      <c r="B817" s="2">
        <v>957356866</v>
      </c>
      <c r="C817" s="6">
        <v>0.25</v>
      </c>
    </row>
    <row r="818" spans="1:3" x14ac:dyDescent="0.25">
      <c r="A818" s="1" t="s">
        <v>12514</v>
      </c>
      <c r="B818" s="2">
        <v>407267787</v>
      </c>
      <c r="C818" s="6">
        <v>0.5</v>
      </c>
    </row>
    <row r="819" spans="1:3" x14ac:dyDescent="0.25">
      <c r="A819" s="1" t="s">
        <v>12514</v>
      </c>
      <c r="B819" s="2">
        <v>863428067</v>
      </c>
      <c r="C819" s="6">
        <v>0</v>
      </c>
    </row>
    <row r="820" spans="1:3" x14ac:dyDescent="0.25">
      <c r="A820" s="1" t="s">
        <v>12514</v>
      </c>
      <c r="B820" s="2">
        <v>225303584</v>
      </c>
      <c r="C820" s="6">
        <v>0.5</v>
      </c>
    </row>
    <row r="821" spans="1:3" x14ac:dyDescent="0.25">
      <c r="A821" s="1" t="s">
        <v>12514</v>
      </c>
      <c r="B821" s="2">
        <v>400445051</v>
      </c>
      <c r="C821" s="6">
        <v>0</v>
      </c>
    </row>
    <row r="822" spans="1:3" x14ac:dyDescent="0.25">
      <c r="A822" s="1" t="s">
        <v>12514</v>
      </c>
      <c r="B822" s="2">
        <v>768412649</v>
      </c>
      <c r="C822" s="6">
        <v>0.75</v>
      </c>
    </row>
    <row r="823" spans="1:3" x14ac:dyDescent="0.25">
      <c r="A823" s="1" t="s">
        <v>12514</v>
      </c>
      <c r="B823" s="2">
        <v>158449315</v>
      </c>
      <c r="C823" s="6">
        <v>0.75</v>
      </c>
    </row>
    <row r="824" spans="1:3" x14ac:dyDescent="0.25">
      <c r="A824" s="1" t="s">
        <v>12514</v>
      </c>
      <c r="B824" s="2">
        <v>921471761</v>
      </c>
      <c r="C824" s="6">
        <v>0.25</v>
      </c>
    </row>
    <row r="825" spans="1:3" x14ac:dyDescent="0.25">
      <c r="A825" s="1" t="s">
        <v>12514</v>
      </c>
      <c r="B825" s="2">
        <v>491931973</v>
      </c>
      <c r="C825" s="6">
        <v>0</v>
      </c>
    </row>
    <row r="826" spans="1:3" x14ac:dyDescent="0.25">
      <c r="A826" s="1" t="s">
        <v>12514</v>
      </c>
      <c r="B826" s="2">
        <v>694422009</v>
      </c>
      <c r="C826" s="6">
        <v>0.5</v>
      </c>
    </row>
    <row r="827" spans="1:3" x14ac:dyDescent="0.25">
      <c r="A827" s="1" t="s">
        <v>12514</v>
      </c>
      <c r="B827" s="2">
        <v>54043829</v>
      </c>
      <c r="C827" s="6">
        <v>0.25</v>
      </c>
    </row>
    <row r="828" spans="1:3" x14ac:dyDescent="0.25">
      <c r="A828" s="1" t="s">
        <v>12514</v>
      </c>
      <c r="B828" s="2">
        <v>601592292</v>
      </c>
      <c r="C828" s="6">
        <v>0</v>
      </c>
    </row>
    <row r="829" spans="1:3" x14ac:dyDescent="0.25">
      <c r="A829" s="1" t="s">
        <v>12514</v>
      </c>
      <c r="B829" s="2">
        <v>307023024</v>
      </c>
      <c r="C829" s="6">
        <v>0.5</v>
      </c>
    </row>
    <row r="830" spans="1:3" x14ac:dyDescent="0.25">
      <c r="A830" s="1" t="s">
        <v>12524</v>
      </c>
      <c r="B830" s="2">
        <v>728217456</v>
      </c>
      <c r="C830" s="6">
        <v>0.75</v>
      </c>
    </row>
    <row r="831" spans="1:3" x14ac:dyDescent="0.25">
      <c r="A831" s="1" t="s">
        <v>12524</v>
      </c>
      <c r="B831" s="2">
        <v>755744915</v>
      </c>
      <c r="C831" s="6">
        <v>0.5</v>
      </c>
    </row>
    <row r="832" spans="1:3" x14ac:dyDescent="0.25">
      <c r="A832" s="1" t="s">
        <v>12524</v>
      </c>
      <c r="B832" s="2">
        <v>273323924</v>
      </c>
      <c r="C832" s="6">
        <v>0.5</v>
      </c>
    </row>
    <row r="833" spans="1:3" x14ac:dyDescent="0.25">
      <c r="A833" s="1" t="s">
        <v>12524</v>
      </c>
      <c r="B833" s="2">
        <v>494672186</v>
      </c>
      <c r="C833" s="6">
        <v>0.5</v>
      </c>
    </row>
    <row r="834" spans="1:3" x14ac:dyDescent="0.25">
      <c r="A834" s="1" t="s">
        <v>12524</v>
      </c>
      <c r="B834" s="2">
        <v>288641241</v>
      </c>
      <c r="C834" s="6">
        <v>0.75</v>
      </c>
    </row>
    <row r="835" spans="1:3" x14ac:dyDescent="0.25">
      <c r="A835" s="1" t="s">
        <v>12524</v>
      </c>
      <c r="B835" s="2">
        <v>19187512</v>
      </c>
      <c r="C835" s="6">
        <v>0</v>
      </c>
    </row>
    <row r="836" spans="1:3" x14ac:dyDescent="0.25">
      <c r="A836" s="1" t="s">
        <v>12524</v>
      </c>
      <c r="B836" s="2">
        <v>483146030</v>
      </c>
      <c r="C836" s="6">
        <v>0.75</v>
      </c>
    </row>
    <row r="837" spans="1:3" x14ac:dyDescent="0.25">
      <c r="A837" s="1" t="s">
        <v>12524</v>
      </c>
      <c r="B837" s="2">
        <v>414415630</v>
      </c>
      <c r="C837" s="6">
        <v>0</v>
      </c>
    </row>
    <row r="838" spans="1:3" x14ac:dyDescent="0.25">
      <c r="A838" s="1" t="s">
        <v>12524</v>
      </c>
      <c r="B838" s="2">
        <v>231279389</v>
      </c>
      <c r="C838" s="6">
        <v>0</v>
      </c>
    </row>
    <row r="839" spans="1:3" x14ac:dyDescent="0.25">
      <c r="A839" s="1" t="s">
        <v>12524</v>
      </c>
      <c r="B839" s="2">
        <v>676319363</v>
      </c>
      <c r="C839" s="6">
        <v>0</v>
      </c>
    </row>
    <row r="840" spans="1:3" x14ac:dyDescent="0.25">
      <c r="A840" s="1" t="s">
        <v>12524</v>
      </c>
      <c r="B840" s="2">
        <v>157033921</v>
      </c>
      <c r="C840" s="6">
        <v>0.75</v>
      </c>
    </row>
    <row r="841" spans="1:3" x14ac:dyDescent="0.25">
      <c r="A841" s="1" t="s">
        <v>12524</v>
      </c>
      <c r="B841" s="2">
        <v>718436887</v>
      </c>
      <c r="C841" s="6">
        <v>0.5</v>
      </c>
    </row>
    <row r="842" spans="1:3" x14ac:dyDescent="0.25">
      <c r="A842" s="1" t="s">
        <v>12524</v>
      </c>
      <c r="B842" s="2">
        <v>883512569</v>
      </c>
      <c r="C842" s="6">
        <v>0</v>
      </c>
    </row>
    <row r="843" spans="1:3" x14ac:dyDescent="0.25">
      <c r="A843" s="1" t="s">
        <v>12524</v>
      </c>
      <c r="B843" s="2">
        <v>734506196</v>
      </c>
      <c r="C843" s="6">
        <v>0.5</v>
      </c>
    </row>
    <row r="844" spans="1:3" x14ac:dyDescent="0.25">
      <c r="A844" s="1" t="s">
        <v>12524</v>
      </c>
      <c r="B844" s="2">
        <v>662531806</v>
      </c>
      <c r="C844" s="6">
        <v>0.5</v>
      </c>
    </row>
    <row r="845" spans="1:3" x14ac:dyDescent="0.25">
      <c r="A845" s="1" t="s">
        <v>12524</v>
      </c>
      <c r="B845" s="2">
        <v>80484276</v>
      </c>
      <c r="C845" s="6">
        <v>0.25</v>
      </c>
    </row>
    <row r="846" spans="1:3" x14ac:dyDescent="0.25">
      <c r="A846" s="1" t="s">
        <v>12524</v>
      </c>
      <c r="B846" s="2">
        <v>33666856</v>
      </c>
      <c r="C846" s="6">
        <v>0.75</v>
      </c>
    </row>
    <row r="847" spans="1:3" x14ac:dyDescent="0.25">
      <c r="A847" s="1" t="s">
        <v>12524</v>
      </c>
      <c r="B847" s="2">
        <v>355683346</v>
      </c>
      <c r="C847" s="6">
        <v>0.25</v>
      </c>
    </row>
    <row r="848" spans="1:3" x14ac:dyDescent="0.25">
      <c r="A848" s="1" t="s">
        <v>12524</v>
      </c>
      <c r="B848" s="2">
        <v>790370097</v>
      </c>
      <c r="C848" s="6">
        <v>0.75</v>
      </c>
    </row>
    <row r="849" spans="1:3" x14ac:dyDescent="0.25">
      <c r="A849" s="1" t="s">
        <v>12524</v>
      </c>
      <c r="B849" s="2">
        <v>721820655</v>
      </c>
      <c r="C849" s="6">
        <v>0.5</v>
      </c>
    </row>
    <row r="850" spans="1:3" x14ac:dyDescent="0.25">
      <c r="A850" s="1" t="s">
        <v>12524</v>
      </c>
      <c r="B850" s="2">
        <v>845277611</v>
      </c>
      <c r="C850" s="6">
        <v>0.5</v>
      </c>
    </row>
    <row r="851" spans="1:3" x14ac:dyDescent="0.25">
      <c r="A851" s="1" t="s">
        <v>12524</v>
      </c>
      <c r="B851" s="2">
        <v>699779800</v>
      </c>
      <c r="C851" s="6">
        <v>0.5</v>
      </c>
    </row>
    <row r="852" spans="1:3" x14ac:dyDescent="0.25">
      <c r="A852" s="1" t="s">
        <v>12524</v>
      </c>
      <c r="B852" s="2">
        <v>877212776</v>
      </c>
      <c r="C852" s="6">
        <v>0</v>
      </c>
    </row>
    <row r="853" spans="1:3" x14ac:dyDescent="0.25">
      <c r="A853" s="1" t="s">
        <v>12524</v>
      </c>
      <c r="B853" s="2">
        <v>601011399</v>
      </c>
      <c r="C853" s="6">
        <v>0.75</v>
      </c>
    </row>
    <row r="854" spans="1:3" x14ac:dyDescent="0.25">
      <c r="A854" s="1" t="s">
        <v>12524</v>
      </c>
      <c r="B854" s="2">
        <v>52532596</v>
      </c>
      <c r="C854" s="6">
        <v>0</v>
      </c>
    </row>
    <row r="855" spans="1:3" x14ac:dyDescent="0.25">
      <c r="A855" s="1" t="s">
        <v>12524</v>
      </c>
      <c r="B855" s="2">
        <v>523582688</v>
      </c>
      <c r="C855" s="6">
        <v>0.75</v>
      </c>
    </row>
    <row r="856" spans="1:3" x14ac:dyDescent="0.25">
      <c r="A856" s="1" t="s">
        <v>12524</v>
      </c>
      <c r="B856" s="2">
        <v>215038643</v>
      </c>
      <c r="C856" s="6">
        <v>0</v>
      </c>
    </row>
    <row r="857" spans="1:3" x14ac:dyDescent="0.25">
      <c r="A857" s="1" t="s">
        <v>12524</v>
      </c>
      <c r="B857" s="2">
        <v>476009290</v>
      </c>
      <c r="C857" s="6">
        <v>0</v>
      </c>
    </row>
    <row r="858" spans="1:3" x14ac:dyDescent="0.25">
      <c r="A858" s="1" t="s">
        <v>12524</v>
      </c>
      <c r="B858" s="2">
        <v>743682227</v>
      </c>
      <c r="C858" s="6">
        <v>0.25</v>
      </c>
    </row>
    <row r="859" spans="1:3" x14ac:dyDescent="0.25">
      <c r="A859" s="1" t="s">
        <v>12524</v>
      </c>
      <c r="B859" s="2">
        <v>596659255</v>
      </c>
      <c r="C859" s="6">
        <v>0.5</v>
      </c>
    </row>
    <row r="860" spans="1:3" x14ac:dyDescent="0.25">
      <c r="A860" s="1" t="s">
        <v>12524</v>
      </c>
      <c r="B860" s="2">
        <v>363716149</v>
      </c>
      <c r="C860" s="6">
        <v>0</v>
      </c>
    </row>
    <row r="861" spans="1:3" x14ac:dyDescent="0.25">
      <c r="A861" s="1" t="s">
        <v>12524</v>
      </c>
      <c r="B861" s="2">
        <v>429506359</v>
      </c>
      <c r="C861" s="6">
        <v>0.75</v>
      </c>
    </row>
    <row r="862" spans="1:3" x14ac:dyDescent="0.25">
      <c r="A862" s="1" t="s">
        <v>12524</v>
      </c>
      <c r="B862" s="2">
        <v>413318974</v>
      </c>
      <c r="C862" s="6">
        <v>0</v>
      </c>
    </row>
    <row r="863" spans="1:3" x14ac:dyDescent="0.25">
      <c r="A863" s="1" t="s">
        <v>12524</v>
      </c>
      <c r="B863" s="2">
        <v>746860424</v>
      </c>
      <c r="C863" s="6">
        <v>0.25</v>
      </c>
    </row>
    <row r="864" spans="1:3" x14ac:dyDescent="0.25">
      <c r="A864" s="1" t="s">
        <v>12524</v>
      </c>
      <c r="B864" s="2">
        <v>664809064</v>
      </c>
      <c r="C864" s="6">
        <v>0.25</v>
      </c>
    </row>
    <row r="865" spans="1:3" x14ac:dyDescent="0.25">
      <c r="A865" s="1" t="s">
        <v>12524</v>
      </c>
      <c r="B865" s="2">
        <v>365348550</v>
      </c>
      <c r="C865" s="6">
        <v>0</v>
      </c>
    </row>
    <row r="866" spans="1:3" x14ac:dyDescent="0.25">
      <c r="A866" s="1" t="s">
        <v>12524</v>
      </c>
      <c r="B866" s="2">
        <v>883329390</v>
      </c>
      <c r="C866" s="6">
        <v>0.25</v>
      </c>
    </row>
    <row r="867" spans="1:3" x14ac:dyDescent="0.25">
      <c r="A867" s="1" t="s">
        <v>12524</v>
      </c>
      <c r="B867" s="2">
        <v>255843040</v>
      </c>
      <c r="C867" s="6">
        <v>0.25</v>
      </c>
    </row>
    <row r="868" spans="1:3" x14ac:dyDescent="0.25">
      <c r="A868" s="1" t="s">
        <v>12524</v>
      </c>
      <c r="B868" s="2">
        <v>120381038</v>
      </c>
      <c r="C868" s="6">
        <v>0</v>
      </c>
    </row>
    <row r="869" spans="1:3" x14ac:dyDescent="0.25">
      <c r="A869" s="1" t="s">
        <v>12524</v>
      </c>
      <c r="B869" s="2">
        <v>258758482</v>
      </c>
      <c r="C869" s="6">
        <v>0.5</v>
      </c>
    </row>
    <row r="870" spans="1:3" x14ac:dyDescent="0.25">
      <c r="A870" s="1" t="s">
        <v>12524</v>
      </c>
      <c r="B870" s="2">
        <v>223164846</v>
      </c>
      <c r="C870" s="6">
        <v>0.25</v>
      </c>
    </row>
    <row r="871" spans="1:3" x14ac:dyDescent="0.25">
      <c r="A871" s="1" t="s">
        <v>12524</v>
      </c>
      <c r="B871" s="2">
        <v>409970645</v>
      </c>
      <c r="C871" s="6">
        <v>0.5</v>
      </c>
    </row>
    <row r="872" spans="1:3" x14ac:dyDescent="0.25">
      <c r="A872" s="1" t="s">
        <v>12524</v>
      </c>
      <c r="B872" s="2">
        <v>581636322</v>
      </c>
      <c r="C872" s="6">
        <v>0.25</v>
      </c>
    </row>
    <row r="873" spans="1:3" x14ac:dyDescent="0.25">
      <c r="A873" s="1" t="s">
        <v>12524</v>
      </c>
      <c r="B873" s="2">
        <v>455584049</v>
      </c>
      <c r="C873" s="6">
        <v>0</v>
      </c>
    </row>
    <row r="874" spans="1:3" x14ac:dyDescent="0.25">
      <c r="A874" s="1" t="s">
        <v>12524</v>
      </c>
      <c r="B874" s="2">
        <v>13936702</v>
      </c>
      <c r="C874" s="6">
        <v>0.25</v>
      </c>
    </row>
    <row r="875" spans="1:3" x14ac:dyDescent="0.25">
      <c r="A875" s="1" t="s">
        <v>12524</v>
      </c>
      <c r="B875" s="2">
        <v>971704687</v>
      </c>
      <c r="C875" s="6">
        <v>0</v>
      </c>
    </row>
    <row r="876" spans="1:3" x14ac:dyDescent="0.25">
      <c r="A876" s="1" t="s">
        <v>12524</v>
      </c>
      <c r="B876" s="2">
        <v>834478667</v>
      </c>
      <c r="C876" s="6">
        <v>0.25</v>
      </c>
    </row>
    <row r="877" spans="1:3" x14ac:dyDescent="0.25">
      <c r="A877" s="1" t="s">
        <v>12524</v>
      </c>
      <c r="B877" s="2">
        <v>35748373</v>
      </c>
      <c r="C877" s="6">
        <v>0.5</v>
      </c>
    </row>
    <row r="878" spans="1:3" x14ac:dyDescent="0.25">
      <c r="A878" s="1" t="s">
        <v>12524</v>
      </c>
      <c r="B878" s="2">
        <v>957975109</v>
      </c>
      <c r="C878" s="6">
        <v>0</v>
      </c>
    </row>
    <row r="879" spans="1:3" x14ac:dyDescent="0.25">
      <c r="A879" s="1" t="s">
        <v>12524</v>
      </c>
      <c r="B879" s="2">
        <v>275493319</v>
      </c>
      <c r="C879" s="6">
        <v>0</v>
      </c>
    </row>
    <row r="880" spans="1:3" x14ac:dyDescent="0.25">
      <c r="A880" s="1" t="s">
        <v>12524</v>
      </c>
      <c r="B880" s="2">
        <v>213378098</v>
      </c>
      <c r="C880" s="6">
        <v>0.75</v>
      </c>
    </row>
    <row r="881" spans="1:3" x14ac:dyDescent="0.25">
      <c r="A881" s="1" t="s">
        <v>12524</v>
      </c>
      <c r="B881" s="2">
        <v>825404409</v>
      </c>
      <c r="C881" s="6">
        <v>0.25</v>
      </c>
    </row>
    <row r="882" spans="1:3" x14ac:dyDescent="0.25">
      <c r="A882" s="1" t="s">
        <v>12524</v>
      </c>
      <c r="B882" s="2">
        <v>908010774</v>
      </c>
      <c r="C882" s="6">
        <v>0.75</v>
      </c>
    </row>
    <row r="883" spans="1:3" x14ac:dyDescent="0.25">
      <c r="A883" s="1" t="s">
        <v>12524</v>
      </c>
      <c r="B883" s="2">
        <v>732500144</v>
      </c>
      <c r="C883" s="6">
        <v>0.25</v>
      </c>
    </row>
    <row r="884" spans="1:3" x14ac:dyDescent="0.25">
      <c r="A884" s="1" t="s">
        <v>12524</v>
      </c>
      <c r="B884" s="2">
        <v>952440210</v>
      </c>
      <c r="C884" s="6">
        <v>0.75</v>
      </c>
    </row>
    <row r="885" spans="1:3" x14ac:dyDescent="0.25">
      <c r="A885" s="1" t="s">
        <v>12524</v>
      </c>
      <c r="B885" s="2">
        <v>223296755</v>
      </c>
      <c r="C885" s="6">
        <v>0.5</v>
      </c>
    </row>
    <row r="886" spans="1:3" x14ac:dyDescent="0.25">
      <c r="A886" s="1" t="s">
        <v>12524</v>
      </c>
      <c r="B886" s="2">
        <v>817900012</v>
      </c>
      <c r="C886" s="6">
        <v>0.5</v>
      </c>
    </row>
    <row r="887" spans="1:3" x14ac:dyDescent="0.25">
      <c r="A887" s="1" t="s">
        <v>12524</v>
      </c>
      <c r="B887" s="2">
        <v>761224462</v>
      </c>
      <c r="C887" s="6">
        <v>0</v>
      </c>
    </row>
    <row r="888" spans="1:3" x14ac:dyDescent="0.25">
      <c r="A888" s="1" t="s">
        <v>12524</v>
      </c>
      <c r="B888" s="2">
        <v>618150017</v>
      </c>
      <c r="C888" s="6">
        <v>0</v>
      </c>
    </row>
    <row r="889" spans="1:3" x14ac:dyDescent="0.25">
      <c r="A889" s="1" t="s">
        <v>12524</v>
      </c>
      <c r="B889" s="2">
        <v>882365290</v>
      </c>
      <c r="C889" s="6">
        <v>0.25</v>
      </c>
    </row>
    <row r="890" spans="1:3" x14ac:dyDescent="0.25">
      <c r="A890" s="1" t="s">
        <v>12524</v>
      </c>
      <c r="B890" s="2">
        <v>196549293</v>
      </c>
      <c r="C890" s="6">
        <v>0</v>
      </c>
    </row>
    <row r="891" spans="1:3" x14ac:dyDescent="0.25">
      <c r="A891" s="1" t="s">
        <v>12524</v>
      </c>
      <c r="B891" s="2">
        <v>258712750</v>
      </c>
      <c r="C891" s="6">
        <v>0</v>
      </c>
    </row>
    <row r="892" spans="1:3" x14ac:dyDescent="0.25">
      <c r="A892" s="1" t="s">
        <v>12524</v>
      </c>
      <c r="B892" s="2">
        <v>206212463</v>
      </c>
      <c r="C892" s="6">
        <v>0.75</v>
      </c>
    </row>
    <row r="893" spans="1:3" x14ac:dyDescent="0.25">
      <c r="A893" s="1" t="s">
        <v>12524</v>
      </c>
      <c r="B893" s="2">
        <v>809971306</v>
      </c>
      <c r="C893" s="6">
        <v>0.25</v>
      </c>
    </row>
    <row r="894" spans="1:3" x14ac:dyDescent="0.25">
      <c r="A894" s="1" t="s">
        <v>12524</v>
      </c>
      <c r="B894" s="2">
        <v>722771004</v>
      </c>
      <c r="C894" s="6">
        <v>0.5</v>
      </c>
    </row>
    <row r="895" spans="1:3" x14ac:dyDescent="0.25">
      <c r="A895" s="1" t="s">
        <v>12524</v>
      </c>
      <c r="B895" s="2">
        <v>975805483</v>
      </c>
      <c r="C895" s="6">
        <v>0</v>
      </c>
    </row>
    <row r="896" spans="1:3" x14ac:dyDescent="0.25">
      <c r="A896" s="1" t="s">
        <v>12524</v>
      </c>
      <c r="B896" s="2">
        <v>451507639</v>
      </c>
      <c r="C896" s="6">
        <v>0.5</v>
      </c>
    </row>
    <row r="897" spans="1:3" x14ac:dyDescent="0.25">
      <c r="A897" s="1" t="s">
        <v>12524</v>
      </c>
      <c r="B897" s="2">
        <v>698738485</v>
      </c>
      <c r="C897" s="6">
        <v>0.25</v>
      </c>
    </row>
    <row r="898" spans="1:3" x14ac:dyDescent="0.25">
      <c r="A898" s="1" t="s">
        <v>12524</v>
      </c>
      <c r="B898" s="2">
        <v>587755693</v>
      </c>
      <c r="C898" s="6">
        <v>0.5</v>
      </c>
    </row>
    <row r="899" spans="1:3" x14ac:dyDescent="0.25">
      <c r="A899" s="1" t="s">
        <v>12524</v>
      </c>
      <c r="B899" s="2">
        <v>240556415</v>
      </c>
      <c r="C899" s="6">
        <v>0.5</v>
      </c>
    </row>
    <row r="900" spans="1:3" x14ac:dyDescent="0.25">
      <c r="A900" s="1" t="s">
        <v>12524</v>
      </c>
      <c r="B900" s="2">
        <v>216474393</v>
      </c>
      <c r="C900" s="6">
        <v>0.25</v>
      </c>
    </row>
    <row r="901" spans="1:3" x14ac:dyDescent="0.25">
      <c r="A901" s="1" t="s">
        <v>12524</v>
      </c>
      <c r="B901" s="2">
        <v>66154412</v>
      </c>
      <c r="C901" s="6">
        <v>0.5</v>
      </c>
    </row>
    <row r="902" spans="1:3" x14ac:dyDescent="0.25">
      <c r="A902" s="1" t="s">
        <v>12524</v>
      </c>
      <c r="B902" s="2">
        <v>316648932</v>
      </c>
      <c r="C902" s="6">
        <v>0.25</v>
      </c>
    </row>
    <row r="903" spans="1:3" x14ac:dyDescent="0.25">
      <c r="A903" s="1" t="s">
        <v>12524</v>
      </c>
      <c r="B903" s="2">
        <v>900456904</v>
      </c>
      <c r="C903" s="6">
        <v>0</v>
      </c>
    </row>
    <row r="904" spans="1:3" x14ac:dyDescent="0.25">
      <c r="A904" s="1" t="s">
        <v>12524</v>
      </c>
      <c r="B904" s="2">
        <v>73292961</v>
      </c>
      <c r="C904" s="6">
        <v>0.25</v>
      </c>
    </row>
    <row r="905" spans="1:3" x14ac:dyDescent="0.25">
      <c r="A905" s="1" t="s">
        <v>12524</v>
      </c>
      <c r="B905" s="2">
        <v>368729411</v>
      </c>
      <c r="C905" s="6">
        <v>0</v>
      </c>
    </row>
    <row r="906" spans="1:3" x14ac:dyDescent="0.25">
      <c r="A906" s="1" t="s">
        <v>12524</v>
      </c>
      <c r="B906" s="2">
        <v>707316410</v>
      </c>
      <c r="C906" s="6">
        <v>0.75</v>
      </c>
    </row>
    <row r="907" spans="1:3" x14ac:dyDescent="0.25">
      <c r="A907" s="1" t="s">
        <v>12524</v>
      </c>
      <c r="B907" s="2">
        <v>412896275</v>
      </c>
      <c r="C907" s="6">
        <v>0.75</v>
      </c>
    </row>
    <row r="908" spans="1:3" x14ac:dyDescent="0.25">
      <c r="A908" s="1" t="s">
        <v>12524</v>
      </c>
      <c r="B908" s="2">
        <v>101206409</v>
      </c>
      <c r="C908" s="6">
        <v>0.25</v>
      </c>
    </row>
    <row r="909" spans="1:3" x14ac:dyDescent="0.25">
      <c r="A909" s="1" t="s">
        <v>12524</v>
      </c>
      <c r="B909" s="2">
        <v>442469731</v>
      </c>
      <c r="C909" s="6">
        <v>0</v>
      </c>
    </row>
    <row r="910" spans="1:3" x14ac:dyDescent="0.25">
      <c r="A910" s="1" t="s">
        <v>12524</v>
      </c>
      <c r="B910" s="2">
        <v>886640959</v>
      </c>
      <c r="C910" s="6">
        <v>0.75</v>
      </c>
    </row>
    <row r="911" spans="1:3" x14ac:dyDescent="0.25">
      <c r="A911" s="1" t="s">
        <v>12524</v>
      </c>
      <c r="B911" s="2">
        <v>710960755</v>
      </c>
      <c r="C911" s="6">
        <v>0.25</v>
      </c>
    </row>
    <row r="912" spans="1:3" x14ac:dyDescent="0.25">
      <c r="A912" s="1" t="s">
        <v>12524</v>
      </c>
      <c r="B912" s="2">
        <v>638882000</v>
      </c>
      <c r="C912" s="6">
        <v>0.25</v>
      </c>
    </row>
    <row r="913" spans="1:3" x14ac:dyDescent="0.25">
      <c r="A913" s="1" t="s">
        <v>12524</v>
      </c>
      <c r="B913" s="2">
        <v>86319276</v>
      </c>
      <c r="C913" s="6">
        <v>0.25</v>
      </c>
    </row>
    <row r="914" spans="1:3" x14ac:dyDescent="0.25">
      <c r="A914" s="1" t="s">
        <v>12524</v>
      </c>
      <c r="B914" s="2">
        <v>503978562</v>
      </c>
      <c r="C914" s="6">
        <v>0</v>
      </c>
    </row>
    <row r="915" spans="1:3" x14ac:dyDescent="0.25">
      <c r="A915" s="1" t="s">
        <v>12524</v>
      </c>
      <c r="B915" s="2">
        <v>399350201</v>
      </c>
      <c r="C915" s="6">
        <v>0</v>
      </c>
    </row>
    <row r="916" spans="1:3" x14ac:dyDescent="0.25">
      <c r="A916" s="1" t="s">
        <v>12524</v>
      </c>
      <c r="B916" s="2">
        <v>119496083</v>
      </c>
      <c r="C916" s="6">
        <v>0.5</v>
      </c>
    </row>
    <row r="917" spans="1:3" x14ac:dyDescent="0.25">
      <c r="A917" s="1" t="s">
        <v>12524</v>
      </c>
      <c r="B917" s="2">
        <v>960449597</v>
      </c>
      <c r="C917" s="6">
        <v>0.5</v>
      </c>
    </row>
    <row r="918" spans="1:3" x14ac:dyDescent="0.25">
      <c r="A918" s="1" t="s">
        <v>12524</v>
      </c>
      <c r="B918" s="2">
        <v>394162382</v>
      </c>
      <c r="C918" s="6">
        <v>0.25</v>
      </c>
    </row>
    <row r="919" spans="1:3" x14ac:dyDescent="0.25">
      <c r="A919" s="1" t="s">
        <v>12524</v>
      </c>
      <c r="B919" s="2">
        <v>785800204</v>
      </c>
      <c r="C919" s="6">
        <v>0.25</v>
      </c>
    </row>
    <row r="920" spans="1:3" x14ac:dyDescent="0.25">
      <c r="A920" s="1" t="s">
        <v>12524</v>
      </c>
      <c r="B920" s="2">
        <v>748176185</v>
      </c>
      <c r="C920" s="6">
        <v>0</v>
      </c>
    </row>
    <row r="921" spans="1:3" x14ac:dyDescent="0.25">
      <c r="A921" s="1" t="s">
        <v>12524</v>
      </c>
      <c r="B921" s="2">
        <v>416014246</v>
      </c>
      <c r="C921" s="6">
        <v>0</v>
      </c>
    </row>
    <row r="922" spans="1:3" x14ac:dyDescent="0.25">
      <c r="A922" s="1" t="s">
        <v>12524</v>
      </c>
      <c r="B922" s="2">
        <v>710491494</v>
      </c>
      <c r="C922" s="6">
        <v>0</v>
      </c>
    </row>
    <row r="923" spans="1:3" x14ac:dyDescent="0.25">
      <c r="A923" s="1" t="s">
        <v>12524</v>
      </c>
      <c r="B923" s="2">
        <v>982383276</v>
      </c>
      <c r="C923" s="6">
        <v>0</v>
      </c>
    </row>
    <row r="924" spans="1:3" x14ac:dyDescent="0.25">
      <c r="A924" s="1" t="s">
        <v>12524</v>
      </c>
      <c r="B924" s="2">
        <v>300585242</v>
      </c>
      <c r="C924" s="6">
        <v>0.25</v>
      </c>
    </row>
    <row r="925" spans="1:3" x14ac:dyDescent="0.25">
      <c r="A925" s="1" t="s">
        <v>12524</v>
      </c>
      <c r="B925" s="2">
        <v>598583929</v>
      </c>
      <c r="C925" s="6">
        <v>0.25</v>
      </c>
    </row>
    <row r="926" spans="1:3" x14ac:dyDescent="0.25">
      <c r="A926" s="1" t="s">
        <v>12524</v>
      </c>
      <c r="B926" s="2">
        <v>3816115</v>
      </c>
      <c r="C926" s="6">
        <v>0.75</v>
      </c>
    </row>
    <row r="927" spans="1:3" x14ac:dyDescent="0.25">
      <c r="A927" s="1" t="s">
        <v>12524</v>
      </c>
      <c r="B927" s="2">
        <v>157826546</v>
      </c>
      <c r="C927" s="6">
        <v>0.75</v>
      </c>
    </row>
    <row r="928" spans="1:3" x14ac:dyDescent="0.25">
      <c r="A928" s="1" t="s">
        <v>12524</v>
      </c>
      <c r="B928" s="2">
        <v>825804685</v>
      </c>
      <c r="C928" s="6">
        <v>0.25</v>
      </c>
    </row>
    <row r="929" spans="1:3" x14ac:dyDescent="0.25">
      <c r="A929" s="1" t="s">
        <v>12524</v>
      </c>
      <c r="B929" s="2">
        <v>768605932</v>
      </c>
      <c r="C929" s="6">
        <v>0.75</v>
      </c>
    </row>
    <row r="930" spans="1:3" x14ac:dyDescent="0.25">
      <c r="A930" s="1" t="s">
        <v>12524</v>
      </c>
      <c r="B930" s="2">
        <v>844409210</v>
      </c>
      <c r="C930" s="6">
        <v>0.25</v>
      </c>
    </row>
    <row r="931" spans="1:3" x14ac:dyDescent="0.25">
      <c r="A931" s="1" t="s">
        <v>12524</v>
      </c>
      <c r="B931" s="2">
        <v>296436568</v>
      </c>
      <c r="C931" s="6">
        <v>0.75</v>
      </c>
    </row>
    <row r="932" spans="1:3" x14ac:dyDescent="0.25">
      <c r="A932" s="1" t="s">
        <v>12524</v>
      </c>
      <c r="B932" s="2">
        <v>188701933</v>
      </c>
      <c r="C932" s="6">
        <v>0.75</v>
      </c>
    </row>
    <row r="933" spans="1:3" x14ac:dyDescent="0.25">
      <c r="A933" s="1" t="s">
        <v>12524</v>
      </c>
      <c r="B933" s="2">
        <v>870188039</v>
      </c>
      <c r="C933" s="6">
        <v>0.25</v>
      </c>
    </row>
    <row r="934" spans="1:3" x14ac:dyDescent="0.25">
      <c r="A934" s="1" t="s">
        <v>12524</v>
      </c>
      <c r="B934" s="2">
        <v>318126840</v>
      </c>
      <c r="C934" s="6">
        <v>0.25</v>
      </c>
    </row>
    <row r="935" spans="1:3" x14ac:dyDescent="0.25">
      <c r="A935" s="1" t="s">
        <v>12524</v>
      </c>
      <c r="B935" s="2">
        <v>392445704</v>
      </c>
      <c r="C935" s="6">
        <v>0</v>
      </c>
    </row>
    <row r="936" spans="1:3" x14ac:dyDescent="0.25">
      <c r="A936" s="1" t="s">
        <v>12524</v>
      </c>
      <c r="B936" s="2">
        <v>930711869</v>
      </c>
      <c r="C936" s="6">
        <v>0.25</v>
      </c>
    </row>
    <row r="937" spans="1:3" x14ac:dyDescent="0.25">
      <c r="A937" s="1" t="s">
        <v>12524</v>
      </c>
      <c r="B937" s="2">
        <v>195572040</v>
      </c>
      <c r="C937" s="6">
        <v>0.75</v>
      </c>
    </row>
    <row r="938" spans="1:3" x14ac:dyDescent="0.25">
      <c r="A938" s="1" t="s">
        <v>12524</v>
      </c>
      <c r="B938" s="2">
        <v>513691723</v>
      </c>
      <c r="C938" s="6">
        <v>0</v>
      </c>
    </row>
    <row r="939" spans="1:3" x14ac:dyDescent="0.25">
      <c r="A939" s="1" t="s">
        <v>12524</v>
      </c>
      <c r="B939" s="2">
        <v>796966460</v>
      </c>
      <c r="C939" s="6">
        <v>0</v>
      </c>
    </row>
    <row r="940" spans="1:3" x14ac:dyDescent="0.25">
      <c r="A940" s="1" t="s">
        <v>12524</v>
      </c>
      <c r="B940" s="2">
        <v>841019660</v>
      </c>
      <c r="C940" s="6">
        <v>0</v>
      </c>
    </row>
    <row r="941" spans="1:3" x14ac:dyDescent="0.25">
      <c r="A941" s="1" t="s">
        <v>12524</v>
      </c>
      <c r="B941" s="2">
        <v>406538868</v>
      </c>
      <c r="C941" s="6">
        <v>0</v>
      </c>
    </row>
    <row r="942" spans="1:3" x14ac:dyDescent="0.25">
      <c r="A942" s="1" t="s">
        <v>12524</v>
      </c>
      <c r="B942" s="2">
        <v>99404141</v>
      </c>
      <c r="C942" s="6">
        <v>0.75</v>
      </c>
    </row>
    <row r="943" spans="1:3" x14ac:dyDescent="0.25">
      <c r="A943" s="1" t="s">
        <v>12524</v>
      </c>
      <c r="B943" s="2">
        <v>126353147</v>
      </c>
      <c r="C943" s="6">
        <v>0.5</v>
      </c>
    </row>
    <row r="944" spans="1:3" x14ac:dyDescent="0.25">
      <c r="A944" s="1" t="s">
        <v>12524</v>
      </c>
      <c r="B944" s="2">
        <v>968633339</v>
      </c>
      <c r="C944" s="6">
        <v>0.75</v>
      </c>
    </row>
    <row r="945" spans="1:3" x14ac:dyDescent="0.25">
      <c r="A945" s="1" t="s">
        <v>12524</v>
      </c>
      <c r="B945" s="2">
        <v>534752819</v>
      </c>
      <c r="C945" s="6">
        <v>0.5</v>
      </c>
    </row>
    <row r="946" spans="1:3" x14ac:dyDescent="0.25">
      <c r="A946" s="1" t="s">
        <v>12524</v>
      </c>
      <c r="B946" s="2">
        <v>304859900</v>
      </c>
      <c r="C946" s="6">
        <v>0.5</v>
      </c>
    </row>
    <row r="947" spans="1:3" x14ac:dyDescent="0.25">
      <c r="A947" s="1" t="s">
        <v>12524</v>
      </c>
      <c r="B947" s="2">
        <v>668485689</v>
      </c>
      <c r="C947" s="6">
        <v>0</v>
      </c>
    </row>
    <row r="948" spans="1:3" x14ac:dyDescent="0.25">
      <c r="A948" s="1" t="s">
        <v>12524</v>
      </c>
      <c r="B948" s="2">
        <v>399333778</v>
      </c>
      <c r="C948" s="6">
        <v>0.25</v>
      </c>
    </row>
    <row r="949" spans="1:3" x14ac:dyDescent="0.25">
      <c r="A949" s="1" t="s">
        <v>12524</v>
      </c>
      <c r="B949" s="2">
        <v>872920936</v>
      </c>
      <c r="C949" s="6">
        <v>0.5</v>
      </c>
    </row>
    <row r="950" spans="1:3" x14ac:dyDescent="0.25">
      <c r="A950" s="1" t="s">
        <v>12524</v>
      </c>
      <c r="B950" s="2">
        <v>193870717</v>
      </c>
      <c r="C950" s="6">
        <v>0</v>
      </c>
    </row>
    <row r="951" spans="1:3" x14ac:dyDescent="0.25">
      <c r="A951" s="1" t="s">
        <v>12524</v>
      </c>
      <c r="B951" s="2">
        <v>420739976</v>
      </c>
      <c r="C951" s="6">
        <v>0.5</v>
      </c>
    </row>
    <row r="952" spans="1:3" x14ac:dyDescent="0.25">
      <c r="A952" s="1" t="s">
        <v>12524</v>
      </c>
      <c r="B952" s="2">
        <v>397908305</v>
      </c>
      <c r="C952" s="6">
        <v>0.75</v>
      </c>
    </row>
    <row r="953" spans="1:3" x14ac:dyDescent="0.25">
      <c r="A953" s="1" t="s">
        <v>12524</v>
      </c>
      <c r="B953" s="2">
        <v>463419959</v>
      </c>
      <c r="C953" s="6">
        <v>0.25</v>
      </c>
    </row>
    <row r="954" spans="1:3" x14ac:dyDescent="0.25">
      <c r="A954" s="1" t="s">
        <v>12524</v>
      </c>
      <c r="B954" s="2">
        <v>890302611</v>
      </c>
      <c r="C954" s="6">
        <v>0.75</v>
      </c>
    </row>
    <row r="955" spans="1:3" x14ac:dyDescent="0.25">
      <c r="A955" s="1" t="s">
        <v>12524</v>
      </c>
      <c r="B955" s="2">
        <v>655933550</v>
      </c>
      <c r="C955" s="6">
        <v>0.25</v>
      </c>
    </row>
    <row r="956" spans="1:3" x14ac:dyDescent="0.25">
      <c r="A956" s="1" t="s">
        <v>12524</v>
      </c>
      <c r="B956" s="2">
        <v>605022139</v>
      </c>
      <c r="C956" s="6">
        <v>0.75</v>
      </c>
    </row>
    <row r="957" spans="1:3" x14ac:dyDescent="0.25">
      <c r="A957" s="1" t="s">
        <v>12524</v>
      </c>
      <c r="B957" s="2">
        <v>678546781</v>
      </c>
      <c r="C957" s="6">
        <v>0</v>
      </c>
    </row>
    <row r="958" spans="1:3" x14ac:dyDescent="0.25">
      <c r="A958" s="1" t="s">
        <v>12524</v>
      </c>
      <c r="B958" s="2">
        <v>354088152</v>
      </c>
      <c r="C958" s="6">
        <v>0</v>
      </c>
    </row>
    <row r="959" spans="1:3" x14ac:dyDescent="0.25">
      <c r="A959" s="1" t="s">
        <v>12524</v>
      </c>
      <c r="B959" s="2">
        <v>539613366</v>
      </c>
      <c r="C959" s="6">
        <v>0.5</v>
      </c>
    </row>
    <row r="960" spans="1:3" x14ac:dyDescent="0.25">
      <c r="A960" s="1" t="s">
        <v>12524</v>
      </c>
      <c r="B960" s="2">
        <v>216066747</v>
      </c>
      <c r="C960" s="6">
        <v>0.25</v>
      </c>
    </row>
    <row r="961" spans="1:3" x14ac:dyDescent="0.25">
      <c r="A961" s="1" t="s">
        <v>12524</v>
      </c>
      <c r="B961" s="2">
        <v>193328162</v>
      </c>
      <c r="C961" s="6">
        <v>0.75</v>
      </c>
    </row>
    <row r="962" spans="1:3" x14ac:dyDescent="0.25">
      <c r="A962" s="1" t="s">
        <v>12524</v>
      </c>
      <c r="B962" s="2">
        <v>703426561</v>
      </c>
      <c r="C962" s="6">
        <v>0.25</v>
      </c>
    </row>
    <row r="963" spans="1:3" x14ac:dyDescent="0.25">
      <c r="A963" s="1" t="s">
        <v>12524</v>
      </c>
      <c r="B963" s="2">
        <v>900259264</v>
      </c>
      <c r="C963" s="6">
        <v>0</v>
      </c>
    </row>
    <row r="964" spans="1:3" x14ac:dyDescent="0.25">
      <c r="A964" s="1" t="s">
        <v>12524</v>
      </c>
      <c r="B964" s="2">
        <v>607842215</v>
      </c>
      <c r="C964" s="6">
        <v>0.25</v>
      </c>
    </row>
    <row r="965" spans="1:3" x14ac:dyDescent="0.25">
      <c r="A965" s="1" t="s">
        <v>12524</v>
      </c>
      <c r="B965" s="2">
        <v>109186210</v>
      </c>
      <c r="C965" s="6">
        <v>0</v>
      </c>
    </row>
    <row r="966" spans="1:3" x14ac:dyDescent="0.25">
      <c r="A966" s="1" t="s">
        <v>12524</v>
      </c>
      <c r="B966" s="2">
        <v>462984968</v>
      </c>
      <c r="C966" s="6">
        <v>0</v>
      </c>
    </row>
    <row r="967" spans="1:3" x14ac:dyDescent="0.25">
      <c r="A967" s="1" t="s">
        <v>12524</v>
      </c>
      <c r="B967" s="2">
        <v>225809402</v>
      </c>
      <c r="C967" s="6">
        <v>0.25</v>
      </c>
    </row>
    <row r="968" spans="1:3" x14ac:dyDescent="0.25">
      <c r="A968" s="1" t="s">
        <v>12524</v>
      </c>
      <c r="B968" s="2">
        <v>896934867</v>
      </c>
      <c r="C968" s="6">
        <v>0.75</v>
      </c>
    </row>
    <row r="969" spans="1:3" x14ac:dyDescent="0.25">
      <c r="A969" s="1" t="s">
        <v>12524</v>
      </c>
      <c r="B969" s="2">
        <v>120457380</v>
      </c>
      <c r="C969" s="6">
        <v>0.5</v>
      </c>
    </row>
    <row r="970" spans="1:3" x14ac:dyDescent="0.25">
      <c r="A970" s="1" t="s">
        <v>12524</v>
      </c>
      <c r="B970" s="2">
        <v>352435955</v>
      </c>
      <c r="C970" s="6">
        <v>0.5</v>
      </c>
    </row>
    <row r="971" spans="1:3" x14ac:dyDescent="0.25">
      <c r="A971" s="1" t="s">
        <v>12524</v>
      </c>
      <c r="B971" s="2">
        <v>395904523</v>
      </c>
      <c r="C971" s="6">
        <v>0.5</v>
      </c>
    </row>
    <row r="972" spans="1:3" x14ac:dyDescent="0.25">
      <c r="A972" s="1" t="s">
        <v>12524</v>
      </c>
      <c r="B972" s="2">
        <v>291593618</v>
      </c>
      <c r="C972" s="6">
        <v>0.25</v>
      </c>
    </row>
    <row r="973" spans="1:3" x14ac:dyDescent="0.25">
      <c r="A973" s="1" t="s">
        <v>12524</v>
      </c>
      <c r="B973" s="2">
        <v>545977137</v>
      </c>
      <c r="C973" s="6">
        <v>0.25</v>
      </c>
    </row>
    <row r="974" spans="1:3" x14ac:dyDescent="0.25">
      <c r="A974" s="1" t="s">
        <v>12524</v>
      </c>
      <c r="B974" s="2">
        <v>680718153</v>
      </c>
      <c r="C974" s="6">
        <v>0.75</v>
      </c>
    </row>
    <row r="975" spans="1:3" x14ac:dyDescent="0.25">
      <c r="A975" s="1" t="s">
        <v>12524</v>
      </c>
      <c r="B975" s="2">
        <v>782301506</v>
      </c>
      <c r="C975" s="6">
        <v>0.75</v>
      </c>
    </row>
    <row r="976" spans="1:3" x14ac:dyDescent="0.25">
      <c r="A976" s="1" t="s">
        <v>12524</v>
      </c>
      <c r="B976" s="2">
        <v>629323798</v>
      </c>
      <c r="C976" s="6">
        <v>0</v>
      </c>
    </row>
    <row r="977" spans="1:3" x14ac:dyDescent="0.25">
      <c r="A977" s="1" t="s">
        <v>12524</v>
      </c>
      <c r="B977" s="2">
        <v>934687474</v>
      </c>
      <c r="C977" s="6">
        <v>0</v>
      </c>
    </row>
    <row r="978" spans="1:3" x14ac:dyDescent="0.25">
      <c r="A978" s="1" t="s">
        <v>12524</v>
      </c>
      <c r="B978" s="2">
        <v>417849788</v>
      </c>
      <c r="C978" s="6">
        <v>0</v>
      </c>
    </row>
    <row r="979" spans="1:3" x14ac:dyDescent="0.25">
      <c r="A979" s="1" t="s">
        <v>12524</v>
      </c>
      <c r="B979" s="2">
        <v>359480447</v>
      </c>
      <c r="C979" s="6">
        <v>0.75</v>
      </c>
    </row>
    <row r="980" spans="1:3" x14ac:dyDescent="0.25">
      <c r="A980" s="1" t="s">
        <v>12524</v>
      </c>
      <c r="B980" s="2">
        <v>623575342</v>
      </c>
      <c r="C980" s="6">
        <v>0.75</v>
      </c>
    </row>
    <row r="981" spans="1:3" x14ac:dyDescent="0.25">
      <c r="A981" s="1" t="s">
        <v>12524</v>
      </c>
      <c r="B981" s="2">
        <v>685862122</v>
      </c>
      <c r="C981" s="6">
        <v>0.25</v>
      </c>
    </row>
    <row r="982" spans="1:3" x14ac:dyDescent="0.25">
      <c r="A982" s="1" t="s">
        <v>12524</v>
      </c>
      <c r="B982" s="2">
        <v>772724674</v>
      </c>
      <c r="C982" s="6">
        <v>0.25</v>
      </c>
    </row>
    <row r="983" spans="1:3" x14ac:dyDescent="0.25">
      <c r="A983" s="1" t="s">
        <v>12524</v>
      </c>
      <c r="B983" s="2">
        <v>385818767</v>
      </c>
      <c r="C983" s="6">
        <v>0</v>
      </c>
    </row>
    <row r="984" spans="1:3" x14ac:dyDescent="0.25">
      <c r="A984" s="1" t="s">
        <v>12524</v>
      </c>
      <c r="B984" s="2">
        <v>916577954</v>
      </c>
      <c r="C984" s="6">
        <v>0</v>
      </c>
    </row>
    <row r="985" spans="1:3" x14ac:dyDescent="0.25">
      <c r="A985" s="1" t="s">
        <v>12524</v>
      </c>
      <c r="B985" s="2">
        <v>480940191</v>
      </c>
      <c r="C985" s="6">
        <v>0.25</v>
      </c>
    </row>
    <row r="986" spans="1:3" x14ac:dyDescent="0.25">
      <c r="A986" s="1" t="s">
        <v>12524</v>
      </c>
      <c r="B986" s="2">
        <v>632415923</v>
      </c>
      <c r="C986" s="6">
        <v>0.75</v>
      </c>
    </row>
    <row r="987" spans="1:3" x14ac:dyDescent="0.25">
      <c r="A987" s="1" t="s">
        <v>12524</v>
      </c>
      <c r="B987" s="2">
        <v>269955394</v>
      </c>
      <c r="C987" s="6">
        <v>0.75</v>
      </c>
    </row>
    <row r="988" spans="1:3" x14ac:dyDescent="0.25">
      <c r="A988" s="1" t="s">
        <v>12524</v>
      </c>
      <c r="B988" s="2">
        <v>502376688</v>
      </c>
      <c r="C988" s="6">
        <v>0.25</v>
      </c>
    </row>
    <row r="989" spans="1:3" x14ac:dyDescent="0.25">
      <c r="A989" s="1" t="s">
        <v>12524</v>
      </c>
      <c r="B989" s="2">
        <v>50359721</v>
      </c>
      <c r="C989" s="6">
        <v>0.75</v>
      </c>
    </row>
    <row r="990" spans="1:3" x14ac:dyDescent="0.25">
      <c r="A990" s="1" t="s">
        <v>12524</v>
      </c>
      <c r="B990" s="2">
        <v>214670045</v>
      </c>
      <c r="C990" s="6">
        <v>0.5</v>
      </c>
    </row>
    <row r="991" spans="1:3" x14ac:dyDescent="0.25">
      <c r="A991" s="1" t="s">
        <v>12524</v>
      </c>
      <c r="B991" s="2">
        <v>743758298</v>
      </c>
      <c r="C991" s="6">
        <v>0.25</v>
      </c>
    </row>
    <row r="992" spans="1:3" x14ac:dyDescent="0.25">
      <c r="A992" s="1" t="s">
        <v>12524</v>
      </c>
      <c r="B992" s="2">
        <v>399764116</v>
      </c>
      <c r="C992" s="6">
        <v>0.75</v>
      </c>
    </row>
    <row r="993" spans="1:3" x14ac:dyDescent="0.25">
      <c r="A993" s="1" t="s">
        <v>12524</v>
      </c>
      <c r="B993" s="2">
        <v>999351529</v>
      </c>
      <c r="C993" s="6">
        <v>0.5</v>
      </c>
    </row>
    <row r="994" spans="1:3" x14ac:dyDescent="0.25">
      <c r="A994" s="1" t="s">
        <v>12524</v>
      </c>
      <c r="B994" s="2">
        <v>576280999</v>
      </c>
      <c r="C994" s="6">
        <v>0.75</v>
      </c>
    </row>
    <row r="995" spans="1:3" x14ac:dyDescent="0.25">
      <c r="A995" s="1" t="s">
        <v>12524</v>
      </c>
      <c r="B995" s="2">
        <v>911853927</v>
      </c>
      <c r="C995" s="6">
        <v>0.75</v>
      </c>
    </row>
    <row r="996" spans="1:3" x14ac:dyDescent="0.25">
      <c r="A996" s="1" t="s">
        <v>12524</v>
      </c>
      <c r="B996" s="2">
        <v>9739453</v>
      </c>
      <c r="C996" s="6">
        <v>0.75</v>
      </c>
    </row>
    <row r="997" spans="1:3" x14ac:dyDescent="0.25">
      <c r="A997" s="1" t="s">
        <v>12524</v>
      </c>
      <c r="B997" s="2">
        <v>868988186</v>
      </c>
      <c r="C997" s="6">
        <v>0.25</v>
      </c>
    </row>
    <row r="998" spans="1:3" x14ac:dyDescent="0.25">
      <c r="A998" s="1" t="s">
        <v>12524</v>
      </c>
      <c r="B998" s="2">
        <v>417867882</v>
      </c>
      <c r="C998" s="6">
        <v>0.75</v>
      </c>
    </row>
    <row r="999" spans="1:3" x14ac:dyDescent="0.25">
      <c r="A999" s="1" t="s">
        <v>12524</v>
      </c>
      <c r="B999" s="2">
        <v>941457744</v>
      </c>
      <c r="C999" s="6">
        <v>0.5</v>
      </c>
    </row>
    <row r="1000" spans="1:3" x14ac:dyDescent="0.25">
      <c r="A1000" s="1" t="s">
        <v>12524</v>
      </c>
      <c r="B1000" s="2">
        <v>161914403</v>
      </c>
      <c r="C1000" s="6">
        <v>0</v>
      </c>
    </row>
    <row r="1001" spans="1:3" x14ac:dyDescent="0.25">
      <c r="A1001" s="1" t="s">
        <v>12524</v>
      </c>
      <c r="B1001" s="2">
        <v>362436590</v>
      </c>
      <c r="C1001" s="6">
        <v>0</v>
      </c>
    </row>
    <row r="1002" spans="1:3" x14ac:dyDescent="0.25">
      <c r="A1002" s="1" t="s">
        <v>12524</v>
      </c>
      <c r="B1002" s="2">
        <v>767203930</v>
      </c>
      <c r="C1002" s="6">
        <v>0.25</v>
      </c>
    </row>
    <row r="1003" spans="1:3" x14ac:dyDescent="0.25">
      <c r="A1003" s="1" t="s">
        <v>12524</v>
      </c>
      <c r="B1003" s="2">
        <v>777386810</v>
      </c>
      <c r="C1003" s="6">
        <v>0.5</v>
      </c>
    </row>
    <row r="1004" spans="1:3" x14ac:dyDescent="0.25">
      <c r="A1004" s="1" t="s">
        <v>12524</v>
      </c>
      <c r="B1004" s="2">
        <v>204290788</v>
      </c>
      <c r="C1004" s="6">
        <v>0.5</v>
      </c>
    </row>
    <row r="1005" spans="1:3" x14ac:dyDescent="0.25">
      <c r="A1005" s="1" t="s">
        <v>12524</v>
      </c>
      <c r="B1005" s="2">
        <v>274284636</v>
      </c>
      <c r="C1005" s="6">
        <v>0.5</v>
      </c>
    </row>
    <row r="1006" spans="1:3" x14ac:dyDescent="0.25">
      <c r="A1006" s="1" t="s">
        <v>12524</v>
      </c>
      <c r="B1006" s="2">
        <v>718767902</v>
      </c>
      <c r="C1006" s="6">
        <v>0.75</v>
      </c>
    </row>
    <row r="1007" spans="1:3" x14ac:dyDescent="0.25">
      <c r="A1007" s="1" t="s">
        <v>12524</v>
      </c>
      <c r="B1007" s="2">
        <v>61928532</v>
      </c>
      <c r="C1007" s="6">
        <v>0</v>
      </c>
    </row>
    <row r="1008" spans="1:3" x14ac:dyDescent="0.25">
      <c r="A1008" s="1" t="s">
        <v>12524</v>
      </c>
      <c r="B1008" s="2">
        <v>597156316</v>
      </c>
      <c r="C1008" s="6">
        <v>0.5</v>
      </c>
    </row>
    <row r="1009" spans="1:3" x14ac:dyDescent="0.25">
      <c r="A1009" s="1" t="s">
        <v>12524</v>
      </c>
      <c r="B1009" s="2">
        <v>268335121</v>
      </c>
      <c r="C1009" s="6">
        <v>0.5</v>
      </c>
    </row>
    <row r="1010" spans="1:3" x14ac:dyDescent="0.25">
      <c r="A1010" s="1" t="s">
        <v>12524</v>
      </c>
      <c r="B1010" s="2">
        <v>404799265</v>
      </c>
      <c r="C1010" s="6">
        <v>0.25</v>
      </c>
    </row>
    <row r="1011" spans="1:3" x14ac:dyDescent="0.25">
      <c r="A1011" s="1" t="s">
        <v>12524</v>
      </c>
      <c r="B1011" s="2">
        <v>239492799</v>
      </c>
      <c r="C1011" s="6">
        <v>0.5</v>
      </c>
    </row>
    <row r="1012" spans="1:3" x14ac:dyDescent="0.25">
      <c r="A1012" s="1" t="s">
        <v>12524</v>
      </c>
      <c r="B1012" s="2">
        <v>620261247</v>
      </c>
      <c r="C1012" s="6">
        <v>0.75</v>
      </c>
    </row>
    <row r="1013" spans="1:3" x14ac:dyDescent="0.25">
      <c r="A1013" s="1" t="s">
        <v>12524</v>
      </c>
      <c r="B1013" s="2">
        <v>301691876</v>
      </c>
      <c r="C1013" s="6">
        <v>0.75</v>
      </c>
    </row>
    <row r="1014" spans="1:3" x14ac:dyDescent="0.25">
      <c r="A1014" s="1" t="s">
        <v>12524</v>
      </c>
      <c r="B1014" s="2">
        <v>375431415</v>
      </c>
      <c r="C1014" s="6">
        <v>0.25</v>
      </c>
    </row>
    <row r="1015" spans="1:3" x14ac:dyDescent="0.25">
      <c r="A1015" s="1" t="s">
        <v>12524</v>
      </c>
      <c r="B1015" s="2">
        <v>581114473</v>
      </c>
      <c r="C1015" s="6">
        <v>0.75</v>
      </c>
    </row>
    <row r="1016" spans="1:3" x14ac:dyDescent="0.25">
      <c r="A1016" s="1" t="s">
        <v>12524</v>
      </c>
      <c r="B1016" s="2">
        <v>467206461</v>
      </c>
      <c r="C1016" s="6">
        <v>0</v>
      </c>
    </row>
    <row r="1017" spans="1:3" x14ac:dyDescent="0.25">
      <c r="A1017" s="1" t="s">
        <v>12524</v>
      </c>
      <c r="B1017" s="2">
        <v>95833293</v>
      </c>
      <c r="C1017" s="6">
        <v>0.5</v>
      </c>
    </row>
    <row r="1018" spans="1:3" x14ac:dyDescent="0.25">
      <c r="A1018" s="1" t="s">
        <v>12524</v>
      </c>
      <c r="B1018" s="2">
        <v>120932057</v>
      </c>
      <c r="C1018" s="6">
        <v>0.25</v>
      </c>
    </row>
    <row r="1019" spans="1:3" x14ac:dyDescent="0.25">
      <c r="A1019" s="1" t="s">
        <v>12524</v>
      </c>
      <c r="B1019" s="2">
        <v>254151592</v>
      </c>
      <c r="C1019" s="6">
        <v>0</v>
      </c>
    </row>
    <row r="1020" spans="1:3" x14ac:dyDescent="0.25">
      <c r="A1020" s="1" t="s">
        <v>12524</v>
      </c>
      <c r="B1020" s="2">
        <v>821191889</v>
      </c>
      <c r="C1020" s="6">
        <v>0.5</v>
      </c>
    </row>
    <row r="1021" spans="1:3" x14ac:dyDescent="0.25">
      <c r="A1021" s="1" t="s">
        <v>12524</v>
      </c>
      <c r="B1021" s="2">
        <v>105117708</v>
      </c>
      <c r="C1021" s="6">
        <v>0.75</v>
      </c>
    </row>
    <row r="1022" spans="1:3" x14ac:dyDescent="0.25">
      <c r="A1022" s="1" t="s">
        <v>12524</v>
      </c>
      <c r="B1022" s="2">
        <v>717625204</v>
      </c>
      <c r="C1022" s="6">
        <v>0.75</v>
      </c>
    </row>
    <row r="1023" spans="1:3" x14ac:dyDescent="0.25">
      <c r="A1023" s="1" t="s">
        <v>12524</v>
      </c>
      <c r="B1023" s="2">
        <v>133921993</v>
      </c>
      <c r="C1023" s="6">
        <v>0</v>
      </c>
    </row>
    <row r="1024" spans="1:3" x14ac:dyDescent="0.25">
      <c r="A1024" s="1" t="s">
        <v>12524</v>
      </c>
      <c r="B1024" s="2">
        <v>121677066</v>
      </c>
      <c r="C1024" s="6">
        <v>0.75</v>
      </c>
    </row>
    <row r="1025" spans="1:3" x14ac:dyDescent="0.25">
      <c r="A1025" s="1" t="s">
        <v>12524</v>
      </c>
      <c r="B1025" s="2">
        <v>643745187</v>
      </c>
      <c r="C1025" s="6">
        <v>0.75</v>
      </c>
    </row>
    <row r="1026" spans="1:3" x14ac:dyDescent="0.25">
      <c r="A1026" s="1" t="s">
        <v>12524</v>
      </c>
      <c r="B1026" s="2">
        <v>807171368</v>
      </c>
      <c r="C1026" s="6">
        <v>0</v>
      </c>
    </row>
    <row r="1027" spans="1:3" x14ac:dyDescent="0.25">
      <c r="A1027" s="1" t="s">
        <v>12524</v>
      </c>
      <c r="B1027" s="2">
        <v>44195802</v>
      </c>
      <c r="C1027" s="6">
        <v>0.25</v>
      </c>
    </row>
    <row r="1028" spans="1:3" x14ac:dyDescent="0.25">
      <c r="A1028" s="1" t="s">
        <v>12524</v>
      </c>
      <c r="B1028" s="2">
        <v>127626624</v>
      </c>
      <c r="C1028" s="6">
        <v>0.25</v>
      </c>
    </row>
    <row r="1029" spans="1:3" x14ac:dyDescent="0.25">
      <c r="A1029" s="1" t="s">
        <v>12524</v>
      </c>
      <c r="B1029" s="2">
        <v>177736275</v>
      </c>
      <c r="C1029" s="6">
        <v>0.5</v>
      </c>
    </row>
    <row r="1030" spans="1:3" x14ac:dyDescent="0.25">
      <c r="A1030" s="1" t="s">
        <v>12524</v>
      </c>
      <c r="B1030" s="2">
        <v>545673047</v>
      </c>
      <c r="C1030" s="6">
        <v>0</v>
      </c>
    </row>
    <row r="1031" spans="1:3" x14ac:dyDescent="0.25">
      <c r="A1031" s="1" t="s">
        <v>12524</v>
      </c>
      <c r="B1031" s="2">
        <v>325236685</v>
      </c>
      <c r="C1031" s="6">
        <v>0.75</v>
      </c>
    </row>
    <row r="1032" spans="1:3" x14ac:dyDescent="0.25">
      <c r="A1032" s="1" t="s">
        <v>12524</v>
      </c>
      <c r="B1032" s="2">
        <v>10934082</v>
      </c>
      <c r="C1032" s="6">
        <v>0.5</v>
      </c>
    </row>
    <row r="1033" spans="1:3" x14ac:dyDescent="0.25">
      <c r="A1033" s="1" t="s">
        <v>12524</v>
      </c>
      <c r="B1033" s="2">
        <v>887006605</v>
      </c>
      <c r="C1033" s="6">
        <v>0.25</v>
      </c>
    </row>
    <row r="1034" spans="1:3" x14ac:dyDescent="0.25">
      <c r="A1034" s="1" t="s">
        <v>12524</v>
      </c>
      <c r="B1034" s="2">
        <v>413570128</v>
      </c>
      <c r="C1034" s="6">
        <v>0.75</v>
      </c>
    </row>
    <row r="1035" spans="1:3" x14ac:dyDescent="0.25">
      <c r="A1035" s="1" t="s">
        <v>12524</v>
      </c>
      <c r="B1035" s="2">
        <v>223010951</v>
      </c>
      <c r="C1035" s="6">
        <v>0</v>
      </c>
    </row>
    <row r="1036" spans="1:3" x14ac:dyDescent="0.25">
      <c r="A1036" s="1" t="s">
        <v>12524</v>
      </c>
      <c r="B1036" s="2">
        <v>851913195</v>
      </c>
      <c r="C1036" s="6">
        <v>0.75</v>
      </c>
    </row>
    <row r="1037" spans="1:3" x14ac:dyDescent="0.25">
      <c r="A1037" s="1" t="s">
        <v>12524</v>
      </c>
      <c r="B1037" s="2">
        <v>359412416</v>
      </c>
      <c r="C1037" s="6">
        <v>0.5</v>
      </c>
    </row>
    <row r="1038" spans="1:3" x14ac:dyDescent="0.25">
      <c r="A1038" s="1" t="s">
        <v>12524</v>
      </c>
      <c r="B1038" s="2">
        <v>864373705</v>
      </c>
      <c r="C1038" s="6">
        <v>0.5</v>
      </c>
    </row>
    <row r="1039" spans="1:3" x14ac:dyDescent="0.25">
      <c r="A1039" s="1" t="s">
        <v>12524</v>
      </c>
      <c r="B1039" s="2">
        <v>97710211</v>
      </c>
      <c r="C1039" s="6">
        <v>0</v>
      </c>
    </row>
    <row r="1040" spans="1:3" x14ac:dyDescent="0.25">
      <c r="A1040" s="1" t="s">
        <v>12524</v>
      </c>
      <c r="B1040" s="2">
        <v>62019148</v>
      </c>
      <c r="C1040" s="6">
        <v>0.5</v>
      </c>
    </row>
    <row r="1041" spans="1:3" x14ac:dyDescent="0.25">
      <c r="A1041" s="1" t="s">
        <v>12524</v>
      </c>
      <c r="B1041" s="2">
        <v>709800799</v>
      </c>
      <c r="C1041" s="6">
        <v>0</v>
      </c>
    </row>
    <row r="1042" spans="1:3" x14ac:dyDescent="0.25">
      <c r="A1042" s="1" t="s">
        <v>12524</v>
      </c>
      <c r="B1042" s="2">
        <v>151284774</v>
      </c>
      <c r="C1042" s="6">
        <v>0</v>
      </c>
    </row>
    <row r="1043" spans="1:3" x14ac:dyDescent="0.25">
      <c r="A1043" s="1" t="s">
        <v>12524</v>
      </c>
      <c r="B1043" s="2">
        <v>824314669</v>
      </c>
      <c r="C1043" s="6">
        <v>0.75</v>
      </c>
    </row>
    <row r="1044" spans="1:3" x14ac:dyDescent="0.25">
      <c r="A1044" s="1" t="s">
        <v>12524</v>
      </c>
      <c r="B1044" s="2">
        <v>843491173</v>
      </c>
      <c r="C1044" s="6">
        <v>0</v>
      </c>
    </row>
    <row r="1045" spans="1:3" x14ac:dyDescent="0.25">
      <c r="A1045" s="1" t="s">
        <v>12524</v>
      </c>
      <c r="B1045" s="2">
        <v>692276307</v>
      </c>
      <c r="C1045" s="6">
        <v>0</v>
      </c>
    </row>
    <row r="1046" spans="1:3" x14ac:dyDescent="0.25">
      <c r="A1046" s="1" t="s">
        <v>12524</v>
      </c>
      <c r="B1046" s="2">
        <v>506918699</v>
      </c>
      <c r="C1046" s="6">
        <v>0</v>
      </c>
    </row>
    <row r="1047" spans="1:3" x14ac:dyDescent="0.25">
      <c r="A1047" s="1" t="s">
        <v>12524</v>
      </c>
      <c r="B1047" s="2">
        <v>514324684</v>
      </c>
      <c r="C1047" s="6">
        <v>0.75</v>
      </c>
    </row>
    <row r="1048" spans="1:3" x14ac:dyDescent="0.25">
      <c r="A1048" s="1" t="s">
        <v>12524</v>
      </c>
      <c r="B1048" s="2">
        <v>663215913</v>
      </c>
      <c r="C1048" s="6">
        <v>0</v>
      </c>
    </row>
    <row r="1049" spans="1:3" x14ac:dyDescent="0.25">
      <c r="A1049" s="1" t="s">
        <v>12524</v>
      </c>
      <c r="B1049" s="2">
        <v>185045175</v>
      </c>
      <c r="C1049" s="6">
        <v>0.5</v>
      </c>
    </row>
    <row r="1050" spans="1:3" x14ac:dyDescent="0.25">
      <c r="A1050" s="1" t="s">
        <v>12524</v>
      </c>
      <c r="B1050" s="2">
        <v>547525888</v>
      </c>
      <c r="C1050" s="6">
        <v>0</v>
      </c>
    </row>
    <row r="1051" spans="1:3" x14ac:dyDescent="0.25">
      <c r="A1051" s="1" t="s">
        <v>12524</v>
      </c>
      <c r="B1051" s="2">
        <v>612313794</v>
      </c>
      <c r="C1051" s="6">
        <v>0.5</v>
      </c>
    </row>
    <row r="1052" spans="1:3" x14ac:dyDescent="0.25">
      <c r="A1052" s="1" t="s">
        <v>12524</v>
      </c>
      <c r="B1052" s="2">
        <v>394447146</v>
      </c>
      <c r="C1052" s="6">
        <v>0</v>
      </c>
    </row>
    <row r="1053" spans="1:3" x14ac:dyDescent="0.25">
      <c r="A1053" s="1" t="s">
        <v>12524</v>
      </c>
      <c r="B1053" s="2">
        <v>296660773</v>
      </c>
      <c r="C1053" s="6">
        <v>0.25</v>
      </c>
    </row>
    <row r="1054" spans="1:3" x14ac:dyDescent="0.25">
      <c r="A1054" s="1" t="s">
        <v>12524</v>
      </c>
      <c r="B1054" s="2">
        <v>694139298</v>
      </c>
      <c r="C1054" s="6">
        <v>0.5</v>
      </c>
    </row>
    <row r="1055" spans="1:3" x14ac:dyDescent="0.25">
      <c r="A1055" s="1" t="s">
        <v>12524</v>
      </c>
      <c r="B1055" s="2">
        <v>840468399</v>
      </c>
      <c r="C1055" s="6">
        <v>0.75</v>
      </c>
    </row>
    <row r="1056" spans="1:3" x14ac:dyDescent="0.25">
      <c r="A1056" s="1" t="s">
        <v>12524</v>
      </c>
      <c r="B1056" s="2">
        <v>451138029</v>
      </c>
      <c r="C1056" s="6">
        <v>0</v>
      </c>
    </row>
    <row r="1057" spans="1:3" x14ac:dyDescent="0.25">
      <c r="A1057" s="1" t="s">
        <v>12524</v>
      </c>
      <c r="B1057" s="2">
        <v>731411413</v>
      </c>
      <c r="C1057" s="6">
        <v>0.75</v>
      </c>
    </row>
    <row r="1058" spans="1:3" x14ac:dyDescent="0.25">
      <c r="A1058" s="1" t="s">
        <v>12524</v>
      </c>
      <c r="B1058" s="2">
        <v>36351620</v>
      </c>
      <c r="C1058" s="6">
        <v>0</v>
      </c>
    </row>
    <row r="1059" spans="1:3" x14ac:dyDescent="0.25">
      <c r="A1059" s="1" t="s">
        <v>12524</v>
      </c>
      <c r="B1059" s="2">
        <v>920922693</v>
      </c>
      <c r="C1059" s="6">
        <v>0.25</v>
      </c>
    </row>
    <row r="1060" spans="1:3" x14ac:dyDescent="0.25">
      <c r="A1060" s="1" t="s">
        <v>12524</v>
      </c>
      <c r="B1060" s="2">
        <v>58914684</v>
      </c>
      <c r="C1060" s="6">
        <v>0.25</v>
      </c>
    </row>
    <row r="1061" spans="1:3" x14ac:dyDescent="0.25">
      <c r="A1061" s="1" t="s">
        <v>12524</v>
      </c>
      <c r="B1061" s="2">
        <v>394316664</v>
      </c>
      <c r="C1061" s="6">
        <v>0</v>
      </c>
    </row>
    <row r="1062" spans="1:3" x14ac:dyDescent="0.25">
      <c r="A1062" s="1" t="s">
        <v>12524</v>
      </c>
      <c r="B1062" s="2">
        <v>525673903</v>
      </c>
      <c r="C1062" s="6">
        <v>0.25</v>
      </c>
    </row>
    <row r="1063" spans="1:3" x14ac:dyDescent="0.25">
      <c r="A1063" s="1" t="s">
        <v>12524</v>
      </c>
      <c r="B1063" s="2">
        <v>160327357</v>
      </c>
      <c r="C1063" s="6">
        <v>0.25</v>
      </c>
    </row>
    <row r="1064" spans="1:3" x14ac:dyDescent="0.25">
      <c r="A1064" s="1" t="s">
        <v>12524</v>
      </c>
      <c r="B1064" s="2">
        <v>46670843</v>
      </c>
      <c r="C1064" s="6">
        <v>0.75</v>
      </c>
    </row>
    <row r="1065" spans="1:3" x14ac:dyDescent="0.25">
      <c r="A1065" s="1" t="s">
        <v>12524</v>
      </c>
      <c r="B1065" s="2">
        <v>901283973</v>
      </c>
      <c r="C1065" s="6">
        <v>0.5</v>
      </c>
    </row>
    <row r="1066" spans="1:3" x14ac:dyDescent="0.25">
      <c r="A1066" s="1" t="s">
        <v>12504</v>
      </c>
      <c r="B1066" s="2">
        <v>664315003</v>
      </c>
      <c r="C1066" s="6">
        <v>0.25</v>
      </c>
    </row>
    <row r="1067" spans="1:3" x14ac:dyDescent="0.25">
      <c r="A1067" s="1" t="s">
        <v>12504</v>
      </c>
      <c r="B1067" s="2">
        <v>809256062</v>
      </c>
      <c r="C1067" s="6">
        <v>0.25</v>
      </c>
    </row>
    <row r="1068" spans="1:3" x14ac:dyDescent="0.25">
      <c r="A1068" s="1" t="s">
        <v>12504</v>
      </c>
      <c r="B1068" s="2">
        <v>264240684</v>
      </c>
      <c r="C1068" s="6">
        <v>0.75</v>
      </c>
    </row>
    <row r="1069" spans="1:3" x14ac:dyDescent="0.25">
      <c r="A1069" s="1" t="s">
        <v>12504</v>
      </c>
      <c r="B1069" s="2">
        <v>336282253</v>
      </c>
      <c r="C1069" s="6">
        <v>0</v>
      </c>
    </row>
    <row r="1070" spans="1:3" x14ac:dyDescent="0.25">
      <c r="A1070" s="1" t="s">
        <v>12504</v>
      </c>
      <c r="B1070" s="2">
        <v>540418090</v>
      </c>
      <c r="C1070" s="6">
        <v>0.75</v>
      </c>
    </row>
    <row r="1071" spans="1:3" x14ac:dyDescent="0.25">
      <c r="A1071" s="1" t="s">
        <v>12504</v>
      </c>
      <c r="B1071" s="2">
        <v>142605776</v>
      </c>
      <c r="C1071" s="6">
        <v>0</v>
      </c>
    </row>
    <row r="1072" spans="1:3" x14ac:dyDescent="0.25">
      <c r="A1072" s="1" t="s">
        <v>12504</v>
      </c>
      <c r="B1072" s="2">
        <v>967501251</v>
      </c>
      <c r="C1072" s="6">
        <v>0.5</v>
      </c>
    </row>
    <row r="1073" spans="1:3" x14ac:dyDescent="0.25">
      <c r="A1073" s="1" t="s">
        <v>12504</v>
      </c>
      <c r="B1073" s="2">
        <v>952742530</v>
      </c>
      <c r="C1073" s="6">
        <v>0.75</v>
      </c>
    </row>
    <row r="1074" spans="1:3" x14ac:dyDescent="0.25">
      <c r="A1074" s="1" t="s">
        <v>12504</v>
      </c>
      <c r="B1074" s="2">
        <v>943053239</v>
      </c>
      <c r="C1074" s="6">
        <v>0</v>
      </c>
    </row>
    <row r="1075" spans="1:3" x14ac:dyDescent="0.25">
      <c r="A1075" s="1" t="s">
        <v>12504</v>
      </c>
      <c r="B1075" s="2">
        <v>384914144</v>
      </c>
      <c r="C1075" s="6">
        <v>0.75</v>
      </c>
    </row>
    <row r="1076" spans="1:3" x14ac:dyDescent="0.25">
      <c r="A1076" s="1" t="s">
        <v>12504</v>
      </c>
      <c r="B1076" s="2">
        <v>920495974</v>
      </c>
      <c r="C1076" s="6">
        <v>0.25</v>
      </c>
    </row>
    <row r="1077" spans="1:3" x14ac:dyDescent="0.25">
      <c r="A1077" s="1" t="s">
        <v>12504</v>
      </c>
      <c r="B1077" s="2">
        <v>449540697</v>
      </c>
      <c r="C1077" s="6">
        <v>0.25</v>
      </c>
    </row>
    <row r="1078" spans="1:3" x14ac:dyDescent="0.25">
      <c r="A1078" s="1" t="s">
        <v>12504</v>
      </c>
      <c r="B1078" s="2">
        <v>656387474</v>
      </c>
      <c r="C1078" s="6">
        <v>0.75</v>
      </c>
    </row>
    <row r="1079" spans="1:3" x14ac:dyDescent="0.25">
      <c r="A1079" s="1" t="s">
        <v>12504</v>
      </c>
      <c r="B1079" s="2">
        <v>650260310</v>
      </c>
      <c r="C1079" s="6">
        <v>0</v>
      </c>
    </row>
    <row r="1080" spans="1:3" x14ac:dyDescent="0.25">
      <c r="A1080" s="1" t="s">
        <v>12504</v>
      </c>
      <c r="B1080" s="2">
        <v>17250555</v>
      </c>
      <c r="C1080" s="6">
        <v>0.75</v>
      </c>
    </row>
    <row r="1081" spans="1:3" x14ac:dyDescent="0.25">
      <c r="A1081" s="1" t="s">
        <v>12504</v>
      </c>
      <c r="B1081" s="2">
        <v>938793950</v>
      </c>
      <c r="C1081" s="6">
        <v>0.25</v>
      </c>
    </row>
    <row r="1082" spans="1:3" x14ac:dyDescent="0.25">
      <c r="A1082" s="1" t="s">
        <v>12504</v>
      </c>
      <c r="B1082" s="2">
        <v>800047910</v>
      </c>
      <c r="C1082" s="6">
        <v>0.75</v>
      </c>
    </row>
    <row r="1083" spans="1:3" x14ac:dyDescent="0.25">
      <c r="A1083" s="1" t="s">
        <v>12504</v>
      </c>
      <c r="B1083" s="2">
        <v>729442003</v>
      </c>
      <c r="C1083" s="6">
        <v>0.75</v>
      </c>
    </row>
    <row r="1084" spans="1:3" x14ac:dyDescent="0.25">
      <c r="A1084" s="1" t="s">
        <v>12504</v>
      </c>
      <c r="B1084" s="2">
        <v>705446342</v>
      </c>
      <c r="C1084" s="6">
        <v>0.5</v>
      </c>
    </row>
    <row r="1085" spans="1:3" x14ac:dyDescent="0.25">
      <c r="A1085" s="1" t="s">
        <v>12504</v>
      </c>
      <c r="B1085" s="2">
        <v>74758408</v>
      </c>
      <c r="C1085" s="6">
        <v>0.75</v>
      </c>
    </row>
    <row r="1086" spans="1:3" x14ac:dyDescent="0.25">
      <c r="A1086" s="1" t="s">
        <v>12504</v>
      </c>
      <c r="B1086" s="2">
        <v>73607638</v>
      </c>
      <c r="C1086" s="6">
        <v>0.5</v>
      </c>
    </row>
    <row r="1087" spans="1:3" x14ac:dyDescent="0.25">
      <c r="A1087" s="1" t="s">
        <v>12504</v>
      </c>
      <c r="B1087" s="2">
        <v>903181593</v>
      </c>
      <c r="C1087" s="6">
        <v>0</v>
      </c>
    </row>
    <row r="1088" spans="1:3" x14ac:dyDescent="0.25">
      <c r="A1088" s="1" t="s">
        <v>12504</v>
      </c>
      <c r="B1088" s="2">
        <v>933059110</v>
      </c>
      <c r="C1088" s="6">
        <v>0.5</v>
      </c>
    </row>
    <row r="1089" spans="1:3" x14ac:dyDescent="0.25">
      <c r="A1089" s="1" t="s">
        <v>12504</v>
      </c>
      <c r="B1089" s="2">
        <v>941690204</v>
      </c>
      <c r="C1089" s="6">
        <v>0</v>
      </c>
    </row>
    <row r="1090" spans="1:3" x14ac:dyDescent="0.25">
      <c r="A1090" s="1" t="s">
        <v>12504</v>
      </c>
      <c r="B1090" s="2">
        <v>684928177</v>
      </c>
      <c r="C1090" s="6">
        <v>0.75</v>
      </c>
    </row>
    <row r="1091" spans="1:3" x14ac:dyDescent="0.25">
      <c r="A1091" s="1" t="s">
        <v>12504</v>
      </c>
      <c r="B1091" s="2">
        <v>396282935</v>
      </c>
      <c r="C1091" s="6">
        <v>0.75</v>
      </c>
    </row>
    <row r="1092" spans="1:3" x14ac:dyDescent="0.25">
      <c r="A1092" s="1" t="s">
        <v>12504</v>
      </c>
      <c r="B1092" s="2">
        <v>868759038</v>
      </c>
      <c r="C1092" s="6">
        <v>0.75</v>
      </c>
    </row>
    <row r="1093" spans="1:3" x14ac:dyDescent="0.25">
      <c r="A1093" s="1" t="s">
        <v>12504</v>
      </c>
      <c r="B1093" s="2">
        <v>718195068</v>
      </c>
      <c r="C1093" s="6">
        <v>0</v>
      </c>
    </row>
    <row r="1094" spans="1:3" x14ac:dyDescent="0.25">
      <c r="A1094" s="1" t="s">
        <v>12504</v>
      </c>
      <c r="B1094" s="2">
        <v>348591655</v>
      </c>
      <c r="C1094" s="6">
        <v>0.75</v>
      </c>
    </row>
    <row r="1095" spans="1:3" x14ac:dyDescent="0.25">
      <c r="A1095" s="1" t="s">
        <v>12504</v>
      </c>
      <c r="B1095" s="2">
        <v>901841302</v>
      </c>
      <c r="C1095" s="6">
        <v>0.5</v>
      </c>
    </row>
    <row r="1096" spans="1:3" x14ac:dyDescent="0.25">
      <c r="A1096" s="1" t="s">
        <v>12504</v>
      </c>
      <c r="B1096" s="2">
        <v>79104040</v>
      </c>
      <c r="C1096" s="6">
        <v>0.5</v>
      </c>
    </row>
    <row r="1097" spans="1:3" x14ac:dyDescent="0.25">
      <c r="A1097" s="1" t="s">
        <v>12504</v>
      </c>
      <c r="B1097" s="2">
        <v>22535792</v>
      </c>
      <c r="C1097" s="6">
        <v>0.5</v>
      </c>
    </row>
    <row r="1098" spans="1:3" x14ac:dyDescent="0.25">
      <c r="A1098" s="1" t="s">
        <v>12504</v>
      </c>
      <c r="B1098" s="2">
        <v>76432755</v>
      </c>
      <c r="C1098" s="6">
        <v>0.25</v>
      </c>
    </row>
    <row r="1099" spans="1:3" x14ac:dyDescent="0.25">
      <c r="A1099" s="1" t="s">
        <v>12504</v>
      </c>
      <c r="B1099" s="2">
        <v>436593969</v>
      </c>
      <c r="C1099" s="6">
        <v>0.75</v>
      </c>
    </row>
    <row r="1100" spans="1:3" x14ac:dyDescent="0.25">
      <c r="A1100" s="1" t="s">
        <v>12504</v>
      </c>
      <c r="B1100" s="2">
        <v>502549195</v>
      </c>
      <c r="C1100" s="6">
        <v>0.25</v>
      </c>
    </row>
    <row r="1101" spans="1:3" x14ac:dyDescent="0.25">
      <c r="A1101" s="1" t="s">
        <v>12504</v>
      </c>
      <c r="B1101" s="2">
        <v>432094851</v>
      </c>
      <c r="C1101" s="6">
        <v>0.5</v>
      </c>
    </row>
    <row r="1102" spans="1:3" x14ac:dyDescent="0.25">
      <c r="A1102" s="1" t="s">
        <v>12504</v>
      </c>
      <c r="B1102" s="2">
        <v>373125639</v>
      </c>
      <c r="C1102" s="6">
        <v>0.5</v>
      </c>
    </row>
    <row r="1103" spans="1:3" x14ac:dyDescent="0.25">
      <c r="A1103" s="1" t="s">
        <v>12504</v>
      </c>
      <c r="B1103" s="2">
        <v>500287879</v>
      </c>
      <c r="C1103" s="6">
        <v>0.5</v>
      </c>
    </row>
    <row r="1104" spans="1:3" x14ac:dyDescent="0.25">
      <c r="A1104" s="1" t="s">
        <v>12504</v>
      </c>
      <c r="B1104" s="2">
        <v>72373489</v>
      </c>
      <c r="C1104" s="6">
        <v>0.5</v>
      </c>
    </row>
    <row r="1105" spans="1:3" x14ac:dyDescent="0.25">
      <c r="A1105" s="1" t="s">
        <v>12504</v>
      </c>
      <c r="B1105" s="2">
        <v>721447723</v>
      </c>
      <c r="C1105" s="6">
        <v>0.5</v>
      </c>
    </row>
    <row r="1106" spans="1:3" x14ac:dyDescent="0.25">
      <c r="A1106" s="1" t="s">
        <v>12504</v>
      </c>
      <c r="B1106" s="2">
        <v>586071653</v>
      </c>
      <c r="C1106" s="6">
        <v>0</v>
      </c>
    </row>
    <row r="1107" spans="1:3" x14ac:dyDescent="0.25">
      <c r="A1107" s="1" t="s">
        <v>12504</v>
      </c>
      <c r="B1107" s="2">
        <v>930899737</v>
      </c>
      <c r="C1107" s="6">
        <v>0</v>
      </c>
    </row>
    <row r="1108" spans="1:3" x14ac:dyDescent="0.25">
      <c r="A1108" s="1" t="s">
        <v>12504</v>
      </c>
      <c r="B1108" s="2">
        <v>267946420</v>
      </c>
      <c r="C1108" s="6">
        <v>0.25</v>
      </c>
    </row>
    <row r="1109" spans="1:3" x14ac:dyDescent="0.25">
      <c r="A1109" s="1" t="s">
        <v>12504</v>
      </c>
      <c r="B1109" s="2">
        <v>836878256</v>
      </c>
      <c r="C1109" s="6">
        <v>0.75</v>
      </c>
    </row>
    <row r="1110" spans="1:3" x14ac:dyDescent="0.25">
      <c r="A1110" s="1" t="s">
        <v>12504</v>
      </c>
      <c r="B1110" s="2">
        <v>827408332</v>
      </c>
      <c r="C1110" s="6">
        <v>0.25</v>
      </c>
    </row>
    <row r="1111" spans="1:3" x14ac:dyDescent="0.25">
      <c r="A1111" s="1" t="s">
        <v>12504</v>
      </c>
      <c r="B1111" s="2">
        <v>932995365</v>
      </c>
      <c r="C1111" s="6">
        <v>0.25</v>
      </c>
    </row>
    <row r="1112" spans="1:3" x14ac:dyDescent="0.25">
      <c r="A1112" s="1" t="s">
        <v>12504</v>
      </c>
      <c r="B1112" s="2">
        <v>2674446</v>
      </c>
      <c r="C1112" s="6">
        <v>0.75</v>
      </c>
    </row>
    <row r="1113" spans="1:3" x14ac:dyDescent="0.25">
      <c r="A1113" s="1" t="s">
        <v>12504</v>
      </c>
      <c r="B1113" s="2">
        <v>795311765</v>
      </c>
      <c r="C1113" s="6">
        <v>0.25</v>
      </c>
    </row>
    <row r="1114" spans="1:3" x14ac:dyDescent="0.25">
      <c r="A1114" s="1" t="s">
        <v>12504</v>
      </c>
      <c r="B1114" s="2">
        <v>662030865</v>
      </c>
      <c r="C1114" s="6">
        <v>0.25</v>
      </c>
    </row>
    <row r="1115" spans="1:3" x14ac:dyDescent="0.25">
      <c r="A1115" s="1" t="s">
        <v>12504</v>
      </c>
      <c r="B1115" s="2">
        <v>413036041</v>
      </c>
      <c r="C1115" s="6">
        <v>0.25</v>
      </c>
    </row>
    <row r="1116" spans="1:3" x14ac:dyDescent="0.25">
      <c r="A1116" s="1" t="s">
        <v>12504</v>
      </c>
      <c r="B1116" s="2">
        <v>717220415</v>
      </c>
      <c r="C1116" s="6">
        <v>0.75</v>
      </c>
    </row>
    <row r="1117" spans="1:3" x14ac:dyDescent="0.25">
      <c r="A1117" s="1" t="s">
        <v>12504</v>
      </c>
      <c r="B1117" s="2">
        <v>284354138</v>
      </c>
      <c r="C1117" s="6">
        <v>0.5</v>
      </c>
    </row>
    <row r="1118" spans="1:3" x14ac:dyDescent="0.25">
      <c r="A1118" s="1" t="s">
        <v>12504</v>
      </c>
      <c r="B1118" s="2">
        <v>606522640</v>
      </c>
      <c r="C1118" s="6">
        <v>0</v>
      </c>
    </row>
    <row r="1119" spans="1:3" x14ac:dyDescent="0.25">
      <c r="A1119" s="1" t="s">
        <v>12504</v>
      </c>
      <c r="B1119" s="2">
        <v>613372091</v>
      </c>
      <c r="C1119" s="6">
        <v>0.75</v>
      </c>
    </row>
    <row r="1120" spans="1:3" x14ac:dyDescent="0.25">
      <c r="A1120" s="1" t="s">
        <v>12504</v>
      </c>
      <c r="B1120" s="2">
        <v>961950727</v>
      </c>
      <c r="C1120" s="6">
        <v>0.25</v>
      </c>
    </row>
    <row r="1121" spans="1:3" x14ac:dyDescent="0.25">
      <c r="A1121" s="1" t="s">
        <v>12504</v>
      </c>
      <c r="B1121" s="2">
        <v>321721952</v>
      </c>
      <c r="C1121" s="6">
        <v>0.5</v>
      </c>
    </row>
    <row r="1122" spans="1:3" x14ac:dyDescent="0.25">
      <c r="A1122" s="1" t="s">
        <v>12504</v>
      </c>
      <c r="B1122" s="2">
        <v>383229683</v>
      </c>
      <c r="C1122" s="6">
        <v>0</v>
      </c>
    </row>
    <row r="1123" spans="1:3" x14ac:dyDescent="0.25">
      <c r="A1123" s="1" t="s">
        <v>12504</v>
      </c>
      <c r="B1123" s="2">
        <v>699711181</v>
      </c>
      <c r="C1123" s="6">
        <v>0.25</v>
      </c>
    </row>
    <row r="1124" spans="1:3" x14ac:dyDescent="0.25">
      <c r="A1124" s="1" t="s">
        <v>12504</v>
      </c>
      <c r="B1124" s="2">
        <v>387078888</v>
      </c>
      <c r="C1124" s="6">
        <v>0</v>
      </c>
    </row>
    <row r="1125" spans="1:3" x14ac:dyDescent="0.25">
      <c r="A1125" s="1" t="s">
        <v>12504</v>
      </c>
      <c r="B1125" s="2">
        <v>756894845</v>
      </c>
      <c r="C1125" s="6">
        <v>0.75</v>
      </c>
    </row>
    <row r="1126" spans="1:3" x14ac:dyDescent="0.25">
      <c r="A1126" s="1" t="s">
        <v>12504</v>
      </c>
      <c r="B1126" s="2">
        <v>499863915</v>
      </c>
      <c r="C1126" s="6">
        <v>0.25</v>
      </c>
    </row>
    <row r="1127" spans="1:3" x14ac:dyDescent="0.25">
      <c r="A1127" s="1" t="s">
        <v>12504</v>
      </c>
      <c r="B1127" s="2">
        <v>590390340</v>
      </c>
      <c r="C1127" s="6">
        <v>0.75</v>
      </c>
    </row>
    <row r="1128" spans="1:3" x14ac:dyDescent="0.25">
      <c r="A1128" s="1" t="s">
        <v>12504</v>
      </c>
      <c r="B1128" s="2">
        <v>856632217</v>
      </c>
      <c r="C1128" s="6">
        <v>0</v>
      </c>
    </row>
    <row r="1129" spans="1:3" x14ac:dyDescent="0.25">
      <c r="A1129" s="1" t="s">
        <v>12504</v>
      </c>
      <c r="B1129" s="2">
        <v>451149977</v>
      </c>
      <c r="C1129" s="6">
        <v>0</v>
      </c>
    </row>
    <row r="1130" spans="1:3" x14ac:dyDescent="0.25">
      <c r="A1130" s="1" t="s">
        <v>12504</v>
      </c>
      <c r="B1130" s="2">
        <v>620956361</v>
      </c>
      <c r="C1130" s="6">
        <v>0.25</v>
      </c>
    </row>
    <row r="1131" spans="1:3" x14ac:dyDescent="0.25">
      <c r="A1131" s="1" t="s">
        <v>12504</v>
      </c>
      <c r="B1131" s="2">
        <v>880869357</v>
      </c>
      <c r="C1131" s="6">
        <v>0.5</v>
      </c>
    </row>
    <row r="1132" spans="1:3" x14ac:dyDescent="0.25">
      <c r="A1132" s="1" t="s">
        <v>12504</v>
      </c>
      <c r="B1132" s="2">
        <v>861963432</v>
      </c>
      <c r="C1132" s="6">
        <v>0</v>
      </c>
    </row>
    <row r="1133" spans="1:3" x14ac:dyDescent="0.25">
      <c r="A1133" s="1" t="s">
        <v>12504</v>
      </c>
      <c r="B1133" s="2">
        <v>929048698</v>
      </c>
      <c r="C1133" s="6">
        <v>0.5</v>
      </c>
    </row>
    <row r="1134" spans="1:3" x14ac:dyDescent="0.25">
      <c r="A1134" s="1" t="s">
        <v>12504</v>
      </c>
      <c r="B1134" s="2">
        <v>441008899</v>
      </c>
      <c r="C1134" s="6">
        <v>0.25</v>
      </c>
    </row>
    <row r="1135" spans="1:3" x14ac:dyDescent="0.25">
      <c r="A1135" s="1" t="s">
        <v>12504</v>
      </c>
      <c r="B1135" s="2">
        <v>938304870</v>
      </c>
      <c r="C1135" s="6">
        <v>0.25</v>
      </c>
    </row>
    <row r="1136" spans="1:3" x14ac:dyDescent="0.25">
      <c r="A1136" s="1" t="s">
        <v>12504</v>
      </c>
      <c r="B1136" s="2">
        <v>866750682</v>
      </c>
      <c r="C1136" s="6">
        <v>0</v>
      </c>
    </row>
    <row r="1137" spans="1:3" x14ac:dyDescent="0.25">
      <c r="A1137" s="1" t="s">
        <v>12504</v>
      </c>
      <c r="B1137" s="2">
        <v>860575496</v>
      </c>
      <c r="C1137" s="6">
        <v>0.25</v>
      </c>
    </row>
    <row r="1138" spans="1:3" x14ac:dyDescent="0.25">
      <c r="A1138" s="1" t="s">
        <v>12504</v>
      </c>
      <c r="B1138" s="2">
        <v>573737289</v>
      </c>
      <c r="C1138" s="6">
        <v>0.75</v>
      </c>
    </row>
    <row r="1139" spans="1:3" x14ac:dyDescent="0.25">
      <c r="A1139" s="1" t="s">
        <v>12504</v>
      </c>
      <c r="B1139" s="2">
        <v>718232501</v>
      </c>
      <c r="C1139" s="6">
        <v>0.5</v>
      </c>
    </row>
    <row r="1140" spans="1:3" x14ac:dyDescent="0.25">
      <c r="A1140" s="1" t="s">
        <v>12504</v>
      </c>
      <c r="B1140" s="2">
        <v>684809927</v>
      </c>
      <c r="C1140" s="6">
        <v>0.25</v>
      </c>
    </row>
    <row r="1141" spans="1:3" x14ac:dyDescent="0.25">
      <c r="A1141" s="1" t="s">
        <v>12504</v>
      </c>
      <c r="B1141" s="2">
        <v>484833124</v>
      </c>
      <c r="C1141" s="6">
        <v>0.5</v>
      </c>
    </row>
    <row r="1142" spans="1:3" x14ac:dyDescent="0.25">
      <c r="A1142" s="1" t="s">
        <v>12504</v>
      </c>
      <c r="B1142" s="2">
        <v>751503306</v>
      </c>
      <c r="C1142" s="6">
        <v>0.5</v>
      </c>
    </row>
    <row r="1143" spans="1:3" x14ac:dyDescent="0.25">
      <c r="A1143" s="1" t="s">
        <v>12504</v>
      </c>
      <c r="B1143" s="2">
        <v>105868418</v>
      </c>
      <c r="C1143" s="6">
        <v>0.75</v>
      </c>
    </row>
    <row r="1144" spans="1:3" x14ac:dyDescent="0.25">
      <c r="A1144" s="1" t="s">
        <v>12504</v>
      </c>
      <c r="B1144" s="2">
        <v>894921</v>
      </c>
      <c r="C1144" s="6">
        <v>0</v>
      </c>
    </row>
    <row r="1145" spans="1:3" x14ac:dyDescent="0.25">
      <c r="A1145" s="1" t="s">
        <v>12504</v>
      </c>
      <c r="B1145" s="2">
        <v>546321656</v>
      </c>
      <c r="C1145" s="6">
        <v>0.75</v>
      </c>
    </row>
    <row r="1146" spans="1:3" x14ac:dyDescent="0.25">
      <c r="A1146" s="1" t="s">
        <v>12504</v>
      </c>
      <c r="B1146" s="2">
        <v>948591027</v>
      </c>
      <c r="C1146" s="6">
        <v>0.25</v>
      </c>
    </row>
    <row r="1147" spans="1:3" x14ac:dyDescent="0.25">
      <c r="A1147" s="1" t="s">
        <v>12504</v>
      </c>
      <c r="B1147" s="2">
        <v>398388608</v>
      </c>
      <c r="C1147" s="6">
        <v>0</v>
      </c>
    </row>
    <row r="1148" spans="1:3" x14ac:dyDescent="0.25">
      <c r="A1148" s="1" t="s">
        <v>12504</v>
      </c>
      <c r="B1148" s="2">
        <v>601050774</v>
      </c>
      <c r="C1148" s="6">
        <v>0</v>
      </c>
    </row>
    <row r="1149" spans="1:3" x14ac:dyDescent="0.25">
      <c r="A1149" s="1" t="s">
        <v>12504</v>
      </c>
      <c r="B1149" s="2">
        <v>511755861</v>
      </c>
      <c r="C1149" s="6">
        <v>0</v>
      </c>
    </row>
    <row r="1150" spans="1:3" x14ac:dyDescent="0.25">
      <c r="A1150" s="1" t="s">
        <v>12504</v>
      </c>
      <c r="B1150" s="2">
        <v>84076632</v>
      </c>
      <c r="C1150" s="6">
        <v>0.5</v>
      </c>
    </row>
    <row r="1151" spans="1:3" x14ac:dyDescent="0.25">
      <c r="A1151" s="1" t="s">
        <v>12504</v>
      </c>
      <c r="B1151" s="2">
        <v>957223176</v>
      </c>
      <c r="C1151" s="6">
        <v>0.5</v>
      </c>
    </row>
    <row r="1152" spans="1:3" x14ac:dyDescent="0.25">
      <c r="A1152" s="1" t="s">
        <v>12504</v>
      </c>
      <c r="B1152" s="2">
        <v>15087311</v>
      </c>
      <c r="C1152" s="6">
        <v>0.75</v>
      </c>
    </row>
    <row r="1153" spans="1:3" x14ac:dyDescent="0.25">
      <c r="A1153" s="1" t="s">
        <v>12504</v>
      </c>
      <c r="B1153" s="2">
        <v>757646735</v>
      </c>
      <c r="C1153" s="6">
        <v>0</v>
      </c>
    </row>
    <row r="1154" spans="1:3" x14ac:dyDescent="0.25">
      <c r="A1154" s="1" t="s">
        <v>12504</v>
      </c>
      <c r="B1154" s="2">
        <v>233708883</v>
      </c>
      <c r="C1154" s="6">
        <v>0.5</v>
      </c>
    </row>
    <row r="1155" spans="1:3" x14ac:dyDescent="0.25">
      <c r="A1155" s="1" t="s">
        <v>12504</v>
      </c>
      <c r="B1155" s="2">
        <v>769373972</v>
      </c>
      <c r="C1155" s="6">
        <v>0</v>
      </c>
    </row>
    <row r="1156" spans="1:3" x14ac:dyDescent="0.25">
      <c r="A1156" s="1" t="s">
        <v>12504</v>
      </c>
      <c r="B1156" s="2">
        <v>499816917</v>
      </c>
      <c r="C1156" s="6">
        <v>0</v>
      </c>
    </row>
    <row r="1157" spans="1:3" x14ac:dyDescent="0.25">
      <c r="A1157" s="1" t="s">
        <v>12504</v>
      </c>
      <c r="B1157" s="2">
        <v>917124406</v>
      </c>
      <c r="C1157" s="6">
        <v>0.25</v>
      </c>
    </row>
    <row r="1158" spans="1:3" x14ac:dyDescent="0.25">
      <c r="A1158" s="1" t="s">
        <v>12504</v>
      </c>
      <c r="B1158" s="2">
        <v>754949952</v>
      </c>
      <c r="C1158" s="6">
        <v>0.75</v>
      </c>
    </row>
    <row r="1159" spans="1:3" x14ac:dyDescent="0.25">
      <c r="A1159" s="1" t="s">
        <v>12504</v>
      </c>
      <c r="B1159" s="2">
        <v>309942505</v>
      </c>
      <c r="C1159" s="6">
        <v>0</v>
      </c>
    </row>
    <row r="1160" spans="1:3" x14ac:dyDescent="0.25">
      <c r="A1160" s="1" t="s">
        <v>12504</v>
      </c>
      <c r="B1160" s="2">
        <v>922881556</v>
      </c>
      <c r="C1160" s="6">
        <v>0.25</v>
      </c>
    </row>
    <row r="1161" spans="1:3" x14ac:dyDescent="0.25">
      <c r="A1161" s="1" t="s">
        <v>12504</v>
      </c>
      <c r="B1161" s="2">
        <v>917410375</v>
      </c>
      <c r="C1161" s="6">
        <v>0.75</v>
      </c>
    </row>
    <row r="1162" spans="1:3" x14ac:dyDescent="0.25">
      <c r="A1162" s="1" t="s">
        <v>12504</v>
      </c>
      <c r="B1162" s="2">
        <v>132227571</v>
      </c>
      <c r="C1162" s="6">
        <v>0.5</v>
      </c>
    </row>
    <row r="1163" spans="1:3" x14ac:dyDescent="0.25">
      <c r="A1163" s="1" t="s">
        <v>12504</v>
      </c>
      <c r="B1163" s="2">
        <v>488315193</v>
      </c>
      <c r="C1163" s="6">
        <v>0.75</v>
      </c>
    </row>
    <row r="1164" spans="1:3" x14ac:dyDescent="0.25">
      <c r="A1164" s="1" t="s">
        <v>12504</v>
      </c>
      <c r="B1164" s="2">
        <v>451599744</v>
      </c>
      <c r="C1164" s="6">
        <v>0.75</v>
      </c>
    </row>
    <row r="1165" spans="1:3" x14ac:dyDescent="0.25">
      <c r="A1165" s="1" t="s">
        <v>12504</v>
      </c>
      <c r="B1165" s="2">
        <v>481645956</v>
      </c>
      <c r="C1165" s="6">
        <v>0.75</v>
      </c>
    </row>
    <row r="1166" spans="1:3" x14ac:dyDescent="0.25">
      <c r="A1166" s="1" t="s">
        <v>12504</v>
      </c>
      <c r="B1166" s="2">
        <v>64892733</v>
      </c>
      <c r="C1166" s="6">
        <v>0.25</v>
      </c>
    </row>
    <row r="1167" spans="1:3" x14ac:dyDescent="0.25">
      <c r="A1167" s="1" t="s">
        <v>12504</v>
      </c>
      <c r="B1167" s="2">
        <v>572588123</v>
      </c>
      <c r="C1167" s="6">
        <v>0.5</v>
      </c>
    </row>
    <row r="1168" spans="1:3" x14ac:dyDescent="0.25">
      <c r="A1168" s="1" t="s">
        <v>12504</v>
      </c>
      <c r="B1168" s="2">
        <v>57782975</v>
      </c>
      <c r="C1168" s="6">
        <v>0.25</v>
      </c>
    </row>
    <row r="1169" spans="1:3" x14ac:dyDescent="0.25">
      <c r="A1169" s="1" t="s">
        <v>12504</v>
      </c>
      <c r="B1169" s="2">
        <v>219258652</v>
      </c>
      <c r="C1169" s="6">
        <v>0.25</v>
      </c>
    </row>
    <row r="1170" spans="1:3" x14ac:dyDescent="0.25">
      <c r="A1170" s="1" t="s">
        <v>12504</v>
      </c>
      <c r="B1170" s="2">
        <v>172315859</v>
      </c>
      <c r="C1170" s="6">
        <v>0.75</v>
      </c>
    </row>
    <row r="1171" spans="1:3" x14ac:dyDescent="0.25">
      <c r="A1171" s="1" t="s">
        <v>12504</v>
      </c>
      <c r="B1171" s="2">
        <v>76772744</v>
      </c>
      <c r="C1171" s="6">
        <v>0.75</v>
      </c>
    </row>
    <row r="1172" spans="1:3" x14ac:dyDescent="0.25">
      <c r="A1172" s="1" t="s">
        <v>12504</v>
      </c>
      <c r="B1172" s="2">
        <v>828002445</v>
      </c>
      <c r="C1172" s="6">
        <v>0.25</v>
      </c>
    </row>
    <row r="1173" spans="1:3" x14ac:dyDescent="0.25">
      <c r="A1173" s="1" t="s">
        <v>12504</v>
      </c>
      <c r="B1173" s="2">
        <v>544798090</v>
      </c>
      <c r="C1173" s="6">
        <v>0.75</v>
      </c>
    </row>
    <row r="1174" spans="1:3" x14ac:dyDescent="0.25">
      <c r="A1174" s="1" t="s">
        <v>12504</v>
      </c>
      <c r="B1174" s="2">
        <v>804925979</v>
      </c>
      <c r="C1174" s="6">
        <v>0.75</v>
      </c>
    </row>
    <row r="1175" spans="1:3" x14ac:dyDescent="0.25">
      <c r="A1175" s="1" t="s">
        <v>12504</v>
      </c>
      <c r="B1175" s="2">
        <v>867445393</v>
      </c>
      <c r="C1175" s="6">
        <v>0.75</v>
      </c>
    </row>
    <row r="1176" spans="1:3" x14ac:dyDescent="0.25">
      <c r="A1176" s="1" t="s">
        <v>12504</v>
      </c>
      <c r="B1176" s="2">
        <v>21470943</v>
      </c>
      <c r="C1176" s="6">
        <v>0.5</v>
      </c>
    </row>
    <row r="1177" spans="1:3" x14ac:dyDescent="0.25">
      <c r="A1177" s="1" t="s">
        <v>12504</v>
      </c>
      <c r="B1177" s="2">
        <v>994039561</v>
      </c>
      <c r="C1177" s="6">
        <v>0.5</v>
      </c>
    </row>
    <row r="1178" spans="1:3" x14ac:dyDescent="0.25">
      <c r="A1178" s="1" t="s">
        <v>12504</v>
      </c>
      <c r="B1178" s="2">
        <v>819479045</v>
      </c>
      <c r="C1178" s="6">
        <v>0</v>
      </c>
    </row>
    <row r="1179" spans="1:3" x14ac:dyDescent="0.25">
      <c r="A1179" s="1" t="s">
        <v>12504</v>
      </c>
      <c r="B1179" s="2">
        <v>429910592</v>
      </c>
      <c r="C1179" s="6">
        <v>0.5</v>
      </c>
    </row>
    <row r="1180" spans="1:3" x14ac:dyDescent="0.25">
      <c r="A1180" s="1" t="s">
        <v>12504</v>
      </c>
      <c r="B1180" s="2">
        <v>506939356</v>
      </c>
      <c r="C1180" s="6">
        <v>0.75</v>
      </c>
    </row>
    <row r="1181" spans="1:3" x14ac:dyDescent="0.25">
      <c r="A1181" s="1" t="s">
        <v>12504</v>
      </c>
      <c r="B1181" s="2">
        <v>192928937</v>
      </c>
      <c r="C1181" s="6">
        <v>0.5</v>
      </c>
    </row>
    <row r="1182" spans="1:3" x14ac:dyDescent="0.25">
      <c r="A1182" s="1" t="s">
        <v>12504</v>
      </c>
      <c r="B1182" s="2">
        <v>360093656</v>
      </c>
      <c r="C1182" s="6">
        <v>0.5</v>
      </c>
    </row>
    <row r="1183" spans="1:3" x14ac:dyDescent="0.25">
      <c r="A1183" s="1" t="s">
        <v>12504</v>
      </c>
      <c r="B1183" s="2">
        <v>626387942</v>
      </c>
      <c r="C1183" s="6">
        <v>0.25</v>
      </c>
    </row>
    <row r="1184" spans="1:3" x14ac:dyDescent="0.25">
      <c r="A1184" s="1" t="s">
        <v>12504</v>
      </c>
      <c r="B1184" s="2">
        <v>756616012</v>
      </c>
      <c r="C1184" s="6">
        <v>0.75</v>
      </c>
    </row>
    <row r="1185" spans="1:3" x14ac:dyDescent="0.25">
      <c r="A1185" s="1" t="s">
        <v>12504</v>
      </c>
      <c r="B1185" s="2">
        <v>194156147</v>
      </c>
      <c r="C1185" s="6">
        <v>0.75</v>
      </c>
    </row>
    <row r="1186" spans="1:3" x14ac:dyDescent="0.25">
      <c r="A1186" s="1" t="s">
        <v>12504</v>
      </c>
      <c r="B1186" s="2">
        <v>491748531</v>
      </c>
      <c r="C1186" s="6">
        <v>0.75</v>
      </c>
    </row>
    <row r="1187" spans="1:3" x14ac:dyDescent="0.25">
      <c r="A1187" s="1" t="s">
        <v>12504</v>
      </c>
      <c r="B1187" s="2">
        <v>903350842</v>
      </c>
      <c r="C1187" s="6">
        <v>0</v>
      </c>
    </row>
    <row r="1188" spans="1:3" x14ac:dyDescent="0.25">
      <c r="A1188" s="1" t="s">
        <v>12504</v>
      </c>
      <c r="B1188" s="2">
        <v>533258710</v>
      </c>
      <c r="C1188" s="6">
        <v>0.25</v>
      </c>
    </row>
    <row r="1189" spans="1:3" x14ac:dyDescent="0.25">
      <c r="A1189" s="1" t="s">
        <v>12504</v>
      </c>
      <c r="B1189" s="2">
        <v>513815732</v>
      </c>
      <c r="C1189" s="6">
        <v>0.5</v>
      </c>
    </row>
    <row r="1190" spans="1:3" x14ac:dyDescent="0.25">
      <c r="A1190" s="1" t="s">
        <v>12504</v>
      </c>
      <c r="B1190" s="2">
        <v>547978289</v>
      </c>
      <c r="C1190" s="6">
        <v>0.75</v>
      </c>
    </row>
    <row r="1191" spans="1:3" x14ac:dyDescent="0.25">
      <c r="A1191" s="1" t="s">
        <v>12504</v>
      </c>
      <c r="B1191" s="2">
        <v>263065595</v>
      </c>
      <c r="C1191" s="6">
        <v>0.25</v>
      </c>
    </row>
    <row r="1192" spans="1:3" x14ac:dyDescent="0.25">
      <c r="A1192" s="1" t="s">
        <v>12504</v>
      </c>
      <c r="B1192" s="2">
        <v>212106903</v>
      </c>
      <c r="C1192" s="6">
        <v>0</v>
      </c>
    </row>
    <row r="1193" spans="1:3" x14ac:dyDescent="0.25">
      <c r="A1193" s="1" t="s">
        <v>12504</v>
      </c>
      <c r="B1193" s="2">
        <v>278484880</v>
      </c>
      <c r="C1193" s="6">
        <v>0.75</v>
      </c>
    </row>
    <row r="1194" spans="1:3" x14ac:dyDescent="0.25">
      <c r="A1194" s="1" t="s">
        <v>12504</v>
      </c>
      <c r="B1194" s="2">
        <v>822210306</v>
      </c>
      <c r="C1194" s="6">
        <v>0.25</v>
      </c>
    </row>
    <row r="1195" spans="1:3" x14ac:dyDescent="0.25">
      <c r="A1195" s="1" t="s">
        <v>12504</v>
      </c>
      <c r="B1195" s="2">
        <v>960613747</v>
      </c>
      <c r="C1195" s="6">
        <v>0.5</v>
      </c>
    </row>
    <row r="1196" spans="1:3" x14ac:dyDescent="0.25">
      <c r="A1196" s="1" t="s">
        <v>12504</v>
      </c>
      <c r="B1196" s="2">
        <v>982975265</v>
      </c>
      <c r="C1196" s="6">
        <v>0.25</v>
      </c>
    </row>
    <row r="1197" spans="1:3" x14ac:dyDescent="0.25">
      <c r="A1197" s="1" t="s">
        <v>12504</v>
      </c>
      <c r="B1197" s="2">
        <v>188972987</v>
      </c>
      <c r="C1197" s="6">
        <v>0</v>
      </c>
    </row>
    <row r="1198" spans="1:3" x14ac:dyDescent="0.25">
      <c r="A1198" s="1" t="s">
        <v>12504</v>
      </c>
      <c r="B1198" s="2">
        <v>509871127</v>
      </c>
      <c r="C1198" s="6">
        <v>0.75</v>
      </c>
    </row>
    <row r="1199" spans="1:3" x14ac:dyDescent="0.25">
      <c r="A1199" s="1" t="s">
        <v>12504</v>
      </c>
      <c r="B1199" s="2">
        <v>263558066</v>
      </c>
      <c r="C1199" s="6">
        <v>0.75</v>
      </c>
    </row>
    <row r="1200" spans="1:3" x14ac:dyDescent="0.25">
      <c r="A1200" s="1" t="s">
        <v>12504</v>
      </c>
      <c r="B1200" s="2">
        <v>158700396</v>
      </c>
      <c r="C1200" s="6">
        <v>0.75</v>
      </c>
    </row>
    <row r="1201" spans="1:3" x14ac:dyDescent="0.25">
      <c r="A1201" s="1" t="s">
        <v>12504</v>
      </c>
      <c r="B1201" s="2">
        <v>734355758</v>
      </c>
      <c r="C1201" s="6">
        <v>0</v>
      </c>
    </row>
    <row r="1202" spans="1:3" x14ac:dyDescent="0.25">
      <c r="A1202" s="1" t="s">
        <v>12504</v>
      </c>
      <c r="B1202" s="2">
        <v>86269444</v>
      </c>
      <c r="C1202" s="6">
        <v>0.75</v>
      </c>
    </row>
    <row r="1203" spans="1:3" x14ac:dyDescent="0.25">
      <c r="A1203" s="1" t="s">
        <v>12504</v>
      </c>
      <c r="B1203" s="2">
        <v>726027966</v>
      </c>
      <c r="C1203" s="6">
        <v>0.75</v>
      </c>
    </row>
    <row r="1204" spans="1:3" x14ac:dyDescent="0.25">
      <c r="A1204" s="1" t="s">
        <v>12504</v>
      </c>
      <c r="B1204" s="2">
        <v>380223109</v>
      </c>
      <c r="C1204" s="6">
        <v>0.5</v>
      </c>
    </row>
    <row r="1205" spans="1:3" x14ac:dyDescent="0.25">
      <c r="A1205" s="1" t="s">
        <v>12504</v>
      </c>
      <c r="B1205" s="2">
        <v>706031409</v>
      </c>
      <c r="C1205" s="6">
        <v>0.5</v>
      </c>
    </row>
    <row r="1206" spans="1:3" x14ac:dyDescent="0.25">
      <c r="A1206" s="1" t="s">
        <v>12504</v>
      </c>
      <c r="B1206" s="2">
        <v>725128885</v>
      </c>
      <c r="C1206" s="6">
        <v>0</v>
      </c>
    </row>
    <row r="1207" spans="1:3" x14ac:dyDescent="0.25">
      <c r="A1207" s="1" t="s">
        <v>12504</v>
      </c>
      <c r="B1207" s="2">
        <v>226863630</v>
      </c>
      <c r="C1207" s="6">
        <v>0</v>
      </c>
    </row>
    <row r="1208" spans="1:3" x14ac:dyDescent="0.25">
      <c r="A1208" s="1" t="s">
        <v>12504</v>
      </c>
      <c r="B1208" s="2">
        <v>302636014</v>
      </c>
      <c r="C1208" s="6">
        <v>0</v>
      </c>
    </row>
    <row r="1209" spans="1:3" x14ac:dyDescent="0.25">
      <c r="A1209" s="1" t="s">
        <v>12504</v>
      </c>
      <c r="B1209" s="2">
        <v>209983747</v>
      </c>
      <c r="C1209" s="6">
        <v>0.25</v>
      </c>
    </row>
    <row r="1210" spans="1:3" x14ac:dyDescent="0.25">
      <c r="A1210" s="1" t="s">
        <v>12504</v>
      </c>
      <c r="B1210" s="2">
        <v>147266929</v>
      </c>
      <c r="C1210" s="6">
        <v>0.5</v>
      </c>
    </row>
    <row r="1211" spans="1:3" x14ac:dyDescent="0.25">
      <c r="A1211" s="1" t="s">
        <v>12504</v>
      </c>
      <c r="B1211" s="2">
        <v>291037595</v>
      </c>
      <c r="C1211" s="6">
        <v>0.25</v>
      </c>
    </row>
    <row r="1212" spans="1:3" x14ac:dyDescent="0.25">
      <c r="A1212" s="1" t="s">
        <v>12504</v>
      </c>
      <c r="B1212" s="2">
        <v>556776914</v>
      </c>
      <c r="C1212" s="6">
        <v>0</v>
      </c>
    </row>
    <row r="1213" spans="1:3" x14ac:dyDescent="0.25">
      <c r="A1213" s="1" t="s">
        <v>12504</v>
      </c>
      <c r="B1213" s="2">
        <v>386649200</v>
      </c>
      <c r="C1213" s="6">
        <v>0.25</v>
      </c>
    </row>
    <row r="1214" spans="1:3" x14ac:dyDescent="0.25">
      <c r="A1214" s="1" t="s">
        <v>12504</v>
      </c>
      <c r="B1214" s="2">
        <v>234392725</v>
      </c>
      <c r="C1214" s="6">
        <v>0</v>
      </c>
    </row>
    <row r="1215" spans="1:3" x14ac:dyDescent="0.25">
      <c r="A1215" s="1" t="s">
        <v>12504</v>
      </c>
      <c r="B1215" s="2">
        <v>453340583</v>
      </c>
      <c r="C1215" s="6">
        <v>0</v>
      </c>
    </row>
    <row r="1216" spans="1:3" x14ac:dyDescent="0.25">
      <c r="A1216" s="1" t="s">
        <v>12504</v>
      </c>
      <c r="B1216" s="2">
        <v>997146843</v>
      </c>
      <c r="C1216" s="6">
        <v>0.75</v>
      </c>
    </row>
    <row r="1217" spans="1:3" x14ac:dyDescent="0.25">
      <c r="A1217" s="1" t="s">
        <v>12504</v>
      </c>
      <c r="B1217" s="2">
        <v>300474366</v>
      </c>
      <c r="C1217" s="6">
        <v>0.75</v>
      </c>
    </row>
    <row r="1218" spans="1:3" x14ac:dyDescent="0.25">
      <c r="A1218" s="1" t="s">
        <v>12504</v>
      </c>
      <c r="B1218" s="2">
        <v>537093774</v>
      </c>
      <c r="C1218" s="6">
        <v>0.75</v>
      </c>
    </row>
    <row r="1219" spans="1:3" x14ac:dyDescent="0.25">
      <c r="A1219" s="1" t="s">
        <v>12504</v>
      </c>
      <c r="B1219" s="2">
        <v>238742168</v>
      </c>
      <c r="C1219" s="6">
        <v>0.5</v>
      </c>
    </row>
    <row r="1220" spans="1:3" x14ac:dyDescent="0.25">
      <c r="A1220" s="1" t="s">
        <v>12504</v>
      </c>
      <c r="B1220" s="2">
        <v>273057611</v>
      </c>
      <c r="C1220" s="6">
        <v>0.25</v>
      </c>
    </row>
    <row r="1221" spans="1:3" x14ac:dyDescent="0.25">
      <c r="A1221" s="1" t="s">
        <v>12504</v>
      </c>
      <c r="B1221" s="2">
        <v>578781331</v>
      </c>
      <c r="C1221" s="6">
        <v>0.5</v>
      </c>
    </row>
    <row r="1222" spans="1:3" x14ac:dyDescent="0.25">
      <c r="A1222" s="1" t="s">
        <v>12504</v>
      </c>
      <c r="B1222" s="2">
        <v>532531255</v>
      </c>
      <c r="C1222" s="6">
        <v>0</v>
      </c>
    </row>
    <row r="1223" spans="1:3" x14ac:dyDescent="0.25">
      <c r="A1223" s="1" t="s">
        <v>12504</v>
      </c>
      <c r="B1223" s="2">
        <v>229963946</v>
      </c>
      <c r="C1223" s="6">
        <v>0.5</v>
      </c>
    </row>
    <row r="1224" spans="1:3" x14ac:dyDescent="0.25">
      <c r="A1224" s="1" t="s">
        <v>12504</v>
      </c>
      <c r="B1224" s="2">
        <v>130741238</v>
      </c>
      <c r="C1224" s="6">
        <v>0.75</v>
      </c>
    </row>
    <row r="1225" spans="1:3" x14ac:dyDescent="0.25">
      <c r="A1225" s="1" t="s">
        <v>12504</v>
      </c>
      <c r="B1225" s="2">
        <v>908674660</v>
      </c>
      <c r="C1225" s="6">
        <v>0.25</v>
      </c>
    </row>
    <row r="1226" spans="1:3" x14ac:dyDescent="0.25">
      <c r="A1226" s="1" t="s">
        <v>12504</v>
      </c>
      <c r="B1226" s="2">
        <v>76810447</v>
      </c>
      <c r="C1226" s="6">
        <v>0.75</v>
      </c>
    </row>
    <row r="1227" spans="1:3" x14ac:dyDescent="0.25">
      <c r="A1227" s="1" t="s">
        <v>12504</v>
      </c>
      <c r="B1227" s="2">
        <v>242853921</v>
      </c>
      <c r="C1227" s="6">
        <v>0.25</v>
      </c>
    </row>
    <row r="1228" spans="1:3" x14ac:dyDescent="0.25">
      <c r="A1228" s="1" t="s">
        <v>12504</v>
      </c>
      <c r="B1228" s="2">
        <v>657148323</v>
      </c>
      <c r="C1228" s="6">
        <v>0.5</v>
      </c>
    </row>
    <row r="1229" spans="1:3" x14ac:dyDescent="0.25">
      <c r="A1229" s="1" t="s">
        <v>12504</v>
      </c>
      <c r="B1229" s="2">
        <v>408750461</v>
      </c>
      <c r="C1229" s="6">
        <v>0.75</v>
      </c>
    </row>
    <row r="1230" spans="1:3" x14ac:dyDescent="0.25">
      <c r="A1230" s="1" t="s">
        <v>12504</v>
      </c>
      <c r="B1230" s="2">
        <v>100369630</v>
      </c>
      <c r="C1230" s="6">
        <v>0</v>
      </c>
    </row>
    <row r="1231" spans="1:3" x14ac:dyDescent="0.25">
      <c r="A1231" s="1" t="s">
        <v>12504</v>
      </c>
      <c r="B1231" s="2">
        <v>105024348</v>
      </c>
      <c r="C1231" s="6">
        <v>0.5</v>
      </c>
    </row>
    <row r="1232" spans="1:3" x14ac:dyDescent="0.25">
      <c r="A1232" s="1" t="s">
        <v>12504</v>
      </c>
      <c r="B1232" s="2">
        <v>206373963</v>
      </c>
      <c r="C1232" s="6">
        <v>0.5</v>
      </c>
    </row>
    <row r="1233" spans="1:3" x14ac:dyDescent="0.25">
      <c r="A1233" s="1" t="s">
        <v>12504</v>
      </c>
      <c r="B1233" s="2">
        <v>818514758</v>
      </c>
      <c r="C1233" s="6">
        <v>0.5</v>
      </c>
    </row>
    <row r="1234" spans="1:3" x14ac:dyDescent="0.25">
      <c r="A1234" s="1" t="s">
        <v>12504</v>
      </c>
      <c r="B1234" s="2">
        <v>292250743</v>
      </c>
      <c r="C1234" s="6">
        <v>0.25</v>
      </c>
    </row>
    <row r="1235" spans="1:3" x14ac:dyDescent="0.25">
      <c r="A1235" s="1" t="s">
        <v>12504</v>
      </c>
      <c r="B1235" s="2">
        <v>849271830</v>
      </c>
      <c r="C1235" s="6">
        <v>0.75</v>
      </c>
    </row>
    <row r="1236" spans="1:3" x14ac:dyDescent="0.25">
      <c r="A1236" s="1" t="s">
        <v>12504</v>
      </c>
      <c r="B1236" s="2">
        <v>222579986</v>
      </c>
      <c r="C1236" s="6">
        <v>0.5</v>
      </c>
    </row>
    <row r="1237" spans="1:3" x14ac:dyDescent="0.25">
      <c r="A1237" s="1" t="s">
        <v>12504</v>
      </c>
      <c r="B1237" s="2">
        <v>328206610</v>
      </c>
      <c r="C1237" s="6">
        <v>0.5</v>
      </c>
    </row>
    <row r="1238" spans="1:3" x14ac:dyDescent="0.25">
      <c r="A1238" s="1" t="s">
        <v>12504</v>
      </c>
      <c r="B1238" s="2">
        <v>159795410</v>
      </c>
      <c r="C1238" s="6">
        <v>0</v>
      </c>
    </row>
    <row r="1239" spans="1:3" x14ac:dyDescent="0.25">
      <c r="A1239" s="1" t="s">
        <v>12504</v>
      </c>
      <c r="B1239" s="2">
        <v>940594492</v>
      </c>
      <c r="C1239" s="6">
        <v>0.75</v>
      </c>
    </row>
    <row r="1240" spans="1:3" x14ac:dyDescent="0.25">
      <c r="A1240" s="1" t="s">
        <v>12504</v>
      </c>
      <c r="B1240" s="2">
        <v>391021354</v>
      </c>
      <c r="C1240" s="6">
        <v>0.5</v>
      </c>
    </row>
    <row r="1241" spans="1:3" x14ac:dyDescent="0.25">
      <c r="A1241" s="1" t="s">
        <v>12504</v>
      </c>
      <c r="B1241" s="2">
        <v>48323194</v>
      </c>
      <c r="C1241" s="6">
        <v>0.75</v>
      </c>
    </row>
    <row r="1242" spans="1:3" x14ac:dyDescent="0.25">
      <c r="A1242" s="1" t="s">
        <v>12504</v>
      </c>
      <c r="B1242" s="2">
        <v>773302106</v>
      </c>
      <c r="C1242" s="6">
        <v>0.5</v>
      </c>
    </row>
    <row r="1243" spans="1:3" x14ac:dyDescent="0.25">
      <c r="A1243" s="1" t="s">
        <v>12504</v>
      </c>
      <c r="B1243" s="2">
        <v>406836587</v>
      </c>
      <c r="C1243" s="6">
        <v>0.5</v>
      </c>
    </row>
    <row r="1244" spans="1:3" x14ac:dyDescent="0.25">
      <c r="A1244" s="1" t="s">
        <v>12504</v>
      </c>
      <c r="B1244" s="2">
        <v>711840914</v>
      </c>
      <c r="C1244" s="6">
        <v>0.75</v>
      </c>
    </row>
    <row r="1245" spans="1:3" x14ac:dyDescent="0.25">
      <c r="A1245" s="1" t="s">
        <v>12504</v>
      </c>
      <c r="B1245" s="2">
        <v>337589890</v>
      </c>
      <c r="C1245" s="6">
        <v>0</v>
      </c>
    </row>
    <row r="1246" spans="1:3" x14ac:dyDescent="0.25">
      <c r="A1246" s="1" t="s">
        <v>12504</v>
      </c>
      <c r="B1246" s="2">
        <v>418330740</v>
      </c>
      <c r="C1246" s="6">
        <v>0</v>
      </c>
    </row>
    <row r="1247" spans="1:3" x14ac:dyDescent="0.25">
      <c r="A1247" s="1" t="s">
        <v>12504</v>
      </c>
      <c r="B1247" s="2">
        <v>741568626</v>
      </c>
      <c r="C1247" s="6">
        <v>0</v>
      </c>
    </row>
    <row r="1248" spans="1:3" x14ac:dyDescent="0.25">
      <c r="A1248" s="1" t="s">
        <v>12504</v>
      </c>
      <c r="B1248" s="2">
        <v>604787250</v>
      </c>
      <c r="C1248" s="6">
        <v>0</v>
      </c>
    </row>
    <row r="1249" spans="1:3" x14ac:dyDescent="0.25">
      <c r="A1249" s="1" t="s">
        <v>12504</v>
      </c>
      <c r="B1249" s="2">
        <v>682025529</v>
      </c>
      <c r="C1249" s="6">
        <v>0.75</v>
      </c>
    </row>
    <row r="1250" spans="1:3" x14ac:dyDescent="0.25">
      <c r="A1250" s="1" t="s">
        <v>12504</v>
      </c>
      <c r="B1250" s="2">
        <v>645106187</v>
      </c>
      <c r="C1250" s="6">
        <v>0.75</v>
      </c>
    </row>
    <row r="1251" spans="1:3" x14ac:dyDescent="0.25">
      <c r="A1251" s="1" t="s">
        <v>12504</v>
      </c>
      <c r="B1251" s="2">
        <v>429876463</v>
      </c>
      <c r="C1251" s="6">
        <v>0.75</v>
      </c>
    </row>
    <row r="1252" spans="1:3" x14ac:dyDescent="0.25">
      <c r="A1252" s="1" t="s">
        <v>12504</v>
      </c>
      <c r="B1252" s="2">
        <v>200169181</v>
      </c>
      <c r="C1252" s="6">
        <v>0</v>
      </c>
    </row>
    <row r="1253" spans="1:3" x14ac:dyDescent="0.25">
      <c r="A1253" s="1" t="s">
        <v>12504</v>
      </c>
      <c r="B1253" s="2">
        <v>249026203</v>
      </c>
      <c r="C1253" s="6">
        <v>0.25</v>
      </c>
    </row>
    <row r="1254" spans="1:3" x14ac:dyDescent="0.25">
      <c r="A1254" s="1" t="s">
        <v>12504</v>
      </c>
      <c r="B1254" s="2">
        <v>355200717</v>
      </c>
      <c r="C1254" s="6">
        <v>0.5</v>
      </c>
    </row>
    <row r="1255" spans="1:3" x14ac:dyDescent="0.25">
      <c r="A1255" s="1" t="s">
        <v>12504</v>
      </c>
      <c r="B1255" s="2">
        <v>978531360</v>
      </c>
      <c r="C1255" s="6">
        <v>0</v>
      </c>
    </row>
    <row r="1256" spans="1:3" x14ac:dyDescent="0.25">
      <c r="A1256" s="1" t="s">
        <v>12504</v>
      </c>
      <c r="B1256" s="2">
        <v>555522499</v>
      </c>
      <c r="C1256" s="6">
        <v>0.25</v>
      </c>
    </row>
    <row r="1257" spans="1:3" x14ac:dyDescent="0.25">
      <c r="A1257" s="1" t="s">
        <v>12504</v>
      </c>
      <c r="B1257" s="2">
        <v>602486864</v>
      </c>
      <c r="C1257" s="6">
        <v>0.25</v>
      </c>
    </row>
    <row r="1258" spans="1:3" x14ac:dyDescent="0.25">
      <c r="A1258" s="1" t="s">
        <v>12504</v>
      </c>
      <c r="B1258" s="2">
        <v>643127573</v>
      </c>
      <c r="C1258" s="6">
        <v>0.75</v>
      </c>
    </row>
    <row r="1259" spans="1:3" x14ac:dyDescent="0.25">
      <c r="A1259" s="1" t="s">
        <v>12504</v>
      </c>
      <c r="B1259" s="2">
        <v>990560920</v>
      </c>
      <c r="C1259" s="6">
        <v>0</v>
      </c>
    </row>
    <row r="1260" spans="1:3" x14ac:dyDescent="0.25">
      <c r="A1260" s="1" t="s">
        <v>12504</v>
      </c>
      <c r="B1260" s="2">
        <v>210406263</v>
      </c>
      <c r="C1260" s="6">
        <v>0</v>
      </c>
    </row>
    <row r="1261" spans="1:3" x14ac:dyDescent="0.25">
      <c r="A1261" s="1" t="s">
        <v>12504</v>
      </c>
      <c r="B1261" s="2">
        <v>126184759</v>
      </c>
      <c r="C1261" s="6">
        <v>0.75</v>
      </c>
    </row>
    <row r="1262" spans="1:3" x14ac:dyDescent="0.25">
      <c r="A1262" s="1" t="s">
        <v>12504</v>
      </c>
      <c r="B1262" s="2">
        <v>514798396</v>
      </c>
      <c r="C1262" s="6">
        <v>0</v>
      </c>
    </row>
    <row r="1263" spans="1:3" x14ac:dyDescent="0.25">
      <c r="A1263" s="1" t="s">
        <v>12504</v>
      </c>
      <c r="B1263" s="2">
        <v>807287014</v>
      </c>
      <c r="C1263" s="6">
        <v>0.5</v>
      </c>
    </row>
    <row r="1264" spans="1:3" x14ac:dyDescent="0.25">
      <c r="A1264" s="1" t="s">
        <v>12504</v>
      </c>
      <c r="B1264" s="2">
        <v>15829268</v>
      </c>
      <c r="C1264" s="6">
        <v>0.75</v>
      </c>
    </row>
    <row r="1265" spans="1:3" x14ac:dyDescent="0.25">
      <c r="A1265" s="1" t="s">
        <v>12504</v>
      </c>
      <c r="B1265" s="2">
        <v>446791839</v>
      </c>
      <c r="C1265" s="6">
        <v>0</v>
      </c>
    </row>
    <row r="1266" spans="1:3" x14ac:dyDescent="0.25">
      <c r="A1266" s="1" t="s">
        <v>12504</v>
      </c>
      <c r="B1266" s="2">
        <v>650193232</v>
      </c>
      <c r="C1266" s="6">
        <v>0.75</v>
      </c>
    </row>
    <row r="1267" spans="1:3" x14ac:dyDescent="0.25">
      <c r="A1267" s="1" t="s">
        <v>12504</v>
      </c>
      <c r="B1267" s="2">
        <v>199698392</v>
      </c>
      <c r="C1267" s="6">
        <v>0.5</v>
      </c>
    </row>
    <row r="1268" spans="1:3" x14ac:dyDescent="0.25">
      <c r="A1268" s="1" t="s">
        <v>12504</v>
      </c>
      <c r="B1268" s="2">
        <v>231227309</v>
      </c>
      <c r="C1268" s="6">
        <v>0</v>
      </c>
    </row>
    <row r="1269" spans="1:3" x14ac:dyDescent="0.25">
      <c r="A1269" s="1" t="s">
        <v>12504</v>
      </c>
      <c r="B1269" s="2">
        <v>580251795</v>
      </c>
      <c r="C1269" s="6">
        <v>0.75</v>
      </c>
    </row>
    <row r="1270" spans="1:3" x14ac:dyDescent="0.25">
      <c r="A1270" s="1" t="s">
        <v>12504</v>
      </c>
      <c r="B1270" s="2">
        <v>78082765</v>
      </c>
      <c r="C1270" s="6">
        <v>0.25</v>
      </c>
    </row>
    <row r="1271" spans="1:3" x14ac:dyDescent="0.25">
      <c r="A1271" s="1" t="s">
        <v>12504</v>
      </c>
      <c r="B1271" s="2">
        <v>105781637</v>
      </c>
      <c r="C1271" s="6">
        <v>0.75</v>
      </c>
    </row>
    <row r="1272" spans="1:3" x14ac:dyDescent="0.25">
      <c r="A1272" s="1" t="s">
        <v>12504</v>
      </c>
      <c r="B1272" s="2">
        <v>44020042</v>
      </c>
      <c r="C1272" s="6">
        <v>0.25</v>
      </c>
    </row>
    <row r="1273" spans="1:3" x14ac:dyDescent="0.25">
      <c r="A1273" s="1" t="s">
        <v>12504</v>
      </c>
      <c r="B1273" s="2">
        <v>785578700</v>
      </c>
      <c r="C1273" s="6">
        <v>0</v>
      </c>
    </row>
    <row r="1274" spans="1:3" x14ac:dyDescent="0.25">
      <c r="A1274" s="1" t="s">
        <v>12504</v>
      </c>
      <c r="B1274" s="2">
        <v>475387218</v>
      </c>
      <c r="C1274" s="6">
        <v>0.25</v>
      </c>
    </row>
    <row r="1275" spans="1:3" x14ac:dyDescent="0.25">
      <c r="A1275" s="1" t="s">
        <v>12504</v>
      </c>
      <c r="B1275" s="2">
        <v>785431464</v>
      </c>
      <c r="C1275" s="6">
        <v>0</v>
      </c>
    </row>
    <row r="1276" spans="1:3" x14ac:dyDescent="0.25">
      <c r="A1276" s="1" t="s">
        <v>12504</v>
      </c>
      <c r="B1276" s="2">
        <v>100254813</v>
      </c>
      <c r="C1276" s="6">
        <v>0.75</v>
      </c>
    </row>
    <row r="1277" spans="1:3" x14ac:dyDescent="0.25">
      <c r="A1277" s="1" t="s">
        <v>12504</v>
      </c>
      <c r="B1277" s="2">
        <v>169864235</v>
      </c>
      <c r="C1277" s="6">
        <v>0</v>
      </c>
    </row>
    <row r="1278" spans="1:3" x14ac:dyDescent="0.25">
      <c r="A1278" s="1" t="s">
        <v>12504</v>
      </c>
      <c r="B1278" s="2">
        <v>398534543</v>
      </c>
      <c r="C1278" s="6">
        <v>0</v>
      </c>
    </row>
    <row r="1279" spans="1:3" x14ac:dyDescent="0.25">
      <c r="A1279" s="1" t="s">
        <v>12504</v>
      </c>
      <c r="B1279" s="2">
        <v>960074632</v>
      </c>
      <c r="C1279" s="6">
        <v>0</v>
      </c>
    </row>
    <row r="1280" spans="1:3" x14ac:dyDescent="0.25">
      <c r="A1280" s="1" t="s">
        <v>12504</v>
      </c>
      <c r="B1280" s="2">
        <v>566170679</v>
      </c>
      <c r="C1280" s="6">
        <v>0.25</v>
      </c>
    </row>
    <row r="1281" spans="1:3" x14ac:dyDescent="0.25">
      <c r="A1281" s="1" t="s">
        <v>12504</v>
      </c>
      <c r="B1281" s="2">
        <v>669511197</v>
      </c>
      <c r="C1281" s="6">
        <v>0.5</v>
      </c>
    </row>
    <row r="1282" spans="1:3" x14ac:dyDescent="0.25">
      <c r="A1282" s="1" t="s">
        <v>12504</v>
      </c>
      <c r="B1282" s="2">
        <v>213765198</v>
      </c>
      <c r="C1282" s="6">
        <v>0.5</v>
      </c>
    </row>
    <row r="1283" spans="1:3" x14ac:dyDescent="0.25">
      <c r="A1283" s="1" t="s">
        <v>12504</v>
      </c>
      <c r="B1283" s="2">
        <v>929633638</v>
      </c>
      <c r="C1283" s="6">
        <v>0.25</v>
      </c>
    </row>
    <row r="1284" spans="1:3" x14ac:dyDescent="0.25">
      <c r="A1284" s="1" t="s">
        <v>12504</v>
      </c>
      <c r="B1284" s="2">
        <v>948883528</v>
      </c>
      <c r="C1284" s="6">
        <v>0</v>
      </c>
    </row>
    <row r="1285" spans="1:3" x14ac:dyDescent="0.25">
      <c r="A1285" s="1" t="s">
        <v>12504</v>
      </c>
      <c r="B1285" s="2">
        <v>825405328</v>
      </c>
      <c r="C1285" s="6">
        <v>0</v>
      </c>
    </row>
    <row r="1286" spans="1:3" x14ac:dyDescent="0.25">
      <c r="A1286" s="1" t="s">
        <v>12504</v>
      </c>
      <c r="B1286" s="2">
        <v>815158945</v>
      </c>
      <c r="C1286" s="6">
        <v>0.25</v>
      </c>
    </row>
    <row r="1287" spans="1:3" x14ac:dyDescent="0.25">
      <c r="A1287" s="1" t="s">
        <v>12504</v>
      </c>
      <c r="B1287" s="2">
        <v>903001679</v>
      </c>
      <c r="C1287" s="6">
        <v>0</v>
      </c>
    </row>
    <row r="1288" spans="1:3" x14ac:dyDescent="0.25">
      <c r="A1288" s="1" t="s">
        <v>12504</v>
      </c>
      <c r="B1288" s="2">
        <v>553774219</v>
      </c>
      <c r="C1288" s="6">
        <v>0.25</v>
      </c>
    </row>
    <row r="1289" spans="1:3" x14ac:dyDescent="0.25">
      <c r="A1289" s="1" t="s">
        <v>12504</v>
      </c>
      <c r="B1289" s="2">
        <v>683652420</v>
      </c>
      <c r="C1289" s="6">
        <v>0.25</v>
      </c>
    </row>
    <row r="1290" spans="1:3" x14ac:dyDescent="0.25">
      <c r="A1290" s="1" t="s">
        <v>12504</v>
      </c>
      <c r="B1290" s="2">
        <v>234182203</v>
      </c>
      <c r="C1290" s="6">
        <v>0.5</v>
      </c>
    </row>
    <row r="1291" spans="1:3" x14ac:dyDescent="0.25">
      <c r="A1291" s="1" t="s">
        <v>12504</v>
      </c>
      <c r="B1291" s="2">
        <v>807984614</v>
      </c>
      <c r="C1291" s="6">
        <v>0.25</v>
      </c>
    </row>
    <row r="1292" spans="1:3" x14ac:dyDescent="0.25">
      <c r="A1292" s="1" t="s">
        <v>12504</v>
      </c>
      <c r="B1292" s="2">
        <v>875074831</v>
      </c>
      <c r="C1292" s="6">
        <v>0</v>
      </c>
    </row>
    <row r="1293" spans="1:3" x14ac:dyDescent="0.25">
      <c r="A1293" s="1" t="s">
        <v>12504</v>
      </c>
      <c r="B1293" s="2">
        <v>739411332</v>
      </c>
      <c r="C1293" s="6">
        <v>0.75</v>
      </c>
    </row>
    <row r="1294" spans="1:3" x14ac:dyDescent="0.25">
      <c r="A1294" s="1" t="s">
        <v>12504</v>
      </c>
      <c r="B1294" s="2">
        <v>379943259</v>
      </c>
      <c r="C1294" s="6">
        <v>0.75</v>
      </c>
    </row>
    <row r="1295" spans="1:3" x14ac:dyDescent="0.25">
      <c r="A1295" s="1" t="s">
        <v>12504</v>
      </c>
      <c r="B1295" s="2">
        <v>518813959</v>
      </c>
      <c r="C1295" s="6">
        <v>0.75</v>
      </c>
    </row>
    <row r="1296" spans="1:3" x14ac:dyDescent="0.25">
      <c r="A1296" s="1" t="s">
        <v>12504</v>
      </c>
      <c r="B1296" s="2">
        <v>44860599</v>
      </c>
      <c r="C1296" s="6">
        <v>0.5</v>
      </c>
    </row>
    <row r="1297" spans="1:3" x14ac:dyDescent="0.25">
      <c r="A1297" s="1" t="s">
        <v>12504</v>
      </c>
      <c r="B1297" s="2">
        <v>601202545</v>
      </c>
      <c r="C1297" s="6">
        <v>0.5</v>
      </c>
    </row>
    <row r="1298" spans="1:3" x14ac:dyDescent="0.25">
      <c r="A1298" s="1" t="s">
        <v>12504</v>
      </c>
      <c r="B1298" s="2">
        <v>787049222</v>
      </c>
      <c r="C1298" s="6">
        <v>0.75</v>
      </c>
    </row>
    <row r="1299" spans="1:3" x14ac:dyDescent="0.25">
      <c r="A1299" s="1" t="s">
        <v>12504</v>
      </c>
      <c r="B1299" s="2">
        <v>748656439</v>
      </c>
      <c r="C1299" s="6">
        <v>0.5</v>
      </c>
    </row>
    <row r="1300" spans="1:3" x14ac:dyDescent="0.25">
      <c r="A1300" s="1" t="s">
        <v>12504</v>
      </c>
      <c r="B1300" s="2">
        <v>934160358</v>
      </c>
      <c r="C1300" s="6">
        <v>0.25</v>
      </c>
    </row>
    <row r="1301" spans="1:3" x14ac:dyDescent="0.25">
      <c r="A1301" s="1" t="s">
        <v>12504</v>
      </c>
      <c r="B1301" s="2">
        <v>719348711</v>
      </c>
      <c r="C1301" s="6">
        <v>0</v>
      </c>
    </row>
    <row r="1302" spans="1:3" x14ac:dyDescent="0.25">
      <c r="A1302" s="1" t="s">
        <v>12504</v>
      </c>
      <c r="B1302" s="2">
        <v>138796033</v>
      </c>
      <c r="C1302" s="6">
        <v>0</v>
      </c>
    </row>
    <row r="1303" spans="1:3" x14ac:dyDescent="0.25">
      <c r="A1303" s="1" t="s">
        <v>12504</v>
      </c>
      <c r="B1303" s="2">
        <v>102279352</v>
      </c>
      <c r="C1303" s="6">
        <v>0.5</v>
      </c>
    </row>
    <row r="1304" spans="1:3" x14ac:dyDescent="0.25">
      <c r="A1304" s="1" t="s">
        <v>12504</v>
      </c>
      <c r="B1304" s="2">
        <v>966574974</v>
      </c>
      <c r="C1304" s="6">
        <v>0</v>
      </c>
    </row>
    <row r="1305" spans="1:3" x14ac:dyDescent="0.25">
      <c r="A1305" s="1" t="s">
        <v>12504</v>
      </c>
      <c r="B1305" s="2">
        <v>442507328</v>
      </c>
      <c r="C1305" s="6">
        <v>0</v>
      </c>
    </row>
    <row r="1306" spans="1:3" x14ac:dyDescent="0.25">
      <c r="A1306" s="1" t="s">
        <v>12504</v>
      </c>
      <c r="B1306" s="2">
        <v>131682984</v>
      </c>
      <c r="C1306" s="6">
        <v>0</v>
      </c>
    </row>
    <row r="1307" spans="1:3" x14ac:dyDescent="0.25">
      <c r="A1307" s="1" t="s">
        <v>12504</v>
      </c>
      <c r="B1307" s="2">
        <v>205617031</v>
      </c>
      <c r="C1307" s="6">
        <v>0</v>
      </c>
    </row>
    <row r="1308" spans="1:3" x14ac:dyDescent="0.25">
      <c r="A1308" s="1" t="s">
        <v>12504</v>
      </c>
      <c r="B1308" s="2">
        <v>586624757</v>
      </c>
      <c r="C1308" s="6">
        <v>0.75</v>
      </c>
    </row>
    <row r="1309" spans="1:3" x14ac:dyDescent="0.25">
      <c r="A1309" s="1" t="s">
        <v>12504</v>
      </c>
      <c r="B1309" s="2">
        <v>218272075</v>
      </c>
      <c r="C1309" s="6">
        <v>0</v>
      </c>
    </row>
    <row r="1310" spans="1:3" x14ac:dyDescent="0.25">
      <c r="A1310" s="1" t="s">
        <v>12504</v>
      </c>
      <c r="B1310" s="2">
        <v>98577196</v>
      </c>
      <c r="C1310" s="6">
        <v>0.5</v>
      </c>
    </row>
    <row r="1311" spans="1:3" x14ac:dyDescent="0.25">
      <c r="A1311" s="1" t="s">
        <v>12504</v>
      </c>
      <c r="B1311" s="2">
        <v>556812134</v>
      </c>
      <c r="C1311" s="6">
        <v>0.25</v>
      </c>
    </row>
    <row r="1312" spans="1:3" x14ac:dyDescent="0.25">
      <c r="A1312" s="1" t="s">
        <v>12504</v>
      </c>
      <c r="B1312" s="2">
        <v>402738667</v>
      </c>
      <c r="C1312" s="6">
        <v>0.75</v>
      </c>
    </row>
    <row r="1313" spans="1:3" x14ac:dyDescent="0.25">
      <c r="A1313" s="1" t="s">
        <v>12504</v>
      </c>
      <c r="B1313" s="2">
        <v>466642390</v>
      </c>
      <c r="C1313" s="6">
        <v>0.5</v>
      </c>
    </row>
    <row r="1314" spans="1:3" x14ac:dyDescent="0.25">
      <c r="A1314" s="1" t="s">
        <v>12504</v>
      </c>
      <c r="B1314" s="2">
        <v>399588315</v>
      </c>
      <c r="C1314" s="6">
        <v>0</v>
      </c>
    </row>
    <row r="1315" spans="1:3" x14ac:dyDescent="0.25">
      <c r="A1315" s="1" t="s">
        <v>12504</v>
      </c>
      <c r="B1315" s="2">
        <v>207469289</v>
      </c>
      <c r="C1315" s="6">
        <v>0.75</v>
      </c>
    </row>
    <row r="1316" spans="1:3" x14ac:dyDescent="0.25">
      <c r="A1316" s="1" t="s">
        <v>12504</v>
      </c>
      <c r="B1316" s="2">
        <v>588615194</v>
      </c>
      <c r="C1316" s="6">
        <v>0</v>
      </c>
    </row>
    <row r="1317" spans="1:3" x14ac:dyDescent="0.25">
      <c r="A1317" s="1" t="s">
        <v>12504</v>
      </c>
      <c r="B1317" s="2">
        <v>955904557</v>
      </c>
      <c r="C1317" s="6">
        <v>0.25</v>
      </c>
    </row>
    <row r="1318" spans="1:3" x14ac:dyDescent="0.25">
      <c r="A1318" s="1" t="s">
        <v>12504</v>
      </c>
      <c r="B1318" s="2">
        <v>445339957</v>
      </c>
      <c r="C1318" s="6">
        <v>0.5</v>
      </c>
    </row>
    <row r="1319" spans="1:3" x14ac:dyDescent="0.25">
      <c r="A1319" s="1" t="s">
        <v>12504</v>
      </c>
      <c r="B1319" s="2">
        <v>753849343</v>
      </c>
      <c r="C1319" s="6">
        <v>0.5</v>
      </c>
    </row>
    <row r="1320" spans="1:3" x14ac:dyDescent="0.25">
      <c r="A1320" s="1" t="s">
        <v>12504</v>
      </c>
      <c r="B1320" s="2">
        <v>734600374</v>
      </c>
      <c r="C1320" s="6">
        <v>0.75</v>
      </c>
    </row>
    <row r="1321" spans="1:3" x14ac:dyDescent="0.25">
      <c r="A1321" s="1" t="s">
        <v>12504</v>
      </c>
      <c r="B1321" s="2">
        <v>478863350</v>
      </c>
      <c r="C1321" s="6">
        <v>0.75</v>
      </c>
    </row>
    <row r="1322" spans="1:3" x14ac:dyDescent="0.25">
      <c r="A1322" s="1" t="s">
        <v>12504</v>
      </c>
      <c r="B1322" s="2">
        <v>190313081</v>
      </c>
      <c r="C1322" s="6">
        <v>0.75</v>
      </c>
    </row>
    <row r="1323" spans="1:3" x14ac:dyDescent="0.25">
      <c r="A1323" s="1" t="s">
        <v>12504</v>
      </c>
      <c r="B1323" s="2">
        <v>760130291</v>
      </c>
      <c r="C1323" s="6">
        <v>0.25</v>
      </c>
    </row>
    <row r="1324" spans="1:3" x14ac:dyDescent="0.25">
      <c r="A1324" s="1" t="s">
        <v>12504</v>
      </c>
      <c r="B1324" s="2">
        <v>26306891</v>
      </c>
      <c r="C1324" s="6">
        <v>0.25</v>
      </c>
    </row>
    <row r="1325" spans="1:3" x14ac:dyDescent="0.25">
      <c r="A1325" s="1" t="s">
        <v>12504</v>
      </c>
      <c r="B1325" s="2">
        <v>777792328</v>
      </c>
      <c r="C1325" s="6">
        <v>0.25</v>
      </c>
    </row>
    <row r="1326" spans="1:3" x14ac:dyDescent="0.25">
      <c r="A1326" s="1" t="s">
        <v>12504</v>
      </c>
      <c r="B1326" s="2">
        <v>326543835</v>
      </c>
      <c r="C1326" s="6">
        <v>0.25</v>
      </c>
    </row>
    <row r="1327" spans="1:3" x14ac:dyDescent="0.25">
      <c r="A1327" s="1" t="s">
        <v>12504</v>
      </c>
      <c r="B1327" s="2">
        <v>257586339</v>
      </c>
      <c r="C1327" s="6">
        <v>0.75</v>
      </c>
    </row>
    <row r="1328" spans="1:3" x14ac:dyDescent="0.25">
      <c r="A1328" s="1" t="s">
        <v>12504</v>
      </c>
      <c r="B1328" s="2">
        <v>419760890</v>
      </c>
      <c r="C1328" s="6">
        <v>0.75</v>
      </c>
    </row>
    <row r="1329" spans="1:3" x14ac:dyDescent="0.25">
      <c r="A1329" s="1" t="s">
        <v>12504</v>
      </c>
      <c r="B1329" s="2">
        <v>343054136</v>
      </c>
      <c r="C1329" s="6">
        <v>0</v>
      </c>
    </row>
    <row r="1330" spans="1:3" x14ac:dyDescent="0.25">
      <c r="A1330" s="1" t="s">
        <v>12504</v>
      </c>
      <c r="B1330" s="2">
        <v>585230250</v>
      </c>
      <c r="C1330" s="6">
        <v>0.5</v>
      </c>
    </row>
    <row r="1331" spans="1:3" x14ac:dyDescent="0.25">
      <c r="A1331" s="1" t="s">
        <v>12504</v>
      </c>
      <c r="B1331" s="2">
        <v>777546530</v>
      </c>
      <c r="C1331" s="6">
        <v>0.75</v>
      </c>
    </row>
    <row r="1332" spans="1:3" x14ac:dyDescent="0.25">
      <c r="A1332" s="1" t="s">
        <v>12504</v>
      </c>
      <c r="B1332" s="2">
        <v>132539151</v>
      </c>
      <c r="C1332" s="6">
        <v>0.5</v>
      </c>
    </row>
    <row r="1333" spans="1:3" x14ac:dyDescent="0.25">
      <c r="A1333" s="1" t="s">
        <v>12504</v>
      </c>
      <c r="B1333" s="2">
        <v>775922234</v>
      </c>
      <c r="C1333" s="6">
        <v>0.25</v>
      </c>
    </row>
    <row r="1334" spans="1:3" x14ac:dyDescent="0.25">
      <c r="A1334" s="1" t="s">
        <v>12504</v>
      </c>
      <c r="B1334" s="2">
        <v>946827741</v>
      </c>
      <c r="C1334" s="6">
        <v>0</v>
      </c>
    </row>
    <row r="1335" spans="1:3" x14ac:dyDescent="0.25">
      <c r="A1335" s="1" t="s">
        <v>12504</v>
      </c>
      <c r="B1335" s="2">
        <v>200706423</v>
      </c>
      <c r="C1335" s="6">
        <v>0</v>
      </c>
    </row>
    <row r="1336" spans="1:3" x14ac:dyDescent="0.25">
      <c r="A1336" s="1" t="s">
        <v>12504</v>
      </c>
      <c r="B1336" s="2">
        <v>306579731</v>
      </c>
      <c r="C1336" s="6">
        <v>0</v>
      </c>
    </row>
    <row r="1337" spans="1:3" x14ac:dyDescent="0.25">
      <c r="A1337" s="1" t="s">
        <v>12504</v>
      </c>
      <c r="B1337" s="2">
        <v>437840646</v>
      </c>
      <c r="C1337" s="6">
        <v>0.25</v>
      </c>
    </row>
    <row r="1338" spans="1:3" x14ac:dyDescent="0.25">
      <c r="A1338" s="1" t="s">
        <v>12504</v>
      </c>
      <c r="B1338" s="2">
        <v>444161122</v>
      </c>
      <c r="C1338" s="6">
        <v>0</v>
      </c>
    </row>
    <row r="1339" spans="1:3" x14ac:dyDescent="0.25">
      <c r="A1339" s="1" t="s">
        <v>12504</v>
      </c>
      <c r="B1339" s="2">
        <v>227877284</v>
      </c>
      <c r="C1339" s="6">
        <v>0.5</v>
      </c>
    </row>
    <row r="1340" spans="1:3" x14ac:dyDescent="0.25">
      <c r="A1340" s="1" t="s">
        <v>12504</v>
      </c>
      <c r="B1340" s="2">
        <v>998752321</v>
      </c>
      <c r="C1340" s="6">
        <v>0.75</v>
      </c>
    </row>
    <row r="1341" spans="1:3" x14ac:dyDescent="0.25">
      <c r="A1341" s="1" t="s">
        <v>12504</v>
      </c>
      <c r="B1341" s="2">
        <v>100495274</v>
      </c>
      <c r="C1341" s="6">
        <v>0.5</v>
      </c>
    </row>
    <row r="1342" spans="1:3" x14ac:dyDescent="0.25">
      <c r="A1342" s="1" t="s">
        <v>12504</v>
      </c>
      <c r="B1342" s="2">
        <v>598205796</v>
      </c>
      <c r="C1342" s="6">
        <v>0.5</v>
      </c>
    </row>
    <row r="1343" spans="1:3" x14ac:dyDescent="0.25">
      <c r="A1343" s="1" t="s">
        <v>12504</v>
      </c>
      <c r="B1343" s="2">
        <v>599636543</v>
      </c>
      <c r="C1343" s="6">
        <v>0</v>
      </c>
    </row>
    <row r="1344" spans="1:3" x14ac:dyDescent="0.25">
      <c r="A1344" s="1" t="s">
        <v>12504</v>
      </c>
      <c r="B1344" s="2">
        <v>577319707</v>
      </c>
      <c r="C1344" s="6">
        <v>0.25</v>
      </c>
    </row>
    <row r="1345" spans="1:3" x14ac:dyDescent="0.25">
      <c r="A1345" s="1" t="s">
        <v>12504</v>
      </c>
      <c r="B1345" s="2">
        <v>643947604</v>
      </c>
      <c r="C1345" s="6">
        <v>0.5</v>
      </c>
    </row>
    <row r="1346" spans="1:3" x14ac:dyDescent="0.25">
      <c r="A1346" s="1" t="s">
        <v>12504</v>
      </c>
      <c r="B1346" s="2">
        <v>692595387</v>
      </c>
      <c r="C1346" s="6">
        <v>0.75</v>
      </c>
    </row>
    <row r="1347" spans="1:3" x14ac:dyDescent="0.25">
      <c r="A1347" s="1" t="s">
        <v>12504</v>
      </c>
      <c r="B1347" s="2">
        <v>169597632</v>
      </c>
      <c r="C1347" s="6">
        <v>0.75</v>
      </c>
    </row>
    <row r="1348" spans="1:3" x14ac:dyDescent="0.25">
      <c r="A1348" s="1" t="s">
        <v>12504</v>
      </c>
      <c r="B1348" s="2">
        <v>217780212</v>
      </c>
      <c r="C1348" s="6">
        <v>0.5</v>
      </c>
    </row>
    <row r="1349" spans="1:3" x14ac:dyDescent="0.25">
      <c r="A1349" s="1" t="s">
        <v>12504</v>
      </c>
      <c r="B1349" s="2">
        <v>854757865</v>
      </c>
      <c r="C1349" s="6">
        <v>0.25</v>
      </c>
    </row>
    <row r="1350" spans="1:3" x14ac:dyDescent="0.25">
      <c r="A1350" s="1" t="s">
        <v>12504</v>
      </c>
      <c r="B1350" s="2">
        <v>9638448</v>
      </c>
      <c r="C1350" s="6">
        <v>0.5</v>
      </c>
    </row>
    <row r="1351" spans="1:3" x14ac:dyDescent="0.25">
      <c r="A1351" s="1" t="s">
        <v>12504</v>
      </c>
      <c r="B1351" s="2">
        <v>647475846</v>
      </c>
      <c r="C1351" s="6">
        <v>0.5</v>
      </c>
    </row>
    <row r="1352" spans="1:3" x14ac:dyDescent="0.25">
      <c r="A1352" s="1" t="s">
        <v>12504</v>
      </c>
      <c r="B1352" s="2">
        <v>560683336</v>
      </c>
      <c r="C1352" s="6">
        <v>0.5</v>
      </c>
    </row>
    <row r="1353" spans="1:3" x14ac:dyDescent="0.25">
      <c r="A1353" s="1" t="s">
        <v>12504</v>
      </c>
      <c r="B1353" s="2">
        <v>327147302</v>
      </c>
      <c r="C1353" s="6">
        <v>0</v>
      </c>
    </row>
    <row r="1354" spans="1:3" x14ac:dyDescent="0.25">
      <c r="A1354" s="1" t="s">
        <v>12504</v>
      </c>
      <c r="B1354" s="2">
        <v>212430363</v>
      </c>
      <c r="C1354" s="6">
        <v>0</v>
      </c>
    </row>
    <row r="1355" spans="1:3" x14ac:dyDescent="0.25">
      <c r="A1355" s="1" t="s">
        <v>12504</v>
      </c>
      <c r="B1355" s="2">
        <v>340449270</v>
      </c>
      <c r="C1355" s="6">
        <v>0.5</v>
      </c>
    </row>
    <row r="1356" spans="1:3" x14ac:dyDescent="0.25">
      <c r="A1356" s="1" t="s">
        <v>12504</v>
      </c>
      <c r="B1356" s="2">
        <v>534435443</v>
      </c>
      <c r="C1356" s="6">
        <v>0.5</v>
      </c>
    </row>
    <row r="1357" spans="1:3" x14ac:dyDescent="0.25">
      <c r="A1357" s="1" t="s">
        <v>12504</v>
      </c>
      <c r="B1357" s="2">
        <v>128086960</v>
      </c>
      <c r="C1357" s="6">
        <v>0</v>
      </c>
    </row>
    <row r="1358" spans="1:3" x14ac:dyDescent="0.25">
      <c r="A1358" s="1" t="s">
        <v>12504</v>
      </c>
      <c r="B1358" s="2">
        <v>530898822</v>
      </c>
      <c r="C1358" s="6">
        <v>0.75</v>
      </c>
    </row>
    <row r="1359" spans="1:3" x14ac:dyDescent="0.25">
      <c r="A1359" s="1" t="s">
        <v>12504</v>
      </c>
      <c r="B1359" s="2">
        <v>811940504</v>
      </c>
      <c r="C1359" s="6">
        <v>0.25</v>
      </c>
    </row>
    <row r="1360" spans="1:3" x14ac:dyDescent="0.25">
      <c r="A1360" s="1" t="s">
        <v>12504</v>
      </c>
      <c r="B1360" s="2">
        <v>78979780</v>
      </c>
      <c r="C1360" s="6">
        <v>0.25</v>
      </c>
    </row>
    <row r="1361" spans="1:3" x14ac:dyDescent="0.25">
      <c r="A1361" s="1" t="s">
        <v>12504</v>
      </c>
      <c r="B1361" s="2">
        <v>595680202</v>
      </c>
      <c r="C1361" s="6">
        <v>0</v>
      </c>
    </row>
    <row r="1362" spans="1:3" x14ac:dyDescent="0.25">
      <c r="A1362" s="1" t="s">
        <v>12504</v>
      </c>
      <c r="B1362" s="2">
        <v>578792341</v>
      </c>
      <c r="C1362" s="6">
        <v>0.5</v>
      </c>
    </row>
    <row r="1363" spans="1:3" x14ac:dyDescent="0.25">
      <c r="A1363" s="1" t="s">
        <v>12504</v>
      </c>
      <c r="B1363" s="2">
        <v>632742319</v>
      </c>
      <c r="C1363" s="6">
        <v>0.5</v>
      </c>
    </row>
    <row r="1364" spans="1:3" x14ac:dyDescent="0.25">
      <c r="A1364" s="1" t="s">
        <v>12504</v>
      </c>
      <c r="B1364" s="2">
        <v>357002076</v>
      </c>
      <c r="C1364" s="6">
        <v>0.5</v>
      </c>
    </row>
    <row r="1365" spans="1:3" x14ac:dyDescent="0.25">
      <c r="A1365" s="1" t="s">
        <v>12504</v>
      </c>
      <c r="B1365" s="2">
        <v>962251721</v>
      </c>
      <c r="C1365" s="6">
        <v>0.5</v>
      </c>
    </row>
    <row r="1366" spans="1:3" x14ac:dyDescent="0.25">
      <c r="A1366" s="1" t="s">
        <v>12504</v>
      </c>
      <c r="B1366" s="2">
        <v>571268682</v>
      </c>
      <c r="C1366" s="6">
        <v>0.5</v>
      </c>
    </row>
    <row r="1367" spans="1:3" x14ac:dyDescent="0.25">
      <c r="A1367" s="1" t="s">
        <v>12504</v>
      </c>
      <c r="B1367" s="2">
        <v>1668456</v>
      </c>
      <c r="C1367" s="6">
        <v>0.75</v>
      </c>
    </row>
    <row r="1368" spans="1:3" x14ac:dyDescent="0.25">
      <c r="A1368" s="1" t="s">
        <v>12504</v>
      </c>
      <c r="B1368" s="2">
        <v>741028214</v>
      </c>
      <c r="C1368" s="6">
        <v>0</v>
      </c>
    </row>
    <row r="1369" spans="1:3" x14ac:dyDescent="0.25">
      <c r="A1369" s="1" t="s">
        <v>12504</v>
      </c>
      <c r="B1369" s="2">
        <v>382278715</v>
      </c>
      <c r="C1369" s="6">
        <v>0.25</v>
      </c>
    </row>
    <row r="1370" spans="1:3" x14ac:dyDescent="0.25">
      <c r="A1370" s="1" t="s">
        <v>12504</v>
      </c>
      <c r="B1370" s="2">
        <v>125319673</v>
      </c>
      <c r="C1370" s="6">
        <v>0.75</v>
      </c>
    </row>
    <row r="1371" spans="1:3" x14ac:dyDescent="0.25">
      <c r="A1371" s="1" t="s">
        <v>12504</v>
      </c>
      <c r="B1371" s="2">
        <v>932589685</v>
      </c>
      <c r="C1371" s="6">
        <v>0.25</v>
      </c>
    </row>
    <row r="1372" spans="1:3" x14ac:dyDescent="0.25">
      <c r="A1372" s="1" t="s">
        <v>12504</v>
      </c>
      <c r="B1372" s="2">
        <v>989455710</v>
      </c>
      <c r="C1372" s="6">
        <v>0</v>
      </c>
    </row>
    <row r="1373" spans="1:3" x14ac:dyDescent="0.25">
      <c r="A1373" s="1" t="s">
        <v>12504</v>
      </c>
      <c r="B1373" s="2">
        <v>919464811</v>
      </c>
      <c r="C1373" s="6">
        <v>0.5</v>
      </c>
    </row>
    <row r="1374" spans="1:3" x14ac:dyDescent="0.25">
      <c r="A1374" s="1" t="s">
        <v>12504</v>
      </c>
      <c r="B1374" s="2">
        <v>877065362</v>
      </c>
      <c r="C1374" s="6">
        <v>0.75</v>
      </c>
    </row>
    <row r="1375" spans="1:3" x14ac:dyDescent="0.25">
      <c r="A1375" s="1" t="s">
        <v>12504</v>
      </c>
      <c r="B1375" s="2">
        <v>190152480</v>
      </c>
      <c r="C1375" s="6">
        <v>0.5</v>
      </c>
    </row>
    <row r="1376" spans="1:3" x14ac:dyDescent="0.25">
      <c r="A1376" s="1" t="s">
        <v>12504</v>
      </c>
      <c r="B1376" s="2">
        <v>315015315</v>
      </c>
      <c r="C1376" s="6">
        <v>0</v>
      </c>
    </row>
    <row r="1377" spans="1:3" x14ac:dyDescent="0.25">
      <c r="A1377" s="1" t="s">
        <v>12504</v>
      </c>
      <c r="B1377" s="2">
        <v>897305315</v>
      </c>
      <c r="C1377" s="6">
        <v>0.5</v>
      </c>
    </row>
    <row r="1378" spans="1:3" x14ac:dyDescent="0.25">
      <c r="A1378" s="1" t="s">
        <v>12504</v>
      </c>
      <c r="B1378" s="2">
        <v>736027965</v>
      </c>
      <c r="C1378" s="6">
        <v>0.5</v>
      </c>
    </row>
    <row r="1379" spans="1:3" x14ac:dyDescent="0.25">
      <c r="A1379" s="1" t="s">
        <v>12504</v>
      </c>
      <c r="B1379" s="2">
        <v>242755293</v>
      </c>
      <c r="C1379" s="6">
        <v>0.5</v>
      </c>
    </row>
    <row r="1380" spans="1:3" x14ac:dyDescent="0.25">
      <c r="A1380" s="1" t="s">
        <v>12504</v>
      </c>
      <c r="B1380" s="2">
        <v>106222597</v>
      </c>
      <c r="C1380" s="6">
        <v>0</v>
      </c>
    </row>
    <row r="1381" spans="1:3" x14ac:dyDescent="0.25">
      <c r="A1381" s="1" t="s">
        <v>12504</v>
      </c>
      <c r="B1381" s="2">
        <v>301759028</v>
      </c>
      <c r="C1381" s="6">
        <v>0.25</v>
      </c>
    </row>
    <row r="1382" spans="1:3" x14ac:dyDescent="0.25">
      <c r="A1382" s="1" t="s">
        <v>12504</v>
      </c>
      <c r="B1382" s="2">
        <v>854450415</v>
      </c>
      <c r="C1382" s="6">
        <v>0.5</v>
      </c>
    </row>
    <row r="1383" spans="1:3" x14ac:dyDescent="0.25">
      <c r="A1383" s="1" t="s">
        <v>12504</v>
      </c>
      <c r="B1383" s="2">
        <v>722370123</v>
      </c>
      <c r="C1383" s="6">
        <v>0.75</v>
      </c>
    </row>
    <row r="1384" spans="1:3" x14ac:dyDescent="0.25">
      <c r="A1384" s="1" t="s">
        <v>12504</v>
      </c>
      <c r="B1384" s="2">
        <v>542326392</v>
      </c>
      <c r="C1384" s="6">
        <v>0</v>
      </c>
    </row>
    <row r="1385" spans="1:3" x14ac:dyDescent="0.25">
      <c r="A1385" s="1" t="s">
        <v>12504</v>
      </c>
      <c r="B1385" s="2">
        <v>296925350</v>
      </c>
      <c r="C1385" s="6">
        <v>0.75</v>
      </c>
    </row>
    <row r="1386" spans="1:3" x14ac:dyDescent="0.25">
      <c r="A1386" s="1" t="s">
        <v>12504</v>
      </c>
      <c r="B1386" s="2">
        <v>22285799</v>
      </c>
      <c r="C1386" s="6">
        <v>0.75</v>
      </c>
    </row>
    <row r="1387" spans="1:3" x14ac:dyDescent="0.25">
      <c r="A1387" s="1" t="s">
        <v>12504</v>
      </c>
      <c r="B1387" s="2">
        <v>986502521</v>
      </c>
      <c r="C1387" s="6">
        <v>0</v>
      </c>
    </row>
    <row r="1388" spans="1:3" x14ac:dyDescent="0.25">
      <c r="A1388" s="1" t="s">
        <v>12504</v>
      </c>
      <c r="B1388" s="2">
        <v>261781838</v>
      </c>
      <c r="C1388" s="6">
        <v>0.75</v>
      </c>
    </row>
    <row r="1389" spans="1:3" x14ac:dyDescent="0.25">
      <c r="A1389" s="1" t="s">
        <v>12504</v>
      </c>
      <c r="B1389" s="2">
        <v>952494421</v>
      </c>
      <c r="C1389" s="6">
        <v>0.25</v>
      </c>
    </row>
    <row r="1390" spans="1:3" x14ac:dyDescent="0.25">
      <c r="A1390" s="1" t="s">
        <v>12504</v>
      </c>
      <c r="B1390" s="2">
        <v>684646968</v>
      </c>
      <c r="C1390" s="6">
        <v>0.5</v>
      </c>
    </row>
    <row r="1391" spans="1:3" x14ac:dyDescent="0.25">
      <c r="A1391" s="1" t="s">
        <v>12504</v>
      </c>
      <c r="B1391" s="2">
        <v>153838873</v>
      </c>
      <c r="C1391" s="6">
        <v>0</v>
      </c>
    </row>
    <row r="1392" spans="1:3" x14ac:dyDescent="0.25">
      <c r="A1392" s="1" t="s">
        <v>12504</v>
      </c>
      <c r="B1392" s="2">
        <v>360971387</v>
      </c>
      <c r="C1392" s="6">
        <v>0.75</v>
      </c>
    </row>
    <row r="1393" spans="1:3" x14ac:dyDescent="0.25">
      <c r="A1393" s="1" t="s">
        <v>12504</v>
      </c>
      <c r="B1393" s="2">
        <v>573934545</v>
      </c>
      <c r="C1393" s="6">
        <v>0</v>
      </c>
    </row>
    <row r="1394" spans="1:3" x14ac:dyDescent="0.25">
      <c r="A1394" s="1" t="s">
        <v>12504</v>
      </c>
      <c r="B1394" s="2">
        <v>508139626</v>
      </c>
      <c r="C1394" s="6">
        <v>0.5</v>
      </c>
    </row>
    <row r="1395" spans="1:3" x14ac:dyDescent="0.25">
      <c r="A1395" s="1" t="s">
        <v>12504</v>
      </c>
      <c r="B1395" s="2">
        <v>854150558</v>
      </c>
      <c r="C1395" s="6">
        <v>0</v>
      </c>
    </row>
    <row r="1396" spans="1:3" x14ac:dyDescent="0.25">
      <c r="A1396" s="1" t="s">
        <v>12504</v>
      </c>
      <c r="B1396" s="2">
        <v>840048564</v>
      </c>
      <c r="C1396" s="6">
        <v>0</v>
      </c>
    </row>
    <row r="1397" spans="1:3" x14ac:dyDescent="0.25">
      <c r="A1397" s="1" t="s">
        <v>12504</v>
      </c>
      <c r="B1397" s="2">
        <v>840316438</v>
      </c>
      <c r="C1397" s="6">
        <v>0.5</v>
      </c>
    </row>
    <row r="1398" spans="1:3" x14ac:dyDescent="0.25">
      <c r="A1398" s="1" t="s">
        <v>12504</v>
      </c>
      <c r="B1398" s="2">
        <v>830129063</v>
      </c>
      <c r="C1398" s="6">
        <v>0.75</v>
      </c>
    </row>
    <row r="1399" spans="1:3" x14ac:dyDescent="0.25">
      <c r="A1399" s="1" t="s">
        <v>12504</v>
      </c>
      <c r="B1399" s="2">
        <v>692862884</v>
      </c>
      <c r="C1399" s="6">
        <v>0.75</v>
      </c>
    </row>
    <row r="1400" spans="1:3" x14ac:dyDescent="0.25">
      <c r="A1400" s="1" t="s">
        <v>12504</v>
      </c>
      <c r="B1400" s="2">
        <v>61136726</v>
      </c>
      <c r="C1400" s="6">
        <v>0.25</v>
      </c>
    </row>
    <row r="1401" spans="1:3" x14ac:dyDescent="0.25">
      <c r="A1401" s="1" t="s">
        <v>12504</v>
      </c>
      <c r="B1401" s="2">
        <v>420833481</v>
      </c>
      <c r="C1401" s="6">
        <v>0.25</v>
      </c>
    </row>
    <row r="1402" spans="1:3" x14ac:dyDescent="0.25">
      <c r="A1402" s="1" t="s">
        <v>12504</v>
      </c>
      <c r="B1402" s="2">
        <v>249336167</v>
      </c>
      <c r="C1402" s="6">
        <v>0.75</v>
      </c>
    </row>
    <row r="1403" spans="1:3" x14ac:dyDescent="0.25">
      <c r="A1403" s="1" t="s">
        <v>12504</v>
      </c>
      <c r="B1403" s="2">
        <v>659613431</v>
      </c>
      <c r="C1403" s="6">
        <v>0.25</v>
      </c>
    </row>
    <row r="1404" spans="1:3" x14ac:dyDescent="0.25">
      <c r="A1404" s="1" t="s">
        <v>12504</v>
      </c>
      <c r="B1404" s="2">
        <v>560230268</v>
      </c>
      <c r="C1404" s="6">
        <v>0.25</v>
      </c>
    </row>
    <row r="1405" spans="1:3" x14ac:dyDescent="0.25">
      <c r="A1405" s="1" t="s">
        <v>12504</v>
      </c>
      <c r="B1405" s="2">
        <v>561323360</v>
      </c>
      <c r="C1405" s="6">
        <v>0.5</v>
      </c>
    </row>
    <row r="1406" spans="1:3" x14ac:dyDescent="0.25">
      <c r="A1406" s="1" t="s">
        <v>12504</v>
      </c>
      <c r="B1406" s="2">
        <v>410094830</v>
      </c>
      <c r="C1406" s="6">
        <v>0.75</v>
      </c>
    </row>
    <row r="1407" spans="1:3" x14ac:dyDescent="0.25">
      <c r="A1407" s="1" t="s">
        <v>12504</v>
      </c>
      <c r="B1407" s="2">
        <v>305720354</v>
      </c>
      <c r="C1407" s="6">
        <v>0.5</v>
      </c>
    </row>
    <row r="1408" spans="1:3" x14ac:dyDescent="0.25">
      <c r="A1408" s="1" t="s">
        <v>12504</v>
      </c>
      <c r="B1408" s="2">
        <v>655541829</v>
      </c>
      <c r="C1408" s="6">
        <v>0</v>
      </c>
    </row>
    <row r="1409" spans="1:3" x14ac:dyDescent="0.25">
      <c r="A1409" s="1" t="s">
        <v>12504</v>
      </c>
      <c r="B1409" s="2">
        <v>268560799</v>
      </c>
      <c r="C1409" s="6">
        <v>0.75</v>
      </c>
    </row>
    <row r="1410" spans="1:3" x14ac:dyDescent="0.25">
      <c r="A1410" s="1" t="s">
        <v>12504</v>
      </c>
      <c r="B1410" s="2">
        <v>437316053</v>
      </c>
      <c r="C1410" s="6">
        <v>0</v>
      </c>
    </row>
    <row r="1411" spans="1:3" x14ac:dyDescent="0.25">
      <c r="A1411" s="1" t="s">
        <v>12504</v>
      </c>
      <c r="B1411" s="2">
        <v>600894200</v>
      </c>
      <c r="C1411" s="6">
        <v>0.75</v>
      </c>
    </row>
    <row r="1412" spans="1:3" x14ac:dyDescent="0.25">
      <c r="A1412" s="1" t="s">
        <v>12504</v>
      </c>
      <c r="B1412" s="2">
        <v>407721104</v>
      </c>
      <c r="C1412" s="6">
        <v>0.5</v>
      </c>
    </row>
    <row r="1413" spans="1:3" x14ac:dyDescent="0.25">
      <c r="A1413" s="1" t="s">
        <v>12504</v>
      </c>
      <c r="B1413" s="2">
        <v>38422647</v>
      </c>
      <c r="C1413" s="6">
        <v>0.75</v>
      </c>
    </row>
    <row r="1414" spans="1:3" x14ac:dyDescent="0.25">
      <c r="A1414" s="1" t="s">
        <v>12504</v>
      </c>
      <c r="B1414" s="2">
        <v>928702324</v>
      </c>
      <c r="C1414" s="6">
        <v>0.5</v>
      </c>
    </row>
    <row r="1415" spans="1:3" x14ac:dyDescent="0.25">
      <c r="A1415" s="1" t="s">
        <v>12504</v>
      </c>
      <c r="B1415" s="2">
        <v>638191269</v>
      </c>
      <c r="C1415" s="6">
        <v>0.25</v>
      </c>
    </row>
    <row r="1416" spans="1:3" x14ac:dyDescent="0.25">
      <c r="A1416" s="1" t="s">
        <v>12504</v>
      </c>
      <c r="B1416" s="2">
        <v>464585211</v>
      </c>
      <c r="C1416" s="6">
        <v>0.5</v>
      </c>
    </row>
    <row r="1417" spans="1:3" x14ac:dyDescent="0.25">
      <c r="A1417" s="1" t="s">
        <v>12504</v>
      </c>
      <c r="B1417" s="2">
        <v>282574873</v>
      </c>
      <c r="C1417" s="6">
        <v>0</v>
      </c>
    </row>
    <row r="1418" spans="1:3" x14ac:dyDescent="0.25">
      <c r="A1418" s="1" t="s">
        <v>12504</v>
      </c>
      <c r="B1418" s="2">
        <v>867314711</v>
      </c>
      <c r="C1418" s="6">
        <v>0.75</v>
      </c>
    </row>
    <row r="1419" spans="1:3" x14ac:dyDescent="0.25">
      <c r="A1419" s="1" t="s">
        <v>12504</v>
      </c>
      <c r="B1419" s="2">
        <v>504825236</v>
      </c>
      <c r="C1419" s="6">
        <v>0.25</v>
      </c>
    </row>
    <row r="1420" spans="1:3" x14ac:dyDescent="0.25">
      <c r="A1420" s="1" t="s">
        <v>12504</v>
      </c>
      <c r="B1420" s="2">
        <v>255952093</v>
      </c>
      <c r="C1420" s="6">
        <v>0</v>
      </c>
    </row>
    <row r="1421" spans="1:3" x14ac:dyDescent="0.25">
      <c r="A1421" s="1" t="s">
        <v>12504</v>
      </c>
      <c r="B1421" s="2">
        <v>465790024</v>
      </c>
      <c r="C1421" s="6">
        <v>0.5</v>
      </c>
    </row>
    <row r="1422" spans="1:3" x14ac:dyDescent="0.25">
      <c r="A1422" s="1" t="s">
        <v>12504</v>
      </c>
      <c r="B1422" s="2">
        <v>700452434</v>
      </c>
      <c r="C1422" s="6">
        <v>0.5</v>
      </c>
    </row>
    <row r="1423" spans="1:3" x14ac:dyDescent="0.25">
      <c r="A1423" s="1" t="s">
        <v>12504</v>
      </c>
      <c r="B1423" s="2">
        <v>846532006</v>
      </c>
      <c r="C1423" s="6">
        <v>0</v>
      </c>
    </row>
    <row r="1424" spans="1:3" x14ac:dyDescent="0.25">
      <c r="A1424" s="1" t="s">
        <v>12504</v>
      </c>
      <c r="B1424" s="2">
        <v>843399380</v>
      </c>
      <c r="C1424" s="6">
        <v>0.75</v>
      </c>
    </row>
    <row r="1425" spans="1:3" x14ac:dyDescent="0.25">
      <c r="A1425" s="1" t="s">
        <v>12504</v>
      </c>
      <c r="B1425" s="2">
        <v>536250463</v>
      </c>
      <c r="C1425" s="6">
        <v>0.5</v>
      </c>
    </row>
    <row r="1426" spans="1:3" x14ac:dyDescent="0.25">
      <c r="A1426" s="1" t="s">
        <v>12504</v>
      </c>
      <c r="B1426" s="2">
        <v>346107344</v>
      </c>
      <c r="C1426" s="6">
        <v>0</v>
      </c>
    </row>
    <row r="1427" spans="1:3" x14ac:dyDescent="0.25">
      <c r="A1427" s="1" t="s">
        <v>12504</v>
      </c>
      <c r="B1427" s="2">
        <v>352133027</v>
      </c>
      <c r="C1427" s="6">
        <v>0.5</v>
      </c>
    </row>
    <row r="1428" spans="1:3" x14ac:dyDescent="0.25">
      <c r="A1428" s="1" t="s">
        <v>12504</v>
      </c>
      <c r="B1428" s="2">
        <v>999205699</v>
      </c>
      <c r="C1428" s="6">
        <v>0.5</v>
      </c>
    </row>
    <row r="1429" spans="1:3" x14ac:dyDescent="0.25">
      <c r="A1429" s="1" t="s">
        <v>12504</v>
      </c>
      <c r="B1429" s="2">
        <v>574446287</v>
      </c>
      <c r="C1429" s="6">
        <v>0.75</v>
      </c>
    </row>
    <row r="1430" spans="1:3" x14ac:dyDescent="0.25">
      <c r="A1430" s="1" t="s">
        <v>12504</v>
      </c>
      <c r="B1430" s="2">
        <v>892482644</v>
      </c>
      <c r="C1430" s="6">
        <v>0.25</v>
      </c>
    </row>
    <row r="1431" spans="1:3" x14ac:dyDescent="0.25">
      <c r="A1431" s="1" t="s">
        <v>12504</v>
      </c>
      <c r="B1431" s="2">
        <v>516644526</v>
      </c>
      <c r="C1431" s="6">
        <v>0.75</v>
      </c>
    </row>
    <row r="1432" spans="1:3" x14ac:dyDescent="0.25">
      <c r="A1432" s="1" t="s">
        <v>12504</v>
      </c>
      <c r="B1432" s="2">
        <v>478604151</v>
      </c>
      <c r="C1432" s="6">
        <v>0.5</v>
      </c>
    </row>
    <row r="1433" spans="1:3" x14ac:dyDescent="0.25">
      <c r="A1433" s="1" t="s">
        <v>12504</v>
      </c>
      <c r="B1433" s="2">
        <v>895923214</v>
      </c>
      <c r="C1433" s="6">
        <v>0.75</v>
      </c>
    </row>
    <row r="1434" spans="1:3" x14ac:dyDescent="0.25">
      <c r="A1434" s="1" t="s">
        <v>12504</v>
      </c>
      <c r="B1434" s="2">
        <v>716638231</v>
      </c>
      <c r="C1434" s="6">
        <v>0</v>
      </c>
    </row>
    <row r="1435" spans="1:3" x14ac:dyDescent="0.25">
      <c r="A1435" s="1" t="s">
        <v>12504</v>
      </c>
      <c r="B1435" s="2">
        <v>750048021</v>
      </c>
      <c r="C1435" s="6">
        <v>0.75</v>
      </c>
    </row>
    <row r="1436" spans="1:3" x14ac:dyDescent="0.25">
      <c r="A1436" s="1" t="s">
        <v>12504</v>
      </c>
      <c r="B1436" s="2">
        <v>738174825</v>
      </c>
      <c r="C1436" s="6">
        <v>0.75</v>
      </c>
    </row>
    <row r="1437" spans="1:3" x14ac:dyDescent="0.25">
      <c r="A1437" s="1" t="s">
        <v>12504</v>
      </c>
      <c r="B1437" s="2">
        <v>906291581</v>
      </c>
      <c r="C1437" s="6">
        <v>0.75</v>
      </c>
    </row>
    <row r="1438" spans="1:3" x14ac:dyDescent="0.25">
      <c r="A1438" s="1" t="s">
        <v>12504</v>
      </c>
      <c r="B1438" s="2">
        <v>275081482</v>
      </c>
      <c r="C1438" s="6">
        <v>0.75</v>
      </c>
    </row>
    <row r="1439" spans="1:3" x14ac:dyDescent="0.25">
      <c r="A1439" s="1" t="s">
        <v>12504</v>
      </c>
      <c r="B1439" s="2">
        <v>561127028</v>
      </c>
      <c r="C1439" s="6">
        <v>0.5</v>
      </c>
    </row>
    <row r="1440" spans="1:3" x14ac:dyDescent="0.25">
      <c r="A1440" s="1" t="s">
        <v>12504</v>
      </c>
      <c r="B1440" s="2">
        <v>40542685</v>
      </c>
      <c r="C1440" s="6">
        <v>0</v>
      </c>
    </row>
    <row r="1441" spans="1:3" x14ac:dyDescent="0.25">
      <c r="A1441" s="1" t="s">
        <v>12504</v>
      </c>
      <c r="B1441" s="2">
        <v>331722238</v>
      </c>
      <c r="C1441" s="6">
        <v>0.25</v>
      </c>
    </row>
    <row r="1442" spans="1:3" x14ac:dyDescent="0.25">
      <c r="A1442" s="1" t="s">
        <v>12504</v>
      </c>
      <c r="B1442" s="2">
        <v>529183206</v>
      </c>
      <c r="C1442" s="6">
        <v>0.25</v>
      </c>
    </row>
    <row r="1443" spans="1:3" x14ac:dyDescent="0.25">
      <c r="A1443" s="1" t="s">
        <v>12504</v>
      </c>
      <c r="B1443" s="2">
        <v>183426409</v>
      </c>
      <c r="C1443" s="6">
        <v>0.5</v>
      </c>
    </row>
    <row r="1444" spans="1:3" x14ac:dyDescent="0.25">
      <c r="A1444" s="1" t="s">
        <v>12504</v>
      </c>
      <c r="B1444" s="2">
        <v>600474664</v>
      </c>
      <c r="C1444" s="6">
        <v>0.75</v>
      </c>
    </row>
    <row r="1445" spans="1:3" x14ac:dyDescent="0.25">
      <c r="A1445" s="1" t="s">
        <v>12504</v>
      </c>
      <c r="B1445" s="2">
        <v>760479632</v>
      </c>
      <c r="C1445" s="6">
        <v>0.5</v>
      </c>
    </row>
    <row r="1446" spans="1:3" x14ac:dyDescent="0.25">
      <c r="A1446" s="1" t="s">
        <v>12504</v>
      </c>
      <c r="B1446" s="2">
        <v>851201007</v>
      </c>
      <c r="C1446" s="6">
        <v>0.75</v>
      </c>
    </row>
    <row r="1447" spans="1:3" x14ac:dyDescent="0.25">
      <c r="A1447" s="1" t="s">
        <v>12504</v>
      </c>
      <c r="B1447" s="2">
        <v>743583179</v>
      </c>
      <c r="C1447" s="6">
        <v>0</v>
      </c>
    </row>
    <row r="1448" spans="1:3" x14ac:dyDescent="0.25">
      <c r="A1448" s="1" t="s">
        <v>12504</v>
      </c>
      <c r="B1448" s="2">
        <v>197184515</v>
      </c>
      <c r="C1448" s="6">
        <v>0.5</v>
      </c>
    </row>
    <row r="1449" spans="1:3" x14ac:dyDescent="0.25">
      <c r="A1449" s="1" t="s">
        <v>12504</v>
      </c>
      <c r="B1449" s="2">
        <v>17072561</v>
      </c>
      <c r="C1449" s="6">
        <v>0.5</v>
      </c>
    </row>
    <row r="1450" spans="1:3" x14ac:dyDescent="0.25">
      <c r="A1450" s="1" t="s">
        <v>12504</v>
      </c>
      <c r="B1450" s="2">
        <v>931693559</v>
      </c>
      <c r="C1450" s="6">
        <v>0.75</v>
      </c>
    </row>
    <row r="1451" spans="1:3" x14ac:dyDescent="0.25">
      <c r="A1451" s="1" t="s">
        <v>12504</v>
      </c>
      <c r="B1451" s="2">
        <v>549134996</v>
      </c>
      <c r="C1451" s="6">
        <v>0</v>
      </c>
    </row>
    <row r="1452" spans="1:3" x14ac:dyDescent="0.25">
      <c r="A1452" s="1" t="s">
        <v>12504</v>
      </c>
      <c r="B1452" s="2">
        <v>661870122</v>
      </c>
      <c r="C1452" s="6">
        <v>0.5</v>
      </c>
    </row>
    <row r="1453" spans="1:3" x14ac:dyDescent="0.25">
      <c r="A1453" s="1" t="s">
        <v>12504</v>
      </c>
      <c r="B1453" s="2">
        <v>844045733</v>
      </c>
      <c r="C1453" s="6">
        <v>0.5</v>
      </c>
    </row>
    <row r="1454" spans="1:3" x14ac:dyDescent="0.25">
      <c r="A1454" s="1" t="s">
        <v>12504</v>
      </c>
      <c r="B1454" s="2">
        <v>537521887</v>
      </c>
      <c r="C1454" s="6">
        <v>0.5</v>
      </c>
    </row>
    <row r="1455" spans="1:3" x14ac:dyDescent="0.25">
      <c r="A1455" s="1" t="s">
        <v>12504</v>
      </c>
      <c r="B1455" s="2">
        <v>992396243</v>
      </c>
      <c r="C1455" s="6">
        <v>0</v>
      </c>
    </row>
    <row r="1456" spans="1:3" x14ac:dyDescent="0.25">
      <c r="A1456" s="1" t="s">
        <v>12504</v>
      </c>
      <c r="B1456" s="2">
        <v>701408949</v>
      </c>
      <c r="C1456" s="6">
        <v>0</v>
      </c>
    </row>
    <row r="1457" spans="1:3" x14ac:dyDescent="0.25">
      <c r="A1457" s="1" t="s">
        <v>12504</v>
      </c>
      <c r="B1457" s="2">
        <v>972428622</v>
      </c>
      <c r="C1457" s="6">
        <v>0.5</v>
      </c>
    </row>
    <row r="1458" spans="1:3" x14ac:dyDescent="0.25">
      <c r="A1458" s="1" t="s">
        <v>12504</v>
      </c>
      <c r="B1458" s="2">
        <v>54731291</v>
      </c>
      <c r="C1458" s="6">
        <v>0</v>
      </c>
    </row>
    <row r="1459" spans="1:3" x14ac:dyDescent="0.25">
      <c r="A1459" s="1" t="s">
        <v>12504</v>
      </c>
      <c r="B1459" s="2">
        <v>531175706</v>
      </c>
      <c r="C1459" s="6">
        <v>0.5</v>
      </c>
    </row>
    <row r="1460" spans="1:3" x14ac:dyDescent="0.25">
      <c r="A1460" s="1" t="s">
        <v>12504</v>
      </c>
      <c r="B1460" s="2">
        <v>986967108</v>
      </c>
      <c r="C1460" s="6">
        <v>0.25</v>
      </c>
    </row>
    <row r="1461" spans="1:3" x14ac:dyDescent="0.25">
      <c r="A1461" s="1" t="s">
        <v>12504</v>
      </c>
      <c r="B1461" s="2">
        <v>871526576</v>
      </c>
      <c r="C1461" s="6">
        <v>0.5</v>
      </c>
    </row>
    <row r="1462" spans="1:3" x14ac:dyDescent="0.25">
      <c r="A1462" s="1" t="s">
        <v>12504</v>
      </c>
      <c r="B1462" s="2">
        <v>947182432</v>
      </c>
      <c r="C1462" s="6">
        <v>0.25</v>
      </c>
    </row>
    <row r="1463" spans="1:3" x14ac:dyDescent="0.25">
      <c r="A1463" s="1" t="s">
        <v>12504</v>
      </c>
      <c r="B1463" s="2">
        <v>299463142</v>
      </c>
      <c r="C1463" s="6">
        <v>0</v>
      </c>
    </row>
    <row r="1464" spans="1:3" x14ac:dyDescent="0.25">
      <c r="A1464" s="1" t="s">
        <v>12504</v>
      </c>
      <c r="B1464" s="2">
        <v>57303665</v>
      </c>
      <c r="C1464" s="6">
        <v>0.75</v>
      </c>
    </row>
    <row r="1465" spans="1:3" x14ac:dyDescent="0.25">
      <c r="A1465" s="1" t="s">
        <v>12504</v>
      </c>
      <c r="B1465" s="2">
        <v>213343518</v>
      </c>
      <c r="C1465" s="6">
        <v>0</v>
      </c>
    </row>
    <row r="1466" spans="1:3" x14ac:dyDescent="0.25">
      <c r="A1466" s="1" t="s">
        <v>12504</v>
      </c>
      <c r="B1466" s="2">
        <v>253730021</v>
      </c>
      <c r="C1466" s="6">
        <v>0.25</v>
      </c>
    </row>
    <row r="1467" spans="1:3" x14ac:dyDescent="0.25">
      <c r="A1467" s="1" t="s">
        <v>12538</v>
      </c>
      <c r="B1467" s="2">
        <v>642538814</v>
      </c>
      <c r="C1467" s="6">
        <v>0</v>
      </c>
    </row>
    <row r="1468" spans="1:3" x14ac:dyDescent="0.25">
      <c r="A1468" s="1" t="s">
        <v>12538</v>
      </c>
      <c r="B1468" s="2">
        <v>682080114</v>
      </c>
      <c r="C1468" s="6">
        <v>0.25</v>
      </c>
    </row>
    <row r="1469" spans="1:3" x14ac:dyDescent="0.25">
      <c r="A1469" s="1" t="s">
        <v>12538</v>
      </c>
      <c r="B1469" s="2">
        <v>255215146</v>
      </c>
      <c r="C1469" s="6">
        <v>0.5</v>
      </c>
    </row>
    <row r="1470" spans="1:3" x14ac:dyDescent="0.25">
      <c r="A1470" s="1" t="s">
        <v>12538</v>
      </c>
      <c r="B1470" s="2">
        <v>890318492</v>
      </c>
      <c r="C1470" s="6">
        <v>0.75</v>
      </c>
    </row>
    <row r="1471" spans="1:3" x14ac:dyDescent="0.25">
      <c r="A1471" s="1" t="s">
        <v>12538</v>
      </c>
      <c r="B1471" s="2">
        <v>767138580</v>
      </c>
      <c r="C1471" s="6">
        <v>0</v>
      </c>
    </row>
    <row r="1472" spans="1:3" x14ac:dyDescent="0.25">
      <c r="A1472" s="1" t="s">
        <v>12538</v>
      </c>
      <c r="B1472" s="2">
        <v>36336429</v>
      </c>
      <c r="C1472" s="6">
        <v>0.25</v>
      </c>
    </row>
    <row r="1473" spans="1:3" x14ac:dyDescent="0.25">
      <c r="A1473" s="1" t="s">
        <v>12538</v>
      </c>
      <c r="B1473" s="2">
        <v>225676645</v>
      </c>
      <c r="C1473" s="6">
        <v>0.25</v>
      </c>
    </row>
    <row r="1474" spans="1:3" x14ac:dyDescent="0.25">
      <c r="A1474" s="1" t="s">
        <v>12538</v>
      </c>
      <c r="B1474" s="2">
        <v>112752941</v>
      </c>
      <c r="C1474" s="6">
        <v>0.5</v>
      </c>
    </row>
    <row r="1475" spans="1:3" x14ac:dyDescent="0.25">
      <c r="A1475" s="1" t="s">
        <v>12538</v>
      </c>
      <c r="B1475" s="2">
        <v>97905680</v>
      </c>
      <c r="C1475" s="6">
        <v>0.5</v>
      </c>
    </row>
    <row r="1476" spans="1:3" x14ac:dyDescent="0.25">
      <c r="A1476" s="1" t="s">
        <v>12538</v>
      </c>
      <c r="B1476" s="2">
        <v>832315873</v>
      </c>
      <c r="C1476" s="6">
        <v>0</v>
      </c>
    </row>
    <row r="1477" spans="1:3" x14ac:dyDescent="0.25">
      <c r="A1477" s="1" t="s">
        <v>12538</v>
      </c>
      <c r="B1477" s="2">
        <v>970852604</v>
      </c>
      <c r="C1477" s="6">
        <v>0.25</v>
      </c>
    </row>
    <row r="1478" spans="1:3" x14ac:dyDescent="0.25">
      <c r="A1478" s="1" t="s">
        <v>12538</v>
      </c>
      <c r="B1478" s="2">
        <v>385409761</v>
      </c>
      <c r="C1478" s="6">
        <v>0.5</v>
      </c>
    </row>
    <row r="1479" spans="1:3" x14ac:dyDescent="0.25">
      <c r="A1479" s="1" t="s">
        <v>12538</v>
      </c>
      <c r="B1479" s="2">
        <v>774767354</v>
      </c>
      <c r="C1479" s="6">
        <v>0</v>
      </c>
    </row>
    <row r="1480" spans="1:3" x14ac:dyDescent="0.25">
      <c r="A1480" s="1" t="s">
        <v>12538</v>
      </c>
      <c r="B1480" s="2">
        <v>834142460</v>
      </c>
      <c r="C1480" s="6">
        <v>0</v>
      </c>
    </row>
    <row r="1481" spans="1:3" x14ac:dyDescent="0.25">
      <c r="A1481" s="1" t="s">
        <v>12538</v>
      </c>
      <c r="B1481" s="2">
        <v>785496028</v>
      </c>
      <c r="C1481" s="6">
        <v>0</v>
      </c>
    </row>
    <row r="1482" spans="1:3" x14ac:dyDescent="0.25">
      <c r="A1482" s="1" t="s">
        <v>12538</v>
      </c>
      <c r="B1482" s="2">
        <v>339310494</v>
      </c>
      <c r="C1482" s="6">
        <v>0.25</v>
      </c>
    </row>
    <row r="1483" spans="1:3" x14ac:dyDescent="0.25">
      <c r="A1483" s="1" t="s">
        <v>12538</v>
      </c>
      <c r="B1483" s="2">
        <v>663702178</v>
      </c>
      <c r="C1483" s="6">
        <v>0.5</v>
      </c>
    </row>
    <row r="1484" spans="1:3" x14ac:dyDescent="0.25">
      <c r="A1484" s="1" t="s">
        <v>12538</v>
      </c>
      <c r="B1484" s="2">
        <v>689682218</v>
      </c>
      <c r="C1484" s="6">
        <v>0.5</v>
      </c>
    </row>
    <row r="1485" spans="1:3" x14ac:dyDescent="0.25">
      <c r="A1485" s="1" t="s">
        <v>12538</v>
      </c>
      <c r="B1485" s="2">
        <v>940671188</v>
      </c>
      <c r="C1485" s="6">
        <v>0.75</v>
      </c>
    </row>
    <row r="1486" spans="1:3" x14ac:dyDescent="0.25">
      <c r="A1486" s="1" t="s">
        <v>12538</v>
      </c>
      <c r="B1486" s="2">
        <v>919543217</v>
      </c>
      <c r="C1486" s="6">
        <v>0</v>
      </c>
    </row>
    <row r="1487" spans="1:3" x14ac:dyDescent="0.25">
      <c r="A1487" s="1" t="s">
        <v>12538</v>
      </c>
      <c r="B1487" s="2">
        <v>175122483</v>
      </c>
      <c r="C1487" s="6">
        <v>0</v>
      </c>
    </row>
    <row r="1488" spans="1:3" x14ac:dyDescent="0.25">
      <c r="A1488" s="1" t="s">
        <v>12538</v>
      </c>
      <c r="B1488" s="2">
        <v>80721655</v>
      </c>
      <c r="C1488" s="6">
        <v>0.25</v>
      </c>
    </row>
    <row r="1489" spans="1:3" x14ac:dyDescent="0.25">
      <c r="A1489" s="1" t="s">
        <v>12538</v>
      </c>
      <c r="B1489" s="2">
        <v>375689300</v>
      </c>
      <c r="C1489" s="6">
        <v>0.5</v>
      </c>
    </row>
    <row r="1490" spans="1:3" x14ac:dyDescent="0.25">
      <c r="A1490" s="1" t="s">
        <v>12538</v>
      </c>
      <c r="B1490" s="2">
        <v>388867167</v>
      </c>
      <c r="C1490" s="6">
        <v>0.25</v>
      </c>
    </row>
    <row r="1491" spans="1:3" x14ac:dyDescent="0.25">
      <c r="A1491" s="1" t="s">
        <v>12538</v>
      </c>
      <c r="B1491" s="2">
        <v>474173583</v>
      </c>
      <c r="C1491" s="6">
        <v>0</v>
      </c>
    </row>
    <row r="1492" spans="1:3" x14ac:dyDescent="0.25">
      <c r="A1492" s="1" t="s">
        <v>12538</v>
      </c>
      <c r="B1492" s="2">
        <v>124971917</v>
      </c>
      <c r="C1492" s="6">
        <v>0.25</v>
      </c>
    </row>
    <row r="1493" spans="1:3" x14ac:dyDescent="0.25">
      <c r="A1493" s="1" t="s">
        <v>12538</v>
      </c>
      <c r="B1493" s="2">
        <v>826973742</v>
      </c>
      <c r="C1493" s="6">
        <v>0.75</v>
      </c>
    </row>
    <row r="1494" spans="1:3" x14ac:dyDescent="0.25">
      <c r="A1494" s="1" t="s">
        <v>12538</v>
      </c>
      <c r="B1494" s="2">
        <v>181075374</v>
      </c>
      <c r="C1494" s="6">
        <v>0</v>
      </c>
    </row>
    <row r="1495" spans="1:3" x14ac:dyDescent="0.25">
      <c r="A1495" s="1" t="s">
        <v>12538</v>
      </c>
      <c r="B1495" s="2">
        <v>81563994</v>
      </c>
      <c r="C1495" s="6">
        <v>0.25</v>
      </c>
    </row>
    <row r="1496" spans="1:3" x14ac:dyDescent="0.25">
      <c r="A1496" s="1" t="s">
        <v>12538</v>
      </c>
      <c r="B1496" s="2">
        <v>139849807</v>
      </c>
      <c r="C1496" s="6">
        <v>0.5</v>
      </c>
    </row>
    <row r="1497" spans="1:3" x14ac:dyDescent="0.25">
      <c r="A1497" s="1" t="s">
        <v>12538</v>
      </c>
      <c r="B1497" s="2">
        <v>182801487</v>
      </c>
      <c r="C1497" s="6">
        <v>0.75</v>
      </c>
    </row>
    <row r="1498" spans="1:3" x14ac:dyDescent="0.25">
      <c r="A1498" s="1" t="s">
        <v>12538</v>
      </c>
      <c r="B1498" s="2">
        <v>104892798</v>
      </c>
      <c r="C1498" s="6">
        <v>0.75</v>
      </c>
    </row>
    <row r="1499" spans="1:3" x14ac:dyDescent="0.25">
      <c r="A1499" s="1" t="s">
        <v>12538</v>
      </c>
      <c r="B1499" s="2">
        <v>718752181</v>
      </c>
      <c r="C1499" s="6">
        <v>0.5</v>
      </c>
    </row>
    <row r="1500" spans="1:3" x14ac:dyDescent="0.25">
      <c r="A1500" s="1" t="s">
        <v>12538</v>
      </c>
      <c r="B1500" s="2">
        <v>818088800</v>
      </c>
      <c r="C1500" s="6">
        <v>0</v>
      </c>
    </row>
    <row r="1501" spans="1:3" x14ac:dyDescent="0.25">
      <c r="A1501" s="1" t="s">
        <v>12538</v>
      </c>
      <c r="B1501" s="2">
        <v>386315612</v>
      </c>
      <c r="C1501" s="6">
        <v>0.25</v>
      </c>
    </row>
    <row r="1502" spans="1:3" x14ac:dyDescent="0.25">
      <c r="A1502" s="1" t="s">
        <v>12538</v>
      </c>
      <c r="B1502" s="2">
        <v>959542022</v>
      </c>
      <c r="C1502" s="6">
        <v>0.25</v>
      </c>
    </row>
    <row r="1503" spans="1:3" x14ac:dyDescent="0.25">
      <c r="A1503" s="1" t="s">
        <v>12538</v>
      </c>
      <c r="B1503" s="2">
        <v>167132802</v>
      </c>
      <c r="C1503" s="6">
        <v>0.5</v>
      </c>
    </row>
    <row r="1504" spans="1:3" x14ac:dyDescent="0.25">
      <c r="A1504" s="1" t="s">
        <v>12538</v>
      </c>
      <c r="B1504" s="2">
        <v>618776278</v>
      </c>
      <c r="C1504" s="6">
        <v>0.75</v>
      </c>
    </row>
    <row r="1505" spans="1:3" x14ac:dyDescent="0.25">
      <c r="A1505" s="1" t="s">
        <v>12538</v>
      </c>
      <c r="B1505" s="2">
        <v>585592113</v>
      </c>
      <c r="C1505" s="6">
        <v>0.25</v>
      </c>
    </row>
    <row r="1506" spans="1:3" x14ac:dyDescent="0.25">
      <c r="A1506" s="1" t="s">
        <v>12538</v>
      </c>
      <c r="B1506" s="2">
        <v>62120508</v>
      </c>
      <c r="C1506" s="6">
        <v>0</v>
      </c>
    </row>
    <row r="1507" spans="1:3" x14ac:dyDescent="0.25">
      <c r="A1507" s="1" t="s">
        <v>12538</v>
      </c>
      <c r="B1507" s="2">
        <v>858831444</v>
      </c>
      <c r="C1507" s="6">
        <v>0.25</v>
      </c>
    </row>
    <row r="1508" spans="1:3" x14ac:dyDescent="0.25">
      <c r="A1508" s="1" t="s">
        <v>12538</v>
      </c>
      <c r="B1508" s="2">
        <v>695281</v>
      </c>
      <c r="C1508" s="6">
        <v>0.75</v>
      </c>
    </row>
    <row r="1509" spans="1:3" x14ac:dyDescent="0.25">
      <c r="A1509" s="1" t="s">
        <v>12538</v>
      </c>
      <c r="B1509" s="2">
        <v>302762352</v>
      </c>
      <c r="C1509" s="6">
        <v>0.75</v>
      </c>
    </row>
    <row r="1510" spans="1:3" x14ac:dyDescent="0.25">
      <c r="A1510" s="1" t="s">
        <v>12538</v>
      </c>
      <c r="B1510" s="2">
        <v>23985999</v>
      </c>
      <c r="C1510" s="6">
        <v>0.5</v>
      </c>
    </row>
    <row r="1511" spans="1:3" x14ac:dyDescent="0.25">
      <c r="A1511" s="1" t="s">
        <v>12538</v>
      </c>
      <c r="B1511" s="2">
        <v>645643840</v>
      </c>
      <c r="C1511" s="6">
        <v>0.75</v>
      </c>
    </row>
    <row r="1512" spans="1:3" x14ac:dyDescent="0.25">
      <c r="A1512" s="1" t="s">
        <v>12538</v>
      </c>
      <c r="B1512" s="2">
        <v>588250372</v>
      </c>
      <c r="C1512" s="6">
        <v>0.25</v>
      </c>
    </row>
    <row r="1513" spans="1:3" x14ac:dyDescent="0.25">
      <c r="A1513" s="1" t="s">
        <v>12538</v>
      </c>
      <c r="B1513" s="2">
        <v>684470860</v>
      </c>
      <c r="C1513" s="6">
        <v>0.75</v>
      </c>
    </row>
    <row r="1514" spans="1:3" x14ac:dyDescent="0.25">
      <c r="A1514" s="1" t="s">
        <v>12538</v>
      </c>
      <c r="B1514" s="2">
        <v>131306401</v>
      </c>
      <c r="C1514" s="6">
        <v>0.75</v>
      </c>
    </row>
    <row r="1515" spans="1:3" x14ac:dyDescent="0.25">
      <c r="A1515" s="1" t="s">
        <v>12538</v>
      </c>
      <c r="B1515" s="2">
        <v>862357043</v>
      </c>
      <c r="C1515" s="6">
        <v>0</v>
      </c>
    </row>
    <row r="1516" spans="1:3" x14ac:dyDescent="0.25">
      <c r="A1516" s="1" t="s">
        <v>12538</v>
      </c>
      <c r="B1516" s="2">
        <v>386289914</v>
      </c>
      <c r="C1516" s="6">
        <v>0</v>
      </c>
    </row>
    <row r="1517" spans="1:3" x14ac:dyDescent="0.25">
      <c r="A1517" s="1" t="s">
        <v>12538</v>
      </c>
      <c r="B1517" s="2">
        <v>950004138</v>
      </c>
      <c r="C1517" s="6">
        <v>0.25</v>
      </c>
    </row>
    <row r="1518" spans="1:3" x14ac:dyDescent="0.25">
      <c r="A1518" s="1" t="s">
        <v>12538</v>
      </c>
      <c r="B1518" s="2">
        <v>880275552</v>
      </c>
      <c r="C1518" s="6">
        <v>0</v>
      </c>
    </row>
    <row r="1519" spans="1:3" x14ac:dyDescent="0.25">
      <c r="A1519" s="1" t="s">
        <v>12538</v>
      </c>
      <c r="B1519" s="2">
        <v>461866831</v>
      </c>
      <c r="C1519" s="6">
        <v>0</v>
      </c>
    </row>
    <row r="1520" spans="1:3" x14ac:dyDescent="0.25">
      <c r="A1520" s="1" t="s">
        <v>12538</v>
      </c>
      <c r="B1520" s="2">
        <v>150157757</v>
      </c>
      <c r="C1520" s="6">
        <v>0.5</v>
      </c>
    </row>
    <row r="1521" spans="1:3" x14ac:dyDescent="0.25">
      <c r="A1521" s="1" t="s">
        <v>12538</v>
      </c>
      <c r="B1521" s="2">
        <v>309507070</v>
      </c>
      <c r="C1521" s="6">
        <v>0.25</v>
      </c>
    </row>
    <row r="1522" spans="1:3" x14ac:dyDescent="0.25">
      <c r="A1522" s="1" t="s">
        <v>12538</v>
      </c>
      <c r="B1522" s="2">
        <v>49382283</v>
      </c>
      <c r="C1522" s="6">
        <v>0.75</v>
      </c>
    </row>
    <row r="1523" spans="1:3" x14ac:dyDescent="0.25">
      <c r="A1523" s="1" t="s">
        <v>12538</v>
      </c>
      <c r="B1523" s="2">
        <v>833296386</v>
      </c>
      <c r="C1523" s="6">
        <v>0</v>
      </c>
    </row>
    <row r="1524" spans="1:3" x14ac:dyDescent="0.25">
      <c r="A1524" s="1" t="s">
        <v>12538</v>
      </c>
      <c r="B1524" s="2">
        <v>783794493</v>
      </c>
      <c r="C1524" s="6">
        <v>0.5</v>
      </c>
    </row>
    <row r="1525" spans="1:3" x14ac:dyDescent="0.25">
      <c r="A1525" s="1" t="s">
        <v>12538</v>
      </c>
      <c r="B1525" s="2">
        <v>192167762</v>
      </c>
      <c r="C1525" s="6">
        <v>0.5</v>
      </c>
    </row>
    <row r="1526" spans="1:3" x14ac:dyDescent="0.25">
      <c r="A1526" s="1" t="s">
        <v>12538</v>
      </c>
      <c r="B1526" s="2">
        <v>780922230</v>
      </c>
      <c r="C1526" s="6">
        <v>0</v>
      </c>
    </row>
    <row r="1527" spans="1:3" x14ac:dyDescent="0.25">
      <c r="A1527" s="1" t="s">
        <v>12538</v>
      </c>
      <c r="B1527" s="2">
        <v>38852546</v>
      </c>
      <c r="C1527" s="6">
        <v>0.25</v>
      </c>
    </row>
    <row r="1528" spans="1:3" x14ac:dyDescent="0.25">
      <c r="A1528" s="1" t="s">
        <v>12538</v>
      </c>
      <c r="B1528" s="2">
        <v>122639053</v>
      </c>
      <c r="C1528" s="6">
        <v>0.75</v>
      </c>
    </row>
    <row r="1529" spans="1:3" x14ac:dyDescent="0.25">
      <c r="A1529" s="1" t="s">
        <v>12538</v>
      </c>
      <c r="B1529" s="2">
        <v>949400175</v>
      </c>
      <c r="C1529" s="6">
        <v>0.5</v>
      </c>
    </row>
    <row r="1530" spans="1:3" x14ac:dyDescent="0.25">
      <c r="A1530" s="1" t="s">
        <v>12538</v>
      </c>
      <c r="B1530" s="2">
        <v>389143681</v>
      </c>
      <c r="C1530" s="6">
        <v>0.75</v>
      </c>
    </row>
    <row r="1531" spans="1:3" x14ac:dyDescent="0.25">
      <c r="A1531" s="1" t="s">
        <v>12538</v>
      </c>
      <c r="B1531" s="2">
        <v>435998583</v>
      </c>
      <c r="C1531" s="6">
        <v>0.75</v>
      </c>
    </row>
    <row r="1532" spans="1:3" x14ac:dyDescent="0.25">
      <c r="A1532" s="1" t="s">
        <v>12538</v>
      </c>
      <c r="B1532" s="2">
        <v>568655976</v>
      </c>
      <c r="C1532" s="6">
        <v>0.25</v>
      </c>
    </row>
    <row r="1533" spans="1:3" x14ac:dyDescent="0.25">
      <c r="A1533" s="1" t="s">
        <v>12538</v>
      </c>
      <c r="B1533" s="2">
        <v>848525038</v>
      </c>
      <c r="C1533" s="6">
        <v>0.25</v>
      </c>
    </row>
    <row r="1534" spans="1:3" x14ac:dyDescent="0.25">
      <c r="A1534" s="1" t="s">
        <v>12538</v>
      </c>
      <c r="B1534" s="2">
        <v>296279071</v>
      </c>
      <c r="C1534" s="6">
        <v>0.75</v>
      </c>
    </row>
    <row r="1535" spans="1:3" x14ac:dyDescent="0.25">
      <c r="A1535" s="1" t="s">
        <v>12538</v>
      </c>
      <c r="B1535" s="2">
        <v>554023905</v>
      </c>
      <c r="C1535" s="6">
        <v>0.75</v>
      </c>
    </row>
    <row r="1536" spans="1:3" x14ac:dyDescent="0.25">
      <c r="A1536" s="1" t="s">
        <v>12538</v>
      </c>
      <c r="B1536" s="2">
        <v>525673689</v>
      </c>
      <c r="C1536" s="6">
        <v>0.25</v>
      </c>
    </row>
    <row r="1537" spans="1:3" x14ac:dyDescent="0.25">
      <c r="A1537" s="1" t="s">
        <v>12538</v>
      </c>
      <c r="B1537" s="2">
        <v>348946567</v>
      </c>
      <c r="C1537" s="6">
        <v>0.25</v>
      </c>
    </row>
    <row r="1538" spans="1:3" x14ac:dyDescent="0.25">
      <c r="A1538" s="1" t="s">
        <v>12538</v>
      </c>
      <c r="B1538" s="2">
        <v>20362316</v>
      </c>
      <c r="C1538" s="6">
        <v>0.75</v>
      </c>
    </row>
    <row r="1539" spans="1:3" x14ac:dyDescent="0.25">
      <c r="A1539" s="1" t="s">
        <v>12538</v>
      </c>
      <c r="B1539" s="2">
        <v>436456283</v>
      </c>
      <c r="C1539" s="6">
        <v>0.25</v>
      </c>
    </row>
    <row r="1540" spans="1:3" x14ac:dyDescent="0.25">
      <c r="A1540" s="1" t="s">
        <v>12538</v>
      </c>
      <c r="B1540" s="2">
        <v>531403976</v>
      </c>
      <c r="C1540" s="6">
        <v>0.25</v>
      </c>
    </row>
    <row r="1541" spans="1:3" x14ac:dyDescent="0.25">
      <c r="A1541" s="1" t="s">
        <v>12538</v>
      </c>
      <c r="B1541" s="2">
        <v>244198901</v>
      </c>
      <c r="C1541" s="6">
        <v>0.25</v>
      </c>
    </row>
    <row r="1542" spans="1:3" x14ac:dyDescent="0.25">
      <c r="A1542" s="1" t="s">
        <v>12538</v>
      </c>
      <c r="B1542" s="2">
        <v>843915301</v>
      </c>
      <c r="C1542" s="6">
        <v>0.75</v>
      </c>
    </row>
    <row r="1543" spans="1:3" x14ac:dyDescent="0.25">
      <c r="A1543" s="1" t="s">
        <v>12538</v>
      </c>
      <c r="B1543" s="2">
        <v>971201964</v>
      </c>
      <c r="C1543" s="6">
        <v>0.25</v>
      </c>
    </row>
    <row r="1544" spans="1:3" x14ac:dyDescent="0.25">
      <c r="A1544" s="1" t="s">
        <v>12538</v>
      </c>
      <c r="B1544" s="2">
        <v>48771606</v>
      </c>
      <c r="C1544" s="6">
        <v>0.75</v>
      </c>
    </row>
    <row r="1545" spans="1:3" x14ac:dyDescent="0.25">
      <c r="A1545" s="1" t="s">
        <v>12538</v>
      </c>
      <c r="B1545" s="2">
        <v>408791530</v>
      </c>
      <c r="C1545" s="6">
        <v>0</v>
      </c>
    </row>
    <row r="1546" spans="1:3" x14ac:dyDescent="0.25">
      <c r="A1546" s="1" t="s">
        <v>12538</v>
      </c>
      <c r="B1546" s="2">
        <v>508102963</v>
      </c>
      <c r="C1546" s="6">
        <v>0.25</v>
      </c>
    </row>
    <row r="1547" spans="1:3" x14ac:dyDescent="0.25">
      <c r="A1547" s="1" t="s">
        <v>12538</v>
      </c>
      <c r="B1547" s="2">
        <v>333129687</v>
      </c>
      <c r="C1547" s="6">
        <v>0.25</v>
      </c>
    </row>
    <row r="1548" spans="1:3" x14ac:dyDescent="0.25">
      <c r="A1548" s="1" t="s">
        <v>12538</v>
      </c>
      <c r="B1548" s="2">
        <v>897859446</v>
      </c>
      <c r="C1548" s="6">
        <v>0.25</v>
      </c>
    </row>
    <row r="1549" spans="1:3" x14ac:dyDescent="0.25">
      <c r="A1549" s="1" t="s">
        <v>12538</v>
      </c>
      <c r="B1549" s="2">
        <v>896912247</v>
      </c>
      <c r="C1549" s="6">
        <v>0.75</v>
      </c>
    </row>
    <row r="1550" spans="1:3" x14ac:dyDescent="0.25">
      <c r="A1550" s="1" t="s">
        <v>12538</v>
      </c>
      <c r="B1550" s="2">
        <v>26643499</v>
      </c>
      <c r="C1550" s="6">
        <v>0</v>
      </c>
    </row>
    <row r="1551" spans="1:3" x14ac:dyDescent="0.25">
      <c r="A1551" s="1" t="s">
        <v>12538</v>
      </c>
      <c r="B1551" s="2">
        <v>371460998</v>
      </c>
      <c r="C1551" s="6">
        <v>0.5</v>
      </c>
    </row>
    <row r="1552" spans="1:3" x14ac:dyDescent="0.25">
      <c r="A1552" s="1" t="s">
        <v>12538</v>
      </c>
      <c r="B1552" s="2">
        <v>684982134</v>
      </c>
      <c r="C1552" s="6">
        <v>0.5</v>
      </c>
    </row>
    <row r="1553" spans="1:3" x14ac:dyDescent="0.25">
      <c r="A1553" s="1" t="s">
        <v>12538</v>
      </c>
      <c r="B1553" s="2">
        <v>141573647</v>
      </c>
      <c r="C1553" s="6">
        <v>0.5</v>
      </c>
    </row>
    <row r="1554" spans="1:3" x14ac:dyDescent="0.25">
      <c r="A1554" s="1" t="s">
        <v>12538</v>
      </c>
      <c r="B1554" s="2">
        <v>312759977</v>
      </c>
      <c r="C1554" s="6">
        <v>0.75</v>
      </c>
    </row>
    <row r="1555" spans="1:3" x14ac:dyDescent="0.25">
      <c r="A1555" s="1" t="s">
        <v>12538</v>
      </c>
      <c r="B1555" s="2">
        <v>796584522</v>
      </c>
      <c r="C1555" s="6">
        <v>0</v>
      </c>
    </row>
    <row r="1556" spans="1:3" x14ac:dyDescent="0.25">
      <c r="A1556" s="1" t="s">
        <v>12538</v>
      </c>
      <c r="B1556" s="2">
        <v>666311180</v>
      </c>
      <c r="C1556" s="6">
        <v>0.25</v>
      </c>
    </row>
    <row r="1557" spans="1:3" x14ac:dyDescent="0.25">
      <c r="A1557" s="1" t="s">
        <v>12538</v>
      </c>
      <c r="B1557" s="2">
        <v>496470356</v>
      </c>
      <c r="C1557" s="6">
        <v>0.5</v>
      </c>
    </row>
    <row r="1558" spans="1:3" x14ac:dyDescent="0.25">
      <c r="A1558" s="1" t="s">
        <v>12538</v>
      </c>
      <c r="B1558" s="2">
        <v>793373801</v>
      </c>
      <c r="C1558" s="6">
        <v>0.75</v>
      </c>
    </row>
    <row r="1559" spans="1:3" x14ac:dyDescent="0.25">
      <c r="A1559" s="1" t="s">
        <v>12538</v>
      </c>
      <c r="B1559" s="2">
        <v>955631691</v>
      </c>
      <c r="C1559" s="6">
        <v>0</v>
      </c>
    </row>
    <row r="1560" spans="1:3" x14ac:dyDescent="0.25">
      <c r="A1560" s="1" t="s">
        <v>12538</v>
      </c>
      <c r="B1560" s="2">
        <v>915295189</v>
      </c>
      <c r="C1560" s="6">
        <v>0.75</v>
      </c>
    </row>
    <row r="1561" spans="1:3" x14ac:dyDescent="0.25">
      <c r="A1561" s="1" t="s">
        <v>12538</v>
      </c>
      <c r="B1561" s="2">
        <v>914643280</v>
      </c>
      <c r="C1561" s="6">
        <v>0.75</v>
      </c>
    </row>
    <row r="1562" spans="1:3" x14ac:dyDescent="0.25">
      <c r="A1562" s="1" t="s">
        <v>12538</v>
      </c>
      <c r="B1562" s="2">
        <v>852176724</v>
      </c>
      <c r="C1562" s="6">
        <v>0.5</v>
      </c>
    </row>
    <row r="1563" spans="1:3" x14ac:dyDescent="0.25">
      <c r="A1563" s="1" t="s">
        <v>12538</v>
      </c>
      <c r="B1563" s="2">
        <v>279669956</v>
      </c>
      <c r="C1563" s="6">
        <v>0.75</v>
      </c>
    </row>
    <row r="1564" spans="1:3" x14ac:dyDescent="0.25">
      <c r="A1564" s="1" t="s">
        <v>12538</v>
      </c>
      <c r="B1564" s="2">
        <v>402093191</v>
      </c>
      <c r="C1564" s="6">
        <v>0</v>
      </c>
    </row>
    <row r="1565" spans="1:3" x14ac:dyDescent="0.25">
      <c r="A1565" s="1" t="s">
        <v>12538</v>
      </c>
      <c r="B1565" s="2">
        <v>876234305</v>
      </c>
      <c r="C1565" s="6">
        <v>0.75</v>
      </c>
    </row>
    <row r="1566" spans="1:3" x14ac:dyDescent="0.25">
      <c r="A1566" s="1" t="s">
        <v>12538</v>
      </c>
      <c r="B1566" s="2">
        <v>636582864</v>
      </c>
      <c r="C1566" s="6">
        <v>0.75</v>
      </c>
    </row>
    <row r="1567" spans="1:3" x14ac:dyDescent="0.25">
      <c r="A1567" s="1" t="s">
        <v>12538</v>
      </c>
      <c r="B1567" s="2">
        <v>726607069</v>
      </c>
      <c r="C1567" s="6">
        <v>0</v>
      </c>
    </row>
    <row r="1568" spans="1:3" x14ac:dyDescent="0.25">
      <c r="A1568" s="1" t="s">
        <v>12538</v>
      </c>
      <c r="B1568" s="2">
        <v>854144068</v>
      </c>
      <c r="C1568" s="6">
        <v>0.75</v>
      </c>
    </row>
    <row r="1569" spans="1:3" x14ac:dyDescent="0.25">
      <c r="A1569" s="1" t="s">
        <v>12538</v>
      </c>
      <c r="B1569" s="2">
        <v>256687818</v>
      </c>
      <c r="C1569" s="6">
        <v>0.75</v>
      </c>
    </row>
    <row r="1570" spans="1:3" x14ac:dyDescent="0.25">
      <c r="A1570" s="1" t="s">
        <v>12538</v>
      </c>
      <c r="B1570" s="2">
        <v>70154942</v>
      </c>
      <c r="C1570" s="6">
        <v>0.25</v>
      </c>
    </row>
    <row r="1571" spans="1:3" x14ac:dyDescent="0.25">
      <c r="A1571" s="1" t="s">
        <v>12538</v>
      </c>
      <c r="B1571" s="2">
        <v>948292434</v>
      </c>
      <c r="C1571" s="6">
        <v>0.25</v>
      </c>
    </row>
    <row r="1572" spans="1:3" x14ac:dyDescent="0.25">
      <c r="A1572" s="1" t="s">
        <v>12538</v>
      </c>
      <c r="B1572" s="2">
        <v>75645378</v>
      </c>
      <c r="C1572" s="6">
        <v>0.75</v>
      </c>
    </row>
    <row r="1573" spans="1:3" x14ac:dyDescent="0.25">
      <c r="A1573" s="1" t="s">
        <v>12538</v>
      </c>
      <c r="B1573" s="2">
        <v>377814136</v>
      </c>
      <c r="C1573" s="6">
        <v>0</v>
      </c>
    </row>
    <row r="1574" spans="1:3" x14ac:dyDescent="0.25">
      <c r="A1574" s="1" t="s">
        <v>12538</v>
      </c>
      <c r="B1574" s="2">
        <v>236046688</v>
      </c>
      <c r="C1574" s="6">
        <v>0.75</v>
      </c>
    </row>
    <row r="1575" spans="1:3" x14ac:dyDescent="0.25">
      <c r="A1575" s="1" t="s">
        <v>12538</v>
      </c>
      <c r="B1575" s="2">
        <v>309528570</v>
      </c>
      <c r="C1575" s="6">
        <v>0.75</v>
      </c>
    </row>
    <row r="1576" spans="1:3" x14ac:dyDescent="0.25">
      <c r="A1576" s="1" t="s">
        <v>12538</v>
      </c>
      <c r="B1576" s="2">
        <v>295447004</v>
      </c>
      <c r="C1576" s="6">
        <v>0.5</v>
      </c>
    </row>
    <row r="1577" spans="1:3" x14ac:dyDescent="0.25">
      <c r="A1577" s="1" t="s">
        <v>12538</v>
      </c>
      <c r="B1577" s="2">
        <v>105745632</v>
      </c>
      <c r="C1577" s="6">
        <v>0.25</v>
      </c>
    </row>
    <row r="1578" spans="1:3" x14ac:dyDescent="0.25">
      <c r="A1578" s="1" t="s">
        <v>12538</v>
      </c>
      <c r="B1578" s="2">
        <v>171010784</v>
      </c>
      <c r="C1578" s="6">
        <v>0.25</v>
      </c>
    </row>
    <row r="1579" spans="1:3" x14ac:dyDescent="0.25">
      <c r="A1579" s="1" t="s">
        <v>12538</v>
      </c>
      <c r="B1579" s="2">
        <v>29580855</v>
      </c>
      <c r="C1579" s="6">
        <v>0.5</v>
      </c>
    </row>
    <row r="1580" spans="1:3" x14ac:dyDescent="0.25">
      <c r="A1580" s="1" t="s">
        <v>12538</v>
      </c>
      <c r="B1580" s="2">
        <v>919654415</v>
      </c>
      <c r="C1580" s="6">
        <v>0.75</v>
      </c>
    </row>
    <row r="1581" spans="1:3" x14ac:dyDescent="0.25">
      <c r="A1581" s="1" t="s">
        <v>12538</v>
      </c>
      <c r="B1581" s="2">
        <v>660647388</v>
      </c>
      <c r="C1581" s="6">
        <v>0.5</v>
      </c>
    </row>
    <row r="1582" spans="1:3" x14ac:dyDescent="0.25">
      <c r="A1582" s="1" t="s">
        <v>12538</v>
      </c>
      <c r="B1582" s="2">
        <v>812368688</v>
      </c>
      <c r="C1582" s="6">
        <v>0.75</v>
      </c>
    </row>
    <row r="1583" spans="1:3" x14ac:dyDescent="0.25">
      <c r="A1583" s="1" t="s">
        <v>12538</v>
      </c>
      <c r="B1583" s="2">
        <v>386788742</v>
      </c>
      <c r="C1583" s="6">
        <v>0</v>
      </c>
    </row>
    <row r="1584" spans="1:3" x14ac:dyDescent="0.25">
      <c r="A1584" s="1" t="s">
        <v>12538</v>
      </c>
      <c r="B1584" s="2">
        <v>771470202</v>
      </c>
      <c r="C1584" s="6">
        <v>0.5</v>
      </c>
    </row>
    <row r="1585" spans="1:3" x14ac:dyDescent="0.25">
      <c r="A1585" s="1" t="s">
        <v>12538</v>
      </c>
      <c r="B1585" s="2">
        <v>846420402</v>
      </c>
      <c r="C1585" s="6">
        <v>0.25</v>
      </c>
    </row>
    <row r="1586" spans="1:3" x14ac:dyDescent="0.25">
      <c r="A1586" s="1" t="s">
        <v>12538</v>
      </c>
      <c r="B1586" s="2">
        <v>22939715</v>
      </c>
      <c r="C1586" s="6">
        <v>0</v>
      </c>
    </row>
    <row r="1587" spans="1:3" x14ac:dyDescent="0.25">
      <c r="A1587" s="1" t="s">
        <v>12538</v>
      </c>
      <c r="B1587" s="2">
        <v>803664316</v>
      </c>
      <c r="C1587" s="6">
        <v>0</v>
      </c>
    </row>
    <row r="1588" spans="1:3" x14ac:dyDescent="0.25">
      <c r="A1588" s="1" t="s">
        <v>12538</v>
      </c>
      <c r="B1588" s="2">
        <v>392190501</v>
      </c>
      <c r="C1588" s="6">
        <v>0.75</v>
      </c>
    </row>
    <row r="1589" spans="1:3" x14ac:dyDescent="0.25">
      <c r="A1589" s="1" t="s">
        <v>12538</v>
      </c>
      <c r="B1589" s="2">
        <v>531630993</v>
      </c>
      <c r="C1589" s="6">
        <v>0.5</v>
      </c>
    </row>
    <row r="1590" spans="1:3" x14ac:dyDescent="0.25">
      <c r="A1590" s="1" t="s">
        <v>12538</v>
      </c>
      <c r="B1590" s="2">
        <v>930816191</v>
      </c>
      <c r="C1590" s="6">
        <v>0.75</v>
      </c>
    </row>
    <row r="1591" spans="1:3" x14ac:dyDescent="0.25">
      <c r="A1591" s="1" t="s">
        <v>12538</v>
      </c>
      <c r="B1591" s="2">
        <v>383800744</v>
      </c>
      <c r="C1591" s="6">
        <v>0</v>
      </c>
    </row>
    <row r="1592" spans="1:3" x14ac:dyDescent="0.25">
      <c r="A1592" s="1" t="s">
        <v>12538</v>
      </c>
      <c r="B1592" s="2">
        <v>224684162</v>
      </c>
      <c r="C1592" s="6">
        <v>0.5</v>
      </c>
    </row>
    <row r="1593" spans="1:3" x14ac:dyDescent="0.25">
      <c r="A1593" s="1" t="s">
        <v>12538</v>
      </c>
      <c r="B1593" s="2">
        <v>992772565</v>
      </c>
      <c r="C1593" s="6">
        <v>0.25</v>
      </c>
    </row>
    <row r="1594" spans="1:3" x14ac:dyDescent="0.25">
      <c r="A1594" s="1" t="s">
        <v>12538</v>
      </c>
      <c r="B1594" s="2">
        <v>811956007</v>
      </c>
      <c r="C1594" s="6">
        <v>0.5</v>
      </c>
    </row>
    <row r="1595" spans="1:3" x14ac:dyDescent="0.25">
      <c r="A1595" s="1" t="s">
        <v>12538</v>
      </c>
      <c r="B1595" s="2">
        <v>7318552</v>
      </c>
      <c r="C1595" s="6">
        <v>0</v>
      </c>
    </row>
    <row r="1596" spans="1:3" x14ac:dyDescent="0.25">
      <c r="A1596" s="1" t="s">
        <v>12538</v>
      </c>
      <c r="B1596" s="2">
        <v>312719421</v>
      </c>
      <c r="C1596" s="6">
        <v>0.5</v>
      </c>
    </row>
    <row r="1597" spans="1:3" x14ac:dyDescent="0.25">
      <c r="A1597" s="1" t="s">
        <v>12538</v>
      </c>
      <c r="B1597" s="2">
        <v>968411127</v>
      </c>
      <c r="C1597" s="6">
        <v>0.75</v>
      </c>
    </row>
    <row r="1598" spans="1:3" x14ac:dyDescent="0.25">
      <c r="A1598" s="1" t="s">
        <v>12538</v>
      </c>
      <c r="B1598" s="2">
        <v>363781303</v>
      </c>
      <c r="C1598" s="6">
        <v>0</v>
      </c>
    </row>
    <row r="1599" spans="1:3" x14ac:dyDescent="0.25">
      <c r="A1599" s="1" t="s">
        <v>12538</v>
      </c>
      <c r="B1599" s="2">
        <v>452295452</v>
      </c>
      <c r="C1599" s="6">
        <v>0</v>
      </c>
    </row>
    <row r="1600" spans="1:3" x14ac:dyDescent="0.25">
      <c r="A1600" s="1" t="s">
        <v>12538</v>
      </c>
      <c r="B1600" s="2">
        <v>68251891</v>
      </c>
      <c r="C1600" s="6">
        <v>0</v>
      </c>
    </row>
    <row r="1601" spans="1:3" x14ac:dyDescent="0.25">
      <c r="A1601" s="1" t="s">
        <v>12538</v>
      </c>
      <c r="B1601" s="2">
        <v>342657219</v>
      </c>
      <c r="C1601" s="6">
        <v>0.25</v>
      </c>
    </row>
    <row r="1602" spans="1:3" x14ac:dyDescent="0.25">
      <c r="A1602" s="1" t="s">
        <v>12538</v>
      </c>
      <c r="B1602" s="2">
        <v>144814850</v>
      </c>
      <c r="C1602" s="6">
        <v>0</v>
      </c>
    </row>
    <row r="1603" spans="1:3" x14ac:dyDescent="0.25">
      <c r="A1603" s="1" t="s">
        <v>12538</v>
      </c>
      <c r="B1603" s="2">
        <v>354450304</v>
      </c>
      <c r="C1603" s="6">
        <v>0.75</v>
      </c>
    </row>
    <row r="1604" spans="1:3" x14ac:dyDescent="0.25">
      <c r="A1604" s="1" t="s">
        <v>12538</v>
      </c>
      <c r="B1604" s="2">
        <v>325234622</v>
      </c>
      <c r="C1604" s="6">
        <v>0</v>
      </c>
    </row>
    <row r="1605" spans="1:3" x14ac:dyDescent="0.25">
      <c r="A1605" s="1" t="s">
        <v>12538</v>
      </c>
      <c r="B1605" s="2">
        <v>728432966</v>
      </c>
      <c r="C1605" s="6">
        <v>0.75</v>
      </c>
    </row>
    <row r="1606" spans="1:3" x14ac:dyDescent="0.25">
      <c r="A1606" s="1" t="s">
        <v>12538</v>
      </c>
      <c r="B1606" s="2">
        <v>234938324</v>
      </c>
      <c r="C1606" s="6">
        <v>0.75</v>
      </c>
    </row>
    <row r="1607" spans="1:3" x14ac:dyDescent="0.25">
      <c r="A1607" s="1" t="s">
        <v>12538</v>
      </c>
      <c r="B1607" s="2">
        <v>75359038</v>
      </c>
      <c r="C1607" s="6">
        <v>0.5</v>
      </c>
    </row>
    <row r="1608" spans="1:3" x14ac:dyDescent="0.25">
      <c r="A1608" s="1" t="s">
        <v>12538</v>
      </c>
      <c r="B1608" s="2">
        <v>944241378</v>
      </c>
      <c r="C1608" s="6">
        <v>0.25</v>
      </c>
    </row>
    <row r="1609" spans="1:3" x14ac:dyDescent="0.25">
      <c r="A1609" s="1" t="s">
        <v>12538</v>
      </c>
      <c r="B1609" s="2">
        <v>381842320</v>
      </c>
      <c r="C1609" s="6">
        <v>0.75</v>
      </c>
    </row>
    <row r="1610" spans="1:3" x14ac:dyDescent="0.25">
      <c r="A1610" s="1" t="s">
        <v>12538</v>
      </c>
      <c r="B1610" s="2">
        <v>528561396</v>
      </c>
      <c r="C1610" s="6">
        <v>0.5</v>
      </c>
    </row>
    <row r="1611" spans="1:3" x14ac:dyDescent="0.25">
      <c r="A1611" s="1" t="s">
        <v>12538</v>
      </c>
      <c r="B1611" s="2">
        <v>992015771</v>
      </c>
      <c r="C1611" s="6">
        <v>0.75</v>
      </c>
    </row>
    <row r="1612" spans="1:3" x14ac:dyDescent="0.25">
      <c r="A1612" s="1" t="s">
        <v>12538</v>
      </c>
      <c r="B1612" s="2">
        <v>420775631</v>
      </c>
      <c r="C1612" s="6">
        <v>0.5</v>
      </c>
    </row>
    <row r="1613" spans="1:3" x14ac:dyDescent="0.25">
      <c r="A1613" s="1" t="s">
        <v>12538</v>
      </c>
      <c r="B1613" s="2">
        <v>102923023</v>
      </c>
      <c r="C1613" s="6">
        <v>0.25</v>
      </c>
    </row>
    <row r="1614" spans="1:3" x14ac:dyDescent="0.25">
      <c r="A1614" s="1" t="s">
        <v>12538</v>
      </c>
      <c r="B1614" s="2">
        <v>104083137</v>
      </c>
      <c r="C1614" s="6">
        <v>0</v>
      </c>
    </row>
    <row r="1615" spans="1:3" x14ac:dyDescent="0.25">
      <c r="A1615" s="1" t="s">
        <v>12538</v>
      </c>
      <c r="B1615" s="2">
        <v>45533935</v>
      </c>
      <c r="C1615" s="6">
        <v>0.25</v>
      </c>
    </row>
    <row r="1616" spans="1:3" x14ac:dyDescent="0.25">
      <c r="A1616" s="1" t="s">
        <v>12538</v>
      </c>
      <c r="B1616" s="2">
        <v>258765158</v>
      </c>
      <c r="C1616" s="6">
        <v>0.75</v>
      </c>
    </row>
    <row r="1617" spans="1:3" x14ac:dyDescent="0.25">
      <c r="A1617" s="1" t="s">
        <v>12538</v>
      </c>
      <c r="B1617" s="2">
        <v>569324298</v>
      </c>
      <c r="C1617" s="6">
        <v>0.75</v>
      </c>
    </row>
    <row r="1618" spans="1:3" x14ac:dyDescent="0.25">
      <c r="A1618" s="1" t="s">
        <v>12538</v>
      </c>
      <c r="B1618" s="2">
        <v>929562631</v>
      </c>
      <c r="C1618" s="6">
        <v>0.25</v>
      </c>
    </row>
    <row r="1619" spans="1:3" x14ac:dyDescent="0.25">
      <c r="A1619" s="1" t="s">
        <v>12538</v>
      </c>
      <c r="B1619" s="2">
        <v>389283436</v>
      </c>
      <c r="C1619" s="6">
        <v>0</v>
      </c>
    </row>
    <row r="1620" spans="1:3" x14ac:dyDescent="0.25">
      <c r="A1620" s="1" t="s">
        <v>12538</v>
      </c>
      <c r="B1620" s="2">
        <v>627379463</v>
      </c>
      <c r="C1620" s="6">
        <v>0.75</v>
      </c>
    </row>
    <row r="1621" spans="1:3" x14ac:dyDescent="0.25">
      <c r="A1621" s="1" t="s">
        <v>12538</v>
      </c>
      <c r="B1621" s="2">
        <v>104490023</v>
      </c>
      <c r="C1621" s="6">
        <v>0.25</v>
      </c>
    </row>
    <row r="1622" spans="1:3" x14ac:dyDescent="0.25">
      <c r="A1622" s="1" t="s">
        <v>12538</v>
      </c>
      <c r="B1622" s="2">
        <v>24875976</v>
      </c>
      <c r="C1622" s="6">
        <v>0</v>
      </c>
    </row>
    <row r="1623" spans="1:3" x14ac:dyDescent="0.25">
      <c r="A1623" s="1" t="s">
        <v>12538</v>
      </c>
      <c r="B1623" s="2">
        <v>775230955</v>
      </c>
      <c r="C1623" s="6">
        <v>0.5</v>
      </c>
    </row>
    <row r="1624" spans="1:3" x14ac:dyDescent="0.25">
      <c r="A1624" s="1" t="s">
        <v>12538</v>
      </c>
      <c r="B1624" s="2">
        <v>118170353</v>
      </c>
      <c r="C1624" s="6">
        <v>0</v>
      </c>
    </row>
    <row r="1625" spans="1:3" x14ac:dyDescent="0.25">
      <c r="A1625" s="1" t="s">
        <v>12538</v>
      </c>
      <c r="B1625" s="2">
        <v>281763511</v>
      </c>
      <c r="C1625" s="6">
        <v>0.75</v>
      </c>
    </row>
    <row r="1626" spans="1:3" x14ac:dyDescent="0.25">
      <c r="A1626" s="1" t="s">
        <v>12538</v>
      </c>
      <c r="B1626" s="2">
        <v>773420811</v>
      </c>
      <c r="C1626" s="6">
        <v>0.75</v>
      </c>
    </row>
    <row r="1627" spans="1:3" x14ac:dyDescent="0.25">
      <c r="A1627" s="1" t="s">
        <v>12538</v>
      </c>
      <c r="B1627" s="2">
        <v>341172486</v>
      </c>
      <c r="C1627" s="6">
        <v>0.25</v>
      </c>
    </row>
    <row r="1628" spans="1:3" x14ac:dyDescent="0.25">
      <c r="A1628" s="1" t="s">
        <v>12538</v>
      </c>
      <c r="B1628" s="2">
        <v>128041075</v>
      </c>
      <c r="C1628" s="6">
        <v>0.75</v>
      </c>
    </row>
    <row r="1629" spans="1:3" x14ac:dyDescent="0.25">
      <c r="A1629" s="1" t="s">
        <v>12538</v>
      </c>
      <c r="B1629" s="2">
        <v>843963225</v>
      </c>
      <c r="C1629" s="6">
        <v>0.5</v>
      </c>
    </row>
    <row r="1630" spans="1:3" x14ac:dyDescent="0.25">
      <c r="A1630" s="1" t="s">
        <v>12538</v>
      </c>
      <c r="B1630" s="2">
        <v>433389088</v>
      </c>
      <c r="C1630" s="6">
        <v>0</v>
      </c>
    </row>
    <row r="1631" spans="1:3" x14ac:dyDescent="0.25">
      <c r="A1631" s="1" t="s">
        <v>12538</v>
      </c>
      <c r="B1631" s="2">
        <v>630758120</v>
      </c>
      <c r="C1631" s="6">
        <v>0</v>
      </c>
    </row>
    <row r="1632" spans="1:3" x14ac:dyDescent="0.25">
      <c r="A1632" s="1" t="s">
        <v>12538</v>
      </c>
      <c r="B1632" s="2">
        <v>959566153</v>
      </c>
      <c r="C1632" s="6">
        <v>0.25</v>
      </c>
    </row>
    <row r="1633" spans="1:3" x14ac:dyDescent="0.25">
      <c r="A1633" s="1" t="s">
        <v>12538</v>
      </c>
      <c r="B1633" s="2">
        <v>528154145</v>
      </c>
      <c r="C1633" s="6">
        <v>0.25</v>
      </c>
    </row>
    <row r="1634" spans="1:3" x14ac:dyDescent="0.25">
      <c r="A1634" s="1" t="s">
        <v>12538</v>
      </c>
      <c r="B1634" s="2">
        <v>608170999</v>
      </c>
      <c r="C1634" s="6">
        <v>0</v>
      </c>
    </row>
    <row r="1635" spans="1:3" x14ac:dyDescent="0.25">
      <c r="A1635" s="1" t="s">
        <v>12538</v>
      </c>
      <c r="B1635" s="2">
        <v>711108813</v>
      </c>
      <c r="C1635" s="6">
        <v>0.5</v>
      </c>
    </row>
    <row r="1636" spans="1:3" x14ac:dyDescent="0.25">
      <c r="A1636" s="1" t="s">
        <v>12538</v>
      </c>
      <c r="B1636" s="2">
        <v>410565587</v>
      </c>
      <c r="C1636" s="6">
        <v>0</v>
      </c>
    </row>
    <row r="1637" spans="1:3" x14ac:dyDescent="0.25">
      <c r="A1637" s="1" t="s">
        <v>12538</v>
      </c>
      <c r="B1637" s="2">
        <v>538512524</v>
      </c>
      <c r="C1637" s="6">
        <v>0.5</v>
      </c>
    </row>
    <row r="1638" spans="1:3" x14ac:dyDescent="0.25">
      <c r="A1638" s="1" t="s">
        <v>12538</v>
      </c>
      <c r="B1638" s="2">
        <v>544147368</v>
      </c>
      <c r="C1638" s="6">
        <v>0.75</v>
      </c>
    </row>
    <row r="1639" spans="1:3" x14ac:dyDescent="0.25">
      <c r="A1639" s="1" t="s">
        <v>12538</v>
      </c>
      <c r="B1639" s="2">
        <v>814266527</v>
      </c>
      <c r="C1639" s="6">
        <v>0.25</v>
      </c>
    </row>
    <row r="1640" spans="1:3" x14ac:dyDescent="0.25">
      <c r="A1640" s="1" t="s">
        <v>12538</v>
      </c>
      <c r="B1640" s="2">
        <v>670581735</v>
      </c>
      <c r="C1640" s="6">
        <v>0.75</v>
      </c>
    </row>
    <row r="1641" spans="1:3" x14ac:dyDescent="0.25">
      <c r="A1641" s="1" t="s">
        <v>12538</v>
      </c>
      <c r="B1641" s="2">
        <v>15770503</v>
      </c>
      <c r="C1641" s="6">
        <v>0.5</v>
      </c>
    </row>
    <row r="1642" spans="1:3" x14ac:dyDescent="0.25">
      <c r="A1642" s="1" t="s">
        <v>12538</v>
      </c>
      <c r="B1642" s="2">
        <v>307147780</v>
      </c>
      <c r="C1642" s="6">
        <v>0.5</v>
      </c>
    </row>
    <row r="1643" spans="1:3" x14ac:dyDescent="0.25">
      <c r="A1643" s="1" t="s">
        <v>12538</v>
      </c>
      <c r="B1643" s="2">
        <v>90580934</v>
      </c>
      <c r="C1643" s="6">
        <v>0</v>
      </c>
    </row>
    <row r="1644" spans="1:3" x14ac:dyDescent="0.25">
      <c r="A1644" s="1" t="s">
        <v>12538</v>
      </c>
      <c r="B1644" s="2">
        <v>599241201</v>
      </c>
      <c r="C1644" s="6">
        <v>0.75</v>
      </c>
    </row>
    <row r="1645" spans="1:3" x14ac:dyDescent="0.25">
      <c r="A1645" s="1" t="s">
        <v>12538</v>
      </c>
      <c r="B1645" s="2">
        <v>696144220</v>
      </c>
      <c r="C1645" s="6">
        <v>0.75</v>
      </c>
    </row>
    <row r="1646" spans="1:3" x14ac:dyDescent="0.25">
      <c r="A1646" s="1" t="s">
        <v>12538</v>
      </c>
      <c r="B1646" s="2">
        <v>609838793</v>
      </c>
      <c r="C1646" s="6">
        <v>0.25</v>
      </c>
    </row>
    <row r="1647" spans="1:3" x14ac:dyDescent="0.25">
      <c r="A1647" s="1" t="s">
        <v>12538</v>
      </c>
      <c r="B1647" s="2">
        <v>220684499</v>
      </c>
      <c r="C1647" s="6">
        <v>0.25</v>
      </c>
    </row>
    <row r="1648" spans="1:3" x14ac:dyDescent="0.25">
      <c r="A1648" s="1" t="s">
        <v>12538</v>
      </c>
      <c r="B1648" s="2">
        <v>591739608</v>
      </c>
      <c r="C1648" s="6">
        <v>0.75</v>
      </c>
    </row>
    <row r="1649" spans="1:3" x14ac:dyDescent="0.25">
      <c r="A1649" s="1" t="s">
        <v>12538</v>
      </c>
      <c r="B1649" s="2">
        <v>720643968</v>
      </c>
      <c r="C1649" s="6">
        <v>0.75</v>
      </c>
    </row>
    <row r="1650" spans="1:3" x14ac:dyDescent="0.25">
      <c r="A1650" s="1" t="s">
        <v>12538</v>
      </c>
      <c r="B1650" s="2">
        <v>148160170</v>
      </c>
      <c r="C1650" s="6">
        <v>0.25</v>
      </c>
    </row>
    <row r="1651" spans="1:3" x14ac:dyDescent="0.25">
      <c r="A1651" s="1" t="s">
        <v>12538</v>
      </c>
      <c r="B1651" s="2">
        <v>687564363</v>
      </c>
      <c r="C1651" s="6">
        <v>0.5</v>
      </c>
    </row>
    <row r="1652" spans="1:3" x14ac:dyDescent="0.25">
      <c r="A1652" s="1" t="s">
        <v>12538</v>
      </c>
      <c r="B1652" s="2">
        <v>802502024</v>
      </c>
      <c r="C1652" s="6">
        <v>0</v>
      </c>
    </row>
    <row r="1653" spans="1:3" x14ac:dyDescent="0.25">
      <c r="A1653" s="1" t="s">
        <v>12538</v>
      </c>
      <c r="B1653" s="2">
        <v>466881314</v>
      </c>
      <c r="C1653" s="6">
        <v>0.75</v>
      </c>
    </row>
    <row r="1654" spans="1:3" x14ac:dyDescent="0.25">
      <c r="A1654" s="1" t="s">
        <v>12538</v>
      </c>
      <c r="B1654" s="2">
        <v>378208954</v>
      </c>
      <c r="C1654" s="6">
        <v>0</v>
      </c>
    </row>
    <row r="1655" spans="1:3" x14ac:dyDescent="0.25">
      <c r="A1655" s="1" t="s">
        <v>12538</v>
      </c>
      <c r="B1655" s="2">
        <v>587637962</v>
      </c>
      <c r="C1655" s="6">
        <v>0</v>
      </c>
    </row>
    <row r="1656" spans="1:3" x14ac:dyDescent="0.25">
      <c r="A1656" s="1" t="s">
        <v>12538</v>
      </c>
      <c r="B1656" s="2">
        <v>303021938</v>
      </c>
      <c r="C1656" s="6">
        <v>0</v>
      </c>
    </row>
    <row r="1657" spans="1:3" x14ac:dyDescent="0.25">
      <c r="A1657" s="1" t="s">
        <v>12538</v>
      </c>
      <c r="B1657" s="2">
        <v>43919263</v>
      </c>
      <c r="C1657" s="6">
        <v>0.5</v>
      </c>
    </row>
    <row r="1658" spans="1:3" x14ac:dyDescent="0.25">
      <c r="A1658" s="1" t="s">
        <v>12538</v>
      </c>
      <c r="B1658" s="2">
        <v>549592626</v>
      </c>
      <c r="C1658" s="6">
        <v>0.25</v>
      </c>
    </row>
    <row r="1659" spans="1:3" x14ac:dyDescent="0.25">
      <c r="A1659" s="1" t="s">
        <v>12538</v>
      </c>
      <c r="B1659" s="2">
        <v>399577975</v>
      </c>
      <c r="C1659" s="6">
        <v>0</v>
      </c>
    </row>
    <row r="1660" spans="1:3" x14ac:dyDescent="0.25">
      <c r="A1660" s="1" t="s">
        <v>12538</v>
      </c>
      <c r="B1660" s="2">
        <v>924740704</v>
      </c>
      <c r="C1660" s="6">
        <v>0</v>
      </c>
    </row>
    <row r="1661" spans="1:3" x14ac:dyDescent="0.25">
      <c r="A1661" s="1" t="s">
        <v>12538</v>
      </c>
      <c r="B1661" s="2">
        <v>470311784</v>
      </c>
      <c r="C1661" s="6">
        <v>0.5</v>
      </c>
    </row>
    <row r="1662" spans="1:3" x14ac:dyDescent="0.25">
      <c r="A1662" s="1" t="s">
        <v>12538</v>
      </c>
      <c r="B1662" s="2">
        <v>262911549</v>
      </c>
      <c r="C1662" s="6">
        <v>0.25</v>
      </c>
    </row>
    <row r="1663" spans="1:3" x14ac:dyDescent="0.25">
      <c r="A1663" s="1" t="s">
        <v>12538</v>
      </c>
      <c r="B1663" s="2">
        <v>722161480</v>
      </c>
      <c r="C1663" s="6">
        <v>0.25</v>
      </c>
    </row>
    <row r="1664" spans="1:3" x14ac:dyDescent="0.25">
      <c r="A1664" s="1" t="s">
        <v>12538</v>
      </c>
      <c r="B1664" s="2">
        <v>553390567</v>
      </c>
      <c r="C1664" s="6">
        <v>0.75</v>
      </c>
    </row>
    <row r="1665" spans="1:3" x14ac:dyDescent="0.25">
      <c r="A1665" s="1" t="s">
        <v>12538</v>
      </c>
      <c r="B1665" s="2">
        <v>227936833</v>
      </c>
      <c r="C1665" s="6">
        <v>0</v>
      </c>
    </row>
    <row r="1666" spans="1:3" x14ac:dyDescent="0.25">
      <c r="A1666" s="1" t="s">
        <v>12538</v>
      </c>
      <c r="B1666" s="2">
        <v>447333525</v>
      </c>
      <c r="C1666" s="6">
        <v>0.75</v>
      </c>
    </row>
    <row r="1667" spans="1:3" x14ac:dyDescent="0.25">
      <c r="A1667" s="1" t="s">
        <v>12538</v>
      </c>
      <c r="B1667" s="2">
        <v>805441371</v>
      </c>
      <c r="C1667" s="6">
        <v>0</v>
      </c>
    </row>
    <row r="1668" spans="1:3" x14ac:dyDescent="0.25">
      <c r="A1668" s="1" t="s">
        <v>12538</v>
      </c>
      <c r="B1668" s="2">
        <v>702195307</v>
      </c>
      <c r="C1668" s="6">
        <v>0</v>
      </c>
    </row>
    <row r="1669" spans="1:3" x14ac:dyDescent="0.25">
      <c r="A1669" s="1" t="s">
        <v>12538</v>
      </c>
      <c r="B1669" s="2">
        <v>471142574</v>
      </c>
      <c r="C1669" s="6">
        <v>0.5</v>
      </c>
    </row>
    <row r="1670" spans="1:3" x14ac:dyDescent="0.25">
      <c r="A1670" s="1" t="s">
        <v>12538</v>
      </c>
      <c r="B1670" s="2">
        <v>637700595</v>
      </c>
      <c r="C1670" s="6">
        <v>0</v>
      </c>
    </row>
    <row r="1671" spans="1:3" x14ac:dyDescent="0.25">
      <c r="A1671" s="1" t="s">
        <v>12538</v>
      </c>
      <c r="B1671" s="2">
        <v>306241973</v>
      </c>
      <c r="C1671" s="6">
        <v>0.5</v>
      </c>
    </row>
    <row r="1672" spans="1:3" x14ac:dyDescent="0.25">
      <c r="A1672" s="1" t="s">
        <v>12538</v>
      </c>
      <c r="B1672" s="2">
        <v>937803141</v>
      </c>
      <c r="C1672" s="6">
        <v>0.75</v>
      </c>
    </row>
    <row r="1673" spans="1:3" x14ac:dyDescent="0.25">
      <c r="A1673" s="1" t="s">
        <v>12538</v>
      </c>
      <c r="B1673" s="2">
        <v>858506489</v>
      </c>
      <c r="C1673" s="6">
        <v>0.5</v>
      </c>
    </row>
    <row r="1674" spans="1:3" x14ac:dyDescent="0.25">
      <c r="A1674" s="1" t="s">
        <v>12538</v>
      </c>
      <c r="B1674" s="2">
        <v>164760475</v>
      </c>
      <c r="C1674" s="6">
        <v>0.25</v>
      </c>
    </row>
    <row r="1675" spans="1:3" x14ac:dyDescent="0.25">
      <c r="A1675" s="1" t="s">
        <v>12538</v>
      </c>
      <c r="B1675" s="2">
        <v>620396227</v>
      </c>
      <c r="C1675" s="6">
        <v>0.5</v>
      </c>
    </row>
    <row r="1676" spans="1:3" x14ac:dyDescent="0.25">
      <c r="A1676" s="1" t="s">
        <v>12538</v>
      </c>
      <c r="B1676" s="2">
        <v>536399691</v>
      </c>
      <c r="C1676" s="6">
        <v>0.75</v>
      </c>
    </row>
    <row r="1677" spans="1:3" x14ac:dyDescent="0.25">
      <c r="A1677" s="1" t="s">
        <v>12538</v>
      </c>
      <c r="B1677" s="2">
        <v>247728267</v>
      </c>
      <c r="C1677" s="6">
        <v>0.75</v>
      </c>
    </row>
    <row r="1678" spans="1:3" x14ac:dyDescent="0.25">
      <c r="A1678" s="1" t="s">
        <v>12538</v>
      </c>
      <c r="B1678" s="2">
        <v>809037906</v>
      </c>
      <c r="C1678" s="6">
        <v>0.25</v>
      </c>
    </row>
    <row r="1679" spans="1:3" x14ac:dyDescent="0.25">
      <c r="A1679" s="1" t="s">
        <v>12538</v>
      </c>
      <c r="B1679" s="2">
        <v>122103886</v>
      </c>
      <c r="C1679" s="6">
        <v>0.5</v>
      </c>
    </row>
    <row r="1680" spans="1:3" x14ac:dyDescent="0.25">
      <c r="A1680" s="1" t="s">
        <v>12538</v>
      </c>
      <c r="B1680" s="2">
        <v>128381655</v>
      </c>
      <c r="C1680" s="6">
        <v>0.25</v>
      </c>
    </row>
    <row r="1681" spans="1:3" x14ac:dyDescent="0.25">
      <c r="A1681" s="1" t="s">
        <v>12538</v>
      </c>
      <c r="B1681" s="2">
        <v>372447587</v>
      </c>
      <c r="C1681" s="6">
        <v>0</v>
      </c>
    </row>
    <row r="1682" spans="1:3" x14ac:dyDescent="0.25">
      <c r="A1682" s="1" t="s">
        <v>12538</v>
      </c>
      <c r="B1682" s="2">
        <v>576517360</v>
      </c>
      <c r="C1682" s="6">
        <v>0</v>
      </c>
    </row>
    <row r="1683" spans="1:3" x14ac:dyDescent="0.25">
      <c r="A1683" s="1" t="s">
        <v>12538</v>
      </c>
      <c r="B1683" s="2">
        <v>561221117</v>
      </c>
      <c r="C1683" s="6">
        <v>0.25</v>
      </c>
    </row>
    <row r="1684" spans="1:3" x14ac:dyDescent="0.25">
      <c r="A1684" s="1" t="s">
        <v>12538</v>
      </c>
      <c r="B1684" s="2">
        <v>987786330</v>
      </c>
      <c r="C1684" s="6">
        <v>0</v>
      </c>
    </row>
    <row r="1685" spans="1:3" x14ac:dyDescent="0.25">
      <c r="A1685" s="1" t="s">
        <v>12538</v>
      </c>
      <c r="B1685" s="2">
        <v>741375983</v>
      </c>
      <c r="C1685" s="6">
        <v>0</v>
      </c>
    </row>
    <row r="1686" spans="1:3" x14ac:dyDescent="0.25">
      <c r="A1686" s="1" t="s">
        <v>12538</v>
      </c>
      <c r="B1686" s="2">
        <v>402211440</v>
      </c>
      <c r="C1686" s="6">
        <v>0.25</v>
      </c>
    </row>
    <row r="1687" spans="1:3" x14ac:dyDescent="0.25">
      <c r="A1687" s="1" t="s">
        <v>12538</v>
      </c>
      <c r="B1687" s="2">
        <v>987000482</v>
      </c>
      <c r="C1687" s="6">
        <v>0.75</v>
      </c>
    </row>
    <row r="1688" spans="1:3" x14ac:dyDescent="0.25">
      <c r="A1688" s="1" t="s">
        <v>12538</v>
      </c>
      <c r="B1688" s="2">
        <v>165563667</v>
      </c>
      <c r="C1688" s="6">
        <v>0.5</v>
      </c>
    </row>
    <row r="1689" spans="1:3" x14ac:dyDescent="0.25">
      <c r="A1689" s="1" t="s">
        <v>12538</v>
      </c>
      <c r="B1689" s="2">
        <v>652862459</v>
      </c>
      <c r="C1689" s="6">
        <v>0.25</v>
      </c>
    </row>
    <row r="1690" spans="1:3" x14ac:dyDescent="0.25">
      <c r="A1690" s="1" t="s">
        <v>12538</v>
      </c>
      <c r="B1690" s="2">
        <v>903481280</v>
      </c>
      <c r="C1690" s="6">
        <v>0.75</v>
      </c>
    </row>
    <row r="1691" spans="1:3" x14ac:dyDescent="0.25">
      <c r="A1691" s="1" t="s">
        <v>12538</v>
      </c>
      <c r="B1691" s="2">
        <v>744373219</v>
      </c>
      <c r="C1691" s="6">
        <v>0</v>
      </c>
    </row>
    <row r="1692" spans="1:3" x14ac:dyDescent="0.25">
      <c r="A1692" s="1" t="s">
        <v>12538</v>
      </c>
      <c r="B1692" s="2">
        <v>501707659</v>
      </c>
      <c r="C1692" s="6">
        <v>0.75</v>
      </c>
    </row>
    <row r="1693" spans="1:3" x14ac:dyDescent="0.25">
      <c r="A1693" s="1" t="s">
        <v>12538</v>
      </c>
      <c r="B1693" s="2">
        <v>825010322</v>
      </c>
      <c r="C1693" s="6">
        <v>0.75</v>
      </c>
    </row>
    <row r="1694" spans="1:3" x14ac:dyDescent="0.25">
      <c r="A1694" s="1" t="s">
        <v>12538</v>
      </c>
      <c r="B1694" s="2">
        <v>964273354</v>
      </c>
      <c r="C1694" s="6">
        <v>0.75</v>
      </c>
    </row>
    <row r="1695" spans="1:3" x14ac:dyDescent="0.25">
      <c r="A1695" s="1" t="s">
        <v>12538</v>
      </c>
      <c r="B1695" s="2">
        <v>439185918</v>
      </c>
      <c r="C1695" s="6">
        <v>0.75</v>
      </c>
    </row>
    <row r="1696" spans="1:3" x14ac:dyDescent="0.25">
      <c r="A1696" s="1" t="s">
        <v>12538</v>
      </c>
      <c r="B1696" s="2">
        <v>318114026</v>
      </c>
      <c r="C1696" s="6">
        <v>0.75</v>
      </c>
    </row>
    <row r="1697" spans="1:3" x14ac:dyDescent="0.25">
      <c r="A1697" s="1" t="s">
        <v>12538</v>
      </c>
      <c r="B1697" s="2">
        <v>833844484</v>
      </c>
      <c r="C1697" s="6">
        <v>0</v>
      </c>
    </row>
    <row r="1698" spans="1:3" x14ac:dyDescent="0.25">
      <c r="A1698" s="1" t="s">
        <v>12538</v>
      </c>
      <c r="B1698" s="2">
        <v>155463503</v>
      </c>
      <c r="C1698" s="6">
        <v>0.25</v>
      </c>
    </row>
    <row r="1699" spans="1:3" x14ac:dyDescent="0.25">
      <c r="A1699" s="1" t="s">
        <v>12538</v>
      </c>
      <c r="B1699" s="2">
        <v>34662039</v>
      </c>
      <c r="C1699" s="6">
        <v>0.5</v>
      </c>
    </row>
    <row r="1700" spans="1:3" x14ac:dyDescent="0.25">
      <c r="A1700" s="1" t="s">
        <v>12538</v>
      </c>
      <c r="B1700" s="2">
        <v>97698731</v>
      </c>
      <c r="C1700" s="6">
        <v>0.25</v>
      </c>
    </row>
    <row r="1701" spans="1:3" x14ac:dyDescent="0.25">
      <c r="A1701" s="1" t="s">
        <v>12538</v>
      </c>
      <c r="B1701" s="2">
        <v>476051557</v>
      </c>
      <c r="C1701" s="6">
        <v>0.75</v>
      </c>
    </row>
    <row r="1702" spans="1:3" x14ac:dyDescent="0.25">
      <c r="A1702" s="1" t="s">
        <v>12538</v>
      </c>
      <c r="B1702" s="2">
        <v>369381575</v>
      </c>
      <c r="C1702" s="6">
        <v>0.25</v>
      </c>
    </row>
    <row r="1703" spans="1:3" x14ac:dyDescent="0.25">
      <c r="A1703" s="1" t="s">
        <v>12538</v>
      </c>
      <c r="B1703" s="2">
        <v>609847194</v>
      </c>
      <c r="C1703" s="6">
        <v>0.75</v>
      </c>
    </row>
    <row r="1704" spans="1:3" x14ac:dyDescent="0.25">
      <c r="A1704" s="1" t="s">
        <v>12538</v>
      </c>
      <c r="B1704" s="2">
        <v>80149207</v>
      </c>
      <c r="C1704" s="6">
        <v>0.25</v>
      </c>
    </row>
    <row r="1705" spans="1:3" x14ac:dyDescent="0.25">
      <c r="A1705" s="1" t="s">
        <v>12538</v>
      </c>
      <c r="B1705" s="2">
        <v>943244641</v>
      </c>
      <c r="C1705" s="6">
        <v>0.5</v>
      </c>
    </row>
    <row r="1706" spans="1:3" x14ac:dyDescent="0.25">
      <c r="A1706" s="1" t="s">
        <v>12538</v>
      </c>
      <c r="B1706" s="2">
        <v>409206828</v>
      </c>
      <c r="C1706" s="6">
        <v>0.25</v>
      </c>
    </row>
    <row r="1707" spans="1:3" x14ac:dyDescent="0.25">
      <c r="A1707" s="1" t="s">
        <v>12538</v>
      </c>
      <c r="B1707" s="2">
        <v>795837717</v>
      </c>
      <c r="C1707" s="6">
        <v>0</v>
      </c>
    </row>
    <row r="1708" spans="1:3" x14ac:dyDescent="0.25">
      <c r="A1708" s="1" t="s">
        <v>12538</v>
      </c>
      <c r="B1708" s="2">
        <v>766253118</v>
      </c>
      <c r="C1708" s="6">
        <v>0.75</v>
      </c>
    </row>
    <row r="1709" spans="1:3" x14ac:dyDescent="0.25">
      <c r="A1709" s="1" t="s">
        <v>12538</v>
      </c>
      <c r="B1709" s="2">
        <v>735065</v>
      </c>
      <c r="C1709" s="6">
        <v>0.75</v>
      </c>
    </row>
    <row r="1710" spans="1:3" x14ac:dyDescent="0.25">
      <c r="A1710" s="1" t="s">
        <v>12538</v>
      </c>
      <c r="B1710" s="2">
        <v>326185806</v>
      </c>
      <c r="C1710" s="6">
        <v>0</v>
      </c>
    </row>
    <row r="1711" spans="1:3" x14ac:dyDescent="0.25">
      <c r="A1711" s="1" t="s">
        <v>12538</v>
      </c>
      <c r="B1711" s="2">
        <v>429929262</v>
      </c>
      <c r="C1711" s="6">
        <v>0.5</v>
      </c>
    </row>
    <row r="1712" spans="1:3" x14ac:dyDescent="0.25">
      <c r="A1712" s="1" t="s">
        <v>12538</v>
      </c>
      <c r="B1712" s="2">
        <v>34227211</v>
      </c>
      <c r="C1712" s="6">
        <v>0.75</v>
      </c>
    </row>
    <row r="1713" spans="1:3" x14ac:dyDescent="0.25">
      <c r="A1713" s="1" t="s">
        <v>12538</v>
      </c>
      <c r="B1713" s="2">
        <v>281208268</v>
      </c>
      <c r="C1713" s="6">
        <v>0.25</v>
      </c>
    </row>
    <row r="1714" spans="1:3" x14ac:dyDescent="0.25">
      <c r="A1714" s="1" t="s">
        <v>12538</v>
      </c>
      <c r="B1714" s="2">
        <v>693108756</v>
      </c>
      <c r="C1714" s="6">
        <v>0.5</v>
      </c>
    </row>
    <row r="1715" spans="1:3" x14ac:dyDescent="0.25">
      <c r="A1715" s="1" t="s">
        <v>12538</v>
      </c>
      <c r="B1715" s="2">
        <v>26995934</v>
      </c>
      <c r="C1715" s="6">
        <v>0.75</v>
      </c>
    </row>
    <row r="1716" spans="1:3" x14ac:dyDescent="0.25">
      <c r="A1716" s="1" t="s">
        <v>12538</v>
      </c>
      <c r="B1716" s="2">
        <v>525236190</v>
      </c>
      <c r="C1716" s="6">
        <v>0.75</v>
      </c>
    </row>
    <row r="1717" spans="1:3" x14ac:dyDescent="0.25">
      <c r="A1717" s="1" t="s">
        <v>12538</v>
      </c>
      <c r="B1717" s="2">
        <v>35553470</v>
      </c>
      <c r="C1717" s="6">
        <v>0</v>
      </c>
    </row>
    <row r="1718" spans="1:3" x14ac:dyDescent="0.25">
      <c r="A1718" s="1" t="s">
        <v>12538</v>
      </c>
      <c r="B1718" s="2">
        <v>634403569</v>
      </c>
      <c r="C1718" s="6">
        <v>0.25</v>
      </c>
    </row>
    <row r="1719" spans="1:3" x14ac:dyDescent="0.25">
      <c r="A1719" s="1" t="s">
        <v>12538</v>
      </c>
      <c r="B1719" s="2">
        <v>506875531</v>
      </c>
      <c r="C1719" s="6">
        <v>0.25</v>
      </c>
    </row>
    <row r="1720" spans="1:3" x14ac:dyDescent="0.25">
      <c r="A1720" s="1" t="s">
        <v>12538</v>
      </c>
      <c r="B1720" s="2">
        <v>456255247</v>
      </c>
      <c r="C1720" s="6">
        <v>0.75</v>
      </c>
    </row>
    <row r="1721" spans="1:3" x14ac:dyDescent="0.25">
      <c r="A1721" s="1" t="s">
        <v>12538</v>
      </c>
      <c r="B1721" s="2">
        <v>25583562</v>
      </c>
      <c r="C1721" s="6">
        <v>0</v>
      </c>
    </row>
    <row r="1722" spans="1:3" x14ac:dyDescent="0.25">
      <c r="A1722" s="1" t="s">
        <v>12538</v>
      </c>
      <c r="B1722" s="2">
        <v>244618092</v>
      </c>
      <c r="C1722" s="6">
        <v>0.75</v>
      </c>
    </row>
    <row r="1723" spans="1:3" x14ac:dyDescent="0.25">
      <c r="A1723" s="1" t="s">
        <v>12538</v>
      </c>
      <c r="B1723" s="2">
        <v>998295516</v>
      </c>
      <c r="C1723" s="6">
        <v>0</v>
      </c>
    </row>
    <row r="1724" spans="1:3" x14ac:dyDescent="0.25">
      <c r="A1724" s="1" t="s">
        <v>12538</v>
      </c>
      <c r="B1724" s="2">
        <v>973215190</v>
      </c>
      <c r="C1724" s="6">
        <v>0</v>
      </c>
    </row>
    <row r="1725" spans="1:3" x14ac:dyDescent="0.25">
      <c r="A1725" s="1" t="s">
        <v>12538</v>
      </c>
      <c r="B1725" s="2">
        <v>610013610</v>
      </c>
      <c r="C1725" s="6">
        <v>0.25</v>
      </c>
    </row>
    <row r="1726" spans="1:3" x14ac:dyDescent="0.25">
      <c r="A1726" s="1" t="s">
        <v>12538</v>
      </c>
      <c r="B1726" s="2">
        <v>170783195</v>
      </c>
      <c r="C1726" s="6">
        <v>0.5</v>
      </c>
    </row>
    <row r="1727" spans="1:3" x14ac:dyDescent="0.25">
      <c r="A1727" s="1" t="s">
        <v>12538</v>
      </c>
      <c r="B1727" s="2">
        <v>979658552</v>
      </c>
      <c r="C1727" s="6">
        <v>0.75</v>
      </c>
    </row>
    <row r="1728" spans="1:3" x14ac:dyDescent="0.25">
      <c r="A1728" s="1" t="s">
        <v>12538</v>
      </c>
      <c r="B1728" s="2">
        <v>211010103</v>
      </c>
      <c r="C1728" s="6">
        <v>0.5</v>
      </c>
    </row>
    <row r="1729" spans="1:3" x14ac:dyDescent="0.25">
      <c r="A1729" s="1" t="s">
        <v>12538</v>
      </c>
      <c r="B1729" s="2">
        <v>434049617</v>
      </c>
      <c r="C1729" s="6">
        <v>0.5</v>
      </c>
    </row>
    <row r="1730" spans="1:3" x14ac:dyDescent="0.25">
      <c r="A1730" s="1" t="s">
        <v>12538</v>
      </c>
      <c r="B1730" s="2">
        <v>120568684</v>
      </c>
      <c r="C1730" s="6">
        <v>0.75</v>
      </c>
    </row>
    <row r="1731" spans="1:3" x14ac:dyDescent="0.25">
      <c r="A1731" s="1" t="s">
        <v>12538</v>
      </c>
      <c r="B1731" s="2">
        <v>961610191</v>
      </c>
      <c r="C1731" s="6">
        <v>0.75</v>
      </c>
    </row>
    <row r="1732" spans="1:3" x14ac:dyDescent="0.25">
      <c r="A1732" s="1" t="s">
        <v>12538</v>
      </c>
      <c r="B1732" s="2">
        <v>539938714</v>
      </c>
      <c r="C1732" s="6">
        <v>0.75</v>
      </c>
    </row>
    <row r="1733" spans="1:3" x14ac:dyDescent="0.25">
      <c r="A1733" s="1" t="s">
        <v>12538</v>
      </c>
      <c r="B1733" s="2">
        <v>838077984</v>
      </c>
      <c r="C1733" s="6">
        <v>0.5</v>
      </c>
    </row>
    <row r="1734" spans="1:3" x14ac:dyDescent="0.25">
      <c r="A1734" s="1" t="s">
        <v>12538</v>
      </c>
      <c r="B1734" s="2">
        <v>8590073</v>
      </c>
      <c r="C1734" s="6">
        <v>0.5</v>
      </c>
    </row>
    <row r="1735" spans="1:3" x14ac:dyDescent="0.25">
      <c r="A1735" s="1" t="s">
        <v>12538</v>
      </c>
      <c r="B1735" s="2">
        <v>4103665</v>
      </c>
      <c r="C1735" s="6">
        <v>0.25</v>
      </c>
    </row>
    <row r="1736" spans="1:3" x14ac:dyDescent="0.25">
      <c r="A1736" s="1" t="s">
        <v>12538</v>
      </c>
      <c r="B1736" s="2">
        <v>473113900</v>
      </c>
      <c r="C1736" s="6">
        <v>0.25</v>
      </c>
    </row>
    <row r="1737" spans="1:3" x14ac:dyDescent="0.25">
      <c r="A1737" s="1" t="s">
        <v>12538</v>
      </c>
      <c r="B1737" s="2">
        <v>539715700</v>
      </c>
      <c r="C1737" s="6">
        <v>0.75</v>
      </c>
    </row>
    <row r="1738" spans="1:3" x14ac:dyDescent="0.25">
      <c r="A1738" s="1" t="s">
        <v>12538</v>
      </c>
      <c r="B1738" s="2">
        <v>921397735</v>
      </c>
      <c r="C1738" s="6">
        <v>0.25</v>
      </c>
    </row>
    <row r="1739" spans="1:3" x14ac:dyDescent="0.25">
      <c r="A1739" s="1" t="s">
        <v>12538</v>
      </c>
      <c r="B1739" s="2">
        <v>675986961</v>
      </c>
      <c r="C1739" s="6">
        <v>0.75</v>
      </c>
    </row>
    <row r="1740" spans="1:3" x14ac:dyDescent="0.25">
      <c r="A1740" s="1" t="s">
        <v>12538</v>
      </c>
      <c r="B1740" s="2">
        <v>330818890</v>
      </c>
      <c r="C1740" s="6">
        <v>0.75</v>
      </c>
    </row>
    <row r="1741" spans="1:3" x14ac:dyDescent="0.25">
      <c r="A1741" s="1" t="s">
        <v>12538</v>
      </c>
      <c r="B1741" s="2">
        <v>717067299</v>
      </c>
      <c r="C1741" s="6">
        <v>0</v>
      </c>
    </row>
    <row r="1742" spans="1:3" x14ac:dyDescent="0.25">
      <c r="A1742" s="1" t="s">
        <v>12538</v>
      </c>
      <c r="B1742" s="2">
        <v>369513925</v>
      </c>
      <c r="C1742" s="6">
        <v>0.25</v>
      </c>
    </row>
    <row r="1743" spans="1:3" x14ac:dyDescent="0.25">
      <c r="A1743" s="1" t="s">
        <v>12538</v>
      </c>
      <c r="B1743" s="2">
        <v>290757462</v>
      </c>
      <c r="C1743" s="6">
        <v>0.25</v>
      </c>
    </row>
    <row r="1744" spans="1:3" x14ac:dyDescent="0.25">
      <c r="A1744" s="1" t="s">
        <v>12538</v>
      </c>
      <c r="B1744" s="2">
        <v>580097927</v>
      </c>
      <c r="C1744" s="6">
        <v>0.25</v>
      </c>
    </row>
    <row r="1745" spans="1:3" x14ac:dyDescent="0.25">
      <c r="A1745" s="1" t="s">
        <v>12538</v>
      </c>
      <c r="B1745" s="2">
        <v>669645088</v>
      </c>
      <c r="C1745" s="6">
        <v>0.75</v>
      </c>
    </row>
    <row r="1746" spans="1:3" x14ac:dyDescent="0.25">
      <c r="A1746" s="1" t="s">
        <v>12538</v>
      </c>
      <c r="B1746" s="2">
        <v>619850014</v>
      </c>
      <c r="C1746" s="6">
        <v>0.25</v>
      </c>
    </row>
    <row r="1747" spans="1:3" x14ac:dyDescent="0.25">
      <c r="A1747" s="1" t="s">
        <v>12538</v>
      </c>
      <c r="B1747" s="2">
        <v>457123899</v>
      </c>
      <c r="C1747" s="6">
        <v>0.25</v>
      </c>
    </row>
    <row r="1748" spans="1:3" x14ac:dyDescent="0.25">
      <c r="A1748" s="1" t="s">
        <v>12538</v>
      </c>
      <c r="B1748" s="2">
        <v>435160243</v>
      </c>
      <c r="C1748" s="6">
        <v>0</v>
      </c>
    </row>
    <row r="1749" spans="1:3" x14ac:dyDescent="0.25">
      <c r="A1749" s="1" t="s">
        <v>12538</v>
      </c>
      <c r="B1749" s="2">
        <v>338457375</v>
      </c>
      <c r="C1749" s="6">
        <v>0.5</v>
      </c>
    </row>
    <row r="1750" spans="1:3" x14ac:dyDescent="0.25">
      <c r="A1750" s="1" t="s">
        <v>12538</v>
      </c>
      <c r="B1750" s="2">
        <v>656807258</v>
      </c>
      <c r="C1750" s="6">
        <v>0.25</v>
      </c>
    </row>
    <row r="1751" spans="1:3" x14ac:dyDescent="0.25">
      <c r="A1751" s="1" t="s">
        <v>12538</v>
      </c>
      <c r="B1751" s="2">
        <v>61241884</v>
      </c>
      <c r="C1751" s="6">
        <v>0.5</v>
      </c>
    </row>
    <row r="1752" spans="1:3" x14ac:dyDescent="0.25">
      <c r="A1752" s="1" t="s">
        <v>12538</v>
      </c>
      <c r="B1752" s="2">
        <v>779868318</v>
      </c>
      <c r="C1752" s="6">
        <v>0.5</v>
      </c>
    </row>
    <row r="1753" spans="1:3" x14ac:dyDescent="0.25">
      <c r="A1753" s="1" t="s">
        <v>12538</v>
      </c>
      <c r="B1753" s="2">
        <v>953566292</v>
      </c>
      <c r="C1753" s="6">
        <v>0.5</v>
      </c>
    </row>
    <row r="1754" spans="1:3" x14ac:dyDescent="0.25">
      <c r="A1754" s="1" t="s">
        <v>12538</v>
      </c>
      <c r="B1754" s="2">
        <v>30606504</v>
      </c>
      <c r="C1754" s="6">
        <v>0</v>
      </c>
    </row>
    <row r="1755" spans="1:3" x14ac:dyDescent="0.25">
      <c r="A1755" s="1" t="s">
        <v>12538</v>
      </c>
      <c r="B1755" s="2">
        <v>478667502</v>
      </c>
      <c r="C1755" s="6">
        <v>0</v>
      </c>
    </row>
    <row r="1756" spans="1:3" x14ac:dyDescent="0.25">
      <c r="A1756" s="1" t="s">
        <v>12538</v>
      </c>
      <c r="B1756" s="2">
        <v>348038718</v>
      </c>
      <c r="C1756" s="6">
        <v>0.5</v>
      </c>
    </row>
    <row r="1757" spans="1:3" x14ac:dyDescent="0.25">
      <c r="A1757" s="1" t="s">
        <v>12538</v>
      </c>
      <c r="B1757" s="2">
        <v>724574296</v>
      </c>
      <c r="C1757" s="6">
        <v>0.25</v>
      </c>
    </row>
    <row r="1758" spans="1:3" x14ac:dyDescent="0.25">
      <c r="A1758" s="1" t="s">
        <v>12538</v>
      </c>
      <c r="B1758" s="2">
        <v>682734380</v>
      </c>
      <c r="C1758" s="6">
        <v>0.25</v>
      </c>
    </row>
    <row r="1759" spans="1:3" x14ac:dyDescent="0.25">
      <c r="A1759" s="1" t="s">
        <v>12538</v>
      </c>
      <c r="B1759" s="2">
        <v>747064172</v>
      </c>
      <c r="C1759" s="6">
        <v>0.25</v>
      </c>
    </row>
    <row r="1760" spans="1:3" x14ac:dyDescent="0.25">
      <c r="A1760" s="1" t="s">
        <v>12538</v>
      </c>
      <c r="B1760" s="2">
        <v>514246525</v>
      </c>
      <c r="C1760" s="6">
        <v>0</v>
      </c>
    </row>
    <row r="1761" spans="1:3" x14ac:dyDescent="0.25">
      <c r="A1761" s="1" t="s">
        <v>12538</v>
      </c>
      <c r="B1761" s="2">
        <v>381042871</v>
      </c>
      <c r="C1761" s="6">
        <v>0</v>
      </c>
    </row>
    <row r="1762" spans="1:3" x14ac:dyDescent="0.25">
      <c r="A1762" s="1" t="s">
        <v>12538</v>
      </c>
      <c r="B1762" s="2">
        <v>335764779</v>
      </c>
      <c r="C1762" s="6">
        <v>0</v>
      </c>
    </row>
    <row r="1763" spans="1:3" x14ac:dyDescent="0.25">
      <c r="A1763" s="1" t="s">
        <v>12538</v>
      </c>
      <c r="B1763" s="2">
        <v>75043522</v>
      </c>
      <c r="C1763" s="6">
        <v>0.25</v>
      </c>
    </row>
    <row r="1764" spans="1:3" x14ac:dyDescent="0.25">
      <c r="A1764" s="1" t="s">
        <v>12538</v>
      </c>
      <c r="B1764" s="2">
        <v>99730338</v>
      </c>
      <c r="C1764" s="6">
        <v>0.25</v>
      </c>
    </row>
    <row r="1765" spans="1:3" x14ac:dyDescent="0.25">
      <c r="A1765" s="1" t="s">
        <v>12538</v>
      </c>
      <c r="B1765" s="2">
        <v>497483163</v>
      </c>
      <c r="C1765" s="6">
        <v>0.25</v>
      </c>
    </row>
    <row r="1766" spans="1:3" x14ac:dyDescent="0.25">
      <c r="A1766" s="1" t="s">
        <v>12538</v>
      </c>
      <c r="B1766" s="2">
        <v>453656191</v>
      </c>
      <c r="C1766" s="6">
        <v>0</v>
      </c>
    </row>
    <row r="1767" spans="1:3" x14ac:dyDescent="0.25">
      <c r="A1767" s="1" t="s">
        <v>12521</v>
      </c>
      <c r="B1767" s="2">
        <v>753092163</v>
      </c>
      <c r="C1767" s="6">
        <v>0</v>
      </c>
    </row>
    <row r="1768" spans="1:3" x14ac:dyDescent="0.25">
      <c r="A1768" s="1" t="s">
        <v>12521</v>
      </c>
      <c r="B1768" s="2">
        <v>992079733</v>
      </c>
      <c r="C1768" s="6">
        <v>0</v>
      </c>
    </row>
    <row r="1769" spans="1:3" x14ac:dyDescent="0.25">
      <c r="A1769" s="1" t="s">
        <v>12521</v>
      </c>
      <c r="B1769" s="2">
        <v>198183633</v>
      </c>
      <c r="C1769" s="6">
        <v>0.75</v>
      </c>
    </row>
    <row r="1770" spans="1:3" x14ac:dyDescent="0.25">
      <c r="A1770" s="1" t="s">
        <v>12521</v>
      </c>
      <c r="B1770" s="2">
        <v>334098514</v>
      </c>
      <c r="C1770" s="6">
        <v>0</v>
      </c>
    </row>
    <row r="1771" spans="1:3" x14ac:dyDescent="0.25">
      <c r="A1771" s="1" t="s">
        <v>12521</v>
      </c>
      <c r="B1771" s="2">
        <v>671787046</v>
      </c>
      <c r="C1771" s="6">
        <v>0</v>
      </c>
    </row>
    <row r="1772" spans="1:3" x14ac:dyDescent="0.25">
      <c r="A1772" s="1" t="s">
        <v>12521</v>
      </c>
      <c r="B1772" s="2">
        <v>460927729</v>
      </c>
      <c r="C1772" s="6">
        <v>0.5</v>
      </c>
    </row>
    <row r="1773" spans="1:3" x14ac:dyDescent="0.25">
      <c r="A1773" s="1" t="s">
        <v>12521</v>
      </c>
      <c r="B1773" s="2">
        <v>373419298</v>
      </c>
      <c r="C1773" s="6">
        <v>0.25</v>
      </c>
    </row>
    <row r="1774" spans="1:3" x14ac:dyDescent="0.25">
      <c r="A1774" s="1" t="s">
        <v>12521</v>
      </c>
      <c r="B1774" s="2">
        <v>191350100</v>
      </c>
      <c r="C1774" s="6">
        <v>0.5</v>
      </c>
    </row>
    <row r="1775" spans="1:3" x14ac:dyDescent="0.25">
      <c r="A1775" s="1" t="s">
        <v>12521</v>
      </c>
      <c r="B1775" s="2">
        <v>763927329</v>
      </c>
      <c r="C1775" s="6">
        <v>0.5</v>
      </c>
    </row>
    <row r="1776" spans="1:3" x14ac:dyDescent="0.25">
      <c r="A1776" s="1" t="s">
        <v>12521</v>
      </c>
      <c r="B1776" s="2">
        <v>874582924</v>
      </c>
      <c r="C1776" s="6">
        <v>0</v>
      </c>
    </row>
    <row r="1777" spans="1:3" x14ac:dyDescent="0.25">
      <c r="A1777" s="1" t="s">
        <v>12521</v>
      </c>
      <c r="B1777" s="2">
        <v>925539542</v>
      </c>
      <c r="C1777" s="6">
        <v>0.5</v>
      </c>
    </row>
    <row r="1778" spans="1:3" x14ac:dyDescent="0.25">
      <c r="A1778" s="1" t="s">
        <v>12521</v>
      </c>
      <c r="B1778" s="2">
        <v>247505720</v>
      </c>
      <c r="C1778" s="6">
        <v>0.25</v>
      </c>
    </row>
    <row r="1779" spans="1:3" x14ac:dyDescent="0.25">
      <c r="A1779" s="1" t="s">
        <v>12521</v>
      </c>
      <c r="B1779" s="2">
        <v>819755157</v>
      </c>
      <c r="C1779" s="6">
        <v>0</v>
      </c>
    </row>
    <row r="1780" spans="1:3" x14ac:dyDescent="0.25">
      <c r="A1780" s="1" t="s">
        <v>12521</v>
      </c>
      <c r="B1780" s="2">
        <v>546891496</v>
      </c>
      <c r="C1780" s="6">
        <v>0.75</v>
      </c>
    </row>
    <row r="1781" spans="1:3" x14ac:dyDescent="0.25">
      <c r="A1781" s="1" t="s">
        <v>12521</v>
      </c>
      <c r="B1781" s="2">
        <v>822220105</v>
      </c>
      <c r="C1781" s="6">
        <v>0.5</v>
      </c>
    </row>
    <row r="1782" spans="1:3" x14ac:dyDescent="0.25">
      <c r="A1782" s="1" t="s">
        <v>12521</v>
      </c>
      <c r="B1782" s="2">
        <v>720788540</v>
      </c>
      <c r="C1782" s="6">
        <v>0.75</v>
      </c>
    </row>
    <row r="1783" spans="1:3" x14ac:dyDescent="0.25">
      <c r="A1783" s="1" t="s">
        <v>12521</v>
      </c>
      <c r="B1783" s="2">
        <v>139612789</v>
      </c>
      <c r="C1783" s="6">
        <v>0.25</v>
      </c>
    </row>
    <row r="1784" spans="1:3" x14ac:dyDescent="0.25">
      <c r="A1784" s="1" t="s">
        <v>12521</v>
      </c>
      <c r="B1784" s="2">
        <v>740328280</v>
      </c>
      <c r="C1784" s="6">
        <v>0</v>
      </c>
    </row>
    <row r="1785" spans="1:3" x14ac:dyDescent="0.25">
      <c r="A1785" s="1" t="s">
        <v>12521</v>
      </c>
      <c r="B1785" s="2">
        <v>909028330</v>
      </c>
      <c r="C1785" s="6">
        <v>0.5</v>
      </c>
    </row>
    <row r="1786" spans="1:3" x14ac:dyDescent="0.25">
      <c r="A1786" s="1" t="s">
        <v>12521</v>
      </c>
      <c r="B1786" s="2">
        <v>302995517</v>
      </c>
      <c r="C1786" s="6">
        <v>0.75</v>
      </c>
    </row>
    <row r="1787" spans="1:3" x14ac:dyDescent="0.25">
      <c r="A1787" s="1" t="s">
        <v>12521</v>
      </c>
      <c r="B1787" s="2">
        <v>799719608</v>
      </c>
      <c r="C1787" s="6">
        <v>0.5</v>
      </c>
    </row>
    <row r="1788" spans="1:3" x14ac:dyDescent="0.25">
      <c r="A1788" s="1" t="s">
        <v>12521</v>
      </c>
      <c r="B1788" s="2">
        <v>108622799</v>
      </c>
      <c r="C1788" s="6">
        <v>0.5</v>
      </c>
    </row>
    <row r="1789" spans="1:3" x14ac:dyDescent="0.25">
      <c r="A1789" s="1" t="s">
        <v>12521</v>
      </c>
      <c r="B1789" s="2">
        <v>646777420</v>
      </c>
      <c r="C1789" s="6">
        <v>0.5</v>
      </c>
    </row>
    <row r="1790" spans="1:3" x14ac:dyDescent="0.25">
      <c r="A1790" s="1" t="s">
        <v>12521</v>
      </c>
      <c r="B1790" s="2">
        <v>108929038</v>
      </c>
      <c r="C1790" s="6">
        <v>0</v>
      </c>
    </row>
    <row r="1791" spans="1:3" x14ac:dyDescent="0.25">
      <c r="A1791" s="1" t="s">
        <v>12521</v>
      </c>
      <c r="B1791" s="2">
        <v>548730982</v>
      </c>
      <c r="C1791" s="6">
        <v>0.25</v>
      </c>
    </row>
    <row r="1792" spans="1:3" x14ac:dyDescent="0.25">
      <c r="A1792" s="1" t="s">
        <v>12521</v>
      </c>
      <c r="B1792" s="2">
        <v>704101225</v>
      </c>
      <c r="C1792" s="6">
        <v>0.25</v>
      </c>
    </row>
    <row r="1793" spans="1:3" x14ac:dyDescent="0.25">
      <c r="A1793" s="1" t="s">
        <v>12521</v>
      </c>
      <c r="B1793" s="2">
        <v>80025100</v>
      </c>
      <c r="C1793" s="6">
        <v>0.5</v>
      </c>
    </row>
    <row r="1794" spans="1:3" x14ac:dyDescent="0.25">
      <c r="A1794" s="1" t="s">
        <v>12521</v>
      </c>
      <c r="B1794" s="2">
        <v>935203493</v>
      </c>
      <c r="C1794" s="6">
        <v>0.25</v>
      </c>
    </row>
    <row r="1795" spans="1:3" x14ac:dyDescent="0.25">
      <c r="A1795" s="1" t="s">
        <v>12521</v>
      </c>
      <c r="B1795" s="2">
        <v>72496093</v>
      </c>
      <c r="C1795" s="6">
        <v>0</v>
      </c>
    </row>
    <row r="1796" spans="1:3" x14ac:dyDescent="0.25">
      <c r="A1796" s="1" t="s">
        <v>12521</v>
      </c>
      <c r="B1796" s="2">
        <v>106263958</v>
      </c>
      <c r="C1796" s="6">
        <v>0.75</v>
      </c>
    </row>
    <row r="1797" spans="1:3" x14ac:dyDescent="0.25">
      <c r="A1797" s="1" t="s">
        <v>12521</v>
      </c>
      <c r="B1797" s="2">
        <v>348264976</v>
      </c>
      <c r="C1797" s="6">
        <v>0</v>
      </c>
    </row>
    <row r="1798" spans="1:3" x14ac:dyDescent="0.25">
      <c r="A1798" s="1" t="s">
        <v>12521</v>
      </c>
      <c r="B1798" s="2">
        <v>88247400</v>
      </c>
      <c r="C1798" s="6">
        <v>0.5</v>
      </c>
    </row>
    <row r="1799" spans="1:3" x14ac:dyDescent="0.25">
      <c r="A1799" s="1" t="s">
        <v>12521</v>
      </c>
      <c r="B1799" s="2">
        <v>794996007</v>
      </c>
      <c r="C1799" s="6">
        <v>0.75</v>
      </c>
    </row>
    <row r="1800" spans="1:3" x14ac:dyDescent="0.25">
      <c r="A1800" s="1" t="s">
        <v>12521</v>
      </c>
      <c r="B1800" s="2">
        <v>855530996</v>
      </c>
      <c r="C1800" s="6">
        <v>0</v>
      </c>
    </row>
    <row r="1801" spans="1:3" x14ac:dyDescent="0.25">
      <c r="A1801" s="1" t="s">
        <v>12521</v>
      </c>
      <c r="B1801" s="2">
        <v>992552173</v>
      </c>
      <c r="C1801" s="6">
        <v>0.75</v>
      </c>
    </row>
    <row r="1802" spans="1:3" x14ac:dyDescent="0.25">
      <c r="A1802" s="1" t="s">
        <v>12521</v>
      </c>
      <c r="B1802" s="2">
        <v>434934382</v>
      </c>
      <c r="C1802" s="6">
        <v>0.5</v>
      </c>
    </row>
    <row r="1803" spans="1:3" x14ac:dyDescent="0.25">
      <c r="A1803" s="1" t="s">
        <v>12521</v>
      </c>
      <c r="B1803" s="2">
        <v>486687485</v>
      </c>
      <c r="C1803" s="6">
        <v>0.75</v>
      </c>
    </row>
    <row r="1804" spans="1:3" x14ac:dyDescent="0.25">
      <c r="A1804" s="1" t="s">
        <v>12521</v>
      </c>
      <c r="B1804" s="2">
        <v>979458478</v>
      </c>
      <c r="C1804" s="6">
        <v>0.75</v>
      </c>
    </row>
    <row r="1805" spans="1:3" x14ac:dyDescent="0.25">
      <c r="A1805" s="1" t="s">
        <v>12521</v>
      </c>
      <c r="B1805" s="2">
        <v>320612377</v>
      </c>
      <c r="C1805" s="6">
        <v>0.25</v>
      </c>
    </row>
    <row r="1806" spans="1:3" x14ac:dyDescent="0.25">
      <c r="A1806" s="1" t="s">
        <v>12521</v>
      </c>
      <c r="B1806" s="2">
        <v>381449213</v>
      </c>
      <c r="C1806" s="6">
        <v>0.5</v>
      </c>
    </row>
    <row r="1807" spans="1:3" x14ac:dyDescent="0.25">
      <c r="A1807" s="1" t="s">
        <v>12521</v>
      </c>
      <c r="B1807" s="2">
        <v>157315900</v>
      </c>
      <c r="C1807" s="6">
        <v>0.75</v>
      </c>
    </row>
    <row r="1808" spans="1:3" x14ac:dyDescent="0.25">
      <c r="A1808" s="1" t="s">
        <v>12521</v>
      </c>
      <c r="B1808" s="2">
        <v>157230926</v>
      </c>
      <c r="C1808" s="6">
        <v>0.75</v>
      </c>
    </row>
    <row r="1809" spans="1:3" x14ac:dyDescent="0.25">
      <c r="A1809" s="1" t="s">
        <v>12521</v>
      </c>
      <c r="B1809" s="2">
        <v>880033530</v>
      </c>
      <c r="C1809" s="6">
        <v>0.5</v>
      </c>
    </row>
    <row r="1810" spans="1:3" x14ac:dyDescent="0.25">
      <c r="A1810" s="1" t="s">
        <v>12521</v>
      </c>
      <c r="B1810" s="2">
        <v>41020835</v>
      </c>
      <c r="C1810" s="6">
        <v>0.5</v>
      </c>
    </row>
    <row r="1811" spans="1:3" x14ac:dyDescent="0.25">
      <c r="A1811" s="1" t="s">
        <v>12521</v>
      </c>
      <c r="B1811" s="2">
        <v>256904457</v>
      </c>
      <c r="C1811" s="6">
        <v>0.75</v>
      </c>
    </row>
    <row r="1812" spans="1:3" x14ac:dyDescent="0.25">
      <c r="A1812" s="1" t="s">
        <v>12521</v>
      </c>
      <c r="B1812" s="2">
        <v>543703287</v>
      </c>
      <c r="C1812" s="6">
        <v>0.5</v>
      </c>
    </row>
    <row r="1813" spans="1:3" x14ac:dyDescent="0.25">
      <c r="A1813" s="1" t="s">
        <v>12521</v>
      </c>
      <c r="B1813" s="2">
        <v>64911273</v>
      </c>
      <c r="C1813" s="6">
        <v>0.5</v>
      </c>
    </row>
    <row r="1814" spans="1:3" x14ac:dyDescent="0.25">
      <c r="A1814" s="1" t="s">
        <v>12521</v>
      </c>
      <c r="B1814" s="2">
        <v>149904219</v>
      </c>
      <c r="C1814" s="6">
        <v>0.25</v>
      </c>
    </row>
    <row r="1815" spans="1:3" x14ac:dyDescent="0.25">
      <c r="A1815" s="1" t="s">
        <v>12521</v>
      </c>
      <c r="B1815" s="2">
        <v>390723336</v>
      </c>
      <c r="C1815" s="6">
        <v>0</v>
      </c>
    </row>
    <row r="1816" spans="1:3" x14ac:dyDescent="0.25">
      <c r="A1816" s="1" t="s">
        <v>12521</v>
      </c>
      <c r="B1816" s="2">
        <v>262138687</v>
      </c>
      <c r="C1816" s="6">
        <v>0.25</v>
      </c>
    </row>
    <row r="1817" spans="1:3" x14ac:dyDescent="0.25">
      <c r="A1817" s="1" t="s">
        <v>12521</v>
      </c>
      <c r="B1817" s="2">
        <v>201107405</v>
      </c>
      <c r="C1817" s="6">
        <v>0</v>
      </c>
    </row>
    <row r="1818" spans="1:3" x14ac:dyDescent="0.25">
      <c r="A1818" s="1" t="s">
        <v>12521</v>
      </c>
      <c r="B1818" s="2">
        <v>854796709</v>
      </c>
      <c r="C1818" s="6">
        <v>0</v>
      </c>
    </row>
    <row r="1819" spans="1:3" x14ac:dyDescent="0.25">
      <c r="A1819" s="1" t="s">
        <v>12521</v>
      </c>
      <c r="B1819" s="2">
        <v>815571796</v>
      </c>
      <c r="C1819" s="6">
        <v>0.75</v>
      </c>
    </row>
    <row r="1820" spans="1:3" x14ac:dyDescent="0.25">
      <c r="A1820" s="1" t="s">
        <v>12521</v>
      </c>
      <c r="B1820" s="2">
        <v>482543741</v>
      </c>
      <c r="C1820" s="6">
        <v>0.75</v>
      </c>
    </row>
    <row r="1821" spans="1:3" x14ac:dyDescent="0.25">
      <c r="A1821" s="1" t="s">
        <v>12521</v>
      </c>
      <c r="B1821" s="2">
        <v>918619771</v>
      </c>
      <c r="C1821" s="6">
        <v>0.25</v>
      </c>
    </row>
    <row r="1822" spans="1:3" x14ac:dyDescent="0.25">
      <c r="A1822" s="1" t="s">
        <v>12521</v>
      </c>
      <c r="B1822" s="2">
        <v>273049710</v>
      </c>
      <c r="C1822" s="6">
        <v>0.5</v>
      </c>
    </row>
    <row r="1823" spans="1:3" x14ac:dyDescent="0.25">
      <c r="A1823" s="1" t="s">
        <v>12521</v>
      </c>
      <c r="B1823" s="2">
        <v>282522462</v>
      </c>
      <c r="C1823" s="6">
        <v>0</v>
      </c>
    </row>
    <row r="1824" spans="1:3" x14ac:dyDescent="0.25">
      <c r="A1824" s="1" t="s">
        <v>12521</v>
      </c>
      <c r="B1824" s="2">
        <v>746872224</v>
      </c>
      <c r="C1824" s="6">
        <v>0.25</v>
      </c>
    </row>
    <row r="1825" spans="1:3" x14ac:dyDescent="0.25">
      <c r="A1825" s="1" t="s">
        <v>12521</v>
      </c>
      <c r="B1825" s="2">
        <v>801227547</v>
      </c>
      <c r="C1825" s="6">
        <v>0.25</v>
      </c>
    </row>
    <row r="1826" spans="1:3" x14ac:dyDescent="0.25">
      <c r="A1826" s="1" t="s">
        <v>12521</v>
      </c>
      <c r="B1826" s="2">
        <v>914302353</v>
      </c>
      <c r="C1826" s="6">
        <v>0</v>
      </c>
    </row>
    <row r="1827" spans="1:3" x14ac:dyDescent="0.25">
      <c r="A1827" s="1" t="s">
        <v>12521</v>
      </c>
      <c r="B1827" s="2">
        <v>432055612</v>
      </c>
      <c r="C1827" s="6">
        <v>0.5</v>
      </c>
    </row>
    <row r="1828" spans="1:3" x14ac:dyDescent="0.25">
      <c r="A1828" s="1" t="s">
        <v>12521</v>
      </c>
      <c r="B1828" s="2">
        <v>666135493</v>
      </c>
      <c r="C1828" s="6">
        <v>0.25</v>
      </c>
    </row>
    <row r="1829" spans="1:3" x14ac:dyDescent="0.25">
      <c r="A1829" s="1" t="s">
        <v>12521</v>
      </c>
      <c r="B1829" s="2">
        <v>665442138</v>
      </c>
      <c r="C1829" s="6">
        <v>0.5</v>
      </c>
    </row>
    <row r="1830" spans="1:3" x14ac:dyDescent="0.25">
      <c r="A1830" s="1" t="s">
        <v>12521</v>
      </c>
      <c r="B1830" s="2">
        <v>660681947</v>
      </c>
      <c r="C1830" s="6">
        <v>0</v>
      </c>
    </row>
    <row r="1831" spans="1:3" x14ac:dyDescent="0.25">
      <c r="A1831" s="1" t="s">
        <v>12521</v>
      </c>
      <c r="B1831" s="2">
        <v>136816964</v>
      </c>
      <c r="C1831" s="6">
        <v>0</v>
      </c>
    </row>
    <row r="1832" spans="1:3" x14ac:dyDescent="0.25">
      <c r="A1832" s="1" t="s">
        <v>12521</v>
      </c>
      <c r="B1832" s="2">
        <v>59456070</v>
      </c>
      <c r="C1832" s="6">
        <v>0</v>
      </c>
    </row>
    <row r="1833" spans="1:3" x14ac:dyDescent="0.25">
      <c r="A1833" s="1" t="s">
        <v>12521</v>
      </c>
      <c r="B1833" s="2">
        <v>595856727</v>
      </c>
      <c r="C1833" s="6">
        <v>0.75</v>
      </c>
    </row>
    <row r="1834" spans="1:3" x14ac:dyDescent="0.25">
      <c r="A1834" s="1" t="s">
        <v>12521</v>
      </c>
      <c r="B1834" s="2">
        <v>508621987</v>
      </c>
      <c r="C1834" s="6">
        <v>0.75</v>
      </c>
    </row>
    <row r="1835" spans="1:3" x14ac:dyDescent="0.25">
      <c r="A1835" s="1" t="s">
        <v>12521</v>
      </c>
      <c r="B1835" s="2">
        <v>422659041</v>
      </c>
      <c r="C1835" s="6">
        <v>0.75</v>
      </c>
    </row>
    <row r="1836" spans="1:3" x14ac:dyDescent="0.25">
      <c r="A1836" s="1" t="s">
        <v>12521</v>
      </c>
      <c r="B1836" s="2">
        <v>281045684</v>
      </c>
      <c r="C1836" s="6">
        <v>0.5</v>
      </c>
    </row>
    <row r="1837" spans="1:3" x14ac:dyDescent="0.25">
      <c r="A1837" s="1" t="s">
        <v>12521</v>
      </c>
      <c r="B1837" s="2">
        <v>446120059</v>
      </c>
      <c r="C1837" s="6">
        <v>0.75</v>
      </c>
    </row>
    <row r="1838" spans="1:3" x14ac:dyDescent="0.25">
      <c r="A1838" s="1" t="s">
        <v>12521</v>
      </c>
      <c r="B1838" s="2">
        <v>894083615</v>
      </c>
      <c r="C1838" s="6">
        <v>0.5</v>
      </c>
    </row>
    <row r="1839" spans="1:3" x14ac:dyDescent="0.25">
      <c r="A1839" s="1" t="s">
        <v>12521</v>
      </c>
      <c r="B1839" s="2">
        <v>116907456</v>
      </c>
      <c r="C1839" s="6">
        <v>0</v>
      </c>
    </row>
    <row r="1840" spans="1:3" x14ac:dyDescent="0.25">
      <c r="A1840" s="1" t="s">
        <v>12521</v>
      </c>
      <c r="B1840" s="2">
        <v>533272771</v>
      </c>
      <c r="C1840" s="6">
        <v>0.5</v>
      </c>
    </row>
    <row r="1841" spans="1:3" x14ac:dyDescent="0.25">
      <c r="A1841" s="1" t="s">
        <v>12521</v>
      </c>
      <c r="B1841" s="2">
        <v>994174473</v>
      </c>
      <c r="C1841" s="6">
        <v>0.5</v>
      </c>
    </row>
    <row r="1842" spans="1:3" x14ac:dyDescent="0.25">
      <c r="A1842" s="1" t="s">
        <v>12521</v>
      </c>
      <c r="B1842" s="2">
        <v>318255015</v>
      </c>
      <c r="C1842" s="6">
        <v>0.75</v>
      </c>
    </row>
    <row r="1843" spans="1:3" x14ac:dyDescent="0.25">
      <c r="A1843" s="1" t="s">
        <v>12521</v>
      </c>
      <c r="B1843" s="2">
        <v>826442367</v>
      </c>
      <c r="C1843" s="6">
        <v>0</v>
      </c>
    </row>
    <row r="1844" spans="1:3" x14ac:dyDescent="0.25">
      <c r="A1844" s="1" t="s">
        <v>12521</v>
      </c>
      <c r="B1844" s="2">
        <v>990925853</v>
      </c>
      <c r="C1844" s="6">
        <v>0.25</v>
      </c>
    </row>
    <row r="1845" spans="1:3" x14ac:dyDescent="0.25">
      <c r="A1845" s="1" t="s">
        <v>12521</v>
      </c>
      <c r="B1845" s="2">
        <v>218163207</v>
      </c>
      <c r="C1845" s="6">
        <v>0.5</v>
      </c>
    </row>
    <row r="1846" spans="1:3" x14ac:dyDescent="0.25">
      <c r="A1846" s="1" t="s">
        <v>12521</v>
      </c>
      <c r="B1846" s="2">
        <v>63506705</v>
      </c>
      <c r="C1846" s="6">
        <v>0.25</v>
      </c>
    </row>
    <row r="1847" spans="1:3" x14ac:dyDescent="0.25">
      <c r="A1847" s="1" t="s">
        <v>12521</v>
      </c>
      <c r="B1847" s="2">
        <v>436529029</v>
      </c>
      <c r="C1847" s="6">
        <v>0.5</v>
      </c>
    </row>
    <row r="1848" spans="1:3" x14ac:dyDescent="0.25">
      <c r="A1848" s="1" t="s">
        <v>12521</v>
      </c>
      <c r="B1848" s="2">
        <v>26450599</v>
      </c>
      <c r="C1848" s="6">
        <v>0</v>
      </c>
    </row>
    <row r="1849" spans="1:3" x14ac:dyDescent="0.25">
      <c r="A1849" s="1" t="s">
        <v>12521</v>
      </c>
      <c r="B1849" s="2">
        <v>851449860</v>
      </c>
      <c r="C1849" s="6">
        <v>0.75</v>
      </c>
    </row>
    <row r="1850" spans="1:3" x14ac:dyDescent="0.25">
      <c r="A1850" s="1" t="s">
        <v>12521</v>
      </c>
      <c r="B1850" s="2">
        <v>853740203</v>
      </c>
      <c r="C1850" s="6">
        <v>0.5</v>
      </c>
    </row>
    <row r="1851" spans="1:3" x14ac:dyDescent="0.25">
      <c r="A1851" s="1" t="s">
        <v>12521</v>
      </c>
      <c r="B1851" s="2">
        <v>212690234</v>
      </c>
      <c r="C1851" s="6">
        <v>0.5</v>
      </c>
    </row>
    <row r="1852" spans="1:3" x14ac:dyDescent="0.25">
      <c r="A1852" s="1" t="s">
        <v>12521</v>
      </c>
      <c r="B1852" s="2">
        <v>234611028</v>
      </c>
      <c r="C1852" s="6">
        <v>0.75</v>
      </c>
    </row>
    <row r="1853" spans="1:3" x14ac:dyDescent="0.25">
      <c r="A1853" s="1" t="s">
        <v>12521</v>
      </c>
      <c r="B1853" s="2">
        <v>839510673</v>
      </c>
      <c r="C1853" s="6">
        <v>0.5</v>
      </c>
    </row>
    <row r="1854" spans="1:3" x14ac:dyDescent="0.25">
      <c r="A1854" s="1" t="s">
        <v>12521</v>
      </c>
      <c r="B1854" s="2">
        <v>817684721</v>
      </c>
      <c r="C1854" s="6">
        <v>0.75</v>
      </c>
    </row>
    <row r="1855" spans="1:3" x14ac:dyDescent="0.25">
      <c r="A1855" s="1" t="s">
        <v>12521</v>
      </c>
      <c r="B1855" s="2">
        <v>833256310</v>
      </c>
      <c r="C1855" s="6">
        <v>0</v>
      </c>
    </row>
    <row r="1856" spans="1:3" x14ac:dyDescent="0.25">
      <c r="A1856" s="1" t="s">
        <v>12521</v>
      </c>
      <c r="B1856" s="2">
        <v>255844171</v>
      </c>
      <c r="C1856" s="6">
        <v>0.5</v>
      </c>
    </row>
    <row r="1857" spans="1:3" x14ac:dyDescent="0.25">
      <c r="A1857" s="1" t="s">
        <v>12521</v>
      </c>
      <c r="B1857" s="2">
        <v>260853016</v>
      </c>
      <c r="C1857" s="6">
        <v>0</v>
      </c>
    </row>
    <row r="1858" spans="1:3" x14ac:dyDescent="0.25">
      <c r="A1858" s="1" t="s">
        <v>12521</v>
      </c>
      <c r="B1858" s="2">
        <v>942656359</v>
      </c>
      <c r="C1858" s="6">
        <v>0</v>
      </c>
    </row>
    <row r="1859" spans="1:3" x14ac:dyDescent="0.25">
      <c r="A1859" s="1" t="s">
        <v>12521</v>
      </c>
      <c r="B1859" s="2">
        <v>163972762</v>
      </c>
      <c r="C1859" s="6">
        <v>0.75</v>
      </c>
    </row>
    <row r="1860" spans="1:3" x14ac:dyDescent="0.25">
      <c r="A1860" s="1" t="s">
        <v>12521</v>
      </c>
      <c r="B1860" s="2">
        <v>126955197</v>
      </c>
      <c r="C1860" s="6">
        <v>0.75</v>
      </c>
    </row>
    <row r="1861" spans="1:3" x14ac:dyDescent="0.25">
      <c r="A1861" s="1" t="s">
        <v>12521</v>
      </c>
      <c r="B1861" s="2">
        <v>204385263</v>
      </c>
      <c r="C1861" s="6">
        <v>0.25</v>
      </c>
    </row>
    <row r="1862" spans="1:3" x14ac:dyDescent="0.25">
      <c r="A1862" s="1" t="s">
        <v>12521</v>
      </c>
      <c r="B1862" s="2">
        <v>281357239</v>
      </c>
      <c r="C1862" s="6">
        <v>0</v>
      </c>
    </row>
    <row r="1863" spans="1:3" x14ac:dyDescent="0.25">
      <c r="A1863" s="1" t="s">
        <v>12521</v>
      </c>
      <c r="B1863" s="2">
        <v>555082235</v>
      </c>
      <c r="C1863" s="6">
        <v>0.25</v>
      </c>
    </row>
    <row r="1864" spans="1:3" x14ac:dyDescent="0.25">
      <c r="A1864" s="1" t="s">
        <v>12521</v>
      </c>
      <c r="B1864" s="2">
        <v>635009547</v>
      </c>
      <c r="C1864" s="6">
        <v>0</v>
      </c>
    </row>
    <row r="1865" spans="1:3" x14ac:dyDescent="0.25">
      <c r="A1865" s="1" t="s">
        <v>12521</v>
      </c>
      <c r="B1865" s="2">
        <v>518446998</v>
      </c>
      <c r="C1865" s="6">
        <v>0.5</v>
      </c>
    </row>
    <row r="1866" spans="1:3" x14ac:dyDescent="0.25">
      <c r="A1866" s="1" t="s">
        <v>12521</v>
      </c>
      <c r="B1866" s="2">
        <v>359280637</v>
      </c>
      <c r="C1866" s="6">
        <v>0.5</v>
      </c>
    </row>
    <row r="1867" spans="1:3" x14ac:dyDescent="0.25">
      <c r="A1867" s="1" t="s">
        <v>12521</v>
      </c>
      <c r="B1867" s="2">
        <v>822211095</v>
      </c>
      <c r="C1867" s="6">
        <v>0.25</v>
      </c>
    </row>
    <row r="1868" spans="1:3" x14ac:dyDescent="0.25">
      <c r="A1868" s="1" t="s">
        <v>12521</v>
      </c>
      <c r="B1868" s="2">
        <v>947446211</v>
      </c>
      <c r="C1868" s="6">
        <v>0.25</v>
      </c>
    </row>
    <row r="1869" spans="1:3" x14ac:dyDescent="0.25">
      <c r="A1869" s="1" t="s">
        <v>12521</v>
      </c>
      <c r="B1869" s="2">
        <v>802088876</v>
      </c>
      <c r="C1869" s="6">
        <v>0.75</v>
      </c>
    </row>
    <row r="1870" spans="1:3" x14ac:dyDescent="0.25">
      <c r="A1870" s="1" t="s">
        <v>12521</v>
      </c>
      <c r="B1870" s="2">
        <v>949799479</v>
      </c>
      <c r="C1870" s="6">
        <v>0.75</v>
      </c>
    </row>
    <row r="1871" spans="1:3" x14ac:dyDescent="0.25">
      <c r="A1871" s="1" t="s">
        <v>12521</v>
      </c>
      <c r="B1871" s="2">
        <v>500749732</v>
      </c>
      <c r="C1871" s="6">
        <v>0</v>
      </c>
    </row>
    <row r="1872" spans="1:3" x14ac:dyDescent="0.25">
      <c r="A1872" s="1" t="s">
        <v>12521</v>
      </c>
      <c r="B1872" s="2">
        <v>796973356</v>
      </c>
      <c r="C1872" s="6">
        <v>0.75</v>
      </c>
    </row>
    <row r="1873" spans="1:3" x14ac:dyDescent="0.25">
      <c r="A1873" s="1" t="s">
        <v>12521</v>
      </c>
      <c r="B1873" s="2">
        <v>240225914</v>
      </c>
      <c r="C1873" s="6">
        <v>0.75</v>
      </c>
    </row>
    <row r="1874" spans="1:3" x14ac:dyDescent="0.25">
      <c r="A1874" s="1" t="s">
        <v>12521</v>
      </c>
      <c r="B1874" s="2">
        <v>782716076</v>
      </c>
      <c r="C1874" s="6">
        <v>0</v>
      </c>
    </row>
    <row r="1875" spans="1:3" x14ac:dyDescent="0.25">
      <c r="A1875" s="1" t="s">
        <v>12521</v>
      </c>
      <c r="B1875" s="2">
        <v>355795565</v>
      </c>
      <c r="C1875" s="6">
        <v>0.25</v>
      </c>
    </row>
    <row r="1876" spans="1:3" x14ac:dyDescent="0.25">
      <c r="A1876" s="1" t="s">
        <v>12521</v>
      </c>
      <c r="B1876" s="2">
        <v>596666418</v>
      </c>
      <c r="C1876" s="6">
        <v>0.5</v>
      </c>
    </row>
    <row r="1877" spans="1:3" x14ac:dyDescent="0.25">
      <c r="A1877" s="1" t="s">
        <v>12521</v>
      </c>
      <c r="B1877" s="2">
        <v>349872023</v>
      </c>
      <c r="C1877" s="6">
        <v>0</v>
      </c>
    </row>
    <row r="1878" spans="1:3" x14ac:dyDescent="0.25">
      <c r="A1878" s="1" t="s">
        <v>12521</v>
      </c>
      <c r="B1878" s="2">
        <v>221141420</v>
      </c>
      <c r="C1878" s="6">
        <v>0.25</v>
      </c>
    </row>
    <row r="1879" spans="1:3" x14ac:dyDescent="0.25">
      <c r="A1879" s="1" t="s">
        <v>12521</v>
      </c>
      <c r="B1879" s="2">
        <v>529114349</v>
      </c>
      <c r="C1879" s="6">
        <v>0.5</v>
      </c>
    </row>
    <row r="1880" spans="1:3" x14ac:dyDescent="0.25">
      <c r="A1880" s="1" t="s">
        <v>12521</v>
      </c>
      <c r="B1880" s="2">
        <v>322285626</v>
      </c>
      <c r="C1880" s="6">
        <v>0.5</v>
      </c>
    </row>
    <row r="1881" spans="1:3" x14ac:dyDescent="0.25">
      <c r="A1881" s="1" t="s">
        <v>12521</v>
      </c>
      <c r="B1881" s="2">
        <v>157500690</v>
      </c>
      <c r="C1881" s="6">
        <v>0.25</v>
      </c>
    </row>
    <row r="1882" spans="1:3" x14ac:dyDescent="0.25">
      <c r="A1882" s="1" t="s">
        <v>12521</v>
      </c>
      <c r="B1882" s="2">
        <v>372978269</v>
      </c>
      <c r="C1882" s="6">
        <v>0</v>
      </c>
    </row>
    <row r="1883" spans="1:3" x14ac:dyDescent="0.25">
      <c r="A1883" s="1" t="s">
        <v>12521</v>
      </c>
      <c r="B1883" s="2">
        <v>341472312</v>
      </c>
      <c r="C1883" s="6">
        <v>0</v>
      </c>
    </row>
    <row r="1884" spans="1:3" x14ac:dyDescent="0.25">
      <c r="A1884" s="1" t="s">
        <v>12521</v>
      </c>
      <c r="B1884" s="2">
        <v>147534688</v>
      </c>
      <c r="C1884" s="6">
        <v>0.5</v>
      </c>
    </row>
    <row r="1885" spans="1:3" x14ac:dyDescent="0.25">
      <c r="A1885" s="1" t="s">
        <v>12521</v>
      </c>
      <c r="B1885" s="2">
        <v>260136851</v>
      </c>
      <c r="C1885" s="6">
        <v>0.5</v>
      </c>
    </row>
    <row r="1886" spans="1:3" x14ac:dyDescent="0.25">
      <c r="A1886" s="1" t="s">
        <v>12521</v>
      </c>
      <c r="B1886" s="2">
        <v>473170824</v>
      </c>
      <c r="C1886" s="6">
        <v>0.75</v>
      </c>
    </row>
    <row r="1887" spans="1:3" x14ac:dyDescent="0.25">
      <c r="A1887" s="1" t="s">
        <v>12521</v>
      </c>
      <c r="B1887" s="2">
        <v>29321473</v>
      </c>
      <c r="C1887" s="6">
        <v>0</v>
      </c>
    </row>
    <row r="1888" spans="1:3" x14ac:dyDescent="0.25">
      <c r="A1888" s="1" t="s">
        <v>12521</v>
      </c>
      <c r="B1888" s="2">
        <v>328266044</v>
      </c>
      <c r="C1888" s="6">
        <v>0.75</v>
      </c>
    </row>
    <row r="1889" spans="1:3" x14ac:dyDescent="0.25">
      <c r="A1889" s="1" t="s">
        <v>12521</v>
      </c>
      <c r="B1889" s="2">
        <v>972458752</v>
      </c>
      <c r="C1889" s="6">
        <v>0.25</v>
      </c>
    </row>
    <row r="1890" spans="1:3" x14ac:dyDescent="0.25">
      <c r="A1890" s="1" t="s">
        <v>12521</v>
      </c>
      <c r="B1890" s="2">
        <v>881946883</v>
      </c>
      <c r="C1890" s="6">
        <v>0.75</v>
      </c>
    </row>
    <row r="1891" spans="1:3" x14ac:dyDescent="0.25">
      <c r="A1891" s="1" t="s">
        <v>12521</v>
      </c>
      <c r="B1891" s="2">
        <v>343908925</v>
      </c>
      <c r="C1891" s="6">
        <v>0.75</v>
      </c>
    </row>
    <row r="1892" spans="1:3" x14ac:dyDescent="0.25">
      <c r="A1892" s="1" t="s">
        <v>12521</v>
      </c>
      <c r="B1892" s="2">
        <v>456145948</v>
      </c>
      <c r="C1892" s="6">
        <v>0.75</v>
      </c>
    </row>
    <row r="1893" spans="1:3" x14ac:dyDescent="0.25">
      <c r="A1893" s="1" t="s">
        <v>12521</v>
      </c>
      <c r="B1893" s="2">
        <v>188754874</v>
      </c>
      <c r="C1893" s="6">
        <v>0</v>
      </c>
    </row>
    <row r="1894" spans="1:3" x14ac:dyDescent="0.25">
      <c r="A1894" s="1" t="s">
        <v>12521</v>
      </c>
      <c r="B1894" s="2">
        <v>905121758</v>
      </c>
      <c r="C1894" s="6">
        <v>0.25</v>
      </c>
    </row>
    <row r="1895" spans="1:3" x14ac:dyDescent="0.25">
      <c r="A1895" s="1" t="s">
        <v>12521</v>
      </c>
      <c r="B1895" s="2">
        <v>536980993</v>
      </c>
      <c r="C1895" s="6">
        <v>0</v>
      </c>
    </row>
    <row r="1896" spans="1:3" x14ac:dyDescent="0.25">
      <c r="A1896" s="1" t="s">
        <v>12504</v>
      </c>
      <c r="B1896" s="2">
        <v>577679256</v>
      </c>
      <c r="C1896" s="6">
        <v>0</v>
      </c>
    </row>
    <row r="1897" spans="1:3" x14ac:dyDescent="0.25">
      <c r="A1897" s="1" t="s">
        <v>12504</v>
      </c>
      <c r="B1897" s="2">
        <v>892053495</v>
      </c>
      <c r="C1897" s="6">
        <v>0.75</v>
      </c>
    </row>
    <row r="1898" spans="1:3" x14ac:dyDescent="0.25">
      <c r="A1898" s="1" t="s">
        <v>12504</v>
      </c>
      <c r="B1898" s="2">
        <v>394386302</v>
      </c>
      <c r="C1898" s="6">
        <v>0.75</v>
      </c>
    </row>
    <row r="1899" spans="1:3" x14ac:dyDescent="0.25">
      <c r="A1899" s="1" t="s">
        <v>12504</v>
      </c>
      <c r="B1899" s="2">
        <v>806218567</v>
      </c>
      <c r="C1899" s="6">
        <v>0.25</v>
      </c>
    </row>
    <row r="1900" spans="1:3" x14ac:dyDescent="0.25">
      <c r="A1900" s="1" t="s">
        <v>12504</v>
      </c>
      <c r="B1900" s="2">
        <v>89352225</v>
      </c>
      <c r="C1900" s="6">
        <v>0.25</v>
      </c>
    </row>
    <row r="1901" spans="1:3" x14ac:dyDescent="0.25">
      <c r="A1901" s="1" t="s">
        <v>12504</v>
      </c>
      <c r="B1901" s="2">
        <v>606950558</v>
      </c>
      <c r="C1901" s="6">
        <v>0</v>
      </c>
    </row>
    <row r="1902" spans="1:3" x14ac:dyDescent="0.25">
      <c r="A1902" s="1" t="s">
        <v>12504</v>
      </c>
      <c r="B1902" s="2">
        <v>523976534</v>
      </c>
      <c r="C1902" s="6">
        <v>0.5</v>
      </c>
    </row>
    <row r="1903" spans="1:3" x14ac:dyDescent="0.25">
      <c r="A1903" s="1" t="s">
        <v>12504</v>
      </c>
      <c r="B1903" s="2">
        <v>576840266</v>
      </c>
      <c r="C1903" s="6">
        <v>0</v>
      </c>
    </row>
    <row r="1904" spans="1:3" x14ac:dyDescent="0.25">
      <c r="A1904" s="1" t="s">
        <v>12504</v>
      </c>
      <c r="B1904" s="2">
        <v>311948849</v>
      </c>
      <c r="C1904" s="6">
        <v>0.5</v>
      </c>
    </row>
    <row r="1905" spans="1:3" x14ac:dyDescent="0.25">
      <c r="A1905" s="1" t="s">
        <v>12504</v>
      </c>
      <c r="B1905" s="2">
        <v>4969041</v>
      </c>
      <c r="C1905" s="6">
        <v>0.75</v>
      </c>
    </row>
    <row r="1906" spans="1:3" x14ac:dyDescent="0.25">
      <c r="A1906" s="1" t="s">
        <v>12504</v>
      </c>
      <c r="B1906" s="2">
        <v>192208870</v>
      </c>
      <c r="C1906" s="6">
        <v>0.75</v>
      </c>
    </row>
    <row r="1907" spans="1:3" x14ac:dyDescent="0.25">
      <c r="A1907" s="1" t="s">
        <v>12504</v>
      </c>
      <c r="B1907" s="2">
        <v>462697928</v>
      </c>
      <c r="C1907" s="6">
        <v>0.5</v>
      </c>
    </row>
    <row r="1908" spans="1:3" x14ac:dyDescent="0.25">
      <c r="A1908" s="1" t="s">
        <v>12504</v>
      </c>
      <c r="B1908" s="2">
        <v>254730333</v>
      </c>
      <c r="C1908" s="6">
        <v>0.25</v>
      </c>
    </row>
    <row r="1909" spans="1:3" x14ac:dyDescent="0.25">
      <c r="A1909" s="1" t="s">
        <v>12504</v>
      </c>
      <c r="B1909" s="2">
        <v>838500892</v>
      </c>
      <c r="C1909" s="6">
        <v>0.25</v>
      </c>
    </row>
    <row r="1910" spans="1:3" x14ac:dyDescent="0.25">
      <c r="A1910" s="1" t="s">
        <v>12504</v>
      </c>
      <c r="B1910" s="2">
        <v>963425424</v>
      </c>
      <c r="C1910" s="6">
        <v>0.75</v>
      </c>
    </row>
    <row r="1911" spans="1:3" x14ac:dyDescent="0.25">
      <c r="A1911" s="1" t="s">
        <v>12504</v>
      </c>
      <c r="B1911" s="2">
        <v>532704877</v>
      </c>
      <c r="C1911" s="6">
        <v>0.5</v>
      </c>
    </row>
    <row r="1912" spans="1:3" x14ac:dyDescent="0.25">
      <c r="A1912" s="1" t="s">
        <v>12504</v>
      </c>
      <c r="B1912" s="2">
        <v>418929121</v>
      </c>
      <c r="C1912" s="6">
        <v>0.75</v>
      </c>
    </row>
    <row r="1913" spans="1:3" x14ac:dyDescent="0.25">
      <c r="A1913" s="1" t="s">
        <v>12504</v>
      </c>
      <c r="B1913" s="2">
        <v>594344028</v>
      </c>
      <c r="C1913" s="6">
        <v>0.25</v>
      </c>
    </row>
    <row r="1914" spans="1:3" x14ac:dyDescent="0.25">
      <c r="A1914" s="1" t="s">
        <v>12504</v>
      </c>
      <c r="B1914" s="2">
        <v>946043399</v>
      </c>
      <c r="C1914" s="6">
        <v>0</v>
      </c>
    </row>
    <row r="1915" spans="1:3" x14ac:dyDescent="0.25">
      <c r="A1915" s="1" t="s">
        <v>12504</v>
      </c>
      <c r="B1915" s="2">
        <v>133479094</v>
      </c>
      <c r="C1915" s="6">
        <v>0.25</v>
      </c>
    </row>
    <row r="1916" spans="1:3" x14ac:dyDescent="0.25">
      <c r="A1916" s="1" t="s">
        <v>12504</v>
      </c>
      <c r="B1916" s="2">
        <v>957927989</v>
      </c>
      <c r="C1916" s="6">
        <v>0.75</v>
      </c>
    </row>
    <row r="1917" spans="1:3" x14ac:dyDescent="0.25">
      <c r="A1917" s="1" t="s">
        <v>12504</v>
      </c>
      <c r="B1917" s="2">
        <v>280950175</v>
      </c>
      <c r="C1917" s="6">
        <v>0</v>
      </c>
    </row>
    <row r="1918" spans="1:3" x14ac:dyDescent="0.25">
      <c r="A1918" s="1" t="s">
        <v>12504</v>
      </c>
      <c r="B1918" s="2">
        <v>189397842</v>
      </c>
      <c r="C1918" s="6">
        <v>0</v>
      </c>
    </row>
    <row r="1919" spans="1:3" x14ac:dyDescent="0.25">
      <c r="A1919" s="1" t="s">
        <v>12504</v>
      </c>
      <c r="B1919" s="2">
        <v>935043681</v>
      </c>
      <c r="C1919" s="6">
        <v>0</v>
      </c>
    </row>
    <row r="1920" spans="1:3" x14ac:dyDescent="0.25">
      <c r="A1920" s="1" t="s">
        <v>12504</v>
      </c>
      <c r="B1920" s="2">
        <v>151915052</v>
      </c>
      <c r="C1920" s="6">
        <v>0.75</v>
      </c>
    </row>
    <row r="1921" spans="1:3" x14ac:dyDescent="0.25">
      <c r="A1921" s="1" t="s">
        <v>12504</v>
      </c>
      <c r="B1921" s="2">
        <v>250515727</v>
      </c>
      <c r="C1921" s="6">
        <v>0.25</v>
      </c>
    </row>
    <row r="1922" spans="1:3" x14ac:dyDescent="0.25">
      <c r="A1922" s="1" t="s">
        <v>12504</v>
      </c>
      <c r="B1922" s="2">
        <v>939622054</v>
      </c>
      <c r="C1922" s="6">
        <v>0.5</v>
      </c>
    </row>
    <row r="1923" spans="1:3" x14ac:dyDescent="0.25">
      <c r="A1923" s="1" t="s">
        <v>12504</v>
      </c>
      <c r="B1923" s="2">
        <v>581950676</v>
      </c>
      <c r="C1923" s="6">
        <v>0.75</v>
      </c>
    </row>
    <row r="1924" spans="1:3" x14ac:dyDescent="0.25">
      <c r="A1924" s="1" t="s">
        <v>12504</v>
      </c>
      <c r="B1924" s="2">
        <v>306590052</v>
      </c>
      <c r="C1924" s="6">
        <v>0</v>
      </c>
    </row>
    <row r="1925" spans="1:3" x14ac:dyDescent="0.25">
      <c r="A1925" s="1" t="s">
        <v>12504</v>
      </c>
      <c r="B1925" s="2">
        <v>631528098</v>
      </c>
      <c r="C1925" s="6">
        <v>0</v>
      </c>
    </row>
    <row r="1926" spans="1:3" x14ac:dyDescent="0.25">
      <c r="A1926" s="1" t="s">
        <v>12504</v>
      </c>
      <c r="B1926" s="2">
        <v>431133207</v>
      </c>
      <c r="C1926" s="6">
        <v>0.25</v>
      </c>
    </row>
    <row r="1927" spans="1:3" x14ac:dyDescent="0.25">
      <c r="A1927" s="1" t="s">
        <v>12504</v>
      </c>
      <c r="B1927" s="2">
        <v>324385875</v>
      </c>
      <c r="C1927" s="6">
        <v>0.25</v>
      </c>
    </row>
    <row r="1928" spans="1:3" x14ac:dyDescent="0.25">
      <c r="A1928" s="1" t="s">
        <v>12504</v>
      </c>
      <c r="B1928" s="2">
        <v>303261455</v>
      </c>
      <c r="C1928" s="6">
        <v>0.75</v>
      </c>
    </row>
    <row r="1929" spans="1:3" x14ac:dyDescent="0.25">
      <c r="A1929" s="1" t="s">
        <v>12504</v>
      </c>
      <c r="B1929" s="2">
        <v>926617488</v>
      </c>
      <c r="C1929" s="6">
        <v>0</v>
      </c>
    </row>
    <row r="1930" spans="1:3" x14ac:dyDescent="0.25">
      <c r="A1930" s="1" t="s">
        <v>12504</v>
      </c>
      <c r="B1930" s="2">
        <v>1830742</v>
      </c>
      <c r="C1930" s="6">
        <v>0.75</v>
      </c>
    </row>
    <row r="1931" spans="1:3" x14ac:dyDescent="0.25">
      <c r="A1931" s="1" t="s">
        <v>12504</v>
      </c>
      <c r="B1931" s="2">
        <v>935902253</v>
      </c>
      <c r="C1931" s="6">
        <v>0.25</v>
      </c>
    </row>
    <row r="1932" spans="1:3" x14ac:dyDescent="0.25">
      <c r="A1932" s="1" t="s">
        <v>12504</v>
      </c>
      <c r="B1932" s="2">
        <v>327328790</v>
      </c>
      <c r="C1932" s="6">
        <v>0.5</v>
      </c>
    </row>
    <row r="1933" spans="1:3" x14ac:dyDescent="0.25">
      <c r="A1933" s="1" t="s">
        <v>12504</v>
      </c>
      <c r="B1933" s="2">
        <v>66474835</v>
      </c>
      <c r="C1933" s="6">
        <v>0</v>
      </c>
    </row>
    <row r="1934" spans="1:3" x14ac:dyDescent="0.25">
      <c r="A1934" s="1" t="s">
        <v>12504</v>
      </c>
      <c r="B1934" s="2">
        <v>309510957</v>
      </c>
      <c r="C1934" s="6">
        <v>0.25</v>
      </c>
    </row>
    <row r="1935" spans="1:3" x14ac:dyDescent="0.25">
      <c r="A1935" s="1" t="s">
        <v>12504</v>
      </c>
      <c r="B1935" s="2">
        <v>984535903</v>
      </c>
      <c r="C1935" s="6">
        <v>0.5</v>
      </c>
    </row>
    <row r="1936" spans="1:3" x14ac:dyDescent="0.25">
      <c r="A1936" s="1" t="s">
        <v>12504</v>
      </c>
      <c r="B1936" s="2">
        <v>119419377</v>
      </c>
      <c r="C1936" s="6">
        <v>0</v>
      </c>
    </row>
    <row r="1937" spans="1:3" x14ac:dyDescent="0.25">
      <c r="A1937" s="1" t="s">
        <v>12504</v>
      </c>
      <c r="B1937" s="2">
        <v>988169754</v>
      </c>
      <c r="C1937" s="6">
        <v>0.25</v>
      </c>
    </row>
    <row r="1938" spans="1:3" x14ac:dyDescent="0.25">
      <c r="A1938" s="1" t="s">
        <v>12504</v>
      </c>
      <c r="B1938" s="2">
        <v>192418406</v>
      </c>
      <c r="C1938" s="6">
        <v>0.75</v>
      </c>
    </row>
    <row r="1939" spans="1:3" x14ac:dyDescent="0.25">
      <c r="A1939" s="1" t="s">
        <v>12504</v>
      </c>
      <c r="B1939" s="2">
        <v>458976633</v>
      </c>
      <c r="C1939" s="6">
        <v>0</v>
      </c>
    </row>
    <row r="1940" spans="1:3" x14ac:dyDescent="0.25">
      <c r="A1940" s="1" t="s">
        <v>12504</v>
      </c>
      <c r="B1940" s="2">
        <v>180698572</v>
      </c>
      <c r="C1940" s="6">
        <v>0.25</v>
      </c>
    </row>
    <row r="1941" spans="1:3" x14ac:dyDescent="0.25">
      <c r="A1941" s="1" t="s">
        <v>12504</v>
      </c>
      <c r="B1941" s="2">
        <v>983314375</v>
      </c>
      <c r="C1941" s="6">
        <v>0.75</v>
      </c>
    </row>
    <row r="1942" spans="1:3" x14ac:dyDescent="0.25">
      <c r="A1942" s="1" t="s">
        <v>12504</v>
      </c>
      <c r="B1942" s="2">
        <v>129117923</v>
      </c>
      <c r="C1942" s="6">
        <v>0.25</v>
      </c>
    </row>
    <row r="1943" spans="1:3" x14ac:dyDescent="0.25">
      <c r="A1943" s="1" t="s">
        <v>12504</v>
      </c>
      <c r="B1943" s="2">
        <v>489162349</v>
      </c>
      <c r="C1943" s="6">
        <v>0.5</v>
      </c>
    </row>
    <row r="1944" spans="1:3" x14ac:dyDescent="0.25">
      <c r="A1944" s="1" t="s">
        <v>12504</v>
      </c>
      <c r="B1944" s="2">
        <v>209733115</v>
      </c>
      <c r="C1944" s="6">
        <v>0</v>
      </c>
    </row>
    <row r="1945" spans="1:3" x14ac:dyDescent="0.25">
      <c r="A1945" s="1" t="s">
        <v>12504</v>
      </c>
      <c r="B1945" s="2">
        <v>356089885</v>
      </c>
      <c r="C1945" s="6">
        <v>0</v>
      </c>
    </row>
    <row r="1946" spans="1:3" x14ac:dyDescent="0.25">
      <c r="A1946" s="1" t="s">
        <v>12504</v>
      </c>
      <c r="B1946" s="2">
        <v>93482930</v>
      </c>
      <c r="C1946" s="6">
        <v>0</v>
      </c>
    </row>
    <row r="1947" spans="1:3" x14ac:dyDescent="0.25">
      <c r="A1947" s="1" t="s">
        <v>12504</v>
      </c>
      <c r="B1947" s="2">
        <v>254483229</v>
      </c>
      <c r="C1947" s="6">
        <v>0.5</v>
      </c>
    </row>
    <row r="1948" spans="1:3" x14ac:dyDescent="0.25">
      <c r="A1948" s="1" t="s">
        <v>12504</v>
      </c>
      <c r="B1948" s="2">
        <v>788671678</v>
      </c>
      <c r="C1948" s="6">
        <v>0</v>
      </c>
    </row>
    <row r="1949" spans="1:3" x14ac:dyDescent="0.25">
      <c r="A1949" s="1" t="s">
        <v>12504</v>
      </c>
      <c r="B1949" s="2">
        <v>376092417</v>
      </c>
      <c r="C1949" s="6">
        <v>0.5</v>
      </c>
    </row>
    <row r="1950" spans="1:3" x14ac:dyDescent="0.25">
      <c r="A1950" s="1" t="s">
        <v>12504</v>
      </c>
      <c r="B1950" s="2">
        <v>129520261</v>
      </c>
      <c r="C1950" s="6">
        <v>0.5</v>
      </c>
    </row>
    <row r="1951" spans="1:3" x14ac:dyDescent="0.25">
      <c r="A1951" s="1" t="s">
        <v>12504</v>
      </c>
      <c r="B1951" s="2">
        <v>991561578</v>
      </c>
      <c r="C1951" s="6">
        <v>0.75</v>
      </c>
    </row>
    <row r="1952" spans="1:3" x14ac:dyDescent="0.25">
      <c r="A1952" s="1" t="s">
        <v>12504</v>
      </c>
      <c r="B1952" s="2">
        <v>77112347</v>
      </c>
      <c r="C1952" s="6">
        <v>0.75</v>
      </c>
    </row>
    <row r="1953" spans="1:3" x14ac:dyDescent="0.25">
      <c r="A1953" s="1" t="s">
        <v>12504</v>
      </c>
      <c r="B1953" s="2">
        <v>281718506</v>
      </c>
      <c r="C1953" s="6">
        <v>0</v>
      </c>
    </row>
    <row r="1954" spans="1:3" x14ac:dyDescent="0.25">
      <c r="A1954" s="1" t="s">
        <v>12504</v>
      </c>
      <c r="B1954" s="2">
        <v>968465790</v>
      </c>
      <c r="C1954" s="6">
        <v>0.25</v>
      </c>
    </row>
    <row r="1955" spans="1:3" x14ac:dyDescent="0.25">
      <c r="A1955" s="1" t="s">
        <v>12504</v>
      </c>
      <c r="B1955" s="2">
        <v>6752491</v>
      </c>
      <c r="C1955" s="6">
        <v>0.25</v>
      </c>
    </row>
    <row r="1956" spans="1:3" x14ac:dyDescent="0.25">
      <c r="A1956" s="1" t="s">
        <v>12504</v>
      </c>
      <c r="B1956" s="2">
        <v>860881991</v>
      </c>
      <c r="C1956" s="6">
        <v>0.75</v>
      </c>
    </row>
    <row r="1957" spans="1:3" x14ac:dyDescent="0.25">
      <c r="A1957" s="1" t="s">
        <v>12504</v>
      </c>
      <c r="B1957" s="2">
        <v>559812951</v>
      </c>
      <c r="C1957" s="6">
        <v>0.25</v>
      </c>
    </row>
    <row r="1958" spans="1:3" x14ac:dyDescent="0.25">
      <c r="A1958" s="1" t="s">
        <v>12504</v>
      </c>
      <c r="B1958" s="2">
        <v>911552187</v>
      </c>
      <c r="C1958" s="6">
        <v>0.75</v>
      </c>
    </row>
    <row r="1959" spans="1:3" x14ac:dyDescent="0.25">
      <c r="A1959" s="1" t="s">
        <v>12504</v>
      </c>
      <c r="B1959" s="2">
        <v>16077370</v>
      </c>
      <c r="C1959" s="6">
        <v>0</v>
      </c>
    </row>
    <row r="1960" spans="1:3" x14ac:dyDescent="0.25">
      <c r="A1960" s="1" t="s">
        <v>12504</v>
      </c>
      <c r="B1960" s="2">
        <v>719469045</v>
      </c>
      <c r="C1960" s="6">
        <v>0.75</v>
      </c>
    </row>
    <row r="1961" spans="1:3" x14ac:dyDescent="0.25">
      <c r="A1961" s="1" t="s">
        <v>12504</v>
      </c>
      <c r="B1961" s="2">
        <v>212431665</v>
      </c>
      <c r="C1961" s="6">
        <v>0</v>
      </c>
    </row>
    <row r="1962" spans="1:3" x14ac:dyDescent="0.25">
      <c r="A1962" s="1" t="s">
        <v>12504</v>
      </c>
      <c r="B1962" s="2">
        <v>523429584</v>
      </c>
      <c r="C1962" s="6">
        <v>0.25</v>
      </c>
    </row>
    <row r="1963" spans="1:3" x14ac:dyDescent="0.25">
      <c r="A1963" s="1" t="s">
        <v>12504</v>
      </c>
      <c r="B1963" s="2">
        <v>104483650</v>
      </c>
      <c r="C1963" s="6">
        <v>0.5</v>
      </c>
    </row>
    <row r="1964" spans="1:3" x14ac:dyDescent="0.25">
      <c r="A1964" s="1" t="s">
        <v>12504</v>
      </c>
      <c r="B1964" s="2">
        <v>582167795</v>
      </c>
      <c r="C1964" s="6">
        <v>0</v>
      </c>
    </row>
    <row r="1965" spans="1:3" x14ac:dyDescent="0.25">
      <c r="A1965" s="1" t="s">
        <v>12504</v>
      </c>
      <c r="B1965" s="2">
        <v>362534601</v>
      </c>
      <c r="C1965" s="6">
        <v>0.25</v>
      </c>
    </row>
    <row r="1966" spans="1:3" x14ac:dyDescent="0.25">
      <c r="A1966" s="1" t="s">
        <v>12504</v>
      </c>
      <c r="B1966" s="2">
        <v>9780747</v>
      </c>
      <c r="C1966" s="6">
        <v>0.25</v>
      </c>
    </row>
    <row r="1967" spans="1:3" x14ac:dyDescent="0.25">
      <c r="A1967" s="1" t="s">
        <v>12504</v>
      </c>
      <c r="B1967" s="2">
        <v>901289387</v>
      </c>
      <c r="C1967" s="6">
        <v>0.5</v>
      </c>
    </row>
    <row r="1968" spans="1:3" x14ac:dyDescent="0.25">
      <c r="A1968" s="1" t="s">
        <v>12504</v>
      </c>
      <c r="B1968" s="2">
        <v>573219712</v>
      </c>
      <c r="C1968" s="6">
        <v>0.25</v>
      </c>
    </row>
    <row r="1969" spans="1:3" x14ac:dyDescent="0.25">
      <c r="A1969" s="1" t="s">
        <v>12504</v>
      </c>
      <c r="B1969" s="2">
        <v>821766918</v>
      </c>
      <c r="C1969" s="6">
        <v>0</v>
      </c>
    </row>
    <row r="1970" spans="1:3" x14ac:dyDescent="0.25">
      <c r="A1970" s="1" t="s">
        <v>12504</v>
      </c>
      <c r="B1970" s="2">
        <v>948267384</v>
      </c>
      <c r="C1970" s="6">
        <v>0</v>
      </c>
    </row>
    <row r="1971" spans="1:3" x14ac:dyDescent="0.25">
      <c r="A1971" s="1" t="s">
        <v>12504</v>
      </c>
      <c r="B1971" s="2">
        <v>501130001</v>
      </c>
      <c r="C1971" s="6">
        <v>0.75</v>
      </c>
    </row>
    <row r="1972" spans="1:3" x14ac:dyDescent="0.25">
      <c r="A1972" s="1" t="s">
        <v>12504</v>
      </c>
      <c r="B1972" s="2">
        <v>432021484</v>
      </c>
      <c r="C1972" s="6">
        <v>0.75</v>
      </c>
    </row>
    <row r="1973" spans="1:3" x14ac:dyDescent="0.25">
      <c r="A1973" s="1" t="s">
        <v>12504</v>
      </c>
      <c r="B1973" s="2">
        <v>225736476</v>
      </c>
      <c r="C1973" s="6">
        <v>0.25</v>
      </c>
    </row>
    <row r="1974" spans="1:3" x14ac:dyDescent="0.25">
      <c r="A1974" s="1" t="s">
        <v>12504</v>
      </c>
      <c r="B1974" s="2">
        <v>743549968</v>
      </c>
      <c r="C1974" s="6">
        <v>0.5</v>
      </c>
    </row>
    <row r="1975" spans="1:3" x14ac:dyDescent="0.25">
      <c r="A1975" s="1" t="s">
        <v>12504</v>
      </c>
      <c r="B1975" s="2">
        <v>732570568</v>
      </c>
      <c r="C1975" s="6">
        <v>0.25</v>
      </c>
    </row>
    <row r="1976" spans="1:3" x14ac:dyDescent="0.25">
      <c r="A1976" s="1" t="s">
        <v>12504</v>
      </c>
      <c r="B1976" s="2">
        <v>4417230</v>
      </c>
      <c r="C1976" s="6">
        <v>0.5</v>
      </c>
    </row>
    <row r="1977" spans="1:3" x14ac:dyDescent="0.25">
      <c r="A1977" s="1" t="s">
        <v>12504</v>
      </c>
      <c r="B1977" s="2">
        <v>535286617</v>
      </c>
      <c r="C1977" s="6">
        <v>0</v>
      </c>
    </row>
    <row r="1978" spans="1:3" x14ac:dyDescent="0.25">
      <c r="A1978" s="1" t="s">
        <v>12504</v>
      </c>
      <c r="B1978" s="2">
        <v>44775441</v>
      </c>
      <c r="C1978" s="6">
        <v>0</v>
      </c>
    </row>
    <row r="1979" spans="1:3" x14ac:dyDescent="0.25">
      <c r="A1979" s="1" t="s">
        <v>12504</v>
      </c>
      <c r="B1979" s="2">
        <v>425436588</v>
      </c>
      <c r="C1979" s="6">
        <v>0.75</v>
      </c>
    </row>
    <row r="1980" spans="1:3" x14ac:dyDescent="0.25">
      <c r="A1980" s="1" t="s">
        <v>12504</v>
      </c>
      <c r="B1980" s="2">
        <v>171777221</v>
      </c>
      <c r="C1980" s="6">
        <v>0.75</v>
      </c>
    </row>
    <row r="1981" spans="1:3" x14ac:dyDescent="0.25">
      <c r="A1981" s="1" t="s">
        <v>12504</v>
      </c>
      <c r="B1981" s="2">
        <v>904665173</v>
      </c>
      <c r="C1981" s="6">
        <v>0.75</v>
      </c>
    </row>
    <row r="1982" spans="1:3" x14ac:dyDescent="0.25">
      <c r="A1982" s="1" t="s">
        <v>12504</v>
      </c>
      <c r="B1982" s="2">
        <v>60142149</v>
      </c>
      <c r="C1982" s="6">
        <v>0.25</v>
      </c>
    </row>
    <row r="1983" spans="1:3" x14ac:dyDescent="0.25">
      <c r="A1983" s="1" t="s">
        <v>12504</v>
      </c>
      <c r="B1983" s="2">
        <v>223898357</v>
      </c>
      <c r="C1983" s="6">
        <v>0.25</v>
      </c>
    </row>
    <row r="1984" spans="1:3" x14ac:dyDescent="0.25">
      <c r="A1984" s="1" t="s">
        <v>12504</v>
      </c>
      <c r="B1984" s="2">
        <v>983753016</v>
      </c>
      <c r="C1984" s="6">
        <v>0.75</v>
      </c>
    </row>
    <row r="1985" spans="1:3" x14ac:dyDescent="0.25">
      <c r="A1985" s="1" t="s">
        <v>12504</v>
      </c>
      <c r="B1985" s="2">
        <v>454812830</v>
      </c>
      <c r="C1985" s="6">
        <v>0.5</v>
      </c>
    </row>
    <row r="1986" spans="1:3" x14ac:dyDescent="0.25">
      <c r="A1986" s="1" t="s">
        <v>12504</v>
      </c>
      <c r="B1986" s="2">
        <v>536372800</v>
      </c>
      <c r="C1986" s="6">
        <v>0</v>
      </c>
    </row>
    <row r="1987" spans="1:3" x14ac:dyDescent="0.25">
      <c r="A1987" s="1" t="s">
        <v>12504</v>
      </c>
      <c r="B1987" s="2">
        <v>65374783</v>
      </c>
      <c r="C1987" s="6">
        <v>0</v>
      </c>
    </row>
    <row r="1988" spans="1:3" x14ac:dyDescent="0.25">
      <c r="A1988" s="1" t="s">
        <v>12504</v>
      </c>
      <c r="B1988" s="2">
        <v>710014359</v>
      </c>
      <c r="C1988" s="6">
        <v>0</v>
      </c>
    </row>
    <row r="1989" spans="1:3" x14ac:dyDescent="0.25">
      <c r="A1989" s="1" t="s">
        <v>12504</v>
      </c>
      <c r="B1989" s="2">
        <v>105291696</v>
      </c>
      <c r="C1989" s="6">
        <v>0.25</v>
      </c>
    </row>
    <row r="1990" spans="1:3" x14ac:dyDescent="0.25">
      <c r="A1990" s="1" t="s">
        <v>12504</v>
      </c>
      <c r="B1990" s="2">
        <v>969541331</v>
      </c>
      <c r="C1990" s="6">
        <v>0.5</v>
      </c>
    </row>
    <row r="1991" spans="1:3" x14ac:dyDescent="0.25">
      <c r="A1991" s="1" t="s">
        <v>12504</v>
      </c>
      <c r="B1991" s="2">
        <v>531964292</v>
      </c>
      <c r="C1991" s="6">
        <v>0.75</v>
      </c>
    </row>
    <row r="1992" spans="1:3" x14ac:dyDescent="0.25">
      <c r="A1992" s="1" t="s">
        <v>12504</v>
      </c>
      <c r="B1992" s="2">
        <v>523480343</v>
      </c>
      <c r="C1992" s="6">
        <v>0.75</v>
      </c>
    </row>
    <row r="1993" spans="1:3" x14ac:dyDescent="0.25">
      <c r="A1993" s="1" t="s">
        <v>12504</v>
      </c>
      <c r="B1993" s="2">
        <v>202308669</v>
      </c>
      <c r="C1993" s="6">
        <v>0</v>
      </c>
    </row>
    <row r="1994" spans="1:3" x14ac:dyDescent="0.25">
      <c r="A1994" s="1" t="s">
        <v>12504</v>
      </c>
      <c r="B1994" s="2">
        <v>395746493</v>
      </c>
      <c r="C1994" s="6">
        <v>0.5</v>
      </c>
    </row>
    <row r="1995" spans="1:3" x14ac:dyDescent="0.25">
      <c r="A1995" s="1" t="s">
        <v>12504</v>
      </c>
      <c r="B1995" s="2">
        <v>729505202</v>
      </c>
      <c r="C1995" s="6">
        <v>0.25</v>
      </c>
    </row>
    <row r="1996" spans="1:3" x14ac:dyDescent="0.25">
      <c r="A1996" s="1" t="s">
        <v>12504</v>
      </c>
      <c r="B1996" s="2">
        <v>506229434</v>
      </c>
      <c r="C1996" s="6">
        <v>0.5</v>
      </c>
    </row>
    <row r="1997" spans="1:3" x14ac:dyDescent="0.25">
      <c r="A1997" s="1" t="s">
        <v>12504</v>
      </c>
      <c r="B1997" s="2">
        <v>621510549</v>
      </c>
      <c r="C1997" s="6">
        <v>0.75</v>
      </c>
    </row>
    <row r="1998" spans="1:3" x14ac:dyDescent="0.25">
      <c r="A1998" s="1" t="s">
        <v>12504</v>
      </c>
      <c r="B1998" s="2">
        <v>386721027</v>
      </c>
      <c r="C1998" s="6">
        <v>0</v>
      </c>
    </row>
    <row r="1999" spans="1:3" x14ac:dyDescent="0.25">
      <c r="A1999" s="1" t="s">
        <v>12504</v>
      </c>
      <c r="B1999" s="2">
        <v>892979728</v>
      </c>
      <c r="C1999" s="6">
        <v>0.75</v>
      </c>
    </row>
    <row r="2000" spans="1:3" x14ac:dyDescent="0.25">
      <c r="A2000" s="1" t="s">
        <v>12504</v>
      </c>
      <c r="B2000" s="2">
        <v>281638263</v>
      </c>
      <c r="C2000" s="6">
        <v>0.5</v>
      </c>
    </row>
    <row r="2001" spans="1:3" x14ac:dyDescent="0.25">
      <c r="A2001" s="1" t="s">
        <v>12504</v>
      </c>
      <c r="B2001" s="2">
        <v>358235140</v>
      </c>
      <c r="C2001" s="6">
        <v>0.75</v>
      </c>
    </row>
    <row r="2002" spans="1:3" x14ac:dyDescent="0.25">
      <c r="A2002" s="1" t="s">
        <v>12504</v>
      </c>
      <c r="B2002" s="2">
        <v>454473125</v>
      </c>
      <c r="C2002" s="6">
        <v>0.25</v>
      </c>
    </row>
    <row r="2003" spans="1:3" x14ac:dyDescent="0.25">
      <c r="A2003" s="1" t="s">
        <v>12504</v>
      </c>
      <c r="B2003" s="2">
        <v>21760390</v>
      </c>
      <c r="C2003" s="6">
        <v>0</v>
      </c>
    </row>
    <row r="2004" spans="1:3" x14ac:dyDescent="0.25">
      <c r="A2004" s="1" t="s">
        <v>12504</v>
      </c>
      <c r="B2004" s="2">
        <v>862739449</v>
      </c>
      <c r="C2004" s="6">
        <v>0.75</v>
      </c>
    </row>
    <row r="2005" spans="1:3" x14ac:dyDescent="0.25">
      <c r="A2005" s="1" t="s">
        <v>12504</v>
      </c>
      <c r="B2005" s="2">
        <v>143782117</v>
      </c>
      <c r="C2005" s="6">
        <v>0.5</v>
      </c>
    </row>
    <row r="2006" spans="1:3" x14ac:dyDescent="0.25">
      <c r="A2006" s="1" t="s">
        <v>12504</v>
      </c>
      <c r="B2006" s="2">
        <v>738497808</v>
      </c>
      <c r="C2006" s="6">
        <v>0.5</v>
      </c>
    </row>
    <row r="2007" spans="1:3" x14ac:dyDescent="0.25">
      <c r="A2007" s="1" t="s">
        <v>12504</v>
      </c>
      <c r="B2007" s="2">
        <v>290011943</v>
      </c>
      <c r="C2007" s="6">
        <v>0.75</v>
      </c>
    </row>
    <row r="2008" spans="1:3" x14ac:dyDescent="0.25">
      <c r="A2008" s="1" t="s">
        <v>12504</v>
      </c>
      <c r="B2008" s="2">
        <v>547132319</v>
      </c>
      <c r="C2008" s="6">
        <v>0</v>
      </c>
    </row>
    <row r="2009" spans="1:3" x14ac:dyDescent="0.25">
      <c r="A2009" s="1" t="s">
        <v>12504</v>
      </c>
      <c r="B2009" s="2">
        <v>657272913</v>
      </c>
      <c r="C2009" s="6">
        <v>0.25</v>
      </c>
    </row>
    <row r="2010" spans="1:3" x14ac:dyDescent="0.25">
      <c r="A2010" s="1" t="s">
        <v>12504</v>
      </c>
      <c r="B2010" s="2">
        <v>301533948</v>
      </c>
      <c r="C2010" s="6">
        <v>0.25</v>
      </c>
    </row>
    <row r="2011" spans="1:3" x14ac:dyDescent="0.25">
      <c r="A2011" s="1" t="s">
        <v>12504</v>
      </c>
      <c r="B2011" s="2">
        <v>596923341</v>
      </c>
      <c r="C2011" s="6">
        <v>0</v>
      </c>
    </row>
    <row r="2012" spans="1:3" x14ac:dyDescent="0.25">
      <c r="A2012" s="1" t="s">
        <v>12504</v>
      </c>
      <c r="B2012" s="2">
        <v>590984003</v>
      </c>
      <c r="C2012" s="6">
        <v>0.25</v>
      </c>
    </row>
    <row r="2013" spans="1:3" x14ac:dyDescent="0.25">
      <c r="A2013" s="1" t="s">
        <v>12504</v>
      </c>
      <c r="B2013" s="2">
        <v>426567296</v>
      </c>
      <c r="C2013" s="6">
        <v>0</v>
      </c>
    </row>
    <row r="2014" spans="1:3" x14ac:dyDescent="0.25">
      <c r="A2014" s="1" t="s">
        <v>12504</v>
      </c>
      <c r="B2014" s="2">
        <v>689247857</v>
      </c>
      <c r="C2014" s="6">
        <v>0</v>
      </c>
    </row>
    <row r="2015" spans="1:3" x14ac:dyDescent="0.25">
      <c r="A2015" s="1" t="s">
        <v>12504</v>
      </c>
      <c r="B2015" s="2">
        <v>673180431</v>
      </c>
      <c r="C2015" s="6">
        <v>0.5</v>
      </c>
    </row>
    <row r="2016" spans="1:3" x14ac:dyDescent="0.25">
      <c r="A2016" s="1" t="s">
        <v>12504</v>
      </c>
      <c r="B2016" s="2">
        <v>270121096</v>
      </c>
      <c r="C2016" s="6">
        <v>0.75</v>
      </c>
    </row>
    <row r="2017" spans="1:3" x14ac:dyDescent="0.25">
      <c r="A2017" s="1" t="s">
        <v>12504</v>
      </c>
      <c r="B2017" s="2">
        <v>17757953</v>
      </c>
      <c r="C2017" s="6">
        <v>0.25</v>
      </c>
    </row>
    <row r="2018" spans="1:3" x14ac:dyDescent="0.25">
      <c r="A2018" s="1" t="s">
        <v>12504</v>
      </c>
      <c r="B2018" s="2">
        <v>164215475</v>
      </c>
      <c r="C2018" s="6">
        <v>0.5</v>
      </c>
    </row>
    <row r="2019" spans="1:3" x14ac:dyDescent="0.25">
      <c r="A2019" s="1" t="s">
        <v>12504</v>
      </c>
      <c r="B2019" s="2">
        <v>763609555</v>
      </c>
      <c r="C2019" s="6">
        <v>0.25</v>
      </c>
    </row>
    <row r="2020" spans="1:3" x14ac:dyDescent="0.25">
      <c r="A2020" s="1" t="s">
        <v>12504</v>
      </c>
      <c r="B2020" s="2">
        <v>91789554</v>
      </c>
      <c r="C2020" s="6">
        <v>0</v>
      </c>
    </row>
    <row r="2021" spans="1:3" x14ac:dyDescent="0.25">
      <c r="A2021" s="1" t="s">
        <v>12504</v>
      </c>
      <c r="B2021" s="2">
        <v>825936254</v>
      </c>
      <c r="C2021" s="6">
        <v>0.75</v>
      </c>
    </row>
    <row r="2022" spans="1:3" x14ac:dyDescent="0.25">
      <c r="A2022" s="1" t="s">
        <v>12504</v>
      </c>
      <c r="B2022" s="2">
        <v>902196918</v>
      </c>
      <c r="C2022" s="6">
        <v>0</v>
      </c>
    </row>
    <row r="2023" spans="1:3" x14ac:dyDescent="0.25">
      <c r="A2023" s="1" t="s">
        <v>12504</v>
      </c>
      <c r="B2023" s="2">
        <v>439347146</v>
      </c>
      <c r="C2023" s="6">
        <v>0.75</v>
      </c>
    </row>
    <row r="2024" spans="1:3" x14ac:dyDescent="0.25">
      <c r="A2024" s="1" t="s">
        <v>12504</v>
      </c>
      <c r="B2024" s="2">
        <v>585061240</v>
      </c>
      <c r="C2024" s="6">
        <v>0</v>
      </c>
    </row>
    <row r="2025" spans="1:3" x14ac:dyDescent="0.25">
      <c r="A2025" s="1" t="s">
        <v>12504</v>
      </c>
      <c r="B2025" s="2">
        <v>300991991</v>
      </c>
      <c r="C2025" s="6">
        <v>0.75</v>
      </c>
    </row>
    <row r="2026" spans="1:3" x14ac:dyDescent="0.25">
      <c r="A2026" s="1" t="s">
        <v>12504</v>
      </c>
      <c r="B2026" s="2">
        <v>950818731</v>
      </c>
      <c r="C2026" s="6">
        <v>0.75</v>
      </c>
    </row>
    <row r="2027" spans="1:3" x14ac:dyDescent="0.25">
      <c r="A2027" s="1" t="s">
        <v>12504</v>
      </c>
      <c r="B2027" s="2">
        <v>394538360</v>
      </c>
      <c r="C2027" s="6">
        <v>0.5</v>
      </c>
    </row>
    <row r="2028" spans="1:3" x14ac:dyDescent="0.25">
      <c r="A2028" s="1" t="s">
        <v>12504</v>
      </c>
      <c r="B2028" s="2">
        <v>29233538</v>
      </c>
      <c r="C2028" s="6">
        <v>0.75</v>
      </c>
    </row>
    <row r="2029" spans="1:3" x14ac:dyDescent="0.25">
      <c r="A2029" s="1" t="s">
        <v>12504</v>
      </c>
      <c r="B2029" s="2">
        <v>527206325</v>
      </c>
      <c r="C2029" s="6">
        <v>0</v>
      </c>
    </row>
    <row r="2030" spans="1:3" x14ac:dyDescent="0.25">
      <c r="A2030" s="1" t="s">
        <v>12504</v>
      </c>
      <c r="B2030" s="2">
        <v>749620169</v>
      </c>
      <c r="C2030" s="6">
        <v>0.25</v>
      </c>
    </row>
    <row r="2031" spans="1:3" x14ac:dyDescent="0.25">
      <c r="A2031" s="1" t="s">
        <v>12504</v>
      </c>
      <c r="B2031" s="2">
        <v>208888660</v>
      </c>
      <c r="C2031" s="6">
        <v>0.75</v>
      </c>
    </row>
    <row r="2032" spans="1:3" x14ac:dyDescent="0.25">
      <c r="A2032" s="1" t="s">
        <v>12504</v>
      </c>
      <c r="B2032" s="2">
        <v>85031129</v>
      </c>
      <c r="C2032" s="6">
        <v>0.75</v>
      </c>
    </row>
    <row r="2033" spans="1:3" x14ac:dyDescent="0.25">
      <c r="A2033" s="1" t="s">
        <v>12504</v>
      </c>
      <c r="B2033" s="2">
        <v>919962728</v>
      </c>
      <c r="C2033" s="6">
        <v>0.5</v>
      </c>
    </row>
    <row r="2034" spans="1:3" x14ac:dyDescent="0.25">
      <c r="A2034" s="1" t="s">
        <v>12504</v>
      </c>
      <c r="B2034" s="2">
        <v>804813466</v>
      </c>
      <c r="C2034" s="6">
        <v>0.5</v>
      </c>
    </row>
    <row r="2035" spans="1:3" x14ac:dyDescent="0.25">
      <c r="A2035" s="1" t="s">
        <v>12504</v>
      </c>
      <c r="B2035" s="2">
        <v>888123952</v>
      </c>
      <c r="C2035" s="6">
        <v>0</v>
      </c>
    </row>
    <row r="2036" spans="1:3" x14ac:dyDescent="0.25">
      <c r="A2036" s="1" t="s">
        <v>12504</v>
      </c>
      <c r="B2036" s="2">
        <v>48471431</v>
      </c>
      <c r="C2036" s="6">
        <v>0.5</v>
      </c>
    </row>
    <row r="2037" spans="1:3" x14ac:dyDescent="0.25">
      <c r="A2037" s="1" t="s">
        <v>12504</v>
      </c>
      <c r="B2037" s="2">
        <v>768030363</v>
      </c>
      <c r="C2037" s="6">
        <v>0.25</v>
      </c>
    </row>
    <row r="2038" spans="1:3" x14ac:dyDescent="0.25">
      <c r="A2038" s="1" t="s">
        <v>12504</v>
      </c>
      <c r="B2038" s="2">
        <v>500212612</v>
      </c>
      <c r="C2038" s="6">
        <v>0.75</v>
      </c>
    </row>
    <row r="2039" spans="1:3" x14ac:dyDescent="0.25">
      <c r="A2039" s="1" t="s">
        <v>12504</v>
      </c>
      <c r="B2039" s="2">
        <v>437676621</v>
      </c>
      <c r="C2039" s="6">
        <v>0</v>
      </c>
    </row>
    <row r="2040" spans="1:3" x14ac:dyDescent="0.25">
      <c r="A2040" s="1" t="s">
        <v>12504</v>
      </c>
      <c r="B2040" s="2">
        <v>267056850</v>
      </c>
      <c r="C2040" s="6">
        <v>0.25</v>
      </c>
    </row>
    <row r="2041" spans="1:3" x14ac:dyDescent="0.25">
      <c r="A2041" s="1" t="s">
        <v>12504</v>
      </c>
      <c r="B2041" s="2">
        <v>198416249</v>
      </c>
      <c r="C2041" s="6">
        <v>0</v>
      </c>
    </row>
    <row r="2042" spans="1:3" x14ac:dyDescent="0.25">
      <c r="A2042" s="1" t="s">
        <v>12504</v>
      </c>
      <c r="B2042" s="2">
        <v>665812247</v>
      </c>
      <c r="C2042" s="6">
        <v>0</v>
      </c>
    </row>
    <row r="2043" spans="1:3" x14ac:dyDescent="0.25">
      <c r="A2043" s="1" t="s">
        <v>12504</v>
      </c>
      <c r="B2043" s="2">
        <v>808794445</v>
      </c>
      <c r="C2043" s="6">
        <v>0</v>
      </c>
    </row>
    <row r="2044" spans="1:3" x14ac:dyDescent="0.25">
      <c r="A2044" s="1" t="s">
        <v>12504</v>
      </c>
      <c r="B2044" s="2">
        <v>835550483</v>
      </c>
      <c r="C2044" s="6">
        <v>0.25</v>
      </c>
    </row>
    <row r="2045" spans="1:3" x14ac:dyDescent="0.25">
      <c r="A2045" s="1" t="s">
        <v>12504</v>
      </c>
      <c r="B2045" s="2">
        <v>915341022</v>
      </c>
      <c r="C2045" s="6">
        <v>0</v>
      </c>
    </row>
    <row r="2046" spans="1:3" x14ac:dyDescent="0.25">
      <c r="A2046" s="1" t="s">
        <v>12504</v>
      </c>
      <c r="B2046" s="2">
        <v>680950958</v>
      </c>
      <c r="C2046" s="6">
        <v>0.25</v>
      </c>
    </row>
    <row r="2047" spans="1:3" x14ac:dyDescent="0.25">
      <c r="A2047" s="1" t="s">
        <v>12504</v>
      </c>
      <c r="B2047" s="2">
        <v>885948947</v>
      </c>
      <c r="C2047" s="6">
        <v>0.25</v>
      </c>
    </row>
    <row r="2048" spans="1:3" x14ac:dyDescent="0.25">
      <c r="A2048" s="1" t="s">
        <v>12504</v>
      </c>
      <c r="B2048" s="2">
        <v>519706370</v>
      </c>
      <c r="C2048" s="6">
        <v>0.25</v>
      </c>
    </row>
    <row r="2049" spans="1:3" x14ac:dyDescent="0.25">
      <c r="A2049" s="1" t="s">
        <v>12504</v>
      </c>
      <c r="B2049" s="2">
        <v>666601629</v>
      </c>
      <c r="C2049" s="6">
        <v>0.25</v>
      </c>
    </row>
    <row r="2050" spans="1:3" x14ac:dyDescent="0.25">
      <c r="A2050" s="1" t="s">
        <v>12504</v>
      </c>
      <c r="B2050" s="2">
        <v>866388847</v>
      </c>
      <c r="C2050" s="6">
        <v>0.25</v>
      </c>
    </row>
    <row r="2051" spans="1:3" x14ac:dyDescent="0.25">
      <c r="A2051" s="1" t="s">
        <v>12504</v>
      </c>
      <c r="B2051" s="2">
        <v>674675698</v>
      </c>
      <c r="C2051" s="6">
        <v>0.75</v>
      </c>
    </row>
    <row r="2052" spans="1:3" x14ac:dyDescent="0.25">
      <c r="A2052" s="1" t="s">
        <v>12504</v>
      </c>
      <c r="B2052" s="2">
        <v>908541019</v>
      </c>
      <c r="C2052" s="6">
        <v>0.25</v>
      </c>
    </row>
    <row r="2053" spans="1:3" x14ac:dyDescent="0.25">
      <c r="A2053" s="1" t="s">
        <v>12504</v>
      </c>
      <c r="B2053" s="2">
        <v>329720299</v>
      </c>
      <c r="C2053" s="6">
        <v>0.25</v>
      </c>
    </row>
    <row r="2054" spans="1:3" x14ac:dyDescent="0.25">
      <c r="A2054" s="1" t="s">
        <v>12504</v>
      </c>
      <c r="B2054" s="2">
        <v>827014686</v>
      </c>
      <c r="C2054" s="6">
        <v>0.25</v>
      </c>
    </row>
    <row r="2055" spans="1:3" x14ac:dyDescent="0.25">
      <c r="A2055" s="1" t="s">
        <v>12504</v>
      </c>
      <c r="B2055" s="2">
        <v>558451073</v>
      </c>
      <c r="C2055" s="6">
        <v>0.75</v>
      </c>
    </row>
    <row r="2056" spans="1:3" x14ac:dyDescent="0.25">
      <c r="A2056" s="1" t="s">
        <v>12504</v>
      </c>
      <c r="B2056" s="2">
        <v>783211608</v>
      </c>
      <c r="C2056" s="6">
        <v>0</v>
      </c>
    </row>
    <row r="2057" spans="1:3" x14ac:dyDescent="0.25">
      <c r="A2057" s="1" t="s">
        <v>12504</v>
      </c>
      <c r="B2057" s="2">
        <v>654101246</v>
      </c>
      <c r="C2057" s="6">
        <v>0</v>
      </c>
    </row>
    <row r="2058" spans="1:3" x14ac:dyDescent="0.25">
      <c r="A2058" s="1" t="s">
        <v>12504</v>
      </c>
      <c r="B2058" s="2">
        <v>332182225</v>
      </c>
      <c r="C2058" s="6">
        <v>0</v>
      </c>
    </row>
    <row r="2059" spans="1:3" x14ac:dyDescent="0.25">
      <c r="A2059" s="1" t="s">
        <v>12504</v>
      </c>
      <c r="B2059" s="2">
        <v>743760254</v>
      </c>
      <c r="C2059" s="6">
        <v>0.75</v>
      </c>
    </row>
    <row r="2060" spans="1:3" x14ac:dyDescent="0.25">
      <c r="A2060" s="1" t="s">
        <v>12504</v>
      </c>
      <c r="B2060" s="2">
        <v>423156618</v>
      </c>
      <c r="C2060" s="6">
        <v>0.5</v>
      </c>
    </row>
    <row r="2061" spans="1:3" x14ac:dyDescent="0.25">
      <c r="A2061" s="1" t="s">
        <v>12504</v>
      </c>
      <c r="B2061" s="2">
        <v>42101618</v>
      </c>
      <c r="C2061" s="6">
        <v>0.75</v>
      </c>
    </row>
    <row r="2062" spans="1:3" x14ac:dyDescent="0.25">
      <c r="A2062" s="1" t="s">
        <v>12504</v>
      </c>
      <c r="B2062" s="2">
        <v>842115961</v>
      </c>
      <c r="C2062" s="6">
        <v>0.25</v>
      </c>
    </row>
    <row r="2063" spans="1:3" x14ac:dyDescent="0.25">
      <c r="A2063" s="1" t="s">
        <v>12504</v>
      </c>
      <c r="B2063" s="2">
        <v>838153424</v>
      </c>
      <c r="C2063" s="6">
        <v>0.25</v>
      </c>
    </row>
    <row r="2064" spans="1:3" x14ac:dyDescent="0.25">
      <c r="A2064" s="1" t="s">
        <v>12504</v>
      </c>
      <c r="B2064" s="2">
        <v>765711387</v>
      </c>
      <c r="C2064" s="6">
        <v>0.5</v>
      </c>
    </row>
    <row r="2065" spans="1:3" x14ac:dyDescent="0.25">
      <c r="A2065" s="1" t="s">
        <v>12504</v>
      </c>
      <c r="B2065" s="2">
        <v>469919023</v>
      </c>
      <c r="C2065" s="6">
        <v>0</v>
      </c>
    </row>
    <row r="2066" spans="1:3" x14ac:dyDescent="0.25">
      <c r="A2066" s="1" t="s">
        <v>12504</v>
      </c>
      <c r="B2066" s="2">
        <v>676156542</v>
      </c>
      <c r="C2066" s="6">
        <v>0.75</v>
      </c>
    </row>
    <row r="2067" spans="1:3" x14ac:dyDescent="0.25">
      <c r="A2067" s="1" t="s">
        <v>12504</v>
      </c>
      <c r="B2067" s="2">
        <v>826220444</v>
      </c>
      <c r="C2067" s="6">
        <v>0.25</v>
      </c>
    </row>
    <row r="2068" spans="1:3" x14ac:dyDescent="0.25">
      <c r="A2068" s="1" t="s">
        <v>12504</v>
      </c>
      <c r="B2068" s="2">
        <v>747753075</v>
      </c>
      <c r="C2068" s="6">
        <v>0.75</v>
      </c>
    </row>
    <row r="2069" spans="1:3" x14ac:dyDescent="0.25">
      <c r="A2069" s="1" t="s">
        <v>12504</v>
      </c>
      <c r="B2069" s="2">
        <v>940465945</v>
      </c>
      <c r="C2069" s="6">
        <v>0.25</v>
      </c>
    </row>
    <row r="2070" spans="1:3" x14ac:dyDescent="0.25">
      <c r="A2070" s="1" t="s">
        <v>12504</v>
      </c>
      <c r="B2070" s="2">
        <v>481270841</v>
      </c>
      <c r="C2070" s="6">
        <v>0.5</v>
      </c>
    </row>
    <row r="2071" spans="1:3" x14ac:dyDescent="0.25">
      <c r="A2071" s="1" t="s">
        <v>12504</v>
      </c>
      <c r="B2071" s="2">
        <v>711464485</v>
      </c>
      <c r="C2071" s="6">
        <v>0.75</v>
      </c>
    </row>
    <row r="2072" spans="1:3" x14ac:dyDescent="0.25">
      <c r="A2072" s="1" t="s">
        <v>12504</v>
      </c>
      <c r="B2072" s="2">
        <v>850215093</v>
      </c>
      <c r="C2072" s="6">
        <v>0.75</v>
      </c>
    </row>
    <row r="2073" spans="1:3" x14ac:dyDescent="0.25">
      <c r="A2073" s="1" t="s">
        <v>12504</v>
      </c>
      <c r="B2073" s="2">
        <v>177481325</v>
      </c>
      <c r="C2073" s="6">
        <v>0</v>
      </c>
    </row>
    <row r="2074" spans="1:3" x14ac:dyDescent="0.25">
      <c r="A2074" s="1" t="s">
        <v>12504</v>
      </c>
      <c r="B2074" s="2">
        <v>139492099</v>
      </c>
      <c r="C2074" s="6">
        <v>0.25</v>
      </c>
    </row>
    <row r="2075" spans="1:3" x14ac:dyDescent="0.25">
      <c r="A2075" s="1" t="s">
        <v>12504</v>
      </c>
      <c r="B2075" s="2">
        <v>967386430</v>
      </c>
      <c r="C2075" s="6">
        <v>0.75</v>
      </c>
    </row>
    <row r="2076" spans="1:3" x14ac:dyDescent="0.25">
      <c r="A2076" s="1" t="s">
        <v>12504</v>
      </c>
      <c r="B2076" s="2">
        <v>348362013</v>
      </c>
      <c r="C2076" s="6">
        <v>0</v>
      </c>
    </row>
    <row r="2077" spans="1:3" x14ac:dyDescent="0.25">
      <c r="A2077" s="1" t="s">
        <v>12504</v>
      </c>
      <c r="B2077" s="2">
        <v>327013364</v>
      </c>
      <c r="C2077" s="6">
        <v>0.5</v>
      </c>
    </row>
    <row r="2078" spans="1:3" x14ac:dyDescent="0.25">
      <c r="A2078" s="1" t="s">
        <v>12504</v>
      </c>
      <c r="B2078" s="2">
        <v>513420727</v>
      </c>
      <c r="C2078" s="6">
        <v>0</v>
      </c>
    </row>
    <row r="2079" spans="1:3" x14ac:dyDescent="0.25">
      <c r="A2079" s="1" t="s">
        <v>12504</v>
      </c>
      <c r="B2079" s="2">
        <v>91234414</v>
      </c>
      <c r="C2079" s="6">
        <v>0.75</v>
      </c>
    </row>
    <row r="2080" spans="1:3" x14ac:dyDescent="0.25">
      <c r="A2080" s="1" t="s">
        <v>12504</v>
      </c>
      <c r="B2080" s="2">
        <v>787970771</v>
      </c>
      <c r="C2080" s="6">
        <v>0.5</v>
      </c>
    </row>
    <row r="2081" spans="1:3" x14ac:dyDescent="0.25">
      <c r="A2081" s="1" t="s">
        <v>12504</v>
      </c>
      <c r="B2081" s="2">
        <v>379935005</v>
      </c>
      <c r="C2081" s="6">
        <v>0.25</v>
      </c>
    </row>
    <row r="2082" spans="1:3" x14ac:dyDescent="0.25">
      <c r="A2082" s="1" t="s">
        <v>12504</v>
      </c>
      <c r="B2082" s="2">
        <v>104099391</v>
      </c>
      <c r="C2082" s="6">
        <v>0.5</v>
      </c>
    </row>
    <row r="2083" spans="1:3" x14ac:dyDescent="0.25">
      <c r="A2083" s="1" t="s">
        <v>12504</v>
      </c>
      <c r="B2083" s="2">
        <v>219530629</v>
      </c>
      <c r="C2083" s="6">
        <v>0.25</v>
      </c>
    </row>
    <row r="2084" spans="1:3" x14ac:dyDescent="0.25">
      <c r="A2084" s="1" t="s">
        <v>12504</v>
      </c>
      <c r="B2084" s="2">
        <v>472776950</v>
      </c>
      <c r="C2084" s="6">
        <v>0.25</v>
      </c>
    </row>
    <row r="2085" spans="1:3" x14ac:dyDescent="0.25">
      <c r="A2085" s="1" t="s">
        <v>12504</v>
      </c>
      <c r="B2085" s="2">
        <v>426810795</v>
      </c>
      <c r="C2085" s="6">
        <v>0.5</v>
      </c>
    </row>
    <row r="2086" spans="1:3" x14ac:dyDescent="0.25">
      <c r="A2086" s="1" t="s">
        <v>12504</v>
      </c>
      <c r="B2086" s="2">
        <v>7308307</v>
      </c>
      <c r="C2086" s="6">
        <v>0.25</v>
      </c>
    </row>
    <row r="2087" spans="1:3" x14ac:dyDescent="0.25">
      <c r="A2087" s="1" t="s">
        <v>12504</v>
      </c>
      <c r="B2087" s="2">
        <v>508120860</v>
      </c>
      <c r="C2087" s="6">
        <v>0.25</v>
      </c>
    </row>
    <row r="2088" spans="1:3" x14ac:dyDescent="0.25">
      <c r="A2088" s="1" t="s">
        <v>12504</v>
      </c>
      <c r="B2088" s="2">
        <v>415890182</v>
      </c>
      <c r="C2088" s="6">
        <v>0.75</v>
      </c>
    </row>
    <row r="2089" spans="1:3" x14ac:dyDescent="0.25">
      <c r="A2089" s="1" t="s">
        <v>12504</v>
      </c>
      <c r="B2089" s="2">
        <v>748875665</v>
      </c>
      <c r="C2089" s="6">
        <v>0</v>
      </c>
    </row>
    <row r="2090" spans="1:3" x14ac:dyDescent="0.25">
      <c r="A2090" s="1" t="s">
        <v>12504</v>
      </c>
      <c r="B2090" s="2">
        <v>522730210</v>
      </c>
      <c r="C2090" s="6">
        <v>0.75</v>
      </c>
    </row>
    <row r="2091" spans="1:3" x14ac:dyDescent="0.25">
      <c r="A2091" s="1" t="s">
        <v>12504</v>
      </c>
      <c r="B2091" s="2">
        <v>51357710</v>
      </c>
      <c r="C2091" s="6">
        <v>0.25</v>
      </c>
    </row>
    <row r="2092" spans="1:3" x14ac:dyDescent="0.25">
      <c r="A2092" s="1" t="s">
        <v>12504</v>
      </c>
      <c r="B2092" s="2">
        <v>554865630</v>
      </c>
      <c r="C2092" s="6">
        <v>0</v>
      </c>
    </row>
    <row r="2093" spans="1:3" x14ac:dyDescent="0.25">
      <c r="A2093" s="1" t="s">
        <v>12504</v>
      </c>
      <c r="B2093" s="2">
        <v>321167975</v>
      </c>
      <c r="C2093" s="6">
        <v>0.5</v>
      </c>
    </row>
    <row r="2094" spans="1:3" x14ac:dyDescent="0.25">
      <c r="A2094" s="1" t="s">
        <v>12504</v>
      </c>
      <c r="B2094" s="2">
        <v>672898421</v>
      </c>
      <c r="C2094" s="6">
        <v>0.75</v>
      </c>
    </row>
    <row r="2095" spans="1:3" x14ac:dyDescent="0.25">
      <c r="A2095" s="1" t="s">
        <v>12504</v>
      </c>
      <c r="B2095" s="2">
        <v>913765998</v>
      </c>
      <c r="C2095" s="6">
        <v>0.75</v>
      </c>
    </row>
    <row r="2096" spans="1:3" x14ac:dyDescent="0.25">
      <c r="A2096" s="1" t="s">
        <v>12504</v>
      </c>
      <c r="B2096" s="2">
        <v>649881744</v>
      </c>
      <c r="C2096" s="6">
        <v>0.75</v>
      </c>
    </row>
    <row r="2097" spans="1:3" x14ac:dyDescent="0.25">
      <c r="A2097" s="1" t="s">
        <v>12504</v>
      </c>
      <c r="B2097" s="2">
        <v>993386241</v>
      </c>
      <c r="C2097" s="6">
        <v>0</v>
      </c>
    </row>
    <row r="2098" spans="1:3" x14ac:dyDescent="0.25">
      <c r="A2098" s="1" t="s">
        <v>12524</v>
      </c>
      <c r="B2098" s="2">
        <v>446276731</v>
      </c>
      <c r="C2098" s="6">
        <v>0</v>
      </c>
    </row>
    <row r="2099" spans="1:3" x14ac:dyDescent="0.25">
      <c r="A2099" s="1" t="s">
        <v>12524</v>
      </c>
      <c r="B2099" s="2">
        <v>741790644</v>
      </c>
      <c r="C2099" s="6">
        <v>0.25</v>
      </c>
    </row>
    <row r="2100" spans="1:3" x14ac:dyDescent="0.25">
      <c r="A2100" s="1" t="s">
        <v>12524</v>
      </c>
      <c r="B2100" s="2">
        <v>169329241</v>
      </c>
      <c r="C2100" s="6">
        <v>0.75</v>
      </c>
    </row>
    <row r="2101" spans="1:3" x14ac:dyDescent="0.25">
      <c r="A2101" s="1" t="s">
        <v>12524</v>
      </c>
      <c r="B2101" s="2">
        <v>943830410</v>
      </c>
      <c r="C2101" s="6">
        <v>0</v>
      </c>
    </row>
    <row r="2102" spans="1:3" x14ac:dyDescent="0.25">
      <c r="A2102" s="1" t="s">
        <v>12524</v>
      </c>
      <c r="B2102" s="2">
        <v>807793857</v>
      </c>
      <c r="C2102" s="6">
        <v>0.5</v>
      </c>
    </row>
    <row r="2103" spans="1:3" x14ac:dyDescent="0.25">
      <c r="A2103" s="1" t="s">
        <v>12524</v>
      </c>
      <c r="B2103" s="2">
        <v>487433294</v>
      </c>
      <c r="C2103" s="6">
        <v>0.5</v>
      </c>
    </row>
    <row r="2104" spans="1:3" x14ac:dyDescent="0.25">
      <c r="A2104" s="1" t="s">
        <v>12524</v>
      </c>
      <c r="B2104" s="2">
        <v>393858976</v>
      </c>
      <c r="C2104" s="6">
        <v>0.75</v>
      </c>
    </row>
    <row r="2105" spans="1:3" x14ac:dyDescent="0.25">
      <c r="A2105" s="1" t="s">
        <v>12524</v>
      </c>
      <c r="B2105" s="2">
        <v>22623932</v>
      </c>
      <c r="C2105" s="6">
        <v>0.25</v>
      </c>
    </row>
    <row r="2106" spans="1:3" x14ac:dyDescent="0.25">
      <c r="A2106" s="1" t="s">
        <v>12524</v>
      </c>
      <c r="B2106" s="2">
        <v>661401249</v>
      </c>
      <c r="C2106" s="6">
        <v>0</v>
      </c>
    </row>
    <row r="2107" spans="1:3" x14ac:dyDescent="0.25">
      <c r="A2107" s="1" t="s">
        <v>12524</v>
      </c>
      <c r="B2107" s="2">
        <v>200545516</v>
      </c>
      <c r="C2107" s="6">
        <v>0.75</v>
      </c>
    </row>
    <row r="2108" spans="1:3" x14ac:dyDescent="0.25">
      <c r="A2108" s="1" t="s">
        <v>12524</v>
      </c>
      <c r="B2108" s="2">
        <v>137837802</v>
      </c>
      <c r="C2108" s="6">
        <v>0.75</v>
      </c>
    </row>
    <row r="2109" spans="1:3" x14ac:dyDescent="0.25">
      <c r="A2109" s="1" t="s">
        <v>12524</v>
      </c>
      <c r="B2109" s="2">
        <v>751352918</v>
      </c>
      <c r="C2109" s="6">
        <v>0.25</v>
      </c>
    </row>
    <row r="2110" spans="1:3" x14ac:dyDescent="0.25">
      <c r="A2110" s="1" t="s">
        <v>12524</v>
      </c>
      <c r="B2110" s="2">
        <v>336343604</v>
      </c>
      <c r="C2110" s="6">
        <v>0.75</v>
      </c>
    </row>
    <row r="2111" spans="1:3" x14ac:dyDescent="0.25">
      <c r="A2111" s="1" t="s">
        <v>12524</v>
      </c>
      <c r="B2111" s="2">
        <v>792776232</v>
      </c>
      <c r="C2111" s="6">
        <v>0</v>
      </c>
    </row>
    <row r="2112" spans="1:3" x14ac:dyDescent="0.25">
      <c r="A2112" s="1" t="s">
        <v>12524</v>
      </c>
      <c r="B2112" s="2">
        <v>747666123</v>
      </c>
      <c r="C2112" s="6">
        <v>0</v>
      </c>
    </row>
    <row r="2113" spans="1:3" x14ac:dyDescent="0.25">
      <c r="A2113" s="1" t="s">
        <v>12524</v>
      </c>
      <c r="B2113" s="2">
        <v>476788440</v>
      </c>
      <c r="C2113" s="6">
        <v>0.25</v>
      </c>
    </row>
    <row r="2114" spans="1:3" x14ac:dyDescent="0.25">
      <c r="A2114" s="1" t="s">
        <v>12524</v>
      </c>
      <c r="B2114" s="2">
        <v>590212625</v>
      </c>
      <c r="C2114" s="6">
        <v>0.5</v>
      </c>
    </row>
    <row r="2115" spans="1:3" x14ac:dyDescent="0.25">
      <c r="A2115" s="1" t="s">
        <v>12524</v>
      </c>
      <c r="B2115" s="2">
        <v>135044117</v>
      </c>
      <c r="C2115" s="6">
        <v>0.5</v>
      </c>
    </row>
    <row r="2116" spans="1:3" x14ac:dyDescent="0.25">
      <c r="A2116" s="1" t="s">
        <v>12524</v>
      </c>
      <c r="B2116" s="2">
        <v>600449226</v>
      </c>
      <c r="C2116" s="6">
        <v>0.75</v>
      </c>
    </row>
    <row r="2117" spans="1:3" x14ac:dyDescent="0.25">
      <c r="A2117" s="1" t="s">
        <v>12524</v>
      </c>
      <c r="B2117" s="2">
        <v>529389770</v>
      </c>
      <c r="C2117" s="6">
        <v>0.25</v>
      </c>
    </row>
    <row r="2118" spans="1:3" x14ac:dyDescent="0.25">
      <c r="A2118" s="1" t="s">
        <v>12524</v>
      </c>
      <c r="B2118" s="2">
        <v>135088606</v>
      </c>
      <c r="C2118" s="6">
        <v>0.25</v>
      </c>
    </row>
    <row r="2119" spans="1:3" x14ac:dyDescent="0.25">
      <c r="A2119" s="1" t="s">
        <v>12524</v>
      </c>
      <c r="B2119" s="2">
        <v>450183935</v>
      </c>
      <c r="C2119" s="6">
        <v>0.5</v>
      </c>
    </row>
    <row r="2120" spans="1:3" x14ac:dyDescent="0.25">
      <c r="A2120" s="1" t="s">
        <v>12524</v>
      </c>
      <c r="B2120" s="2">
        <v>781083636</v>
      </c>
      <c r="C2120" s="6">
        <v>0</v>
      </c>
    </row>
    <row r="2121" spans="1:3" x14ac:dyDescent="0.25">
      <c r="A2121" s="1" t="s">
        <v>12524</v>
      </c>
      <c r="B2121" s="2">
        <v>687970690</v>
      </c>
      <c r="C2121" s="6">
        <v>0</v>
      </c>
    </row>
    <row r="2122" spans="1:3" x14ac:dyDescent="0.25">
      <c r="A2122" s="1" t="s">
        <v>12524</v>
      </c>
      <c r="B2122" s="2">
        <v>255927900</v>
      </c>
      <c r="C2122" s="6">
        <v>0.5</v>
      </c>
    </row>
    <row r="2123" spans="1:3" x14ac:dyDescent="0.25">
      <c r="A2123" s="1" t="s">
        <v>12524</v>
      </c>
      <c r="B2123" s="2">
        <v>24757395</v>
      </c>
      <c r="C2123" s="6">
        <v>0.75</v>
      </c>
    </row>
    <row r="2124" spans="1:3" x14ac:dyDescent="0.25">
      <c r="A2124" s="1" t="s">
        <v>12524</v>
      </c>
      <c r="B2124" s="2">
        <v>283169927</v>
      </c>
      <c r="C2124" s="6">
        <v>0.75</v>
      </c>
    </row>
    <row r="2125" spans="1:3" x14ac:dyDescent="0.25">
      <c r="A2125" s="1" t="s">
        <v>12524</v>
      </c>
      <c r="B2125" s="2">
        <v>491584738</v>
      </c>
      <c r="C2125" s="6">
        <v>0</v>
      </c>
    </row>
    <row r="2126" spans="1:3" x14ac:dyDescent="0.25">
      <c r="A2126" s="1" t="s">
        <v>12524</v>
      </c>
      <c r="B2126" s="2">
        <v>174963334</v>
      </c>
      <c r="C2126" s="6">
        <v>0</v>
      </c>
    </row>
    <row r="2127" spans="1:3" x14ac:dyDescent="0.25">
      <c r="A2127" s="1" t="s">
        <v>12524</v>
      </c>
      <c r="B2127" s="2">
        <v>424349749</v>
      </c>
      <c r="C2127" s="6">
        <v>0.5</v>
      </c>
    </row>
    <row r="2128" spans="1:3" x14ac:dyDescent="0.25">
      <c r="A2128" s="1" t="s">
        <v>12524</v>
      </c>
      <c r="B2128" s="2">
        <v>309373814</v>
      </c>
      <c r="C2128" s="6">
        <v>0.25</v>
      </c>
    </row>
    <row r="2129" spans="1:3" x14ac:dyDescent="0.25">
      <c r="A2129" s="1" t="s">
        <v>12524</v>
      </c>
      <c r="B2129" s="2">
        <v>401915086</v>
      </c>
      <c r="C2129" s="6">
        <v>0</v>
      </c>
    </row>
    <row r="2130" spans="1:3" x14ac:dyDescent="0.25">
      <c r="A2130" s="1" t="s">
        <v>12524</v>
      </c>
      <c r="B2130" s="2">
        <v>827798637</v>
      </c>
      <c r="C2130" s="6">
        <v>0.5</v>
      </c>
    </row>
    <row r="2131" spans="1:3" x14ac:dyDescent="0.25">
      <c r="A2131" s="1" t="s">
        <v>12524</v>
      </c>
      <c r="B2131" s="2">
        <v>266203436</v>
      </c>
      <c r="C2131" s="6">
        <v>0.75</v>
      </c>
    </row>
    <row r="2132" spans="1:3" x14ac:dyDescent="0.25">
      <c r="A2132" s="1" t="s">
        <v>12524</v>
      </c>
      <c r="B2132" s="2">
        <v>513611430</v>
      </c>
      <c r="C2132" s="6">
        <v>0</v>
      </c>
    </row>
    <row r="2133" spans="1:3" x14ac:dyDescent="0.25">
      <c r="A2133" s="1" t="s">
        <v>12524</v>
      </c>
      <c r="B2133" s="2">
        <v>155982015</v>
      </c>
      <c r="C2133" s="6">
        <v>0.25</v>
      </c>
    </row>
    <row r="2134" spans="1:3" x14ac:dyDescent="0.25">
      <c r="A2134" s="1" t="s">
        <v>12524</v>
      </c>
      <c r="B2134" s="2">
        <v>484725064</v>
      </c>
      <c r="C2134" s="6">
        <v>0.25</v>
      </c>
    </row>
    <row r="2135" spans="1:3" x14ac:dyDescent="0.25">
      <c r="A2135" s="1" t="s">
        <v>12524</v>
      </c>
      <c r="B2135" s="2">
        <v>202122706</v>
      </c>
      <c r="C2135" s="6">
        <v>0.75</v>
      </c>
    </row>
    <row r="2136" spans="1:3" x14ac:dyDescent="0.25">
      <c r="A2136" s="1" t="s">
        <v>12524</v>
      </c>
      <c r="B2136" s="2">
        <v>695447801</v>
      </c>
      <c r="C2136" s="6">
        <v>0.5</v>
      </c>
    </row>
    <row r="2137" spans="1:3" x14ac:dyDescent="0.25">
      <c r="A2137" s="1" t="s">
        <v>12524</v>
      </c>
      <c r="B2137" s="2">
        <v>420374851</v>
      </c>
      <c r="C2137" s="6">
        <v>0.25</v>
      </c>
    </row>
    <row r="2138" spans="1:3" x14ac:dyDescent="0.25">
      <c r="A2138" s="1" t="s">
        <v>12524</v>
      </c>
      <c r="B2138" s="2">
        <v>977290336</v>
      </c>
      <c r="C2138" s="6">
        <v>0</v>
      </c>
    </row>
    <row r="2139" spans="1:3" x14ac:dyDescent="0.25">
      <c r="A2139" s="1" t="s">
        <v>12524</v>
      </c>
      <c r="B2139" s="2">
        <v>837917753</v>
      </c>
      <c r="C2139" s="6">
        <v>0.25</v>
      </c>
    </row>
    <row r="2140" spans="1:3" x14ac:dyDescent="0.25">
      <c r="A2140" s="1" t="s">
        <v>12524</v>
      </c>
      <c r="B2140" s="2">
        <v>350042276</v>
      </c>
      <c r="C2140" s="6">
        <v>0.5</v>
      </c>
    </row>
    <row r="2141" spans="1:3" x14ac:dyDescent="0.25">
      <c r="A2141" s="1" t="s">
        <v>12524</v>
      </c>
      <c r="B2141" s="2">
        <v>714988344</v>
      </c>
      <c r="C2141" s="6">
        <v>0.25</v>
      </c>
    </row>
    <row r="2142" spans="1:3" x14ac:dyDescent="0.25">
      <c r="A2142" s="1" t="s">
        <v>12524</v>
      </c>
      <c r="B2142" s="2">
        <v>702117442</v>
      </c>
      <c r="C2142" s="6">
        <v>0.75</v>
      </c>
    </row>
    <row r="2143" spans="1:3" x14ac:dyDescent="0.25">
      <c r="A2143" s="1" t="s">
        <v>12524</v>
      </c>
      <c r="B2143" s="2">
        <v>925159799</v>
      </c>
      <c r="C2143" s="6">
        <v>0</v>
      </c>
    </row>
    <row r="2144" spans="1:3" x14ac:dyDescent="0.25">
      <c r="A2144" s="1" t="s">
        <v>12524</v>
      </c>
      <c r="B2144" s="2">
        <v>871591571</v>
      </c>
      <c r="C2144" s="6">
        <v>0.75</v>
      </c>
    </row>
    <row r="2145" spans="1:3" x14ac:dyDescent="0.25">
      <c r="A2145" s="1" t="s">
        <v>12524</v>
      </c>
      <c r="B2145" s="2">
        <v>794705385</v>
      </c>
      <c r="C2145" s="6">
        <v>0.75</v>
      </c>
    </row>
    <row r="2146" spans="1:3" x14ac:dyDescent="0.25">
      <c r="A2146" s="1" t="s">
        <v>12524</v>
      </c>
      <c r="B2146" s="2">
        <v>980718499</v>
      </c>
      <c r="C2146" s="6">
        <v>0.75</v>
      </c>
    </row>
    <row r="2147" spans="1:3" x14ac:dyDescent="0.25">
      <c r="A2147" s="1" t="s">
        <v>12524</v>
      </c>
      <c r="B2147" s="2">
        <v>763073370</v>
      </c>
      <c r="C2147" s="6">
        <v>0</v>
      </c>
    </row>
    <row r="2148" spans="1:3" x14ac:dyDescent="0.25">
      <c r="A2148" s="1" t="s">
        <v>12524</v>
      </c>
      <c r="B2148" s="2">
        <v>936259097</v>
      </c>
      <c r="C2148" s="6">
        <v>0.75</v>
      </c>
    </row>
    <row r="2149" spans="1:3" x14ac:dyDescent="0.25">
      <c r="A2149" s="1" t="s">
        <v>12524</v>
      </c>
      <c r="B2149" s="2">
        <v>41035589</v>
      </c>
      <c r="C2149" s="6">
        <v>0.75</v>
      </c>
    </row>
    <row r="2150" spans="1:3" x14ac:dyDescent="0.25">
      <c r="A2150" s="1" t="s">
        <v>12524</v>
      </c>
      <c r="B2150" s="2">
        <v>759957</v>
      </c>
      <c r="C2150" s="6">
        <v>0.75</v>
      </c>
    </row>
    <row r="2151" spans="1:3" x14ac:dyDescent="0.25">
      <c r="A2151" s="1" t="s">
        <v>12524</v>
      </c>
      <c r="B2151" s="2">
        <v>6975495</v>
      </c>
      <c r="C2151" s="6">
        <v>0</v>
      </c>
    </row>
    <row r="2152" spans="1:3" x14ac:dyDescent="0.25">
      <c r="A2152" s="1" t="s">
        <v>12524</v>
      </c>
      <c r="B2152" s="2">
        <v>53789429</v>
      </c>
      <c r="C2152" s="6">
        <v>0.75</v>
      </c>
    </row>
    <row r="2153" spans="1:3" x14ac:dyDescent="0.25">
      <c r="A2153" s="1" t="s">
        <v>12524</v>
      </c>
      <c r="B2153" s="2">
        <v>797666813</v>
      </c>
      <c r="C2153" s="6">
        <v>0.75</v>
      </c>
    </row>
    <row r="2154" spans="1:3" x14ac:dyDescent="0.25">
      <c r="A2154" s="1" t="s">
        <v>12524</v>
      </c>
      <c r="B2154" s="2">
        <v>512435426</v>
      </c>
      <c r="C2154" s="6">
        <v>0</v>
      </c>
    </row>
    <row r="2155" spans="1:3" x14ac:dyDescent="0.25">
      <c r="A2155" s="1" t="s">
        <v>12524</v>
      </c>
      <c r="B2155" s="2">
        <v>552263215</v>
      </c>
      <c r="C2155" s="6">
        <v>0.25</v>
      </c>
    </row>
    <row r="2156" spans="1:3" x14ac:dyDescent="0.25">
      <c r="A2156" s="1" t="s">
        <v>12524</v>
      </c>
      <c r="B2156" s="2">
        <v>562393128</v>
      </c>
      <c r="C2156" s="6">
        <v>0.5</v>
      </c>
    </row>
    <row r="2157" spans="1:3" x14ac:dyDescent="0.25">
      <c r="A2157" s="1" t="s">
        <v>12524</v>
      </c>
      <c r="B2157" s="2">
        <v>501536033</v>
      </c>
      <c r="C2157" s="6">
        <v>0.5</v>
      </c>
    </row>
    <row r="2158" spans="1:3" x14ac:dyDescent="0.25">
      <c r="A2158" s="1" t="s">
        <v>12524</v>
      </c>
      <c r="B2158" s="2">
        <v>459201382</v>
      </c>
      <c r="C2158" s="6">
        <v>0.75</v>
      </c>
    </row>
    <row r="2159" spans="1:3" x14ac:dyDescent="0.25">
      <c r="A2159" s="1" t="s">
        <v>12524</v>
      </c>
      <c r="B2159" s="2">
        <v>121818842</v>
      </c>
      <c r="C2159" s="6">
        <v>0.5</v>
      </c>
    </row>
    <row r="2160" spans="1:3" x14ac:dyDescent="0.25">
      <c r="A2160" s="1" t="s">
        <v>12524</v>
      </c>
      <c r="B2160" s="2">
        <v>707899037</v>
      </c>
      <c r="C2160" s="6">
        <v>0</v>
      </c>
    </row>
    <row r="2161" spans="1:3" x14ac:dyDescent="0.25">
      <c r="A2161" s="1" t="s">
        <v>12524</v>
      </c>
      <c r="B2161" s="2">
        <v>330193537</v>
      </c>
      <c r="C2161" s="6">
        <v>0.5</v>
      </c>
    </row>
    <row r="2162" spans="1:3" x14ac:dyDescent="0.25">
      <c r="A2162" s="1" t="s">
        <v>12524</v>
      </c>
      <c r="B2162" s="2">
        <v>845976453</v>
      </c>
      <c r="C2162" s="6">
        <v>0.25</v>
      </c>
    </row>
    <row r="2163" spans="1:3" x14ac:dyDescent="0.25">
      <c r="A2163" s="1" t="s">
        <v>12524</v>
      </c>
      <c r="B2163" s="2">
        <v>169553214</v>
      </c>
      <c r="C2163" s="6">
        <v>0.75</v>
      </c>
    </row>
    <row r="2164" spans="1:3" x14ac:dyDescent="0.25">
      <c r="A2164" s="1" t="s">
        <v>12524</v>
      </c>
      <c r="B2164" s="2">
        <v>656674896</v>
      </c>
      <c r="C2164" s="6">
        <v>0.25</v>
      </c>
    </row>
    <row r="2165" spans="1:3" x14ac:dyDescent="0.25">
      <c r="A2165" s="1" t="s">
        <v>12524</v>
      </c>
      <c r="B2165" s="2">
        <v>380361195</v>
      </c>
      <c r="C2165" s="6">
        <v>0.75</v>
      </c>
    </row>
    <row r="2166" spans="1:3" x14ac:dyDescent="0.25">
      <c r="A2166" s="1" t="s">
        <v>12524</v>
      </c>
      <c r="B2166" s="2">
        <v>331807383</v>
      </c>
      <c r="C2166" s="6">
        <v>0</v>
      </c>
    </row>
    <row r="2167" spans="1:3" x14ac:dyDescent="0.25">
      <c r="A2167" s="1" t="s">
        <v>12524</v>
      </c>
      <c r="B2167" s="2">
        <v>760091027</v>
      </c>
      <c r="C2167" s="6">
        <v>0.75</v>
      </c>
    </row>
    <row r="2168" spans="1:3" x14ac:dyDescent="0.25">
      <c r="A2168" s="1" t="s">
        <v>12524</v>
      </c>
      <c r="B2168" s="2">
        <v>824575644</v>
      </c>
      <c r="C2168" s="6">
        <v>0.75</v>
      </c>
    </row>
    <row r="2169" spans="1:3" x14ac:dyDescent="0.25">
      <c r="A2169" s="1" t="s">
        <v>12524</v>
      </c>
      <c r="B2169" s="2">
        <v>50505862</v>
      </c>
      <c r="C2169" s="6">
        <v>0</v>
      </c>
    </row>
    <row r="2170" spans="1:3" x14ac:dyDescent="0.25">
      <c r="A2170" s="1" t="s">
        <v>12524</v>
      </c>
      <c r="B2170" s="2">
        <v>959908898</v>
      </c>
      <c r="C2170" s="6">
        <v>0.5</v>
      </c>
    </row>
    <row r="2171" spans="1:3" x14ac:dyDescent="0.25">
      <c r="A2171" s="1" t="s">
        <v>12524</v>
      </c>
      <c r="B2171" s="2">
        <v>608845511</v>
      </c>
      <c r="C2171" s="6">
        <v>0.25</v>
      </c>
    </row>
    <row r="2172" spans="1:3" x14ac:dyDescent="0.25">
      <c r="A2172" s="1" t="s">
        <v>12524</v>
      </c>
      <c r="B2172" s="2">
        <v>235255097</v>
      </c>
      <c r="C2172" s="6">
        <v>0.5</v>
      </c>
    </row>
    <row r="2173" spans="1:3" x14ac:dyDescent="0.25">
      <c r="A2173" s="1" t="s">
        <v>12524</v>
      </c>
      <c r="B2173" s="2">
        <v>641579724</v>
      </c>
      <c r="C2173" s="6">
        <v>0.5</v>
      </c>
    </row>
    <row r="2174" spans="1:3" x14ac:dyDescent="0.25">
      <c r="A2174" s="1" t="s">
        <v>12524</v>
      </c>
      <c r="B2174" s="2">
        <v>133928758</v>
      </c>
      <c r="C2174" s="6">
        <v>0.25</v>
      </c>
    </row>
    <row r="2175" spans="1:3" x14ac:dyDescent="0.25">
      <c r="A2175" s="1" t="s">
        <v>12524</v>
      </c>
      <c r="B2175" s="2">
        <v>858331470</v>
      </c>
      <c r="C2175" s="6">
        <v>0.75</v>
      </c>
    </row>
    <row r="2176" spans="1:3" x14ac:dyDescent="0.25">
      <c r="A2176" s="1" t="s">
        <v>12524</v>
      </c>
      <c r="B2176" s="2">
        <v>604247718</v>
      </c>
      <c r="C2176" s="6">
        <v>0.5</v>
      </c>
    </row>
    <row r="2177" spans="1:3" x14ac:dyDescent="0.25">
      <c r="A2177" s="1" t="s">
        <v>12524</v>
      </c>
      <c r="B2177" s="2">
        <v>436466634</v>
      </c>
      <c r="C2177" s="6">
        <v>0.25</v>
      </c>
    </row>
    <row r="2178" spans="1:3" x14ac:dyDescent="0.25">
      <c r="A2178" s="1" t="s">
        <v>12524</v>
      </c>
      <c r="B2178" s="2">
        <v>881804070</v>
      </c>
      <c r="C2178" s="6">
        <v>0.25</v>
      </c>
    </row>
    <row r="2179" spans="1:3" x14ac:dyDescent="0.25">
      <c r="A2179" s="1" t="s">
        <v>12524</v>
      </c>
      <c r="B2179" s="2">
        <v>662407649</v>
      </c>
      <c r="C2179" s="6">
        <v>0.75</v>
      </c>
    </row>
    <row r="2180" spans="1:3" x14ac:dyDescent="0.25">
      <c r="A2180" s="1" t="s">
        <v>12524</v>
      </c>
      <c r="B2180" s="2">
        <v>878283001</v>
      </c>
      <c r="C2180" s="6">
        <v>0.25</v>
      </c>
    </row>
    <row r="2181" spans="1:3" x14ac:dyDescent="0.25">
      <c r="A2181" s="1" t="s">
        <v>12524</v>
      </c>
      <c r="B2181" s="2">
        <v>938682630</v>
      </c>
      <c r="C2181" s="6">
        <v>0.75</v>
      </c>
    </row>
    <row r="2182" spans="1:3" x14ac:dyDescent="0.25">
      <c r="A2182" s="1" t="s">
        <v>12524</v>
      </c>
      <c r="B2182" s="2">
        <v>724200436</v>
      </c>
      <c r="C2182" s="6">
        <v>0.25</v>
      </c>
    </row>
    <row r="2183" spans="1:3" x14ac:dyDescent="0.25">
      <c r="A2183" s="1" t="s">
        <v>12524</v>
      </c>
      <c r="B2183" s="2">
        <v>577191519</v>
      </c>
      <c r="C2183" s="6">
        <v>0</v>
      </c>
    </row>
    <row r="2184" spans="1:3" x14ac:dyDescent="0.25">
      <c r="A2184" s="1" t="s">
        <v>12524</v>
      </c>
      <c r="B2184" s="2">
        <v>806261412</v>
      </c>
      <c r="C2184" s="6">
        <v>0.25</v>
      </c>
    </row>
    <row r="2185" spans="1:3" x14ac:dyDescent="0.25">
      <c r="A2185" s="1" t="s">
        <v>12524</v>
      </c>
      <c r="B2185" s="2">
        <v>666765095</v>
      </c>
      <c r="C2185" s="6">
        <v>0.5</v>
      </c>
    </row>
    <row r="2186" spans="1:3" x14ac:dyDescent="0.25">
      <c r="A2186" s="1" t="s">
        <v>12524</v>
      </c>
      <c r="B2186" s="2">
        <v>949538015</v>
      </c>
      <c r="C2186" s="6">
        <v>0.25</v>
      </c>
    </row>
    <row r="2187" spans="1:3" x14ac:dyDescent="0.25">
      <c r="A2187" s="1" t="s">
        <v>12524</v>
      </c>
      <c r="B2187" s="2">
        <v>859136057</v>
      </c>
      <c r="C2187" s="6">
        <v>0</v>
      </c>
    </row>
    <row r="2188" spans="1:3" x14ac:dyDescent="0.25">
      <c r="A2188" s="1" t="s">
        <v>12524</v>
      </c>
      <c r="B2188" s="2">
        <v>812197094</v>
      </c>
      <c r="C2188" s="6">
        <v>0.25</v>
      </c>
    </row>
    <row r="2189" spans="1:3" x14ac:dyDescent="0.25">
      <c r="A2189" s="1" t="s">
        <v>12524</v>
      </c>
      <c r="B2189" s="2">
        <v>254941473</v>
      </c>
      <c r="C2189" s="6">
        <v>0.25</v>
      </c>
    </row>
    <row r="2190" spans="1:3" x14ac:dyDescent="0.25">
      <c r="A2190" s="1" t="s">
        <v>12524</v>
      </c>
      <c r="B2190" s="2">
        <v>775848712</v>
      </c>
      <c r="C2190" s="6">
        <v>0.5</v>
      </c>
    </row>
    <row r="2191" spans="1:3" x14ac:dyDescent="0.25">
      <c r="A2191" s="1" t="s">
        <v>12524</v>
      </c>
      <c r="B2191" s="2">
        <v>922947867</v>
      </c>
      <c r="C2191" s="6">
        <v>0.5</v>
      </c>
    </row>
    <row r="2192" spans="1:3" x14ac:dyDescent="0.25">
      <c r="A2192" s="1" t="s">
        <v>12524</v>
      </c>
      <c r="B2192" s="2">
        <v>125926431</v>
      </c>
      <c r="C2192" s="6">
        <v>0.75</v>
      </c>
    </row>
    <row r="2193" spans="1:3" x14ac:dyDescent="0.25">
      <c r="A2193" s="1" t="s">
        <v>12524</v>
      </c>
      <c r="B2193" s="2">
        <v>266586720</v>
      </c>
      <c r="C2193" s="6">
        <v>0.75</v>
      </c>
    </row>
    <row r="2194" spans="1:3" x14ac:dyDescent="0.25">
      <c r="A2194" s="1" t="s">
        <v>12524</v>
      </c>
      <c r="B2194" s="2">
        <v>437806030</v>
      </c>
      <c r="C2194" s="6">
        <v>0.5</v>
      </c>
    </row>
    <row r="2195" spans="1:3" x14ac:dyDescent="0.25">
      <c r="A2195" s="1" t="s">
        <v>12524</v>
      </c>
      <c r="B2195" s="2">
        <v>635529670</v>
      </c>
      <c r="C2195" s="6">
        <v>0.5</v>
      </c>
    </row>
    <row r="2196" spans="1:3" x14ac:dyDescent="0.25">
      <c r="A2196" s="1" t="s">
        <v>12524</v>
      </c>
      <c r="B2196" s="2">
        <v>308158521</v>
      </c>
      <c r="C2196" s="6">
        <v>0.5</v>
      </c>
    </row>
    <row r="2197" spans="1:3" x14ac:dyDescent="0.25">
      <c r="A2197" s="1" t="s">
        <v>12524</v>
      </c>
      <c r="B2197" s="2">
        <v>262785749</v>
      </c>
      <c r="C2197" s="6">
        <v>0</v>
      </c>
    </row>
    <row r="2198" spans="1:3" x14ac:dyDescent="0.25">
      <c r="A2198" s="1" t="s">
        <v>12524</v>
      </c>
      <c r="B2198" s="2">
        <v>843600058</v>
      </c>
      <c r="C2198" s="6">
        <v>0</v>
      </c>
    </row>
    <row r="2199" spans="1:3" x14ac:dyDescent="0.25">
      <c r="A2199" s="1" t="s">
        <v>12524</v>
      </c>
      <c r="B2199" s="2">
        <v>414440288</v>
      </c>
      <c r="C2199" s="6">
        <v>0</v>
      </c>
    </row>
    <row r="2200" spans="1:3" x14ac:dyDescent="0.25">
      <c r="A2200" s="1" t="s">
        <v>12524</v>
      </c>
      <c r="B2200" s="2">
        <v>828205412</v>
      </c>
      <c r="C2200" s="6">
        <v>0</v>
      </c>
    </row>
    <row r="2201" spans="1:3" x14ac:dyDescent="0.25">
      <c r="A2201" s="1" t="s">
        <v>12524</v>
      </c>
      <c r="B2201" s="2">
        <v>279824385</v>
      </c>
      <c r="C2201" s="6">
        <v>0</v>
      </c>
    </row>
    <row r="2202" spans="1:3" x14ac:dyDescent="0.25">
      <c r="A2202" s="1" t="s">
        <v>12524</v>
      </c>
      <c r="B2202" s="2">
        <v>34130226</v>
      </c>
      <c r="C2202" s="6">
        <v>0</v>
      </c>
    </row>
    <row r="2203" spans="1:3" x14ac:dyDescent="0.25">
      <c r="A2203" s="1" t="s">
        <v>12524</v>
      </c>
      <c r="B2203" s="2">
        <v>932472175</v>
      </c>
      <c r="C2203" s="6">
        <v>0.5</v>
      </c>
    </row>
    <row r="2204" spans="1:3" x14ac:dyDescent="0.25">
      <c r="A2204" s="1" t="s">
        <v>12524</v>
      </c>
      <c r="B2204" s="2">
        <v>904452413</v>
      </c>
      <c r="C2204" s="6">
        <v>0.25</v>
      </c>
    </row>
    <row r="2205" spans="1:3" x14ac:dyDescent="0.25">
      <c r="A2205" s="1" t="s">
        <v>12524</v>
      </c>
      <c r="B2205" s="2">
        <v>223397010</v>
      </c>
      <c r="C2205" s="6">
        <v>0</v>
      </c>
    </row>
    <row r="2206" spans="1:3" x14ac:dyDescent="0.25">
      <c r="A2206" s="1" t="s">
        <v>12524</v>
      </c>
      <c r="B2206" s="2">
        <v>769276182</v>
      </c>
      <c r="C2206" s="6">
        <v>0.75</v>
      </c>
    </row>
    <row r="2207" spans="1:3" x14ac:dyDescent="0.25">
      <c r="A2207" s="1" t="s">
        <v>12524</v>
      </c>
      <c r="B2207" s="2">
        <v>667580901</v>
      </c>
      <c r="C2207" s="6">
        <v>0.5</v>
      </c>
    </row>
    <row r="2208" spans="1:3" x14ac:dyDescent="0.25">
      <c r="A2208" s="1" t="s">
        <v>12524</v>
      </c>
      <c r="B2208" s="2">
        <v>328792999</v>
      </c>
      <c r="C2208" s="6">
        <v>0.5</v>
      </c>
    </row>
    <row r="2209" spans="1:3" x14ac:dyDescent="0.25">
      <c r="A2209" s="1" t="s">
        <v>12524</v>
      </c>
      <c r="B2209" s="2">
        <v>417687954</v>
      </c>
      <c r="C2209" s="6">
        <v>0.5</v>
      </c>
    </row>
    <row r="2210" spans="1:3" x14ac:dyDescent="0.25">
      <c r="A2210" s="1" t="s">
        <v>12524</v>
      </c>
      <c r="B2210" s="2">
        <v>746382414</v>
      </c>
      <c r="C2210" s="6">
        <v>0.75</v>
      </c>
    </row>
    <row r="2211" spans="1:3" x14ac:dyDescent="0.25">
      <c r="A2211" s="1" t="s">
        <v>12524</v>
      </c>
      <c r="B2211" s="2">
        <v>642473211</v>
      </c>
      <c r="C2211" s="6">
        <v>0.25</v>
      </c>
    </row>
    <row r="2212" spans="1:3" x14ac:dyDescent="0.25">
      <c r="A2212" s="1" t="s">
        <v>12524</v>
      </c>
      <c r="B2212" s="2">
        <v>448953982</v>
      </c>
      <c r="C2212" s="6">
        <v>0.5</v>
      </c>
    </row>
    <row r="2213" spans="1:3" x14ac:dyDescent="0.25">
      <c r="A2213" s="1" t="s">
        <v>12524</v>
      </c>
      <c r="B2213" s="2">
        <v>597698472</v>
      </c>
      <c r="C2213" s="6">
        <v>0.5</v>
      </c>
    </row>
    <row r="2214" spans="1:3" x14ac:dyDescent="0.25">
      <c r="A2214" s="1" t="s">
        <v>12524</v>
      </c>
      <c r="B2214" s="2">
        <v>418163749</v>
      </c>
      <c r="C2214" s="6">
        <v>0.25</v>
      </c>
    </row>
    <row r="2215" spans="1:3" x14ac:dyDescent="0.25">
      <c r="A2215" s="1" t="s">
        <v>12524</v>
      </c>
      <c r="B2215" s="2">
        <v>994777450</v>
      </c>
      <c r="C2215" s="6">
        <v>0.25</v>
      </c>
    </row>
    <row r="2216" spans="1:3" x14ac:dyDescent="0.25">
      <c r="A2216" s="1" t="s">
        <v>12524</v>
      </c>
      <c r="B2216" s="2">
        <v>67197710</v>
      </c>
      <c r="C2216" s="6">
        <v>0</v>
      </c>
    </row>
    <row r="2217" spans="1:3" x14ac:dyDescent="0.25">
      <c r="A2217" s="1" t="s">
        <v>12524</v>
      </c>
      <c r="B2217" s="2">
        <v>247238450</v>
      </c>
      <c r="C2217" s="6">
        <v>0</v>
      </c>
    </row>
    <row r="2218" spans="1:3" x14ac:dyDescent="0.25">
      <c r="A2218" s="1" t="s">
        <v>12524</v>
      </c>
      <c r="B2218" s="2">
        <v>486466506</v>
      </c>
      <c r="C2218" s="6">
        <v>0.25</v>
      </c>
    </row>
    <row r="2219" spans="1:3" x14ac:dyDescent="0.25">
      <c r="A2219" s="1" t="s">
        <v>12524</v>
      </c>
      <c r="B2219" s="2">
        <v>187814829</v>
      </c>
      <c r="C2219" s="6">
        <v>0</v>
      </c>
    </row>
    <row r="2220" spans="1:3" x14ac:dyDescent="0.25">
      <c r="A2220" s="1" t="s">
        <v>12524</v>
      </c>
      <c r="B2220" s="2">
        <v>957165148</v>
      </c>
      <c r="C2220" s="6">
        <v>0.5</v>
      </c>
    </row>
    <row r="2221" spans="1:3" x14ac:dyDescent="0.25">
      <c r="A2221" s="1" t="s">
        <v>12524</v>
      </c>
      <c r="B2221" s="2">
        <v>588827907</v>
      </c>
      <c r="C2221" s="6">
        <v>0</v>
      </c>
    </row>
    <row r="2222" spans="1:3" x14ac:dyDescent="0.25">
      <c r="A2222" s="1" t="s">
        <v>12524</v>
      </c>
      <c r="B2222" s="2">
        <v>421235085</v>
      </c>
      <c r="C2222" s="6">
        <v>0.5</v>
      </c>
    </row>
    <row r="2223" spans="1:3" x14ac:dyDescent="0.25">
      <c r="A2223" s="1" t="s">
        <v>12524</v>
      </c>
      <c r="B2223" s="2">
        <v>730137715</v>
      </c>
      <c r="C2223" s="6">
        <v>0.75</v>
      </c>
    </row>
    <row r="2224" spans="1:3" x14ac:dyDescent="0.25">
      <c r="A2224" s="1" t="s">
        <v>12524</v>
      </c>
      <c r="B2224" s="2">
        <v>110539166</v>
      </c>
      <c r="C2224" s="6">
        <v>0</v>
      </c>
    </row>
    <row r="2225" spans="1:3" x14ac:dyDescent="0.25">
      <c r="A2225" s="1" t="s">
        <v>12524</v>
      </c>
      <c r="B2225" s="2">
        <v>376945350</v>
      </c>
      <c r="C2225" s="6">
        <v>0</v>
      </c>
    </row>
    <row r="2226" spans="1:3" x14ac:dyDescent="0.25">
      <c r="A2226" s="1" t="s">
        <v>12524</v>
      </c>
      <c r="B2226" s="2">
        <v>156648886</v>
      </c>
      <c r="C2226" s="6">
        <v>0.75</v>
      </c>
    </row>
    <row r="2227" spans="1:3" x14ac:dyDescent="0.25">
      <c r="A2227" s="1" t="s">
        <v>12524</v>
      </c>
      <c r="B2227" s="2">
        <v>670368682</v>
      </c>
      <c r="C2227" s="6">
        <v>0</v>
      </c>
    </row>
    <row r="2228" spans="1:3" x14ac:dyDescent="0.25">
      <c r="A2228" s="1" t="s">
        <v>12524</v>
      </c>
      <c r="B2228" s="2">
        <v>800027615</v>
      </c>
      <c r="C2228" s="6">
        <v>0.5</v>
      </c>
    </row>
    <row r="2229" spans="1:3" x14ac:dyDescent="0.25">
      <c r="A2229" s="1" t="s">
        <v>12524</v>
      </c>
      <c r="B2229" s="2">
        <v>285245288</v>
      </c>
      <c r="C2229" s="6">
        <v>0.25</v>
      </c>
    </row>
    <row r="2230" spans="1:3" x14ac:dyDescent="0.25">
      <c r="A2230" s="1" t="s">
        <v>12524</v>
      </c>
      <c r="B2230" s="2">
        <v>884029303</v>
      </c>
      <c r="C2230" s="6">
        <v>0.5</v>
      </c>
    </row>
    <row r="2231" spans="1:3" x14ac:dyDescent="0.25">
      <c r="A2231" s="1" t="s">
        <v>12524</v>
      </c>
      <c r="B2231" s="2">
        <v>779440324</v>
      </c>
      <c r="C2231" s="6">
        <v>0</v>
      </c>
    </row>
    <row r="2232" spans="1:3" x14ac:dyDescent="0.25">
      <c r="A2232" s="1" t="s">
        <v>12524</v>
      </c>
      <c r="B2232" s="2">
        <v>634903078</v>
      </c>
      <c r="C2232" s="6">
        <v>0.75</v>
      </c>
    </row>
    <row r="2233" spans="1:3" x14ac:dyDescent="0.25">
      <c r="A2233" s="1" t="s">
        <v>12524</v>
      </c>
      <c r="B2233" s="2">
        <v>757592916</v>
      </c>
      <c r="C2233" s="6">
        <v>0.5</v>
      </c>
    </row>
    <row r="2234" spans="1:3" x14ac:dyDescent="0.25">
      <c r="A2234" s="1" t="s">
        <v>12524</v>
      </c>
      <c r="B2234" s="2">
        <v>313947617</v>
      </c>
      <c r="C2234" s="6">
        <v>0</v>
      </c>
    </row>
    <row r="2235" spans="1:3" x14ac:dyDescent="0.25">
      <c r="A2235" s="1" t="s">
        <v>12524</v>
      </c>
      <c r="B2235" s="2">
        <v>880721948</v>
      </c>
      <c r="C2235" s="6">
        <v>0</v>
      </c>
    </row>
    <row r="2236" spans="1:3" x14ac:dyDescent="0.25">
      <c r="A2236" s="1" t="s">
        <v>12524</v>
      </c>
      <c r="B2236" s="2">
        <v>332550519</v>
      </c>
      <c r="C2236" s="6">
        <v>0</v>
      </c>
    </row>
    <row r="2237" spans="1:3" x14ac:dyDescent="0.25">
      <c r="A2237" s="1" t="s">
        <v>12524</v>
      </c>
      <c r="B2237" s="2">
        <v>590936947</v>
      </c>
      <c r="C2237" s="6">
        <v>0.25</v>
      </c>
    </row>
    <row r="2238" spans="1:3" x14ac:dyDescent="0.25">
      <c r="A2238" s="1" t="s">
        <v>12524</v>
      </c>
      <c r="B2238" s="2">
        <v>143114804</v>
      </c>
      <c r="C2238" s="6">
        <v>0.25</v>
      </c>
    </row>
    <row r="2239" spans="1:3" x14ac:dyDescent="0.25">
      <c r="A2239" s="1" t="s">
        <v>12524</v>
      </c>
      <c r="B2239" s="2">
        <v>784328008</v>
      </c>
      <c r="C2239" s="6">
        <v>0.25</v>
      </c>
    </row>
    <row r="2240" spans="1:3" x14ac:dyDescent="0.25">
      <c r="A2240" s="1" t="s">
        <v>12524</v>
      </c>
      <c r="B2240" s="2">
        <v>988116148</v>
      </c>
      <c r="C2240" s="6">
        <v>0.75</v>
      </c>
    </row>
    <row r="2241" spans="1:3" x14ac:dyDescent="0.25">
      <c r="A2241" s="1" t="s">
        <v>12524</v>
      </c>
      <c r="B2241" s="2">
        <v>300722977</v>
      </c>
      <c r="C2241" s="6">
        <v>0.5</v>
      </c>
    </row>
    <row r="2242" spans="1:3" x14ac:dyDescent="0.25">
      <c r="A2242" s="1" t="s">
        <v>12524</v>
      </c>
      <c r="B2242" s="2">
        <v>394817617</v>
      </c>
      <c r="C2242" s="6">
        <v>0</v>
      </c>
    </row>
    <row r="2243" spans="1:3" x14ac:dyDescent="0.25">
      <c r="A2243" s="1" t="s">
        <v>12524</v>
      </c>
      <c r="B2243" s="2">
        <v>897973794</v>
      </c>
      <c r="C2243" s="6">
        <v>0.5</v>
      </c>
    </row>
    <row r="2244" spans="1:3" x14ac:dyDescent="0.25">
      <c r="A2244" s="1" t="s">
        <v>12524</v>
      </c>
      <c r="B2244" s="2">
        <v>911205536</v>
      </c>
      <c r="C2244" s="6">
        <v>0.5</v>
      </c>
    </row>
    <row r="2245" spans="1:3" x14ac:dyDescent="0.25">
      <c r="A2245" s="1" t="s">
        <v>12524</v>
      </c>
      <c r="B2245" s="2">
        <v>729426477</v>
      </c>
      <c r="C2245" s="6">
        <v>0.75</v>
      </c>
    </row>
    <row r="2246" spans="1:3" x14ac:dyDescent="0.25">
      <c r="A2246" s="1" t="s">
        <v>12524</v>
      </c>
      <c r="B2246" s="2">
        <v>738835399</v>
      </c>
      <c r="C2246" s="6">
        <v>0.5</v>
      </c>
    </row>
    <row r="2247" spans="1:3" x14ac:dyDescent="0.25">
      <c r="A2247" s="1" t="s">
        <v>12524</v>
      </c>
      <c r="B2247" s="2">
        <v>66026445</v>
      </c>
      <c r="C2247" s="6">
        <v>0.75</v>
      </c>
    </row>
    <row r="2248" spans="1:3" x14ac:dyDescent="0.25">
      <c r="A2248" s="1" t="s">
        <v>12524</v>
      </c>
      <c r="B2248" s="2">
        <v>67209777</v>
      </c>
      <c r="C2248" s="6">
        <v>0.25</v>
      </c>
    </row>
    <row r="2249" spans="1:3" x14ac:dyDescent="0.25">
      <c r="A2249" s="1" t="s">
        <v>12524</v>
      </c>
      <c r="B2249" s="2">
        <v>142378480</v>
      </c>
      <c r="C2249" s="6">
        <v>0</v>
      </c>
    </row>
    <row r="2250" spans="1:3" x14ac:dyDescent="0.25">
      <c r="A2250" s="1" t="s">
        <v>12524</v>
      </c>
      <c r="B2250" s="2">
        <v>571443392</v>
      </c>
      <c r="C2250" s="6">
        <v>0.25</v>
      </c>
    </row>
    <row r="2251" spans="1:3" x14ac:dyDescent="0.25">
      <c r="A2251" s="1" t="s">
        <v>12524</v>
      </c>
      <c r="B2251" s="2">
        <v>853402528</v>
      </c>
      <c r="C2251" s="6">
        <v>0.5</v>
      </c>
    </row>
    <row r="2252" spans="1:3" x14ac:dyDescent="0.25">
      <c r="A2252" s="1" t="s">
        <v>12524</v>
      </c>
      <c r="B2252" s="2">
        <v>516035467</v>
      </c>
      <c r="C2252" s="6">
        <v>0.25</v>
      </c>
    </row>
    <row r="2253" spans="1:3" x14ac:dyDescent="0.25">
      <c r="A2253" s="1" t="s">
        <v>12524</v>
      </c>
      <c r="B2253" s="2">
        <v>146974938</v>
      </c>
      <c r="C2253" s="6">
        <v>0.5</v>
      </c>
    </row>
    <row r="2254" spans="1:3" x14ac:dyDescent="0.25">
      <c r="A2254" s="1" t="s">
        <v>12524</v>
      </c>
      <c r="B2254" s="2">
        <v>111392645</v>
      </c>
      <c r="C2254" s="6">
        <v>0</v>
      </c>
    </row>
    <row r="2255" spans="1:3" x14ac:dyDescent="0.25">
      <c r="A2255" s="1" t="s">
        <v>12524</v>
      </c>
      <c r="B2255" s="2">
        <v>786930810</v>
      </c>
      <c r="C2255" s="6">
        <v>0.25</v>
      </c>
    </row>
    <row r="2256" spans="1:3" x14ac:dyDescent="0.25">
      <c r="A2256" s="1" t="s">
        <v>12524</v>
      </c>
      <c r="B2256" s="2">
        <v>752352306</v>
      </c>
      <c r="C2256" s="6">
        <v>0.25</v>
      </c>
    </row>
    <row r="2257" spans="1:3" x14ac:dyDescent="0.25">
      <c r="A2257" s="1" t="s">
        <v>12524</v>
      </c>
      <c r="B2257" s="2">
        <v>625287378</v>
      </c>
      <c r="C2257" s="6">
        <v>0.25</v>
      </c>
    </row>
    <row r="2258" spans="1:3" x14ac:dyDescent="0.25">
      <c r="A2258" s="1" t="s">
        <v>12524</v>
      </c>
      <c r="B2258" s="2">
        <v>289592807</v>
      </c>
      <c r="C2258" s="6">
        <v>0.5</v>
      </c>
    </row>
    <row r="2259" spans="1:3" x14ac:dyDescent="0.25">
      <c r="A2259" s="1" t="s">
        <v>12524</v>
      </c>
      <c r="B2259" s="2">
        <v>796218942</v>
      </c>
      <c r="C2259" s="6">
        <v>0.75</v>
      </c>
    </row>
    <row r="2260" spans="1:3" x14ac:dyDescent="0.25">
      <c r="A2260" s="1" t="s">
        <v>12524</v>
      </c>
      <c r="B2260" s="2">
        <v>100264433</v>
      </c>
      <c r="C2260" s="6">
        <v>0.25</v>
      </c>
    </row>
    <row r="2261" spans="1:3" x14ac:dyDescent="0.25">
      <c r="A2261" s="1" t="s">
        <v>12524</v>
      </c>
      <c r="B2261" s="2">
        <v>764853701</v>
      </c>
      <c r="C2261" s="6">
        <v>0</v>
      </c>
    </row>
    <row r="2262" spans="1:3" x14ac:dyDescent="0.25">
      <c r="A2262" s="1" t="s">
        <v>12524</v>
      </c>
      <c r="B2262" s="2">
        <v>523211313</v>
      </c>
      <c r="C2262" s="6">
        <v>0.25</v>
      </c>
    </row>
    <row r="2263" spans="1:3" x14ac:dyDescent="0.25">
      <c r="A2263" s="1" t="s">
        <v>12524</v>
      </c>
      <c r="B2263" s="2">
        <v>239044363</v>
      </c>
      <c r="C2263" s="6">
        <v>0.75</v>
      </c>
    </row>
    <row r="2264" spans="1:3" x14ac:dyDescent="0.25">
      <c r="A2264" s="1" t="s">
        <v>12524</v>
      </c>
      <c r="B2264" s="2">
        <v>611034975</v>
      </c>
      <c r="C2264" s="6">
        <v>0</v>
      </c>
    </row>
    <row r="2265" spans="1:3" x14ac:dyDescent="0.25">
      <c r="A2265" s="1" t="s">
        <v>12524</v>
      </c>
      <c r="B2265" s="2">
        <v>296971198</v>
      </c>
      <c r="C2265" s="6">
        <v>0.75</v>
      </c>
    </row>
    <row r="2266" spans="1:3" x14ac:dyDescent="0.25">
      <c r="A2266" s="1" t="s">
        <v>12524</v>
      </c>
      <c r="B2266" s="2">
        <v>466150363</v>
      </c>
      <c r="C2266" s="6">
        <v>0.25</v>
      </c>
    </row>
    <row r="2267" spans="1:3" x14ac:dyDescent="0.25">
      <c r="A2267" s="1" t="s">
        <v>12524</v>
      </c>
      <c r="B2267" s="2">
        <v>903996598</v>
      </c>
      <c r="C2267" s="6">
        <v>0</v>
      </c>
    </row>
    <row r="2268" spans="1:3" x14ac:dyDescent="0.25">
      <c r="A2268" s="1" t="s">
        <v>12524</v>
      </c>
      <c r="B2268" s="2">
        <v>183490219</v>
      </c>
      <c r="C2268" s="6">
        <v>0.75</v>
      </c>
    </row>
    <row r="2269" spans="1:3" x14ac:dyDescent="0.25">
      <c r="A2269" s="1" t="s">
        <v>12524</v>
      </c>
      <c r="B2269" s="2">
        <v>264313658</v>
      </c>
      <c r="C2269" s="6">
        <v>0.5</v>
      </c>
    </row>
    <row r="2270" spans="1:3" x14ac:dyDescent="0.25">
      <c r="A2270" s="1" t="s">
        <v>12508</v>
      </c>
      <c r="B2270" s="2">
        <v>177401884</v>
      </c>
      <c r="C2270" s="6">
        <v>0.75</v>
      </c>
    </row>
    <row r="2271" spans="1:3" x14ac:dyDescent="0.25">
      <c r="A2271" s="1" t="s">
        <v>12508</v>
      </c>
      <c r="B2271" s="2">
        <v>41784538</v>
      </c>
      <c r="C2271" s="6">
        <v>0.5</v>
      </c>
    </row>
    <row r="2272" spans="1:3" x14ac:dyDescent="0.25">
      <c r="A2272" s="1" t="s">
        <v>12508</v>
      </c>
      <c r="B2272" s="2">
        <v>475323517</v>
      </c>
      <c r="C2272" s="6">
        <v>0.75</v>
      </c>
    </row>
    <row r="2273" spans="1:3" x14ac:dyDescent="0.25">
      <c r="A2273" s="1" t="s">
        <v>12508</v>
      </c>
      <c r="B2273" s="2">
        <v>523904525</v>
      </c>
      <c r="C2273" s="6">
        <v>0.75</v>
      </c>
    </row>
    <row r="2274" spans="1:3" x14ac:dyDescent="0.25">
      <c r="A2274" s="1" t="s">
        <v>12508</v>
      </c>
      <c r="B2274" s="2">
        <v>17142593</v>
      </c>
      <c r="C2274" s="6">
        <v>0</v>
      </c>
    </row>
    <row r="2275" spans="1:3" x14ac:dyDescent="0.25">
      <c r="A2275" s="1" t="s">
        <v>12508</v>
      </c>
      <c r="B2275" s="2">
        <v>212545544</v>
      </c>
      <c r="C2275" s="6">
        <v>0.25</v>
      </c>
    </row>
    <row r="2276" spans="1:3" x14ac:dyDescent="0.25">
      <c r="A2276" s="1" t="s">
        <v>12508</v>
      </c>
      <c r="B2276" s="2">
        <v>315387508</v>
      </c>
      <c r="C2276" s="6">
        <v>0.5</v>
      </c>
    </row>
    <row r="2277" spans="1:3" x14ac:dyDescent="0.25">
      <c r="A2277" s="1" t="s">
        <v>12508</v>
      </c>
      <c r="B2277" s="2">
        <v>637508439</v>
      </c>
      <c r="C2277" s="6">
        <v>0.5</v>
      </c>
    </row>
    <row r="2278" spans="1:3" x14ac:dyDescent="0.25">
      <c r="A2278" s="1" t="s">
        <v>12508</v>
      </c>
      <c r="B2278" s="2">
        <v>622899729</v>
      </c>
      <c r="C2278" s="6">
        <v>0.75</v>
      </c>
    </row>
    <row r="2279" spans="1:3" x14ac:dyDescent="0.25">
      <c r="A2279" s="1" t="s">
        <v>12508</v>
      </c>
      <c r="B2279" s="2">
        <v>409183764</v>
      </c>
      <c r="C2279" s="6">
        <v>0.5</v>
      </c>
    </row>
    <row r="2280" spans="1:3" x14ac:dyDescent="0.25">
      <c r="A2280" s="1" t="s">
        <v>12508</v>
      </c>
      <c r="B2280" s="2">
        <v>355247230</v>
      </c>
      <c r="C2280" s="6">
        <v>0</v>
      </c>
    </row>
    <row r="2281" spans="1:3" x14ac:dyDescent="0.25">
      <c r="A2281" s="1" t="s">
        <v>12508</v>
      </c>
      <c r="B2281" s="2">
        <v>521840446</v>
      </c>
      <c r="C2281" s="6">
        <v>0</v>
      </c>
    </row>
    <row r="2282" spans="1:3" x14ac:dyDescent="0.25">
      <c r="A2282" s="1" t="s">
        <v>12508</v>
      </c>
      <c r="B2282" s="2">
        <v>914905766</v>
      </c>
      <c r="C2282" s="6">
        <v>0.75</v>
      </c>
    </row>
    <row r="2283" spans="1:3" x14ac:dyDescent="0.25">
      <c r="A2283" s="1" t="s">
        <v>12508</v>
      </c>
      <c r="B2283" s="2">
        <v>275932122</v>
      </c>
      <c r="C2283" s="6">
        <v>0</v>
      </c>
    </row>
    <row r="2284" spans="1:3" x14ac:dyDescent="0.25">
      <c r="A2284" s="1" t="s">
        <v>12508</v>
      </c>
      <c r="B2284" s="2">
        <v>482319919</v>
      </c>
      <c r="C2284" s="6">
        <v>0.25</v>
      </c>
    </row>
    <row r="2285" spans="1:3" x14ac:dyDescent="0.25">
      <c r="A2285" s="1" t="s">
        <v>12508</v>
      </c>
      <c r="B2285" s="2">
        <v>838487517</v>
      </c>
      <c r="C2285" s="6">
        <v>0.5</v>
      </c>
    </row>
    <row r="2286" spans="1:3" x14ac:dyDescent="0.25">
      <c r="A2286" s="1" t="s">
        <v>12508</v>
      </c>
      <c r="B2286" s="2">
        <v>837381379</v>
      </c>
      <c r="C2286" s="6">
        <v>0.5</v>
      </c>
    </row>
    <row r="2287" spans="1:3" x14ac:dyDescent="0.25">
      <c r="A2287" s="1" t="s">
        <v>12508</v>
      </c>
      <c r="B2287" s="2">
        <v>490805157</v>
      </c>
      <c r="C2287" s="6">
        <v>0.75</v>
      </c>
    </row>
    <row r="2288" spans="1:3" x14ac:dyDescent="0.25">
      <c r="A2288" s="1" t="s">
        <v>12508</v>
      </c>
      <c r="B2288" s="2">
        <v>214763067</v>
      </c>
      <c r="C2288" s="6">
        <v>0</v>
      </c>
    </row>
    <row r="2289" spans="1:3" x14ac:dyDescent="0.25">
      <c r="A2289" s="1" t="s">
        <v>12508</v>
      </c>
      <c r="B2289" s="2">
        <v>480416516</v>
      </c>
      <c r="C2289" s="6">
        <v>0.25</v>
      </c>
    </row>
    <row r="2290" spans="1:3" x14ac:dyDescent="0.25">
      <c r="A2290" s="1" t="s">
        <v>12508</v>
      </c>
      <c r="B2290" s="2">
        <v>342831656</v>
      </c>
      <c r="C2290" s="6">
        <v>0.75</v>
      </c>
    </row>
    <row r="2291" spans="1:3" x14ac:dyDescent="0.25">
      <c r="A2291" s="1" t="s">
        <v>12508</v>
      </c>
      <c r="B2291" s="2">
        <v>198363891</v>
      </c>
      <c r="C2291" s="6">
        <v>0.5</v>
      </c>
    </row>
    <row r="2292" spans="1:3" x14ac:dyDescent="0.25">
      <c r="A2292" s="1" t="s">
        <v>12508</v>
      </c>
      <c r="B2292" s="2">
        <v>8006740</v>
      </c>
      <c r="C2292" s="6">
        <v>0.25</v>
      </c>
    </row>
    <row r="2293" spans="1:3" x14ac:dyDescent="0.25">
      <c r="A2293" s="1" t="s">
        <v>12508</v>
      </c>
      <c r="B2293" s="2">
        <v>759998406</v>
      </c>
      <c r="C2293" s="6">
        <v>0</v>
      </c>
    </row>
    <row r="2294" spans="1:3" x14ac:dyDescent="0.25">
      <c r="A2294" s="1" t="s">
        <v>12508</v>
      </c>
      <c r="B2294" s="2">
        <v>936996307</v>
      </c>
      <c r="C2294" s="6">
        <v>0</v>
      </c>
    </row>
    <row r="2295" spans="1:3" x14ac:dyDescent="0.25">
      <c r="A2295" s="1" t="s">
        <v>12508</v>
      </c>
      <c r="B2295" s="2">
        <v>109535553</v>
      </c>
      <c r="C2295" s="6">
        <v>0</v>
      </c>
    </row>
    <row r="2296" spans="1:3" x14ac:dyDescent="0.25">
      <c r="A2296" s="1" t="s">
        <v>12508</v>
      </c>
      <c r="B2296" s="2">
        <v>787613810</v>
      </c>
      <c r="C2296" s="6">
        <v>0.5</v>
      </c>
    </row>
    <row r="2297" spans="1:3" x14ac:dyDescent="0.25">
      <c r="A2297" s="1" t="s">
        <v>12508</v>
      </c>
      <c r="B2297" s="2">
        <v>491768023</v>
      </c>
      <c r="C2297" s="6">
        <v>0.25</v>
      </c>
    </row>
    <row r="2298" spans="1:3" x14ac:dyDescent="0.25">
      <c r="A2298" s="1" t="s">
        <v>12508</v>
      </c>
      <c r="B2298" s="2">
        <v>215919306</v>
      </c>
      <c r="C2298" s="6">
        <v>0</v>
      </c>
    </row>
    <row r="2299" spans="1:3" x14ac:dyDescent="0.25">
      <c r="A2299" s="1" t="s">
        <v>12508</v>
      </c>
      <c r="B2299" s="2">
        <v>118038711</v>
      </c>
      <c r="C2299" s="6">
        <v>0.75</v>
      </c>
    </row>
    <row r="2300" spans="1:3" x14ac:dyDescent="0.25">
      <c r="A2300" s="1" t="s">
        <v>12508</v>
      </c>
      <c r="B2300" s="2">
        <v>451071107</v>
      </c>
      <c r="C2300" s="6">
        <v>0.25</v>
      </c>
    </row>
    <row r="2301" spans="1:3" x14ac:dyDescent="0.25">
      <c r="A2301" s="1" t="s">
        <v>12508</v>
      </c>
      <c r="B2301" s="2">
        <v>962101713</v>
      </c>
      <c r="C2301" s="6">
        <v>0.5</v>
      </c>
    </row>
    <row r="2302" spans="1:3" x14ac:dyDescent="0.25">
      <c r="A2302" s="1" t="s">
        <v>12508</v>
      </c>
      <c r="B2302" s="2">
        <v>309017867</v>
      </c>
      <c r="C2302" s="6">
        <v>0.5</v>
      </c>
    </row>
    <row r="2303" spans="1:3" x14ac:dyDescent="0.25">
      <c r="A2303" s="1" t="s">
        <v>12508</v>
      </c>
      <c r="B2303" s="2">
        <v>327612112</v>
      </c>
      <c r="C2303" s="6">
        <v>0.25</v>
      </c>
    </row>
    <row r="2304" spans="1:3" x14ac:dyDescent="0.25">
      <c r="A2304" s="1" t="s">
        <v>12508</v>
      </c>
      <c r="B2304" s="2">
        <v>742981884</v>
      </c>
      <c r="C2304" s="6">
        <v>0.75</v>
      </c>
    </row>
    <row r="2305" spans="1:3" x14ac:dyDescent="0.25">
      <c r="A2305" s="1" t="s">
        <v>12508</v>
      </c>
      <c r="B2305" s="2">
        <v>549557294</v>
      </c>
      <c r="C2305" s="6">
        <v>0</v>
      </c>
    </row>
    <row r="2306" spans="1:3" x14ac:dyDescent="0.25">
      <c r="A2306" s="1" t="s">
        <v>12508</v>
      </c>
      <c r="B2306" s="2">
        <v>704270517</v>
      </c>
      <c r="C2306" s="6">
        <v>0.75</v>
      </c>
    </row>
    <row r="2307" spans="1:3" x14ac:dyDescent="0.25">
      <c r="A2307" s="1" t="s">
        <v>12508</v>
      </c>
      <c r="B2307" s="2">
        <v>553069848</v>
      </c>
      <c r="C2307" s="6">
        <v>0.25</v>
      </c>
    </row>
    <row r="2308" spans="1:3" x14ac:dyDescent="0.25">
      <c r="A2308" s="1" t="s">
        <v>12508</v>
      </c>
      <c r="B2308" s="2">
        <v>734281991</v>
      </c>
      <c r="C2308" s="6">
        <v>0</v>
      </c>
    </row>
    <row r="2309" spans="1:3" x14ac:dyDescent="0.25">
      <c r="A2309" s="1" t="s">
        <v>12508</v>
      </c>
      <c r="B2309" s="2">
        <v>384256484</v>
      </c>
      <c r="C2309" s="6">
        <v>0.25</v>
      </c>
    </row>
    <row r="2310" spans="1:3" x14ac:dyDescent="0.25">
      <c r="A2310" s="1" t="s">
        <v>12508</v>
      </c>
      <c r="B2310" s="2">
        <v>375118877</v>
      </c>
      <c r="C2310" s="6">
        <v>0.25</v>
      </c>
    </row>
    <row r="2311" spans="1:3" x14ac:dyDescent="0.25">
      <c r="A2311" s="1" t="s">
        <v>12508</v>
      </c>
      <c r="B2311" s="2">
        <v>799549503</v>
      </c>
      <c r="C2311" s="6">
        <v>0</v>
      </c>
    </row>
    <row r="2312" spans="1:3" x14ac:dyDescent="0.25">
      <c r="A2312" s="1" t="s">
        <v>12508</v>
      </c>
      <c r="B2312" s="2">
        <v>698278129</v>
      </c>
      <c r="C2312" s="6">
        <v>0.25</v>
      </c>
    </row>
    <row r="2313" spans="1:3" x14ac:dyDescent="0.25">
      <c r="A2313" s="1" t="s">
        <v>12508</v>
      </c>
      <c r="B2313" s="2">
        <v>244498758</v>
      </c>
      <c r="C2313" s="6">
        <v>0.25</v>
      </c>
    </row>
    <row r="2314" spans="1:3" x14ac:dyDescent="0.25">
      <c r="A2314" s="1" t="s">
        <v>12508</v>
      </c>
      <c r="B2314" s="2">
        <v>488871183</v>
      </c>
      <c r="C2314" s="6">
        <v>0.25</v>
      </c>
    </row>
    <row r="2315" spans="1:3" x14ac:dyDescent="0.25">
      <c r="A2315" s="1" t="s">
        <v>12508</v>
      </c>
      <c r="B2315" s="2">
        <v>381009187</v>
      </c>
      <c r="C2315" s="6">
        <v>0.25</v>
      </c>
    </row>
    <row r="2316" spans="1:3" x14ac:dyDescent="0.25">
      <c r="A2316" s="1" t="s">
        <v>12508</v>
      </c>
      <c r="B2316" s="2">
        <v>293577198</v>
      </c>
      <c r="C2316" s="6">
        <v>0.5</v>
      </c>
    </row>
    <row r="2317" spans="1:3" x14ac:dyDescent="0.25">
      <c r="A2317" s="1" t="s">
        <v>12508</v>
      </c>
      <c r="B2317" s="2">
        <v>273442631</v>
      </c>
      <c r="C2317" s="6">
        <v>0</v>
      </c>
    </row>
    <row r="2318" spans="1:3" x14ac:dyDescent="0.25">
      <c r="A2318" s="1" t="s">
        <v>12508</v>
      </c>
      <c r="B2318" s="2">
        <v>169849703</v>
      </c>
      <c r="C2318" s="6">
        <v>0.75</v>
      </c>
    </row>
    <row r="2319" spans="1:3" x14ac:dyDescent="0.25">
      <c r="A2319" s="1" t="s">
        <v>12508</v>
      </c>
      <c r="B2319" s="2">
        <v>189899863</v>
      </c>
      <c r="C2319" s="6">
        <v>0</v>
      </c>
    </row>
    <row r="2320" spans="1:3" x14ac:dyDescent="0.25">
      <c r="A2320" s="1" t="s">
        <v>12508</v>
      </c>
      <c r="B2320" s="2">
        <v>72428400</v>
      </c>
      <c r="C2320" s="6">
        <v>0.5</v>
      </c>
    </row>
    <row r="2321" spans="1:3" x14ac:dyDescent="0.25">
      <c r="A2321" s="1" t="s">
        <v>12508</v>
      </c>
      <c r="B2321" s="2">
        <v>790275661</v>
      </c>
      <c r="C2321" s="6">
        <v>0.5</v>
      </c>
    </row>
    <row r="2322" spans="1:3" x14ac:dyDescent="0.25">
      <c r="A2322" s="1" t="s">
        <v>12508</v>
      </c>
      <c r="B2322" s="2">
        <v>872032299</v>
      </c>
      <c r="C2322" s="6">
        <v>0</v>
      </c>
    </row>
    <row r="2323" spans="1:3" x14ac:dyDescent="0.25">
      <c r="A2323" s="1" t="s">
        <v>12508</v>
      </c>
      <c r="B2323" s="2">
        <v>807694195</v>
      </c>
      <c r="C2323" s="6">
        <v>0.25</v>
      </c>
    </row>
    <row r="2324" spans="1:3" x14ac:dyDescent="0.25">
      <c r="A2324" s="1" t="s">
        <v>12508</v>
      </c>
      <c r="B2324" s="2">
        <v>245645227</v>
      </c>
      <c r="C2324" s="6">
        <v>0.5</v>
      </c>
    </row>
    <row r="2325" spans="1:3" x14ac:dyDescent="0.25">
      <c r="A2325" s="1" t="s">
        <v>12508</v>
      </c>
      <c r="B2325" s="2">
        <v>243026401</v>
      </c>
      <c r="C2325" s="6">
        <v>0</v>
      </c>
    </row>
    <row r="2326" spans="1:3" x14ac:dyDescent="0.25">
      <c r="A2326" s="1" t="s">
        <v>12508</v>
      </c>
      <c r="B2326" s="2">
        <v>876279636</v>
      </c>
      <c r="C2326" s="6">
        <v>0.25</v>
      </c>
    </row>
    <row r="2327" spans="1:3" x14ac:dyDescent="0.25">
      <c r="A2327" s="1" t="s">
        <v>12508</v>
      </c>
      <c r="B2327" s="2">
        <v>306676532</v>
      </c>
      <c r="C2327" s="6">
        <v>0.5</v>
      </c>
    </row>
    <row r="2328" spans="1:3" x14ac:dyDescent="0.25">
      <c r="A2328" s="1" t="s">
        <v>12508</v>
      </c>
      <c r="B2328" s="2">
        <v>766407394</v>
      </c>
      <c r="C2328" s="6">
        <v>0.5</v>
      </c>
    </row>
    <row r="2329" spans="1:3" x14ac:dyDescent="0.25">
      <c r="A2329" s="1" t="s">
        <v>12508</v>
      </c>
      <c r="B2329" s="2">
        <v>833544299</v>
      </c>
      <c r="C2329" s="6">
        <v>0</v>
      </c>
    </row>
    <row r="2330" spans="1:3" x14ac:dyDescent="0.25">
      <c r="A2330" s="1" t="s">
        <v>12508</v>
      </c>
      <c r="B2330" s="2">
        <v>748986889</v>
      </c>
      <c r="C2330" s="6">
        <v>0.25</v>
      </c>
    </row>
    <row r="2331" spans="1:3" x14ac:dyDescent="0.25">
      <c r="A2331" s="1" t="s">
        <v>12508</v>
      </c>
      <c r="B2331" s="2">
        <v>125392857</v>
      </c>
      <c r="C2331" s="6">
        <v>0.5</v>
      </c>
    </row>
    <row r="2332" spans="1:3" x14ac:dyDescent="0.25">
      <c r="A2332" s="1" t="s">
        <v>12508</v>
      </c>
      <c r="B2332" s="2">
        <v>144336359</v>
      </c>
      <c r="C2332" s="6">
        <v>0.5</v>
      </c>
    </row>
    <row r="2333" spans="1:3" x14ac:dyDescent="0.25">
      <c r="A2333" s="1" t="s">
        <v>12508</v>
      </c>
      <c r="B2333" s="2">
        <v>933105282</v>
      </c>
      <c r="C2333" s="6">
        <v>0</v>
      </c>
    </row>
    <row r="2334" spans="1:3" x14ac:dyDescent="0.25">
      <c r="A2334" s="1" t="s">
        <v>12508</v>
      </c>
      <c r="B2334" s="2">
        <v>963367321</v>
      </c>
      <c r="C2334" s="6">
        <v>0.5</v>
      </c>
    </row>
    <row r="2335" spans="1:3" x14ac:dyDescent="0.25">
      <c r="A2335" s="1" t="s">
        <v>12508</v>
      </c>
      <c r="B2335" s="2">
        <v>652999055</v>
      </c>
      <c r="C2335" s="6">
        <v>0.5</v>
      </c>
    </row>
    <row r="2336" spans="1:3" x14ac:dyDescent="0.25">
      <c r="A2336" s="1" t="s">
        <v>12508</v>
      </c>
      <c r="B2336" s="2">
        <v>894404158</v>
      </c>
      <c r="C2336" s="6">
        <v>0.25</v>
      </c>
    </row>
    <row r="2337" spans="1:3" x14ac:dyDescent="0.25">
      <c r="A2337" s="1" t="s">
        <v>12508</v>
      </c>
      <c r="B2337" s="2">
        <v>400502948</v>
      </c>
      <c r="C2337" s="6">
        <v>0</v>
      </c>
    </row>
    <row r="2338" spans="1:3" x14ac:dyDescent="0.25">
      <c r="A2338" s="1" t="s">
        <v>12508</v>
      </c>
      <c r="B2338" s="2">
        <v>68950602</v>
      </c>
      <c r="C2338" s="6">
        <v>0.75</v>
      </c>
    </row>
    <row r="2339" spans="1:3" x14ac:dyDescent="0.25">
      <c r="A2339" s="1" t="s">
        <v>12508</v>
      </c>
      <c r="B2339" s="2">
        <v>754637770</v>
      </c>
      <c r="C2339" s="6">
        <v>0.25</v>
      </c>
    </row>
    <row r="2340" spans="1:3" x14ac:dyDescent="0.25">
      <c r="A2340" s="1" t="s">
        <v>12508</v>
      </c>
      <c r="B2340" s="2">
        <v>748608391</v>
      </c>
      <c r="C2340" s="6">
        <v>0.75</v>
      </c>
    </row>
    <row r="2341" spans="1:3" x14ac:dyDescent="0.25">
      <c r="A2341" s="1" t="s">
        <v>12508</v>
      </c>
      <c r="B2341" s="2">
        <v>169708434</v>
      </c>
      <c r="C2341" s="6">
        <v>0</v>
      </c>
    </row>
    <row r="2342" spans="1:3" x14ac:dyDescent="0.25">
      <c r="A2342" s="1" t="s">
        <v>12508</v>
      </c>
      <c r="B2342" s="2">
        <v>519478706</v>
      </c>
      <c r="C2342" s="6">
        <v>0.25</v>
      </c>
    </row>
    <row r="2343" spans="1:3" x14ac:dyDescent="0.25">
      <c r="A2343" s="1" t="s">
        <v>12508</v>
      </c>
      <c r="B2343" s="2">
        <v>797693035</v>
      </c>
      <c r="C2343" s="6">
        <v>0.5</v>
      </c>
    </row>
    <row r="2344" spans="1:3" x14ac:dyDescent="0.25">
      <c r="A2344" s="1" t="s">
        <v>12508</v>
      </c>
      <c r="B2344" s="2">
        <v>108897724</v>
      </c>
      <c r="C2344" s="6">
        <v>0</v>
      </c>
    </row>
    <row r="2345" spans="1:3" x14ac:dyDescent="0.25">
      <c r="A2345" s="1" t="s">
        <v>12508</v>
      </c>
      <c r="B2345" s="2">
        <v>177031782</v>
      </c>
      <c r="C2345" s="6">
        <v>0.75</v>
      </c>
    </row>
    <row r="2346" spans="1:3" x14ac:dyDescent="0.25">
      <c r="A2346" s="1" t="s">
        <v>12508</v>
      </c>
      <c r="B2346" s="2">
        <v>466022540</v>
      </c>
      <c r="C2346" s="6">
        <v>0</v>
      </c>
    </row>
    <row r="2347" spans="1:3" x14ac:dyDescent="0.25">
      <c r="A2347" s="1" t="s">
        <v>12508</v>
      </c>
      <c r="B2347" s="2">
        <v>792457149</v>
      </c>
      <c r="C2347" s="6">
        <v>0.75</v>
      </c>
    </row>
    <row r="2348" spans="1:3" x14ac:dyDescent="0.25">
      <c r="A2348" s="1" t="s">
        <v>12508</v>
      </c>
      <c r="B2348" s="2">
        <v>406611418</v>
      </c>
      <c r="C2348" s="6">
        <v>0.5</v>
      </c>
    </row>
    <row r="2349" spans="1:3" x14ac:dyDescent="0.25">
      <c r="A2349" s="1" t="s">
        <v>12508</v>
      </c>
      <c r="B2349" s="2">
        <v>821536877</v>
      </c>
      <c r="C2349" s="6">
        <v>0</v>
      </c>
    </row>
    <row r="2350" spans="1:3" x14ac:dyDescent="0.25">
      <c r="A2350" s="1" t="s">
        <v>12508</v>
      </c>
      <c r="B2350" s="2">
        <v>197570644</v>
      </c>
      <c r="C2350" s="6">
        <v>0.25</v>
      </c>
    </row>
    <row r="2351" spans="1:3" x14ac:dyDescent="0.25">
      <c r="A2351" s="1" t="s">
        <v>12508</v>
      </c>
      <c r="B2351" s="2">
        <v>827738068</v>
      </c>
      <c r="C2351" s="6">
        <v>0.75</v>
      </c>
    </row>
    <row r="2352" spans="1:3" x14ac:dyDescent="0.25">
      <c r="A2352" s="1" t="s">
        <v>12508</v>
      </c>
      <c r="B2352" s="2">
        <v>603644277</v>
      </c>
      <c r="C2352" s="6">
        <v>0.5</v>
      </c>
    </row>
    <row r="2353" spans="1:3" x14ac:dyDescent="0.25">
      <c r="A2353" s="1" t="s">
        <v>12508</v>
      </c>
      <c r="B2353" s="2">
        <v>796857761</v>
      </c>
      <c r="C2353" s="6">
        <v>0</v>
      </c>
    </row>
    <row r="2354" spans="1:3" x14ac:dyDescent="0.25">
      <c r="A2354" s="1" t="s">
        <v>12508</v>
      </c>
      <c r="B2354" s="2">
        <v>536974720</v>
      </c>
      <c r="C2354" s="6">
        <v>0.5</v>
      </c>
    </row>
    <row r="2355" spans="1:3" x14ac:dyDescent="0.25">
      <c r="A2355" s="1" t="s">
        <v>12508</v>
      </c>
      <c r="B2355" s="2">
        <v>572868273</v>
      </c>
      <c r="C2355" s="6">
        <v>0.5</v>
      </c>
    </row>
    <row r="2356" spans="1:3" x14ac:dyDescent="0.25">
      <c r="A2356" s="1" t="s">
        <v>12508</v>
      </c>
      <c r="B2356" s="2">
        <v>17592642</v>
      </c>
      <c r="C2356" s="6">
        <v>0.25</v>
      </c>
    </row>
    <row r="2357" spans="1:3" x14ac:dyDescent="0.25">
      <c r="A2357" s="1" t="s">
        <v>12508</v>
      </c>
      <c r="B2357" s="2">
        <v>189081306</v>
      </c>
      <c r="C2357" s="6">
        <v>0.25</v>
      </c>
    </row>
    <row r="2358" spans="1:3" x14ac:dyDescent="0.25">
      <c r="A2358" s="1" t="s">
        <v>12508</v>
      </c>
      <c r="B2358" s="2">
        <v>534723497</v>
      </c>
      <c r="C2358" s="6">
        <v>0.25</v>
      </c>
    </row>
    <row r="2359" spans="1:3" x14ac:dyDescent="0.25">
      <c r="A2359" s="1" t="s">
        <v>12508</v>
      </c>
      <c r="B2359" s="2">
        <v>192118373</v>
      </c>
      <c r="C2359" s="6">
        <v>0.5</v>
      </c>
    </row>
    <row r="2360" spans="1:3" x14ac:dyDescent="0.25">
      <c r="A2360" s="1" t="s">
        <v>12508</v>
      </c>
      <c r="B2360" s="2">
        <v>21608770</v>
      </c>
      <c r="C2360" s="6">
        <v>0.75</v>
      </c>
    </row>
    <row r="2361" spans="1:3" x14ac:dyDescent="0.25">
      <c r="A2361" s="1" t="s">
        <v>12508</v>
      </c>
      <c r="B2361" s="2">
        <v>824571393</v>
      </c>
      <c r="C2361" s="6">
        <v>0.5</v>
      </c>
    </row>
    <row r="2362" spans="1:3" x14ac:dyDescent="0.25">
      <c r="A2362" s="1" t="s">
        <v>12508</v>
      </c>
      <c r="B2362" s="2">
        <v>164641310</v>
      </c>
      <c r="C2362" s="6">
        <v>0</v>
      </c>
    </row>
    <row r="2363" spans="1:3" x14ac:dyDescent="0.25">
      <c r="A2363" s="1" t="s">
        <v>12508</v>
      </c>
      <c r="B2363" s="2">
        <v>242987893</v>
      </c>
      <c r="C2363" s="6">
        <v>0.75</v>
      </c>
    </row>
    <row r="2364" spans="1:3" x14ac:dyDescent="0.25">
      <c r="A2364" s="1" t="s">
        <v>12508</v>
      </c>
      <c r="B2364" s="2">
        <v>38705523</v>
      </c>
      <c r="C2364" s="6">
        <v>0.5</v>
      </c>
    </row>
    <row r="2365" spans="1:3" x14ac:dyDescent="0.25">
      <c r="A2365" s="1" t="s">
        <v>12508</v>
      </c>
      <c r="B2365" s="2">
        <v>395255433</v>
      </c>
      <c r="C2365" s="6">
        <v>0.75</v>
      </c>
    </row>
    <row r="2366" spans="1:3" x14ac:dyDescent="0.25">
      <c r="A2366" s="1" t="s">
        <v>12508</v>
      </c>
      <c r="B2366" s="2">
        <v>625915971</v>
      </c>
      <c r="C2366" s="6">
        <v>0.5</v>
      </c>
    </row>
    <row r="2367" spans="1:3" x14ac:dyDescent="0.25">
      <c r="A2367" s="1" t="s">
        <v>12508</v>
      </c>
      <c r="B2367" s="2">
        <v>657167234</v>
      </c>
      <c r="C2367" s="6">
        <v>0</v>
      </c>
    </row>
    <row r="2368" spans="1:3" x14ac:dyDescent="0.25">
      <c r="A2368" s="1" t="s">
        <v>12508</v>
      </c>
      <c r="B2368" s="2">
        <v>961089566</v>
      </c>
      <c r="C2368" s="6">
        <v>0.5</v>
      </c>
    </row>
    <row r="2369" spans="1:3" x14ac:dyDescent="0.25">
      <c r="A2369" s="1" t="s">
        <v>12508</v>
      </c>
      <c r="B2369" s="2">
        <v>269910036</v>
      </c>
      <c r="C2369" s="6">
        <v>0.5</v>
      </c>
    </row>
    <row r="2370" spans="1:3" x14ac:dyDescent="0.25">
      <c r="A2370" s="1" t="s">
        <v>12508</v>
      </c>
      <c r="B2370" s="2">
        <v>608437004</v>
      </c>
      <c r="C2370" s="6">
        <v>0.25</v>
      </c>
    </row>
    <row r="2371" spans="1:3" x14ac:dyDescent="0.25">
      <c r="A2371" s="1" t="s">
        <v>12508</v>
      </c>
      <c r="B2371" s="2">
        <v>686717736</v>
      </c>
      <c r="C2371" s="6">
        <v>0.75</v>
      </c>
    </row>
    <row r="2372" spans="1:3" x14ac:dyDescent="0.25">
      <c r="A2372" s="1" t="s">
        <v>12508</v>
      </c>
      <c r="B2372" s="2">
        <v>180113498</v>
      </c>
      <c r="C2372" s="6">
        <v>0</v>
      </c>
    </row>
    <row r="2373" spans="1:3" x14ac:dyDescent="0.25">
      <c r="A2373" s="1" t="s">
        <v>12508</v>
      </c>
      <c r="B2373" s="2">
        <v>420838516</v>
      </c>
      <c r="C2373" s="6">
        <v>0.5</v>
      </c>
    </row>
    <row r="2374" spans="1:3" x14ac:dyDescent="0.25">
      <c r="A2374" s="1" t="s">
        <v>12508</v>
      </c>
      <c r="B2374" s="2">
        <v>215370104</v>
      </c>
      <c r="C2374" s="6">
        <v>0.75</v>
      </c>
    </row>
    <row r="2375" spans="1:3" x14ac:dyDescent="0.25">
      <c r="A2375" s="1" t="s">
        <v>12508</v>
      </c>
      <c r="B2375" s="2">
        <v>66249050</v>
      </c>
      <c r="C2375" s="6">
        <v>0.75</v>
      </c>
    </row>
    <row r="2376" spans="1:3" x14ac:dyDescent="0.25">
      <c r="A2376" s="1" t="s">
        <v>12508</v>
      </c>
      <c r="B2376" s="2">
        <v>304491419</v>
      </c>
      <c r="C2376" s="6">
        <v>0.25</v>
      </c>
    </row>
    <row r="2377" spans="1:3" x14ac:dyDescent="0.25">
      <c r="A2377" s="1" t="s">
        <v>12508</v>
      </c>
      <c r="B2377" s="2">
        <v>930813717</v>
      </c>
      <c r="C2377" s="6">
        <v>0.75</v>
      </c>
    </row>
    <row r="2378" spans="1:3" x14ac:dyDescent="0.25">
      <c r="A2378" s="1" t="s">
        <v>12508</v>
      </c>
      <c r="B2378" s="2">
        <v>46729591</v>
      </c>
      <c r="C2378" s="6">
        <v>0.75</v>
      </c>
    </row>
    <row r="2379" spans="1:3" x14ac:dyDescent="0.25">
      <c r="A2379" s="1" t="s">
        <v>12508</v>
      </c>
      <c r="B2379" s="2">
        <v>7702909</v>
      </c>
      <c r="C2379" s="6">
        <v>0</v>
      </c>
    </row>
    <row r="2380" spans="1:3" x14ac:dyDescent="0.25">
      <c r="A2380" s="1" t="s">
        <v>12508</v>
      </c>
      <c r="B2380" s="2">
        <v>20851629</v>
      </c>
      <c r="C2380" s="6">
        <v>0.75</v>
      </c>
    </row>
    <row r="2381" spans="1:3" x14ac:dyDescent="0.25">
      <c r="A2381" s="1" t="s">
        <v>12508</v>
      </c>
      <c r="B2381" s="2">
        <v>714735047</v>
      </c>
      <c r="C2381" s="6">
        <v>0.5</v>
      </c>
    </row>
    <row r="2382" spans="1:3" x14ac:dyDescent="0.25">
      <c r="A2382" s="1" t="s">
        <v>12508</v>
      </c>
      <c r="B2382" s="2">
        <v>931903128</v>
      </c>
      <c r="C2382" s="6">
        <v>0.75</v>
      </c>
    </row>
    <row r="2383" spans="1:3" x14ac:dyDescent="0.25">
      <c r="A2383" s="1" t="s">
        <v>12508</v>
      </c>
      <c r="B2383" s="2">
        <v>461991682</v>
      </c>
      <c r="C2383" s="6">
        <v>0</v>
      </c>
    </row>
    <row r="2384" spans="1:3" x14ac:dyDescent="0.25">
      <c r="A2384" s="1" t="s">
        <v>12508</v>
      </c>
      <c r="B2384" s="2">
        <v>227761274</v>
      </c>
      <c r="C2384" s="6">
        <v>0.5</v>
      </c>
    </row>
    <row r="2385" spans="1:3" x14ac:dyDescent="0.25">
      <c r="A2385" s="1" t="s">
        <v>12508</v>
      </c>
      <c r="B2385" s="2">
        <v>73737578</v>
      </c>
      <c r="C2385" s="6">
        <v>0.25</v>
      </c>
    </row>
    <row r="2386" spans="1:3" x14ac:dyDescent="0.25">
      <c r="A2386" s="1" t="s">
        <v>12508</v>
      </c>
      <c r="B2386" s="2">
        <v>583147732</v>
      </c>
      <c r="C2386" s="6">
        <v>0.5</v>
      </c>
    </row>
    <row r="2387" spans="1:3" x14ac:dyDescent="0.25">
      <c r="A2387" s="1" t="s">
        <v>12508</v>
      </c>
      <c r="B2387" s="2">
        <v>606523970</v>
      </c>
      <c r="C2387" s="6">
        <v>0</v>
      </c>
    </row>
    <row r="2388" spans="1:3" x14ac:dyDescent="0.25">
      <c r="A2388" s="1" t="s">
        <v>12508</v>
      </c>
      <c r="B2388" s="2">
        <v>492145316</v>
      </c>
      <c r="C2388" s="6">
        <v>0</v>
      </c>
    </row>
    <row r="2389" spans="1:3" x14ac:dyDescent="0.25">
      <c r="A2389" s="1" t="s">
        <v>12508</v>
      </c>
      <c r="B2389" s="2">
        <v>305329337</v>
      </c>
      <c r="C2389" s="6">
        <v>0</v>
      </c>
    </row>
    <row r="2390" spans="1:3" x14ac:dyDescent="0.25">
      <c r="A2390" s="1" t="s">
        <v>12508</v>
      </c>
      <c r="B2390" s="2">
        <v>609723600</v>
      </c>
      <c r="C2390" s="6">
        <v>0.75</v>
      </c>
    </row>
    <row r="2391" spans="1:3" x14ac:dyDescent="0.25">
      <c r="A2391" s="1" t="s">
        <v>12508</v>
      </c>
      <c r="B2391" s="2">
        <v>128075328</v>
      </c>
      <c r="C2391" s="6">
        <v>0.25</v>
      </c>
    </row>
    <row r="2392" spans="1:3" x14ac:dyDescent="0.25">
      <c r="A2392" s="1" t="s">
        <v>12508</v>
      </c>
      <c r="B2392" s="2">
        <v>862682604</v>
      </c>
      <c r="C2392" s="6">
        <v>0.75</v>
      </c>
    </row>
    <row r="2393" spans="1:3" x14ac:dyDescent="0.25">
      <c r="A2393" s="1" t="s">
        <v>12508</v>
      </c>
      <c r="B2393" s="2">
        <v>789469598</v>
      </c>
      <c r="C2393" s="6">
        <v>0</v>
      </c>
    </row>
    <row r="2394" spans="1:3" x14ac:dyDescent="0.25">
      <c r="A2394" s="1" t="s">
        <v>12508</v>
      </c>
      <c r="B2394" s="2">
        <v>951114423</v>
      </c>
      <c r="C2394" s="6">
        <v>0.5</v>
      </c>
    </row>
    <row r="2395" spans="1:3" x14ac:dyDescent="0.25">
      <c r="A2395" s="1" t="s">
        <v>12508</v>
      </c>
      <c r="B2395" s="2">
        <v>995229677</v>
      </c>
      <c r="C2395" s="6">
        <v>0.75</v>
      </c>
    </row>
    <row r="2396" spans="1:3" x14ac:dyDescent="0.25">
      <c r="A2396" s="1" t="s">
        <v>12508</v>
      </c>
      <c r="B2396" s="2">
        <v>33263608</v>
      </c>
      <c r="C2396" s="6">
        <v>0.5</v>
      </c>
    </row>
    <row r="2397" spans="1:3" x14ac:dyDescent="0.25">
      <c r="A2397" s="1" t="s">
        <v>12508</v>
      </c>
      <c r="B2397" s="2">
        <v>321800259</v>
      </c>
      <c r="C2397" s="6">
        <v>0.25</v>
      </c>
    </row>
    <row r="2398" spans="1:3" x14ac:dyDescent="0.25">
      <c r="A2398" s="1" t="s">
        <v>12508</v>
      </c>
      <c r="B2398" s="2">
        <v>887871306</v>
      </c>
      <c r="C2398" s="6">
        <v>0.75</v>
      </c>
    </row>
    <row r="2399" spans="1:3" x14ac:dyDescent="0.25">
      <c r="A2399" s="1" t="s">
        <v>12508</v>
      </c>
      <c r="B2399" s="2">
        <v>75345218</v>
      </c>
      <c r="C2399" s="6">
        <v>0.75</v>
      </c>
    </row>
    <row r="2400" spans="1:3" x14ac:dyDescent="0.25">
      <c r="A2400" s="1" t="s">
        <v>12508</v>
      </c>
      <c r="B2400" s="2">
        <v>802418265</v>
      </c>
      <c r="C2400" s="6">
        <v>0.5</v>
      </c>
    </row>
    <row r="2401" spans="1:3" x14ac:dyDescent="0.25">
      <c r="A2401" s="1" t="s">
        <v>12508</v>
      </c>
      <c r="B2401" s="2">
        <v>16035727</v>
      </c>
      <c r="C2401" s="6">
        <v>0</v>
      </c>
    </row>
    <row r="2402" spans="1:3" x14ac:dyDescent="0.25">
      <c r="A2402" s="1" t="s">
        <v>12508</v>
      </c>
      <c r="B2402" s="2">
        <v>346926199</v>
      </c>
      <c r="C2402" s="6">
        <v>0.25</v>
      </c>
    </row>
    <row r="2403" spans="1:3" x14ac:dyDescent="0.25">
      <c r="A2403" s="1" t="s">
        <v>12508</v>
      </c>
      <c r="B2403" s="2">
        <v>668226973</v>
      </c>
      <c r="C2403" s="6">
        <v>0.75</v>
      </c>
    </row>
    <row r="2404" spans="1:3" x14ac:dyDescent="0.25">
      <c r="A2404" s="1" t="s">
        <v>12508</v>
      </c>
      <c r="B2404" s="2">
        <v>463423254</v>
      </c>
      <c r="C2404" s="6">
        <v>0.5</v>
      </c>
    </row>
    <row r="2405" spans="1:3" x14ac:dyDescent="0.25">
      <c r="A2405" s="1" t="s">
        <v>12508</v>
      </c>
      <c r="B2405" s="2">
        <v>765890343</v>
      </c>
      <c r="C2405" s="6">
        <v>0.75</v>
      </c>
    </row>
    <row r="2406" spans="1:3" x14ac:dyDescent="0.25">
      <c r="A2406" s="1" t="s">
        <v>12508</v>
      </c>
      <c r="B2406" s="2">
        <v>485114841</v>
      </c>
      <c r="C2406" s="6">
        <v>0</v>
      </c>
    </row>
    <row r="2407" spans="1:3" x14ac:dyDescent="0.25">
      <c r="A2407" s="1" t="s">
        <v>12508</v>
      </c>
      <c r="B2407" s="2">
        <v>54474771</v>
      </c>
      <c r="C2407" s="6">
        <v>0.25</v>
      </c>
    </row>
    <row r="2408" spans="1:3" x14ac:dyDescent="0.25">
      <c r="A2408" s="1" t="s">
        <v>12508</v>
      </c>
      <c r="B2408" s="2">
        <v>600471343</v>
      </c>
      <c r="C2408" s="6">
        <v>0.25</v>
      </c>
    </row>
    <row r="2409" spans="1:3" x14ac:dyDescent="0.25">
      <c r="A2409" s="1" t="s">
        <v>12508</v>
      </c>
      <c r="B2409" s="2">
        <v>715132845</v>
      </c>
      <c r="C2409" s="6">
        <v>0</v>
      </c>
    </row>
    <row r="2410" spans="1:3" x14ac:dyDescent="0.25">
      <c r="A2410" s="1" t="s">
        <v>12508</v>
      </c>
      <c r="B2410" s="2">
        <v>279450697</v>
      </c>
      <c r="C2410" s="6">
        <v>0.5</v>
      </c>
    </row>
    <row r="2411" spans="1:3" x14ac:dyDescent="0.25">
      <c r="A2411" s="1" t="s">
        <v>12508</v>
      </c>
      <c r="B2411" s="2">
        <v>126508895</v>
      </c>
      <c r="C2411" s="6">
        <v>0</v>
      </c>
    </row>
    <row r="2412" spans="1:3" x14ac:dyDescent="0.25">
      <c r="A2412" s="1" t="s">
        <v>12508</v>
      </c>
      <c r="B2412" s="2">
        <v>443868936</v>
      </c>
      <c r="C2412" s="6">
        <v>0.25</v>
      </c>
    </row>
    <row r="2413" spans="1:3" x14ac:dyDescent="0.25">
      <c r="A2413" s="1" t="s">
        <v>12508</v>
      </c>
      <c r="B2413" s="2">
        <v>719080829</v>
      </c>
      <c r="C2413" s="6">
        <v>0.25</v>
      </c>
    </row>
    <row r="2414" spans="1:3" x14ac:dyDescent="0.25">
      <c r="A2414" s="1" t="s">
        <v>12508</v>
      </c>
      <c r="B2414" s="2">
        <v>611669116</v>
      </c>
      <c r="C2414" s="6">
        <v>0.25</v>
      </c>
    </row>
    <row r="2415" spans="1:3" x14ac:dyDescent="0.25">
      <c r="A2415" s="1" t="s">
        <v>12508</v>
      </c>
      <c r="B2415" s="2">
        <v>564569787</v>
      </c>
      <c r="C2415" s="6">
        <v>0</v>
      </c>
    </row>
    <row r="2416" spans="1:3" x14ac:dyDescent="0.25">
      <c r="A2416" s="1" t="s">
        <v>12508</v>
      </c>
      <c r="B2416" s="2">
        <v>228360525</v>
      </c>
      <c r="C2416" s="6">
        <v>0.75</v>
      </c>
    </row>
    <row r="2417" spans="1:3" x14ac:dyDescent="0.25">
      <c r="A2417" s="1" t="s">
        <v>12508</v>
      </c>
      <c r="B2417" s="2">
        <v>928229617</v>
      </c>
      <c r="C2417" s="6">
        <v>0.25</v>
      </c>
    </row>
    <row r="2418" spans="1:3" x14ac:dyDescent="0.25">
      <c r="A2418" s="1" t="s">
        <v>12508</v>
      </c>
      <c r="B2418" s="2">
        <v>22150365</v>
      </c>
      <c r="C2418" s="6">
        <v>0</v>
      </c>
    </row>
    <row r="2419" spans="1:3" x14ac:dyDescent="0.25">
      <c r="A2419" s="1" t="s">
        <v>12508</v>
      </c>
      <c r="B2419" s="2">
        <v>113055246</v>
      </c>
      <c r="C2419" s="6">
        <v>0.25</v>
      </c>
    </row>
    <row r="2420" spans="1:3" x14ac:dyDescent="0.25">
      <c r="A2420" s="1" t="s">
        <v>12508</v>
      </c>
      <c r="B2420" s="2">
        <v>982528588</v>
      </c>
      <c r="C2420" s="6">
        <v>0.75</v>
      </c>
    </row>
    <row r="2421" spans="1:3" x14ac:dyDescent="0.25">
      <c r="A2421" s="1" t="s">
        <v>12508</v>
      </c>
      <c r="B2421" s="2">
        <v>158052066</v>
      </c>
      <c r="C2421" s="6">
        <v>0.25</v>
      </c>
    </row>
    <row r="2422" spans="1:3" x14ac:dyDescent="0.25">
      <c r="A2422" s="1" t="s">
        <v>12508</v>
      </c>
      <c r="B2422" s="2">
        <v>261988651</v>
      </c>
      <c r="C2422" s="6">
        <v>0.75</v>
      </c>
    </row>
    <row r="2423" spans="1:3" x14ac:dyDescent="0.25">
      <c r="A2423" s="1" t="s">
        <v>12508</v>
      </c>
      <c r="B2423" s="2">
        <v>934537140</v>
      </c>
      <c r="C2423" s="6">
        <v>0.75</v>
      </c>
    </row>
    <row r="2424" spans="1:3" x14ac:dyDescent="0.25">
      <c r="A2424" s="1" t="s">
        <v>12508</v>
      </c>
      <c r="B2424" s="2">
        <v>853947202</v>
      </c>
      <c r="C2424" s="6">
        <v>0</v>
      </c>
    </row>
    <row r="2425" spans="1:3" x14ac:dyDescent="0.25">
      <c r="A2425" s="1" t="s">
        <v>12508</v>
      </c>
      <c r="B2425" s="2">
        <v>867972632</v>
      </c>
      <c r="C2425" s="6">
        <v>0</v>
      </c>
    </row>
    <row r="2426" spans="1:3" x14ac:dyDescent="0.25">
      <c r="A2426" s="1" t="s">
        <v>12508</v>
      </c>
      <c r="B2426" s="2">
        <v>61180880</v>
      </c>
      <c r="C2426" s="6">
        <v>0.75</v>
      </c>
    </row>
    <row r="2427" spans="1:3" x14ac:dyDescent="0.25">
      <c r="A2427" s="1" t="s">
        <v>12508</v>
      </c>
      <c r="B2427" s="2">
        <v>64456357</v>
      </c>
      <c r="C2427" s="6">
        <v>0.75</v>
      </c>
    </row>
    <row r="2428" spans="1:3" x14ac:dyDescent="0.25">
      <c r="A2428" s="1" t="s">
        <v>12508</v>
      </c>
      <c r="B2428" s="2">
        <v>802850130</v>
      </c>
      <c r="C2428" s="6">
        <v>0.75</v>
      </c>
    </row>
    <row r="2429" spans="1:3" x14ac:dyDescent="0.25">
      <c r="A2429" s="1" t="s">
        <v>12508</v>
      </c>
      <c r="B2429" s="2">
        <v>481503965</v>
      </c>
      <c r="C2429" s="6">
        <v>0.25</v>
      </c>
    </row>
    <row r="2430" spans="1:3" x14ac:dyDescent="0.25">
      <c r="A2430" s="1" t="s">
        <v>12508</v>
      </c>
      <c r="B2430" s="2">
        <v>271603947</v>
      </c>
      <c r="C2430" s="6">
        <v>0.25</v>
      </c>
    </row>
    <row r="2431" spans="1:3" x14ac:dyDescent="0.25">
      <c r="A2431" s="1" t="s">
        <v>12508</v>
      </c>
      <c r="B2431" s="2">
        <v>890660878</v>
      </c>
      <c r="C2431" s="6">
        <v>0.25</v>
      </c>
    </row>
    <row r="2432" spans="1:3" x14ac:dyDescent="0.25">
      <c r="A2432" s="1" t="s">
        <v>12508</v>
      </c>
      <c r="B2432" s="2">
        <v>232806399</v>
      </c>
      <c r="C2432" s="6">
        <v>0.5</v>
      </c>
    </row>
    <row r="2433" spans="1:3" x14ac:dyDescent="0.25">
      <c r="A2433" s="1" t="s">
        <v>12508</v>
      </c>
      <c r="B2433" s="2">
        <v>360188989</v>
      </c>
      <c r="C2433" s="6">
        <v>0.5</v>
      </c>
    </row>
    <row r="2434" spans="1:3" x14ac:dyDescent="0.25">
      <c r="A2434" s="1" t="s">
        <v>12508</v>
      </c>
      <c r="B2434" s="2">
        <v>740423327</v>
      </c>
      <c r="C2434" s="6">
        <v>0.5</v>
      </c>
    </row>
    <row r="2435" spans="1:3" x14ac:dyDescent="0.25">
      <c r="A2435" s="1" t="s">
        <v>12508</v>
      </c>
      <c r="B2435" s="2">
        <v>993143234</v>
      </c>
      <c r="C2435" s="6">
        <v>0</v>
      </c>
    </row>
    <row r="2436" spans="1:3" x14ac:dyDescent="0.25">
      <c r="A2436" s="1" t="s">
        <v>12508</v>
      </c>
      <c r="B2436" s="2">
        <v>926002607</v>
      </c>
      <c r="C2436" s="6">
        <v>0.75</v>
      </c>
    </row>
    <row r="2437" spans="1:3" x14ac:dyDescent="0.25">
      <c r="A2437" s="1" t="s">
        <v>12508</v>
      </c>
      <c r="B2437" s="2">
        <v>59809840</v>
      </c>
      <c r="C2437" s="6">
        <v>0</v>
      </c>
    </row>
    <row r="2438" spans="1:3" x14ac:dyDescent="0.25">
      <c r="A2438" s="1" t="s">
        <v>12508</v>
      </c>
      <c r="B2438" s="2">
        <v>336150608</v>
      </c>
      <c r="C2438" s="6">
        <v>0.5</v>
      </c>
    </row>
    <row r="2439" spans="1:3" x14ac:dyDescent="0.25">
      <c r="A2439" s="1" t="s">
        <v>12508</v>
      </c>
      <c r="B2439" s="2">
        <v>599020472</v>
      </c>
      <c r="C2439" s="6">
        <v>0</v>
      </c>
    </row>
    <row r="2440" spans="1:3" x14ac:dyDescent="0.25">
      <c r="A2440" s="1" t="s">
        <v>12508</v>
      </c>
      <c r="B2440" s="2">
        <v>153351376</v>
      </c>
      <c r="C2440" s="6">
        <v>0.75</v>
      </c>
    </row>
    <row r="2441" spans="1:3" x14ac:dyDescent="0.25">
      <c r="A2441" s="1" t="s">
        <v>12508</v>
      </c>
      <c r="B2441" s="2">
        <v>424243774</v>
      </c>
      <c r="C2441" s="6">
        <v>0.25</v>
      </c>
    </row>
    <row r="2442" spans="1:3" x14ac:dyDescent="0.25">
      <c r="A2442" s="1" t="s">
        <v>12508</v>
      </c>
      <c r="B2442" s="2">
        <v>292303183</v>
      </c>
      <c r="C2442" s="6">
        <v>0.25</v>
      </c>
    </row>
    <row r="2443" spans="1:3" x14ac:dyDescent="0.25">
      <c r="A2443" s="1" t="s">
        <v>12508</v>
      </c>
      <c r="B2443" s="2">
        <v>949212330</v>
      </c>
      <c r="C2443" s="6">
        <v>0.25</v>
      </c>
    </row>
    <row r="2444" spans="1:3" x14ac:dyDescent="0.25">
      <c r="A2444" s="1" t="s">
        <v>12508</v>
      </c>
      <c r="B2444" s="2">
        <v>591586123</v>
      </c>
      <c r="C2444" s="6">
        <v>0</v>
      </c>
    </row>
    <row r="2445" spans="1:3" x14ac:dyDescent="0.25">
      <c r="A2445" s="1" t="s">
        <v>12508</v>
      </c>
      <c r="B2445" s="2">
        <v>200536311</v>
      </c>
      <c r="C2445" s="6">
        <v>0.75</v>
      </c>
    </row>
    <row r="2446" spans="1:3" x14ac:dyDescent="0.25">
      <c r="A2446" s="1" t="s">
        <v>12508</v>
      </c>
      <c r="B2446" s="2">
        <v>213205219</v>
      </c>
      <c r="C2446" s="6">
        <v>0.75</v>
      </c>
    </row>
    <row r="2447" spans="1:3" x14ac:dyDescent="0.25">
      <c r="A2447" s="1" t="s">
        <v>12508</v>
      </c>
      <c r="B2447" s="2">
        <v>885905521</v>
      </c>
      <c r="C2447" s="6">
        <v>0.5</v>
      </c>
    </row>
    <row r="2448" spans="1:3" x14ac:dyDescent="0.25">
      <c r="A2448" s="1" t="s">
        <v>12508</v>
      </c>
      <c r="B2448" s="2">
        <v>582771873</v>
      </c>
      <c r="C2448" s="6">
        <v>0</v>
      </c>
    </row>
    <row r="2449" spans="1:3" x14ac:dyDescent="0.25">
      <c r="A2449" s="1" t="s">
        <v>12508</v>
      </c>
      <c r="B2449" s="2">
        <v>242262862</v>
      </c>
      <c r="C2449" s="6">
        <v>0.75</v>
      </c>
    </row>
    <row r="2450" spans="1:3" x14ac:dyDescent="0.25">
      <c r="A2450" s="1" t="s">
        <v>12508</v>
      </c>
      <c r="B2450" s="2">
        <v>764126761</v>
      </c>
      <c r="C2450" s="6">
        <v>0.25</v>
      </c>
    </row>
    <row r="2451" spans="1:3" x14ac:dyDescent="0.25">
      <c r="A2451" s="1" t="s">
        <v>12508</v>
      </c>
      <c r="B2451" s="2">
        <v>564250216</v>
      </c>
      <c r="C2451" s="6">
        <v>0.5</v>
      </c>
    </row>
    <row r="2452" spans="1:3" x14ac:dyDescent="0.25">
      <c r="A2452" s="1" t="s">
        <v>12508</v>
      </c>
      <c r="B2452" s="2">
        <v>141025410</v>
      </c>
      <c r="C2452" s="6">
        <v>0</v>
      </c>
    </row>
    <row r="2453" spans="1:3" x14ac:dyDescent="0.25">
      <c r="A2453" s="1" t="s">
        <v>12508</v>
      </c>
      <c r="B2453" s="2">
        <v>630038435</v>
      </c>
      <c r="C2453" s="6">
        <v>0.5</v>
      </c>
    </row>
    <row r="2454" spans="1:3" x14ac:dyDescent="0.25">
      <c r="A2454" s="1" t="s">
        <v>12508</v>
      </c>
      <c r="B2454" s="2">
        <v>229181229</v>
      </c>
      <c r="C2454" s="6">
        <v>0.5</v>
      </c>
    </row>
    <row r="2455" spans="1:3" x14ac:dyDescent="0.25">
      <c r="A2455" s="1" t="s">
        <v>12508</v>
      </c>
      <c r="B2455" s="2">
        <v>449778041</v>
      </c>
      <c r="C2455" s="6">
        <v>0.75</v>
      </c>
    </row>
    <row r="2456" spans="1:3" x14ac:dyDescent="0.25">
      <c r="A2456" s="1" t="s">
        <v>12508</v>
      </c>
      <c r="B2456" s="2">
        <v>23561794</v>
      </c>
      <c r="C2456" s="6">
        <v>0</v>
      </c>
    </row>
    <row r="2457" spans="1:3" x14ac:dyDescent="0.25">
      <c r="A2457" s="1" t="s">
        <v>12508</v>
      </c>
      <c r="B2457" s="2">
        <v>898544861</v>
      </c>
      <c r="C2457" s="6">
        <v>0.25</v>
      </c>
    </row>
    <row r="2458" spans="1:3" x14ac:dyDescent="0.25">
      <c r="A2458" s="1" t="s">
        <v>12508</v>
      </c>
      <c r="B2458" s="2">
        <v>802691207</v>
      </c>
      <c r="C2458" s="6">
        <v>0.5</v>
      </c>
    </row>
    <row r="2459" spans="1:3" x14ac:dyDescent="0.25">
      <c r="A2459" s="1" t="s">
        <v>12508</v>
      </c>
      <c r="B2459" s="2">
        <v>481741910</v>
      </c>
      <c r="C2459" s="6">
        <v>0</v>
      </c>
    </row>
    <row r="2460" spans="1:3" x14ac:dyDescent="0.25">
      <c r="A2460" s="1" t="s">
        <v>12508</v>
      </c>
      <c r="B2460" s="2">
        <v>992336100</v>
      </c>
      <c r="C2460" s="6">
        <v>0</v>
      </c>
    </row>
    <row r="2461" spans="1:3" x14ac:dyDescent="0.25">
      <c r="A2461" s="1" t="s">
        <v>12508</v>
      </c>
      <c r="B2461" s="2">
        <v>271461401</v>
      </c>
      <c r="C2461" s="6">
        <v>0.5</v>
      </c>
    </row>
    <row r="2462" spans="1:3" x14ac:dyDescent="0.25">
      <c r="A2462" s="1" t="s">
        <v>12508</v>
      </c>
      <c r="B2462" s="2">
        <v>464445114</v>
      </c>
      <c r="C2462" s="6">
        <v>0</v>
      </c>
    </row>
    <row r="2463" spans="1:3" x14ac:dyDescent="0.25">
      <c r="A2463" s="1" t="s">
        <v>12508</v>
      </c>
      <c r="B2463" s="2">
        <v>714119030</v>
      </c>
      <c r="C2463" s="6">
        <v>0.25</v>
      </c>
    </row>
    <row r="2464" spans="1:3" x14ac:dyDescent="0.25">
      <c r="A2464" s="1" t="s">
        <v>12508</v>
      </c>
      <c r="B2464" s="2">
        <v>530144089</v>
      </c>
      <c r="C2464" s="6">
        <v>0.25</v>
      </c>
    </row>
    <row r="2465" spans="1:3" x14ac:dyDescent="0.25">
      <c r="A2465" s="1" t="s">
        <v>12508</v>
      </c>
      <c r="B2465" s="2">
        <v>761624255</v>
      </c>
      <c r="C2465" s="6">
        <v>0.5</v>
      </c>
    </row>
    <row r="2466" spans="1:3" x14ac:dyDescent="0.25">
      <c r="A2466" s="1" t="s">
        <v>12508</v>
      </c>
      <c r="B2466" s="2">
        <v>201813131</v>
      </c>
      <c r="C2466" s="6">
        <v>0.25</v>
      </c>
    </row>
    <row r="2467" spans="1:3" x14ac:dyDescent="0.25">
      <c r="A2467" s="1" t="s">
        <v>12508</v>
      </c>
      <c r="B2467" s="2">
        <v>685989646</v>
      </c>
      <c r="C2467" s="6">
        <v>0.25</v>
      </c>
    </row>
    <row r="2468" spans="1:3" x14ac:dyDescent="0.25">
      <c r="A2468" s="1" t="s">
        <v>12508</v>
      </c>
      <c r="B2468" s="2">
        <v>298165965</v>
      </c>
      <c r="C2468" s="6">
        <v>0.25</v>
      </c>
    </row>
    <row r="2469" spans="1:3" x14ac:dyDescent="0.25">
      <c r="A2469" s="1" t="s">
        <v>12508</v>
      </c>
      <c r="B2469" s="2">
        <v>780027230</v>
      </c>
      <c r="C2469" s="6">
        <v>0</v>
      </c>
    </row>
    <row r="2470" spans="1:3" x14ac:dyDescent="0.25">
      <c r="A2470" s="1" t="s">
        <v>12538</v>
      </c>
      <c r="B2470" s="2">
        <v>178262536</v>
      </c>
      <c r="C2470" s="6">
        <v>0.25</v>
      </c>
    </row>
    <row r="2471" spans="1:3" x14ac:dyDescent="0.25">
      <c r="A2471" s="1" t="s">
        <v>12538</v>
      </c>
      <c r="B2471" s="2">
        <v>900493888</v>
      </c>
      <c r="C2471" s="6">
        <v>0</v>
      </c>
    </row>
    <row r="2472" spans="1:3" x14ac:dyDescent="0.25">
      <c r="A2472" s="1" t="s">
        <v>12538</v>
      </c>
      <c r="B2472" s="2">
        <v>244754421</v>
      </c>
      <c r="C2472" s="6">
        <v>0.5</v>
      </c>
    </row>
    <row r="2473" spans="1:3" x14ac:dyDescent="0.25">
      <c r="A2473" s="1" t="s">
        <v>12538</v>
      </c>
      <c r="B2473" s="2">
        <v>724188941</v>
      </c>
      <c r="C2473" s="6">
        <v>0.25</v>
      </c>
    </row>
    <row r="2474" spans="1:3" x14ac:dyDescent="0.25">
      <c r="A2474" s="1" t="s">
        <v>12538</v>
      </c>
      <c r="B2474" s="2">
        <v>447779039</v>
      </c>
      <c r="C2474" s="6">
        <v>0.25</v>
      </c>
    </row>
    <row r="2475" spans="1:3" x14ac:dyDescent="0.25">
      <c r="A2475" s="1" t="s">
        <v>12538</v>
      </c>
      <c r="B2475" s="2">
        <v>998638943</v>
      </c>
      <c r="C2475" s="6">
        <v>0.75</v>
      </c>
    </row>
    <row r="2476" spans="1:3" x14ac:dyDescent="0.25">
      <c r="A2476" s="1" t="s">
        <v>12538</v>
      </c>
      <c r="B2476" s="2">
        <v>576374245</v>
      </c>
      <c r="C2476" s="6">
        <v>0.5</v>
      </c>
    </row>
    <row r="2477" spans="1:3" x14ac:dyDescent="0.25">
      <c r="A2477" s="1" t="s">
        <v>12538</v>
      </c>
      <c r="B2477" s="2">
        <v>676553473</v>
      </c>
      <c r="C2477" s="6">
        <v>0.25</v>
      </c>
    </row>
    <row r="2478" spans="1:3" x14ac:dyDescent="0.25">
      <c r="A2478" s="1" t="s">
        <v>12538</v>
      </c>
      <c r="B2478" s="2">
        <v>789761993</v>
      </c>
      <c r="C2478" s="6">
        <v>0.25</v>
      </c>
    </row>
    <row r="2479" spans="1:3" x14ac:dyDescent="0.25">
      <c r="A2479" s="1" t="s">
        <v>12538</v>
      </c>
      <c r="B2479" s="2">
        <v>134845730</v>
      </c>
      <c r="C2479" s="6">
        <v>0.5</v>
      </c>
    </row>
    <row r="2480" spans="1:3" x14ac:dyDescent="0.25">
      <c r="A2480" s="1" t="s">
        <v>12538</v>
      </c>
      <c r="B2480" s="2">
        <v>126238837</v>
      </c>
      <c r="C2480" s="6">
        <v>0</v>
      </c>
    </row>
    <row r="2481" spans="1:3" x14ac:dyDescent="0.25">
      <c r="A2481" s="1" t="s">
        <v>12538</v>
      </c>
      <c r="B2481" s="2">
        <v>877547043</v>
      </c>
      <c r="C2481" s="6">
        <v>0.75</v>
      </c>
    </row>
    <row r="2482" spans="1:3" x14ac:dyDescent="0.25">
      <c r="A2482" s="1" t="s">
        <v>12538</v>
      </c>
      <c r="B2482" s="2">
        <v>850085744</v>
      </c>
      <c r="C2482" s="6">
        <v>0</v>
      </c>
    </row>
    <row r="2483" spans="1:3" x14ac:dyDescent="0.25">
      <c r="A2483" s="1" t="s">
        <v>12538</v>
      </c>
      <c r="B2483" s="2">
        <v>663436500</v>
      </c>
      <c r="C2483" s="6">
        <v>0.75</v>
      </c>
    </row>
    <row r="2484" spans="1:3" x14ac:dyDescent="0.25">
      <c r="A2484" s="1" t="s">
        <v>12538</v>
      </c>
      <c r="B2484" s="2">
        <v>319451547</v>
      </c>
      <c r="C2484" s="6">
        <v>0.25</v>
      </c>
    </row>
    <row r="2485" spans="1:3" x14ac:dyDescent="0.25">
      <c r="A2485" s="1" t="s">
        <v>12538</v>
      </c>
      <c r="B2485" s="2">
        <v>467841414</v>
      </c>
      <c r="C2485" s="6">
        <v>0.5</v>
      </c>
    </row>
    <row r="2486" spans="1:3" x14ac:dyDescent="0.25">
      <c r="A2486" s="1" t="s">
        <v>12538</v>
      </c>
      <c r="B2486" s="2">
        <v>230054148</v>
      </c>
      <c r="C2486" s="6">
        <v>0.75</v>
      </c>
    </row>
    <row r="2487" spans="1:3" x14ac:dyDescent="0.25">
      <c r="A2487" s="1" t="s">
        <v>12538</v>
      </c>
      <c r="B2487" s="2">
        <v>48131367</v>
      </c>
      <c r="C2487" s="6">
        <v>0.25</v>
      </c>
    </row>
    <row r="2488" spans="1:3" x14ac:dyDescent="0.25">
      <c r="A2488" s="1" t="s">
        <v>12538</v>
      </c>
      <c r="B2488" s="2">
        <v>756575263</v>
      </c>
      <c r="C2488" s="6">
        <v>0.25</v>
      </c>
    </row>
    <row r="2489" spans="1:3" x14ac:dyDescent="0.25">
      <c r="A2489" s="1" t="s">
        <v>12538</v>
      </c>
      <c r="B2489" s="2">
        <v>217568986</v>
      </c>
      <c r="C2489" s="6">
        <v>0.75</v>
      </c>
    </row>
    <row r="2490" spans="1:3" x14ac:dyDescent="0.25">
      <c r="A2490" s="1" t="s">
        <v>12538</v>
      </c>
      <c r="B2490" s="2">
        <v>132748811</v>
      </c>
      <c r="C2490" s="6">
        <v>0</v>
      </c>
    </row>
    <row r="2491" spans="1:3" x14ac:dyDescent="0.25">
      <c r="A2491" s="1" t="s">
        <v>12538</v>
      </c>
      <c r="B2491" s="2">
        <v>502707354</v>
      </c>
      <c r="C2491" s="6">
        <v>0</v>
      </c>
    </row>
    <row r="2492" spans="1:3" x14ac:dyDescent="0.25">
      <c r="A2492" s="1" t="s">
        <v>12538</v>
      </c>
      <c r="B2492" s="2">
        <v>83944774</v>
      </c>
      <c r="C2492" s="6">
        <v>0.25</v>
      </c>
    </row>
    <row r="2493" spans="1:3" x14ac:dyDescent="0.25">
      <c r="A2493" s="1" t="s">
        <v>12538</v>
      </c>
      <c r="B2493" s="2">
        <v>298970874</v>
      </c>
      <c r="C2493" s="6">
        <v>0</v>
      </c>
    </row>
    <row r="2494" spans="1:3" x14ac:dyDescent="0.25">
      <c r="A2494" s="1" t="s">
        <v>12538</v>
      </c>
      <c r="B2494" s="2">
        <v>224073752</v>
      </c>
      <c r="C2494" s="6">
        <v>0</v>
      </c>
    </row>
    <row r="2495" spans="1:3" x14ac:dyDescent="0.25">
      <c r="A2495" s="1" t="s">
        <v>12538</v>
      </c>
      <c r="B2495" s="2">
        <v>251901445</v>
      </c>
      <c r="C2495" s="6">
        <v>0.5</v>
      </c>
    </row>
    <row r="2496" spans="1:3" x14ac:dyDescent="0.25">
      <c r="A2496" s="1" t="s">
        <v>12538</v>
      </c>
      <c r="B2496" s="2">
        <v>840052836</v>
      </c>
      <c r="C2496" s="6">
        <v>0.5</v>
      </c>
    </row>
    <row r="2497" spans="1:3" x14ac:dyDescent="0.25">
      <c r="A2497" s="1" t="s">
        <v>12538</v>
      </c>
      <c r="B2497" s="2">
        <v>582690079</v>
      </c>
      <c r="C2497" s="6">
        <v>0.75</v>
      </c>
    </row>
    <row r="2498" spans="1:3" x14ac:dyDescent="0.25">
      <c r="A2498" s="1" t="s">
        <v>12538</v>
      </c>
      <c r="B2498" s="2">
        <v>791085065</v>
      </c>
      <c r="C2498" s="6">
        <v>0.75</v>
      </c>
    </row>
    <row r="2499" spans="1:3" x14ac:dyDescent="0.25">
      <c r="A2499" s="1" t="s">
        <v>12538</v>
      </c>
      <c r="B2499" s="2">
        <v>607336538</v>
      </c>
      <c r="C2499" s="6">
        <v>0</v>
      </c>
    </row>
    <row r="2500" spans="1:3" x14ac:dyDescent="0.25">
      <c r="A2500" s="1" t="s">
        <v>12538</v>
      </c>
      <c r="B2500" s="2">
        <v>420912357</v>
      </c>
      <c r="C2500" s="6">
        <v>0.5</v>
      </c>
    </row>
    <row r="2501" spans="1:3" x14ac:dyDescent="0.25">
      <c r="A2501" s="1" t="s">
        <v>12538</v>
      </c>
      <c r="B2501" s="2">
        <v>291292071</v>
      </c>
      <c r="C2501" s="6">
        <v>0</v>
      </c>
    </row>
    <row r="2502" spans="1:3" x14ac:dyDescent="0.25">
      <c r="A2502" s="1" t="s">
        <v>12538</v>
      </c>
      <c r="B2502" s="2">
        <v>930170526</v>
      </c>
      <c r="C2502" s="6">
        <v>0.25</v>
      </c>
    </row>
    <row r="2503" spans="1:3" x14ac:dyDescent="0.25">
      <c r="A2503" s="1" t="s">
        <v>12538</v>
      </c>
      <c r="B2503" s="2">
        <v>586460989</v>
      </c>
      <c r="C2503" s="6">
        <v>0</v>
      </c>
    </row>
    <row r="2504" spans="1:3" x14ac:dyDescent="0.25">
      <c r="A2504" s="1" t="s">
        <v>12538</v>
      </c>
      <c r="B2504" s="2">
        <v>62136778</v>
      </c>
      <c r="C2504" s="6">
        <v>0</v>
      </c>
    </row>
    <row r="2505" spans="1:3" x14ac:dyDescent="0.25">
      <c r="A2505" s="1" t="s">
        <v>12538</v>
      </c>
      <c r="B2505" s="2">
        <v>823998849</v>
      </c>
      <c r="C2505" s="6">
        <v>0.25</v>
      </c>
    </row>
    <row r="2506" spans="1:3" x14ac:dyDescent="0.25">
      <c r="A2506" s="1" t="s">
        <v>12538</v>
      </c>
      <c r="B2506" s="2">
        <v>728558350</v>
      </c>
      <c r="C2506" s="6">
        <v>0.25</v>
      </c>
    </row>
    <row r="2507" spans="1:3" x14ac:dyDescent="0.25">
      <c r="A2507" s="1" t="s">
        <v>12538</v>
      </c>
      <c r="B2507" s="2">
        <v>663494133</v>
      </c>
      <c r="C2507" s="6">
        <v>0.5</v>
      </c>
    </row>
    <row r="2508" spans="1:3" x14ac:dyDescent="0.25">
      <c r="A2508" s="1" t="s">
        <v>12538</v>
      </c>
      <c r="B2508" s="2">
        <v>104344203</v>
      </c>
      <c r="C2508" s="6">
        <v>0.25</v>
      </c>
    </row>
    <row r="2509" spans="1:3" x14ac:dyDescent="0.25">
      <c r="A2509" s="1" t="s">
        <v>12538</v>
      </c>
      <c r="B2509" s="2">
        <v>612985364</v>
      </c>
      <c r="C2509" s="6">
        <v>0.25</v>
      </c>
    </row>
    <row r="2510" spans="1:3" x14ac:dyDescent="0.25">
      <c r="A2510" s="1" t="s">
        <v>12538</v>
      </c>
      <c r="B2510" s="2">
        <v>81065796</v>
      </c>
      <c r="C2510" s="6">
        <v>0.25</v>
      </c>
    </row>
    <row r="2511" spans="1:3" x14ac:dyDescent="0.25">
      <c r="A2511" s="1" t="s">
        <v>12538</v>
      </c>
      <c r="B2511" s="2">
        <v>955633879</v>
      </c>
      <c r="C2511" s="6">
        <v>0.5</v>
      </c>
    </row>
    <row r="2512" spans="1:3" x14ac:dyDescent="0.25">
      <c r="A2512" s="1" t="s">
        <v>12538</v>
      </c>
      <c r="B2512" s="2">
        <v>923530907</v>
      </c>
      <c r="C2512" s="6">
        <v>0.75</v>
      </c>
    </row>
    <row r="2513" spans="1:3" x14ac:dyDescent="0.25">
      <c r="A2513" s="1" t="s">
        <v>12538</v>
      </c>
      <c r="B2513" s="2">
        <v>219307348</v>
      </c>
      <c r="C2513" s="6">
        <v>0.75</v>
      </c>
    </row>
    <row r="2514" spans="1:3" x14ac:dyDescent="0.25">
      <c r="A2514" s="1" t="s">
        <v>12538</v>
      </c>
      <c r="B2514" s="2">
        <v>737120145</v>
      </c>
      <c r="C2514" s="6">
        <v>0.25</v>
      </c>
    </row>
    <row r="2515" spans="1:3" x14ac:dyDescent="0.25">
      <c r="A2515" s="1" t="s">
        <v>12538</v>
      </c>
      <c r="B2515" s="2">
        <v>405553613</v>
      </c>
      <c r="C2515" s="6">
        <v>0</v>
      </c>
    </row>
    <row r="2516" spans="1:3" x14ac:dyDescent="0.25">
      <c r="A2516" s="1" t="s">
        <v>12538</v>
      </c>
      <c r="B2516" s="2">
        <v>295650834</v>
      </c>
      <c r="C2516" s="6">
        <v>0</v>
      </c>
    </row>
    <row r="2517" spans="1:3" x14ac:dyDescent="0.25">
      <c r="A2517" s="1" t="s">
        <v>12538</v>
      </c>
      <c r="B2517" s="2">
        <v>186179051</v>
      </c>
      <c r="C2517" s="6">
        <v>0.5</v>
      </c>
    </row>
    <row r="2518" spans="1:3" x14ac:dyDescent="0.25">
      <c r="A2518" s="1" t="s">
        <v>12538</v>
      </c>
      <c r="B2518" s="2">
        <v>390143585</v>
      </c>
      <c r="C2518" s="6">
        <v>0.75</v>
      </c>
    </row>
    <row r="2519" spans="1:3" x14ac:dyDescent="0.25">
      <c r="A2519" s="1" t="s">
        <v>12538</v>
      </c>
      <c r="B2519" s="2">
        <v>633845603</v>
      </c>
      <c r="C2519" s="6">
        <v>0.75</v>
      </c>
    </row>
    <row r="2520" spans="1:3" x14ac:dyDescent="0.25">
      <c r="A2520" s="1" t="s">
        <v>12538</v>
      </c>
      <c r="B2520" s="2">
        <v>914960771</v>
      </c>
      <c r="C2520" s="6">
        <v>0.5</v>
      </c>
    </row>
    <row r="2521" spans="1:3" x14ac:dyDescent="0.25">
      <c r="A2521" s="1" t="s">
        <v>12538</v>
      </c>
      <c r="B2521" s="2">
        <v>109729048</v>
      </c>
      <c r="C2521" s="6">
        <v>0.5</v>
      </c>
    </row>
    <row r="2522" spans="1:3" x14ac:dyDescent="0.25">
      <c r="A2522" s="1" t="s">
        <v>12538</v>
      </c>
      <c r="B2522" s="2">
        <v>460865549</v>
      </c>
      <c r="C2522" s="6">
        <v>0.75</v>
      </c>
    </row>
    <row r="2523" spans="1:3" x14ac:dyDescent="0.25">
      <c r="A2523" s="1" t="s">
        <v>12538</v>
      </c>
      <c r="B2523" s="2">
        <v>913004392</v>
      </c>
      <c r="C2523" s="6">
        <v>0</v>
      </c>
    </row>
    <row r="2524" spans="1:3" x14ac:dyDescent="0.25">
      <c r="A2524" s="1" t="s">
        <v>12538</v>
      </c>
      <c r="B2524" s="2">
        <v>298136303</v>
      </c>
      <c r="C2524" s="6">
        <v>0.75</v>
      </c>
    </row>
    <row r="2525" spans="1:3" x14ac:dyDescent="0.25">
      <c r="A2525" s="1" t="s">
        <v>12538</v>
      </c>
      <c r="B2525" s="2">
        <v>222094673</v>
      </c>
      <c r="C2525" s="6">
        <v>0.75</v>
      </c>
    </row>
    <row r="2526" spans="1:3" x14ac:dyDescent="0.25">
      <c r="A2526" s="1" t="s">
        <v>12538</v>
      </c>
      <c r="B2526" s="2">
        <v>252465556</v>
      </c>
      <c r="C2526" s="6">
        <v>0.75</v>
      </c>
    </row>
    <row r="2527" spans="1:3" x14ac:dyDescent="0.25">
      <c r="A2527" s="1" t="s">
        <v>12538</v>
      </c>
      <c r="B2527" s="2">
        <v>760954225</v>
      </c>
      <c r="C2527" s="6">
        <v>0</v>
      </c>
    </row>
    <row r="2528" spans="1:3" x14ac:dyDescent="0.25">
      <c r="A2528" s="1" t="s">
        <v>12538</v>
      </c>
      <c r="B2528" s="2">
        <v>785675966</v>
      </c>
      <c r="C2528" s="6">
        <v>0.75</v>
      </c>
    </row>
    <row r="2529" spans="1:3" x14ac:dyDescent="0.25">
      <c r="A2529" s="1" t="s">
        <v>12538</v>
      </c>
      <c r="B2529" s="2">
        <v>335782045</v>
      </c>
      <c r="C2529" s="6">
        <v>0.75</v>
      </c>
    </row>
    <row r="2530" spans="1:3" x14ac:dyDescent="0.25">
      <c r="A2530" s="1" t="s">
        <v>12538</v>
      </c>
      <c r="B2530" s="2">
        <v>844008963</v>
      </c>
      <c r="C2530" s="6">
        <v>0.75</v>
      </c>
    </row>
    <row r="2531" spans="1:3" x14ac:dyDescent="0.25">
      <c r="A2531" s="1" t="s">
        <v>12538</v>
      </c>
      <c r="B2531" s="2">
        <v>233834163</v>
      </c>
      <c r="C2531" s="6">
        <v>0.75</v>
      </c>
    </row>
    <row r="2532" spans="1:3" x14ac:dyDescent="0.25">
      <c r="A2532" s="1" t="s">
        <v>12538</v>
      </c>
      <c r="B2532" s="2">
        <v>247215446</v>
      </c>
      <c r="C2532" s="6">
        <v>0</v>
      </c>
    </row>
    <row r="2533" spans="1:3" x14ac:dyDescent="0.25">
      <c r="A2533" s="1" t="s">
        <v>12538</v>
      </c>
      <c r="B2533" s="2">
        <v>736860096</v>
      </c>
      <c r="C2533" s="6">
        <v>0.75</v>
      </c>
    </row>
    <row r="2534" spans="1:3" x14ac:dyDescent="0.25">
      <c r="A2534" s="1" t="s">
        <v>12538</v>
      </c>
      <c r="B2534" s="2">
        <v>998201239</v>
      </c>
      <c r="C2534" s="6">
        <v>0.75</v>
      </c>
    </row>
    <row r="2535" spans="1:3" x14ac:dyDescent="0.25">
      <c r="A2535" s="1" t="s">
        <v>12538</v>
      </c>
      <c r="B2535" s="2">
        <v>882932304</v>
      </c>
      <c r="C2535" s="6">
        <v>0.5</v>
      </c>
    </row>
    <row r="2536" spans="1:3" x14ac:dyDescent="0.25">
      <c r="A2536" s="1" t="s">
        <v>12538</v>
      </c>
      <c r="B2536" s="2">
        <v>638628927</v>
      </c>
      <c r="C2536" s="6">
        <v>0.5</v>
      </c>
    </row>
    <row r="2537" spans="1:3" x14ac:dyDescent="0.25">
      <c r="A2537" s="1" t="s">
        <v>12538</v>
      </c>
      <c r="B2537" s="2">
        <v>822827445</v>
      </c>
      <c r="C2537" s="6">
        <v>0.25</v>
      </c>
    </row>
    <row r="2538" spans="1:3" x14ac:dyDescent="0.25">
      <c r="A2538" s="1" t="s">
        <v>12538</v>
      </c>
      <c r="B2538" s="2">
        <v>922352562</v>
      </c>
      <c r="C2538" s="6">
        <v>0.5</v>
      </c>
    </row>
    <row r="2539" spans="1:3" x14ac:dyDescent="0.25">
      <c r="A2539" s="1" t="s">
        <v>12538</v>
      </c>
      <c r="B2539" s="2">
        <v>716391841</v>
      </c>
      <c r="C2539" s="6">
        <v>0.25</v>
      </c>
    </row>
    <row r="2540" spans="1:3" x14ac:dyDescent="0.25">
      <c r="A2540" s="1" t="s">
        <v>12538</v>
      </c>
      <c r="B2540" s="2">
        <v>483024768</v>
      </c>
      <c r="C2540" s="6">
        <v>0</v>
      </c>
    </row>
    <row r="2541" spans="1:3" x14ac:dyDescent="0.25">
      <c r="A2541" s="1" t="s">
        <v>12538</v>
      </c>
      <c r="B2541" s="2">
        <v>227862330</v>
      </c>
      <c r="C2541" s="6">
        <v>0.5</v>
      </c>
    </row>
    <row r="2542" spans="1:3" x14ac:dyDescent="0.25">
      <c r="A2542" s="1" t="s">
        <v>12538</v>
      </c>
      <c r="B2542" s="2">
        <v>948438365</v>
      </c>
      <c r="C2542" s="6">
        <v>0.25</v>
      </c>
    </row>
    <row r="2543" spans="1:3" x14ac:dyDescent="0.25">
      <c r="A2543" s="1" t="s">
        <v>12538</v>
      </c>
      <c r="B2543" s="2">
        <v>278376364</v>
      </c>
      <c r="C2543" s="6">
        <v>0</v>
      </c>
    </row>
    <row r="2544" spans="1:3" x14ac:dyDescent="0.25">
      <c r="A2544" s="1" t="s">
        <v>12538</v>
      </c>
      <c r="B2544" s="2">
        <v>662985666</v>
      </c>
      <c r="C2544" s="6">
        <v>0.75</v>
      </c>
    </row>
    <row r="2545" spans="1:3" x14ac:dyDescent="0.25">
      <c r="A2545" s="1" t="s">
        <v>12538</v>
      </c>
      <c r="B2545" s="2">
        <v>202717733</v>
      </c>
      <c r="C2545" s="6">
        <v>0</v>
      </c>
    </row>
    <row r="2546" spans="1:3" x14ac:dyDescent="0.25">
      <c r="A2546" s="1" t="s">
        <v>12538</v>
      </c>
      <c r="B2546" s="2">
        <v>63450113</v>
      </c>
      <c r="C2546" s="6">
        <v>0.25</v>
      </c>
    </row>
    <row r="2547" spans="1:3" x14ac:dyDescent="0.25">
      <c r="A2547" s="1" t="s">
        <v>12538</v>
      </c>
      <c r="B2547" s="2">
        <v>547380411</v>
      </c>
      <c r="C2547" s="6">
        <v>0</v>
      </c>
    </row>
    <row r="2548" spans="1:3" x14ac:dyDescent="0.25">
      <c r="A2548" s="1" t="s">
        <v>12538</v>
      </c>
      <c r="B2548" s="2">
        <v>717201617</v>
      </c>
      <c r="C2548" s="6">
        <v>0.5</v>
      </c>
    </row>
    <row r="2549" spans="1:3" x14ac:dyDescent="0.25">
      <c r="A2549" s="1" t="s">
        <v>12538</v>
      </c>
      <c r="B2549" s="2">
        <v>605123228</v>
      </c>
      <c r="C2549" s="6">
        <v>0</v>
      </c>
    </row>
    <row r="2550" spans="1:3" x14ac:dyDescent="0.25">
      <c r="A2550" s="1" t="s">
        <v>12538</v>
      </c>
      <c r="B2550" s="2">
        <v>348318011</v>
      </c>
      <c r="C2550" s="6">
        <v>0</v>
      </c>
    </row>
    <row r="2551" spans="1:3" x14ac:dyDescent="0.25">
      <c r="A2551" s="1" t="s">
        <v>12538</v>
      </c>
      <c r="B2551" s="2">
        <v>68856654</v>
      </c>
      <c r="C2551" s="6">
        <v>0.25</v>
      </c>
    </row>
    <row r="2552" spans="1:3" x14ac:dyDescent="0.25">
      <c r="A2552" s="1" t="s">
        <v>12538</v>
      </c>
      <c r="B2552" s="2">
        <v>717143631</v>
      </c>
      <c r="C2552" s="6">
        <v>0.5</v>
      </c>
    </row>
    <row r="2553" spans="1:3" x14ac:dyDescent="0.25">
      <c r="A2553" s="1" t="s">
        <v>12538</v>
      </c>
      <c r="B2553" s="2">
        <v>229770404</v>
      </c>
      <c r="C2553" s="6">
        <v>0.5</v>
      </c>
    </row>
    <row r="2554" spans="1:3" x14ac:dyDescent="0.25">
      <c r="A2554" s="1" t="s">
        <v>12538</v>
      </c>
      <c r="B2554" s="2">
        <v>898592859</v>
      </c>
      <c r="C2554" s="6">
        <v>0.75</v>
      </c>
    </row>
    <row r="2555" spans="1:3" x14ac:dyDescent="0.25">
      <c r="A2555" s="1" t="s">
        <v>12538</v>
      </c>
      <c r="B2555" s="2">
        <v>336758713</v>
      </c>
      <c r="C2555" s="6">
        <v>0.25</v>
      </c>
    </row>
    <row r="2556" spans="1:3" x14ac:dyDescent="0.25">
      <c r="A2556" s="1" t="s">
        <v>12538</v>
      </c>
      <c r="B2556" s="2">
        <v>719704224</v>
      </c>
      <c r="C2556" s="6">
        <v>0.5</v>
      </c>
    </row>
    <row r="2557" spans="1:3" x14ac:dyDescent="0.25">
      <c r="A2557" s="1" t="s">
        <v>12538</v>
      </c>
      <c r="B2557" s="2">
        <v>48964941</v>
      </c>
      <c r="C2557" s="6">
        <v>0.5</v>
      </c>
    </row>
    <row r="2558" spans="1:3" x14ac:dyDescent="0.25">
      <c r="A2558" s="1" t="s">
        <v>12538</v>
      </c>
      <c r="B2558" s="2">
        <v>500994067</v>
      </c>
      <c r="C2558" s="6">
        <v>0.25</v>
      </c>
    </row>
    <row r="2559" spans="1:3" x14ac:dyDescent="0.25">
      <c r="A2559" s="1" t="s">
        <v>12538</v>
      </c>
      <c r="B2559" s="2">
        <v>550594586</v>
      </c>
      <c r="C2559" s="6">
        <v>0</v>
      </c>
    </row>
    <row r="2560" spans="1:3" x14ac:dyDescent="0.25">
      <c r="A2560" s="1" t="s">
        <v>12538</v>
      </c>
      <c r="B2560" s="2">
        <v>758391242</v>
      </c>
      <c r="C2560" s="6">
        <v>0.75</v>
      </c>
    </row>
    <row r="2561" spans="1:3" x14ac:dyDescent="0.25">
      <c r="A2561" s="1" t="s">
        <v>12538</v>
      </c>
      <c r="B2561" s="2">
        <v>565313618</v>
      </c>
      <c r="C2561" s="6">
        <v>0.5</v>
      </c>
    </row>
    <row r="2562" spans="1:3" x14ac:dyDescent="0.25">
      <c r="A2562" s="1" t="s">
        <v>12538</v>
      </c>
      <c r="B2562" s="2">
        <v>457442184</v>
      </c>
      <c r="C2562" s="6">
        <v>0</v>
      </c>
    </row>
    <row r="2563" spans="1:3" x14ac:dyDescent="0.25">
      <c r="A2563" s="1" t="s">
        <v>12538</v>
      </c>
      <c r="B2563" s="2">
        <v>376006012</v>
      </c>
      <c r="C2563" s="6">
        <v>0.5</v>
      </c>
    </row>
    <row r="2564" spans="1:3" x14ac:dyDescent="0.25">
      <c r="A2564" s="1" t="s">
        <v>12538</v>
      </c>
      <c r="B2564" s="2">
        <v>27988702</v>
      </c>
      <c r="C2564" s="6">
        <v>0.25</v>
      </c>
    </row>
    <row r="2565" spans="1:3" x14ac:dyDescent="0.25">
      <c r="A2565" s="1" t="s">
        <v>12538</v>
      </c>
      <c r="B2565" s="2">
        <v>802815139</v>
      </c>
      <c r="C2565" s="6">
        <v>0.5</v>
      </c>
    </row>
    <row r="2566" spans="1:3" x14ac:dyDescent="0.25">
      <c r="A2566" s="1" t="s">
        <v>12538</v>
      </c>
      <c r="B2566" s="2">
        <v>80429347</v>
      </c>
      <c r="C2566" s="6">
        <v>0.25</v>
      </c>
    </row>
    <row r="2567" spans="1:3" x14ac:dyDescent="0.25">
      <c r="A2567" s="1" t="s">
        <v>12538</v>
      </c>
      <c r="B2567" s="2">
        <v>63303242</v>
      </c>
      <c r="C2567" s="6">
        <v>0.5</v>
      </c>
    </row>
    <row r="2568" spans="1:3" x14ac:dyDescent="0.25">
      <c r="A2568" s="1" t="s">
        <v>12538</v>
      </c>
      <c r="B2568" s="2">
        <v>740796578</v>
      </c>
      <c r="C2568" s="6">
        <v>0</v>
      </c>
    </row>
    <row r="2569" spans="1:3" x14ac:dyDescent="0.25">
      <c r="A2569" s="1" t="s">
        <v>12538</v>
      </c>
      <c r="B2569" s="2">
        <v>316041087</v>
      </c>
      <c r="C2569" s="6">
        <v>0.5</v>
      </c>
    </row>
    <row r="2570" spans="1:3" x14ac:dyDescent="0.25">
      <c r="A2570" s="1" t="s">
        <v>12538</v>
      </c>
      <c r="B2570" s="2">
        <v>504422027</v>
      </c>
      <c r="C2570" s="6">
        <v>0.25</v>
      </c>
    </row>
    <row r="2571" spans="1:3" x14ac:dyDescent="0.25">
      <c r="A2571" s="1" t="s">
        <v>12538</v>
      </c>
      <c r="B2571" s="2">
        <v>573861892</v>
      </c>
      <c r="C2571" s="6">
        <v>0.75</v>
      </c>
    </row>
    <row r="2572" spans="1:3" x14ac:dyDescent="0.25">
      <c r="A2572" s="1" t="s">
        <v>12538</v>
      </c>
      <c r="B2572" s="2">
        <v>140511338</v>
      </c>
      <c r="C2572" s="6">
        <v>0</v>
      </c>
    </row>
    <row r="2573" spans="1:3" x14ac:dyDescent="0.25">
      <c r="A2573" s="1" t="s">
        <v>12538</v>
      </c>
      <c r="B2573" s="2">
        <v>212433491</v>
      </c>
      <c r="C2573" s="6">
        <v>0.75</v>
      </c>
    </row>
    <row r="2574" spans="1:3" x14ac:dyDescent="0.25">
      <c r="A2574" s="1" t="s">
        <v>12538</v>
      </c>
      <c r="B2574" s="2">
        <v>484146094</v>
      </c>
      <c r="C2574" s="6">
        <v>0.5</v>
      </c>
    </row>
    <row r="2575" spans="1:3" x14ac:dyDescent="0.25">
      <c r="A2575" s="1" t="s">
        <v>12538</v>
      </c>
      <c r="B2575" s="2">
        <v>857034108</v>
      </c>
      <c r="C2575" s="6">
        <v>0.25</v>
      </c>
    </row>
    <row r="2576" spans="1:3" x14ac:dyDescent="0.25">
      <c r="A2576" s="1" t="s">
        <v>12538</v>
      </c>
      <c r="B2576" s="2">
        <v>537928168</v>
      </c>
      <c r="C2576" s="6">
        <v>0</v>
      </c>
    </row>
    <row r="2577" spans="1:3" x14ac:dyDescent="0.25">
      <c r="A2577" s="1" t="s">
        <v>12538</v>
      </c>
      <c r="B2577" s="2">
        <v>183744351</v>
      </c>
      <c r="C2577" s="6">
        <v>0.25</v>
      </c>
    </row>
    <row r="2578" spans="1:3" x14ac:dyDescent="0.25">
      <c r="A2578" s="1" t="s">
        <v>12538</v>
      </c>
      <c r="B2578" s="2">
        <v>867117525</v>
      </c>
      <c r="C2578" s="6">
        <v>0</v>
      </c>
    </row>
    <row r="2579" spans="1:3" x14ac:dyDescent="0.25">
      <c r="A2579" s="1" t="s">
        <v>12538</v>
      </c>
      <c r="B2579" s="2">
        <v>894379240</v>
      </c>
      <c r="C2579" s="6">
        <v>0.75</v>
      </c>
    </row>
    <row r="2580" spans="1:3" x14ac:dyDescent="0.25">
      <c r="A2580" s="1" t="s">
        <v>12538</v>
      </c>
      <c r="B2580" s="2">
        <v>346081022</v>
      </c>
      <c r="C2580" s="6">
        <v>0.25</v>
      </c>
    </row>
    <row r="2581" spans="1:3" x14ac:dyDescent="0.25">
      <c r="A2581" s="1" t="s">
        <v>12538</v>
      </c>
      <c r="B2581" s="2">
        <v>405009779</v>
      </c>
      <c r="C2581" s="6">
        <v>0.5</v>
      </c>
    </row>
    <row r="2582" spans="1:3" x14ac:dyDescent="0.25">
      <c r="A2582" s="1" t="s">
        <v>12538</v>
      </c>
      <c r="B2582" s="2">
        <v>57264897</v>
      </c>
      <c r="C2582" s="6">
        <v>0.25</v>
      </c>
    </row>
    <row r="2583" spans="1:3" x14ac:dyDescent="0.25">
      <c r="A2583" s="1" t="s">
        <v>12538</v>
      </c>
      <c r="B2583" s="2">
        <v>260904080</v>
      </c>
      <c r="C2583" s="6">
        <v>0</v>
      </c>
    </row>
    <row r="2584" spans="1:3" x14ac:dyDescent="0.25">
      <c r="A2584" s="1" t="s">
        <v>12538</v>
      </c>
      <c r="B2584" s="2">
        <v>772426267</v>
      </c>
      <c r="C2584" s="6">
        <v>0.5</v>
      </c>
    </row>
    <row r="2585" spans="1:3" x14ac:dyDescent="0.25">
      <c r="A2585" s="1" t="s">
        <v>12538</v>
      </c>
      <c r="B2585" s="2">
        <v>983282046</v>
      </c>
      <c r="C2585" s="6">
        <v>0.25</v>
      </c>
    </row>
    <row r="2586" spans="1:3" x14ac:dyDescent="0.25">
      <c r="A2586" s="1" t="s">
        <v>12538</v>
      </c>
      <c r="B2586" s="2">
        <v>257404688</v>
      </c>
      <c r="C2586" s="6">
        <v>0</v>
      </c>
    </row>
    <row r="2587" spans="1:3" x14ac:dyDescent="0.25">
      <c r="A2587" s="1" t="s">
        <v>12538</v>
      </c>
      <c r="B2587" s="2">
        <v>292368079</v>
      </c>
      <c r="C2587" s="6">
        <v>0.25</v>
      </c>
    </row>
    <row r="2588" spans="1:3" x14ac:dyDescent="0.25">
      <c r="A2588" s="1" t="s">
        <v>12538</v>
      </c>
      <c r="B2588" s="2">
        <v>177006734</v>
      </c>
      <c r="C2588" s="6">
        <v>0.75</v>
      </c>
    </row>
    <row r="2589" spans="1:3" x14ac:dyDescent="0.25">
      <c r="A2589" s="1" t="s">
        <v>12538</v>
      </c>
      <c r="B2589" s="2">
        <v>563739834</v>
      </c>
      <c r="C2589" s="6">
        <v>0.25</v>
      </c>
    </row>
    <row r="2590" spans="1:3" x14ac:dyDescent="0.25">
      <c r="A2590" s="1" t="s">
        <v>12538</v>
      </c>
      <c r="B2590" s="2">
        <v>907339020</v>
      </c>
      <c r="C2590" s="6">
        <v>0.5</v>
      </c>
    </row>
    <row r="2591" spans="1:3" x14ac:dyDescent="0.25">
      <c r="A2591" s="1" t="s">
        <v>12538</v>
      </c>
      <c r="B2591" s="2">
        <v>417089165</v>
      </c>
      <c r="C2591" s="6">
        <v>0.5</v>
      </c>
    </row>
    <row r="2592" spans="1:3" x14ac:dyDescent="0.25">
      <c r="A2592" s="1" t="s">
        <v>12538</v>
      </c>
      <c r="B2592" s="2">
        <v>131050069</v>
      </c>
      <c r="C2592" s="6">
        <v>0.5</v>
      </c>
    </row>
    <row r="2593" spans="1:3" x14ac:dyDescent="0.25">
      <c r="A2593" s="1" t="s">
        <v>12538</v>
      </c>
      <c r="B2593" s="2">
        <v>293382229</v>
      </c>
      <c r="C2593" s="6">
        <v>0.5</v>
      </c>
    </row>
    <row r="2594" spans="1:3" x14ac:dyDescent="0.25">
      <c r="A2594" s="1" t="s">
        <v>12538</v>
      </c>
      <c r="B2594" s="2">
        <v>34376216</v>
      </c>
      <c r="C2594" s="6">
        <v>0.75</v>
      </c>
    </row>
    <row r="2595" spans="1:3" x14ac:dyDescent="0.25">
      <c r="A2595" s="1" t="s">
        <v>12538</v>
      </c>
      <c r="B2595" s="2">
        <v>923743468</v>
      </c>
      <c r="C2595" s="6">
        <v>0.75</v>
      </c>
    </row>
    <row r="2596" spans="1:3" x14ac:dyDescent="0.25">
      <c r="A2596" s="1" t="s">
        <v>12538</v>
      </c>
      <c r="B2596" s="2">
        <v>528747128</v>
      </c>
      <c r="C2596" s="6">
        <v>0.5</v>
      </c>
    </row>
    <row r="2597" spans="1:3" x14ac:dyDescent="0.25">
      <c r="A2597" s="1" t="s">
        <v>12538</v>
      </c>
      <c r="B2597" s="2">
        <v>680754600</v>
      </c>
      <c r="C2597" s="6">
        <v>0</v>
      </c>
    </row>
    <row r="2598" spans="1:3" x14ac:dyDescent="0.25">
      <c r="A2598" s="1" t="s">
        <v>12538</v>
      </c>
      <c r="B2598" s="2">
        <v>518915884</v>
      </c>
      <c r="C2598" s="6">
        <v>0.25</v>
      </c>
    </row>
    <row r="2599" spans="1:3" x14ac:dyDescent="0.25">
      <c r="A2599" s="1" t="s">
        <v>12538</v>
      </c>
      <c r="B2599" s="2">
        <v>155187023</v>
      </c>
      <c r="C2599" s="6">
        <v>0.75</v>
      </c>
    </row>
    <row r="2600" spans="1:3" x14ac:dyDescent="0.25">
      <c r="A2600" s="1" t="s">
        <v>12538</v>
      </c>
      <c r="B2600" s="2">
        <v>282505659</v>
      </c>
      <c r="C2600" s="6">
        <v>0.75</v>
      </c>
    </row>
    <row r="2601" spans="1:3" x14ac:dyDescent="0.25">
      <c r="A2601" s="1" t="s">
        <v>12538</v>
      </c>
      <c r="B2601" s="2">
        <v>948586012</v>
      </c>
      <c r="C2601" s="6">
        <v>0</v>
      </c>
    </row>
    <row r="2602" spans="1:3" x14ac:dyDescent="0.25">
      <c r="A2602" s="1" t="s">
        <v>12538</v>
      </c>
      <c r="B2602" s="2">
        <v>291140549</v>
      </c>
      <c r="C2602" s="6">
        <v>0</v>
      </c>
    </row>
    <row r="2603" spans="1:3" x14ac:dyDescent="0.25">
      <c r="A2603" s="1" t="s">
        <v>12538</v>
      </c>
      <c r="B2603" s="2">
        <v>169981179</v>
      </c>
      <c r="C2603" s="6">
        <v>0.5</v>
      </c>
    </row>
    <row r="2604" spans="1:3" x14ac:dyDescent="0.25">
      <c r="A2604" s="1" t="s">
        <v>12538</v>
      </c>
      <c r="B2604" s="2">
        <v>431454918</v>
      </c>
      <c r="C2604" s="6">
        <v>0.5</v>
      </c>
    </row>
    <row r="2605" spans="1:3" x14ac:dyDescent="0.25">
      <c r="A2605" s="1" t="s">
        <v>12538</v>
      </c>
      <c r="B2605" s="2">
        <v>782587147</v>
      </c>
      <c r="C2605" s="6">
        <v>0.5</v>
      </c>
    </row>
    <row r="2606" spans="1:3" x14ac:dyDescent="0.25">
      <c r="A2606" s="1" t="s">
        <v>12538</v>
      </c>
      <c r="B2606" s="2">
        <v>766319894</v>
      </c>
      <c r="C2606" s="6">
        <v>0</v>
      </c>
    </row>
    <row r="2607" spans="1:3" x14ac:dyDescent="0.25">
      <c r="A2607" s="1" t="s">
        <v>12538</v>
      </c>
      <c r="B2607" s="2">
        <v>536584783</v>
      </c>
      <c r="C2607" s="6">
        <v>0.25</v>
      </c>
    </row>
    <row r="2608" spans="1:3" x14ac:dyDescent="0.25">
      <c r="A2608" s="1" t="s">
        <v>12538</v>
      </c>
      <c r="B2608" s="2">
        <v>981655295</v>
      </c>
      <c r="C2608" s="6">
        <v>0.5</v>
      </c>
    </row>
    <row r="2609" spans="1:3" x14ac:dyDescent="0.25">
      <c r="A2609" s="1" t="s">
        <v>12538</v>
      </c>
      <c r="B2609" s="2">
        <v>800899560</v>
      </c>
      <c r="C2609" s="6">
        <v>0</v>
      </c>
    </row>
    <row r="2610" spans="1:3" x14ac:dyDescent="0.25">
      <c r="A2610" s="1" t="s">
        <v>12538</v>
      </c>
      <c r="B2610" s="2">
        <v>696887241</v>
      </c>
      <c r="C2610" s="6">
        <v>0.25</v>
      </c>
    </row>
    <row r="2611" spans="1:3" x14ac:dyDescent="0.25">
      <c r="A2611" s="1" t="s">
        <v>12538</v>
      </c>
      <c r="B2611" s="2">
        <v>396197673</v>
      </c>
      <c r="C2611" s="6">
        <v>0.75</v>
      </c>
    </row>
    <row r="2612" spans="1:3" x14ac:dyDescent="0.25">
      <c r="A2612" s="1" t="s">
        <v>12538</v>
      </c>
      <c r="B2612" s="2">
        <v>721154580</v>
      </c>
      <c r="C2612" s="6">
        <v>0.5</v>
      </c>
    </row>
    <row r="2613" spans="1:3" x14ac:dyDescent="0.25">
      <c r="A2613" s="1" t="s">
        <v>12538</v>
      </c>
      <c r="B2613" s="2">
        <v>575849950</v>
      </c>
      <c r="C2613" s="6">
        <v>0.5</v>
      </c>
    </row>
    <row r="2614" spans="1:3" x14ac:dyDescent="0.25">
      <c r="A2614" s="1" t="s">
        <v>12538</v>
      </c>
      <c r="B2614" s="2">
        <v>970179932</v>
      </c>
      <c r="C2614" s="6">
        <v>0.25</v>
      </c>
    </row>
    <row r="2615" spans="1:3" x14ac:dyDescent="0.25">
      <c r="A2615" s="1" t="s">
        <v>12538</v>
      </c>
      <c r="B2615" s="2">
        <v>909830160</v>
      </c>
      <c r="C2615" s="6">
        <v>0.5</v>
      </c>
    </row>
    <row r="2616" spans="1:3" x14ac:dyDescent="0.25">
      <c r="A2616" s="1" t="s">
        <v>12538</v>
      </c>
      <c r="B2616" s="2">
        <v>727349705</v>
      </c>
      <c r="C2616" s="6">
        <v>0.75</v>
      </c>
    </row>
    <row r="2617" spans="1:3" x14ac:dyDescent="0.25">
      <c r="A2617" s="1" t="s">
        <v>12538</v>
      </c>
      <c r="B2617" s="2">
        <v>172161705</v>
      </c>
      <c r="C2617" s="6">
        <v>0</v>
      </c>
    </row>
    <row r="2618" spans="1:3" x14ac:dyDescent="0.25">
      <c r="A2618" s="1" t="s">
        <v>12538</v>
      </c>
      <c r="B2618" s="2">
        <v>941967865</v>
      </c>
      <c r="C2618" s="6">
        <v>0</v>
      </c>
    </row>
    <row r="2619" spans="1:3" x14ac:dyDescent="0.25">
      <c r="A2619" s="1" t="s">
        <v>12538</v>
      </c>
      <c r="B2619" s="2">
        <v>447178999</v>
      </c>
      <c r="C2619" s="6">
        <v>0.75</v>
      </c>
    </row>
    <row r="2620" spans="1:3" x14ac:dyDescent="0.25">
      <c r="A2620" s="1" t="s">
        <v>12538</v>
      </c>
      <c r="B2620" s="2">
        <v>807990242</v>
      </c>
      <c r="C2620" s="6">
        <v>0.25</v>
      </c>
    </row>
    <row r="2621" spans="1:3" x14ac:dyDescent="0.25">
      <c r="A2621" s="1" t="s">
        <v>12538</v>
      </c>
      <c r="B2621" s="2">
        <v>738684930</v>
      </c>
      <c r="C2621" s="6">
        <v>0.25</v>
      </c>
    </row>
    <row r="2622" spans="1:3" x14ac:dyDescent="0.25">
      <c r="A2622" s="1" t="s">
        <v>12538</v>
      </c>
      <c r="B2622" s="2">
        <v>154030779</v>
      </c>
      <c r="C2622" s="6">
        <v>0.25</v>
      </c>
    </row>
    <row r="2623" spans="1:3" x14ac:dyDescent="0.25">
      <c r="A2623" s="1" t="s">
        <v>12538</v>
      </c>
      <c r="B2623" s="2">
        <v>497461477</v>
      </c>
      <c r="C2623" s="6">
        <v>0.25</v>
      </c>
    </row>
    <row r="2624" spans="1:3" x14ac:dyDescent="0.25">
      <c r="A2624" s="1" t="s">
        <v>12538</v>
      </c>
      <c r="B2624" s="2">
        <v>267465259</v>
      </c>
      <c r="C2624" s="6">
        <v>0</v>
      </c>
    </row>
    <row r="2625" spans="1:3" x14ac:dyDescent="0.25">
      <c r="A2625" s="1" t="s">
        <v>12538</v>
      </c>
      <c r="B2625" s="2">
        <v>290965816</v>
      </c>
      <c r="C2625" s="6">
        <v>0.25</v>
      </c>
    </row>
    <row r="2626" spans="1:3" x14ac:dyDescent="0.25">
      <c r="A2626" s="1" t="s">
        <v>12538</v>
      </c>
      <c r="B2626" s="2">
        <v>636413404</v>
      </c>
      <c r="C2626" s="6">
        <v>0.5</v>
      </c>
    </row>
    <row r="2627" spans="1:3" x14ac:dyDescent="0.25">
      <c r="A2627" s="1" t="s">
        <v>12524</v>
      </c>
      <c r="B2627" s="2">
        <v>682802685</v>
      </c>
      <c r="C2627" s="6">
        <v>0</v>
      </c>
    </row>
    <row r="2628" spans="1:3" x14ac:dyDescent="0.25">
      <c r="A2628" s="1" t="s">
        <v>12524</v>
      </c>
      <c r="B2628" s="2">
        <v>795714810</v>
      </c>
      <c r="C2628" s="6">
        <v>0.5</v>
      </c>
    </row>
    <row r="2629" spans="1:3" x14ac:dyDescent="0.25">
      <c r="A2629" s="1" t="s">
        <v>12524</v>
      </c>
      <c r="B2629" s="2">
        <v>429559355</v>
      </c>
      <c r="C2629" s="6">
        <v>0.5</v>
      </c>
    </row>
    <row r="2630" spans="1:3" x14ac:dyDescent="0.25">
      <c r="A2630" s="1" t="s">
        <v>12524</v>
      </c>
      <c r="B2630" s="2">
        <v>81816055</v>
      </c>
      <c r="C2630" s="6">
        <v>0.5</v>
      </c>
    </row>
    <row r="2631" spans="1:3" x14ac:dyDescent="0.25">
      <c r="A2631" s="1" t="s">
        <v>12524</v>
      </c>
      <c r="B2631" s="2">
        <v>190990752</v>
      </c>
      <c r="C2631" s="6">
        <v>0.75</v>
      </c>
    </row>
    <row r="2632" spans="1:3" x14ac:dyDescent="0.25">
      <c r="A2632" s="1" t="s">
        <v>12524</v>
      </c>
      <c r="B2632" s="2">
        <v>522802009</v>
      </c>
      <c r="C2632" s="6">
        <v>0.5</v>
      </c>
    </row>
    <row r="2633" spans="1:3" x14ac:dyDescent="0.25">
      <c r="A2633" s="1" t="s">
        <v>12524</v>
      </c>
      <c r="B2633" s="2">
        <v>256372944</v>
      </c>
      <c r="C2633" s="6">
        <v>0</v>
      </c>
    </row>
    <row r="2634" spans="1:3" x14ac:dyDescent="0.25">
      <c r="A2634" s="1" t="s">
        <v>12524</v>
      </c>
      <c r="B2634" s="2">
        <v>506590361</v>
      </c>
      <c r="C2634" s="6">
        <v>0.75</v>
      </c>
    </row>
    <row r="2635" spans="1:3" x14ac:dyDescent="0.25">
      <c r="A2635" s="1" t="s">
        <v>12524</v>
      </c>
      <c r="B2635" s="2">
        <v>758880525</v>
      </c>
      <c r="C2635" s="6">
        <v>0</v>
      </c>
    </row>
    <row r="2636" spans="1:3" x14ac:dyDescent="0.25">
      <c r="A2636" s="1" t="s">
        <v>12524</v>
      </c>
      <c r="B2636" s="2">
        <v>782785496</v>
      </c>
      <c r="C2636" s="6">
        <v>0.75</v>
      </c>
    </row>
    <row r="2637" spans="1:3" x14ac:dyDescent="0.25">
      <c r="A2637" s="1" t="s">
        <v>12524</v>
      </c>
      <c r="B2637" s="2">
        <v>713828928</v>
      </c>
      <c r="C2637" s="6">
        <v>0.5</v>
      </c>
    </row>
    <row r="2638" spans="1:3" x14ac:dyDescent="0.25">
      <c r="A2638" s="1" t="s">
        <v>12524</v>
      </c>
      <c r="B2638" s="2">
        <v>827906116</v>
      </c>
      <c r="C2638" s="6">
        <v>0.5</v>
      </c>
    </row>
    <row r="2639" spans="1:3" x14ac:dyDescent="0.25">
      <c r="A2639" s="1" t="s">
        <v>12524</v>
      </c>
      <c r="B2639" s="2">
        <v>683793376</v>
      </c>
      <c r="C2639" s="6">
        <v>0.75</v>
      </c>
    </row>
    <row r="2640" spans="1:3" x14ac:dyDescent="0.25">
      <c r="A2640" s="1" t="s">
        <v>12524</v>
      </c>
      <c r="B2640" s="2">
        <v>217297578</v>
      </c>
      <c r="C2640" s="6">
        <v>0.5</v>
      </c>
    </row>
    <row r="2641" spans="1:3" x14ac:dyDescent="0.25">
      <c r="A2641" s="1" t="s">
        <v>12524</v>
      </c>
      <c r="B2641" s="2">
        <v>949986365</v>
      </c>
      <c r="C2641" s="6">
        <v>0.25</v>
      </c>
    </row>
    <row r="2642" spans="1:3" x14ac:dyDescent="0.25">
      <c r="A2642" s="1" t="s">
        <v>12524</v>
      </c>
      <c r="B2642" s="2">
        <v>81148935</v>
      </c>
      <c r="C2642" s="6">
        <v>0.75</v>
      </c>
    </row>
    <row r="2643" spans="1:3" x14ac:dyDescent="0.25">
      <c r="A2643" s="1" t="s">
        <v>12524</v>
      </c>
      <c r="B2643" s="2">
        <v>479441115</v>
      </c>
      <c r="C2643" s="6">
        <v>0.75</v>
      </c>
    </row>
    <row r="2644" spans="1:3" x14ac:dyDescent="0.25">
      <c r="A2644" s="1" t="s">
        <v>12524</v>
      </c>
      <c r="B2644" s="2">
        <v>784898711</v>
      </c>
      <c r="C2644" s="6">
        <v>0.75</v>
      </c>
    </row>
    <row r="2645" spans="1:3" x14ac:dyDescent="0.25">
      <c r="A2645" s="1" t="s">
        <v>12524</v>
      </c>
      <c r="B2645" s="2">
        <v>62664000</v>
      </c>
      <c r="C2645" s="6">
        <v>0.25</v>
      </c>
    </row>
    <row r="2646" spans="1:3" x14ac:dyDescent="0.25">
      <c r="A2646" s="1" t="s">
        <v>12524</v>
      </c>
      <c r="B2646" s="2">
        <v>529597969</v>
      </c>
      <c r="C2646" s="6">
        <v>0.75</v>
      </c>
    </row>
    <row r="2647" spans="1:3" x14ac:dyDescent="0.25">
      <c r="A2647" s="1" t="s">
        <v>12524</v>
      </c>
      <c r="B2647" s="2">
        <v>186633227</v>
      </c>
      <c r="C2647" s="6">
        <v>0.75</v>
      </c>
    </row>
    <row r="2648" spans="1:3" x14ac:dyDescent="0.25">
      <c r="A2648" s="1" t="s">
        <v>12524</v>
      </c>
      <c r="B2648" s="2">
        <v>426717659</v>
      </c>
      <c r="C2648" s="6">
        <v>0</v>
      </c>
    </row>
    <row r="2649" spans="1:3" x14ac:dyDescent="0.25">
      <c r="A2649" s="1" t="s">
        <v>12524</v>
      </c>
      <c r="B2649" s="2">
        <v>105425657</v>
      </c>
      <c r="C2649" s="6">
        <v>0.5</v>
      </c>
    </row>
    <row r="2650" spans="1:3" x14ac:dyDescent="0.25">
      <c r="A2650" s="1" t="s">
        <v>12524</v>
      </c>
      <c r="B2650" s="2">
        <v>194508086</v>
      </c>
      <c r="C2650" s="6">
        <v>0</v>
      </c>
    </row>
    <row r="2651" spans="1:3" x14ac:dyDescent="0.25">
      <c r="A2651" s="1" t="s">
        <v>12524</v>
      </c>
      <c r="B2651" s="2">
        <v>392368542</v>
      </c>
      <c r="C2651" s="6">
        <v>0.5</v>
      </c>
    </row>
    <row r="2652" spans="1:3" x14ac:dyDescent="0.25">
      <c r="A2652" s="1" t="s">
        <v>12524</v>
      </c>
      <c r="B2652" s="2">
        <v>538814178</v>
      </c>
      <c r="C2652" s="6">
        <v>0.5</v>
      </c>
    </row>
    <row r="2653" spans="1:3" x14ac:dyDescent="0.25">
      <c r="A2653" s="1" t="s">
        <v>12524</v>
      </c>
      <c r="B2653" s="2">
        <v>400775260</v>
      </c>
      <c r="C2653" s="6">
        <v>0</v>
      </c>
    </row>
    <row r="2654" spans="1:3" x14ac:dyDescent="0.25">
      <c r="A2654" s="1" t="s">
        <v>12524</v>
      </c>
      <c r="B2654" s="2">
        <v>884488788</v>
      </c>
      <c r="C2654" s="6">
        <v>0.5</v>
      </c>
    </row>
    <row r="2655" spans="1:3" x14ac:dyDescent="0.25">
      <c r="A2655" s="1" t="s">
        <v>12524</v>
      </c>
      <c r="B2655" s="2">
        <v>828471777</v>
      </c>
      <c r="C2655" s="6">
        <v>0</v>
      </c>
    </row>
    <row r="2656" spans="1:3" x14ac:dyDescent="0.25">
      <c r="A2656" s="1" t="s">
        <v>12524</v>
      </c>
      <c r="B2656" s="2">
        <v>713762240</v>
      </c>
      <c r="C2656" s="6">
        <v>0.5</v>
      </c>
    </row>
    <row r="2657" spans="1:3" x14ac:dyDescent="0.25">
      <c r="A2657" s="1" t="s">
        <v>12524</v>
      </c>
      <c r="B2657" s="2">
        <v>129506302</v>
      </c>
      <c r="C2657" s="6">
        <v>0</v>
      </c>
    </row>
    <row r="2658" spans="1:3" x14ac:dyDescent="0.25">
      <c r="A2658" s="1" t="s">
        <v>12524</v>
      </c>
      <c r="B2658" s="2">
        <v>78420388</v>
      </c>
      <c r="C2658" s="6">
        <v>0</v>
      </c>
    </row>
    <row r="2659" spans="1:3" x14ac:dyDescent="0.25">
      <c r="A2659" s="1" t="s">
        <v>12524</v>
      </c>
      <c r="B2659" s="2">
        <v>530427707</v>
      </c>
      <c r="C2659" s="6">
        <v>0</v>
      </c>
    </row>
    <row r="2660" spans="1:3" x14ac:dyDescent="0.25">
      <c r="A2660" s="1" t="s">
        <v>12524</v>
      </c>
      <c r="B2660" s="2">
        <v>237380993</v>
      </c>
      <c r="C2660" s="6">
        <v>0.5</v>
      </c>
    </row>
    <row r="2661" spans="1:3" x14ac:dyDescent="0.25">
      <c r="A2661" s="1" t="s">
        <v>12524</v>
      </c>
      <c r="B2661" s="2">
        <v>683244157</v>
      </c>
      <c r="C2661" s="6">
        <v>0.5</v>
      </c>
    </row>
    <row r="2662" spans="1:3" x14ac:dyDescent="0.25">
      <c r="A2662" s="1" t="s">
        <v>12524</v>
      </c>
      <c r="B2662" s="2">
        <v>128921572</v>
      </c>
      <c r="C2662" s="6">
        <v>0.25</v>
      </c>
    </row>
    <row r="2663" spans="1:3" x14ac:dyDescent="0.25">
      <c r="A2663" s="1" t="s">
        <v>12524</v>
      </c>
      <c r="B2663" s="2">
        <v>202455505</v>
      </c>
      <c r="C2663" s="6">
        <v>0</v>
      </c>
    </row>
    <row r="2664" spans="1:3" x14ac:dyDescent="0.25">
      <c r="A2664" s="1" t="s">
        <v>12524</v>
      </c>
      <c r="B2664" s="2">
        <v>632127868</v>
      </c>
      <c r="C2664" s="6">
        <v>0.25</v>
      </c>
    </row>
    <row r="2665" spans="1:3" x14ac:dyDescent="0.25">
      <c r="A2665" s="1" t="s">
        <v>12524</v>
      </c>
      <c r="B2665" s="2">
        <v>654882523</v>
      </c>
      <c r="C2665" s="6">
        <v>0.5</v>
      </c>
    </row>
    <row r="2666" spans="1:3" x14ac:dyDescent="0.25">
      <c r="A2666" s="1" t="s">
        <v>12524</v>
      </c>
      <c r="B2666" s="2">
        <v>901360013</v>
      </c>
      <c r="C2666" s="6">
        <v>0</v>
      </c>
    </row>
    <row r="2667" spans="1:3" x14ac:dyDescent="0.25">
      <c r="A2667" s="1" t="s">
        <v>12524</v>
      </c>
      <c r="B2667" s="2">
        <v>900114788</v>
      </c>
      <c r="C2667" s="6">
        <v>0.25</v>
      </c>
    </row>
    <row r="2668" spans="1:3" x14ac:dyDescent="0.25">
      <c r="A2668" s="1" t="s">
        <v>12524</v>
      </c>
      <c r="B2668" s="2">
        <v>252358075</v>
      </c>
      <c r="C2668" s="6">
        <v>0</v>
      </c>
    </row>
    <row r="2669" spans="1:3" x14ac:dyDescent="0.25">
      <c r="A2669" s="1" t="s">
        <v>12524</v>
      </c>
      <c r="B2669" s="2">
        <v>54235781</v>
      </c>
      <c r="C2669" s="6">
        <v>0.75</v>
      </c>
    </row>
    <row r="2670" spans="1:3" x14ac:dyDescent="0.25">
      <c r="A2670" s="1" t="s">
        <v>12524</v>
      </c>
      <c r="B2670" s="2">
        <v>752834105</v>
      </c>
      <c r="C2670" s="6">
        <v>0.75</v>
      </c>
    </row>
    <row r="2671" spans="1:3" x14ac:dyDescent="0.25">
      <c r="A2671" s="1" t="s">
        <v>12524</v>
      </c>
      <c r="B2671" s="2">
        <v>369259451</v>
      </c>
      <c r="C2671" s="6">
        <v>0.5</v>
      </c>
    </row>
    <row r="2672" spans="1:3" x14ac:dyDescent="0.25">
      <c r="A2672" s="1" t="s">
        <v>12524</v>
      </c>
      <c r="B2672" s="2">
        <v>578101395</v>
      </c>
      <c r="C2672" s="6">
        <v>0.5</v>
      </c>
    </row>
    <row r="2673" spans="1:3" x14ac:dyDescent="0.25">
      <c r="A2673" s="1" t="s">
        <v>12524</v>
      </c>
      <c r="B2673" s="2">
        <v>268873052</v>
      </c>
      <c r="C2673" s="6">
        <v>0</v>
      </c>
    </row>
    <row r="2674" spans="1:3" x14ac:dyDescent="0.25">
      <c r="A2674" s="1" t="s">
        <v>12524</v>
      </c>
      <c r="B2674" s="2">
        <v>935349309</v>
      </c>
      <c r="C2674" s="6">
        <v>0</v>
      </c>
    </row>
    <row r="2675" spans="1:3" x14ac:dyDescent="0.25">
      <c r="A2675" s="1" t="s">
        <v>12524</v>
      </c>
      <c r="B2675" s="2">
        <v>377745821</v>
      </c>
      <c r="C2675" s="6">
        <v>0.75</v>
      </c>
    </row>
    <row r="2676" spans="1:3" x14ac:dyDescent="0.25">
      <c r="A2676" s="1" t="s">
        <v>12524</v>
      </c>
      <c r="B2676" s="2">
        <v>29584324</v>
      </c>
      <c r="C2676" s="6">
        <v>0.75</v>
      </c>
    </row>
    <row r="2677" spans="1:3" x14ac:dyDescent="0.25">
      <c r="A2677" s="1" t="s">
        <v>12524</v>
      </c>
      <c r="B2677" s="2">
        <v>508270408</v>
      </c>
      <c r="C2677" s="6">
        <v>0</v>
      </c>
    </row>
    <row r="2678" spans="1:3" x14ac:dyDescent="0.25">
      <c r="A2678" s="1" t="s">
        <v>12524</v>
      </c>
      <c r="B2678" s="2">
        <v>354583177</v>
      </c>
      <c r="C2678" s="6">
        <v>0.5</v>
      </c>
    </row>
    <row r="2679" spans="1:3" x14ac:dyDescent="0.25">
      <c r="A2679" s="1" t="s">
        <v>12524</v>
      </c>
      <c r="B2679" s="2">
        <v>524107141</v>
      </c>
      <c r="C2679" s="6">
        <v>0.75</v>
      </c>
    </row>
    <row r="2680" spans="1:3" x14ac:dyDescent="0.25">
      <c r="A2680" s="1" t="s">
        <v>12524</v>
      </c>
      <c r="B2680" s="2">
        <v>337682362</v>
      </c>
      <c r="C2680" s="6">
        <v>0.25</v>
      </c>
    </row>
    <row r="2681" spans="1:3" x14ac:dyDescent="0.25">
      <c r="A2681" s="1" t="s">
        <v>12524</v>
      </c>
      <c r="B2681" s="2">
        <v>176770758</v>
      </c>
      <c r="C2681" s="6">
        <v>0</v>
      </c>
    </row>
    <row r="2682" spans="1:3" x14ac:dyDescent="0.25">
      <c r="A2682" s="1" t="s">
        <v>12524</v>
      </c>
      <c r="B2682" s="2">
        <v>54519301</v>
      </c>
      <c r="C2682" s="6">
        <v>0</v>
      </c>
    </row>
    <row r="2683" spans="1:3" x14ac:dyDescent="0.25">
      <c r="A2683" s="1" t="s">
        <v>12524</v>
      </c>
      <c r="B2683" s="2">
        <v>15447086</v>
      </c>
      <c r="C2683" s="6">
        <v>0.75</v>
      </c>
    </row>
    <row r="2684" spans="1:3" x14ac:dyDescent="0.25">
      <c r="A2684" s="1" t="s">
        <v>12524</v>
      </c>
      <c r="B2684" s="2">
        <v>158218396</v>
      </c>
      <c r="C2684" s="6">
        <v>0.5</v>
      </c>
    </row>
    <row r="2685" spans="1:3" x14ac:dyDescent="0.25">
      <c r="A2685" s="1" t="s">
        <v>12524</v>
      </c>
      <c r="B2685" s="2">
        <v>744442646</v>
      </c>
      <c r="C2685" s="6">
        <v>0.5</v>
      </c>
    </row>
    <row r="2686" spans="1:3" x14ac:dyDescent="0.25">
      <c r="A2686" s="1" t="s">
        <v>12524</v>
      </c>
      <c r="B2686" s="2">
        <v>526690732</v>
      </c>
      <c r="C2686" s="6">
        <v>0.5</v>
      </c>
    </row>
    <row r="2687" spans="1:3" x14ac:dyDescent="0.25">
      <c r="A2687" s="1" t="s">
        <v>12524</v>
      </c>
      <c r="B2687" s="2">
        <v>815025476</v>
      </c>
      <c r="C2687" s="6">
        <v>0.75</v>
      </c>
    </row>
    <row r="2688" spans="1:3" x14ac:dyDescent="0.25">
      <c r="A2688" s="1" t="s">
        <v>12524</v>
      </c>
      <c r="B2688" s="2">
        <v>287647957</v>
      </c>
      <c r="C2688" s="6">
        <v>0.75</v>
      </c>
    </row>
    <row r="2689" spans="1:3" x14ac:dyDescent="0.25">
      <c r="A2689" s="1" t="s">
        <v>12524</v>
      </c>
      <c r="B2689" s="2">
        <v>367548863</v>
      </c>
      <c r="C2689" s="6">
        <v>0</v>
      </c>
    </row>
    <row r="2690" spans="1:3" x14ac:dyDescent="0.25">
      <c r="A2690" s="1" t="s">
        <v>12524</v>
      </c>
      <c r="B2690" s="2">
        <v>533542112</v>
      </c>
      <c r="C2690" s="6">
        <v>0</v>
      </c>
    </row>
    <row r="2691" spans="1:3" x14ac:dyDescent="0.25">
      <c r="A2691" s="1" t="s">
        <v>12524</v>
      </c>
      <c r="B2691" s="2">
        <v>805420729</v>
      </c>
      <c r="C2691" s="6">
        <v>0.25</v>
      </c>
    </row>
    <row r="2692" spans="1:3" x14ac:dyDescent="0.25">
      <c r="A2692" s="1" t="s">
        <v>12524</v>
      </c>
      <c r="B2692" s="2">
        <v>274125874</v>
      </c>
      <c r="C2692" s="6">
        <v>0.75</v>
      </c>
    </row>
    <row r="2693" spans="1:3" x14ac:dyDescent="0.25">
      <c r="A2693" s="1" t="s">
        <v>12524</v>
      </c>
      <c r="B2693" s="2">
        <v>600960976</v>
      </c>
      <c r="C2693" s="6">
        <v>0.25</v>
      </c>
    </row>
    <row r="2694" spans="1:3" x14ac:dyDescent="0.25">
      <c r="A2694" s="1" t="s">
        <v>12524</v>
      </c>
      <c r="B2694" s="2">
        <v>602536003</v>
      </c>
      <c r="C2694" s="6">
        <v>0.75</v>
      </c>
    </row>
    <row r="2695" spans="1:3" x14ac:dyDescent="0.25">
      <c r="A2695" s="1" t="s">
        <v>12524</v>
      </c>
      <c r="B2695" s="2">
        <v>736928880</v>
      </c>
      <c r="C2695" s="6">
        <v>0.75</v>
      </c>
    </row>
    <row r="2696" spans="1:3" x14ac:dyDescent="0.25">
      <c r="A2696" s="1" t="s">
        <v>12524</v>
      </c>
      <c r="B2696" s="2">
        <v>783716947</v>
      </c>
      <c r="C2696" s="6">
        <v>0.75</v>
      </c>
    </row>
    <row r="2697" spans="1:3" x14ac:dyDescent="0.25">
      <c r="A2697" s="1" t="s">
        <v>12524</v>
      </c>
      <c r="B2697" s="2">
        <v>808714603</v>
      </c>
      <c r="C2697" s="6">
        <v>0</v>
      </c>
    </row>
    <row r="2698" spans="1:3" x14ac:dyDescent="0.25">
      <c r="A2698" s="1" t="s">
        <v>12524</v>
      </c>
      <c r="B2698" s="2">
        <v>363651535</v>
      </c>
      <c r="C2698" s="6">
        <v>0.75</v>
      </c>
    </row>
    <row r="2699" spans="1:3" x14ac:dyDescent="0.25">
      <c r="A2699" s="1" t="s">
        <v>12524</v>
      </c>
      <c r="B2699" s="2">
        <v>426592473</v>
      </c>
      <c r="C2699" s="6">
        <v>0</v>
      </c>
    </row>
    <row r="2700" spans="1:3" x14ac:dyDescent="0.25">
      <c r="A2700" s="1" t="s">
        <v>12524</v>
      </c>
      <c r="B2700" s="2">
        <v>431023279</v>
      </c>
      <c r="C2700" s="6">
        <v>0.75</v>
      </c>
    </row>
    <row r="2701" spans="1:3" x14ac:dyDescent="0.25">
      <c r="A2701" s="1" t="s">
        <v>12524</v>
      </c>
      <c r="B2701" s="2">
        <v>803873323</v>
      </c>
      <c r="C2701" s="6">
        <v>0.5</v>
      </c>
    </row>
    <row r="2702" spans="1:3" x14ac:dyDescent="0.25">
      <c r="A2702" s="1" t="s">
        <v>12524</v>
      </c>
      <c r="B2702" s="2">
        <v>710742690</v>
      </c>
      <c r="C2702" s="6">
        <v>0.75</v>
      </c>
    </row>
    <row r="2703" spans="1:3" x14ac:dyDescent="0.25">
      <c r="A2703" s="1" t="s">
        <v>12524</v>
      </c>
      <c r="B2703" s="2">
        <v>277038324</v>
      </c>
      <c r="C2703" s="6">
        <v>0.5</v>
      </c>
    </row>
    <row r="2704" spans="1:3" x14ac:dyDescent="0.25">
      <c r="A2704" s="1" t="s">
        <v>12524</v>
      </c>
      <c r="B2704" s="2">
        <v>978339880</v>
      </c>
      <c r="C2704" s="6">
        <v>0.75</v>
      </c>
    </row>
    <row r="2705" spans="1:3" x14ac:dyDescent="0.25">
      <c r="A2705" s="1" t="s">
        <v>12524</v>
      </c>
      <c r="B2705" s="2">
        <v>463217730</v>
      </c>
      <c r="C2705" s="6">
        <v>0.5</v>
      </c>
    </row>
    <row r="2706" spans="1:3" x14ac:dyDescent="0.25">
      <c r="A2706" s="1" t="s">
        <v>12524</v>
      </c>
      <c r="B2706" s="2">
        <v>759994906</v>
      </c>
      <c r="C2706" s="6">
        <v>0</v>
      </c>
    </row>
    <row r="2707" spans="1:3" x14ac:dyDescent="0.25">
      <c r="A2707" s="1" t="s">
        <v>12524</v>
      </c>
      <c r="B2707" s="2">
        <v>707730459</v>
      </c>
      <c r="C2707" s="6">
        <v>0.5</v>
      </c>
    </row>
    <row r="2708" spans="1:3" x14ac:dyDescent="0.25">
      <c r="A2708" s="1" t="s">
        <v>12524</v>
      </c>
      <c r="B2708" s="2">
        <v>49544460</v>
      </c>
      <c r="C2708" s="6">
        <v>0.75</v>
      </c>
    </row>
    <row r="2709" spans="1:3" x14ac:dyDescent="0.25">
      <c r="A2709" s="1" t="s">
        <v>12524</v>
      </c>
      <c r="B2709" s="2">
        <v>346282943</v>
      </c>
      <c r="C2709" s="6">
        <v>0.5</v>
      </c>
    </row>
    <row r="2710" spans="1:3" x14ac:dyDescent="0.25">
      <c r="A2710" s="1" t="s">
        <v>12524</v>
      </c>
      <c r="B2710" s="2">
        <v>288258554</v>
      </c>
      <c r="C2710" s="6">
        <v>0.25</v>
      </c>
    </row>
    <row r="2711" spans="1:3" x14ac:dyDescent="0.25">
      <c r="A2711" s="1" t="s">
        <v>12524</v>
      </c>
      <c r="B2711" s="2">
        <v>26700503</v>
      </c>
      <c r="C2711" s="6">
        <v>0.25</v>
      </c>
    </row>
    <row r="2712" spans="1:3" x14ac:dyDescent="0.25">
      <c r="A2712" s="1" t="s">
        <v>12524</v>
      </c>
      <c r="B2712" s="2">
        <v>380741591</v>
      </c>
      <c r="C2712" s="6">
        <v>0.25</v>
      </c>
    </row>
    <row r="2713" spans="1:3" x14ac:dyDescent="0.25">
      <c r="A2713" s="1" t="s">
        <v>12524</v>
      </c>
      <c r="B2713" s="2">
        <v>685292999</v>
      </c>
      <c r="C2713" s="6">
        <v>0.75</v>
      </c>
    </row>
    <row r="2714" spans="1:3" x14ac:dyDescent="0.25">
      <c r="A2714" s="1" t="s">
        <v>12524</v>
      </c>
      <c r="B2714" s="2">
        <v>268424217</v>
      </c>
      <c r="C2714" s="6">
        <v>0.25</v>
      </c>
    </row>
    <row r="2715" spans="1:3" x14ac:dyDescent="0.25">
      <c r="A2715" s="1" t="s">
        <v>12524</v>
      </c>
      <c r="B2715" s="2">
        <v>228862962</v>
      </c>
      <c r="C2715" s="6">
        <v>0</v>
      </c>
    </row>
    <row r="2716" spans="1:3" x14ac:dyDescent="0.25">
      <c r="A2716" s="1" t="s">
        <v>12524</v>
      </c>
      <c r="B2716" s="2">
        <v>565940869</v>
      </c>
      <c r="C2716" s="6">
        <v>0.25</v>
      </c>
    </row>
    <row r="2717" spans="1:3" x14ac:dyDescent="0.25">
      <c r="A2717" s="1" t="s">
        <v>12524</v>
      </c>
      <c r="B2717" s="2">
        <v>403244085</v>
      </c>
      <c r="C2717" s="6">
        <v>0</v>
      </c>
    </row>
    <row r="2718" spans="1:3" x14ac:dyDescent="0.25">
      <c r="A2718" s="1" t="s">
        <v>12524</v>
      </c>
      <c r="B2718" s="2">
        <v>868132016</v>
      </c>
      <c r="C2718" s="6">
        <v>0.25</v>
      </c>
    </row>
    <row r="2719" spans="1:3" x14ac:dyDescent="0.25">
      <c r="A2719" s="1" t="s">
        <v>12524</v>
      </c>
      <c r="B2719" s="2">
        <v>858160400</v>
      </c>
      <c r="C2719" s="6">
        <v>0</v>
      </c>
    </row>
    <row r="2720" spans="1:3" x14ac:dyDescent="0.25">
      <c r="A2720" s="1" t="s">
        <v>12524</v>
      </c>
      <c r="B2720" s="2">
        <v>669645302</v>
      </c>
      <c r="C2720" s="6">
        <v>0.75</v>
      </c>
    </row>
    <row r="2721" spans="1:3" x14ac:dyDescent="0.25">
      <c r="A2721" s="1" t="s">
        <v>12524</v>
      </c>
      <c r="B2721" s="2">
        <v>330644989</v>
      </c>
      <c r="C2721" s="6">
        <v>0.75</v>
      </c>
    </row>
    <row r="2722" spans="1:3" x14ac:dyDescent="0.25">
      <c r="A2722" s="1" t="s">
        <v>12524</v>
      </c>
      <c r="B2722" s="2">
        <v>870702609</v>
      </c>
      <c r="C2722" s="6">
        <v>0</v>
      </c>
    </row>
    <row r="2723" spans="1:3" x14ac:dyDescent="0.25">
      <c r="A2723" s="1" t="s">
        <v>12524</v>
      </c>
      <c r="B2723" s="2">
        <v>842020221</v>
      </c>
      <c r="C2723" s="6">
        <v>0.5</v>
      </c>
    </row>
    <row r="2724" spans="1:3" x14ac:dyDescent="0.25">
      <c r="A2724" s="1" t="s">
        <v>12524</v>
      </c>
      <c r="B2724" s="2">
        <v>620975002</v>
      </c>
      <c r="C2724" s="6">
        <v>0</v>
      </c>
    </row>
    <row r="2725" spans="1:3" x14ac:dyDescent="0.25">
      <c r="A2725" s="1" t="s">
        <v>12524</v>
      </c>
      <c r="B2725" s="2">
        <v>54092581</v>
      </c>
      <c r="C2725" s="6">
        <v>0.25</v>
      </c>
    </row>
    <row r="2726" spans="1:3" x14ac:dyDescent="0.25">
      <c r="A2726" s="1" t="s">
        <v>12524</v>
      </c>
      <c r="B2726" s="2">
        <v>744003559</v>
      </c>
      <c r="C2726" s="6">
        <v>0.75</v>
      </c>
    </row>
    <row r="2727" spans="1:3" x14ac:dyDescent="0.25">
      <c r="A2727" s="1" t="s">
        <v>12524</v>
      </c>
      <c r="B2727" s="2">
        <v>892681718</v>
      </c>
      <c r="C2727" s="6">
        <v>0.25</v>
      </c>
    </row>
    <row r="2728" spans="1:3" x14ac:dyDescent="0.25">
      <c r="A2728" s="1" t="s">
        <v>12524</v>
      </c>
      <c r="B2728" s="2">
        <v>189387888</v>
      </c>
      <c r="C2728" s="6">
        <v>0</v>
      </c>
    </row>
    <row r="2729" spans="1:3" x14ac:dyDescent="0.25">
      <c r="A2729" s="1" t="s">
        <v>12524</v>
      </c>
      <c r="B2729" s="2">
        <v>380865340</v>
      </c>
      <c r="C2729" s="6">
        <v>0.75</v>
      </c>
    </row>
    <row r="2730" spans="1:3" x14ac:dyDescent="0.25">
      <c r="A2730" s="1" t="s">
        <v>12524</v>
      </c>
      <c r="B2730" s="2">
        <v>899944761</v>
      </c>
      <c r="C2730" s="6">
        <v>0.25</v>
      </c>
    </row>
    <row r="2731" spans="1:3" x14ac:dyDescent="0.25">
      <c r="A2731" s="1" t="s">
        <v>12524</v>
      </c>
      <c r="B2731" s="2">
        <v>303452116</v>
      </c>
      <c r="C2731" s="6">
        <v>0.25</v>
      </c>
    </row>
    <row r="2732" spans="1:3" x14ac:dyDescent="0.25">
      <c r="A2732" s="1" t="s">
        <v>12524</v>
      </c>
      <c r="B2732" s="2">
        <v>38027314</v>
      </c>
      <c r="C2732" s="6">
        <v>0.5</v>
      </c>
    </row>
    <row r="2733" spans="1:3" x14ac:dyDescent="0.25">
      <c r="A2733" s="1" t="s">
        <v>12524</v>
      </c>
      <c r="B2733" s="2">
        <v>120818084</v>
      </c>
      <c r="C2733" s="6">
        <v>0.25</v>
      </c>
    </row>
    <row r="2734" spans="1:3" x14ac:dyDescent="0.25">
      <c r="A2734" s="1" t="s">
        <v>12524</v>
      </c>
      <c r="B2734" s="2">
        <v>86568311</v>
      </c>
      <c r="C2734" s="6">
        <v>0.75</v>
      </c>
    </row>
    <row r="2735" spans="1:3" x14ac:dyDescent="0.25">
      <c r="A2735" s="1" t="s">
        <v>12524</v>
      </c>
      <c r="B2735" s="2">
        <v>245309141</v>
      </c>
      <c r="C2735" s="6">
        <v>0.25</v>
      </c>
    </row>
    <row r="2736" spans="1:3" x14ac:dyDescent="0.25">
      <c r="A2736" s="1" t="s">
        <v>12524</v>
      </c>
      <c r="B2736" s="2">
        <v>844252745</v>
      </c>
      <c r="C2736" s="6">
        <v>0</v>
      </c>
    </row>
    <row r="2737" spans="1:3" x14ac:dyDescent="0.25">
      <c r="A2737" s="1" t="s">
        <v>12524</v>
      </c>
      <c r="B2737" s="2">
        <v>125415238</v>
      </c>
      <c r="C2737" s="6">
        <v>0.5</v>
      </c>
    </row>
    <row r="2738" spans="1:3" x14ac:dyDescent="0.25">
      <c r="A2738" s="1" t="s">
        <v>12524</v>
      </c>
      <c r="B2738" s="2">
        <v>196785497</v>
      </c>
      <c r="C2738" s="6">
        <v>0</v>
      </c>
    </row>
    <row r="2739" spans="1:3" x14ac:dyDescent="0.25">
      <c r="A2739" s="1" t="s">
        <v>12524</v>
      </c>
      <c r="B2739" s="2">
        <v>651408920</v>
      </c>
      <c r="C2739" s="6">
        <v>0.5</v>
      </c>
    </row>
    <row r="2740" spans="1:3" x14ac:dyDescent="0.25">
      <c r="A2740" s="1" t="s">
        <v>12524</v>
      </c>
      <c r="B2740" s="2">
        <v>658326508</v>
      </c>
      <c r="C2740" s="6">
        <v>0.25</v>
      </c>
    </row>
    <row r="2741" spans="1:3" x14ac:dyDescent="0.25">
      <c r="A2741" s="1" t="s">
        <v>12524</v>
      </c>
      <c r="B2741" s="2">
        <v>836052605</v>
      </c>
      <c r="C2741" s="6">
        <v>0</v>
      </c>
    </row>
    <row r="2742" spans="1:3" x14ac:dyDescent="0.25">
      <c r="A2742" s="1" t="s">
        <v>12524</v>
      </c>
      <c r="B2742" s="2">
        <v>940266572</v>
      </c>
      <c r="C2742" s="6">
        <v>0.5</v>
      </c>
    </row>
    <row r="2743" spans="1:3" x14ac:dyDescent="0.25">
      <c r="A2743" s="1" t="s">
        <v>12524</v>
      </c>
      <c r="B2743" s="2">
        <v>863983168</v>
      </c>
      <c r="C2743" s="6">
        <v>0.25</v>
      </c>
    </row>
    <row r="2744" spans="1:3" x14ac:dyDescent="0.25">
      <c r="A2744" s="1" t="s">
        <v>12524</v>
      </c>
      <c r="B2744" s="2">
        <v>441796382</v>
      </c>
      <c r="C2744" s="6">
        <v>0</v>
      </c>
    </row>
    <row r="2745" spans="1:3" x14ac:dyDescent="0.25">
      <c r="A2745" s="1" t="s">
        <v>12524</v>
      </c>
      <c r="B2745" s="2">
        <v>901216031</v>
      </c>
      <c r="C2745" s="6">
        <v>0.25</v>
      </c>
    </row>
    <row r="2746" spans="1:3" x14ac:dyDescent="0.25">
      <c r="A2746" s="1" t="s">
        <v>12524</v>
      </c>
      <c r="B2746" s="2">
        <v>991907150</v>
      </c>
      <c r="C2746" s="6">
        <v>0.75</v>
      </c>
    </row>
    <row r="2747" spans="1:3" x14ac:dyDescent="0.25">
      <c r="A2747" s="1" t="s">
        <v>12524</v>
      </c>
      <c r="B2747" s="2">
        <v>374895648</v>
      </c>
      <c r="C2747" s="6">
        <v>0.25</v>
      </c>
    </row>
    <row r="2748" spans="1:3" x14ac:dyDescent="0.25">
      <c r="A2748" s="1" t="s">
        <v>12524</v>
      </c>
      <c r="B2748" s="2">
        <v>530044811</v>
      </c>
      <c r="C2748" s="6">
        <v>0.25</v>
      </c>
    </row>
    <row r="2749" spans="1:3" x14ac:dyDescent="0.25">
      <c r="A2749" s="1" t="s">
        <v>12524</v>
      </c>
      <c r="B2749" s="2">
        <v>769549463</v>
      </c>
      <c r="C2749" s="6">
        <v>0.75</v>
      </c>
    </row>
    <row r="2750" spans="1:3" x14ac:dyDescent="0.25">
      <c r="A2750" s="1" t="s">
        <v>12524</v>
      </c>
      <c r="B2750" s="2">
        <v>272264222</v>
      </c>
      <c r="C2750" s="6">
        <v>0.75</v>
      </c>
    </row>
    <row r="2751" spans="1:3" x14ac:dyDescent="0.25">
      <c r="A2751" s="1" t="s">
        <v>12524</v>
      </c>
      <c r="B2751" s="2">
        <v>25045676</v>
      </c>
      <c r="C2751" s="6">
        <v>0</v>
      </c>
    </row>
    <row r="2752" spans="1:3" x14ac:dyDescent="0.25">
      <c r="A2752" s="1" t="s">
        <v>12524</v>
      </c>
      <c r="B2752" s="2">
        <v>128772613</v>
      </c>
      <c r="C2752" s="6">
        <v>0.5</v>
      </c>
    </row>
    <row r="2753" spans="1:3" x14ac:dyDescent="0.25">
      <c r="A2753" s="1" t="s">
        <v>12514</v>
      </c>
      <c r="B2753" s="2">
        <v>363285002</v>
      </c>
      <c r="C2753" s="6">
        <v>0.75</v>
      </c>
    </row>
    <row r="2754" spans="1:3" x14ac:dyDescent="0.25">
      <c r="A2754" s="1" t="s">
        <v>12514</v>
      </c>
      <c r="B2754" s="2">
        <v>868121015</v>
      </c>
      <c r="C2754" s="6">
        <v>0.25</v>
      </c>
    </row>
    <row r="2755" spans="1:3" x14ac:dyDescent="0.25">
      <c r="A2755" s="1" t="s">
        <v>12514</v>
      </c>
      <c r="B2755" s="2">
        <v>714271057</v>
      </c>
      <c r="C2755" s="6">
        <v>0</v>
      </c>
    </row>
    <row r="2756" spans="1:3" x14ac:dyDescent="0.25">
      <c r="A2756" s="1" t="s">
        <v>12514</v>
      </c>
      <c r="B2756" s="2">
        <v>847601515</v>
      </c>
      <c r="C2756" s="6">
        <v>0.75</v>
      </c>
    </row>
    <row r="2757" spans="1:3" x14ac:dyDescent="0.25">
      <c r="A2757" s="1" t="s">
        <v>12514</v>
      </c>
      <c r="B2757" s="2">
        <v>778489603</v>
      </c>
      <c r="C2757" s="6">
        <v>0</v>
      </c>
    </row>
    <row r="2758" spans="1:3" x14ac:dyDescent="0.25">
      <c r="A2758" s="1" t="s">
        <v>12514</v>
      </c>
      <c r="B2758" s="2">
        <v>206071219</v>
      </c>
      <c r="C2758" s="6">
        <v>0.25</v>
      </c>
    </row>
    <row r="2759" spans="1:3" x14ac:dyDescent="0.25">
      <c r="A2759" s="1" t="s">
        <v>12514</v>
      </c>
      <c r="B2759" s="2">
        <v>600576973</v>
      </c>
      <c r="C2759" s="6">
        <v>0.25</v>
      </c>
    </row>
    <row r="2760" spans="1:3" x14ac:dyDescent="0.25">
      <c r="A2760" s="1" t="s">
        <v>12514</v>
      </c>
      <c r="B2760" s="2">
        <v>119671646</v>
      </c>
      <c r="C2760" s="6">
        <v>0.25</v>
      </c>
    </row>
    <row r="2761" spans="1:3" x14ac:dyDescent="0.25">
      <c r="A2761" s="1" t="s">
        <v>12514</v>
      </c>
      <c r="B2761" s="2">
        <v>836838522</v>
      </c>
      <c r="C2761" s="6">
        <v>0.25</v>
      </c>
    </row>
    <row r="2762" spans="1:3" x14ac:dyDescent="0.25">
      <c r="A2762" s="1" t="s">
        <v>12514</v>
      </c>
      <c r="B2762" s="2">
        <v>844402774</v>
      </c>
      <c r="C2762" s="6">
        <v>0.75</v>
      </c>
    </row>
    <row r="2763" spans="1:3" x14ac:dyDescent="0.25">
      <c r="A2763" s="1" t="s">
        <v>12514</v>
      </c>
      <c r="B2763" s="2">
        <v>560038029</v>
      </c>
      <c r="C2763" s="6">
        <v>0.5</v>
      </c>
    </row>
    <row r="2764" spans="1:3" x14ac:dyDescent="0.25">
      <c r="A2764" s="1" t="s">
        <v>12514</v>
      </c>
      <c r="B2764" s="2">
        <v>116404368</v>
      </c>
      <c r="C2764" s="6">
        <v>0.75</v>
      </c>
    </row>
    <row r="2765" spans="1:3" x14ac:dyDescent="0.25">
      <c r="A2765" s="1" t="s">
        <v>12514</v>
      </c>
      <c r="B2765" s="2">
        <v>9114300</v>
      </c>
      <c r="C2765" s="6">
        <v>0.25</v>
      </c>
    </row>
    <row r="2766" spans="1:3" x14ac:dyDescent="0.25">
      <c r="A2766" s="1" t="s">
        <v>12514</v>
      </c>
      <c r="B2766" s="2">
        <v>833820639</v>
      </c>
      <c r="C2766" s="6">
        <v>0.5</v>
      </c>
    </row>
    <row r="2767" spans="1:3" x14ac:dyDescent="0.25">
      <c r="A2767" s="1" t="s">
        <v>12514</v>
      </c>
      <c r="B2767" s="2">
        <v>468039144</v>
      </c>
      <c r="C2767" s="6">
        <v>0</v>
      </c>
    </row>
    <row r="2768" spans="1:3" x14ac:dyDescent="0.25">
      <c r="A2768" s="1" t="s">
        <v>12514</v>
      </c>
      <c r="B2768" s="2">
        <v>254207692</v>
      </c>
      <c r="C2768" s="6">
        <v>0</v>
      </c>
    </row>
    <row r="2769" spans="1:3" x14ac:dyDescent="0.25">
      <c r="A2769" s="1" t="s">
        <v>12514</v>
      </c>
      <c r="B2769" s="2">
        <v>988403910</v>
      </c>
      <c r="C2769" s="6">
        <v>0.5</v>
      </c>
    </row>
    <row r="2770" spans="1:3" x14ac:dyDescent="0.25">
      <c r="A2770" s="1" t="s">
        <v>12514</v>
      </c>
      <c r="B2770" s="2">
        <v>465242193</v>
      </c>
      <c r="C2770" s="6">
        <v>0.5</v>
      </c>
    </row>
    <row r="2771" spans="1:3" x14ac:dyDescent="0.25">
      <c r="A2771" s="1" t="s">
        <v>12514</v>
      </c>
      <c r="B2771" s="2">
        <v>984213296</v>
      </c>
      <c r="C2771" s="6">
        <v>0.25</v>
      </c>
    </row>
    <row r="2772" spans="1:3" x14ac:dyDescent="0.25">
      <c r="A2772" s="1" t="s">
        <v>12514</v>
      </c>
      <c r="B2772" s="2">
        <v>361894531</v>
      </c>
      <c r="C2772" s="6">
        <v>0.5</v>
      </c>
    </row>
    <row r="2773" spans="1:3" x14ac:dyDescent="0.25">
      <c r="A2773" s="1" t="s">
        <v>12514</v>
      </c>
      <c r="B2773" s="2">
        <v>898907904</v>
      </c>
      <c r="C2773" s="6">
        <v>0.25</v>
      </c>
    </row>
    <row r="2774" spans="1:3" x14ac:dyDescent="0.25">
      <c r="A2774" s="1" t="s">
        <v>12514</v>
      </c>
      <c r="B2774" s="2">
        <v>394919381</v>
      </c>
      <c r="C2774" s="6">
        <v>0.75</v>
      </c>
    </row>
    <row r="2775" spans="1:3" x14ac:dyDescent="0.25">
      <c r="A2775" s="1" t="s">
        <v>12514</v>
      </c>
      <c r="B2775" s="2">
        <v>696247654</v>
      </c>
      <c r="C2775" s="6">
        <v>0.25</v>
      </c>
    </row>
    <row r="2776" spans="1:3" x14ac:dyDescent="0.25">
      <c r="A2776" s="1" t="s">
        <v>12514</v>
      </c>
      <c r="B2776" s="2">
        <v>700293659</v>
      </c>
      <c r="C2776" s="6">
        <v>0</v>
      </c>
    </row>
    <row r="2777" spans="1:3" x14ac:dyDescent="0.25">
      <c r="A2777" s="1" t="s">
        <v>12514</v>
      </c>
      <c r="B2777" s="2">
        <v>687926099</v>
      </c>
      <c r="C2777" s="6">
        <v>0.75</v>
      </c>
    </row>
    <row r="2778" spans="1:3" x14ac:dyDescent="0.25">
      <c r="A2778" s="1" t="s">
        <v>12514</v>
      </c>
      <c r="B2778" s="2">
        <v>74546346</v>
      </c>
      <c r="C2778" s="6">
        <v>0</v>
      </c>
    </row>
    <row r="2779" spans="1:3" x14ac:dyDescent="0.25">
      <c r="A2779" s="1" t="s">
        <v>12514</v>
      </c>
      <c r="B2779" s="2">
        <v>507007205</v>
      </c>
      <c r="C2779" s="6">
        <v>0.25</v>
      </c>
    </row>
    <row r="2780" spans="1:3" x14ac:dyDescent="0.25">
      <c r="A2780" s="1" t="s">
        <v>12514</v>
      </c>
      <c r="B2780" s="2">
        <v>764436046</v>
      </c>
      <c r="C2780" s="6">
        <v>0</v>
      </c>
    </row>
    <row r="2781" spans="1:3" x14ac:dyDescent="0.25">
      <c r="A2781" s="1" t="s">
        <v>12514</v>
      </c>
      <c r="B2781" s="2">
        <v>198335679</v>
      </c>
      <c r="C2781" s="6">
        <v>0.25</v>
      </c>
    </row>
    <row r="2782" spans="1:3" x14ac:dyDescent="0.25">
      <c r="A2782" s="1" t="s">
        <v>12514</v>
      </c>
      <c r="B2782" s="2">
        <v>298370602</v>
      </c>
      <c r="C2782" s="6">
        <v>0.75</v>
      </c>
    </row>
    <row r="2783" spans="1:3" x14ac:dyDescent="0.25">
      <c r="A2783" s="1" t="s">
        <v>12514</v>
      </c>
      <c r="B2783" s="2">
        <v>687532679</v>
      </c>
      <c r="C2783" s="6">
        <v>0</v>
      </c>
    </row>
    <row r="2784" spans="1:3" x14ac:dyDescent="0.25">
      <c r="A2784" s="1" t="s">
        <v>12514</v>
      </c>
      <c r="B2784" s="2">
        <v>842344844</v>
      </c>
      <c r="C2784" s="6">
        <v>0</v>
      </c>
    </row>
    <row r="2785" spans="1:3" x14ac:dyDescent="0.25">
      <c r="A2785" s="1" t="s">
        <v>12514</v>
      </c>
      <c r="B2785" s="2">
        <v>517725391</v>
      </c>
      <c r="C2785" s="6">
        <v>0</v>
      </c>
    </row>
    <row r="2786" spans="1:3" x14ac:dyDescent="0.25">
      <c r="A2786" s="1" t="s">
        <v>12514</v>
      </c>
      <c r="B2786" s="2">
        <v>565277281</v>
      </c>
      <c r="C2786" s="6">
        <v>0</v>
      </c>
    </row>
    <row r="2787" spans="1:3" x14ac:dyDescent="0.25">
      <c r="A2787" s="1" t="s">
        <v>12514</v>
      </c>
      <c r="B2787" s="2">
        <v>81498368</v>
      </c>
      <c r="C2787" s="6">
        <v>0.75</v>
      </c>
    </row>
    <row r="2788" spans="1:3" x14ac:dyDescent="0.25">
      <c r="A2788" s="1" t="s">
        <v>12514</v>
      </c>
      <c r="B2788" s="2">
        <v>268405505</v>
      </c>
      <c r="C2788" s="6">
        <v>0.5</v>
      </c>
    </row>
    <row r="2789" spans="1:3" x14ac:dyDescent="0.25">
      <c r="A2789" s="1" t="s">
        <v>12514</v>
      </c>
      <c r="B2789" s="2">
        <v>488680309</v>
      </c>
      <c r="C2789" s="6">
        <v>0.25</v>
      </c>
    </row>
    <row r="2790" spans="1:3" x14ac:dyDescent="0.25">
      <c r="A2790" s="1" t="s">
        <v>12514</v>
      </c>
      <c r="B2790" s="2">
        <v>413993051</v>
      </c>
      <c r="C2790" s="6">
        <v>0.25</v>
      </c>
    </row>
    <row r="2791" spans="1:3" x14ac:dyDescent="0.25">
      <c r="A2791" s="1" t="s">
        <v>12514</v>
      </c>
      <c r="B2791" s="2">
        <v>581124558</v>
      </c>
      <c r="C2791" s="6">
        <v>0.25</v>
      </c>
    </row>
    <row r="2792" spans="1:3" x14ac:dyDescent="0.25">
      <c r="A2792" s="1" t="s">
        <v>12514</v>
      </c>
      <c r="B2792" s="2">
        <v>662989220</v>
      </c>
      <c r="C2792" s="6">
        <v>0.5</v>
      </c>
    </row>
    <row r="2793" spans="1:3" x14ac:dyDescent="0.25">
      <c r="A2793" s="1" t="s">
        <v>12514</v>
      </c>
      <c r="B2793" s="2">
        <v>892875281</v>
      </c>
      <c r="C2793" s="6">
        <v>0.25</v>
      </c>
    </row>
    <row r="2794" spans="1:3" x14ac:dyDescent="0.25">
      <c r="A2794" s="1" t="s">
        <v>12514</v>
      </c>
      <c r="B2794" s="2">
        <v>552405583</v>
      </c>
      <c r="C2794" s="6">
        <v>0.5</v>
      </c>
    </row>
    <row r="2795" spans="1:3" x14ac:dyDescent="0.25">
      <c r="A2795" s="1" t="s">
        <v>12514</v>
      </c>
      <c r="B2795" s="2">
        <v>99604138</v>
      </c>
      <c r="C2795" s="6">
        <v>0.5</v>
      </c>
    </row>
    <row r="2796" spans="1:3" x14ac:dyDescent="0.25">
      <c r="A2796" s="1" t="s">
        <v>12514</v>
      </c>
      <c r="B2796" s="2">
        <v>884381934</v>
      </c>
      <c r="C2796" s="6">
        <v>0.5</v>
      </c>
    </row>
    <row r="2797" spans="1:3" x14ac:dyDescent="0.25">
      <c r="A2797" s="1" t="s">
        <v>12514</v>
      </c>
      <c r="B2797" s="2">
        <v>704149278</v>
      </c>
      <c r="C2797" s="6">
        <v>0.5</v>
      </c>
    </row>
    <row r="2798" spans="1:3" x14ac:dyDescent="0.25">
      <c r="A2798" s="1" t="s">
        <v>12514</v>
      </c>
      <c r="B2798" s="2">
        <v>652691099</v>
      </c>
      <c r="C2798" s="6">
        <v>0.75</v>
      </c>
    </row>
    <row r="2799" spans="1:3" x14ac:dyDescent="0.25">
      <c r="A2799" s="1" t="s">
        <v>12514</v>
      </c>
      <c r="B2799" s="2">
        <v>404379161</v>
      </c>
      <c r="C2799" s="6">
        <v>0.5</v>
      </c>
    </row>
    <row r="2800" spans="1:3" x14ac:dyDescent="0.25">
      <c r="A2800" s="1" t="s">
        <v>12514</v>
      </c>
      <c r="B2800" s="2">
        <v>567668389</v>
      </c>
      <c r="C2800" s="6">
        <v>0.25</v>
      </c>
    </row>
    <row r="2801" spans="1:3" x14ac:dyDescent="0.25">
      <c r="A2801" s="1" t="s">
        <v>12514</v>
      </c>
      <c r="B2801" s="2">
        <v>505170927</v>
      </c>
      <c r="C2801" s="6">
        <v>0.25</v>
      </c>
    </row>
    <row r="2802" spans="1:3" x14ac:dyDescent="0.25">
      <c r="A2802" s="1" t="s">
        <v>12514</v>
      </c>
      <c r="B2802" s="2">
        <v>467556613</v>
      </c>
      <c r="C2802" s="6">
        <v>0.75</v>
      </c>
    </row>
    <row r="2803" spans="1:3" x14ac:dyDescent="0.25">
      <c r="A2803" s="1" t="s">
        <v>12514</v>
      </c>
      <c r="B2803" s="2">
        <v>624616768</v>
      </c>
      <c r="C2803" s="6">
        <v>0</v>
      </c>
    </row>
    <row r="2804" spans="1:3" x14ac:dyDescent="0.25">
      <c r="A2804" s="1" t="s">
        <v>12514</v>
      </c>
      <c r="B2804" s="2">
        <v>961710120</v>
      </c>
      <c r="C2804" s="6">
        <v>0.75</v>
      </c>
    </row>
    <row r="2805" spans="1:3" x14ac:dyDescent="0.25">
      <c r="A2805" s="1" t="s">
        <v>12514</v>
      </c>
      <c r="B2805" s="2">
        <v>432751448</v>
      </c>
      <c r="C2805" s="6">
        <v>0.5</v>
      </c>
    </row>
    <row r="2806" spans="1:3" x14ac:dyDescent="0.25">
      <c r="A2806" s="1" t="s">
        <v>12514</v>
      </c>
      <c r="B2806" s="2">
        <v>299454838</v>
      </c>
      <c r="C2806" s="6">
        <v>0.25</v>
      </c>
    </row>
    <row r="2807" spans="1:3" x14ac:dyDescent="0.25">
      <c r="A2807" s="1" t="s">
        <v>12514</v>
      </c>
      <c r="B2807" s="2">
        <v>896649727</v>
      </c>
      <c r="C2807" s="6">
        <v>0.25</v>
      </c>
    </row>
    <row r="2808" spans="1:3" x14ac:dyDescent="0.25">
      <c r="A2808" s="1" t="s">
        <v>12514</v>
      </c>
      <c r="B2808" s="2">
        <v>86614487</v>
      </c>
      <c r="C2808" s="6">
        <v>0</v>
      </c>
    </row>
    <row r="2809" spans="1:3" x14ac:dyDescent="0.25">
      <c r="A2809" s="1" t="s">
        <v>12514</v>
      </c>
      <c r="B2809" s="2">
        <v>900757172</v>
      </c>
      <c r="C2809" s="6">
        <v>0</v>
      </c>
    </row>
    <row r="2810" spans="1:3" x14ac:dyDescent="0.25">
      <c r="A2810" s="1" t="s">
        <v>12514</v>
      </c>
      <c r="B2810" s="2">
        <v>405162073</v>
      </c>
      <c r="C2810" s="6">
        <v>0.5</v>
      </c>
    </row>
    <row r="2811" spans="1:3" x14ac:dyDescent="0.25">
      <c r="A2811" s="1" t="s">
        <v>12514</v>
      </c>
      <c r="B2811" s="2">
        <v>336984371</v>
      </c>
      <c r="C2811" s="6">
        <v>0.75</v>
      </c>
    </row>
    <row r="2812" spans="1:3" x14ac:dyDescent="0.25">
      <c r="A2812" s="1" t="s">
        <v>12514</v>
      </c>
      <c r="B2812" s="2">
        <v>822729697</v>
      </c>
      <c r="C2812" s="6">
        <v>0.25</v>
      </c>
    </row>
    <row r="2813" spans="1:3" x14ac:dyDescent="0.25">
      <c r="A2813" s="1" t="s">
        <v>12514</v>
      </c>
      <c r="B2813" s="2">
        <v>80693210</v>
      </c>
      <c r="C2813" s="6">
        <v>0.25</v>
      </c>
    </row>
    <row r="2814" spans="1:3" x14ac:dyDescent="0.25">
      <c r="A2814" s="1" t="s">
        <v>12514</v>
      </c>
      <c r="B2814" s="2">
        <v>710192330</v>
      </c>
      <c r="C2814" s="6">
        <v>0</v>
      </c>
    </row>
    <row r="2815" spans="1:3" x14ac:dyDescent="0.25">
      <c r="A2815" s="1" t="s">
        <v>12514</v>
      </c>
      <c r="B2815" s="2">
        <v>247030328</v>
      </c>
      <c r="C2815" s="6">
        <v>0.5</v>
      </c>
    </row>
    <row r="2816" spans="1:3" x14ac:dyDescent="0.25">
      <c r="A2816" s="1" t="s">
        <v>12514</v>
      </c>
      <c r="B2816" s="2">
        <v>961831981</v>
      </c>
      <c r="C2816" s="6">
        <v>0</v>
      </c>
    </row>
    <row r="2817" spans="1:3" x14ac:dyDescent="0.25">
      <c r="A2817" s="1" t="s">
        <v>12514</v>
      </c>
      <c r="B2817" s="2">
        <v>101979748</v>
      </c>
      <c r="C2817" s="6">
        <v>0.5</v>
      </c>
    </row>
    <row r="2818" spans="1:3" x14ac:dyDescent="0.25">
      <c r="A2818" s="1" t="s">
        <v>12514</v>
      </c>
      <c r="B2818" s="2">
        <v>381094998</v>
      </c>
      <c r="C2818" s="6">
        <v>0</v>
      </c>
    </row>
    <row r="2819" spans="1:3" x14ac:dyDescent="0.25">
      <c r="A2819" s="1" t="s">
        <v>12514</v>
      </c>
      <c r="B2819" s="2">
        <v>750833059</v>
      </c>
      <c r="C2819" s="6">
        <v>0</v>
      </c>
    </row>
    <row r="2820" spans="1:3" x14ac:dyDescent="0.25">
      <c r="A2820" s="1" t="s">
        <v>12514</v>
      </c>
      <c r="B2820" s="2">
        <v>5209569</v>
      </c>
      <c r="C2820" s="6">
        <v>0.5</v>
      </c>
    </row>
    <row r="2821" spans="1:3" x14ac:dyDescent="0.25">
      <c r="A2821" s="1" t="s">
        <v>12514</v>
      </c>
      <c r="B2821" s="2">
        <v>966549788</v>
      </c>
      <c r="C2821" s="6">
        <v>0.75</v>
      </c>
    </row>
    <row r="2822" spans="1:3" x14ac:dyDescent="0.25">
      <c r="A2822" s="1" t="s">
        <v>12514</v>
      </c>
      <c r="B2822" s="2">
        <v>245262793</v>
      </c>
      <c r="C2822" s="6">
        <v>0.25</v>
      </c>
    </row>
    <row r="2823" spans="1:3" x14ac:dyDescent="0.25">
      <c r="A2823" s="1" t="s">
        <v>12514</v>
      </c>
      <c r="B2823" s="2">
        <v>329567273</v>
      </c>
      <c r="C2823" s="6">
        <v>0</v>
      </c>
    </row>
    <row r="2824" spans="1:3" x14ac:dyDescent="0.25">
      <c r="A2824" s="1" t="s">
        <v>12514</v>
      </c>
      <c r="B2824" s="2">
        <v>212687695</v>
      </c>
      <c r="C2824" s="6">
        <v>0</v>
      </c>
    </row>
    <row r="2825" spans="1:3" x14ac:dyDescent="0.25">
      <c r="A2825" s="1" t="s">
        <v>12514</v>
      </c>
      <c r="B2825" s="2">
        <v>647583601</v>
      </c>
      <c r="C2825" s="6">
        <v>0</v>
      </c>
    </row>
    <row r="2826" spans="1:3" x14ac:dyDescent="0.25">
      <c r="A2826" s="1" t="s">
        <v>12514</v>
      </c>
      <c r="B2826" s="2">
        <v>15764858</v>
      </c>
      <c r="C2826" s="6">
        <v>0.75</v>
      </c>
    </row>
    <row r="2827" spans="1:3" x14ac:dyDescent="0.25">
      <c r="A2827" s="1" t="s">
        <v>12514</v>
      </c>
      <c r="B2827" s="2">
        <v>804038273</v>
      </c>
      <c r="C2827" s="6">
        <v>0.5</v>
      </c>
    </row>
    <row r="2828" spans="1:3" x14ac:dyDescent="0.25">
      <c r="A2828" s="1" t="s">
        <v>12514</v>
      </c>
      <c r="B2828" s="2">
        <v>523442789</v>
      </c>
      <c r="C2828" s="6">
        <v>0</v>
      </c>
    </row>
    <row r="2829" spans="1:3" x14ac:dyDescent="0.25">
      <c r="A2829" s="1" t="s">
        <v>12514</v>
      </c>
      <c r="B2829" s="2">
        <v>225023213</v>
      </c>
      <c r="C2829" s="6">
        <v>0.5</v>
      </c>
    </row>
    <row r="2830" spans="1:3" x14ac:dyDescent="0.25">
      <c r="A2830" s="1" t="s">
        <v>12514</v>
      </c>
      <c r="B2830" s="2">
        <v>454950381</v>
      </c>
      <c r="C2830" s="6">
        <v>0.25</v>
      </c>
    </row>
    <row r="2831" spans="1:3" x14ac:dyDescent="0.25">
      <c r="A2831" s="1" t="s">
        <v>12514</v>
      </c>
      <c r="B2831" s="2">
        <v>355991638</v>
      </c>
      <c r="C2831" s="6">
        <v>0</v>
      </c>
    </row>
    <row r="2832" spans="1:3" x14ac:dyDescent="0.25">
      <c r="A2832" s="1" t="s">
        <v>12514</v>
      </c>
      <c r="B2832" s="2">
        <v>467194584</v>
      </c>
      <c r="C2832" s="6">
        <v>0</v>
      </c>
    </row>
    <row r="2833" spans="1:3" x14ac:dyDescent="0.25">
      <c r="A2833" s="1" t="s">
        <v>12514</v>
      </c>
      <c r="B2833" s="2">
        <v>629836594</v>
      </c>
      <c r="C2833" s="6">
        <v>0</v>
      </c>
    </row>
    <row r="2834" spans="1:3" x14ac:dyDescent="0.25">
      <c r="A2834" s="1" t="s">
        <v>12514</v>
      </c>
      <c r="B2834" s="2">
        <v>547781025</v>
      </c>
      <c r="C2834" s="6">
        <v>0.5</v>
      </c>
    </row>
    <row r="2835" spans="1:3" x14ac:dyDescent="0.25">
      <c r="A2835" s="1" t="s">
        <v>12514</v>
      </c>
      <c r="B2835" s="2">
        <v>735527609</v>
      </c>
      <c r="C2835" s="6">
        <v>0.75</v>
      </c>
    </row>
    <row r="2836" spans="1:3" x14ac:dyDescent="0.25">
      <c r="A2836" s="1" t="s">
        <v>12514</v>
      </c>
      <c r="B2836" s="2">
        <v>174833834</v>
      </c>
      <c r="C2836" s="6">
        <v>0.5</v>
      </c>
    </row>
    <row r="2837" spans="1:3" x14ac:dyDescent="0.25">
      <c r="A2837" s="1" t="s">
        <v>12514</v>
      </c>
      <c r="B2837" s="2">
        <v>971310478</v>
      </c>
      <c r="C2837" s="6">
        <v>0.75</v>
      </c>
    </row>
    <row r="2838" spans="1:3" x14ac:dyDescent="0.25">
      <c r="A2838" s="1" t="s">
        <v>12514</v>
      </c>
      <c r="B2838" s="2">
        <v>905458743</v>
      </c>
      <c r="C2838" s="6">
        <v>0.25</v>
      </c>
    </row>
    <row r="2839" spans="1:3" x14ac:dyDescent="0.25">
      <c r="A2839" s="1" t="s">
        <v>12514</v>
      </c>
      <c r="B2839" s="2">
        <v>549894138</v>
      </c>
      <c r="C2839" s="6">
        <v>0.75</v>
      </c>
    </row>
    <row r="2840" spans="1:3" x14ac:dyDescent="0.25">
      <c r="A2840" s="1" t="s">
        <v>12514</v>
      </c>
      <c r="B2840" s="2">
        <v>465359014</v>
      </c>
      <c r="C2840" s="6">
        <v>0</v>
      </c>
    </row>
    <row r="2841" spans="1:3" x14ac:dyDescent="0.25">
      <c r="A2841" s="1" t="s">
        <v>12514</v>
      </c>
      <c r="B2841" s="2">
        <v>759284715</v>
      </c>
      <c r="C2841" s="6">
        <v>0</v>
      </c>
    </row>
    <row r="2842" spans="1:3" x14ac:dyDescent="0.25">
      <c r="A2842" s="1" t="s">
        <v>12514</v>
      </c>
      <c r="B2842" s="2">
        <v>331061325</v>
      </c>
      <c r="C2842" s="6">
        <v>0.5</v>
      </c>
    </row>
    <row r="2843" spans="1:3" x14ac:dyDescent="0.25">
      <c r="A2843" s="1" t="s">
        <v>12514</v>
      </c>
      <c r="B2843" s="2">
        <v>280454740</v>
      </c>
      <c r="C2843" s="6">
        <v>0.5</v>
      </c>
    </row>
    <row r="2844" spans="1:3" x14ac:dyDescent="0.25">
      <c r="A2844" s="1" t="s">
        <v>12514</v>
      </c>
      <c r="B2844" s="2">
        <v>444190604</v>
      </c>
      <c r="C2844" s="6">
        <v>0.25</v>
      </c>
    </row>
    <row r="2845" spans="1:3" x14ac:dyDescent="0.25">
      <c r="A2845" s="1" t="s">
        <v>12514</v>
      </c>
      <c r="B2845" s="2">
        <v>3623213</v>
      </c>
      <c r="C2845" s="6">
        <v>0.25</v>
      </c>
    </row>
    <row r="2846" spans="1:3" x14ac:dyDescent="0.25">
      <c r="A2846" s="1" t="s">
        <v>12514</v>
      </c>
      <c r="B2846" s="2">
        <v>809692533</v>
      </c>
      <c r="C2846" s="6">
        <v>0.25</v>
      </c>
    </row>
    <row r="2847" spans="1:3" x14ac:dyDescent="0.25">
      <c r="A2847" s="1" t="s">
        <v>12514</v>
      </c>
      <c r="B2847" s="2">
        <v>555382110</v>
      </c>
      <c r="C2847" s="6">
        <v>0.75</v>
      </c>
    </row>
    <row r="2848" spans="1:3" x14ac:dyDescent="0.25">
      <c r="A2848" s="1" t="s">
        <v>12514</v>
      </c>
      <c r="B2848" s="2">
        <v>301903886</v>
      </c>
      <c r="C2848" s="6">
        <v>0.5</v>
      </c>
    </row>
    <row r="2849" spans="1:3" x14ac:dyDescent="0.25">
      <c r="A2849" s="1" t="s">
        <v>12514</v>
      </c>
      <c r="B2849" s="2">
        <v>823906903</v>
      </c>
      <c r="C2849" s="6">
        <v>0.75</v>
      </c>
    </row>
    <row r="2850" spans="1:3" x14ac:dyDescent="0.25">
      <c r="A2850" s="1" t="s">
        <v>12514</v>
      </c>
      <c r="B2850" s="2">
        <v>638990797</v>
      </c>
      <c r="C2850" s="6">
        <v>0</v>
      </c>
    </row>
    <row r="2851" spans="1:3" x14ac:dyDescent="0.25">
      <c r="A2851" s="1" t="s">
        <v>12514</v>
      </c>
      <c r="B2851" s="2">
        <v>986276311</v>
      </c>
      <c r="C2851" s="6">
        <v>0.25</v>
      </c>
    </row>
    <row r="2852" spans="1:3" x14ac:dyDescent="0.25">
      <c r="A2852" s="1" t="s">
        <v>12514</v>
      </c>
      <c r="B2852" s="2">
        <v>790819977</v>
      </c>
      <c r="C2852" s="6">
        <v>0.75</v>
      </c>
    </row>
    <row r="2853" spans="1:3" x14ac:dyDescent="0.25">
      <c r="A2853" s="1" t="s">
        <v>12514</v>
      </c>
      <c r="B2853" s="2">
        <v>370051676</v>
      </c>
      <c r="C2853" s="6">
        <v>0</v>
      </c>
    </row>
    <row r="2854" spans="1:3" x14ac:dyDescent="0.25">
      <c r="A2854" s="1" t="s">
        <v>12514</v>
      </c>
      <c r="B2854" s="2">
        <v>288175420</v>
      </c>
      <c r="C2854" s="6">
        <v>0.25</v>
      </c>
    </row>
    <row r="2855" spans="1:3" x14ac:dyDescent="0.25">
      <c r="A2855" s="1" t="s">
        <v>12514</v>
      </c>
      <c r="B2855" s="2">
        <v>776827984</v>
      </c>
      <c r="C2855" s="6">
        <v>0.5</v>
      </c>
    </row>
    <row r="2856" spans="1:3" x14ac:dyDescent="0.25">
      <c r="A2856" s="1" t="s">
        <v>12514</v>
      </c>
      <c r="B2856" s="2">
        <v>643055435</v>
      </c>
      <c r="C2856" s="6">
        <v>0</v>
      </c>
    </row>
    <row r="2857" spans="1:3" x14ac:dyDescent="0.25">
      <c r="A2857" s="1" t="s">
        <v>12514</v>
      </c>
      <c r="B2857" s="2">
        <v>679264656</v>
      </c>
      <c r="C2857" s="6">
        <v>0</v>
      </c>
    </row>
    <row r="2858" spans="1:3" x14ac:dyDescent="0.25">
      <c r="A2858" s="1" t="s">
        <v>12514</v>
      </c>
      <c r="B2858" s="2">
        <v>56948709</v>
      </c>
      <c r="C2858" s="6">
        <v>0</v>
      </c>
    </row>
    <row r="2859" spans="1:3" x14ac:dyDescent="0.25">
      <c r="A2859" s="1" t="s">
        <v>12514</v>
      </c>
      <c r="B2859" s="2">
        <v>599797239</v>
      </c>
      <c r="C2859" s="6">
        <v>0.5</v>
      </c>
    </row>
    <row r="2860" spans="1:3" x14ac:dyDescent="0.25">
      <c r="A2860" s="1" t="s">
        <v>12514</v>
      </c>
      <c r="B2860" s="2">
        <v>939238656</v>
      </c>
      <c r="C2860" s="6">
        <v>0.5</v>
      </c>
    </row>
    <row r="2861" spans="1:3" x14ac:dyDescent="0.25">
      <c r="A2861" s="1" t="s">
        <v>12514</v>
      </c>
      <c r="B2861" s="2">
        <v>956960667</v>
      </c>
      <c r="C2861" s="6">
        <v>0.75</v>
      </c>
    </row>
    <row r="2862" spans="1:3" x14ac:dyDescent="0.25">
      <c r="A2862" s="1" t="s">
        <v>12514</v>
      </c>
      <c r="B2862" s="2">
        <v>691813773</v>
      </c>
      <c r="C2862" s="6">
        <v>0</v>
      </c>
    </row>
    <row r="2863" spans="1:3" x14ac:dyDescent="0.25">
      <c r="A2863" s="1" t="s">
        <v>12514</v>
      </c>
      <c r="B2863" s="2">
        <v>286598152</v>
      </c>
      <c r="C2863" s="6">
        <v>0.75</v>
      </c>
    </row>
    <row r="2864" spans="1:3" x14ac:dyDescent="0.25">
      <c r="A2864" s="1" t="s">
        <v>12514</v>
      </c>
      <c r="B2864" s="2">
        <v>644201182</v>
      </c>
      <c r="C2864" s="6">
        <v>0.5</v>
      </c>
    </row>
    <row r="2865" spans="1:3" x14ac:dyDescent="0.25">
      <c r="A2865" s="1" t="s">
        <v>12514</v>
      </c>
      <c r="B2865" s="2">
        <v>15136507</v>
      </c>
      <c r="C2865" s="6">
        <v>0.25</v>
      </c>
    </row>
    <row r="2866" spans="1:3" x14ac:dyDescent="0.25">
      <c r="A2866" s="1" t="s">
        <v>12514</v>
      </c>
      <c r="B2866" s="2">
        <v>524608847</v>
      </c>
      <c r="C2866" s="6">
        <v>0.75</v>
      </c>
    </row>
    <row r="2867" spans="1:3" x14ac:dyDescent="0.25">
      <c r="A2867" s="1" t="s">
        <v>12514</v>
      </c>
      <c r="B2867" s="2">
        <v>704858168</v>
      </c>
      <c r="C2867" s="6">
        <v>0</v>
      </c>
    </row>
    <row r="2868" spans="1:3" x14ac:dyDescent="0.25">
      <c r="A2868" s="1" t="s">
        <v>12514</v>
      </c>
      <c r="B2868" s="2">
        <v>265615429</v>
      </c>
      <c r="C2868" s="6">
        <v>0.75</v>
      </c>
    </row>
    <row r="2869" spans="1:3" x14ac:dyDescent="0.25">
      <c r="A2869" s="1" t="s">
        <v>12514</v>
      </c>
      <c r="B2869" s="2">
        <v>392257730</v>
      </c>
      <c r="C2869" s="6">
        <v>0.75</v>
      </c>
    </row>
    <row r="2870" spans="1:3" x14ac:dyDescent="0.25">
      <c r="A2870" s="1" t="s">
        <v>12514</v>
      </c>
      <c r="B2870" s="2">
        <v>652428018</v>
      </c>
      <c r="C2870" s="6">
        <v>0</v>
      </c>
    </row>
    <row r="2871" spans="1:3" x14ac:dyDescent="0.25">
      <c r="A2871" s="1" t="s">
        <v>12514</v>
      </c>
      <c r="B2871" s="2">
        <v>561087774</v>
      </c>
      <c r="C2871" s="6">
        <v>0.5</v>
      </c>
    </row>
    <row r="2872" spans="1:3" x14ac:dyDescent="0.25">
      <c r="A2872" s="1" t="s">
        <v>12514</v>
      </c>
      <c r="B2872" s="2">
        <v>453799879</v>
      </c>
      <c r="C2872" s="6">
        <v>0</v>
      </c>
    </row>
    <row r="2873" spans="1:3" x14ac:dyDescent="0.25">
      <c r="A2873" s="1" t="s">
        <v>12514</v>
      </c>
      <c r="B2873" s="2">
        <v>464887583</v>
      </c>
      <c r="C2873" s="6">
        <v>0.5</v>
      </c>
    </row>
    <row r="2874" spans="1:3" x14ac:dyDescent="0.25">
      <c r="A2874" s="1" t="s">
        <v>12514</v>
      </c>
      <c r="B2874" s="2">
        <v>986854271</v>
      </c>
      <c r="C2874" s="6">
        <v>0</v>
      </c>
    </row>
    <row r="2875" spans="1:3" x14ac:dyDescent="0.25">
      <c r="A2875" s="1" t="s">
        <v>12514</v>
      </c>
      <c r="B2875" s="2">
        <v>482795531</v>
      </c>
      <c r="C2875" s="6">
        <v>0.75</v>
      </c>
    </row>
    <row r="2876" spans="1:3" x14ac:dyDescent="0.25">
      <c r="A2876" s="1" t="s">
        <v>12514</v>
      </c>
      <c r="B2876" s="2">
        <v>318683016</v>
      </c>
      <c r="C2876" s="6">
        <v>0</v>
      </c>
    </row>
    <row r="2877" spans="1:3" x14ac:dyDescent="0.25">
      <c r="A2877" s="1" t="s">
        <v>12514</v>
      </c>
      <c r="B2877" s="2">
        <v>649755058</v>
      </c>
      <c r="C2877" s="6">
        <v>0.25</v>
      </c>
    </row>
    <row r="2878" spans="1:3" x14ac:dyDescent="0.25">
      <c r="A2878" s="1" t="s">
        <v>12514</v>
      </c>
      <c r="B2878" s="2">
        <v>666267875</v>
      </c>
      <c r="C2878" s="6">
        <v>0.75</v>
      </c>
    </row>
    <row r="2879" spans="1:3" x14ac:dyDescent="0.25">
      <c r="A2879" s="1" t="s">
        <v>12514</v>
      </c>
      <c r="B2879" s="2">
        <v>551030874</v>
      </c>
      <c r="C2879" s="6">
        <v>0.5</v>
      </c>
    </row>
    <row r="2880" spans="1:3" x14ac:dyDescent="0.25">
      <c r="A2880" s="1" t="s">
        <v>12514</v>
      </c>
      <c r="B2880" s="2">
        <v>20886327</v>
      </c>
      <c r="C2880" s="6">
        <v>0.25</v>
      </c>
    </row>
    <row r="2881" spans="1:3" x14ac:dyDescent="0.25">
      <c r="A2881" s="1" t="s">
        <v>12514</v>
      </c>
      <c r="B2881" s="2">
        <v>716576434</v>
      </c>
      <c r="C2881" s="6">
        <v>0.25</v>
      </c>
    </row>
    <row r="2882" spans="1:3" x14ac:dyDescent="0.25">
      <c r="A2882" s="1" t="s">
        <v>12514</v>
      </c>
      <c r="B2882" s="2">
        <v>165383586</v>
      </c>
      <c r="C2882" s="6">
        <v>0</v>
      </c>
    </row>
    <row r="2883" spans="1:3" x14ac:dyDescent="0.25">
      <c r="A2883" s="1" t="s">
        <v>12514</v>
      </c>
      <c r="B2883" s="2">
        <v>428368106</v>
      </c>
      <c r="C2883" s="6">
        <v>0.75</v>
      </c>
    </row>
    <row r="2884" spans="1:3" x14ac:dyDescent="0.25">
      <c r="A2884" s="1" t="s">
        <v>12514</v>
      </c>
      <c r="B2884" s="2">
        <v>967533698</v>
      </c>
      <c r="C2884" s="6">
        <v>0</v>
      </c>
    </row>
    <row r="2885" spans="1:3" x14ac:dyDescent="0.25">
      <c r="A2885" s="1" t="s">
        <v>12514</v>
      </c>
      <c r="B2885" s="2">
        <v>698828965</v>
      </c>
      <c r="C2885" s="6">
        <v>0.75</v>
      </c>
    </row>
    <row r="2886" spans="1:3" x14ac:dyDescent="0.25">
      <c r="A2886" s="1" t="s">
        <v>12514</v>
      </c>
      <c r="B2886" s="2">
        <v>325892800</v>
      </c>
      <c r="C2886" s="6">
        <v>0.5</v>
      </c>
    </row>
    <row r="2887" spans="1:3" x14ac:dyDescent="0.25">
      <c r="A2887" s="1" t="s">
        <v>12514</v>
      </c>
      <c r="B2887" s="2">
        <v>965515907</v>
      </c>
      <c r="C2887" s="6">
        <v>0.75</v>
      </c>
    </row>
    <row r="2888" spans="1:3" x14ac:dyDescent="0.25">
      <c r="A2888" s="1" t="s">
        <v>12514</v>
      </c>
      <c r="B2888" s="2">
        <v>570807611</v>
      </c>
      <c r="C2888" s="6">
        <v>0.25</v>
      </c>
    </row>
    <row r="2889" spans="1:3" x14ac:dyDescent="0.25">
      <c r="A2889" s="1" t="s">
        <v>12514</v>
      </c>
      <c r="B2889" s="2">
        <v>557921020</v>
      </c>
      <c r="C2889" s="6">
        <v>0</v>
      </c>
    </row>
    <row r="2890" spans="1:3" x14ac:dyDescent="0.25">
      <c r="A2890" s="1" t="s">
        <v>12514</v>
      </c>
      <c r="B2890" s="2">
        <v>468672741</v>
      </c>
      <c r="C2890" s="6">
        <v>0.25</v>
      </c>
    </row>
    <row r="2891" spans="1:3" x14ac:dyDescent="0.25">
      <c r="A2891" s="1" t="s">
        <v>12514</v>
      </c>
      <c r="B2891" s="2">
        <v>174453542</v>
      </c>
      <c r="C2891" s="6">
        <v>0.25</v>
      </c>
    </row>
    <row r="2892" spans="1:3" x14ac:dyDescent="0.25">
      <c r="A2892" s="1" t="s">
        <v>12514</v>
      </c>
      <c r="B2892" s="2">
        <v>80506124</v>
      </c>
      <c r="C2892" s="6">
        <v>0.25</v>
      </c>
    </row>
    <row r="2893" spans="1:3" x14ac:dyDescent="0.25">
      <c r="A2893" s="1" t="s">
        <v>12514</v>
      </c>
      <c r="B2893" s="2">
        <v>329863838</v>
      </c>
      <c r="C2893" s="6">
        <v>0</v>
      </c>
    </row>
    <row r="2894" spans="1:3" x14ac:dyDescent="0.25">
      <c r="A2894" s="1" t="s">
        <v>12514</v>
      </c>
      <c r="B2894" s="2">
        <v>81969081</v>
      </c>
      <c r="C2894" s="6">
        <v>0.5</v>
      </c>
    </row>
    <row r="2895" spans="1:3" x14ac:dyDescent="0.25">
      <c r="A2895" s="1" t="s">
        <v>12514</v>
      </c>
      <c r="B2895" s="2">
        <v>728731078</v>
      </c>
      <c r="C2895" s="6">
        <v>0</v>
      </c>
    </row>
    <row r="2896" spans="1:3" x14ac:dyDescent="0.25">
      <c r="A2896" s="1" t="s">
        <v>12514</v>
      </c>
      <c r="B2896" s="2">
        <v>841889132</v>
      </c>
      <c r="C2896" s="6">
        <v>0.5</v>
      </c>
    </row>
    <row r="2897" spans="1:3" x14ac:dyDescent="0.25">
      <c r="A2897" s="1" t="s">
        <v>12514</v>
      </c>
      <c r="B2897" s="2">
        <v>672710860</v>
      </c>
      <c r="C2897" s="6">
        <v>0.25</v>
      </c>
    </row>
    <row r="2898" spans="1:3" x14ac:dyDescent="0.25">
      <c r="A2898" s="1" t="s">
        <v>12514</v>
      </c>
      <c r="B2898" s="2">
        <v>454422255</v>
      </c>
      <c r="C2898" s="6">
        <v>0.75</v>
      </c>
    </row>
    <row r="2899" spans="1:3" x14ac:dyDescent="0.25">
      <c r="A2899" s="1" t="s">
        <v>12514</v>
      </c>
      <c r="B2899" s="2">
        <v>939260509</v>
      </c>
      <c r="C2899" s="6">
        <v>0</v>
      </c>
    </row>
    <row r="2900" spans="1:3" x14ac:dyDescent="0.25">
      <c r="A2900" s="1" t="s">
        <v>12514</v>
      </c>
      <c r="B2900" s="2">
        <v>959261982</v>
      </c>
      <c r="C2900" s="6">
        <v>0.25</v>
      </c>
    </row>
    <row r="2901" spans="1:3" x14ac:dyDescent="0.25">
      <c r="A2901" s="1" t="s">
        <v>12514</v>
      </c>
      <c r="B2901" s="2">
        <v>558098984</v>
      </c>
      <c r="C2901" s="6">
        <v>0.25</v>
      </c>
    </row>
    <row r="2902" spans="1:3" x14ac:dyDescent="0.25">
      <c r="A2902" s="1" t="s">
        <v>12514</v>
      </c>
      <c r="B2902" s="2">
        <v>610960498</v>
      </c>
      <c r="C2902" s="6">
        <v>0</v>
      </c>
    </row>
    <row r="2903" spans="1:3" x14ac:dyDescent="0.25">
      <c r="A2903" s="1" t="s">
        <v>12514</v>
      </c>
      <c r="B2903" s="2">
        <v>423463338</v>
      </c>
      <c r="C2903" s="6">
        <v>0.5</v>
      </c>
    </row>
    <row r="2904" spans="1:3" x14ac:dyDescent="0.25">
      <c r="A2904" s="1" t="s">
        <v>12514</v>
      </c>
      <c r="B2904" s="2">
        <v>319128070</v>
      </c>
      <c r="C2904" s="6">
        <v>0.5</v>
      </c>
    </row>
    <row r="2905" spans="1:3" x14ac:dyDescent="0.25">
      <c r="A2905" s="1" t="s">
        <v>12514</v>
      </c>
      <c r="B2905" s="2">
        <v>298078818</v>
      </c>
      <c r="C2905" s="6">
        <v>0.5</v>
      </c>
    </row>
    <row r="2906" spans="1:3" x14ac:dyDescent="0.25">
      <c r="A2906" s="1" t="s">
        <v>12514</v>
      </c>
      <c r="B2906" s="2">
        <v>270028246</v>
      </c>
      <c r="C2906" s="6">
        <v>0.75</v>
      </c>
    </row>
    <row r="2907" spans="1:3" x14ac:dyDescent="0.25">
      <c r="A2907" s="1" t="s">
        <v>12514</v>
      </c>
      <c r="B2907" s="2">
        <v>975203713</v>
      </c>
      <c r="C2907" s="6">
        <v>0</v>
      </c>
    </row>
    <row r="2908" spans="1:3" x14ac:dyDescent="0.25">
      <c r="A2908" s="1" t="s">
        <v>12514</v>
      </c>
      <c r="B2908" s="2">
        <v>791457586</v>
      </c>
      <c r="C2908" s="6">
        <v>0.75</v>
      </c>
    </row>
    <row r="2909" spans="1:3" x14ac:dyDescent="0.25">
      <c r="A2909" s="1" t="s">
        <v>12514</v>
      </c>
      <c r="B2909" s="2">
        <v>767521408</v>
      </c>
      <c r="C2909" s="6">
        <v>0.5</v>
      </c>
    </row>
    <row r="2910" spans="1:3" x14ac:dyDescent="0.25">
      <c r="A2910" s="1" t="s">
        <v>12514</v>
      </c>
      <c r="B2910" s="2">
        <v>993487260</v>
      </c>
      <c r="C2910" s="6">
        <v>0</v>
      </c>
    </row>
    <row r="2911" spans="1:3" x14ac:dyDescent="0.25">
      <c r="A2911" s="1" t="s">
        <v>12514</v>
      </c>
      <c r="B2911" s="2">
        <v>502087157</v>
      </c>
      <c r="C2911" s="6">
        <v>0.75</v>
      </c>
    </row>
    <row r="2912" spans="1:3" x14ac:dyDescent="0.25">
      <c r="A2912" s="1" t="s">
        <v>12514</v>
      </c>
      <c r="B2912" s="2">
        <v>875596647</v>
      </c>
      <c r="C2912" s="6">
        <v>0.25</v>
      </c>
    </row>
    <row r="2913" spans="1:3" x14ac:dyDescent="0.25">
      <c r="A2913" s="1" t="s">
        <v>12514</v>
      </c>
      <c r="B2913" s="2">
        <v>290971192</v>
      </c>
      <c r="C2913" s="6">
        <v>0</v>
      </c>
    </row>
    <row r="2914" spans="1:3" x14ac:dyDescent="0.25">
      <c r="A2914" s="1" t="s">
        <v>12514</v>
      </c>
      <c r="B2914" s="2">
        <v>333256287</v>
      </c>
      <c r="C2914" s="6">
        <v>0.5</v>
      </c>
    </row>
    <row r="2915" spans="1:3" x14ac:dyDescent="0.25">
      <c r="A2915" s="1" t="s">
        <v>12514</v>
      </c>
      <c r="B2915" s="2">
        <v>666910689</v>
      </c>
      <c r="C2915" s="6">
        <v>0.75</v>
      </c>
    </row>
    <row r="2916" spans="1:3" x14ac:dyDescent="0.25">
      <c r="A2916" s="1" t="s">
        <v>12514</v>
      </c>
      <c r="B2916" s="2">
        <v>398267060</v>
      </c>
      <c r="C2916" s="6">
        <v>0.5</v>
      </c>
    </row>
    <row r="2917" spans="1:3" x14ac:dyDescent="0.25">
      <c r="A2917" s="1" t="s">
        <v>12514</v>
      </c>
      <c r="B2917" s="2">
        <v>102351529</v>
      </c>
      <c r="C2917" s="6">
        <v>0.75</v>
      </c>
    </row>
    <row r="2918" spans="1:3" x14ac:dyDescent="0.25">
      <c r="A2918" s="1" t="s">
        <v>12514</v>
      </c>
      <c r="B2918" s="2">
        <v>438195116</v>
      </c>
      <c r="C2918" s="6">
        <v>0.5</v>
      </c>
    </row>
    <row r="2919" spans="1:3" x14ac:dyDescent="0.25">
      <c r="A2919" s="1" t="s">
        <v>12514</v>
      </c>
      <c r="B2919" s="2">
        <v>499740854</v>
      </c>
      <c r="C2919" s="6">
        <v>0</v>
      </c>
    </row>
    <row r="2920" spans="1:3" x14ac:dyDescent="0.25">
      <c r="A2920" s="1" t="s">
        <v>12514</v>
      </c>
      <c r="B2920" s="2">
        <v>144352360</v>
      </c>
      <c r="C2920" s="6">
        <v>0.75</v>
      </c>
    </row>
    <row r="2921" spans="1:3" x14ac:dyDescent="0.25">
      <c r="A2921" s="1" t="s">
        <v>12514</v>
      </c>
      <c r="B2921" s="2">
        <v>285351921</v>
      </c>
      <c r="C2921" s="6">
        <v>0.25</v>
      </c>
    </row>
    <row r="2922" spans="1:3" x14ac:dyDescent="0.25">
      <c r="A2922" s="1" t="s">
        <v>12514</v>
      </c>
      <c r="B2922" s="2">
        <v>588324879</v>
      </c>
      <c r="C2922" s="6">
        <v>0.25</v>
      </c>
    </row>
    <row r="2923" spans="1:3" x14ac:dyDescent="0.25">
      <c r="A2923" s="1" t="s">
        <v>12514</v>
      </c>
      <c r="B2923" s="2">
        <v>746114879</v>
      </c>
      <c r="C2923" s="6">
        <v>0.25</v>
      </c>
    </row>
    <row r="2924" spans="1:3" x14ac:dyDescent="0.25">
      <c r="A2924" s="1" t="s">
        <v>12514</v>
      </c>
      <c r="B2924" s="2">
        <v>33594751</v>
      </c>
      <c r="C2924" s="6">
        <v>0.25</v>
      </c>
    </row>
    <row r="2925" spans="1:3" x14ac:dyDescent="0.25">
      <c r="A2925" s="1" t="s">
        <v>12514</v>
      </c>
      <c r="B2925" s="2">
        <v>325802789</v>
      </c>
      <c r="C2925" s="6">
        <v>0.25</v>
      </c>
    </row>
    <row r="2926" spans="1:3" x14ac:dyDescent="0.25">
      <c r="A2926" s="1" t="s">
        <v>12514</v>
      </c>
      <c r="B2926" s="2">
        <v>409989446</v>
      </c>
      <c r="C2926" s="6">
        <v>0.25</v>
      </c>
    </row>
    <row r="2927" spans="1:3" x14ac:dyDescent="0.25">
      <c r="A2927" s="1" t="s">
        <v>12514</v>
      </c>
      <c r="B2927" s="2">
        <v>675487854</v>
      </c>
      <c r="C2927" s="6">
        <v>0.25</v>
      </c>
    </row>
    <row r="2928" spans="1:3" x14ac:dyDescent="0.25">
      <c r="A2928" s="1" t="s">
        <v>12514</v>
      </c>
      <c r="B2928" s="2">
        <v>637878422</v>
      </c>
      <c r="C2928" s="6">
        <v>0.25</v>
      </c>
    </row>
    <row r="2929" spans="1:3" x14ac:dyDescent="0.25">
      <c r="A2929" s="1" t="s">
        <v>12514</v>
      </c>
      <c r="B2929" s="2">
        <v>600526441</v>
      </c>
      <c r="C2929" s="6">
        <v>0.5</v>
      </c>
    </row>
    <row r="2930" spans="1:3" x14ac:dyDescent="0.25">
      <c r="A2930" s="1" t="s">
        <v>12514</v>
      </c>
      <c r="B2930" s="2">
        <v>936214169</v>
      </c>
      <c r="C2930" s="6">
        <v>0.25</v>
      </c>
    </row>
    <row r="2931" spans="1:3" x14ac:dyDescent="0.25">
      <c r="A2931" s="1" t="s">
        <v>12514</v>
      </c>
      <c r="B2931" s="2">
        <v>266596220</v>
      </c>
      <c r="C2931" s="6">
        <v>0.75</v>
      </c>
    </row>
    <row r="2932" spans="1:3" x14ac:dyDescent="0.25">
      <c r="A2932" s="1" t="s">
        <v>12514</v>
      </c>
      <c r="B2932" s="2">
        <v>254374522</v>
      </c>
      <c r="C2932" s="6">
        <v>0.5</v>
      </c>
    </row>
    <row r="2933" spans="1:3" x14ac:dyDescent="0.25">
      <c r="A2933" s="1" t="s">
        <v>12514</v>
      </c>
      <c r="B2933" s="2">
        <v>738124493</v>
      </c>
      <c r="C2933" s="6">
        <v>0.75</v>
      </c>
    </row>
    <row r="2934" spans="1:3" x14ac:dyDescent="0.25">
      <c r="A2934" s="1" t="s">
        <v>12514</v>
      </c>
      <c r="B2934" s="2">
        <v>824553501</v>
      </c>
      <c r="C2934" s="6">
        <v>0.5</v>
      </c>
    </row>
    <row r="2935" spans="1:3" x14ac:dyDescent="0.25">
      <c r="A2935" s="1" t="s">
        <v>12514</v>
      </c>
      <c r="B2935" s="2">
        <v>173356018</v>
      </c>
      <c r="C2935" s="6">
        <v>0.75</v>
      </c>
    </row>
    <row r="2936" spans="1:3" x14ac:dyDescent="0.25">
      <c r="A2936" s="1" t="s">
        <v>12514</v>
      </c>
      <c r="B2936" s="2">
        <v>691955540</v>
      </c>
      <c r="C2936" s="6">
        <v>0.75</v>
      </c>
    </row>
    <row r="2937" spans="1:3" x14ac:dyDescent="0.25">
      <c r="A2937" s="1" t="s">
        <v>12514</v>
      </c>
      <c r="B2937" s="2">
        <v>831453431</v>
      </c>
      <c r="C2937" s="6">
        <v>0</v>
      </c>
    </row>
    <row r="2938" spans="1:3" x14ac:dyDescent="0.25">
      <c r="A2938" s="1" t="s">
        <v>12514</v>
      </c>
      <c r="B2938" s="2">
        <v>582912829</v>
      </c>
      <c r="C2938" s="6">
        <v>0.75</v>
      </c>
    </row>
    <row r="2939" spans="1:3" x14ac:dyDescent="0.25">
      <c r="A2939" s="1" t="s">
        <v>12514</v>
      </c>
      <c r="B2939" s="2">
        <v>834782830</v>
      </c>
      <c r="C2939" s="6">
        <v>0.25</v>
      </c>
    </row>
    <row r="2940" spans="1:3" x14ac:dyDescent="0.25">
      <c r="A2940" s="1" t="s">
        <v>12514</v>
      </c>
      <c r="B2940" s="2">
        <v>812442483</v>
      </c>
      <c r="C2940" s="6">
        <v>0.25</v>
      </c>
    </row>
    <row r="2941" spans="1:3" x14ac:dyDescent="0.25">
      <c r="A2941" s="1" t="s">
        <v>12514</v>
      </c>
      <c r="B2941" s="2">
        <v>97263710</v>
      </c>
      <c r="C2941" s="6">
        <v>0.75</v>
      </c>
    </row>
    <row r="2942" spans="1:3" x14ac:dyDescent="0.25">
      <c r="A2942" s="1" t="s">
        <v>12514</v>
      </c>
      <c r="B2942" s="2">
        <v>402846524</v>
      </c>
    </row>
    <row r="2943" spans="1:3" x14ac:dyDescent="0.25">
      <c r="A2943" s="1" t="s">
        <v>12514</v>
      </c>
      <c r="B2943" s="2">
        <v>935604502</v>
      </c>
    </row>
    <row r="2944" spans="1:3" x14ac:dyDescent="0.25">
      <c r="A2944" s="1" t="s">
        <v>12514</v>
      </c>
      <c r="B2944" s="2">
        <v>919496575</v>
      </c>
    </row>
    <row r="2945" spans="1:2" x14ac:dyDescent="0.25">
      <c r="A2945" s="1" t="s">
        <v>12514</v>
      </c>
      <c r="B2945" s="2">
        <v>969042217</v>
      </c>
    </row>
    <row r="2946" spans="1:2" x14ac:dyDescent="0.25">
      <c r="A2946" s="1" t="s">
        <v>12514</v>
      </c>
      <c r="B2946" s="2">
        <v>8487509</v>
      </c>
    </row>
    <row r="2947" spans="1:2" x14ac:dyDescent="0.25">
      <c r="A2947" s="1" t="s">
        <v>12514</v>
      </c>
      <c r="B2947" s="2">
        <v>391831896</v>
      </c>
    </row>
    <row r="2948" spans="1:2" x14ac:dyDescent="0.25">
      <c r="A2948" s="1" t="s">
        <v>12514</v>
      </c>
      <c r="B2948" s="2">
        <v>227174666</v>
      </c>
    </row>
    <row r="2949" spans="1:2" x14ac:dyDescent="0.25">
      <c r="A2949" s="1" t="s">
        <v>12514</v>
      </c>
      <c r="B2949" s="2">
        <v>233445574</v>
      </c>
    </row>
    <row r="2950" spans="1:2" x14ac:dyDescent="0.25">
      <c r="A2950" s="1" t="s">
        <v>12514</v>
      </c>
      <c r="B2950" s="2">
        <v>396810464</v>
      </c>
    </row>
    <row r="2951" spans="1:2" x14ac:dyDescent="0.25">
      <c r="A2951" s="1" t="s">
        <v>12514</v>
      </c>
      <c r="B2951" s="2">
        <v>135610632</v>
      </c>
    </row>
    <row r="2952" spans="1:2" x14ac:dyDescent="0.25">
      <c r="A2952" s="1" t="s">
        <v>12514</v>
      </c>
      <c r="B2952" s="2">
        <v>923681663</v>
      </c>
    </row>
    <row r="2953" spans="1:2" x14ac:dyDescent="0.25">
      <c r="A2953" s="1" t="s">
        <v>12514</v>
      </c>
      <c r="B2953" s="2">
        <v>527005460</v>
      </c>
    </row>
    <row r="2954" spans="1:2" x14ac:dyDescent="0.25">
      <c r="A2954" s="1" t="s">
        <v>12514</v>
      </c>
      <c r="B2954" s="2">
        <v>679878638</v>
      </c>
    </row>
    <row r="2955" spans="1:2" x14ac:dyDescent="0.25">
      <c r="A2955" s="1" t="s">
        <v>12514</v>
      </c>
      <c r="B2955" s="2">
        <v>806999634</v>
      </c>
    </row>
    <row r="2956" spans="1:2" x14ac:dyDescent="0.25">
      <c r="A2956" s="1" t="s">
        <v>12514</v>
      </c>
      <c r="B2956" s="2">
        <v>843771917</v>
      </c>
    </row>
    <row r="2957" spans="1:2" x14ac:dyDescent="0.25">
      <c r="A2957" s="1" t="s">
        <v>12514</v>
      </c>
      <c r="B2957" s="2">
        <v>117450995</v>
      </c>
    </row>
    <row r="2958" spans="1:2" x14ac:dyDescent="0.25">
      <c r="A2958" s="1" t="s">
        <v>12514</v>
      </c>
      <c r="B2958" s="2">
        <v>46822267</v>
      </c>
    </row>
    <row r="2959" spans="1:2" x14ac:dyDescent="0.25">
      <c r="A2959" s="1" t="s">
        <v>12514</v>
      </c>
      <c r="B2959" s="2">
        <v>192781810</v>
      </c>
    </row>
    <row r="2960" spans="1:2" x14ac:dyDescent="0.25">
      <c r="A2960" s="1" t="s">
        <v>12514</v>
      </c>
      <c r="B2960" s="2">
        <v>482854885</v>
      </c>
    </row>
    <row r="2961" spans="1:2" x14ac:dyDescent="0.25">
      <c r="A2961" s="1" t="s">
        <v>12514</v>
      </c>
      <c r="B2961" s="2">
        <v>872703743</v>
      </c>
    </row>
    <row r="2962" spans="1:2" x14ac:dyDescent="0.25">
      <c r="A2962" s="1" t="s">
        <v>12514</v>
      </c>
      <c r="B2962" s="2">
        <v>267895724</v>
      </c>
    </row>
    <row r="2963" spans="1:2" x14ac:dyDescent="0.25">
      <c r="A2963" s="1" t="s">
        <v>12514</v>
      </c>
      <c r="B2963" s="2">
        <v>340309780</v>
      </c>
    </row>
    <row r="2964" spans="1:2" x14ac:dyDescent="0.25">
      <c r="A2964" s="1" t="s">
        <v>12514</v>
      </c>
      <c r="B2964" s="2">
        <v>28995362</v>
      </c>
    </row>
    <row r="2965" spans="1:2" x14ac:dyDescent="0.25">
      <c r="A2965" s="1" t="s">
        <v>12514</v>
      </c>
      <c r="B2965" s="2">
        <v>739195463</v>
      </c>
    </row>
    <row r="2966" spans="1:2" x14ac:dyDescent="0.25">
      <c r="A2966" s="1" t="s">
        <v>12514</v>
      </c>
      <c r="B2966" s="2">
        <v>493486761</v>
      </c>
    </row>
    <row r="2967" spans="1:2" x14ac:dyDescent="0.25">
      <c r="A2967" s="1" t="s">
        <v>12514</v>
      </c>
      <c r="B2967" s="2">
        <v>440841498</v>
      </c>
    </row>
    <row r="2968" spans="1:2" x14ac:dyDescent="0.25">
      <c r="A2968" s="1" t="s">
        <v>12514</v>
      </c>
      <c r="B2968" s="2">
        <v>345882308</v>
      </c>
    </row>
    <row r="2969" spans="1:2" x14ac:dyDescent="0.25">
      <c r="A2969" s="1" t="s">
        <v>12514</v>
      </c>
      <c r="B2969" s="2">
        <v>878130269</v>
      </c>
    </row>
    <row r="2970" spans="1:2" x14ac:dyDescent="0.25">
      <c r="A2970" s="1" t="s">
        <v>12514</v>
      </c>
      <c r="B2970" s="2">
        <v>935027587</v>
      </c>
    </row>
    <row r="2971" spans="1:2" x14ac:dyDescent="0.25">
      <c r="A2971" s="1" t="s">
        <v>12514</v>
      </c>
      <c r="B2971" s="2">
        <v>9358210</v>
      </c>
    </row>
    <row r="2972" spans="1:2" x14ac:dyDescent="0.25">
      <c r="A2972" s="1" t="s">
        <v>12514</v>
      </c>
      <c r="B2972" s="2">
        <v>279173198</v>
      </c>
    </row>
    <row r="2973" spans="1:2" x14ac:dyDescent="0.25">
      <c r="A2973" s="1" t="s">
        <v>12514</v>
      </c>
      <c r="B2973" s="2">
        <v>809614065</v>
      </c>
    </row>
    <row r="2974" spans="1:2" x14ac:dyDescent="0.25">
      <c r="A2974" s="1" t="s">
        <v>12514</v>
      </c>
      <c r="B2974" s="2">
        <v>718505332</v>
      </c>
    </row>
    <row r="2975" spans="1:2" x14ac:dyDescent="0.25">
      <c r="A2975" s="1" t="s">
        <v>12514</v>
      </c>
      <c r="B2975" s="2">
        <v>276566478</v>
      </c>
    </row>
    <row r="2976" spans="1:2" x14ac:dyDescent="0.25">
      <c r="A2976" s="1" t="s">
        <v>12514</v>
      </c>
      <c r="B2976" s="2">
        <v>231990058</v>
      </c>
    </row>
    <row r="2977" spans="1:2" x14ac:dyDescent="0.25">
      <c r="A2977" s="1" t="s">
        <v>12514</v>
      </c>
      <c r="B2977" s="2">
        <v>238274446</v>
      </c>
    </row>
    <row r="2978" spans="1:2" x14ac:dyDescent="0.25">
      <c r="A2978" s="1" t="s">
        <v>12514</v>
      </c>
      <c r="B2978" s="2">
        <v>56426361</v>
      </c>
    </row>
    <row r="2979" spans="1:2" x14ac:dyDescent="0.25">
      <c r="A2979" s="1" t="s">
        <v>12514</v>
      </c>
      <c r="B2979" s="2">
        <v>625651230</v>
      </c>
    </row>
    <row r="2980" spans="1:2" x14ac:dyDescent="0.25">
      <c r="A2980" s="1" t="s">
        <v>12514</v>
      </c>
      <c r="B2980" s="2">
        <v>415090871</v>
      </c>
    </row>
    <row r="2981" spans="1:2" x14ac:dyDescent="0.25">
      <c r="A2981" s="1" t="s">
        <v>12514</v>
      </c>
      <c r="B2981" s="2">
        <v>557237783</v>
      </c>
    </row>
    <row r="2982" spans="1:2" x14ac:dyDescent="0.25">
      <c r="A2982" s="1" t="s">
        <v>12514</v>
      </c>
      <c r="B2982" s="2">
        <v>364056266</v>
      </c>
    </row>
    <row r="2983" spans="1:2" x14ac:dyDescent="0.25">
      <c r="A2983" s="1" t="s">
        <v>12514</v>
      </c>
      <c r="B2983" s="2">
        <v>439747446</v>
      </c>
    </row>
    <row r="2984" spans="1:2" x14ac:dyDescent="0.25">
      <c r="A2984" s="1" t="s">
        <v>12514</v>
      </c>
      <c r="B2984" s="2">
        <v>345084481</v>
      </c>
    </row>
    <row r="2985" spans="1:2" x14ac:dyDescent="0.25">
      <c r="A2985" s="1" t="s">
        <v>12514</v>
      </c>
      <c r="B2985" s="2">
        <v>971077105</v>
      </c>
    </row>
    <row r="2986" spans="1:2" x14ac:dyDescent="0.25">
      <c r="A2986" s="1" t="s">
        <v>12514</v>
      </c>
      <c r="B2986" s="2">
        <v>25972264</v>
      </c>
    </row>
    <row r="2987" spans="1:2" x14ac:dyDescent="0.25">
      <c r="A2987" s="1" t="s">
        <v>12514</v>
      </c>
      <c r="B2987" s="2">
        <v>23435974</v>
      </c>
    </row>
    <row r="2988" spans="1:2" x14ac:dyDescent="0.25">
      <c r="A2988" s="1" t="s">
        <v>12514</v>
      </c>
      <c r="B2988" s="2">
        <v>821034018</v>
      </c>
    </row>
    <row r="2989" spans="1:2" x14ac:dyDescent="0.25">
      <c r="A2989" s="1" t="s">
        <v>12514</v>
      </c>
      <c r="B2989" s="2">
        <v>579536924</v>
      </c>
    </row>
    <row r="2990" spans="1:2" x14ac:dyDescent="0.25">
      <c r="A2990" s="1" t="s">
        <v>12514</v>
      </c>
      <c r="B2990" s="2">
        <v>265889402</v>
      </c>
    </row>
    <row r="2991" spans="1:2" x14ac:dyDescent="0.25">
      <c r="A2991" s="1" t="s">
        <v>12514</v>
      </c>
      <c r="B2991" s="2">
        <v>85427274</v>
      </c>
    </row>
    <row r="2992" spans="1:2" x14ac:dyDescent="0.25">
      <c r="A2992" s="1" t="s">
        <v>12514</v>
      </c>
      <c r="B2992" s="2">
        <v>556345845</v>
      </c>
    </row>
    <row r="2993" spans="1:2" x14ac:dyDescent="0.25">
      <c r="A2993" s="1" t="s">
        <v>12514</v>
      </c>
      <c r="B2993" s="2">
        <v>850570265</v>
      </c>
    </row>
    <row r="2994" spans="1:2" x14ac:dyDescent="0.25">
      <c r="A2994" s="1" t="s">
        <v>12514</v>
      </c>
      <c r="B2994" s="2">
        <v>723847813</v>
      </c>
    </row>
    <row r="2995" spans="1:2" x14ac:dyDescent="0.25">
      <c r="A2995" s="1" t="s">
        <v>12514</v>
      </c>
      <c r="B2995" s="2">
        <v>962644542</v>
      </c>
    </row>
    <row r="2996" spans="1:2" x14ac:dyDescent="0.25">
      <c r="A2996" s="1" t="s">
        <v>12514</v>
      </c>
      <c r="B2996" s="2">
        <v>354728422</v>
      </c>
    </row>
    <row r="2997" spans="1:2" x14ac:dyDescent="0.25">
      <c r="A2997" s="1" t="s">
        <v>12514</v>
      </c>
      <c r="B2997" s="2">
        <v>137444563</v>
      </c>
    </row>
    <row r="2998" spans="1:2" x14ac:dyDescent="0.25">
      <c r="A2998" s="1" t="s">
        <v>12514</v>
      </c>
      <c r="B2998" s="2">
        <v>66714376</v>
      </c>
    </row>
    <row r="2999" spans="1:2" x14ac:dyDescent="0.25">
      <c r="A2999" s="1" t="s">
        <v>12514</v>
      </c>
      <c r="B2999" s="2">
        <v>457250107</v>
      </c>
    </row>
    <row r="3000" spans="1:2" x14ac:dyDescent="0.25">
      <c r="A3000" s="1" t="s">
        <v>12514</v>
      </c>
      <c r="B3000" s="2">
        <v>31819356</v>
      </c>
    </row>
    <row r="3001" spans="1:2" x14ac:dyDescent="0.25">
      <c r="A3001" s="1" t="s">
        <v>12514</v>
      </c>
      <c r="B3001" s="2">
        <v>844190003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1CB92A15BD33845908FA881E4B8B35F" ma:contentTypeVersion="18" ma:contentTypeDescription="Create a new document." ma:contentTypeScope="" ma:versionID="3fa8d97281056c9d5578542f24803344">
  <xsd:schema xmlns:xsd="http://www.w3.org/2001/XMLSchema" xmlns:xs="http://www.w3.org/2001/XMLSchema" xmlns:p="http://schemas.microsoft.com/office/2006/metadata/properties" xmlns:ns2="040086fd-9697-4d8b-885c-80d62294bd9a" xmlns:ns3="7a02f105-c32a-4639-a5ba-c1a8d082ecb6" targetNamespace="http://schemas.microsoft.com/office/2006/metadata/properties" ma:root="true" ma:fieldsID="9e375c1ae4f50db20dee586abf73af93" ns2:_="" ns3:_="">
    <xsd:import namespace="040086fd-9697-4d8b-885c-80d62294bd9a"/>
    <xsd:import namespace="7a02f105-c32a-4639-a5ba-c1a8d082ecb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0086fd-9697-4d8b-885c-80d62294b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06d58ad-f71d-4181-a183-e1ce6e0282c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a02f105-c32a-4639-a5ba-c1a8d082ecb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b23fad05-285d-4899-ba49-b97787b09cf5}" ma:internalName="TaxCatchAll" ma:showField="CatchAllData" ma:web="7a02f105-c32a-4639-a5ba-c1a8d082ecb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40086fd-9697-4d8b-885c-80d62294bd9a">
      <Terms xmlns="http://schemas.microsoft.com/office/infopath/2007/PartnerControls"/>
    </lcf76f155ced4ddcb4097134ff3c332f>
    <TaxCatchAll xmlns="7a02f105-c32a-4639-a5ba-c1a8d082ecb6" xsi:nil="true"/>
  </documentManagement>
</p:properties>
</file>

<file path=customXml/item4.xml>��
</file>

<file path=customXml/itemProps1.xml><?xml version="1.0" encoding="utf-8"?>
<ds:datastoreItem xmlns:ds="http://schemas.openxmlformats.org/officeDocument/2006/customXml" ds:itemID="{603A6399-2F6D-4EC9-8DE6-F11A4A6ED0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0086fd-9697-4d8b-885c-80d62294bd9a"/>
    <ds:schemaRef ds:uri="7a02f105-c32a-4639-a5ba-c1a8d082ec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DD11ABC-8677-4314-9557-C757F3995B42}">
  <ds:schemaRefs>
    <ds:schemaRef ds:uri="http://schemas.microsoft.com/sharepoint/v3/contenttype/forms"/>
  </ds:schemaRefs>
</ds:datastoreItem>
</file>

<file path=customXml/itemProps3.xml><?xml version="1.0" encoding="utf-8"?>
<ds:datastoreItem xmlns:ds="http://schemas.openxmlformats.org/officeDocument/2006/customXml" ds:itemID="{9702DC0E-7E87-4F8C-BD6E-4F8D01E381B1}">
  <ds:schemaRefs>
    <ds:schemaRef ds:uri="http://schemas.microsoft.com/office/2006/metadata/properties"/>
    <ds:schemaRef ds:uri="http://schemas.microsoft.com/office/infopath/2007/PartnerControls"/>
    <ds:schemaRef ds:uri="040086fd-9697-4d8b-885c-80d62294bd9a"/>
    <ds:schemaRef ds:uri="7a02f105-c32a-4639-a5ba-c1a8d082ecb6"/>
  </ds:schemaRefs>
</ds:datastoreItem>
</file>

<file path=customXml/itemProps4.xml><?xml version="1.0" encoding="utf-8"?>
<ds:datastoreItem xmlns:ds="http://schemas.openxmlformats.org/officeDocument/2006/customXml" ds:itemID="{71608B8A-6FD4-4B33-93C4-D608B76D97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Customer (2)</vt:lpstr>
      <vt:lpstr>pivot table</vt:lpstr>
      <vt:lpstr>All customer details real</vt:lpstr>
      <vt:lpstr>dashboard</vt:lpstr>
      <vt:lpstr>Recommendation</vt:lpstr>
      <vt:lpstr>All customer details</vt:lpstr>
      <vt:lpstr>task</vt:lpstr>
      <vt:lpstr>Accounts</vt:lpstr>
      <vt:lpstr>Loan</vt:lpstr>
      <vt:lpstr>Transaction</vt:lpstr>
      <vt:lpstr>Transaction time</vt:lpstr>
      <vt:lpstr>balance</vt:lpstr>
      <vt:lpstr>customer</vt:lpstr>
      <vt:lpstr>deposit</vt:lpstr>
      <vt:lpstr>loan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Chimaoge Esotu</dc:creator>
  <cp:keywords/>
  <dc:description/>
  <cp:lastModifiedBy>user</cp:lastModifiedBy>
  <cp:revision/>
  <dcterms:created xsi:type="dcterms:W3CDTF">2024-02-22T04:16:32Z</dcterms:created>
  <dcterms:modified xsi:type="dcterms:W3CDTF">2025-05-25T10:55:55Z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0x01010051CB92A15BD33845908FA881E4B8B35F</vt:lpwstr>
  </property>
</Properties>
</file>